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00 - Bourací práce" sheetId="2" r:id="rId2"/>
    <sheet name="01 - Stavební část" sheetId="3" r:id="rId3"/>
    <sheet name="741 - Silnoproudé rozvody" sheetId="4" r:id="rId4"/>
    <sheet name="742 - Slaboproudé rozvody" sheetId="5" r:id="rId5"/>
    <sheet name="MOB-GR - Mobiliář - infog..." sheetId="6" r:id="rId6"/>
    <sheet name="MOB-ZTI - Mobiliář - zdra..." sheetId="7" r:id="rId7"/>
    <sheet name="MOB-NAB - Mobiliář - nábytek" sheetId="8" r:id="rId8"/>
    <sheet name="ÚT,CHL - Zařízení vytápěn..." sheetId="9" r:id="rId9"/>
    <sheet name="VZT - Vzduchotechnika" sheetId="10" r:id="rId10"/>
    <sheet name="D.1.4.1 - Zdravotně techn..." sheetId="11" r:id="rId11"/>
    <sheet name="D.1.4.1a - Přípojka vody" sheetId="12" r:id="rId12"/>
    <sheet name="D.1.4.1b - Přípojka kanal..." sheetId="13" r:id="rId13"/>
    <sheet name="D.1.4.2 - Plynová zařízení " sheetId="14" r:id="rId14"/>
    <sheet name="D.1.4.2a - Přípojka plyno..." sheetId="15" r:id="rId15"/>
    <sheet name="VRN - Vedlejší a ostatní ..." sheetId="16" r:id="rId16"/>
    <sheet name="Seznam figur" sheetId="17" r:id="rId17"/>
  </sheets>
  <definedNames>
    <definedName name="_xlnm.Print_Area" localSheetId="0">'Rekapitulace stavby'!$D$4:$AO$76,'Rekapitulace stavby'!$C$82:$AQ$113</definedName>
    <definedName name="_xlnm.Print_Titles" localSheetId="0">'Rekapitulace stavby'!$92:$92</definedName>
    <definedName name="_xlnm._FilterDatabase" localSheetId="1" hidden="1">'00 - Bourací práce'!$C$132:$K$700</definedName>
    <definedName name="_xlnm.Print_Area" localSheetId="1">'00 - Bourací práce'!$C$4:$J$76,'00 - Bourací práce'!$C$82:$J$114,'00 - Bourací práce'!$C$120:$K$700</definedName>
    <definedName name="_xlnm.Print_Titles" localSheetId="1">'00 - Bourací práce'!$132:$132</definedName>
    <definedName name="_xlnm._FilterDatabase" localSheetId="2" hidden="1">'01 - Stavební část'!$C$143:$K$3504</definedName>
    <definedName name="_xlnm.Print_Area" localSheetId="2">'01 - Stavební část'!$C$4:$J$76,'01 - Stavební část'!$C$82:$J$125,'01 - Stavební část'!$C$131:$K$3504</definedName>
    <definedName name="_xlnm.Print_Titles" localSheetId="2">'01 - Stavební část'!$143:$143</definedName>
    <definedName name="_xlnm._FilterDatabase" localSheetId="3" hidden="1">'741 - Silnoproudé rozvody'!$C$131:$K$727</definedName>
    <definedName name="_xlnm.Print_Area" localSheetId="3">'741 - Silnoproudé rozvody'!$C$4:$J$76,'741 - Silnoproudé rozvody'!$C$82:$J$111,'741 - Silnoproudé rozvody'!$C$117:$K$727</definedName>
    <definedName name="_xlnm.Print_Titles" localSheetId="3">'741 - Silnoproudé rozvody'!$131:$131</definedName>
    <definedName name="_xlnm._FilterDatabase" localSheetId="4" hidden="1">'742 - Slaboproudé rozvody'!$C$162:$K$1055</definedName>
    <definedName name="_xlnm.Print_Area" localSheetId="4">'742 - Slaboproudé rozvody'!$C$4:$J$76,'742 - Slaboproudé rozvody'!$C$82:$J$142,'742 - Slaboproudé rozvody'!$C$148:$K$1055</definedName>
    <definedName name="_xlnm.Print_Titles" localSheetId="4">'742 - Slaboproudé rozvody'!$162:$162</definedName>
    <definedName name="_xlnm._FilterDatabase" localSheetId="5" hidden="1">'MOB-GR - Mobiliář - infog...'!$C$119:$K$145</definedName>
    <definedName name="_xlnm.Print_Area" localSheetId="5">'MOB-GR - Mobiliář - infog...'!$C$4:$J$76,'MOB-GR - Mobiliář - infog...'!$C$82:$J$99,'MOB-GR - Mobiliář - infog...'!$C$105:$K$145</definedName>
    <definedName name="_xlnm.Print_Titles" localSheetId="5">'MOB-GR - Mobiliář - infog...'!$119:$119</definedName>
    <definedName name="_xlnm._FilterDatabase" localSheetId="6" hidden="1">'MOB-ZTI - Mobiliář - zdra...'!$C$119:$K$377</definedName>
    <definedName name="_xlnm.Print_Area" localSheetId="6">'MOB-ZTI - Mobiliář - zdra...'!$C$4:$J$76,'MOB-ZTI - Mobiliář - zdra...'!$C$82:$J$99,'MOB-ZTI - Mobiliář - zdra...'!$C$105:$K$377</definedName>
    <definedName name="_xlnm.Print_Titles" localSheetId="6">'MOB-ZTI - Mobiliář - zdra...'!$119:$119</definedName>
    <definedName name="_xlnm._FilterDatabase" localSheetId="7" hidden="1">'MOB-NAB - Mobiliář - nábytek'!$C$119:$K$752</definedName>
    <definedName name="_xlnm.Print_Area" localSheetId="7">'MOB-NAB - Mobiliář - nábytek'!$C$4:$J$76,'MOB-NAB - Mobiliář - nábytek'!$C$82:$J$99,'MOB-NAB - Mobiliář - nábytek'!$C$105:$K$752</definedName>
    <definedName name="_xlnm.Print_Titles" localSheetId="7">'MOB-NAB - Mobiliář - nábytek'!$119:$119</definedName>
    <definedName name="_xlnm._FilterDatabase" localSheetId="8" hidden="1">'ÚT,CHL - Zařízení vytápěn...'!$C$121:$K$680</definedName>
    <definedName name="_xlnm.Print_Area" localSheetId="8">'ÚT,CHL - Zařízení vytápěn...'!$C$4:$J$76,'ÚT,CHL - Zařízení vytápěn...'!$C$82:$J$103,'ÚT,CHL - Zařízení vytápěn...'!$C$109:$K$680</definedName>
    <definedName name="_xlnm.Print_Titles" localSheetId="8">'ÚT,CHL - Zařízení vytápěn...'!$121:$121</definedName>
    <definedName name="_xlnm._FilterDatabase" localSheetId="9" hidden="1">'VZT - Vzduchotechnika'!$C$143:$K$676</definedName>
    <definedName name="_xlnm.Print_Area" localSheetId="9">'VZT - Vzduchotechnika'!$C$4:$J$76,'VZT - Vzduchotechnika'!$C$82:$J$125,'VZT - Vzduchotechnika'!$C$131:$K$676</definedName>
    <definedName name="_xlnm.Print_Titles" localSheetId="9">'VZT - Vzduchotechnika'!$143:$143</definedName>
    <definedName name="_xlnm._FilterDatabase" localSheetId="10" hidden="1">'D.1.4.1 - Zdravotně techn...'!$C$145:$K$871</definedName>
    <definedName name="_xlnm.Print_Area" localSheetId="10">'D.1.4.1 - Zdravotně techn...'!$C$4:$J$76,'D.1.4.1 - Zdravotně techn...'!$C$82:$J$125,'D.1.4.1 - Zdravotně techn...'!$C$131:$K$871</definedName>
    <definedName name="_xlnm.Print_Titles" localSheetId="10">'D.1.4.1 - Zdravotně techn...'!$145:$145</definedName>
    <definedName name="_xlnm._FilterDatabase" localSheetId="11" hidden="1">'D.1.4.1a - Přípojka vody'!$C$135:$K$356</definedName>
    <definedName name="_xlnm.Print_Area" localSheetId="11">'D.1.4.1a - Přípojka vody'!$C$4:$J$76,'D.1.4.1a - Přípojka vody'!$C$82:$J$115,'D.1.4.1a - Přípojka vody'!$C$121:$K$356</definedName>
    <definedName name="_xlnm.Print_Titles" localSheetId="11">'D.1.4.1a - Přípojka vody'!$135:$135</definedName>
    <definedName name="_xlnm._FilterDatabase" localSheetId="12" hidden="1">'D.1.4.1b - Přípojka kanal...'!$C$136:$K$475</definedName>
    <definedName name="_xlnm.Print_Area" localSheetId="12">'D.1.4.1b - Přípojka kanal...'!$C$4:$J$76,'D.1.4.1b - Přípojka kanal...'!$C$82:$J$116,'D.1.4.1b - Přípojka kanal...'!$C$122:$K$475</definedName>
    <definedName name="_xlnm.Print_Titles" localSheetId="12">'D.1.4.1b - Přípojka kanal...'!$136:$136</definedName>
    <definedName name="_xlnm._FilterDatabase" localSheetId="13" hidden="1">'D.1.4.2 - Plynová zařízení '!$C$133:$K$313</definedName>
    <definedName name="_xlnm.Print_Area" localSheetId="13">'D.1.4.2 - Plynová zařízení '!$C$4:$J$76,'D.1.4.2 - Plynová zařízení '!$C$82:$J$113,'D.1.4.2 - Plynová zařízení '!$C$119:$K$313</definedName>
    <definedName name="_xlnm.Print_Titles" localSheetId="13">'D.1.4.2 - Plynová zařízení '!$133:$133</definedName>
    <definedName name="_xlnm._FilterDatabase" localSheetId="14" hidden="1">'D.1.4.2a - Přípojka plyno...'!$C$139:$K$342</definedName>
    <definedName name="_xlnm.Print_Area" localSheetId="14">'D.1.4.2a - Přípojka plyno...'!$C$4:$J$76,'D.1.4.2a - Přípojka plyno...'!$C$82:$J$119,'D.1.4.2a - Přípojka plyno...'!$C$125:$K$342</definedName>
    <definedName name="_xlnm.Print_Titles" localSheetId="14">'D.1.4.2a - Přípojka plyno...'!$139:$139</definedName>
    <definedName name="_xlnm._FilterDatabase" localSheetId="15" hidden="1">'VRN - Vedlejší a ostatní ...'!$C$123:$K$217</definedName>
    <definedName name="_xlnm.Print_Area" localSheetId="15">'VRN - Vedlejší a ostatní ...'!$C$4:$J$76,'VRN - Vedlejší a ostatní ...'!$C$82:$J$105,'VRN - Vedlejší a ostatní ...'!$C$111:$K$217</definedName>
    <definedName name="_xlnm.Print_Titles" localSheetId="15">'VRN - Vedlejší a ostatní ...'!$123:$123</definedName>
    <definedName name="_xlnm.Print_Area" localSheetId="16">'Seznam figur'!$C$4:$G$1714</definedName>
    <definedName name="_xlnm.Print_Titles" localSheetId="16">'Seznam figur'!$9:$9</definedName>
  </definedNames>
  <calcPr/>
</workbook>
</file>

<file path=xl/calcChain.xml><?xml version="1.0" encoding="utf-8"?>
<calcChain xmlns="http://schemas.openxmlformats.org/spreadsheetml/2006/main">
  <c i="17" l="1" r="D7"/>
  <c i="16" r="J201"/>
  <c r="T193"/>
  <c r="J37"/>
  <c r="J36"/>
  <c i="1" r="AY112"/>
  <c i="16" r="J35"/>
  <c i="1" r="AX112"/>
  <c i="16" r="BI213"/>
  <c r="BH213"/>
  <c r="BG213"/>
  <c r="BF213"/>
  <c r="T213"/>
  <c r="T202"/>
  <c r="R213"/>
  <c r="R202"/>
  <c r="P213"/>
  <c r="P202"/>
  <c r="BI208"/>
  <c r="BH208"/>
  <c r="BG208"/>
  <c r="BF208"/>
  <c r="T208"/>
  <c r="R208"/>
  <c r="P208"/>
  <c r="BI205"/>
  <c r="BH205"/>
  <c r="BG205"/>
  <c r="BF205"/>
  <c r="T205"/>
  <c r="R205"/>
  <c r="P205"/>
  <c r="BI203"/>
  <c r="BH203"/>
  <c r="BG203"/>
  <c r="BF203"/>
  <c r="T203"/>
  <c r="R203"/>
  <c r="P203"/>
  <c r="J103"/>
  <c r="BI198"/>
  <c r="BH198"/>
  <c r="BG198"/>
  <c r="BF198"/>
  <c r="T198"/>
  <c r="T197"/>
  <c r="R198"/>
  <c r="R197"/>
  <c r="P198"/>
  <c r="P197"/>
  <c r="BI194"/>
  <c r="BH194"/>
  <c r="BG194"/>
  <c r="BF194"/>
  <c r="T194"/>
  <c r="R194"/>
  <c r="R193"/>
  <c r="P194"/>
  <c r="P193"/>
  <c r="BI190"/>
  <c r="BH190"/>
  <c r="BG190"/>
  <c r="BF190"/>
  <c r="T190"/>
  <c r="R190"/>
  <c r="P190"/>
  <c r="BI187"/>
  <c r="BH187"/>
  <c r="BG187"/>
  <c r="BF187"/>
  <c r="T187"/>
  <c r="R187"/>
  <c r="P187"/>
  <c r="BI184"/>
  <c r="BH184"/>
  <c r="BG184"/>
  <c r="BF184"/>
  <c r="T184"/>
  <c r="R184"/>
  <c r="P184"/>
  <c r="BI181"/>
  <c r="BH181"/>
  <c r="BG181"/>
  <c r="BF181"/>
  <c r="T181"/>
  <c r="R181"/>
  <c r="P181"/>
  <c r="BI178"/>
  <c r="BH178"/>
  <c r="BG178"/>
  <c r="BF178"/>
  <c r="T178"/>
  <c r="R178"/>
  <c r="P178"/>
  <c r="BI174"/>
  <c r="BH174"/>
  <c r="BG174"/>
  <c r="BF174"/>
  <c r="T174"/>
  <c r="R174"/>
  <c r="P174"/>
  <c r="BI171"/>
  <c r="BH171"/>
  <c r="BG171"/>
  <c r="BF171"/>
  <c r="T171"/>
  <c r="R171"/>
  <c r="P171"/>
  <c r="BI168"/>
  <c r="BH168"/>
  <c r="BG168"/>
  <c r="BF168"/>
  <c r="T168"/>
  <c r="R168"/>
  <c r="P168"/>
  <c r="BI165"/>
  <c r="BH165"/>
  <c r="BG165"/>
  <c r="BF165"/>
  <c r="T165"/>
  <c r="R165"/>
  <c r="P165"/>
  <c r="BI162"/>
  <c r="BH162"/>
  <c r="BG162"/>
  <c r="BF162"/>
  <c r="T162"/>
  <c r="R162"/>
  <c r="P162"/>
  <c r="BI159"/>
  <c r="BH159"/>
  <c r="BG159"/>
  <c r="BF159"/>
  <c r="T159"/>
  <c r="R159"/>
  <c r="P159"/>
  <c r="BI156"/>
  <c r="BH156"/>
  <c r="BG156"/>
  <c r="BF156"/>
  <c r="T156"/>
  <c r="R156"/>
  <c r="P156"/>
  <c r="BI153"/>
  <c r="BH153"/>
  <c r="BG153"/>
  <c r="BF153"/>
  <c r="T153"/>
  <c r="R153"/>
  <c r="P153"/>
  <c r="BI151"/>
  <c r="BH151"/>
  <c r="BG151"/>
  <c r="BF151"/>
  <c r="T151"/>
  <c r="R151"/>
  <c r="P151"/>
  <c r="BI148"/>
  <c r="BH148"/>
  <c r="BG148"/>
  <c r="BF148"/>
  <c r="T148"/>
  <c r="R148"/>
  <c r="P148"/>
  <c r="BI145"/>
  <c r="BH145"/>
  <c r="BG145"/>
  <c r="BF145"/>
  <c r="T145"/>
  <c r="R145"/>
  <c r="P145"/>
  <c r="BI142"/>
  <c r="BH142"/>
  <c r="BG142"/>
  <c r="BF142"/>
  <c r="T142"/>
  <c r="R142"/>
  <c r="P142"/>
  <c r="BI139"/>
  <c r="BH139"/>
  <c r="BG139"/>
  <c r="BF139"/>
  <c r="T139"/>
  <c r="R139"/>
  <c r="P139"/>
  <c r="BI136"/>
  <c r="BH136"/>
  <c r="BG136"/>
  <c r="BF136"/>
  <c r="T136"/>
  <c r="R136"/>
  <c r="P136"/>
  <c r="BI133"/>
  <c r="BH133"/>
  <c r="BG133"/>
  <c r="BF133"/>
  <c r="T133"/>
  <c r="R133"/>
  <c r="P133"/>
  <c r="BI130"/>
  <c r="BH130"/>
  <c r="BG130"/>
  <c r="BF130"/>
  <c r="T130"/>
  <c r="R130"/>
  <c r="P130"/>
  <c r="BI127"/>
  <c r="BH127"/>
  <c r="BG127"/>
  <c r="BF127"/>
  <c r="T127"/>
  <c r="R127"/>
  <c r="P127"/>
  <c r="J121"/>
  <c r="J120"/>
  <c r="F120"/>
  <c r="F118"/>
  <c r="E116"/>
  <c r="J92"/>
  <c r="J91"/>
  <c r="F91"/>
  <c r="F89"/>
  <c r="E87"/>
  <c r="J18"/>
  <c r="E18"/>
  <c r="F121"/>
  <c r="J17"/>
  <c r="J12"/>
  <c r="J118"/>
  <c r="E7"/>
  <c r="E114"/>
  <c i="15" r="J39"/>
  <c r="J38"/>
  <c i="1" r="AY111"/>
  <c i="15" r="J37"/>
  <c i="1" r="AX111"/>
  <c i="15" r="BI341"/>
  <c r="BH341"/>
  <c r="BG341"/>
  <c r="BF341"/>
  <c r="T341"/>
  <c r="T340"/>
  <c r="R341"/>
  <c r="R340"/>
  <c r="P341"/>
  <c r="P340"/>
  <c r="BI338"/>
  <c r="BH338"/>
  <c r="BG338"/>
  <c r="BF338"/>
  <c r="T338"/>
  <c r="T337"/>
  <c r="R338"/>
  <c r="R337"/>
  <c r="P338"/>
  <c r="P337"/>
  <c r="BI335"/>
  <c r="BH335"/>
  <c r="BG335"/>
  <c r="BF335"/>
  <c r="T335"/>
  <c r="T334"/>
  <c r="R335"/>
  <c r="R334"/>
  <c r="P335"/>
  <c r="P334"/>
  <c r="BI329"/>
  <c r="BH329"/>
  <c r="BG329"/>
  <c r="BF329"/>
  <c r="T329"/>
  <c r="R329"/>
  <c r="P329"/>
  <c r="BI324"/>
  <c r="BH324"/>
  <c r="BG324"/>
  <c r="BF324"/>
  <c r="T324"/>
  <c r="R324"/>
  <c r="P324"/>
  <c r="BI317"/>
  <c r="BH317"/>
  <c r="BG317"/>
  <c r="BF317"/>
  <c r="T317"/>
  <c r="R317"/>
  <c r="P317"/>
  <c r="BI315"/>
  <c r="BH315"/>
  <c r="BG315"/>
  <c r="BF315"/>
  <c r="T315"/>
  <c r="R315"/>
  <c r="P315"/>
  <c r="BI308"/>
  <c r="BH308"/>
  <c r="BG308"/>
  <c r="BF308"/>
  <c r="T308"/>
  <c r="R308"/>
  <c r="P308"/>
  <c r="BI305"/>
  <c r="BH305"/>
  <c r="BG305"/>
  <c r="BF305"/>
  <c r="T305"/>
  <c r="R305"/>
  <c r="P305"/>
  <c r="BI300"/>
  <c r="BH300"/>
  <c r="BG300"/>
  <c r="BF300"/>
  <c r="T300"/>
  <c r="R300"/>
  <c r="P300"/>
  <c r="BI295"/>
  <c r="BH295"/>
  <c r="BG295"/>
  <c r="BF295"/>
  <c r="T295"/>
  <c r="R295"/>
  <c r="P295"/>
  <c r="BI288"/>
  <c r="BH288"/>
  <c r="BG288"/>
  <c r="BF288"/>
  <c r="T288"/>
  <c r="T287"/>
  <c r="R288"/>
  <c r="R287"/>
  <c r="P288"/>
  <c r="P287"/>
  <c r="BI285"/>
  <c r="BH285"/>
  <c r="BG285"/>
  <c r="BF285"/>
  <c r="T285"/>
  <c r="R285"/>
  <c r="P285"/>
  <c r="BI283"/>
  <c r="BH283"/>
  <c r="BG283"/>
  <c r="BF283"/>
  <c r="T283"/>
  <c r="R283"/>
  <c r="P283"/>
  <c r="BI281"/>
  <c r="BH281"/>
  <c r="BG281"/>
  <c r="BF281"/>
  <c r="T281"/>
  <c r="R281"/>
  <c r="P281"/>
  <c r="BI276"/>
  <c r="BH276"/>
  <c r="BG276"/>
  <c r="BF276"/>
  <c r="T276"/>
  <c r="R276"/>
  <c r="P276"/>
  <c r="BI271"/>
  <c r="BH271"/>
  <c r="BG271"/>
  <c r="BF271"/>
  <c r="T271"/>
  <c r="R271"/>
  <c r="P271"/>
  <c r="BI267"/>
  <c r="BH267"/>
  <c r="BG267"/>
  <c r="BF267"/>
  <c r="T267"/>
  <c r="R267"/>
  <c r="P267"/>
  <c r="BI265"/>
  <c r="BH265"/>
  <c r="BG265"/>
  <c r="BF265"/>
  <c r="T265"/>
  <c r="R265"/>
  <c r="P265"/>
  <c r="BI262"/>
  <c r="BH262"/>
  <c r="BG262"/>
  <c r="BF262"/>
  <c r="T262"/>
  <c r="R262"/>
  <c r="P262"/>
  <c r="BI260"/>
  <c r="BH260"/>
  <c r="BG260"/>
  <c r="BF260"/>
  <c r="T260"/>
  <c r="R260"/>
  <c r="P260"/>
  <c r="BI256"/>
  <c r="BH256"/>
  <c r="BG256"/>
  <c r="BF256"/>
  <c r="T256"/>
  <c r="R256"/>
  <c r="P256"/>
  <c r="BI254"/>
  <c r="BH254"/>
  <c r="BG254"/>
  <c r="BF254"/>
  <c r="T254"/>
  <c r="R254"/>
  <c r="P254"/>
  <c r="BI250"/>
  <c r="BH250"/>
  <c r="BG250"/>
  <c r="BF250"/>
  <c r="T250"/>
  <c r="R250"/>
  <c r="P250"/>
  <c r="BI248"/>
  <c r="BH248"/>
  <c r="BG248"/>
  <c r="BF248"/>
  <c r="T248"/>
  <c r="R248"/>
  <c r="P248"/>
  <c r="BI243"/>
  <c r="BH243"/>
  <c r="BG243"/>
  <c r="BF243"/>
  <c r="T243"/>
  <c r="R243"/>
  <c r="P243"/>
  <c r="BI239"/>
  <c r="BH239"/>
  <c r="BG239"/>
  <c r="BF239"/>
  <c r="T239"/>
  <c r="R239"/>
  <c r="P239"/>
  <c r="BI230"/>
  <c r="BH230"/>
  <c r="BG230"/>
  <c r="BF230"/>
  <c r="T230"/>
  <c r="R230"/>
  <c r="P230"/>
  <c r="BI228"/>
  <c r="BH228"/>
  <c r="BG228"/>
  <c r="BF228"/>
  <c r="T228"/>
  <c r="R228"/>
  <c r="P228"/>
  <c r="BI226"/>
  <c r="BH226"/>
  <c r="BG226"/>
  <c r="BF226"/>
  <c r="T226"/>
  <c r="R226"/>
  <c r="P226"/>
  <c r="BI220"/>
  <c r="BH220"/>
  <c r="BG220"/>
  <c r="BF220"/>
  <c r="T220"/>
  <c r="T219"/>
  <c r="R220"/>
  <c r="R219"/>
  <c r="P220"/>
  <c r="P219"/>
  <c r="BI215"/>
  <c r="BH215"/>
  <c r="BG215"/>
  <c r="BF215"/>
  <c r="T215"/>
  <c r="T214"/>
  <c r="R215"/>
  <c r="R214"/>
  <c r="P215"/>
  <c r="P214"/>
  <c r="BI209"/>
  <c r="BH209"/>
  <c r="BG209"/>
  <c r="BF209"/>
  <c r="T209"/>
  <c r="R209"/>
  <c r="P209"/>
  <c r="BI204"/>
  <c r="BH204"/>
  <c r="BG204"/>
  <c r="BF204"/>
  <c r="T204"/>
  <c r="R204"/>
  <c r="P204"/>
  <c r="BI199"/>
  <c r="BH199"/>
  <c r="BG199"/>
  <c r="BF199"/>
  <c r="T199"/>
  <c r="R199"/>
  <c r="P199"/>
  <c r="BI193"/>
  <c r="BH193"/>
  <c r="BG193"/>
  <c r="BF193"/>
  <c r="T193"/>
  <c r="T192"/>
  <c r="R193"/>
  <c r="R192"/>
  <c r="P193"/>
  <c r="P192"/>
  <c r="BI188"/>
  <c r="BH188"/>
  <c r="BG188"/>
  <c r="BF188"/>
  <c r="T188"/>
  <c r="R188"/>
  <c r="P188"/>
  <c r="BI183"/>
  <c r="BH183"/>
  <c r="BG183"/>
  <c r="BF183"/>
  <c r="T183"/>
  <c r="R183"/>
  <c r="P183"/>
  <c r="BI178"/>
  <c r="BH178"/>
  <c r="BG178"/>
  <c r="BF178"/>
  <c r="T178"/>
  <c r="R178"/>
  <c r="P178"/>
  <c r="BI176"/>
  <c r="BH176"/>
  <c r="BG176"/>
  <c r="BF176"/>
  <c r="T176"/>
  <c r="R176"/>
  <c r="P176"/>
  <c r="BI174"/>
  <c r="BH174"/>
  <c r="BG174"/>
  <c r="BF174"/>
  <c r="T174"/>
  <c r="R174"/>
  <c r="P174"/>
  <c r="BI170"/>
  <c r="BH170"/>
  <c r="BG170"/>
  <c r="BF170"/>
  <c r="T170"/>
  <c r="R170"/>
  <c r="P170"/>
  <c r="BI163"/>
  <c r="BH163"/>
  <c r="BG163"/>
  <c r="BF163"/>
  <c r="T163"/>
  <c r="R163"/>
  <c r="P163"/>
  <c r="BI161"/>
  <c r="BH161"/>
  <c r="BG161"/>
  <c r="BF161"/>
  <c r="T161"/>
  <c r="R161"/>
  <c r="P161"/>
  <c r="BI157"/>
  <c r="BH157"/>
  <c r="BG157"/>
  <c r="BF157"/>
  <c r="T157"/>
  <c r="R157"/>
  <c r="P157"/>
  <c r="BI153"/>
  <c r="BH153"/>
  <c r="BG153"/>
  <c r="BF153"/>
  <c r="T153"/>
  <c r="R153"/>
  <c r="P153"/>
  <c r="BI148"/>
  <c r="BH148"/>
  <c r="BG148"/>
  <c r="BF148"/>
  <c r="T148"/>
  <c r="R148"/>
  <c r="P148"/>
  <c r="BI143"/>
  <c r="BH143"/>
  <c r="BG143"/>
  <c r="BF143"/>
  <c r="T143"/>
  <c r="R143"/>
  <c r="P143"/>
  <c r="J137"/>
  <c r="J136"/>
  <c r="F136"/>
  <c r="F134"/>
  <c r="E132"/>
  <c r="J94"/>
  <c r="J93"/>
  <c r="F93"/>
  <c r="F91"/>
  <c r="E89"/>
  <c r="J20"/>
  <c r="E20"/>
  <c r="F137"/>
  <c r="J19"/>
  <c r="J14"/>
  <c r="J134"/>
  <c r="E7"/>
  <c r="E85"/>
  <c i="14" r="J304"/>
  <c r="J39"/>
  <c r="J38"/>
  <c i="1" r="AY110"/>
  <c i="14" r="J37"/>
  <c i="1" r="AX110"/>
  <c i="14" r="BI312"/>
  <c r="BH312"/>
  <c r="BG312"/>
  <c r="BF312"/>
  <c r="T312"/>
  <c r="T311"/>
  <c r="R312"/>
  <c r="R311"/>
  <c r="P312"/>
  <c r="P311"/>
  <c r="BI309"/>
  <c r="BH309"/>
  <c r="BG309"/>
  <c r="BF309"/>
  <c r="T309"/>
  <c r="T308"/>
  <c r="R309"/>
  <c r="R308"/>
  <c r="P309"/>
  <c r="P308"/>
  <c r="BI306"/>
  <c r="BH306"/>
  <c r="BG306"/>
  <c r="BF306"/>
  <c r="T306"/>
  <c r="T305"/>
  <c r="T303"/>
  <c r="R306"/>
  <c r="R305"/>
  <c r="R303"/>
  <c r="P306"/>
  <c r="P305"/>
  <c r="P303"/>
  <c r="J109"/>
  <c r="BI298"/>
  <c r="BH298"/>
  <c r="BG298"/>
  <c r="BF298"/>
  <c r="T298"/>
  <c r="R298"/>
  <c r="P298"/>
  <c r="BI293"/>
  <c r="BH293"/>
  <c r="BG293"/>
  <c r="BF293"/>
  <c r="T293"/>
  <c r="R293"/>
  <c r="P293"/>
  <c r="BI290"/>
  <c r="BH290"/>
  <c r="BG290"/>
  <c r="BF290"/>
  <c r="T290"/>
  <c r="R290"/>
  <c r="P290"/>
  <c r="BI288"/>
  <c r="BH288"/>
  <c r="BG288"/>
  <c r="BF288"/>
  <c r="T288"/>
  <c r="R288"/>
  <c r="P288"/>
  <c r="BI283"/>
  <c r="BH283"/>
  <c r="BG283"/>
  <c r="BF283"/>
  <c r="T283"/>
  <c r="R283"/>
  <c r="P283"/>
  <c r="BI280"/>
  <c r="BH280"/>
  <c r="BG280"/>
  <c r="BF280"/>
  <c r="T280"/>
  <c r="R280"/>
  <c r="P280"/>
  <c r="BI278"/>
  <c r="BH278"/>
  <c r="BG278"/>
  <c r="BF278"/>
  <c r="T278"/>
  <c r="R278"/>
  <c r="P278"/>
  <c r="BI276"/>
  <c r="BH276"/>
  <c r="BG276"/>
  <c r="BF276"/>
  <c r="T276"/>
  <c r="R276"/>
  <c r="P276"/>
  <c r="BI271"/>
  <c r="BH271"/>
  <c r="BG271"/>
  <c r="BF271"/>
  <c r="T271"/>
  <c r="R271"/>
  <c r="P271"/>
  <c r="BI266"/>
  <c r="BH266"/>
  <c r="BG266"/>
  <c r="BF266"/>
  <c r="T266"/>
  <c r="R266"/>
  <c r="P266"/>
  <c r="BI263"/>
  <c r="BH263"/>
  <c r="BG263"/>
  <c r="BF263"/>
  <c r="T263"/>
  <c r="R263"/>
  <c r="P263"/>
  <c r="BI261"/>
  <c r="BH261"/>
  <c r="BG261"/>
  <c r="BF261"/>
  <c r="T261"/>
  <c r="R261"/>
  <c r="P261"/>
  <c r="BI259"/>
  <c r="BH259"/>
  <c r="BG259"/>
  <c r="BF259"/>
  <c r="T259"/>
  <c r="R259"/>
  <c r="P259"/>
  <c r="BI257"/>
  <c r="BH257"/>
  <c r="BG257"/>
  <c r="BF257"/>
  <c r="T257"/>
  <c r="R257"/>
  <c r="P257"/>
  <c r="BI252"/>
  <c r="BH252"/>
  <c r="BG252"/>
  <c r="BF252"/>
  <c r="T252"/>
  <c r="R252"/>
  <c r="P252"/>
  <c r="BI250"/>
  <c r="BH250"/>
  <c r="BG250"/>
  <c r="BF250"/>
  <c r="T250"/>
  <c r="R250"/>
  <c r="P250"/>
  <c r="BI245"/>
  <c r="BH245"/>
  <c r="BG245"/>
  <c r="BF245"/>
  <c r="T245"/>
  <c r="R245"/>
  <c r="P245"/>
  <c r="BI243"/>
  <c r="BH243"/>
  <c r="BG243"/>
  <c r="BF243"/>
  <c r="T243"/>
  <c r="R243"/>
  <c r="P243"/>
  <c r="BI238"/>
  <c r="BH238"/>
  <c r="BG238"/>
  <c r="BF238"/>
  <c r="T238"/>
  <c r="R238"/>
  <c r="P238"/>
  <c r="BI233"/>
  <c r="BH233"/>
  <c r="BG233"/>
  <c r="BF233"/>
  <c r="T233"/>
  <c r="R233"/>
  <c r="P233"/>
  <c r="BI228"/>
  <c r="BH228"/>
  <c r="BG228"/>
  <c r="BF228"/>
  <c r="T228"/>
  <c r="R228"/>
  <c r="P228"/>
  <c r="BI223"/>
  <c r="BH223"/>
  <c r="BG223"/>
  <c r="BF223"/>
  <c r="T223"/>
  <c r="R223"/>
  <c r="P223"/>
  <c r="BI218"/>
  <c r="BH218"/>
  <c r="BG218"/>
  <c r="BF218"/>
  <c r="T218"/>
  <c r="R218"/>
  <c r="P218"/>
  <c r="BI213"/>
  <c r="BH213"/>
  <c r="BG213"/>
  <c r="BF213"/>
  <c r="T213"/>
  <c r="R213"/>
  <c r="P213"/>
  <c r="BI208"/>
  <c r="BH208"/>
  <c r="BG208"/>
  <c r="BF208"/>
  <c r="T208"/>
  <c r="R208"/>
  <c r="P208"/>
  <c r="BI203"/>
  <c r="BH203"/>
  <c r="BG203"/>
  <c r="BF203"/>
  <c r="T203"/>
  <c r="R203"/>
  <c r="P203"/>
  <c r="BI198"/>
  <c r="BH198"/>
  <c r="BG198"/>
  <c r="BF198"/>
  <c r="T198"/>
  <c r="R198"/>
  <c r="P198"/>
  <c r="BI193"/>
  <c r="BH193"/>
  <c r="BG193"/>
  <c r="BF193"/>
  <c r="T193"/>
  <c r="R193"/>
  <c r="P193"/>
  <c r="BI188"/>
  <c r="BH188"/>
  <c r="BG188"/>
  <c r="BF188"/>
  <c r="T188"/>
  <c r="R188"/>
  <c r="P188"/>
  <c r="BI183"/>
  <c r="BH183"/>
  <c r="BG183"/>
  <c r="BF183"/>
  <c r="T183"/>
  <c r="R183"/>
  <c r="P183"/>
  <c r="BI178"/>
  <c r="BH178"/>
  <c r="BG178"/>
  <c r="BF178"/>
  <c r="T178"/>
  <c r="R178"/>
  <c r="P178"/>
  <c r="BI174"/>
  <c r="BH174"/>
  <c r="BG174"/>
  <c r="BF174"/>
  <c r="T174"/>
  <c r="R174"/>
  <c r="P174"/>
  <c r="BI172"/>
  <c r="BH172"/>
  <c r="BG172"/>
  <c r="BF172"/>
  <c r="T172"/>
  <c r="R172"/>
  <c r="P172"/>
  <c r="BI169"/>
  <c r="BH169"/>
  <c r="BG169"/>
  <c r="BF169"/>
  <c r="T169"/>
  <c r="R169"/>
  <c r="P169"/>
  <c r="BI165"/>
  <c r="BH165"/>
  <c r="BG165"/>
  <c r="BF165"/>
  <c r="T165"/>
  <c r="R165"/>
  <c r="P165"/>
  <c r="BI163"/>
  <c r="BH163"/>
  <c r="BG163"/>
  <c r="BF163"/>
  <c r="T163"/>
  <c r="R163"/>
  <c r="P163"/>
  <c r="BI161"/>
  <c r="BH161"/>
  <c r="BG161"/>
  <c r="BF161"/>
  <c r="T161"/>
  <c r="R161"/>
  <c r="P161"/>
  <c r="BI156"/>
  <c r="BH156"/>
  <c r="BG156"/>
  <c r="BF156"/>
  <c r="T156"/>
  <c r="R156"/>
  <c r="P156"/>
  <c r="BI151"/>
  <c r="BH151"/>
  <c r="BG151"/>
  <c r="BF151"/>
  <c r="T151"/>
  <c r="R151"/>
  <c r="P151"/>
  <c r="BI147"/>
  <c r="BH147"/>
  <c r="BG147"/>
  <c r="BF147"/>
  <c r="T147"/>
  <c r="R147"/>
  <c r="P147"/>
  <c r="BI145"/>
  <c r="BH145"/>
  <c r="BG145"/>
  <c r="BF145"/>
  <c r="T145"/>
  <c r="R145"/>
  <c r="P145"/>
  <c r="BI141"/>
  <c r="BH141"/>
  <c r="BG141"/>
  <c r="BF141"/>
  <c r="T141"/>
  <c r="R141"/>
  <c r="P141"/>
  <c r="BI137"/>
  <c r="BH137"/>
  <c r="BG137"/>
  <c r="BF137"/>
  <c r="T137"/>
  <c r="R137"/>
  <c r="P137"/>
  <c r="J131"/>
  <c r="J130"/>
  <c r="F130"/>
  <c r="F128"/>
  <c r="E126"/>
  <c r="J94"/>
  <c r="J93"/>
  <c r="F93"/>
  <c r="F91"/>
  <c r="E89"/>
  <c r="J20"/>
  <c r="E20"/>
  <c r="F94"/>
  <c r="J19"/>
  <c r="J14"/>
  <c r="J128"/>
  <c r="E7"/>
  <c r="E85"/>
  <c i="13" r="J39"/>
  <c r="J38"/>
  <c i="1" r="AY109"/>
  <c i="13" r="J37"/>
  <c i="1" r="AX109"/>
  <c i="13" r="BI474"/>
  <c r="BH474"/>
  <c r="BG474"/>
  <c r="BF474"/>
  <c r="T474"/>
  <c r="T473"/>
  <c r="R474"/>
  <c r="R473"/>
  <c r="P474"/>
  <c r="P473"/>
  <c r="BI471"/>
  <c r="BH471"/>
  <c r="BG471"/>
  <c r="BF471"/>
  <c r="T471"/>
  <c r="T470"/>
  <c r="R471"/>
  <c r="R470"/>
  <c r="P471"/>
  <c r="P470"/>
  <c r="BI468"/>
  <c r="BH468"/>
  <c r="BG468"/>
  <c r="BF468"/>
  <c r="T468"/>
  <c r="T467"/>
  <c r="R468"/>
  <c r="R467"/>
  <c r="P468"/>
  <c r="P467"/>
  <c r="BI462"/>
  <c r="BH462"/>
  <c r="BG462"/>
  <c r="BF462"/>
  <c r="T462"/>
  <c r="R462"/>
  <c r="P462"/>
  <c r="BI457"/>
  <c r="BH457"/>
  <c r="BG457"/>
  <c r="BF457"/>
  <c r="T457"/>
  <c r="R457"/>
  <c r="P457"/>
  <c r="BI453"/>
  <c r="BH453"/>
  <c r="BG453"/>
  <c r="BF453"/>
  <c r="T453"/>
  <c r="R453"/>
  <c r="P453"/>
  <c r="BI451"/>
  <c r="BH451"/>
  <c r="BG451"/>
  <c r="BF451"/>
  <c r="T451"/>
  <c r="R451"/>
  <c r="P451"/>
  <c r="BI449"/>
  <c r="BH449"/>
  <c r="BG449"/>
  <c r="BF449"/>
  <c r="T449"/>
  <c r="R449"/>
  <c r="P449"/>
  <c r="BI447"/>
  <c r="BH447"/>
  <c r="BG447"/>
  <c r="BF447"/>
  <c r="T447"/>
  <c r="R447"/>
  <c r="P447"/>
  <c r="BI442"/>
  <c r="BH442"/>
  <c r="BG442"/>
  <c r="BF442"/>
  <c r="T442"/>
  <c r="R442"/>
  <c r="P442"/>
  <c r="BI439"/>
  <c r="BH439"/>
  <c r="BG439"/>
  <c r="BF439"/>
  <c r="T439"/>
  <c r="R439"/>
  <c r="P439"/>
  <c r="BI434"/>
  <c r="BH434"/>
  <c r="BG434"/>
  <c r="BF434"/>
  <c r="T434"/>
  <c r="R434"/>
  <c r="P434"/>
  <c r="BI429"/>
  <c r="BH429"/>
  <c r="BG429"/>
  <c r="BF429"/>
  <c r="T429"/>
  <c r="R429"/>
  <c r="P429"/>
  <c r="BI425"/>
  <c r="BH425"/>
  <c r="BG425"/>
  <c r="BF425"/>
  <c r="T425"/>
  <c r="R425"/>
  <c r="P425"/>
  <c r="BI423"/>
  <c r="BH423"/>
  <c r="BG423"/>
  <c r="BF423"/>
  <c r="T423"/>
  <c r="R423"/>
  <c r="P423"/>
  <c r="BI420"/>
  <c r="BH420"/>
  <c r="BG420"/>
  <c r="BF420"/>
  <c r="T420"/>
  <c r="R420"/>
  <c r="P420"/>
  <c r="BI418"/>
  <c r="BH418"/>
  <c r="BG418"/>
  <c r="BF418"/>
  <c r="T418"/>
  <c r="R418"/>
  <c r="P418"/>
  <c r="BI414"/>
  <c r="BH414"/>
  <c r="BG414"/>
  <c r="BF414"/>
  <c r="T414"/>
  <c r="R414"/>
  <c r="P414"/>
  <c r="BI412"/>
  <c r="BH412"/>
  <c r="BG412"/>
  <c r="BF412"/>
  <c r="T412"/>
  <c r="R412"/>
  <c r="P412"/>
  <c r="BI408"/>
  <c r="BH408"/>
  <c r="BG408"/>
  <c r="BF408"/>
  <c r="T408"/>
  <c r="R408"/>
  <c r="P408"/>
  <c r="BI406"/>
  <c r="BH406"/>
  <c r="BG406"/>
  <c r="BF406"/>
  <c r="T406"/>
  <c r="R406"/>
  <c r="P406"/>
  <c r="BI403"/>
  <c r="BH403"/>
  <c r="BG403"/>
  <c r="BF403"/>
  <c r="T403"/>
  <c r="R403"/>
  <c r="P403"/>
  <c r="BI399"/>
  <c r="BH399"/>
  <c r="BG399"/>
  <c r="BF399"/>
  <c r="T399"/>
  <c r="R399"/>
  <c r="P399"/>
  <c r="BI397"/>
  <c r="BH397"/>
  <c r="BG397"/>
  <c r="BF397"/>
  <c r="T397"/>
  <c r="R397"/>
  <c r="P397"/>
  <c r="BI395"/>
  <c r="BH395"/>
  <c r="BG395"/>
  <c r="BF395"/>
  <c r="T395"/>
  <c r="R395"/>
  <c r="P395"/>
  <c r="BI389"/>
  <c r="BH389"/>
  <c r="BG389"/>
  <c r="BF389"/>
  <c r="T389"/>
  <c r="R389"/>
  <c r="P389"/>
  <c r="BI387"/>
  <c r="BH387"/>
  <c r="BG387"/>
  <c r="BF387"/>
  <c r="T387"/>
  <c r="R387"/>
  <c r="P387"/>
  <c r="BI385"/>
  <c r="BH385"/>
  <c r="BG385"/>
  <c r="BF385"/>
  <c r="T385"/>
  <c r="R385"/>
  <c r="P385"/>
  <c r="BI380"/>
  <c r="BH380"/>
  <c r="BG380"/>
  <c r="BF380"/>
  <c r="T380"/>
  <c r="R380"/>
  <c r="P380"/>
  <c r="BI378"/>
  <c r="BH378"/>
  <c r="BG378"/>
  <c r="BF378"/>
  <c r="T378"/>
  <c r="R378"/>
  <c r="P378"/>
  <c r="BI373"/>
  <c r="BH373"/>
  <c r="BG373"/>
  <c r="BF373"/>
  <c r="T373"/>
  <c r="R373"/>
  <c r="P373"/>
  <c r="BI371"/>
  <c r="BH371"/>
  <c r="BG371"/>
  <c r="BF371"/>
  <c r="T371"/>
  <c r="R371"/>
  <c r="P371"/>
  <c r="BI366"/>
  <c r="BH366"/>
  <c r="BG366"/>
  <c r="BF366"/>
  <c r="T366"/>
  <c r="R366"/>
  <c r="P366"/>
  <c r="BI364"/>
  <c r="BH364"/>
  <c r="BG364"/>
  <c r="BF364"/>
  <c r="T364"/>
  <c r="R364"/>
  <c r="P364"/>
  <c r="BI359"/>
  <c r="BH359"/>
  <c r="BG359"/>
  <c r="BF359"/>
  <c r="T359"/>
  <c r="R359"/>
  <c r="P359"/>
  <c r="BI354"/>
  <c r="BH354"/>
  <c r="BG354"/>
  <c r="BF354"/>
  <c r="T354"/>
  <c r="R354"/>
  <c r="P354"/>
  <c r="BI349"/>
  <c r="BH349"/>
  <c r="BG349"/>
  <c r="BF349"/>
  <c r="T349"/>
  <c r="R349"/>
  <c r="P349"/>
  <c r="BI344"/>
  <c r="BH344"/>
  <c r="BG344"/>
  <c r="BF344"/>
  <c r="T344"/>
  <c r="R344"/>
  <c r="P344"/>
  <c r="BI339"/>
  <c r="BH339"/>
  <c r="BG339"/>
  <c r="BF339"/>
  <c r="T339"/>
  <c r="R339"/>
  <c r="P339"/>
  <c r="BI334"/>
  <c r="BH334"/>
  <c r="BG334"/>
  <c r="BF334"/>
  <c r="T334"/>
  <c r="R334"/>
  <c r="P334"/>
  <c r="BI329"/>
  <c r="BH329"/>
  <c r="BG329"/>
  <c r="BF329"/>
  <c r="T329"/>
  <c r="R329"/>
  <c r="P329"/>
  <c r="BI324"/>
  <c r="BH324"/>
  <c r="BG324"/>
  <c r="BF324"/>
  <c r="T324"/>
  <c r="R324"/>
  <c r="P324"/>
  <c r="BI319"/>
  <c r="BH319"/>
  <c r="BG319"/>
  <c r="BF319"/>
  <c r="T319"/>
  <c r="R319"/>
  <c r="P319"/>
  <c r="BI317"/>
  <c r="BH317"/>
  <c r="BG317"/>
  <c r="BF317"/>
  <c r="T317"/>
  <c r="R317"/>
  <c r="P317"/>
  <c r="BI313"/>
  <c r="BH313"/>
  <c r="BG313"/>
  <c r="BF313"/>
  <c r="T313"/>
  <c r="R313"/>
  <c r="P313"/>
  <c r="BI309"/>
  <c r="BH309"/>
  <c r="BG309"/>
  <c r="BF309"/>
  <c r="T309"/>
  <c r="R309"/>
  <c r="P309"/>
  <c r="BI307"/>
  <c r="BH307"/>
  <c r="BG307"/>
  <c r="BF307"/>
  <c r="T307"/>
  <c r="R307"/>
  <c r="P307"/>
  <c r="BI303"/>
  <c r="BH303"/>
  <c r="BG303"/>
  <c r="BF303"/>
  <c r="T303"/>
  <c r="R303"/>
  <c r="P303"/>
  <c r="BI301"/>
  <c r="BH301"/>
  <c r="BG301"/>
  <c r="BF301"/>
  <c r="T301"/>
  <c r="R301"/>
  <c r="P301"/>
  <c r="BI297"/>
  <c r="BH297"/>
  <c r="BG297"/>
  <c r="BF297"/>
  <c r="T297"/>
  <c r="R297"/>
  <c r="P297"/>
  <c r="BI295"/>
  <c r="BH295"/>
  <c r="BG295"/>
  <c r="BF295"/>
  <c r="T295"/>
  <c r="R295"/>
  <c r="P295"/>
  <c r="BI291"/>
  <c r="BH291"/>
  <c r="BG291"/>
  <c r="BF291"/>
  <c r="T291"/>
  <c r="R291"/>
  <c r="P291"/>
  <c r="BI289"/>
  <c r="BH289"/>
  <c r="BG289"/>
  <c r="BF289"/>
  <c r="T289"/>
  <c r="R289"/>
  <c r="P289"/>
  <c r="BI285"/>
  <c r="BH285"/>
  <c r="BG285"/>
  <c r="BF285"/>
  <c r="T285"/>
  <c r="R285"/>
  <c r="P285"/>
  <c r="BI283"/>
  <c r="BH283"/>
  <c r="BG283"/>
  <c r="BF283"/>
  <c r="T283"/>
  <c r="R283"/>
  <c r="P283"/>
  <c r="BI279"/>
  <c r="BH279"/>
  <c r="BG279"/>
  <c r="BF279"/>
  <c r="T279"/>
  <c r="R279"/>
  <c r="P279"/>
  <c r="BI277"/>
  <c r="BH277"/>
  <c r="BG277"/>
  <c r="BF277"/>
  <c r="T277"/>
  <c r="R277"/>
  <c r="P277"/>
  <c r="BI273"/>
  <c r="BH273"/>
  <c r="BG273"/>
  <c r="BF273"/>
  <c r="T273"/>
  <c r="R273"/>
  <c r="P273"/>
  <c r="BI271"/>
  <c r="BH271"/>
  <c r="BG271"/>
  <c r="BF271"/>
  <c r="T271"/>
  <c r="R271"/>
  <c r="P271"/>
  <c r="BI267"/>
  <c r="BH267"/>
  <c r="BG267"/>
  <c r="BF267"/>
  <c r="T267"/>
  <c r="R267"/>
  <c r="P267"/>
  <c r="BI262"/>
  <c r="BH262"/>
  <c r="BG262"/>
  <c r="BF262"/>
  <c r="T262"/>
  <c r="R262"/>
  <c r="P262"/>
  <c r="BI257"/>
  <c r="BH257"/>
  <c r="BG257"/>
  <c r="BF257"/>
  <c r="T257"/>
  <c r="R257"/>
  <c r="P257"/>
  <c r="BI252"/>
  <c r="BH252"/>
  <c r="BG252"/>
  <c r="BF252"/>
  <c r="T252"/>
  <c r="R252"/>
  <c r="P252"/>
  <c r="BI247"/>
  <c r="BH247"/>
  <c r="BG247"/>
  <c r="BF247"/>
  <c r="T247"/>
  <c r="R247"/>
  <c r="P247"/>
  <c r="BI241"/>
  <c r="BH241"/>
  <c r="BG241"/>
  <c r="BF241"/>
  <c r="T241"/>
  <c r="R241"/>
  <c r="P241"/>
  <c r="BI239"/>
  <c r="BH239"/>
  <c r="BG239"/>
  <c r="BF239"/>
  <c r="T239"/>
  <c r="R239"/>
  <c r="P239"/>
  <c r="BI237"/>
  <c r="BH237"/>
  <c r="BG237"/>
  <c r="BF237"/>
  <c r="T237"/>
  <c r="R237"/>
  <c r="P237"/>
  <c r="BI232"/>
  <c r="BH232"/>
  <c r="BG232"/>
  <c r="BF232"/>
  <c r="T232"/>
  <c r="R232"/>
  <c r="P232"/>
  <c r="BI230"/>
  <c r="BH230"/>
  <c r="BG230"/>
  <c r="BF230"/>
  <c r="T230"/>
  <c r="R230"/>
  <c r="P230"/>
  <c r="BI222"/>
  <c r="BH222"/>
  <c r="BG222"/>
  <c r="BF222"/>
  <c r="T222"/>
  <c r="T221"/>
  <c r="R222"/>
  <c r="R221"/>
  <c r="P222"/>
  <c r="P221"/>
  <c r="BI219"/>
  <c r="BH219"/>
  <c r="BG219"/>
  <c r="BF219"/>
  <c r="T219"/>
  <c r="R219"/>
  <c r="P219"/>
  <c r="BI214"/>
  <c r="BH214"/>
  <c r="BG214"/>
  <c r="BF214"/>
  <c r="T214"/>
  <c r="R214"/>
  <c r="P214"/>
  <c r="BI209"/>
  <c r="BH209"/>
  <c r="BG209"/>
  <c r="BF209"/>
  <c r="T209"/>
  <c r="R209"/>
  <c r="P209"/>
  <c r="BI204"/>
  <c r="BH204"/>
  <c r="BG204"/>
  <c r="BF204"/>
  <c r="T204"/>
  <c r="R204"/>
  <c r="P204"/>
  <c r="BI200"/>
  <c r="BH200"/>
  <c r="BG200"/>
  <c r="BF200"/>
  <c r="T200"/>
  <c r="R200"/>
  <c r="P200"/>
  <c r="BI195"/>
  <c r="BH195"/>
  <c r="BG195"/>
  <c r="BF195"/>
  <c r="T195"/>
  <c r="R195"/>
  <c r="P195"/>
  <c r="BI193"/>
  <c r="BH193"/>
  <c r="BG193"/>
  <c r="BF193"/>
  <c r="T193"/>
  <c r="R193"/>
  <c r="P193"/>
  <c r="BI191"/>
  <c r="BH191"/>
  <c r="BG191"/>
  <c r="BF191"/>
  <c r="T191"/>
  <c r="R191"/>
  <c r="P191"/>
  <c r="BI184"/>
  <c r="BH184"/>
  <c r="BG184"/>
  <c r="BF184"/>
  <c r="T184"/>
  <c r="R184"/>
  <c r="P184"/>
  <c r="BI182"/>
  <c r="BH182"/>
  <c r="BG182"/>
  <c r="BF182"/>
  <c r="T182"/>
  <c r="R182"/>
  <c r="P182"/>
  <c r="BI178"/>
  <c r="BH178"/>
  <c r="BG178"/>
  <c r="BF178"/>
  <c r="T178"/>
  <c r="R178"/>
  <c r="P178"/>
  <c r="BI174"/>
  <c r="BH174"/>
  <c r="BG174"/>
  <c r="BF174"/>
  <c r="T174"/>
  <c r="R174"/>
  <c r="P174"/>
  <c r="BI169"/>
  <c r="BH169"/>
  <c r="BG169"/>
  <c r="BF169"/>
  <c r="T169"/>
  <c r="R169"/>
  <c r="P169"/>
  <c r="BI164"/>
  <c r="BH164"/>
  <c r="BG164"/>
  <c r="BF164"/>
  <c r="T164"/>
  <c r="R164"/>
  <c r="P164"/>
  <c r="BI159"/>
  <c r="BH159"/>
  <c r="BG159"/>
  <c r="BF159"/>
  <c r="T159"/>
  <c r="R159"/>
  <c r="P159"/>
  <c r="BI157"/>
  <c r="BH157"/>
  <c r="BG157"/>
  <c r="BF157"/>
  <c r="T157"/>
  <c r="R157"/>
  <c r="P157"/>
  <c r="BI153"/>
  <c r="BH153"/>
  <c r="BG153"/>
  <c r="BF153"/>
  <c r="T153"/>
  <c r="R153"/>
  <c r="P153"/>
  <c r="BI149"/>
  <c r="BH149"/>
  <c r="BG149"/>
  <c r="BF149"/>
  <c r="T149"/>
  <c r="R149"/>
  <c r="P149"/>
  <c r="BI147"/>
  <c r="BH147"/>
  <c r="BG147"/>
  <c r="BF147"/>
  <c r="T147"/>
  <c r="R147"/>
  <c r="P147"/>
  <c r="BI145"/>
  <c r="BH145"/>
  <c r="BG145"/>
  <c r="BF145"/>
  <c r="T145"/>
  <c r="R145"/>
  <c r="P145"/>
  <c r="BI140"/>
  <c r="BH140"/>
  <c r="BG140"/>
  <c r="BF140"/>
  <c r="T140"/>
  <c r="R140"/>
  <c r="P140"/>
  <c r="J134"/>
  <c r="J133"/>
  <c r="F133"/>
  <c r="F131"/>
  <c r="E129"/>
  <c r="J94"/>
  <c r="J93"/>
  <c r="F93"/>
  <c r="F91"/>
  <c r="E89"/>
  <c r="J20"/>
  <c r="E20"/>
  <c r="F134"/>
  <c r="J19"/>
  <c r="J14"/>
  <c r="J131"/>
  <c r="E7"/>
  <c r="E85"/>
  <c i="12" r="J39"/>
  <c r="J38"/>
  <c i="1" r="AY108"/>
  <c i="12" r="J37"/>
  <c i="1" r="AX108"/>
  <c i="12" r="BI355"/>
  <c r="BH355"/>
  <c r="BG355"/>
  <c r="BF355"/>
  <c r="T355"/>
  <c r="T354"/>
  <c r="R355"/>
  <c r="R354"/>
  <c r="P355"/>
  <c r="P354"/>
  <c r="BI352"/>
  <c r="BH352"/>
  <c r="BG352"/>
  <c r="BF352"/>
  <c r="T352"/>
  <c r="T351"/>
  <c r="R352"/>
  <c r="R351"/>
  <c r="P352"/>
  <c r="P351"/>
  <c r="BI349"/>
  <c r="BH349"/>
  <c r="BG349"/>
  <c r="BF349"/>
  <c r="T349"/>
  <c r="T348"/>
  <c r="R349"/>
  <c r="R348"/>
  <c r="P349"/>
  <c r="P348"/>
  <c r="BI343"/>
  <c r="BH343"/>
  <c r="BG343"/>
  <c r="BF343"/>
  <c r="T343"/>
  <c r="R343"/>
  <c r="P343"/>
  <c r="BI338"/>
  <c r="BH338"/>
  <c r="BG338"/>
  <c r="BF338"/>
  <c r="T338"/>
  <c r="R338"/>
  <c r="P338"/>
  <c r="BI334"/>
  <c r="BH334"/>
  <c r="BG334"/>
  <c r="BF334"/>
  <c r="T334"/>
  <c r="R334"/>
  <c r="P334"/>
  <c r="BI332"/>
  <c r="BH332"/>
  <c r="BG332"/>
  <c r="BF332"/>
  <c r="T332"/>
  <c r="R332"/>
  <c r="P332"/>
  <c r="BI330"/>
  <c r="BH330"/>
  <c r="BG330"/>
  <c r="BF330"/>
  <c r="T330"/>
  <c r="R330"/>
  <c r="P330"/>
  <c r="BI328"/>
  <c r="BH328"/>
  <c r="BG328"/>
  <c r="BF328"/>
  <c r="T328"/>
  <c r="R328"/>
  <c r="P328"/>
  <c r="BI323"/>
  <c r="BH323"/>
  <c r="BG323"/>
  <c r="BF323"/>
  <c r="T323"/>
  <c r="R323"/>
  <c r="P323"/>
  <c r="BI320"/>
  <c r="BH320"/>
  <c r="BG320"/>
  <c r="BF320"/>
  <c r="T320"/>
  <c r="R320"/>
  <c r="P320"/>
  <c r="BI318"/>
  <c r="BH318"/>
  <c r="BG318"/>
  <c r="BF318"/>
  <c r="T318"/>
  <c r="R318"/>
  <c r="P318"/>
  <c r="BI316"/>
  <c r="BH316"/>
  <c r="BG316"/>
  <c r="BF316"/>
  <c r="T316"/>
  <c r="R316"/>
  <c r="P316"/>
  <c r="BI311"/>
  <c r="BH311"/>
  <c r="BG311"/>
  <c r="BF311"/>
  <c r="T311"/>
  <c r="R311"/>
  <c r="P311"/>
  <c r="BI307"/>
  <c r="BH307"/>
  <c r="BG307"/>
  <c r="BF307"/>
  <c r="T307"/>
  <c r="R307"/>
  <c r="P307"/>
  <c r="BI305"/>
  <c r="BH305"/>
  <c r="BG305"/>
  <c r="BF305"/>
  <c r="T305"/>
  <c r="R305"/>
  <c r="P305"/>
  <c r="BI302"/>
  <c r="BH302"/>
  <c r="BG302"/>
  <c r="BF302"/>
  <c r="T302"/>
  <c r="R302"/>
  <c r="P302"/>
  <c r="BI300"/>
  <c r="BH300"/>
  <c r="BG300"/>
  <c r="BF300"/>
  <c r="T300"/>
  <c r="R300"/>
  <c r="P300"/>
  <c r="BI296"/>
  <c r="BH296"/>
  <c r="BG296"/>
  <c r="BF296"/>
  <c r="T296"/>
  <c r="R296"/>
  <c r="P296"/>
  <c r="BI294"/>
  <c r="BH294"/>
  <c r="BG294"/>
  <c r="BF294"/>
  <c r="T294"/>
  <c r="R294"/>
  <c r="P294"/>
  <c r="BI288"/>
  <c r="BH288"/>
  <c r="BG288"/>
  <c r="BF288"/>
  <c r="T288"/>
  <c r="R288"/>
  <c r="P288"/>
  <c r="BI286"/>
  <c r="BH286"/>
  <c r="BG286"/>
  <c r="BF286"/>
  <c r="T286"/>
  <c r="R286"/>
  <c r="P286"/>
  <c r="BI280"/>
  <c r="BH280"/>
  <c r="BG280"/>
  <c r="BF280"/>
  <c r="T280"/>
  <c r="R280"/>
  <c r="P280"/>
  <c r="BI275"/>
  <c r="BH275"/>
  <c r="BG275"/>
  <c r="BF275"/>
  <c r="T275"/>
  <c r="R275"/>
  <c r="P275"/>
  <c r="BI273"/>
  <c r="BH273"/>
  <c r="BG273"/>
  <c r="BF273"/>
  <c r="T273"/>
  <c r="R273"/>
  <c r="P273"/>
  <c r="BI271"/>
  <c r="BH271"/>
  <c r="BG271"/>
  <c r="BF271"/>
  <c r="T271"/>
  <c r="R271"/>
  <c r="P271"/>
  <c r="BI266"/>
  <c r="BH266"/>
  <c r="BG266"/>
  <c r="BF266"/>
  <c r="T266"/>
  <c r="R266"/>
  <c r="P266"/>
  <c r="BI261"/>
  <c r="BH261"/>
  <c r="BG261"/>
  <c r="BF261"/>
  <c r="T261"/>
  <c r="R261"/>
  <c r="P261"/>
  <c r="BI259"/>
  <c r="BH259"/>
  <c r="BG259"/>
  <c r="BF259"/>
  <c r="T259"/>
  <c r="R259"/>
  <c r="P259"/>
  <c r="BI254"/>
  <c r="BH254"/>
  <c r="BG254"/>
  <c r="BF254"/>
  <c r="T254"/>
  <c r="R254"/>
  <c r="P254"/>
  <c r="BI252"/>
  <c r="BH252"/>
  <c r="BG252"/>
  <c r="BF252"/>
  <c r="T252"/>
  <c r="R252"/>
  <c r="P252"/>
  <c r="BI247"/>
  <c r="BH247"/>
  <c r="BG247"/>
  <c r="BF247"/>
  <c r="T247"/>
  <c r="R247"/>
  <c r="P247"/>
  <c r="BI245"/>
  <c r="BH245"/>
  <c r="BG245"/>
  <c r="BF245"/>
  <c r="T245"/>
  <c r="R245"/>
  <c r="P245"/>
  <c r="BI243"/>
  <c r="BH243"/>
  <c r="BG243"/>
  <c r="BF243"/>
  <c r="T243"/>
  <c r="R243"/>
  <c r="P243"/>
  <c r="BI238"/>
  <c r="BH238"/>
  <c r="BG238"/>
  <c r="BF238"/>
  <c r="T238"/>
  <c r="R238"/>
  <c r="P238"/>
  <c r="BI233"/>
  <c r="BH233"/>
  <c r="BG233"/>
  <c r="BF233"/>
  <c r="T233"/>
  <c r="R233"/>
  <c r="P233"/>
  <c r="BI231"/>
  <c r="BH231"/>
  <c r="BG231"/>
  <c r="BF231"/>
  <c r="T231"/>
  <c r="R231"/>
  <c r="P231"/>
  <c r="BI226"/>
  <c r="BH226"/>
  <c r="BG226"/>
  <c r="BF226"/>
  <c r="T226"/>
  <c r="R226"/>
  <c r="P226"/>
  <c r="BI222"/>
  <c r="BH222"/>
  <c r="BG222"/>
  <c r="BF222"/>
  <c r="T222"/>
  <c r="R222"/>
  <c r="P222"/>
  <c r="BI217"/>
  <c r="BH217"/>
  <c r="BG217"/>
  <c r="BF217"/>
  <c r="T217"/>
  <c r="R217"/>
  <c r="P217"/>
  <c r="BI213"/>
  <c r="BH213"/>
  <c r="BG213"/>
  <c r="BF213"/>
  <c r="T213"/>
  <c r="R213"/>
  <c r="P213"/>
  <c r="BI208"/>
  <c r="BH208"/>
  <c r="BG208"/>
  <c r="BF208"/>
  <c r="T208"/>
  <c r="R208"/>
  <c r="P208"/>
  <c r="BI203"/>
  <c r="BH203"/>
  <c r="BG203"/>
  <c r="BF203"/>
  <c r="T203"/>
  <c r="R203"/>
  <c r="P203"/>
  <c r="BI198"/>
  <c r="BH198"/>
  <c r="BG198"/>
  <c r="BF198"/>
  <c r="T198"/>
  <c r="R198"/>
  <c r="P198"/>
  <c r="BI196"/>
  <c r="BH196"/>
  <c r="BG196"/>
  <c r="BF196"/>
  <c r="T196"/>
  <c r="R196"/>
  <c r="P196"/>
  <c r="BI190"/>
  <c r="BH190"/>
  <c r="BG190"/>
  <c r="BF190"/>
  <c r="T190"/>
  <c r="T189"/>
  <c r="R190"/>
  <c r="R189"/>
  <c r="P190"/>
  <c r="P189"/>
  <c r="BI185"/>
  <c r="BH185"/>
  <c r="BG185"/>
  <c r="BF185"/>
  <c r="T185"/>
  <c r="R185"/>
  <c r="P185"/>
  <c r="BI180"/>
  <c r="BH180"/>
  <c r="BG180"/>
  <c r="BF180"/>
  <c r="T180"/>
  <c r="R180"/>
  <c r="P180"/>
  <c r="BI175"/>
  <c r="BH175"/>
  <c r="BG175"/>
  <c r="BF175"/>
  <c r="T175"/>
  <c r="R175"/>
  <c r="P175"/>
  <c r="BI171"/>
  <c r="BH171"/>
  <c r="BG171"/>
  <c r="BF171"/>
  <c r="T171"/>
  <c r="R171"/>
  <c r="P171"/>
  <c r="BI167"/>
  <c r="BH167"/>
  <c r="BG167"/>
  <c r="BF167"/>
  <c r="T167"/>
  <c r="R167"/>
  <c r="P167"/>
  <c r="BI163"/>
  <c r="BH163"/>
  <c r="BG163"/>
  <c r="BF163"/>
  <c r="T163"/>
  <c r="R163"/>
  <c r="P163"/>
  <c r="BI156"/>
  <c r="BH156"/>
  <c r="BG156"/>
  <c r="BF156"/>
  <c r="T156"/>
  <c r="R156"/>
  <c r="P156"/>
  <c r="BI154"/>
  <c r="BH154"/>
  <c r="BG154"/>
  <c r="BF154"/>
  <c r="T154"/>
  <c r="R154"/>
  <c r="P154"/>
  <c r="BI150"/>
  <c r="BH150"/>
  <c r="BG150"/>
  <c r="BF150"/>
  <c r="T150"/>
  <c r="R150"/>
  <c r="P150"/>
  <c r="BI146"/>
  <c r="BH146"/>
  <c r="BG146"/>
  <c r="BF146"/>
  <c r="T146"/>
  <c r="R146"/>
  <c r="P146"/>
  <c r="BI144"/>
  <c r="BH144"/>
  <c r="BG144"/>
  <c r="BF144"/>
  <c r="T144"/>
  <c r="R144"/>
  <c r="P144"/>
  <c r="BI139"/>
  <c r="BH139"/>
  <c r="BG139"/>
  <c r="BF139"/>
  <c r="T139"/>
  <c r="R139"/>
  <c r="P139"/>
  <c r="J133"/>
  <c r="J132"/>
  <c r="F132"/>
  <c r="F130"/>
  <c r="E128"/>
  <c r="J94"/>
  <c r="J93"/>
  <c r="F93"/>
  <c r="F91"/>
  <c r="E89"/>
  <c r="J20"/>
  <c r="E20"/>
  <c r="F133"/>
  <c r="J19"/>
  <c r="J14"/>
  <c r="J130"/>
  <c r="E7"/>
  <c r="E124"/>
  <c i="11" r="J39"/>
  <c r="J38"/>
  <c i="1" r="AY107"/>
  <c i="11" r="J37"/>
  <c i="1" r="AX107"/>
  <c i="11" r="BI870"/>
  <c r="BH870"/>
  <c r="BG870"/>
  <c r="BF870"/>
  <c r="T870"/>
  <c r="T869"/>
  <c r="R870"/>
  <c r="R869"/>
  <c r="P870"/>
  <c r="P869"/>
  <c r="BI867"/>
  <c r="BH867"/>
  <c r="BG867"/>
  <c r="BF867"/>
  <c r="T867"/>
  <c r="T866"/>
  <c r="R867"/>
  <c r="R866"/>
  <c r="P867"/>
  <c r="P866"/>
  <c r="BI864"/>
  <c r="BH864"/>
  <c r="BG864"/>
  <c r="BF864"/>
  <c r="T864"/>
  <c r="T863"/>
  <c r="R864"/>
  <c r="R863"/>
  <c r="P864"/>
  <c r="P863"/>
  <c r="BI861"/>
  <c r="BH861"/>
  <c r="BG861"/>
  <c r="BF861"/>
  <c r="T861"/>
  <c r="T860"/>
  <c r="T859"/>
  <c r="R861"/>
  <c r="R860"/>
  <c r="R859"/>
  <c r="P861"/>
  <c r="P860"/>
  <c r="P859"/>
  <c r="BI857"/>
  <c r="BH857"/>
  <c r="BG857"/>
  <c r="BF857"/>
  <c r="T857"/>
  <c r="R857"/>
  <c r="P857"/>
  <c r="BI851"/>
  <c r="BH851"/>
  <c r="BG851"/>
  <c r="BF851"/>
  <c r="T851"/>
  <c r="R851"/>
  <c r="P851"/>
  <c r="BI848"/>
  <c r="BH848"/>
  <c r="BG848"/>
  <c r="BF848"/>
  <c r="T848"/>
  <c r="R848"/>
  <c r="P848"/>
  <c r="BI846"/>
  <c r="BH846"/>
  <c r="BG846"/>
  <c r="BF846"/>
  <c r="T846"/>
  <c r="R846"/>
  <c r="P846"/>
  <c r="BI844"/>
  <c r="BH844"/>
  <c r="BG844"/>
  <c r="BF844"/>
  <c r="T844"/>
  <c r="R844"/>
  <c r="P844"/>
  <c r="BI838"/>
  <c r="BH838"/>
  <c r="BG838"/>
  <c r="BF838"/>
  <c r="T838"/>
  <c r="R838"/>
  <c r="P838"/>
  <c r="BI832"/>
  <c r="BH832"/>
  <c r="BG832"/>
  <c r="BF832"/>
  <c r="T832"/>
  <c r="R832"/>
  <c r="P832"/>
  <c r="BI829"/>
  <c r="BH829"/>
  <c r="BG829"/>
  <c r="BF829"/>
  <c r="T829"/>
  <c r="R829"/>
  <c r="P829"/>
  <c r="BI827"/>
  <c r="BH827"/>
  <c r="BG827"/>
  <c r="BF827"/>
  <c r="T827"/>
  <c r="R827"/>
  <c r="P827"/>
  <c r="BI825"/>
  <c r="BH825"/>
  <c r="BG825"/>
  <c r="BF825"/>
  <c r="T825"/>
  <c r="R825"/>
  <c r="P825"/>
  <c r="BI819"/>
  <c r="BH819"/>
  <c r="BG819"/>
  <c r="BF819"/>
  <c r="T819"/>
  <c r="R819"/>
  <c r="P819"/>
  <c r="BI812"/>
  <c r="BH812"/>
  <c r="BG812"/>
  <c r="BF812"/>
  <c r="T812"/>
  <c r="R812"/>
  <c r="P812"/>
  <c r="BI806"/>
  <c r="BH806"/>
  <c r="BG806"/>
  <c r="BF806"/>
  <c r="T806"/>
  <c r="R806"/>
  <c r="P806"/>
  <c r="BI800"/>
  <c r="BH800"/>
  <c r="BG800"/>
  <c r="BF800"/>
  <c r="T800"/>
  <c r="R800"/>
  <c r="P800"/>
  <c r="BI797"/>
  <c r="BH797"/>
  <c r="BG797"/>
  <c r="BF797"/>
  <c r="T797"/>
  <c r="R797"/>
  <c r="P797"/>
  <c r="BI795"/>
  <c r="BH795"/>
  <c r="BG795"/>
  <c r="BF795"/>
  <c r="T795"/>
  <c r="R795"/>
  <c r="P795"/>
  <c r="BI793"/>
  <c r="BH793"/>
  <c r="BG793"/>
  <c r="BF793"/>
  <c r="T793"/>
  <c r="R793"/>
  <c r="P793"/>
  <c r="BI791"/>
  <c r="BH791"/>
  <c r="BG791"/>
  <c r="BF791"/>
  <c r="T791"/>
  <c r="R791"/>
  <c r="P791"/>
  <c r="BI786"/>
  <c r="BH786"/>
  <c r="BG786"/>
  <c r="BF786"/>
  <c r="T786"/>
  <c r="R786"/>
  <c r="P786"/>
  <c r="BI781"/>
  <c r="BH781"/>
  <c r="BG781"/>
  <c r="BF781"/>
  <c r="T781"/>
  <c r="R781"/>
  <c r="P781"/>
  <c r="BI778"/>
  <c r="BH778"/>
  <c r="BG778"/>
  <c r="BF778"/>
  <c r="T778"/>
  <c r="R778"/>
  <c r="P778"/>
  <c r="BI776"/>
  <c r="BH776"/>
  <c r="BG776"/>
  <c r="BF776"/>
  <c r="T776"/>
  <c r="R776"/>
  <c r="P776"/>
  <c r="BI774"/>
  <c r="BH774"/>
  <c r="BG774"/>
  <c r="BF774"/>
  <c r="T774"/>
  <c r="R774"/>
  <c r="P774"/>
  <c r="BI768"/>
  <c r="BH768"/>
  <c r="BG768"/>
  <c r="BF768"/>
  <c r="T768"/>
  <c r="R768"/>
  <c r="P768"/>
  <c r="BI763"/>
  <c r="BH763"/>
  <c r="BG763"/>
  <c r="BF763"/>
  <c r="T763"/>
  <c r="R763"/>
  <c r="P763"/>
  <c r="BI761"/>
  <c r="BH761"/>
  <c r="BG761"/>
  <c r="BF761"/>
  <c r="T761"/>
  <c r="R761"/>
  <c r="P761"/>
  <c r="BI756"/>
  <c r="BH756"/>
  <c r="BG756"/>
  <c r="BF756"/>
  <c r="T756"/>
  <c r="R756"/>
  <c r="P756"/>
  <c r="BI754"/>
  <c r="BH754"/>
  <c r="BG754"/>
  <c r="BF754"/>
  <c r="T754"/>
  <c r="R754"/>
  <c r="P754"/>
  <c r="BI749"/>
  <c r="BH749"/>
  <c r="BG749"/>
  <c r="BF749"/>
  <c r="T749"/>
  <c r="R749"/>
  <c r="P749"/>
  <c r="BI744"/>
  <c r="BH744"/>
  <c r="BG744"/>
  <c r="BF744"/>
  <c r="T744"/>
  <c r="R744"/>
  <c r="P744"/>
  <c r="BI739"/>
  <c r="BH739"/>
  <c r="BG739"/>
  <c r="BF739"/>
  <c r="T739"/>
  <c r="R739"/>
  <c r="P739"/>
  <c r="BI734"/>
  <c r="BH734"/>
  <c r="BG734"/>
  <c r="BF734"/>
  <c r="T734"/>
  <c r="R734"/>
  <c r="P734"/>
  <c r="BI729"/>
  <c r="BH729"/>
  <c r="BG729"/>
  <c r="BF729"/>
  <c r="T729"/>
  <c r="R729"/>
  <c r="P729"/>
  <c r="BI724"/>
  <c r="BH724"/>
  <c r="BG724"/>
  <c r="BF724"/>
  <c r="T724"/>
  <c r="R724"/>
  <c r="P724"/>
  <c r="BI719"/>
  <c r="BH719"/>
  <c r="BG719"/>
  <c r="BF719"/>
  <c r="T719"/>
  <c r="R719"/>
  <c r="P719"/>
  <c r="BI714"/>
  <c r="BH714"/>
  <c r="BG714"/>
  <c r="BF714"/>
  <c r="T714"/>
  <c r="R714"/>
  <c r="P714"/>
  <c r="BI709"/>
  <c r="BH709"/>
  <c r="BG709"/>
  <c r="BF709"/>
  <c r="T709"/>
  <c r="R709"/>
  <c r="P709"/>
  <c r="BI704"/>
  <c r="BH704"/>
  <c r="BG704"/>
  <c r="BF704"/>
  <c r="T704"/>
  <c r="R704"/>
  <c r="P704"/>
  <c r="BI699"/>
  <c r="BH699"/>
  <c r="BG699"/>
  <c r="BF699"/>
  <c r="T699"/>
  <c r="R699"/>
  <c r="P699"/>
  <c r="BI694"/>
  <c r="BH694"/>
  <c r="BG694"/>
  <c r="BF694"/>
  <c r="T694"/>
  <c r="R694"/>
  <c r="P694"/>
  <c r="BI689"/>
  <c r="BH689"/>
  <c r="BG689"/>
  <c r="BF689"/>
  <c r="T689"/>
  <c r="R689"/>
  <c r="P689"/>
  <c r="BI684"/>
  <c r="BH684"/>
  <c r="BG684"/>
  <c r="BF684"/>
  <c r="T684"/>
  <c r="R684"/>
  <c r="P684"/>
  <c r="BI682"/>
  <c r="BH682"/>
  <c r="BG682"/>
  <c r="BF682"/>
  <c r="T682"/>
  <c r="R682"/>
  <c r="P682"/>
  <c r="BI677"/>
  <c r="BH677"/>
  <c r="BG677"/>
  <c r="BF677"/>
  <c r="T677"/>
  <c r="R677"/>
  <c r="P677"/>
  <c r="BI672"/>
  <c r="BH672"/>
  <c r="BG672"/>
  <c r="BF672"/>
  <c r="T672"/>
  <c r="R672"/>
  <c r="P672"/>
  <c r="BI669"/>
  <c r="BH669"/>
  <c r="BG669"/>
  <c r="BF669"/>
  <c r="T669"/>
  <c r="R669"/>
  <c r="P669"/>
  <c r="BI667"/>
  <c r="BH667"/>
  <c r="BG667"/>
  <c r="BF667"/>
  <c r="T667"/>
  <c r="R667"/>
  <c r="P667"/>
  <c r="BI665"/>
  <c r="BH665"/>
  <c r="BG665"/>
  <c r="BF665"/>
  <c r="T665"/>
  <c r="R665"/>
  <c r="P665"/>
  <c r="BI659"/>
  <c r="BH659"/>
  <c r="BG659"/>
  <c r="BF659"/>
  <c r="T659"/>
  <c r="R659"/>
  <c r="P659"/>
  <c r="BI656"/>
  <c r="BH656"/>
  <c r="BG656"/>
  <c r="BF656"/>
  <c r="T656"/>
  <c r="R656"/>
  <c r="P656"/>
  <c r="BI654"/>
  <c r="BH654"/>
  <c r="BG654"/>
  <c r="BF654"/>
  <c r="T654"/>
  <c r="R654"/>
  <c r="P654"/>
  <c r="BI652"/>
  <c r="BH652"/>
  <c r="BG652"/>
  <c r="BF652"/>
  <c r="T652"/>
  <c r="R652"/>
  <c r="P652"/>
  <c r="BI648"/>
  <c r="BH648"/>
  <c r="BG648"/>
  <c r="BF648"/>
  <c r="T648"/>
  <c r="R648"/>
  <c r="P648"/>
  <c r="BI644"/>
  <c r="BH644"/>
  <c r="BG644"/>
  <c r="BF644"/>
  <c r="T644"/>
  <c r="R644"/>
  <c r="P644"/>
  <c r="BI638"/>
  <c r="BH638"/>
  <c r="BG638"/>
  <c r="BF638"/>
  <c r="T638"/>
  <c r="R638"/>
  <c r="P638"/>
  <c r="BI636"/>
  <c r="BH636"/>
  <c r="BG636"/>
  <c r="BF636"/>
  <c r="T636"/>
  <c r="R636"/>
  <c r="P636"/>
  <c r="BI630"/>
  <c r="BH630"/>
  <c r="BG630"/>
  <c r="BF630"/>
  <c r="T630"/>
  <c r="R630"/>
  <c r="P630"/>
  <c r="BI628"/>
  <c r="BH628"/>
  <c r="BG628"/>
  <c r="BF628"/>
  <c r="T628"/>
  <c r="R628"/>
  <c r="P628"/>
  <c r="BI622"/>
  <c r="BH622"/>
  <c r="BG622"/>
  <c r="BF622"/>
  <c r="T622"/>
  <c r="R622"/>
  <c r="P622"/>
  <c r="BI620"/>
  <c r="BH620"/>
  <c r="BG620"/>
  <c r="BF620"/>
  <c r="T620"/>
  <c r="R620"/>
  <c r="P620"/>
  <c r="BI615"/>
  <c r="BH615"/>
  <c r="BG615"/>
  <c r="BF615"/>
  <c r="T615"/>
  <c r="R615"/>
  <c r="P615"/>
  <c r="BI613"/>
  <c r="BH613"/>
  <c r="BG613"/>
  <c r="BF613"/>
  <c r="T613"/>
  <c r="R613"/>
  <c r="P613"/>
  <c r="BI608"/>
  <c r="BH608"/>
  <c r="BG608"/>
  <c r="BF608"/>
  <c r="T608"/>
  <c r="R608"/>
  <c r="P608"/>
  <c r="BI604"/>
  <c r="BH604"/>
  <c r="BG604"/>
  <c r="BF604"/>
  <c r="T604"/>
  <c r="R604"/>
  <c r="P604"/>
  <c r="BI599"/>
  <c r="BH599"/>
  <c r="BG599"/>
  <c r="BF599"/>
  <c r="T599"/>
  <c r="R599"/>
  <c r="P599"/>
  <c r="BI597"/>
  <c r="BH597"/>
  <c r="BG597"/>
  <c r="BF597"/>
  <c r="T597"/>
  <c r="R597"/>
  <c r="P597"/>
  <c r="BI592"/>
  <c r="BH592"/>
  <c r="BG592"/>
  <c r="BF592"/>
  <c r="T592"/>
  <c r="R592"/>
  <c r="P592"/>
  <c r="BI586"/>
  <c r="BH586"/>
  <c r="BG586"/>
  <c r="BF586"/>
  <c r="T586"/>
  <c r="R586"/>
  <c r="P586"/>
  <c r="BI580"/>
  <c r="BH580"/>
  <c r="BG580"/>
  <c r="BF580"/>
  <c r="T580"/>
  <c r="R580"/>
  <c r="P580"/>
  <c r="BI574"/>
  <c r="BH574"/>
  <c r="BG574"/>
  <c r="BF574"/>
  <c r="T574"/>
  <c r="R574"/>
  <c r="P574"/>
  <c r="BI568"/>
  <c r="BH568"/>
  <c r="BG568"/>
  <c r="BF568"/>
  <c r="T568"/>
  <c r="R568"/>
  <c r="P568"/>
  <c r="BI562"/>
  <c r="BH562"/>
  <c r="BG562"/>
  <c r="BF562"/>
  <c r="T562"/>
  <c r="R562"/>
  <c r="P562"/>
  <c r="BI554"/>
  <c r="BH554"/>
  <c r="BG554"/>
  <c r="BF554"/>
  <c r="T554"/>
  <c r="R554"/>
  <c r="P554"/>
  <c r="BI548"/>
  <c r="BH548"/>
  <c r="BG548"/>
  <c r="BF548"/>
  <c r="T548"/>
  <c r="R548"/>
  <c r="P548"/>
  <c r="BI542"/>
  <c r="BH542"/>
  <c r="BG542"/>
  <c r="BF542"/>
  <c r="T542"/>
  <c r="R542"/>
  <c r="P542"/>
  <c r="BI540"/>
  <c r="BH540"/>
  <c r="BG540"/>
  <c r="BF540"/>
  <c r="T540"/>
  <c r="R540"/>
  <c r="P540"/>
  <c r="BI534"/>
  <c r="BH534"/>
  <c r="BG534"/>
  <c r="BF534"/>
  <c r="T534"/>
  <c r="R534"/>
  <c r="P534"/>
  <c r="BI528"/>
  <c r="BH528"/>
  <c r="BG528"/>
  <c r="BF528"/>
  <c r="T528"/>
  <c r="R528"/>
  <c r="P528"/>
  <c r="BI522"/>
  <c r="BH522"/>
  <c r="BG522"/>
  <c r="BF522"/>
  <c r="T522"/>
  <c r="R522"/>
  <c r="P522"/>
  <c r="BI517"/>
  <c r="BH517"/>
  <c r="BG517"/>
  <c r="BF517"/>
  <c r="T517"/>
  <c r="R517"/>
  <c r="P517"/>
  <c r="BI511"/>
  <c r="BH511"/>
  <c r="BG511"/>
  <c r="BF511"/>
  <c r="T511"/>
  <c r="R511"/>
  <c r="P511"/>
  <c r="BI505"/>
  <c r="BH505"/>
  <c r="BG505"/>
  <c r="BF505"/>
  <c r="T505"/>
  <c r="R505"/>
  <c r="P505"/>
  <c r="BI499"/>
  <c r="BH499"/>
  <c r="BG499"/>
  <c r="BF499"/>
  <c r="T499"/>
  <c r="R499"/>
  <c r="P499"/>
  <c r="BI491"/>
  <c r="BH491"/>
  <c r="BG491"/>
  <c r="BF491"/>
  <c r="T491"/>
  <c r="R491"/>
  <c r="P491"/>
  <c r="BI483"/>
  <c r="BH483"/>
  <c r="BG483"/>
  <c r="BF483"/>
  <c r="T483"/>
  <c r="R483"/>
  <c r="P483"/>
  <c r="BI477"/>
  <c r="BH477"/>
  <c r="BG477"/>
  <c r="BF477"/>
  <c r="T477"/>
  <c r="R477"/>
  <c r="P477"/>
  <c r="BI471"/>
  <c r="BH471"/>
  <c r="BG471"/>
  <c r="BF471"/>
  <c r="T471"/>
  <c r="R471"/>
  <c r="P471"/>
  <c r="BI465"/>
  <c r="BH465"/>
  <c r="BG465"/>
  <c r="BF465"/>
  <c r="T465"/>
  <c r="R465"/>
  <c r="P465"/>
  <c r="BI459"/>
  <c r="BH459"/>
  <c r="BG459"/>
  <c r="BF459"/>
  <c r="T459"/>
  <c r="R459"/>
  <c r="P459"/>
  <c r="BI453"/>
  <c r="BH453"/>
  <c r="BG453"/>
  <c r="BF453"/>
  <c r="T453"/>
  <c r="R453"/>
  <c r="P453"/>
  <c r="BI445"/>
  <c r="BH445"/>
  <c r="BG445"/>
  <c r="BF445"/>
  <c r="T445"/>
  <c r="R445"/>
  <c r="P445"/>
  <c r="BI439"/>
  <c r="BH439"/>
  <c r="BG439"/>
  <c r="BF439"/>
  <c r="T439"/>
  <c r="R439"/>
  <c r="P439"/>
  <c r="BI433"/>
  <c r="BH433"/>
  <c r="BG433"/>
  <c r="BF433"/>
  <c r="T433"/>
  <c r="R433"/>
  <c r="P433"/>
  <c r="BI427"/>
  <c r="BH427"/>
  <c r="BG427"/>
  <c r="BF427"/>
  <c r="T427"/>
  <c r="R427"/>
  <c r="P427"/>
  <c r="BI421"/>
  <c r="BH421"/>
  <c r="BG421"/>
  <c r="BF421"/>
  <c r="T421"/>
  <c r="R421"/>
  <c r="P421"/>
  <c r="BI415"/>
  <c r="BH415"/>
  <c r="BG415"/>
  <c r="BF415"/>
  <c r="T415"/>
  <c r="R415"/>
  <c r="P415"/>
  <c r="BI412"/>
  <c r="BH412"/>
  <c r="BG412"/>
  <c r="BF412"/>
  <c r="T412"/>
  <c r="R412"/>
  <c r="P412"/>
  <c r="BI410"/>
  <c r="BH410"/>
  <c r="BG410"/>
  <c r="BF410"/>
  <c r="T410"/>
  <c r="R410"/>
  <c r="P410"/>
  <c r="BI408"/>
  <c r="BH408"/>
  <c r="BG408"/>
  <c r="BF408"/>
  <c r="T408"/>
  <c r="R408"/>
  <c r="P408"/>
  <c r="BI404"/>
  <c r="BH404"/>
  <c r="BG404"/>
  <c r="BF404"/>
  <c r="T404"/>
  <c r="R404"/>
  <c r="P404"/>
  <c r="BI400"/>
  <c r="BH400"/>
  <c r="BG400"/>
  <c r="BF400"/>
  <c r="T400"/>
  <c r="R400"/>
  <c r="P400"/>
  <c r="BI394"/>
  <c r="BH394"/>
  <c r="BG394"/>
  <c r="BF394"/>
  <c r="T394"/>
  <c r="R394"/>
  <c r="P394"/>
  <c r="BI389"/>
  <c r="BH389"/>
  <c r="BG389"/>
  <c r="BF389"/>
  <c r="T389"/>
  <c r="R389"/>
  <c r="P389"/>
  <c r="BI384"/>
  <c r="BH384"/>
  <c r="BG384"/>
  <c r="BF384"/>
  <c r="T384"/>
  <c r="R384"/>
  <c r="P384"/>
  <c r="BI380"/>
  <c r="BH380"/>
  <c r="BG380"/>
  <c r="BF380"/>
  <c r="T380"/>
  <c r="R380"/>
  <c r="P380"/>
  <c r="BI376"/>
  <c r="BH376"/>
  <c r="BG376"/>
  <c r="BF376"/>
  <c r="T376"/>
  <c r="R376"/>
  <c r="P376"/>
  <c r="BI372"/>
  <c r="BH372"/>
  <c r="BG372"/>
  <c r="BF372"/>
  <c r="T372"/>
  <c r="R372"/>
  <c r="P372"/>
  <c r="BI366"/>
  <c r="BH366"/>
  <c r="BG366"/>
  <c r="BF366"/>
  <c r="T366"/>
  <c r="R366"/>
  <c r="P366"/>
  <c r="BI360"/>
  <c r="BH360"/>
  <c r="BG360"/>
  <c r="BF360"/>
  <c r="T360"/>
  <c r="R360"/>
  <c r="P360"/>
  <c r="BI354"/>
  <c r="BH354"/>
  <c r="BG354"/>
  <c r="BF354"/>
  <c r="T354"/>
  <c r="R354"/>
  <c r="P354"/>
  <c r="BI348"/>
  <c r="BH348"/>
  <c r="BG348"/>
  <c r="BF348"/>
  <c r="T348"/>
  <c r="R348"/>
  <c r="P348"/>
  <c r="BI342"/>
  <c r="BH342"/>
  <c r="BG342"/>
  <c r="BF342"/>
  <c r="T342"/>
  <c r="R342"/>
  <c r="P342"/>
  <c r="BI336"/>
  <c r="BH336"/>
  <c r="BG336"/>
  <c r="BF336"/>
  <c r="T336"/>
  <c r="R336"/>
  <c r="P336"/>
  <c r="BI330"/>
  <c r="BH330"/>
  <c r="BG330"/>
  <c r="BF330"/>
  <c r="T330"/>
  <c r="R330"/>
  <c r="P330"/>
  <c r="BI324"/>
  <c r="BH324"/>
  <c r="BG324"/>
  <c r="BF324"/>
  <c r="T324"/>
  <c r="R324"/>
  <c r="P324"/>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5"/>
  <c r="BH305"/>
  <c r="BG305"/>
  <c r="BF305"/>
  <c r="T305"/>
  <c r="R305"/>
  <c r="P305"/>
  <c r="BI302"/>
  <c r="BH302"/>
  <c r="BG302"/>
  <c r="BF302"/>
  <c r="T302"/>
  <c r="R302"/>
  <c r="P302"/>
  <c r="BI298"/>
  <c r="BH298"/>
  <c r="BG298"/>
  <c r="BF298"/>
  <c r="T298"/>
  <c r="R298"/>
  <c r="P298"/>
  <c r="BI296"/>
  <c r="BH296"/>
  <c r="BG296"/>
  <c r="BF296"/>
  <c r="T296"/>
  <c r="R296"/>
  <c r="P296"/>
  <c r="BI294"/>
  <c r="BH294"/>
  <c r="BG294"/>
  <c r="BF294"/>
  <c r="T294"/>
  <c r="R294"/>
  <c r="P294"/>
  <c r="BI290"/>
  <c r="BH290"/>
  <c r="BG290"/>
  <c r="BF290"/>
  <c r="T290"/>
  <c r="R290"/>
  <c r="P290"/>
  <c r="BI288"/>
  <c r="BH288"/>
  <c r="BG288"/>
  <c r="BF288"/>
  <c r="T288"/>
  <c r="R288"/>
  <c r="P288"/>
  <c r="BI284"/>
  <c r="BH284"/>
  <c r="BG284"/>
  <c r="BF284"/>
  <c r="T284"/>
  <c r="T283"/>
  <c r="R284"/>
  <c r="R283"/>
  <c r="P284"/>
  <c r="P283"/>
  <c r="BI281"/>
  <c r="BH281"/>
  <c r="BG281"/>
  <c r="BF281"/>
  <c r="T281"/>
  <c r="R281"/>
  <c r="P281"/>
  <c r="BI279"/>
  <c r="BH279"/>
  <c r="BG279"/>
  <c r="BF279"/>
  <c r="T279"/>
  <c r="R279"/>
  <c r="P279"/>
  <c r="BI275"/>
  <c r="BH275"/>
  <c r="BG275"/>
  <c r="BF275"/>
  <c r="T275"/>
  <c r="R275"/>
  <c r="P275"/>
  <c r="BI273"/>
  <c r="BH273"/>
  <c r="BG273"/>
  <c r="BF273"/>
  <c r="T273"/>
  <c r="R273"/>
  <c r="P273"/>
  <c r="BI271"/>
  <c r="BH271"/>
  <c r="BG271"/>
  <c r="BF271"/>
  <c r="T271"/>
  <c r="R271"/>
  <c r="P271"/>
  <c r="BI264"/>
  <c r="BH264"/>
  <c r="BG264"/>
  <c r="BF264"/>
  <c r="T264"/>
  <c r="R264"/>
  <c r="P264"/>
  <c r="BI260"/>
  <c r="BH260"/>
  <c r="BG260"/>
  <c r="BF260"/>
  <c r="T260"/>
  <c r="R260"/>
  <c r="P260"/>
  <c r="BI251"/>
  <c r="BH251"/>
  <c r="BG251"/>
  <c r="BF251"/>
  <c r="T251"/>
  <c r="T250"/>
  <c r="R251"/>
  <c r="R250"/>
  <c r="P251"/>
  <c r="P250"/>
  <c r="BI248"/>
  <c r="BH248"/>
  <c r="BG248"/>
  <c r="BF248"/>
  <c r="T248"/>
  <c r="R248"/>
  <c r="P248"/>
  <c r="BI246"/>
  <c r="BH246"/>
  <c r="BG246"/>
  <c r="BF246"/>
  <c r="T246"/>
  <c r="R246"/>
  <c r="P246"/>
  <c r="BI244"/>
  <c r="BH244"/>
  <c r="BG244"/>
  <c r="BF244"/>
  <c r="T244"/>
  <c r="R244"/>
  <c r="P244"/>
  <c r="BI236"/>
  <c r="BH236"/>
  <c r="BG236"/>
  <c r="BF236"/>
  <c r="T236"/>
  <c r="R236"/>
  <c r="P236"/>
  <c r="BI233"/>
  <c r="BH233"/>
  <c r="BG233"/>
  <c r="BF233"/>
  <c r="T233"/>
  <c r="T232"/>
  <c r="R233"/>
  <c r="R232"/>
  <c r="P233"/>
  <c r="P232"/>
  <c r="BI226"/>
  <c r="BH226"/>
  <c r="BG226"/>
  <c r="BF226"/>
  <c r="T226"/>
  <c r="R226"/>
  <c r="P226"/>
  <c r="BI220"/>
  <c r="BH220"/>
  <c r="BG220"/>
  <c r="BF220"/>
  <c r="T220"/>
  <c r="R220"/>
  <c r="P220"/>
  <c r="BI214"/>
  <c r="BH214"/>
  <c r="BG214"/>
  <c r="BF214"/>
  <c r="T214"/>
  <c r="R214"/>
  <c r="P214"/>
  <c r="BI209"/>
  <c r="BH209"/>
  <c r="BG209"/>
  <c r="BF209"/>
  <c r="T209"/>
  <c r="R209"/>
  <c r="P209"/>
  <c r="BI203"/>
  <c r="BH203"/>
  <c r="BG203"/>
  <c r="BF203"/>
  <c r="T203"/>
  <c r="R203"/>
  <c r="P203"/>
  <c r="BI199"/>
  <c r="BH199"/>
  <c r="BG199"/>
  <c r="BF199"/>
  <c r="T199"/>
  <c r="R199"/>
  <c r="P199"/>
  <c r="BI193"/>
  <c r="BH193"/>
  <c r="BG193"/>
  <c r="BF193"/>
  <c r="T193"/>
  <c r="R193"/>
  <c r="P193"/>
  <c r="BI187"/>
  <c r="BH187"/>
  <c r="BG187"/>
  <c r="BF187"/>
  <c r="T187"/>
  <c r="R187"/>
  <c r="P187"/>
  <c r="BI183"/>
  <c r="BH183"/>
  <c r="BG183"/>
  <c r="BF183"/>
  <c r="T183"/>
  <c r="R183"/>
  <c r="P183"/>
  <c r="BI177"/>
  <c r="BH177"/>
  <c r="BG177"/>
  <c r="BF177"/>
  <c r="T177"/>
  <c r="R177"/>
  <c r="P177"/>
  <c r="BI175"/>
  <c r="BH175"/>
  <c r="BG175"/>
  <c r="BF175"/>
  <c r="T175"/>
  <c r="R175"/>
  <c r="P175"/>
  <c r="BI169"/>
  <c r="BH169"/>
  <c r="BG169"/>
  <c r="BF169"/>
  <c r="T169"/>
  <c r="R169"/>
  <c r="P169"/>
  <c r="BI161"/>
  <c r="BH161"/>
  <c r="BG161"/>
  <c r="BF161"/>
  <c r="T161"/>
  <c r="R161"/>
  <c r="P161"/>
  <c r="BI155"/>
  <c r="BH155"/>
  <c r="BG155"/>
  <c r="BF155"/>
  <c r="T155"/>
  <c r="R155"/>
  <c r="P155"/>
  <c r="BI149"/>
  <c r="BH149"/>
  <c r="BG149"/>
  <c r="BF149"/>
  <c r="T149"/>
  <c r="R149"/>
  <c r="P149"/>
  <c r="J143"/>
  <c r="J142"/>
  <c r="F142"/>
  <c r="F140"/>
  <c r="E138"/>
  <c r="J94"/>
  <c r="J93"/>
  <c r="F93"/>
  <c r="F91"/>
  <c r="E89"/>
  <c r="J20"/>
  <c r="E20"/>
  <c r="F143"/>
  <c r="J19"/>
  <c r="J14"/>
  <c r="J140"/>
  <c r="E7"/>
  <c r="E134"/>
  <c i="10" r="J37"/>
  <c r="J36"/>
  <c i="1" r="AY105"/>
  <c i="10" r="J35"/>
  <c i="1" r="AX105"/>
  <c i="10" r="BI675"/>
  <c r="BH675"/>
  <c r="BG675"/>
  <c r="BF675"/>
  <c r="T675"/>
  <c r="R675"/>
  <c r="P675"/>
  <c r="BI673"/>
  <c r="BH673"/>
  <c r="BG673"/>
  <c r="BF673"/>
  <c r="T673"/>
  <c r="R673"/>
  <c r="P673"/>
  <c r="BI671"/>
  <c r="BH671"/>
  <c r="BG671"/>
  <c r="BF671"/>
  <c r="T671"/>
  <c r="R671"/>
  <c r="P671"/>
  <c r="BI669"/>
  <c r="BH669"/>
  <c r="BG669"/>
  <c r="BF669"/>
  <c r="T669"/>
  <c r="R669"/>
  <c r="P669"/>
  <c r="BI667"/>
  <c r="BH667"/>
  <c r="BG667"/>
  <c r="BF667"/>
  <c r="T667"/>
  <c r="R667"/>
  <c r="P667"/>
  <c r="BI664"/>
  <c r="BH664"/>
  <c r="BG664"/>
  <c r="BF664"/>
  <c r="T664"/>
  <c r="R664"/>
  <c r="P664"/>
  <c r="BI662"/>
  <c r="BH662"/>
  <c r="BG662"/>
  <c r="BF662"/>
  <c r="T662"/>
  <c r="R662"/>
  <c r="P662"/>
  <c r="BI660"/>
  <c r="BH660"/>
  <c r="BG660"/>
  <c r="BF660"/>
  <c r="T660"/>
  <c r="R660"/>
  <c r="P660"/>
  <c r="BI657"/>
  <c r="BH657"/>
  <c r="BG657"/>
  <c r="BF657"/>
  <c r="T657"/>
  <c r="R657"/>
  <c r="P657"/>
  <c r="BI655"/>
  <c r="BH655"/>
  <c r="BG655"/>
  <c r="BF655"/>
  <c r="T655"/>
  <c r="R655"/>
  <c r="P655"/>
  <c r="BI653"/>
  <c r="BH653"/>
  <c r="BG653"/>
  <c r="BF653"/>
  <c r="T653"/>
  <c r="R653"/>
  <c r="P653"/>
  <c r="BI651"/>
  <c r="BH651"/>
  <c r="BG651"/>
  <c r="BF651"/>
  <c r="T651"/>
  <c r="R651"/>
  <c r="P651"/>
  <c r="BI649"/>
  <c r="BH649"/>
  <c r="BG649"/>
  <c r="BF649"/>
  <c r="T649"/>
  <c r="R649"/>
  <c r="P649"/>
  <c r="BI646"/>
  <c r="BH646"/>
  <c r="BG646"/>
  <c r="BF646"/>
  <c r="T646"/>
  <c r="R646"/>
  <c r="P646"/>
  <c r="BI644"/>
  <c r="BH644"/>
  <c r="BG644"/>
  <c r="BF644"/>
  <c r="T644"/>
  <c r="R644"/>
  <c r="P644"/>
  <c r="BI642"/>
  <c r="BH642"/>
  <c r="BG642"/>
  <c r="BF642"/>
  <c r="T642"/>
  <c r="R642"/>
  <c r="P642"/>
  <c r="BI640"/>
  <c r="BH640"/>
  <c r="BG640"/>
  <c r="BF640"/>
  <c r="T640"/>
  <c r="R640"/>
  <c r="P640"/>
  <c r="BI638"/>
  <c r="BH638"/>
  <c r="BG638"/>
  <c r="BF638"/>
  <c r="T638"/>
  <c r="R638"/>
  <c r="P638"/>
  <c r="BI636"/>
  <c r="BH636"/>
  <c r="BG636"/>
  <c r="BF636"/>
  <c r="T636"/>
  <c r="R636"/>
  <c r="P636"/>
  <c r="BI634"/>
  <c r="BH634"/>
  <c r="BG634"/>
  <c r="BF634"/>
  <c r="T634"/>
  <c r="R634"/>
  <c r="P634"/>
  <c r="BI631"/>
  <c r="BH631"/>
  <c r="BG631"/>
  <c r="BF631"/>
  <c r="T631"/>
  <c r="R631"/>
  <c r="P631"/>
  <c r="BI629"/>
  <c r="BH629"/>
  <c r="BG629"/>
  <c r="BF629"/>
  <c r="T629"/>
  <c r="R629"/>
  <c r="P629"/>
  <c r="BI627"/>
  <c r="BH627"/>
  <c r="BG627"/>
  <c r="BF627"/>
  <c r="T627"/>
  <c r="R627"/>
  <c r="P627"/>
  <c r="BI625"/>
  <c r="BH625"/>
  <c r="BG625"/>
  <c r="BF625"/>
  <c r="T625"/>
  <c r="R625"/>
  <c r="P625"/>
  <c r="BI623"/>
  <c r="BH623"/>
  <c r="BG623"/>
  <c r="BF623"/>
  <c r="T623"/>
  <c r="R623"/>
  <c r="P623"/>
  <c r="BI621"/>
  <c r="BH621"/>
  <c r="BG621"/>
  <c r="BF621"/>
  <c r="T621"/>
  <c r="R621"/>
  <c r="P621"/>
  <c r="BI619"/>
  <c r="BH619"/>
  <c r="BG619"/>
  <c r="BF619"/>
  <c r="T619"/>
  <c r="R619"/>
  <c r="P619"/>
  <c r="BI617"/>
  <c r="BH617"/>
  <c r="BG617"/>
  <c r="BF617"/>
  <c r="T617"/>
  <c r="R617"/>
  <c r="P617"/>
  <c r="BI615"/>
  <c r="BH615"/>
  <c r="BG615"/>
  <c r="BF615"/>
  <c r="T615"/>
  <c r="R615"/>
  <c r="P615"/>
  <c r="BI613"/>
  <c r="BH613"/>
  <c r="BG613"/>
  <c r="BF613"/>
  <c r="T613"/>
  <c r="R613"/>
  <c r="P613"/>
  <c r="BI611"/>
  <c r="BH611"/>
  <c r="BG611"/>
  <c r="BF611"/>
  <c r="T611"/>
  <c r="R611"/>
  <c r="P611"/>
  <c r="BI609"/>
  <c r="BH609"/>
  <c r="BG609"/>
  <c r="BF609"/>
  <c r="T609"/>
  <c r="R609"/>
  <c r="P609"/>
  <c r="BI607"/>
  <c r="BH607"/>
  <c r="BG607"/>
  <c r="BF607"/>
  <c r="T607"/>
  <c r="R607"/>
  <c r="P607"/>
  <c r="BI604"/>
  <c r="BH604"/>
  <c r="BG604"/>
  <c r="BF604"/>
  <c r="T604"/>
  <c r="R604"/>
  <c r="P604"/>
  <c r="BI602"/>
  <c r="BH602"/>
  <c r="BG602"/>
  <c r="BF602"/>
  <c r="T602"/>
  <c r="R602"/>
  <c r="P602"/>
  <c r="BI600"/>
  <c r="BH600"/>
  <c r="BG600"/>
  <c r="BF600"/>
  <c r="T600"/>
  <c r="R600"/>
  <c r="P600"/>
  <c r="BI598"/>
  <c r="BH598"/>
  <c r="BG598"/>
  <c r="BF598"/>
  <c r="T598"/>
  <c r="R598"/>
  <c r="P598"/>
  <c r="BI596"/>
  <c r="BH596"/>
  <c r="BG596"/>
  <c r="BF596"/>
  <c r="T596"/>
  <c r="R596"/>
  <c r="P596"/>
  <c r="BI594"/>
  <c r="BH594"/>
  <c r="BG594"/>
  <c r="BF594"/>
  <c r="T594"/>
  <c r="R594"/>
  <c r="P594"/>
  <c r="BI592"/>
  <c r="BH592"/>
  <c r="BG592"/>
  <c r="BF592"/>
  <c r="T592"/>
  <c r="R592"/>
  <c r="P592"/>
  <c r="BI590"/>
  <c r="BH590"/>
  <c r="BG590"/>
  <c r="BF590"/>
  <c r="T590"/>
  <c r="R590"/>
  <c r="P590"/>
  <c r="BI588"/>
  <c r="BH588"/>
  <c r="BG588"/>
  <c r="BF588"/>
  <c r="T588"/>
  <c r="R588"/>
  <c r="P588"/>
  <c r="BI586"/>
  <c r="BH586"/>
  <c r="BG586"/>
  <c r="BF586"/>
  <c r="T586"/>
  <c r="R586"/>
  <c r="P586"/>
  <c r="BI584"/>
  <c r="BH584"/>
  <c r="BG584"/>
  <c r="BF584"/>
  <c r="T584"/>
  <c r="R584"/>
  <c r="P584"/>
  <c r="BI582"/>
  <c r="BH582"/>
  <c r="BG582"/>
  <c r="BF582"/>
  <c r="T582"/>
  <c r="R582"/>
  <c r="P582"/>
  <c r="BI580"/>
  <c r="BH580"/>
  <c r="BG580"/>
  <c r="BF580"/>
  <c r="T580"/>
  <c r="R580"/>
  <c r="P580"/>
  <c r="BI578"/>
  <c r="BH578"/>
  <c r="BG578"/>
  <c r="BF578"/>
  <c r="T578"/>
  <c r="R578"/>
  <c r="P578"/>
  <c r="BI575"/>
  <c r="BH575"/>
  <c r="BG575"/>
  <c r="BF575"/>
  <c r="T575"/>
  <c r="R575"/>
  <c r="P575"/>
  <c r="BI573"/>
  <c r="BH573"/>
  <c r="BG573"/>
  <c r="BF573"/>
  <c r="T573"/>
  <c r="R573"/>
  <c r="P573"/>
  <c r="BI570"/>
  <c r="BH570"/>
  <c r="BG570"/>
  <c r="BF570"/>
  <c r="T570"/>
  <c r="R570"/>
  <c r="P570"/>
  <c r="BI568"/>
  <c r="BH568"/>
  <c r="BG568"/>
  <c r="BF568"/>
  <c r="T568"/>
  <c r="R568"/>
  <c r="P568"/>
  <c r="BI566"/>
  <c r="BH566"/>
  <c r="BG566"/>
  <c r="BF566"/>
  <c r="T566"/>
  <c r="R566"/>
  <c r="P566"/>
  <c r="BI564"/>
  <c r="BH564"/>
  <c r="BG564"/>
  <c r="BF564"/>
  <c r="T564"/>
  <c r="R564"/>
  <c r="P564"/>
  <c r="BI562"/>
  <c r="BH562"/>
  <c r="BG562"/>
  <c r="BF562"/>
  <c r="T562"/>
  <c r="R562"/>
  <c r="P562"/>
  <c r="BI560"/>
  <c r="BH560"/>
  <c r="BG560"/>
  <c r="BF560"/>
  <c r="T560"/>
  <c r="R560"/>
  <c r="P560"/>
  <c r="BI558"/>
  <c r="BH558"/>
  <c r="BG558"/>
  <c r="BF558"/>
  <c r="T558"/>
  <c r="R558"/>
  <c r="P558"/>
  <c r="BI556"/>
  <c r="BH556"/>
  <c r="BG556"/>
  <c r="BF556"/>
  <c r="T556"/>
  <c r="R556"/>
  <c r="P556"/>
  <c r="BI553"/>
  <c r="BH553"/>
  <c r="BG553"/>
  <c r="BF553"/>
  <c r="T553"/>
  <c r="R553"/>
  <c r="P553"/>
  <c r="BI551"/>
  <c r="BH551"/>
  <c r="BG551"/>
  <c r="BF551"/>
  <c r="T551"/>
  <c r="R551"/>
  <c r="P551"/>
  <c r="BI549"/>
  <c r="BH549"/>
  <c r="BG549"/>
  <c r="BF549"/>
  <c r="T549"/>
  <c r="R549"/>
  <c r="P549"/>
  <c r="BI547"/>
  <c r="BH547"/>
  <c r="BG547"/>
  <c r="BF547"/>
  <c r="T547"/>
  <c r="R547"/>
  <c r="P547"/>
  <c r="BI545"/>
  <c r="BH545"/>
  <c r="BG545"/>
  <c r="BF545"/>
  <c r="T545"/>
  <c r="R545"/>
  <c r="P545"/>
  <c r="BI543"/>
  <c r="BH543"/>
  <c r="BG543"/>
  <c r="BF543"/>
  <c r="T543"/>
  <c r="R543"/>
  <c r="P543"/>
  <c r="BI540"/>
  <c r="BH540"/>
  <c r="BG540"/>
  <c r="BF540"/>
  <c r="T540"/>
  <c r="R540"/>
  <c r="P540"/>
  <c r="BI538"/>
  <c r="BH538"/>
  <c r="BG538"/>
  <c r="BF538"/>
  <c r="T538"/>
  <c r="R538"/>
  <c r="P538"/>
  <c r="BI536"/>
  <c r="BH536"/>
  <c r="BG536"/>
  <c r="BF536"/>
  <c r="T536"/>
  <c r="R536"/>
  <c r="P536"/>
  <c r="BI533"/>
  <c r="BH533"/>
  <c r="BG533"/>
  <c r="BF533"/>
  <c r="T533"/>
  <c r="R533"/>
  <c r="P533"/>
  <c r="BI531"/>
  <c r="BH531"/>
  <c r="BG531"/>
  <c r="BF531"/>
  <c r="T531"/>
  <c r="R531"/>
  <c r="P531"/>
  <c r="BI529"/>
  <c r="BH529"/>
  <c r="BG529"/>
  <c r="BF529"/>
  <c r="T529"/>
  <c r="R529"/>
  <c r="P529"/>
  <c r="BI527"/>
  <c r="BH527"/>
  <c r="BG527"/>
  <c r="BF527"/>
  <c r="T527"/>
  <c r="R527"/>
  <c r="P527"/>
  <c r="BI525"/>
  <c r="BH525"/>
  <c r="BG525"/>
  <c r="BF525"/>
  <c r="T525"/>
  <c r="R525"/>
  <c r="P525"/>
  <c r="BI523"/>
  <c r="BH523"/>
  <c r="BG523"/>
  <c r="BF523"/>
  <c r="T523"/>
  <c r="R523"/>
  <c r="P523"/>
  <c r="BI521"/>
  <c r="BH521"/>
  <c r="BG521"/>
  <c r="BF521"/>
  <c r="T521"/>
  <c r="R521"/>
  <c r="P521"/>
  <c r="BI518"/>
  <c r="BH518"/>
  <c r="BG518"/>
  <c r="BF518"/>
  <c r="T518"/>
  <c r="R518"/>
  <c r="P518"/>
  <c r="BI516"/>
  <c r="BH516"/>
  <c r="BG516"/>
  <c r="BF516"/>
  <c r="T516"/>
  <c r="R516"/>
  <c r="P516"/>
  <c r="BI514"/>
  <c r="BH514"/>
  <c r="BG514"/>
  <c r="BF514"/>
  <c r="T514"/>
  <c r="R514"/>
  <c r="P514"/>
  <c r="BI512"/>
  <c r="BH512"/>
  <c r="BG512"/>
  <c r="BF512"/>
  <c r="T512"/>
  <c r="R512"/>
  <c r="P512"/>
  <c r="BI510"/>
  <c r="BH510"/>
  <c r="BG510"/>
  <c r="BF510"/>
  <c r="T510"/>
  <c r="R510"/>
  <c r="P510"/>
  <c r="BI508"/>
  <c r="BH508"/>
  <c r="BG508"/>
  <c r="BF508"/>
  <c r="T508"/>
  <c r="R508"/>
  <c r="P508"/>
  <c r="BI506"/>
  <c r="BH506"/>
  <c r="BG506"/>
  <c r="BF506"/>
  <c r="T506"/>
  <c r="R506"/>
  <c r="P506"/>
  <c r="BI504"/>
  <c r="BH504"/>
  <c r="BG504"/>
  <c r="BF504"/>
  <c r="T504"/>
  <c r="R504"/>
  <c r="P504"/>
  <c r="BI502"/>
  <c r="BH502"/>
  <c r="BG502"/>
  <c r="BF502"/>
  <c r="T502"/>
  <c r="R502"/>
  <c r="P502"/>
  <c r="BI500"/>
  <c r="BH500"/>
  <c r="BG500"/>
  <c r="BF500"/>
  <c r="T500"/>
  <c r="R500"/>
  <c r="P500"/>
  <c r="BI498"/>
  <c r="BH498"/>
  <c r="BG498"/>
  <c r="BF498"/>
  <c r="T498"/>
  <c r="R498"/>
  <c r="P498"/>
  <c r="BI496"/>
  <c r="BH496"/>
  <c r="BG496"/>
  <c r="BF496"/>
  <c r="T496"/>
  <c r="R496"/>
  <c r="P496"/>
  <c r="BI494"/>
  <c r="BH494"/>
  <c r="BG494"/>
  <c r="BF494"/>
  <c r="T494"/>
  <c r="R494"/>
  <c r="P494"/>
  <c r="BI492"/>
  <c r="BH492"/>
  <c r="BG492"/>
  <c r="BF492"/>
  <c r="T492"/>
  <c r="R492"/>
  <c r="P492"/>
  <c r="BI490"/>
  <c r="BH490"/>
  <c r="BG490"/>
  <c r="BF490"/>
  <c r="T490"/>
  <c r="R490"/>
  <c r="P490"/>
  <c r="BI488"/>
  <c r="BH488"/>
  <c r="BG488"/>
  <c r="BF488"/>
  <c r="T488"/>
  <c r="R488"/>
  <c r="P488"/>
  <c r="BI486"/>
  <c r="BH486"/>
  <c r="BG486"/>
  <c r="BF486"/>
  <c r="T486"/>
  <c r="R486"/>
  <c r="P486"/>
  <c r="BI484"/>
  <c r="BH484"/>
  <c r="BG484"/>
  <c r="BF484"/>
  <c r="T484"/>
  <c r="R484"/>
  <c r="P484"/>
  <c r="BI481"/>
  <c r="BH481"/>
  <c r="BG481"/>
  <c r="BF481"/>
  <c r="T481"/>
  <c r="R481"/>
  <c r="P481"/>
  <c r="BI479"/>
  <c r="BH479"/>
  <c r="BG479"/>
  <c r="BF479"/>
  <c r="T479"/>
  <c r="R479"/>
  <c r="P479"/>
  <c r="BI477"/>
  <c r="BH477"/>
  <c r="BG477"/>
  <c r="BF477"/>
  <c r="T477"/>
  <c r="R477"/>
  <c r="P477"/>
  <c r="BI475"/>
  <c r="BH475"/>
  <c r="BG475"/>
  <c r="BF475"/>
  <c r="T475"/>
  <c r="R475"/>
  <c r="P475"/>
  <c r="BI472"/>
  <c r="BH472"/>
  <c r="BG472"/>
  <c r="BF472"/>
  <c r="T472"/>
  <c r="R472"/>
  <c r="P472"/>
  <c r="BI470"/>
  <c r="BH470"/>
  <c r="BG470"/>
  <c r="BF470"/>
  <c r="T470"/>
  <c r="R470"/>
  <c r="P470"/>
  <c r="BI468"/>
  <c r="BH468"/>
  <c r="BG468"/>
  <c r="BF468"/>
  <c r="T468"/>
  <c r="R468"/>
  <c r="P468"/>
  <c r="BI466"/>
  <c r="BH466"/>
  <c r="BG466"/>
  <c r="BF466"/>
  <c r="T466"/>
  <c r="R466"/>
  <c r="P466"/>
  <c r="BI464"/>
  <c r="BH464"/>
  <c r="BG464"/>
  <c r="BF464"/>
  <c r="T464"/>
  <c r="R464"/>
  <c r="P464"/>
  <c r="BI462"/>
  <c r="BH462"/>
  <c r="BG462"/>
  <c r="BF462"/>
  <c r="T462"/>
  <c r="R462"/>
  <c r="P462"/>
  <c r="BI459"/>
  <c r="BH459"/>
  <c r="BG459"/>
  <c r="BF459"/>
  <c r="T459"/>
  <c r="R459"/>
  <c r="P459"/>
  <c r="BI457"/>
  <c r="BH457"/>
  <c r="BG457"/>
  <c r="BF457"/>
  <c r="T457"/>
  <c r="R457"/>
  <c r="P457"/>
  <c r="BI455"/>
  <c r="BH455"/>
  <c r="BG455"/>
  <c r="BF455"/>
  <c r="T455"/>
  <c r="R455"/>
  <c r="P455"/>
  <c r="BI453"/>
  <c r="BH453"/>
  <c r="BG453"/>
  <c r="BF453"/>
  <c r="T453"/>
  <c r="R453"/>
  <c r="P453"/>
  <c r="BI451"/>
  <c r="BH451"/>
  <c r="BG451"/>
  <c r="BF451"/>
  <c r="T451"/>
  <c r="R451"/>
  <c r="P451"/>
  <c r="BI449"/>
  <c r="BH449"/>
  <c r="BG449"/>
  <c r="BF449"/>
  <c r="T449"/>
  <c r="R449"/>
  <c r="P449"/>
  <c r="BI446"/>
  <c r="BH446"/>
  <c r="BG446"/>
  <c r="BF446"/>
  <c r="T446"/>
  <c r="R446"/>
  <c r="P446"/>
  <c r="BI444"/>
  <c r="BH444"/>
  <c r="BG444"/>
  <c r="BF444"/>
  <c r="T444"/>
  <c r="R444"/>
  <c r="P444"/>
  <c r="BI442"/>
  <c r="BH442"/>
  <c r="BG442"/>
  <c r="BF442"/>
  <c r="T442"/>
  <c r="R442"/>
  <c r="P442"/>
  <c r="BI440"/>
  <c r="BH440"/>
  <c r="BG440"/>
  <c r="BF440"/>
  <c r="T440"/>
  <c r="R440"/>
  <c r="P440"/>
  <c r="BI438"/>
  <c r="BH438"/>
  <c r="BG438"/>
  <c r="BF438"/>
  <c r="T438"/>
  <c r="R438"/>
  <c r="P438"/>
  <c r="BI435"/>
  <c r="BH435"/>
  <c r="BG435"/>
  <c r="BF435"/>
  <c r="T435"/>
  <c r="R435"/>
  <c r="P435"/>
  <c r="BI433"/>
  <c r="BH433"/>
  <c r="BG433"/>
  <c r="BF433"/>
  <c r="T433"/>
  <c r="R433"/>
  <c r="P433"/>
  <c r="BI431"/>
  <c r="BH431"/>
  <c r="BG431"/>
  <c r="BF431"/>
  <c r="T431"/>
  <c r="R431"/>
  <c r="P431"/>
  <c r="BI429"/>
  <c r="BH429"/>
  <c r="BG429"/>
  <c r="BF429"/>
  <c r="T429"/>
  <c r="R429"/>
  <c r="P429"/>
  <c r="BI427"/>
  <c r="BH427"/>
  <c r="BG427"/>
  <c r="BF427"/>
  <c r="T427"/>
  <c r="R427"/>
  <c r="P427"/>
  <c r="BI425"/>
  <c r="BH425"/>
  <c r="BG425"/>
  <c r="BF425"/>
  <c r="T425"/>
  <c r="R425"/>
  <c r="P425"/>
  <c r="BI423"/>
  <c r="BH423"/>
  <c r="BG423"/>
  <c r="BF423"/>
  <c r="T423"/>
  <c r="R423"/>
  <c r="P423"/>
  <c r="BI421"/>
  <c r="BH421"/>
  <c r="BG421"/>
  <c r="BF421"/>
  <c r="T421"/>
  <c r="R421"/>
  <c r="P421"/>
  <c r="BI418"/>
  <c r="BH418"/>
  <c r="BG418"/>
  <c r="BF418"/>
  <c r="T418"/>
  <c r="R418"/>
  <c r="P418"/>
  <c r="BI416"/>
  <c r="BH416"/>
  <c r="BG416"/>
  <c r="BF416"/>
  <c r="T416"/>
  <c r="R416"/>
  <c r="P416"/>
  <c r="BI413"/>
  <c r="BH413"/>
  <c r="BG413"/>
  <c r="BF413"/>
  <c r="T413"/>
  <c r="R413"/>
  <c r="P413"/>
  <c r="BI411"/>
  <c r="BH411"/>
  <c r="BG411"/>
  <c r="BF411"/>
  <c r="T411"/>
  <c r="R411"/>
  <c r="P411"/>
  <c r="BI409"/>
  <c r="BH409"/>
  <c r="BG409"/>
  <c r="BF409"/>
  <c r="T409"/>
  <c r="R409"/>
  <c r="P409"/>
  <c r="BI406"/>
  <c r="BH406"/>
  <c r="BG406"/>
  <c r="BF406"/>
  <c r="T406"/>
  <c r="R406"/>
  <c r="P406"/>
  <c r="BI404"/>
  <c r="BH404"/>
  <c r="BG404"/>
  <c r="BF404"/>
  <c r="T404"/>
  <c r="R404"/>
  <c r="P404"/>
  <c r="BI402"/>
  <c r="BH402"/>
  <c r="BG402"/>
  <c r="BF402"/>
  <c r="T402"/>
  <c r="R402"/>
  <c r="P402"/>
  <c r="BI400"/>
  <c r="BH400"/>
  <c r="BG400"/>
  <c r="BF400"/>
  <c r="T400"/>
  <c r="R400"/>
  <c r="P400"/>
  <c r="BI398"/>
  <c r="BH398"/>
  <c r="BG398"/>
  <c r="BF398"/>
  <c r="T398"/>
  <c r="R398"/>
  <c r="P398"/>
  <c r="BI396"/>
  <c r="BH396"/>
  <c r="BG396"/>
  <c r="BF396"/>
  <c r="T396"/>
  <c r="R396"/>
  <c r="P396"/>
  <c r="BI394"/>
  <c r="BH394"/>
  <c r="BG394"/>
  <c r="BF394"/>
  <c r="T394"/>
  <c r="R394"/>
  <c r="P394"/>
  <c r="BI392"/>
  <c r="BH392"/>
  <c r="BG392"/>
  <c r="BF392"/>
  <c r="T392"/>
  <c r="R392"/>
  <c r="P392"/>
  <c r="BI390"/>
  <c r="BH390"/>
  <c r="BG390"/>
  <c r="BF390"/>
  <c r="T390"/>
  <c r="R390"/>
  <c r="P390"/>
  <c r="BI388"/>
  <c r="BH388"/>
  <c r="BG388"/>
  <c r="BF388"/>
  <c r="T388"/>
  <c r="R388"/>
  <c r="P388"/>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2"/>
  <c r="BH342"/>
  <c r="BG342"/>
  <c r="BF342"/>
  <c r="T342"/>
  <c r="R342"/>
  <c r="P342"/>
  <c r="BI340"/>
  <c r="BH340"/>
  <c r="BG340"/>
  <c r="BF340"/>
  <c r="T340"/>
  <c r="R340"/>
  <c r="P340"/>
  <c r="BI338"/>
  <c r="BH338"/>
  <c r="BG338"/>
  <c r="BF338"/>
  <c r="T338"/>
  <c r="R338"/>
  <c r="P338"/>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J141"/>
  <c r="J140"/>
  <c r="F140"/>
  <c r="F138"/>
  <c r="E136"/>
  <c r="J92"/>
  <c r="J91"/>
  <c r="F91"/>
  <c r="F89"/>
  <c r="E87"/>
  <c r="J18"/>
  <c r="E18"/>
  <c r="F92"/>
  <c r="J17"/>
  <c r="J12"/>
  <c r="J138"/>
  <c r="E7"/>
  <c r="E134"/>
  <c i="9" r="J37"/>
  <c r="J36"/>
  <c i="1" r="AY104"/>
  <c i="9" r="J35"/>
  <c i="1" r="AX104"/>
  <c i="9" r="BI679"/>
  <c r="BH679"/>
  <c r="BG679"/>
  <c r="BF679"/>
  <c r="T679"/>
  <c r="R679"/>
  <c r="P679"/>
  <c r="BI677"/>
  <c r="BH677"/>
  <c r="BG677"/>
  <c r="BF677"/>
  <c r="T677"/>
  <c r="R677"/>
  <c r="P677"/>
  <c r="BI675"/>
  <c r="BH675"/>
  <c r="BG675"/>
  <c r="BF675"/>
  <c r="T675"/>
  <c r="R675"/>
  <c r="P675"/>
  <c r="BI673"/>
  <c r="BH673"/>
  <c r="BG673"/>
  <c r="BF673"/>
  <c r="T673"/>
  <c r="R673"/>
  <c r="P673"/>
  <c r="BI671"/>
  <c r="BH671"/>
  <c r="BG671"/>
  <c r="BF671"/>
  <c r="T671"/>
  <c r="R671"/>
  <c r="P671"/>
  <c r="BI669"/>
  <c r="BH669"/>
  <c r="BG669"/>
  <c r="BF669"/>
  <c r="T669"/>
  <c r="R669"/>
  <c r="P669"/>
  <c r="BI666"/>
  <c r="BH666"/>
  <c r="BG666"/>
  <c r="BF666"/>
  <c r="T666"/>
  <c r="R666"/>
  <c r="P666"/>
  <c r="BI664"/>
  <c r="BH664"/>
  <c r="BG664"/>
  <c r="BF664"/>
  <c r="T664"/>
  <c r="R664"/>
  <c r="P664"/>
  <c r="BI662"/>
  <c r="BH662"/>
  <c r="BG662"/>
  <c r="BF662"/>
  <c r="T662"/>
  <c r="R662"/>
  <c r="P662"/>
  <c r="BI660"/>
  <c r="BH660"/>
  <c r="BG660"/>
  <c r="BF660"/>
  <c r="T660"/>
  <c r="R660"/>
  <c r="P660"/>
  <c r="BI658"/>
  <c r="BH658"/>
  <c r="BG658"/>
  <c r="BF658"/>
  <c r="T658"/>
  <c r="R658"/>
  <c r="P658"/>
  <c r="BI656"/>
  <c r="BH656"/>
  <c r="BG656"/>
  <c r="BF656"/>
  <c r="T656"/>
  <c r="R656"/>
  <c r="P656"/>
  <c r="BI654"/>
  <c r="BH654"/>
  <c r="BG654"/>
  <c r="BF654"/>
  <c r="T654"/>
  <c r="R654"/>
  <c r="P654"/>
  <c r="BI652"/>
  <c r="BH652"/>
  <c r="BG652"/>
  <c r="BF652"/>
  <c r="T652"/>
  <c r="R652"/>
  <c r="P652"/>
  <c r="BI650"/>
  <c r="BH650"/>
  <c r="BG650"/>
  <c r="BF650"/>
  <c r="T650"/>
  <c r="R650"/>
  <c r="P650"/>
  <c r="BI648"/>
  <c r="BH648"/>
  <c r="BG648"/>
  <c r="BF648"/>
  <c r="T648"/>
  <c r="R648"/>
  <c r="P648"/>
  <c r="BI646"/>
  <c r="BH646"/>
  <c r="BG646"/>
  <c r="BF646"/>
  <c r="T646"/>
  <c r="R646"/>
  <c r="P646"/>
  <c r="BI644"/>
  <c r="BH644"/>
  <c r="BG644"/>
  <c r="BF644"/>
  <c r="T644"/>
  <c r="R644"/>
  <c r="P644"/>
  <c r="BI642"/>
  <c r="BH642"/>
  <c r="BG642"/>
  <c r="BF642"/>
  <c r="T642"/>
  <c r="R642"/>
  <c r="P642"/>
  <c r="BI640"/>
  <c r="BH640"/>
  <c r="BG640"/>
  <c r="BF640"/>
  <c r="T640"/>
  <c r="R640"/>
  <c r="P640"/>
  <c r="BI638"/>
  <c r="BH638"/>
  <c r="BG638"/>
  <c r="BF638"/>
  <c r="T638"/>
  <c r="R638"/>
  <c r="P638"/>
  <c r="BI636"/>
  <c r="BH636"/>
  <c r="BG636"/>
  <c r="BF636"/>
  <c r="T636"/>
  <c r="R636"/>
  <c r="P636"/>
  <c r="BI634"/>
  <c r="BH634"/>
  <c r="BG634"/>
  <c r="BF634"/>
  <c r="T634"/>
  <c r="R634"/>
  <c r="P634"/>
  <c r="BI632"/>
  <c r="BH632"/>
  <c r="BG632"/>
  <c r="BF632"/>
  <c r="T632"/>
  <c r="R632"/>
  <c r="P632"/>
  <c r="BI630"/>
  <c r="BH630"/>
  <c r="BG630"/>
  <c r="BF630"/>
  <c r="T630"/>
  <c r="R630"/>
  <c r="P630"/>
  <c r="BI628"/>
  <c r="BH628"/>
  <c r="BG628"/>
  <c r="BF628"/>
  <c r="T628"/>
  <c r="R628"/>
  <c r="P628"/>
  <c r="BI626"/>
  <c r="BH626"/>
  <c r="BG626"/>
  <c r="BF626"/>
  <c r="T626"/>
  <c r="R626"/>
  <c r="P626"/>
  <c r="BI624"/>
  <c r="BH624"/>
  <c r="BG624"/>
  <c r="BF624"/>
  <c r="T624"/>
  <c r="R624"/>
  <c r="P624"/>
  <c r="BI622"/>
  <c r="BH622"/>
  <c r="BG622"/>
  <c r="BF622"/>
  <c r="T622"/>
  <c r="R622"/>
  <c r="P622"/>
  <c r="BI620"/>
  <c r="BH620"/>
  <c r="BG620"/>
  <c r="BF620"/>
  <c r="T620"/>
  <c r="R620"/>
  <c r="P620"/>
  <c r="BI618"/>
  <c r="BH618"/>
  <c r="BG618"/>
  <c r="BF618"/>
  <c r="T618"/>
  <c r="R618"/>
  <c r="P618"/>
  <c r="BI616"/>
  <c r="BH616"/>
  <c r="BG616"/>
  <c r="BF616"/>
  <c r="T616"/>
  <c r="R616"/>
  <c r="P616"/>
  <c r="BI614"/>
  <c r="BH614"/>
  <c r="BG614"/>
  <c r="BF614"/>
  <c r="T614"/>
  <c r="R614"/>
  <c r="P614"/>
  <c r="BI612"/>
  <c r="BH612"/>
  <c r="BG612"/>
  <c r="BF612"/>
  <c r="T612"/>
  <c r="R612"/>
  <c r="P612"/>
  <c r="BI610"/>
  <c r="BH610"/>
  <c r="BG610"/>
  <c r="BF610"/>
  <c r="T610"/>
  <c r="R610"/>
  <c r="P610"/>
  <c r="BI608"/>
  <c r="BH608"/>
  <c r="BG608"/>
  <c r="BF608"/>
  <c r="T608"/>
  <c r="R608"/>
  <c r="P608"/>
  <c r="BI606"/>
  <c r="BH606"/>
  <c r="BG606"/>
  <c r="BF606"/>
  <c r="T606"/>
  <c r="R606"/>
  <c r="P606"/>
  <c r="BI604"/>
  <c r="BH604"/>
  <c r="BG604"/>
  <c r="BF604"/>
  <c r="T604"/>
  <c r="R604"/>
  <c r="P604"/>
  <c r="BI602"/>
  <c r="BH602"/>
  <c r="BG602"/>
  <c r="BF602"/>
  <c r="T602"/>
  <c r="R602"/>
  <c r="P602"/>
  <c r="BI600"/>
  <c r="BH600"/>
  <c r="BG600"/>
  <c r="BF600"/>
  <c r="T600"/>
  <c r="R600"/>
  <c r="P600"/>
  <c r="BI598"/>
  <c r="BH598"/>
  <c r="BG598"/>
  <c r="BF598"/>
  <c r="T598"/>
  <c r="R598"/>
  <c r="P598"/>
  <c r="BI596"/>
  <c r="BH596"/>
  <c r="BG596"/>
  <c r="BF596"/>
  <c r="T596"/>
  <c r="R596"/>
  <c r="P596"/>
  <c r="BI594"/>
  <c r="BH594"/>
  <c r="BG594"/>
  <c r="BF594"/>
  <c r="T594"/>
  <c r="R594"/>
  <c r="P594"/>
  <c r="BI592"/>
  <c r="BH592"/>
  <c r="BG592"/>
  <c r="BF592"/>
  <c r="T592"/>
  <c r="R592"/>
  <c r="P592"/>
  <c r="BI590"/>
  <c r="BH590"/>
  <c r="BG590"/>
  <c r="BF590"/>
  <c r="T590"/>
  <c r="R590"/>
  <c r="P590"/>
  <c r="BI588"/>
  <c r="BH588"/>
  <c r="BG588"/>
  <c r="BF588"/>
  <c r="T588"/>
  <c r="R588"/>
  <c r="P588"/>
  <c r="BI586"/>
  <c r="BH586"/>
  <c r="BG586"/>
  <c r="BF586"/>
  <c r="T586"/>
  <c r="R586"/>
  <c r="P586"/>
  <c r="BI584"/>
  <c r="BH584"/>
  <c r="BG584"/>
  <c r="BF584"/>
  <c r="T584"/>
  <c r="R584"/>
  <c r="P584"/>
  <c r="BI582"/>
  <c r="BH582"/>
  <c r="BG582"/>
  <c r="BF582"/>
  <c r="T582"/>
  <c r="R582"/>
  <c r="P582"/>
  <c r="BI580"/>
  <c r="BH580"/>
  <c r="BG580"/>
  <c r="BF580"/>
  <c r="T580"/>
  <c r="R580"/>
  <c r="P580"/>
  <c r="BI578"/>
  <c r="BH578"/>
  <c r="BG578"/>
  <c r="BF578"/>
  <c r="T578"/>
  <c r="R578"/>
  <c r="P578"/>
  <c r="BI576"/>
  <c r="BH576"/>
  <c r="BG576"/>
  <c r="BF576"/>
  <c r="T576"/>
  <c r="R576"/>
  <c r="P576"/>
  <c r="BI574"/>
  <c r="BH574"/>
  <c r="BG574"/>
  <c r="BF574"/>
  <c r="T574"/>
  <c r="R574"/>
  <c r="P574"/>
  <c r="BI572"/>
  <c r="BH572"/>
  <c r="BG572"/>
  <c r="BF572"/>
  <c r="T572"/>
  <c r="R572"/>
  <c r="P572"/>
  <c r="BI570"/>
  <c r="BH570"/>
  <c r="BG570"/>
  <c r="BF570"/>
  <c r="T570"/>
  <c r="R570"/>
  <c r="P570"/>
  <c r="BI568"/>
  <c r="BH568"/>
  <c r="BG568"/>
  <c r="BF568"/>
  <c r="T568"/>
  <c r="R568"/>
  <c r="P568"/>
  <c r="BI566"/>
  <c r="BH566"/>
  <c r="BG566"/>
  <c r="BF566"/>
  <c r="T566"/>
  <c r="R566"/>
  <c r="P566"/>
  <c r="BI564"/>
  <c r="BH564"/>
  <c r="BG564"/>
  <c r="BF564"/>
  <c r="T564"/>
  <c r="R564"/>
  <c r="P564"/>
  <c r="BI562"/>
  <c r="BH562"/>
  <c r="BG562"/>
  <c r="BF562"/>
  <c r="T562"/>
  <c r="R562"/>
  <c r="P562"/>
  <c r="BI560"/>
  <c r="BH560"/>
  <c r="BG560"/>
  <c r="BF560"/>
  <c r="T560"/>
  <c r="R560"/>
  <c r="P560"/>
  <c r="BI558"/>
  <c r="BH558"/>
  <c r="BG558"/>
  <c r="BF558"/>
  <c r="T558"/>
  <c r="R558"/>
  <c r="P558"/>
  <c r="BI556"/>
  <c r="BH556"/>
  <c r="BG556"/>
  <c r="BF556"/>
  <c r="T556"/>
  <c r="R556"/>
  <c r="P556"/>
  <c r="BI554"/>
  <c r="BH554"/>
  <c r="BG554"/>
  <c r="BF554"/>
  <c r="T554"/>
  <c r="R554"/>
  <c r="P554"/>
  <c r="BI552"/>
  <c r="BH552"/>
  <c r="BG552"/>
  <c r="BF552"/>
  <c r="T552"/>
  <c r="R552"/>
  <c r="P552"/>
  <c r="BI550"/>
  <c r="BH550"/>
  <c r="BG550"/>
  <c r="BF550"/>
  <c r="T550"/>
  <c r="R550"/>
  <c r="P550"/>
  <c r="BI548"/>
  <c r="BH548"/>
  <c r="BG548"/>
  <c r="BF548"/>
  <c r="T548"/>
  <c r="R548"/>
  <c r="P548"/>
  <c r="BI546"/>
  <c r="BH546"/>
  <c r="BG546"/>
  <c r="BF546"/>
  <c r="T546"/>
  <c r="R546"/>
  <c r="P546"/>
  <c r="BI544"/>
  <c r="BH544"/>
  <c r="BG544"/>
  <c r="BF544"/>
  <c r="T544"/>
  <c r="R544"/>
  <c r="P544"/>
  <c r="BI542"/>
  <c r="BH542"/>
  <c r="BG542"/>
  <c r="BF542"/>
  <c r="T542"/>
  <c r="R542"/>
  <c r="P542"/>
  <c r="BI540"/>
  <c r="BH540"/>
  <c r="BG540"/>
  <c r="BF540"/>
  <c r="T540"/>
  <c r="R540"/>
  <c r="P540"/>
  <c r="BI538"/>
  <c r="BH538"/>
  <c r="BG538"/>
  <c r="BF538"/>
  <c r="T538"/>
  <c r="R538"/>
  <c r="P538"/>
  <c r="BI536"/>
  <c r="BH536"/>
  <c r="BG536"/>
  <c r="BF536"/>
  <c r="T536"/>
  <c r="R536"/>
  <c r="P536"/>
  <c r="BI534"/>
  <c r="BH534"/>
  <c r="BG534"/>
  <c r="BF534"/>
  <c r="T534"/>
  <c r="R534"/>
  <c r="P534"/>
  <c r="BI532"/>
  <c r="BH532"/>
  <c r="BG532"/>
  <c r="BF532"/>
  <c r="T532"/>
  <c r="R532"/>
  <c r="P532"/>
  <c r="BI530"/>
  <c r="BH530"/>
  <c r="BG530"/>
  <c r="BF530"/>
  <c r="T530"/>
  <c r="R530"/>
  <c r="P530"/>
  <c r="BI528"/>
  <c r="BH528"/>
  <c r="BG528"/>
  <c r="BF528"/>
  <c r="T528"/>
  <c r="R528"/>
  <c r="P528"/>
  <c r="BI526"/>
  <c r="BH526"/>
  <c r="BG526"/>
  <c r="BF526"/>
  <c r="T526"/>
  <c r="R526"/>
  <c r="P526"/>
  <c r="BI524"/>
  <c r="BH524"/>
  <c r="BG524"/>
  <c r="BF524"/>
  <c r="T524"/>
  <c r="R524"/>
  <c r="P524"/>
  <c r="BI522"/>
  <c r="BH522"/>
  <c r="BG522"/>
  <c r="BF522"/>
  <c r="T522"/>
  <c r="R522"/>
  <c r="P522"/>
  <c r="BI520"/>
  <c r="BH520"/>
  <c r="BG520"/>
  <c r="BF520"/>
  <c r="T520"/>
  <c r="R520"/>
  <c r="P520"/>
  <c r="BI518"/>
  <c r="BH518"/>
  <c r="BG518"/>
  <c r="BF518"/>
  <c r="T518"/>
  <c r="R518"/>
  <c r="P518"/>
  <c r="BI516"/>
  <c r="BH516"/>
  <c r="BG516"/>
  <c r="BF516"/>
  <c r="T516"/>
  <c r="R516"/>
  <c r="P516"/>
  <c r="BI514"/>
  <c r="BH514"/>
  <c r="BG514"/>
  <c r="BF514"/>
  <c r="T514"/>
  <c r="R514"/>
  <c r="P514"/>
  <c r="BI512"/>
  <c r="BH512"/>
  <c r="BG512"/>
  <c r="BF512"/>
  <c r="T512"/>
  <c r="R512"/>
  <c r="P512"/>
  <c r="BI510"/>
  <c r="BH510"/>
  <c r="BG510"/>
  <c r="BF510"/>
  <c r="T510"/>
  <c r="R510"/>
  <c r="P510"/>
  <c r="BI508"/>
  <c r="BH508"/>
  <c r="BG508"/>
  <c r="BF508"/>
  <c r="T508"/>
  <c r="R508"/>
  <c r="P508"/>
  <c r="BI506"/>
  <c r="BH506"/>
  <c r="BG506"/>
  <c r="BF506"/>
  <c r="T506"/>
  <c r="R506"/>
  <c r="P506"/>
  <c r="BI504"/>
  <c r="BH504"/>
  <c r="BG504"/>
  <c r="BF504"/>
  <c r="T504"/>
  <c r="R504"/>
  <c r="P504"/>
  <c r="BI502"/>
  <c r="BH502"/>
  <c r="BG502"/>
  <c r="BF502"/>
  <c r="T502"/>
  <c r="R502"/>
  <c r="P502"/>
  <c r="BI500"/>
  <c r="BH500"/>
  <c r="BG500"/>
  <c r="BF500"/>
  <c r="T500"/>
  <c r="R500"/>
  <c r="P500"/>
  <c r="BI497"/>
  <c r="BH497"/>
  <c r="BG497"/>
  <c r="BF497"/>
  <c r="T497"/>
  <c r="R497"/>
  <c r="P497"/>
  <c r="BI495"/>
  <c r="BH495"/>
  <c r="BG495"/>
  <c r="BF495"/>
  <c r="T495"/>
  <c r="R495"/>
  <c r="P495"/>
  <c r="BI493"/>
  <c r="BH493"/>
  <c r="BG493"/>
  <c r="BF493"/>
  <c r="T493"/>
  <c r="R493"/>
  <c r="P493"/>
  <c r="BI491"/>
  <c r="BH491"/>
  <c r="BG491"/>
  <c r="BF491"/>
  <c r="T491"/>
  <c r="R491"/>
  <c r="P491"/>
  <c r="BI489"/>
  <c r="BH489"/>
  <c r="BG489"/>
  <c r="BF489"/>
  <c r="T489"/>
  <c r="R489"/>
  <c r="P489"/>
  <c r="BI487"/>
  <c r="BH487"/>
  <c r="BG487"/>
  <c r="BF487"/>
  <c r="T487"/>
  <c r="R487"/>
  <c r="P487"/>
  <c r="BI485"/>
  <c r="BH485"/>
  <c r="BG485"/>
  <c r="BF485"/>
  <c r="T485"/>
  <c r="R485"/>
  <c r="P485"/>
  <c r="BI483"/>
  <c r="BH483"/>
  <c r="BG483"/>
  <c r="BF483"/>
  <c r="T483"/>
  <c r="R483"/>
  <c r="P483"/>
  <c r="BI481"/>
  <c r="BH481"/>
  <c r="BG481"/>
  <c r="BF481"/>
  <c r="T481"/>
  <c r="R481"/>
  <c r="P481"/>
  <c r="BI479"/>
  <c r="BH479"/>
  <c r="BG479"/>
  <c r="BF479"/>
  <c r="T479"/>
  <c r="R479"/>
  <c r="P479"/>
  <c r="BI477"/>
  <c r="BH477"/>
  <c r="BG477"/>
  <c r="BF477"/>
  <c r="T477"/>
  <c r="R477"/>
  <c r="P477"/>
  <c r="BI475"/>
  <c r="BH475"/>
  <c r="BG475"/>
  <c r="BF475"/>
  <c r="T475"/>
  <c r="R475"/>
  <c r="P475"/>
  <c r="BI473"/>
  <c r="BH473"/>
  <c r="BG473"/>
  <c r="BF473"/>
  <c r="T473"/>
  <c r="R473"/>
  <c r="P473"/>
  <c r="BI471"/>
  <c r="BH471"/>
  <c r="BG471"/>
  <c r="BF471"/>
  <c r="T471"/>
  <c r="R471"/>
  <c r="P471"/>
  <c r="BI469"/>
  <c r="BH469"/>
  <c r="BG469"/>
  <c r="BF469"/>
  <c r="T469"/>
  <c r="R469"/>
  <c r="P469"/>
  <c r="BI467"/>
  <c r="BH467"/>
  <c r="BG467"/>
  <c r="BF467"/>
  <c r="T467"/>
  <c r="R467"/>
  <c r="P467"/>
  <c r="BI465"/>
  <c r="BH465"/>
  <c r="BG465"/>
  <c r="BF465"/>
  <c r="T465"/>
  <c r="R465"/>
  <c r="P465"/>
  <c r="BI463"/>
  <c r="BH463"/>
  <c r="BG463"/>
  <c r="BF463"/>
  <c r="T463"/>
  <c r="R463"/>
  <c r="P463"/>
  <c r="BI461"/>
  <c r="BH461"/>
  <c r="BG461"/>
  <c r="BF461"/>
  <c r="T461"/>
  <c r="R461"/>
  <c r="P461"/>
  <c r="BI459"/>
  <c r="BH459"/>
  <c r="BG459"/>
  <c r="BF459"/>
  <c r="T459"/>
  <c r="R459"/>
  <c r="P459"/>
  <c r="BI457"/>
  <c r="BH457"/>
  <c r="BG457"/>
  <c r="BF457"/>
  <c r="T457"/>
  <c r="R457"/>
  <c r="P457"/>
  <c r="BI455"/>
  <c r="BH455"/>
  <c r="BG455"/>
  <c r="BF455"/>
  <c r="T455"/>
  <c r="R455"/>
  <c r="P455"/>
  <c r="BI453"/>
  <c r="BH453"/>
  <c r="BG453"/>
  <c r="BF453"/>
  <c r="T453"/>
  <c r="R453"/>
  <c r="P453"/>
  <c r="BI451"/>
  <c r="BH451"/>
  <c r="BG451"/>
  <c r="BF451"/>
  <c r="T451"/>
  <c r="R451"/>
  <c r="P451"/>
  <c r="BI449"/>
  <c r="BH449"/>
  <c r="BG449"/>
  <c r="BF449"/>
  <c r="T449"/>
  <c r="R449"/>
  <c r="P449"/>
  <c r="BI447"/>
  <c r="BH447"/>
  <c r="BG447"/>
  <c r="BF447"/>
  <c r="T447"/>
  <c r="R447"/>
  <c r="P447"/>
  <c r="BI445"/>
  <c r="BH445"/>
  <c r="BG445"/>
  <c r="BF445"/>
  <c r="T445"/>
  <c r="R445"/>
  <c r="P445"/>
  <c r="BI443"/>
  <c r="BH443"/>
  <c r="BG443"/>
  <c r="BF443"/>
  <c r="T443"/>
  <c r="R443"/>
  <c r="P443"/>
  <c r="BI441"/>
  <c r="BH441"/>
  <c r="BG441"/>
  <c r="BF441"/>
  <c r="T441"/>
  <c r="R441"/>
  <c r="P441"/>
  <c r="BI439"/>
  <c r="BH439"/>
  <c r="BG439"/>
  <c r="BF439"/>
  <c r="T439"/>
  <c r="R439"/>
  <c r="P439"/>
  <c r="BI437"/>
  <c r="BH437"/>
  <c r="BG437"/>
  <c r="BF437"/>
  <c r="T437"/>
  <c r="R437"/>
  <c r="P437"/>
  <c r="BI435"/>
  <c r="BH435"/>
  <c r="BG435"/>
  <c r="BF435"/>
  <c r="T435"/>
  <c r="R435"/>
  <c r="P435"/>
  <c r="BI433"/>
  <c r="BH433"/>
  <c r="BG433"/>
  <c r="BF433"/>
  <c r="T433"/>
  <c r="R433"/>
  <c r="P433"/>
  <c r="BI431"/>
  <c r="BH431"/>
  <c r="BG431"/>
  <c r="BF431"/>
  <c r="T431"/>
  <c r="R431"/>
  <c r="P431"/>
  <c r="BI429"/>
  <c r="BH429"/>
  <c r="BG429"/>
  <c r="BF429"/>
  <c r="T429"/>
  <c r="R429"/>
  <c r="P429"/>
  <c r="BI427"/>
  <c r="BH427"/>
  <c r="BG427"/>
  <c r="BF427"/>
  <c r="T427"/>
  <c r="R427"/>
  <c r="P427"/>
  <c r="BI424"/>
  <c r="BH424"/>
  <c r="BG424"/>
  <c r="BF424"/>
  <c r="T424"/>
  <c r="R424"/>
  <c r="P424"/>
  <c r="BI422"/>
  <c r="BH422"/>
  <c r="BG422"/>
  <c r="BF422"/>
  <c r="T422"/>
  <c r="R422"/>
  <c r="P422"/>
  <c r="BI420"/>
  <c r="BH420"/>
  <c r="BG420"/>
  <c r="BF420"/>
  <c r="T420"/>
  <c r="R420"/>
  <c r="P420"/>
  <c r="BI418"/>
  <c r="BH418"/>
  <c r="BG418"/>
  <c r="BF418"/>
  <c r="T418"/>
  <c r="R418"/>
  <c r="P418"/>
  <c r="BI416"/>
  <c r="BH416"/>
  <c r="BG416"/>
  <c r="BF416"/>
  <c r="T416"/>
  <c r="R416"/>
  <c r="P416"/>
  <c r="BI414"/>
  <c r="BH414"/>
  <c r="BG414"/>
  <c r="BF414"/>
  <c r="T414"/>
  <c r="R414"/>
  <c r="P414"/>
  <c r="BI412"/>
  <c r="BH412"/>
  <c r="BG412"/>
  <c r="BF412"/>
  <c r="T412"/>
  <c r="R412"/>
  <c r="P412"/>
  <c r="BI410"/>
  <c r="BH410"/>
  <c r="BG410"/>
  <c r="BF410"/>
  <c r="T410"/>
  <c r="R410"/>
  <c r="P410"/>
  <c r="BI408"/>
  <c r="BH408"/>
  <c r="BG408"/>
  <c r="BF408"/>
  <c r="T408"/>
  <c r="R408"/>
  <c r="P408"/>
  <c r="BI406"/>
  <c r="BH406"/>
  <c r="BG406"/>
  <c r="BF406"/>
  <c r="T406"/>
  <c r="R406"/>
  <c r="P406"/>
  <c r="BI404"/>
  <c r="BH404"/>
  <c r="BG404"/>
  <c r="BF404"/>
  <c r="T404"/>
  <c r="R404"/>
  <c r="P404"/>
  <c r="BI402"/>
  <c r="BH402"/>
  <c r="BG402"/>
  <c r="BF402"/>
  <c r="T402"/>
  <c r="R402"/>
  <c r="P402"/>
  <c r="BI400"/>
  <c r="BH400"/>
  <c r="BG400"/>
  <c r="BF400"/>
  <c r="T400"/>
  <c r="R400"/>
  <c r="P400"/>
  <c r="BI398"/>
  <c r="BH398"/>
  <c r="BG398"/>
  <c r="BF398"/>
  <c r="T398"/>
  <c r="R398"/>
  <c r="P398"/>
  <c r="BI396"/>
  <c r="BH396"/>
  <c r="BG396"/>
  <c r="BF396"/>
  <c r="T396"/>
  <c r="R396"/>
  <c r="P396"/>
  <c r="BI394"/>
  <c r="BH394"/>
  <c r="BG394"/>
  <c r="BF394"/>
  <c r="T394"/>
  <c r="R394"/>
  <c r="P394"/>
  <c r="BI392"/>
  <c r="BH392"/>
  <c r="BG392"/>
  <c r="BF392"/>
  <c r="T392"/>
  <c r="R392"/>
  <c r="P392"/>
  <c r="BI390"/>
  <c r="BH390"/>
  <c r="BG390"/>
  <c r="BF390"/>
  <c r="T390"/>
  <c r="R390"/>
  <c r="P390"/>
  <c r="BI388"/>
  <c r="BH388"/>
  <c r="BG388"/>
  <c r="BF388"/>
  <c r="T388"/>
  <c r="R388"/>
  <c r="P388"/>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6"/>
  <c r="BH376"/>
  <c r="BG376"/>
  <c r="BF376"/>
  <c r="T376"/>
  <c r="R376"/>
  <c r="P376"/>
  <c r="BI374"/>
  <c r="BH374"/>
  <c r="BG374"/>
  <c r="BF374"/>
  <c r="T374"/>
  <c r="R374"/>
  <c r="P374"/>
  <c r="BI372"/>
  <c r="BH372"/>
  <c r="BG372"/>
  <c r="BF372"/>
  <c r="T372"/>
  <c r="R372"/>
  <c r="P372"/>
  <c r="BI370"/>
  <c r="BH370"/>
  <c r="BG370"/>
  <c r="BF370"/>
  <c r="T370"/>
  <c r="R370"/>
  <c r="P370"/>
  <c r="BI368"/>
  <c r="BH368"/>
  <c r="BG368"/>
  <c r="BF368"/>
  <c r="T368"/>
  <c r="R368"/>
  <c r="P368"/>
  <c r="BI366"/>
  <c r="BH366"/>
  <c r="BG366"/>
  <c r="BF366"/>
  <c r="T366"/>
  <c r="R366"/>
  <c r="P366"/>
  <c r="BI364"/>
  <c r="BH364"/>
  <c r="BG364"/>
  <c r="BF364"/>
  <c r="T364"/>
  <c r="R364"/>
  <c r="P364"/>
  <c r="BI362"/>
  <c r="BH362"/>
  <c r="BG362"/>
  <c r="BF362"/>
  <c r="T362"/>
  <c r="R362"/>
  <c r="P362"/>
  <c r="BI360"/>
  <c r="BH360"/>
  <c r="BG360"/>
  <c r="BF360"/>
  <c r="T360"/>
  <c r="R360"/>
  <c r="P360"/>
  <c r="BI358"/>
  <c r="BH358"/>
  <c r="BG358"/>
  <c r="BF358"/>
  <c r="T358"/>
  <c r="R358"/>
  <c r="P358"/>
  <c r="BI356"/>
  <c r="BH356"/>
  <c r="BG356"/>
  <c r="BF356"/>
  <c r="T356"/>
  <c r="R356"/>
  <c r="P356"/>
  <c r="BI354"/>
  <c r="BH354"/>
  <c r="BG354"/>
  <c r="BF354"/>
  <c r="T354"/>
  <c r="R354"/>
  <c r="P354"/>
  <c r="BI352"/>
  <c r="BH352"/>
  <c r="BG352"/>
  <c r="BF352"/>
  <c r="T352"/>
  <c r="R352"/>
  <c r="P352"/>
  <c r="BI350"/>
  <c r="BH350"/>
  <c r="BG350"/>
  <c r="BF350"/>
  <c r="T350"/>
  <c r="R350"/>
  <c r="P350"/>
  <c r="BI348"/>
  <c r="BH348"/>
  <c r="BG348"/>
  <c r="BF348"/>
  <c r="T348"/>
  <c r="R348"/>
  <c r="P348"/>
  <c r="BI346"/>
  <c r="BH346"/>
  <c r="BG346"/>
  <c r="BF346"/>
  <c r="T346"/>
  <c r="R346"/>
  <c r="P346"/>
  <c r="BI344"/>
  <c r="BH344"/>
  <c r="BG344"/>
  <c r="BF344"/>
  <c r="T344"/>
  <c r="R344"/>
  <c r="P344"/>
  <c r="BI342"/>
  <c r="BH342"/>
  <c r="BG342"/>
  <c r="BF342"/>
  <c r="T342"/>
  <c r="R342"/>
  <c r="P342"/>
  <c r="BI340"/>
  <c r="BH340"/>
  <c r="BG340"/>
  <c r="BF340"/>
  <c r="T340"/>
  <c r="R340"/>
  <c r="P340"/>
  <c r="BI338"/>
  <c r="BH338"/>
  <c r="BG338"/>
  <c r="BF338"/>
  <c r="T338"/>
  <c r="R338"/>
  <c r="P338"/>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J119"/>
  <c r="J118"/>
  <c r="F118"/>
  <c r="F116"/>
  <c r="E114"/>
  <c r="J92"/>
  <c r="J91"/>
  <c r="F91"/>
  <c r="F89"/>
  <c r="E87"/>
  <c r="J18"/>
  <c r="E18"/>
  <c r="F92"/>
  <c r="J17"/>
  <c r="J12"/>
  <c r="J116"/>
  <c r="E7"/>
  <c r="E112"/>
  <c i="8" r="J39"/>
  <c r="J38"/>
  <c i="1" r="AY103"/>
  <c i="8" r="J37"/>
  <c i="1" r="AX103"/>
  <c i="8" r="BI751"/>
  <c r="BH751"/>
  <c r="BG751"/>
  <c r="BF751"/>
  <c r="T751"/>
  <c r="R751"/>
  <c r="P751"/>
  <c r="BI749"/>
  <c r="BH749"/>
  <c r="BG749"/>
  <c r="BF749"/>
  <c r="T749"/>
  <c r="R749"/>
  <c r="P749"/>
  <c r="BI747"/>
  <c r="BH747"/>
  <c r="BG747"/>
  <c r="BF747"/>
  <c r="T747"/>
  <c r="R747"/>
  <c r="P747"/>
  <c r="BI745"/>
  <c r="BH745"/>
  <c r="BG745"/>
  <c r="BF745"/>
  <c r="T745"/>
  <c r="R745"/>
  <c r="P745"/>
  <c r="BI743"/>
  <c r="BH743"/>
  <c r="BG743"/>
  <c r="BF743"/>
  <c r="T743"/>
  <c r="R743"/>
  <c r="P743"/>
  <c r="BI741"/>
  <c r="BH741"/>
  <c r="BG741"/>
  <c r="BF741"/>
  <c r="T741"/>
  <c r="R741"/>
  <c r="P741"/>
  <c r="BI739"/>
  <c r="BH739"/>
  <c r="BG739"/>
  <c r="BF739"/>
  <c r="T739"/>
  <c r="R739"/>
  <c r="P739"/>
  <c r="BI737"/>
  <c r="BH737"/>
  <c r="BG737"/>
  <c r="BF737"/>
  <c r="T737"/>
  <c r="R737"/>
  <c r="P737"/>
  <c r="BI735"/>
  <c r="BH735"/>
  <c r="BG735"/>
  <c r="BF735"/>
  <c r="T735"/>
  <c r="R735"/>
  <c r="P735"/>
  <c r="BI733"/>
  <c r="BH733"/>
  <c r="BG733"/>
  <c r="BF733"/>
  <c r="T733"/>
  <c r="R733"/>
  <c r="P733"/>
  <c r="BI731"/>
  <c r="BH731"/>
  <c r="BG731"/>
  <c r="BF731"/>
  <c r="T731"/>
  <c r="R731"/>
  <c r="P731"/>
  <c r="BI729"/>
  <c r="BH729"/>
  <c r="BG729"/>
  <c r="BF729"/>
  <c r="T729"/>
  <c r="R729"/>
  <c r="P729"/>
  <c r="BI727"/>
  <c r="BH727"/>
  <c r="BG727"/>
  <c r="BF727"/>
  <c r="T727"/>
  <c r="R727"/>
  <c r="P727"/>
  <c r="BI725"/>
  <c r="BH725"/>
  <c r="BG725"/>
  <c r="BF725"/>
  <c r="T725"/>
  <c r="R725"/>
  <c r="P725"/>
  <c r="BI723"/>
  <c r="BH723"/>
  <c r="BG723"/>
  <c r="BF723"/>
  <c r="T723"/>
  <c r="R723"/>
  <c r="P723"/>
  <c r="BI721"/>
  <c r="BH721"/>
  <c r="BG721"/>
  <c r="BF721"/>
  <c r="T721"/>
  <c r="R721"/>
  <c r="P721"/>
  <c r="BI719"/>
  <c r="BH719"/>
  <c r="BG719"/>
  <c r="BF719"/>
  <c r="T719"/>
  <c r="R719"/>
  <c r="P719"/>
  <c r="BI717"/>
  <c r="BH717"/>
  <c r="BG717"/>
  <c r="BF717"/>
  <c r="T717"/>
  <c r="R717"/>
  <c r="P717"/>
  <c r="BI715"/>
  <c r="BH715"/>
  <c r="BG715"/>
  <c r="BF715"/>
  <c r="T715"/>
  <c r="R715"/>
  <c r="P715"/>
  <c r="BI713"/>
  <c r="BH713"/>
  <c r="BG713"/>
  <c r="BF713"/>
  <c r="T713"/>
  <c r="R713"/>
  <c r="P713"/>
  <c r="BI711"/>
  <c r="BH711"/>
  <c r="BG711"/>
  <c r="BF711"/>
  <c r="T711"/>
  <c r="R711"/>
  <c r="P711"/>
  <c r="BI709"/>
  <c r="BH709"/>
  <c r="BG709"/>
  <c r="BF709"/>
  <c r="T709"/>
  <c r="R709"/>
  <c r="P709"/>
  <c r="BI707"/>
  <c r="BH707"/>
  <c r="BG707"/>
  <c r="BF707"/>
  <c r="T707"/>
  <c r="R707"/>
  <c r="P707"/>
  <c r="BI705"/>
  <c r="BH705"/>
  <c r="BG705"/>
  <c r="BF705"/>
  <c r="T705"/>
  <c r="R705"/>
  <c r="P705"/>
  <c r="BI703"/>
  <c r="BH703"/>
  <c r="BG703"/>
  <c r="BF703"/>
  <c r="T703"/>
  <c r="R703"/>
  <c r="P703"/>
  <c r="BI701"/>
  <c r="BH701"/>
  <c r="BG701"/>
  <c r="BF701"/>
  <c r="T701"/>
  <c r="R701"/>
  <c r="P701"/>
  <c r="BI699"/>
  <c r="BH699"/>
  <c r="BG699"/>
  <c r="BF699"/>
  <c r="T699"/>
  <c r="R699"/>
  <c r="P699"/>
  <c r="BI697"/>
  <c r="BH697"/>
  <c r="BG697"/>
  <c r="BF697"/>
  <c r="T697"/>
  <c r="R697"/>
  <c r="P697"/>
  <c r="BI695"/>
  <c r="BH695"/>
  <c r="BG695"/>
  <c r="BF695"/>
  <c r="T695"/>
  <c r="R695"/>
  <c r="P695"/>
  <c r="BI693"/>
  <c r="BH693"/>
  <c r="BG693"/>
  <c r="BF693"/>
  <c r="T693"/>
  <c r="R693"/>
  <c r="P693"/>
  <c r="BI691"/>
  <c r="BH691"/>
  <c r="BG691"/>
  <c r="BF691"/>
  <c r="T691"/>
  <c r="R691"/>
  <c r="P691"/>
  <c r="BI689"/>
  <c r="BH689"/>
  <c r="BG689"/>
  <c r="BF689"/>
  <c r="T689"/>
  <c r="R689"/>
  <c r="P689"/>
  <c r="BI687"/>
  <c r="BH687"/>
  <c r="BG687"/>
  <c r="BF687"/>
  <c r="T687"/>
  <c r="R687"/>
  <c r="P687"/>
  <c r="BI685"/>
  <c r="BH685"/>
  <c r="BG685"/>
  <c r="BF685"/>
  <c r="T685"/>
  <c r="R685"/>
  <c r="P685"/>
  <c r="BI683"/>
  <c r="BH683"/>
  <c r="BG683"/>
  <c r="BF683"/>
  <c r="T683"/>
  <c r="R683"/>
  <c r="P683"/>
  <c r="BI681"/>
  <c r="BH681"/>
  <c r="BG681"/>
  <c r="BF681"/>
  <c r="T681"/>
  <c r="R681"/>
  <c r="P681"/>
  <c r="BI679"/>
  <c r="BH679"/>
  <c r="BG679"/>
  <c r="BF679"/>
  <c r="T679"/>
  <c r="R679"/>
  <c r="P679"/>
  <c r="BI677"/>
  <c r="BH677"/>
  <c r="BG677"/>
  <c r="BF677"/>
  <c r="T677"/>
  <c r="R677"/>
  <c r="P677"/>
  <c r="BI675"/>
  <c r="BH675"/>
  <c r="BG675"/>
  <c r="BF675"/>
  <c r="T675"/>
  <c r="R675"/>
  <c r="P675"/>
  <c r="BI673"/>
  <c r="BH673"/>
  <c r="BG673"/>
  <c r="BF673"/>
  <c r="T673"/>
  <c r="R673"/>
  <c r="P673"/>
  <c r="BI671"/>
  <c r="BH671"/>
  <c r="BG671"/>
  <c r="BF671"/>
  <c r="T671"/>
  <c r="R671"/>
  <c r="P671"/>
  <c r="BI669"/>
  <c r="BH669"/>
  <c r="BG669"/>
  <c r="BF669"/>
  <c r="T669"/>
  <c r="R669"/>
  <c r="P669"/>
  <c r="BI667"/>
  <c r="BH667"/>
  <c r="BG667"/>
  <c r="BF667"/>
  <c r="T667"/>
  <c r="R667"/>
  <c r="P667"/>
  <c r="BI665"/>
  <c r="BH665"/>
  <c r="BG665"/>
  <c r="BF665"/>
  <c r="T665"/>
  <c r="R665"/>
  <c r="P665"/>
  <c r="BI663"/>
  <c r="BH663"/>
  <c r="BG663"/>
  <c r="BF663"/>
  <c r="T663"/>
  <c r="R663"/>
  <c r="P663"/>
  <c r="BI659"/>
  <c r="BH659"/>
  <c r="BG659"/>
  <c r="BF659"/>
  <c r="T659"/>
  <c r="R659"/>
  <c r="P659"/>
  <c r="BI651"/>
  <c r="BH651"/>
  <c r="BG651"/>
  <c r="BF651"/>
  <c r="T651"/>
  <c r="R651"/>
  <c r="P651"/>
  <c r="BI643"/>
  <c r="BH643"/>
  <c r="BG643"/>
  <c r="BF643"/>
  <c r="T643"/>
  <c r="R643"/>
  <c r="P643"/>
  <c r="BI636"/>
  <c r="BH636"/>
  <c r="BG636"/>
  <c r="BF636"/>
  <c r="T636"/>
  <c r="R636"/>
  <c r="P636"/>
  <c r="BI629"/>
  <c r="BH629"/>
  <c r="BG629"/>
  <c r="BF629"/>
  <c r="T629"/>
  <c r="R629"/>
  <c r="P629"/>
  <c r="BI625"/>
  <c r="BH625"/>
  <c r="BG625"/>
  <c r="BF625"/>
  <c r="T625"/>
  <c r="R625"/>
  <c r="P625"/>
  <c r="BI620"/>
  <c r="BH620"/>
  <c r="BG620"/>
  <c r="BF620"/>
  <c r="T620"/>
  <c r="R620"/>
  <c r="P620"/>
  <c r="BI615"/>
  <c r="BH615"/>
  <c r="BG615"/>
  <c r="BF615"/>
  <c r="T615"/>
  <c r="R615"/>
  <c r="P615"/>
  <c r="BI609"/>
  <c r="BH609"/>
  <c r="BG609"/>
  <c r="BF609"/>
  <c r="T609"/>
  <c r="R609"/>
  <c r="P609"/>
  <c r="BI605"/>
  <c r="BH605"/>
  <c r="BG605"/>
  <c r="BF605"/>
  <c r="T605"/>
  <c r="R605"/>
  <c r="P605"/>
  <c r="BI600"/>
  <c r="BH600"/>
  <c r="BG600"/>
  <c r="BF600"/>
  <c r="T600"/>
  <c r="R600"/>
  <c r="P600"/>
  <c r="BI592"/>
  <c r="BH592"/>
  <c r="BG592"/>
  <c r="BF592"/>
  <c r="T592"/>
  <c r="R592"/>
  <c r="P592"/>
  <c r="BI584"/>
  <c r="BH584"/>
  <c r="BG584"/>
  <c r="BF584"/>
  <c r="T584"/>
  <c r="R584"/>
  <c r="P584"/>
  <c r="BI576"/>
  <c r="BH576"/>
  <c r="BG576"/>
  <c r="BF576"/>
  <c r="T576"/>
  <c r="R576"/>
  <c r="P576"/>
  <c r="BI568"/>
  <c r="BH568"/>
  <c r="BG568"/>
  <c r="BF568"/>
  <c r="T568"/>
  <c r="R568"/>
  <c r="P568"/>
  <c r="BI560"/>
  <c r="BH560"/>
  <c r="BG560"/>
  <c r="BF560"/>
  <c r="T560"/>
  <c r="R560"/>
  <c r="P560"/>
  <c r="BI552"/>
  <c r="BH552"/>
  <c r="BG552"/>
  <c r="BF552"/>
  <c r="T552"/>
  <c r="R552"/>
  <c r="P552"/>
  <c r="BI546"/>
  <c r="BH546"/>
  <c r="BG546"/>
  <c r="BF546"/>
  <c r="T546"/>
  <c r="R546"/>
  <c r="P546"/>
  <c r="BI539"/>
  <c r="BH539"/>
  <c r="BG539"/>
  <c r="BF539"/>
  <c r="T539"/>
  <c r="R539"/>
  <c r="P539"/>
  <c r="BI534"/>
  <c r="BH534"/>
  <c r="BG534"/>
  <c r="BF534"/>
  <c r="T534"/>
  <c r="R534"/>
  <c r="P534"/>
  <c r="BI529"/>
  <c r="BH529"/>
  <c r="BG529"/>
  <c r="BF529"/>
  <c r="T529"/>
  <c r="R529"/>
  <c r="P529"/>
  <c r="BI524"/>
  <c r="BH524"/>
  <c r="BG524"/>
  <c r="BF524"/>
  <c r="T524"/>
  <c r="R524"/>
  <c r="P524"/>
  <c r="BI518"/>
  <c r="BH518"/>
  <c r="BG518"/>
  <c r="BF518"/>
  <c r="T518"/>
  <c r="R518"/>
  <c r="P518"/>
  <c r="BI512"/>
  <c r="BH512"/>
  <c r="BG512"/>
  <c r="BF512"/>
  <c r="T512"/>
  <c r="R512"/>
  <c r="P512"/>
  <c r="BI505"/>
  <c r="BH505"/>
  <c r="BG505"/>
  <c r="BF505"/>
  <c r="T505"/>
  <c r="R505"/>
  <c r="P505"/>
  <c r="BI499"/>
  <c r="BH499"/>
  <c r="BG499"/>
  <c r="BF499"/>
  <c r="T499"/>
  <c r="R499"/>
  <c r="P499"/>
  <c r="BI494"/>
  <c r="BH494"/>
  <c r="BG494"/>
  <c r="BF494"/>
  <c r="T494"/>
  <c r="R494"/>
  <c r="P494"/>
  <c r="BI488"/>
  <c r="BH488"/>
  <c r="BG488"/>
  <c r="BF488"/>
  <c r="T488"/>
  <c r="R488"/>
  <c r="P488"/>
  <c r="BI481"/>
  <c r="BH481"/>
  <c r="BG481"/>
  <c r="BF481"/>
  <c r="T481"/>
  <c r="R481"/>
  <c r="P481"/>
  <c r="BI477"/>
  <c r="BH477"/>
  <c r="BG477"/>
  <c r="BF477"/>
  <c r="T477"/>
  <c r="R477"/>
  <c r="P477"/>
  <c r="BI473"/>
  <c r="BH473"/>
  <c r="BG473"/>
  <c r="BF473"/>
  <c r="T473"/>
  <c r="R473"/>
  <c r="P473"/>
  <c r="BI469"/>
  <c r="BH469"/>
  <c r="BG469"/>
  <c r="BF469"/>
  <c r="T469"/>
  <c r="R469"/>
  <c r="P469"/>
  <c r="BI465"/>
  <c r="BH465"/>
  <c r="BG465"/>
  <c r="BF465"/>
  <c r="T465"/>
  <c r="R465"/>
  <c r="P465"/>
  <c r="BI460"/>
  <c r="BH460"/>
  <c r="BG460"/>
  <c r="BF460"/>
  <c r="T460"/>
  <c r="R460"/>
  <c r="P460"/>
  <c r="BI455"/>
  <c r="BH455"/>
  <c r="BG455"/>
  <c r="BF455"/>
  <c r="T455"/>
  <c r="R455"/>
  <c r="P455"/>
  <c r="BI451"/>
  <c r="BH451"/>
  <c r="BG451"/>
  <c r="BF451"/>
  <c r="T451"/>
  <c r="R451"/>
  <c r="P451"/>
  <c r="BI447"/>
  <c r="BH447"/>
  <c r="BG447"/>
  <c r="BF447"/>
  <c r="T447"/>
  <c r="R447"/>
  <c r="P447"/>
  <c r="BI443"/>
  <c r="BH443"/>
  <c r="BG443"/>
  <c r="BF443"/>
  <c r="T443"/>
  <c r="R443"/>
  <c r="P443"/>
  <c r="BI439"/>
  <c r="BH439"/>
  <c r="BG439"/>
  <c r="BF439"/>
  <c r="T439"/>
  <c r="R439"/>
  <c r="P439"/>
  <c r="BI435"/>
  <c r="BH435"/>
  <c r="BG435"/>
  <c r="BF435"/>
  <c r="T435"/>
  <c r="R435"/>
  <c r="P435"/>
  <c r="BI430"/>
  <c r="BH430"/>
  <c r="BG430"/>
  <c r="BF430"/>
  <c r="T430"/>
  <c r="R430"/>
  <c r="P430"/>
  <c r="BI425"/>
  <c r="BH425"/>
  <c r="BG425"/>
  <c r="BF425"/>
  <c r="T425"/>
  <c r="R425"/>
  <c r="P425"/>
  <c r="BI420"/>
  <c r="BH420"/>
  <c r="BG420"/>
  <c r="BF420"/>
  <c r="T420"/>
  <c r="R420"/>
  <c r="P420"/>
  <c r="BI410"/>
  <c r="BH410"/>
  <c r="BG410"/>
  <c r="BF410"/>
  <c r="T410"/>
  <c r="R410"/>
  <c r="P410"/>
  <c r="BI400"/>
  <c r="BH400"/>
  <c r="BG400"/>
  <c r="BF400"/>
  <c r="T400"/>
  <c r="R400"/>
  <c r="P400"/>
  <c r="BI390"/>
  <c r="BH390"/>
  <c r="BG390"/>
  <c r="BF390"/>
  <c r="T390"/>
  <c r="R390"/>
  <c r="P390"/>
  <c r="BI380"/>
  <c r="BH380"/>
  <c r="BG380"/>
  <c r="BF380"/>
  <c r="T380"/>
  <c r="R380"/>
  <c r="P380"/>
  <c r="BI370"/>
  <c r="BH370"/>
  <c r="BG370"/>
  <c r="BF370"/>
  <c r="T370"/>
  <c r="R370"/>
  <c r="P370"/>
  <c r="BI360"/>
  <c r="BH360"/>
  <c r="BG360"/>
  <c r="BF360"/>
  <c r="T360"/>
  <c r="R360"/>
  <c r="P360"/>
  <c r="BI350"/>
  <c r="BH350"/>
  <c r="BG350"/>
  <c r="BF350"/>
  <c r="T350"/>
  <c r="R350"/>
  <c r="P350"/>
  <c r="BI340"/>
  <c r="BH340"/>
  <c r="BG340"/>
  <c r="BF340"/>
  <c r="T340"/>
  <c r="R340"/>
  <c r="P340"/>
  <c r="BI333"/>
  <c r="BH333"/>
  <c r="BG333"/>
  <c r="BF333"/>
  <c r="T333"/>
  <c r="R333"/>
  <c r="P333"/>
  <c r="BI326"/>
  <c r="BH326"/>
  <c r="BG326"/>
  <c r="BF326"/>
  <c r="T326"/>
  <c r="R326"/>
  <c r="P326"/>
  <c r="BI319"/>
  <c r="BH319"/>
  <c r="BG319"/>
  <c r="BF319"/>
  <c r="T319"/>
  <c r="R319"/>
  <c r="P319"/>
  <c r="BI312"/>
  <c r="BH312"/>
  <c r="BG312"/>
  <c r="BF312"/>
  <c r="T312"/>
  <c r="R312"/>
  <c r="P312"/>
  <c r="BI305"/>
  <c r="BH305"/>
  <c r="BG305"/>
  <c r="BF305"/>
  <c r="T305"/>
  <c r="R305"/>
  <c r="P305"/>
  <c r="BI298"/>
  <c r="BH298"/>
  <c r="BG298"/>
  <c r="BF298"/>
  <c r="T298"/>
  <c r="R298"/>
  <c r="P298"/>
  <c r="BI291"/>
  <c r="BH291"/>
  <c r="BG291"/>
  <c r="BF291"/>
  <c r="T291"/>
  <c r="R291"/>
  <c r="P291"/>
  <c r="BI284"/>
  <c r="BH284"/>
  <c r="BG284"/>
  <c r="BF284"/>
  <c r="T284"/>
  <c r="R284"/>
  <c r="P284"/>
  <c r="BI282"/>
  <c r="BH282"/>
  <c r="BG282"/>
  <c r="BF282"/>
  <c r="T282"/>
  <c r="R282"/>
  <c r="P282"/>
  <c r="BI275"/>
  <c r="BH275"/>
  <c r="BG275"/>
  <c r="BF275"/>
  <c r="T275"/>
  <c r="R275"/>
  <c r="P275"/>
  <c r="BI269"/>
  <c r="BH269"/>
  <c r="BG269"/>
  <c r="BF269"/>
  <c r="T269"/>
  <c r="R269"/>
  <c r="P269"/>
  <c r="BI264"/>
  <c r="BH264"/>
  <c r="BG264"/>
  <c r="BF264"/>
  <c r="T264"/>
  <c r="R264"/>
  <c r="P264"/>
  <c r="BI259"/>
  <c r="BH259"/>
  <c r="BG259"/>
  <c r="BF259"/>
  <c r="T259"/>
  <c r="R259"/>
  <c r="P259"/>
  <c r="BI254"/>
  <c r="BH254"/>
  <c r="BG254"/>
  <c r="BF254"/>
  <c r="T254"/>
  <c r="R254"/>
  <c r="P254"/>
  <c r="BI248"/>
  <c r="BH248"/>
  <c r="BG248"/>
  <c r="BF248"/>
  <c r="T248"/>
  <c r="R248"/>
  <c r="P248"/>
  <c r="BI243"/>
  <c r="BH243"/>
  <c r="BG243"/>
  <c r="BF243"/>
  <c r="T243"/>
  <c r="R243"/>
  <c r="P243"/>
  <c r="BI238"/>
  <c r="BH238"/>
  <c r="BG238"/>
  <c r="BF238"/>
  <c r="T238"/>
  <c r="R238"/>
  <c r="P238"/>
  <c r="BI233"/>
  <c r="BH233"/>
  <c r="BG233"/>
  <c r="BF233"/>
  <c r="T233"/>
  <c r="R233"/>
  <c r="P233"/>
  <c r="BI228"/>
  <c r="BH228"/>
  <c r="BG228"/>
  <c r="BF228"/>
  <c r="T228"/>
  <c r="R228"/>
  <c r="P228"/>
  <c r="BI223"/>
  <c r="BH223"/>
  <c r="BG223"/>
  <c r="BF223"/>
  <c r="T223"/>
  <c r="R223"/>
  <c r="P223"/>
  <c r="BI218"/>
  <c r="BH218"/>
  <c r="BG218"/>
  <c r="BF218"/>
  <c r="T218"/>
  <c r="R218"/>
  <c r="P218"/>
  <c r="BI212"/>
  <c r="BH212"/>
  <c r="BG212"/>
  <c r="BF212"/>
  <c r="T212"/>
  <c r="R212"/>
  <c r="P212"/>
  <c r="BI208"/>
  <c r="BH208"/>
  <c r="BG208"/>
  <c r="BF208"/>
  <c r="T208"/>
  <c r="R208"/>
  <c r="P208"/>
  <c r="BI204"/>
  <c r="BH204"/>
  <c r="BG204"/>
  <c r="BF204"/>
  <c r="T204"/>
  <c r="R204"/>
  <c r="P204"/>
  <c r="BI199"/>
  <c r="BH199"/>
  <c r="BG199"/>
  <c r="BF199"/>
  <c r="T199"/>
  <c r="R199"/>
  <c r="P199"/>
  <c r="BI193"/>
  <c r="BH193"/>
  <c r="BG193"/>
  <c r="BF193"/>
  <c r="T193"/>
  <c r="R193"/>
  <c r="P193"/>
  <c r="BI187"/>
  <c r="BH187"/>
  <c r="BG187"/>
  <c r="BF187"/>
  <c r="T187"/>
  <c r="R187"/>
  <c r="P187"/>
  <c r="BI181"/>
  <c r="BH181"/>
  <c r="BG181"/>
  <c r="BF181"/>
  <c r="T181"/>
  <c r="R181"/>
  <c r="P181"/>
  <c r="BI176"/>
  <c r="BH176"/>
  <c r="BG176"/>
  <c r="BF176"/>
  <c r="T176"/>
  <c r="R176"/>
  <c r="P176"/>
  <c r="BI171"/>
  <c r="BH171"/>
  <c r="BG171"/>
  <c r="BF171"/>
  <c r="T171"/>
  <c r="R171"/>
  <c r="P171"/>
  <c r="BI166"/>
  <c r="BH166"/>
  <c r="BG166"/>
  <c r="BF166"/>
  <c r="T166"/>
  <c r="R166"/>
  <c r="P166"/>
  <c r="BI159"/>
  <c r="BH159"/>
  <c r="BG159"/>
  <c r="BF159"/>
  <c r="T159"/>
  <c r="R159"/>
  <c r="P159"/>
  <c r="BI152"/>
  <c r="BH152"/>
  <c r="BG152"/>
  <c r="BF152"/>
  <c r="T152"/>
  <c r="R152"/>
  <c r="P152"/>
  <c r="BI146"/>
  <c r="BH146"/>
  <c r="BG146"/>
  <c r="BF146"/>
  <c r="T146"/>
  <c r="R146"/>
  <c r="P146"/>
  <c r="BI141"/>
  <c r="BH141"/>
  <c r="BG141"/>
  <c r="BF141"/>
  <c r="T141"/>
  <c r="R141"/>
  <c r="P141"/>
  <c r="BI137"/>
  <c r="BH137"/>
  <c r="BG137"/>
  <c r="BF137"/>
  <c r="T137"/>
  <c r="R137"/>
  <c r="P137"/>
  <c r="BI132"/>
  <c r="BH132"/>
  <c r="BG132"/>
  <c r="BF132"/>
  <c r="T132"/>
  <c r="R132"/>
  <c r="P132"/>
  <c r="BI128"/>
  <c r="BH128"/>
  <c r="BG128"/>
  <c r="BF128"/>
  <c r="T128"/>
  <c r="R128"/>
  <c r="P128"/>
  <c r="BI123"/>
  <c r="BH123"/>
  <c r="BG123"/>
  <c r="BF123"/>
  <c r="T123"/>
  <c r="R123"/>
  <c r="P123"/>
  <c r="BI121"/>
  <c r="BH121"/>
  <c r="BG121"/>
  <c r="BF121"/>
  <c r="T121"/>
  <c r="R121"/>
  <c r="P121"/>
  <c r="J117"/>
  <c r="J116"/>
  <c r="F116"/>
  <c r="F114"/>
  <c r="E112"/>
  <c r="J94"/>
  <c r="J93"/>
  <c r="F93"/>
  <c r="F91"/>
  <c r="E89"/>
  <c r="J20"/>
  <c r="E20"/>
  <c r="F117"/>
  <c r="J19"/>
  <c r="J14"/>
  <c r="J91"/>
  <c r="E7"/>
  <c r="E85"/>
  <c i="7" r="J39"/>
  <c r="J38"/>
  <c i="1" r="AY102"/>
  <c i="7" r="J37"/>
  <c i="1" r="AX102"/>
  <c i="7" r="BI370"/>
  <c r="BH370"/>
  <c r="BG370"/>
  <c r="BF370"/>
  <c r="T370"/>
  <c r="R370"/>
  <c r="P370"/>
  <c r="BI365"/>
  <c r="BH365"/>
  <c r="BG365"/>
  <c r="BF365"/>
  <c r="T365"/>
  <c r="R365"/>
  <c r="P365"/>
  <c r="BI360"/>
  <c r="BH360"/>
  <c r="BG360"/>
  <c r="BF360"/>
  <c r="T360"/>
  <c r="R360"/>
  <c r="P360"/>
  <c r="BI355"/>
  <c r="BH355"/>
  <c r="BG355"/>
  <c r="BF355"/>
  <c r="T355"/>
  <c r="R355"/>
  <c r="P355"/>
  <c r="BI350"/>
  <c r="BH350"/>
  <c r="BG350"/>
  <c r="BF350"/>
  <c r="T350"/>
  <c r="R350"/>
  <c r="P350"/>
  <c r="BI348"/>
  <c r="BH348"/>
  <c r="BG348"/>
  <c r="BF348"/>
  <c r="T348"/>
  <c r="R348"/>
  <c r="P348"/>
  <c r="BI343"/>
  <c r="BH343"/>
  <c r="BG343"/>
  <c r="BF343"/>
  <c r="T343"/>
  <c r="R343"/>
  <c r="P343"/>
  <c r="BI338"/>
  <c r="BH338"/>
  <c r="BG338"/>
  <c r="BF338"/>
  <c r="T338"/>
  <c r="R338"/>
  <c r="P338"/>
  <c r="BI333"/>
  <c r="BH333"/>
  <c r="BG333"/>
  <c r="BF333"/>
  <c r="T333"/>
  <c r="R333"/>
  <c r="P333"/>
  <c r="BI327"/>
  <c r="BH327"/>
  <c r="BG327"/>
  <c r="BF327"/>
  <c r="T327"/>
  <c r="R327"/>
  <c r="P327"/>
  <c r="BI321"/>
  <c r="BH321"/>
  <c r="BG321"/>
  <c r="BF321"/>
  <c r="T321"/>
  <c r="R321"/>
  <c r="P321"/>
  <c r="BI315"/>
  <c r="BH315"/>
  <c r="BG315"/>
  <c r="BF315"/>
  <c r="T315"/>
  <c r="R315"/>
  <c r="P315"/>
  <c r="BI309"/>
  <c r="BH309"/>
  <c r="BG309"/>
  <c r="BF309"/>
  <c r="T309"/>
  <c r="R309"/>
  <c r="P309"/>
  <c r="BI304"/>
  <c r="BH304"/>
  <c r="BG304"/>
  <c r="BF304"/>
  <c r="T304"/>
  <c r="R304"/>
  <c r="P304"/>
  <c r="BI297"/>
  <c r="BH297"/>
  <c r="BG297"/>
  <c r="BF297"/>
  <c r="T297"/>
  <c r="R297"/>
  <c r="P297"/>
  <c r="BI292"/>
  <c r="BH292"/>
  <c r="BG292"/>
  <c r="BF292"/>
  <c r="T292"/>
  <c r="R292"/>
  <c r="P292"/>
  <c r="BI286"/>
  <c r="BH286"/>
  <c r="BG286"/>
  <c r="BF286"/>
  <c r="T286"/>
  <c r="R286"/>
  <c r="P286"/>
  <c r="BI281"/>
  <c r="BH281"/>
  <c r="BG281"/>
  <c r="BF281"/>
  <c r="T281"/>
  <c r="R281"/>
  <c r="P281"/>
  <c r="BI276"/>
  <c r="BH276"/>
  <c r="BG276"/>
  <c r="BF276"/>
  <c r="T276"/>
  <c r="R276"/>
  <c r="P276"/>
  <c r="BI271"/>
  <c r="BH271"/>
  <c r="BG271"/>
  <c r="BF271"/>
  <c r="T271"/>
  <c r="R271"/>
  <c r="P271"/>
  <c r="BI265"/>
  <c r="BH265"/>
  <c r="BG265"/>
  <c r="BF265"/>
  <c r="T265"/>
  <c r="R265"/>
  <c r="P265"/>
  <c r="BI259"/>
  <c r="BH259"/>
  <c r="BG259"/>
  <c r="BF259"/>
  <c r="T259"/>
  <c r="R259"/>
  <c r="P259"/>
  <c r="BI253"/>
  <c r="BH253"/>
  <c r="BG253"/>
  <c r="BF253"/>
  <c r="T253"/>
  <c r="R253"/>
  <c r="P253"/>
  <c r="BI247"/>
  <c r="BH247"/>
  <c r="BG247"/>
  <c r="BF247"/>
  <c r="T247"/>
  <c r="R247"/>
  <c r="P247"/>
  <c r="BI241"/>
  <c r="BH241"/>
  <c r="BG241"/>
  <c r="BF241"/>
  <c r="T241"/>
  <c r="R241"/>
  <c r="P241"/>
  <c r="BI235"/>
  <c r="BH235"/>
  <c r="BG235"/>
  <c r="BF235"/>
  <c r="T235"/>
  <c r="R235"/>
  <c r="P235"/>
  <c r="BI229"/>
  <c r="BH229"/>
  <c r="BG229"/>
  <c r="BF229"/>
  <c r="T229"/>
  <c r="R229"/>
  <c r="P229"/>
  <c r="BI223"/>
  <c r="BH223"/>
  <c r="BG223"/>
  <c r="BF223"/>
  <c r="T223"/>
  <c r="R223"/>
  <c r="P223"/>
  <c r="BI217"/>
  <c r="BH217"/>
  <c r="BG217"/>
  <c r="BF217"/>
  <c r="T217"/>
  <c r="R217"/>
  <c r="P217"/>
  <c r="BI211"/>
  <c r="BH211"/>
  <c r="BG211"/>
  <c r="BF211"/>
  <c r="T211"/>
  <c r="R211"/>
  <c r="P211"/>
  <c r="BI205"/>
  <c r="BH205"/>
  <c r="BG205"/>
  <c r="BF205"/>
  <c r="T205"/>
  <c r="R205"/>
  <c r="P205"/>
  <c r="BI199"/>
  <c r="BH199"/>
  <c r="BG199"/>
  <c r="BF199"/>
  <c r="T199"/>
  <c r="R199"/>
  <c r="P199"/>
  <c r="BI194"/>
  <c r="BH194"/>
  <c r="BG194"/>
  <c r="BF194"/>
  <c r="T194"/>
  <c r="R194"/>
  <c r="P194"/>
  <c r="BI189"/>
  <c r="BH189"/>
  <c r="BG189"/>
  <c r="BF189"/>
  <c r="T189"/>
  <c r="R189"/>
  <c r="P189"/>
  <c r="BI183"/>
  <c r="BH183"/>
  <c r="BG183"/>
  <c r="BF183"/>
  <c r="T183"/>
  <c r="R183"/>
  <c r="P183"/>
  <c r="BI177"/>
  <c r="BH177"/>
  <c r="BG177"/>
  <c r="BF177"/>
  <c r="T177"/>
  <c r="R177"/>
  <c r="P177"/>
  <c r="BI172"/>
  <c r="BH172"/>
  <c r="BG172"/>
  <c r="BF172"/>
  <c r="T172"/>
  <c r="R172"/>
  <c r="P172"/>
  <c r="BI167"/>
  <c r="BH167"/>
  <c r="BG167"/>
  <c r="BF167"/>
  <c r="T167"/>
  <c r="R167"/>
  <c r="P167"/>
  <c r="BI162"/>
  <c r="BH162"/>
  <c r="BG162"/>
  <c r="BF162"/>
  <c r="T162"/>
  <c r="R162"/>
  <c r="P162"/>
  <c r="BI154"/>
  <c r="BH154"/>
  <c r="BG154"/>
  <c r="BF154"/>
  <c r="T154"/>
  <c r="R154"/>
  <c r="P154"/>
  <c r="BI149"/>
  <c r="BH149"/>
  <c r="BG149"/>
  <c r="BF149"/>
  <c r="T149"/>
  <c r="R149"/>
  <c r="P149"/>
  <c r="BI142"/>
  <c r="BH142"/>
  <c r="BG142"/>
  <c r="BF142"/>
  <c r="T142"/>
  <c r="R142"/>
  <c r="P142"/>
  <c r="BI137"/>
  <c r="BH137"/>
  <c r="BG137"/>
  <c r="BF137"/>
  <c r="T137"/>
  <c r="R137"/>
  <c r="P137"/>
  <c r="BI131"/>
  <c r="BH131"/>
  <c r="BG131"/>
  <c r="BF131"/>
  <c r="T131"/>
  <c r="R131"/>
  <c r="P131"/>
  <c r="BI126"/>
  <c r="BH126"/>
  <c r="BG126"/>
  <c r="BF126"/>
  <c r="T126"/>
  <c r="R126"/>
  <c r="P126"/>
  <c r="BI121"/>
  <c r="BH121"/>
  <c r="BG121"/>
  <c r="BF121"/>
  <c r="T121"/>
  <c r="R121"/>
  <c r="P121"/>
  <c r="J117"/>
  <c r="J116"/>
  <c r="F116"/>
  <c r="F114"/>
  <c r="E112"/>
  <c r="J94"/>
  <c r="J93"/>
  <c r="F93"/>
  <c r="F91"/>
  <c r="E89"/>
  <c r="J20"/>
  <c r="E20"/>
  <c r="F94"/>
  <c r="J19"/>
  <c r="J14"/>
  <c r="J91"/>
  <c r="E7"/>
  <c r="E108"/>
  <c i="6" r="J39"/>
  <c r="J38"/>
  <c i="1" r="AY101"/>
  <c i="6" r="J37"/>
  <c i="1" r="AX101"/>
  <c i="6" r="BI142"/>
  <c r="BH142"/>
  <c r="BG142"/>
  <c r="BF142"/>
  <c r="T142"/>
  <c r="R142"/>
  <c r="P142"/>
  <c r="BI138"/>
  <c r="BH138"/>
  <c r="BG138"/>
  <c r="BF138"/>
  <c r="T138"/>
  <c r="R138"/>
  <c r="P138"/>
  <c r="BI134"/>
  <c r="BH134"/>
  <c r="BG134"/>
  <c r="BF134"/>
  <c r="T134"/>
  <c r="R134"/>
  <c r="P134"/>
  <c r="BI129"/>
  <c r="BH129"/>
  <c r="BG129"/>
  <c r="BF129"/>
  <c r="T129"/>
  <c r="R129"/>
  <c r="P129"/>
  <c r="BI125"/>
  <c r="BH125"/>
  <c r="BG125"/>
  <c r="BF125"/>
  <c r="T125"/>
  <c r="R125"/>
  <c r="P125"/>
  <c r="BI121"/>
  <c r="BH121"/>
  <c r="BG121"/>
  <c r="BF121"/>
  <c r="T121"/>
  <c r="R121"/>
  <c r="P121"/>
  <c r="J117"/>
  <c r="J116"/>
  <c r="F116"/>
  <c r="F114"/>
  <c r="E112"/>
  <c r="J94"/>
  <c r="J93"/>
  <c r="F93"/>
  <c r="F91"/>
  <c r="E89"/>
  <c r="J20"/>
  <c r="E20"/>
  <c r="F117"/>
  <c r="J19"/>
  <c r="J14"/>
  <c r="J91"/>
  <c r="E7"/>
  <c r="E108"/>
  <c i="5" r="J39"/>
  <c r="J38"/>
  <c i="1" r="AY99"/>
  <c i="5" r="J37"/>
  <c i="1" r="AX99"/>
  <c i="5" r="BI1054"/>
  <c r="BH1054"/>
  <c r="BG1054"/>
  <c r="BF1054"/>
  <c r="T1054"/>
  <c r="R1054"/>
  <c r="P1054"/>
  <c r="BI1052"/>
  <c r="BH1052"/>
  <c r="BG1052"/>
  <c r="BF1052"/>
  <c r="T1052"/>
  <c r="R1052"/>
  <c r="P1052"/>
  <c r="BI1050"/>
  <c r="BH1050"/>
  <c r="BG1050"/>
  <c r="BF1050"/>
  <c r="T1050"/>
  <c r="R1050"/>
  <c r="P1050"/>
  <c r="BI1048"/>
  <c r="BH1048"/>
  <c r="BG1048"/>
  <c r="BF1048"/>
  <c r="T1048"/>
  <c r="R1048"/>
  <c r="P1048"/>
  <c r="BI1045"/>
  <c r="BH1045"/>
  <c r="BG1045"/>
  <c r="BF1045"/>
  <c r="T1045"/>
  <c r="R1045"/>
  <c r="P1045"/>
  <c r="BI1043"/>
  <c r="BH1043"/>
  <c r="BG1043"/>
  <c r="BF1043"/>
  <c r="T1043"/>
  <c r="R1043"/>
  <c r="P1043"/>
  <c r="BI1041"/>
  <c r="BH1041"/>
  <c r="BG1041"/>
  <c r="BF1041"/>
  <c r="T1041"/>
  <c r="R1041"/>
  <c r="P1041"/>
  <c r="BI1039"/>
  <c r="BH1039"/>
  <c r="BG1039"/>
  <c r="BF1039"/>
  <c r="T1039"/>
  <c r="R1039"/>
  <c r="P1039"/>
  <c r="BI1037"/>
  <c r="BH1037"/>
  <c r="BG1037"/>
  <c r="BF1037"/>
  <c r="T1037"/>
  <c r="R1037"/>
  <c r="P1037"/>
  <c r="BI1035"/>
  <c r="BH1035"/>
  <c r="BG1035"/>
  <c r="BF1035"/>
  <c r="T1035"/>
  <c r="R1035"/>
  <c r="P1035"/>
  <c r="BI1033"/>
  <c r="BH1033"/>
  <c r="BG1033"/>
  <c r="BF1033"/>
  <c r="T1033"/>
  <c r="R1033"/>
  <c r="P1033"/>
  <c r="BI1031"/>
  <c r="BH1031"/>
  <c r="BG1031"/>
  <c r="BF1031"/>
  <c r="T1031"/>
  <c r="R1031"/>
  <c r="P1031"/>
  <c r="BI1028"/>
  <c r="BH1028"/>
  <c r="BG1028"/>
  <c r="BF1028"/>
  <c r="T1028"/>
  <c r="R1028"/>
  <c r="P1028"/>
  <c r="BI1026"/>
  <c r="BH1026"/>
  <c r="BG1026"/>
  <c r="BF1026"/>
  <c r="T1026"/>
  <c r="R1026"/>
  <c r="P1026"/>
  <c r="BI1023"/>
  <c r="BH1023"/>
  <c r="BG1023"/>
  <c r="BF1023"/>
  <c r="T1023"/>
  <c r="R1023"/>
  <c r="P1023"/>
  <c r="BI1020"/>
  <c r="BH1020"/>
  <c r="BG1020"/>
  <c r="BF1020"/>
  <c r="T1020"/>
  <c r="R1020"/>
  <c r="P1020"/>
  <c r="BI1018"/>
  <c r="BH1018"/>
  <c r="BG1018"/>
  <c r="BF1018"/>
  <c r="T1018"/>
  <c r="R1018"/>
  <c r="P1018"/>
  <c r="BI1015"/>
  <c r="BH1015"/>
  <c r="BG1015"/>
  <c r="BF1015"/>
  <c r="T1015"/>
  <c r="R1015"/>
  <c r="P1015"/>
  <c r="BI1013"/>
  <c r="BH1013"/>
  <c r="BG1013"/>
  <c r="BF1013"/>
  <c r="T1013"/>
  <c r="R1013"/>
  <c r="P1013"/>
  <c r="BI1011"/>
  <c r="BH1011"/>
  <c r="BG1011"/>
  <c r="BF1011"/>
  <c r="T1011"/>
  <c r="R1011"/>
  <c r="P1011"/>
  <c r="BI1009"/>
  <c r="BH1009"/>
  <c r="BG1009"/>
  <c r="BF1009"/>
  <c r="T1009"/>
  <c r="R1009"/>
  <c r="P1009"/>
  <c r="BI1007"/>
  <c r="BH1007"/>
  <c r="BG1007"/>
  <c r="BF1007"/>
  <c r="T1007"/>
  <c r="R1007"/>
  <c r="P1007"/>
  <c r="BI1005"/>
  <c r="BH1005"/>
  <c r="BG1005"/>
  <c r="BF1005"/>
  <c r="T1005"/>
  <c r="R1005"/>
  <c r="P1005"/>
  <c r="BI1003"/>
  <c r="BH1003"/>
  <c r="BG1003"/>
  <c r="BF1003"/>
  <c r="T1003"/>
  <c r="R1003"/>
  <c r="P1003"/>
  <c r="BI1001"/>
  <c r="BH1001"/>
  <c r="BG1001"/>
  <c r="BF1001"/>
  <c r="T1001"/>
  <c r="R1001"/>
  <c r="P1001"/>
  <c r="BI999"/>
  <c r="BH999"/>
  <c r="BG999"/>
  <c r="BF999"/>
  <c r="T999"/>
  <c r="R999"/>
  <c r="P999"/>
  <c r="BI997"/>
  <c r="BH997"/>
  <c r="BG997"/>
  <c r="BF997"/>
  <c r="T997"/>
  <c r="R997"/>
  <c r="P997"/>
  <c r="BI995"/>
  <c r="BH995"/>
  <c r="BG995"/>
  <c r="BF995"/>
  <c r="T995"/>
  <c r="R995"/>
  <c r="P995"/>
  <c r="BI993"/>
  <c r="BH993"/>
  <c r="BG993"/>
  <c r="BF993"/>
  <c r="T993"/>
  <c r="R993"/>
  <c r="P993"/>
  <c r="BI989"/>
  <c r="BH989"/>
  <c r="BG989"/>
  <c r="BF989"/>
  <c r="T989"/>
  <c r="R989"/>
  <c r="P989"/>
  <c r="BI987"/>
  <c r="BH987"/>
  <c r="BG987"/>
  <c r="BF987"/>
  <c r="T987"/>
  <c r="R987"/>
  <c r="P987"/>
  <c r="BI985"/>
  <c r="BH985"/>
  <c r="BG985"/>
  <c r="BF985"/>
  <c r="T985"/>
  <c r="R985"/>
  <c r="P985"/>
  <c r="BI983"/>
  <c r="BH983"/>
  <c r="BG983"/>
  <c r="BF983"/>
  <c r="T983"/>
  <c r="R983"/>
  <c r="P983"/>
  <c r="BI981"/>
  <c r="BH981"/>
  <c r="BG981"/>
  <c r="BF981"/>
  <c r="T981"/>
  <c r="R981"/>
  <c r="P981"/>
  <c r="BI978"/>
  <c r="BH978"/>
  <c r="BG978"/>
  <c r="BF978"/>
  <c r="T978"/>
  <c r="R978"/>
  <c r="P978"/>
  <c r="BI976"/>
  <c r="BH976"/>
  <c r="BG976"/>
  <c r="BF976"/>
  <c r="T976"/>
  <c r="R976"/>
  <c r="P976"/>
  <c r="BI974"/>
  <c r="BH974"/>
  <c r="BG974"/>
  <c r="BF974"/>
  <c r="T974"/>
  <c r="R974"/>
  <c r="P974"/>
  <c r="BI972"/>
  <c r="BH972"/>
  <c r="BG972"/>
  <c r="BF972"/>
  <c r="T972"/>
  <c r="R972"/>
  <c r="P972"/>
  <c r="BI970"/>
  <c r="BH970"/>
  <c r="BG970"/>
  <c r="BF970"/>
  <c r="T970"/>
  <c r="R970"/>
  <c r="P970"/>
  <c r="BI968"/>
  <c r="BH968"/>
  <c r="BG968"/>
  <c r="BF968"/>
  <c r="T968"/>
  <c r="R968"/>
  <c r="P968"/>
  <c r="BI965"/>
  <c r="BH965"/>
  <c r="BG965"/>
  <c r="BF965"/>
  <c r="T965"/>
  <c r="R965"/>
  <c r="P965"/>
  <c r="BI962"/>
  <c r="BH962"/>
  <c r="BG962"/>
  <c r="BF962"/>
  <c r="T962"/>
  <c r="R962"/>
  <c r="P962"/>
  <c r="BI960"/>
  <c r="BH960"/>
  <c r="BG960"/>
  <c r="BF960"/>
  <c r="T960"/>
  <c r="R960"/>
  <c r="P960"/>
  <c r="BI958"/>
  <c r="BH958"/>
  <c r="BG958"/>
  <c r="BF958"/>
  <c r="T958"/>
  <c r="R958"/>
  <c r="P958"/>
  <c r="BI955"/>
  <c r="BH955"/>
  <c r="BG955"/>
  <c r="BF955"/>
  <c r="T955"/>
  <c r="R955"/>
  <c r="P955"/>
  <c r="BI953"/>
  <c r="BH953"/>
  <c r="BG953"/>
  <c r="BF953"/>
  <c r="T953"/>
  <c r="R953"/>
  <c r="P953"/>
  <c r="BI951"/>
  <c r="BH951"/>
  <c r="BG951"/>
  <c r="BF951"/>
  <c r="T951"/>
  <c r="R951"/>
  <c r="P951"/>
  <c r="BI949"/>
  <c r="BH949"/>
  <c r="BG949"/>
  <c r="BF949"/>
  <c r="T949"/>
  <c r="R949"/>
  <c r="P949"/>
  <c r="BI947"/>
  <c r="BH947"/>
  <c r="BG947"/>
  <c r="BF947"/>
  <c r="T947"/>
  <c r="R947"/>
  <c r="P947"/>
  <c r="BI945"/>
  <c r="BH945"/>
  <c r="BG945"/>
  <c r="BF945"/>
  <c r="T945"/>
  <c r="R945"/>
  <c r="P945"/>
  <c r="BI943"/>
  <c r="BH943"/>
  <c r="BG943"/>
  <c r="BF943"/>
  <c r="T943"/>
  <c r="R943"/>
  <c r="P943"/>
  <c r="BI941"/>
  <c r="BH941"/>
  <c r="BG941"/>
  <c r="BF941"/>
  <c r="T941"/>
  <c r="R941"/>
  <c r="P941"/>
  <c r="BI939"/>
  <c r="BH939"/>
  <c r="BG939"/>
  <c r="BF939"/>
  <c r="T939"/>
  <c r="R939"/>
  <c r="P939"/>
  <c r="BI937"/>
  <c r="BH937"/>
  <c r="BG937"/>
  <c r="BF937"/>
  <c r="T937"/>
  <c r="R937"/>
  <c r="P937"/>
  <c r="BI935"/>
  <c r="BH935"/>
  <c r="BG935"/>
  <c r="BF935"/>
  <c r="T935"/>
  <c r="R935"/>
  <c r="P935"/>
  <c r="BI933"/>
  <c r="BH933"/>
  <c r="BG933"/>
  <c r="BF933"/>
  <c r="T933"/>
  <c r="R933"/>
  <c r="P933"/>
  <c r="BI931"/>
  <c r="BH931"/>
  <c r="BG931"/>
  <c r="BF931"/>
  <c r="T931"/>
  <c r="R931"/>
  <c r="P931"/>
  <c r="BI929"/>
  <c r="BH929"/>
  <c r="BG929"/>
  <c r="BF929"/>
  <c r="T929"/>
  <c r="R929"/>
  <c r="P929"/>
  <c r="BI927"/>
  <c r="BH927"/>
  <c r="BG927"/>
  <c r="BF927"/>
  <c r="T927"/>
  <c r="R927"/>
  <c r="P927"/>
  <c r="BI925"/>
  <c r="BH925"/>
  <c r="BG925"/>
  <c r="BF925"/>
  <c r="T925"/>
  <c r="R925"/>
  <c r="P925"/>
  <c r="BI921"/>
  <c r="BH921"/>
  <c r="BG921"/>
  <c r="BF921"/>
  <c r="T921"/>
  <c r="R921"/>
  <c r="P921"/>
  <c r="BI919"/>
  <c r="BH919"/>
  <c r="BG919"/>
  <c r="BF919"/>
  <c r="T919"/>
  <c r="R919"/>
  <c r="P919"/>
  <c r="BI917"/>
  <c r="BH917"/>
  <c r="BG917"/>
  <c r="BF917"/>
  <c r="T917"/>
  <c r="R917"/>
  <c r="P917"/>
  <c r="BI915"/>
  <c r="BH915"/>
  <c r="BG915"/>
  <c r="BF915"/>
  <c r="T915"/>
  <c r="R915"/>
  <c r="P915"/>
  <c r="BI913"/>
  <c r="BH913"/>
  <c r="BG913"/>
  <c r="BF913"/>
  <c r="T913"/>
  <c r="R913"/>
  <c r="P913"/>
  <c r="BI910"/>
  <c r="BH910"/>
  <c r="BG910"/>
  <c r="BF910"/>
  <c r="T910"/>
  <c r="R910"/>
  <c r="P910"/>
  <c r="BI908"/>
  <c r="BH908"/>
  <c r="BG908"/>
  <c r="BF908"/>
  <c r="T908"/>
  <c r="R908"/>
  <c r="P908"/>
  <c r="BI906"/>
  <c r="BH906"/>
  <c r="BG906"/>
  <c r="BF906"/>
  <c r="T906"/>
  <c r="R906"/>
  <c r="P906"/>
  <c r="BI903"/>
  <c r="BH903"/>
  <c r="BG903"/>
  <c r="BF903"/>
  <c r="T903"/>
  <c r="R903"/>
  <c r="P903"/>
  <c r="BI901"/>
  <c r="BH901"/>
  <c r="BG901"/>
  <c r="BF901"/>
  <c r="T901"/>
  <c r="R901"/>
  <c r="P901"/>
  <c r="BI899"/>
  <c r="BH899"/>
  <c r="BG899"/>
  <c r="BF899"/>
  <c r="T899"/>
  <c r="R899"/>
  <c r="P899"/>
  <c r="BI897"/>
  <c r="BH897"/>
  <c r="BG897"/>
  <c r="BF897"/>
  <c r="T897"/>
  <c r="R897"/>
  <c r="P897"/>
  <c r="BI895"/>
  <c r="BH895"/>
  <c r="BG895"/>
  <c r="BF895"/>
  <c r="T895"/>
  <c r="R895"/>
  <c r="P895"/>
  <c r="BI892"/>
  <c r="BH892"/>
  <c r="BG892"/>
  <c r="BF892"/>
  <c r="T892"/>
  <c r="R892"/>
  <c r="P892"/>
  <c r="BI889"/>
  <c r="BH889"/>
  <c r="BG889"/>
  <c r="BF889"/>
  <c r="T889"/>
  <c r="R889"/>
  <c r="P889"/>
  <c r="BI887"/>
  <c r="BH887"/>
  <c r="BG887"/>
  <c r="BF887"/>
  <c r="T887"/>
  <c r="R887"/>
  <c r="P887"/>
  <c r="BI885"/>
  <c r="BH885"/>
  <c r="BG885"/>
  <c r="BF885"/>
  <c r="T885"/>
  <c r="R885"/>
  <c r="P885"/>
  <c r="BI882"/>
  <c r="BH882"/>
  <c r="BG882"/>
  <c r="BF882"/>
  <c r="T882"/>
  <c r="R882"/>
  <c r="P882"/>
  <c r="BI880"/>
  <c r="BH880"/>
  <c r="BG880"/>
  <c r="BF880"/>
  <c r="T880"/>
  <c r="R880"/>
  <c r="P880"/>
  <c r="BI878"/>
  <c r="BH878"/>
  <c r="BG878"/>
  <c r="BF878"/>
  <c r="T878"/>
  <c r="R878"/>
  <c r="P878"/>
  <c r="BI876"/>
  <c r="BH876"/>
  <c r="BG876"/>
  <c r="BF876"/>
  <c r="T876"/>
  <c r="R876"/>
  <c r="P876"/>
  <c r="BI874"/>
  <c r="BH874"/>
  <c r="BG874"/>
  <c r="BF874"/>
  <c r="T874"/>
  <c r="R874"/>
  <c r="P874"/>
  <c r="BI872"/>
  <c r="BH872"/>
  <c r="BG872"/>
  <c r="BF872"/>
  <c r="T872"/>
  <c r="R872"/>
  <c r="P872"/>
  <c r="BI868"/>
  <c r="BH868"/>
  <c r="BG868"/>
  <c r="BF868"/>
  <c r="T868"/>
  <c r="R868"/>
  <c r="P868"/>
  <c r="BI866"/>
  <c r="BH866"/>
  <c r="BG866"/>
  <c r="BF866"/>
  <c r="T866"/>
  <c r="R866"/>
  <c r="P866"/>
  <c r="BI864"/>
  <c r="BH864"/>
  <c r="BG864"/>
  <c r="BF864"/>
  <c r="T864"/>
  <c r="R864"/>
  <c r="P864"/>
  <c r="BI862"/>
  <c r="BH862"/>
  <c r="BG862"/>
  <c r="BF862"/>
  <c r="T862"/>
  <c r="R862"/>
  <c r="P862"/>
  <c r="BI860"/>
  <c r="BH860"/>
  <c r="BG860"/>
  <c r="BF860"/>
  <c r="T860"/>
  <c r="R860"/>
  <c r="P860"/>
  <c r="BI858"/>
  <c r="BH858"/>
  <c r="BG858"/>
  <c r="BF858"/>
  <c r="T858"/>
  <c r="R858"/>
  <c r="P858"/>
  <c r="BI856"/>
  <c r="BH856"/>
  <c r="BG856"/>
  <c r="BF856"/>
  <c r="T856"/>
  <c r="R856"/>
  <c r="P856"/>
  <c r="BI854"/>
  <c r="BH854"/>
  <c r="BG854"/>
  <c r="BF854"/>
  <c r="T854"/>
  <c r="R854"/>
  <c r="P854"/>
  <c r="BI852"/>
  <c r="BH852"/>
  <c r="BG852"/>
  <c r="BF852"/>
  <c r="T852"/>
  <c r="R852"/>
  <c r="P852"/>
  <c r="BI850"/>
  <c r="BH850"/>
  <c r="BG850"/>
  <c r="BF850"/>
  <c r="T850"/>
  <c r="R850"/>
  <c r="P850"/>
  <c r="BI848"/>
  <c r="BH848"/>
  <c r="BG848"/>
  <c r="BF848"/>
  <c r="T848"/>
  <c r="R848"/>
  <c r="P848"/>
  <c r="BI845"/>
  <c r="BH845"/>
  <c r="BG845"/>
  <c r="BF845"/>
  <c r="T845"/>
  <c r="R845"/>
  <c r="P845"/>
  <c r="BI843"/>
  <c r="BH843"/>
  <c r="BG843"/>
  <c r="BF843"/>
  <c r="T843"/>
  <c r="R843"/>
  <c r="P843"/>
  <c r="BI841"/>
  <c r="BH841"/>
  <c r="BG841"/>
  <c r="BF841"/>
  <c r="T841"/>
  <c r="R841"/>
  <c r="P841"/>
  <c r="BI839"/>
  <c r="BH839"/>
  <c r="BG839"/>
  <c r="BF839"/>
  <c r="T839"/>
  <c r="R839"/>
  <c r="P839"/>
  <c r="BI837"/>
  <c r="BH837"/>
  <c r="BG837"/>
  <c r="BF837"/>
  <c r="T837"/>
  <c r="R837"/>
  <c r="P837"/>
  <c r="BI835"/>
  <c r="BH835"/>
  <c r="BG835"/>
  <c r="BF835"/>
  <c r="T835"/>
  <c r="R835"/>
  <c r="P835"/>
  <c r="BI833"/>
  <c r="BH833"/>
  <c r="BG833"/>
  <c r="BF833"/>
  <c r="T833"/>
  <c r="R833"/>
  <c r="P833"/>
  <c r="BI831"/>
  <c r="BH831"/>
  <c r="BG831"/>
  <c r="BF831"/>
  <c r="T831"/>
  <c r="R831"/>
  <c r="P831"/>
  <c r="BI829"/>
  <c r="BH829"/>
  <c r="BG829"/>
  <c r="BF829"/>
  <c r="T829"/>
  <c r="R829"/>
  <c r="P829"/>
  <c r="BI827"/>
  <c r="BH827"/>
  <c r="BG827"/>
  <c r="BF827"/>
  <c r="T827"/>
  <c r="R827"/>
  <c r="P827"/>
  <c r="BI825"/>
  <c r="BH825"/>
  <c r="BG825"/>
  <c r="BF825"/>
  <c r="T825"/>
  <c r="R825"/>
  <c r="P825"/>
  <c r="BI823"/>
  <c r="BH823"/>
  <c r="BG823"/>
  <c r="BF823"/>
  <c r="T823"/>
  <c r="R823"/>
  <c r="P823"/>
  <c r="BI820"/>
  <c r="BH820"/>
  <c r="BG820"/>
  <c r="BF820"/>
  <c r="T820"/>
  <c r="R820"/>
  <c r="P820"/>
  <c r="BI818"/>
  <c r="BH818"/>
  <c r="BG818"/>
  <c r="BF818"/>
  <c r="T818"/>
  <c r="R818"/>
  <c r="P818"/>
  <c r="BI816"/>
  <c r="BH816"/>
  <c r="BG816"/>
  <c r="BF816"/>
  <c r="T816"/>
  <c r="R816"/>
  <c r="P816"/>
  <c r="BI814"/>
  <c r="BH814"/>
  <c r="BG814"/>
  <c r="BF814"/>
  <c r="T814"/>
  <c r="R814"/>
  <c r="P814"/>
  <c r="BI812"/>
  <c r="BH812"/>
  <c r="BG812"/>
  <c r="BF812"/>
  <c r="T812"/>
  <c r="R812"/>
  <c r="P812"/>
  <c r="BI810"/>
  <c r="BH810"/>
  <c r="BG810"/>
  <c r="BF810"/>
  <c r="T810"/>
  <c r="R810"/>
  <c r="P810"/>
  <c r="BI808"/>
  <c r="BH808"/>
  <c r="BG808"/>
  <c r="BF808"/>
  <c r="T808"/>
  <c r="R808"/>
  <c r="P808"/>
  <c r="BI806"/>
  <c r="BH806"/>
  <c r="BG806"/>
  <c r="BF806"/>
  <c r="T806"/>
  <c r="R806"/>
  <c r="P806"/>
  <c r="BI804"/>
  <c r="BH804"/>
  <c r="BG804"/>
  <c r="BF804"/>
  <c r="T804"/>
  <c r="R804"/>
  <c r="P804"/>
  <c r="BI802"/>
  <c r="BH802"/>
  <c r="BG802"/>
  <c r="BF802"/>
  <c r="T802"/>
  <c r="R802"/>
  <c r="P802"/>
  <c r="BI800"/>
  <c r="BH800"/>
  <c r="BG800"/>
  <c r="BF800"/>
  <c r="T800"/>
  <c r="R800"/>
  <c r="P800"/>
  <c r="BI798"/>
  <c r="BH798"/>
  <c r="BG798"/>
  <c r="BF798"/>
  <c r="T798"/>
  <c r="R798"/>
  <c r="P798"/>
  <c r="BI796"/>
  <c r="BH796"/>
  <c r="BG796"/>
  <c r="BF796"/>
  <c r="T796"/>
  <c r="R796"/>
  <c r="P796"/>
  <c r="BI794"/>
  <c r="BH794"/>
  <c r="BG794"/>
  <c r="BF794"/>
  <c r="T794"/>
  <c r="R794"/>
  <c r="P794"/>
  <c r="BI792"/>
  <c r="BH792"/>
  <c r="BG792"/>
  <c r="BF792"/>
  <c r="T792"/>
  <c r="R792"/>
  <c r="P792"/>
  <c r="BI790"/>
  <c r="BH790"/>
  <c r="BG790"/>
  <c r="BF790"/>
  <c r="T790"/>
  <c r="R790"/>
  <c r="P790"/>
  <c r="BI788"/>
  <c r="BH788"/>
  <c r="BG788"/>
  <c r="BF788"/>
  <c r="T788"/>
  <c r="R788"/>
  <c r="P788"/>
  <c r="BI786"/>
  <c r="BH786"/>
  <c r="BG786"/>
  <c r="BF786"/>
  <c r="T786"/>
  <c r="R786"/>
  <c r="P786"/>
  <c r="BI784"/>
  <c r="BH784"/>
  <c r="BG784"/>
  <c r="BF784"/>
  <c r="T784"/>
  <c r="R784"/>
  <c r="P784"/>
  <c r="BI782"/>
  <c r="BH782"/>
  <c r="BG782"/>
  <c r="BF782"/>
  <c r="T782"/>
  <c r="R782"/>
  <c r="P782"/>
  <c r="BI780"/>
  <c r="BH780"/>
  <c r="BG780"/>
  <c r="BF780"/>
  <c r="T780"/>
  <c r="R780"/>
  <c r="P780"/>
  <c r="BI778"/>
  <c r="BH778"/>
  <c r="BG778"/>
  <c r="BF778"/>
  <c r="T778"/>
  <c r="R778"/>
  <c r="P778"/>
  <c r="BI776"/>
  <c r="BH776"/>
  <c r="BG776"/>
  <c r="BF776"/>
  <c r="T776"/>
  <c r="R776"/>
  <c r="P776"/>
  <c r="BI774"/>
  <c r="BH774"/>
  <c r="BG774"/>
  <c r="BF774"/>
  <c r="T774"/>
  <c r="R774"/>
  <c r="P774"/>
  <c r="BI772"/>
  <c r="BH772"/>
  <c r="BG772"/>
  <c r="BF772"/>
  <c r="T772"/>
  <c r="R772"/>
  <c r="P772"/>
  <c r="BI770"/>
  <c r="BH770"/>
  <c r="BG770"/>
  <c r="BF770"/>
  <c r="T770"/>
  <c r="R770"/>
  <c r="P770"/>
  <c r="BI768"/>
  <c r="BH768"/>
  <c r="BG768"/>
  <c r="BF768"/>
  <c r="T768"/>
  <c r="R768"/>
  <c r="P768"/>
  <c r="BI766"/>
  <c r="BH766"/>
  <c r="BG766"/>
  <c r="BF766"/>
  <c r="T766"/>
  <c r="R766"/>
  <c r="P766"/>
  <c r="BI764"/>
  <c r="BH764"/>
  <c r="BG764"/>
  <c r="BF764"/>
  <c r="T764"/>
  <c r="R764"/>
  <c r="P764"/>
  <c r="BI762"/>
  <c r="BH762"/>
  <c r="BG762"/>
  <c r="BF762"/>
  <c r="T762"/>
  <c r="R762"/>
  <c r="P762"/>
  <c r="BI759"/>
  <c r="BH759"/>
  <c r="BG759"/>
  <c r="BF759"/>
  <c r="T759"/>
  <c r="R759"/>
  <c r="P759"/>
  <c r="BI757"/>
  <c r="BH757"/>
  <c r="BG757"/>
  <c r="BF757"/>
  <c r="T757"/>
  <c r="R757"/>
  <c r="P757"/>
  <c r="BI755"/>
  <c r="BH755"/>
  <c r="BG755"/>
  <c r="BF755"/>
  <c r="T755"/>
  <c r="R755"/>
  <c r="P755"/>
  <c r="BI753"/>
  <c r="BH753"/>
  <c r="BG753"/>
  <c r="BF753"/>
  <c r="T753"/>
  <c r="R753"/>
  <c r="P753"/>
  <c r="BI751"/>
  <c r="BH751"/>
  <c r="BG751"/>
  <c r="BF751"/>
  <c r="T751"/>
  <c r="R751"/>
  <c r="P751"/>
  <c r="BI749"/>
  <c r="BH749"/>
  <c r="BG749"/>
  <c r="BF749"/>
  <c r="T749"/>
  <c r="R749"/>
  <c r="P749"/>
  <c r="BI747"/>
  <c r="BH747"/>
  <c r="BG747"/>
  <c r="BF747"/>
  <c r="T747"/>
  <c r="R747"/>
  <c r="P747"/>
  <c r="BI745"/>
  <c r="BH745"/>
  <c r="BG745"/>
  <c r="BF745"/>
  <c r="T745"/>
  <c r="R745"/>
  <c r="P745"/>
  <c r="BI743"/>
  <c r="BH743"/>
  <c r="BG743"/>
  <c r="BF743"/>
  <c r="T743"/>
  <c r="R743"/>
  <c r="P743"/>
  <c r="BI741"/>
  <c r="BH741"/>
  <c r="BG741"/>
  <c r="BF741"/>
  <c r="T741"/>
  <c r="R741"/>
  <c r="P741"/>
  <c r="BI739"/>
  <c r="BH739"/>
  <c r="BG739"/>
  <c r="BF739"/>
  <c r="T739"/>
  <c r="R739"/>
  <c r="P739"/>
  <c r="BI737"/>
  <c r="BH737"/>
  <c r="BG737"/>
  <c r="BF737"/>
  <c r="T737"/>
  <c r="R737"/>
  <c r="P737"/>
  <c r="BI735"/>
  <c r="BH735"/>
  <c r="BG735"/>
  <c r="BF735"/>
  <c r="T735"/>
  <c r="R735"/>
  <c r="P735"/>
  <c r="BI733"/>
  <c r="BH733"/>
  <c r="BG733"/>
  <c r="BF733"/>
  <c r="T733"/>
  <c r="R733"/>
  <c r="P733"/>
  <c r="BI731"/>
  <c r="BH731"/>
  <c r="BG731"/>
  <c r="BF731"/>
  <c r="T731"/>
  <c r="R731"/>
  <c r="P731"/>
  <c r="BI729"/>
  <c r="BH729"/>
  <c r="BG729"/>
  <c r="BF729"/>
  <c r="T729"/>
  <c r="R729"/>
  <c r="P729"/>
  <c r="BI726"/>
  <c r="BH726"/>
  <c r="BG726"/>
  <c r="BF726"/>
  <c r="T726"/>
  <c r="R726"/>
  <c r="P726"/>
  <c r="BI723"/>
  <c r="BH723"/>
  <c r="BG723"/>
  <c r="BF723"/>
  <c r="T723"/>
  <c r="R723"/>
  <c r="P723"/>
  <c r="BI721"/>
  <c r="BH721"/>
  <c r="BG721"/>
  <c r="BF721"/>
  <c r="T721"/>
  <c r="R721"/>
  <c r="P721"/>
  <c r="BI719"/>
  <c r="BH719"/>
  <c r="BG719"/>
  <c r="BF719"/>
  <c r="T719"/>
  <c r="R719"/>
  <c r="P719"/>
  <c r="BI717"/>
  <c r="BH717"/>
  <c r="BG717"/>
  <c r="BF717"/>
  <c r="T717"/>
  <c r="R717"/>
  <c r="P717"/>
  <c r="BI715"/>
  <c r="BH715"/>
  <c r="BG715"/>
  <c r="BF715"/>
  <c r="T715"/>
  <c r="R715"/>
  <c r="P715"/>
  <c r="BI713"/>
  <c r="BH713"/>
  <c r="BG713"/>
  <c r="BF713"/>
  <c r="T713"/>
  <c r="R713"/>
  <c r="P713"/>
  <c r="BI711"/>
  <c r="BH711"/>
  <c r="BG711"/>
  <c r="BF711"/>
  <c r="T711"/>
  <c r="R711"/>
  <c r="P711"/>
  <c r="BI709"/>
  <c r="BH709"/>
  <c r="BG709"/>
  <c r="BF709"/>
  <c r="T709"/>
  <c r="R709"/>
  <c r="P709"/>
  <c r="BI706"/>
  <c r="BH706"/>
  <c r="BG706"/>
  <c r="BF706"/>
  <c r="T706"/>
  <c r="R706"/>
  <c r="P706"/>
  <c r="BI704"/>
  <c r="BH704"/>
  <c r="BG704"/>
  <c r="BF704"/>
  <c r="T704"/>
  <c r="R704"/>
  <c r="P704"/>
  <c r="BI702"/>
  <c r="BH702"/>
  <c r="BG702"/>
  <c r="BF702"/>
  <c r="T702"/>
  <c r="R702"/>
  <c r="P702"/>
  <c r="BI700"/>
  <c r="BH700"/>
  <c r="BG700"/>
  <c r="BF700"/>
  <c r="T700"/>
  <c r="R700"/>
  <c r="P700"/>
  <c r="BI698"/>
  <c r="BH698"/>
  <c r="BG698"/>
  <c r="BF698"/>
  <c r="T698"/>
  <c r="R698"/>
  <c r="P698"/>
  <c r="BI696"/>
  <c r="BH696"/>
  <c r="BG696"/>
  <c r="BF696"/>
  <c r="T696"/>
  <c r="R696"/>
  <c r="P696"/>
  <c r="BI694"/>
  <c r="BH694"/>
  <c r="BG694"/>
  <c r="BF694"/>
  <c r="T694"/>
  <c r="R694"/>
  <c r="P694"/>
  <c r="BI692"/>
  <c r="BH692"/>
  <c r="BG692"/>
  <c r="BF692"/>
  <c r="T692"/>
  <c r="R692"/>
  <c r="P692"/>
  <c r="BI690"/>
  <c r="BH690"/>
  <c r="BG690"/>
  <c r="BF690"/>
  <c r="T690"/>
  <c r="R690"/>
  <c r="P690"/>
  <c r="BI688"/>
  <c r="BH688"/>
  <c r="BG688"/>
  <c r="BF688"/>
  <c r="T688"/>
  <c r="R688"/>
  <c r="P688"/>
  <c r="BI686"/>
  <c r="BH686"/>
  <c r="BG686"/>
  <c r="BF686"/>
  <c r="T686"/>
  <c r="R686"/>
  <c r="P686"/>
  <c r="BI684"/>
  <c r="BH684"/>
  <c r="BG684"/>
  <c r="BF684"/>
  <c r="T684"/>
  <c r="R684"/>
  <c r="P684"/>
  <c r="BI682"/>
  <c r="BH682"/>
  <c r="BG682"/>
  <c r="BF682"/>
  <c r="T682"/>
  <c r="R682"/>
  <c r="P682"/>
  <c r="BI680"/>
  <c r="BH680"/>
  <c r="BG680"/>
  <c r="BF680"/>
  <c r="T680"/>
  <c r="R680"/>
  <c r="P680"/>
  <c r="BI676"/>
  <c r="BH676"/>
  <c r="BG676"/>
  <c r="BF676"/>
  <c r="T676"/>
  <c r="R676"/>
  <c r="P676"/>
  <c r="BI674"/>
  <c r="BH674"/>
  <c r="BG674"/>
  <c r="BF674"/>
  <c r="T674"/>
  <c r="R674"/>
  <c r="P674"/>
  <c r="BI672"/>
  <c r="BH672"/>
  <c r="BG672"/>
  <c r="BF672"/>
  <c r="T672"/>
  <c r="R672"/>
  <c r="P672"/>
  <c r="BI670"/>
  <c r="BH670"/>
  <c r="BG670"/>
  <c r="BF670"/>
  <c r="T670"/>
  <c r="R670"/>
  <c r="P670"/>
  <c r="BI668"/>
  <c r="BH668"/>
  <c r="BG668"/>
  <c r="BF668"/>
  <c r="T668"/>
  <c r="R668"/>
  <c r="P668"/>
  <c r="BI666"/>
  <c r="BH666"/>
  <c r="BG666"/>
  <c r="BF666"/>
  <c r="T666"/>
  <c r="R666"/>
  <c r="P666"/>
  <c r="BI664"/>
  <c r="BH664"/>
  <c r="BG664"/>
  <c r="BF664"/>
  <c r="T664"/>
  <c r="R664"/>
  <c r="P664"/>
  <c r="BI661"/>
  <c r="BH661"/>
  <c r="BG661"/>
  <c r="BF661"/>
  <c r="T661"/>
  <c r="R661"/>
  <c r="P661"/>
  <c r="BI659"/>
  <c r="BH659"/>
  <c r="BG659"/>
  <c r="BF659"/>
  <c r="T659"/>
  <c r="R659"/>
  <c r="P659"/>
  <c r="BI657"/>
  <c r="BH657"/>
  <c r="BG657"/>
  <c r="BF657"/>
  <c r="T657"/>
  <c r="R657"/>
  <c r="P657"/>
  <c r="BI655"/>
  <c r="BH655"/>
  <c r="BG655"/>
  <c r="BF655"/>
  <c r="T655"/>
  <c r="R655"/>
  <c r="P655"/>
  <c r="BI652"/>
  <c r="BH652"/>
  <c r="BG652"/>
  <c r="BF652"/>
  <c r="T652"/>
  <c r="R652"/>
  <c r="P652"/>
  <c r="BI650"/>
  <c r="BH650"/>
  <c r="BG650"/>
  <c r="BF650"/>
  <c r="T650"/>
  <c r="R650"/>
  <c r="P650"/>
  <c r="BI648"/>
  <c r="BH648"/>
  <c r="BG648"/>
  <c r="BF648"/>
  <c r="T648"/>
  <c r="R648"/>
  <c r="P648"/>
  <c r="BI646"/>
  <c r="BH646"/>
  <c r="BG646"/>
  <c r="BF646"/>
  <c r="T646"/>
  <c r="R646"/>
  <c r="P646"/>
  <c r="BI644"/>
  <c r="BH644"/>
  <c r="BG644"/>
  <c r="BF644"/>
  <c r="T644"/>
  <c r="R644"/>
  <c r="P644"/>
  <c r="BI642"/>
  <c r="BH642"/>
  <c r="BG642"/>
  <c r="BF642"/>
  <c r="T642"/>
  <c r="R642"/>
  <c r="P642"/>
  <c r="BI640"/>
  <c r="BH640"/>
  <c r="BG640"/>
  <c r="BF640"/>
  <c r="T640"/>
  <c r="R640"/>
  <c r="P640"/>
  <c r="BI638"/>
  <c r="BH638"/>
  <c r="BG638"/>
  <c r="BF638"/>
  <c r="T638"/>
  <c r="R638"/>
  <c r="P638"/>
  <c r="BI636"/>
  <c r="BH636"/>
  <c r="BG636"/>
  <c r="BF636"/>
  <c r="T636"/>
  <c r="R636"/>
  <c r="P636"/>
  <c r="BI634"/>
  <c r="BH634"/>
  <c r="BG634"/>
  <c r="BF634"/>
  <c r="T634"/>
  <c r="R634"/>
  <c r="P634"/>
  <c r="BI632"/>
  <c r="BH632"/>
  <c r="BG632"/>
  <c r="BF632"/>
  <c r="T632"/>
  <c r="R632"/>
  <c r="P632"/>
  <c r="BI630"/>
  <c r="BH630"/>
  <c r="BG630"/>
  <c r="BF630"/>
  <c r="T630"/>
  <c r="R630"/>
  <c r="P630"/>
  <c r="BI628"/>
  <c r="BH628"/>
  <c r="BG628"/>
  <c r="BF628"/>
  <c r="T628"/>
  <c r="R628"/>
  <c r="P628"/>
  <c r="BI624"/>
  <c r="BH624"/>
  <c r="BG624"/>
  <c r="BF624"/>
  <c r="T624"/>
  <c r="R624"/>
  <c r="P624"/>
  <c r="BI622"/>
  <c r="BH622"/>
  <c r="BG622"/>
  <c r="BF622"/>
  <c r="T622"/>
  <c r="R622"/>
  <c r="P622"/>
  <c r="BI620"/>
  <c r="BH620"/>
  <c r="BG620"/>
  <c r="BF620"/>
  <c r="T620"/>
  <c r="R620"/>
  <c r="P620"/>
  <c r="BI618"/>
  <c r="BH618"/>
  <c r="BG618"/>
  <c r="BF618"/>
  <c r="T618"/>
  <c r="R618"/>
  <c r="P618"/>
  <c r="BI616"/>
  <c r="BH616"/>
  <c r="BG616"/>
  <c r="BF616"/>
  <c r="T616"/>
  <c r="R616"/>
  <c r="P616"/>
  <c r="BI614"/>
  <c r="BH614"/>
  <c r="BG614"/>
  <c r="BF614"/>
  <c r="T614"/>
  <c r="R614"/>
  <c r="P614"/>
  <c r="BI612"/>
  <c r="BH612"/>
  <c r="BG612"/>
  <c r="BF612"/>
  <c r="T612"/>
  <c r="R612"/>
  <c r="P612"/>
  <c r="BI610"/>
  <c r="BH610"/>
  <c r="BG610"/>
  <c r="BF610"/>
  <c r="T610"/>
  <c r="R610"/>
  <c r="P610"/>
  <c r="BI607"/>
  <c r="BH607"/>
  <c r="BG607"/>
  <c r="BF607"/>
  <c r="T607"/>
  <c r="R607"/>
  <c r="P607"/>
  <c r="BI605"/>
  <c r="BH605"/>
  <c r="BG605"/>
  <c r="BF605"/>
  <c r="T605"/>
  <c r="R605"/>
  <c r="P605"/>
  <c r="BI603"/>
  <c r="BH603"/>
  <c r="BG603"/>
  <c r="BF603"/>
  <c r="T603"/>
  <c r="R603"/>
  <c r="P603"/>
  <c r="BI601"/>
  <c r="BH601"/>
  <c r="BG601"/>
  <c r="BF601"/>
  <c r="T601"/>
  <c r="R601"/>
  <c r="P601"/>
  <c r="BI598"/>
  <c r="BH598"/>
  <c r="BG598"/>
  <c r="BF598"/>
  <c r="T598"/>
  <c r="R598"/>
  <c r="P598"/>
  <c r="BI596"/>
  <c r="BH596"/>
  <c r="BG596"/>
  <c r="BF596"/>
  <c r="T596"/>
  <c r="R596"/>
  <c r="P596"/>
  <c r="BI594"/>
  <c r="BH594"/>
  <c r="BG594"/>
  <c r="BF594"/>
  <c r="T594"/>
  <c r="R594"/>
  <c r="P594"/>
  <c r="BI591"/>
  <c r="BH591"/>
  <c r="BG591"/>
  <c r="BF591"/>
  <c r="T591"/>
  <c r="R591"/>
  <c r="P591"/>
  <c r="BI588"/>
  <c r="BH588"/>
  <c r="BG588"/>
  <c r="BF588"/>
  <c r="T588"/>
  <c r="R588"/>
  <c r="P588"/>
  <c r="BI585"/>
  <c r="BH585"/>
  <c r="BG585"/>
  <c r="BF585"/>
  <c r="T585"/>
  <c r="R585"/>
  <c r="P585"/>
  <c r="BI583"/>
  <c r="BH583"/>
  <c r="BG583"/>
  <c r="BF583"/>
  <c r="T583"/>
  <c r="R583"/>
  <c r="P583"/>
  <c r="BI581"/>
  <c r="BH581"/>
  <c r="BG581"/>
  <c r="BF581"/>
  <c r="T581"/>
  <c r="R581"/>
  <c r="P581"/>
  <c r="BI579"/>
  <c r="BH579"/>
  <c r="BG579"/>
  <c r="BF579"/>
  <c r="T579"/>
  <c r="R579"/>
  <c r="P579"/>
  <c r="BI577"/>
  <c r="BH577"/>
  <c r="BG577"/>
  <c r="BF577"/>
  <c r="T577"/>
  <c r="R577"/>
  <c r="P577"/>
  <c r="BI575"/>
  <c r="BH575"/>
  <c r="BG575"/>
  <c r="BF575"/>
  <c r="T575"/>
  <c r="R575"/>
  <c r="P575"/>
  <c r="BI572"/>
  <c r="BH572"/>
  <c r="BG572"/>
  <c r="BF572"/>
  <c r="T572"/>
  <c r="R572"/>
  <c r="P572"/>
  <c r="BI570"/>
  <c r="BH570"/>
  <c r="BG570"/>
  <c r="BF570"/>
  <c r="T570"/>
  <c r="R570"/>
  <c r="P570"/>
  <c r="BI568"/>
  <c r="BH568"/>
  <c r="BG568"/>
  <c r="BF568"/>
  <c r="T568"/>
  <c r="R568"/>
  <c r="P568"/>
  <c r="BI566"/>
  <c r="BH566"/>
  <c r="BG566"/>
  <c r="BF566"/>
  <c r="T566"/>
  <c r="R566"/>
  <c r="P566"/>
  <c r="BI564"/>
  <c r="BH564"/>
  <c r="BG564"/>
  <c r="BF564"/>
  <c r="T564"/>
  <c r="R564"/>
  <c r="P564"/>
  <c r="BI562"/>
  <c r="BH562"/>
  <c r="BG562"/>
  <c r="BF562"/>
  <c r="T562"/>
  <c r="R562"/>
  <c r="P562"/>
  <c r="BI560"/>
  <c r="BH560"/>
  <c r="BG560"/>
  <c r="BF560"/>
  <c r="T560"/>
  <c r="R560"/>
  <c r="P560"/>
  <c r="BI558"/>
  <c r="BH558"/>
  <c r="BG558"/>
  <c r="BF558"/>
  <c r="T558"/>
  <c r="R558"/>
  <c r="P558"/>
  <c r="BI555"/>
  <c r="BH555"/>
  <c r="BG555"/>
  <c r="BF555"/>
  <c r="T555"/>
  <c r="R555"/>
  <c r="P555"/>
  <c r="BI553"/>
  <c r="BH553"/>
  <c r="BG553"/>
  <c r="BF553"/>
  <c r="T553"/>
  <c r="R553"/>
  <c r="P553"/>
  <c r="BI551"/>
  <c r="BH551"/>
  <c r="BG551"/>
  <c r="BF551"/>
  <c r="T551"/>
  <c r="R551"/>
  <c r="P551"/>
  <c r="BI549"/>
  <c r="BH549"/>
  <c r="BG549"/>
  <c r="BF549"/>
  <c r="T549"/>
  <c r="R549"/>
  <c r="P549"/>
  <c r="BI547"/>
  <c r="BH547"/>
  <c r="BG547"/>
  <c r="BF547"/>
  <c r="T547"/>
  <c r="R547"/>
  <c r="P547"/>
  <c r="BI545"/>
  <c r="BH545"/>
  <c r="BG545"/>
  <c r="BF545"/>
  <c r="T545"/>
  <c r="R545"/>
  <c r="P545"/>
  <c r="BI543"/>
  <c r="BH543"/>
  <c r="BG543"/>
  <c r="BF543"/>
  <c r="T543"/>
  <c r="R543"/>
  <c r="P543"/>
  <c r="BI541"/>
  <c r="BH541"/>
  <c r="BG541"/>
  <c r="BF541"/>
  <c r="T541"/>
  <c r="R541"/>
  <c r="P541"/>
  <c r="BI539"/>
  <c r="BH539"/>
  <c r="BG539"/>
  <c r="BF539"/>
  <c r="T539"/>
  <c r="R539"/>
  <c r="P539"/>
  <c r="BI537"/>
  <c r="BH537"/>
  <c r="BG537"/>
  <c r="BF537"/>
  <c r="T537"/>
  <c r="R537"/>
  <c r="P537"/>
  <c r="BI535"/>
  <c r="BH535"/>
  <c r="BG535"/>
  <c r="BF535"/>
  <c r="T535"/>
  <c r="R535"/>
  <c r="P535"/>
  <c r="BI533"/>
  <c r="BH533"/>
  <c r="BG533"/>
  <c r="BF533"/>
  <c r="T533"/>
  <c r="R533"/>
  <c r="P533"/>
  <c r="BI531"/>
  <c r="BH531"/>
  <c r="BG531"/>
  <c r="BF531"/>
  <c r="T531"/>
  <c r="R531"/>
  <c r="P531"/>
  <c r="BI527"/>
  <c r="BH527"/>
  <c r="BG527"/>
  <c r="BF527"/>
  <c r="T527"/>
  <c r="R527"/>
  <c r="P527"/>
  <c r="BI525"/>
  <c r="BH525"/>
  <c r="BG525"/>
  <c r="BF525"/>
  <c r="T525"/>
  <c r="R525"/>
  <c r="P525"/>
  <c r="BI523"/>
  <c r="BH523"/>
  <c r="BG523"/>
  <c r="BF523"/>
  <c r="T523"/>
  <c r="R523"/>
  <c r="P523"/>
  <c r="BI521"/>
  <c r="BH521"/>
  <c r="BG521"/>
  <c r="BF521"/>
  <c r="T521"/>
  <c r="R521"/>
  <c r="P521"/>
  <c r="BI519"/>
  <c r="BH519"/>
  <c r="BG519"/>
  <c r="BF519"/>
  <c r="T519"/>
  <c r="R519"/>
  <c r="P519"/>
  <c r="BI517"/>
  <c r="BH517"/>
  <c r="BG517"/>
  <c r="BF517"/>
  <c r="T517"/>
  <c r="R517"/>
  <c r="P517"/>
  <c r="BI515"/>
  <c r="BH515"/>
  <c r="BG515"/>
  <c r="BF515"/>
  <c r="T515"/>
  <c r="R515"/>
  <c r="P515"/>
  <c r="BI512"/>
  <c r="BH512"/>
  <c r="BG512"/>
  <c r="BF512"/>
  <c r="T512"/>
  <c r="R512"/>
  <c r="P512"/>
  <c r="BI510"/>
  <c r="BH510"/>
  <c r="BG510"/>
  <c r="BF510"/>
  <c r="T510"/>
  <c r="R510"/>
  <c r="P510"/>
  <c r="BI508"/>
  <c r="BH508"/>
  <c r="BG508"/>
  <c r="BF508"/>
  <c r="T508"/>
  <c r="R508"/>
  <c r="P508"/>
  <c r="BI506"/>
  <c r="BH506"/>
  <c r="BG506"/>
  <c r="BF506"/>
  <c r="T506"/>
  <c r="R506"/>
  <c r="P506"/>
  <c r="BI504"/>
  <c r="BH504"/>
  <c r="BG504"/>
  <c r="BF504"/>
  <c r="T504"/>
  <c r="R504"/>
  <c r="P504"/>
  <c r="BI502"/>
  <c r="BH502"/>
  <c r="BG502"/>
  <c r="BF502"/>
  <c r="T502"/>
  <c r="R502"/>
  <c r="P502"/>
  <c r="BI500"/>
  <c r="BH500"/>
  <c r="BG500"/>
  <c r="BF500"/>
  <c r="T500"/>
  <c r="R500"/>
  <c r="P500"/>
  <c r="BI498"/>
  <c r="BH498"/>
  <c r="BG498"/>
  <c r="BF498"/>
  <c r="T498"/>
  <c r="R498"/>
  <c r="P498"/>
  <c r="BI496"/>
  <c r="BH496"/>
  <c r="BG496"/>
  <c r="BF496"/>
  <c r="T496"/>
  <c r="R496"/>
  <c r="P496"/>
  <c r="BI494"/>
  <c r="BH494"/>
  <c r="BG494"/>
  <c r="BF494"/>
  <c r="T494"/>
  <c r="R494"/>
  <c r="P494"/>
  <c r="BI492"/>
  <c r="BH492"/>
  <c r="BG492"/>
  <c r="BF492"/>
  <c r="T492"/>
  <c r="R492"/>
  <c r="P492"/>
  <c r="BI490"/>
  <c r="BH490"/>
  <c r="BG490"/>
  <c r="BF490"/>
  <c r="T490"/>
  <c r="R490"/>
  <c r="P490"/>
  <c r="BI488"/>
  <c r="BH488"/>
  <c r="BG488"/>
  <c r="BF488"/>
  <c r="T488"/>
  <c r="R488"/>
  <c r="P488"/>
  <c r="BI486"/>
  <c r="BH486"/>
  <c r="BG486"/>
  <c r="BF486"/>
  <c r="T486"/>
  <c r="R486"/>
  <c r="P486"/>
  <c r="BI484"/>
  <c r="BH484"/>
  <c r="BG484"/>
  <c r="BF484"/>
  <c r="T484"/>
  <c r="R484"/>
  <c r="P484"/>
  <c r="BI481"/>
  <c r="BH481"/>
  <c r="BG481"/>
  <c r="BF481"/>
  <c r="T481"/>
  <c r="R481"/>
  <c r="P481"/>
  <c r="BI479"/>
  <c r="BH479"/>
  <c r="BG479"/>
  <c r="BF479"/>
  <c r="T479"/>
  <c r="R479"/>
  <c r="P479"/>
  <c r="BI477"/>
  <c r="BH477"/>
  <c r="BG477"/>
  <c r="BF477"/>
  <c r="T477"/>
  <c r="R477"/>
  <c r="P477"/>
  <c r="BI475"/>
  <c r="BH475"/>
  <c r="BG475"/>
  <c r="BF475"/>
  <c r="T475"/>
  <c r="R475"/>
  <c r="P475"/>
  <c r="BI473"/>
  <c r="BH473"/>
  <c r="BG473"/>
  <c r="BF473"/>
  <c r="T473"/>
  <c r="R473"/>
  <c r="P473"/>
  <c r="BI471"/>
  <c r="BH471"/>
  <c r="BG471"/>
  <c r="BF471"/>
  <c r="T471"/>
  <c r="R471"/>
  <c r="P471"/>
  <c r="BI469"/>
  <c r="BH469"/>
  <c r="BG469"/>
  <c r="BF469"/>
  <c r="T469"/>
  <c r="R469"/>
  <c r="P469"/>
  <c r="BI467"/>
  <c r="BH467"/>
  <c r="BG467"/>
  <c r="BF467"/>
  <c r="T467"/>
  <c r="R467"/>
  <c r="P467"/>
  <c r="BI465"/>
  <c r="BH465"/>
  <c r="BG465"/>
  <c r="BF465"/>
  <c r="T465"/>
  <c r="R465"/>
  <c r="P465"/>
  <c r="BI463"/>
  <c r="BH463"/>
  <c r="BG463"/>
  <c r="BF463"/>
  <c r="T463"/>
  <c r="R463"/>
  <c r="P463"/>
  <c r="BI461"/>
  <c r="BH461"/>
  <c r="BG461"/>
  <c r="BF461"/>
  <c r="T461"/>
  <c r="R461"/>
  <c r="P461"/>
  <c r="BI459"/>
  <c r="BH459"/>
  <c r="BG459"/>
  <c r="BF459"/>
  <c r="T459"/>
  <c r="R459"/>
  <c r="P459"/>
  <c r="BI457"/>
  <c r="BH457"/>
  <c r="BG457"/>
  <c r="BF457"/>
  <c r="T457"/>
  <c r="R457"/>
  <c r="P457"/>
  <c r="BI455"/>
  <c r="BH455"/>
  <c r="BG455"/>
  <c r="BF455"/>
  <c r="T455"/>
  <c r="R455"/>
  <c r="P455"/>
  <c r="BI453"/>
  <c r="BH453"/>
  <c r="BG453"/>
  <c r="BF453"/>
  <c r="T453"/>
  <c r="R453"/>
  <c r="P453"/>
  <c r="BI451"/>
  <c r="BH451"/>
  <c r="BG451"/>
  <c r="BF451"/>
  <c r="T451"/>
  <c r="R451"/>
  <c r="P451"/>
  <c r="BI449"/>
  <c r="BH449"/>
  <c r="BG449"/>
  <c r="BF449"/>
  <c r="T449"/>
  <c r="R449"/>
  <c r="P449"/>
  <c r="BI447"/>
  <c r="BH447"/>
  <c r="BG447"/>
  <c r="BF447"/>
  <c r="T447"/>
  <c r="R447"/>
  <c r="P447"/>
  <c r="BI445"/>
  <c r="BH445"/>
  <c r="BG445"/>
  <c r="BF445"/>
  <c r="T445"/>
  <c r="R445"/>
  <c r="P445"/>
  <c r="BI443"/>
  <c r="BH443"/>
  <c r="BG443"/>
  <c r="BF443"/>
  <c r="T443"/>
  <c r="R443"/>
  <c r="P443"/>
  <c r="BI441"/>
  <c r="BH441"/>
  <c r="BG441"/>
  <c r="BF441"/>
  <c r="T441"/>
  <c r="R441"/>
  <c r="P441"/>
  <c r="BI439"/>
  <c r="BH439"/>
  <c r="BG439"/>
  <c r="BF439"/>
  <c r="T439"/>
  <c r="R439"/>
  <c r="P439"/>
  <c r="BI437"/>
  <c r="BH437"/>
  <c r="BG437"/>
  <c r="BF437"/>
  <c r="T437"/>
  <c r="R437"/>
  <c r="P437"/>
  <c r="BI434"/>
  <c r="BH434"/>
  <c r="BG434"/>
  <c r="BF434"/>
  <c r="T434"/>
  <c r="R434"/>
  <c r="P434"/>
  <c r="BI432"/>
  <c r="BH432"/>
  <c r="BG432"/>
  <c r="BF432"/>
  <c r="T432"/>
  <c r="R432"/>
  <c r="P432"/>
  <c r="BI430"/>
  <c r="BH430"/>
  <c r="BG430"/>
  <c r="BF430"/>
  <c r="T430"/>
  <c r="R430"/>
  <c r="P430"/>
  <c r="BI428"/>
  <c r="BH428"/>
  <c r="BG428"/>
  <c r="BF428"/>
  <c r="T428"/>
  <c r="R428"/>
  <c r="P428"/>
  <c r="BI426"/>
  <c r="BH426"/>
  <c r="BG426"/>
  <c r="BF426"/>
  <c r="T426"/>
  <c r="R426"/>
  <c r="P426"/>
  <c r="BI424"/>
  <c r="BH424"/>
  <c r="BG424"/>
  <c r="BF424"/>
  <c r="T424"/>
  <c r="R424"/>
  <c r="P424"/>
  <c r="BI422"/>
  <c r="BH422"/>
  <c r="BG422"/>
  <c r="BF422"/>
  <c r="T422"/>
  <c r="R422"/>
  <c r="P422"/>
  <c r="BI419"/>
  <c r="BH419"/>
  <c r="BG419"/>
  <c r="BF419"/>
  <c r="T419"/>
  <c r="R419"/>
  <c r="P419"/>
  <c r="BI417"/>
  <c r="BH417"/>
  <c r="BG417"/>
  <c r="BF417"/>
  <c r="T417"/>
  <c r="R417"/>
  <c r="P417"/>
  <c r="BI415"/>
  <c r="BH415"/>
  <c r="BG415"/>
  <c r="BF415"/>
  <c r="T415"/>
  <c r="R415"/>
  <c r="P415"/>
  <c r="BI413"/>
  <c r="BH413"/>
  <c r="BG413"/>
  <c r="BF413"/>
  <c r="T413"/>
  <c r="R413"/>
  <c r="P413"/>
  <c r="BI411"/>
  <c r="BH411"/>
  <c r="BG411"/>
  <c r="BF411"/>
  <c r="T411"/>
  <c r="R411"/>
  <c r="P411"/>
  <c r="BI409"/>
  <c r="BH409"/>
  <c r="BG409"/>
  <c r="BF409"/>
  <c r="T409"/>
  <c r="R409"/>
  <c r="P409"/>
  <c r="BI407"/>
  <c r="BH407"/>
  <c r="BG407"/>
  <c r="BF407"/>
  <c r="T407"/>
  <c r="R407"/>
  <c r="P407"/>
  <c r="BI405"/>
  <c r="BH405"/>
  <c r="BG405"/>
  <c r="BF405"/>
  <c r="T405"/>
  <c r="R405"/>
  <c r="P405"/>
  <c r="BI403"/>
  <c r="BH403"/>
  <c r="BG403"/>
  <c r="BF403"/>
  <c r="T403"/>
  <c r="R403"/>
  <c r="P403"/>
  <c r="BI401"/>
  <c r="BH401"/>
  <c r="BG401"/>
  <c r="BF401"/>
  <c r="T401"/>
  <c r="R401"/>
  <c r="P401"/>
  <c r="BI399"/>
  <c r="BH399"/>
  <c r="BG399"/>
  <c r="BF399"/>
  <c r="T399"/>
  <c r="R399"/>
  <c r="P399"/>
  <c r="BI397"/>
  <c r="BH397"/>
  <c r="BG397"/>
  <c r="BF397"/>
  <c r="T397"/>
  <c r="R397"/>
  <c r="P397"/>
  <c r="BI395"/>
  <c r="BH395"/>
  <c r="BG395"/>
  <c r="BF395"/>
  <c r="T395"/>
  <c r="R395"/>
  <c r="P395"/>
  <c r="BI393"/>
  <c r="BH393"/>
  <c r="BG393"/>
  <c r="BF393"/>
  <c r="T393"/>
  <c r="R393"/>
  <c r="P393"/>
  <c r="BI391"/>
  <c r="BH391"/>
  <c r="BG391"/>
  <c r="BF391"/>
  <c r="T391"/>
  <c r="R391"/>
  <c r="P391"/>
  <c r="BI389"/>
  <c r="BH389"/>
  <c r="BG389"/>
  <c r="BF389"/>
  <c r="T389"/>
  <c r="R389"/>
  <c r="P389"/>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6"/>
  <c r="BH376"/>
  <c r="BG376"/>
  <c r="BF376"/>
  <c r="T376"/>
  <c r="R376"/>
  <c r="P376"/>
  <c r="BI374"/>
  <c r="BH374"/>
  <c r="BG374"/>
  <c r="BF374"/>
  <c r="T374"/>
  <c r="R374"/>
  <c r="P374"/>
  <c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1"/>
  <c r="BH261"/>
  <c r="BG261"/>
  <c r="BF261"/>
  <c r="T261"/>
  <c r="R261"/>
  <c r="P261"/>
  <c r="BI259"/>
  <c r="BH259"/>
  <c r="BG259"/>
  <c r="BF259"/>
  <c r="T259"/>
  <c r="R259"/>
  <c r="P259"/>
  <c r="BI256"/>
  <c r="BH256"/>
  <c r="BG256"/>
  <c r="BF256"/>
  <c r="T256"/>
  <c r="R256"/>
  <c r="P256"/>
  <c r="BI254"/>
  <c r="BH254"/>
  <c r="BG254"/>
  <c r="BF254"/>
  <c r="T254"/>
  <c r="R254"/>
  <c r="P254"/>
  <c r="BI252"/>
  <c r="BH252"/>
  <c r="BG252"/>
  <c r="BF252"/>
  <c r="T252"/>
  <c r="R252"/>
  <c r="P252"/>
  <c r="BI250"/>
  <c r="BH250"/>
  <c r="BG250"/>
  <c r="BF250"/>
  <c r="T250"/>
  <c r="R250"/>
  <c r="P250"/>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J160"/>
  <c r="J159"/>
  <c r="F159"/>
  <c r="F157"/>
  <c r="E155"/>
  <c r="J94"/>
  <c r="J93"/>
  <c r="F93"/>
  <c r="F91"/>
  <c r="E89"/>
  <c r="J20"/>
  <c r="E20"/>
  <c r="F94"/>
  <c r="J19"/>
  <c r="J14"/>
  <c r="J157"/>
  <c r="E7"/>
  <c r="E151"/>
  <c i="4" r="J39"/>
  <c r="J38"/>
  <c i="1" r="AY98"/>
  <c i="4" r="J37"/>
  <c i="1" r="AX98"/>
  <c i="4" r="BI726"/>
  <c r="BH726"/>
  <c r="BG726"/>
  <c r="BF726"/>
  <c r="T726"/>
  <c r="R726"/>
  <c r="P726"/>
  <c r="BI724"/>
  <c r="BH724"/>
  <c r="BG724"/>
  <c r="BF724"/>
  <c r="T724"/>
  <c r="R724"/>
  <c r="P724"/>
  <c r="BI722"/>
  <c r="BH722"/>
  <c r="BG722"/>
  <c r="BF722"/>
  <c r="T722"/>
  <c r="R722"/>
  <c r="P722"/>
  <c r="BI720"/>
  <c r="BH720"/>
  <c r="BG720"/>
  <c r="BF720"/>
  <c r="T720"/>
  <c r="R720"/>
  <c r="P720"/>
  <c r="BI718"/>
  <c r="BH718"/>
  <c r="BG718"/>
  <c r="BF718"/>
  <c r="T718"/>
  <c r="R718"/>
  <c r="P718"/>
  <c r="BI716"/>
  <c r="BH716"/>
  <c r="BG716"/>
  <c r="BF716"/>
  <c r="T716"/>
  <c r="R716"/>
  <c r="P716"/>
  <c r="BI714"/>
  <c r="BH714"/>
  <c r="BG714"/>
  <c r="BF714"/>
  <c r="T714"/>
  <c r="R714"/>
  <c r="P714"/>
  <c r="BI712"/>
  <c r="BH712"/>
  <c r="BG712"/>
  <c r="BF712"/>
  <c r="T712"/>
  <c r="R712"/>
  <c r="P712"/>
  <c r="BI710"/>
  <c r="BH710"/>
  <c r="BG710"/>
  <c r="BF710"/>
  <c r="T710"/>
  <c r="R710"/>
  <c r="P710"/>
  <c r="BI708"/>
  <c r="BH708"/>
  <c r="BG708"/>
  <c r="BF708"/>
  <c r="T708"/>
  <c r="R708"/>
  <c r="P708"/>
  <c r="BI706"/>
  <c r="BH706"/>
  <c r="BG706"/>
  <c r="BF706"/>
  <c r="T706"/>
  <c r="R706"/>
  <c r="P706"/>
  <c r="BI704"/>
  <c r="BH704"/>
  <c r="BG704"/>
  <c r="BF704"/>
  <c r="T704"/>
  <c r="R704"/>
  <c r="P704"/>
  <c r="BI702"/>
  <c r="BH702"/>
  <c r="BG702"/>
  <c r="BF702"/>
  <c r="T702"/>
  <c r="R702"/>
  <c r="P702"/>
  <c r="BI700"/>
  <c r="BH700"/>
  <c r="BG700"/>
  <c r="BF700"/>
  <c r="T700"/>
  <c r="R700"/>
  <c r="P700"/>
  <c r="BI698"/>
  <c r="BH698"/>
  <c r="BG698"/>
  <c r="BF698"/>
  <c r="T698"/>
  <c r="R698"/>
  <c r="P698"/>
  <c r="BI696"/>
  <c r="BH696"/>
  <c r="BG696"/>
  <c r="BF696"/>
  <c r="T696"/>
  <c r="R696"/>
  <c r="P696"/>
  <c r="BI694"/>
  <c r="BH694"/>
  <c r="BG694"/>
  <c r="BF694"/>
  <c r="T694"/>
  <c r="R694"/>
  <c r="P694"/>
  <c r="BI692"/>
  <c r="BH692"/>
  <c r="BG692"/>
  <c r="BF692"/>
  <c r="T692"/>
  <c r="R692"/>
  <c r="P692"/>
  <c r="BI690"/>
  <c r="BH690"/>
  <c r="BG690"/>
  <c r="BF690"/>
  <c r="T690"/>
  <c r="R690"/>
  <c r="P690"/>
  <c r="BI688"/>
  <c r="BH688"/>
  <c r="BG688"/>
  <c r="BF688"/>
  <c r="T688"/>
  <c r="R688"/>
  <c r="P688"/>
  <c r="BI686"/>
  <c r="BH686"/>
  <c r="BG686"/>
  <c r="BF686"/>
  <c r="T686"/>
  <c r="R686"/>
  <c r="P686"/>
  <c r="BI684"/>
  <c r="BH684"/>
  <c r="BG684"/>
  <c r="BF684"/>
  <c r="T684"/>
  <c r="R684"/>
  <c r="P684"/>
  <c r="BI682"/>
  <c r="BH682"/>
  <c r="BG682"/>
  <c r="BF682"/>
  <c r="T682"/>
  <c r="R682"/>
  <c r="P682"/>
  <c r="BI680"/>
  <c r="BH680"/>
  <c r="BG680"/>
  <c r="BF680"/>
  <c r="T680"/>
  <c r="R680"/>
  <c r="P680"/>
  <c r="BI678"/>
  <c r="BH678"/>
  <c r="BG678"/>
  <c r="BF678"/>
  <c r="T678"/>
  <c r="R678"/>
  <c r="P678"/>
  <c r="BI676"/>
  <c r="BH676"/>
  <c r="BG676"/>
  <c r="BF676"/>
  <c r="T676"/>
  <c r="R676"/>
  <c r="P676"/>
  <c r="BI674"/>
  <c r="BH674"/>
  <c r="BG674"/>
  <c r="BF674"/>
  <c r="T674"/>
  <c r="R674"/>
  <c r="P674"/>
  <c r="BI672"/>
  <c r="BH672"/>
  <c r="BG672"/>
  <c r="BF672"/>
  <c r="T672"/>
  <c r="R672"/>
  <c r="P672"/>
  <c r="BI670"/>
  <c r="BH670"/>
  <c r="BG670"/>
  <c r="BF670"/>
  <c r="T670"/>
  <c r="R670"/>
  <c r="P670"/>
  <c r="BI668"/>
  <c r="BH668"/>
  <c r="BG668"/>
  <c r="BF668"/>
  <c r="T668"/>
  <c r="R668"/>
  <c r="P668"/>
  <c r="BI666"/>
  <c r="BH666"/>
  <c r="BG666"/>
  <c r="BF666"/>
  <c r="T666"/>
  <c r="R666"/>
  <c r="P666"/>
  <c r="BI664"/>
  <c r="BH664"/>
  <c r="BG664"/>
  <c r="BF664"/>
  <c r="T664"/>
  <c r="R664"/>
  <c r="P664"/>
  <c r="BI662"/>
  <c r="BH662"/>
  <c r="BG662"/>
  <c r="BF662"/>
  <c r="T662"/>
  <c r="R662"/>
  <c r="P662"/>
  <c r="BI660"/>
  <c r="BH660"/>
  <c r="BG660"/>
  <c r="BF660"/>
  <c r="T660"/>
  <c r="R660"/>
  <c r="P660"/>
  <c r="BI658"/>
  <c r="BH658"/>
  <c r="BG658"/>
  <c r="BF658"/>
  <c r="T658"/>
  <c r="R658"/>
  <c r="P658"/>
  <c r="BI656"/>
  <c r="BH656"/>
  <c r="BG656"/>
  <c r="BF656"/>
  <c r="T656"/>
  <c r="R656"/>
  <c r="P656"/>
  <c r="BI654"/>
  <c r="BH654"/>
  <c r="BG654"/>
  <c r="BF654"/>
  <c r="T654"/>
  <c r="R654"/>
  <c r="P654"/>
  <c r="BI652"/>
  <c r="BH652"/>
  <c r="BG652"/>
  <c r="BF652"/>
  <c r="T652"/>
  <c r="R652"/>
  <c r="P652"/>
  <c r="BI650"/>
  <c r="BH650"/>
  <c r="BG650"/>
  <c r="BF650"/>
  <c r="T650"/>
  <c r="R650"/>
  <c r="P650"/>
  <c r="BI648"/>
  <c r="BH648"/>
  <c r="BG648"/>
  <c r="BF648"/>
  <c r="T648"/>
  <c r="R648"/>
  <c r="P648"/>
  <c r="BI646"/>
  <c r="BH646"/>
  <c r="BG646"/>
  <c r="BF646"/>
  <c r="T646"/>
  <c r="R646"/>
  <c r="P646"/>
  <c r="BI644"/>
  <c r="BH644"/>
  <c r="BG644"/>
  <c r="BF644"/>
  <c r="T644"/>
  <c r="R644"/>
  <c r="P644"/>
  <c r="BI642"/>
  <c r="BH642"/>
  <c r="BG642"/>
  <c r="BF642"/>
  <c r="T642"/>
  <c r="R642"/>
  <c r="P642"/>
  <c r="BI640"/>
  <c r="BH640"/>
  <c r="BG640"/>
  <c r="BF640"/>
  <c r="T640"/>
  <c r="R640"/>
  <c r="P640"/>
  <c r="BI638"/>
  <c r="BH638"/>
  <c r="BG638"/>
  <c r="BF638"/>
  <c r="T638"/>
  <c r="R638"/>
  <c r="P638"/>
  <c r="BI636"/>
  <c r="BH636"/>
  <c r="BG636"/>
  <c r="BF636"/>
  <c r="T636"/>
  <c r="R636"/>
  <c r="P636"/>
  <c r="BI634"/>
  <c r="BH634"/>
  <c r="BG634"/>
  <c r="BF634"/>
  <c r="T634"/>
  <c r="R634"/>
  <c r="P634"/>
  <c r="BI632"/>
  <c r="BH632"/>
  <c r="BG632"/>
  <c r="BF632"/>
  <c r="T632"/>
  <c r="R632"/>
  <c r="P632"/>
  <c r="BI630"/>
  <c r="BH630"/>
  <c r="BG630"/>
  <c r="BF630"/>
  <c r="T630"/>
  <c r="R630"/>
  <c r="P630"/>
  <c r="BI628"/>
  <c r="BH628"/>
  <c r="BG628"/>
  <c r="BF628"/>
  <c r="T628"/>
  <c r="R628"/>
  <c r="P628"/>
  <c r="BI626"/>
  <c r="BH626"/>
  <c r="BG626"/>
  <c r="BF626"/>
  <c r="T626"/>
  <c r="R626"/>
  <c r="P626"/>
  <c r="BI624"/>
  <c r="BH624"/>
  <c r="BG624"/>
  <c r="BF624"/>
  <c r="T624"/>
  <c r="R624"/>
  <c r="P624"/>
  <c r="BI622"/>
  <c r="BH622"/>
  <c r="BG622"/>
  <c r="BF622"/>
  <c r="T622"/>
  <c r="R622"/>
  <c r="P622"/>
  <c r="BI620"/>
  <c r="BH620"/>
  <c r="BG620"/>
  <c r="BF620"/>
  <c r="T620"/>
  <c r="R620"/>
  <c r="P620"/>
  <c r="BI618"/>
  <c r="BH618"/>
  <c r="BG618"/>
  <c r="BF618"/>
  <c r="T618"/>
  <c r="R618"/>
  <c r="P618"/>
  <c r="BI616"/>
  <c r="BH616"/>
  <c r="BG616"/>
  <c r="BF616"/>
  <c r="T616"/>
  <c r="R616"/>
  <c r="P616"/>
  <c r="BI614"/>
  <c r="BH614"/>
  <c r="BG614"/>
  <c r="BF614"/>
  <c r="T614"/>
  <c r="R614"/>
  <c r="P614"/>
  <c r="BI612"/>
  <c r="BH612"/>
  <c r="BG612"/>
  <c r="BF612"/>
  <c r="T612"/>
  <c r="R612"/>
  <c r="P612"/>
  <c r="BI610"/>
  <c r="BH610"/>
  <c r="BG610"/>
  <c r="BF610"/>
  <c r="T610"/>
  <c r="R610"/>
  <c r="P610"/>
  <c r="BI608"/>
  <c r="BH608"/>
  <c r="BG608"/>
  <c r="BF608"/>
  <c r="T608"/>
  <c r="R608"/>
  <c r="P608"/>
  <c r="BI606"/>
  <c r="BH606"/>
  <c r="BG606"/>
  <c r="BF606"/>
  <c r="T606"/>
  <c r="R606"/>
  <c r="P606"/>
  <c r="BI604"/>
  <c r="BH604"/>
  <c r="BG604"/>
  <c r="BF604"/>
  <c r="T604"/>
  <c r="R604"/>
  <c r="P604"/>
  <c r="BI602"/>
  <c r="BH602"/>
  <c r="BG602"/>
  <c r="BF602"/>
  <c r="T602"/>
  <c r="R602"/>
  <c r="P602"/>
  <c r="BI600"/>
  <c r="BH600"/>
  <c r="BG600"/>
  <c r="BF600"/>
  <c r="T600"/>
  <c r="R600"/>
  <c r="P600"/>
  <c r="BI598"/>
  <c r="BH598"/>
  <c r="BG598"/>
  <c r="BF598"/>
  <c r="T598"/>
  <c r="R598"/>
  <c r="P598"/>
  <c r="BI596"/>
  <c r="BH596"/>
  <c r="BG596"/>
  <c r="BF596"/>
  <c r="T596"/>
  <c r="R596"/>
  <c r="P596"/>
  <c r="BI594"/>
  <c r="BH594"/>
  <c r="BG594"/>
  <c r="BF594"/>
  <c r="T594"/>
  <c r="R594"/>
  <c r="P594"/>
  <c r="BI591"/>
  <c r="BH591"/>
  <c r="BG591"/>
  <c r="BF591"/>
  <c r="T591"/>
  <c r="R591"/>
  <c r="P591"/>
  <c r="BI589"/>
  <c r="BH589"/>
  <c r="BG589"/>
  <c r="BF589"/>
  <c r="T589"/>
  <c r="R589"/>
  <c r="P589"/>
  <c r="BI587"/>
  <c r="BH587"/>
  <c r="BG587"/>
  <c r="BF587"/>
  <c r="T587"/>
  <c r="R587"/>
  <c r="P587"/>
  <c r="BI585"/>
  <c r="BH585"/>
  <c r="BG585"/>
  <c r="BF585"/>
  <c r="T585"/>
  <c r="R585"/>
  <c r="P585"/>
  <c r="BI583"/>
  <c r="BH583"/>
  <c r="BG583"/>
  <c r="BF583"/>
  <c r="T583"/>
  <c r="R583"/>
  <c r="P583"/>
  <c r="BI581"/>
  <c r="BH581"/>
  <c r="BG581"/>
  <c r="BF581"/>
  <c r="T581"/>
  <c r="R581"/>
  <c r="P581"/>
  <c r="BI579"/>
  <c r="BH579"/>
  <c r="BG579"/>
  <c r="BF579"/>
  <c r="T579"/>
  <c r="R579"/>
  <c r="P579"/>
  <c r="BI577"/>
  <c r="BH577"/>
  <c r="BG577"/>
  <c r="BF577"/>
  <c r="T577"/>
  <c r="R577"/>
  <c r="P577"/>
  <c r="BI575"/>
  <c r="BH575"/>
  <c r="BG575"/>
  <c r="BF575"/>
  <c r="T575"/>
  <c r="R575"/>
  <c r="P575"/>
  <c r="BI573"/>
  <c r="BH573"/>
  <c r="BG573"/>
  <c r="BF573"/>
  <c r="T573"/>
  <c r="R573"/>
  <c r="P573"/>
  <c r="BI571"/>
  <c r="BH571"/>
  <c r="BG571"/>
  <c r="BF571"/>
  <c r="T571"/>
  <c r="R571"/>
  <c r="P571"/>
  <c r="BI569"/>
  <c r="BH569"/>
  <c r="BG569"/>
  <c r="BF569"/>
  <c r="T569"/>
  <c r="R569"/>
  <c r="P569"/>
  <c r="BI567"/>
  <c r="BH567"/>
  <c r="BG567"/>
  <c r="BF567"/>
  <c r="T567"/>
  <c r="R567"/>
  <c r="P567"/>
  <c r="BI564"/>
  <c r="BH564"/>
  <c r="BG564"/>
  <c r="BF564"/>
  <c r="T564"/>
  <c r="R564"/>
  <c r="P564"/>
  <c r="BI562"/>
  <c r="BH562"/>
  <c r="BG562"/>
  <c r="BF562"/>
  <c r="T562"/>
  <c r="R562"/>
  <c r="P562"/>
  <c r="BI560"/>
  <c r="BH560"/>
  <c r="BG560"/>
  <c r="BF560"/>
  <c r="T560"/>
  <c r="R560"/>
  <c r="P560"/>
  <c r="BI558"/>
  <c r="BH558"/>
  <c r="BG558"/>
  <c r="BF558"/>
  <c r="T558"/>
  <c r="R558"/>
  <c r="P558"/>
  <c r="BI556"/>
  <c r="BH556"/>
  <c r="BG556"/>
  <c r="BF556"/>
  <c r="T556"/>
  <c r="R556"/>
  <c r="P556"/>
  <c r="BI554"/>
  <c r="BH554"/>
  <c r="BG554"/>
  <c r="BF554"/>
  <c r="T554"/>
  <c r="R554"/>
  <c r="P554"/>
  <c r="BI552"/>
  <c r="BH552"/>
  <c r="BG552"/>
  <c r="BF552"/>
  <c r="T552"/>
  <c r="R552"/>
  <c r="P552"/>
  <c r="BI550"/>
  <c r="BH550"/>
  <c r="BG550"/>
  <c r="BF550"/>
  <c r="T550"/>
  <c r="R550"/>
  <c r="P550"/>
  <c r="BI547"/>
  <c r="BH547"/>
  <c r="BG547"/>
  <c r="BF547"/>
  <c r="T547"/>
  <c r="R547"/>
  <c r="P547"/>
  <c r="BI545"/>
  <c r="BH545"/>
  <c r="BG545"/>
  <c r="BF545"/>
  <c r="T545"/>
  <c r="R545"/>
  <c r="P545"/>
  <c r="BI542"/>
  <c r="BH542"/>
  <c r="BG542"/>
  <c r="BF542"/>
  <c r="T542"/>
  <c r="R542"/>
  <c r="P542"/>
  <c r="BI540"/>
  <c r="BH540"/>
  <c r="BG540"/>
  <c r="BF540"/>
  <c r="T540"/>
  <c r="R540"/>
  <c r="P540"/>
  <c r="BI538"/>
  <c r="BH538"/>
  <c r="BG538"/>
  <c r="BF538"/>
  <c r="T538"/>
  <c r="R538"/>
  <c r="P538"/>
  <c r="BI536"/>
  <c r="BH536"/>
  <c r="BG536"/>
  <c r="BF536"/>
  <c r="T536"/>
  <c r="R536"/>
  <c r="P536"/>
  <c r="BI534"/>
  <c r="BH534"/>
  <c r="BG534"/>
  <c r="BF534"/>
  <c r="T534"/>
  <c r="R534"/>
  <c r="P534"/>
  <c r="BI532"/>
  <c r="BH532"/>
  <c r="BG532"/>
  <c r="BF532"/>
  <c r="T532"/>
  <c r="R532"/>
  <c r="P532"/>
  <c r="BI530"/>
  <c r="BH530"/>
  <c r="BG530"/>
  <c r="BF530"/>
  <c r="T530"/>
  <c r="R530"/>
  <c r="P530"/>
  <c r="BI528"/>
  <c r="BH528"/>
  <c r="BG528"/>
  <c r="BF528"/>
  <c r="T528"/>
  <c r="R528"/>
  <c r="P528"/>
  <c r="BI525"/>
  <c r="BH525"/>
  <c r="BG525"/>
  <c r="BF525"/>
  <c r="T525"/>
  <c r="R525"/>
  <c r="P525"/>
  <c r="BI523"/>
  <c r="BH523"/>
  <c r="BG523"/>
  <c r="BF523"/>
  <c r="T523"/>
  <c r="R523"/>
  <c r="P523"/>
  <c r="BI521"/>
  <c r="BH521"/>
  <c r="BG521"/>
  <c r="BF521"/>
  <c r="T521"/>
  <c r="R521"/>
  <c r="P521"/>
  <c r="BI519"/>
  <c r="BH519"/>
  <c r="BG519"/>
  <c r="BF519"/>
  <c r="T519"/>
  <c r="R519"/>
  <c r="P519"/>
  <c r="BI517"/>
  <c r="BH517"/>
  <c r="BG517"/>
  <c r="BF517"/>
  <c r="T517"/>
  <c r="R517"/>
  <c r="P517"/>
  <c r="BI515"/>
  <c r="BH515"/>
  <c r="BG515"/>
  <c r="BF515"/>
  <c r="T515"/>
  <c r="R515"/>
  <c r="P515"/>
  <c r="BI513"/>
  <c r="BH513"/>
  <c r="BG513"/>
  <c r="BF513"/>
  <c r="T513"/>
  <c r="R513"/>
  <c r="P513"/>
  <c r="BI511"/>
  <c r="BH511"/>
  <c r="BG511"/>
  <c r="BF511"/>
  <c r="T511"/>
  <c r="R511"/>
  <c r="P511"/>
  <c r="BI509"/>
  <c r="BH509"/>
  <c r="BG509"/>
  <c r="BF509"/>
  <c r="T509"/>
  <c r="R509"/>
  <c r="P509"/>
  <c r="BI507"/>
  <c r="BH507"/>
  <c r="BG507"/>
  <c r="BF507"/>
  <c r="T507"/>
  <c r="R507"/>
  <c r="P507"/>
  <c r="BI505"/>
  <c r="BH505"/>
  <c r="BG505"/>
  <c r="BF505"/>
  <c r="T505"/>
  <c r="R505"/>
  <c r="P505"/>
  <c r="BI503"/>
  <c r="BH503"/>
  <c r="BG503"/>
  <c r="BF503"/>
  <c r="T503"/>
  <c r="R503"/>
  <c r="P503"/>
  <c r="BI501"/>
  <c r="BH501"/>
  <c r="BG501"/>
  <c r="BF501"/>
  <c r="T501"/>
  <c r="R501"/>
  <c r="P501"/>
  <c r="BI498"/>
  <c r="BH498"/>
  <c r="BG498"/>
  <c r="BF498"/>
  <c r="T498"/>
  <c r="R498"/>
  <c r="P498"/>
  <c r="BI496"/>
  <c r="BH496"/>
  <c r="BG496"/>
  <c r="BF496"/>
  <c r="T496"/>
  <c r="R496"/>
  <c r="P496"/>
  <c r="BI494"/>
  <c r="BH494"/>
  <c r="BG494"/>
  <c r="BF494"/>
  <c r="T494"/>
  <c r="R494"/>
  <c r="P494"/>
  <c r="BI492"/>
  <c r="BH492"/>
  <c r="BG492"/>
  <c r="BF492"/>
  <c r="T492"/>
  <c r="R492"/>
  <c r="P492"/>
  <c r="BI490"/>
  <c r="BH490"/>
  <c r="BG490"/>
  <c r="BF490"/>
  <c r="T490"/>
  <c r="R490"/>
  <c r="P490"/>
  <c r="BI488"/>
  <c r="BH488"/>
  <c r="BG488"/>
  <c r="BF488"/>
  <c r="T488"/>
  <c r="R488"/>
  <c r="P488"/>
  <c r="BI486"/>
  <c r="BH486"/>
  <c r="BG486"/>
  <c r="BF486"/>
  <c r="T486"/>
  <c r="R486"/>
  <c r="P486"/>
  <c r="BI484"/>
  <c r="BH484"/>
  <c r="BG484"/>
  <c r="BF484"/>
  <c r="T484"/>
  <c r="R484"/>
  <c r="P484"/>
  <c r="BI482"/>
  <c r="BH482"/>
  <c r="BG482"/>
  <c r="BF482"/>
  <c r="T482"/>
  <c r="R482"/>
  <c r="P482"/>
  <c r="BI480"/>
  <c r="BH480"/>
  <c r="BG480"/>
  <c r="BF480"/>
  <c r="T480"/>
  <c r="R480"/>
  <c r="P480"/>
  <c r="BI478"/>
  <c r="BH478"/>
  <c r="BG478"/>
  <c r="BF478"/>
  <c r="T478"/>
  <c r="R478"/>
  <c r="P478"/>
  <c r="BI476"/>
  <c r="BH476"/>
  <c r="BG476"/>
  <c r="BF476"/>
  <c r="T476"/>
  <c r="R476"/>
  <c r="P476"/>
  <c r="BI474"/>
  <c r="BH474"/>
  <c r="BG474"/>
  <c r="BF474"/>
  <c r="T474"/>
  <c r="R474"/>
  <c r="P474"/>
  <c r="BI472"/>
  <c r="BH472"/>
  <c r="BG472"/>
  <c r="BF472"/>
  <c r="T472"/>
  <c r="R472"/>
  <c r="P472"/>
  <c r="BI470"/>
  <c r="BH470"/>
  <c r="BG470"/>
  <c r="BF470"/>
  <c r="T470"/>
  <c r="R470"/>
  <c r="P470"/>
  <c r="BI468"/>
  <c r="BH468"/>
  <c r="BG468"/>
  <c r="BF468"/>
  <c r="T468"/>
  <c r="R468"/>
  <c r="P468"/>
  <c r="BI466"/>
  <c r="BH466"/>
  <c r="BG466"/>
  <c r="BF466"/>
  <c r="T466"/>
  <c r="R466"/>
  <c r="P466"/>
  <c r="BI464"/>
  <c r="BH464"/>
  <c r="BG464"/>
  <c r="BF464"/>
  <c r="T464"/>
  <c r="R464"/>
  <c r="P464"/>
  <c r="BI462"/>
  <c r="BH462"/>
  <c r="BG462"/>
  <c r="BF462"/>
  <c r="T462"/>
  <c r="R462"/>
  <c r="P462"/>
  <c r="BI460"/>
  <c r="BH460"/>
  <c r="BG460"/>
  <c r="BF460"/>
  <c r="T460"/>
  <c r="R460"/>
  <c r="P460"/>
  <c r="BI458"/>
  <c r="BH458"/>
  <c r="BG458"/>
  <c r="BF458"/>
  <c r="T458"/>
  <c r="R458"/>
  <c r="P458"/>
  <c r="BI456"/>
  <c r="BH456"/>
  <c r="BG456"/>
  <c r="BF456"/>
  <c r="T456"/>
  <c r="R456"/>
  <c r="P456"/>
  <c r="BI454"/>
  <c r="BH454"/>
  <c r="BG454"/>
  <c r="BF454"/>
  <c r="T454"/>
  <c r="R454"/>
  <c r="P454"/>
  <c r="BI452"/>
  <c r="BH452"/>
  <c r="BG452"/>
  <c r="BF452"/>
  <c r="T452"/>
  <c r="R452"/>
  <c r="P452"/>
  <c r="BI450"/>
  <c r="BH450"/>
  <c r="BG450"/>
  <c r="BF450"/>
  <c r="T450"/>
  <c r="R450"/>
  <c r="P450"/>
  <c r="BI448"/>
  <c r="BH448"/>
  <c r="BG448"/>
  <c r="BF448"/>
  <c r="T448"/>
  <c r="R448"/>
  <c r="P448"/>
  <c r="BI445"/>
  <c r="BH445"/>
  <c r="BG445"/>
  <c r="BF445"/>
  <c r="T445"/>
  <c r="R445"/>
  <c r="P445"/>
  <c r="BI443"/>
  <c r="BH443"/>
  <c r="BG443"/>
  <c r="BF443"/>
  <c r="T443"/>
  <c r="R443"/>
  <c r="P443"/>
  <c r="BI441"/>
  <c r="BH441"/>
  <c r="BG441"/>
  <c r="BF441"/>
  <c r="T441"/>
  <c r="R441"/>
  <c r="P441"/>
  <c r="BI439"/>
  <c r="BH439"/>
  <c r="BG439"/>
  <c r="BF439"/>
  <c r="T439"/>
  <c r="R439"/>
  <c r="P439"/>
  <c r="BI437"/>
  <c r="BH437"/>
  <c r="BG437"/>
  <c r="BF437"/>
  <c r="T437"/>
  <c r="R437"/>
  <c r="P437"/>
  <c r="BI435"/>
  <c r="BH435"/>
  <c r="BG435"/>
  <c r="BF435"/>
  <c r="T435"/>
  <c r="R435"/>
  <c r="P435"/>
  <c r="BI433"/>
  <c r="BH433"/>
  <c r="BG433"/>
  <c r="BF433"/>
  <c r="T433"/>
  <c r="R433"/>
  <c r="P433"/>
  <c r="BI431"/>
  <c r="BH431"/>
  <c r="BG431"/>
  <c r="BF431"/>
  <c r="T431"/>
  <c r="R431"/>
  <c r="P431"/>
  <c r="BI429"/>
  <c r="BH429"/>
  <c r="BG429"/>
  <c r="BF429"/>
  <c r="T429"/>
  <c r="R429"/>
  <c r="P429"/>
  <c r="BI427"/>
  <c r="BH427"/>
  <c r="BG427"/>
  <c r="BF427"/>
  <c r="T427"/>
  <c r="R427"/>
  <c r="P427"/>
  <c r="BI425"/>
  <c r="BH425"/>
  <c r="BG425"/>
  <c r="BF425"/>
  <c r="T425"/>
  <c r="R425"/>
  <c r="P425"/>
  <c r="BI423"/>
  <c r="BH423"/>
  <c r="BG423"/>
  <c r="BF423"/>
  <c r="T423"/>
  <c r="R423"/>
  <c r="P423"/>
  <c r="BI421"/>
  <c r="BH421"/>
  <c r="BG421"/>
  <c r="BF421"/>
  <c r="T421"/>
  <c r="R421"/>
  <c r="P421"/>
  <c r="BI419"/>
  <c r="BH419"/>
  <c r="BG419"/>
  <c r="BF419"/>
  <c r="T419"/>
  <c r="R419"/>
  <c r="P419"/>
  <c r="BI417"/>
  <c r="BH417"/>
  <c r="BG417"/>
  <c r="BF417"/>
  <c r="T417"/>
  <c r="R417"/>
  <c r="P417"/>
  <c r="BI415"/>
  <c r="BH415"/>
  <c r="BG415"/>
  <c r="BF415"/>
  <c r="T415"/>
  <c r="R415"/>
  <c r="P415"/>
  <c r="BI413"/>
  <c r="BH413"/>
  <c r="BG413"/>
  <c r="BF413"/>
  <c r="T413"/>
  <c r="R413"/>
  <c r="P413"/>
  <c r="BI411"/>
  <c r="BH411"/>
  <c r="BG411"/>
  <c r="BF411"/>
  <c r="T411"/>
  <c r="R411"/>
  <c r="P411"/>
  <c r="BI409"/>
  <c r="BH409"/>
  <c r="BG409"/>
  <c r="BF409"/>
  <c r="T409"/>
  <c r="R409"/>
  <c r="P409"/>
  <c r="BI407"/>
  <c r="BH407"/>
  <c r="BG407"/>
  <c r="BF407"/>
  <c r="T407"/>
  <c r="R407"/>
  <c r="P407"/>
  <c r="BI405"/>
  <c r="BH405"/>
  <c r="BG405"/>
  <c r="BF405"/>
  <c r="T405"/>
  <c r="R405"/>
  <c r="P405"/>
  <c r="BI403"/>
  <c r="BH403"/>
  <c r="BG403"/>
  <c r="BF403"/>
  <c r="T403"/>
  <c r="R403"/>
  <c r="P403"/>
  <c r="BI401"/>
  <c r="BH401"/>
  <c r="BG401"/>
  <c r="BF401"/>
  <c r="T401"/>
  <c r="R401"/>
  <c r="P401"/>
  <c r="BI399"/>
  <c r="BH399"/>
  <c r="BG399"/>
  <c r="BF399"/>
  <c r="T399"/>
  <c r="R399"/>
  <c r="P399"/>
  <c r="BI397"/>
  <c r="BH397"/>
  <c r="BG397"/>
  <c r="BF397"/>
  <c r="T397"/>
  <c r="R397"/>
  <c r="P397"/>
  <c r="BI395"/>
  <c r="BH395"/>
  <c r="BG395"/>
  <c r="BF395"/>
  <c r="T395"/>
  <c r="R395"/>
  <c r="P395"/>
  <c r="BI393"/>
  <c r="BH393"/>
  <c r="BG393"/>
  <c r="BF393"/>
  <c r="T393"/>
  <c r="R393"/>
  <c r="P393"/>
  <c r="BI391"/>
  <c r="BH391"/>
  <c r="BG391"/>
  <c r="BF391"/>
  <c r="T391"/>
  <c r="R391"/>
  <c r="P391"/>
  <c r="BI389"/>
  <c r="BH389"/>
  <c r="BG389"/>
  <c r="BF389"/>
  <c r="T389"/>
  <c r="R389"/>
  <c r="P389"/>
  <c r="BI387"/>
  <c r="BH387"/>
  <c r="BG387"/>
  <c r="BF387"/>
  <c r="T387"/>
  <c r="R387"/>
  <c r="P387"/>
  <c r="BI385"/>
  <c r="BH385"/>
  <c r="BG385"/>
  <c r="BF385"/>
  <c r="T385"/>
  <c r="R385"/>
  <c r="P385"/>
  <c r="BI383"/>
  <c r="BH383"/>
  <c r="BG383"/>
  <c r="BF383"/>
  <c r="T383"/>
  <c r="R383"/>
  <c r="P383"/>
  <c r="BI381"/>
  <c r="BH381"/>
  <c r="BG381"/>
  <c r="BF381"/>
  <c r="T381"/>
  <c r="R381"/>
  <c r="P381"/>
  <c r="BI379"/>
  <c r="BH379"/>
  <c r="BG379"/>
  <c r="BF379"/>
  <c r="T379"/>
  <c r="R379"/>
  <c r="P379"/>
  <c r="BI376"/>
  <c r="BH376"/>
  <c r="BG376"/>
  <c r="BF376"/>
  <c r="T376"/>
  <c r="R376"/>
  <c r="P376"/>
  <c r="BI374"/>
  <c r="BH374"/>
  <c r="BG374"/>
  <c r="BF374"/>
  <c r="T374"/>
  <c r="R374"/>
  <c r="P374"/>
  <c r="BI372"/>
  <c r="BH372"/>
  <c r="BG372"/>
  <c r="BF372"/>
  <c r="T372"/>
  <c r="R372"/>
  <c r="P372"/>
  <c r="BI370"/>
  <c r="BH370"/>
  <c r="BG370"/>
  <c r="BF370"/>
  <c r="T370"/>
  <c r="R370"/>
  <c r="P370"/>
  <c r="BI368"/>
  <c r="BH368"/>
  <c r="BG368"/>
  <c r="BF368"/>
  <c r="T368"/>
  <c r="R368"/>
  <c r="P368"/>
  <c r="BI366"/>
  <c r="BH366"/>
  <c r="BG366"/>
  <c r="BF366"/>
  <c r="T366"/>
  <c r="R366"/>
  <c r="P366"/>
  <c r="BI364"/>
  <c r="BH364"/>
  <c r="BG364"/>
  <c r="BF364"/>
  <c r="T364"/>
  <c r="R364"/>
  <c r="P364"/>
  <c r="BI362"/>
  <c r="BH362"/>
  <c r="BG362"/>
  <c r="BF362"/>
  <c r="T362"/>
  <c r="R362"/>
  <c r="P362"/>
  <c r="BI360"/>
  <c r="BH360"/>
  <c r="BG360"/>
  <c r="BF360"/>
  <c r="T360"/>
  <c r="R360"/>
  <c r="P360"/>
  <c r="BI358"/>
  <c r="BH358"/>
  <c r="BG358"/>
  <c r="BF358"/>
  <c r="T358"/>
  <c r="R358"/>
  <c r="P358"/>
  <c r="BI356"/>
  <c r="BH356"/>
  <c r="BG356"/>
  <c r="BF356"/>
  <c r="T356"/>
  <c r="R356"/>
  <c r="P356"/>
  <c r="BI354"/>
  <c r="BH354"/>
  <c r="BG354"/>
  <c r="BF354"/>
  <c r="T354"/>
  <c r="R354"/>
  <c r="P354"/>
  <c r="BI352"/>
  <c r="BH352"/>
  <c r="BG352"/>
  <c r="BF352"/>
  <c r="T352"/>
  <c r="R352"/>
  <c r="P352"/>
  <c r="BI350"/>
  <c r="BH350"/>
  <c r="BG350"/>
  <c r="BF350"/>
  <c r="T350"/>
  <c r="R350"/>
  <c r="P350"/>
  <c r="BI348"/>
  <c r="BH348"/>
  <c r="BG348"/>
  <c r="BF348"/>
  <c r="T348"/>
  <c r="R348"/>
  <c r="P348"/>
  <c r="BI346"/>
  <c r="BH346"/>
  <c r="BG346"/>
  <c r="BF346"/>
  <c r="T346"/>
  <c r="R346"/>
  <c r="P346"/>
  <c r="BI344"/>
  <c r="BH344"/>
  <c r="BG344"/>
  <c r="BF344"/>
  <c r="T344"/>
  <c r="R344"/>
  <c r="P344"/>
  <c r="BI342"/>
  <c r="BH342"/>
  <c r="BG342"/>
  <c r="BF342"/>
  <c r="T342"/>
  <c r="R342"/>
  <c r="P342"/>
  <c r="BI340"/>
  <c r="BH340"/>
  <c r="BG340"/>
  <c r="BF340"/>
  <c r="T340"/>
  <c r="R340"/>
  <c r="P340"/>
  <c r="BI338"/>
  <c r="BH338"/>
  <c r="BG338"/>
  <c r="BF338"/>
  <c r="T338"/>
  <c r="R338"/>
  <c r="P338"/>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4"/>
  <c r="BH274"/>
  <c r="BG274"/>
  <c r="BF274"/>
  <c r="T274"/>
  <c r="R274"/>
  <c r="P274"/>
  <c r="BI272"/>
  <c r="BH272"/>
  <c r="BG272"/>
  <c r="BF272"/>
  <c r="T272"/>
  <c r="R272"/>
  <c r="P272"/>
  <c r="BI270"/>
  <c r="BH270"/>
  <c r="BG270"/>
  <c r="BF270"/>
  <c r="T270"/>
  <c r="R270"/>
  <c r="P270"/>
  <c r="BI268"/>
  <c r="BH268"/>
  <c r="BG268"/>
  <c r="BF268"/>
  <c r="T268"/>
  <c r="R268"/>
  <c r="P268"/>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J129"/>
  <c r="J128"/>
  <c r="F128"/>
  <c r="F126"/>
  <c r="E124"/>
  <c r="J94"/>
  <c r="J93"/>
  <c r="F93"/>
  <c r="F91"/>
  <c r="E89"/>
  <c r="J20"/>
  <c r="E20"/>
  <c r="F94"/>
  <c r="J19"/>
  <c r="J14"/>
  <c r="J126"/>
  <c r="E7"/>
  <c r="E85"/>
  <c i="3" r="J37"/>
  <c r="J36"/>
  <c i="1" r="AY96"/>
  <c i="3" r="J35"/>
  <c i="1" r="AX96"/>
  <c i="3" r="BI3503"/>
  <c r="BH3503"/>
  <c r="BG3503"/>
  <c r="BF3503"/>
  <c r="T3503"/>
  <c r="R3503"/>
  <c r="P3503"/>
  <c r="BI3501"/>
  <c r="BH3501"/>
  <c r="BG3501"/>
  <c r="BF3501"/>
  <c r="T3501"/>
  <c r="R3501"/>
  <c r="P3501"/>
  <c r="BI3499"/>
  <c r="BH3499"/>
  <c r="BG3499"/>
  <c r="BF3499"/>
  <c r="T3499"/>
  <c r="R3499"/>
  <c r="P3499"/>
  <c r="BI3497"/>
  <c r="BH3497"/>
  <c r="BG3497"/>
  <c r="BF3497"/>
  <c r="T3497"/>
  <c r="R3497"/>
  <c r="P3497"/>
  <c r="BI3495"/>
  <c r="BH3495"/>
  <c r="BG3495"/>
  <c r="BF3495"/>
  <c r="T3495"/>
  <c r="R3495"/>
  <c r="P3495"/>
  <c r="BI3493"/>
  <c r="BH3493"/>
  <c r="BG3493"/>
  <c r="BF3493"/>
  <c r="T3493"/>
  <c r="R3493"/>
  <c r="P3493"/>
  <c r="BI3491"/>
  <c r="BH3491"/>
  <c r="BG3491"/>
  <c r="BF3491"/>
  <c r="T3491"/>
  <c r="R3491"/>
  <c r="P3491"/>
  <c r="BI3489"/>
  <c r="BH3489"/>
  <c r="BG3489"/>
  <c r="BF3489"/>
  <c r="T3489"/>
  <c r="R3489"/>
  <c r="P3489"/>
  <c r="BI3487"/>
  <c r="BH3487"/>
  <c r="BG3487"/>
  <c r="BF3487"/>
  <c r="T3487"/>
  <c r="R3487"/>
  <c r="P3487"/>
  <c r="BI3485"/>
  <c r="BH3485"/>
  <c r="BG3485"/>
  <c r="BF3485"/>
  <c r="T3485"/>
  <c r="R3485"/>
  <c r="P3485"/>
  <c r="BI3483"/>
  <c r="BH3483"/>
  <c r="BG3483"/>
  <c r="BF3483"/>
  <c r="T3483"/>
  <c r="R3483"/>
  <c r="P3483"/>
  <c r="BI3481"/>
  <c r="BH3481"/>
  <c r="BG3481"/>
  <c r="BF3481"/>
  <c r="T3481"/>
  <c r="R3481"/>
  <c r="P3481"/>
  <c r="BI3479"/>
  <c r="BH3479"/>
  <c r="BG3479"/>
  <c r="BF3479"/>
  <c r="T3479"/>
  <c r="R3479"/>
  <c r="P3479"/>
  <c r="BI3477"/>
  <c r="BH3477"/>
  <c r="BG3477"/>
  <c r="BF3477"/>
  <c r="T3477"/>
  <c r="R3477"/>
  <c r="P3477"/>
  <c r="BI3475"/>
  <c r="BH3475"/>
  <c r="BG3475"/>
  <c r="BF3475"/>
  <c r="T3475"/>
  <c r="R3475"/>
  <c r="P3475"/>
  <c r="BI3473"/>
  <c r="BH3473"/>
  <c r="BG3473"/>
  <c r="BF3473"/>
  <c r="T3473"/>
  <c r="R3473"/>
  <c r="P3473"/>
  <c r="BI3471"/>
  <c r="BH3471"/>
  <c r="BG3471"/>
  <c r="BF3471"/>
  <c r="T3471"/>
  <c r="R3471"/>
  <c r="P3471"/>
  <c r="BI3469"/>
  <c r="BH3469"/>
  <c r="BG3469"/>
  <c r="BF3469"/>
  <c r="T3469"/>
  <c r="R3469"/>
  <c r="P3469"/>
  <c r="BI3467"/>
  <c r="BH3467"/>
  <c r="BG3467"/>
  <c r="BF3467"/>
  <c r="T3467"/>
  <c r="R3467"/>
  <c r="P3467"/>
  <c r="BI3465"/>
  <c r="BH3465"/>
  <c r="BG3465"/>
  <c r="BF3465"/>
  <c r="T3465"/>
  <c r="R3465"/>
  <c r="P3465"/>
  <c r="BI3463"/>
  <c r="BH3463"/>
  <c r="BG3463"/>
  <c r="BF3463"/>
  <c r="T3463"/>
  <c r="R3463"/>
  <c r="P3463"/>
  <c r="BI3461"/>
  <c r="BH3461"/>
  <c r="BG3461"/>
  <c r="BF3461"/>
  <c r="T3461"/>
  <c r="R3461"/>
  <c r="P3461"/>
  <c r="BI3459"/>
  <c r="BH3459"/>
  <c r="BG3459"/>
  <c r="BF3459"/>
  <c r="T3459"/>
  <c r="R3459"/>
  <c r="P3459"/>
  <c r="BI3457"/>
  <c r="BH3457"/>
  <c r="BG3457"/>
  <c r="BF3457"/>
  <c r="T3457"/>
  <c r="R3457"/>
  <c r="P3457"/>
  <c r="BI3455"/>
  <c r="BH3455"/>
  <c r="BG3455"/>
  <c r="BF3455"/>
  <c r="T3455"/>
  <c r="R3455"/>
  <c r="P3455"/>
  <c r="BI3453"/>
  <c r="BH3453"/>
  <c r="BG3453"/>
  <c r="BF3453"/>
  <c r="T3453"/>
  <c r="R3453"/>
  <c r="P3453"/>
  <c r="BI3451"/>
  <c r="BH3451"/>
  <c r="BG3451"/>
  <c r="BF3451"/>
  <c r="T3451"/>
  <c r="R3451"/>
  <c r="P3451"/>
  <c r="BI3449"/>
  <c r="BH3449"/>
  <c r="BG3449"/>
  <c r="BF3449"/>
  <c r="T3449"/>
  <c r="R3449"/>
  <c r="P3449"/>
  <c r="BI3447"/>
  <c r="BH3447"/>
  <c r="BG3447"/>
  <c r="BF3447"/>
  <c r="T3447"/>
  <c r="R3447"/>
  <c r="P3447"/>
  <c r="BI3445"/>
  <c r="BH3445"/>
  <c r="BG3445"/>
  <c r="BF3445"/>
  <c r="T3445"/>
  <c r="R3445"/>
  <c r="P3445"/>
  <c r="BI3443"/>
  <c r="BH3443"/>
  <c r="BG3443"/>
  <c r="BF3443"/>
  <c r="T3443"/>
  <c r="R3443"/>
  <c r="P3443"/>
  <c r="BI3441"/>
  <c r="BH3441"/>
  <c r="BG3441"/>
  <c r="BF3441"/>
  <c r="T3441"/>
  <c r="R3441"/>
  <c r="P3441"/>
  <c r="BI3439"/>
  <c r="BH3439"/>
  <c r="BG3439"/>
  <c r="BF3439"/>
  <c r="T3439"/>
  <c r="R3439"/>
  <c r="P3439"/>
  <c r="BI3437"/>
  <c r="BH3437"/>
  <c r="BG3437"/>
  <c r="BF3437"/>
  <c r="T3437"/>
  <c r="R3437"/>
  <c r="P3437"/>
  <c r="BI3435"/>
  <c r="BH3435"/>
  <c r="BG3435"/>
  <c r="BF3435"/>
  <c r="T3435"/>
  <c r="R3435"/>
  <c r="P3435"/>
  <c r="BI3433"/>
  <c r="BH3433"/>
  <c r="BG3433"/>
  <c r="BF3433"/>
  <c r="T3433"/>
  <c r="R3433"/>
  <c r="P3433"/>
  <c r="BI3431"/>
  <c r="BH3431"/>
  <c r="BG3431"/>
  <c r="BF3431"/>
  <c r="T3431"/>
  <c r="R3431"/>
  <c r="P3431"/>
  <c r="BI3429"/>
  <c r="BH3429"/>
  <c r="BG3429"/>
  <c r="BF3429"/>
  <c r="T3429"/>
  <c r="R3429"/>
  <c r="P3429"/>
  <c r="BI3427"/>
  <c r="BH3427"/>
  <c r="BG3427"/>
  <c r="BF3427"/>
  <c r="T3427"/>
  <c r="R3427"/>
  <c r="P3427"/>
  <c r="BI3424"/>
  <c r="BH3424"/>
  <c r="BG3424"/>
  <c r="BF3424"/>
  <c r="T3424"/>
  <c r="R3424"/>
  <c r="P3424"/>
  <c r="BI3422"/>
  <c r="BH3422"/>
  <c r="BG3422"/>
  <c r="BF3422"/>
  <c r="T3422"/>
  <c r="R3422"/>
  <c r="P3422"/>
  <c r="BI3420"/>
  <c r="BH3420"/>
  <c r="BG3420"/>
  <c r="BF3420"/>
  <c r="T3420"/>
  <c r="R3420"/>
  <c r="P3420"/>
  <c r="BI3418"/>
  <c r="BH3418"/>
  <c r="BG3418"/>
  <c r="BF3418"/>
  <c r="T3418"/>
  <c r="R3418"/>
  <c r="P3418"/>
  <c r="BI3416"/>
  <c r="BH3416"/>
  <c r="BG3416"/>
  <c r="BF3416"/>
  <c r="T3416"/>
  <c r="R3416"/>
  <c r="P3416"/>
  <c r="BI3414"/>
  <c r="BH3414"/>
  <c r="BG3414"/>
  <c r="BF3414"/>
  <c r="T3414"/>
  <c r="R3414"/>
  <c r="P3414"/>
  <c r="BI3412"/>
  <c r="BH3412"/>
  <c r="BG3412"/>
  <c r="BF3412"/>
  <c r="T3412"/>
  <c r="R3412"/>
  <c r="P3412"/>
  <c r="BI3410"/>
  <c r="BH3410"/>
  <c r="BG3410"/>
  <c r="BF3410"/>
  <c r="T3410"/>
  <c r="R3410"/>
  <c r="P3410"/>
  <c r="BI3408"/>
  <c r="BH3408"/>
  <c r="BG3408"/>
  <c r="BF3408"/>
  <c r="T3408"/>
  <c r="R3408"/>
  <c r="P3408"/>
  <c r="BI3406"/>
  <c r="BH3406"/>
  <c r="BG3406"/>
  <c r="BF3406"/>
  <c r="T3406"/>
  <c r="R3406"/>
  <c r="P3406"/>
  <c r="BI3404"/>
  <c r="BH3404"/>
  <c r="BG3404"/>
  <c r="BF3404"/>
  <c r="T3404"/>
  <c r="R3404"/>
  <c r="P3404"/>
  <c r="BI3402"/>
  <c r="BH3402"/>
  <c r="BG3402"/>
  <c r="BF3402"/>
  <c r="T3402"/>
  <c r="R3402"/>
  <c r="P3402"/>
  <c r="BI3400"/>
  <c r="BH3400"/>
  <c r="BG3400"/>
  <c r="BF3400"/>
  <c r="T3400"/>
  <c r="R3400"/>
  <c r="P3400"/>
  <c r="BI3398"/>
  <c r="BH3398"/>
  <c r="BG3398"/>
  <c r="BF3398"/>
  <c r="T3398"/>
  <c r="R3398"/>
  <c r="P3398"/>
  <c r="BI3396"/>
  <c r="BH3396"/>
  <c r="BG3396"/>
  <c r="BF3396"/>
  <c r="T3396"/>
  <c r="R3396"/>
  <c r="P3396"/>
  <c r="BI3394"/>
  <c r="BH3394"/>
  <c r="BG3394"/>
  <c r="BF3394"/>
  <c r="T3394"/>
  <c r="R3394"/>
  <c r="P3394"/>
  <c r="BI3392"/>
  <c r="BH3392"/>
  <c r="BG3392"/>
  <c r="BF3392"/>
  <c r="T3392"/>
  <c r="R3392"/>
  <c r="P3392"/>
  <c r="BI3390"/>
  <c r="BH3390"/>
  <c r="BG3390"/>
  <c r="BF3390"/>
  <c r="T3390"/>
  <c r="R3390"/>
  <c r="P3390"/>
  <c r="BI3388"/>
  <c r="BH3388"/>
  <c r="BG3388"/>
  <c r="BF3388"/>
  <c r="T3388"/>
  <c r="R3388"/>
  <c r="P3388"/>
  <c r="BI3378"/>
  <c r="BH3378"/>
  <c r="BG3378"/>
  <c r="BF3378"/>
  <c r="T3378"/>
  <c r="R3378"/>
  <c r="P3378"/>
  <c r="BI3369"/>
  <c r="BH3369"/>
  <c r="BG3369"/>
  <c r="BF3369"/>
  <c r="T3369"/>
  <c r="R3369"/>
  <c r="P3369"/>
  <c r="BI3361"/>
  <c r="BH3361"/>
  <c r="BG3361"/>
  <c r="BF3361"/>
  <c r="T3361"/>
  <c r="R3361"/>
  <c r="P3361"/>
  <c r="BI3354"/>
  <c r="BH3354"/>
  <c r="BG3354"/>
  <c r="BF3354"/>
  <c r="T3354"/>
  <c r="R3354"/>
  <c r="P3354"/>
  <c r="BI3317"/>
  <c r="BH3317"/>
  <c r="BG3317"/>
  <c r="BF3317"/>
  <c r="T3317"/>
  <c r="R3317"/>
  <c r="P3317"/>
  <c r="BI3311"/>
  <c r="BH3311"/>
  <c r="BG3311"/>
  <c r="BF3311"/>
  <c r="T3311"/>
  <c r="R3311"/>
  <c r="P3311"/>
  <c r="BI3306"/>
  <c r="BH3306"/>
  <c r="BG3306"/>
  <c r="BF3306"/>
  <c r="T3306"/>
  <c r="R3306"/>
  <c r="P3306"/>
  <c r="BI3264"/>
  <c r="BH3264"/>
  <c r="BG3264"/>
  <c r="BF3264"/>
  <c r="T3264"/>
  <c r="R3264"/>
  <c r="P3264"/>
  <c r="BI3200"/>
  <c r="BH3200"/>
  <c r="BG3200"/>
  <c r="BF3200"/>
  <c r="T3200"/>
  <c r="R3200"/>
  <c r="P3200"/>
  <c r="BI3197"/>
  <c r="BH3197"/>
  <c r="BG3197"/>
  <c r="BF3197"/>
  <c r="T3197"/>
  <c r="R3197"/>
  <c r="P3197"/>
  <c r="BI3194"/>
  <c r="BH3194"/>
  <c r="BG3194"/>
  <c r="BF3194"/>
  <c r="T3194"/>
  <c r="R3194"/>
  <c r="P3194"/>
  <c r="BI3183"/>
  <c r="BH3183"/>
  <c r="BG3183"/>
  <c r="BF3183"/>
  <c r="T3183"/>
  <c r="R3183"/>
  <c r="P3183"/>
  <c r="BI3180"/>
  <c r="BH3180"/>
  <c r="BG3180"/>
  <c r="BF3180"/>
  <c r="T3180"/>
  <c r="R3180"/>
  <c r="P3180"/>
  <c r="BI3177"/>
  <c r="BH3177"/>
  <c r="BG3177"/>
  <c r="BF3177"/>
  <c r="T3177"/>
  <c r="R3177"/>
  <c r="P3177"/>
  <c r="BI3170"/>
  <c r="BH3170"/>
  <c r="BG3170"/>
  <c r="BF3170"/>
  <c r="T3170"/>
  <c r="R3170"/>
  <c r="P3170"/>
  <c r="BI3167"/>
  <c r="BH3167"/>
  <c r="BG3167"/>
  <c r="BF3167"/>
  <c r="T3167"/>
  <c r="R3167"/>
  <c r="P3167"/>
  <c r="BI3164"/>
  <c r="BH3164"/>
  <c r="BG3164"/>
  <c r="BF3164"/>
  <c r="T3164"/>
  <c r="R3164"/>
  <c r="P3164"/>
  <c r="BI3158"/>
  <c r="BH3158"/>
  <c r="BG3158"/>
  <c r="BF3158"/>
  <c r="T3158"/>
  <c r="R3158"/>
  <c r="P3158"/>
  <c r="BI3154"/>
  <c r="BH3154"/>
  <c r="BG3154"/>
  <c r="BF3154"/>
  <c r="T3154"/>
  <c r="R3154"/>
  <c r="P3154"/>
  <c r="BI3150"/>
  <c r="BH3150"/>
  <c r="BG3150"/>
  <c r="BF3150"/>
  <c r="T3150"/>
  <c r="R3150"/>
  <c r="P3150"/>
  <c r="BI3134"/>
  <c r="BH3134"/>
  <c r="BG3134"/>
  <c r="BF3134"/>
  <c r="T3134"/>
  <c r="R3134"/>
  <c r="P3134"/>
  <c r="BI3131"/>
  <c r="BH3131"/>
  <c r="BG3131"/>
  <c r="BF3131"/>
  <c r="T3131"/>
  <c r="R3131"/>
  <c r="P3131"/>
  <c r="BI3128"/>
  <c r="BH3128"/>
  <c r="BG3128"/>
  <c r="BF3128"/>
  <c r="T3128"/>
  <c r="R3128"/>
  <c r="P3128"/>
  <c r="BI3125"/>
  <c r="BH3125"/>
  <c r="BG3125"/>
  <c r="BF3125"/>
  <c r="T3125"/>
  <c r="R3125"/>
  <c r="P3125"/>
  <c r="BI3122"/>
  <c r="BH3122"/>
  <c r="BG3122"/>
  <c r="BF3122"/>
  <c r="T3122"/>
  <c r="R3122"/>
  <c r="P3122"/>
  <c r="BI3110"/>
  <c r="BH3110"/>
  <c r="BG3110"/>
  <c r="BF3110"/>
  <c r="T3110"/>
  <c r="R3110"/>
  <c r="P3110"/>
  <c r="BI3107"/>
  <c r="BH3107"/>
  <c r="BG3107"/>
  <c r="BF3107"/>
  <c r="T3107"/>
  <c r="R3107"/>
  <c r="P3107"/>
  <c r="BI3104"/>
  <c r="BH3104"/>
  <c r="BG3104"/>
  <c r="BF3104"/>
  <c r="T3104"/>
  <c r="R3104"/>
  <c r="P3104"/>
  <c r="BI3101"/>
  <c r="BH3101"/>
  <c r="BG3101"/>
  <c r="BF3101"/>
  <c r="T3101"/>
  <c r="R3101"/>
  <c r="P3101"/>
  <c r="BI3099"/>
  <c r="BH3099"/>
  <c r="BG3099"/>
  <c r="BF3099"/>
  <c r="T3099"/>
  <c r="R3099"/>
  <c r="P3099"/>
  <c r="BI3097"/>
  <c r="BH3097"/>
  <c r="BG3097"/>
  <c r="BF3097"/>
  <c r="T3097"/>
  <c r="R3097"/>
  <c r="P3097"/>
  <c r="BI3095"/>
  <c r="BH3095"/>
  <c r="BG3095"/>
  <c r="BF3095"/>
  <c r="T3095"/>
  <c r="R3095"/>
  <c r="P3095"/>
  <c r="BI3093"/>
  <c r="BH3093"/>
  <c r="BG3093"/>
  <c r="BF3093"/>
  <c r="T3093"/>
  <c r="R3093"/>
  <c r="P3093"/>
  <c r="BI3091"/>
  <c r="BH3091"/>
  <c r="BG3091"/>
  <c r="BF3091"/>
  <c r="T3091"/>
  <c r="R3091"/>
  <c r="P3091"/>
  <c r="BI3089"/>
  <c r="BH3089"/>
  <c r="BG3089"/>
  <c r="BF3089"/>
  <c r="T3089"/>
  <c r="R3089"/>
  <c r="P3089"/>
  <c r="BI3087"/>
  <c r="BH3087"/>
  <c r="BG3087"/>
  <c r="BF3087"/>
  <c r="T3087"/>
  <c r="R3087"/>
  <c r="P3087"/>
  <c r="BI3085"/>
  <c r="BH3085"/>
  <c r="BG3085"/>
  <c r="BF3085"/>
  <c r="T3085"/>
  <c r="R3085"/>
  <c r="P3085"/>
  <c r="BI3083"/>
  <c r="BH3083"/>
  <c r="BG3083"/>
  <c r="BF3083"/>
  <c r="T3083"/>
  <c r="R3083"/>
  <c r="P3083"/>
  <c r="BI3081"/>
  <c r="BH3081"/>
  <c r="BG3081"/>
  <c r="BF3081"/>
  <c r="T3081"/>
  <c r="R3081"/>
  <c r="P3081"/>
  <c r="BI3079"/>
  <c r="BH3079"/>
  <c r="BG3079"/>
  <c r="BF3079"/>
  <c r="T3079"/>
  <c r="R3079"/>
  <c r="P3079"/>
  <c r="BI3077"/>
  <c r="BH3077"/>
  <c r="BG3077"/>
  <c r="BF3077"/>
  <c r="T3077"/>
  <c r="R3077"/>
  <c r="P3077"/>
  <c r="BI3075"/>
  <c r="BH3075"/>
  <c r="BG3075"/>
  <c r="BF3075"/>
  <c r="T3075"/>
  <c r="R3075"/>
  <c r="P3075"/>
  <c r="BI3073"/>
  <c r="BH3073"/>
  <c r="BG3073"/>
  <c r="BF3073"/>
  <c r="T3073"/>
  <c r="R3073"/>
  <c r="P3073"/>
  <c r="BI3071"/>
  <c r="BH3071"/>
  <c r="BG3071"/>
  <c r="BF3071"/>
  <c r="T3071"/>
  <c r="R3071"/>
  <c r="P3071"/>
  <c r="BI3069"/>
  <c r="BH3069"/>
  <c r="BG3069"/>
  <c r="BF3069"/>
  <c r="T3069"/>
  <c r="R3069"/>
  <c r="P3069"/>
  <c r="BI3067"/>
  <c r="BH3067"/>
  <c r="BG3067"/>
  <c r="BF3067"/>
  <c r="T3067"/>
  <c r="R3067"/>
  <c r="P3067"/>
  <c r="BI3065"/>
  <c r="BH3065"/>
  <c r="BG3065"/>
  <c r="BF3065"/>
  <c r="T3065"/>
  <c r="R3065"/>
  <c r="P3065"/>
  <c r="BI3063"/>
  <c r="BH3063"/>
  <c r="BG3063"/>
  <c r="BF3063"/>
  <c r="T3063"/>
  <c r="R3063"/>
  <c r="P3063"/>
  <c r="BI3061"/>
  <c r="BH3061"/>
  <c r="BG3061"/>
  <c r="BF3061"/>
  <c r="T3061"/>
  <c r="R3061"/>
  <c r="P3061"/>
  <c r="BI3059"/>
  <c r="BH3059"/>
  <c r="BG3059"/>
  <c r="BF3059"/>
  <c r="T3059"/>
  <c r="R3059"/>
  <c r="P3059"/>
  <c r="BI3057"/>
  <c r="BH3057"/>
  <c r="BG3057"/>
  <c r="BF3057"/>
  <c r="T3057"/>
  <c r="R3057"/>
  <c r="P3057"/>
  <c r="BI3055"/>
  <c r="BH3055"/>
  <c r="BG3055"/>
  <c r="BF3055"/>
  <c r="T3055"/>
  <c r="R3055"/>
  <c r="P3055"/>
  <c r="BI3053"/>
  <c r="BH3053"/>
  <c r="BG3053"/>
  <c r="BF3053"/>
  <c r="T3053"/>
  <c r="R3053"/>
  <c r="P3053"/>
  <c r="BI3051"/>
  <c r="BH3051"/>
  <c r="BG3051"/>
  <c r="BF3051"/>
  <c r="T3051"/>
  <c r="R3051"/>
  <c r="P3051"/>
  <c r="BI3049"/>
  <c r="BH3049"/>
  <c r="BG3049"/>
  <c r="BF3049"/>
  <c r="T3049"/>
  <c r="R3049"/>
  <c r="P3049"/>
  <c r="BI3047"/>
  <c r="BH3047"/>
  <c r="BG3047"/>
  <c r="BF3047"/>
  <c r="T3047"/>
  <c r="R3047"/>
  <c r="P3047"/>
  <c r="BI3045"/>
  <c r="BH3045"/>
  <c r="BG3045"/>
  <c r="BF3045"/>
  <c r="T3045"/>
  <c r="R3045"/>
  <c r="P3045"/>
  <c r="BI3043"/>
  <c r="BH3043"/>
  <c r="BG3043"/>
  <c r="BF3043"/>
  <c r="T3043"/>
  <c r="R3043"/>
  <c r="P3043"/>
  <c r="BI3041"/>
  <c r="BH3041"/>
  <c r="BG3041"/>
  <c r="BF3041"/>
  <c r="T3041"/>
  <c r="R3041"/>
  <c r="P3041"/>
  <c r="BI3039"/>
  <c r="BH3039"/>
  <c r="BG3039"/>
  <c r="BF3039"/>
  <c r="T3039"/>
  <c r="R3039"/>
  <c r="P3039"/>
  <c r="BI3037"/>
  <c r="BH3037"/>
  <c r="BG3037"/>
  <c r="BF3037"/>
  <c r="T3037"/>
  <c r="R3037"/>
  <c r="P3037"/>
  <c r="BI3035"/>
  <c r="BH3035"/>
  <c r="BG3035"/>
  <c r="BF3035"/>
  <c r="T3035"/>
  <c r="R3035"/>
  <c r="P3035"/>
  <c r="BI3033"/>
  <c r="BH3033"/>
  <c r="BG3033"/>
  <c r="BF3033"/>
  <c r="T3033"/>
  <c r="R3033"/>
  <c r="P3033"/>
  <c r="BI3031"/>
  <c r="BH3031"/>
  <c r="BG3031"/>
  <c r="BF3031"/>
  <c r="T3031"/>
  <c r="R3031"/>
  <c r="P3031"/>
  <c r="BI3029"/>
  <c r="BH3029"/>
  <c r="BG3029"/>
  <c r="BF3029"/>
  <c r="T3029"/>
  <c r="R3029"/>
  <c r="P3029"/>
  <c r="BI3027"/>
  <c r="BH3027"/>
  <c r="BG3027"/>
  <c r="BF3027"/>
  <c r="T3027"/>
  <c r="R3027"/>
  <c r="P3027"/>
  <c r="BI3024"/>
  <c r="BH3024"/>
  <c r="BG3024"/>
  <c r="BF3024"/>
  <c r="T3024"/>
  <c r="R3024"/>
  <c r="P3024"/>
  <c r="BI3019"/>
  <c r="BH3019"/>
  <c r="BG3019"/>
  <c r="BF3019"/>
  <c r="T3019"/>
  <c r="R3019"/>
  <c r="P3019"/>
  <c r="BI3016"/>
  <c r="BH3016"/>
  <c r="BG3016"/>
  <c r="BF3016"/>
  <c r="T3016"/>
  <c r="R3016"/>
  <c r="P3016"/>
  <c r="BI3010"/>
  <c r="BH3010"/>
  <c r="BG3010"/>
  <c r="BF3010"/>
  <c r="T3010"/>
  <c r="R3010"/>
  <c r="P3010"/>
  <c r="BI3005"/>
  <c r="BH3005"/>
  <c r="BG3005"/>
  <c r="BF3005"/>
  <c r="T3005"/>
  <c r="R3005"/>
  <c r="P3005"/>
  <c r="BI3000"/>
  <c r="BH3000"/>
  <c r="BG3000"/>
  <c r="BF3000"/>
  <c r="T3000"/>
  <c r="R3000"/>
  <c r="P3000"/>
  <c r="BI2993"/>
  <c r="BH2993"/>
  <c r="BG2993"/>
  <c r="BF2993"/>
  <c r="T2993"/>
  <c r="R2993"/>
  <c r="P2993"/>
  <c r="BI2990"/>
  <c r="BH2990"/>
  <c r="BG2990"/>
  <c r="BF2990"/>
  <c r="T2990"/>
  <c r="R2990"/>
  <c r="P2990"/>
  <c r="BI2987"/>
  <c r="BH2987"/>
  <c r="BG2987"/>
  <c r="BF2987"/>
  <c r="T2987"/>
  <c r="R2987"/>
  <c r="P2987"/>
  <c r="BI2984"/>
  <c r="BH2984"/>
  <c r="BG2984"/>
  <c r="BF2984"/>
  <c r="T2984"/>
  <c r="R2984"/>
  <c r="P2984"/>
  <c r="BI2981"/>
  <c r="BH2981"/>
  <c r="BG2981"/>
  <c r="BF2981"/>
  <c r="T2981"/>
  <c r="R2981"/>
  <c r="P2981"/>
  <c r="BI2978"/>
  <c r="BH2978"/>
  <c r="BG2978"/>
  <c r="BF2978"/>
  <c r="T2978"/>
  <c r="R2978"/>
  <c r="P2978"/>
  <c r="BI2975"/>
  <c r="BH2975"/>
  <c r="BG2975"/>
  <c r="BF2975"/>
  <c r="T2975"/>
  <c r="R2975"/>
  <c r="P2975"/>
  <c r="BI2972"/>
  <c r="BH2972"/>
  <c r="BG2972"/>
  <c r="BF2972"/>
  <c r="T2972"/>
  <c r="R2972"/>
  <c r="P2972"/>
  <c r="BI2969"/>
  <c r="BH2969"/>
  <c r="BG2969"/>
  <c r="BF2969"/>
  <c r="T2969"/>
  <c r="R2969"/>
  <c r="P2969"/>
  <c r="BI2966"/>
  <c r="BH2966"/>
  <c r="BG2966"/>
  <c r="BF2966"/>
  <c r="T2966"/>
  <c r="R2966"/>
  <c r="P2966"/>
  <c r="BI2963"/>
  <c r="BH2963"/>
  <c r="BG2963"/>
  <c r="BF2963"/>
  <c r="T2963"/>
  <c r="R2963"/>
  <c r="P2963"/>
  <c r="BI2960"/>
  <c r="BH2960"/>
  <c r="BG2960"/>
  <c r="BF2960"/>
  <c r="T2960"/>
  <c r="R2960"/>
  <c r="P2960"/>
  <c r="BI2957"/>
  <c r="BH2957"/>
  <c r="BG2957"/>
  <c r="BF2957"/>
  <c r="T2957"/>
  <c r="R2957"/>
  <c r="P2957"/>
  <c r="BI2954"/>
  <c r="BH2954"/>
  <c r="BG2954"/>
  <c r="BF2954"/>
  <c r="T2954"/>
  <c r="R2954"/>
  <c r="P2954"/>
  <c r="BI2951"/>
  <c r="BH2951"/>
  <c r="BG2951"/>
  <c r="BF2951"/>
  <c r="T2951"/>
  <c r="R2951"/>
  <c r="P2951"/>
  <c r="BI2948"/>
  <c r="BH2948"/>
  <c r="BG2948"/>
  <c r="BF2948"/>
  <c r="T2948"/>
  <c r="R2948"/>
  <c r="P2948"/>
  <c r="BI2945"/>
  <c r="BH2945"/>
  <c r="BG2945"/>
  <c r="BF2945"/>
  <c r="T2945"/>
  <c r="R2945"/>
  <c r="P2945"/>
  <c r="BI2942"/>
  <c r="BH2942"/>
  <c r="BG2942"/>
  <c r="BF2942"/>
  <c r="T2942"/>
  <c r="R2942"/>
  <c r="P2942"/>
  <c r="BI2905"/>
  <c r="BH2905"/>
  <c r="BG2905"/>
  <c r="BF2905"/>
  <c r="T2905"/>
  <c r="R2905"/>
  <c r="P2905"/>
  <c r="BI2902"/>
  <c r="BH2902"/>
  <c r="BG2902"/>
  <c r="BF2902"/>
  <c r="T2902"/>
  <c r="R2902"/>
  <c r="P2902"/>
  <c r="BI2899"/>
  <c r="BH2899"/>
  <c r="BG2899"/>
  <c r="BF2899"/>
  <c r="T2899"/>
  <c r="R2899"/>
  <c r="P2899"/>
  <c r="BI2896"/>
  <c r="BH2896"/>
  <c r="BG2896"/>
  <c r="BF2896"/>
  <c r="T2896"/>
  <c r="R2896"/>
  <c r="P2896"/>
  <c r="BI2893"/>
  <c r="BH2893"/>
  <c r="BG2893"/>
  <c r="BF2893"/>
  <c r="T2893"/>
  <c r="R2893"/>
  <c r="P2893"/>
  <c r="BI2890"/>
  <c r="BH2890"/>
  <c r="BG2890"/>
  <c r="BF2890"/>
  <c r="T2890"/>
  <c r="R2890"/>
  <c r="P2890"/>
  <c r="BI2885"/>
  <c r="BH2885"/>
  <c r="BG2885"/>
  <c r="BF2885"/>
  <c r="T2885"/>
  <c r="R2885"/>
  <c r="P2885"/>
  <c r="BI2870"/>
  <c r="BH2870"/>
  <c r="BG2870"/>
  <c r="BF2870"/>
  <c r="T2870"/>
  <c r="R2870"/>
  <c r="P2870"/>
  <c r="BI2867"/>
  <c r="BH2867"/>
  <c r="BG2867"/>
  <c r="BF2867"/>
  <c r="T2867"/>
  <c r="R2867"/>
  <c r="P2867"/>
  <c r="BI2862"/>
  <c r="BH2862"/>
  <c r="BG2862"/>
  <c r="BF2862"/>
  <c r="T2862"/>
  <c r="R2862"/>
  <c r="P2862"/>
  <c r="BI2859"/>
  <c r="BH2859"/>
  <c r="BG2859"/>
  <c r="BF2859"/>
  <c r="T2859"/>
  <c r="R2859"/>
  <c r="P2859"/>
  <c r="BI2852"/>
  <c r="BH2852"/>
  <c r="BG2852"/>
  <c r="BF2852"/>
  <c r="T2852"/>
  <c r="R2852"/>
  <c r="P2852"/>
  <c r="BI2849"/>
  <c r="BH2849"/>
  <c r="BG2849"/>
  <c r="BF2849"/>
  <c r="T2849"/>
  <c r="R2849"/>
  <c r="P2849"/>
  <c r="BI2818"/>
  <c r="BH2818"/>
  <c r="BG2818"/>
  <c r="BF2818"/>
  <c r="T2818"/>
  <c r="R2818"/>
  <c r="P2818"/>
  <c r="BI2815"/>
  <c r="BH2815"/>
  <c r="BG2815"/>
  <c r="BF2815"/>
  <c r="T2815"/>
  <c r="R2815"/>
  <c r="P2815"/>
  <c r="BI2812"/>
  <c r="BH2812"/>
  <c r="BG2812"/>
  <c r="BF2812"/>
  <c r="T2812"/>
  <c r="R2812"/>
  <c r="P2812"/>
  <c r="BI2807"/>
  <c r="BH2807"/>
  <c r="BG2807"/>
  <c r="BF2807"/>
  <c r="T2807"/>
  <c r="R2807"/>
  <c r="P2807"/>
  <c r="BI2804"/>
  <c r="BH2804"/>
  <c r="BG2804"/>
  <c r="BF2804"/>
  <c r="T2804"/>
  <c r="R2804"/>
  <c r="P2804"/>
  <c r="BI2801"/>
  <c r="BH2801"/>
  <c r="BG2801"/>
  <c r="BF2801"/>
  <c r="T2801"/>
  <c r="R2801"/>
  <c r="P2801"/>
  <c r="BI2796"/>
  <c r="BH2796"/>
  <c r="BG2796"/>
  <c r="BF2796"/>
  <c r="T2796"/>
  <c r="R2796"/>
  <c r="P2796"/>
  <c r="BI2793"/>
  <c r="BH2793"/>
  <c r="BG2793"/>
  <c r="BF2793"/>
  <c r="T2793"/>
  <c r="R2793"/>
  <c r="P2793"/>
  <c r="BI2790"/>
  <c r="BH2790"/>
  <c r="BG2790"/>
  <c r="BF2790"/>
  <c r="T2790"/>
  <c r="R2790"/>
  <c r="P2790"/>
  <c r="BI2787"/>
  <c r="BH2787"/>
  <c r="BG2787"/>
  <c r="BF2787"/>
  <c r="T2787"/>
  <c r="R2787"/>
  <c r="P2787"/>
  <c r="BI2784"/>
  <c r="BH2784"/>
  <c r="BG2784"/>
  <c r="BF2784"/>
  <c r="T2784"/>
  <c r="R2784"/>
  <c r="P2784"/>
  <c r="BI2781"/>
  <c r="BH2781"/>
  <c r="BG2781"/>
  <c r="BF2781"/>
  <c r="T2781"/>
  <c r="R2781"/>
  <c r="P2781"/>
  <c r="BI2778"/>
  <c r="BH2778"/>
  <c r="BG2778"/>
  <c r="BF2778"/>
  <c r="T2778"/>
  <c r="R2778"/>
  <c r="P2778"/>
  <c r="BI2775"/>
  <c r="BH2775"/>
  <c r="BG2775"/>
  <c r="BF2775"/>
  <c r="T2775"/>
  <c r="R2775"/>
  <c r="P2775"/>
  <c r="BI2767"/>
  <c r="BH2767"/>
  <c r="BG2767"/>
  <c r="BF2767"/>
  <c r="T2767"/>
  <c r="R2767"/>
  <c r="P2767"/>
  <c r="BI2764"/>
  <c r="BH2764"/>
  <c r="BG2764"/>
  <c r="BF2764"/>
  <c r="T2764"/>
  <c r="R2764"/>
  <c r="P2764"/>
  <c r="BI2761"/>
  <c r="BH2761"/>
  <c r="BG2761"/>
  <c r="BF2761"/>
  <c r="T2761"/>
  <c r="R2761"/>
  <c r="P2761"/>
  <c r="BI2758"/>
  <c r="BH2758"/>
  <c r="BG2758"/>
  <c r="BF2758"/>
  <c r="T2758"/>
  <c r="R2758"/>
  <c r="P2758"/>
  <c r="BI2755"/>
  <c r="BH2755"/>
  <c r="BG2755"/>
  <c r="BF2755"/>
  <c r="T2755"/>
  <c r="R2755"/>
  <c r="P2755"/>
  <c r="BI2752"/>
  <c r="BH2752"/>
  <c r="BG2752"/>
  <c r="BF2752"/>
  <c r="T2752"/>
  <c r="R2752"/>
  <c r="P2752"/>
  <c r="BI2749"/>
  <c r="BH2749"/>
  <c r="BG2749"/>
  <c r="BF2749"/>
  <c r="T2749"/>
  <c r="R2749"/>
  <c r="P2749"/>
  <c r="BI2746"/>
  <c r="BH2746"/>
  <c r="BG2746"/>
  <c r="BF2746"/>
  <c r="T2746"/>
  <c r="R2746"/>
  <c r="P2746"/>
  <c r="BI2736"/>
  <c r="BH2736"/>
  <c r="BG2736"/>
  <c r="BF2736"/>
  <c r="T2736"/>
  <c r="R2736"/>
  <c r="P2736"/>
  <c r="BI2733"/>
  <c r="BH2733"/>
  <c r="BG2733"/>
  <c r="BF2733"/>
  <c r="T2733"/>
  <c r="R2733"/>
  <c r="P2733"/>
  <c r="BI2730"/>
  <c r="BH2730"/>
  <c r="BG2730"/>
  <c r="BF2730"/>
  <c r="T2730"/>
  <c r="R2730"/>
  <c r="P2730"/>
  <c r="BI2724"/>
  <c r="BH2724"/>
  <c r="BG2724"/>
  <c r="BF2724"/>
  <c r="T2724"/>
  <c r="R2724"/>
  <c r="P2724"/>
  <c r="BI2719"/>
  <c r="BH2719"/>
  <c r="BG2719"/>
  <c r="BF2719"/>
  <c r="T2719"/>
  <c r="R2719"/>
  <c r="P2719"/>
  <c r="BI2711"/>
  <c r="BH2711"/>
  <c r="BG2711"/>
  <c r="BF2711"/>
  <c r="T2711"/>
  <c r="R2711"/>
  <c r="P2711"/>
  <c r="BI2696"/>
  <c r="BH2696"/>
  <c r="BG2696"/>
  <c r="BF2696"/>
  <c r="T2696"/>
  <c r="R2696"/>
  <c r="P2696"/>
  <c r="BI2681"/>
  <c r="BH2681"/>
  <c r="BG2681"/>
  <c r="BF2681"/>
  <c r="T2681"/>
  <c r="R2681"/>
  <c r="P2681"/>
  <c r="BI2678"/>
  <c r="BH2678"/>
  <c r="BG2678"/>
  <c r="BF2678"/>
  <c r="T2678"/>
  <c r="R2678"/>
  <c r="P2678"/>
  <c r="BI2675"/>
  <c r="BH2675"/>
  <c r="BG2675"/>
  <c r="BF2675"/>
  <c r="T2675"/>
  <c r="R2675"/>
  <c r="P2675"/>
  <c r="BI2672"/>
  <c r="BH2672"/>
  <c r="BG2672"/>
  <c r="BF2672"/>
  <c r="T2672"/>
  <c r="R2672"/>
  <c r="P2672"/>
  <c r="BI2669"/>
  <c r="BH2669"/>
  <c r="BG2669"/>
  <c r="BF2669"/>
  <c r="T2669"/>
  <c r="R2669"/>
  <c r="P2669"/>
  <c r="BI2660"/>
  <c r="BH2660"/>
  <c r="BG2660"/>
  <c r="BF2660"/>
  <c r="T2660"/>
  <c r="R2660"/>
  <c r="P2660"/>
  <c r="BI2655"/>
  <c r="BH2655"/>
  <c r="BG2655"/>
  <c r="BF2655"/>
  <c r="T2655"/>
  <c r="R2655"/>
  <c r="P2655"/>
  <c r="BI2652"/>
  <c r="BH2652"/>
  <c r="BG2652"/>
  <c r="BF2652"/>
  <c r="T2652"/>
  <c r="R2652"/>
  <c r="P2652"/>
  <c r="BI2641"/>
  <c r="BH2641"/>
  <c r="BG2641"/>
  <c r="BF2641"/>
  <c r="T2641"/>
  <c r="R2641"/>
  <c r="P2641"/>
  <c r="BI2634"/>
  <c r="BH2634"/>
  <c r="BG2634"/>
  <c r="BF2634"/>
  <c r="T2634"/>
  <c r="R2634"/>
  <c r="P2634"/>
  <c r="BI2629"/>
  <c r="BH2629"/>
  <c r="BG2629"/>
  <c r="BF2629"/>
  <c r="T2629"/>
  <c r="R2629"/>
  <c r="P2629"/>
  <c r="BI2620"/>
  <c r="BH2620"/>
  <c r="BG2620"/>
  <c r="BF2620"/>
  <c r="T2620"/>
  <c r="R2620"/>
  <c r="P2620"/>
  <c r="BI2603"/>
  <c r="BH2603"/>
  <c r="BG2603"/>
  <c r="BF2603"/>
  <c r="T2603"/>
  <c r="R2603"/>
  <c r="P2603"/>
  <c r="BI2586"/>
  <c r="BH2586"/>
  <c r="BG2586"/>
  <c r="BF2586"/>
  <c r="T2586"/>
  <c r="R2586"/>
  <c r="P2586"/>
  <c r="BI2584"/>
  <c r="BH2584"/>
  <c r="BG2584"/>
  <c r="BF2584"/>
  <c r="T2584"/>
  <c r="R2584"/>
  <c r="P2584"/>
  <c r="BI2581"/>
  <c r="BH2581"/>
  <c r="BG2581"/>
  <c r="BF2581"/>
  <c r="T2581"/>
  <c r="R2581"/>
  <c r="P2581"/>
  <c r="BI2578"/>
  <c r="BH2578"/>
  <c r="BG2578"/>
  <c r="BF2578"/>
  <c r="T2578"/>
  <c r="R2578"/>
  <c r="P2578"/>
  <c r="BI2575"/>
  <c r="BH2575"/>
  <c r="BG2575"/>
  <c r="BF2575"/>
  <c r="T2575"/>
  <c r="R2575"/>
  <c r="P2575"/>
  <c r="BI2572"/>
  <c r="BH2572"/>
  <c r="BG2572"/>
  <c r="BF2572"/>
  <c r="T2572"/>
  <c r="R2572"/>
  <c r="P2572"/>
  <c r="BI2569"/>
  <c r="BH2569"/>
  <c r="BG2569"/>
  <c r="BF2569"/>
  <c r="T2569"/>
  <c r="R2569"/>
  <c r="P2569"/>
  <c r="BI2566"/>
  <c r="BH2566"/>
  <c r="BG2566"/>
  <c r="BF2566"/>
  <c r="T2566"/>
  <c r="R2566"/>
  <c r="P2566"/>
  <c r="BI2563"/>
  <c r="BH2563"/>
  <c r="BG2563"/>
  <c r="BF2563"/>
  <c r="T2563"/>
  <c r="R2563"/>
  <c r="P2563"/>
  <c r="BI2560"/>
  <c r="BH2560"/>
  <c r="BG2560"/>
  <c r="BF2560"/>
  <c r="T2560"/>
  <c r="R2560"/>
  <c r="P2560"/>
  <c r="BI2557"/>
  <c r="BH2557"/>
  <c r="BG2557"/>
  <c r="BF2557"/>
  <c r="T2557"/>
  <c r="R2557"/>
  <c r="P2557"/>
  <c r="BI2554"/>
  <c r="BH2554"/>
  <c r="BG2554"/>
  <c r="BF2554"/>
  <c r="T2554"/>
  <c r="R2554"/>
  <c r="P2554"/>
  <c r="BI2514"/>
  <c r="BH2514"/>
  <c r="BG2514"/>
  <c r="BF2514"/>
  <c r="T2514"/>
  <c r="R2514"/>
  <c r="P2514"/>
  <c r="BI2474"/>
  <c r="BH2474"/>
  <c r="BG2474"/>
  <c r="BF2474"/>
  <c r="T2474"/>
  <c r="R2474"/>
  <c r="P2474"/>
  <c r="BI2434"/>
  <c r="BH2434"/>
  <c r="BG2434"/>
  <c r="BF2434"/>
  <c r="T2434"/>
  <c r="R2434"/>
  <c r="P2434"/>
  <c r="BI2394"/>
  <c r="BH2394"/>
  <c r="BG2394"/>
  <c r="BF2394"/>
  <c r="T2394"/>
  <c r="R2394"/>
  <c r="P2394"/>
  <c r="BI2373"/>
  <c r="BH2373"/>
  <c r="BG2373"/>
  <c r="BF2373"/>
  <c r="T2373"/>
  <c r="R2373"/>
  <c r="P2373"/>
  <c r="BI2352"/>
  <c r="BH2352"/>
  <c r="BG2352"/>
  <c r="BF2352"/>
  <c r="T2352"/>
  <c r="R2352"/>
  <c r="P2352"/>
  <c r="BI2349"/>
  <c r="BH2349"/>
  <c r="BG2349"/>
  <c r="BF2349"/>
  <c r="T2349"/>
  <c r="R2349"/>
  <c r="P2349"/>
  <c r="BI2346"/>
  <c r="BH2346"/>
  <c r="BG2346"/>
  <c r="BF2346"/>
  <c r="T2346"/>
  <c r="R2346"/>
  <c r="P2346"/>
  <c r="BI2343"/>
  <c r="BH2343"/>
  <c r="BG2343"/>
  <c r="BF2343"/>
  <c r="T2343"/>
  <c r="R2343"/>
  <c r="P2343"/>
  <c r="BI2340"/>
  <c r="BH2340"/>
  <c r="BG2340"/>
  <c r="BF2340"/>
  <c r="T2340"/>
  <c r="R2340"/>
  <c r="P2340"/>
  <c r="BI2337"/>
  <c r="BH2337"/>
  <c r="BG2337"/>
  <c r="BF2337"/>
  <c r="T2337"/>
  <c r="R2337"/>
  <c r="P2337"/>
  <c r="BI2334"/>
  <c r="BH2334"/>
  <c r="BG2334"/>
  <c r="BF2334"/>
  <c r="T2334"/>
  <c r="R2334"/>
  <c r="P2334"/>
  <c r="BI2329"/>
  <c r="BH2329"/>
  <c r="BG2329"/>
  <c r="BF2329"/>
  <c r="T2329"/>
  <c r="R2329"/>
  <c r="P2329"/>
  <c r="BI2326"/>
  <c r="BH2326"/>
  <c r="BG2326"/>
  <c r="BF2326"/>
  <c r="T2326"/>
  <c r="R2326"/>
  <c r="P2326"/>
  <c r="BI2323"/>
  <c r="BH2323"/>
  <c r="BG2323"/>
  <c r="BF2323"/>
  <c r="T2323"/>
  <c r="R2323"/>
  <c r="P2323"/>
  <c r="BI2320"/>
  <c r="BH2320"/>
  <c r="BG2320"/>
  <c r="BF2320"/>
  <c r="T2320"/>
  <c r="R2320"/>
  <c r="P2320"/>
  <c r="BI2317"/>
  <c r="BH2317"/>
  <c r="BG2317"/>
  <c r="BF2317"/>
  <c r="T2317"/>
  <c r="R2317"/>
  <c r="P2317"/>
  <c r="BI2314"/>
  <c r="BH2314"/>
  <c r="BG2314"/>
  <c r="BF2314"/>
  <c r="T2314"/>
  <c r="R2314"/>
  <c r="P2314"/>
  <c r="BI2311"/>
  <c r="BH2311"/>
  <c r="BG2311"/>
  <c r="BF2311"/>
  <c r="T2311"/>
  <c r="R2311"/>
  <c r="P2311"/>
  <c r="BI2308"/>
  <c r="BH2308"/>
  <c r="BG2308"/>
  <c r="BF2308"/>
  <c r="T2308"/>
  <c r="R2308"/>
  <c r="P2308"/>
  <c r="BI2305"/>
  <c r="BH2305"/>
  <c r="BG2305"/>
  <c r="BF2305"/>
  <c r="T2305"/>
  <c r="R2305"/>
  <c r="P2305"/>
  <c r="BI2302"/>
  <c r="BH2302"/>
  <c r="BG2302"/>
  <c r="BF2302"/>
  <c r="T2302"/>
  <c r="R2302"/>
  <c r="P2302"/>
  <c r="BI2299"/>
  <c r="BH2299"/>
  <c r="BG2299"/>
  <c r="BF2299"/>
  <c r="T2299"/>
  <c r="R2299"/>
  <c r="P2299"/>
  <c r="BI2296"/>
  <c r="BH2296"/>
  <c r="BG2296"/>
  <c r="BF2296"/>
  <c r="T2296"/>
  <c r="R2296"/>
  <c r="P2296"/>
  <c r="BI2293"/>
  <c r="BH2293"/>
  <c r="BG2293"/>
  <c r="BF2293"/>
  <c r="T2293"/>
  <c r="R2293"/>
  <c r="P2293"/>
  <c r="BI2290"/>
  <c r="BH2290"/>
  <c r="BG2290"/>
  <c r="BF2290"/>
  <c r="T2290"/>
  <c r="R2290"/>
  <c r="P2290"/>
  <c r="BI2275"/>
  <c r="BH2275"/>
  <c r="BG2275"/>
  <c r="BF2275"/>
  <c r="T2275"/>
  <c r="R2275"/>
  <c r="P2275"/>
  <c r="BI2272"/>
  <c r="BH2272"/>
  <c r="BG2272"/>
  <c r="BF2272"/>
  <c r="T2272"/>
  <c r="R2272"/>
  <c r="P2272"/>
  <c r="BI2269"/>
  <c r="BH2269"/>
  <c r="BG2269"/>
  <c r="BF2269"/>
  <c r="T2269"/>
  <c r="R2269"/>
  <c r="P2269"/>
  <c r="BI2266"/>
  <c r="BH2266"/>
  <c r="BG2266"/>
  <c r="BF2266"/>
  <c r="T2266"/>
  <c r="R2266"/>
  <c r="P2266"/>
  <c r="BI2263"/>
  <c r="BH2263"/>
  <c r="BG2263"/>
  <c r="BF2263"/>
  <c r="T2263"/>
  <c r="R2263"/>
  <c r="P2263"/>
  <c r="BI2256"/>
  <c r="BH2256"/>
  <c r="BG2256"/>
  <c r="BF2256"/>
  <c r="T2256"/>
  <c r="R2256"/>
  <c r="P2256"/>
  <c r="BI2253"/>
  <c r="BH2253"/>
  <c r="BG2253"/>
  <c r="BF2253"/>
  <c r="T2253"/>
  <c r="R2253"/>
  <c r="P2253"/>
  <c r="BI2250"/>
  <c r="BH2250"/>
  <c r="BG2250"/>
  <c r="BF2250"/>
  <c r="T2250"/>
  <c r="R2250"/>
  <c r="P2250"/>
  <c r="BI2244"/>
  <c r="BH2244"/>
  <c r="BG2244"/>
  <c r="BF2244"/>
  <c r="T2244"/>
  <c r="R2244"/>
  <c r="P2244"/>
  <c r="BI2239"/>
  <c r="BH2239"/>
  <c r="BG2239"/>
  <c r="BF2239"/>
  <c r="T2239"/>
  <c r="R2239"/>
  <c r="P2239"/>
  <c r="BI2227"/>
  <c r="BH2227"/>
  <c r="BG2227"/>
  <c r="BF2227"/>
  <c r="T2227"/>
  <c r="R2227"/>
  <c r="P2227"/>
  <c r="BI2210"/>
  <c r="BH2210"/>
  <c r="BG2210"/>
  <c r="BF2210"/>
  <c r="T2210"/>
  <c r="R2210"/>
  <c r="P2210"/>
  <c r="BI2204"/>
  <c r="BH2204"/>
  <c r="BG2204"/>
  <c r="BF2204"/>
  <c r="T2204"/>
  <c r="R2204"/>
  <c r="P2204"/>
  <c r="BI2198"/>
  <c r="BH2198"/>
  <c r="BG2198"/>
  <c r="BF2198"/>
  <c r="T2198"/>
  <c r="R2198"/>
  <c r="P2198"/>
  <c r="BI2195"/>
  <c r="BH2195"/>
  <c r="BG2195"/>
  <c r="BF2195"/>
  <c r="T2195"/>
  <c r="R2195"/>
  <c r="P2195"/>
  <c r="BI2190"/>
  <c r="BH2190"/>
  <c r="BG2190"/>
  <c r="BF2190"/>
  <c r="T2190"/>
  <c r="R2190"/>
  <c r="P2190"/>
  <c r="BI2183"/>
  <c r="BH2183"/>
  <c r="BG2183"/>
  <c r="BF2183"/>
  <c r="T2183"/>
  <c r="R2183"/>
  <c r="P2183"/>
  <c r="BI2180"/>
  <c r="BH2180"/>
  <c r="BG2180"/>
  <c r="BF2180"/>
  <c r="T2180"/>
  <c r="R2180"/>
  <c r="P2180"/>
  <c r="BI2169"/>
  <c r="BH2169"/>
  <c r="BG2169"/>
  <c r="BF2169"/>
  <c r="T2169"/>
  <c r="R2169"/>
  <c r="P2169"/>
  <c r="BI2161"/>
  <c r="BH2161"/>
  <c r="BG2161"/>
  <c r="BF2161"/>
  <c r="T2161"/>
  <c r="R2161"/>
  <c r="P2161"/>
  <c r="BI2158"/>
  <c r="BH2158"/>
  <c r="BG2158"/>
  <c r="BF2158"/>
  <c r="T2158"/>
  <c r="R2158"/>
  <c r="P2158"/>
  <c r="BI2152"/>
  <c r="BH2152"/>
  <c r="BG2152"/>
  <c r="BF2152"/>
  <c r="T2152"/>
  <c r="R2152"/>
  <c r="P2152"/>
  <c r="BI2149"/>
  <c r="BH2149"/>
  <c r="BG2149"/>
  <c r="BF2149"/>
  <c r="T2149"/>
  <c r="R2149"/>
  <c r="P2149"/>
  <c r="BI2136"/>
  <c r="BH2136"/>
  <c r="BG2136"/>
  <c r="BF2136"/>
  <c r="T2136"/>
  <c r="R2136"/>
  <c r="P2136"/>
  <c r="BI2133"/>
  <c r="BH2133"/>
  <c r="BG2133"/>
  <c r="BF2133"/>
  <c r="T2133"/>
  <c r="R2133"/>
  <c r="P2133"/>
  <c r="BI2130"/>
  <c r="BH2130"/>
  <c r="BG2130"/>
  <c r="BF2130"/>
  <c r="T2130"/>
  <c r="R2130"/>
  <c r="P2130"/>
  <c r="BI2127"/>
  <c r="BH2127"/>
  <c r="BG2127"/>
  <c r="BF2127"/>
  <c r="T2127"/>
  <c r="R2127"/>
  <c r="P2127"/>
  <c r="BI2121"/>
  <c r="BH2121"/>
  <c r="BG2121"/>
  <c r="BF2121"/>
  <c r="T2121"/>
  <c r="R2121"/>
  <c r="P2121"/>
  <c r="BI2118"/>
  <c r="BH2118"/>
  <c r="BG2118"/>
  <c r="BF2118"/>
  <c r="T2118"/>
  <c r="R2118"/>
  <c r="P2118"/>
  <c r="BI2115"/>
  <c r="BH2115"/>
  <c r="BG2115"/>
  <c r="BF2115"/>
  <c r="T2115"/>
  <c r="R2115"/>
  <c r="P2115"/>
  <c r="BI2112"/>
  <c r="BH2112"/>
  <c r="BG2112"/>
  <c r="BF2112"/>
  <c r="T2112"/>
  <c r="R2112"/>
  <c r="P2112"/>
  <c r="BI2109"/>
  <c r="BH2109"/>
  <c r="BG2109"/>
  <c r="BF2109"/>
  <c r="T2109"/>
  <c r="R2109"/>
  <c r="P2109"/>
  <c r="BI2106"/>
  <c r="BH2106"/>
  <c r="BG2106"/>
  <c r="BF2106"/>
  <c r="T2106"/>
  <c r="R2106"/>
  <c r="P2106"/>
  <c r="BI2103"/>
  <c r="BH2103"/>
  <c r="BG2103"/>
  <c r="BF2103"/>
  <c r="T2103"/>
  <c r="R2103"/>
  <c r="P2103"/>
  <c r="BI2100"/>
  <c r="BH2100"/>
  <c r="BG2100"/>
  <c r="BF2100"/>
  <c r="T2100"/>
  <c r="R2100"/>
  <c r="P2100"/>
  <c r="BI2097"/>
  <c r="BH2097"/>
  <c r="BG2097"/>
  <c r="BF2097"/>
  <c r="T2097"/>
  <c r="R2097"/>
  <c r="P2097"/>
  <c r="BI2094"/>
  <c r="BH2094"/>
  <c r="BG2094"/>
  <c r="BF2094"/>
  <c r="T2094"/>
  <c r="R2094"/>
  <c r="P2094"/>
  <c r="BI2091"/>
  <c r="BH2091"/>
  <c r="BG2091"/>
  <c r="BF2091"/>
  <c r="T2091"/>
  <c r="R2091"/>
  <c r="P2091"/>
  <c r="BI2088"/>
  <c r="BH2088"/>
  <c r="BG2088"/>
  <c r="BF2088"/>
  <c r="T2088"/>
  <c r="R2088"/>
  <c r="P2088"/>
  <c r="BI2085"/>
  <c r="BH2085"/>
  <c r="BG2085"/>
  <c r="BF2085"/>
  <c r="T2085"/>
  <c r="R2085"/>
  <c r="P2085"/>
  <c r="BI2082"/>
  <c r="BH2082"/>
  <c r="BG2082"/>
  <c r="BF2082"/>
  <c r="T2082"/>
  <c r="R2082"/>
  <c r="P2082"/>
  <c r="BI2079"/>
  <c r="BH2079"/>
  <c r="BG2079"/>
  <c r="BF2079"/>
  <c r="T2079"/>
  <c r="R2079"/>
  <c r="P2079"/>
  <c r="BI2076"/>
  <c r="BH2076"/>
  <c r="BG2076"/>
  <c r="BF2076"/>
  <c r="T2076"/>
  <c r="R2076"/>
  <c r="P2076"/>
  <c r="BI2073"/>
  <c r="BH2073"/>
  <c r="BG2073"/>
  <c r="BF2073"/>
  <c r="T2073"/>
  <c r="R2073"/>
  <c r="P2073"/>
  <c r="BI2070"/>
  <c r="BH2070"/>
  <c r="BG2070"/>
  <c r="BF2070"/>
  <c r="T2070"/>
  <c r="R2070"/>
  <c r="P2070"/>
  <c r="BI2067"/>
  <c r="BH2067"/>
  <c r="BG2067"/>
  <c r="BF2067"/>
  <c r="T2067"/>
  <c r="R2067"/>
  <c r="P2067"/>
  <c r="BI2064"/>
  <c r="BH2064"/>
  <c r="BG2064"/>
  <c r="BF2064"/>
  <c r="T2064"/>
  <c r="R2064"/>
  <c r="P2064"/>
  <c r="BI2061"/>
  <c r="BH2061"/>
  <c r="BG2061"/>
  <c r="BF2061"/>
  <c r="T2061"/>
  <c r="R2061"/>
  <c r="P2061"/>
  <c r="BI2058"/>
  <c r="BH2058"/>
  <c r="BG2058"/>
  <c r="BF2058"/>
  <c r="T2058"/>
  <c r="R2058"/>
  <c r="P2058"/>
  <c r="BI2055"/>
  <c r="BH2055"/>
  <c r="BG2055"/>
  <c r="BF2055"/>
  <c r="T2055"/>
  <c r="R2055"/>
  <c r="P2055"/>
  <c r="BI2052"/>
  <c r="BH2052"/>
  <c r="BG2052"/>
  <c r="BF2052"/>
  <c r="T2052"/>
  <c r="R2052"/>
  <c r="P2052"/>
  <c r="BI2049"/>
  <c r="BH2049"/>
  <c r="BG2049"/>
  <c r="BF2049"/>
  <c r="T2049"/>
  <c r="R2049"/>
  <c r="P2049"/>
  <c r="BI2046"/>
  <c r="BH2046"/>
  <c r="BG2046"/>
  <c r="BF2046"/>
  <c r="T2046"/>
  <c r="R2046"/>
  <c r="P2046"/>
  <c r="BI2043"/>
  <c r="BH2043"/>
  <c r="BG2043"/>
  <c r="BF2043"/>
  <c r="T2043"/>
  <c r="R2043"/>
  <c r="P2043"/>
  <c r="BI2040"/>
  <c r="BH2040"/>
  <c r="BG2040"/>
  <c r="BF2040"/>
  <c r="T2040"/>
  <c r="R2040"/>
  <c r="P2040"/>
  <c r="BI2037"/>
  <c r="BH2037"/>
  <c r="BG2037"/>
  <c r="BF2037"/>
  <c r="T2037"/>
  <c r="R2037"/>
  <c r="P2037"/>
  <c r="BI2014"/>
  <c r="BH2014"/>
  <c r="BG2014"/>
  <c r="BF2014"/>
  <c r="T2014"/>
  <c r="R2014"/>
  <c r="P2014"/>
  <c r="BI2011"/>
  <c r="BH2011"/>
  <c r="BG2011"/>
  <c r="BF2011"/>
  <c r="T2011"/>
  <c r="R2011"/>
  <c r="P2011"/>
  <c r="BI2008"/>
  <c r="BH2008"/>
  <c r="BG2008"/>
  <c r="BF2008"/>
  <c r="T2008"/>
  <c r="R2008"/>
  <c r="P2008"/>
  <c r="BI2003"/>
  <c r="BH2003"/>
  <c r="BG2003"/>
  <c r="BF2003"/>
  <c r="T2003"/>
  <c r="R2003"/>
  <c r="P2003"/>
  <c r="BI1997"/>
  <c r="BH1997"/>
  <c r="BG1997"/>
  <c r="BF1997"/>
  <c r="T1997"/>
  <c r="R1997"/>
  <c r="P1997"/>
  <c r="BI1992"/>
  <c r="BH1992"/>
  <c r="BG1992"/>
  <c r="BF1992"/>
  <c r="T1992"/>
  <c r="R1992"/>
  <c r="P1992"/>
  <c r="BI1989"/>
  <c r="BH1989"/>
  <c r="BG1989"/>
  <c r="BF1989"/>
  <c r="T1989"/>
  <c r="R1989"/>
  <c r="P1989"/>
  <c r="BI1986"/>
  <c r="BH1986"/>
  <c r="BG1986"/>
  <c r="BF1986"/>
  <c r="T1986"/>
  <c r="R1986"/>
  <c r="P1986"/>
  <c r="BI1980"/>
  <c r="BH1980"/>
  <c r="BG1980"/>
  <c r="BF1980"/>
  <c r="T1980"/>
  <c r="R1980"/>
  <c r="P1980"/>
  <c r="BI1975"/>
  <c r="BH1975"/>
  <c r="BG1975"/>
  <c r="BF1975"/>
  <c r="T1975"/>
  <c r="R1975"/>
  <c r="P1975"/>
  <c r="BI1972"/>
  <c r="BH1972"/>
  <c r="BG1972"/>
  <c r="BF1972"/>
  <c r="T1972"/>
  <c r="R1972"/>
  <c r="P1972"/>
  <c r="BI1969"/>
  <c r="BH1969"/>
  <c r="BG1969"/>
  <c r="BF1969"/>
  <c r="T1969"/>
  <c r="R1969"/>
  <c r="P1969"/>
  <c r="BI1966"/>
  <c r="BH1966"/>
  <c r="BG1966"/>
  <c r="BF1966"/>
  <c r="T1966"/>
  <c r="R1966"/>
  <c r="P1966"/>
  <c r="BI1958"/>
  <c r="BH1958"/>
  <c r="BG1958"/>
  <c r="BF1958"/>
  <c r="T1958"/>
  <c r="R1958"/>
  <c r="P1958"/>
  <c r="BI1955"/>
  <c r="BH1955"/>
  <c r="BG1955"/>
  <c r="BF1955"/>
  <c r="T1955"/>
  <c r="R1955"/>
  <c r="P1955"/>
  <c r="BI1952"/>
  <c r="BH1952"/>
  <c r="BG1952"/>
  <c r="BF1952"/>
  <c r="T1952"/>
  <c r="R1952"/>
  <c r="P1952"/>
  <c r="BI1949"/>
  <c r="BH1949"/>
  <c r="BG1949"/>
  <c r="BF1949"/>
  <c r="T1949"/>
  <c r="R1949"/>
  <c r="P1949"/>
  <c r="BI1946"/>
  <c r="BH1946"/>
  <c r="BG1946"/>
  <c r="BF1946"/>
  <c r="T1946"/>
  <c r="R1946"/>
  <c r="P1946"/>
  <c r="BI1943"/>
  <c r="BH1943"/>
  <c r="BG1943"/>
  <c r="BF1943"/>
  <c r="T1943"/>
  <c r="R1943"/>
  <c r="P1943"/>
  <c r="BI1940"/>
  <c r="BH1940"/>
  <c r="BG1940"/>
  <c r="BF1940"/>
  <c r="T1940"/>
  <c r="R1940"/>
  <c r="P1940"/>
  <c r="BI1937"/>
  <c r="BH1937"/>
  <c r="BG1937"/>
  <c r="BF1937"/>
  <c r="T1937"/>
  <c r="R1937"/>
  <c r="P1937"/>
  <c r="BI1935"/>
  <c r="BH1935"/>
  <c r="BG1935"/>
  <c r="BF1935"/>
  <c r="T1935"/>
  <c r="R1935"/>
  <c r="P1935"/>
  <c r="BI1932"/>
  <c r="BH1932"/>
  <c r="BG1932"/>
  <c r="BF1932"/>
  <c r="T1932"/>
  <c r="R1932"/>
  <c r="P1932"/>
  <c r="BI1927"/>
  <c r="BH1927"/>
  <c r="BG1927"/>
  <c r="BF1927"/>
  <c r="T1927"/>
  <c r="R1927"/>
  <c r="P1927"/>
  <c r="BI1924"/>
  <c r="BH1924"/>
  <c r="BG1924"/>
  <c r="BF1924"/>
  <c r="T1924"/>
  <c r="R1924"/>
  <c r="P1924"/>
  <c r="BI1919"/>
  <c r="BH1919"/>
  <c r="BG1919"/>
  <c r="BF1919"/>
  <c r="T1919"/>
  <c r="R1919"/>
  <c r="P1919"/>
  <c r="BI1916"/>
  <c r="BH1916"/>
  <c r="BG1916"/>
  <c r="BF1916"/>
  <c r="T1916"/>
  <c r="R1916"/>
  <c r="P1916"/>
  <c r="BI1913"/>
  <c r="BH1913"/>
  <c r="BG1913"/>
  <c r="BF1913"/>
  <c r="T1913"/>
  <c r="R1913"/>
  <c r="P1913"/>
  <c r="BI1910"/>
  <c r="BH1910"/>
  <c r="BG1910"/>
  <c r="BF1910"/>
  <c r="T1910"/>
  <c r="R1910"/>
  <c r="P1910"/>
  <c r="BI1907"/>
  <c r="BH1907"/>
  <c r="BG1907"/>
  <c r="BF1907"/>
  <c r="T1907"/>
  <c r="R1907"/>
  <c r="P1907"/>
  <c r="BI1902"/>
  <c r="BH1902"/>
  <c r="BG1902"/>
  <c r="BF1902"/>
  <c r="T1902"/>
  <c r="R1902"/>
  <c r="P1902"/>
  <c r="BI1899"/>
  <c r="BH1899"/>
  <c r="BG1899"/>
  <c r="BF1899"/>
  <c r="T1899"/>
  <c r="R1899"/>
  <c r="P1899"/>
  <c r="BI1896"/>
  <c r="BH1896"/>
  <c r="BG1896"/>
  <c r="BF1896"/>
  <c r="T1896"/>
  <c r="R1896"/>
  <c r="P1896"/>
  <c r="BI1893"/>
  <c r="BH1893"/>
  <c r="BG1893"/>
  <c r="BF1893"/>
  <c r="T1893"/>
  <c r="R1893"/>
  <c r="P1893"/>
  <c r="BI1890"/>
  <c r="BH1890"/>
  <c r="BG1890"/>
  <c r="BF1890"/>
  <c r="T1890"/>
  <c r="R1890"/>
  <c r="P1890"/>
  <c r="BI1887"/>
  <c r="BH1887"/>
  <c r="BG1887"/>
  <c r="BF1887"/>
  <c r="T1887"/>
  <c r="R1887"/>
  <c r="P1887"/>
  <c r="BI1884"/>
  <c r="BH1884"/>
  <c r="BG1884"/>
  <c r="BF1884"/>
  <c r="T1884"/>
  <c r="R1884"/>
  <c r="P1884"/>
  <c r="BI1881"/>
  <c r="BH1881"/>
  <c r="BG1881"/>
  <c r="BF1881"/>
  <c r="T1881"/>
  <c r="R1881"/>
  <c r="P1881"/>
  <c r="BI1878"/>
  <c r="BH1878"/>
  <c r="BG1878"/>
  <c r="BF1878"/>
  <c r="T1878"/>
  <c r="R1878"/>
  <c r="P1878"/>
  <c r="BI1875"/>
  <c r="BH1875"/>
  <c r="BG1875"/>
  <c r="BF1875"/>
  <c r="T1875"/>
  <c r="R1875"/>
  <c r="P1875"/>
  <c r="BI1872"/>
  <c r="BH1872"/>
  <c r="BG1872"/>
  <c r="BF1872"/>
  <c r="T1872"/>
  <c r="R1872"/>
  <c r="P1872"/>
  <c r="BI1865"/>
  <c r="BH1865"/>
  <c r="BG1865"/>
  <c r="BF1865"/>
  <c r="T1865"/>
  <c r="R1865"/>
  <c r="P1865"/>
  <c r="BI1855"/>
  <c r="BH1855"/>
  <c r="BG1855"/>
  <c r="BF1855"/>
  <c r="T1855"/>
  <c r="R1855"/>
  <c r="P1855"/>
  <c r="BI1852"/>
  <c r="BH1852"/>
  <c r="BG1852"/>
  <c r="BF1852"/>
  <c r="T1852"/>
  <c r="R1852"/>
  <c r="P1852"/>
  <c r="BI1844"/>
  <c r="BH1844"/>
  <c r="BG1844"/>
  <c r="BF1844"/>
  <c r="T1844"/>
  <c r="R1844"/>
  <c r="P1844"/>
  <c r="BI1837"/>
  <c r="BH1837"/>
  <c r="BG1837"/>
  <c r="BF1837"/>
  <c r="T1837"/>
  <c r="R1837"/>
  <c r="P1837"/>
  <c r="BI1826"/>
  <c r="BH1826"/>
  <c r="BG1826"/>
  <c r="BF1826"/>
  <c r="T1826"/>
  <c r="R1826"/>
  <c r="P1826"/>
  <c r="BI1822"/>
  <c r="BH1822"/>
  <c r="BG1822"/>
  <c r="BF1822"/>
  <c r="T1822"/>
  <c r="R1822"/>
  <c r="P1822"/>
  <c r="BI1818"/>
  <c r="BH1818"/>
  <c r="BG1818"/>
  <c r="BF1818"/>
  <c r="T1818"/>
  <c r="R1818"/>
  <c r="P1818"/>
  <c r="BI1813"/>
  <c r="BH1813"/>
  <c r="BG1813"/>
  <c r="BF1813"/>
  <c r="T1813"/>
  <c r="R1813"/>
  <c r="P1813"/>
  <c r="BI1806"/>
  <c r="BH1806"/>
  <c r="BG1806"/>
  <c r="BF1806"/>
  <c r="T1806"/>
  <c r="R1806"/>
  <c r="P1806"/>
  <c r="BI1799"/>
  <c r="BH1799"/>
  <c r="BG1799"/>
  <c r="BF1799"/>
  <c r="T1799"/>
  <c r="R1799"/>
  <c r="P1799"/>
  <c r="BI1795"/>
  <c r="BH1795"/>
  <c r="BG1795"/>
  <c r="BF1795"/>
  <c r="T1795"/>
  <c r="R1795"/>
  <c r="P1795"/>
  <c r="BI1790"/>
  <c r="BH1790"/>
  <c r="BG1790"/>
  <c r="BF1790"/>
  <c r="T1790"/>
  <c r="R1790"/>
  <c r="P1790"/>
  <c r="BI1786"/>
  <c r="BH1786"/>
  <c r="BG1786"/>
  <c r="BF1786"/>
  <c r="T1786"/>
  <c r="R1786"/>
  <c r="P1786"/>
  <c r="BI1777"/>
  <c r="BH1777"/>
  <c r="BG1777"/>
  <c r="BF1777"/>
  <c r="T1777"/>
  <c r="R1777"/>
  <c r="P1777"/>
  <c r="BI1769"/>
  <c r="BH1769"/>
  <c r="BG1769"/>
  <c r="BF1769"/>
  <c r="T1769"/>
  <c r="R1769"/>
  <c r="P1769"/>
  <c r="BI1765"/>
  <c r="BH1765"/>
  <c r="BG1765"/>
  <c r="BF1765"/>
  <c r="T1765"/>
  <c r="R1765"/>
  <c r="P1765"/>
  <c r="BI1761"/>
  <c r="BH1761"/>
  <c r="BG1761"/>
  <c r="BF1761"/>
  <c r="T1761"/>
  <c r="R1761"/>
  <c r="P1761"/>
  <c r="BI1757"/>
  <c r="BH1757"/>
  <c r="BG1757"/>
  <c r="BF1757"/>
  <c r="T1757"/>
  <c r="R1757"/>
  <c r="P1757"/>
  <c r="BI1753"/>
  <c r="BH1753"/>
  <c r="BG1753"/>
  <c r="BF1753"/>
  <c r="T1753"/>
  <c r="R1753"/>
  <c r="P1753"/>
  <c r="BI1746"/>
  <c r="BH1746"/>
  <c r="BG1746"/>
  <c r="BF1746"/>
  <c r="T1746"/>
  <c r="R1746"/>
  <c r="P1746"/>
  <c r="BI1743"/>
  <c r="BH1743"/>
  <c r="BG1743"/>
  <c r="BF1743"/>
  <c r="T1743"/>
  <c r="R1743"/>
  <c r="P1743"/>
  <c r="BI1735"/>
  <c r="BH1735"/>
  <c r="BG1735"/>
  <c r="BF1735"/>
  <c r="T1735"/>
  <c r="R1735"/>
  <c r="P1735"/>
  <c r="BI1729"/>
  <c r="BH1729"/>
  <c r="BG1729"/>
  <c r="BF1729"/>
  <c r="T1729"/>
  <c r="R1729"/>
  <c r="P1729"/>
  <c r="BI1719"/>
  <c r="BH1719"/>
  <c r="BG1719"/>
  <c r="BF1719"/>
  <c r="T1719"/>
  <c r="R1719"/>
  <c r="P1719"/>
  <c r="BI1712"/>
  <c r="BH1712"/>
  <c r="BG1712"/>
  <c r="BF1712"/>
  <c r="T1712"/>
  <c r="R1712"/>
  <c r="P1712"/>
  <c r="BI1706"/>
  <c r="BH1706"/>
  <c r="BG1706"/>
  <c r="BF1706"/>
  <c r="T1706"/>
  <c r="R1706"/>
  <c r="P1706"/>
  <c r="BI1695"/>
  <c r="BH1695"/>
  <c r="BG1695"/>
  <c r="BF1695"/>
  <c r="T1695"/>
  <c r="R1695"/>
  <c r="P1695"/>
  <c r="BI1691"/>
  <c r="BH1691"/>
  <c r="BG1691"/>
  <c r="BF1691"/>
  <c r="T1691"/>
  <c r="R1691"/>
  <c r="P1691"/>
  <c r="BI1688"/>
  <c r="BH1688"/>
  <c r="BG1688"/>
  <c r="BF1688"/>
  <c r="T1688"/>
  <c r="R1688"/>
  <c r="P1688"/>
  <c r="BI1685"/>
  <c r="BH1685"/>
  <c r="BG1685"/>
  <c r="BF1685"/>
  <c r="T1685"/>
  <c r="R1685"/>
  <c r="P1685"/>
  <c r="BI1678"/>
  <c r="BH1678"/>
  <c r="BG1678"/>
  <c r="BF1678"/>
  <c r="T1678"/>
  <c r="R1678"/>
  <c r="P1678"/>
  <c r="BI1671"/>
  <c r="BH1671"/>
  <c r="BG1671"/>
  <c r="BF1671"/>
  <c r="T1671"/>
  <c r="R1671"/>
  <c r="P1671"/>
  <c r="BI1664"/>
  <c r="BH1664"/>
  <c r="BG1664"/>
  <c r="BF1664"/>
  <c r="T1664"/>
  <c r="R1664"/>
  <c r="P1664"/>
  <c r="BI1657"/>
  <c r="BH1657"/>
  <c r="BG1657"/>
  <c r="BF1657"/>
  <c r="T1657"/>
  <c r="R1657"/>
  <c r="P1657"/>
  <c r="BI1649"/>
  <c r="BH1649"/>
  <c r="BG1649"/>
  <c r="BF1649"/>
  <c r="T1649"/>
  <c r="R1649"/>
  <c r="P1649"/>
  <c r="BI1645"/>
  <c r="BH1645"/>
  <c r="BG1645"/>
  <c r="BF1645"/>
  <c r="T1645"/>
  <c r="R1645"/>
  <c r="P1645"/>
  <c r="BI1641"/>
  <c r="BH1641"/>
  <c r="BG1641"/>
  <c r="BF1641"/>
  <c r="T1641"/>
  <c r="R1641"/>
  <c r="P1641"/>
  <c r="BI1635"/>
  <c r="BH1635"/>
  <c r="BG1635"/>
  <c r="BF1635"/>
  <c r="T1635"/>
  <c r="R1635"/>
  <c r="P1635"/>
  <c r="BI1629"/>
  <c r="BH1629"/>
  <c r="BG1629"/>
  <c r="BF1629"/>
  <c r="T1629"/>
  <c r="R1629"/>
  <c r="P1629"/>
  <c r="BI1626"/>
  <c r="BH1626"/>
  <c r="BG1626"/>
  <c r="BF1626"/>
  <c r="T1626"/>
  <c r="R1626"/>
  <c r="P1626"/>
  <c r="BI1620"/>
  <c r="BH1620"/>
  <c r="BG1620"/>
  <c r="BF1620"/>
  <c r="T1620"/>
  <c r="R1620"/>
  <c r="P1620"/>
  <c r="BI1617"/>
  <c r="BH1617"/>
  <c r="BG1617"/>
  <c r="BF1617"/>
  <c r="T1617"/>
  <c r="R1617"/>
  <c r="P1617"/>
  <c r="BI1614"/>
  <c r="BH1614"/>
  <c r="BG1614"/>
  <c r="BF1614"/>
  <c r="T1614"/>
  <c r="R1614"/>
  <c r="P1614"/>
  <c r="BI1611"/>
  <c r="BH1611"/>
  <c r="BG1611"/>
  <c r="BF1611"/>
  <c r="T1611"/>
  <c r="R1611"/>
  <c r="P1611"/>
  <c r="BI1608"/>
  <c r="BH1608"/>
  <c r="BG1608"/>
  <c r="BF1608"/>
  <c r="T1608"/>
  <c r="R1608"/>
  <c r="P1608"/>
  <c r="BI1603"/>
  <c r="BH1603"/>
  <c r="BG1603"/>
  <c r="BF1603"/>
  <c r="T1603"/>
  <c r="R1603"/>
  <c r="P1603"/>
  <c r="BI1598"/>
  <c r="BH1598"/>
  <c r="BG1598"/>
  <c r="BF1598"/>
  <c r="T1598"/>
  <c r="R1598"/>
  <c r="P1598"/>
  <c r="BI1592"/>
  <c r="BH1592"/>
  <c r="BG1592"/>
  <c r="BF1592"/>
  <c r="T1592"/>
  <c r="R1592"/>
  <c r="P1592"/>
  <c r="BI1586"/>
  <c r="BH1586"/>
  <c r="BG1586"/>
  <c r="BF1586"/>
  <c r="T1586"/>
  <c r="R1586"/>
  <c r="P1586"/>
  <c r="BI1583"/>
  <c r="BH1583"/>
  <c r="BG1583"/>
  <c r="BF1583"/>
  <c r="T1583"/>
  <c r="R1583"/>
  <c r="P1583"/>
  <c r="BI1580"/>
  <c r="BH1580"/>
  <c r="BG1580"/>
  <c r="BF1580"/>
  <c r="T1580"/>
  <c r="R1580"/>
  <c r="P1580"/>
  <c r="BI1569"/>
  <c r="BH1569"/>
  <c r="BG1569"/>
  <c r="BF1569"/>
  <c r="T1569"/>
  <c r="R1569"/>
  <c r="P1569"/>
  <c r="BI1565"/>
  <c r="BH1565"/>
  <c r="BG1565"/>
  <c r="BF1565"/>
  <c r="T1565"/>
  <c r="R1565"/>
  <c r="P1565"/>
  <c r="BI1553"/>
  <c r="BH1553"/>
  <c r="BG1553"/>
  <c r="BF1553"/>
  <c r="T1553"/>
  <c r="R1553"/>
  <c r="P1553"/>
  <c r="BI1546"/>
  <c r="BH1546"/>
  <c r="BG1546"/>
  <c r="BF1546"/>
  <c r="T1546"/>
  <c r="R1546"/>
  <c r="P1546"/>
  <c r="BI1535"/>
  <c r="BH1535"/>
  <c r="BG1535"/>
  <c r="BF1535"/>
  <c r="T1535"/>
  <c r="R1535"/>
  <c r="P1535"/>
  <c r="BI1524"/>
  <c r="BH1524"/>
  <c r="BG1524"/>
  <c r="BF1524"/>
  <c r="T1524"/>
  <c r="R1524"/>
  <c r="P1524"/>
  <c r="BI1506"/>
  <c r="BH1506"/>
  <c r="BG1506"/>
  <c r="BF1506"/>
  <c r="T1506"/>
  <c r="R1506"/>
  <c r="P1506"/>
  <c r="BI1498"/>
  <c r="BH1498"/>
  <c r="BG1498"/>
  <c r="BF1498"/>
  <c r="T1498"/>
  <c r="R1498"/>
  <c r="P1498"/>
  <c r="BI1485"/>
  <c r="BH1485"/>
  <c r="BG1485"/>
  <c r="BF1485"/>
  <c r="T1485"/>
  <c r="R1485"/>
  <c r="P1485"/>
  <c r="BI1469"/>
  <c r="BH1469"/>
  <c r="BG1469"/>
  <c r="BF1469"/>
  <c r="T1469"/>
  <c r="R1469"/>
  <c r="P1469"/>
  <c r="BI1461"/>
  <c r="BH1461"/>
  <c r="BG1461"/>
  <c r="BF1461"/>
  <c r="T1461"/>
  <c r="R1461"/>
  <c r="P1461"/>
  <c r="BI1443"/>
  <c r="BH1443"/>
  <c r="BG1443"/>
  <c r="BF1443"/>
  <c r="T1443"/>
  <c r="R1443"/>
  <c r="P1443"/>
  <c r="BI1422"/>
  <c r="BH1422"/>
  <c r="BG1422"/>
  <c r="BF1422"/>
  <c r="T1422"/>
  <c r="R1422"/>
  <c r="P1422"/>
  <c r="BI1418"/>
  <c r="BH1418"/>
  <c r="BG1418"/>
  <c r="BF1418"/>
  <c r="T1418"/>
  <c r="R1418"/>
  <c r="P1418"/>
  <c r="BI1414"/>
  <c r="BH1414"/>
  <c r="BG1414"/>
  <c r="BF1414"/>
  <c r="T1414"/>
  <c r="R1414"/>
  <c r="P1414"/>
  <c r="BI1410"/>
  <c r="BH1410"/>
  <c r="BG1410"/>
  <c r="BF1410"/>
  <c r="T1410"/>
  <c r="R1410"/>
  <c r="P1410"/>
  <c r="BI1406"/>
  <c r="BH1406"/>
  <c r="BG1406"/>
  <c r="BF1406"/>
  <c r="T1406"/>
  <c r="R1406"/>
  <c r="P1406"/>
  <c r="BI1402"/>
  <c r="BH1402"/>
  <c r="BG1402"/>
  <c r="BF1402"/>
  <c r="T1402"/>
  <c r="R1402"/>
  <c r="P1402"/>
  <c r="BI1395"/>
  <c r="BH1395"/>
  <c r="BG1395"/>
  <c r="BF1395"/>
  <c r="T1395"/>
  <c r="R1395"/>
  <c r="P1395"/>
  <c r="BI1393"/>
  <c r="BH1393"/>
  <c r="BG1393"/>
  <c r="BF1393"/>
  <c r="T1393"/>
  <c r="R1393"/>
  <c r="P1393"/>
  <c r="BI1390"/>
  <c r="BH1390"/>
  <c r="BG1390"/>
  <c r="BF1390"/>
  <c r="T1390"/>
  <c r="R1390"/>
  <c r="P1390"/>
  <c r="BI1387"/>
  <c r="BH1387"/>
  <c r="BG1387"/>
  <c r="BF1387"/>
  <c r="T1387"/>
  <c r="R1387"/>
  <c r="P1387"/>
  <c r="BI1384"/>
  <c r="BH1384"/>
  <c r="BG1384"/>
  <c r="BF1384"/>
  <c r="T1384"/>
  <c r="R1384"/>
  <c r="P1384"/>
  <c r="BI1382"/>
  <c r="BH1382"/>
  <c r="BG1382"/>
  <c r="BF1382"/>
  <c r="T1382"/>
  <c r="R1382"/>
  <c r="P1382"/>
  <c r="BI1379"/>
  <c r="BH1379"/>
  <c r="BG1379"/>
  <c r="BF1379"/>
  <c r="T1379"/>
  <c r="R1379"/>
  <c r="P1379"/>
  <c r="BI1376"/>
  <c r="BH1376"/>
  <c r="BG1376"/>
  <c r="BF1376"/>
  <c r="T1376"/>
  <c r="R1376"/>
  <c r="P1376"/>
  <c r="BI1373"/>
  <c r="BH1373"/>
  <c r="BG1373"/>
  <c r="BF1373"/>
  <c r="T1373"/>
  <c r="R1373"/>
  <c r="P1373"/>
  <c r="BI1370"/>
  <c r="BH1370"/>
  <c r="BG1370"/>
  <c r="BF1370"/>
  <c r="T1370"/>
  <c r="R1370"/>
  <c r="P1370"/>
  <c r="BI1368"/>
  <c r="BH1368"/>
  <c r="BG1368"/>
  <c r="BF1368"/>
  <c r="T1368"/>
  <c r="R1368"/>
  <c r="P1368"/>
  <c r="BI1365"/>
  <c r="BH1365"/>
  <c r="BG1365"/>
  <c r="BF1365"/>
  <c r="T1365"/>
  <c r="R1365"/>
  <c r="P1365"/>
  <c r="BI1362"/>
  <c r="BH1362"/>
  <c r="BG1362"/>
  <c r="BF1362"/>
  <c r="T1362"/>
  <c r="R1362"/>
  <c r="P1362"/>
  <c r="BI1356"/>
  <c r="BH1356"/>
  <c r="BG1356"/>
  <c r="BF1356"/>
  <c r="T1356"/>
  <c r="R1356"/>
  <c r="P1356"/>
  <c r="BI1353"/>
  <c r="BH1353"/>
  <c r="BG1353"/>
  <c r="BF1353"/>
  <c r="T1353"/>
  <c r="R1353"/>
  <c r="P1353"/>
  <c r="BI1350"/>
  <c r="BH1350"/>
  <c r="BG1350"/>
  <c r="BF1350"/>
  <c r="T1350"/>
  <c r="R1350"/>
  <c r="P1350"/>
  <c r="BI1344"/>
  <c r="BH1344"/>
  <c r="BG1344"/>
  <c r="BF1344"/>
  <c r="T1344"/>
  <c r="R1344"/>
  <c r="P1344"/>
  <c r="BI1338"/>
  <c r="BH1338"/>
  <c r="BG1338"/>
  <c r="BF1338"/>
  <c r="T1338"/>
  <c r="R1338"/>
  <c r="P1338"/>
  <c r="BI1329"/>
  <c r="BH1329"/>
  <c r="BG1329"/>
  <c r="BF1329"/>
  <c r="T1329"/>
  <c r="R1329"/>
  <c r="P1329"/>
  <c r="BI1325"/>
  <c r="BH1325"/>
  <c r="BG1325"/>
  <c r="BF1325"/>
  <c r="T1325"/>
  <c r="R1325"/>
  <c r="P1325"/>
  <c r="BI1319"/>
  <c r="BH1319"/>
  <c r="BG1319"/>
  <c r="BF1319"/>
  <c r="T1319"/>
  <c r="R1319"/>
  <c r="P1319"/>
  <c r="BI1315"/>
  <c r="BH1315"/>
  <c r="BG1315"/>
  <c r="BF1315"/>
  <c r="T1315"/>
  <c r="R1315"/>
  <c r="P1315"/>
  <c r="BI1299"/>
  <c r="BH1299"/>
  <c r="BG1299"/>
  <c r="BF1299"/>
  <c r="T1299"/>
  <c r="R1299"/>
  <c r="P1299"/>
  <c r="BI1296"/>
  <c r="BH1296"/>
  <c r="BG1296"/>
  <c r="BF1296"/>
  <c r="T1296"/>
  <c r="R1296"/>
  <c r="P1296"/>
  <c r="BI1293"/>
  <c r="BH1293"/>
  <c r="BG1293"/>
  <c r="BF1293"/>
  <c r="T1293"/>
  <c r="R1293"/>
  <c r="P1293"/>
  <c r="BI1289"/>
  <c r="BH1289"/>
  <c r="BG1289"/>
  <c r="BF1289"/>
  <c r="T1289"/>
  <c r="R1289"/>
  <c r="P1289"/>
  <c r="BI1285"/>
  <c r="BH1285"/>
  <c r="BG1285"/>
  <c r="BF1285"/>
  <c r="T1285"/>
  <c r="R1285"/>
  <c r="P1285"/>
  <c r="BI1281"/>
  <c r="BH1281"/>
  <c r="BG1281"/>
  <c r="BF1281"/>
  <c r="T1281"/>
  <c r="R1281"/>
  <c r="P1281"/>
  <c r="BI1273"/>
  <c r="BH1273"/>
  <c r="BG1273"/>
  <c r="BF1273"/>
  <c r="T1273"/>
  <c r="R1273"/>
  <c r="P1273"/>
  <c r="BI1270"/>
  <c r="BH1270"/>
  <c r="BG1270"/>
  <c r="BF1270"/>
  <c r="T1270"/>
  <c r="R1270"/>
  <c r="P1270"/>
  <c r="BI1265"/>
  <c r="BH1265"/>
  <c r="BG1265"/>
  <c r="BF1265"/>
  <c r="T1265"/>
  <c r="R1265"/>
  <c r="P1265"/>
  <c r="BI1262"/>
  <c r="BH1262"/>
  <c r="BG1262"/>
  <c r="BF1262"/>
  <c r="T1262"/>
  <c r="R1262"/>
  <c r="P1262"/>
  <c r="BI1259"/>
  <c r="BH1259"/>
  <c r="BG1259"/>
  <c r="BF1259"/>
  <c r="T1259"/>
  <c r="R1259"/>
  <c r="P1259"/>
  <c r="BI1256"/>
  <c r="BH1256"/>
  <c r="BG1256"/>
  <c r="BF1256"/>
  <c r="T1256"/>
  <c r="R1256"/>
  <c r="P1256"/>
  <c r="BI1251"/>
  <c r="BH1251"/>
  <c r="BG1251"/>
  <c r="BF1251"/>
  <c r="T1251"/>
  <c r="R1251"/>
  <c r="P1251"/>
  <c r="BI1248"/>
  <c r="BH1248"/>
  <c r="BG1248"/>
  <c r="BF1248"/>
  <c r="T1248"/>
  <c r="R1248"/>
  <c r="P1248"/>
  <c r="BI1238"/>
  <c r="BH1238"/>
  <c r="BG1238"/>
  <c r="BF1238"/>
  <c r="T1238"/>
  <c r="R1238"/>
  <c r="P1238"/>
  <c r="BI1234"/>
  <c r="BH1234"/>
  <c r="BG1234"/>
  <c r="BF1234"/>
  <c r="T1234"/>
  <c r="T1233"/>
  <c r="R1234"/>
  <c r="R1233"/>
  <c r="P1234"/>
  <c r="P1233"/>
  <c r="BI1231"/>
  <c r="BH1231"/>
  <c r="BG1231"/>
  <c r="BF1231"/>
  <c r="T1231"/>
  <c r="R1231"/>
  <c r="P1231"/>
  <c r="BI1228"/>
  <c r="BH1228"/>
  <c r="BG1228"/>
  <c r="BF1228"/>
  <c r="T1228"/>
  <c r="R1228"/>
  <c r="P1228"/>
  <c r="BI1226"/>
  <c r="BH1226"/>
  <c r="BG1226"/>
  <c r="BF1226"/>
  <c r="T1226"/>
  <c r="R1226"/>
  <c r="P1226"/>
  <c r="BI1224"/>
  <c r="BH1224"/>
  <c r="BG1224"/>
  <c r="BF1224"/>
  <c r="T1224"/>
  <c r="R1224"/>
  <c r="P1224"/>
  <c r="BI1217"/>
  <c r="BH1217"/>
  <c r="BG1217"/>
  <c r="BF1217"/>
  <c r="T1217"/>
  <c r="R1217"/>
  <c r="P1217"/>
  <c r="BI1211"/>
  <c r="BH1211"/>
  <c r="BG1211"/>
  <c r="BF1211"/>
  <c r="T1211"/>
  <c r="R1211"/>
  <c r="P1211"/>
  <c r="BI1205"/>
  <c r="BH1205"/>
  <c r="BG1205"/>
  <c r="BF1205"/>
  <c r="T1205"/>
  <c r="R1205"/>
  <c r="P1205"/>
  <c r="BI1202"/>
  <c r="BH1202"/>
  <c r="BG1202"/>
  <c r="BF1202"/>
  <c r="T1202"/>
  <c r="R1202"/>
  <c r="P1202"/>
  <c r="BI1195"/>
  <c r="BH1195"/>
  <c r="BG1195"/>
  <c r="BF1195"/>
  <c r="T1195"/>
  <c r="R1195"/>
  <c r="P1195"/>
  <c r="BI1159"/>
  <c r="BH1159"/>
  <c r="BG1159"/>
  <c r="BF1159"/>
  <c r="T1159"/>
  <c r="R1159"/>
  <c r="P1159"/>
  <c r="BI1145"/>
  <c r="BH1145"/>
  <c r="BG1145"/>
  <c r="BF1145"/>
  <c r="T1145"/>
  <c r="R1145"/>
  <c r="P1145"/>
  <c r="BI1142"/>
  <c r="BH1142"/>
  <c r="BG1142"/>
  <c r="BF1142"/>
  <c r="T1142"/>
  <c r="R1142"/>
  <c r="P1142"/>
  <c r="BI1139"/>
  <c r="BH1139"/>
  <c r="BG1139"/>
  <c r="BF1139"/>
  <c r="T1139"/>
  <c r="R1139"/>
  <c r="P1139"/>
  <c r="BI1136"/>
  <c r="BH1136"/>
  <c r="BG1136"/>
  <c r="BF1136"/>
  <c r="T1136"/>
  <c r="R1136"/>
  <c r="P1136"/>
  <c r="BI1133"/>
  <c r="BH1133"/>
  <c r="BG1133"/>
  <c r="BF1133"/>
  <c r="T1133"/>
  <c r="R1133"/>
  <c r="P1133"/>
  <c r="BI1130"/>
  <c r="BH1130"/>
  <c r="BG1130"/>
  <c r="BF1130"/>
  <c r="T1130"/>
  <c r="R1130"/>
  <c r="P1130"/>
  <c r="BI1127"/>
  <c r="BH1127"/>
  <c r="BG1127"/>
  <c r="BF1127"/>
  <c r="T1127"/>
  <c r="R1127"/>
  <c r="P1127"/>
  <c r="BI1124"/>
  <c r="BH1124"/>
  <c r="BG1124"/>
  <c r="BF1124"/>
  <c r="T1124"/>
  <c r="R1124"/>
  <c r="P1124"/>
  <c r="BI1110"/>
  <c r="BH1110"/>
  <c r="BG1110"/>
  <c r="BF1110"/>
  <c r="T1110"/>
  <c r="R1110"/>
  <c r="P1110"/>
  <c r="BI1107"/>
  <c r="BH1107"/>
  <c r="BG1107"/>
  <c r="BF1107"/>
  <c r="T1107"/>
  <c r="R1107"/>
  <c r="P1107"/>
  <c r="BI1104"/>
  <c r="BH1104"/>
  <c r="BG1104"/>
  <c r="BF1104"/>
  <c r="T1104"/>
  <c r="R1104"/>
  <c r="P1104"/>
  <c r="BI1097"/>
  <c r="BH1097"/>
  <c r="BG1097"/>
  <c r="BF1097"/>
  <c r="T1097"/>
  <c r="R1097"/>
  <c r="P1097"/>
  <c r="BI1092"/>
  <c r="BH1092"/>
  <c r="BG1092"/>
  <c r="BF1092"/>
  <c r="T1092"/>
  <c r="R1092"/>
  <c r="P1092"/>
  <c r="BI1077"/>
  <c r="BH1077"/>
  <c r="BG1077"/>
  <c r="BF1077"/>
  <c r="T1077"/>
  <c r="R1077"/>
  <c r="P1077"/>
  <c r="BI1063"/>
  <c r="BH1063"/>
  <c r="BG1063"/>
  <c r="BF1063"/>
  <c r="T1063"/>
  <c r="R1063"/>
  <c r="P1063"/>
  <c r="BI1053"/>
  <c r="BH1053"/>
  <c r="BG1053"/>
  <c r="BF1053"/>
  <c r="T1053"/>
  <c r="R1053"/>
  <c r="P1053"/>
  <c r="BI1039"/>
  <c r="BH1039"/>
  <c r="BG1039"/>
  <c r="BF1039"/>
  <c r="T1039"/>
  <c r="R1039"/>
  <c r="P1039"/>
  <c r="BI1036"/>
  <c r="BH1036"/>
  <c r="BG1036"/>
  <c r="BF1036"/>
  <c r="T1036"/>
  <c r="R1036"/>
  <c r="P1036"/>
  <c r="BI1020"/>
  <c r="BH1020"/>
  <c r="BG1020"/>
  <c r="BF1020"/>
  <c r="T1020"/>
  <c r="R1020"/>
  <c r="P1020"/>
  <c r="BI1016"/>
  <c r="BH1016"/>
  <c r="BG1016"/>
  <c r="BF1016"/>
  <c r="T1016"/>
  <c r="R1016"/>
  <c r="P1016"/>
  <c r="BI1011"/>
  <c r="BH1011"/>
  <c r="BG1011"/>
  <c r="BF1011"/>
  <c r="T1011"/>
  <c r="R1011"/>
  <c r="P1011"/>
  <c r="BI1006"/>
  <c r="BH1006"/>
  <c r="BG1006"/>
  <c r="BF1006"/>
  <c r="T1006"/>
  <c r="R1006"/>
  <c r="P1006"/>
  <c r="BI979"/>
  <c r="BH979"/>
  <c r="BG979"/>
  <c r="BF979"/>
  <c r="T979"/>
  <c r="R979"/>
  <c r="P979"/>
  <c r="BI962"/>
  <c r="BH962"/>
  <c r="BG962"/>
  <c r="BF962"/>
  <c r="T962"/>
  <c r="R962"/>
  <c r="P962"/>
  <c r="BI957"/>
  <c r="BH957"/>
  <c r="BG957"/>
  <c r="BF957"/>
  <c r="T957"/>
  <c r="R957"/>
  <c r="P957"/>
  <c r="BI909"/>
  <c r="BH909"/>
  <c r="BG909"/>
  <c r="BF909"/>
  <c r="T909"/>
  <c r="R909"/>
  <c r="P909"/>
  <c r="BI896"/>
  <c r="BH896"/>
  <c r="BG896"/>
  <c r="BF896"/>
  <c r="T896"/>
  <c r="R896"/>
  <c r="P896"/>
  <c r="BI889"/>
  <c r="BH889"/>
  <c r="BG889"/>
  <c r="BF889"/>
  <c r="T889"/>
  <c r="R889"/>
  <c r="P889"/>
  <c r="BI886"/>
  <c r="BH886"/>
  <c r="BG886"/>
  <c r="BF886"/>
  <c r="T886"/>
  <c r="R886"/>
  <c r="P886"/>
  <c r="BI883"/>
  <c r="BH883"/>
  <c r="BG883"/>
  <c r="BF883"/>
  <c r="T883"/>
  <c r="R883"/>
  <c r="P883"/>
  <c r="BI874"/>
  <c r="BH874"/>
  <c r="BG874"/>
  <c r="BF874"/>
  <c r="T874"/>
  <c r="R874"/>
  <c r="P874"/>
  <c r="BI869"/>
  <c r="BH869"/>
  <c r="BG869"/>
  <c r="BF869"/>
  <c r="T869"/>
  <c r="R869"/>
  <c r="P869"/>
  <c r="BI864"/>
  <c r="BH864"/>
  <c r="BG864"/>
  <c r="BF864"/>
  <c r="T864"/>
  <c r="R864"/>
  <c r="P864"/>
  <c r="BI856"/>
  <c r="BH856"/>
  <c r="BG856"/>
  <c r="BF856"/>
  <c r="T856"/>
  <c r="R856"/>
  <c r="P856"/>
  <c r="BI853"/>
  <c r="BH853"/>
  <c r="BG853"/>
  <c r="BF853"/>
  <c r="T853"/>
  <c r="R853"/>
  <c r="P853"/>
  <c r="BI844"/>
  <c r="BH844"/>
  <c r="BG844"/>
  <c r="BF844"/>
  <c r="T844"/>
  <c r="R844"/>
  <c r="P844"/>
  <c r="BI837"/>
  <c r="BH837"/>
  <c r="BG837"/>
  <c r="BF837"/>
  <c r="T837"/>
  <c r="R837"/>
  <c r="P837"/>
  <c r="BI832"/>
  <c r="BH832"/>
  <c r="BG832"/>
  <c r="BF832"/>
  <c r="T832"/>
  <c r="R832"/>
  <c r="P832"/>
  <c r="BI825"/>
  <c r="BH825"/>
  <c r="BG825"/>
  <c r="BF825"/>
  <c r="T825"/>
  <c r="R825"/>
  <c r="P825"/>
  <c r="BI819"/>
  <c r="BH819"/>
  <c r="BG819"/>
  <c r="BF819"/>
  <c r="T819"/>
  <c r="R819"/>
  <c r="P819"/>
  <c r="BI816"/>
  <c r="BH816"/>
  <c r="BG816"/>
  <c r="BF816"/>
  <c r="T816"/>
  <c r="R816"/>
  <c r="P816"/>
  <c r="BI811"/>
  <c r="BH811"/>
  <c r="BG811"/>
  <c r="BF811"/>
  <c r="T811"/>
  <c r="R811"/>
  <c r="P811"/>
  <c r="BI807"/>
  <c r="BH807"/>
  <c r="BG807"/>
  <c r="BF807"/>
  <c r="T807"/>
  <c r="R807"/>
  <c r="P807"/>
  <c r="BI804"/>
  <c r="BH804"/>
  <c r="BG804"/>
  <c r="BF804"/>
  <c r="T804"/>
  <c r="R804"/>
  <c r="P804"/>
  <c r="BI799"/>
  <c r="BH799"/>
  <c r="BG799"/>
  <c r="BF799"/>
  <c r="T799"/>
  <c r="R799"/>
  <c r="P799"/>
  <c r="BI796"/>
  <c r="BH796"/>
  <c r="BG796"/>
  <c r="BF796"/>
  <c r="T796"/>
  <c r="R796"/>
  <c r="P796"/>
  <c r="BI793"/>
  <c r="BH793"/>
  <c r="BG793"/>
  <c r="BF793"/>
  <c r="T793"/>
  <c r="R793"/>
  <c r="P793"/>
  <c r="BI788"/>
  <c r="BH788"/>
  <c r="BG788"/>
  <c r="BF788"/>
  <c r="T788"/>
  <c r="R788"/>
  <c r="P788"/>
  <c r="BI786"/>
  <c r="BH786"/>
  <c r="BG786"/>
  <c r="BF786"/>
  <c r="T786"/>
  <c r="R786"/>
  <c r="P786"/>
  <c r="BI780"/>
  <c r="BH780"/>
  <c r="BG780"/>
  <c r="BF780"/>
  <c r="T780"/>
  <c r="R780"/>
  <c r="P780"/>
  <c r="BI778"/>
  <c r="BH778"/>
  <c r="BG778"/>
  <c r="BF778"/>
  <c r="T778"/>
  <c r="R778"/>
  <c r="P778"/>
  <c r="BI772"/>
  <c r="BH772"/>
  <c r="BG772"/>
  <c r="BF772"/>
  <c r="T772"/>
  <c r="R772"/>
  <c r="P772"/>
  <c r="BI766"/>
  <c r="BH766"/>
  <c r="BG766"/>
  <c r="BF766"/>
  <c r="T766"/>
  <c r="R766"/>
  <c r="P766"/>
  <c r="BI760"/>
  <c r="BH760"/>
  <c r="BG760"/>
  <c r="BF760"/>
  <c r="T760"/>
  <c r="R760"/>
  <c r="P760"/>
  <c r="BI734"/>
  <c r="BH734"/>
  <c r="BG734"/>
  <c r="BF734"/>
  <c r="T734"/>
  <c r="R734"/>
  <c r="P734"/>
  <c r="BI732"/>
  <c r="BH732"/>
  <c r="BG732"/>
  <c r="BF732"/>
  <c r="T732"/>
  <c r="R732"/>
  <c r="P732"/>
  <c r="BI706"/>
  <c r="BH706"/>
  <c r="BG706"/>
  <c r="BF706"/>
  <c r="T706"/>
  <c r="R706"/>
  <c r="P706"/>
  <c r="BI680"/>
  <c r="BH680"/>
  <c r="BG680"/>
  <c r="BF680"/>
  <c r="T680"/>
  <c r="R680"/>
  <c r="P680"/>
  <c r="BI676"/>
  <c r="BH676"/>
  <c r="BG676"/>
  <c r="BF676"/>
  <c r="T676"/>
  <c r="R676"/>
  <c r="P676"/>
  <c r="BI672"/>
  <c r="BH672"/>
  <c r="BG672"/>
  <c r="BF672"/>
  <c r="T672"/>
  <c r="R672"/>
  <c r="P672"/>
  <c r="BI665"/>
  <c r="BH665"/>
  <c r="BG665"/>
  <c r="BF665"/>
  <c r="T665"/>
  <c r="R665"/>
  <c r="P665"/>
  <c r="BI661"/>
  <c r="BH661"/>
  <c r="BG661"/>
  <c r="BF661"/>
  <c r="T661"/>
  <c r="R661"/>
  <c r="P661"/>
  <c r="BI657"/>
  <c r="BH657"/>
  <c r="BG657"/>
  <c r="BF657"/>
  <c r="T657"/>
  <c r="R657"/>
  <c r="P657"/>
  <c r="BI650"/>
  <c r="BH650"/>
  <c r="BG650"/>
  <c r="BF650"/>
  <c r="T650"/>
  <c r="R650"/>
  <c r="P650"/>
  <c r="BI638"/>
  <c r="BH638"/>
  <c r="BG638"/>
  <c r="BF638"/>
  <c r="T638"/>
  <c r="R638"/>
  <c r="P638"/>
  <c r="BI626"/>
  <c r="BH626"/>
  <c r="BG626"/>
  <c r="BF626"/>
  <c r="T626"/>
  <c r="R626"/>
  <c r="P626"/>
  <c r="BI618"/>
  <c r="BH618"/>
  <c r="BG618"/>
  <c r="BF618"/>
  <c r="T618"/>
  <c r="R618"/>
  <c r="P618"/>
  <c r="BI610"/>
  <c r="BH610"/>
  <c r="BG610"/>
  <c r="BF610"/>
  <c r="T610"/>
  <c r="R610"/>
  <c r="P610"/>
  <c r="BI606"/>
  <c r="BH606"/>
  <c r="BG606"/>
  <c r="BF606"/>
  <c r="T606"/>
  <c r="R606"/>
  <c r="P606"/>
  <c r="BI592"/>
  <c r="BH592"/>
  <c r="BG592"/>
  <c r="BF592"/>
  <c r="T592"/>
  <c r="R592"/>
  <c r="P592"/>
  <c r="BI577"/>
  <c r="BH577"/>
  <c r="BG577"/>
  <c r="BF577"/>
  <c r="T577"/>
  <c r="R577"/>
  <c r="P577"/>
  <c r="BI562"/>
  <c r="BH562"/>
  <c r="BG562"/>
  <c r="BF562"/>
  <c r="T562"/>
  <c r="R562"/>
  <c r="P562"/>
  <c r="BI547"/>
  <c r="BH547"/>
  <c r="BG547"/>
  <c r="BF547"/>
  <c r="T547"/>
  <c r="R547"/>
  <c r="P547"/>
  <c r="BI545"/>
  <c r="BH545"/>
  <c r="BG545"/>
  <c r="BF545"/>
  <c r="T545"/>
  <c r="R545"/>
  <c r="P545"/>
  <c r="BI542"/>
  <c r="BH542"/>
  <c r="BG542"/>
  <c r="BF542"/>
  <c r="T542"/>
  <c r="R542"/>
  <c r="P542"/>
  <c r="BI540"/>
  <c r="BH540"/>
  <c r="BG540"/>
  <c r="BF540"/>
  <c r="T540"/>
  <c r="R540"/>
  <c r="P540"/>
  <c r="BI537"/>
  <c r="BH537"/>
  <c r="BG537"/>
  <c r="BF537"/>
  <c r="T537"/>
  <c r="R537"/>
  <c r="P537"/>
  <c r="BI534"/>
  <c r="BH534"/>
  <c r="BG534"/>
  <c r="BF534"/>
  <c r="T534"/>
  <c r="R534"/>
  <c r="P534"/>
  <c r="BI528"/>
  <c r="BH528"/>
  <c r="BG528"/>
  <c r="BF528"/>
  <c r="T528"/>
  <c r="R528"/>
  <c r="P528"/>
  <c r="BI526"/>
  <c r="BH526"/>
  <c r="BG526"/>
  <c r="BF526"/>
  <c r="T526"/>
  <c r="R526"/>
  <c r="P526"/>
  <c r="BI520"/>
  <c r="BH520"/>
  <c r="BG520"/>
  <c r="BF520"/>
  <c r="T520"/>
  <c r="R520"/>
  <c r="P520"/>
  <c r="BI518"/>
  <c r="BH518"/>
  <c r="BG518"/>
  <c r="BF518"/>
  <c r="T518"/>
  <c r="R518"/>
  <c r="P518"/>
  <c r="BI512"/>
  <c r="BH512"/>
  <c r="BG512"/>
  <c r="BF512"/>
  <c r="T512"/>
  <c r="R512"/>
  <c r="P512"/>
  <c r="BI506"/>
  <c r="BH506"/>
  <c r="BG506"/>
  <c r="BF506"/>
  <c r="T506"/>
  <c r="R506"/>
  <c r="P506"/>
  <c r="BI457"/>
  <c r="BH457"/>
  <c r="BG457"/>
  <c r="BF457"/>
  <c r="T457"/>
  <c r="R457"/>
  <c r="P457"/>
  <c r="BI453"/>
  <c r="BH453"/>
  <c r="BG453"/>
  <c r="BF453"/>
  <c r="T453"/>
  <c r="R453"/>
  <c r="P453"/>
  <c r="BI447"/>
  <c r="BH447"/>
  <c r="BG447"/>
  <c r="BF447"/>
  <c r="T447"/>
  <c r="R447"/>
  <c r="P447"/>
  <c r="BI440"/>
  <c r="BH440"/>
  <c r="BG440"/>
  <c r="BF440"/>
  <c r="T440"/>
  <c r="R440"/>
  <c r="P440"/>
  <c r="BI436"/>
  <c r="BH436"/>
  <c r="BG436"/>
  <c r="BF436"/>
  <c r="T436"/>
  <c r="R436"/>
  <c r="P436"/>
  <c r="BI433"/>
  <c r="BH433"/>
  <c r="BG433"/>
  <c r="BF433"/>
  <c r="T433"/>
  <c r="R433"/>
  <c r="P433"/>
  <c r="BI429"/>
  <c r="BH429"/>
  <c r="BG429"/>
  <c r="BF429"/>
  <c r="T429"/>
  <c r="R429"/>
  <c r="P429"/>
  <c r="BI422"/>
  <c r="BH422"/>
  <c r="BG422"/>
  <c r="BF422"/>
  <c r="T422"/>
  <c r="R422"/>
  <c r="P422"/>
  <c r="BI409"/>
  <c r="BH409"/>
  <c r="BG409"/>
  <c r="BF409"/>
  <c r="T409"/>
  <c r="R409"/>
  <c r="P409"/>
  <c r="BI402"/>
  <c r="BH402"/>
  <c r="BG402"/>
  <c r="BF402"/>
  <c r="T402"/>
  <c r="R402"/>
  <c r="P402"/>
  <c r="BI395"/>
  <c r="BH395"/>
  <c r="BG395"/>
  <c r="BF395"/>
  <c r="T395"/>
  <c r="R395"/>
  <c r="P395"/>
  <c r="BI359"/>
  <c r="BH359"/>
  <c r="BG359"/>
  <c r="BF359"/>
  <c r="T359"/>
  <c r="R359"/>
  <c r="P359"/>
  <c r="BI345"/>
  <c r="BH345"/>
  <c r="BG345"/>
  <c r="BF345"/>
  <c r="T345"/>
  <c r="R345"/>
  <c r="P345"/>
  <c r="BI341"/>
  <c r="BH341"/>
  <c r="BG341"/>
  <c r="BF341"/>
  <c r="T341"/>
  <c r="R341"/>
  <c r="P341"/>
  <c r="BI333"/>
  <c r="BH333"/>
  <c r="BG333"/>
  <c r="BF333"/>
  <c r="T333"/>
  <c r="R333"/>
  <c r="P333"/>
  <c r="BI319"/>
  <c r="BH319"/>
  <c r="BG319"/>
  <c r="BF319"/>
  <c r="T319"/>
  <c r="R319"/>
  <c r="P319"/>
  <c r="BI315"/>
  <c r="BH315"/>
  <c r="BG315"/>
  <c r="BF315"/>
  <c r="T315"/>
  <c r="R315"/>
  <c r="P315"/>
  <c r="BI311"/>
  <c r="BH311"/>
  <c r="BG311"/>
  <c r="BF311"/>
  <c r="T311"/>
  <c r="R311"/>
  <c r="P311"/>
  <c r="BI307"/>
  <c r="BH307"/>
  <c r="BG307"/>
  <c r="BF307"/>
  <c r="T307"/>
  <c r="R307"/>
  <c r="P307"/>
  <c r="BI301"/>
  <c r="BH301"/>
  <c r="BG301"/>
  <c r="BF301"/>
  <c r="T301"/>
  <c r="R301"/>
  <c r="P301"/>
  <c r="BI298"/>
  <c r="BH298"/>
  <c r="BG298"/>
  <c r="BF298"/>
  <c r="T298"/>
  <c r="R298"/>
  <c r="P298"/>
  <c r="BI295"/>
  <c r="BH295"/>
  <c r="BG295"/>
  <c r="BF295"/>
  <c r="T295"/>
  <c r="R295"/>
  <c r="P295"/>
  <c r="BI292"/>
  <c r="BH292"/>
  <c r="BG292"/>
  <c r="BF292"/>
  <c r="T292"/>
  <c r="R292"/>
  <c r="P292"/>
  <c r="BI287"/>
  <c r="BH287"/>
  <c r="BG287"/>
  <c r="BF287"/>
  <c r="T287"/>
  <c r="R287"/>
  <c r="P287"/>
  <c r="BI282"/>
  <c r="BH282"/>
  <c r="BG282"/>
  <c r="BF282"/>
  <c r="T282"/>
  <c r="R282"/>
  <c r="P282"/>
  <c r="BI279"/>
  <c r="BH279"/>
  <c r="BG279"/>
  <c r="BF279"/>
  <c r="T279"/>
  <c r="R279"/>
  <c r="P279"/>
  <c r="BI276"/>
  <c r="BH276"/>
  <c r="BG276"/>
  <c r="BF276"/>
  <c r="T276"/>
  <c r="R276"/>
  <c r="P276"/>
  <c r="BI273"/>
  <c r="BH273"/>
  <c r="BG273"/>
  <c r="BF273"/>
  <c r="T273"/>
  <c r="R273"/>
  <c r="P273"/>
  <c r="BI267"/>
  <c r="BH267"/>
  <c r="BG267"/>
  <c r="BF267"/>
  <c r="T267"/>
  <c r="R267"/>
  <c r="P267"/>
  <c r="BI262"/>
  <c r="BH262"/>
  <c r="BG262"/>
  <c r="BF262"/>
  <c r="T262"/>
  <c r="R262"/>
  <c r="P262"/>
  <c r="BI258"/>
  <c r="BH258"/>
  <c r="BG258"/>
  <c r="BF258"/>
  <c r="T258"/>
  <c r="R258"/>
  <c r="P258"/>
  <c r="BI256"/>
  <c r="BH256"/>
  <c r="BG256"/>
  <c r="BF256"/>
  <c r="T256"/>
  <c r="R256"/>
  <c r="P256"/>
  <c r="BI253"/>
  <c r="BH253"/>
  <c r="BG253"/>
  <c r="BF253"/>
  <c r="T253"/>
  <c r="R253"/>
  <c r="P253"/>
  <c r="BI250"/>
  <c r="BH250"/>
  <c r="BG250"/>
  <c r="BF250"/>
  <c r="T250"/>
  <c r="R250"/>
  <c r="P250"/>
  <c r="BI247"/>
  <c r="BH247"/>
  <c r="BG247"/>
  <c r="BF247"/>
  <c r="T247"/>
  <c r="R247"/>
  <c r="P247"/>
  <c r="BI244"/>
  <c r="BH244"/>
  <c r="BG244"/>
  <c r="BF244"/>
  <c r="T244"/>
  <c r="R244"/>
  <c r="P244"/>
  <c r="BI237"/>
  <c r="BH237"/>
  <c r="BG237"/>
  <c r="BF237"/>
  <c r="T237"/>
  <c r="R237"/>
  <c r="P237"/>
  <c r="BI226"/>
  <c r="BH226"/>
  <c r="BG226"/>
  <c r="BF226"/>
  <c r="T226"/>
  <c r="R226"/>
  <c r="P226"/>
  <c r="BI206"/>
  <c r="BH206"/>
  <c r="BG206"/>
  <c r="BF206"/>
  <c r="T206"/>
  <c r="R206"/>
  <c r="P206"/>
  <c r="BI199"/>
  <c r="BH199"/>
  <c r="BG199"/>
  <c r="BF199"/>
  <c r="T199"/>
  <c r="R199"/>
  <c r="P199"/>
  <c r="BI195"/>
  <c r="BH195"/>
  <c r="BG195"/>
  <c r="BF195"/>
  <c r="T195"/>
  <c r="R195"/>
  <c r="P195"/>
  <c r="BI192"/>
  <c r="BH192"/>
  <c r="BG192"/>
  <c r="BF192"/>
  <c r="T192"/>
  <c r="R192"/>
  <c r="P192"/>
  <c r="BI185"/>
  <c r="BH185"/>
  <c r="BG185"/>
  <c r="BF185"/>
  <c r="T185"/>
  <c r="R185"/>
  <c r="P185"/>
  <c r="BI182"/>
  <c r="BH182"/>
  <c r="BG182"/>
  <c r="BF182"/>
  <c r="T182"/>
  <c r="R182"/>
  <c r="P182"/>
  <c r="BI179"/>
  <c r="BH179"/>
  <c r="BG179"/>
  <c r="BF179"/>
  <c r="T179"/>
  <c r="R179"/>
  <c r="P179"/>
  <c r="BI176"/>
  <c r="BH176"/>
  <c r="BG176"/>
  <c r="BF176"/>
  <c r="T176"/>
  <c r="R176"/>
  <c r="P176"/>
  <c r="BI173"/>
  <c r="BH173"/>
  <c r="BG173"/>
  <c r="BF173"/>
  <c r="T173"/>
  <c r="R173"/>
  <c r="P173"/>
  <c r="BI170"/>
  <c r="BH170"/>
  <c r="BG170"/>
  <c r="BF170"/>
  <c r="T170"/>
  <c r="R170"/>
  <c r="P170"/>
  <c r="BI167"/>
  <c r="BH167"/>
  <c r="BG167"/>
  <c r="BF167"/>
  <c r="T167"/>
  <c r="R167"/>
  <c r="P167"/>
  <c r="BI164"/>
  <c r="BH164"/>
  <c r="BG164"/>
  <c r="BF164"/>
  <c r="T164"/>
  <c r="R164"/>
  <c r="P164"/>
  <c r="BI161"/>
  <c r="BH161"/>
  <c r="BG161"/>
  <c r="BF161"/>
  <c r="T161"/>
  <c r="R161"/>
  <c r="P161"/>
  <c r="BI158"/>
  <c r="BH158"/>
  <c r="BG158"/>
  <c r="BF158"/>
  <c r="T158"/>
  <c r="R158"/>
  <c r="P158"/>
  <c r="BI155"/>
  <c r="BH155"/>
  <c r="BG155"/>
  <c r="BF155"/>
  <c r="T155"/>
  <c r="R155"/>
  <c r="P155"/>
  <c r="BI152"/>
  <c r="BH152"/>
  <c r="BG152"/>
  <c r="BF152"/>
  <c r="T152"/>
  <c r="R152"/>
  <c r="P152"/>
  <c r="BI147"/>
  <c r="BH147"/>
  <c r="BG147"/>
  <c r="BF147"/>
  <c r="T147"/>
  <c r="R147"/>
  <c r="P147"/>
  <c r="J141"/>
  <c r="J140"/>
  <c r="F140"/>
  <c r="F138"/>
  <c r="E136"/>
  <c r="J92"/>
  <c r="J91"/>
  <c r="F91"/>
  <c r="F89"/>
  <c r="E87"/>
  <c r="J18"/>
  <c r="E18"/>
  <c r="F92"/>
  <c r="J17"/>
  <c r="J12"/>
  <c r="J138"/>
  <c r="E7"/>
  <c r="E85"/>
  <c i="2" r="T680"/>
  <c r="R680"/>
  <c r="P680"/>
  <c r="BK680"/>
  <c r="J680"/>
  <c r="J112"/>
  <c r="J37"/>
  <c r="J36"/>
  <c i="1" r="AY95"/>
  <c i="2" r="J35"/>
  <c i="1" r="AX95"/>
  <c i="2" r="BI690"/>
  <c r="BH690"/>
  <c r="BG690"/>
  <c r="BF690"/>
  <c r="T690"/>
  <c r="T689"/>
  <c r="R690"/>
  <c r="R689"/>
  <c r="P690"/>
  <c r="P689"/>
  <c r="BI681"/>
  <c r="BH681"/>
  <c r="BG681"/>
  <c r="BF681"/>
  <c r="T681"/>
  <c r="R681"/>
  <c r="P681"/>
  <c r="BI662"/>
  <c r="BH662"/>
  <c r="BG662"/>
  <c r="BF662"/>
  <c r="T662"/>
  <c r="R662"/>
  <c r="P662"/>
  <c r="BI655"/>
  <c r="BH655"/>
  <c r="BG655"/>
  <c r="BF655"/>
  <c r="T655"/>
  <c r="T654"/>
  <c r="R655"/>
  <c r="R654"/>
  <c r="P655"/>
  <c r="P654"/>
  <c r="BI651"/>
  <c r="BH651"/>
  <c r="BG651"/>
  <c r="BF651"/>
  <c r="T651"/>
  <c r="T650"/>
  <c r="R651"/>
  <c r="R650"/>
  <c r="P651"/>
  <c r="P650"/>
  <c r="BI647"/>
  <c r="BH647"/>
  <c r="BG647"/>
  <c r="BF647"/>
  <c r="T647"/>
  <c r="T646"/>
  <c r="R647"/>
  <c r="R646"/>
  <c r="P647"/>
  <c r="P646"/>
  <c r="BI639"/>
  <c r="BH639"/>
  <c r="BG639"/>
  <c r="BF639"/>
  <c r="T639"/>
  <c r="T638"/>
  <c r="R639"/>
  <c r="R638"/>
  <c r="P639"/>
  <c r="P638"/>
  <c r="BI634"/>
  <c r="BH634"/>
  <c r="BG634"/>
  <c r="BF634"/>
  <c r="T634"/>
  <c r="R634"/>
  <c r="P634"/>
  <c r="BI631"/>
  <c r="BH631"/>
  <c r="BG631"/>
  <c r="BF631"/>
  <c r="T631"/>
  <c r="R631"/>
  <c r="P631"/>
  <c r="BI627"/>
  <c r="BH627"/>
  <c r="BG627"/>
  <c r="BF627"/>
  <c r="T627"/>
  <c r="R627"/>
  <c r="P627"/>
  <c r="BI623"/>
  <c r="BH623"/>
  <c r="BG623"/>
  <c r="BF623"/>
  <c r="T623"/>
  <c r="R623"/>
  <c r="P623"/>
  <c r="BI618"/>
  <c r="BH618"/>
  <c r="BG618"/>
  <c r="BF618"/>
  <c r="T618"/>
  <c r="R618"/>
  <c r="P618"/>
  <c r="BI615"/>
  <c r="BH615"/>
  <c r="BG615"/>
  <c r="BF615"/>
  <c r="T615"/>
  <c r="R615"/>
  <c r="P615"/>
  <c r="BI608"/>
  <c r="BH608"/>
  <c r="BG608"/>
  <c r="BF608"/>
  <c r="T608"/>
  <c r="R608"/>
  <c r="P608"/>
  <c r="BI600"/>
  <c r="BH600"/>
  <c r="BG600"/>
  <c r="BF600"/>
  <c r="T600"/>
  <c r="R600"/>
  <c r="P600"/>
  <c r="BI588"/>
  <c r="BH588"/>
  <c r="BG588"/>
  <c r="BF588"/>
  <c r="T588"/>
  <c r="R588"/>
  <c r="P588"/>
  <c r="BI582"/>
  <c r="BH582"/>
  <c r="BG582"/>
  <c r="BF582"/>
  <c r="T582"/>
  <c r="R582"/>
  <c r="P582"/>
  <c r="BI579"/>
  <c r="BH579"/>
  <c r="BG579"/>
  <c r="BF579"/>
  <c r="T579"/>
  <c r="R579"/>
  <c r="P579"/>
  <c r="BI575"/>
  <c r="BH575"/>
  <c r="BG575"/>
  <c r="BF575"/>
  <c r="T575"/>
  <c r="R575"/>
  <c r="P575"/>
  <c r="BI572"/>
  <c r="BH572"/>
  <c r="BG572"/>
  <c r="BF572"/>
  <c r="T572"/>
  <c r="R572"/>
  <c r="P572"/>
  <c r="BI569"/>
  <c r="BH569"/>
  <c r="BG569"/>
  <c r="BF569"/>
  <c r="T569"/>
  <c r="R569"/>
  <c r="P569"/>
  <c r="BI566"/>
  <c r="BH566"/>
  <c r="BG566"/>
  <c r="BF566"/>
  <c r="T566"/>
  <c r="R566"/>
  <c r="P566"/>
  <c r="BI562"/>
  <c r="BH562"/>
  <c r="BG562"/>
  <c r="BF562"/>
  <c r="T562"/>
  <c r="T561"/>
  <c r="R562"/>
  <c r="R561"/>
  <c r="P562"/>
  <c r="P561"/>
  <c r="BI558"/>
  <c r="BH558"/>
  <c r="BG558"/>
  <c r="BF558"/>
  <c r="T558"/>
  <c r="R558"/>
  <c r="P558"/>
  <c r="BI555"/>
  <c r="BH555"/>
  <c r="BG555"/>
  <c r="BF555"/>
  <c r="T555"/>
  <c r="R555"/>
  <c r="P555"/>
  <c r="BI552"/>
  <c r="BH552"/>
  <c r="BG552"/>
  <c r="BF552"/>
  <c r="T552"/>
  <c r="R552"/>
  <c r="P552"/>
  <c r="BI550"/>
  <c r="BH550"/>
  <c r="BG550"/>
  <c r="BF550"/>
  <c r="T550"/>
  <c r="R550"/>
  <c r="P550"/>
  <c r="BI548"/>
  <c r="BH548"/>
  <c r="BG548"/>
  <c r="BF548"/>
  <c r="T548"/>
  <c r="R548"/>
  <c r="P548"/>
  <c r="BI541"/>
  <c r="BH541"/>
  <c r="BG541"/>
  <c r="BF541"/>
  <c r="T541"/>
  <c r="R541"/>
  <c r="P541"/>
  <c r="BI528"/>
  <c r="BH528"/>
  <c r="BG528"/>
  <c r="BF528"/>
  <c r="T528"/>
  <c r="R528"/>
  <c r="P528"/>
  <c r="BI507"/>
  <c r="BH507"/>
  <c r="BG507"/>
  <c r="BF507"/>
  <c r="T507"/>
  <c r="R507"/>
  <c r="P507"/>
  <c r="BI504"/>
  <c r="BH504"/>
  <c r="BG504"/>
  <c r="BF504"/>
  <c r="T504"/>
  <c r="R504"/>
  <c r="P504"/>
  <c r="BI499"/>
  <c r="BH499"/>
  <c r="BG499"/>
  <c r="BF499"/>
  <c r="T499"/>
  <c r="R499"/>
  <c r="P499"/>
  <c r="BI492"/>
  <c r="BH492"/>
  <c r="BG492"/>
  <c r="BF492"/>
  <c r="T492"/>
  <c r="R492"/>
  <c r="P492"/>
  <c r="BI485"/>
  <c r="BH485"/>
  <c r="BG485"/>
  <c r="BF485"/>
  <c r="T485"/>
  <c r="R485"/>
  <c r="P485"/>
  <c r="BI446"/>
  <c r="BH446"/>
  <c r="BG446"/>
  <c r="BF446"/>
  <c r="T446"/>
  <c r="R446"/>
  <c r="P446"/>
  <c r="BI442"/>
  <c r="BH442"/>
  <c r="BG442"/>
  <c r="BF442"/>
  <c r="T442"/>
  <c r="R442"/>
  <c r="P442"/>
  <c r="BI429"/>
  <c r="BH429"/>
  <c r="BG429"/>
  <c r="BF429"/>
  <c r="T429"/>
  <c r="R429"/>
  <c r="P429"/>
  <c r="BI426"/>
  <c r="BH426"/>
  <c r="BG426"/>
  <c r="BF426"/>
  <c r="T426"/>
  <c r="R426"/>
  <c r="P426"/>
  <c r="BI421"/>
  <c r="BH421"/>
  <c r="BG421"/>
  <c r="BF421"/>
  <c r="T421"/>
  <c r="R421"/>
  <c r="P421"/>
  <c r="BI418"/>
  <c r="BH418"/>
  <c r="BG418"/>
  <c r="BF418"/>
  <c r="T418"/>
  <c r="R418"/>
  <c r="P418"/>
  <c r="BI413"/>
  <c r="BH413"/>
  <c r="BG413"/>
  <c r="BF413"/>
  <c r="T413"/>
  <c r="R413"/>
  <c r="P413"/>
  <c r="BI406"/>
  <c r="BH406"/>
  <c r="BG406"/>
  <c r="BF406"/>
  <c r="T406"/>
  <c r="R406"/>
  <c r="P406"/>
  <c r="BI402"/>
  <c r="BH402"/>
  <c r="BG402"/>
  <c r="BF402"/>
  <c r="T402"/>
  <c r="R402"/>
  <c r="P402"/>
  <c r="BI398"/>
  <c r="BH398"/>
  <c r="BG398"/>
  <c r="BF398"/>
  <c r="T398"/>
  <c r="R398"/>
  <c r="P398"/>
  <c r="BI394"/>
  <c r="BH394"/>
  <c r="BG394"/>
  <c r="BF394"/>
  <c r="T394"/>
  <c r="R394"/>
  <c r="P394"/>
  <c r="BI390"/>
  <c r="BH390"/>
  <c r="BG390"/>
  <c r="BF390"/>
  <c r="T390"/>
  <c r="R390"/>
  <c r="P390"/>
  <c r="BI387"/>
  <c r="BH387"/>
  <c r="BG387"/>
  <c r="BF387"/>
  <c r="T387"/>
  <c r="R387"/>
  <c r="P387"/>
  <c r="BI384"/>
  <c r="BH384"/>
  <c r="BG384"/>
  <c r="BF384"/>
  <c r="T384"/>
  <c r="R384"/>
  <c r="P384"/>
  <c r="BI379"/>
  <c r="BH379"/>
  <c r="BG379"/>
  <c r="BF379"/>
  <c r="T379"/>
  <c r="R379"/>
  <c r="P379"/>
  <c r="BI375"/>
  <c r="BH375"/>
  <c r="BG375"/>
  <c r="BF375"/>
  <c r="T375"/>
  <c r="R375"/>
  <c r="P375"/>
  <c r="BI370"/>
  <c r="BH370"/>
  <c r="BG370"/>
  <c r="BF370"/>
  <c r="T370"/>
  <c r="R370"/>
  <c r="P370"/>
  <c r="BI333"/>
  <c r="BH333"/>
  <c r="BG333"/>
  <c r="BF333"/>
  <c r="T333"/>
  <c r="R333"/>
  <c r="P333"/>
  <c r="BI315"/>
  <c r="BH315"/>
  <c r="BG315"/>
  <c r="BF315"/>
  <c r="T315"/>
  <c r="R315"/>
  <c r="P315"/>
  <c r="BI303"/>
  <c r="BH303"/>
  <c r="BG303"/>
  <c r="BF303"/>
  <c r="T303"/>
  <c r="R303"/>
  <c r="P303"/>
  <c r="BI299"/>
  <c r="BH299"/>
  <c r="BG299"/>
  <c r="BF299"/>
  <c r="T299"/>
  <c r="R299"/>
  <c r="P299"/>
  <c r="BI295"/>
  <c r="BH295"/>
  <c r="BG295"/>
  <c r="BF295"/>
  <c r="T295"/>
  <c r="R295"/>
  <c r="P295"/>
  <c r="BI291"/>
  <c r="BH291"/>
  <c r="BG291"/>
  <c r="BF291"/>
  <c r="T291"/>
  <c r="R291"/>
  <c r="P291"/>
  <c r="BI287"/>
  <c r="BH287"/>
  <c r="BG287"/>
  <c r="BF287"/>
  <c r="T287"/>
  <c r="R287"/>
  <c r="P287"/>
  <c r="BI283"/>
  <c r="BH283"/>
  <c r="BG283"/>
  <c r="BF283"/>
  <c r="T283"/>
  <c r="R283"/>
  <c r="P283"/>
  <c r="BI279"/>
  <c r="BH279"/>
  <c r="BG279"/>
  <c r="BF279"/>
  <c r="T279"/>
  <c r="R279"/>
  <c r="P279"/>
  <c r="BI269"/>
  <c r="BH269"/>
  <c r="BG269"/>
  <c r="BF269"/>
  <c r="T269"/>
  <c r="R269"/>
  <c r="P269"/>
  <c r="BI262"/>
  <c r="BH262"/>
  <c r="BG262"/>
  <c r="BF262"/>
  <c r="T262"/>
  <c r="R262"/>
  <c r="P262"/>
  <c r="BI253"/>
  <c r="BH253"/>
  <c r="BG253"/>
  <c r="BF253"/>
  <c r="T253"/>
  <c r="R253"/>
  <c r="P253"/>
  <c r="BI245"/>
  <c r="BH245"/>
  <c r="BG245"/>
  <c r="BF245"/>
  <c r="T245"/>
  <c r="R245"/>
  <c r="P245"/>
  <c r="BI241"/>
  <c r="BH241"/>
  <c r="BG241"/>
  <c r="BF241"/>
  <c r="T241"/>
  <c r="T240"/>
  <c r="R241"/>
  <c r="R240"/>
  <c r="P241"/>
  <c r="P240"/>
  <c r="BI237"/>
  <c r="BH237"/>
  <c r="BG237"/>
  <c r="BF237"/>
  <c r="T237"/>
  <c r="R237"/>
  <c r="P237"/>
  <c r="BI234"/>
  <c r="BH234"/>
  <c r="BG234"/>
  <c r="BF234"/>
  <c r="T234"/>
  <c r="R234"/>
  <c r="P234"/>
  <c r="BI231"/>
  <c r="BH231"/>
  <c r="BG231"/>
  <c r="BF231"/>
  <c r="T231"/>
  <c r="R231"/>
  <c r="P231"/>
  <c r="BI228"/>
  <c r="BH228"/>
  <c r="BG228"/>
  <c r="BF228"/>
  <c r="T228"/>
  <c r="R228"/>
  <c r="P228"/>
  <c r="BI225"/>
  <c r="BH225"/>
  <c r="BG225"/>
  <c r="BF225"/>
  <c r="T225"/>
  <c r="R225"/>
  <c r="P225"/>
  <c r="BI222"/>
  <c r="BH222"/>
  <c r="BG222"/>
  <c r="BF222"/>
  <c r="T222"/>
  <c r="R222"/>
  <c r="P222"/>
  <c r="BI157"/>
  <c r="BH157"/>
  <c r="BG157"/>
  <c r="BF157"/>
  <c r="T157"/>
  <c r="R157"/>
  <c r="P157"/>
  <c r="BI154"/>
  <c r="BH154"/>
  <c r="BG154"/>
  <c r="BF154"/>
  <c r="T154"/>
  <c r="R154"/>
  <c r="P154"/>
  <c r="BI145"/>
  <c r="BH145"/>
  <c r="BG145"/>
  <c r="BF145"/>
  <c r="T145"/>
  <c r="R145"/>
  <c r="P145"/>
  <c r="BI141"/>
  <c r="BH141"/>
  <c r="BG141"/>
  <c r="BF141"/>
  <c r="T141"/>
  <c r="R141"/>
  <c r="P141"/>
  <c r="BI136"/>
  <c r="BH136"/>
  <c r="BG136"/>
  <c r="BF136"/>
  <c r="T136"/>
  <c r="R136"/>
  <c r="P136"/>
  <c r="J130"/>
  <c r="J129"/>
  <c r="F129"/>
  <c r="F127"/>
  <c r="E125"/>
  <c r="J92"/>
  <c r="J91"/>
  <c r="F91"/>
  <c r="F89"/>
  <c r="E87"/>
  <c r="J18"/>
  <c r="E18"/>
  <c r="F130"/>
  <c r="J17"/>
  <c r="J12"/>
  <c r="J89"/>
  <c r="E7"/>
  <c r="E123"/>
  <c i="1" r="L90"/>
  <c r="AM90"/>
  <c r="AM89"/>
  <c r="L89"/>
  <c r="AM87"/>
  <c r="L87"/>
  <c r="L85"/>
  <c r="L84"/>
  <c i="2" r="BK651"/>
  <c r="BK639"/>
  <c r="J623"/>
  <c r="BK600"/>
  <c r="J575"/>
  <c r="J566"/>
  <c r="J558"/>
  <c r="J528"/>
  <c r="J442"/>
  <c r="J402"/>
  <c r="J387"/>
  <c r="J315"/>
  <c r="BK287"/>
  <c r="J231"/>
  <c r="J222"/>
  <c r="BK681"/>
  <c r="BK634"/>
  <c r="BK627"/>
  <c r="BK608"/>
  <c r="J579"/>
  <c r="BK555"/>
  <c r="BK499"/>
  <c r="BK442"/>
  <c r="BK384"/>
  <c r="J370"/>
  <c r="BK279"/>
  <c r="J245"/>
  <c r="BK222"/>
  <c r="BK145"/>
  <c i="1" r="AS97"/>
  <c i="2" r="BK579"/>
  <c r="BK548"/>
  <c r="BK528"/>
  <c r="BK492"/>
  <c r="J426"/>
  <c r="BK387"/>
  <c r="J295"/>
  <c r="BK291"/>
  <c r="J241"/>
  <c i="1" r="AS100"/>
  <c i="2" r="J615"/>
  <c r="BK566"/>
  <c r="J541"/>
  <c r="J429"/>
  <c r="J413"/>
  <c r="J398"/>
  <c r="J333"/>
  <c r="J299"/>
  <c r="J269"/>
  <c r="J234"/>
  <c r="BK157"/>
  <c i="3" r="BK3433"/>
  <c r="BK3427"/>
  <c r="J3406"/>
  <c r="J3398"/>
  <c r="BK3317"/>
  <c r="BK3306"/>
  <c r="BK3177"/>
  <c r="J3134"/>
  <c r="BK3097"/>
  <c r="J3087"/>
  <c r="J3071"/>
  <c r="J3059"/>
  <c r="BK3049"/>
  <c r="J3039"/>
  <c r="J3031"/>
  <c r="J3000"/>
  <c r="J2981"/>
  <c r="BK2954"/>
  <c r="BK2948"/>
  <c r="BK2899"/>
  <c r="J2862"/>
  <c r="J2815"/>
  <c r="J2787"/>
  <c r="BK2755"/>
  <c r="BK2749"/>
  <c r="BK2696"/>
  <c r="BK2660"/>
  <c r="J2603"/>
  <c r="BK2584"/>
  <c r="J2566"/>
  <c r="BK2474"/>
  <c r="BK2343"/>
  <c r="BK2329"/>
  <c r="J2299"/>
  <c r="J2269"/>
  <c r="J2204"/>
  <c r="J2158"/>
  <c r="BK2127"/>
  <c r="J2103"/>
  <c r="BK2079"/>
  <c r="J2061"/>
  <c r="BK2052"/>
  <c r="BK2014"/>
  <c r="J1997"/>
  <c r="J1980"/>
  <c r="BK1952"/>
  <c r="BK1907"/>
  <c r="BK1899"/>
  <c r="BK1896"/>
  <c r="J1865"/>
  <c r="J1799"/>
  <c r="BK1753"/>
  <c r="BK1706"/>
  <c r="BK1678"/>
  <c r="J1649"/>
  <c r="J1608"/>
  <c r="BK1553"/>
  <c r="BK1524"/>
  <c r="BK1461"/>
  <c r="J1410"/>
  <c r="BK1402"/>
  <c r="BK1387"/>
  <c r="J1356"/>
  <c r="J1319"/>
  <c r="J1285"/>
  <c r="J1262"/>
  <c r="BK1231"/>
  <c r="J1159"/>
  <c r="J1133"/>
  <c r="J1036"/>
  <c r="BK979"/>
  <c r="BK864"/>
  <c r="J837"/>
  <c r="BK788"/>
  <c r="BK732"/>
  <c r="J657"/>
  <c r="BK610"/>
  <c r="J592"/>
  <c r="BK545"/>
  <c r="J512"/>
  <c r="J422"/>
  <c r="BK345"/>
  <c r="J315"/>
  <c r="BK273"/>
  <c r="J253"/>
  <c r="J195"/>
  <c r="J155"/>
  <c r="BK3435"/>
  <c r="J3420"/>
  <c r="J3412"/>
  <c r="J3396"/>
  <c r="J3392"/>
  <c r="J3354"/>
  <c r="J3194"/>
  <c r="BK3110"/>
  <c r="J3099"/>
  <c r="BK3087"/>
  <c r="BK3083"/>
  <c r="BK3069"/>
  <c r="J3055"/>
  <c r="BK3045"/>
  <c r="BK3027"/>
  <c r="BK3005"/>
  <c r="J2978"/>
  <c r="J2963"/>
  <c r="J2954"/>
  <c r="J2945"/>
  <c r="J2870"/>
  <c r="BK2852"/>
  <c r="BK2812"/>
  <c r="BK2801"/>
  <c r="J2784"/>
  <c r="J2764"/>
  <c r="BK2733"/>
  <c r="J2678"/>
  <c r="BK2655"/>
  <c r="BK2620"/>
  <c r="BK2575"/>
  <c r="BK2569"/>
  <c r="BK2554"/>
  <c r="BK2434"/>
  <c r="BK2346"/>
  <c r="J2317"/>
  <c r="BK2302"/>
  <c r="J2293"/>
  <c r="BK2253"/>
  <c r="BK2227"/>
  <c r="J2190"/>
  <c r="J2152"/>
  <c r="BK2130"/>
  <c r="J2106"/>
  <c r="BK2082"/>
  <c r="J2052"/>
  <c r="J2014"/>
  <c r="BK1989"/>
  <c r="J1969"/>
  <c r="BK1949"/>
  <c r="BK1924"/>
  <c r="J1913"/>
  <c r="BK1884"/>
  <c r="J1875"/>
  <c r="BK1844"/>
  <c r="BK1822"/>
  <c r="BK1777"/>
  <c r="J1746"/>
  <c r="BK1729"/>
  <c r="BK1641"/>
  <c r="BK1614"/>
  <c r="J1535"/>
  <c r="J1461"/>
  <c r="BK1422"/>
  <c r="J1390"/>
  <c r="J1384"/>
  <c r="J1376"/>
  <c r="BK1344"/>
  <c r="BK1325"/>
  <c r="J1281"/>
  <c r="BK1259"/>
  <c r="BK1248"/>
  <c r="J1231"/>
  <c r="J1205"/>
  <c r="BK1145"/>
  <c r="J1130"/>
  <c r="BK1097"/>
  <c r="J1053"/>
  <c r="BK957"/>
  <c r="J886"/>
  <c r="J869"/>
  <c r="BK832"/>
  <c r="J793"/>
  <c r="BK778"/>
  <c r="J676"/>
  <c r="J661"/>
  <c r="J545"/>
  <c r="J526"/>
  <c r="BK512"/>
  <c r="J433"/>
  <c r="BK315"/>
  <c r="BK295"/>
  <c r="BK279"/>
  <c r="J256"/>
  <c r="J199"/>
  <c r="J179"/>
  <c r="BK167"/>
  <c r="J152"/>
  <c r="BK3420"/>
  <c r="BK3392"/>
  <c r="BK3264"/>
  <c r="J3177"/>
  <c r="BK3158"/>
  <c r="BK3125"/>
  <c r="J3110"/>
  <c r="J3093"/>
  <c r="J3083"/>
  <c r="J3073"/>
  <c r="J3065"/>
  <c r="BK3047"/>
  <c r="BK3039"/>
  <c r="J3027"/>
  <c r="J3016"/>
  <c r="BK2993"/>
  <c r="BK2978"/>
  <c r="BK2963"/>
  <c r="J2905"/>
  <c r="BK2870"/>
  <c r="BK2807"/>
  <c r="BK2793"/>
  <c r="J2767"/>
  <c r="BK2746"/>
  <c r="J2711"/>
  <c r="BK2678"/>
  <c r="J2634"/>
  <c r="BK2581"/>
  <c r="BK2514"/>
  <c r="J2343"/>
  <c r="J2329"/>
  <c r="J2305"/>
  <c r="BK2266"/>
  <c r="J2250"/>
  <c r="J2183"/>
  <c r="J2130"/>
  <c r="J2109"/>
  <c r="BK2094"/>
  <c r="J2079"/>
  <c r="J2064"/>
  <c r="J2037"/>
  <c r="J1989"/>
  <c r="J1972"/>
  <c r="J1952"/>
  <c r="J1937"/>
  <c r="J1924"/>
  <c r="J1887"/>
  <c r="J1878"/>
  <c r="BK1818"/>
  <c r="BK1769"/>
  <c r="BK1743"/>
  <c r="J1719"/>
  <c r="BK1695"/>
  <c r="BK1635"/>
  <c r="J1620"/>
  <c r="J1598"/>
  <c r="J1546"/>
  <c r="BK1414"/>
  <c r="J1370"/>
  <c r="BK1362"/>
  <c r="BK1319"/>
  <c r="BK1296"/>
  <c r="J1248"/>
  <c r="J1226"/>
  <c r="J1195"/>
  <c r="J1127"/>
  <c r="J1107"/>
  <c r="BK1036"/>
  <c r="J1011"/>
  <c r="BK889"/>
  <c r="J832"/>
  <c r="J811"/>
  <c r="J799"/>
  <c r="J766"/>
  <c r="BK734"/>
  <c r="BK657"/>
  <c r="BK626"/>
  <c r="J547"/>
  <c r="BK540"/>
  <c r="BK528"/>
  <c r="J440"/>
  <c r="BK422"/>
  <c r="BK395"/>
  <c r="BK333"/>
  <c r="J295"/>
  <c r="BK282"/>
  <c r="J247"/>
  <c r="BK226"/>
  <c r="BK199"/>
  <c r="BK179"/>
  <c r="J170"/>
  <c r="J158"/>
  <c r="BK3501"/>
  <c r="J3499"/>
  <c r="J3495"/>
  <c r="J3491"/>
  <c r="BK3487"/>
  <c r="J3485"/>
  <c r="BK3481"/>
  <c r="J3479"/>
  <c r="BK3475"/>
  <c r="J3473"/>
  <c r="BK3469"/>
  <c r="J3467"/>
  <c r="BK3463"/>
  <c r="J3461"/>
  <c r="BK3457"/>
  <c r="BK3455"/>
  <c r="BK3451"/>
  <c r="J3449"/>
  <c r="BK3445"/>
  <c r="J3443"/>
  <c r="BK3439"/>
  <c r="J3437"/>
  <c r="J3418"/>
  <c r="BK3408"/>
  <c r="J3400"/>
  <c r="BK3394"/>
  <c r="BK3378"/>
  <c r="BK3361"/>
  <c r="J3306"/>
  <c r="J3170"/>
  <c r="J3158"/>
  <c r="J3125"/>
  <c r="BK3099"/>
  <c r="BK3085"/>
  <c r="J3075"/>
  <c r="BK3059"/>
  <c r="J3051"/>
  <c r="BK3041"/>
  <c r="J3029"/>
  <c r="BK2981"/>
  <c r="J2966"/>
  <c r="J2902"/>
  <c r="BK2893"/>
  <c r="BK2804"/>
  <c r="BK2781"/>
  <c r="J2761"/>
  <c r="J2733"/>
  <c r="BK2711"/>
  <c r="J2655"/>
  <c r="J2620"/>
  <c r="J2572"/>
  <c r="J2434"/>
  <c r="J2340"/>
  <c r="J2326"/>
  <c r="J2311"/>
  <c r="BK2305"/>
  <c r="BK2290"/>
  <c r="J2266"/>
  <c r="J2239"/>
  <c r="BK2183"/>
  <c r="J2149"/>
  <c r="J2115"/>
  <c r="J2094"/>
  <c r="J2067"/>
  <c r="J2058"/>
  <c r="BK1997"/>
  <c r="J1955"/>
  <c r="BK1937"/>
  <c r="BK1927"/>
  <c r="J1910"/>
  <c r="BK1890"/>
  <c r="BK1852"/>
  <c r="J1826"/>
  <c r="J1806"/>
  <c r="BK1795"/>
  <c r="J1777"/>
  <c r="J1753"/>
  <c r="J1691"/>
  <c r="J1678"/>
  <c r="BK1657"/>
  <c r="BK1617"/>
  <c r="BK1608"/>
  <c r="J1592"/>
  <c r="J1580"/>
  <c r="J1524"/>
  <c r="BK1418"/>
  <c r="J1402"/>
  <c r="J1379"/>
  <c r="BK1370"/>
  <c r="J1350"/>
  <c r="J1293"/>
  <c r="BK1270"/>
  <c r="J1251"/>
  <c r="BK1224"/>
  <c r="BK1130"/>
  <c r="BK1110"/>
  <c r="J1077"/>
  <c r="BK1020"/>
  <c r="BK1011"/>
  <c r="J979"/>
  <c r="J874"/>
  <c r="J819"/>
  <c r="J796"/>
  <c r="BK772"/>
  <c r="BK672"/>
  <c r="J618"/>
  <c r="J562"/>
  <c r="J520"/>
  <c r="J453"/>
  <c r="BK433"/>
  <c r="J333"/>
  <c r="BK301"/>
  <c r="J273"/>
  <c r="BK258"/>
  <c r="J226"/>
  <c r="BK182"/>
  <c i="4" r="J708"/>
  <c r="BK688"/>
  <c r="J674"/>
  <c r="BK660"/>
  <c r="J646"/>
  <c r="J640"/>
  <c r="J614"/>
  <c r="BK591"/>
  <c r="J581"/>
  <c r="J573"/>
  <c r="BK564"/>
  <c r="BK547"/>
  <c r="J528"/>
  <c r="J521"/>
  <c r="J515"/>
  <c r="J507"/>
  <c r="J503"/>
  <c r="BK480"/>
  <c r="BK470"/>
  <c r="BK464"/>
  <c r="J452"/>
  <c r="J443"/>
  <c r="BK427"/>
  <c r="J417"/>
  <c r="J407"/>
  <c r="J401"/>
  <c r="BK393"/>
  <c r="BK383"/>
  <c r="BK374"/>
  <c r="J362"/>
  <c r="J354"/>
  <c r="J346"/>
  <c r="J338"/>
  <c r="BK332"/>
  <c r="J316"/>
  <c r="J303"/>
  <c r="BK293"/>
  <c r="BK287"/>
  <c r="BK277"/>
  <c r="J268"/>
  <c r="J261"/>
  <c r="J247"/>
  <c r="BK237"/>
  <c r="BK225"/>
  <c r="J213"/>
  <c r="J207"/>
  <c r="BK191"/>
  <c r="BK176"/>
  <c r="BK168"/>
  <c r="J148"/>
  <c r="J142"/>
  <c r="BK136"/>
  <c r="J716"/>
  <c r="J710"/>
  <c r="J700"/>
  <c r="BK686"/>
  <c r="BK678"/>
  <c r="J664"/>
  <c r="J642"/>
  <c r="BK634"/>
  <c r="J622"/>
  <c r="J612"/>
  <c r="BK606"/>
  <c r="BK598"/>
  <c r="BK579"/>
  <c r="BK562"/>
  <c r="J545"/>
  <c r="BK534"/>
  <c r="BK528"/>
  <c r="J496"/>
  <c r="BK486"/>
  <c r="J484"/>
  <c r="BK476"/>
  <c r="J462"/>
  <c r="J454"/>
  <c r="BK439"/>
  <c r="J429"/>
  <c r="BK423"/>
  <c r="BK409"/>
  <c r="BK403"/>
  <c r="J395"/>
  <c r="J387"/>
  <c r="J379"/>
  <c r="BK372"/>
  <c r="J364"/>
  <c r="J356"/>
  <c r="BK342"/>
  <c r="J330"/>
  <c r="J322"/>
  <c r="J314"/>
  <c r="J308"/>
  <c r="BK303"/>
  <c r="BK291"/>
  <c r="J287"/>
  <c r="J274"/>
  <c r="BK272"/>
  <c r="BK268"/>
  <c r="BK257"/>
  <c r="J253"/>
  <c r="BK249"/>
  <c r="J239"/>
  <c r="BK229"/>
  <c r="J225"/>
  <c r="J221"/>
  <c r="BK209"/>
  <c r="BK195"/>
  <c r="BK189"/>
  <c r="J184"/>
  <c r="BK162"/>
  <c r="J146"/>
  <c r="J712"/>
  <c r="BK700"/>
  <c r="J694"/>
  <c r="BK684"/>
  <c r="BK676"/>
  <c r="J660"/>
  <c r="J650"/>
  <c r="J632"/>
  <c r="BK618"/>
  <c r="J600"/>
  <c r="J594"/>
  <c r="J585"/>
  <c r="BK577"/>
  <c r="J560"/>
  <c r="BK554"/>
  <c r="J547"/>
  <c r="J542"/>
  <c r="BK530"/>
  <c r="J519"/>
  <c r="J511"/>
  <c r="BK496"/>
  <c r="BK247"/>
  <c r="BK235"/>
  <c r="BK223"/>
  <c r="BK217"/>
  <c r="BK199"/>
  <c r="BK178"/>
  <c r="J166"/>
  <c r="BK158"/>
  <c r="J150"/>
  <c r="J726"/>
  <c r="BK722"/>
  <c r="J720"/>
  <c r="J714"/>
  <c r="J704"/>
  <c r="BK692"/>
  <c r="J686"/>
  <c r="BK668"/>
  <c r="J662"/>
  <c r="BK652"/>
  <c r="J638"/>
  <c r="BK630"/>
  <c r="J626"/>
  <c r="J618"/>
  <c r="J606"/>
  <c r="BK602"/>
  <c r="J579"/>
  <c r="J562"/>
  <c r="J554"/>
  <c r="J532"/>
  <c r="BK515"/>
  <c r="BK505"/>
  <c r="BK494"/>
  <c r="J480"/>
  <c r="J472"/>
  <c r="J464"/>
  <c r="J458"/>
  <c r="BK450"/>
  <c r="J441"/>
  <c r="J435"/>
  <c r="BK429"/>
  <c r="J421"/>
  <c r="BK413"/>
  <c r="BK407"/>
  <c r="J393"/>
  <c r="J385"/>
  <c r="J368"/>
  <c r="J358"/>
  <c r="J348"/>
  <c r="J334"/>
  <c r="BK326"/>
  <c r="BK320"/>
  <c r="BK312"/>
  <c r="BK301"/>
  <c r="J293"/>
  <c r="J279"/>
  <c r="BK263"/>
  <c r="BK253"/>
  <c r="J237"/>
  <c r="BK215"/>
  <c r="J205"/>
  <c r="J199"/>
  <c r="J191"/>
  <c r="BK184"/>
  <c r="BK174"/>
  <c r="BK164"/>
  <c r="BK156"/>
  <c r="BK140"/>
  <c i="5" r="J1037"/>
  <c r="J1033"/>
  <c r="J1020"/>
  <c r="BK1015"/>
  <c r="J1001"/>
  <c r="J985"/>
  <c r="BK976"/>
  <c r="J970"/>
  <c r="BK951"/>
  <c r="BK943"/>
  <c r="J931"/>
  <c r="BK919"/>
  <c r="BK913"/>
  <c r="J874"/>
  <c r="J864"/>
  <c r="J839"/>
  <c r="BK818"/>
  <c r="J810"/>
  <c r="J796"/>
  <c r="BK790"/>
  <c r="BK780"/>
  <c r="J770"/>
  <c r="J753"/>
  <c r="BK735"/>
  <c r="BK726"/>
  <c r="J709"/>
  <c r="J690"/>
  <c r="J684"/>
  <c r="BK670"/>
  <c r="BK659"/>
  <c r="J632"/>
  <c r="BK616"/>
  <c r="J603"/>
  <c r="J583"/>
  <c r="BK572"/>
  <c r="J566"/>
  <c r="J545"/>
  <c r="BK519"/>
  <c r="J506"/>
  <c r="BK500"/>
  <c r="BK494"/>
  <c r="BK471"/>
  <c r="J457"/>
  <c r="J445"/>
  <c r="BK426"/>
  <c r="BK422"/>
  <c r="J401"/>
  <c r="BK389"/>
  <c r="BK382"/>
  <c r="J367"/>
  <c r="BK357"/>
  <c r="BK347"/>
  <c r="J335"/>
  <c r="J321"/>
  <c r="BK301"/>
  <c r="J290"/>
  <c r="J282"/>
  <c r="J254"/>
  <c r="BK241"/>
  <c r="BK227"/>
  <c r="J208"/>
  <c r="BK191"/>
  <c r="J1018"/>
  <c r="J1007"/>
  <c r="J976"/>
  <c r="BK968"/>
  <c r="BK955"/>
  <c r="J947"/>
  <c r="J937"/>
  <c r="J901"/>
  <c r="J895"/>
  <c r="J882"/>
  <c r="J878"/>
  <c r="J866"/>
  <c r="J856"/>
  <c r="J848"/>
  <c r="BK837"/>
  <c r="BK827"/>
  <c r="J818"/>
  <c r="J794"/>
  <c r="BK784"/>
  <c r="BK770"/>
  <c r="BK764"/>
  <c r="BK753"/>
  <c r="J747"/>
  <c r="J737"/>
  <c r="J721"/>
  <c r="BK711"/>
  <c r="J694"/>
  <c r="J682"/>
  <c r="J672"/>
  <c r="BK666"/>
  <c r="J650"/>
  <c r="J628"/>
  <c r="BK620"/>
  <c r="BK603"/>
  <c r="J594"/>
  <c r="BK577"/>
  <c r="BK568"/>
  <c r="J560"/>
  <c r="BK545"/>
  <c r="BK533"/>
  <c r="BK525"/>
  <c r="J508"/>
  <c r="J488"/>
  <c r="BK475"/>
  <c r="BK463"/>
  <c r="BK457"/>
  <c r="BK447"/>
  <c r="BK432"/>
  <c r="J422"/>
  <c r="BK413"/>
  <c r="J397"/>
  <c r="J378"/>
  <c r="BK365"/>
  <c r="BK353"/>
  <c r="BK341"/>
  <c r="J325"/>
  <c r="J317"/>
  <c r="J311"/>
  <c r="BK297"/>
  <c r="BK286"/>
  <c r="BK274"/>
  <c r="J266"/>
  <c r="J250"/>
  <c r="J239"/>
  <c r="J231"/>
  <c r="BK218"/>
  <c r="J212"/>
  <c r="J197"/>
  <c r="J189"/>
  <c r="J183"/>
  <c r="BK1028"/>
  <c r="BK1013"/>
  <c r="BK1005"/>
  <c r="J993"/>
  <c r="BK985"/>
  <c r="J978"/>
  <c r="BK947"/>
  <c r="J927"/>
  <c r="J919"/>
  <c r="BK899"/>
  <c r="J887"/>
  <c r="BK864"/>
  <c r="BK856"/>
  <c r="BK848"/>
  <c r="J833"/>
  <c r="BK814"/>
  <c r="BK806"/>
  <c r="J798"/>
  <c r="BK774"/>
  <c r="J764"/>
  <c r="BK751"/>
  <c r="J745"/>
  <c r="BK733"/>
  <c r="J723"/>
  <c r="BK709"/>
  <c r="BK702"/>
  <c r="J688"/>
  <c r="J680"/>
  <c r="J657"/>
  <c r="BK648"/>
  <c r="BK638"/>
  <c r="J616"/>
  <c r="BK605"/>
  <c r="J591"/>
  <c r="J579"/>
  <c r="BK558"/>
  <c r="BK541"/>
  <c r="BK535"/>
  <c r="BK523"/>
  <c r="BK512"/>
  <c r="BK504"/>
  <c r="J498"/>
  <c r="J486"/>
  <c r="BK477"/>
  <c r="J453"/>
  <c r="BK443"/>
  <c r="BK424"/>
  <c r="J411"/>
  <c r="BK399"/>
  <c r="BK393"/>
  <c r="BK369"/>
  <c r="BK345"/>
  <c r="BK337"/>
  <c r="BK323"/>
  <c r="BK307"/>
  <c r="J288"/>
  <c r="BK278"/>
  <c r="BK264"/>
  <c r="J241"/>
  <c r="J220"/>
  <c r="BK202"/>
  <c r="BK195"/>
  <c r="J179"/>
  <c r="J171"/>
  <c r="BK1054"/>
  <c r="J1052"/>
  <c r="BK1048"/>
  <c r="J1045"/>
  <c r="J1041"/>
  <c r="BK1037"/>
  <c r="BK1035"/>
  <c r="BK1023"/>
  <c r="J1003"/>
  <c r="BK993"/>
  <c r="BK983"/>
  <c r="J968"/>
  <c r="J951"/>
  <c r="BK941"/>
  <c r="BK937"/>
  <c r="BK921"/>
  <c r="J913"/>
  <c r="BK903"/>
  <c r="BK882"/>
  <c r="BK876"/>
  <c r="BK866"/>
  <c r="BK843"/>
  <c r="BK839"/>
  <c r="BK829"/>
  <c r="BK816"/>
  <c r="J802"/>
  <c r="BK796"/>
  <c r="BK782"/>
  <c r="BK776"/>
  <c r="J762"/>
  <c r="BK743"/>
  <c r="J726"/>
  <c r="BK715"/>
  <c r="BK704"/>
  <c r="BK690"/>
  <c r="BK664"/>
  <c r="J644"/>
  <c r="J638"/>
  <c r="BK632"/>
  <c r="BK624"/>
  <c r="J618"/>
  <c r="BK607"/>
  <c r="BK591"/>
  <c r="BK581"/>
  <c r="BK570"/>
  <c r="J555"/>
  <c r="BK543"/>
  <c r="J533"/>
  <c r="J521"/>
  <c r="BK508"/>
  <c r="BK490"/>
  <c r="J484"/>
  <c r="J471"/>
  <c r="BK465"/>
  <c r="J455"/>
  <c r="J443"/>
  <c r="BK437"/>
  <c r="J426"/>
  <c r="J409"/>
  <c r="J403"/>
  <c r="J395"/>
  <c r="BK380"/>
  <c r="J374"/>
  <c r="J365"/>
  <c r="BK359"/>
  <c r="J337"/>
  <c r="BK329"/>
  <c r="BK317"/>
  <c r="BK311"/>
  <c r="J303"/>
  <c r="J292"/>
  <c r="J274"/>
  <c r="J268"/>
  <c r="J261"/>
  <c r="J252"/>
  <c r="BK239"/>
  <c r="J233"/>
  <c r="BK222"/>
  <c r="J210"/>
  <c r="J206"/>
  <c r="J202"/>
  <c r="BK187"/>
  <c r="J167"/>
  <c i="6" r="BK142"/>
  <c r="J125"/>
  <c r="J142"/>
  <c r="J121"/>
  <c i="7" r="BK350"/>
  <c r="BK343"/>
  <c r="J333"/>
  <c r="J315"/>
  <c r="J297"/>
  <c r="J281"/>
  <c r="J265"/>
  <c r="J247"/>
  <c r="J229"/>
  <c r="BK211"/>
  <c r="J194"/>
  <c r="BK154"/>
  <c r="BK131"/>
  <c r="J370"/>
  <c r="J348"/>
  <c r="BK304"/>
  <c r="BK276"/>
  <c r="BK177"/>
  <c r="BK162"/>
  <c r="BK370"/>
  <c r="BK355"/>
  <c r="J309"/>
  <c r="BK259"/>
  <c r="BK241"/>
  <c r="J217"/>
  <c r="J189"/>
  <c r="J154"/>
  <c r="J343"/>
  <c r="J327"/>
  <c r="BK297"/>
  <c r="BK265"/>
  <c r="BK229"/>
  <c r="BK149"/>
  <c i="8" r="BK735"/>
  <c r="J731"/>
  <c r="J721"/>
  <c r="J713"/>
  <c r="BK703"/>
  <c r="BK695"/>
  <c r="BK683"/>
  <c r="BK665"/>
  <c r="BK636"/>
  <c r="J560"/>
  <c r="J518"/>
  <c r="BK499"/>
  <c r="J473"/>
  <c r="BK455"/>
  <c r="J439"/>
  <c r="BK425"/>
  <c r="BK390"/>
  <c r="BK370"/>
  <c r="BK326"/>
  <c r="BK298"/>
  <c r="BK264"/>
  <c r="J238"/>
  <c r="BK204"/>
  <c r="J159"/>
  <c r="BK141"/>
  <c r="J737"/>
  <c r="J725"/>
  <c r="J711"/>
  <c r="J697"/>
  <c r="J687"/>
  <c r="J679"/>
  <c r="BK673"/>
  <c r="BK663"/>
  <c r="BK620"/>
  <c r="BK605"/>
  <c r="BK560"/>
  <c r="J529"/>
  <c r="BK460"/>
  <c r="BK420"/>
  <c r="J350"/>
  <c r="J319"/>
  <c r="J284"/>
  <c r="BK238"/>
  <c r="J212"/>
  <c r="J187"/>
  <c r="BK171"/>
  <c r="BK137"/>
  <c r="J123"/>
  <c r="BK749"/>
  <c r="J747"/>
  <c r="J745"/>
  <c r="BK739"/>
  <c r="BK717"/>
  <c r="J705"/>
  <c r="BK687"/>
  <c r="BK677"/>
  <c r="BK659"/>
  <c r="BK629"/>
  <c r="J592"/>
  <c r="J546"/>
  <c r="J499"/>
  <c r="BK481"/>
  <c r="BK465"/>
  <c r="BK439"/>
  <c r="BK400"/>
  <c r="J370"/>
  <c r="BK333"/>
  <c r="BK269"/>
  <c r="BK254"/>
  <c r="BK233"/>
  <c r="BK187"/>
  <c r="J166"/>
  <c r="BK121"/>
  <c r="BK733"/>
  <c r="BK723"/>
  <c r="BK711"/>
  <c r="BK699"/>
  <c r="BK685"/>
  <c r="J665"/>
  <c r="J629"/>
  <c r="BK615"/>
  <c r="J584"/>
  <c r="J568"/>
  <c r="J524"/>
  <c r="J488"/>
  <c r="J425"/>
  <c r="BK319"/>
  <c r="BK291"/>
  <c r="J259"/>
  <c r="BK208"/>
  <c r="BK176"/>
  <c r="BK128"/>
  <c i="9" r="J662"/>
  <c r="BK658"/>
  <c r="BK654"/>
  <c r="J642"/>
  <c r="BK630"/>
  <c r="J622"/>
  <c r="BK612"/>
  <c r="J598"/>
  <c r="J592"/>
  <c r="BK586"/>
  <c r="BK580"/>
  <c r="BK564"/>
  <c r="J546"/>
  <c r="J534"/>
  <c r="BK506"/>
  <c r="BK491"/>
  <c r="J487"/>
  <c r="BK477"/>
  <c r="BK471"/>
  <c r="BK465"/>
  <c r="BK453"/>
  <c r="J439"/>
  <c r="J431"/>
  <c r="J418"/>
  <c r="BK410"/>
  <c r="J404"/>
  <c r="BK376"/>
  <c r="J360"/>
  <c r="J344"/>
  <c r="J326"/>
  <c r="J320"/>
  <c r="J308"/>
  <c r="BK300"/>
  <c r="J294"/>
  <c r="BK268"/>
  <c r="J254"/>
  <c r="J246"/>
  <c r="J238"/>
  <c r="BK210"/>
  <c r="J197"/>
  <c r="J179"/>
  <c r="J163"/>
  <c r="BK155"/>
  <c r="BK149"/>
  <c r="BK131"/>
  <c r="BK125"/>
  <c r="J636"/>
  <c r="J616"/>
  <c r="BK592"/>
  <c r="J586"/>
  <c r="J574"/>
  <c r="J552"/>
  <c r="J542"/>
  <c r="BK528"/>
  <c r="J524"/>
  <c r="J518"/>
  <c r="J512"/>
  <c r="BK489"/>
  <c r="J483"/>
  <c r="J459"/>
  <c r="J453"/>
  <c r="J437"/>
  <c r="J422"/>
  <c r="BK402"/>
  <c r="J382"/>
  <c r="BK372"/>
  <c r="J354"/>
  <c r="J350"/>
  <c r="J328"/>
  <c r="BK316"/>
  <c r="BK298"/>
  <c r="J284"/>
  <c r="BK272"/>
  <c r="BK250"/>
  <c r="BK238"/>
  <c r="BK224"/>
  <c r="BK208"/>
  <c r="BK202"/>
  <c r="BK187"/>
  <c r="J181"/>
  <c r="J165"/>
  <c r="J161"/>
  <c r="BK143"/>
  <c r="BK133"/>
  <c r="BK679"/>
  <c r="J677"/>
  <c r="BK673"/>
  <c r="J671"/>
  <c r="J666"/>
  <c r="BK662"/>
  <c r="BK656"/>
  <c r="J654"/>
  <c r="BK648"/>
  <c r="BK646"/>
  <c r="J644"/>
  <c r="BK634"/>
  <c r="BK404"/>
  <c r="J398"/>
  <c r="J392"/>
  <c r="BK374"/>
  <c r="J366"/>
  <c r="BK358"/>
  <c r="BK338"/>
  <c r="J330"/>
  <c r="BK322"/>
  <c r="J316"/>
  <c r="BK294"/>
  <c r="BK284"/>
  <c r="J278"/>
  <c r="J272"/>
  <c r="BK262"/>
  <c r="BK256"/>
  <c r="J252"/>
  <c r="J242"/>
  <c r="BK230"/>
  <c r="J222"/>
  <c r="J193"/>
  <c r="BK177"/>
  <c r="BK165"/>
  <c r="BK145"/>
  <c r="J137"/>
  <c r="J664"/>
  <c r="BK644"/>
  <c r="BK628"/>
  <c r="BK622"/>
  <c r="BK608"/>
  <c r="BK602"/>
  <c r="BK594"/>
  <c r="J580"/>
  <c r="BK572"/>
  <c r="BK566"/>
  <c r="J564"/>
  <c r="J548"/>
  <c r="BK536"/>
  <c r="J530"/>
  <c r="BK514"/>
  <c r="J497"/>
  <c r="BK481"/>
  <c r="BK449"/>
  <c r="J433"/>
  <c r="BK427"/>
  <c r="J412"/>
  <c r="BK398"/>
  <c r="J390"/>
  <c r="BK386"/>
  <c r="BK380"/>
  <c r="BK370"/>
  <c r="J358"/>
  <c r="J352"/>
  <c r="J342"/>
  <c r="J336"/>
  <c r="J332"/>
  <c r="BK310"/>
  <c r="J302"/>
  <c r="BK292"/>
  <c r="BK280"/>
  <c r="J274"/>
  <c r="J264"/>
  <c r="BK244"/>
  <c r="J236"/>
  <c r="J230"/>
  <c r="BK220"/>
  <c r="J204"/>
  <c r="J191"/>
  <c r="BK181"/>
  <c r="BK175"/>
  <c r="BK159"/>
  <c r="J149"/>
  <c r="BK139"/>
  <c r="J125"/>
  <c i="10" r="BK675"/>
  <c r="BK673"/>
  <c r="BK671"/>
  <c r="BK669"/>
  <c r="BK667"/>
  <c r="J664"/>
  <c r="J657"/>
  <c r="J649"/>
  <c r="BK642"/>
  <c r="J636"/>
  <c r="BK600"/>
  <c r="BK588"/>
  <c r="BK582"/>
  <c r="BK566"/>
  <c r="BK556"/>
  <c r="J547"/>
  <c r="J538"/>
  <c r="BK525"/>
  <c r="BK500"/>
  <c r="J490"/>
  <c r="J486"/>
  <c r="J481"/>
  <c r="J477"/>
  <c r="J466"/>
  <c r="J462"/>
  <c r="BK453"/>
  <c r="BK433"/>
  <c r="J418"/>
  <c r="J406"/>
  <c r="BK396"/>
  <c r="J392"/>
  <c r="J384"/>
  <c r="BK378"/>
  <c r="J369"/>
  <c r="BK349"/>
  <c r="J336"/>
  <c r="J328"/>
  <c r="BK309"/>
  <c r="BK292"/>
  <c r="J265"/>
  <c r="BK239"/>
  <c r="BK233"/>
  <c r="J225"/>
  <c r="BK219"/>
  <c r="J212"/>
  <c r="BK198"/>
  <c r="BK179"/>
  <c r="BK169"/>
  <c r="J164"/>
  <c r="J158"/>
  <c r="BK657"/>
  <c r="BK649"/>
  <c r="BK638"/>
  <c r="BK631"/>
  <c r="BK617"/>
  <c r="BK609"/>
  <c r="J602"/>
  <c r="J575"/>
  <c r="BK545"/>
  <c r="BK536"/>
  <c r="J518"/>
  <c r="J508"/>
  <c r="J498"/>
  <c r="J470"/>
  <c r="J449"/>
  <c r="J433"/>
  <c r="J427"/>
  <c r="BK413"/>
  <c r="J411"/>
  <c r="J400"/>
  <c r="BK390"/>
  <c r="BK375"/>
  <c r="J367"/>
  <c r="J355"/>
  <c r="BK345"/>
  <c r="BK334"/>
  <c r="BK326"/>
  <c r="BK317"/>
  <c r="J309"/>
  <c r="J301"/>
  <c r="BK290"/>
  <c r="J263"/>
  <c r="J253"/>
  <c r="J249"/>
  <c r="J243"/>
  <c r="BK229"/>
  <c r="J219"/>
  <c r="J204"/>
  <c r="J179"/>
  <c r="J160"/>
  <c r="J152"/>
  <c r="BK644"/>
  <c r="J629"/>
  <c r="BK623"/>
  <c r="J617"/>
  <c r="J613"/>
  <c r="J604"/>
  <c r="BK594"/>
  <c r="BK573"/>
  <c r="BK564"/>
  <c r="BK547"/>
  <c r="J531"/>
  <c r="J523"/>
  <c r="BK510"/>
  <c r="BK504"/>
  <c r="BK484"/>
  <c r="BK466"/>
  <c r="BK459"/>
  <c r="J451"/>
  <c r="BK440"/>
  <c r="BK425"/>
  <c r="BK418"/>
  <c r="BK409"/>
  <c r="BK386"/>
  <c r="J365"/>
  <c r="BK359"/>
  <c r="BK351"/>
  <c r="J340"/>
  <c r="J324"/>
  <c r="J317"/>
  <c r="J311"/>
  <c r="BK297"/>
  <c r="J290"/>
  <c r="BK284"/>
  <c r="BK269"/>
  <c r="BK257"/>
  <c r="J239"/>
  <c r="J217"/>
  <c r="BK204"/>
  <c r="BK196"/>
  <c r="BK192"/>
  <c r="BK185"/>
  <c r="BK177"/>
  <c r="J154"/>
  <c r="BK664"/>
  <c r="BK655"/>
  <c r="BK629"/>
  <c r="BK621"/>
  <c r="J600"/>
  <c r="J594"/>
  <c r="J586"/>
  <c r="J570"/>
  <c r="J560"/>
  <c r="J549"/>
  <c r="BK531"/>
  <c r="J525"/>
  <c r="J516"/>
  <c r="BK502"/>
  <c r="BK498"/>
  <c r="BK492"/>
  <c r="J488"/>
  <c r="BK477"/>
  <c r="J464"/>
  <c r="BK449"/>
  <c r="BK444"/>
  <c r="J435"/>
  <c r="BK411"/>
  <c r="BK400"/>
  <c r="BK392"/>
  <c r="BK382"/>
  <c r="J375"/>
  <c r="J361"/>
  <c r="J345"/>
  <c r="J332"/>
  <c r="J305"/>
  <c r="BK299"/>
  <c r="J282"/>
  <c r="BK274"/>
  <c r="BK265"/>
  <c r="BK259"/>
  <c r="BK247"/>
  <c r="J241"/>
  <c r="J229"/>
  <c r="BK202"/>
  <c r="J192"/>
  <c r="J185"/>
  <c r="J171"/>
  <c r="BK166"/>
  <c r="BK154"/>
  <c r="BK148"/>
  <c i="11" r="J832"/>
  <c r="J793"/>
  <c r="BK774"/>
  <c r="J756"/>
  <c r="J734"/>
  <c r="J699"/>
  <c r="BK672"/>
  <c r="BK648"/>
  <c r="BK615"/>
  <c r="BK574"/>
  <c r="J554"/>
  <c r="BK540"/>
  <c r="BK465"/>
  <c r="J433"/>
  <c r="BK408"/>
  <c r="BK348"/>
  <c r="BK330"/>
  <c r="J315"/>
  <c r="J290"/>
  <c r="J273"/>
  <c r="BK248"/>
  <c r="BK214"/>
  <c r="J203"/>
  <c r="J187"/>
  <c r="BK175"/>
  <c r="J149"/>
  <c r="BK832"/>
  <c r="BK819"/>
  <c r="BK800"/>
  <c r="BK793"/>
  <c r="BK744"/>
  <c r="BK719"/>
  <c r="J694"/>
  <c r="BK677"/>
  <c r="J667"/>
  <c r="J622"/>
  <c r="J604"/>
  <c r="BK586"/>
  <c r="BK562"/>
  <c r="J522"/>
  <c r="BK505"/>
  <c r="BK439"/>
  <c r="J421"/>
  <c r="J404"/>
  <c r="BK380"/>
  <c r="J366"/>
  <c r="BK336"/>
  <c r="BK315"/>
  <c r="BK305"/>
  <c r="J294"/>
  <c r="BK279"/>
  <c r="J251"/>
  <c r="BK233"/>
  <c r="J193"/>
  <c r="J155"/>
  <c r="J870"/>
  <c r="BK864"/>
  <c r="J861"/>
  <c r="J857"/>
  <c r="J848"/>
  <c r="BK829"/>
  <c r="J819"/>
  <c r="J795"/>
  <c r="J781"/>
  <c r="J774"/>
  <c r="BK763"/>
  <c r="BK756"/>
  <c r="J714"/>
  <c r="J682"/>
  <c r="BK656"/>
  <c r="J648"/>
  <c r="J638"/>
  <c r="J628"/>
  <c r="BK613"/>
  <c r="J528"/>
  <c r="J477"/>
  <c r="BK427"/>
  <c r="J384"/>
  <c r="BK321"/>
  <c r="J311"/>
  <c r="BK298"/>
  <c r="BK281"/>
  <c r="J264"/>
  <c r="BK226"/>
  <c r="J209"/>
  <c r="BK183"/>
  <c r="BK827"/>
  <c r="BK786"/>
  <c r="BK724"/>
  <c r="BK682"/>
  <c r="BK659"/>
  <c r="BK638"/>
  <c r="J613"/>
  <c r="BK597"/>
  <c r="J548"/>
  <c r="BK534"/>
  <c r="J499"/>
  <c r="BK477"/>
  <c r="J453"/>
  <c r="BK410"/>
  <c r="BK384"/>
  <c r="J372"/>
  <c r="BK354"/>
  <c r="J330"/>
  <c r="BK294"/>
  <c r="BK251"/>
  <c r="J226"/>
  <c r="J175"/>
  <c i="12" r="J355"/>
  <c r="J334"/>
  <c r="BK316"/>
  <c r="BK302"/>
  <c r="J266"/>
  <c r="BK245"/>
  <c r="J222"/>
  <c r="BK203"/>
  <c r="J180"/>
  <c r="J156"/>
  <c r="BK144"/>
  <c r="J352"/>
  <c r="BK294"/>
  <c r="BK273"/>
  <c r="BK243"/>
  <c r="J190"/>
  <c r="J349"/>
  <c r="BK330"/>
  <c r="J307"/>
  <c r="BK280"/>
  <c r="J271"/>
  <c r="BK233"/>
  <c r="J196"/>
  <c r="BK150"/>
  <c r="BK352"/>
  <c r="J323"/>
  <c r="BK305"/>
  <c r="J286"/>
  <c r="J252"/>
  <c r="J233"/>
  <c r="J203"/>
  <c r="BK180"/>
  <c r="BK163"/>
  <c i="13" r="J434"/>
  <c r="J423"/>
  <c r="BK399"/>
  <c r="J387"/>
  <c r="J371"/>
  <c r="BK301"/>
  <c r="J291"/>
  <c r="J277"/>
  <c r="J239"/>
  <c r="BK222"/>
  <c r="J193"/>
  <c r="J174"/>
  <c r="J153"/>
  <c r="BK474"/>
  <c r="J451"/>
  <c r="BK442"/>
  <c r="BK406"/>
  <c r="BK395"/>
  <c r="BK371"/>
  <c r="BK349"/>
  <c r="J324"/>
  <c r="BK307"/>
  <c r="J273"/>
  <c r="J257"/>
  <c r="J219"/>
  <c r="J204"/>
  <c r="BK178"/>
  <c r="BK147"/>
  <c r="BK471"/>
  <c r="J453"/>
  <c r="J420"/>
  <c r="BK412"/>
  <c r="J344"/>
  <c r="BK317"/>
  <c r="BK295"/>
  <c r="J252"/>
  <c r="J429"/>
  <c r="BK387"/>
  <c r="BK344"/>
  <c r="BK303"/>
  <c r="BK283"/>
  <c r="BK252"/>
  <c r="J232"/>
  <c r="BK200"/>
  <c r="J184"/>
  <c r="BK159"/>
  <c r="BK153"/>
  <c i="14" r="J306"/>
  <c r="BK280"/>
  <c r="J250"/>
  <c r="BK228"/>
  <c r="BK156"/>
  <c r="J298"/>
  <c r="J271"/>
  <c r="BK245"/>
  <c r="J208"/>
  <c r="J165"/>
  <c r="J283"/>
  <c r="J266"/>
  <c r="J213"/>
  <c r="BK174"/>
  <c r="BK147"/>
  <c r="J309"/>
  <c r="J280"/>
  <c r="J257"/>
  <c r="BK233"/>
  <c r="BK203"/>
  <c r="J178"/>
  <c r="J151"/>
  <c i="15" r="J329"/>
  <c r="J285"/>
  <c r="J267"/>
  <c r="BK250"/>
  <c r="J188"/>
  <c r="BK329"/>
  <c r="BK315"/>
  <c r="BK276"/>
  <c r="J250"/>
  <c r="J199"/>
  <c r="J176"/>
  <c r="J317"/>
  <c r="BK285"/>
  <c r="BK265"/>
  <c r="BK226"/>
  <c r="BK193"/>
  <c r="J170"/>
  <c r="BK341"/>
  <c r="J308"/>
  <c r="J271"/>
  <c r="J256"/>
  <c r="J226"/>
  <c r="BK174"/>
  <c r="BK148"/>
  <c i="16" r="J171"/>
  <c r="J136"/>
  <c r="J178"/>
  <c r="J156"/>
  <c r="J133"/>
  <c r="J190"/>
  <c r="BK162"/>
  <c r="BK145"/>
  <c r="BK203"/>
  <c r="BK190"/>
  <c r="BK178"/>
  <c r="J165"/>
  <c r="BK148"/>
  <c r="BK133"/>
  <c i="12" r="BK208"/>
  <c r="J330"/>
  <c r="J280"/>
  <c r="J245"/>
  <c r="J208"/>
  <c r="J175"/>
  <c r="BK334"/>
  <c r="BK323"/>
  <c r="J302"/>
  <c r="J275"/>
  <c r="BK238"/>
  <c r="J213"/>
  <c r="BK167"/>
  <c r="BK355"/>
  <c r="J332"/>
  <c r="J316"/>
  <c r="BK300"/>
  <c r="BK266"/>
  <c r="J247"/>
  <c r="BK231"/>
  <c r="BK196"/>
  <c r="BK156"/>
  <c i="13" r="BK439"/>
  <c r="J425"/>
  <c r="J403"/>
  <c r="J385"/>
  <c r="J366"/>
  <c r="J307"/>
  <c r="J289"/>
  <c r="BK273"/>
  <c r="J237"/>
  <c r="BK219"/>
  <c r="J178"/>
  <c r="J159"/>
  <c r="J145"/>
  <c r="BK468"/>
  <c r="BK449"/>
  <c r="BK423"/>
  <c r="BK403"/>
  <c r="BK385"/>
  <c r="J364"/>
  <c r="J329"/>
  <c r="J313"/>
  <c r="J267"/>
  <c r="BK237"/>
  <c r="J209"/>
  <c r="J182"/>
  <c r="BK149"/>
  <c r="J474"/>
  <c r="J449"/>
  <c r="J439"/>
  <c r="J380"/>
  <c r="J349"/>
  <c r="J319"/>
  <c r="J303"/>
  <c r="BK457"/>
  <c r="BK451"/>
  <c r="J412"/>
  <c r="J354"/>
  <c r="BK309"/>
  <c r="BK291"/>
  <c r="J271"/>
  <c r="BK239"/>
  <c r="BK209"/>
  <c r="J191"/>
  <c r="BK157"/>
  <c i="14" r="J312"/>
  <c r="J293"/>
  <c r="J259"/>
  <c r="J238"/>
  <c r="J169"/>
  <c r="J147"/>
  <c r="J290"/>
  <c r="J263"/>
  <c r="J243"/>
  <c r="J193"/>
  <c r="BK137"/>
  <c r="BK276"/>
  <c r="BK250"/>
  <c r="BK208"/>
  <c r="BK188"/>
  <c r="BK165"/>
  <c r="J145"/>
  <c r="J288"/>
  <c r="BK261"/>
  <c r="BK238"/>
  <c r="J228"/>
  <c r="J188"/>
  <c r="BK163"/>
  <c r="J137"/>
  <c i="15" r="J265"/>
  <c r="J243"/>
  <c r="J183"/>
  <c r="J324"/>
  <c r="BK305"/>
  <c r="J262"/>
  <c r="BK230"/>
  <c r="BK204"/>
  <c r="BK188"/>
  <c r="J161"/>
  <c r="J335"/>
  <c r="BK283"/>
  <c r="BK254"/>
  <c r="J230"/>
  <c r="J204"/>
  <c r="J174"/>
  <c r="J153"/>
  <c r="BK335"/>
  <c r="J305"/>
  <c r="J283"/>
  <c r="BK262"/>
  <c r="BK228"/>
  <c r="BK176"/>
  <c r="BK161"/>
  <c r="BK143"/>
  <c i="16" r="J194"/>
  <c r="BK165"/>
  <c r="BK187"/>
  <c r="J162"/>
  <c r="J148"/>
  <c r="J130"/>
  <c r="BK205"/>
  <c r="J181"/>
  <c r="BK156"/>
  <c r="J139"/>
  <c r="J198"/>
  <c r="J187"/>
  <c r="BK174"/>
  <c r="BK153"/>
  <c r="BK139"/>
  <c r="BK130"/>
  <c i="2" r="J662"/>
  <c r="J631"/>
  <c r="J608"/>
  <c r="J582"/>
  <c r="BK569"/>
  <c r="J555"/>
  <c r="BK446"/>
  <c r="BK426"/>
  <c r="BK418"/>
  <c r="BK398"/>
  <c r="BK333"/>
  <c r="J279"/>
  <c r="J228"/>
  <c r="J136"/>
  <c r="BK655"/>
  <c r="BK631"/>
  <c r="BK618"/>
  <c r="J588"/>
  <c r="BK575"/>
  <c r="J548"/>
  <c r="J446"/>
  <c r="J394"/>
  <c r="BK299"/>
  <c r="J283"/>
  <c r="J253"/>
  <c r="J225"/>
  <c r="J157"/>
  <c r="BK141"/>
  <c r="BK690"/>
  <c r="BK662"/>
  <c r="BK623"/>
  <c r="BK552"/>
  <c r="BK541"/>
  <c r="J504"/>
  <c r="J485"/>
  <c r="BK413"/>
  <c r="J379"/>
  <c r="BK370"/>
  <c r="BK269"/>
  <c r="BK234"/>
  <c r="J690"/>
  <c r="BK647"/>
  <c r="J627"/>
  <c r="J600"/>
  <c r="J569"/>
  <c r="BK558"/>
  <c r="BK504"/>
  <c r="J418"/>
  <c r="BK402"/>
  <c r="BK379"/>
  <c r="BK303"/>
  <c r="BK283"/>
  <c r="BK237"/>
  <c r="BK228"/>
  <c r="J141"/>
  <c i="3" r="BK3431"/>
  <c r="BK3418"/>
  <c r="J3404"/>
  <c r="BK3400"/>
  <c r="J3361"/>
  <c r="J3264"/>
  <c r="J3167"/>
  <c r="BK3150"/>
  <c r="J3128"/>
  <c r="J3095"/>
  <c r="J3079"/>
  <c r="BK3063"/>
  <c r="BK3055"/>
  <c r="J3043"/>
  <c r="BK3033"/>
  <c r="BK3016"/>
  <c r="BK2990"/>
  <c r="J2975"/>
  <c r="BK2951"/>
  <c r="J2942"/>
  <c r="BK2890"/>
  <c r="J2859"/>
  <c r="J2812"/>
  <c r="BK2758"/>
  <c r="BK2730"/>
  <c r="J2672"/>
  <c r="BK2634"/>
  <c r="J2575"/>
  <c r="J2554"/>
  <c r="J2346"/>
  <c r="J2320"/>
  <c r="J2290"/>
  <c r="J2263"/>
  <c r="J2180"/>
  <c r="BK2161"/>
  <c r="BK2112"/>
  <c r="J2091"/>
  <c r="J2076"/>
  <c r="BK2058"/>
  <c r="BK2046"/>
  <c r="BK2037"/>
  <c r="J2008"/>
  <c r="BK1986"/>
  <c r="J1958"/>
  <c r="J1946"/>
  <c r="J1902"/>
  <c r="J1896"/>
  <c r="J1890"/>
  <c r="J1822"/>
  <c r="BK1757"/>
  <c r="BK1712"/>
  <c r="BK1685"/>
  <c r="J1657"/>
  <c r="BK1626"/>
  <c r="J1569"/>
  <c r="BK1546"/>
  <c r="J1506"/>
  <c r="J1418"/>
  <c r="J1406"/>
  <c r="BK1390"/>
  <c r="BK1365"/>
  <c r="J1338"/>
  <c r="J1315"/>
  <c r="BK1281"/>
  <c r="J1259"/>
  <c r="J1211"/>
  <c r="J1142"/>
  <c r="BK1077"/>
  <c r="J1016"/>
  <c r="J896"/>
  <c r="BK856"/>
  <c r="BK825"/>
  <c r="BK780"/>
  <c r="J760"/>
  <c r="J665"/>
  <c r="J638"/>
  <c r="BK547"/>
  <c r="J518"/>
  <c r="J429"/>
  <c r="J395"/>
  <c r="J301"/>
  <c r="J267"/>
  <c r="BK256"/>
  <c r="BK206"/>
  <c r="J164"/>
  <c r="J3431"/>
  <c r="J3427"/>
  <c r="BK3416"/>
  <c r="J3408"/>
  <c r="J3394"/>
  <c r="J3388"/>
  <c r="J3197"/>
  <c r="J3180"/>
  <c r="J3122"/>
  <c r="BK3093"/>
  <c r="BK3081"/>
  <c r="J3067"/>
  <c r="BK3051"/>
  <c r="J3035"/>
  <c r="J3024"/>
  <c r="BK3000"/>
  <c r="J2969"/>
  <c r="J2960"/>
  <c r="J2951"/>
  <c r="J2893"/>
  <c r="J2867"/>
  <c r="BK2818"/>
  <c r="J2807"/>
  <c r="BK2796"/>
  <c r="J2781"/>
  <c r="BK2761"/>
  <c r="J2749"/>
  <c r="J2730"/>
  <c r="BK2675"/>
  <c r="BK2652"/>
  <c r="J2581"/>
  <c r="BK2572"/>
  <c r="J2557"/>
  <c r="J2514"/>
  <c r="BK2373"/>
  <c r="BK2320"/>
  <c r="BK2314"/>
  <c r="BK2299"/>
  <c r="J2272"/>
  <c r="J2244"/>
  <c r="J2210"/>
  <c r="BK2169"/>
  <c r="BK2158"/>
  <c r="BK2136"/>
  <c r="J2127"/>
  <c r="BK2118"/>
  <c r="BK2097"/>
  <c r="BK2073"/>
  <c r="J2055"/>
  <c r="J2046"/>
  <c r="J1992"/>
  <c r="J1966"/>
  <c r="BK1940"/>
  <c r="BK1919"/>
  <c r="BK1910"/>
  <c r="BK1881"/>
  <c r="BK1872"/>
  <c r="BK1837"/>
  <c r="J1795"/>
  <c r="J1757"/>
  <c r="J1743"/>
  <c r="BK1664"/>
  <c r="J1635"/>
  <c r="J1617"/>
  <c r="BK1580"/>
  <c r="J1485"/>
  <c r="BK1395"/>
  <c r="J1387"/>
  <c r="BK1379"/>
  <c r="BK1353"/>
  <c r="J1329"/>
  <c r="BK1289"/>
  <c r="BK1262"/>
  <c r="J1256"/>
  <c r="J1238"/>
  <c r="BK1211"/>
  <c r="BK1195"/>
  <c r="BK1136"/>
  <c r="J1104"/>
  <c r="BK1092"/>
  <c r="J962"/>
  <c r="J889"/>
  <c r="BK874"/>
  <c r="J856"/>
  <c r="J807"/>
  <c r="J786"/>
  <c r="J772"/>
  <c r="J672"/>
  <c r="BK618"/>
  <c r="BK542"/>
  <c r="J528"/>
  <c r="BK506"/>
  <c r="BK409"/>
  <c r="J311"/>
  <c r="BK292"/>
  <c r="J258"/>
  <c r="BK247"/>
  <c r="J182"/>
  <c r="BK173"/>
  <c r="BK158"/>
  <c r="J3433"/>
  <c r="BK3412"/>
  <c r="J3378"/>
  <c r="J3317"/>
  <c r="BK3183"/>
  <c r="BK3164"/>
  <c r="BK3131"/>
  <c r="BK3122"/>
  <c r="J3101"/>
  <c r="BK3089"/>
  <c r="BK3075"/>
  <c r="J3069"/>
  <c r="J3057"/>
  <c r="J3037"/>
  <c r="BK3024"/>
  <c r="J3010"/>
  <c r="BK2987"/>
  <c r="BK2975"/>
  <c r="BK2957"/>
  <c r="J2885"/>
  <c r="J2849"/>
  <c r="BK2790"/>
  <c r="J2778"/>
  <c r="J2758"/>
  <c r="BK2719"/>
  <c r="BK2672"/>
  <c r="BK2629"/>
  <c r="BK2578"/>
  <c r="BK2563"/>
  <c r="J2349"/>
  <c r="J2337"/>
  <c r="J2308"/>
  <c r="BK2269"/>
  <c r="BK2256"/>
  <c r="BK2198"/>
  <c r="BK2180"/>
  <c r="BK2115"/>
  <c r="BK2106"/>
  <c r="BK2091"/>
  <c r="BK2076"/>
  <c r="BK2067"/>
  <c r="BK2043"/>
  <c r="J2011"/>
  <c r="BK1980"/>
  <c r="BK1958"/>
  <c r="J1943"/>
  <c r="BK1935"/>
  <c r="J1919"/>
  <c r="J1884"/>
  <c r="BK1865"/>
  <c r="BK1813"/>
  <c r="BK1765"/>
  <c r="J1735"/>
  <c r="J1712"/>
  <c r="BK1645"/>
  <c r="J1626"/>
  <c r="BK1603"/>
  <c r="BK1586"/>
  <c r="J1422"/>
  <c r="J1395"/>
  <c r="J1365"/>
  <c r="J1344"/>
  <c r="BK1315"/>
  <c r="J1273"/>
  <c r="BK1238"/>
  <c r="BK1228"/>
  <c r="BK1217"/>
  <c r="J1139"/>
  <c r="J1124"/>
  <c r="J1020"/>
  <c r="J957"/>
  <c r="BK853"/>
  <c r="J825"/>
  <c r="BK816"/>
  <c r="J804"/>
  <c r="BK793"/>
  <c r="J706"/>
  <c r="BK638"/>
  <c r="BK562"/>
  <c r="BK537"/>
  <c r="BK447"/>
  <c r="J409"/>
  <c r="BK359"/>
  <c r="J341"/>
  <c r="BK298"/>
  <c r="BK287"/>
  <c r="J276"/>
  <c r="BK237"/>
  <c r="J192"/>
  <c r="J176"/>
  <c r="BK164"/>
  <c r="BK152"/>
  <c r="J3503"/>
  <c r="BK3499"/>
  <c r="J3497"/>
  <c r="BK3493"/>
  <c r="BK3491"/>
  <c r="J3489"/>
  <c r="BK3485"/>
  <c r="J3483"/>
  <c r="BK3479"/>
  <c r="J3477"/>
  <c r="BK3473"/>
  <c r="J3471"/>
  <c r="BK3467"/>
  <c r="J3465"/>
  <c r="J3463"/>
  <c r="BK3459"/>
  <c r="J3457"/>
  <c r="BK3453"/>
  <c r="J3451"/>
  <c r="BK3447"/>
  <c r="J3445"/>
  <c r="BK3441"/>
  <c r="BK3437"/>
  <c r="BK3422"/>
  <c r="J3414"/>
  <c r="J3402"/>
  <c r="BK3396"/>
  <c r="BK3388"/>
  <c r="BK3311"/>
  <c r="BK3194"/>
  <c r="BK3167"/>
  <c r="J3150"/>
  <c r="J3104"/>
  <c r="BK3095"/>
  <c r="BK3077"/>
  <c r="J3061"/>
  <c r="J3053"/>
  <c r="BK3043"/>
  <c r="BK3031"/>
  <c r="J2987"/>
  <c r="BK2969"/>
  <c r="BK2905"/>
  <c r="BK2896"/>
  <c r="BK2862"/>
  <c r="J2793"/>
  <c r="BK2778"/>
  <c r="BK2752"/>
  <c r="BK2724"/>
  <c r="J2681"/>
  <c r="J2660"/>
  <c r="J2629"/>
  <c r="J2584"/>
  <c r="J2560"/>
  <c r="J2373"/>
  <c r="BK2337"/>
  <c r="BK2323"/>
  <c r="BK2308"/>
  <c r="BK2293"/>
  <c r="BK2272"/>
  <c r="BK2250"/>
  <c r="J2195"/>
  <c r="BK2152"/>
  <c r="J2118"/>
  <c r="J2097"/>
  <c r="BK2085"/>
  <c r="BK2061"/>
  <c r="J2003"/>
  <c r="BK1969"/>
  <c r="BK1943"/>
  <c r="BK1932"/>
  <c r="BK1916"/>
  <c r="J1907"/>
  <c r="BK1875"/>
  <c r="J1844"/>
  <c r="J1818"/>
  <c r="BK1799"/>
  <c r="BK1790"/>
  <c r="J1769"/>
  <c r="J1761"/>
  <c r="J1695"/>
  <c r="J1685"/>
  <c r="J1664"/>
  <c r="J1641"/>
  <c r="BK1611"/>
  <c r="BK1598"/>
  <c r="J1586"/>
  <c r="J1553"/>
  <c r="BK1485"/>
  <c r="BK1443"/>
  <c r="BK1384"/>
  <c r="BK1376"/>
  <c r="J1362"/>
  <c r="BK1329"/>
  <c r="BK1285"/>
  <c r="BK1256"/>
  <c r="BK1226"/>
  <c r="BK1202"/>
  <c r="BK1127"/>
  <c r="J1097"/>
  <c r="BK1053"/>
  <c r="BK962"/>
  <c r="BK886"/>
  <c r="J844"/>
  <c r="BK804"/>
  <c r="BK786"/>
  <c r="BK706"/>
  <c r="BK676"/>
  <c r="J626"/>
  <c r="BK577"/>
  <c r="BK526"/>
  <c r="J506"/>
  <c r="BK440"/>
  <c r="BK429"/>
  <c r="BK319"/>
  <c r="J298"/>
  <c r="BK267"/>
  <c r="J244"/>
  <c r="BK195"/>
  <c r="J161"/>
  <c i="4" r="BK704"/>
  <c r="J676"/>
  <c r="J666"/>
  <c r="J654"/>
  <c r="BK642"/>
  <c r="BK620"/>
  <c r="J610"/>
  <c r="BK589"/>
  <c r="J577"/>
  <c r="J567"/>
  <c r="J550"/>
  <c r="BK536"/>
  <c r="BK523"/>
  <c r="J517"/>
  <c r="J509"/>
  <c r="BK488"/>
  <c r="BK478"/>
  <c r="BK472"/>
  <c r="J468"/>
  <c r="BK460"/>
  <c r="BK445"/>
  <c r="BK437"/>
  <c r="BK421"/>
  <c r="J413"/>
  <c r="J409"/>
  <c r="J403"/>
  <c r="BK395"/>
  <c r="BK385"/>
  <c r="J376"/>
  <c r="BK366"/>
  <c r="BK356"/>
  <c r="BK350"/>
  <c r="J342"/>
  <c r="J336"/>
  <c r="J326"/>
  <c r="BK306"/>
  <c r="BK297"/>
  <c r="J291"/>
  <c r="BK285"/>
  <c r="BK274"/>
  <c r="J263"/>
  <c r="J249"/>
  <c r="J241"/>
  <c r="BK233"/>
  <c r="BK221"/>
  <c r="J215"/>
  <c r="J209"/>
  <c r="BK180"/>
  <c r="J174"/>
  <c r="BK170"/>
  <c r="BK150"/>
  <c r="J144"/>
  <c r="BK138"/>
  <c r="BK712"/>
  <c r="J702"/>
  <c r="BK694"/>
  <c r="BK680"/>
  <c r="J672"/>
  <c r="BK646"/>
  <c r="J636"/>
  <c r="BK626"/>
  <c r="BK616"/>
  <c r="BK610"/>
  <c r="BK604"/>
  <c r="J587"/>
  <c r="BK573"/>
  <c r="BK558"/>
  <c r="J536"/>
  <c r="J530"/>
  <c r="J498"/>
  <c r="J490"/>
  <c r="BK484"/>
  <c r="BK468"/>
  <c r="BK456"/>
  <c r="J445"/>
  <c r="BK435"/>
  <c r="J425"/>
  <c r="BK415"/>
  <c r="BK401"/>
  <c r="BK391"/>
  <c r="J383"/>
  <c r="BK376"/>
  <c r="BK370"/>
  <c r="J366"/>
  <c r="J360"/>
  <c r="BK348"/>
  <c r="BK338"/>
  <c r="J332"/>
  <c r="BK324"/>
  <c r="J318"/>
  <c r="BK310"/>
  <c r="J299"/>
  <c r="BK289"/>
  <c r="J283"/>
  <c r="BK279"/>
  <c r="J203"/>
  <c r="J170"/>
  <c r="BK160"/>
  <c r="BK144"/>
  <c r="BK706"/>
  <c r="J696"/>
  <c r="J690"/>
  <c r="BK670"/>
  <c r="BK658"/>
  <c r="BK648"/>
  <c r="J630"/>
  <c r="BK612"/>
  <c r="J598"/>
  <c r="BK583"/>
  <c r="J575"/>
  <c r="BK567"/>
  <c r="BK556"/>
  <c r="BK550"/>
  <c r="BK538"/>
  <c r="BK513"/>
  <c r="BK507"/>
  <c r="J494"/>
  <c r="BK490"/>
  <c r="J245"/>
  <c r="J231"/>
  <c r="BK219"/>
  <c r="BK205"/>
  <c r="J189"/>
  <c r="J176"/>
  <c r="J160"/>
  <c r="BK152"/>
  <c r="BK726"/>
  <c r="J724"/>
  <c r="BK720"/>
  <c r="BK716"/>
  <c r="J706"/>
  <c r="BK696"/>
  <c r="J688"/>
  <c r="BK672"/>
  <c r="BK666"/>
  <c r="J658"/>
  <c r="BK650"/>
  <c r="J644"/>
  <c r="BK636"/>
  <c r="J628"/>
  <c r="BK622"/>
  <c r="BK608"/>
  <c r="J596"/>
  <c r="J583"/>
  <c r="BK569"/>
  <c r="J558"/>
  <c r="BK540"/>
  <c r="BK517"/>
  <c r="BK509"/>
  <c r="BK492"/>
  <c r="J478"/>
  <c r="J470"/>
  <c r="BK462"/>
  <c r="BK454"/>
  <c r="BK448"/>
  <c r="J439"/>
  <c r="J431"/>
  <c r="J423"/>
  <c r="J415"/>
  <c r="BK399"/>
  <c r="J389"/>
  <c r="BK381"/>
  <c r="BK364"/>
  <c r="BK354"/>
  <c r="BK346"/>
  <c r="BK330"/>
  <c r="J324"/>
  <c r="BK316"/>
  <c r="J310"/>
  <c r="BK299"/>
  <c r="J285"/>
  <c r="J281"/>
  <c r="BK265"/>
  <c r="J257"/>
  <c r="BK245"/>
  <c r="BK227"/>
  <c r="J211"/>
  <c r="BK201"/>
  <c r="J193"/>
  <c r="BK182"/>
  <c r="J172"/>
  <c r="J158"/>
  <c r="J154"/>
  <c r="J136"/>
  <c i="5" r="J1035"/>
  <c r="J1028"/>
  <c r="BK1018"/>
  <c r="BK1007"/>
  <c r="J999"/>
  <c r="BK978"/>
  <c r="BK972"/>
  <c r="J960"/>
  <c r="J945"/>
  <c r="J933"/>
  <c r="BK927"/>
  <c r="BK915"/>
  <c r="J910"/>
  <c r="J903"/>
  <c r="BK862"/>
  <c r="J835"/>
  <c r="BK820"/>
  <c r="BK812"/>
  <c r="J804"/>
  <c r="BK792"/>
  <c r="J786"/>
  <c r="J774"/>
  <c r="J755"/>
  <c r="BK739"/>
  <c r="BK729"/>
  <c r="J711"/>
  <c r="BK696"/>
  <c r="BK686"/>
  <c r="J676"/>
  <c r="J668"/>
  <c r="BK657"/>
  <c r="BK644"/>
  <c r="BK618"/>
  <c r="J610"/>
  <c r="BK585"/>
  <c r="J570"/>
  <c r="BK555"/>
  <c r="J551"/>
  <c r="J541"/>
  <c r="BK515"/>
  <c r="J504"/>
  <c r="BK498"/>
  <c r="BK484"/>
  <c r="BK473"/>
  <c r="BK459"/>
  <c r="BK455"/>
  <c r="BK441"/>
  <c r="J419"/>
  <c r="J393"/>
  <c r="J386"/>
  <c r="J369"/>
  <c r="J359"/>
  <c r="J353"/>
  <c r="BK343"/>
  <c r="BK331"/>
  <c r="J309"/>
  <c r="BK292"/>
  <c r="BK284"/>
  <c r="J256"/>
  <c r="J247"/>
  <c r="BK231"/>
  <c r="BK210"/>
  <c r="BK193"/>
  <c r="BK1026"/>
  <c r="BK1001"/>
  <c r="J974"/>
  <c r="BK965"/>
  <c r="BK958"/>
  <c r="J953"/>
  <c r="J941"/>
  <c r="BK929"/>
  <c r="J899"/>
  <c r="BK889"/>
  <c r="BK880"/>
  <c r="J868"/>
  <c r="J858"/>
  <c r="J852"/>
  <c r="J843"/>
  <c r="BK831"/>
  <c r="J820"/>
  <c r="J812"/>
  <c r="J792"/>
  <c r="J782"/>
  <c r="BK766"/>
  <c r="BK759"/>
  <c r="J749"/>
  <c r="BK741"/>
  <c r="J735"/>
  <c r="BK719"/>
  <c r="J698"/>
  <c r="J692"/>
  <c r="BK676"/>
  <c r="BK668"/>
  <c r="BK655"/>
  <c r="J646"/>
  <c r="J622"/>
  <c r="J605"/>
  <c r="J598"/>
  <c r="J588"/>
  <c r="BK575"/>
  <c r="J562"/>
  <c r="J553"/>
  <c r="J535"/>
  <c r="BK531"/>
  <c r="BK517"/>
  <c r="J490"/>
  <c r="J477"/>
  <c r="J465"/>
  <c r="BK451"/>
  <c r="J439"/>
  <c r="J430"/>
  <c r="BK419"/>
  <c r="J405"/>
  <c r="J382"/>
  <c r="BK374"/>
  <c r="J355"/>
  <c r="BK349"/>
  <c r="J343"/>
  <c r="BK327"/>
  <c r="J313"/>
  <c r="BK299"/>
  <c r="BK290"/>
  <c r="J284"/>
  <c r="BK268"/>
  <c r="BK252"/>
  <c r="J245"/>
  <c r="BK233"/>
  <c r="BK220"/>
  <c r="J216"/>
  <c r="BK206"/>
  <c r="J195"/>
  <c r="BK185"/>
  <c r="J177"/>
  <c r="J1023"/>
  <c r="J1011"/>
  <c r="BK1003"/>
  <c r="BK995"/>
  <c r="J983"/>
  <c r="J962"/>
  <c r="BK953"/>
  <c r="BK931"/>
  <c r="J921"/>
  <c r="BK910"/>
  <c r="J897"/>
  <c r="J885"/>
  <c r="BK860"/>
  <c r="BK850"/>
  <c r="J837"/>
  <c r="J823"/>
  <c r="BK808"/>
  <c r="BK802"/>
  <c r="J790"/>
  <c r="J772"/>
  <c r="BK755"/>
  <c r="BK749"/>
  <c r="J743"/>
  <c r="BK731"/>
  <c r="J715"/>
  <c r="J704"/>
  <c r="BK698"/>
  <c r="J686"/>
  <c r="J664"/>
  <c r="J655"/>
  <c r="J640"/>
  <c r="J634"/>
  <c r="J607"/>
  <c r="BK594"/>
  <c r="J581"/>
  <c r="BK560"/>
  <c r="BK547"/>
  <c r="BK537"/>
  <c r="J525"/>
  <c r="J519"/>
  <c r="BK510"/>
  <c r="J496"/>
  <c r="J492"/>
  <c r="BK469"/>
  <c r="BK449"/>
  <c r="J437"/>
  <c r="J415"/>
  <c r="BK409"/>
  <c r="BK397"/>
  <c r="J391"/>
  <c r="BK371"/>
  <c r="J341"/>
  <c r="J331"/>
  <c r="BK321"/>
  <c r="BK303"/>
  <c r="BK282"/>
  <c r="BK276"/>
  <c r="BK259"/>
  <c r="BK229"/>
  <c r="BK224"/>
  <c r="BK212"/>
  <c r="BK197"/>
  <c r="BK181"/>
  <c r="J173"/>
  <c r="BK167"/>
  <c r="BK1052"/>
  <c r="J1050"/>
  <c r="BK1045"/>
  <c r="J1043"/>
  <c r="BK1039"/>
  <c r="BK1031"/>
  <c r="BK1011"/>
  <c r="BK997"/>
  <c r="J989"/>
  <c r="BK981"/>
  <c r="J965"/>
  <c r="J943"/>
  <c r="J935"/>
  <c r="BK917"/>
  <c r="J906"/>
  <c r="BK885"/>
  <c r="BK878"/>
  <c r="BK872"/>
  <c r="BK858"/>
  <c r="J841"/>
  <c r="BK835"/>
  <c r="J827"/>
  <c r="J814"/>
  <c r="BK800"/>
  <c r="BK786"/>
  <c r="J780"/>
  <c r="J766"/>
  <c r="J757"/>
  <c r="J731"/>
  <c r="J717"/>
  <c r="BK706"/>
  <c r="BK692"/>
  <c r="BK672"/>
  <c r="BK652"/>
  <c r="BK642"/>
  <c r="J636"/>
  <c r="BK630"/>
  <c r="BK622"/>
  <c r="J614"/>
  <c r="J601"/>
  <c r="BK583"/>
  <c r="J572"/>
  <c r="BK562"/>
  <c r="J549"/>
  <c r="J537"/>
  <c r="BK527"/>
  <c r="J510"/>
  <c r="J500"/>
  <c r="BK486"/>
  <c r="J475"/>
  <c r="BK467"/>
  <c r="J459"/>
  <c r="J447"/>
  <c r="BK439"/>
  <c r="BK430"/>
  <c r="BK415"/>
  <c r="BK405"/>
  <c r="J399"/>
  <c r="BK386"/>
  <c r="BK376"/>
  <c r="BK367"/>
  <c r="BK363"/>
  <c r="J357"/>
  <c r="J333"/>
  <c r="BK325"/>
  <c r="BK313"/>
  <c r="J307"/>
  <c r="J297"/>
  <c r="J280"/>
  <c r="J272"/>
  <c r="BK266"/>
  <c r="BK256"/>
  <c r="BK245"/>
  <c r="BK237"/>
  <c r="J229"/>
  <c r="BK216"/>
  <c r="BK208"/>
  <c r="BK204"/>
  <c r="BK189"/>
  <c r="J181"/>
  <c r="BK179"/>
  <c r="BK175"/>
  <c r="BK171"/>
  <c i="6" r="J134"/>
  <c r="BK138"/>
  <c r="J138"/>
  <c r="BK129"/>
  <c i="7" r="BK338"/>
  <c r="BK327"/>
  <c r="J304"/>
  <c r="BK286"/>
  <c r="J276"/>
  <c r="BK253"/>
  <c r="BK235"/>
  <c r="BK217"/>
  <c r="BK199"/>
  <c r="BK189"/>
  <c r="J149"/>
  <c r="J126"/>
  <c r="BK365"/>
  <c r="J355"/>
  <c r="BK309"/>
  <c r="J211"/>
  <c r="J167"/>
  <c r="BK142"/>
  <c r="J365"/>
  <c r="J350"/>
  <c r="J292"/>
  <c r="BK247"/>
  <c r="J223"/>
  <c r="J205"/>
  <c r="BK183"/>
  <c r="J131"/>
  <c r="BK333"/>
  <c r="BK315"/>
  <c r="J286"/>
  <c r="BK194"/>
  <c r="J172"/>
  <c r="J142"/>
  <c i="8" r="J741"/>
  <c r="J729"/>
  <c r="BK719"/>
  <c r="J715"/>
  <c r="BK705"/>
  <c r="J699"/>
  <c r="J689"/>
  <c r="J667"/>
  <c r="J659"/>
  <c r="BK609"/>
  <c r="BK534"/>
  <c r="BK512"/>
  <c r="BK488"/>
  <c r="BK469"/>
  <c r="BK443"/>
  <c r="J430"/>
  <c r="BK380"/>
  <c r="BK350"/>
  <c r="J305"/>
  <c r="J275"/>
  <c r="J243"/>
  <c r="BK212"/>
  <c r="J199"/>
  <c r="J152"/>
  <c r="J121"/>
  <c r="J733"/>
  <c r="J719"/>
  <c r="BK701"/>
  <c r="BK693"/>
  <c r="J683"/>
  <c r="J675"/>
  <c r="BK669"/>
  <c r="J625"/>
  <c r="BK600"/>
  <c r="BK539"/>
  <c r="BK524"/>
  <c r="J451"/>
  <c r="BK410"/>
  <c r="J340"/>
  <c r="BK305"/>
  <c r="J269"/>
  <c r="BK223"/>
  <c r="J208"/>
  <c r="BK166"/>
  <c r="BK146"/>
  <c r="BK751"/>
  <c r="J749"/>
  <c r="BK745"/>
  <c r="J743"/>
  <c r="J727"/>
  <c r="BK715"/>
  <c r="J691"/>
  <c r="BK679"/>
  <c r="J669"/>
  <c r="J643"/>
  <c r="J600"/>
  <c r="J576"/>
  <c r="J539"/>
  <c r="J512"/>
  <c r="BK477"/>
  <c r="J469"/>
  <c r="J455"/>
  <c r="BK435"/>
  <c r="J400"/>
  <c r="J360"/>
  <c r="J298"/>
  <c r="J264"/>
  <c r="J248"/>
  <c r="J228"/>
  <c r="BK193"/>
  <c r="J176"/>
  <c r="BK152"/>
  <c r="BK737"/>
  <c r="BK729"/>
  <c r="BK713"/>
  <c r="J703"/>
  <c r="J693"/>
  <c r="J673"/>
  <c r="BK643"/>
  <c r="BK625"/>
  <c r="BK592"/>
  <c r="BK518"/>
  <c r="BK494"/>
  <c r="BK430"/>
  <c r="BK312"/>
  <c r="BK275"/>
  <c r="BK218"/>
  <c r="J141"/>
  <c r="J132"/>
  <c i="9" r="J648"/>
  <c r="J638"/>
  <c r="J628"/>
  <c r="J614"/>
  <c r="J608"/>
  <c r="BK590"/>
  <c r="BK584"/>
  <c r="BK576"/>
  <c r="BK556"/>
  <c r="J540"/>
  <c r="J510"/>
  <c r="J504"/>
  <c r="J489"/>
  <c r="J479"/>
  <c r="BK473"/>
  <c r="BK467"/>
  <c r="J457"/>
  <c r="J449"/>
  <c r="BK437"/>
  <c r="BK422"/>
  <c r="J416"/>
  <c r="BK408"/>
  <c r="J388"/>
  <c r="J368"/>
  <c r="J356"/>
  <c r="J334"/>
  <c r="BK324"/>
  <c r="J318"/>
  <c r="BK306"/>
  <c r="BK302"/>
  <c r="J296"/>
  <c r="BK270"/>
  <c r="J260"/>
  <c r="BK252"/>
  <c r="BK242"/>
  <c r="BK236"/>
  <c r="BK216"/>
  <c r="BK199"/>
  <c r="J187"/>
  <c r="J171"/>
  <c r="BK157"/>
  <c r="BK151"/>
  <c r="BK137"/>
  <c r="J127"/>
  <c r="BK638"/>
  <c r="J626"/>
  <c r="BK618"/>
  <c r="J594"/>
  <c r="J588"/>
  <c r="J576"/>
  <c r="BK558"/>
  <c r="BK546"/>
  <c r="J532"/>
  <c r="J522"/>
  <c r="J516"/>
  <c r="BK510"/>
  <c r="J502"/>
  <c r="BK487"/>
  <c r="J465"/>
  <c r="BK455"/>
  <c r="J447"/>
  <c r="BK443"/>
  <c r="BK424"/>
  <c r="BK414"/>
  <c r="BK384"/>
  <c r="J376"/>
  <c r="BK362"/>
  <c r="J348"/>
  <c r="J322"/>
  <c r="J314"/>
  <c r="BK290"/>
  <c r="J282"/>
  <c r="J262"/>
  <c r="BK240"/>
  <c r="BK228"/>
  <c r="J220"/>
  <c r="J214"/>
  <c r="J210"/>
  <c r="BK204"/>
  <c r="J185"/>
  <c r="J175"/>
  <c r="BK169"/>
  <c r="BK147"/>
  <c r="J141"/>
  <c r="BK129"/>
  <c r="J679"/>
  <c r="BK675"/>
  <c r="J673"/>
  <c r="BK669"/>
  <c r="J658"/>
  <c r="J650"/>
  <c r="J632"/>
  <c r="J630"/>
  <c r="BK624"/>
  <c r="J618"/>
  <c r="J612"/>
  <c r="J606"/>
  <c r="BK604"/>
  <c r="J602"/>
  <c r="J600"/>
  <c r="BK596"/>
  <c r="J572"/>
  <c r="BK570"/>
  <c r="BK568"/>
  <c r="J562"/>
  <c r="J560"/>
  <c r="J558"/>
  <c r="J556"/>
  <c r="J554"/>
  <c r="BK550"/>
  <c r="BK544"/>
  <c r="BK542"/>
  <c r="J538"/>
  <c r="J536"/>
  <c r="BK530"/>
  <c r="BK526"/>
  <c r="BK524"/>
  <c r="BK522"/>
  <c r="J520"/>
  <c r="BK518"/>
  <c r="BK516"/>
  <c r="BK508"/>
  <c r="J506"/>
  <c r="J500"/>
  <c r="BK497"/>
  <c r="J495"/>
  <c r="J493"/>
  <c r="J491"/>
  <c r="BK483"/>
  <c r="J481"/>
  <c r="BK479"/>
  <c r="J477"/>
  <c r="J475"/>
  <c r="J473"/>
  <c r="J471"/>
  <c r="J469"/>
  <c r="J467"/>
  <c r="BK463"/>
  <c r="BK459"/>
  <c r="BK451"/>
  <c r="BK447"/>
  <c r="J445"/>
  <c r="J441"/>
  <c r="BK435"/>
  <c r="J420"/>
  <c r="J406"/>
  <c r="J400"/>
  <c r="J394"/>
  <c r="BK378"/>
  <c r="J370"/>
  <c r="BK360"/>
  <c r="BK342"/>
  <c r="BK336"/>
  <c r="BK328"/>
  <c r="J312"/>
  <c r="J288"/>
  <c r="BK282"/>
  <c r="J276"/>
  <c r="J270"/>
  <c r="BK260"/>
  <c r="BK254"/>
  <c r="J244"/>
  <c r="BK232"/>
  <c r="J224"/>
  <c r="J218"/>
  <c r="BK197"/>
  <c r="BK191"/>
  <c r="J169"/>
  <c r="J157"/>
  <c r="J139"/>
  <c r="BK666"/>
  <c r="BK650"/>
  <c r="BK640"/>
  <c r="BK626"/>
  <c r="J610"/>
  <c r="J604"/>
  <c r="BK598"/>
  <c r="J582"/>
  <c r="BK574"/>
  <c r="J568"/>
  <c r="BK552"/>
  <c r="J550"/>
  <c r="BK532"/>
  <c r="J528"/>
  <c r="BK512"/>
  <c r="BK493"/>
  <c r="J455"/>
  <c r="J435"/>
  <c r="BK431"/>
  <c r="J424"/>
  <c r="J408"/>
  <c r="BK396"/>
  <c r="J384"/>
  <c r="J374"/>
  <c r="BK368"/>
  <c r="BK350"/>
  <c r="BK344"/>
  <c r="J338"/>
  <c r="BK330"/>
  <c r="J306"/>
  <c r="BK296"/>
  <c r="BK288"/>
  <c r="BK276"/>
  <c r="J266"/>
  <c r="BK246"/>
  <c r="J232"/>
  <c r="BK222"/>
  <c r="BK214"/>
  <c r="J202"/>
  <c r="J195"/>
  <c r="BK183"/>
  <c r="J177"/>
  <c r="BK167"/>
  <c r="J151"/>
  <c r="J143"/>
  <c r="J131"/>
  <c i="10" r="BK640"/>
  <c r="J634"/>
  <c r="J598"/>
  <c r="J584"/>
  <c r="J573"/>
  <c r="J558"/>
  <c r="BK549"/>
  <c r="BK540"/>
  <c r="J529"/>
  <c r="J514"/>
  <c r="J494"/>
  <c r="BK488"/>
  <c r="J484"/>
  <c r="J479"/>
  <c r="BK475"/>
  <c r="J468"/>
  <c r="J457"/>
  <c r="J455"/>
  <c r="BK435"/>
  <c r="J423"/>
  <c r="J416"/>
  <c r="J398"/>
  <c r="BK388"/>
  <c r="J382"/>
  <c r="J371"/>
  <c r="BK365"/>
  <c r="BK338"/>
  <c r="J330"/>
  <c r="J326"/>
  <c r="BK305"/>
  <c r="BK288"/>
  <c r="J280"/>
  <c r="J259"/>
  <c r="BK237"/>
  <c r="J227"/>
  <c r="BK221"/>
  <c r="J214"/>
  <c r="BK208"/>
  <c r="J196"/>
  <c r="J177"/>
  <c r="J166"/>
  <c r="BK160"/>
  <c r="J150"/>
  <c r="J655"/>
  <c r="BK636"/>
  <c r="J625"/>
  <c r="J615"/>
  <c r="BK604"/>
  <c r="BK584"/>
  <c r="J562"/>
  <c r="BK543"/>
  <c r="BK523"/>
  <c r="J512"/>
  <c r="J504"/>
  <c r="BK468"/>
  <c r="BK457"/>
  <c r="J442"/>
  <c r="J429"/>
  <c r="J425"/>
  <c r="J402"/>
  <c r="J394"/>
  <c r="J386"/>
  <c r="BK371"/>
  <c r="J357"/>
  <c r="J353"/>
  <c r="BK336"/>
  <c r="BK332"/>
  <c r="BK319"/>
  <c r="BK311"/>
  <c r="J307"/>
  <c r="J294"/>
  <c r="J272"/>
  <c r="J257"/>
  <c r="BK251"/>
  <c r="J245"/>
  <c r="J235"/>
  <c r="BK225"/>
  <c r="BK210"/>
  <c r="J181"/>
  <c r="BK164"/>
  <c r="BK156"/>
  <c r="J651"/>
  <c r="J642"/>
  <c r="BK627"/>
  <c r="J621"/>
  <c r="J611"/>
  <c r="BK602"/>
  <c r="BK592"/>
  <c r="J578"/>
  <c r="BK568"/>
  <c r="BK553"/>
  <c r="BK538"/>
  <c r="J527"/>
  <c r="BK516"/>
  <c r="BK506"/>
  <c r="J496"/>
  <c r="BK472"/>
  <c r="BK464"/>
  <c r="BK455"/>
  <c r="BK442"/>
  <c r="J438"/>
  <c r="BK421"/>
  <c r="J413"/>
  <c r="J404"/>
  <c r="BK367"/>
  <c r="BK361"/>
  <c r="BK355"/>
  <c r="J347"/>
  <c r="BK330"/>
  <c r="J319"/>
  <c r="J313"/>
  <c r="BK294"/>
  <c r="J288"/>
  <c r="BK278"/>
  <c r="J274"/>
  <c r="J267"/>
  <c r="J255"/>
  <c r="BK231"/>
  <c r="BK214"/>
  <c r="J200"/>
  <c r="J194"/>
  <c r="BK187"/>
  <c r="BK183"/>
  <c r="J175"/>
  <c r="J148"/>
  <c r="BK662"/>
  <c r="BK653"/>
  <c r="J640"/>
  <c r="J623"/>
  <c r="BK611"/>
  <c r="BK598"/>
  <c r="J592"/>
  <c r="J582"/>
  <c r="BK578"/>
  <c r="J564"/>
  <c r="BK551"/>
  <c r="BK533"/>
  <c r="BK529"/>
  <c r="J521"/>
  <c r="BK514"/>
  <c r="J500"/>
  <c r="BK494"/>
  <c r="BK479"/>
  <c r="J475"/>
  <c r="J453"/>
  <c r="J446"/>
  <c r="BK438"/>
  <c r="BK429"/>
  <c r="J409"/>
  <c r="BK398"/>
  <c r="J390"/>
  <c r="J380"/>
  <c r="BK369"/>
  <c r="BK353"/>
  <c r="BK342"/>
  <c r="BK313"/>
  <c r="J303"/>
  <c r="J286"/>
  <c r="BK280"/>
  <c r="BK276"/>
  <c r="BK267"/>
  <c r="BK261"/>
  <c r="BK253"/>
  <c r="BK243"/>
  <c r="BK235"/>
  <c r="J221"/>
  <c r="BK200"/>
  <c r="J189"/>
  <c r="J183"/>
  <c r="J173"/>
  <c r="BK158"/>
  <c r="BK150"/>
  <c i="11" r="BK795"/>
  <c r="J778"/>
  <c r="BK768"/>
  <c r="J744"/>
  <c r="BK729"/>
  <c r="BK709"/>
  <c r="J689"/>
  <c r="J669"/>
  <c r="J644"/>
  <c r="BK604"/>
  <c r="BK568"/>
  <c r="BK548"/>
  <c r="BK499"/>
  <c r="J459"/>
  <c r="J439"/>
  <c r="J412"/>
  <c r="BK394"/>
  <c r="J336"/>
  <c r="J319"/>
  <c r="J296"/>
  <c r="J281"/>
  <c r="BK271"/>
  <c r="J246"/>
  <c r="J199"/>
  <c r="J183"/>
  <c r="J169"/>
  <c r="BK848"/>
  <c r="J829"/>
  <c r="BK812"/>
  <c r="J797"/>
  <c r="BK749"/>
  <c r="BK739"/>
  <c r="BK714"/>
  <c r="BK689"/>
  <c r="J672"/>
  <c r="BK652"/>
  <c r="BK620"/>
  <c r="BK599"/>
  <c r="J580"/>
  <c r="J568"/>
  <c r="BK528"/>
  <c r="BK511"/>
  <c r="J471"/>
  <c r="J427"/>
  <c r="J408"/>
  <c r="BK389"/>
  <c r="J376"/>
  <c r="J354"/>
  <c r="J317"/>
  <c r="J298"/>
  <c r="BK290"/>
  <c r="BK275"/>
  <c r="J248"/>
  <c r="BK236"/>
  <c r="BK169"/>
  <c r="BK149"/>
  <c r="BK867"/>
  <c r="J864"/>
  <c r="BK857"/>
  <c r="J851"/>
  <c r="BK846"/>
  <c r="J827"/>
  <c r="J812"/>
  <c r="J791"/>
  <c r="BK778"/>
  <c r="J768"/>
  <c r="J761"/>
  <c r="J719"/>
  <c r="J684"/>
  <c r="BK665"/>
  <c r="BK654"/>
  <c r="BK644"/>
  <c r="BK630"/>
  <c r="J615"/>
  <c r="BK580"/>
  <c r="J517"/>
  <c r="BK471"/>
  <c r="BK453"/>
  <c r="J389"/>
  <c r="BK324"/>
  <c r="BK313"/>
  <c r="J305"/>
  <c r="BK288"/>
  <c r="J271"/>
  <c r="J260"/>
  <c r="J220"/>
  <c r="BK187"/>
  <c r="J844"/>
  <c r="BK797"/>
  <c r="J754"/>
  <c r="BK704"/>
  <c r="J677"/>
  <c r="J654"/>
  <c r="BK622"/>
  <c r="J599"/>
  <c r="BK554"/>
  <c r="BK522"/>
  <c r="BK491"/>
  <c r="J465"/>
  <c r="BK415"/>
  <c r="BK404"/>
  <c r="J380"/>
  <c r="BK366"/>
  <c r="J342"/>
  <c r="J313"/>
  <c r="BK260"/>
  <c r="J236"/>
  <c r="BK203"/>
  <c i="12" r="J338"/>
  <c r="J318"/>
  <c r="BK307"/>
  <c r="BK271"/>
  <c r="BK247"/>
  <c r="BK226"/>
  <c r="BK171"/>
  <c r="BK154"/>
  <c r="J139"/>
  <c r="BK296"/>
  <c r="BK286"/>
  <c r="BK259"/>
  <c r="BK213"/>
  <c r="BK343"/>
  <c r="BK328"/>
  <c r="J305"/>
  <c r="J296"/>
  <c r="BK254"/>
  <c r="J231"/>
  <c r="BK175"/>
  <c r="BK146"/>
  <c r="BK349"/>
  <c r="J320"/>
  <c r="J294"/>
  <c r="J259"/>
  <c r="J243"/>
  <c r="BK222"/>
  <c r="BK185"/>
  <c r="J167"/>
  <c i="13" r="J457"/>
  <c r="J414"/>
  <c r="BK397"/>
  <c r="BK378"/>
  <c r="BK339"/>
  <c r="J295"/>
  <c r="J279"/>
  <c r="BK267"/>
  <c r="BK232"/>
  <c r="J200"/>
  <c r="BK182"/>
  <c r="J164"/>
  <c r="J147"/>
  <c r="J471"/>
  <c r="BK447"/>
  <c r="BK408"/>
  <c r="J399"/>
  <c r="J389"/>
  <c r="J378"/>
  <c r="BK354"/>
  <c r="BK319"/>
  <c r="J283"/>
  <c r="BK271"/>
  <c r="BK241"/>
  <c r="BK214"/>
  <c r="BK191"/>
  <c r="J157"/>
  <c r="J140"/>
  <c r="BK462"/>
  <c r="J442"/>
  <c r="BK418"/>
  <c r="J373"/>
  <c r="BK329"/>
  <c r="J301"/>
  <c r="BK279"/>
  <c r="BK434"/>
  <c r="J418"/>
  <c r="BK364"/>
  <c r="J339"/>
  <c r="BK289"/>
  <c r="BK257"/>
  <c r="BK247"/>
  <c r="J222"/>
  <c r="BK193"/>
  <c r="BK164"/>
  <c i="14" r="BK312"/>
  <c r="BK290"/>
  <c r="J278"/>
  <c r="J245"/>
  <c r="BK218"/>
  <c r="J161"/>
  <c r="BK141"/>
  <c r="J276"/>
  <c r="J261"/>
  <c r="BK198"/>
  <c r="BK178"/>
  <c r="BK298"/>
  <c r="BK271"/>
  <c r="J223"/>
  <c r="J198"/>
  <c r="J172"/>
  <c r="J163"/>
  <c r="J141"/>
  <c r="BK283"/>
  <c r="BK263"/>
  <c r="BK243"/>
  <c r="J218"/>
  <c r="BK193"/>
  <c r="BK172"/>
  <c r="BK145"/>
  <c i="15" r="J288"/>
  <c r="BK271"/>
  <c r="J260"/>
  <c r="BK239"/>
  <c r="BK170"/>
  <c r="BK317"/>
  <c r="BK288"/>
  <c r="J254"/>
  <c r="J209"/>
  <c r="BK183"/>
  <c r="BK153"/>
  <c r="J143"/>
  <c r="BK300"/>
  <c r="J276"/>
  <c r="J239"/>
  <c r="BK220"/>
  <c r="BK178"/>
  <c r="J163"/>
  <c r="J341"/>
  <c r="BK324"/>
  <c r="J300"/>
  <c r="J248"/>
  <c r="J215"/>
  <c r="BK163"/>
  <c i="16" r="J208"/>
  <c r="BK181"/>
  <c r="J145"/>
  <c r="BK194"/>
  <c r="J168"/>
  <c r="J151"/>
  <c r="J213"/>
  <c r="J203"/>
  <c r="BK159"/>
  <c r="BK142"/>
  <c r="BK213"/>
  <c r="BK184"/>
  <c r="BK171"/>
  <c r="BK151"/>
  <c r="BK136"/>
  <c r="BK127"/>
  <c i="2" r="J647"/>
  <c r="J634"/>
  <c r="BK615"/>
  <c r="BK588"/>
  <c r="BK572"/>
  <c r="BK562"/>
  <c r="BK550"/>
  <c r="J492"/>
  <c r="BK421"/>
  <c r="J406"/>
  <c r="J390"/>
  <c r="J384"/>
  <c r="J291"/>
  <c r="BK253"/>
  <c r="BK225"/>
  <c i="1" r="AS106"/>
  <c i="2" r="BK582"/>
  <c r="J552"/>
  <c r="BK485"/>
  <c r="J421"/>
  <c r="BK375"/>
  <c r="BK295"/>
  <c r="BK262"/>
  <c r="BK241"/>
  <c r="J154"/>
  <c r="BK136"/>
  <c r="J681"/>
  <c r="J655"/>
  <c r="J618"/>
  <c r="J550"/>
  <c r="BK507"/>
  <c r="BK429"/>
  <c r="BK394"/>
  <c r="J375"/>
  <c r="J303"/>
  <c r="BK245"/>
  <c r="J237"/>
  <c r="BK154"/>
  <c r="J651"/>
  <c r="J639"/>
  <c r="J572"/>
  <c r="J562"/>
  <c r="J507"/>
  <c r="J499"/>
  <c r="BK406"/>
  <c r="BK390"/>
  <c r="BK315"/>
  <c r="J287"/>
  <c r="J262"/>
  <c r="BK231"/>
  <c r="J145"/>
  <c i="3" r="J3435"/>
  <c r="BK3429"/>
  <c r="J3410"/>
  <c r="BK3402"/>
  <c r="BK3369"/>
  <c r="J3311"/>
  <c r="BK3180"/>
  <c r="BK3154"/>
  <c r="BK3101"/>
  <c r="J3089"/>
  <c r="J3077"/>
  <c r="BK3061"/>
  <c r="BK3053"/>
  <c r="J3047"/>
  <c r="BK3035"/>
  <c r="BK3019"/>
  <c r="J2993"/>
  <c r="BK2960"/>
  <c r="BK2945"/>
  <c r="J2896"/>
  <c r="BK2867"/>
  <c r="J2818"/>
  <c r="J2796"/>
  <c r="BK2775"/>
  <c r="J2752"/>
  <c r="J2724"/>
  <c r="J2675"/>
  <c r="J2641"/>
  <c r="BK2586"/>
  <c r="J2569"/>
  <c r="BK2557"/>
  <c r="BK2394"/>
  <c r="BK2334"/>
  <c r="BK2317"/>
  <c r="J2275"/>
  <c r="BK2210"/>
  <c r="J2198"/>
  <c r="J2169"/>
  <c r="J2136"/>
  <c r="BK2100"/>
  <c r="J2082"/>
  <c r="BK2070"/>
  <c r="BK2055"/>
  <c r="J2043"/>
  <c r="BK2011"/>
  <c r="BK1992"/>
  <c r="J1975"/>
  <c r="J1949"/>
  <c r="J1899"/>
  <c r="J1893"/>
  <c r="BK1855"/>
  <c r="BK1786"/>
  <c r="BK1719"/>
  <c r="BK1691"/>
  <c r="BK1671"/>
  <c r="J1629"/>
  <c r="BK1565"/>
  <c r="BK1535"/>
  <c r="BK1469"/>
  <c r="J1414"/>
  <c r="J1393"/>
  <c r="J1373"/>
  <c r="BK1350"/>
  <c r="J1299"/>
  <c r="BK1273"/>
  <c r="J1234"/>
  <c r="J1145"/>
  <c r="BK1104"/>
  <c r="J1039"/>
  <c r="BK1006"/>
  <c r="J883"/>
  <c r="J853"/>
  <c r="J816"/>
  <c r="J778"/>
  <c r="J680"/>
  <c r="J650"/>
  <c r="BK606"/>
  <c r="J577"/>
  <c r="J534"/>
  <c r="J457"/>
  <c r="J402"/>
  <c r="J319"/>
  <c r="J282"/>
  <c r="BK262"/>
  <c r="BK250"/>
  <c r="J167"/>
  <c r="BK147"/>
  <c r="J3429"/>
  <c r="J3422"/>
  <c r="BK3414"/>
  <c r="BK3404"/>
  <c r="J3390"/>
  <c r="BK3200"/>
  <c r="J3183"/>
  <c r="J3131"/>
  <c r="J3107"/>
  <c r="J3091"/>
  <c r="J3085"/>
  <c r="BK3073"/>
  <c r="BK3065"/>
  <c r="J3049"/>
  <c r="BK3029"/>
  <c r="BK3010"/>
  <c r="J2984"/>
  <c r="BK2966"/>
  <c r="J2957"/>
  <c r="J2948"/>
  <c r="J2890"/>
  <c r="BK2859"/>
  <c r="BK2815"/>
  <c r="J2804"/>
  <c r="J2790"/>
  <c r="BK2767"/>
  <c r="J2755"/>
  <c r="BK2736"/>
  <c r="BK2681"/>
  <c r="BK2669"/>
  <c r="BK2641"/>
  <c r="J2578"/>
  <c r="BK2560"/>
  <c r="J2474"/>
  <c r="BK2349"/>
  <c r="J2323"/>
  <c r="BK2311"/>
  <c r="J2296"/>
  <c r="J2256"/>
  <c r="BK2239"/>
  <c r="BK2204"/>
  <c r="J2161"/>
  <c r="BK2149"/>
  <c r="BK2133"/>
  <c r="BK2121"/>
  <c r="J2100"/>
  <c r="J2085"/>
  <c r="J2070"/>
  <c r="J2049"/>
  <c r="BK2003"/>
  <c r="BK1972"/>
  <c r="BK1955"/>
  <c r="J1932"/>
  <c r="J1916"/>
  <c r="BK1887"/>
  <c r="BK1878"/>
  <c r="J1855"/>
  <c r="BK1826"/>
  <c r="J1790"/>
  <c r="BK1761"/>
  <c r="BK1735"/>
  <c r="J1645"/>
  <c r="BK1620"/>
  <c r="J1583"/>
  <c r="J1565"/>
  <c r="J1498"/>
  <c r="J1443"/>
  <c r="BK1393"/>
  <c r="BK1382"/>
  <c r="BK1368"/>
  <c r="BK1338"/>
  <c r="BK1293"/>
  <c r="J1265"/>
  <c r="BK1251"/>
  <c r="J1217"/>
  <c r="J1202"/>
  <c r="BK1159"/>
  <c r="BK1133"/>
  <c r="BK1107"/>
  <c r="BK1039"/>
  <c r="BK909"/>
  <c r="BK883"/>
  <c r="J864"/>
  <c r="BK844"/>
  <c r="BK799"/>
  <c r="J780"/>
  <c r="BK766"/>
  <c r="BK665"/>
  <c r="J610"/>
  <c r="J540"/>
  <c r="BK520"/>
  <c r="BK457"/>
  <c r="J359"/>
  <c r="J307"/>
  <c r="J287"/>
  <c r="BK276"/>
  <c r="J250"/>
  <c r="BK192"/>
  <c r="BK176"/>
  <c r="BK170"/>
  <c r="BK155"/>
  <c r="BK3424"/>
  <c r="BK3410"/>
  <c r="BK3354"/>
  <c r="J3200"/>
  <c r="BK3170"/>
  <c r="J3154"/>
  <c r="BK3128"/>
  <c r="BK3104"/>
  <c r="BK3091"/>
  <c r="J3081"/>
  <c r="BK3071"/>
  <c r="J3063"/>
  <c r="J3041"/>
  <c r="J3033"/>
  <c r="J3019"/>
  <c r="J3005"/>
  <c r="BK2984"/>
  <c r="BK2972"/>
  <c r="BK2902"/>
  <c r="BK2849"/>
  <c r="J2801"/>
  <c r="BK2787"/>
  <c r="BK2764"/>
  <c r="J2736"/>
  <c r="J2696"/>
  <c r="J2586"/>
  <c r="BK2566"/>
  <c r="BK2352"/>
  <c r="BK2340"/>
  <c r="BK2326"/>
  <c r="J2302"/>
  <c r="BK2263"/>
  <c r="J2227"/>
  <c r="BK2195"/>
  <c r="J2133"/>
  <c r="J2112"/>
  <c r="BK2103"/>
  <c r="J2088"/>
  <c r="J2073"/>
  <c r="BK2049"/>
  <c r="BK2040"/>
  <c r="BK2008"/>
  <c r="BK1975"/>
  <c r="BK1966"/>
  <c r="J1940"/>
  <c r="J1927"/>
  <c r="BK1902"/>
  <c r="J1881"/>
  <c r="J1852"/>
  <c r="BK1806"/>
  <c r="BK1746"/>
  <c r="J1729"/>
  <c r="J1688"/>
  <c r="BK1629"/>
  <c r="J1611"/>
  <c r="BK1592"/>
  <c r="BK1498"/>
  <c r="BK1410"/>
  <c r="J1368"/>
  <c r="J1353"/>
  <c r="J1325"/>
  <c r="BK1299"/>
  <c r="J1270"/>
  <c r="BK1234"/>
  <c r="J1224"/>
  <c r="BK1142"/>
  <c r="J1136"/>
  <c r="J1110"/>
  <c r="J1063"/>
  <c r="BK1016"/>
  <c r="BK896"/>
  <c r="BK837"/>
  <c r="BK819"/>
  <c r="BK807"/>
  <c r="BK796"/>
  <c r="BK760"/>
  <c r="J732"/>
  <c r="BK650"/>
  <c r="J606"/>
  <c r="J542"/>
  <c r="BK534"/>
  <c r="BK453"/>
  <c r="BK436"/>
  <c r="BK402"/>
  <c r="J345"/>
  <c r="BK311"/>
  <c r="J292"/>
  <c r="BK253"/>
  <c r="BK244"/>
  <c r="J206"/>
  <c r="BK185"/>
  <c r="J173"/>
  <c r="BK161"/>
  <c r="BK3503"/>
  <c r="J3501"/>
  <c r="BK3497"/>
  <c r="BK3495"/>
  <c r="J3493"/>
  <c r="BK3489"/>
  <c r="J3487"/>
  <c r="BK3483"/>
  <c r="J3481"/>
  <c r="BK3477"/>
  <c r="J3475"/>
  <c r="BK3471"/>
  <c r="J3469"/>
  <c r="BK3465"/>
  <c r="BK3461"/>
  <c r="J3459"/>
  <c r="J3455"/>
  <c r="J3453"/>
  <c r="BK3449"/>
  <c r="J3447"/>
  <c r="BK3443"/>
  <c r="J3441"/>
  <c r="J3439"/>
  <c r="J3424"/>
  <c r="J3416"/>
  <c r="BK3406"/>
  <c r="BK3398"/>
  <c r="BK3390"/>
  <c r="J3369"/>
  <c r="BK3197"/>
  <c r="J3164"/>
  <c r="BK3134"/>
  <c r="BK3107"/>
  <c r="J3097"/>
  <c r="BK3079"/>
  <c r="BK3067"/>
  <c r="BK3057"/>
  <c r="J3045"/>
  <c r="BK3037"/>
  <c r="J2990"/>
  <c r="J2972"/>
  <c r="BK2942"/>
  <c r="J2899"/>
  <c r="BK2885"/>
  <c r="J2852"/>
  <c r="BK2784"/>
  <c r="J2775"/>
  <c r="J2746"/>
  <c r="J2719"/>
  <c r="J2669"/>
  <c r="J2652"/>
  <c r="BK2603"/>
  <c r="J2563"/>
  <c r="J2394"/>
  <c r="J2352"/>
  <c r="J2334"/>
  <c r="J2314"/>
  <c r="BK2296"/>
  <c r="BK2275"/>
  <c r="J2253"/>
  <c r="BK2244"/>
  <c r="BK2190"/>
  <c r="J2121"/>
  <c r="BK2109"/>
  <c r="BK2088"/>
  <c r="BK2064"/>
  <c r="J2040"/>
  <c r="J1986"/>
  <c r="BK1946"/>
  <c r="J1935"/>
  <c r="BK1913"/>
  <c r="BK1893"/>
  <c r="J1872"/>
  <c r="J1837"/>
  <c r="J1813"/>
  <c r="J1786"/>
  <c r="J1765"/>
  <c r="J1706"/>
  <c r="BK1688"/>
  <c r="J1671"/>
  <c r="BK1649"/>
  <c r="J1614"/>
  <c r="J1603"/>
  <c r="BK1583"/>
  <c r="BK1569"/>
  <c r="BK1506"/>
  <c r="J1469"/>
  <c r="BK1406"/>
  <c r="J1382"/>
  <c r="BK1373"/>
  <c r="BK1356"/>
  <c r="J1296"/>
  <c r="J1289"/>
  <c r="BK1265"/>
  <c r="J1228"/>
  <c r="BK1205"/>
  <c r="BK1139"/>
  <c r="BK1124"/>
  <c r="J1092"/>
  <c r="BK1063"/>
  <c r="J1006"/>
  <c r="J909"/>
  <c r="BK869"/>
  <c r="BK811"/>
  <c r="J788"/>
  <c r="J734"/>
  <c r="BK680"/>
  <c r="BK661"/>
  <c r="BK592"/>
  <c r="J537"/>
  <c r="BK518"/>
  <c r="J447"/>
  <c r="J436"/>
  <c r="BK341"/>
  <c r="BK307"/>
  <c r="J279"/>
  <c r="J262"/>
  <c r="J237"/>
  <c r="J185"/>
  <c r="J147"/>
  <c i="4" r="BK702"/>
  <c r="J682"/>
  <c r="J668"/>
  <c r="BK656"/>
  <c r="BK644"/>
  <c r="BK624"/>
  <c r="BK594"/>
  <c r="BK585"/>
  <c r="J571"/>
  <c r="BK552"/>
  <c r="J538"/>
  <c r="J525"/>
  <c r="BK519"/>
  <c r="BK511"/>
  <c r="J505"/>
  <c r="BK501"/>
  <c r="J482"/>
  <c r="BK474"/>
  <c r="J466"/>
  <c r="J456"/>
  <c r="J448"/>
  <c r="BK441"/>
  <c r="BK433"/>
  <c r="J419"/>
  <c r="BK411"/>
  <c r="BK405"/>
  <c r="J399"/>
  <c r="J391"/>
  <c r="BK379"/>
  <c r="J370"/>
  <c r="BK358"/>
  <c r="J352"/>
  <c r="J344"/>
  <c r="J340"/>
  <c r="BK334"/>
  <c r="BK318"/>
  <c r="J301"/>
  <c r="J295"/>
  <c r="J289"/>
  <c r="BK281"/>
  <c r="BK270"/>
  <c r="J265"/>
  <c r="BK259"/>
  <c r="BK243"/>
  <c r="BK239"/>
  <c r="BK231"/>
  <c r="J217"/>
  <c r="BK211"/>
  <c r="J197"/>
  <c r="J178"/>
  <c r="BK172"/>
  <c r="J156"/>
  <c r="BK146"/>
  <c r="J140"/>
  <c r="J718"/>
  <c r="BK714"/>
  <c r="BK708"/>
  <c r="J698"/>
  <c r="J684"/>
  <c r="BK674"/>
  <c r="BK654"/>
  <c r="BK638"/>
  <c r="BK628"/>
  <c r="BK614"/>
  <c r="J608"/>
  <c r="BK600"/>
  <c r="J589"/>
  <c r="BK575"/>
  <c r="BK560"/>
  <c r="BK542"/>
  <c r="BK532"/>
  <c r="J501"/>
  <c r="J486"/>
  <c r="BK482"/>
  <c r="J474"/>
  <c r="BK458"/>
  <c r="J450"/>
  <c r="BK431"/>
  <c r="J427"/>
  <c r="BK419"/>
  <c r="J405"/>
  <c r="J397"/>
  <c r="BK389"/>
  <c r="J381"/>
  <c r="J374"/>
  <c r="BK368"/>
  <c r="BK362"/>
  <c r="BK352"/>
  <c r="BK344"/>
  <c r="BK336"/>
  <c r="BK328"/>
  <c r="J320"/>
  <c r="J312"/>
  <c r="J306"/>
  <c r="BK295"/>
  <c r="J277"/>
  <c r="J270"/>
  <c r="J259"/>
  <c r="J255"/>
  <c r="J251"/>
  <c r="BK241"/>
  <c r="J233"/>
  <c r="J227"/>
  <c r="J223"/>
  <c r="J219"/>
  <c r="J201"/>
  <c r="BK193"/>
  <c r="J186"/>
  <c r="BK166"/>
  <c r="J152"/>
  <c r="BK142"/>
  <c r="J692"/>
  <c r="BK682"/>
  <c r="J678"/>
  <c r="BK662"/>
  <c r="J652"/>
  <c r="J634"/>
  <c r="J620"/>
  <c r="J602"/>
  <c r="BK596"/>
  <c r="J591"/>
  <c r="BK581"/>
  <c r="J569"/>
  <c r="J552"/>
  <c r="BK545"/>
  <c r="J540"/>
  <c r="BK525"/>
  <c r="BK521"/>
  <c r="BK498"/>
  <c r="J492"/>
  <c r="BK255"/>
  <c r="J243"/>
  <c r="J229"/>
  <c r="BK207"/>
  <c r="J195"/>
  <c r="J182"/>
  <c r="J164"/>
  <c r="BK154"/>
  <c r="BK148"/>
  <c r="BK724"/>
  <c r="J722"/>
  <c r="BK718"/>
  <c r="BK710"/>
  <c r="BK698"/>
  <c r="BK690"/>
  <c r="J680"/>
  <c r="J670"/>
  <c r="BK664"/>
  <c r="J656"/>
  <c r="J648"/>
  <c r="BK640"/>
  <c r="BK632"/>
  <c r="J624"/>
  <c r="J616"/>
  <c r="J604"/>
  <c r="BK587"/>
  <c r="BK571"/>
  <c r="J564"/>
  <c r="J556"/>
  <c r="J534"/>
  <c r="J523"/>
  <c r="J513"/>
  <c r="BK503"/>
  <c r="J488"/>
  <c r="J476"/>
  <c r="BK466"/>
  <c r="J460"/>
  <c r="BK452"/>
  <c r="BK443"/>
  <c r="J437"/>
  <c r="J433"/>
  <c r="BK425"/>
  <c r="BK417"/>
  <c r="J411"/>
  <c r="BK397"/>
  <c r="BK387"/>
  <c r="J372"/>
  <c r="BK360"/>
  <c r="J350"/>
  <c r="BK340"/>
  <c r="J328"/>
  <c r="BK322"/>
  <c r="BK314"/>
  <c r="BK308"/>
  <c r="J297"/>
  <c r="BK283"/>
  <c r="J272"/>
  <c r="BK261"/>
  <c r="BK251"/>
  <c r="J235"/>
  <c r="BK213"/>
  <c r="BK203"/>
  <c r="BK197"/>
  <c r="BK186"/>
  <c r="J180"/>
  <c r="J168"/>
  <c r="J162"/>
  <c r="J138"/>
  <c i="5" r="J1026"/>
  <c r="BK1009"/>
  <c r="J1005"/>
  <c r="J997"/>
  <c r="BK974"/>
  <c r="BK962"/>
  <c r="BK949"/>
  <c r="BK935"/>
  <c r="J929"/>
  <c r="J915"/>
  <c r="BK906"/>
  <c r="J892"/>
  <c r="BK868"/>
  <c r="J845"/>
  <c r="BK823"/>
  <c r="J816"/>
  <c r="J808"/>
  <c r="BK794"/>
  <c r="J788"/>
  <c r="J776"/>
  <c r="J768"/>
  <c r="BK745"/>
  <c r="J733"/>
  <c r="BK717"/>
  <c r="BK700"/>
  <c r="BK688"/>
  <c r="J674"/>
  <c r="J666"/>
  <c r="BK646"/>
  <c r="J630"/>
  <c r="BK612"/>
  <c r="BK598"/>
  <c r="J575"/>
  <c r="J568"/>
  <c r="BK553"/>
  <c r="J547"/>
  <c r="J517"/>
  <c r="J512"/>
  <c r="J502"/>
  <c r="BK496"/>
  <c r="BK479"/>
  <c r="J461"/>
  <c r="BK453"/>
  <c r="J428"/>
  <c r="J424"/>
  <c r="J417"/>
  <c r="BK391"/>
  <c r="BK384"/>
  <c r="J380"/>
  <c r="J361"/>
  <c r="BK355"/>
  <c r="J345"/>
  <c r="BK333"/>
  <c r="J315"/>
  <c r="J299"/>
  <c r="J286"/>
  <c r="BK270"/>
  <c r="BK250"/>
  <c r="J237"/>
  <c r="BK214"/>
  <c r="BK200"/>
  <c r="J185"/>
  <c r="J1013"/>
  <c r="BK989"/>
  <c r="J972"/>
  <c r="BK960"/>
  <c r="J949"/>
  <c r="J939"/>
  <c r="BK908"/>
  <c r="BK897"/>
  <c r="BK892"/>
  <c r="BK887"/>
  <c r="J872"/>
  <c r="J862"/>
  <c r="J854"/>
  <c r="J850"/>
  <c r="BK841"/>
  <c r="J829"/>
  <c r="BK825"/>
  <c r="J806"/>
  <c r="BK788"/>
  <c r="BK772"/>
  <c r="BK762"/>
  <c r="J751"/>
  <c r="J739"/>
  <c r="BK723"/>
  <c r="J713"/>
  <c r="J696"/>
  <c r="BK684"/>
  <c r="BK674"/>
  <c r="J670"/>
  <c r="J659"/>
  <c r="J648"/>
  <c r="J624"/>
  <c r="BK610"/>
  <c r="BK601"/>
  <c r="BK596"/>
  <c r="BK579"/>
  <c r="J564"/>
  <c r="J558"/>
  <c r="J543"/>
  <c r="J523"/>
  <c r="BK492"/>
  <c r="J479"/>
  <c r="J473"/>
  <c r="BK461"/>
  <c r="J449"/>
  <c r="J434"/>
  <c r="BK428"/>
  <c r="BK417"/>
  <c r="BK403"/>
  <c r="J376"/>
  <c r="J363"/>
  <c r="BK351"/>
  <c r="J347"/>
  <c r="J339"/>
  <c r="J323"/>
  <c r="J305"/>
  <c r="J294"/>
  <c r="BK288"/>
  <c r="J278"/>
  <c r="BK272"/>
  <c r="J259"/>
  <c r="BK247"/>
  <c r="J235"/>
  <c r="J222"/>
  <c r="J214"/>
  <c r="J204"/>
  <c r="J191"/>
  <c r="J187"/>
  <c r="J1031"/>
  <c r="J1015"/>
  <c r="J1009"/>
  <c r="BK999"/>
  <c r="BK987"/>
  <c r="J981"/>
  <c r="J955"/>
  <c r="BK933"/>
  <c r="J925"/>
  <c r="J917"/>
  <c r="BK901"/>
  <c r="J889"/>
  <c r="J876"/>
  <c r="BK854"/>
  <c r="BK845"/>
  <c r="J831"/>
  <c r="BK810"/>
  <c r="J800"/>
  <c r="J778"/>
  <c r="BK757"/>
  <c r="BK747"/>
  <c r="BK737"/>
  <c r="J729"/>
  <c r="J719"/>
  <c r="J706"/>
  <c r="J700"/>
  <c r="BK694"/>
  <c r="BK682"/>
  <c r="J661"/>
  <c r="J652"/>
  <c r="J642"/>
  <c r="BK636"/>
  <c r="BK614"/>
  <c r="J596"/>
  <c r="J585"/>
  <c r="BK566"/>
  <c r="BK549"/>
  <c r="BK539"/>
  <c r="J527"/>
  <c r="BK521"/>
  <c r="BK502"/>
  <c r="J494"/>
  <c r="BK481"/>
  <c r="J467"/>
  <c r="BK445"/>
  <c r="BK434"/>
  <c r="J413"/>
  <c r="BK407"/>
  <c r="BK395"/>
  <c r="J384"/>
  <c r="J351"/>
  <c r="BK339"/>
  <c r="J329"/>
  <c r="BK309"/>
  <c r="J301"/>
  <c r="BK280"/>
  <c r="BK261"/>
  <c r="J243"/>
  <c r="J227"/>
  <c r="J218"/>
  <c r="J200"/>
  <c r="J193"/>
  <c r="J175"/>
  <c r="BK169"/>
  <c r="J1054"/>
  <c r="BK1050"/>
  <c r="J1048"/>
  <c r="BK1043"/>
  <c r="BK1041"/>
  <c r="J1039"/>
  <c r="BK1033"/>
  <c r="BK1020"/>
  <c r="J995"/>
  <c r="J987"/>
  <c r="BK970"/>
  <c r="J958"/>
  <c r="BK945"/>
  <c r="BK939"/>
  <c r="BK925"/>
  <c r="J908"/>
  <c r="BK895"/>
  <c r="J880"/>
  <c r="BK874"/>
  <c r="J860"/>
  <c r="BK852"/>
  <c r="BK833"/>
  <c r="J825"/>
  <c r="BK804"/>
  <c r="BK798"/>
  <c r="J784"/>
  <c r="BK778"/>
  <c r="BK768"/>
  <c r="J759"/>
  <c r="J741"/>
  <c r="BK721"/>
  <c r="BK713"/>
  <c r="J702"/>
  <c r="BK680"/>
  <c r="BK661"/>
  <c r="BK650"/>
  <c r="BK640"/>
  <c r="BK634"/>
  <c r="BK628"/>
  <c r="J620"/>
  <c r="J612"/>
  <c r="BK588"/>
  <c r="J577"/>
  <c r="BK564"/>
  <c r="BK551"/>
  <c r="J539"/>
  <c r="J531"/>
  <c r="J515"/>
  <c r="BK506"/>
  <c r="BK488"/>
  <c r="J481"/>
  <c r="J469"/>
  <c r="J463"/>
  <c r="J451"/>
  <c r="J441"/>
  <c r="J432"/>
  <c r="BK411"/>
  <c r="J407"/>
  <c r="BK401"/>
  <c r="J389"/>
  <c r="BK378"/>
  <c r="J371"/>
  <c r="BK361"/>
  <c r="J349"/>
  <c r="BK335"/>
  <c r="J327"/>
  <c r="BK315"/>
  <c r="BK305"/>
  <c r="BK294"/>
  <c r="J276"/>
  <c r="J270"/>
  <c r="J264"/>
  <c r="BK254"/>
  <c r="BK243"/>
  <c r="BK235"/>
  <c r="J224"/>
  <c r="BK183"/>
  <c r="BK177"/>
  <c r="BK173"/>
  <c r="J169"/>
  <c i="6" r="BK121"/>
  <c r="J129"/>
  <c r="BK134"/>
  <c r="BK125"/>
  <c i="7" r="J241"/>
  <c r="BK223"/>
  <c r="BK205"/>
  <c r="J177"/>
  <c r="BK137"/>
  <c r="J121"/>
  <c r="J360"/>
  <c r="BK321"/>
  <c r="BK281"/>
  <c r="BK271"/>
  <c r="BK172"/>
  <c r="BK126"/>
  <c r="BK360"/>
  <c r="BK348"/>
  <c r="J271"/>
  <c r="J253"/>
  <c r="J235"/>
  <c r="J199"/>
  <c r="J162"/>
  <c r="BK121"/>
  <c r="J338"/>
  <c r="J321"/>
  <c r="BK292"/>
  <c r="J259"/>
  <c r="J183"/>
  <c r="BK167"/>
  <c r="J137"/>
  <c i="8" r="J739"/>
  <c r="BK727"/>
  <c r="J717"/>
  <c r="BK709"/>
  <c r="J701"/>
  <c r="BK691"/>
  <c r="BK671"/>
  <c r="J663"/>
  <c r="J620"/>
  <c r="J552"/>
  <c r="BK505"/>
  <c r="J481"/>
  <c r="J465"/>
  <c r="BK447"/>
  <c r="J435"/>
  <c r="J410"/>
  <c r="BK360"/>
  <c r="J312"/>
  <c r="BK284"/>
  <c r="BK248"/>
  <c r="BK228"/>
  <c r="J193"/>
  <c r="J128"/>
  <c r="J735"/>
  <c r="J723"/>
  <c r="J707"/>
  <c r="J695"/>
  <c r="J685"/>
  <c r="J677"/>
  <c r="BK667"/>
  <c r="BK651"/>
  <c r="J615"/>
  <c r="BK568"/>
  <c r="J534"/>
  <c r="J477"/>
  <c r="J447"/>
  <c r="J380"/>
  <c r="J333"/>
  <c r="J291"/>
  <c r="J254"/>
  <c r="J218"/>
  <c r="BK199"/>
  <c r="J181"/>
  <c r="BK159"/>
  <c r="BK132"/>
  <c r="J751"/>
  <c r="BK747"/>
  <c r="BK743"/>
  <c r="BK741"/>
  <c r="BK725"/>
  <c r="BK707"/>
  <c r="BK689"/>
  <c r="J681"/>
  <c r="BK675"/>
  <c r="J651"/>
  <c r="J605"/>
  <c r="BK584"/>
  <c r="BK552"/>
  <c r="BK529"/>
  <c r="J494"/>
  <c r="BK473"/>
  <c r="J460"/>
  <c r="BK451"/>
  <c r="J420"/>
  <c r="J390"/>
  <c r="BK340"/>
  <c r="BK282"/>
  <c r="BK259"/>
  <c r="BK243"/>
  <c r="J223"/>
  <c r="BK181"/>
  <c r="J171"/>
  <c r="J146"/>
  <c r="BK731"/>
  <c r="BK721"/>
  <c r="J709"/>
  <c r="BK697"/>
  <c r="BK681"/>
  <c r="J671"/>
  <c r="J636"/>
  <c r="J609"/>
  <c r="BK576"/>
  <c r="BK546"/>
  <c r="J505"/>
  <c r="J443"/>
  <c r="J326"/>
  <c r="J282"/>
  <c r="J233"/>
  <c r="J204"/>
  <c r="J137"/>
  <c r="BK123"/>
  <c i="9" r="J660"/>
  <c r="J656"/>
  <c r="J646"/>
  <c r="BK632"/>
  <c r="J624"/>
  <c r="BK616"/>
  <c r="BK610"/>
  <c r="J596"/>
  <c r="BK588"/>
  <c r="BK582"/>
  <c r="J566"/>
  <c r="BK554"/>
  <c r="BK538"/>
  <c r="J508"/>
  <c r="BK495"/>
  <c r="BK485"/>
  <c r="BK475"/>
  <c r="BK469"/>
  <c r="BK461"/>
  <c r="J451"/>
  <c r="J443"/>
  <c r="BK433"/>
  <c r="BK420"/>
  <c r="BK412"/>
  <c r="BK406"/>
  <c r="J386"/>
  <c r="J362"/>
  <c r="BK354"/>
  <c r="BK326"/>
  <c r="J324"/>
  <c r="BK312"/>
  <c r="BK304"/>
  <c r="J298"/>
  <c r="J292"/>
  <c r="BK258"/>
  <c r="J250"/>
  <c r="J240"/>
  <c r="BK218"/>
  <c r="J208"/>
  <c r="BK193"/>
  <c r="J173"/>
  <c r="BK161"/>
  <c r="BK153"/>
  <c r="J147"/>
  <c r="J129"/>
  <c r="J640"/>
  <c r="J634"/>
  <c r="BK620"/>
  <c r="BK614"/>
  <c r="J590"/>
  <c r="BK578"/>
  <c r="BK560"/>
  <c r="BK548"/>
  <c r="BK540"/>
  <c r="J526"/>
  <c r="BK520"/>
  <c r="J514"/>
  <c r="BK504"/>
  <c r="BK500"/>
  <c r="J485"/>
  <c r="J461"/>
  <c r="BK457"/>
  <c r="BK445"/>
  <c r="J427"/>
  <c r="BK418"/>
  <c r="BK394"/>
  <c r="J380"/>
  <c r="BK364"/>
  <c r="BK352"/>
  <c r="BK346"/>
  <c r="BK320"/>
  <c r="J310"/>
  <c r="BK286"/>
  <c r="BK266"/>
  <c r="BK248"/>
  <c r="BK226"/>
  <c r="J216"/>
  <c r="BK212"/>
  <c r="J206"/>
  <c r="BK189"/>
  <c r="J183"/>
  <c r="BK171"/>
  <c r="BK163"/>
  <c r="J155"/>
  <c r="J135"/>
  <c r="BK127"/>
  <c r="BK677"/>
  <c r="J675"/>
  <c r="BK671"/>
  <c r="J669"/>
  <c r="BK664"/>
  <c r="BK660"/>
  <c r="J652"/>
  <c r="BK439"/>
  <c r="BK429"/>
  <c r="BK416"/>
  <c r="J410"/>
  <c r="J402"/>
  <c r="J396"/>
  <c r="BK390"/>
  <c r="J372"/>
  <c r="J364"/>
  <c r="J346"/>
  <c r="BK340"/>
  <c r="BK332"/>
  <c r="BK318"/>
  <c r="J304"/>
  <c r="J286"/>
  <c r="J280"/>
  <c r="BK274"/>
  <c r="BK264"/>
  <c r="J258"/>
  <c r="J248"/>
  <c r="BK234"/>
  <c r="J228"/>
  <c r="J212"/>
  <c r="BK195"/>
  <c r="J189"/>
  <c r="J167"/>
  <c r="J159"/>
  <c r="BK141"/>
  <c r="J133"/>
  <c r="BK652"/>
  <c r="BK642"/>
  <c r="BK636"/>
  <c r="J620"/>
  <c r="BK606"/>
  <c r="BK600"/>
  <c r="J584"/>
  <c r="J578"/>
  <c r="J570"/>
  <c r="BK562"/>
  <c r="J544"/>
  <c r="BK534"/>
  <c r="BK502"/>
  <c r="J463"/>
  <c r="BK441"/>
  <c r="J429"/>
  <c r="J414"/>
  <c r="BK400"/>
  <c r="BK392"/>
  <c r="BK388"/>
  <c r="BK382"/>
  <c r="J378"/>
  <c r="BK366"/>
  <c r="BK356"/>
  <c r="BK348"/>
  <c r="J340"/>
  <c r="BK334"/>
  <c r="BK314"/>
  <c r="BK308"/>
  <c r="J300"/>
  <c r="J290"/>
  <c r="BK278"/>
  <c r="J268"/>
  <c r="J256"/>
  <c r="J234"/>
  <c r="J226"/>
  <c r="BK206"/>
  <c r="J199"/>
  <c r="BK185"/>
  <c r="BK179"/>
  <c r="BK173"/>
  <c r="J153"/>
  <c r="J145"/>
  <c r="BK135"/>
  <c i="10" r="J675"/>
  <c r="J673"/>
  <c r="J671"/>
  <c r="J669"/>
  <c r="J667"/>
  <c r="J662"/>
  <c r="BK651"/>
  <c r="J646"/>
  <c r="J638"/>
  <c r="J609"/>
  <c r="J590"/>
  <c r="BK586"/>
  <c r="BK575"/>
  <c r="BK560"/>
  <c r="J553"/>
  <c r="J543"/>
  <c r="J536"/>
  <c r="BK380"/>
  <c r="J351"/>
  <c r="J334"/>
  <c r="J322"/>
  <c r="J297"/>
  <c r="BK282"/>
  <c r="BK241"/>
  <c r="J231"/>
  <c r="BK223"/>
  <c r="BK217"/>
  <c r="J210"/>
  <c r="BK206"/>
  <c r="BK173"/>
  <c r="BK162"/>
  <c r="BK152"/>
  <c r="J660"/>
  <c r="J644"/>
  <c r="BK634"/>
  <c r="BK619"/>
  <c r="BK607"/>
  <c r="BK590"/>
  <c r="J566"/>
  <c r="J556"/>
  <c r="J540"/>
  <c r="BK521"/>
  <c r="J510"/>
  <c r="J506"/>
  <c r="BK481"/>
  <c r="J459"/>
  <c r="BK446"/>
  <c r="J431"/>
  <c r="J421"/>
  <c r="BK404"/>
  <c r="J396"/>
  <c r="BK384"/>
  <c r="BK373"/>
  <c r="J359"/>
  <c r="J349"/>
  <c r="J342"/>
  <c r="BK328"/>
  <c r="BK324"/>
  <c r="J315"/>
  <c r="BK303"/>
  <c r="J292"/>
  <c r="J269"/>
  <c r="BK255"/>
  <c r="J247"/>
  <c r="J237"/>
  <c r="BK227"/>
  <c r="J208"/>
  <c r="J202"/>
  <c r="J162"/>
  <c r="J653"/>
  <c r="J631"/>
  <c r="BK625"/>
  <c r="J619"/>
  <c r="BK615"/>
  <c r="J607"/>
  <c r="J596"/>
  <c r="J580"/>
  <c r="BK570"/>
  <c r="BK562"/>
  <c r="J551"/>
  <c r="J533"/>
  <c r="BK512"/>
  <c r="J502"/>
  <c r="J492"/>
  <c r="BK470"/>
  <c r="BK462"/>
  <c r="J444"/>
  <c r="BK423"/>
  <c r="BK416"/>
  <c r="BK406"/>
  <c r="J373"/>
  <c r="J363"/>
  <c r="BK357"/>
  <c r="J338"/>
  <c r="BK322"/>
  <c r="BK315"/>
  <c r="J299"/>
  <c r="BK286"/>
  <c r="J276"/>
  <c r="J261"/>
  <c r="BK249"/>
  <c r="J223"/>
  <c r="BK212"/>
  <c r="J198"/>
  <c r="BK189"/>
  <c r="BK181"/>
  <c r="BK171"/>
  <c r="BK146"/>
  <c r="BK660"/>
  <c r="BK646"/>
  <c r="J627"/>
  <c r="BK613"/>
  <c r="BK596"/>
  <c r="J588"/>
  <c r="BK580"/>
  <c r="J568"/>
  <c r="BK558"/>
  <c r="J545"/>
  <c r="BK527"/>
  <c r="BK518"/>
  <c r="BK508"/>
  <c r="BK496"/>
  <c r="BK490"/>
  <c r="BK486"/>
  <c r="J472"/>
  <c r="BK451"/>
  <c r="J440"/>
  <c r="BK431"/>
  <c r="BK427"/>
  <c r="BK402"/>
  <c r="BK394"/>
  <c r="J388"/>
  <c r="J378"/>
  <c r="BK363"/>
  <c r="BK347"/>
  <c r="BK340"/>
  <c r="BK307"/>
  <c r="BK301"/>
  <c r="J284"/>
  <c r="J278"/>
  <c r="BK272"/>
  <c r="BK263"/>
  <c r="J251"/>
  <c r="BK245"/>
  <c r="J233"/>
  <c r="J206"/>
  <c r="BK194"/>
  <c r="J187"/>
  <c r="BK175"/>
  <c r="J169"/>
  <c r="J156"/>
  <c r="J146"/>
  <c i="11" r="BK806"/>
  <c r="J776"/>
  <c r="BK761"/>
  <c r="J749"/>
  <c r="J739"/>
  <c r="J724"/>
  <c r="BK694"/>
  <c r="J665"/>
  <c r="J630"/>
  <c r="J597"/>
  <c r="J562"/>
  <c r="J542"/>
  <c r="J483"/>
  <c r="BK445"/>
  <c r="BK421"/>
  <c r="J400"/>
  <c r="BK342"/>
  <c r="J324"/>
  <c r="J302"/>
  <c r="J279"/>
  <c r="BK264"/>
  <c r="BK220"/>
  <c r="BK209"/>
  <c r="BK193"/>
  <c r="BK177"/>
  <c r="BK155"/>
  <c r="BK838"/>
  <c r="J825"/>
  <c r="J806"/>
  <c r="J786"/>
  <c r="J729"/>
  <c r="J709"/>
  <c r="BK684"/>
  <c r="BK669"/>
  <c r="BK636"/>
  <c r="BK608"/>
  <c r="BK592"/>
  <c r="J574"/>
  <c r="J534"/>
  <c r="BK517"/>
  <c r="J491"/>
  <c r="BK433"/>
  <c r="J410"/>
  <c r="J394"/>
  <c r="BK372"/>
  <c r="J348"/>
  <c r="J321"/>
  <c r="BK311"/>
  <c r="BK296"/>
  <c r="BK284"/>
  <c r="BK273"/>
  <c r="BK244"/>
  <c r="J214"/>
  <c r="BK161"/>
  <c r="BK870"/>
  <c r="J867"/>
  <c r="BK861"/>
  <c r="BK851"/>
  <c r="BK844"/>
  <c r="BK825"/>
  <c r="J800"/>
  <c r="BK781"/>
  <c r="BK776"/>
  <c r="J763"/>
  <c r="BK754"/>
  <c r="J704"/>
  <c r="BK667"/>
  <c r="J659"/>
  <c r="J652"/>
  <c r="J636"/>
  <c r="J620"/>
  <c r="J586"/>
  <c r="J540"/>
  <c r="J511"/>
  <c r="BK459"/>
  <c r="J415"/>
  <c r="J360"/>
  <c r="BK319"/>
  <c r="BK302"/>
  <c r="J284"/>
  <c r="J275"/>
  <c r="J244"/>
  <c r="BK199"/>
  <c r="J846"/>
  <c r="J838"/>
  <c r="BK791"/>
  <c r="BK734"/>
  <c r="BK699"/>
  <c r="J656"/>
  <c r="BK628"/>
  <c r="J608"/>
  <c r="J592"/>
  <c r="BK542"/>
  <c r="J505"/>
  <c r="BK483"/>
  <c r="J445"/>
  <c r="BK412"/>
  <c r="BK400"/>
  <c r="BK376"/>
  <c r="BK360"/>
  <c r="BK317"/>
  <c r="J288"/>
  <c r="BK246"/>
  <c r="J233"/>
  <c r="J177"/>
  <c r="J161"/>
  <c i="12" r="J343"/>
  <c r="J328"/>
  <c r="BK311"/>
  <c r="J288"/>
  <c r="BK261"/>
  <c r="J238"/>
  <c r="J217"/>
  <c r="J185"/>
  <c r="J163"/>
  <c r="J146"/>
  <c r="BK320"/>
  <c r="BK288"/>
  <c r="J261"/>
  <c r="BK217"/>
  <c r="J198"/>
  <c r="J150"/>
  <c r="BK332"/>
  <c r="BK318"/>
  <c r="J300"/>
  <c r="J273"/>
  <c r="BK252"/>
  <c r="BK198"/>
  <c r="J154"/>
  <c r="J144"/>
  <c r="BK338"/>
  <c r="J311"/>
  <c r="BK275"/>
  <c r="J254"/>
  <c r="J226"/>
  <c r="BK190"/>
  <c r="J171"/>
  <c r="BK139"/>
  <c i="13" r="BK429"/>
  <c r="J406"/>
  <c r="BK389"/>
  <c r="BK373"/>
  <c r="J317"/>
  <c r="BK297"/>
  <c r="BK285"/>
  <c r="J247"/>
  <c r="BK230"/>
  <c r="BK204"/>
  <c r="BK184"/>
  <c r="J169"/>
  <c r="J149"/>
  <c r="BK140"/>
  <c r="J462"/>
  <c r="BK425"/>
  <c r="J408"/>
  <c r="J397"/>
  <c r="BK380"/>
  <c r="BK366"/>
  <c r="BK334"/>
  <c r="J309"/>
  <c r="BK277"/>
  <c r="BK262"/>
  <c r="J230"/>
  <c r="J195"/>
  <c r="BK169"/>
  <c r="BK145"/>
  <c r="J468"/>
  <c r="J447"/>
  <c r="BK414"/>
  <c r="J359"/>
  <c r="BK324"/>
  <c r="BK313"/>
  <c r="J285"/>
  <c r="BK453"/>
  <c r="BK420"/>
  <c r="J395"/>
  <c r="BK359"/>
  <c r="J334"/>
  <c r="J297"/>
  <c r="J262"/>
  <c r="J241"/>
  <c r="J214"/>
  <c r="BK195"/>
  <c r="BK174"/>
  <c i="14" r="BK309"/>
  <c r="BK288"/>
  <c r="J252"/>
  <c r="J233"/>
  <c r="J174"/>
  <c r="BK151"/>
  <c r="BK278"/>
  <c r="BK257"/>
  <c r="BK223"/>
  <c r="J183"/>
  <c r="BK306"/>
  <c r="BK259"/>
  <c r="J203"/>
  <c r="BK169"/>
  <c r="J156"/>
  <c r="BK293"/>
  <c r="BK266"/>
  <c r="BK252"/>
  <c r="BK213"/>
  <c r="BK183"/>
  <c r="BK161"/>
  <c i="15" r="J281"/>
  <c r="BK256"/>
  <c r="BK215"/>
  <c r="J338"/>
  <c r="BK295"/>
  <c r="BK260"/>
  <c r="J220"/>
  <c r="J193"/>
  <c r="J178"/>
  <c r="J148"/>
  <c r="BK308"/>
  <c r="BK281"/>
  <c r="BK248"/>
  <c r="J228"/>
  <c r="BK199"/>
  <c r="J157"/>
  <c r="BK338"/>
  <c r="J315"/>
  <c r="J295"/>
  <c r="BK267"/>
  <c r="BK243"/>
  <c r="BK209"/>
  <c r="BK157"/>
  <c i="16" r="J205"/>
  <c r="BK168"/>
  <c r="J127"/>
  <c r="J184"/>
  <c r="J159"/>
  <c r="J142"/>
  <c r="BK208"/>
  <c r="BK198"/>
  <c r="J174"/>
  <c r="J153"/>
  <c i="2" l="1" r="BK135"/>
  <c r="J135"/>
  <c r="J98"/>
  <c r="R135"/>
  <c r="R244"/>
  <c r="P547"/>
  <c r="BK578"/>
  <c r="J578"/>
  <c r="J105"/>
  <c r="P578"/>
  <c r="BK626"/>
  <c r="J626"/>
  <c r="J106"/>
  <c r="T626"/>
  <c r="P661"/>
  <c i="3" r="T146"/>
  <c r="R198"/>
  <c r="P261"/>
  <c r="R505"/>
  <c r="R810"/>
  <c r="R843"/>
  <c r="R1096"/>
  <c r="R1223"/>
  <c r="BK1237"/>
  <c r="J1237"/>
  <c r="J108"/>
  <c r="R1264"/>
  <c r="P1367"/>
  <c r="BK1378"/>
  <c r="J1378"/>
  <c r="J111"/>
  <c r="T1690"/>
  <c r="R1886"/>
  <c r="R1954"/>
  <c r="T1991"/>
  <c r="P3026"/>
  <c r="R3103"/>
  <c r="BK3133"/>
  <c r="J3133"/>
  <c r="J118"/>
  <c r="BK3169"/>
  <c r="J3169"/>
  <c r="J119"/>
  <c r="BK3182"/>
  <c r="J3182"/>
  <c r="J120"/>
  <c r="P3199"/>
  <c r="BK3368"/>
  <c r="J3368"/>
  <c r="J122"/>
  <c r="BK3387"/>
  <c r="J3387"/>
  <c r="J123"/>
  <c r="T3426"/>
  <c i="4" r="T135"/>
  <c r="P188"/>
  <c r="R276"/>
  <c r="T305"/>
  <c r="T378"/>
  <c r="BK447"/>
  <c r="J447"/>
  <c r="J106"/>
  <c r="BK500"/>
  <c r="J500"/>
  <c r="J107"/>
  <c r="BK527"/>
  <c r="J527"/>
  <c r="J108"/>
  <c r="BK544"/>
  <c r="J544"/>
  <c r="J109"/>
  <c r="BK593"/>
  <c r="J593"/>
  <c r="J110"/>
  <c i="5" r="P166"/>
  <c r="BK199"/>
  <c r="J199"/>
  <c r="J102"/>
  <c r="R199"/>
  <c r="P226"/>
  <c r="BK258"/>
  <c r="J258"/>
  <c r="J105"/>
  <c r="T258"/>
  <c r="BK320"/>
  <c r="R320"/>
  <c r="P373"/>
  <c r="T373"/>
  <c r="R388"/>
  <c r="P421"/>
  <c r="BK483"/>
  <c r="J483"/>
  <c r="J113"/>
  <c r="T483"/>
  <c r="T436"/>
  <c r="R514"/>
  <c r="P530"/>
  <c r="BK557"/>
  <c r="J557"/>
  <c r="J117"/>
  <c r="R557"/>
  <c r="P574"/>
  <c r="BK609"/>
  <c r="J609"/>
  <c r="J119"/>
  <c r="T609"/>
  <c r="R627"/>
  <c r="BK654"/>
  <c r="J654"/>
  <c r="J122"/>
  <c r="R654"/>
  <c r="P663"/>
  <c r="R663"/>
  <c r="BK679"/>
  <c r="J679"/>
  <c r="J125"/>
  <c r="BK708"/>
  <c r="J708"/>
  <c r="J126"/>
  <c r="R708"/>
  <c r="P761"/>
  <c r="BK822"/>
  <c r="J822"/>
  <c r="J128"/>
  <c r="T822"/>
  <c r="R847"/>
  <c r="P871"/>
  <c r="BK884"/>
  <c r="J884"/>
  <c r="J132"/>
  <c r="T884"/>
  <c r="T912"/>
  <c r="T924"/>
  <c r="R957"/>
  <c r="P980"/>
  <c r="T980"/>
  <c r="T992"/>
  <c r="R1017"/>
  <c r="P1047"/>
  <c i="6" r="BK120"/>
  <c r="J120"/>
  <c r="J98"/>
  <c r="P120"/>
  <c i="1" r="AU101"/>
  <c i="7" r="P120"/>
  <c i="1" r="AU102"/>
  <c i="8" r="BK120"/>
  <c r="J120"/>
  <c r="R120"/>
  <c i="9" r="BK124"/>
  <c r="J124"/>
  <c r="J98"/>
  <c r="T124"/>
  <c r="T201"/>
  <c r="P426"/>
  <c r="T426"/>
  <c r="P499"/>
  <c r="BK668"/>
  <c r="J668"/>
  <c r="J102"/>
  <c r="T668"/>
  <c i="10" r="R145"/>
  <c r="R168"/>
  <c r="P191"/>
  <c r="T191"/>
  <c r="T216"/>
  <c r="T271"/>
  <c r="P296"/>
  <c r="BK321"/>
  <c r="J321"/>
  <c r="J103"/>
  <c r="R321"/>
  <c r="P344"/>
  <c r="BK377"/>
  <c r="J377"/>
  <c r="J105"/>
  <c r="P377"/>
  <c r="R408"/>
  <c r="BK415"/>
  <c r="J415"/>
  <c r="J107"/>
  <c r="T415"/>
  <c r="R420"/>
  <c r="P437"/>
  <c r="T437"/>
  <c r="R448"/>
  <c r="P461"/>
  <c r="BK483"/>
  <c r="J483"/>
  <c r="J113"/>
  <c r="T483"/>
  <c r="R520"/>
  <c r="P535"/>
  <c r="P542"/>
  <c r="BK555"/>
  <c r="J555"/>
  <c r="J117"/>
  <c r="R555"/>
  <c r="BK577"/>
  <c r="J577"/>
  <c r="J119"/>
  <c r="R577"/>
  <c r="P606"/>
  <c r="BK633"/>
  <c r="J633"/>
  <c r="J121"/>
  <c r="R633"/>
  <c r="P648"/>
  <c r="BK659"/>
  <c r="J659"/>
  <c r="J123"/>
  <c r="BK666"/>
  <c r="J666"/>
  <c r="J124"/>
  <c r="R666"/>
  <c i="11" r="T148"/>
  <c r="R213"/>
  <c r="P235"/>
  <c r="P259"/>
  <c r="T259"/>
  <c r="T270"/>
  <c r="BK287"/>
  <c r="T287"/>
  <c r="P304"/>
  <c r="BK414"/>
  <c r="J414"/>
  <c r="J112"/>
  <c r="R414"/>
  <c r="BK671"/>
  <c r="J671"/>
  <c r="J114"/>
  <c r="T671"/>
  <c r="P780"/>
  <c r="R780"/>
  <c r="BK799"/>
  <c r="J799"/>
  <c r="J116"/>
  <c r="R799"/>
  <c r="BK818"/>
  <c r="J818"/>
  <c r="J117"/>
  <c r="R818"/>
  <c r="BK831"/>
  <c r="J831"/>
  <c r="J118"/>
  <c r="R831"/>
  <c r="BK850"/>
  <c r="J850"/>
  <c r="J119"/>
  <c r="T850"/>
  <c i="12" r="BK138"/>
  <c r="J138"/>
  <c r="J100"/>
  <c r="BK195"/>
  <c r="J195"/>
  <c r="J102"/>
  <c r="R202"/>
  <c r="R285"/>
  <c r="P293"/>
  <c r="R304"/>
  <c r="P310"/>
  <c r="BK322"/>
  <c r="J322"/>
  <c r="J109"/>
  <c r="BK337"/>
  <c r="J337"/>
  <c r="J111"/>
  <c i="13" r="P139"/>
  <c r="P213"/>
  <c r="T229"/>
  <c r="R246"/>
  <c r="R394"/>
  <c r="R405"/>
  <c r="R422"/>
  <c r="R428"/>
  <c r="P441"/>
  <c r="R456"/>
  <c r="R455"/>
  <c i="14" r="R136"/>
  <c r="P160"/>
  <c r="P171"/>
  <c r="R177"/>
  <c r="T265"/>
  <c r="T282"/>
  <c r="R292"/>
  <c i="15" r="T142"/>
  <c r="T198"/>
  <c r="P225"/>
  <c r="BK247"/>
  <c r="J247"/>
  <c r="J106"/>
  <c r="BK264"/>
  <c r="J264"/>
  <c r="J107"/>
  <c r="BK270"/>
  <c r="J270"/>
  <c r="J109"/>
  <c r="R294"/>
  <c r="R293"/>
  <c r="R307"/>
  <c r="P323"/>
  <c r="P322"/>
  <c i="2" r="P135"/>
  <c r="T135"/>
  <c r="T244"/>
  <c r="R547"/>
  <c r="P565"/>
  <c r="T565"/>
  <c r="T578"/>
  <c r="R626"/>
  <c r="T661"/>
  <c i="3" r="P146"/>
  <c r="P198"/>
  <c r="R261"/>
  <c r="P505"/>
  <c r="P810"/>
  <c r="BK843"/>
  <c r="J843"/>
  <c r="J103"/>
  <c r="P1096"/>
  <c r="P1223"/>
  <c r="P1237"/>
  <c r="T1264"/>
  <c r="T1367"/>
  <c r="R1378"/>
  <c r="R1690"/>
  <c r="P1886"/>
  <c r="T1954"/>
  <c r="P1991"/>
  <c r="R3026"/>
  <c r="P3103"/>
  <c r="T3133"/>
  <c r="T3169"/>
  <c r="T3182"/>
  <c r="T3199"/>
  <c r="T3368"/>
  <c r="R3387"/>
  <c r="R3426"/>
  <c i="4" r="BK135"/>
  <c r="J135"/>
  <c r="J101"/>
  <c r="T188"/>
  <c r="T276"/>
  <c r="P305"/>
  <c r="R378"/>
  <c r="P447"/>
  <c r="T500"/>
  <c r="T527"/>
  <c r="T544"/>
  <c r="P593"/>
  <c i="5" r="BK166"/>
  <c r="J166"/>
  <c r="J101"/>
  <c r="T166"/>
  <c r="T199"/>
  <c r="T226"/>
  <c r="P249"/>
  <c r="T249"/>
  <c r="R258"/>
  <c r="P296"/>
  <c r="T296"/>
  <c r="P320"/>
  <c r="BK373"/>
  <c r="J373"/>
  <c r="J109"/>
  <c r="BK388"/>
  <c r="J388"/>
  <c r="J110"/>
  <c r="T388"/>
  <c r="R421"/>
  <c r="R483"/>
  <c r="R436"/>
  <c r="P514"/>
  <c r="BK530"/>
  <c r="J530"/>
  <c r="J116"/>
  <c r="T530"/>
  <c r="BK574"/>
  <c r="J574"/>
  <c r="J118"/>
  <c r="T574"/>
  <c r="R609"/>
  <c r="P627"/>
  <c r="T654"/>
  <c r="R679"/>
  <c r="P708"/>
  <c r="BK761"/>
  <c r="J761"/>
  <c r="J127"/>
  <c r="T761"/>
  <c r="R822"/>
  <c r="P847"/>
  <c r="BK871"/>
  <c r="T871"/>
  <c r="T870"/>
  <c r="R884"/>
  <c r="P912"/>
  <c r="R912"/>
  <c r="P924"/>
  <c r="BK957"/>
  <c r="J957"/>
  <c r="J136"/>
  <c r="T957"/>
  <c r="R980"/>
  <c r="P992"/>
  <c r="BK1017"/>
  <c r="J1017"/>
  <c r="J140"/>
  <c r="T1017"/>
  <c r="T1047"/>
  <c i="6" r="R120"/>
  <c i="7" r="T120"/>
  <c i="12" r="R138"/>
  <c r="P195"/>
  <c r="P202"/>
  <c r="BK285"/>
  <c r="J285"/>
  <c r="J104"/>
  <c r="BK293"/>
  <c r="J293"/>
  <c r="J105"/>
  <c r="P304"/>
  <c r="R310"/>
  <c r="P322"/>
  <c r="R337"/>
  <c r="R336"/>
  <c i="13" r="BK139"/>
  <c r="J139"/>
  <c r="J100"/>
  <c r="BK213"/>
  <c r="J213"/>
  <c r="J101"/>
  <c r="BK229"/>
  <c r="J229"/>
  <c r="J103"/>
  <c r="P246"/>
  <c r="BK394"/>
  <c r="J394"/>
  <c r="J105"/>
  <c r="BK405"/>
  <c r="J405"/>
  <c r="J106"/>
  <c r="BK422"/>
  <c r="J422"/>
  <c r="J107"/>
  <c r="T428"/>
  <c r="R441"/>
  <c r="P456"/>
  <c r="P455"/>
  <c i="14" r="P136"/>
  <c r="P135"/>
  <c r="T160"/>
  <c r="T171"/>
  <c r="P177"/>
  <c r="P176"/>
  <c r="P265"/>
  <c r="P282"/>
  <c r="BK292"/>
  <c r="J292"/>
  <c r="J107"/>
  <c i="15" r="R142"/>
  <c r="P198"/>
  <c r="R225"/>
  <c r="T247"/>
  <c r="R264"/>
  <c r="P270"/>
  <c r="P269"/>
  <c r="T294"/>
  <c r="T293"/>
  <c r="T307"/>
  <c r="BK323"/>
  <c r="J323"/>
  <c r="J115"/>
  <c i="16" r="BK126"/>
  <c r="R126"/>
  <c r="BK167"/>
  <c r="J167"/>
  <c r="J99"/>
  <c r="R167"/>
  <c r="P177"/>
  <c i="3" r="BK146"/>
  <c r="J146"/>
  <c r="J98"/>
  <c r="BK198"/>
  <c r="J198"/>
  <c r="J99"/>
  <c r="T261"/>
  <c r="BK505"/>
  <c r="J505"/>
  <c r="J101"/>
  <c r="BK810"/>
  <c r="J810"/>
  <c r="J102"/>
  <c r="T843"/>
  <c r="T1096"/>
  <c r="T1223"/>
  <c r="T1237"/>
  <c r="BK1264"/>
  <c r="J1264"/>
  <c r="J109"/>
  <c r="BK1367"/>
  <c r="J1367"/>
  <c r="J110"/>
  <c r="R1367"/>
  <c r="T1378"/>
  <c r="BK1690"/>
  <c r="J1690"/>
  <c r="J112"/>
  <c r="BK1886"/>
  <c r="J1886"/>
  <c r="J113"/>
  <c r="BK1954"/>
  <c r="J1954"/>
  <c r="J114"/>
  <c r="BK1991"/>
  <c r="J1991"/>
  <c r="J115"/>
  <c r="T3026"/>
  <c r="T3103"/>
  <c r="R3133"/>
  <c r="R3169"/>
  <c r="R3182"/>
  <c r="BK3199"/>
  <c r="J3199"/>
  <c r="J121"/>
  <c r="P3368"/>
  <c r="P3387"/>
  <c r="P3426"/>
  <c i="4" r="R135"/>
  <c r="BK188"/>
  <c r="J188"/>
  <c r="J102"/>
  <c r="BK276"/>
  <c r="J276"/>
  <c r="J103"/>
  <c r="BK305"/>
  <c r="J305"/>
  <c r="J104"/>
  <c r="BK378"/>
  <c r="J378"/>
  <c r="J105"/>
  <c r="T447"/>
  <c r="R500"/>
  <c r="R527"/>
  <c r="P544"/>
  <c r="T593"/>
  <c i="5" r="R166"/>
  <c r="P199"/>
  <c r="BK226"/>
  <c r="J226"/>
  <c r="J103"/>
  <c r="R226"/>
  <c r="BK249"/>
  <c r="J249"/>
  <c r="J104"/>
  <c r="R249"/>
  <c r="P258"/>
  <c r="BK296"/>
  <c r="J296"/>
  <c r="J106"/>
  <c r="R296"/>
  <c r="T320"/>
  <c r="R373"/>
  <c r="P388"/>
  <c r="BK421"/>
  <c r="J421"/>
  <c r="J111"/>
  <c r="T421"/>
  <c r="P483"/>
  <c r="P436"/>
  <c r="BK514"/>
  <c r="J514"/>
  <c r="J114"/>
  <c r="T514"/>
  <c r="R530"/>
  <c r="P557"/>
  <c r="T557"/>
  <c r="R574"/>
  <c r="P609"/>
  <c r="BK627"/>
  <c r="J627"/>
  <c r="J121"/>
  <c r="T627"/>
  <c r="P654"/>
  <c r="BK663"/>
  <c r="J663"/>
  <c r="J123"/>
  <c r="T663"/>
  <c r="P679"/>
  <c r="T679"/>
  <c r="T708"/>
  <c r="R761"/>
  <c r="P822"/>
  <c r="BK847"/>
  <c r="J847"/>
  <c r="J129"/>
  <c r="T847"/>
  <c r="R871"/>
  <c r="R870"/>
  <c r="P884"/>
  <c r="BK912"/>
  <c r="J912"/>
  <c r="J133"/>
  <c r="BK924"/>
  <c r="J924"/>
  <c r="J135"/>
  <c r="R924"/>
  <c r="R923"/>
  <c r="P957"/>
  <c r="BK980"/>
  <c r="J980"/>
  <c r="J137"/>
  <c r="BK992"/>
  <c r="J992"/>
  <c r="J139"/>
  <c r="R992"/>
  <c r="R991"/>
  <c r="P1017"/>
  <c r="BK1047"/>
  <c r="J1047"/>
  <c r="J141"/>
  <c r="R1047"/>
  <c i="6" r="T120"/>
  <c i="7" r="BK120"/>
  <c r="J120"/>
  <c r="R120"/>
  <c i="8" r="P120"/>
  <c i="1" r="AU103"/>
  <c i="9" r="P124"/>
  <c r="R124"/>
  <c r="P201"/>
  <c r="BK426"/>
  <c r="J426"/>
  <c r="J100"/>
  <c r="R426"/>
  <c r="T499"/>
  <c r="R668"/>
  <c i="10" r="BK145"/>
  <c r="J145"/>
  <c r="J97"/>
  <c r="T145"/>
  <c r="P168"/>
  <c r="BK191"/>
  <c r="J191"/>
  <c r="J99"/>
  <c r="R191"/>
  <c r="R216"/>
  <c r="P271"/>
  <c r="BK296"/>
  <c r="J296"/>
  <c r="J102"/>
  <c r="T296"/>
  <c r="BK344"/>
  <c r="J344"/>
  <c r="J104"/>
  <c r="T344"/>
  <c r="T377"/>
  <c r="P408"/>
  <c r="P415"/>
  <c r="R415"/>
  <c r="P420"/>
  <c r="BK437"/>
  <c r="J437"/>
  <c r="J109"/>
  <c r="BK448"/>
  <c r="J448"/>
  <c r="J110"/>
  <c r="T448"/>
  <c r="R461"/>
  <c r="BK474"/>
  <c r="J474"/>
  <c r="J112"/>
  <c r="R474"/>
  <c r="P483"/>
  <c r="BK520"/>
  <c r="J520"/>
  <c r="J114"/>
  <c r="T520"/>
  <c r="R535"/>
  <c r="T535"/>
  <c r="T542"/>
  <c r="T555"/>
  <c r="P572"/>
  <c r="R572"/>
  <c r="T572"/>
  <c r="T577"/>
  <c r="R606"/>
  <c r="P633"/>
  <c r="BK648"/>
  <c r="J648"/>
  <c r="J122"/>
  <c r="T648"/>
  <c r="R659"/>
  <c r="T666"/>
  <c i="11" r="BK148"/>
  <c r="J148"/>
  <c r="J100"/>
  <c r="P148"/>
  <c r="BK213"/>
  <c r="J213"/>
  <c r="J101"/>
  <c r="T213"/>
  <c r="R235"/>
  <c r="BK270"/>
  <c r="J270"/>
  <c r="J106"/>
  <c r="P270"/>
  <c r="P287"/>
  <c r="BK304"/>
  <c r="J304"/>
  <c r="J110"/>
  <c r="T304"/>
  <c r="P323"/>
  <c r="T323"/>
  <c r="T414"/>
  <c r="BK658"/>
  <c r="J658"/>
  <c r="J113"/>
  <c r="P658"/>
  <c r="R658"/>
  <c r="T658"/>
  <c r="R671"/>
  <c r="BK780"/>
  <c r="J780"/>
  <c r="J115"/>
  <c r="T780"/>
  <c r="P799"/>
  <c r="T799"/>
  <c r="P818"/>
  <c r="T818"/>
  <c r="P831"/>
  <c r="T831"/>
  <c r="P850"/>
  <c r="R850"/>
  <c i="12" r="T138"/>
  <c r="T195"/>
  <c r="BK202"/>
  <c r="J202"/>
  <c r="J103"/>
  <c r="P285"/>
  <c r="R293"/>
  <c r="T304"/>
  <c r="BK310"/>
  <c r="J310"/>
  <c r="J108"/>
  <c r="T322"/>
  <c r="P337"/>
  <c r="P336"/>
  <c i="13" r="T139"/>
  <c r="R213"/>
  <c r="P229"/>
  <c r="BK246"/>
  <c r="J246"/>
  <c r="J104"/>
  <c r="P394"/>
  <c r="P405"/>
  <c r="P422"/>
  <c r="P428"/>
  <c r="P427"/>
  <c r="T441"/>
  <c r="BK456"/>
  <c r="J456"/>
  <c r="J112"/>
  <c i="14" r="BK136"/>
  <c r="BK135"/>
  <c r="BK160"/>
  <c r="J160"/>
  <c r="J101"/>
  <c r="BK171"/>
  <c r="J171"/>
  <c r="J102"/>
  <c r="BK177"/>
  <c r="J177"/>
  <c r="J104"/>
  <c r="BK265"/>
  <c r="J265"/>
  <c r="J105"/>
  <c r="BK282"/>
  <c r="J282"/>
  <c r="J106"/>
  <c r="P292"/>
  <c i="15" r="P142"/>
  <c r="P141"/>
  <c r="BK198"/>
  <c r="J198"/>
  <c r="J102"/>
  <c r="BK225"/>
  <c r="J225"/>
  <c r="J105"/>
  <c r="P247"/>
  <c r="P264"/>
  <c r="T270"/>
  <c r="T269"/>
  <c r="P294"/>
  <c r="P293"/>
  <c r="BK307"/>
  <c r="J307"/>
  <c r="J113"/>
  <c r="R323"/>
  <c r="R322"/>
  <c i="2" r="BK244"/>
  <c r="J244"/>
  <c r="J100"/>
  <c r="P244"/>
  <c r="BK547"/>
  <c r="J547"/>
  <c r="J101"/>
  <c r="T547"/>
  <c r="BK565"/>
  <c r="J565"/>
  <c r="J104"/>
  <c r="R565"/>
  <c r="R578"/>
  <c r="P626"/>
  <c r="R661"/>
  <c i="3" r="R146"/>
  <c r="R145"/>
  <c r="T198"/>
  <c r="BK261"/>
  <c r="J261"/>
  <c r="J100"/>
  <c r="T505"/>
  <c r="T810"/>
  <c r="P843"/>
  <c r="BK1096"/>
  <c r="J1096"/>
  <c r="J104"/>
  <c r="BK1223"/>
  <c r="J1223"/>
  <c r="J105"/>
  <c r="R1237"/>
  <c r="P1264"/>
  <c r="P1378"/>
  <c r="P1690"/>
  <c r="T1886"/>
  <c r="P1954"/>
  <c r="R1991"/>
  <c r="BK3026"/>
  <c r="J3026"/>
  <c r="J116"/>
  <c r="BK3103"/>
  <c r="J3103"/>
  <c r="J117"/>
  <c r="P3133"/>
  <c r="P3169"/>
  <c r="P3182"/>
  <c r="R3199"/>
  <c r="R3368"/>
  <c r="T3387"/>
  <c r="BK3426"/>
  <c r="J3426"/>
  <c r="J124"/>
  <c i="4" r="P135"/>
  <c r="R188"/>
  <c r="P276"/>
  <c r="R305"/>
  <c r="P378"/>
  <c r="R447"/>
  <c r="P500"/>
  <c r="P527"/>
  <c r="R544"/>
  <c r="R593"/>
  <c i="8" r="T120"/>
  <c i="9" r="BK201"/>
  <c r="J201"/>
  <c r="J99"/>
  <c r="R201"/>
  <c r="BK499"/>
  <c r="J499"/>
  <c r="J101"/>
  <c r="R499"/>
  <c r="P668"/>
  <c i="10" r="P145"/>
  <c r="BK168"/>
  <c r="J168"/>
  <c r="J98"/>
  <c r="T168"/>
  <c r="BK216"/>
  <c r="J216"/>
  <c r="J100"/>
  <c r="P216"/>
  <c r="BK271"/>
  <c r="J271"/>
  <c r="J101"/>
  <c r="R271"/>
  <c r="R296"/>
  <c r="P321"/>
  <c r="T321"/>
  <c r="R344"/>
  <c r="R377"/>
  <c r="BK408"/>
  <c r="J408"/>
  <c r="J106"/>
  <c r="T408"/>
  <c r="BK420"/>
  <c r="J420"/>
  <c r="J108"/>
  <c r="T420"/>
  <c r="R437"/>
  <c r="P448"/>
  <c r="BK461"/>
  <c r="J461"/>
  <c r="J111"/>
  <c r="T461"/>
  <c r="P474"/>
  <c r="T474"/>
  <c r="R483"/>
  <c r="P520"/>
  <c r="BK535"/>
  <c r="J535"/>
  <c r="J115"/>
  <c r="BK542"/>
  <c r="J542"/>
  <c r="J116"/>
  <c r="R542"/>
  <c r="P555"/>
  <c r="BK572"/>
  <c r="J572"/>
  <c r="J118"/>
  <c r="P577"/>
  <c r="BK606"/>
  <c r="J606"/>
  <c r="J120"/>
  <c r="T606"/>
  <c r="T633"/>
  <c r="R648"/>
  <c r="P659"/>
  <c r="T659"/>
  <c r="P666"/>
  <c i="11" r="R148"/>
  <c r="R147"/>
  <c r="P213"/>
  <c r="BK235"/>
  <c r="J235"/>
  <c r="J103"/>
  <c r="T235"/>
  <c r="BK259"/>
  <c r="J259"/>
  <c r="J105"/>
  <c r="R259"/>
  <c r="R270"/>
  <c r="R287"/>
  <c r="R304"/>
  <c r="BK323"/>
  <c r="J323"/>
  <c r="J111"/>
  <c r="R323"/>
  <c r="P414"/>
  <c r="P671"/>
  <c i="12" r="P138"/>
  <c r="P137"/>
  <c r="R195"/>
  <c r="T202"/>
  <c r="T285"/>
  <c r="T293"/>
  <c r="BK304"/>
  <c r="J304"/>
  <c r="J106"/>
  <c r="T310"/>
  <c r="T309"/>
  <c r="R322"/>
  <c r="T337"/>
  <c r="T336"/>
  <c i="13" r="R139"/>
  <c r="R138"/>
  <c r="T213"/>
  <c r="R229"/>
  <c r="T246"/>
  <c r="T394"/>
  <c r="T405"/>
  <c r="T422"/>
  <c r="BK428"/>
  <c r="J428"/>
  <c r="J109"/>
  <c r="BK441"/>
  <c r="J441"/>
  <c r="J110"/>
  <c r="T456"/>
  <c r="T455"/>
  <c i="14" r="T136"/>
  <c r="T135"/>
  <c r="R160"/>
  <c r="R171"/>
  <c r="T177"/>
  <c r="T176"/>
  <c r="R265"/>
  <c r="R282"/>
  <c r="T292"/>
  <c i="15" r="BK142"/>
  <c r="J142"/>
  <c r="J100"/>
  <c r="R198"/>
  <c r="T225"/>
  <c r="R247"/>
  <c r="T264"/>
  <c r="R270"/>
  <c r="R269"/>
  <c r="BK294"/>
  <c r="J294"/>
  <c r="J112"/>
  <c r="P307"/>
  <c r="T323"/>
  <c r="T322"/>
  <c i="16" r="P126"/>
  <c r="P125"/>
  <c r="P124"/>
  <c i="1" r="AU112"/>
  <c i="16" r="T126"/>
  <c r="P167"/>
  <c r="T167"/>
  <c r="BK177"/>
  <c r="J177"/>
  <c r="J100"/>
  <c r="R177"/>
  <c r="T177"/>
  <c i="2" r="BK240"/>
  <c r="J240"/>
  <c r="J99"/>
  <c r="BK561"/>
  <c r="J561"/>
  <c r="J102"/>
  <c r="BK650"/>
  <c r="J650"/>
  <c r="J109"/>
  <c i="11" r="BK232"/>
  <c r="J232"/>
  <c r="J102"/>
  <c r="BK250"/>
  <c r="J250"/>
  <c r="J104"/>
  <c r="BK860"/>
  <c r="J860"/>
  <c r="J121"/>
  <c r="BK863"/>
  <c r="J863"/>
  <c r="J122"/>
  <c r="BK866"/>
  <c r="J866"/>
  <c r="J123"/>
  <c r="BK869"/>
  <c r="J869"/>
  <c r="J124"/>
  <c i="12" r="BK189"/>
  <c r="J189"/>
  <c r="J101"/>
  <c r="BK348"/>
  <c r="J348"/>
  <c r="J112"/>
  <c r="BK351"/>
  <c r="J351"/>
  <c r="J113"/>
  <c i="15" r="BK287"/>
  <c r="J287"/>
  <c r="J110"/>
  <c r="BK340"/>
  <c r="J340"/>
  <c r="J118"/>
  <c i="2" r="BK646"/>
  <c r="J646"/>
  <c r="J108"/>
  <c i="5" r="BK436"/>
  <c r="J436"/>
  <c r="J112"/>
  <c i="13" r="BK221"/>
  <c r="J221"/>
  <c r="J102"/>
  <c r="BK467"/>
  <c r="J467"/>
  <c r="J113"/>
  <c r="BK470"/>
  <c r="J470"/>
  <c r="J114"/>
  <c r="BK473"/>
  <c r="J473"/>
  <c r="J115"/>
  <c i="14" r="BK305"/>
  <c r="J305"/>
  <c r="J110"/>
  <c r="BK308"/>
  <c r="J308"/>
  <c r="J111"/>
  <c i="15" r="BK334"/>
  <c r="J334"/>
  <c r="J116"/>
  <c r="BK337"/>
  <c r="J337"/>
  <c r="J117"/>
  <c i="11" r="BK283"/>
  <c r="J283"/>
  <c r="J107"/>
  <c i="14" r="BK311"/>
  <c r="J311"/>
  <c r="J112"/>
  <c i="15" r="BK214"/>
  <c r="J214"/>
  <c r="J103"/>
  <c r="BK219"/>
  <c r="J219"/>
  <c r="J104"/>
  <c i="2" r="BK638"/>
  <c r="J638"/>
  <c r="J107"/>
  <c r="BK654"/>
  <c r="J654"/>
  <c r="J110"/>
  <c r="BK661"/>
  <c r="J661"/>
  <c r="J111"/>
  <c r="BK689"/>
  <c r="J689"/>
  <c r="J113"/>
  <c i="3" r="BK1233"/>
  <c r="J1233"/>
  <c r="J106"/>
  <c i="12" r="BK354"/>
  <c r="J354"/>
  <c r="J114"/>
  <c i="15" r="BK192"/>
  <c r="J192"/>
  <c r="J101"/>
  <c i="16" r="BK193"/>
  <c r="J193"/>
  <c r="J101"/>
  <c r="BK197"/>
  <c r="J197"/>
  <c r="J102"/>
  <c r="BK202"/>
  <c r="J202"/>
  <c r="J104"/>
  <c i="15" r="BK269"/>
  <c r="J269"/>
  <c r="J108"/>
  <c i="16" r="E85"/>
  <c r="J89"/>
  <c r="BE142"/>
  <c r="BE145"/>
  <c r="BE159"/>
  <c r="BE181"/>
  <c r="BE198"/>
  <c r="F92"/>
  <c r="BE127"/>
  <c r="BE148"/>
  <c r="BE165"/>
  <c r="BE168"/>
  <c r="BE184"/>
  <c r="BE194"/>
  <c r="BE203"/>
  <c r="BE205"/>
  <c r="BE213"/>
  <c r="BE133"/>
  <c r="BE139"/>
  <c r="BE153"/>
  <c r="BE162"/>
  <c r="BE178"/>
  <c r="BE190"/>
  <c r="BE208"/>
  <c r="BE130"/>
  <c r="BE136"/>
  <c r="BE151"/>
  <c r="BE156"/>
  <c r="BE171"/>
  <c r="BE174"/>
  <c r="BE187"/>
  <c i="15" r="F94"/>
  <c r="BE178"/>
  <c r="BE193"/>
  <c r="BE271"/>
  <c r="BE276"/>
  <c r="BE295"/>
  <c r="BE308"/>
  <c r="BE315"/>
  <c r="BE317"/>
  <c r="BE341"/>
  <c i="14" r="J135"/>
  <c r="J99"/>
  <c r="J136"/>
  <c r="J100"/>
  <c r="BK176"/>
  <c r="J176"/>
  <c r="J103"/>
  <c i="15" r="J91"/>
  <c r="E128"/>
  <c r="BE143"/>
  <c r="BE170"/>
  <c r="BE183"/>
  <c r="BE188"/>
  <c r="BE209"/>
  <c r="BE215"/>
  <c r="BE239"/>
  <c r="BE248"/>
  <c r="BE256"/>
  <c r="BE260"/>
  <c r="BE267"/>
  <c r="BE288"/>
  <c r="BE324"/>
  <c r="BE329"/>
  <c r="BE335"/>
  <c r="BE338"/>
  <c r="BE161"/>
  <c r="BE163"/>
  <c r="BE174"/>
  <c r="BE199"/>
  <c r="BE220"/>
  <c r="BE226"/>
  <c r="BE250"/>
  <c r="BE254"/>
  <c r="BE262"/>
  <c r="BE281"/>
  <c r="BE283"/>
  <c r="BE285"/>
  <c r="BE300"/>
  <c r="BE148"/>
  <c r="BE153"/>
  <c r="BE157"/>
  <c r="BE176"/>
  <c r="BE204"/>
  <c r="BE228"/>
  <c r="BE230"/>
  <c r="BE243"/>
  <c r="BE265"/>
  <c r="BE305"/>
  <c i="14" r="E122"/>
  <c r="F131"/>
  <c r="BE137"/>
  <c r="BE151"/>
  <c r="BE165"/>
  <c r="BE172"/>
  <c r="BE174"/>
  <c r="BE188"/>
  <c r="BE198"/>
  <c r="BE218"/>
  <c r="BE245"/>
  <c r="BE271"/>
  <c r="BE276"/>
  <c r="BE290"/>
  <c r="BE306"/>
  <c r="J91"/>
  <c r="BE156"/>
  <c r="BE178"/>
  <c r="BE238"/>
  <c r="BE243"/>
  <c r="BE252"/>
  <c r="BE263"/>
  <c r="BE278"/>
  <c r="BE288"/>
  <c r="BE141"/>
  <c r="BE147"/>
  <c r="BE161"/>
  <c r="BE183"/>
  <c r="BE213"/>
  <c r="BE223"/>
  <c r="BE228"/>
  <c r="BE250"/>
  <c r="BE283"/>
  <c r="BE293"/>
  <c r="BE298"/>
  <c r="BE145"/>
  <c r="BE163"/>
  <c r="BE169"/>
  <c r="BE193"/>
  <c r="BE203"/>
  <c r="BE208"/>
  <c r="BE233"/>
  <c r="BE257"/>
  <c r="BE259"/>
  <c r="BE261"/>
  <c r="BE266"/>
  <c r="BE280"/>
  <c r="BE309"/>
  <c r="BE312"/>
  <c i="13" r="F94"/>
  <c r="E125"/>
  <c r="BE149"/>
  <c r="BE153"/>
  <c r="BE159"/>
  <c r="BE169"/>
  <c r="BE195"/>
  <c r="BE204"/>
  <c r="BE219"/>
  <c r="BE230"/>
  <c r="BE237"/>
  <c r="BE262"/>
  <c r="BE267"/>
  <c r="BE277"/>
  <c r="BE279"/>
  <c r="BE297"/>
  <c r="BE309"/>
  <c r="BE319"/>
  <c r="BE334"/>
  <c r="BE344"/>
  <c r="BE349"/>
  <c r="BE366"/>
  <c r="BE371"/>
  <c r="BE373"/>
  <c r="BE378"/>
  <c r="BE380"/>
  <c r="BE395"/>
  <c r="BE399"/>
  <c r="BE439"/>
  <c r="BE462"/>
  <c r="BE468"/>
  <c r="BE241"/>
  <c r="BE271"/>
  <c r="BE273"/>
  <c r="BE283"/>
  <c r="BE285"/>
  <c r="BE303"/>
  <c r="BE307"/>
  <c r="BE339"/>
  <c r="BE359"/>
  <c r="BE364"/>
  <c r="BE385"/>
  <c r="BE387"/>
  <c r="BE397"/>
  <c r="BE423"/>
  <c r="BE425"/>
  <c r="BE453"/>
  <c r="BE471"/>
  <c r="J91"/>
  <c r="BE140"/>
  <c r="BE145"/>
  <c r="BE147"/>
  <c r="BE164"/>
  <c r="BE174"/>
  <c r="BE182"/>
  <c r="BE184"/>
  <c r="BE193"/>
  <c r="BE200"/>
  <c r="BE232"/>
  <c r="BE289"/>
  <c r="BE291"/>
  <c r="BE295"/>
  <c r="BE301"/>
  <c r="BE313"/>
  <c r="BE317"/>
  <c r="BE389"/>
  <c r="BE403"/>
  <c r="BE406"/>
  <c r="BE408"/>
  <c r="BE414"/>
  <c r="BE420"/>
  <c r="BE429"/>
  <c r="BE434"/>
  <c r="BE457"/>
  <c r="BE474"/>
  <c i="12" r="BK309"/>
  <c i="13" r="BE157"/>
  <c r="BE178"/>
  <c r="BE191"/>
  <c r="BE209"/>
  <c r="BE214"/>
  <c r="BE222"/>
  <c r="BE239"/>
  <c r="BE247"/>
  <c r="BE252"/>
  <c r="BE257"/>
  <c r="BE324"/>
  <c r="BE329"/>
  <c r="BE354"/>
  <c r="BE412"/>
  <c r="BE418"/>
  <c r="BE442"/>
  <c r="BE447"/>
  <c r="BE449"/>
  <c r="BE451"/>
  <c i="11" r="J287"/>
  <c r="J109"/>
  <c i="12" r="E85"/>
  <c r="BE139"/>
  <c r="BE150"/>
  <c r="BE198"/>
  <c r="BE222"/>
  <c r="BE233"/>
  <c r="BE271"/>
  <c r="BE275"/>
  <c r="BE286"/>
  <c r="BE294"/>
  <c r="BE305"/>
  <c r="BE307"/>
  <c r="BE330"/>
  <c r="BE355"/>
  <c r="F94"/>
  <c r="BE156"/>
  <c r="BE171"/>
  <c r="BE175"/>
  <c r="BE203"/>
  <c r="BE213"/>
  <c r="BE217"/>
  <c r="BE243"/>
  <c r="BE245"/>
  <c r="BE259"/>
  <c r="BE261"/>
  <c r="BE316"/>
  <c r="BE318"/>
  <c r="BE338"/>
  <c r="J91"/>
  <c r="BE144"/>
  <c r="BE154"/>
  <c r="BE163"/>
  <c r="BE167"/>
  <c r="BE180"/>
  <c r="BE185"/>
  <c r="BE190"/>
  <c r="BE208"/>
  <c r="BE226"/>
  <c r="BE231"/>
  <c r="BE247"/>
  <c r="BE266"/>
  <c r="BE300"/>
  <c r="BE302"/>
  <c r="BE311"/>
  <c r="BE320"/>
  <c r="BE323"/>
  <c r="BE328"/>
  <c r="BE332"/>
  <c r="BE334"/>
  <c r="BE343"/>
  <c r="BE146"/>
  <c r="BE196"/>
  <c r="BE238"/>
  <c r="BE252"/>
  <c r="BE254"/>
  <c r="BE273"/>
  <c r="BE280"/>
  <c r="BE288"/>
  <c r="BE296"/>
  <c r="BE349"/>
  <c r="BE352"/>
  <c i="11" r="J91"/>
  <c r="F94"/>
  <c r="BE149"/>
  <c r="BE169"/>
  <c r="BE177"/>
  <c r="BE187"/>
  <c r="BE193"/>
  <c r="BE199"/>
  <c r="BE209"/>
  <c r="BE236"/>
  <c r="BE248"/>
  <c r="BE271"/>
  <c r="BE273"/>
  <c r="BE275"/>
  <c r="BE296"/>
  <c r="BE305"/>
  <c r="BE321"/>
  <c r="BE342"/>
  <c r="BE389"/>
  <c r="BE408"/>
  <c r="BE415"/>
  <c r="BE427"/>
  <c r="BE439"/>
  <c r="BE459"/>
  <c r="BE511"/>
  <c r="BE540"/>
  <c r="BE568"/>
  <c r="BE599"/>
  <c r="BE613"/>
  <c r="BE615"/>
  <c r="BE630"/>
  <c r="BE644"/>
  <c r="BE648"/>
  <c r="BE669"/>
  <c r="BE709"/>
  <c r="BE744"/>
  <c r="BE793"/>
  <c r="BE800"/>
  <c r="BE806"/>
  <c r="BE812"/>
  <c r="BE819"/>
  <c r="BE829"/>
  <c r="BE155"/>
  <c r="BE161"/>
  <c r="BE175"/>
  <c r="BE244"/>
  <c r="BE246"/>
  <c r="BE279"/>
  <c r="BE294"/>
  <c r="BE330"/>
  <c r="BE348"/>
  <c r="BE354"/>
  <c r="BE360"/>
  <c r="BE366"/>
  <c r="BE394"/>
  <c r="BE404"/>
  <c r="BE421"/>
  <c r="BE433"/>
  <c r="BE483"/>
  <c r="BE491"/>
  <c r="BE499"/>
  <c r="BE528"/>
  <c r="BE548"/>
  <c r="BE562"/>
  <c r="BE592"/>
  <c r="BE597"/>
  <c r="BE604"/>
  <c r="BE659"/>
  <c r="BE665"/>
  <c r="BE672"/>
  <c r="BE677"/>
  <c r="BE682"/>
  <c r="BE684"/>
  <c r="BE689"/>
  <c r="BE694"/>
  <c r="BE704"/>
  <c r="BE714"/>
  <c r="BE719"/>
  <c r="BE724"/>
  <c r="BE734"/>
  <c r="BE739"/>
  <c r="BE749"/>
  <c r="BE763"/>
  <c r="BE774"/>
  <c r="BE778"/>
  <c r="BE781"/>
  <c r="BE791"/>
  <c r="BE795"/>
  <c r="BE832"/>
  <c r="BE846"/>
  <c r="BE848"/>
  <c r="BE857"/>
  <c r="BE861"/>
  <c r="BE864"/>
  <c r="BE867"/>
  <c r="BE870"/>
  <c r="E85"/>
  <c r="BE183"/>
  <c r="BE203"/>
  <c r="BE214"/>
  <c r="BE220"/>
  <c r="BE260"/>
  <c r="BE264"/>
  <c r="BE281"/>
  <c r="BE298"/>
  <c r="BE317"/>
  <c r="BE319"/>
  <c r="BE324"/>
  <c r="BE336"/>
  <c r="BE380"/>
  <c r="BE384"/>
  <c r="BE410"/>
  <c r="BE412"/>
  <c r="BE453"/>
  <c r="BE477"/>
  <c r="BE534"/>
  <c r="BE542"/>
  <c r="BE554"/>
  <c r="BE628"/>
  <c r="BE638"/>
  <c r="BE656"/>
  <c r="BE699"/>
  <c r="BE729"/>
  <c r="BE754"/>
  <c r="BE825"/>
  <c r="BE844"/>
  <c r="BE851"/>
  <c r="BE226"/>
  <c r="BE233"/>
  <c r="BE251"/>
  <c r="BE284"/>
  <c r="BE288"/>
  <c r="BE290"/>
  <c r="BE302"/>
  <c r="BE311"/>
  <c r="BE313"/>
  <c r="BE315"/>
  <c r="BE372"/>
  <c r="BE376"/>
  <c r="BE400"/>
  <c r="BE445"/>
  <c r="BE465"/>
  <c r="BE471"/>
  <c r="BE505"/>
  <c r="BE517"/>
  <c r="BE522"/>
  <c r="BE574"/>
  <c r="BE580"/>
  <c r="BE586"/>
  <c r="BE608"/>
  <c r="BE620"/>
  <c r="BE622"/>
  <c r="BE636"/>
  <c r="BE652"/>
  <c r="BE654"/>
  <c r="BE667"/>
  <c r="BE756"/>
  <c r="BE761"/>
  <c r="BE768"/>
  <c r="BE776"/>
  <c r="BE786"/>
  <c r="BE797"/>
  <c r="BE827"/>
  <c r="BE838"/>
  <c i="10" r="E85"/>
  <c r="J89"/>
  <c r="BE152"/>
  <c r="BE156"/>
  <c r="BE160"/>
  <c r="BE177"/>
  <c r="BE179"/>
  <c r="BE196"/>
  <c r="BE208"/>
  <c r="BE210"/>
  <c r="BE217"/>
  <c r="BE223"/>
  <c r="BE227"/>
  <c r="BE237"/>
  <c r="BE255"/>
  <c r="BE257"/>
  <c r="BE269"/>
  <c r="BE288"/>
  <c r="BE290"/>
  <c r="BE292"/>
  <c r="BE294"/>
  <c r="BE315"/>
  <c r="BE317"/>
  <c r="BE319"/>
  <c r="BE322"/>
  <c r="BE324"/>
  <c r="BE328"/>
  <c r="BE330"/>
  <c r="BE334"/>
  <c r="BE336"/>
  <c r="BE349"/>
  <c r="BE357"/>
  <c r="BE365"/>
  <c r="BE371"/>
  <c r="BE384"/>
  <c r="BE396"/>
  <c r="BE404"/>
  <c r="BE413"/>
  <c r="BE416"/>
  <c r="BE423"/>
  <c r="BE455"/>
  <c r="BE457"/>
  <c r="BE459"/>
  <c r="BE466"/>
  <c r="BE484"/>
  <c r="BE510"/>
  <c r="BE523"/>
  <c r="BE536"/>
  <c r="BE538"/>
  <c r="BE540"/>
  <c r="BE543"/>
  <c r="BE547"/>
  <c r="BE553"/>
  <c r="BE564"/>
  <c r="BE575"/>
  <c r="BE582"/>
  <c r="BE594"/>
  <c r="BE600"/>
  <c r="BE604"/>
  <c r="BE607"/>
  <c r="BE609"/>
  <c r="BE617"/>
  <c r="BE631"/>
  <c r="BE634"/>
  <c r="BE642"/>
  <c r="BE644"/>
  <c r="BE649"/>
  <c r="BE657"/>
  <c r="BE662"/>
  <c r="F141"/>
  <c r="BE148"/>
  <c r="BE150"/>
  <c r="BE158"/>
  <c r="BE162"/>
  <c r="BE164"/>
  <c r="BE173"/>
  <c r="BE200"/>
  <c r="BE206"/>
  <c r="BE219"/>
  <c r="BE225"/>
  <c r="BE229"/>
  <c r="BE233"/>
  <c r="BE241"/>
  <c r="BE243"/>
  <c r="BE280"/>
  <c r="BE282"/>
  <c r="BE301"/>
  <c r="BE305"/>
  <c r="BE309"/>
  <c r="BE326"/>
  <c r="BE332"/>
  <c r="BE338"/>
  <c r="BE340"/>
  <c r="BE353"/>
  <c r="BE369"/>
  <c r="BE375"/>
  <c r="BE380"/>
  <c r="BE382"/>
  <c r="BE388"/>
  <c r="BE392"/>
  <c r="BE394"/>
  <c r="BE398"/>
  <c r="BE427"/>
  <c r="BE429"/>
  <c r="BE431"/>
  <c r="BE433"/>
  <c r="BE446"/>
  <c r="BE468"/>
  <c r="BE477"/>
  <c r="BE479"/>
  <c r="BE481"/>
  <c r="BE488"/>
  <c r="BE498"/>
  <c r="BE518"/>
  <c r="BE545"/>
  <c r="BE556"/>
  <c r="BE566"/>
  <c r="BE580"/>
  <c r="BE584"/>
  <c r="BE586"/>
  <c r="BE588"/>
  <c r="BE590"/>
  <c r="BE636"/>
  <c r="BE638"/>
  <c r="BE646"/>
  <c r="BE655"/>
  <c r="BE146"/>
  <c r="BE166"/>
  <c r="BE169"/>
  <c r="BE171"/>
  <c r="BE183"/>
  <c r="BE192"/>
  <c r="BE194"/>
  <c r="BE198"/>
  <c r="BE212"/>
  <c r="BE214"/>
  <c r="BE221"/>
  <c r="BE231"/>
  <c r="BE239"/>
  <c r="BE247"/>
  <c r="BE259"/>
  <c r="BE265"/>
  <c r="BE274"/>
  <c r="BE278"/>
  <c r="BE286"/>
  <c r="BE297"/>
  <c r="BE378"/>
  <c r="BE406"/>
  <c r="BE418"/>
  <c r="BE421"/>
  <c r="BE435"/>
  <c r="BE438"/>
  <c r="BE440"/>
  <c r="BE444"/>
  <c r="BE451"/>
  <c r="BE453"/>
  <c r="BE462"/>
  <c r="BE472"/>
  <c r="BE475"/>
  <c r="BE486"/>
  <c r="BE490"/>
  <c r="BE492"/>
  <c r="BE494"/>
  <c r="BE500"/>
  <c r="BE514"/>
  <c r="BE516"/>
  <c r="BE525"/>
  <c r="BE527"/>
  <c r="BE529"/>
  <c r="BE533"/>
  <c r="BE549"/>
  <c r="BE551"/>
  <c r="BE558"/>
  <c r="BE560"/>
  <c r="BE568"/>
  <c r="BE570"/>
  <c r="BE573"/>
  <c r="BE592"/>
  <c r="BE611"/>
  <c r="BE623"/>
  <c r="BE627"/>
  <c r="BE640"/>
  <c r="BE651"/>
  <c r="BE154"/>
  <c r="BE175"/>
  <c r="BE181"/>
  <c r="BE185"/>
  <c r="BE187"/>
  <c r="BE189"/>
  <c r="BE202"/>
  <c r="BE204"/>
  <c r="BE235"/>
  <c r="BE245"/>
  <c r="BE249"/>
  <c r="BE251"/>
  <c r="BE253"/>
  <c r="BE261"/>
  <c r="BE263"/>
  <c r="BE267"/>
  <c r="BE272"/>
  <c r="BE276"/>
  <c r="BE284"/>
  <c r="BE299"/>
  <c r="BE303"/>
  <c r="BE307"/>
  <c r="BE311"/>
  <c r="BE313"/>
  <c r="BE342"/>
  <c r="BE345"/>
  <c r="BE347"/>
  <c r="BE351"/>
  <c r="BE355"/>
  <c r="BE359"/>
  <c r="BE361"/>
  <c r="BE363"/>
  <c r="BE367"/>
  <c r="BE373"/>
  <c r="BE386"/>
  <c r="BE390"/>
  <c r="BE400"/>
  <c r="BE402"/>
  <c r="BE409"/>
  <c r="BE411"/>
  <c r="BE425"/>
  <c r="BE442"/>
  <c r="BE449"/>
  <c r="BE464"/>
  <c r="BE470"/>
  <c r="BE496"/>
  <c r="BE502"/>
  <c r="BE504"/>
  <c r="BE506"/>
  <c r="BE508"/>
  <c r="BE512"/>
  <c r="BE521"/>
  <c r="BE531"/>
  <c r="BE562"/>
  <c r="BE578"/>
  <c r="BE596"/>
  <c r="BE598"/>
  <c r="BE602"/>
  <c r="BE613"/>
  <c r="BE615"/>
  <c r="BE619"/>
  <c r="BE621"/>
  <c r="BE625"/>
  <c r="BE629"/>
  <c r="BE653"/>
  <c r="BE660"/>
  <c r="BE664"/>
  <c r="BE667"/>
  <c r="BE669"/>
  <c r="BE671"/>
  <c r="BE673"/>
  <c r="BE675"/>
  <c i="8" r="J98"/>
  <c i="9" r="F119"/>
  <c r="BE127"/>
  <c r="BE131"/>
  <c r="BE133"/>
  <c r="BE155"/>
  <c r="BE169"/>
  <c r="BE195"/>
  <c r="BE210"/>
  <c r="BE216"/>
  <c r="BE228"/>
  <c r="BE238"/>
  <c r="BE248"/>
  <c r="BE250"/>
  <c r="BE252"/>
  <c r="BE254"/>
  <c r="BE258"/>
  <c r="BE260"/>
  <c r="BE262"/>
  <c r="BE270"/>
  <c r="BE284"/>
  <c r="BE360"/>
  <c r="BE362"/>
  <c r="BE372"/>
  <c r="BE402"/>
  <c r="BE404"/>
  <c r="BE408"/>
  <c r="BE416"/>
  <c r="BE418"/>
  <c r="BE420"/>
  <c r="BE435"/>
  <c r="BE437"/>
  <c r="BE451"/>
  <c r="BE467"/>
  <c r="BE469"/>
  <c r="BE477"/>
  <c r="BE483"/>
  <c r="BE485"/>
  <c r="BE489"/>
  <c r="BE495"/>
  <c r="BE504"/>
  <c r="BE508"/>
  <c r="BE516"/>
  <c r="BE518"/>
  <c r="BE524"/>
  <c r="BE538"/>
  <c r="BE540"/>
  <c r="BE556"/>
  <c r="BE578"/>
  <c r="BE580"/>
  <c r="BE590"/>
  <c r="BE596"/>
  <c r="BE612"/>
  <c r="BE616"/>
  <c r="BE632"/>
  <c r="BE634"/>
  <c r="BE638"/>
  <c r="BE646"/>
  <c r="BE648"/>
  <c r="BE656"/>
  <c r="BE658"/>
  <c r="BE660"/>
  <c r="BE664"/>
  <c r="BE125"/>
  <c r="BE129"/>
  <c r="BE147"/>
  <c r="BE149"/>
  <c r="BE153"/>
  <c r="BE161"/>
  <c r="BE163"/>
  <c r="BE171"/>
  <c r="BE173"/>
  <c r="BE179"/>
  <c r="BE185"/>
  <c r="BE202"/>
  <c r="BE206"/>
  <c r="BE208"/>
  <c r="BE214"/>
  <c r="BE226"/>
  <c r="BE240"/>
  <c r="BE266"/>
  <c r="BE268"/>
  <c r="BE290"/>
  <c r="BE296"/>
  <c r="BE298"/>
  <c r="BE304"/>
  <c r="BE308"/>
  <c r="BE312"/>
  <c r="BE316"/>
  <c r="BE320"/>
  <c r="BE344"/>
  <c r="BE348"/>
  <c r="BE352"/>
  <c r="BE354"/>
  <c r="BE380"/>
  <c r="BE384"/>
  <c r="BE412"/>
  <c r="BE414"/>
  <c r="BE422"/>
  <c r="BE424"/>
  <c r="BE431"/>
  <c r="BE449"/>
  <c r="BE453"/>
  <c r="BE455"/>
  <c r="BE457"/>
  <c r="BE461"/>
  <c r="BE487"/>
  <c r="BE502"/>
  <c r="BE510"/>
  <c r="BE512"/>
  <c r="BE532"/>
  <c r="BE534"/>
  <c r="BE546"/>
  <c r="BE574"/>
  <c r="BE576"/>
  <c r="BE584"/>
  <c r="BE588"/>
  <c r="BE592"/>
  <c r="BE608"/>
  <c r="BE610"/>
  <c r="BE614"/>
  <c r="BE620"/>
  <c r="BE626"/>
  <c r="BE636"/>
  <c r="BE640"/>
  <c r="BE642"/>
  <c r="BE666"/>
  <c r="BE669"/>
  <c r="BE671"/>
  <c r="BE673"/>
  <c r="BE675"/>
  <c r="BE677"/>
  <c r="BE679"/>
  <c r="E85"/>
  <c r="J89"/>
  <c r="BE135"/>
  <c r="BE137"/>
  <c r="BE151"/>
  <c r="BE157"/>
  <c r="BE187"/>
  <c r="BE191"/>
  <c r="BE193"/>
  <c r="BE197"/>
  <c r="BE199"/>
  <c r="BE218"/>
  <c r="BE230"/>
  <c r="BE236"/>
  <c r="BE242"/>
  <c r="BE244"/>
  <c r="BE246"/>
  <c r="BE256"/>
  <c r="BE274"/>
  <c r="BE276"/>
  <c r="BE278"/>
  <c r="BE292"/>
  <c r="BE294"/>
  <c r="BE300"/>
  <c r="BE302"/>
  <c r="BE306"/>
  <c r="BE328"/>
  <c r="BE332"/>
  <c r="BE334"/>
  <c r="BE338"/>
  <c r="BE342"/>
  <c r="BE356"/>
  <c r="BE358"/>
  <c r="BE366"/>
  <c r="BE368"/>
  <c r="BE376"/>
  <c r="BE386"/>
  <c r="BE388"/>
  <c r="BE390"/>
  <c r="BE396"/>
  <c r="BE398"/>
  <c r="BE406"/>
  <c r="BE410"/>
  <c r="BE429"/>
  <c r="BE433"/>
  <c r="BE439"/>
  <c r="BE447"/>
  <c r="BE463"/>
  <c r="BE465"/>
  <c r="BE471"/>
  <c r="BE473"/>
  <c r="BE475"/>
  <c r="BE479"/>
  <c r="BE491"/>
  <c r="BE493"/>
  <c r="BE506"/>
  <c r="BE536"/>
  <c r="BE552"/>
  <c r="BE554"/>
  <c r="BE562"/>
  <c r="BE564"/>
  <c r="BE568"/>
  <c r="BE582"/>
  <c r="BE586"/>
  <c r="BE598"/>
  <c r="BE600"/>
  <c r="BE606"/>
  <c r="BE622"/>
  <c r="BE628"/>
  <c r="BE652"/>
  <c r="BE654"/>
  <c r="BE662"/>
  <c r="BE139"/>
  <c r="BE141"/>
  <c r="BE143"/>
  <c r="BE145"/>
  <c r="BE159"/>
  <c r="BE165"/>
  <c r="BE167"/>
  <c r="BE175"/>
  <c r="BE177"/>
  <c r="BE181"/>
  <c r="BE183"/>
  <c r="BE189"/>
  <c r="BE204"/>
  <c r="BE212"/>
  <c r="BE220"/>
  <c r="BE222"/>
  <c r="BE224"/>
  <c r="BE232"/>
  <c r="BE234"/>
  <c r="BE264"/>
  <c r="BE272"/>
  <c r="BE280"/>
  <c r="BE282"/>
  <c r="BE286"/>
  <c r="BE288"/>
  <c r="BE310"/>
  <c r="BE314"/>
  <c r="BE318"/>
  <c r="BE322"/>
  <c r="BE324"/>
  <c r="BE326"/>
  <c r="BE330"/>
  <c r="BE336"/>
  <c r="BE340"/>
  <c r="BE346"/>
  <c r="BE350"/>
  <c r="BE364"/>
  <c r="BE370"/>
  <c r="BE374"/>
  <c r="BE378"/>
  <c r="BE382"/>
  <c r="BE392"/>
  <c r="BE394"/>
  <c r="BE400"/>
  <c r="BE427"/>
  <c r="BE441"/>
  <c r="BE443"/>
  <c r="BE445"/>
  <c r="BE459"/>
  <c r="BE481"/>
  <c r="BE497"/>
  <c r="BE500"/>
  <c r="BE514"/>
  <c r="BE520"/>
  <c r="BE522"/>
  <c r="BE526"/>
  <c r="BE528"/>
  <c r="BE530"/>
  <c r="BE542"/>
  <c r="BE544"/>
  <c r="BE548"/>
  <c r="BE550"/>
  <c r="BE558"/>
  <c r="BE560"/>
  <c r="BE566"/>
  <c r="BE570"/>
  <c r="BE572"/>
  <c r="BE594"/>
  <c r="BE602"/>
  <c r="BE604"/>
  <c r="BE618"/>
  <c r="BE624"/>
  <c r="BE630"/>
  <c r="BE644"/>
  <c r="BE650"/>
  <c i="8" r="BE152"/>
  <c r="BE166"/>
  <c r="BE187"/>
  <c r="BE193"/>
  <c r="BE223"/>
  <c r="BE233"/>
  <c r="BE248"/>
  <c r="BE264"/>
  <c r="BE282"/>
  <c r="BE298"/>
  <c r="BE420"/>
  <c r="BE435"/>
  <c r="BE447"/>
  <c r="BE455"/>
  <c r="BE460"/>
  <c r="BE465"/>
  <c r="BE469"/>
  <c r="BE473"/>
  <c r="BE488"/>
  <c r="BE529"/>
  <c r="BE534"/>
  <c r="BE552"/>
  <c r="BE600"/>
  <c r="BE629"/>
  <c r="BE651"/>
  <c r="BE659"/>
  <c r="BE667"/>
  <c r="BE677"/>
  <c r="BE705"/>
  <c r="BE713"/>
  <c r="BE717"/>
  <c r="BE727"/>
  <c r="BE735"/>
  <c i="7" r="J98"/>
  <c i="8" r="E108"/>
  <c r="BE123"/>
  <c r="BE128"/>
  <c r="BE137"/>
  <c r="BE141"/>
  <c r="BE159"/>
  <c r="BE199"/>
  <c r="BE208"/>
  <c r="BE212"/>
  <c r="BE238"/>
  <c r="BE284"/>
  <c r="BE305"/>
  <c r="BE312"/>
  <c r="BE326"/>
  <c r="BE333"/>
  <c r="BE380"/>
  <c r="BE443"/>
  <c r="BE518"/>
  <c r="BE560"/>
  <c r="BE592"/>
  <c r="BE605"/>
  <c r="BE615"/>
  <c r="BE620"/>
  <c r="BE663"/>
  <c r="BE671"/>
  <c r="BE679"/>
  <c r="BE683"/>
  <c r="BE691"/>
  <c r="BE695"/>
  <c r="BE697"/>
  <c r="BE699"/>
  <c r="BE701"/>
  <c r="BE709"/>
  <c r="BE711"/>
  <c r="BE739"/>
  <c r="BE741"/>
  <c r="BE743"/>
  <c r="BE745"/>
  <c r="BE747"/>
  <c r="BE749"/>
  <c r="BE751"/>
  <c r="F94"/>
  <c r="J114"/>
  <c r="BE146"/>
  <c r="BE204"/>
  <c r="BE228"/>
  <c r="BE243"/>
  <c r="BE254"/>
  <c r="BE259"/>
  <c r="BE269"/>
  <c r="BE275"/>
  <c r="BE291"/>
  <c r="BE340"/>
  <c r="BE390"/>
  <c r="BE425"/>
  <c r="BE430"/>
  <c r="BE439"/>
  <c r="BE477"/>
  <c r="BE481"/>
  <c r="BE494"/>
  <c r="BE499"/>
  <c r="BE505"/>
  <c r="BE512"/>
  <c r="BE546"/>
  <c r="BE609"/>
  <c r="BE625"/>
  <c r="BE636"/>
  <c r="BE643"/>
  <c r="BE665"/>
  <c r="BE669"/>
  <c r="BE681"/>
  <c r="BE689"/>
  <c r="BE703"/>
  <c r="BE707"/>
  <c r="BE715"/>
  <c r="BE719"/>
  <c r="BE723"/>
  <c r="BE729"/>
  <c r="BE121"/>
  <c r="BE132"/>
  <c r="BE171"/>
  <c r="BE176"/>
  <c r="BE181"/>
  <c r="BE218"/>
  <c r="BE319"/>
  <c r="BE350"/>
  <c r="BE360"/>
  <c r="BE370"/>
  <c r="BE400"/>
  <c r="BE410"/>
  <c r="BE451"/>
  <c r="BE524"/>
  <c r="BE539"/>
  <c r="BE568"/>
  <c r="BE576"/>
  <c r="BE584"/>
  <c r="BE673"/>
  <c r="BE675"/>
  <c r="BE685"/>
  <c r="BE687"/>
  <c r="BE693"/>
  <c r="BE721"/>
  <c r="BE725"/>
  <c r="BE731"/>
  <c r="BE733"/>
  <c r="BE737"/>
  <c i="7" r="J114"/>
  <c r="F117"/>
  <c r="BE126"/>
  <c r="BE172"/>
  <c r="BE177"/>
  <c r="BE199"/>
  <c r="BE235"/>
  <c r="BE241"/>
  <c r="BE247"/>
  <c r="BE259"/>
  <c r="BE309"/>
  <c r="BE327"/>
  <c r="BE338"/>
  <c r="E85"/>
  <c r="BE131"/>
  <c r="BE137"/>
  <c r="BE142"/>
  <c r="BE154"/>
  <c r="BE167"/>
  <c r="BE189"/>
  <c r="BE194"/>
  <c r="BE205"/>
  <c r="BE211"/>
  <c r="BE223"/>
  <c r="BE271"/>
  <c r="BE276"/>
  <c r="BE281"/>
  <c r="BE297"/>
  <c r="BE304"/>
  <c r="BE315"/>
  <c r="BE360"/>
  <c r="BE365"/>
  <c r="BE149"/>
  <c r="BE217"/>
  <c r="BE229"/>
  <c r="BE253"/>
  <c r="BE265"/>
  <c r="BE286"/>
  <c r="BE350"/>
  <c r="BE370"/>
  <c r="BE121"/>
  <c r="BE162"/>
  <c r="BE183"/>
  <c r="BE292"/>
  <c r="BE321"/>
  <c r="BE333"/>
  <c r="BE343"/>
  <c r="BE348"/>
  <c r="BE355"/>
  <c i="5" r="BK626"/>
  <c r="J626"/>
  <c r="J120"/>
  <c r="BK678"/>
  <c r="J678"/>
  <c r="J124"/>
  <c r="J871"/>
  <c r="J131"/>
  <c i="6" r="J114"/>
  <c i="5" r="BK991"/>
  <c r="J991"/>
  <c r="J138"/>
  <c i="6" r="E85"/>
  <c r="F94"/>
  <c r="BE121"/>
  <c r="BE125"/>
  <c r="BE134"/>
  <c r="BE138"/>
  <c i="5" r="J320"/>
  <c r="J108"/>
  <c i="6" r="BE129"/>
  <c r="BE142"/>
  <c i="5" r="E85"/>
  <c r="F160"/>
  <c r="BE191"/>
  <c r="BE193"/>
  <c r="BE197"/>
  <c r="BE212"/>
  <c r="BE218"/>
  <c r="BE229"/>
  <c r="BE247"/>
  <c r="BE278"/>
  <c r="BE282"/>
  <c r="BE284"/>
  <c r="BE299"/>
  <c r="BE321"/>
  <c r="BE323"/>
  <c r="BE341"/>
  <c r="BE343"/>
  <c r="BE351"/>
  <c r="BE355"/>
  <c r="BE369"/>
  <c r="BE382"/>
  <c r="BE389"/>
  <c r="BE391"/>
  <c r="BE419"/>
  <c r="BE422"/>
  <c r="BE434"/>
  <c r="BE445"/>
  <c r="BE453"/>
  <c r="BE477"/>
  <c r="BE479"/>
  <c r="BE492"/>
  <c r="BE496"/>
  <c r="BE504"/>
  <c r="BE512"/>
  <c r="BE517"/>
  <c r="BE541"/>
  <c r="BE558"/>
  <c r="BE560"/>
  <c r="BE566"/>
  <c r="BE579"/>
  <c r="BE594"/>
  <c r="BE596"/>
  <c r="BE603"/>
  <c r="BE616"/>
  <c r="BE655"/>
  <c r="BE668"/>
  <c r="BE676"/>
  <c r="BE682"/>
  <c r="BE684"/>
  <c r="BE694"/>
  <c r="BE696"/>
  <c r="BE698"/>
  <c r="BE709"/>
  <c r="BE717"/>
  <c r="BE719"/>
  <c r="BE733"/>
  <c r="BE735"/>
  <c r="BE745"/>
  <c r="BE747"/>
  <c r="BE749"/>
  <c r="BE753"/>
  <c r="BE764"/>
  <c r="BE770"/>
  <c r="BE788"/>
  <c r="BE790"/>
  <c r="BE806"/>
  <c r="BE810"/>
  <c r="BE812"/>
  <c r="BE818"/>
  <c r="BE845"/>
  <c r="BE848"/>
  <c r="BE862"/>
  <c r="BE868"/>
  <c r="BE887"/>
  <c r="BE897"/>
  <c r="BE899"/>
  <c r="BE901"/>
  <c r="BE910"/>
  <c r="BE919"/>
  <c r="BE929"/>
  <c r="BE931"/>
  <c r="BE947"/>
  <c r="BE953"/>
  <c r="BE960"/>
  <c r="BE976"/>
  <c r="BE999"/>
  <c r="BE1001"/>
  <c r="BE1007"/>
  <c r="BE1018"/>
  <c r="BE1023"/>
  <c r="BE1026"/>
  <c r="BE1028"/>
  <c r="BE1033"/>
  <c r="BE1037"/>
  <c r="BE1039"/>
  <c r="BE1041"/>
  <c r="BE1043"/>
  <c r="BE1045"/>
  <c r="BE1048"/>
  <c r="BE1050"/>
  <c r="BE1052"/>
  <c r="BE1054"/>
  <c r="BE177"/>
  <c r="BE183"/>
  <c r="BE185"/>
  <c r="BE189"/>
  <c r="BE204"/>
  <c r="BE206"/>
  <c r="BE210"/>
  <c r="BE214"/>
  <c r="BE231"/>
  <c r="BE235"/>
  <c r="BE245"/>
  <c r="BE250"/>
  <c r="BE252"/>
  <c r="BE256"/>
  <c r="BE268"/>
  <c r="BE272"/>
  <c r="BE286"/>
  <c r="BE288"/>
  <c r="BE290"/>
  <c r="BE292"/>
  <c r="BE294"/>
  <c r="BE297"/>
  <c r="BE307"/>
  <c r="BE311"/>
  <c r="BE315"/>
  <c r="BE325"/>
  <c r="BE331"/>
  <c r="BE347"/>
  <c r="BE353"/>
  <c r="BE357"/>
  <c r="BE363"/>
  <c r="BE365"/>
  <c r="BE376"/>
  <c r="BE378"/>
  <c r="BE401"/>
  <c r="BE403"/>
  <c r="BE415"/>
  <c r="BE417"/>
  <c r="BE426"/>
  <c r="BE428"/>
  <c r="BE439"/>
  <c r="BE451"/>
  <c r="BE455"/>
  <c r="BE457"/>
  <c r="BE459"/>
  <c r="BE461"/>
  <c r="BE465"/>
  <c r="BE471"/>
  <c r="BE473"/>
  <c r="BE506"/>
  <c r="BE515"/>
  <c r="BE531"/>
  <c r="BE543"/>
  <c r="BE545"/>
  <c r="BE551"/>
  <c r="BE568"/>
  <c r="BE570"/>
  <c r="BE572"/>
  <c r="BE575"/>
  <c r="BE583"/>
  <c r="BE601"/>
  <c r="BE610"/>
  <c r="BE618"/>
  <c r="BE622"/>
  <c r="BE628"/>
  <c r="BE630"/>
  <c r="BE644"/>
  <c r="BE646"/>
  <c r="BE650"/>
  <c r="BE666"/>
  <c r="BE670"/>
  <c r="BE672"/>
  <c r="BE674"/>
  <c r="BE690"/>
  <c r="BE711"/>
  <c r="BE721"/>
  <c r="BE723"/>
  <c r="BE729"/>
  <c r="BE739"/>
  <c r="BE759"/>
  <c r="BE766"/>
  <c r="BE768"/>
  <c r="BE780"/>
  <c r="BE784"/>
  <c r="BE786"/>
  <c r="BE792"/>
  <c r="BE794"/>
  <c r="BE816"/>
  <c r="BE820"/>
  <c r="BE823"/>
  <c r="BE835"/>
  <c r="BE837"/>
  <c r="BE839"/>
  <c r="BE852"/>
  <c r="BE866"/>
  <c r="BE872"/>
  <c r="BE878"/>
  <c r="BE892"/>
  <c r="BE895"/>
  <c r="BE906"/>
  <c r="BE908"/>
  <c r="BE927"/>
  <c r="BE935"/>
  <c r="BE941"/>
  <c r="BE949"/>
  <c r="BE958"/>
  <c r="BE962"/>
  <c r="BE968"/>
  <c r="BE972"/>
  <c r="BE974"/>
  <c r="BE997"/>
  <c r="J91"/>
  <c r="BE169"/>
  <c r="BE171"/>
  <c r="BE179"/>
  <c r="BE200"/>
  <c r="BE208"/>
  <c r="BE227"/>
  <c r="BE239"/>
  <c r="BE241"/>
  <c r="BE254"/>
  <c r="BE261"/>
  <c r="BE270"/>
  <c r="BE276"/>
  <c r="BE280"/>
  <c r="BE301"/>
  <c r="BE305"/>
  <c r="BE309"/>
  <c r="BE329"/>
  <c r="BE333"/>
  <c r="BE335"/>
  <c r="BE345"/>
  <c r="BE359"/>
  <c r="BE361"/>
  <c r="BE367"/>
  <c r="BE371"/>
  <c r="BE380"/>
  <c r="BE384"/>
  <c r="BE386"/>
  <c r="BE393"/>
  <c r="BE399"/>
  <c r="BE407"/>
  <c r="BE409"/>
  <c r="BE424"/>
  <c r="BE441"/>
  <c r="BE443"/>
  <c r="BE467"/>
  <c r="BE481"/>
  <c r="BE484"/>
  <c r="BE494"/>
  <c r="BE498"/>
  <c r="BE500"/>
  <c r="BE502"/>
  <c r="BE510"/>
  <c r="BE519"/>
  <c r="BE539"/>
  <c r="BE547"/>
  <c r="BE549"/>
  <c r="BE553"/>
  <c r="BE555"/>
  <c r="BE564"/>
  <c r="BE581"/>
  <c r="BE585"/>
  <c r="BE607"/>
  <c r="BE612"/>
  <c r="BE614"/>
  <c r="BE632"/>
  <c r="BE636"/>
  <c r="BE640"/>
  <c r="BE642"/>
  <c r="BE657"/>
  <c r="BE659"/>
  <c r="BE664"/>
  <c r="BE686"/>
  <c r="BE688"/>
  <c r="BE700"/>
  <c r="BE702"/>
  <c r="BE706"/>
  <c r="BE715"/>
  <c r="BE726"/>
  <c r="BE731"/>
  <c r="BE743"/>
  <c r="BE755"/>
  <c r="BE776"/>
  <c r="BE778"/>
  <c r="BE796"/>
  <c r="BE802"/>
  <c r="BE808"/>
  <c r="BE814"/>
  <c r="BE833"/>
  <c r="BE860"/>
  <c r="BE864"/>
  <c r="BE874"/>
  <c r="BE917"/>
  <c r="BE921"/>
  <c r="BE925"/>
  <c r="BE933"/>
  <c r="BE943"/>
  <c r="BE945"/>
  <c r="BE951"/>
  <c r="BE970"/>
  <c r="BE978"/>
  <c r="BE981"/>
  <c r="BE993"/>
  <c r="BE995"/>
  <c r="BE1003"/>
  <c r="BE1005"/>
  <c r="BE1009"/>
  <c r="BE1011"/>
  <c r="BE1013"/>
  <c r="BE1015"/>
  <c r="BE1020"/>
  <c r="BE167"/>
  <c r="BE173"/>
  <c r="BE175"/>
  <c r="BE181"/>
  <c r="BE187"/>
  <c r="BE195"/>
  <c r="BE202"/>
  <c r="BE216"/>
  <c r="BE220"/>
  <c r="BE222"/>
  <c r="BE224"/>
  <c r="BE233"/>
  <c r="BE237"/>
  <c r="BE243"/>
  <c r="BE259"/>
  <c r="BE264"/>
  <c r="BE266"/>
  <c r="BE274"/>
  <c r="BE303"/>
  <c r="BE313"/>
  <c r="BE317"/>
  <c r="BE327"/>
  <c r="BE337"/>
  <c r="BE339"/>
  <c r="BE349"/>
  <c r="BE374"/>
  <c r="BE395"/>
  <c r="BE397"/>
  <c r="BE405"/>
  <c r="BE411"/>
  <c r="BE413"/>
  <c r="BE430"/>
  <c r="BE432"/>
  <c r="BE437"/>
  <c r="BE447"/>
  <c r="BE449"/>
  <c r="BE463"/>
  <c r="BE469"/>
  <c r="BE475"/>
  <c r="BE486"/>
  <c r="BE488"/>
  <c r="BE490"/>
  <c r="BE508"/>
  <c r="BE521"/>
  <c r="BE523"/>
  <c r="BE525"/>
  <c r="BE527"/>
  <c r="BE533"/>
  <c r="BE535"/>
  <c r="BE537"/>
  <c r="BE562"/>
  <c r="BE577"/>
  <c r="BE588"/>
  <c r="BE591"/>
  <c r="BE598"/>
  <c r="BE605"/>
  <c r="BE620"/>
  <c r="BE624"/>
  <c r="BE634"/>
  <c r="BE638"/>
  <c r="BE648"/>
  <c r="BE652"/>
  <c r="BE661"/>
  <c r="BE680"/>
  <c r="BE692"/>
  <c r="BE704"/>
  <c r="BE713"/>
  <c r="BE737"/>
  <c r="BE741"/>
  <c r="BE751"/>
  <c r="BE757"/>
  <c r="BE762"/>
  <c r="BE772"/>
  <c r="BE774"/>
  <c r="BE782"/>
  <c r="BE798"/>
  <c r="BE800"/>
  <c r="BE804"/>
  <c r="BE825"/>
  <c r="BE827"/>
  <c r="BE829"/>
  <c r="BE831"/>
  <c r="BE841"/>
  <c r="BE843"/>
  <c r="BE850"/>
  <c r="BE854"/>
  <c r="BE856"/>
  <c r="BE858"/>
  <c r="BE876"/>
  <c r="BE880"/>
  <c r="BE882"/>
  <c r="BE885"/>
  <c r="BE889"/>
  <c r="BE903"/>
  <c r="BE913"/>
  <c r="BE915"/>
  <c r="BE937"/>
  <c r="BE939"/>
  <c r="BE955"/>
  <c r="BE965"/>
  <c r="BE983"/>
  <c r="BE985"/>
  <c r="BE987"/>
  <c r="BE989"/>
  <c r="BE1031"/>
  <c r="BE1035"/>
  <c i="4" r="E120"/>
  <c r="BE144"/>
  <c r="BE146"/>
  <c r="BE150"/>
  <c r="BE166"/>
  <c r="BE174"/>
  <c r="BE189"/>
  <c r="BE207"/>
  <c r="BE217"/>
  <c r="BE219"/>
  <c r="BE221"/>
  <c r="BE229"/>
  <c r="BE241"/>
  <c r="BE243"/>
  <c r="BE247"/>
  <c r="BE259"/>
  <c r="BE263"/>
  <c r="BE270"/>
  <c r="BE285"/>
  <c r="BE289"/>
  <c r="BE291"/>
  <c r="BE297"/>
  <c r="BE306"/>
  <c r="BE310"/>
  <c r="BE314"/>
  <c r="BE318"/>
  <c r="BE320"/>
  <c r="BE324"/>
  <c r="BE328"/>
  <c r="BE336"/>
  <c r="BE338"/>
  <c r="BE342"/>
  <c r="BE344"/>
  <c r="BE346"/>
  <c r="BE352"/>
  <c r="BE358"/>
  <c r="BE362"/>
  <c r="BE383"/>
  <c r="BE385"/>
  <c r="BE391"/>
  <c r="BE395"/>
  <c r="BE409"/>
  <c r="BE411"/>
  <c r="BE421"/>
  <c r="BE427"/>
  <c r="BE441"/>
  <c r="BE445"/>
  <c r="BE456"/>
  <c r="BE462"/>
  <c r="BE468"/>
  <c r="BE480"/>
  <c r="BE488"/>
  <c r="BE496"/>
  <c r="BE498"/>
  <c r="BE507"/>
  <c r="BE519"/>
  <c r="BE523"/>
  <c r="BE525"/>
  <c r="BE536"/>
  <c r="BE542"/>
  <c r="BE545"/>
  <c r="BE552"/>
  <c r="BE567"/>
  <c r="BE575"/>
  <c r="BE581"/>
  <c r="BE589"/>
  <c r="BE591"/>
  <c r="BE598"/>
  <c r="BE610"/>
  <c r="BE654"/>
  <c r="BE660"/>
  <c r="BE680"/>
  <c r="BE682"/>
  <c r="BE694"/>
  <c r="BE700"/>
  <c r="BE702"/>
  <c r="BE712"/>
  <c r="BE716"/>
  <c r="BE718"/>
  <c r="BE720"/>
  <c r="BE722"/>
  <c r="BE724"/>
  <c r="BE726"/>
  <c r="F129"/>
  <c r="BE136"/>
  <c r="BE140"/>
  <c r="BE142"/>
  <c r="BE156"/>
  <c r="BE170"/>
  <c r="BE172"/>
  <c r="BE180"/>
  <c r="BE184"/>
  <c r="BE191"/>
  <c r="BE195"/>
  <c r="BE197"/>
  <c r="BE201"/>
  <c r="BE209"/>
  <c r="BE211"/>
  <c r="BE215"/>
  <c r="BE225"/>
  <c r="BE237"/>
  <c r="BE239"/>
  <c r="BE249"/>
  <c r="BE253"/>
  <c r="BE501"/>
  <c r="BE515"/>
  <c r="BE532"/>
  <c r="BE534"/>
  <c r="BE558"/>
  <c r="BE562"/>
  <c r="BE571"/>
  <c r="BE573"/>
  <c r="BE579"/>
  <c r="BE585"/>
  <c r="BE587"/>
  <c r="BE604"/>
  <c r="BE608"/>
  <c r="BE614"/>
  <c r="BE620"/>
  <c r="BE624"/>
  <c r="BE634"/>
  <c r="BE638"/>
  <c r="BE640"/>
  <c r="BE642"/>
  <c r="BE646"/>
  <c r="BE664"/>
  <c r="BE666"/>
  <c r="BE672"/>
  <c r="BE674"/>
  <c r="BE686"/>
  <c r="BE698"/>
  <c r="BE708"/>
  <c r="J91"/>
  <c r="BE138"/>
  <c r="BE148"/>
  <c r="BE168"/>
  <c r="BE176"/>
  <c r="BE178"/>
  <c r="BE205"/>
  <c r="BE213"/>
  <c r="BE231"/>
  <c r="BE233"/>
  <c r="BE235"/>
  <c r="BE272"/>
  <c r="BE274"/>
  <c r="BE277"/>
  <c r="BE281"/>
  <c r="BE287"/>
  <c r="BE293"/>
  <c r="BE301"/>
  <c r="BE308"/>
  <c r="BE312"/>
  <c r="BE322"/>
  <c r="BE326"/>
  <c r="BE334"/>
  <c r="BE340"/>
  <c r="BE350"/>
  <c r="BE354"/>
  <c r="BE364"/>
  <c r="BE366"/>
  <c r="BE370"/>
  <c r="BE374"/>
  <c r="BE379"/>
  <c r="BE399"/>
  <c r="BE401"/>
  <c r="BE405"/>
  <c r="BE407"/>
  <c r="BE413"/>
  <c r="BE417"/>
  <c r="BE423"/>
  <c r="BE429"/>
  <c r="BE433"/>
  <c r="BE437"/>
  <c r="BE443"/>
  <c r="BE452"/>
  <c r="BE454"/>
  <c r="BE458"/>
  <c r="BE460"/>
  <c r="BE470"/>
  <c r="BE472"/>
  <c r="BE474"/>
  <c r="BE478"/>
  <c r="BE486"/>
  <c r="BE490"/>
  <c r="BE503"/>
  <c r="BE505"/>
  <c r="BE509"/>
  <c r="BE511"/>
  <c r="BE513"/>
  <c r="BE517"/>
  <c r="BE521"/>
  <c r="BE538"/>
  <c r="BE547"/>
  <c r="BE550"/>
  <c r="BE556"/>
  <c r="BE564"/>
  <c r="BE569"/>
  <c r="BE577"/>
  <c r="BE583"/>
  <c r="BE594"/>
  <c r="BE618"/>
  <c r="BE622"/>
  <c r="BE630"/>
  <c r="BE644"/>
  <c r="BE648"/>
  <c r="BE650"/>
  <c r="BE656"/>
  <c r="BE676"/>
  <c r="BE688"/>
  <c r="BE692"/>
  <c r="BE704"/>
  <c r="BE710"/>
  <c r="BE714"/>
  <c r="BE152"/>
  <c r="BE154"/>
  <c r="BE158"/>
  <c r="BE160"/>
  <c r="BE162"/>
  <c r="BE164"/>
  <c r="BE182"/>
  <c r="BE186"/>
  <c r="BE193"/>
  <c r="BE199"/>
  <c r="BE203"/>
  <c r="BE223"/>
  <c r="BE227"/>
  <c r="BE245"/>
  <c r="BE251"/>
  <c r="BE255"/>
  <c r="BE257"/>
  <c r="BE261"/>
  <c r="BE265"/>
  <c r="BE268"/>
  <c r="BE279"/>
  <c r="BE283"/>
  <c r="BE295"/>
  <c r="BE299"/>
  <c r="BE303"/>
  <c r="BE316"/>
  <c r="BE330"/>
  <c r="BE332"/>
  <c r="BE348"/>
  <c r="BE356"/>
  <c r="BE360"/>
  <c r="BE368"/>
  <c r="BE372"/>
  <c r="BE376"/>
  <c r="BE381"/>
  <c r="BE387"/>
  <c r="BE389"/>
  <c r="BE393"/>
  <c r="BE397"/>
  <c r="BE403"/>
  <c r="BE415"/>
  <c r="BE419"/>
  <c r="BE425"/>
  <c r="BE431"/>
  <c r="BE435"/>
  <c r="BE439"/>
  <c r="BE448"/>
  <c r="BE450"/>
  <c r="BE464"/>
  <c r="BE466"/>
  <c r="BE476"/>
  <c r="BE482"/>
  <c r="BE484"/>
  <c r="BE492"/>
  <c r="BE494"/>
  <c r="BE528"/>
  <c r="BE530"/>
  <c r="BE540"/>
  <c r="BE554"/>
  <c r="BE560"/>
  <c r="BE596"/>
  <c r="BE600"/>
  <c r="BE602"/>
  <c r="BE606"/>
  <c r="BE612"/>
  <c r="BE616"/>
  <c r="BE626"/>
  <c r="BE628"/>
  <c r="BE632"/>
  <c r="BE636"/>
  <c r="BE652"/>
  <c r="BE658"/>
  <c r="BE662"/>
  <c r="BE668"/>
  <c r="BE670"/>
  <c r="BE678"/>
  <c r="BE684"/>
  <c r="BE690"/>
  <c r="BE696"/>
  <c r="BE706"/>
  <c i="3" r="J89"/>
  <c r="BE155"/>
  <c r="BE164"/>
  <c r="BE170"/>
  <c r="BE176"/>
  <c r="BE192"/>
  <c r="BE247"/>
  <c r="BE250"/>
  <c r="BE282"/>
  <c r="BE292"/>
  <c r="BE311"/>
  <c r="BE345"/>
  <c r="BE402"/>
  <c r="BE409"/>
  <c r="BE422"/>
  <c r="BE457"/>
  <c r="BE528"/>
  <c r="BE540"/>
  <c r="BE545"/>
  <c r="BE606"/>
  <c r="BE638"/>
  <c r="BE650"/>
  <c r="BE657"/>
  <c r="BE732"/>
  <c r="BE760"/>
  <c r="BE778"/>
  <c r="BE799"/>
  <c r="BE807"/>
  <c r="BE825"/>
  <c r="BE883"/>
  <c r="BE896"/>
  <c r="BE1036"/>
  <c r="BE1104"/>
  <c r="BE1133"/>
  <c r="BE1142"/>
  <c r="BE1145"/>
  <c r="BE1159"/>
  <c r="BE1211"/>
  <c r="BE1217"/>
  <c r="BE1234"/>
  <c r="BE1238"/>
  <c r="BE1259"/>
  <c r="BE1273"/>
  <c r="BE1299"/>
  <c r="BE1319"/>
  <c r="BE1338"/>
  <c r="BE1344"/>
  <c r="BE1353"/>
  <c r="BE1390"/>
  <c r="BE1393"/>
  <c r="BE1395"/>
  <c r="BE1410"/>
  <c r="BE1422"/>
  <c r="BE1461"/>
  <c r="BE1498"/>
  <c r="BE1535"/>
  <c r="BE1620"/>
  <c r="BE1629"/>
  <c r="BE1712"/>
  <c r="BE1719"/>
  <c r="BE1729"/>
  <c r="BE1743"/>
  <c r="BE1746"/>
  <c r="BE1855"/>
  <c r="BE1878"/>
  <c r="BE1884"/>
  <c r="BE1887"/>
  <c r="BE1919"/>
  <c r="BE1949"/>
  <c r="BE1958"/>
  <c r="BE1972"/>
  <c r="BE1975"/>
  <c r="BE1989"/>
  <c r="BE2011"/>
  <c r="BE2037"/>
  <c r="BE2043"/>
  <c r="BE2046"/>
  <c r="BE2055"/>
  <c r="BE2067"/>
  <c r="BE2073"/>
  <c r="BE2079"/>
  <c r="BE2100"/>
  <c r="BE2112"/>
  <c r="BE2127"/>
  <c r="BE2133"/>
  <c r="BE2161"/>
  <c r="BE2198"/>
  <c r="BE2204"/>
  <c r="BE2227"/>
  <c r="BE2269"/>
  <c r="BE2299"/>
  <c r="BE2317"/>
  <c r="BE2343"/>
  <c r="BE2346"/>
  <c r="BE2474"/>
  <c r="BE2514"/>
  <c r="BE2566"/>
  <c r="BE2575"/>
  <c r="BE2578"/>
  <c r="BE2581"/>
  <c r="BE2586"/>
  <c r="BE2634"/>
  <c r="BE2675"/>
  <c r="BE2696"/>
  <c r="BE2755"/>
  <c r="BE2764"/>
  <c r="BE2787"/>
  <c r="BE2790"/>
  <c r="BE2807"/>
  <c r="BE2812"/>
  <c r="BE2859"/>
  <c r="BE2867"/>
  <c r="BE2870"/>
  <c r="BE2945"/>
  <c r="BE2951"/>
  <c r="BE2954"/>
  <c r="BE2975"/>
  <c r="BE2993"/>
  <c r="BE3000"/>
  <c r="BE3010"/>
  <c r="BE3019"/>
  <c r="BE3033"/>
  <c r="BE3047"/>
  <c r="BE3063"/>
  <c r="BE3071"/>
  <c r="BE3083"/>
  <c r="BE3087"/>
  <c r="BE3089"/>
  <c r="BE3091"/>
  <c r="BE3110"/>
  <c r="BE3128"/>
  <c r="BE3154"/>
  <c r="BE3177"/>
  <c r="BE3183"/>
  <c r="BE3200"/>
  <c r="BE3317"/>
  <c r="BE3392"/>
  <c r="BE3410"/>
  <c r="BE3420"/>
  <c r="BE3427"/>
  <c r="BE3431"/>
  <c r="BE3435"/>
  <c r="BE3437"/>
  <c r="BE3439"/>
  <c r="BE3441"/>
  <c r="BE3443"/>
  <c r="BE3445"/>
  <c r="BE3447"/>
  <c r="BE3449"/>
  <c r="BE3451"/>
  <c r="BE3453"/>
  <c r="BE3455"/>
  <c r="BE3457"/>
  <c r="BE3459"/>
  <c r="BE3461"/>
  <c r="BE3463"/>
  <c r="BE3465"/>
  <c r="BE3467"/>
  <c r="BE3469"/>
  <c r="BE3471"/>
  <c r="BE3473"/>
  <c r="BE3475"/>
  <c r="BE3477"/>
  <c r="BE3479"/>
  <c r="BE3481"/>
  <c r="BE3483"/>
  <c r="BE3485"/>
  <c r="BE3487"/>
  <c r="BE3489"/>
  <c r="BE3491"/>
  <c r="BE3493"/>
  <c r="BE3495"/>
  <c r="BE3497"/>
  <c r="BE3499"/>
  <c r="BE3501"/>
  <c r="BE3503"/>
  <c r="E134"/>
  <c r="F141"/>
  <c r="BE147"/>
  <c r="BE167"/>
  <c r="BE182"/>
  <c r="BE195"/>
  <c r="BE256"/>
  <c r="BE267"/>
  <c r="BE279"/>
  <c r="BE301"/>
  <c r="BE315"/>
  <c r="BE429"/>
  <c r="BE506"/>
  <c r="BE512"/>
  <c r="BE520"/>
  <c r="BE577"/>
  <c r="BE610"/>
  <c r="BE661"/>
  <c r="BE665"/>
  <c r="BE672"/>
  <c r="BE772"/>
  <c r="BE780"/>
  <c r="BE788"/>
  <c r="BE844"/>
  <c r="BE856"/>
  <c r="BE864"/>
  <c r="BE874"/>
  <c r="BE1039"/>
  <c r="BE1077"/>
  <c r="BE1097"/>
  <c r="BE1130"/>
  <c r="BE1205"/>
  <c r="BE1231"/>
  <c r="BE1251"/>
  <c r="BE1262"/>
  <c r="BE1265"/>
  <c r="BE1281"/>
  <c r="BE1289"/>
  <c r="BE1329"/>
  <c r="BE1350"/>
  <c r="BE1356"/>
  <c r="BE1373"/>
  <c r="BE1379"/>
  <c r="BE1382"/>
  <c r="BE1384"/>
  <c r="BE1387"/>
  <c r="BE1402"/>
  <c r="BE1418"/>
  <c r="BE1443"/>
  <c r="BE1469"/>
  <c r="BE1524"/>
  <c r="BE1565"/>
  <c r="BE1569"/>
  <c r="BE1614"/>
  <c r="BE1641"/>
  <c r="BE1649"/>
  <c r="BE1664"/>
  <c r="BE1678"/>
  <c r="BE1753"/>
  <c r="BE1757"/>
  <c r="BE1777"/>
  <c r="BE1786"/>
  <c r="BE1795"/>
  <c r="BE1822"/>
  <c r="BE1844"/>
  <c r="BE1872"/>
  <c r="BE1890"/>
  <c r="BE1907"/>
  <c r="BE1913"/>
  <c r="BE1932"/>
  <c r="BE1946"/>
  <c r="BE1955"/>
  <c r="BE1986"/>
  <c r="BE1992"/>
  <c r="BE1997"/>
  <c r="BE2014"/>
  <c r="BE2052"/>
  <c r="BE2058"/>
  <c r="BE2070"/>
  <c r="BE2082"/>
  <c r="BE2097"/>
  <c r="BE2121"/>
  <c r="BE2136"/>
  <c r="BE2149"/>
  <c r="BE2158"/>
  <c r="BE2169"/>
  <c r="BE2190"/>
  <c r="BE2210"/>
  <c r="BE2244"/>
  <c r="BE2253"/>
  <c r="BE2272"/>
  <c r="BE2290"/>
  <c r="BE2296"/>
  <c r="BE2311"/>
  <c r="BE2314"/>
  <c r="BE2320"/>
  <c r="BE2334"/>
  <c r="BE2373"/>
  <c r="BE2434"/>
  <c r="BE2554"/>
  <c r="BE2557"/>
  <c r="BE2569"/>
  <c r="BE2572"/>
  <c r="BE2603"/>
  <c r="BE2641"/>
  <c r="BE2655"/>
  <c r="BE2660"/>
  <c r="BE2669"/>
  <c r="BE2724"/>
  <c r="BE2730"/>
  <c r="BE2749"/>
  <c r="BE2752"/>
  <c r="BE2784"/>
  <c r="BE2796"/>
  <c r="BE2815"/>
  <c r="BE2818"/>
  <c r="BE2852"/>
  <c r="BE2862"/>
  <c r="BE2890"/>
  <c r="BE2893"/>
  <c r="BE2896"/>
  <c r="BE2942"/>
  <c r="BE2948"/>
  <c r="BE2960"/>
  <c r="BE2966"/>
  <c r="BE2981"/>
  <c r="BE2990"/>
  <c r="BE3029"/>
  <c r="BE3035"/>
  <c r="BE3043"/>
  <c r="BE3045"/>
  <c r="BE3049"/>
  <c r="BE3055"/>
  <c r="BE3059"/>
  <c r="BE3061"/>
  <c r="BE3067"/>
  <c r="BE3077"/>
  <c r="BE3085"/>
  <c r="BE3097"/>
  <c r="BE3167"/>
  <c r="BE3180"/>
  <c r="BE3194"/>
  <c r="BE3306"/>
  <c r="BE3361"/>
  <c r="BE3388"/>
  <c r="BE3402"/>
  <c r="BE3404"/>
  <c r="BE3406"/>
  <c r="BE3414"/>
  <c r="BE3429"/>
  <c r="BE161"/>
  <c r="BE199"/>
  <c r="BE206"/>
  <c r="BE226"/>
  <c r="BE244"/>
  <c r="BE253"/>
  <c r="BE262"/>
  <c r="BE273"/>
  <c r="BE298"/>
  <c r="BE319"/>
  <c r="BE341"/>
  <c r="BE395"/>
  <c r="BE440"/>
  <c r="BE453"/>
  <c r="BE518"/>
  <c r="BE534"/>
  <c r="BE547"/>
  <c r="BE562"/>
  <c r="BE592"/>
  <c r="BE626"/>
  <c r="BE680"/>
  <c r="BE706"/>
  <c r="BE734"/>
  <c r="BE811"/>
  <c r="BE816"/>
  <c r="BE837"/>
  <c r="BE853"/>
  <c r="BE979"/>
  <c r="BE1006"/>
  <c r="BE1016"/>
  <c r="BE1020"/>
  <c r="BE1063"/>
  <c r="BE1110"/>
  <c r="BE1139"/>
  <c r="BE1224"/>
  <c r="BE1285"/>
  <c r="BE1296"/>
  <c r="BE1315"/>
  <c r="BE1362"/>
  <c r="BE1365"/>
  <c r="BE1370"/>
  <c r="BE1406"/>
  <c r="BE1414"/>
  <c r="BE1506"/>
  <c r="BE1546"/>
  <c r="BE1553"/>
  <c r="BE1586"/>
  <c r="BE1592"/>
  <c r="BE1603"/>
  <c r="BE1608"/>
  <c r="BE1626"/>
  <c r="BE1645"/>
  <c r="BE1657"/>
  <c r="BE1671"/>
  <c r="BE1685"/>
  <c r="BE1691"/>
  <c r="BE1706"/>
  <c r="BE1765"/>
  <c r="BE1799"/>
  <c r="BE1806"/>
  <c r="BE1818"/>
  <c r="BE1852"/>
  <c r="BE1865"/>
  <c r="BE1899"/>
  <c r="BE1902"/>
  <c r="BE1935"/>
  <c r="BE1943"/>
  <c r="BE1952"/>
  <c r="BE1980"/>
  <c r="BE2008"/>
  <c r="BE2061"/>
  <c r="BE2076"/>
  <c r="BE2091"/>
  <c r="BE2103"/>
  <c r="BE2109"/>
  <c r="BE2115"/>
  <c r="BE2180"/>
  <c r="BE2195"/>
  <c r="BE2250"/>
  <c r="BE2263"/>
  <c r="BE2275"/>
  <c r="BE2305"/>
  <c r="BE2326"/>
  <c r="BE2329"/>
  <c r="BE2340"/>
  <c r="BE2394"/>
  <c r="BE2563"/>
  <c r="BE2584"/>
  <c r="BE2672"/>
  <c r="BE2711"/>
  <c r="BE2719"/>
  <c r="BE2746"/>
  <c r="BE2758"/>
  <c r="BE2775"/>
  <c r="BE2793"/>
  <c r="BE2849"/>
  <c r="BE2899"/>
  <c r="BE2905"/>
  <c r="BE2972"/>
  <c r="BE2987"/>
  <c r="BE3016"/>
  <c r="BE3031"/>
  <c r="BE3039"/>
  <c r="BE3041"/>
  <c r="BE3053"/>
  <c r="BE3057"/>
  <c r="BE3075"/>
  <c r="BE3079"/>
  <c r="BE3095"/>
  <c r="BE3101"/>
  <c r="BE3125"/>
  <c r="BE3134"/>
  <c r="BE3150"/>
  <c r="BE3164"/>
  <c r="BE3170"/>
  <c r="BE3264"/>
  <c r="BE3311"/>
  <c r="BE3369"/>
  <c r="BE3398"/>
  <c r="BE3400"/>
  <c r="BE3418"/>
  <c r="BE3424"/>
  <c r="BE3433"/>
  <c r="BE152"/>
  <c r="BE158"/>
  <c r="BE173"/>
  <c r="BE179"/>
  <c r="BE185"/>
  <c r="BE237"/>
  <c r="BE258"/>
  <c r="BE276"/>
  <c r="BE287"/>
  <c r="BE295"/>
  <c r="BE307"/>
  <c r="BE333"/>
  <c r="BE359"/>
  <c r="BE433"/>
  <c r="BE436"/>
  <c r="BE447"/>
  <c r="BE526"/>
  <c r="BE537"/>
  <c r="BE542"/>
  <c r="BE618"/>
  <c r="BE676"/>
  <c r="BE766"/>
  <c r="BE786"/>
  <c r="BE793"/>
  <c r="BE796"/>
  <c r="BE804"/>
  <c r="BE819"/>
  <c r="BE832"/>
  <c r="BE869"/>
  <c r="BE886"/>
  <c r="BE889"/>
  <c r="BE909"/>
  <c r="BE957"/>
  <c r="BE962"/>
  <c r="BE1011"/>
  <c r="BE1053"/>
  <c r="BE1092"/>
  <c r="BE1107"/>
  <c r="BE1124"/>
  <c r="BE1127"/>
  <c r="BE1136"/>
  <c r="BE1195"/>
  <c r="BE1202"/>
  <c r="BE1226"/>
  <c r="BE1228"/>
  <c r="BE1248"/>
  <c r="BE1256"/>
  <c r="BE1270"/>
  <c r="BE1293"/>
  <c r="BE1325"/>
  <c r="BE1368"/>
  <c r="BE1376"/>
  <c r="BE1485"/>
  <c r="BE1580"/>
  <c r="BE1583"/>
  <c r="BE1598"/>
  <c r="BE1611"/>
  <c r="BE1617"/>
  <c r="BE1635"/>
  <c r="BE1688"/>
  <c r="BE1695"/>
  <c r="BE1735"/>
  <c r="BE1761"/>
  <c r="BE1769"/>
  <c r="BE1790"/>
  <c r="BE1813"/>
  <c r="BE1826"/>
  <c r="BE1837"/>
  <c r="BE1875"/>
  <c r="BE1881"/>
  <c r="BE1893"/>
  <c r="BE1896"/>
  <c r="BE1910"/>
  <c r="BE1916"/>
  <c r="BE1924"/>
  <c r="BE1927"/>
  <c r="BE1937"/>
  <c r="BE1940"/>
  <c r="BE1966"/>
  <c r="BE1969"/>
  <c r="BE2003"/>
  <c r="BE2040"/>
  <c r="BE2049"/>
  <c r="BE2064"/>
  <c r="BE2085"/>
  <c r="BE2088"/>
  <c r="BE2094"/>
  <c r="BE2106"/>
  <c r="BE2118"/>
  <c r="BE2130"/>
  <c r="BE2152"/>
  <c r="BE2183"/>
  <c r="BE2239"/>
  <c r="BE2256"/>
  <c r="BE2266"/>
  <c r="BE2293"/>
  <c r="BE2302"/>
  <c r="BE2308"/>
  <c r="BE2323"/>
  <c r="BE2337"/>
  <c r="BE2349"/>
  <c r="BE2352"/>
  <c r="BE2560"/>
  <c r="BE2620"/>
  <c r="BE2629"/>
  <c r="BE2652"/>
  <c r="BE2678"/>
  <c r="BE2681"/>
  <c r="BE2733"/>
  <c r="BE2736"/>
  <c r="BE2761"/>
  <c r="BE2767"/>
  <c r="BE2778"/>
  <c r="BE2781"/>
  <c r="BE2801"/>
  <c r="BE2804"/>
  <c r="BE2885"/>
  <c r="BE2902"/>
  <c r="BE2957"/>
  <c r="BE2963"/>
  <c r="BE2969"/>
  <c r="BE2978"/>
  <c r="BE2984"/>
  <c r="BE3005"/>
  <c r="BE3024"/>
  <c r="BE3027"/>
  <c r="BE3037"/>
  <c r="BE3051"/>
  <c r="BE3065"/>
  <c r="BE3069"/>
  <c r="BE3073"/>
  <c r="BE3081"/>
  <c r="BE3093"/>
  <c r="BE3099"/>
  <c r="BE3104"/>
  <c r="BE3107"/>
  <c r="BE3122"/>
  <c r="BE3131"/>
  <c r="BE3158"/>
  <c r="BE3197"/>
  <c r="BE3354"/>
  <c r="BE3378"/>
  <c r="BE3390"/>
  <c r="BE3394"/>
  <c r="BE3396"/>
  <c r="BE3408"/>
  <c r="BE3412"/>
  <c r="BE3416"/>
  <c r="BE3422"/>
  <c i="2" r="BE222"/>
  <c r="BE225"/>
  <c r="BE245"/>
  <c r="BE269"/>
  <c r="BE384"/>
  <c r="BE418"/>
  <c r="BE442"/>
  <c r="BE446"/>
  <c r="BE485"/>
  <c r="BE548"/>
  <c r="BE552"/>
  <c r="BE575"/>
  <c r="BE579"/>
  <c r="BE582"/>
  <c r="BE588"/>
  <c r="BE608"/>
  <c r="BE615"/>
  <c r="BE681"/>
  <c r="E85"/>
  <c r="F92"/>
  <c r="J127"/>
  <c r="BE145"/>
  <c r="BE157"/>
  <c r="BE253"/>
  <c r="BE283"/>
  <c r="BE295"/>
  <c r="BE315"/>
  <c r="BE379"/>
  <c r="BE398"/>
  <c r="BE421"/>
  <c r="BE558"/>
  <c r="BE566"/>
  <c r="BE569"/>
  <c r="BE572"/>
  <c r="BE631"/>
  <c r="BE634"/>
  <c r="BE639"/>
  <c r="BE136"/>
  <c r="BE228"/>
  <c r="BE234"/>
  <c r="BE237"/>
  <c r="BE287"/>
  <c r="BE303"/>
  <c r="BE370"/>
  <c r="BE387"/>
  <c r="BE394"/>
  <c r="BE402"/>
  <c r="BE413"/>
  <c r="BE426"/>
  <c r="BE429"/>
  <c r="BE507"/>
  <c r="BE528"/>
  <c r="BE550"/>
  <c r="BE623"/>
  <c r="BE662"/>
  <c r="BE690"/>
  <c r="BE141"/>
  <c r="BE154"/>
  <c r="BE231"/>
  <c r="BE241"/>
  <c r="BE262"/>
  <c r="BE279"/>
  <c r="BE291"/>
  <c r="BE299"/>
  <c r="BE333"/>
  <c r="BE375"/>
  <c r="BE390"/>
  <c r="BE406"/>
  <c r="BE492"/>
  <c r="BE499"/>
  <c r="BE504"/>
  <c r="BE541"/>
  <c r="BE555"/>
  <c r="BE562"/>
  <c r="BE600"/>
  <c r="BE618"/>
  <c r="BE627"/>
  <c r="BE647"/>
  <c r="BE651"/>
  <c r="BE655"/>
  <c i="7" r="J32"/>
  <c i="2" r="F35"/>
  <c i="1" r="BB95"/>
  <c i="3" r="F34"/>
  <c i="1" r="BA96"/>
  <c i="4" r="F39"/>
  <c i="1" r="BD98"/>
  <c i="4" r="F36"/>
  <c i="1" r="BA98"/>
  <c i="5" r="F37"/>
  <c i="1" r="BB99"/>
  <c i="5" r="F36"/>
  <c i="1" r="BA99"/>
  <c i="6" r="F38"/>
  <c i="1" r="BC101"/>
  <c i="7" r="F36"/>
  <c i="1" r="BA102"/>
  <c i="8" r="F37"/>
  <c i="1" r="BB103"/>
  <c i="9" r="J34"/>
  <c i="1" r="AW104"/>
  <c i="10" r="J34"/>
  <c i="1" r="AW105"/>
  <c i="11" r="F39"/>
  <c i="1" r="BD107"/>
  <c i="11" r="F37"/>
  <c i="1" r="BB107"/>
  <c i="13" r="F36"/>
  <c i="1" r="BA109"/>
  <c i="14" r="F37"/>
  <c i="1" r="BB110"/>
  <c i="15" r="F37"/>
  <c i="1" r="BB111"/>
  <c i="16" r="F35"/>
  <c i="1" r="BB112"/>
  <c i="8" r="J32"/>
  <c i="2" r="F34"/>
  <c i="1" r="BA95"/>
  <c i="3" r="J34"/>
  <c i="1" r="AW96"/>
  <c i="4" r="F37"/>
  <c i="1" r="BB98"/>
  <c i="4" r="F38"/>
  <c i="1" r="BC98"/>
  <c i="5" r="F39"/>
  <c i="1" r="BD99"/>
  <c i="6" r="F37"/>
  <c i="1" r="BB101"/>
  <c i="6" r="J36"/>
  <c i="1" r="AW101"/>
  <c i="7" r="F37"/>
  <c i="1" r="BB102"/>
  <c i="7" r="F38"/>
  <c i="1" r="BC102"/>
  <c i="8" r="F38"/>
  <c i="1" r="BC103"/>
  <c i="9" r="F37"/>
  <c i="1" r="BD104"/>
  <c i="10" r="F36"/>
  <c i="1" r="BC105"/>
  <c i="10" r="F35"/>
  <c i="1" r="BB105"/>
  <c i="11" r="F36"/>
  <c i="1" r="BA107"/>
  <c i="12" r="J36"/>
  <c i="1" r="AW108"/>
  <c i="13" r="F37"/>
  <c i="1" r="BB109"/>
  <c i="13" r="J36"/>
  <c i="1" r="AW109"/>
  <c i="14" r="F38"/>
  <c i="1" r="BC110"/>
  <c i="15" r="F39"/>
  <c i="1" r="BD111"/>
  <c i="15" r="J36"/>
  <c i="1" r="AW111"/>
  <c i="16" r="F36"/>
  <c i="1" r="BC112"/>
  <c i="16" r="F34"/>
  <c i="1" r="BA112"/>
  <c r="AS94"/>
  <c i="2" r="F37"/>
  <c i="1" r="BD95"/>
  <c i="2" r="F36"/>
  <c i="1" r="BC95"/>
  <c i="3" r="F37"/>
  <c i="1" r="BD96"/>
  <c i="4" r="J36"/>
  <c i="1" r="AW98"/>
  <c i="5" r="J36"/>
  <c i="1" r="AW99"/>
  <c i="6" r="F36"/>
  <c i="1" r="BA101"/>
  <c i="6" r="F39"/>
  <c i="1" r="BD101"/>
  <c i="7" r="F39"/>
  <c i="1" r="BD102"/>
  <c i="6" r="J32"/>
  <c i="7" r="J36"/>
  <c i="1" r="AW102"/>
  <c i="8" r="J36"/>
  <c i="1" r="AW103"/>
  <c i="9" r="F34"/>
  <c i="1" r="BA104"/>
  <c i="9" r="F36"/>
  <c i="1" r="BC104"/>
  <c i="10" r="F37"/>
  <c i="1" r="BD105"/>
  <c i="11" r="F38"/>
  <c i="1" r="BC107"/>
  <c i="12" r="F37"/>
  <c i="1" r="BB108"/>
  <c i="12" r="F38"/>
  <c i="1" r="BC108"/>
  <c i="13" r="F38"/>
  <c i="1" r="BC109"/>
  <c i="14" r="J36"/>
  <c i="1" r="AW110"/>
  <c i="15" r="F36"/>
  <c i="1" r="BA111"/>
  <c i="16" r="J34"/>
  <c i="1" r="AW112"/>
  <c i="2" r="J34"/>
  <c i="1" r="AW95"/>
  <c i="3" r="F36"/>
  <c i="1" r="BC96"/>
  <c i="3" r="F35"/>
  <c i="1" r="BB96"/>
  <c i="5" r="F38"/>
  <c i="1" r="BC99"/>
  <c i="8" r="F39"/>
  <c i="1" r="BD103"/>
  <c i="8" r="F36"/>
  <c i="1" r="BA103"/>
  <c i="9" r="F35"/>
  <c i="1" r="BB104"/>
  <c i="10" r="F34"/>
  <c i="1" r="BA105"/>
  <c i="11" r="J36"/>
  <c i="1" r="AW107"/>
  <c i="12" r="F39"/>
  <c i="1" r="BD108"/>
  <c i="12" r="F36"/>
  <c i="1" r="BA108"/>
  <c i="13" r="F39"/>
  <c i="1" r="BD109"/>
  <c i="14" r="F36"/>
  <c i="1" r="BA110"/>
  <c i="14" r="F39"/>
  <c i="1" r="BD110"/>
  <c i="15" r="F38"/>
  <c i="1" r="BC111"/>
  <c i="16" r="F37"/>
  <c i="1" r="BD112"/>
  <c i="16" l="1" r="T125"/>
  <c r="T124"/>
  <c i="14" r="T134"/>
  <c i="4" r="P134"/>
  <c r="P133"/>
  <c r="P132"/>
  <c i="1" r="AU98"/>
  <c i="3" r="R1236"/>
  <c r="R144"/>
  <c i="2" r="R564"/>
  <c i="15" r="P140"/>
  <c i="1" r="AU111"/>
  <c i="11" r="P286"/>
  <c i="5" r="P678"/>
  <c r="T626"/>
  <c r="T319"/>
  <c i="16" r="R125"/>
  <c r="R124"/>
  <c i="14" r="P134"/>
  <c i="1" r="AU110"/>
  <c i="13" r="T427"/>
  <c i="12" r="R137"/>
  <c i="5" r="P991"/>
  <c i="15" r="T141"/>
  <c r="T140"/>
  <c i="13" r="R427"/>
  <c i="11" r="T286"/>
  <c i="9" r="T123"/>
  <c r="T122"/>
  <c i="5" r="T923"/>
  <c r="P870"/>
  <c r="BK319"/>
  <c r="J319"/>
  <c r="J107"/>
  <c i="13" r="R137"/>
  <c i="10" r="P144"/>
  <c i="1" r="AU105"/>
  <c i="13" r="T138"/>
  <c r="T137"/>
  <c i="12" r="T137"/>
  <c r="T136"/>
  <c i="11" r="P147"/>
  <c r="P146"/>
  <c i="1" r="AU107"/>
  <c i="10" r="T144"/>
  <c i="5" r="R529"/>
  <c r="R165"/>
  <c i="3" r="T1236"/>
  <c i="15" r="R141"/>
  <c r="R140"/>
  <c i="5" r="R678"/>
  <c r="T529"/>
  <c i="3" r="P145"/>
  <c i="2" r="T134"/>
  <c i="14" r="R135"/>
  <c i="5" r="T991"/>
  <c r="R319"/>
  <c i="9" r="R123"/>
  <c r="R122"/>
  <c r="P123"/>
  <c r="P122"/>
  <c i="1" r="AU104"/>
  <c i="16" r="BK125"/>
  <c r="J125"/>
  <c r="J97"/>
  <c i="5" r="P626"/>
  <c r="P319"/>
  <c r="T165"/>
  <c i="3" r="P1236"/>
  <c i="2" r="T564"/>
  <c r="P564"/>
  <c i="12" r="P309"/>
  <c r="P136"/>
  <c i="1" r="AU108"/>
  <c i="11" r="BK286"/>
  <c r="J286"/>
  <c r="J108"/>
  <c i="5" r="R626"/>
  <c r="P529"/>
  <c r="P165"/>
  <c i="4" r="T134"/>
  <c r="T133"/>
  <c r="T132"/>
  <c i="3" r="T145"/>
  <c r="T144"/>
  <c i="2" r="R134"/>
  <c r="R133"/>
  <c i="11" r="R286"/>
  <c r="R146"/>
  <c i="5" r="T678"/>
  <c i="4" r="R134"/>
  <c r="R133"/>
  <c r="R132"/>
  <c i="12" r="R309"/>
  <c i="5" r="P923"/>
  <c r="BK870"/>
  <c r="J870"/>
  <c r="J130"/>
  <c i="2" r="P134"/>
  <c r="P133"/>
  <c i="1" r="AU95"/>
  <c i="14" r="R176"/>
  <c i="13" r="P138"/>
  <c r="P137"/>
  <c i="1" r="AU109"/>
  <c i="11" r="T147"/>
  <c r="T146"/>
  <c i="10" r="R144"/>
  <c i="1" r="AG103"/>
  <c r="AG102"/>
  <c i="3" r="BK1236"/>
  <c r="J1236"/>
  <c r="J107"/>
  <c i="4" r="BK134"/>
  <c r="J134"/>
  <c r="J100"/>
  <c i="5" r="BK529"/>
  <c r="J529"/>
  <c r="J115"/>
  <c i="10" r="BK144"/>
  <c r="J144"/>
  <c i="12" r="BK336"/>
  <c r="J336"/>
  <c r="J110"/>
  <c i="13" r="BK138"/>
  <c r="J138"/>
  <c r="J99"/>
  <c i="2" r="BK134"/>
  <c r="J134"/>
  <c r="J97"/>
  <c i="3" r="BK145"/>
  <c r="BK144"/>
  <c r="J144"/>
  <c i="5" r="BK923"/>
  <c r="J923"/>
  <c r="J134"/>
  <c i="14" r="BK303"/>
  <c r="J303"/>
  <c r="J108"/>
  <c i="15" r="BK293"/>
  <c r="J293"/>
  <c r="J111"/>
  <c i="16" r="J126"/>
  <c r="J98"/>
  <c i="5" r="BK165"/>
  <c r="J165"/>
  <c r="J100"/>
  <c i="9" r="BK123"/>
  <c r="J123"/>
  <c r="J97"/>
  <c i="11" r="BK859"/>
  <c r="J859"/>
  <c r="J120"/>
  <c i="13" r="BK427"/>
  <c r="J427"/>
  <c r="J108"/>
  <c i="15" r="BK141"/>
  <c r="J141"/>
  <c r="J99"/>
  <c r="BK322"/>
  <c r="J322"/>
  <c r="J114"/>
  <c i="2" r="BK564"/>
  <c r="J564"/>
  <c r="J103"/>
  <c i="11" r="BK147"/>
  <c r="J147"/>
  <c r="J99"/>
  <c i="12" r="BK137"/>
  <c r="J137"/>
  <c r="J99"/>
  <c i="13" r="BK455"/>
  <c r="J455"/>
  <c r="J111"/>
  <c i="15" r="BK140"/>
  <c r="J140"/>
  <c r="J98"/>
  <c i="14" r="BK134"/>
  <c r="J134"/>
  <c r="J98"/>
  <c i="12" r="J309"/>
  <c r="J107"/>
  <c i="1" r="AG101"/>
  <c i="10" r="J30"/>
  <c i="1" r="AG105"/>
  <c i="3" r="J33"/>
  <c i="1" r="AV96"/>
  <c r="AT96"/>
  <c i="10" r="J33"/>
  <c i="1" r="AV105"/>
  <c r="AT105"/>
  <c r="AN105"/>
  <c i="12" r="F35"/>
  <c i="1" r="AZ108"/>
  <c i="13" r="J35"/>
  <c i="1" r="AV109"/>
  <c r="AT109"/>
  <c i="14" r="J35"/>
  <c i="1" r="AV110"/>
  <c r="AT110"/>
  <c r="BA106"/>
  <c r="AW106"/>
  <c r="BC106"/>
  <c r="AY106"/>
  <c i="16" r="J33"/>
  <c i="1" r="AV112"/>
  <c r="AT112"/>
  <c i="2" r="F33"/>
  <c i="1" r="AZ95"/>
  <c i="4" r="J35"/>
  <c i="1" r="AV98"/>
  <c r="AT98"/>
  <c r="BC97"/>
  <c r="AY97"/>
  <c r="BA97"/>
  <c r="AW97"/>
  <c r="BB97"/>
  <c r="AX97"/>
  <c i="5" r="J35"/>
  <c i="1" r="AV99"/>
  <c r="AT99"/>
  <c i="6" r="J35"/>
  <c i="1" r="AV101"/>
  <c r="AT101"/>
  <c r="AN101"/>
  <c i="7" r="J35"/>
  <c i="1" r="AV102"/>
  <c r="AT102"/>
  <c r="AN102"/>
  <c i="8" r="J35"/>
  <c i="1" r="AV103"/>
  <c r="AT103"/>
  <c r="AN103"/>
  <c r="BB100"/>
  <c r="AX100"/>
  <c r="BA100"/>
  <c r="AW100"/>
  <c i="9" r="J33"/>
  <c i="1" r="AV104"/>
  <c r="AT104"/>
  <c i="11" r="J35"/>
  <c i="1" r="AV107"/>
  <c r="AT107"/>
  <c i="15" r="F35"/>
  <c i="1" r="AZ111"/>
  <c i="3" r="J30"/>
  <c i="1" r="AG96"/>
  <c r="AU100"/>
  <c i="2" r="J33"/>
  <c i="1" r="AV95"/>
  <c r="AT95"/>
  <c i="4" r="F35"/>
  <c i="1" r="AZ98"/>
  <c r="BD97"/>
  <c i="5" r="F35"/>
  <c i="1" r="AZ99"/>
  <c i="6" r="F35"/>
  <c i="1" r="AZ101"/>
  <c i="7" r="F35"/>
  <c i="1" r="AZ102"/>
  <c i="8" r="F35"/>
  <c i="1" r="AZ103"/>
  <c r="BC100"/>
  <c r="AY100"/>
  <c r="BD100"/>
  <c i="9" r="F33"/>
  <c i="1" r="AZ104"/>
  <c i="11" r="F35"/>
  <c i="1" r="AZ107"/>
  <c i="15" r="J35"/>
  <c i="1" r="AV111"/>
  <c r="AT111"/>
  <c i="3" r="F33"/>
  <c i="1" r="AZ96"/>
  <c r="AG100"/>
  <c i="10" r="F33"/>
  <c i="1" r="AZ105"/>
  <c i="12" r="J35"/>
  <c i="1" r="AV108"/>
  <c r="AT108"/>
  <c i="13" r="F35"/>
  <c i="1" r="AZ109"/>
  <c i="14" r="F35"/>
  <c i="1" r="AZ110"/>
  <c r="BB106"/>
  <c r="AX106"/>
  <c r="BD106"/>
  <c i="16" r="F33"/>
  <c i="1" r="AZ112"/>
  <c i="3" l="1" r="P144"/>
  <c i="1" r="AU96"/>
  <c i="5" r="R164"/>
  <c r="R163"/>
  <c i="2" r="T133"/>
  <c i="5" r="P164"/>
  <c r="P163"/>
  <c i="1" r="AU99"/>
  <c i="14" r="R134"/>
  <c i="5" r="T164"/>
  <c r="T163"/>
  <c i="12" r="R136"/>
  <c i="9" r="BK122"/>
  <c r="J122"/>
  <c i="11" r="BK146"/>
  <c r="J146"/>
  <c r="J98"/>
  <c i="2" r="BK133"/>
  <c r="J133"/>
  <c r="J96"/>
  <c i="10" r="J96"/>
  <c i="3" r="J145"/>
  <c r="J97"/>
  <c i="16" r="BK124"/>
  <c r="J124"/>
  <c i="4" r="BK133"/>
  <c r="J133"/>
  <c r="J99"/>
  <c i="12" r="BK136"/>
  <c r="J136"/>
  <c r="J98"/>
  <c i="3" r="J96"/>
  <c i="5" r="BK164"/>
  <c r="J164"/>
  <c r="J99"/>
  <c i="13" r="BK137"/>
  <c r="J137"/>
  <c i="10" r="J39"/>
  <c i="8" r="J41"/>
  <c i="7" r="J41"/>
  <c i="6" r="J41"/>
  <c i="3" r="J39"/>
  <c i="1" r="AN96"/>
  <c r="AU97"/>
  <c r="AZ106"/>
  <c r="AV106"/>
  <c r="AT106"/>
  <c r="BB94"/>
  <c r="AX94"/>
  <c r="AU106"/>
  <c r="AZ97"/>
  <c r="AV97"/>
  <c r="AT97"/>
  <c i="15" r="J32"/>
  <c i="1" r="AG111"/>
  <c r="AN111"/>
  <c r="BC94"/>
  <c r="W32"/>
  <c i="9" r="J30"/>
  <c i="1" r="AG104"/>
  <c i="16" r="J30"/>
  <c i="1" r="AG112"/>
  <c i="13" r="J32"/>
  <c i="1" r="AG109"/>
  <c i="14" r="J32"/>
  <c i="1" r="AG110"/>
  <c r="AN110"/>
  <c r="BA94"/>
  <c r="W30"/>
  <c r="AZ100"/>
  <c r="AV100"/>
  <c r="AT100"/>
  <c r="AN100"/>
  <c r="BD94"/>
  <c r="W33"/>
  <c i="9" l="1" r="J39"/>
  <c i="13" r="J41"/>
  <c i="16" r="J39"/>
  <c i="4" r="BK132"/>
  <c r="J132"/>
  <c r="J98"/>
  <c i="13" r="J98"/>
  <c i="5" r="BK163"/>
  <c r="J163"/>
  <c r="J98"/>
  <c i="9" r="J96"/>
  <c i="16" r="J96"/>
  <c i="15" r="J41"/>
  <c i="14" r="J41"/>
  <c i="1" r="AN109"/>
  <c r="AN112"/>
  <c r="AN104"/>
  <c r="AU94"/>
  <c i="11" r="J32"/>
  <c i="1" r="AG107"/>
  <c r="AN107"/>
  <c i="12" r="J32"/>
  <c i="1" r="AG108"/>
  <c r="AN108"/>
  <c r="W31"/>
  <c r="AY94"/>
  <c i="2" r="J30"/>
  <c i="1" r="AG95"/>
  <c r="AZ94"/>
  <c r="AV94"/>
  <c r="AK29"/>
  <c r="AW94"/>
  <c r="AK30"/>
  <c i="12" l="1" r="J41"/>
  <c i="2" r="J39"/>
  <c i="11" r="J41"/>
  <c i="1" r="AN95"/>
  <c r="AG106"/>
  <c i="4" r="J32"/>
  <c i="1" r="AG98"/>
  <c i="5" r="J32"/>
  <c i="1" r="AG99"/>
  <c r="AG97"/>
  <c r="AN97"/>
  <c r="AT94"/>
  <c r="W29"/>
  <c l="1" r="AN106"/>
  <c r="AN99"/>
  <c i="5" r="J41"/>
  <c i="4" r="J41"/>
  <c i="1" r="AN98"/>
  <c r="AG94"/>
  <c l="1" r="AN94"/>
  <c r="AK26"/>
  <c l="1" r="AK35"/>
</calcChain>
</file>

<file path=xl/sharedStrings.xml><?xml version="1.0" encoding="utf-8"?>
<sst xmlns="http://schemas.openxmlformats.org/spreadsheetml/2006/main">
  <si>
    <t>Export Komplet</t>
  </si>
  <si>
    <t/>
  </si>
  <si>
    <t>2.0</t>
  </si>
  <si>
    <t>ZAMOK</t>
  </si>
  <si>
    <t>False</t>
  </si>
  <si>
    <t>{bd1282e9-ffba-44d2-9e1f-c6e6977b41f3}</t>
  </si>
  <si>
    <t>0,01</t>
  </si>
  <si>
    <t>21</t>
  </si>
  <si>
    <t>15</t>
  </si>
  <si>
    <t>REKAPITULACE STAVBY</t>
  </si>
  <si>
    <t xml:space="preserve">v ---  níže se nacházejí doplnkové a pomocné údaje k sestavám  --- v</t>
  </si>
  <si>
    <t>Návod na vyplnění</t>
  </si>
  <si>
    <t>0,001</t>
  </si>
  <si>
    <t>Kód:</t>
  </si>
  <si>
    <t>2021-009</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</si>
  <si>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</si>
  <si>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</si>
  <si>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Rekonstrukce Kounicova domu, Berkova ul. č.p. 100, Česká Lípa</t>
  </si>
  <si>
    <t>KSO:</t>
  </si>
  <si>
    <t>CC-CZ:</t>
  </si>
  <si>
    <t>Místo:</t>
  </si>
  <si>
    <t>Berkova ul. č.p. 100</t>
  </si>
  <si>
    <t>Datum:</t>
  </si>
  <si>
    <t>5. 12. 2022</t>
  </si>
  <si>
    <t>Zadavatel:</t>
  </si>
  <si>
    <t>IČ:</t>
  </si>
  <si>
    <t>Město Česká Lípa</t>
  </si>
  <si>
    <t>DIČ:</t>
  </si>
  <si>
    <t>Uchazeč:</t>
  </si>
  <si>
    <t>Vyplň údaj</t>
  </si>
  <si>
    <t>Projektant:</t>
  </si>
  <si>
    <t>DigiTry Art Technologies s.r.o.</t>
  </si>
  <si>
    <t>True</t>
  </si>
  <si>
    <t>Zpracovatel:</t>
  </si>
  <si>
    <t>Ing. Jan Duben</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</si>
  <si>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</si>
  <si>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</si>
  <si>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</si>
  <si>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</si>
  <si>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</si>
  <si>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</si>
  <si>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</si>
  <si>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</si>
  <si>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</si>
  <si>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</si>
  <si>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</si>
  <si>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</si>
  <si>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</si>
  <si>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</si>
  <si>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</si>
  <si>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</si>
  <si>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</si>
  <si>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</si>
  <si>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</si>
  <si>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</si>
  <si>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</si>
  <si>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</si>
  <si>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</si>
  <si>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</si>
  <si>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</si>
  <si>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</si>
  <si>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</si>
  <si>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</si>
  <si>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</si>
  <si>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</si>
  <si>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</si>
  <si>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</si>
  <si>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</si>
  <si>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</si>
  <si>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</si>
  <si>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</si>
  <si>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</si>
  <si>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</si>
  <si>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</si>
  <si>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</si>
  <si>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</si>
  <si>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</si>
  <si>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</si>
  <si>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</si>
  <si>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</si>
  <si>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</si>
  <si>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00</t>
  </si>
  <si>
    <t>Bourací práce</t>
  </si>
  <si>
    <t>STA</t>
  </si>
  <si>
    <t>1</t>
  </si>
  <si>
    <t>{ad298a64-89f1-48a1-a6f0-59129a42bc09}</t>
  </si>
  <si>
    <t>2</t>
  </si>
  <si>
    <t>01</t>
  </si>
  <si>
    <t>Stavební část</t>
  </si>
  <si>
    <t>{9f794492-f07f-499e-8852-1ae85b4fc91b}</t>
  </si>
  <si>
    <t>EL</t>
  </si>
  <si>
    <t>Elektroinstalace</t>
  </si>
  <si>
    <t>{976a019d-f321-4179-af17-0a43afe24f6b}</t>
  </si>
  <si>
    <t>741</t>
  </si>
  <si>
    <t>Silnoproudé rozvody</t>
  </si>
  <si>
    <t>Soupis</t>
  </si>
  <si>
    <t>{77205001-49a8-4972-bbb1-053ecc13617d}</t>
  </si>
  <si>
    <t>742</t>
  </si>
  <si>
    <t>Slaboproudé rozvody</t>
  </si>
  <si>
    <t>{623221e0-d988-4f6f-a9f0-cba03491bf6d}</t>
  </si>
  <si>
    <t>MOB</t>
  </si>
  <si>
    <t>Mobiliář</t>
  </si>
  <si>
    <t>{18262a2e-61e6-447b-9ff7-896a120a9315}</t>
  </si>
  <si>
    <t>MOB-GR</t>
  </si>
  <si>
    <t>Mobiliář - infografika</t>
  </si>
  <si>
    <t>{5aa5415d-f1d5-444e-8d71-3a5e71e111ab}</t>
  </si>
  <si>
    <t>MOB-ZTI</t>
  </si>
  <si>
    <t>Mobiliář - zdravotechnika</t>
  </si>
  <si>
    <t>{7ea677cf-1003-4ef9-ba12-be761908fef7}</t>
  </si>
  <si>
    <t>MOB-NAB</t>
  </si>
  <si>
    <t>Mobiliář - nábytek</t>
  </si>
  <si>
    <t>{986d3fa7-fc0a-4e4d-a4a9-224a3974d4fb}</t>
  </si>
  <si>
    <t>ÚT,CHL</t>
  </si>
  <si>
    <t>Zařízení vytápění a chlazení</t>
  </si>
  <si>
    <t>{8f49c761-1973-4840-a016-e2909c32aee0}</t>
  </si>
  <si>
    <t>VZT</t>
  </si>
  <si>
    <t>Vzduchotechnika</t>
  </si>
  <si>
    <t>{cbf35270-509a-4c6b-89d5-a4d0df991585}</t>
  </si>
  <si>
    <t>ZTI</t>
  </si>
  <si>
    <t>Zdravotně technické instalace</t>
  </si>
  <si>
    <t>{9d2d1b27-e0cd-4166-a7d7-21b15ece6b04}</t>
  </si>
  <si>
    <t>D.1.4.1</t>
  </si>
  <si>
    <t>{2511109a-161b-4b05-98f7-3c2c76b19e30}</t>
  </si>
  <si>
    <t>D.1.4.1a</t>
  </si>
  <si>
    <t>Přípojka vody</t>
  </si>
  <si>
    <t>{1c015055-6125-4752-9857-8098185665a0}</t>
  </si>
  <si>
    <t>D.1.4.1b</t>
  </si>
  <si>
    <t>Přípojka kanalizace</t>
  </si>
  <si>
    <t>{5841aed6-5e65-4ee1-8826-1042e88a6170}</t>
  </si>
  <si>
    <t>D.1.4.2</t>
  </si>
  <si>
    <t xml:space="preserve">Plynová zařízení </t>
  </si>
  <si>
    <t>{640a00ad-a3e7-4a04-a918-afa4f30dc051}</t>
  </si>
  <si>
    <t>D.1.4.2a</t>
  </si>
  <si>
    <t>Přípojka plynovodu</t>
  </si>
  <si>
    <t>{88d21a60-12d5-42e8-a2ab-b744f25aec00}</t>
  </si>
  <si>
    <t>VRN</t>
  </si>
  <si>
    <t>Vedlejší a ostatní rozpočtové náklady</t>
  </si>
  <si>
    <t>{64ebbda2-b0c8-4e45-8607-d1f0e2d48862}</t>
  </si>
  <si>
    <t>PN03</t>
  </si>
  <si>
    <t>28,646</t>
  </si>
  <si>
    <t>PN04</t>
  </si>
  <si>
    <t>276,084</t>
  </si>
  <si>
    <t>KRYCÍ LIST SOUPISU PRACÍ</t>
  </si>
  <si>
    <t>PN05a</t>
  </si>
  <si>
    <t>9,31</t>
  </si>
  <si>
    <t>PN05b</t>
  </si>
  <si>
    <t>2,9</t>
  </si>
  <si>
    <t>PN05c</t>
  </si>
  <si>
    <t>14,32</t>
  </si>
  <si>
    <t>PN06a</t>
  </si>
  <si>
    <t>178,46</t>
  </si>
  <si>
    <t>Objekt:</t>
  </si>
  <si>
    <t>PN06b</t>
  </si>
  <si>
    <t>24,2</t>
  </si>
  <si>
    <t>00 - Bourací práce</t>
  </si>
  <si>
    <t>PN07a</t>
  </si>
  <si>
    <t>34,69</t>
  </si>
  <si>
    <t>PN07b</t>
  </si>
  <si>
    <t>29,4</t>
  </si>
  <si>
    <t>PN08</t>
  </si>
  <si>
    <t>58,48</t>
  </si>
  <si>
    <t>PN09</t>
  </si>
  <si>
    <t>70,68</t>
  </si>
  <si>
    <t>PN10</t>
  </si>
  <si>
    <t>26,45</t>
  </si>
  <si>
    <t>PN11</t>
  </si>
  <si>
    <t>16,25</t>
  </si>
  <si>
    <t>PN12</t>
  </si>
  <si>
    <t>17,1</t>
  </si>
  <si>
    <t>PN13</t>
  </si>
  <si>
    <t>8,43</t>
  </si>
  <si>
    <t>PN14</t>
  </si>
  <si>
    <t>4,06</t>
  </si>
  <si>
    <t>PN15</t>
  </si>
  <si>
    <t>2,77</t>
  </si>
  <si>
    <t>PN16</t>
  </si>
  <si>
    <t>31,4</t>
  </si>
  <si>
    <t>PN17</t>
  </si>
  <si>
    <t>4,69</t>
  </si>
  <si>
    <t>PN18</t>
  </si>
  <si>
    <t>10,87</t>
  </si>
  <si>
    <t>PN19a</t>
  </si>
  <si>
    <t>4,05</t>
  </si>
  <si>
    <t>PN19b</t>
  </si>
  <si>
    <t>3,79</t>
  </si>
  <si>
    <t>PN20</t>
  </si>
  <si>
    <t>53,22</t>
  </si>
  <si>
    <t>PN21</t>
  </si>
  <si>
    <t>12,32</t>
  </si>
  <si>
    <t>PN22</t>
  </si>
  <si>
    <t>4,49</t>
  </si>
  <si>
    <t>PN23</t>
  </si>
  <si>
    <t>7,25</t>
  </si>
  <si>
    <t>PN24</t>
  </si>
  <si>
    <t>5,93</t>
  </si>
  <si>
    <t>PN25</t>
  </si>
  <si>
    <t>1,22</t>
  </si>
  <si>
    <t>PN26</t>
  </si>
  <si>
    <t>PN27</t>
  </si>
  <si>
    <t>2,01</t>
  </si>
  <si>
    <t>PN28</t>
  </si>
  <si>
    <t>2,94</t>
  </si>
  <si>
    <t>PN29</t>
  </si>
  <si>
    <t>PN30</t>
  </si>
  <si>
    <t>9,09</t>
  </si>
  <si>
    <t>PN31</t>
  </si>
  <si>
    <t>5,48</t>
  </si>
  <si>
    <t>PN32</t>
  </si>
  <si>
    <t>2,72</t>
  </si>
  <si>
    <t>PN33</t>
  </si>
  <si>
    <t>41,78</t>
  </si>
  <si>
    <t>PN34</t>
  </si>
  <si>
    <t>36,62</t>
  </si>
  <si>
    <t>PN35</t>
  </si>
  <si>
    <t>5,28</t>
  </si>
  <si>
    <t>PN36</t>
  </si>
  <si>
    <t>33,67</t>
  </si>
  <si>
    <t>PN37</t>
  </si>
  <si>
    <t>27,63</t>
  </si>
  <si>
    <t>PN38</t>
  </si>
  <si>
    <t>7,76</t>
  </si>
  <si>
    <t>PN39</t>
  </si>
  <si>
    <t>3,32</t>
  </si>
  <si>
    <t>PN40a</t>
  </si>
  <si>
    <t>3,78</t>
  </si>
  <si>
    <t>PN40b</t>
  </si>
  <si>
    <t>1,033</t>
  </si>
  <si>
    <t>PN40c</t>
  </si>
  <si>
    <t>5,107</t>
  </si>
  <si>
    <t>PN41</t>
  </si>
  <si>
    <t>21,51</t>
  </si>
  <si>
    <t>PN42</t>
  </si>
  <si>
    <t>17,28</t>
  </si>
  <si>
    <t>PN43</t>
  </si>
  <si>
    <t>12,63</t>
  </si>
  <si>
    <t>PN44</t>
  </si>
  <si>
    <t>3,941</t>
  </si>
  <si>
    <t>PN45</t>
  </si>
  <si>
    <t>5,15</t>
  </si>
  <si>
    <t>PN46</t>
  </si>
  <si>
    <t>24,11</t>
  </si>
  <si>
    <t>PN47</t>
  </si>
  <si>
    <t>9,33</t>
  </si>
  <si>
    <t>PN48</t>
  </si>
  <si>
    <t>41,59</t>
  </si>
  <si>
    <t>SB01</t>
  </si>
  <si>
    <t>260,719</t>
  </si>
  <si>
    <t>SB02</t>
  </si>
  <si>
    <t>2993,138</t>
  </si>
  <si>
    <t>SB03</t>
  </si>
  <si>
    <t>625,48</t>
  </si>
  <si>
    <t>SB06100</t>
  </si>
  <si>
    <t>291,764</t>
  </si>
  <si>
    <t>SB06150</t>
  </si>
  <si>
    <t>172,734</t>
  </si>
  <si>
    <t>SCB01</t>
  </si>
  <si>
    <t>96,002</t>
  </si>
  <si>
    <t>SCB02</t>
  </si>
  <si>
    <t>34,3</t>
  </si>
  <si>
    <t>SCB05</t>
  </si>
  <si>
    <t>129,37</t>
  </si>
  <si>
    <t>SCB06</t>
  </si>
  <si>
    <t>1007,265</t>
  </si>
  <si>
    <t>SCB07</t>
  </si>
  <si>
    <t>19,09</t>
  </si>
  <si>
    <t>SN20</t>
  </si>
  <si>
    <t>54,35</t>
  </si>
  <si>
    <t>SN21</t>
  </si>
  <si>
    <t>133,9</t>
  </si>
  <si>
    <t>SN22</t>
  </si>
  <si>
    <t>824,088</t>
  </si>
  <si>
    <t>STB05</t>
  </si>
  <si>
    <t>407,03</t>
  </si>
  <si>
    <t>STR02</t>
  </si>
  <si>
    <t>35,4</t>
  </si>
  <si>
    <t>STR03</t>
  </si>
  <si>
    <t>34,958</t>
  </si>
  <si>
    <t>vykopvni</t>
  </si>
  <si>
    <t>1585,134</t>
  </si>
  <si>
    <t>bourzak</t>
  </si>
  <si>
    <t>13,548</t>
  </si>
  <si>
    <t>EPB01</t>
  </si>
  <si>
    <t>98,456</t>
  </si>
  <si>
    <t>EPB02</t>
  </si>
  <si>
    <t>156,424</t>
  </si>
  <si>
    <t>EPB03</t>
  </si>
  <si>
    <t>86,44</t>
  </si>
  <si>
    <t>EPB04</t>
  </si>
  <si>
    <t>56,9</t>
  </si>
  <si>
    <t>EPB05</t>
  </si>
  <si>
    <t>78,165</t>
  </si>
  <si>
    <t>EPB06</t>
  </si>
  <si>
    <t>43,095</t>
  </si>
  <si>
    <t>odkop</t>
  </si>
  <si>
    <t>298,578</t>
  </si>
  <si>
    <t>odvoz</t>
  </si>
  <si>
    <t>1883,712</t>
  </si>
  <si>
    <t>PB01a</t>
  </si>
  <si>
    <t>16,46</t>
  </si>
  <si>
    <t>REKAPITULACE ČLENĚNÍ SOUPISU PRACÍ</t>
  </si>
  <si>
    <t>PB01b</t>
  </si>
  <si>
    <t>24,49</t>
  </si>
  <si>
    <t>PB01c</t>
  </si>
  <si>
    <t>0,681</t>
  </si>
  <si>
    <t>PB01d</t>
  </si>
  <si>
    <t>1,089</t>
  </si>
  <si>
    <t>PB01e</t>
  </si>
  <si>
    <t>13,74</t>
  </si>
  <si>
    <t>PB01f</t>
  </si>
  <si>
    <t>13,72</t>
  </si>
  <si>
    <t>PB01g</t>
  </si>
  <si>
    <t>27,78</t>
  </si>
  <si>
    <t>PB01h</t>
  </si>
  <si>
    <t>8,31</t>
  </si>
  <si>
    <t>Kód dílu - Popis</t>
  </si>
  <si>
    <t>Cena celkem [CZK]</t>
  </si>
  <si>
    <t>Náklady ze soupisu prací</t>
  </si>
  <si>
    <t>-1</t>
  </si>
  <si>
    <t>HSV - Práce a dodávky HSV</t>
  </si>
  <si>
    <t xml:space="preserve">    1 - Zemní práce</t>
  </si>
  <si>
    <t xml:space="preserve">    8 - Trubní vedení</t>
  </si>
  <si>
    <t xml:space="preserve">    9 - Ostatní konstrukce a práce, bourání</t>
  </si>
  <si>
    <t xml:space="preserve">    997 - Přesun sutě</t>
  </si>
  <si>
    <t xml:space="preserve">    998 - Přesun hmot</t>
  </si>
  <si>
    <t>PSV - Práce a dodávky PSV</t>
  </si>
  <si>
    <t xml:space="preserve">    725 - Zdravotechnika - zařizovací předměty</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</si>
  <si>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</si>
  <si>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</si>
  <si>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</si>
  <si>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</si>
  <si>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</si>
  <si>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</si>
  <si>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</si>
  <si>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781 - Dokončovací práce - obklady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</si>
  <si>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</si>
  <si>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</si>
  <si>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</si>
  <si>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</si>
  <si>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</si>
  <si>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</si>
  <si>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</si>
  <si>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</si>
  <si>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</si>
  <si>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</si>
  <si>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</si>
  <si>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</si>
  <si>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</si>
  <si>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</si>
  <si>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</si>
  <si>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</si>
  <si>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</si>
  <si>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</si>
  <si>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</si>
  <si>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113106144</t>
  </si>
  <si>
    <t>Rozebrání dlažeb ze zámkových dlaždic komunikací pro pěší strojně pl přes 50 m2</t>
  </si>
  <si>
    <t>m2</t>
  </si>
  <si>
    <t>CS ÚRS 2023 01</t>
  </si>
  <si>
    <t>4</t>
  </si>
  <si>
    <t>112129883</t>
  </si>
  <si>
    <t>PP</t>
  </si>
  <si>
    <t>Rozebrání dlažeb komunikací pro pěší s přemístěním hmot na skládku na vzdálenost do 3 m nebo s naložením na dopravní prostředek s ložem z kameniva nebo živice a s jakoukoliv výplní spár strojně plochy jednotlivě přes 50 m2 ze zámkové dlažby</t>
  </si>
  <si>
    <t>VV</t>
  </si>
  <si>
    <t>"dle tabulky bouraných skladeb - skladba EPB03" 143,34-EPB04</t>
  </si>
  <si>
    <t>"dle tabulky bouraných skladeb - skladba EPB05" 52,11*1,5</t>
  </si>
  <si>
    <t>Součet</t>
  </si>
  <si>
    <t>113106185</t>
  </si>
  <si>
    <t>Rozebrání dlažeb vozovek z drobných kostek s ložem z kameniva strojně pl do 50 m2</t>
  </si>
  <si>
    <t>1848596543</t>
  </si>
  <si>
    <t>Rozebrání dlažeb vozovek a ploch s přemístěním hmot na skládku na vzdálenost do 3 m nebo s naložením na dopravní prostředek, s jakoukoliv výplní spár strojně plochy jednotlivě do 50 m2 z drobných kostek nebo odseků s ložem z kameniva</t>
  </si>
  <si>
    <t>rozebrání chodníku - předpoklad 20% protřídění a navrácení</t>
  </si>
  <si>
    <t>"dle tabulky bouraných skladeb - skladba EPB06" (22,74+5,99)*1,5</t>
  </si>
  <si>
    <t>3</t>
  </si>
  <si>
    <t>122251104</t>
  </si>
  <si>
    <t>Odkopávky a prokopávky nezapažené v hornině třídy těžitelnosti I skupiny 3 objem do 500 m3 strojně</t>
  </si>
  <si>
    <t>m3</t>
  </si>
  <si>
    <t>-576797646</t>
  </si>
  <si>
    <t>Odkopávky a prokopávky nezapažené strojně v hornině třídy těžitelnosti I skupiny 3 přes 100 do 500 m3</t>
  </si>
  <si>
    <t>"dle tabulky bouraných skladeb - skladba EPB01" EPB01*(0,07+0,07+0,23)</t>
  </si>
  <si>
    <t>"dle tabulky bouraných skladeb - skladba EPB02" EPB02*(0,07+0,07+0,3+0,37)</t>
  </si>
  <si>
    <t>"dle tabulky bouraných skladeb - skladba EPB03" EPB03*(0,07+0,07+0,3+0,33)</t>
  </si>
  <si>
    <t>"dle tabulky bouraných skladeb - skladba EPB04" EPB04*(0,07+0,07+0,3+0,33)</t>
  </si>
  <si>
    <t>"dle tabulky bouraných skladeb - skladba EPB05" EPB05*(0,055+0,15)</t>
  </si>
  <si>
    <t>"dle tabulky bouraných skladeb - skladba EPB05" EPB06*(0,06+0,15)</t>
  </si>
  <si>
    <t>129951121</t>
  </si>
  <si>
    <t>Bourání zdiva z betonu prostého neprokládaného v odkopávkách nebo prokopávkách strojně</t>
  </si>
  <si>
    <t>CS ÚRS 2022 02</t>
  </si>
  <si>
    <t>1123008313</t>
  </si>
  <si>
    <t>Bourání konstrukcí v odkopávkách a prokopávkách strojně s přemístěním suti na hromady na vzdálenost do 20 m nebo s naložením na dopravní prostředek z betonu prostého neprokládaného</t>
  </si>
  <si>
    <t>"základy bouraných konstrukcí" 0,45*0,5*(4,375+0,355*2+6,655)+0,5*1,03*0,99+0,59*0,5*(7,245+4,105*2)+0,685*0,5*(13,7+3,345)</t>
  </si>
  <si>
    <t>5</t>
  </si>
  <si>
    <t>139711111</t>
  </si>
  <si>
    <t>Vykopávky v uzavřených prostorech v hornině třídy těžitelnosti I skupiny 1 až 3 ručně</t>
  </si>
  <si>
    <t>994684070</t>
  </si>
  <si>
    <t>Vykopávka v uzavřených prostorech ručně v hornině třídy těžitelnosti I skupiny 1 až 3</t>
  </si>
  <si>
    <t>vykopání násypů pod stávajícími podlahami</t>
  </si>
  <si>
    <t>"dle tabulky bouraných skladeb - skladba PB01a" PB01a*(0,18+0,255)</t>
  </si>
  <si>
    <t>"dle tabulky bouraných skladeb - skladba PB01b" PB01b*(0,18+0,38)</t>
  </si>
  <si>
    <t>"dle tabulky bouraných skladeb - skladba PN02" (39,38+18,69+34,45+43,26+40+16,15+7,92+236,79+59,81+38,17+38,02+59,31+50,66)*(0,14+(0,09+1,65)/2)</t>
  </si>
  <si>
    <t>"dle tabulky bouraných skladeb - skladba PN03" PN03*(0,14+(0,29+1,115)/2)</t>
  </si>
  <si>
    <t>"dle tabulky bouraných skladeb - skladba PN04" PN04*(0,14+(0,28+1,1)/2)</t>
  </si>
  <si>
    <t>"dle tabulky bouraných skladeb - skladba PN05a" PN05a*0,57</t>
  </si>
  <si>
    <t>"dle tabulky bouraných skladeb - skladba PN05b" PN05b*0,57</t>
  </si>
  <si>
    <t>"dle tabulky bouraných skladeb - skladba PN05c" PN05c*0,52</t>
  </si>
  <si>
    <t>"dle tabulky bouraných skladeb - skladba PN06a" PN06a*0,36</t>
  </si>
  <si>
    <t>"dle tabulky bouraných skladeb - skladba PN06b" PN06b*0,52</t>
  </si>
  <si>
    <t>"dle tabulky bouraných skladeb - skladba PN07a" PN07a*0,58</t>
  </si>
  <si>
    <t>"dle tabulky bouraných skladeb - skladba PN07b" PN07b*0,58</t>
  </si>
  <si>
    <t>"dle tabulky bouraných skladeb - skladba PN08" PN08*0,63</t>
  </si>
  <si>
    <t>"dle tabulky bouraných skladeb - skladba PN09" PN09*0,875</t>
  </si>
  <si>
    <t>"dle tabulky bouraných skladeb - skladba PN10" PN10*0,64</t>
  </si>
  <si>
    <t>"dle tabulky bouraných skladeb - skladba PN11" PN11*0,67</t>
  </si>
  <si>
    <t>"dle tabulky bouraných skladeb - skladba PN12" PN12*0,35</t>
  </si>
  <si>
    <t>"dle tabulky bouraných skladeb - skladba PN13" PN13*0,86</t>
  </si>
  <si>
    <t>"dle tabulky bouraných skladeb - skladba PN14" PN14*0,81</t>
  </si>
  <si>
    <t>"dle tabulky bouraných skladeb - skladba PN15" PN15*0,85</t>
  </si>
  <si>
    <t>"dle tabulky bouraných skladeb - skladba PN17" PN17*0,7</t>
  </si>
  <si>
    <t>"dle tabulky bouraných skladeb - skladba PN18" PN18*(0,72+0,96)/2</t>
  </si>
  <si>
    <t>"dle tabulky bouraných skladeb - skladba PN19a" PN19a*0,6</t>
  </si>
  <si>
    <t>"dle tabulky bouraných skladeb - skladba PN19b" PN19b*0,31</t>
  </si>
  <si>
    <t>"dle tabulky bouraných skladeb - skladba PN20" PN20*0,65</t>
  </si>
  <si>
    <t>"dle tabulky bouraných skladeb - skladba PN21" PN21*0,81</t>
  </si>
  <si>
    <t>"dle tabulky bouraných skladeb - skladba PN22" PN22*0,6</t>
  </si>
  <si>
    <t>"dle tabulky bouraných skladeb - skladba PN23" PN23*0,61</t>
  </si>
  <si>
    <t>"dle tabulky bouraných skladeb - skladba PN24" PN24*0,82</t>
  </si>
  <si>
    <t>"dle tabulky bouraných skladeb - skladba PN25" PN25*0,8</t>
  </si>
  <si>
    <t>"dle tabulky bouraných skladeb - skladba PN26" PN26*0,86</t>
  </si>
  <si>
    <t>"dle tabulky bouraných skladeb - skladba PN27" PN27*0,81</t>
  </si>
  <si>
    <t>"dle tabulky bouraných skladeb - skladba PN29" PN29*0,81</t>
  </si>
  <si>
    <t>"dle tabulky bouraných skladeb - skladba PN30" PN30*0,775</t>
  </si>
  <si>
    <t>"dle tabulky bouraných skladeb - skladba PN31" PN31*0,795</t>
  </si>
  <si>
    <t>"dle tabulky bouraných skladeb - skladba PN32" PN32*0,625</t>
  </si>
  <si>
    <t>"dle tabulky bouraných skladeb - skladba PN33" PN33*0,785</t>
  </si>
  <si>
    <t>"dle tabulky bouraných skladeb - skladba PN34" PN34*0,695</t>
  </si>
  <si>
    <t>"dle tabulky bouraných skladeb - skladba PN35" PN35*0,675</t>
  </si>
  <si>
    <t>"dle tabulky bouraných skladeb - skladba PN36" PN36*0,915</t>
  </si>
  <si>
    <t>"dle tabulky bouraných skladeb - skladba PN37" PN37*0,595</t>
  </si>
  <si>
    <t>"dle tabulky bouraných skladeb - skladba PN38" PN38*0,455</t>
  </si>
  <si>
    <t>"dle tabulky bouraných skladeb - skladba PN39" PN39*(0,725+0,745)/2</t>
  </si>
  <si>
    <t>"dle tabulky bouraných skladeb - skladba PN40a" PN40a*0,395</t>
  </si>
  <si>
    <t>"dle tabulky bouraných skladeb - skladba PN40b" PN40b*0,715</t>
  </si>
  <si>
    <t>"dle tabulky bouraných skladeb - skladba PN40c" PN40c*1,605</t>
  </si>
  <si>
    <t>"dle tabulky bouraných skladeb - skladba PN41" PN41*(0,08+0,8)</t>
  </si>
  <si>
    <t>"dle tabulky bouraných skladeb - skladba PN42" PN42*(0,08+0,82)</t>
  </si>
  <si>
    <t>"dle tabulky bouraných skladeb - skladba PN43" PN43*(0,08+0,84)</t>
  </si>
  <si>
    <t>"dle tabulky bouraných skladeb - skladba PN44" PN44*(0,08+0,63)</t>
  </si>
  <si>
    <t>"dle tabulky bouraných skladeb - skladba PN45" PN45*0,72</t>
  </si>
  <si>
    <t>"dle tabulky bouraných skladeb - skladba PN46" PN46*0,78</t>
  </si>
  <si>
    <t>"dle tabulky bouraných skladeb - skladba PN47" PN47*0,735/2</t>
  </si>
  <si>
    <t>"dle tabulky bouraných skladeb - skladba PN48" PN48*(0,5+0,27)</t>
  </si>
  <si>
    <t>"dle tabulky bouraných skladeb - skladba PB01c" PB01c*0,12</t>
  </si>
  <si>
    <t>"dle tabulky bouraných skladeb - skladba PB01d" PB01d*0,12</t>
  </si>
  <si>
    <t>"dle tabulky bouraných skladeb - skladba PB01e" PB01e*(0,175+0,015)</t>
  </si>
  <si>
    <t>"dle tabulky bouraných skladeb - skladba PB01f" PB01f*0,1</t>
  </si>
  <si>
    <t>"dle tabulky bouraných skladeb - skladba PB01g" PB01g*0,13</t>
  </si>
  <si>
    <t>"dle tabulky bouraných skladeb - skladba PB01h" PB01h*0,12</t>
  </si>
  <si>
    <t>"dle tabulky bouraných skladeb - skladba PN16" PN16*0,04</t>
  </si>
  <si>
    <t>6</t>
  </si>
  <si>
    <t>162211311</t>
  </si>
  <si>
    <t>Vodorovné přemístění výkopku z horniny třídy těžitelnosti I skupiny 1 až 3 stavebním kolečkem do 10 m</t>
  </si>
  <si>
    <t>1591850608</t>
  </si>
  <si>
    <t>Vodorovné přemístění výkopku nebo sypaniny stavebním kolečkem s vyprázdněním kolečka na hromady nebo do dopravního prostředku na vzdálenost do 10 m z horniny třídy těžitelnosti I, skupiny 1 až 3</t>
  </si>
  <si>
    <t>"vnitrostaveništní doprava výkopku" vykopvni</t>
  </si>
  <si>
    <t>7</t>
  </si>
  <si>
    <t>162211319</t>
  </si>
  <si>
    <t>Příplatek k vodorovnému přemístění výkopku z horniny třídy těžitelnosti I skupiny 1 až 3 stavebním kolečkem za každých dalších 10 m</t>
  </si>
  <si>
    <t>-1719539291</t>
  </si>
  <si>
    <t>Vodorovné přemístění výkopku nebo sypaniny stavebním kolečkem s vyprázdněním kolečka na hromady nebo do dopravního prostředku na vzdálenost do 10 m Příplatek za každých dalších 10 m k ceně -1311</t>
  </si>
  <si>
    <t>"vnitrostaveništní doprava výkopku" vykopvni*5</t>
  </si>
  <si>
    <t>8</t>
  </si>
  <si>
    <t>162651112</t>
  </si>
  <si>
    <t>Vodorovné přemístění přes 4 000 do 5000 m výkopku/sypaniny z horniny třídy těžitelnosti I skupiny 1 až 3</t>
  </si>
  <si>
    <t>-1528540901</t>
  </si>
  <si>
    <t>Vodorovné přemístění výkopku nebo sypaniny po suchu na obvyklém dopravním prostředku, bez naložení výkopku, avšak se složením bez rozhrnutí z horniny třídy těžitelnosti I skupiny 1 až 3 na vzdálenost přes 4 000 do 5 000 m</t>
  </si>
  <si>
    <t>odkop+vykopvni</t>
  </si>
  <si>
    <t>9</t>
  </si>
  <si>
    <t>162651152</t>
  </si>
  <si>
    <t>Vodorovné přemístění přes 4 000 do 5000 m výkopku/sypaniny z horniny třídy těžitelnosti III skupiny 6 a 7</t>
  </si>
  <si>
    <t>2133840627</t>
  </si>
  <si>
    <t>Vodorovné přemístění výkopku nebo sypaniny po suchu na obvyklém dopravním prostředku, bez naložení výkopku, avšak se složením bez rozhrnutí z horniny třídy těžitelnosti III skupiny 6 a 7 na vzdálenost přes 4 000 do 5 000 m</t>
  </si>
  <si>
    <t>"vybourané základové kce" bourzak</t>
  </si>
  <si>
    <t>10</t>
  </si>
  <si>
    <t>171201231</t>
  </si>
  <si>
    <t>Poplatek za uložení zeminy a kamení na recyklační skládce (skládkovné) kód odpadu 17 05 04</t>
  </si>
  <si>
    <t>t</t>
  </si>
  <si>
    <t>1972572608</t>
  </si>
  <si>
    <t>Poplatek za uložení stavebního odpadu na recyklační skládce (skládkovné) zeminy a kamení zatříděného do Katalogu odpadů pod kódem 17 05 04</t>
  </si>
  <si>
    <t>odvoz*1,85</t>
  </si>
  <si>
    <t>11</t>
  </si>
  <si>
    <t>171251201</t>
  </si>
  <si>
    <t>Uložení sypaniny na skládky nebo meziskládky</t>
  </si>
  <si>
    <t>777944939</t>
  </si>
  <si>
    <t>Uložení sypaniny na skládky nebo meziskládky bez hutnění s upravením uložené sypaniny do předepsaného tvaru</t>
  </si>
  <si>
    <t>odvoz+bourzak</t>
  </si>
  <si>
    <t>Trubní vedení</t>
  </si>
  <si>
    <t>12</t>
  </si>
  <si>
    <t>899103211</t>
  </si>
  <si>
    <t>Demontáž poklopů litinových nebo ocelových včetně rámů hmotnosti přes 100 do 150 kg</t>
  </si>
  <si>
    <t>kus</t>
  </si>
  <si>
    <t>16619619</t>
  </si>
  <si>
    <t>Demontáž poklopů litinových a ocelových včetně rámů, hmotnosti jednotlivě přes 100 do 150 Kg</t>
  </si>
  <si>
    <t>"1.NP" 2</t>
  </si>
  <si>
    <t>Ostatní konstrukce a práce, bourání</t>
  </si>
  <si>
    <t>13</t>
  </si>
  <si>
    <t>962022391</t>
  </si>
  <si>
    <t>Bourání zdiva nadzákladového kamenného na MV nebo MVC přes 1 m3</t>
  </si>
  <si>
    <t>-1002479764</t>
  </si>
  <si>
    <t>Bourání zdiva nadzákladového kamenného na maltu vápennou nebo vápenocementovou, objemu přes 1 m3</t>
  </si>
  <si>
    <t>bourání konstrukcí z pískovce</t>
  </si>
  <si>
    <t>"dle tabulky bouraných skladeb - skladba SB08" (2,02+0,69)*(2,325*0,155+0,145*(0,285+0,305)/2+0,985*0,145+1,45*(0,86+0,85)/2+0,63*(0,31+0,305))</t>
  </si>
  <si>
    <t>0,145*1,445*(0,67+0,69)/2</t>
  </si>
  <si>
    <t>0,61*(0,995*2,08+0,515*2,08)+0,33*0,42*2,11</t>
  </si>
  <si>
    <t>0,585*(1,665*3,88+1,49*3,88)+0,515*2,16*1,99+0,85*2,1*0,265+0,74*1,265*2,1+0,765*1,25*2,5+0,38*0,345*1,62</t>
  </si>
  <si>
    <t>14</t>
  </si>
  <si>
    <t>962031132</t>
  </si>
  <si>
    <t>Bourání příček z cihel pálených na MVC tl do 100 mm</t>
  </si>
  <si>
    <t>-235225252</t>
  </si>
  <si>
    <t>Bourání příček z cihel, tvárnic nebo příčkovek z cihel pálených, plných nebo dutých na maltu vápennou nebo vápenocementovou, tl. do 100 mm</t>
  </si>
  <si>
    <t>bourání konstrukcí z plných cihel pálených</t>
  </si>
  <si>
    <t>"dle tabulky bouraných skladeb - skladba SB06" 3,6*(5,405+6,79+3,465)+0,56*2,11+1,08*2,11+1,165*2,1+3,87*6,11+1,66*2,87-(0,9*1,97+0,9*2,04+0,8*1,97*2)</t>
  </si>
  <si>
    <t>"dle tabulky bouraných skladeb - skladba SB06" 3,75*6,515+0,46*(5,82+0,78+1,19+0,465)+2,14*1+2,46*1,23-0,6*1,97+3,92*5,735-1,18*2,01+0,915*1,96</t>
  </si>
  <si>
    <t>4,02*(1,445+1,91+1,46)-0,6*1,97*2-0,8*1,97+2,2*(1,88*2+1,42)-0,6*1,97*2+3,57*1,91-0,8*1,97+0,97*2,15+2,55*(2,495+1,07+1,07)-0,8*1,97*2-0,6*1,97</t>
  </si>
  <si>
    <t>3,75*(1,69*5+2,055+0,965)+2,12*(0,91+1,15)-0,6*1,97*4+1,18*(2,68+1,95+0,75+0,745+0,91+1,125+0,72)+3,7*(1,225+4,18)-0,9*1,952*0,88+3,25*3,14-0,8*1,97</t>
  </si>
  <si>
    <t>0,79*2,56+3,3*3,065*3-0,8*1,97*3+2,14*(1,825+1,38)-0,7*1,97*2+3,4*1,2-0,8*1,97</t>
  </si>
  <si>
    <t>962031133</t>
  </si>
  <si>
    <t>Bourání příček z cihel pálených na MVC tl do 150 mm</t>
  </si>
  <si>
    <t>628667052</t>
  </si>
  <si>
    <t>Bourání příček z cihel, tvárnic nebo příčkovek z cihel pálených, plných nebo dutých na maltu vápennou nebo vápenocementovou, tl. do 150 mm</t>
  </si>
  <si>
    <t>"dle tabulky bouraných skladeb - skladba SB06" 3,75*(6,745+7,29)-(0,87*2,17+0,72*0,45+0,85*2,1)+3,71*3,815-0,8*1,97+3,95*1,63-0,775*1,62</t>
  </si>
  <si>
    <t>3,77*(4,015+5,26+4,26+5,27)-1,95*2,34+1,385*2,22-0,8*1,97+1,2*4,2+3,78*1,18-0,6*1,97+1,105*2,1+3,75*(1,575+4,2)-0,9*1,97-0,6*1,97-0,8*1,97+1,24*2,35</t>
  </si>
  <si>
    <t>2,7*2,9</t>
  </si>
  <si>
    <t>16</t>
  </si>
  <si>
    <t>962032231</t>
  </si>
  <si>
    <t>Bourání zdiva z cihel pálených nebo vápenopískových na MV nebo MVC přes 1 m3</t>
  </si>
  <si>
    <t>1354771619</t>
  </si>
  <si>
    <t>Bourání zdiva nadzákladového z cihel nebo tvárnic z cihel pálených nebo vápenopískových, na maltu vápennou nebo vápenocementovou, objemu přes 1 m3</t>
  </si>
  <si>
    <t>"dle tabulky bouraných skladeb - skladba SB07" (1,9+0,605)*(1,655*(1,16+1,115)/2+2,265*0,54)</t>
  </si>
  <si>
    <t>"dle tabulky bouraných skladeb - skladba SB07" 0,505*(1,96*3,88-0,9*2,02)</t>
  </si>
  <si>
    <t>"dle tabulky bouraných skladeb - skladba SB07" 0,305*0,9*2,09</t>
  </si>
  <si>
    <t>"dle tabulky bouraných skladeb - skladba SB07" 3,75*(0,325*5,125+0,31*3,95+0,455*3,65)-(1,16*2,24*0,325+0,455*2,34*2,18)+1,41*2,45*0,31+1,61*3,95*0,35</t>
  </si>
  <si>
    <t>(2,84*(3,735*2+6,845*2)-(0,88*1,17*2+1,78*1,95))*0,18+3,83*(0,345*1,105+0,32*1,07)+(3,95*3,52-1,23*(2,23+0,98))*0,315</t>
  </si>
  <si>
    <t>0,275*(2,7*(13,505+3,145)-(1,5*0,96+1,34*2,18+1,34*2,2+1,5*0,98))+0,32*1*2,2</t>
  </si>
  <si>
    <t>17</t>
  </si>
  <si>
    <t>963013530</t>
  </si>
  <si>
    <t>Bourání stropů s keramickou výplní</t>
  </si>
  <si>
    <t>1539493668</t>
  </si>
  <si>
    <t>Bourání stropů s keramickou výplní jakékoliv tloušťky</t>
  </si>
  <si>
    <t>bourání stávajícího stropu z hurdis v suterénu</t>
  </si>
  <si>
    <t>"dle tabulky bouraných skladeb - skladba STB02" ((5,325+0,15*2)*(4,555+0,15*2)-1,005*0,785)*0,24</t>
  </si>
  <si>
    <t>18</t>
  </si>
  <si>
    <t>963022819</t>
  </si>
  <si>
    <t>Bourání kamenných schodišťových stupňů zhotovených na místě</t>
  </si>
  <si>
    <t>m</t>
  </si>
  <si>
    <t>1605134976</t>
  </si>
  <si>
    <t>Bourání kamenných schodišťových stupňů oblých, rovných nebo kosých zhotovených na místě</t>
  </si>
  <si>
    <t>bourání pískovcového stupně v suterénu</t>
  </si>
  <si>
    <t>"1.PP - dle výkresu 111" 1,115</t>
  </si>
  <si>
    <t>19</t>
  </si>
  <si>
    <t>963031439</t>
  </si>
  <si>
    <t>Bourání cihelných kleneb na MV nebo MVC tl do 450 mm</t>
  </si>
  <si>
    <t>-2042659418</t>
  </si>
  <si>
    <t>Bourání cihelných kleneb na maltu vápennou nebo vápenocementovou, tl. do 450 mm</t>
  </si>
  <si>
    <t>bourání cihelné klenby stávajícího stropu</t>
  </si>
  <si>
    <t>"dle tabulky bouraných skladeb - skladba STB03" 7,15+2,83+1,5*1,91+4,65</t>
  </si>
  <si>
    <t>20</t>
  </si>
  <si>
    <t>963051113</t>
  </si>
  <si>
    <t>Bourání ŽB stropů deskových tl přes 80 mm</t>
  </si>
  <si>
    <t>-1423640677</t>
  </si>
  <si>
    <t>Bourání železobetonových stropů deskových, tl. přes 80 mm</t>
  </si>
  <si>
    <t>bourání stávajícího stropu ŽB v suterénu</t>
  </si>
  <si>
    <t>"dle tabulky bouraných skladeb - skladba STB01" (1,3+2,45)*0,125</t>
  </si>
  <si>
    <t>963051213</t>
  </si>
  <si>
    <t>Bourání ŽB stropů žebrových s viditelnými trámy</t>
  </si>
  <si>
    <t>1979326509</t>
  </si>
  <si>
    <t>Bourání železobetonových stropů žebrových s viditelnými trámy</t>
  </si>
  <si>
    <t>vybourání ŽB žebrového stropu</t>
  </si>
  <si>
    <t>"dle tabulky bouraných skladeb - skladba STB04" 0,16*(2*3,815+1,255*2,245+2,465*1,695)</t>
  </si>
  <si>
    <t>22</t>
  </si>
  <si>
    <t>964073331</t>
  </si>
  <si>
    <t>Vybourání válcovaných nosníků ze zdiva cihelného dl do 6 m hmotnosti 35 kg/m</t>
  </si>
  <si>
    <t>1298050500</t>
  </si>
  <si>
    <t>Vybourání válcovaných nosníků uložených ve zdivu cihelném délky do 6 m, hmotnosti do 35 kg/m</t>
  </si>
  <si>
    <t>"dle tabulky bouraných skladeb - skladba STB02" 5*(4,555+0,15*2)*31,1*0,001</t>
  </si>
  <si>
    <t>23</t>
  </si>
  <si>
    <t>965024131</t>
  </si>
  <si>
    <t>Bourání kamenných podlah nebo dlažeb z desek nebo mozaiky pl přes 1 m2</t>
  </si>
  <si>
    <t>922201318</t>
  </si>
  <si>
    <t>Bourání podlah kamenných bez podkladního lože, s jakoukoliv výplní spár z desek nebo mozaiky, plochy přes 1 m2</t>
  </si>
  <si>
    <t>bourání pískovcové dlažby - 50% použito zpět</t>
  </si>
  <si>
    <t>"dle tabulky bouraných skladeb - skladba PB01a" PB01a</t>
  </si>
  <si>
    <t>"dle tabulky bouraných skladeb - skladba PB01b" PB01b</t>
  </si>
  <si>
    <t>"dle tabulky bouraných skladeb - skladba PB01c" PB01c</t>
  </si>
  <si>
    <t>"dle tabulky bouraných skladeb - skladba PB01d" PB01d</t>
  </si>
  <si>
    <t>"dle tabulky bouraných skladeb - skladba PB01e" PB01e</t>
  </si>
  <si>
    <t xml:space="preserve">"dle tabulky bouraných skladeb - skladba PB01f" PB01f </t>
  </si>
  <si>
    <t>"dle tabulky bouraných skladeb - skladba PB01g" PB01g</t>
  </si>
  <si>
    <t>"dle tabulky bouraných skladeb - skladba PB01h" PB01h</t>
  </si>
  <si>
    <t>24</t>
  </si>
  <si>
    <t>965042141</t>
  </si>
  <si>
    <t>Bourání podkladů pod dlažby nebo mazanin betonových nebo z litého asfaltu tl do 100 mm pl přes 4 m2</t>
  </si>
  <si>
    <t>-517054481</t>
  </si>
  <si>
    <t>Bourání mazanin betonových nebo z litého asfaltu tl. do 100 mm, plochy přes 4 m2</t>
  </si>
  <si>
    <t>bourání stávajících podlah</t>
  </si>
  <si>
    <t>"dle tabulky bouraných skladeb - skladba PB01a" 16,46</t>
  </si>
  <si>
    <t>"dle tabulky bouraných skladeb - skladba PB01b" 24,49</t>
  </si>
  <si>
    <t>"dle tabulky bouraných skladeb - skladba PB01c" 1,185*0,575</t>
  </si>
  <si>
    <t>"dle tabulky bouraných skladeb - skladba PB01d" 1,19*0,915</t>
  </si>
  <si>
    <t>"dle tabulky bouraných skladeb - skladba PB01e" 13,74</t>
  </si>
  <si>
    <t>"dle tabulky bouraných skladeb - skladba PB01f" 13,72</t>
  </si>
  <si>
    <t>"dle tabulky bouraných skladeb - skladba PB01h" 8,31</t>
  </si>
  <si>
    <t>"dle tabulky bouraných skladeb - skladba PB01g" 8,96+18,82</t>
  </si>
  <si>
    <t>"dle tabulky bouraných skladeb - skladba PN28" 2,94</t>
  </si>
  <si>
    <t>"dle tabulky bouraných skladeb - skladba PN47" 9,33</t>
  </si>
  <si>
    <t>"dle tabulky bouraných skladeb - skladba PN48" 18,16+23,43</t>
  </si>
  <si>
    <t>"dle tabulky bouraných skladeb - skladba EPB01" 8,1*12,155</t>
  </si>
  <si>
    <t>"dle tabulky bouraných skladeb - skladba EPB02" 254,88-EPB01</t>
  </si>
  <si>
    <t>"dle tabulky bouraných skladeb - skladba EPB04" 56,9</t>
  </si>
  <si>
    <t>(PB01a+PB01b+PB01c+PB01d+PB01e+PB01f+PB01h+PB01g+PN47)*0,03+PN28*0,015+(EPB01+EPB02+EPB04)*0,06</t>
  </si>
  <si>
    <t>25</t>
  </si>
  <si>
    <t>965042241</t>
  </si>
  <si>
    <t>Bourání podkladů pod dlažby nebo mazanin betonových nebo z litého asfaltu tl přes 100 mm pl přes 4 m2</t>
  </si>
  <si>
    <t>1637968848</t>
  </si>
  <si>
    <t>Bourání mazanin betonových nebo z litého asfaltu tl. přes 100 mm, plochy přes 4 m2</t>
  </si>
  <si>
    <t>(PN05a+PN05c+PN06a+PN07a+PN08+PN12+PN09+PN10+PN11+PN13+PN14+PN15+PN16+PN17+PN18+PN19a+PN19b+PN20+PN21+PN22+PN23+PN24+PN25+PN26+PN46+PN40a+PN38)*0,12</t>
  </si>
  <si>
    <t>(PN27+PN29+PN30+PN31+PN32+PN33+PN34+PN35+PN36+PN37+PN39+PN40b+PN40c+PN45)*0,12</t>
  </si>
  <si>
    <t>PN06b*0,33+PN07b*0,18+PN05b*0,22</t>
  </si>
  <si>
    <t>"dle tabulky bouraných skladeb - skladba PN05a" 12,21-PN05b</t>
  </si>
  <si>
    <t>"dle tabulky bouraných skladeb - skladba PN05b" 3,005*0,965</t>
  </si>
  <si>
    <t>"dle tabulky bouraných skladeb - skladba PN05c" 14,32</t>
  </si>
  <si>
    <t>"dle tabulky bouraných skladeb - skladba PN06a" 202,66-PN06b</t>
  </si>
  <si>
    <t>"dle tabulky bouraných skladeb - skladba PN06b" 10,65+13,55</t>
  </si>
  <si>
    <t>"dle tabulky bouraných skladeb - skladba PN07a" 64,09-PN07b</t>
  </si>
  <si>
    <t>"dle tabulky bouraných skladeb - skladba PN07b" 29,4</t>
  </si>
  <si>
    <t>"dle tabulky bouraných skladeb - skladba PN08" 58,48</t>
  </si>
  <si>
    <t>"dle tabulky bouraných skladeb - skladba PN09" 70,68</t>
  </si>
  <si>
    <t>"dle tabulky bouraných skladeb - skladba PN10" 5,82*3,81+1,725*0,78+2,93</t>
  </si>
  <si>
    <t>"dle tabulky bouraných skladeb - skladba PN11" 16,25</t>
  </si>
  <si>
    <t>"dle tabulky bouraných skladeb - skladba PN12" 9,95+7,15</t>
  </si>
  <si>
    <t>"dle tabulky bouraných skladeb - skladba PN13" 8,43</t>
  </si>
  <si>
    <t>"dle tabulky bouraných skladeb - skladba PN14" 4,06</t>
  </si>
  <si>
    <t>"dle tabulky bouraných skladeb - skladba PN15" 2,77</t>
  </si>
  <si>
    <t>"dle tabulky bouraných skladeb - skladba PN16" 57,85-PN10</t>
  </si>
  <si>
    <t>"dle tabulky bouraných skladeb - skladba PN17" 4,69</t>
  </si>
  <si>
    <t>"dle tabulky bouraných skladeb - skladba PN18" 10,87</t>
  </si>
  <si>
    <t>"dle tabulky bouraných skladeb - skladba PN19a" 4,05</t>
  </si>
  <si>
    <t>"dle tabulky bouraných skladeb - skladba PN19b" 7,84-PN19a</t>
  </si>
  <si>
    <t>"dle tabulky bouraných skladeb - skladba PN20" 53,22</t>
  </si>
  <si>
    <t>"dle tabulky bouraných skladeb - skladba PN21" 12,32</t>
  </si>
  <si>
    <t>"dle tabulky bouraných skladeb - skladba PN22" 4,49</t>
  </si>
  <si>
    <t>"dle tabulky bouraných skladeb - skladba PN23" 4,48+2,77</t>
  </si>
  <si>
    <t>"dle tabulky bouraných skladeb - skladba PN24" 4,45+1,48</t>
  </si>
  <si>
    <t>"dle tabulky bouraných skladeb - skladba PN25" 1,22</t>
  </si>
  <si>
    <t>"dle tabulky bouraných skladeb - skladba PN26" 5,2+11,9</t>
  </si>
  <si>
    <t>"dle tabulky bouraných skladeb - skladba PN27" 2,01</t>
  </si>
  <si>
    <t>"dle tabulky bouraných skladeb - skladba PN29" 2,94</t>
  </si>
  <si>
    <t>"dle tabulky bouraných skladeb - skladba PN46" 24,11</t>
  </si>
  <si>
    <t>26</t>
  </si>
  <si>
    <t>965043341</t>
  </si>
  <si>
    <t>Bourání podkladů pod dlažby betonových s potěrem nebo teracem tl do 100 mm pl přes 4 m2</t>
  </si>
  <si>
    <t>1224084371</t>
  </si>
  <si>
    <t>Bourání mazanin betonových s potěrem nebo teracem tl. do 100 mm, plochy přes 4 m2</t>
  </si>
  <si>
    <t>"dle tabulky bouraných skladeb - skladba PN45" 5,15</t>
  </si>
  <si>
    <t>PN45*0,04</t>
  </si>
  <si>
    <t>27</t>
  </si>
  <si>
    <t>965081313</t>
  </si>
  <si>
    <t>Bourání podlah z dlaždic betonových, teracových nebo čedičových tl do 20 mm plochy přes 1 m2</t>
  </si>
  <si>
    <t>-1471846962</t>
  </si>
  <si>
    <t>Bourání podlah z dlaždic bez podkladního lože nebo mazaniny, s jakoukoliv výplní spár betonových, teracových nebo čedičových tl. do 20 mm, plochy přes 1 m2</t>
  </si>
  <si>
    <t>bourání betonvé dlažby</t>
  </si>
  <si>
    <t>"dle tabulky bouraných skladeb - skladba PN04" 46,49+77,59+180,65-PN03</t>
  </si>
  <si>
    <t>28</t>
  </si>
  <si>
    <t>966071121</t>
  </si>
  <si>
    <t>Demontáž ocelových kcí hmotnosti do 5 t z profilů hmotnosti přes 13 do 30 kg/m</t>
  </si>
  <si>
    <t>-718394125</t>
  </si>
  <si>
    <t>Demontáž ocelových konstrukcí profilů hmotnosti přes 13 do 30 kg/m, hmotnosti konstrukce do 5 t</t>
  </si>
  <si>
    <t>"dle tabulky bouraných skladeb - skladba STR02 - odhad" 0,52</t>
  </si>
  <si>
    <t>"dle tabulky bouraných skladeb - skladba STR04 - odhad" 0,88</t>
  </si>
  <si>
    <t>29</t>
  </si>
  <si>
    <t>966071131</t>
  </si>
  <si>
    <t>Demontáž ocelových kcí hmotnosti do 5 t z profilů hmotnosti přes 30 kg/m</t>
  </si>
  <si>
    <t>1603645722</t>
  </si>
  <si>
    <t>Demontáž ocelových konstrukcí profilů hmotnosti přes 30 kg/m, hmotnosti konstrukce do 5 t</t>
  </si>
  <si>
    <t>"dle tabulky bouraných skladeb - skladba STB05" (5,8*12+5,6*12+6,5*6+5,9*6+7,3*6+4,9*8+2,1*10)*54,2*0,001</t>
  </si>
  <si>
    <t>30</t>
  </si>
  <si>
    <t>968062244</t>
  </si>
  <si>
    <t>Vybourání dřevěných rámů oken jednoduchých včetně křídel pl do 1 m2</t>
  </si>
  <si>
    <t>666622064</t>
  </si>
  <si>
    <t>Vybourání dřevěných rámů oken s křídly, dveřních zárubní, vrat, stěn, ostění nebo obkladů rámů oken s křídly jednoduchých, plochy do 1 m2</t>
  </si>
  <si>
    <t>"3.NP" 0,72*0,45</t>
  </si>
  <si>
    <t>31</t>
  </si>
  <si>
    <t>968062354</t>
  </si>
  <si>
    <t>Vybourání dřevěných rámů oken dvojitých včetně křídel pl do 1 m2</t>
  </si>
  <si>
    <t>-352572986</t>
  </si>
  <si>
    <t>Vybourání dřevěných rámů oken s křídly, dveřních zárubní, vrat, stěn, ostění nebo obkladů rámů oken s křídly dvojitých, plochy do 1 m2</t>
  </si>
  <si>
    <t>bourání stávajícího bednění okenních otvorů</t>
  </si>
  <si>
    <t>"1.NP" 0,86*0,87</t>
  </si>
  <si>
    <t>32</t>
  </si>
  <si>
    <t>968062355</t>
  </si>
  <si>
    <t>Vybourání dřevěných rámů oken dvojitých včetně křídel pl do 2 m2</t>
  </si>
  <si>
    <t>-278890819</t>
  </si>
  <si>
    <t>Vybourání dřevěných rámů oken s křídly, dveřních zárubní, vrat, stěn, ostění nebo obkladů rámů oken s křídly dvojitých, plochy do 2 m2</t>
  </si>
  <si>
    <t>"1.NP" 0,94*2,01+1,1*1,12*2</t>
  </si>
  <si>
    <t>33</t>
  </si>
  <si>
    <t>968062356</t>
  </si>
  <si>
    <t>Vybourání dřevěných rámů oken dvojitých včetně křídel pl do 4 m2</t>
  </si>
  <si>
    <t>-786944467</t>
  </si>
  <si>
    <t>Vybourání dřevěných rámů oken s křídly, dveřních zárubní, vrat, stěn, ostění nebo obkladů rámů oken s křídly dvojitých, plochy do 4 m2</t>
  </si>
  <si>
    <t>"1.NP" 1,15*1,83+1,27*1,83*4+1,2*1,76*2+1,34*1,8+1,3*1,9*2+1,25*1,85+1,25*1,8+1,15*1,8+1,15*1,75+1,2*1,75*2+1,3*1,9+1,18*1,74+1,105*2,14+1,13*2</t>
  </si>
  <si>
    <t>34</t>
  </si>
  <si>
    <t>968062357</t>
  </si>
  <si>
    <t>Vybourání dřevěných rámů oken dvojitých včetně křídel pl přes 4 m2</t>
  </si>
  <si>
    <t>-103053672</t>
  </si>
  <si>
    <t>Vybourání dřevěných rámů oken s křídly, dveřních zárubní, vrat, stěn, ostění nebo obkladů rámů oken s křídly dvojitých, plochy přes 4 m2</t>
  </si>
  <si>
    <t>"1.NP" 2,3*1,99+2,315*1,99+2,16*1,99</t>
  </si>
  <si>
    <t>35</t>
  </si>
  <si>
    <t>968072455</t>
  </si>
  <si>
    <t>Vybourání kovových dveřních zárubní pl do 2 m2</t>
  </si>
  <si>
    <t>-1159593723</t>
  </si>
  <si>
    <t>Vybourání kovových rámů oken s křídly, dveřních zárubní, vrat, stěn, ostění nebo obkladů dveřních zárubní, plochy do 2 m2</t>
  </si>
  <si>
    <t>"1.PP" 0,75*1,76</t>
  </si>
  <si>
    <t>"1.NP" 0,8*1,97*15+0,6*1,97*14+0,8*1,99+0,9*1,96+0,9*1,97*4+0,9*1,95*2+0,85*2,07+0,7*1,97*3+0,9*1,93+0,9*2,03</t>
  </si>
  <si>
    <t>"2.NP" 0,8*2*2+0,9*1,97+0,8*2,01+0,875*2,05+0,9*2,04+0,8*1,97*2+0,65*1,97*2+0,75*1,97</t>
  </si>
  <si>
    <t>"3.NP" 0,87*2,17+0,9*2+0,85*2,1+0,95*1,91</t>
  </si>
  <si>
    <t>36</t>
  </si>
  <si>
    <t>968072456</t>
  </si>
  <si>
    <t>Vybourání kovových dveřních zárubní pl přes 2 m2</t>
  </si>
  <si>
    <t>-1395444704</t>
  </si>
  <si>
    <t>Vybourání kovových rámů oken s křídly, dveřních zárubní, vrat, stěn, ostění nebo obkladů dveřních zárubní, plochy přes 2 m2</t>
  </si>
  <si>
    <t>"1.NP" 0,9*2,83+1,04*2,05+0,8*2,22+1,15*2,04+1,15*2,05+1,18*2,01+2,32*(1,95+1,31)+2,87*(2,08+1,49)+1,35*2,21+3,84*3,66+1,23*(2,23+0,9)+1,84*2+1,34*2,2</t>
  </si>
  <si>
    <t>"3.NP" 0,97*2,18+0,97*2,16+0,94*2,11</t>
  </si>
  <si>
    <t>37</t>
  </si>
  <si>
    <t>968072559</t>
  </si>
  <si>
    <t>Vybourání kovových vrat pl přes 5 m2</t>
  </si>
  <si>
    <t>1628982663</t>
  </si>
  <si>
    <t>Vybourání kovových rámů oken s křídly, dveřních zárubní, vrat, stěn, ostění nebo obkladů vrat, mimo posuvných a skládacích, plochy přes 5 m2</t>
  </si>
  <si>
    <t>"1.NP" 3,5*(1,97+1,22)</t>
  </si>
  <si>
    <t>38</t>
  </si>
  <si>
    <t>971024451</t>
  </si>
  <si>
    <t>Vybourání otvorů ve zdivu kamenném pl do 0,25 m2 na MV nebo MVC tl do 450 mm</t>
  </si>
  <si>
    <t>2070547022</t>
  </si>
  <si>
    <t>Vybourání otvorů ve zdivu základovém nebo nadzákladovém kamenném, smíšeném kamenném, na maltu vápennou nebo vápenocementovou, plochy do 0,25 m2, tl. do 450 mm</t>
  </si>
  <si>
    <t>"niky pro zásuvkové boxy" 2</t>
  </si>
  <si>
    <t>"niky pro hydranty a rozvaděče" 4</t>
  </si>
  <si>
    <t>39</t>
  </si>
  <si>
    <t>971024561</t>
  </si>
  <si>
    <t>Vybourání otvorů ve zdivu kamenném pl do 1 m2 na MV nebo MVC tl do 600 mm</t>
  </si>
  <si>
    <t>-2064383488</t>
  </si>
  <si>
    <t>Vybourání otvorů ve zdivu základovém nebo nadzákladovém kamenném, smíšeném kamenném, na maltu vápennou nebo vápenocementovou, plochy do 1 m2, tl. do 600 mm</t>
  </si>
  <si>
    <t>"niky pro rozvaděče nebo skříně ÚT" 1*0,8*0,18*2+0,8*0,8*1,18</t>
  </si>
  <si>
    <t>40</t>
  </si>
  <si>
    <t>978011191</t>
  </si>
  <si>
    <t>Otlučení (osekání) vnitřní vápenné nebo vápenocementové omítky stropů v rozsahu přes 50 do 100 %</t>
  </si>
  <si>
    <t>785456186</t>
  </si>
  <si>
    <t>Otlučení vápenných nebo vápenocementových omítek vnitřních ploch stropů, v rozsahu přes 50 do 100 %</t>
  </si>
  <si>
    <t>otlučení omítek</t>
  </si>
  <si>
    <t>"dle tabulky bouraných skladeb - skladba SCB01" (16,46+8,31+8,96+18,82+13,72+13,74+3,47)*1,15</t>
  </si>
  <si>
    <t>Mezisoučet</t>
  </si>
  <si>
    <t>"dle tabulky bouraných skladeb - skladba SCB02" (1,42*1,335+21,36+6,57)*1,15</t>
  </si>
  <si>
    <t>"dle tabulky bouraných skladeb - skladba SCB06" (70,68+57,85+2,93+16,25+9,33+9,95+6,65+202,66+58,48+64,09+6,3+21,51+17,28+12,63)*1,15</t>
  </si>
  <si>
    <t>(1,28+1,36+4,69+33,67+27,63+7,84+4,49+53,22+12,32+4,45+1,22+2,77+1,48+4,48+1,62+2,41+0,83+1,61+3,35+1,71+25,09+5,28+41,78+5,48+4,12+2,62+1,19)*1,15</t>
  </si>
  <si>
    <t>(1,16+5,2+11,9+2,62*1,18+2,94+2,72+21,36+12,93)*1,15</t>
  </si>
  <si>
    <t>"dle tabulky bouraných skladeb - skladba SCB07" 3,32+10,87+4,9</t>
  </si>
  <si>
    <t>41</t>
  </si>
  <si>
    <t>978012191</t>
  </si>
  <si>
    <t>Otlučení (osekání) vnitřní vápenné nebo vápenocementové omítky stropů rákosových v rozsahu přes 50 do 100 %</t>
  </si>
  <si>
    <t>-1790105279</t>
  </si>
  <si>
    <t>Otlučení vápenných nebo vápenocementových omítek vnitřních ploch stropů rákosovaných, v rozsahu přes 50 do 100 %</t>
  </si>
  <si>
    <t>"dle tabulky bouraných skladeb - skladba SCB05" 4,45+1,22+4,48+2,01+18,69+34,45+40+16,15+7,92</t>
  </si>
  <si>
    <t>42</t>
  </si>
  <si>
    <t>978013191</t>
  </si>
  <si>
    <t>Otlučení (osekání) vnitřní vápenné nebo vápenocementové omítky stěn v rozsahu přes 50 do 100 %</t>
  </si>
  <si>
    <t>-2083514880</t>
  </si>
  <si>
    <t>Otlučení vápenných nebo vápenocementových omítek vnitřních ploch stěn s vyškrabáním spar, s očištěním zdiva, v rozsahu přes 50 do 100 %</t>
  </si>
  <si>
    <t>"dle tabulky bouraných skladeb - skladba SB01" 1,9*(3,265+0,2+6,77+1,395+0,735+1,37+3,04+1,3+0,28+0,835)+1,84*(5,325+4,555+5,26+0,635)</t>
  </si>
  <si>
    <t>2,28*(2,635*2+1,045*2+0,99+2,535*2)+2,07*(3,02+0,985+1,895+1,47+0,39+2,295+1,07+1,805+0,88+0,905)+2,36*(2,675*2+2,93+1,745+1,585+4,19+1,02+0,32)</t>
  </si>
  <si>
    <t>2,18*(6,6+2,4+3,44+4+0,615+0,9+0,635+2,475+1,025)+2,15*(2,815+1,985+1,81+3,715+1,17+0,705+1,19)+2,38*(2,915+2,95+1,185)</t>
  </si>
  <si>
    <t>"dle tabulky bouraných skladeb - skladba SB02" 3,83*(6,665+5,585+5,62+5,89)+3,6*(3,385+5,68)+3,62*(3,1+5,39)-(1,1*2+1,1*1,99+0,8*2+1,15*2,02*4)</t>
  </si>
  <si>
    <t>3,91*(6,605+6,705+6,66+6,45)+3,59*(6,45+2,68+2,155+3,465)+3,6*4,56+3,68*(37,18*2+7,11)-(1,95*2*2+0,8*1,97*2+0,8*2*3+0,8*2,01*2+1,15*2*2+1,35*2,2)</t>
  </si>
  <si>
    <t>3,68*(2,71+1,16*2+0,7*2+4,48*2)-(1,195*2,04*3+1,28*1,98+1,24*2,1+1,385*2,14+1,415*2,17+1,205*2,24+1,46*2,19+1,35*2,17+0,645*0,62+0,75*1,97)</t>
  </si>
  <si>
    <t>3,45*(37,7*2+6,1+9,48*2+6,6+3,85+3,93)-(1,2*1,95*17+1,345*2,13+1,415*2,22+1,205*2,22+1,435*2,18+1,42*2,14+1,24*2,12+1,15*2,3+1,5*2,32+1,1*2,02)</t>
  </si>
  <si>
    <t>3,45*(6,53+5,2+6,42+5,98+10,2+5,455+10,835*2+5,38+4,46+11,3+4,03)-(1,2*1,95*6+1,1*2,02+1,35*2,26+1,05*2,41+1,415*2,69+1,35*2,23+1,15*2,17+1,5*2,31)</t>
  </si>
  <si>
    <t>3,45*(17,2+11,3)-(1,5*2,34+1,15*2,17+1,3*2,09+2,25*2,1+1,295*1,9+1,3*2,04+1,6*2,62+1,13*2,07+1,155*2,01*3+1,5*2,33+1,145*2,36)</t>
  </si>
  <si>
    <t>3,88*(14,16*2+5,37*2)+3,65*(9,67*2+5,82*2)-(3,54*3,19+0,8*1,97*2+0,9*1,97+0,9*1,96*2+2,32*3,22+1,25*1,77+0,9*1,95+1,29*1,86+1,26*1,86+1,26*1,83)</t>
  </si>
  <si>
    <t>3,86*(6,14*2+2,5*2)+3,95*(1,23+2*2+0,615)+2,08*(2,475*2+0,645*2+3,825+0,59+0,7)+4,3*(5,28*2+1,815*2)-(1,76*2,23+0,8*1,97*2+0,8*0,87+1,15*1,83)</t>
  </si>
  <si>
    <t>4,27*(13,25+15,66*2+1,55*4+1,23*2+1,54*2)+3,77*(10,47*2+11,83+1,01*2+1,21*2+0,31*4)-(2,16*2,13+2,16*2,14+0,9*1,97+1,37*2,38+2,3*2,13+2,3*2,14+1,3*2)</t>
  </si>
  <si>
    <t>3,92*(5,735+3,06*2)+3,9*(2,715*2+5,735)-(1,2*1,79+1,2*1,81+2,87*(2,08+1,49)+1,37*2,31+1,37*2,33+0,86*1,47+0,915*1,96+1,34*1,9+1,3*1,9+1,33*2,36)</t>
  </si>
  <si>
    <t>3,39*(1,76*2+5,735*2)-(1,33*2,36+0,9*1,97+1,325*2,21+1,305*1,91)+3,91*(2,445*2+1,42*2+1,825)-(0,77*2,13+0,86*1,47)+2,13*0,64*2+3,77*(1,6*2+1,88)</t>
  </si>
  <si>
    <t>2,22*(2,385*2+1,385)+4,02*(3,345*2+0,32*2)+3,84*(8,5+4,53+1,83+0,85)-(0,85*2,07+1,28*2,21+0,795*2,16+1,4*2,45+1,13*2,1+1,1*1,25+1,245*1,25)</t>
  </si>
  <si>
    <t>3,55*(7,6+6,85)+4,21*(6,75+6,84)+3,57*(1,91+3,68*2)+3,36*(1,83+2,01*2)-(1,15*2,05+1,15*2,04+0,85*2,07+0,7*1,97*2+0,9*1,97+1,35*2,21+0,8*1,97+1,28*2,5)</t>
  </si>
  <si>
    <t>3,88*(8,83+5,685+3,79+5,35+6)+3,69*(4,69*2+2,455*2)-(0,8*1,97*3+1,255*1,78+1,25*1,8+1,25*1,79+1,15*1,82+0,97*2,15)</t>
  </si>
  <si>
    <t>2,55*(1,725+2,01+0,57+0,46+1,445+1,33+1,07+2,565+1,58+3,3+0,655+0,3+0,6)+3,78*(1,185*2+1,18)+3,76*(3,35+4,36*2+0,54*2+4,97)-(0,9*1,97+1,155*1,77)</t>
  </si>
  <si>
    <t>3,72*(1,575+1,635)-(1,15*2,14+1,1*2,17)+3,67*(9,64+4,74+9,5+5,57+0,585*2)-(1,18*1,75+0,9*1,97+0,92*2,15+1,11*2,09+1,22*1,76*2+0,9*1,97)</t>
  </si>
  <si>
    <t>3,25*(1,52+3,15+1,9)-(1,075*1,62+0,6*1,97)+2,59*(0,75+1,525+1,14+0,115+0,395+0,79+0,34)+3,3*(1,825+0,285+0,86+0,845+1,72*2)+3,38*(3,84*2+2,9)</t>
  </si>
  <si>
    <t>2,19*(3,955*2+1,42*2)-(1,11*2,09+1,05*2,24+1,27*1,91+0,9*1,97)+3,4*(2,45*+1,725*2+1,2*2)-(0,9*(2,05+0,78)+1,05*2,24)</t>
  </si>
  <si>
    <t>2,55*(3,995*2+3,465*2)+3*(3,55*2+3,005*2)-(0,995*1,27+0,9*2,03+0,9*1,97)</t>
  </si>
  <si>
    <t>"dle tabulky bouraných skladeb - skladba SB03" 3,75*(6,78+3,125+2,705+9,99+10,19+6,645+6,605+5,345)-(1,93*2,06*4+1,195*2,02+0,94*2,11+0,97*2,16+0,9*2)</t>
  </si>
  <si>
    <t>3,75*(5,93+7,065*2+0,155*2+0,17*2+0,15+6,665+4,99+4,82+8,38*2+0,225*2)-(1,93*2,06*4+0,9*2+0,97*2,18+0,97*2,16+0,97*2,18+0,94*2,11)</t>
  </si>
  <si>
    <t>3,6*(3,255+2,305+1,665+4,61+4,85+4,61*2+3,58*2)-(1,2*1,95*2+0,95*1,91*2)</t>
  </si>
  <si>
    <t>3,6*(2,86+2,7+2,57+3,36+1,52+4,19)+3,5*(0,88*2+1,065*4+1,02*2)+3,42*(6,42*2+0,595*2+6,11*2)-(0,9*1,97*2+0,8*2*2+0,65*1,97*2+0,4*0,86+1,05*2,41)</t>
  </si>
  <si>
    <t>"dle tabulky bouraných skladeb - skladba SB06" (SB06100+SB06150)*2</t>
  </si>
  <si>
    <t>"dle tabulky bouraných skladeb - skladba SB07" 1,9*(0,585+1,655+0,475+2,265+3,935)+0,9*2,09*2+3,75*(5,125+7,305)-(2,2*2,2+1,16*2,24)+1,41*2,45</t>
  </si>
  <si>
    <t>1,96*3,88-0,9*2,02+1,61*3,95*2+(2,84*(3,735*2+6,845*2)-(0,88*1,17*2+1,78*1,95))*2+3,83*(1,105+1,07)*2+3,95*3,52-1,23*(2,23+0,98)</t>
  </si>
  <si>
    <t>(2,7*(13,505+3,145)-(1,5*0,96+1,34*2,18+1,34*2,2+1,5*0,98))*2+1*2,2*2</t>
  </si>
  <si>
    <t>"dle tabulky bouraných skladeb - skladba SB08" 2,02*(3,51+1,805)+2,08*(0,995+0,515)*2+0,42*2,11*2+1,665*3,88*2+1,49*3,88*2+2,16*1,99*2+0,85*2,1*2</t>
  </si>
  <si>
    <t>1,265*2,1*2+1,25*2,5*2</t>
  </si>
  <si>
    <t>74</t>
  </si>
  <si>
    <t>978023251</t>
  </si>
  <si>
    <t>Vyškrabání spár zdiva kamenného režného</t>
  </si>
  <si>
    <t>1340743954</t>
  </si>
  <si>
    <t>Vyškrabání cementové malty ze spár zdiva kamenného režného z lomového kamene</t>
  </si>
  <si>
    <t>pročištění spár</t>
  </si>
  <si>
    <t>"dle tabulky bouraných skladeb - skladba SB/01" SB01</t>
  </si>
  <si>
    <t>"dle tabulky bouraných skladeb - skladba SB/02" SB02</t>
  </si>
  <si>
    <t>"dle tabulky bouraných skladeb - skladba SCB/01" SCB01</t>
  </si>
  <si>
    <t>75</t>
  </si>
  <si>
    <t>978023411</t>
  </si>
  <si>
    <t>Vyškrabání spár zdiva cihelného mimo komínového</t>
  </si>
  <si>
    <t>-2103092177</t>
  </si>
  <si>
    <t>Vyškrabání cementové malty ze spár zdiva cihelného mimo komínového</t>
  </si>
  <si>
    <t>"dle tabulky bouraných skladeb - skladba SB/03" SB03</t>
  </si>
  <si>
    <t>"dle tabulky bouraných skladeb - skladba SCB/02" SCB02</t>
  </si>
  <si>
    <t>"dle tabulky bouraných skladeb - skladba SCB/06" SCB06</t>
  </si>
  <si>
    <t>43</t>
  </si>
  <si>
    <t>978036161</t>
  </si>
  <si>
    <t>Otlučení (osekání) cementových omítek vnějších ploch v rozsahu přes 30 do 50 %</t>
  </si>
  <si>
    <t>766082716</t>
  </si>
  <si>
    <t>Otlučení cementových omítek vnějších ploch s vyškrabáním spar zdiva a s očištěním povrchu, v rozsahu přes 40 do 50 %</t>
  </si>
  <si>
    <t>"dle tabulky navrhovaných skladeb - skladba SN/21" SN21</t>
  </si>
  <si>
    <t xml:space="preserve">"dle tabulky navrhovaných skladeb - skladba SN/22" SN22 </t>
  </si>
  <si>
    <t>44</t>
  </si>
  <si>
    <t>978036191</t>
  </si>
  <si>
    <t>Otlučení (osekání) cementových omítek vnějších ploch v rozsahu přes 50 do 100 %</t>
  </si>
  <si>
    <t>-290992278</t>
  </si>
  <si>
    <t>Otlučení cementových omítek vnějších ploch s vyškrabáním spar zdiva a s očištěním povrchu, v rozsahu přes 80 do 100 %</t>
  </si>
  <si>
    <t>"dle tabulky navrhovaných skladeb - skladba SN/20" SN20</t>
  </si>
  <si>
    <t>45</t>
  </si>
  <si>
    <t>978035127</t>
  </si>
  <si>
    <t>Odstranění tenkovrstvé omítky tl přes 2 mm odsekáním v rozsahu přes 50 do 100 %</t>
  </si>
  <si>
    <t>-1705353435</t>
  </si>
  <si>
    <t>Odstranění tenkovrstvých omítek nebo štuku tloušťky přes 2 mm odsekáním, rozsahu přes 50 do 100%</t>
  </si>
  <si>
    <t>skladba SN20</t>
  </si>
  <si>
    <t>"Z" 8+1,6+7,1+2,3</t>
  </si>
  <si>
    <t>"V" 2,4+3,8+3,9</t>
  </si>
  <si>
    <t>"JV" 9,25</t>
  </si>
  <si>
    <t>"J" 16</t>
  </si>
  <si>
    <t>skladba SN21</t>
  </si>
  <si>
    <t>"Z" 5,4+1,1+5,4+3,4+1,5+2,6</t>
  </si>
  <si>
    <t>"V" 1,2+10,9+1,2+3,8+11,4+16,4</t>
  </si>
  <si>
    <t>"JV" 23+6*1,1</t>
  </si>
  <si>
    <t>"J" 10,8+11,3+11,4+0,6+5,9</t>
  </si>
  <si>
    <t>skladba SN22</t>
  </si>
  <si>
    <t>"Z" 141,7+80+7,3-(6*1,8*1,95+1,03*1,91+2,25*1,91*0,5+2*1,1*1,9+2*1,1*2+1,28*2)</t>
  </si>
  <si>
    <t>"V" 71+105+124-(4*1,15*1,88+2,1*1,88+3*1,1*1,9+2*0,4*0,86+9*1,15*1,95+4*1,8*1,95)</t>
  </si>
  <si>
    <t>"JV" 124+6*6,5-7*1,2*1,95</t>
  </si>
  <si>
    <t>"J" 276-16*1,2*1,95</t>
  </si>
  <si>
    <t>46</t>
  </si>
  <si>
    <t>985131111</t>
  </si>
  <si>
    <t>Očištění ploch stěn, rubu kleneb a podlah tlakovou vodou</t>
  </si>
  <si>
    <t>2009476308</t>
  </si>
  <si>
    <t>"dle tabulky bouraných skladeb - skladba SCB01" SCB01</t>
  </si>
  <si>
    <t>"dle tabulky bouraných skladeb - skladba SCB02" SCB02</t>
  </si>
  <si>
    <t>"dle tabulky bouraných skladeb - skladba SCB06" SCB06</t>
  </si>
  <si>
    <t>"dle tabulky navrhovaných skladeb - skladba SN/22" SN22</t>
  </si>
  <si>
    <t>"dle tabulky bouraných skladeb - skladba SB01" SB01</t>
  </si>
  <si>
    <t>"dle tabulky bouraných skladeb - skladba SB02" SB02</t>
  </si>
  <si>
    <t>"dle tabulky bouraných skladeb - skladba SB03" SB03</t>
  </si>
  <si>
    <t>76</t>
  </si>
  <si>
    <t>985211111</t>
  </si>
  <si>
    <t>Vyklínování uvolněných kamenů ve zdivu se spárami dl do 6 m/m2</t>
  </si>
  <si>
    <t>-1845579439</t>
  </si>
  <si>
    <t>Vyklínování uvolněných kamenů zdiva úlomky kamene, popřípadě cihel délky spáry na 1 m2 upravované plochy do 6 m</t>
  </si>
  <si>
    <t>997</t>
  </si>
  <si>
    <t>Přesun sutě</t>
  </si>
  <si>
    <t>47</t>
  </si>
  <si>
    <t>997013214</t>
  </si>
  <si>
    <t>Vnitrostaveništní doprava suti a vybouraných hmot pro budovy v přes 12 do 15 m ručně</t>
  </si>
  <si>
    <t>-945827141</t>
  </si>
  <si>
    <t>Vnitrostaveništní doprava suti a vybouraných hmot vodorovně do 50 m svisle ručně pro budovy a haly výšky přes 12 do 15 m</t>
  </si>
  <si>
    <t>48</t>
  </si>
  <si>
    <t>997013501</t>
  </si>
  <si>
    <t>Odvoz suti a vybouraných hmot na skládku nebo meziskládku do 1 km se složením</t>
  </si>
  <si>
    <t>1200791161</t>
  </si>
  <si>
    <t>Odvoz suti a vybouraných hmot na skládku nebo meziskládku se složením, na vzdálenost do 1 km</t>
  </si>
  <si>
    <t>49</t>
  </si>
  <si>
    <t>997013509</t>
  </si>
  <si>
    <t>Příplatek k odvozu suti a vybouraných hmot na skládku ZKD 1 km přes 1 km</t>
  </si>
  <si>
    <t>428399617</t>
  </si>
  <si>
    <t>Odvoz suti a vybouraných hmot na skládku nebo meziskládku se složením, na vzdálenost Příplatek k ceně za každý další i započatý 1 km přes 1 km</t>
  </si>
  <si>
    <t>1182,104*4 'Přepočtené koeficientem množství</t>
  </si>
  <si>
    <t>50</t>
  </si>
  <si>
    <t>997013861</t>
  </si>
  <si>
    <t>Poplatek za uložení stavebního odpadu na recyklační skládce (skládkovné) z prostého betonu kód odpadu 17 01 01</t>
  </si>
  <si>
    <t>170472858</t>
  </si>
  <si>
    <t>Poplatek za uložení stavebního odpadu na recyklační skládce (skládkovné) z prostého betonu zatříděného do Katalogu odpadů pod kódem 17 01 01</t>
  </si>
  <si>
    <t>"uložení betonu z vybouraných základových kcí" bourzak*2,2</t>
  </si>
  <si>
    <t>51</t>
  </si>
  <si>
    <t>997013871</t>
  </si>
  <si>
    <t>Poplatek za uložení stavebního odpadu na recyklační skládce (skládkovné) směsného stavebního a demoličního kód odpadu 17 09 04</t>
  </si>
  <si>
    <t>1315053042</t>
  </si>
  <si>
    <t>Poplatek za uložení stavebního odpadu na recyklační skládce (skládkovné) směsného stavebního a demoličního zatříděného do Katalogu odpadů pod kódem 17 09 04</t>
  </si>
  <si>
    <t>1182,104</t>
  </si>
  <si>
    <t>998</t>
  </si>
  <si>
    <t>Přesun hmot</t>
  </si>
  <si>
    <t>77</t>
  </si>
  <si>
    <t>998018003</t>
  </si>
  <si>
    <t>Přesun hmot ruční pro budovy v přes 12 do 24 m</t>
  </si>
  <si>
    <t>1519112908</t>
  </si>
  <si>
    <t>Přesun hmot pro budovy občanské výstavby, bydlení, výrobu a služby ruční - bez užití mechanizace vodorovná dopravní vzdálenost do 100 m pro budovy s jakoukoliv nosnou konstrukcí výšky přes 12 do 24 m</t>
  </si>
  <si>
    <t>PSV</t>
  </si>
  <si>
    <t>Práce a dodávky PSV</t>
  </si>
  <si>
    <t>725</t>
  </si>
  <si>
    <t>Zdravotechnika - zařizovací předměty</t>
  </si>
  <si>
    <t>52</t>
  </si>
  <si>
    <t>725110811</t>
  </si>
  <si>
    <t>Demontáž klozetů splachovací s nádrží</t>
  </si>
  <si>
    <t>soubor</t>
  </si>
  <si>
    <t>-59772178</t>
  </si>
  <si>
    <t>Demontáž klozetů splachovacích s nádrží nebo tlakovým splachovačem</t>
  </si>
  <si>
    <t>"1.NP" 9</t>
  </si>
  <si>
    <t>53</t>
  </si>
  <si>
    <t>725122813</t>
  </si>
  <si>
    <t>Demontáž pisoárových stání s nádrží a jedním záchodkem</t>
  </si>
  <si>
    <t>-1876746522</t>
  </si>
  <si>
    <t>Demontáž pisoárů s nádrží a 1 záchodkem</t>
  </si>
  <si>
    <t>"1.NP" 4</t>
  </si>
  <si>
    <t>54</t>
  </si>
  <si>
    <t>725210821</t>
  </si>
  <si>
    <t>Demontáž umyvadel bez výtokových armatur</t>
  </si>
  <si>
    <t>546822134</t>
  </si>
  <si>
    <t>Demontáž umyvadel bez výtokových armatur umyvadel</t>
  </si>
  <si>
    <t>55</t>
  </si>
  <si>
    <t>725330820</t>
  </si>
  <si>
    <t>Demontáž výlevka diturvitová</t>
  </si>
  <si>
    <t>-498298455</t>
  </si>
  <si>
    <t>Demontáž výlevek bez výtokových armatur a bez nádrže a splachovacího potrubí diturvitových</t>
  </si>
  <si>
    <t>"1.NP" 1</t>
  </si>
  <si>
    <t>762</t>
  </si>
  <si>
    <t>Konstrukce tesařské</t>
  </si>
  <si>
    <t>56</t>
  </si>
  <si>
    <t>762342813</t>
  </si>
  <si>
    <t>Demontáž laťování střech z latí osové vzdálenosti přes 0,50 m</t>
  </si>
  <si>
    <t>2044240379</t>
  </si>
  <si>
    <t>Demontáž bednění a laťování laťování střech sklonu do 60° se všemi nadstřešními konstrukcemi, z latí průřezové plochy do 25 cm2 při osové vzdálenosti přes 0,50 m</t>
  </si>
  <si>
    <t>"dle tabulky bouraných skladeb - skladba STR03" STR03*2</t>
  </si>
  <si>
    <t>57</t>
  </si>
  <si>
    <t>762431828</t>
  </si>
  <si>
    <t>Demontáž obložení stěn z desek dřevoštěpkových tl přes 15 mm na pero a drážku přibíjených</t>
  </si>
  <si>
    <t>-1323143747</t>
  </si>
  <si>
    <t>Demontáž obložení stěn z dřevoštěpkových desek šroubovaných na pero a drážku, tloušťka desky přes 15 mm</t>
  </si>
  <si>
    <t>"2.NP" 1,1*1,95*4+1,1*1,99*2+1,1*2+1,8*2+1,2*1,95*23+1,155*1,88*3+2,1*1,88+1,195*1,9+1,1*1,9*3+0,4*0,86*2+1,15*1,95*5</t>
  </si>
  <si>
    <t>"3.NP" 1,8*1,91*4+1,03*1,91+2,2*2,55+1,8*1,96*4+1,2*2,26+1,2*1,95+0,85*2,19</t>
  </si>
  <si>
    <t>58</t>
  </si>
  <si>
    <t>762512811</t>
  </si>
  <si>
    <t>Demontáž kce podkladového roštu</t>
  </si>
  <si>
    <t>-861759240</t>
  </si>
  <si>
    <t>Demontáž podlahové konstrukce podkladové roštu podkladového</t>
  </si>
  <si>
    <t>demontáž trámů</t>
  </si>
  <si>
    <t>"dle tabulky bouraných skladeb - skladba PN02" (39,38+18,69+34,45+43,26+40+16,15+7,92+236,79+59,81+38,17+38,02+59,31+50,66)</t>
  </si>
  <si>
    <t>"dle tabulky bouraných skladeb - skladba PN03" PN03</t>
  </si>
  <si>
    <t>"dle tabulky bouraných skladeb - skladba PN04" PN04</t>
  </si>
  <si>
    <t>"dle tabulky bouraných skladeb - skladba PN41" PN41</t>
  </si>
  <si>
    <t>"dle tabulky bouraných skladeb - skladba PN42" PN42</t>
  </si>
  <si>
    <t>"dle tabulky bouraných skladeb - skladba PN43" PN43</t>
  </si>
  <si>
    <t>"dle tabulky bouraných skladeb - skladba PN44" PN44</t>
  </si>
  <si>
    <t>"dle tabulky bouraných skladeb - skladba SCB05" SCB05</t>
  </si>
  <si>
    <t>59</t>
  </si>
  <si>
    <t>762521811</t>
  </si>
  <si>
    <t>Demontáž podlah bez polštářů z prken tloušťky do 32 mm</t>
  </si>
  <si>
    <t>792678421</t>
  </si>
  <si>
    <t>Demontáž podlah bez polštářů z prken tl. do 32 mm</t>
  </si>
  <si>
    <t>bourání stávajících podlah z prken</t>
  </si>
  <si>
    <t>"dle tabulky bouraných skladeb - skladba PN41" 21,51</t>
  </si>
  <si>
    <t>"dle tabulky bouraných skladeb - skladba PN42" 17,28</t>
  </si>
  <si>
    <t>"dle tabulky bouraných skladeb - skladba PN43" 12,63</t>
  </si>
  <si>
    <t>"dle tabulky bouraných skladeb - skladba PN44" 1,6*1,88+1,435*0,65</t>
  </si>
  <si>
    <t>60</t>
  </si>
  <si>
    <t>762811811</t>
  </si>
  <si>
    <t>Demontáž záklopů stropů z hrubých prken tl do 32 mm</t>
  </si>
  <si>
    <t>2068283028</t>
  </si>
  <si>
    <t>Demontáž záklopů stropů vrchních a zapuštěných z hrubých prken, tl. do 32 mm</t>
  </si>
  <si>
    <t>demontáž podbití</t>
  </si>
  <si>
    <t>"dle tabulky bouraných skladeb - skladba STB05" 12,21+14,32+39,38+18,69+34,45+43,26+40+16,15+7,92+180,65</t>
  </si>
  <si>
    <t>61</t>
  </si>
  <si>
    <t>762822810</t>
  </si>
  <si>
    <t>Demontáž stropních trámů z hraněného řeziva průřezové pl do 144 cm2</t>
  </si>
  <si>
    <t>999027326</t>
  </si>
  <si>
    <t>Demontáž stropních trámů z hraněného řeziva, průřezové plochy do 144 cm2</t>
  </si>
  <si>
    <t>"dle tabulky bouraných skladeb - skladba STB05" 3,55*10</t>
  </si>
  <si>
    <t>62</t>
  </si>
  <si>
    <t>762841811</t>
  </si>
  <si>
    <t>Demontáž podbíjení obkladů stropů a střech sklonu do 60° z hrubých prken tl do 35 mm</t>
  </si>
  <si>
    <t>-839121393</t>
  </si>
  <si>
    <t>Demontáž podbíjení obkladů stropů a střech sklonu do 60° z hrubých prken tl. do 35 mm bez omítky</t>
  </si>
  <si>
    <t>"dle tabulky bouraných skladeb - skladba STB05" STB05</t>
  </si>
  <si>
    <t>63</t>
  </si>
  <si>
    <t>762999R01</t>
  </si>
  <si>
    <t>Demontáž příhradových nosníků střešní konstrukce včetně odvozu a následné likvidace</t>
  </si>
  <si>
    <t>-344242</t>
  </si>
  <si>
    <t>Demontáž stropních trámů z hraněného řeziva, průřezové plochy přes 450 do 540 cm2</t>
  </si>
  <si>
    <t>"dle tabulky bouraných skladeb - skladba STB01" 1</t>
  </si>
  <si>
    <t>763</t>
  </si>
  <si>
    <t>Konstrukce suché výstavby</t>
  </si>
  <si>
    <t>64</t>
  </si>
  <si>
    <t>763121821</t>
  </si>
  <si>
    <t>Demontáž SDK předsazené, šachtové stěny s nosnou kcí se zdvojeným CW profilem opláštění jednoduché</t>
  </si>
  <si>
    <t>340039227</t>
  </si>
  <si>
    <t>Demontáž předsazených nebo šachtových stěn ze sádrokartonových desek s nosnou konstrukcí z ocelových profilů se zdvojeným CW profilem, opláštění jednoduché</t>
  </si>
  <si>
    <t>odstranění SDK předstěny</t>
  </si>
  <si>
    <t>"dle tabulky bouraných skladeb - skladba SB09" 3,96*(1,165*2+2,77)</t>
  </si>
  <si>
    <t>65</t>
  </si>
  <si>
    <t>763131822</t>
  </si>
  <si>
    <t>Demontáž SDK podhledu s dvouvrstvou nosnou kcí z ocelových profilů opláštění dvojité</t>
  </si>
  <si>
    <t>-1654786891</t>
  </si>
  <si>
    <t>Demontáž podhledu nebo samostatného požárního předělu ze sádrokartonových desek s nosnou konstrukcí dvouvrstvou z ocelových profilů, opláštění dvojité</t>
  </si>
  <si>
    <t xml:space="preserve">"dle tabulky bouraných skladeb - skladba  SCB04" 1,36+5,25+1,28+1,23+3,32+7,28+23,43+18,16</t>
  </si>
  <si>
    <t>66</t>
  </si>
  <si>
    <t>763135812</t>
  </si>
  <si>
    <t>Demontáž podhledu sádrokartonového kazetového na roštu polozapuštěném</t>
  </si>
  <si>
    <t>-897448866</t>
  </si>
  <si>
    <t>Demontáž podhledu sádrokartonového kazetového na zavěšeném na roštu polozapuštěném</t>
  </si>
  <si>
    <t>odstranění kazetového podhledu</t>
  </si>
  <si>
    <t>"dle tabulky bouraných skladeb - skladba SCB03" 2,93</t>
  </si>
  <si>
    <t>764</t>
  </si>
  <si>
    <t>Konstrukce klempířské</t>
  </si>
  <si>
    <t>67</t>
  </si>
  <si>
    <t>764001821</t>
  </si>
  <si>
    <t>Demontáž krytiny ze svitků nebo tabulí do suti</t>
  </si>
  <si>
    <t>1978182668</t>
  </si>
  <si>
    <t>Demontáž klempířských konstrukcí krytiny ze svitků nebo tabulí do suti</t>
  </si>
  <si>
    <t>"dle tabulky bouraných skladeb - skladba STR01" 9,15*(11,88+7,8*0,5+17,9+3,45*0,5)+10,6*(13,34+21,085+30,985+4,835*0,3+14,815+4,5*0,4)+6,6*2,6*0,5</t>
  </si>
  <si>
    <t>9,25*(18,5+4,06*0,5+11,365+7,135*0,5)</t>
  </si>
  <si>
    <t>"dle tabulky bouraných skladeb - skladba STR02" 4*8,85</t>
  </si>
  <si>
    <t>"dle tabulky bouraných skladeb - skladba STR04" 13,2*3,7</t>
  </si>
  <si>
    <t>765</t>
  </si>
  <si>
    <t>Krytina skládaná</t>
  </si>
  <si>
    <t>68</t>
  </si>
  <si>
    <t>765111825</t>
  </si>
  <si>
    <t>Demontáž krytiny keramické hladké sklonu do 30° se zvětralou maltou do suti</t>
  </si>
  <si>
    <t>1883924491</t>
  </si>
  <si>
    <t>Demontáž krytiny keramické hladké (bobrovky), sklonu do 30° se zvětralou maltou do suti</t>
  </si>
  <si>
    <t>"dle tabulky bouraných skladeb - skladba STR03" 8,85*3,95</t>
  </si>
  <si>
    <t>766</t>
  </si>
  <si>
    <t>Konstrukce truhlářské</t>
  </si>
  <si>
    <t>69</t>
  </si>
  <si>
    <t>766411821</t>
  </si>
  <si>
    <t>Demontáž truhlářského obložení stěn z palubek</t>
  </si>
  <si>
    <t>1660915471</t>
  </si>
  <si>
    <t>Demontáž obložení stěn palubkami</t>
  </si>
  <si>
    <t>"dle tabulky bouraných skladeb - skladba SB05" 1,67*(6+6)+2,7*(2,195+2,41+1,565)</t>
  </si>
  <si>
    <t>767</t>
  </si>
  <si>
    <t>Konstrukce zámečnické</t>
  </si>
  <si>
    <t>70</t>
  </si>
  <si>
    <t>767661811</t>
  </si>
  <si>
    <t>Demontáž mříží pevných nebo otevíravých</t>
  </si>
  <si>
    <t>-528617648</t>
  </si>
  <si>
    <t>demontáž mříží okenních otvorů v 1.NP</t>
  </si>
  <si>
    <t>"1.NP" 1,15*1,83+0,86*0,87+1,27*1,83*4+1,2*1,76*2+1,34*1,8+1,3*1,9*2+1,25*1,85+1,25*1,8+1,15*1,8+1,15*1,75+1,2*1,75*2+1,3*1,9*1,18*1,74+0,94*2,01</t>
  </si>
  <si>
    <t>1,105*2,14+1,1*1,12*2+1,13*2+2,3*1,99+2,315*1,99+2,16*1,99</t>
  </si>
  <si>
    <t>771</t>
  </si>
  <si>
    <t>Podlahy z dlaždic</t>
  </si>
  <si>
    <t>71</t>
  </si>
  <si>
    <t>771571810</t>
  </si>
  <si>
    <t>Demontáž podlah z dlaždic keramických kladených do malty</t>
  </si>
  <si>
    <t>-641216857</t>
  </si>
  <si>
    <t>bourání stávajících podlah z dlažby</t>
  </si>
  <si>
    <t>"dle tabulky bouraných skladeb - skladba PN03" 3,925*6,05+4,9</t>
  </si>
  <si>
    <t>"dle tabulky bouraných skladeb - skladba PN30" 4,12+2,62+1,19+1,16</t>
  </si>
  <si>
    <t>"dle tabulky bouraných skladeb - skladba PN31" 5,48</t>
  </si>
  <si>
    <t>"dle tabulky bouraných skladeb - skladba PN32" 2,72</t>
  </si>
  <si>
    <t>"dle tabulky bouraných skladeb - skladba PN33" 41,78</t>
  </si>
  <si>
    <t>"dle tabulky bouraných skladeb - skladba PN34" 1,62+2,41+0,83+1,61+3,35+1,71+25,09</t>
  </si>
  <si>
    <t>"dle tabulky bouraných skladeb - skladba PN35" 5,28</t>
  </si>
  <si>
    <t>"dle tabulky bouraných skladeb - skladba PN36" 33,67</t>
  </si>
  <si>
    <t>"dle tabulky bouraných skladeb - skladba PN37" 27,63</t>
  </si>
  <si>
    <t>"dle tabulky bouraných skladeb - skladba PN38" 5,25+1,23+1,28</t>
  </si>
  <si>
    <t>"dle tabulky bouraných skladeb - skladba PN39" 3,32</t>
  </si>
  <si>
    <t>"dle tabulky bouraných skladeb - skladba PN40a" 1,28+1,36+0,6*1,9</t>
  </si>
  <si>
    <t>"dle tabulky bouraných skladeb - skladba PN40b" 0,395*2,615</t>
  </si>
  <si>
    <t>"dle tabulky bouraných skladeb - skladba PN40c" 7,28-PN40b-0,6*1,9</t>
  </si>
  <si>
    <t>781</t>
  </si>
  <si>
    <t>Dokončovací práce - obklady</t>
  </si>
  <si>
    <t>72</t>
  </si>
  <si>
    <t>781471810</t>
  </si>
  <si>
    <t>Demontáž obkladů z obkladaček keramických kladených do malty</t>
  </si>
  <si>
    <t>-286378139</t>
  </si>
  <si>
    <t>Demontáž obkladů z dlaždic keramických kladených do malty</t>
  </si>
  <si>
    <t>"dle tabulky bouraných skladeb - skladba SB04" 1,03*3,18+1,39*(3,825+2,83+0,7)+1,41*(0,94+0,145)+2,09*0,94+1,4*(0,75+1,1)+2,14*(2,465+0,79*2+1-0,6)</t>
  </si>
  <si>
    <t>1,47*(2,465+0,805*2+1)+1,5*(1,445*2*2+0,88*2+0,98*2-0,6*2+2,445*2-0,65-0,77+1,825*2-0,6*2+0,64*2+1,42*4+0,87*2+0,915*2-0,6*2+2,385*2+1,385*2-0,8-0,79)</t>
  </si>
  <si>
    <t>1,5*(3,345*2+0,32*2+2,165*2-0,6*2-0,8)+1,41*(0,46+1,445+2,495+1,065*2+1,33*2-0,8-0,6)+2,12*(1,69*4+0,965*2+1,005*2+1,015*2+0,91*2+1*2)-0,6*1,97*5</t>
  </si>
  <si>
    <t>2*(1,85+0,54*2+4,36*2+3,35+0,535)-1,155*(2-1,23)+1,25*(1,485+0,575*2+1,24+0,89)+1,44*(0,585*2+0,875)+2*(3,14+1,52+0,88*2+3,17+1,85)-1,075*(2-0,91)</t>
  </si>
  <si>
    <t>-0,8*1,97-0,6*1,97+2*(0,75+1,525+1,14+0,115+0,395+0,79+0,34)+2,14*(1,825*2+1,38*4+0,86*2+0,845*2)-0,7*1,97*4-0,8*1,97*2</t>
  </si>
  <si>
    <t>784</t>
  </si>
  <si>
    <t>Dokončovací práce - malby a tapety</t>
  </si>
  <si>
    <t>73</t>
  </si>
  <si>
    <t>784121001</t>
  </si>
  <si>
    <t>Oškrabání malby v mísnostech v do 3,80 m</t>
  </si>
  <si>
    <t>-88780595</t>
  </si>
  <si>
    <t>Oškrabání malby v místnostech výšky do 3,80 m</t>
  </si>
  <si>
    <t>"dle tabulky bouraných skladeb - skladba SCB07" SCB07</t>
  </si>
  <si>
    <t>bed</t>
  </si>
  <si>
    <t>0,974</t>
  </si>
  <si>
    <t>EPN01</t>
  </si>
  <si>
    <t>318,6</t>
  </si>
  <si>
    <t>EPN02</t>
  </si>
  <si>
    <t>62,4</t>
  </si>
  <si>
    <t>EPN04</t>
  </si>
  <si>
    <t>13,5</t>
  </si>
  <si>
    <t>EPN05</t>
  </si>
  <si>
    <t>53,2</t>
  </si>
  <si>
    <t>EPN07</t>
  </si>
  <si>
    <t>130,3</t>
  </si>
  <si>
    <t>jámy</t>
  </si>
  <si>
    <t>29,7</t>
  </si>
  <si>
    <t>01 - Stavební část</t>
  </si>
  <si>
    <t>lať1</t>
  </si>
  <si>
    <t>22,963</t>
  </si>
  <si>
    <t>lať2</t>
  </si>
  <si>
    <t>4,3</t>
  </si>
  <si>
    <t>leseniprost</t>
  </si>
  <si>
    <t>5098,122</t>
  </si>
  <si>
    <t>lešení</t>
  </si>
  <si>
    <t>2894</t>
  </si>
  <si>
    <t>násyp</t>
  </si>
  <si>
    <t>47,234</t>
  </si>
  <si>
    <t>obklad</t>
  </si>
  <si>
    <t>511,306</t>
  </si>
  <si>
    <t>odsol</t>
  </si>
  <si>
    <t>671,419</t>
  </si>
  <si>
    <t>17,648</t>
  </si>
  <si>
    <t>PN01</t>
  </si>
  <si>
    <t>110,54</t>
  </si>
  <si>
    <t>PN02a</t>
  </si>
  <si>
    <t>529,02</t>
  </si>
  <si>
    <t>PN02b</t>
  </si>
  <si>
    <t>138,16</t>
  </si>
  <si>
    <t>PN04a</t>
  </si>
  <si>
    <t>14,76</t>
  </si>
  <si>
    <t>PN04b</t>
  </si>
  <si>
    <t>12,29</t>
  </si>
  <si>
    <t>PN05</t>
  </si>
  <si>
    <t>27,76</t>
  </si>
  <si>
    <t>19,35</t>
  </si>
  <si>
    <t>5,75</t>
  </si>
  <si>
    <t>PN07</t>
  </si>
  <si>
    <t>300,884</t>
  </si>
  <si>
    <t>589,51</t>
  </si>
  <si>
    <t>633,997</t>
  </si>
  <si>
    <t>257,73</t>
  </si>
  <si>
    <t>246,81</t>
  </si>
  <si>
    <t>PN12a</t>
  </si>
  <si>
    <t>102,281</t>
  </si>
  <si>
    <t>PN12b</t>
  </si>
  <si>
    <t>2,6</t>
  </si>
  <si>
    <t>PN12c</t>
  </si>
  <si>
    <t>4,83</t>
  </si>
  <si>
    <t>5,44</t>
  </si>
  <si>
    <t>podb</t>
  </si>
  <si>
    <t>45,785</t>
  </si>
  <si>
    <t>rýhy</t>
  </si>
  <si>
    <t>9,06</t>
  </si>
  <si>
    <t>SC01</t>
  </si>
  <si>
    <t>11,779</t>
  </si>
  <si>
    <t>SC02</t>
  </si>
  <si>
    <t>0,293</t>
  </si>
  <si>
    <t>SC03</t>
  </si>
  <si>
    <t>27,975</t>
  </si>
  <si>
    <t>SC04</t>
  </si>
  <si>
    <t>77,169</t>
  </si>
  <si>
    <t>SC05</t>
  </si>
  <si>
    <t>382,145</t>
  </si>
  <si>
    <t>SC06a</t>
  </si>
  <si>
    <t>59,69</t>
  </si>
  <si>
    <t>SC06b</t>
  </si>
  <si>
    <t>9,111</t>
  </si>
  <si>
    <t>SC07</t>
  </si>
  <si>
    <t>174,58</t>
  </si>
  <si>
    <t>SC08</t>
  </si>
  <si>
    <t>144,86</t>
  </si>
  <si>
    <t>SCN01</t>
  </si>
  <si>
    <t>88,902</t>
  </si>
  <si>
    <t>SCN02</t>
  </si>
  <si>
    <t>34,274</t>
  </si>
  <si>
    <t>SCN03</t>
  </si>
  <si>
    <t>639,2</t>
  </si>
  <si>
    <t>SCN04</t>
  </si>
  <si>
    <t>294,624</t>
  </si>
  <si>
    <t>SCN05</t>
  </si>
  <si>
    <t>78,3</t>
  </si>
  <si>
    <t>SCN06</t>
  </si>
  <si>
    <t>205,934</t>
  </si>
  <si>
    <t>SCN07</t>
  </si>
  <si>
    <t>613,507</t>
  </si>
  <si>
    <t>SN01</t>
  </si>
  <si>
    <t>298,281</t>
  </si>
  <si>
    <t>SN01h</t>
  </si>
  <si>
    <t>11,976</t>
  </si>
  <si>
    <t>SN02</t>
  </si>
  <si>
    <t>161,873</t>
  </si>
  <si>
    <t>SN03</t>
  </si>
  <si>
    <t>135,761</t>
  </si>
  <si>
    <t>SN04</t>
  </si>
  <si>
    <t>38,739</t>
  </si>
  <si>
    <t>SN05</t>
  </si>
  <si>
    <t>125,848</t>
  </si>
  <si>
    <t>SN06</t>
  </si>
  <si>
    <t>149,339</t>
  </si>
  <si>
    <t>SN06c</t>
  </si>
  <si>
    <t>12,205</t>
  </si>
  <si>
    <t>SN07a</t>
  </si>
  <si>
    <t>SN07b</t>
  </si>
  <si>
    <t>68,427</t>
  </si>
  <si>
    <t>SN07c</t>
  </si>
  <si>
    <t>81,759</t>
  </si>
  <si>
    <t>SN08</t>
  </si>
  <si>
    <t>55,873</t>
  </si>
  <si>
    <t>SN09</t>
  </si>
  <si>
    <t>23,2</t>
  </si>
  <si>
    <t>SN10</t>
  </si>
  <si>
    <t>10,954</t>
  </si>
  <si>
    <t>SN11</t>
  </si>
  <si>
    <t>18,807</t>
  </si>
  <si>
    <t>SN12</t>
  </si>
  <si>
    <t>78,454</t>
  </si>
  <si>
    <t>SN13</t>
  </si>
  <si>
    <t>18,901</t>
  </si>
  <si>
    <t>SN14</t>
  </si>
  <si>
    <t>16,539</t>
  </si>
  <si>
    <t>SN15</t>
  </si>
  <si>
    <t>11,984</t>
  </si>
  <si>
    <t>SN16</t>
  </si>
  <si>
    <t>23,451</t>
  </si>
  <si>
    <t>SN17</t>
  </si>
  <si>
    <t>5,58</t>
  </si>
  <si>
    <t>SN18</t>
  </si>
  <si>
    <t>3250,048</t>
  </si>
  <si>
    <t>SN19</t>
  </si>
  <si>
    <t>287,174</t>
  </si>
  <si>
    <t>SN19a</t>
  </si>
  <si>
    <t>375,639</t>
  </si>
  <si>
    <t>SN23</t>
  </si>
  <si>
    <t>5,79</t>
  </si>
  <si>
    <t>SN24</t>
  </si>
  <si>
    <t>12,8</t>
  </si>
  <si>
    <t>sokl0104</t>
  </si>
  <si>
    <t>803,565</t>
  </si>
  <si>
    <t>sokl0306</t>
  </si>
  <si>
    <t>47,305</t>
  </si>
  <si>
    <t>ST01</t>
  </si>
  <si>
    <t>879,613</t>
  </si>
  <si>
    <t>ST02</t>
  </si>
  <si>
    <t>12,037</t>
  </si>
  <si>
    <t>ST03</t>
  </si>
  <si>
    <t>271,65</t>
  </si>
  <si>
    <t>STR01</t>
  </si>
  <si>
    <t>47,173</t>
  </si>
  <si>
    <t>1387,784</t>
  </si>
  <si>
    <t>32,45</t>
  </si>
  <si>
    <t>tes1</t>
  </si>
  <si>
    <t>0,464</t>
  </si>
  <si>
    <t>tes10</t>
  </si>
  <si>
    <t>26,374</t>
  </si>
  <si>
    <t>tes11</t>
  </si>
  <si>
    <t>1,863</t>
  </si>
  <si>
    <t>tes12</t>
  </si>
  <si>
    <t>9,37</t>
  </si>
  <si>
    <t>tes13</t>
  </si>
  <si>
    <t>161,445</t>
  </si>
  <si>
    <t>tes14</t>
  </si>
  <si>
    <t>0,502</t>
  </si>
  <si>
    <t>tes2</t>
  </si>
  <si>
    <t>10,458</t>
  </si>
  <si>
    <t>tes3</t>
  </si>
  <si>
    <t>10,483</t>
  </si>
  <si>
    <t>tes4</t>
  </si>
  <si>
    <t>14,647</t>
  </si>
  <si>
    <t xml:space="preserve">    2 - Zakládání</t>
  </si>
  <si>
    <t>tes5</t>
  </si>
  <si>
    <t>41,316</t>
  </si>
  <si>
    <t xml:space="preserve">    3 - Svislé a kompletní konstrukce</t>
  </si>
  <si>
    <t>tes6</t>
  </si>
  <si>
    <t>25,621</t>
  </si>
  <si>
    <t xml:space="preserve">    4 - Vodorovné konstrukce</t>
  </si>
  <si>
    <t>tes7</t>
  </si>
  <si>
    <t>25,386</t>
  </si>
  <si>
    <t xml:space="preserve">    5 - Komunikace pozemní</t>
  </si>
  <si>
    <t>tes8</t>
  </si>
  <si>
    <t>5,447</t>
  </si>
  <si>
    <t xml:space="preserve">    6 - Úpravy povrchů, podlahy a osazování výplní</t>
  </si>
  <si>
    <t>tes9</t>
  </si>
  <si>
    <t>0,813</t>
  </si>
  <si>
    <t>vykop</t>
  </si>
  <si>
    <t>31,53</t>
  </si>
  <si>
    <t>zakldes03</t>
  </si>
  <si>
    <t>2,847</t>
  </si>
  <si>
    <t>zakldes10</t>
  </si>
  <si>
    <t>16,636</t>
  </si>
  <si>
    <t>zakldes30</t>
  </si>
  <si>
    <t>1,612</t>
  </si>
  <si>
    <t xml:space="preserve">    711 - Izolace proti vodě, vlhkosti a plynům</t>
  </si>
  <si>
    <t>zaklop</t>
  </si>
  <si>
    <t>40,715</t>
  </si>
  <si>
    <t xml:space="preserve">    713 - Izolace tepelné</t>
  </si>
  <si>
    <t>zaklpasvni</t>
  </si>
  <si>
    <t>10,435</t>
  </si>
  <si>
    <t xml:space="preserve">    751 - Vzduchotechnika</t>
  </si>
  <si>
    <t>zásyp</t>
  </si>
  <si>
    <t>5,408</t>
  </si>
  <si>
    <t xml:space="preserve">    772 - Podlahy z kamene</t>
  </si>
  <si>
    <t xml:space="preserve">    775 - Podlahy skládané</t>
  </si>
  <si>
    <t xml:space="preserve">    783 - Dokončovací práce - nátěry</t>
  </si>
  <si>
    <t xml:space="preserve">    78R - Kamenické práce</t>
  </si>
  <si>
    <t xml:space="preserve">    79R - Ostatní prvky</t>
  </si>
  <si>
    <t>131213701</t>
  </si>
  <si>
    <t>Hloubení nezapažených jam v soudržných horninách třídy těžitelnosti I skupiny 3 ručně</t>
  </si>
  <si>
    <t>-889239859</t>
  </si>
  <si>
    <t>Hloubení nezapažených jam ručně s urovnáním dna do předepsaného profilu a spádu v hornině třídy těžitelnosti I skupiny 3 soudržných</t>
  </si>
  <si>
    <t>"základové patky pergoly" 4*1,5*1,5*1,3</t>
  </si>
  <si>
    <t>"výkopy pro retenční nádrže" 2*9</t>
  </si>
  <si>
    <t>132212331</t>
  </si>
  <si>
    <t>Hloubení nezapažených rýh šířky do 2000 mm v soudržných horninách třídy těžitelnosti I skupiny 3 ručně</t>
  </si>
  <si>
    <t>-1686792404</t>
  </si>
  <si>
    <t>Hloubení nezapažených rýh šířky přes 800 do 2 000 mm ručně s urovnáním dna do předepsaného profilu a spádu v hornině třídy těžitelnosti I skupiny 3 soudržných</t>
  </si>
  <si>
    <t>"základové pasy opěrné zdi" 9,06</t>
  </si>
  <si>
    <t>-1968586420</t>
  </si>
  <si>
    <t>"výkopy pro vnitřní základové konstrukce" zaklpasvni+zakldes03+zakldes10+zakldes30</t>
  </si>
  <si>
    <t>46886205</t>
  </si>
  <si>
    <t>"vnitrostaveništní doprava výkopku" vykop</t>
  </si>
  <si>
    <t>-1672889770</t>
  </si>
  <si>
    <t>"vnitrostaveništní doprava výkopku" vykop*5</t>
  </si>
  <si>
    <t>825674615</t>
  </si>
  <si>
    <t>rýhy+jámy+vykop-zásyp-násyp</t>
  </si>
  <si>
    <t>171111103</t>
  </si>
  <si>
    <t>Uložení sypaniny z hornin soudržných do násypů zhutněných ručně</t>
  </si>
  <si>
    <t>1308314266</t>
  </si>
  <si>
    <t>Uložení sypanin do násypů ručně s rozprostřením sypaniny ve vrstvách a s hrubým urovnáním zhutněných z hornin soudržných jakékoliv třídy těžitelnosti</t>
  </si>
  <si>
    <t>"dle tabulky navrhovaných skladeb - skladba EPN/08" EPN07*(0,26+0,465)*0,5</t>
  </si>
  <si>
    <t>-1189752607</t>
  </si>
  <si>
    <t>-2031438506</t>
  </si>
  <si>
    <t>174111101</t>
  </si>
  <si>
    <t>Zásyp jam, šachet rýh nebo kolem objektů sypaninou se zhutněním ručně</t>
  </si>
  <si>
    <t>-1784165779</t>
  </si>
  <si>
    <t>Zásyp sypaninou z jakékoliv horniny ručně s uložením výkopku ve vrstvách se zhutněním jam, šachet, rýh nebo kolem objektů v těchto vykopávkách</t>
  </si>
  <si>
    <t>"základové patky pergoly" 4*(1,5*1,5*0,8-0,8*0,8*0,7)</t>
  </si>
  <si>
    <t>181411131</t>
  </si>
  <si>
    <t>Založení parkového trávníku výsevem pl do 1000 m2 v rovině a ve svahu do 1:5</t>
  </si>
  <si>
    <t>1870663528</t>
  </si>
  <si>
    <t>Založení trávníku na půdě předem připravené plochy do 1000 m2 výsevem včetně utažení parkového v rovině nebo na svahu do 1:5</t>
  </si>
  <si>
    <t>"dle tabulky navrhovaných skladeb - skladba EPN/07" 78,8+51,5</t>
  </si>
  <si>
    <t>M</t>
  </si>
  <si>
    <t>00572410</t>
  </si>
  <si>
    <t>osivo směs travní parková</t>
  </si>
  <si>
    <t>kg</t>
  </si>
  <si>
    <t>1866862235</t>
  </si>
  <si>
    <t>130,3*0,02 'Přepočtené koeficientem množství</t>
  </si>
  <si>
    <t>181912112</t>
  </si>
  <si>
    <t>Úprava pláně v hornině třídy těžitelnosti I skupiny 3 se zhutněním ručně</t>
  </si>
  <si>
    <t>-1997056027</t>
  </si>
  <si>
    <t>Úprava pláně vyrovnáním výškových rozdílů ručně v hornině třídy těžitelnosti I skupiny 3 se zhutněním</t>
  </si>
  <si>
    <t>"dle tabulky navrhovaných skladeb - skladba EPN/01" 183+113,88+73,22-51,5</t>
  </si>
  <si>
    <t>"dle tabulky navrhovaných skladeb - skladba EPN/02" EPN02</t>
  </si>
  <si>
    <t>"dle tabulky navrhovaných skladeb - skladba EPN/04" EPN04</t>
  </si>
  <si>
    <t>"dle tabulky navrhovaných skladeb - skladba EPN/05" EPN05</t>
  </si>
  <si>
    <t>182303111</t>
  </si>
  <si>
    <t>Doplnění zeminy nebo substrátu na travnatých plochách tl do 50 mm rovina v rovinně a svahu do 1:5</t>
  </si>
  <si>
    <t>1422544424</t>
  </si>
  <si>
    <t>Doplnění zeminy nebo substrátu na travnatých plochách tloušťky do 50 mm v rovině nebo na svahu do 1:5</t>
  </si>
  <si>
    <t>"dle tabulky navrhovaných skladeb - skladba EPN/08" EPN07</t>
  </si>
  <si>
    <t>10321100</t>
  </si>
  <si>
    <t>zahradní substrát pro výsadbu VL</t>
  </si>
  <si>
    <t>1101090398</t>
  </si>
  <si>
    <t>130,3*0,06 'Přepočtené koeficientem množství</t>
  </si>
  <si>
    <t>Zakládání</t>
  </si>
  <si>
    <t>213311113</t>
  </si>
  <si>
    <t>Polštáře zhutněné pod základy z kameniva drceného frakce 16 až 63 mm</t>
  </si>
  <si>
    <t>-665781533</t>
  </si>
  <si>
    <t>Polštáře zhutněné pod základy z kameniva hrubého drceného, frakce 16 - 63 mm</t>
  </si>
  <si>
    <t>"dle tabulky navrhovaných skladeb - skladba EPN/01" EPN01*(0,25+1,15)*0,5</t>
  </si>
  <si>
    <t>"dle tabulky navrhovaných skladeb - skladba PN/12a" PN12a*0,1</t>
  </si>
  <si>
    <t>"dle tabulky navrhovaných skladeb - skladba PN/12b" PN12b*(0,1+0,35)*0,5</t>
  </si>
  <si>
    <t>"dle tabulky navrhovaných skladeb - skladba PN/12c" PN12c*0,35</t>
  </si>
  <si>
    <t>273321411</t>
  </si>
  <si>
    <t>Základové desky ze ŽB bez zvýšených nároků na prostředí tř. C 20/25</t>
  </si>
  <si>
    <t>869035539</t>
  </si>
  <si>
    <t>Základy z betonu železového (bez výztuže) desky z betonu bez zvláštních nároků na prostředí tř. C 20/25</t>
  </si>
  <si>
    <t>"základové konstrukce dle výkresu základů" 0,1*(4,655*2,6+1,095*0,735+(4,25+2,42+1,13+9,79+1,5)*1+1,13*(1,97+1,36+8,15)+0,63*1,335+0,835*1,845)</t>
  </si>
  <si>
    <t>0,1*(0,94*10,45+1,03*2,94+1,38*3,75+1,385*4,3+1,31*1,455+0,83*9,14+1,13*2,245+1,91*3,03+0,88*5,35+0,37*1,17+0,48*(1,545+3,315)+1,68*2,295+0,53*2,295)</t>
  </si>
  <si>
    <t>0,1*(2,16*8,53+0,89*1,1+0,94*3,88+0,74*3,58+0,73*5,32+2,72*0,71+0,21*0,64+2,39*0,74+1,2*0,835+0,45*0,73+4,655*2,6+(5,28+4,42)*1,38+2,79*1,24+0,88*1,1)</t>
  </si>
  <si>
    <t>0,03*((5,1+1,845+1,525+0,85+11,465+10,45+0,34+12,56+2,5+10,465+0,68+4,11+6,52+0,455+3,905+2+3,17+0,67+0,34+1,615)*0,34+0,2*2,72+0,165*0,95+0,19*0,94)</t>
  </si>
  <si>
    <t>0,03*(0,34*(1,215+0,68+4,935+0,99+0,5+1,455+0,455+1,13+0,32+2,645+0,28+1,52+1,37+5,2+0,3+4,165+0,56+2,05+2,825+2,15+2,22+2,965+0,89+2,61+1,93+5,72))</t>
  </si>
  <si>
    <t>0,03*(0,34*(5,035+2,29+0,755+1,81+1,79+5,01+1,25+1,83+2,625+5,015+9+6,3+3,125+1,95+0,93+6,075+11,66+0,85+2,665+3,74*2+1,755+2,6+9,63+9,5)+2,595*1,1)</t>
  </si>
  <si>
    <t>0,03*0,34*(4,855+4,085+10,72+10,63+2,48+2,2+0,325+0,29)</t>
  </si>
  <si>
    <t>0,3*2,505*2,145</t>
  </si>
  <si>
    <t>"dle tabulky navrhovaných skladeb - skladba PN/01" PN01*0,15</t>
  </si>
  <si>
    <t>"dle tabulky navrhovaných skladeb - skladba PN/02a" PN02a*0,15</t>
  </si>
  <si>
    <t>"dle tabulky navrhovaných skladeb - skladba PN/02b" PN02b*(0,15+0,1)</t>
  </si>
  <si>
    <t>"dle tabulky navrhovaných skladeb - skladba PN/03" PN03*0,15</t>
  </si>
  <si>
    <t>"dle tabulky navrhovaných skladeb - skladba PN/05" PN05*0,15</t>
  </si>
  <si>
    <t>"dle tabulky navrhovaných skladeb - skladba PN/06a" PN06a*0,15</t>
  </si>
  <si>
    <t>"dle tabulky navrhovaných skladeb - skladba PN/13" PN13*(0,14+0,3)</t>
  </si>
  <si>
    <t>273362021</t>
  </si>
  <si>
    <t>Výztuž základových desek svařovanými sítěmi Kari</t>
  </si>
  <si>
    <t>1872093161</t>
  </si>
  <si>
    <t>Výztuž základů desek ze svařovaných sítí z drátů typu KARI</t>
  </si>
  <si>
    <t>"základové konstrukce dle výkresu základů" zakldes10*10*1,98*0,001</t>
  </si>
  <si>
    <t>"dle tabulky navrhovaných skladeb - skladba PN/01" PN01*1,98*0,001</t>
  </si>
  <si>
    <t>"dle tabulky navrhovaných skladeb - skladba PN/02a" PN02a*1,98*0,001</t>
  </si>
  <si>
    <t>"dle tabulky navrhovaných skladeb - skladba PN/02b" PN02b*(1,98+3,03)*0,001</t>
  </si>
  <si>
    <t>"dle tabulky navrhovaných skladeb - skladba PN/03" PN03*1,98*0,001</t>
  </si>
  <si>
    <t>"dle tabulky navrhovaných skladeb - skladba PN/05" PN05*1,98*0,001</t>
  </si>
  <si>
    <t>"dle tabulky navrhovaných skladeb - skladba PN/06a" PN06a*1,98*0,001</t>
  </si>
  <si>
    <t>"dle tabulky navrhovaných skladeb - skladba PN/13" PN13*1,98*0,001*2</t>
  </si>
  <si>
    <t>274321511</t>
  </si>
  <si>
    <t>Základové pasy ze ŽB bez zvýšených nároků na prostředí tř. C 25/30</t>
  </si>
  <si>
    <t>766763666</t>
  </si>
  <si>
    <t>Základy z betonu železového (bez výztuže) pasy z betonu bez zvláštních nároků na prostředí tř. C 25/30</t>
  </si>
  <si>
    <t>"základové konstrukce dle výkresu základů" 0,28*2,76*0,25+0,4*1,4*0,61+0,45*0,6*1,6*2+0,84*0,35*(0,355+0,88+1,93*2+1,615*2+2,24)</t>
  </si>
  <si>
    <t>0,57*0,35*(1,59+2,25+1,53+3,98+5,54)+0,295*(1,41*0,335+0,38*1,41)+0,25*(1,25*0,72+3,045*0,75+0,7*2,79)+0,87*1,74*0,825+0,28*1,215*0,38</t>
  </si>
  <si>
    <t>"základové pasy opěrné zdi" 9,0571</t>
  </si>
  <si>
    <t>274361821</t>
  </si>
  <si>
    <t>Výztuž základových pasů betonářskou ocelí 10 505 (R)</t>
  </si>
  <si>
    <t>872360969</t>
  </si>
  <si>
    <t>Výztuž základů pasů z betonářské oceli 10 505 (R) nebo BSt 500</t>
  </si>
  <si>
    <t>"základové pasy opěrné zdi" 2500,87*0,001</t>
  </si>
  <si>
    <t>275313511</t>
  </si>
  <si>
    <t>Základové patky z betonu tř. C 12/15</t>
  </si>
  <si>
    <t>-1320992050</t>
  </si>
  <si>
    <t>Základy z betonu prostého patky a bloky z betonu kamenem neprokládaného tř. C 12/15</t>
  </si>
  <si>
    <t>"pergola - podklad pod patky" 4*1,5*1,5*0,05</t>
  </si>
  <si>
    <t>275321511</t>
  </si>
  <si>
    <t>Základové patky ze ŽB bez zvýšených nároků na prostředí tř. C 25/30</t>
  </si>
  <si>
    <t>99943608</t>
  </si>
  <si>
    <t>Základy z betonu železového (bez výztuže) patky z betonu bez zvláštních nároků na prostředí tř. C 25/30</t>
  </si>
  <si>
    <t>"základové patky pergoly" 4*(1,5*1,5*0,5+0,8*0,8*0,7)</t>
  </si>
  <si>
    <t>275351121</t>
  </si>
  <si>
    <t>Zřízení bednění základových patek</t>
  </si>
  <si>
    <t>455924761</t>
  </si>
  <si>
    <t>Bednění základů patek zřízení</t>
  </si>
  <si>
    <t>"základové patky pergoly" 4*0,8*4*0,7</t>
  </si>
  <si>
    <t>275351122</t>
  </si>
  <si>
    <t>Odstranění bednění základových patek</t>
  </si>
  <si>
    <t>529757872</t>
  </si>
  <si>
    <t>Bednění základů patek odstranění</t>
  </si>
  <si>
    <t>275361821</t>
  </si>
  <si>
    <t>Výztuž základových patek betonářskou ocelí 10 505 (R)</t>
  </si>
  <si>
    <t>1874102853</t>
  </si>
  <si>
    <t>Výztuž základů patek z betonářské oceli 10 505 (R)</t>
  </si>
  <si>
    <t>"základové patky pergoly" 1737,37*0,001</t>
  </si>
  <si>
    <t>Svislé a kompletní konstrukce</t>
  </si>
  <si>
    <t>310231035</t>
  </si>
  <si>
    <t>Zazdívka otvorů ve zdivu nadzákladovém pl přes 1 do 4 m2 cihlami děrovanými do P10 tl 240 mm</t>
  </si>
  <si>
    <t>-682449310</t>
  </si>
  <si>
    <t>Zazdívka otvorů ve zdivu nadzákladovém děrovanými cihlami plochy přes 1 m2 do 4 m2 do P10, tl. zdiva 240 mm</t>
  </si>
  <si>
    <t>"1.NP" 1,15*1,83</t>
  </si>
  <si>
    <t>"2.NP" 1,195*2</t>
  </si>
  <si>
    <t>310237241</t>
  </si>
  <si>
    <t>Zazdívka otvorů pl přes 0,09 do 0,25 m2 ve zdivu nadzákladovém cihlami pálenými tl do 300 mm</t>
  </si>
  <si>
    <t>-1181722890</t>
  </si>
  <si>
    <t>Zazdívka otvorů ve zdivu nadzákladovém cihlami pálenými plochy přes 0,09 m2 do 0,25 m2, ve zdi tl. do 300 mm</t>
  </si>
  <si>
    <t>"1.NP - dozdívka ostění nových dveří" 16</t>
  </si>
  <si>
    <t>"2.NP - dozdívka ostění nových dveří" 8</t>
  </si>
  <si>
    <t>"3.NP - dozdívka ostění nových dveří" 4</t>
  </si>
  <si>
    <t>310237261</t>
  </si>
  <si>
    <t>Zazdívka otvorů pl přes 0,09 do 0,25 m2 ve zdivu nadzákladovém cihlami pálenými tl přes 450 do 600 mm</t>
  </si>
  <si>
    <t>73905779</t>
  </si>
  <si>
    <t>Zazdívka otvorů ve zdivu nadzákladovém cihlami pálenými plochy přes 0,09 m2 do 0,25 m2, ve zdi tl. přes 450 do 600 mm</t>
  </si>
  <si>
    <t>"2.NP - dozdívka ostění nových dveří" 4</t>
  </si>
  <si>
    <t>310237271</t>
  </si>
  <si>
    <t>Zazdívka otvorů pl přes 0,09 do 0,25 m2 ve zdivu nadzákladovém cihlami pálenými tl přes 600 do 750 mm</t>
  </si>
  <si>
    <t>389433064</t>
  </si>
  <si>
    <t>Zazdívka otvorů ve zdivu nadzákladovém cihlami pálenými plochy přes 0,09 m2 do 0,25 m2, ve zdi tl. přes 600 do 750 mm</t>
  </si>
  <si>
    <t>"2.NP - dozdívka ostění nových dveří" 2</t>
  </si>
  <si>
    <t>310237291</t>
  </si>
  <si>
    <t>Zazdívka otvorů pl přes 0,09 do 0,25 m2 ve zdivu nadzákladovém cihlami pálenými tl přes 900 do 1050 mm</t>
  </si>
  <si>
    <t>-474019321</t>
  </si>
  <si>
    <t>Zazdívka otvorů ve zdivu nadzákladovém cihlami pálenými plochy přes 0,09 m2 do 0,25 m2, ve zdi tl. přes 900 do 1050 mm</t>
  </si>
  <si>
    <t>"1.NP - dozdívka ostění nových dveří" 2</t>
  </si>
  <si>
    <t>310238211</t>
  </si>
  <si>
    <t>Zazdívka otvorů pl přes 0,25 do 1 m2 ve zdivu nadzákladovém cihlami pálenými na MVC</t>
  </si>
  <si>
    <t>-1064614283</t>
  </si>
  <si>
    <t>Zazdívka otvorů ve zdivu nadzákladovém cihlami pálenými plochy přes 0,25 m2 do 1 m2 na maltu vápenocementovou</t>
  </si>
  <si>
    <t>"1.NP" 0,86*0,87*0,915+0,51*0,59*0,64+0,54*0,94*0,62+0,345*1,62*0,365</t>
  </si>
  <si>
    <t>"2.NP" 0,645*0,62*0,165+0,675*0,69*0,17+0,52*0,64*0,15+0,645*0,57*0,65</t>
  </si>
  <si>
    <t>310239211</t>
  </si>
  <si>
    <t>Zazdívka otvorů pl přes 1 do 4 m2 ve zdivu nadzákladovém cihlami pálenými na MVC</t>
  </si>
  <si>
    <t>1762235448</t>
  </si>
  <si>
    <t>Zazdívka otvorů ve zdivu nadzákladovém cihlami pálenými plochy přes 1 m2 do 4 m2 na maltu vápenocementovou</t>
  </si>
  <si>
    <t>"1.NP" 0,905*1,4*0,25+1,195*1,4*0,41+1,29*0,54+1,47*0,68</t>
  </si>
  <si>
    <t>"2.NP" 0,865*2,07*0,33+0,895*2,16*0,3+2,16*(0,28+0,89+0,285)*0,15+1,24*2,12*0,47+1,145*2,36*0,595+0,945*2,1*0,34+0,95*2,1*0,34</t>
  </si>
  <si>
    <t>311213111</t>
  </si>
  <si>
    <t>Zdivo z nepravidelných kamenů na maltu objem jednoho kamene do 0,02 m3 š spáry do 4 mm</t>
  </si>
  <si>
    <t>1398531581</t>
  </si>
  <si>
    <t>Zdivo nadzákladové z lomového kamene štípaného nebo ručně vybíraného na maltu z nepravidelných kamenů objemu 1 kusu kamene do 0,02 m3, šířka spáry do 4 mm</t>
  </si>
  <si>
    <t>"opěrná zeď z lomového kamene" (0,9*0,76+0,45*0,5)*(6,255+0,78*2+5,4)</t>
  </si>
  <si>
    <t>311213912</t>
  </si>
  <si>
    <t>Příplatek k cenám zdění zdiva z kamene na maltu za oboustranné lícování zdiva</t>
  </si>
  <si>
    <t>-969845936</t>
  </si>
  <si>
    <t>Zdivo nadzákladové z lomového kamene štípaného nebo ručně vybíraného na maltu Příplatek k cenám za lícování zdiva oboustranné</t>
  </si>
  <si>
    <t>311231126</t>
  </si>
  <si>
    <t>Zdivo nosné z cihel dl 290 mm P20 až 25 na MC 5 nebo MC 10</t>
  </si>
  <si>
    <t>1247019542</t>
  </si>
  <si>
    <t>Zdivo z cihel pálených nosné z cihel plných dl. 290 mm P 20 až 25, na maltu MC-5 nebo MC-10</t>
  </si>
  <si>
    <t>"3.NP" 4,4*(2,57+3,85)*0,28</t>
  </si>
  <si>
    <t>311235131</t>
  </si>
  <si>
    <t>Zdivo jednovrstvé z cihel broušených do P10 na tenkovrstvou maltu tl 240 mm</t>
  </si>
  <si>
    <t>-912174256</t>
  </si>
  <si>
    <t>Zdivo jednovrstvé z cihel děrovaných broušených na celoplošnou tenkovrstvou maltu, pevnost cihel do P10, tl. zdiva 240 mm</t>
  </si>
  <si>
    <t>skladba SN15</t>
  </si>
  <si>
    <t>"1.NP" 4,16*1,605</t>
  </si>
  <si>
    <t>"3.NP" 2,9*1,83</t>
  </si>
  <si>
    <t>311235151</t>
  </si>
  <si>
    <t>Zdivo jednovrstvé z cihel broušených do P10 na tenkovrstvou maltu tl 300 mm</t>
  </si>
  <si>
    <t>-1286229217</t>
  </si>
  <si>
    <t>Zdivo jednovrstvé z cihel děrovaných broušených na celoplošnou tenkovrstvou maltu, pevnost cihel do P10, tl. zdiva 300 mm</t>
  </si>
  <si>
    <t>skladba SN16</t>
  </si>
  <si>
    <t>"3.NP" 25,6-2,25*1,91*0,5</t>
  </si>
  <si>
    <t>311236301</t>
  </si>
  <si>
    <t>Zdivo jednovrstvé zvukově izolační na tenkovrstvou maltu z cihel děrovaných broušených do P15 tl 190 mm</t>
  </si>
  <si>
    <t>72860049</t>
  </si>
  <si>
    <t>Zdivo jednovrstvé zvukově izolační z cihel děrovaných z broušených cihel na tenkovrstvou maltu, pevnost cihel do P15, tl. zdiva 190 mm</t>
  </si>
  <si>
    <t>skladba SN14</t>
  </si>
  <si>
    <t>"1.NP" 3,91*2,115*2</t>
  </si>
  <si>
    <t>317168051</t>
  </si>
  <si>
    <t>Překlad keramický vysoký v 238 mm dl 1000 mm</t>
  </si>
  <si>
    <t>1397125357</t>
  </si>
  <si>
    <t>Překlady keramické vysoké osazené do maltového lože, šířky překladu 70 mm výšky 238 mm, délky 1000 mm</t>
  </si>
  <si>
    <t>3.NP</t>
  </si>
  <si>
    <t>"dle tabulky překladů - PŘ49" 1*3</t>
  </si>
  <si>
    <t>317168052</t>
  </si>
  <si>
    <t>Překlad keramický vysoký v 238 mm dl 1250 mm</t>
  </si>
  <si>
    <t>-417603372</t>
  </si>
  <si>
    <t>Překlady keramické vysoké osazené do maltového lože, šířky překladu 70 mm výšky 238 mm, délky 1250 mm</t>
  </si>
  <si>
    <t>1.NP</t>
  </si>
  <si>
    <t>"dle tabulky překladů - PŘ01" 3</t>
  </si>
  <si>
    <t>"dle tabulky překladů - PŘ02" 1</t>
  </si>
  <si>
    <t>"dle tabulky překladů - PŘ03" 2*1</t>
  </si>
  <si>
    <t>"dle tabulky překladů - PŘ04" 1</t>
  </si>
  <si>
    <t>"dle tabulky překladů - PŘ08" 3</t>
  </si>
  <si>
    <t>2.NP</t>
  </si>
  <si>
    <t>"dle tabulky překladů - PŘ06" 1</t>
  </si>
  <si>
    <t>317168053</t>
  </si>
  <si>
    <t>Překlad keramický vysoký v 238 mm dl 1500 mm</t>
  </si>
  <si>
    <t>-1147544957</t>
  </si>
  <si>
    <t>Překlady keramické vysoké osazené do maltového lože, šířky překladu 70 mm výšky 238 mm, délky 1500 mm</t>
  </si>
  <si>
    <t>"dle tabulky překladů - PŘ14" 1</t>
  </si>
  <si>
    <t>"dle tabulky překladů - PŘ27" 1</t>
  </si>
  <si>
    <t>"dle tabulky překladů - PŘ29" 1</t>
  </si>
  <si>
    <t>317168058</t>
  </si>
  <si>
    <t>Překlad keramický vysoký v 238 mm dl 2750 mm</t>
  </si>
  <si>
    <t>911015174</t>
  </si>
  <si>
    <t>Překlady keramické vysoké osazené do maltového lože, šířky překladu 70 mm výšky 238 mm, délky 2750 mm</t>
  </si>
  <si>
    <t>4.NP</t>
  </si>
  <si>
    <t>"dle tabulky překladů - PŘ39" 2*3</t>
  </si>
  <si>
    <t>317944321</t>
  </si>
  <si>
    <t>Válcované nosníky do č.12 dodatečně osazované do připravených otvorů</t>
  </si>
  <si>
    <t>1438122678</t>
  </si>
  <si>
    <t>Válcované nosníky dodatečně osazované do připravených otvorů bez zazdění hlav do č. 12</t>
  </si>
  <si>
    <t>"dle tabulky překladů - PŘ41" 2*2*0,9*6*0,001</t>
  </si>
  <si>
    <t>"dle tabulky překladů - PŘ42" 3*2*1,3*6*0,001</t>
  </si>
  <si>
    <t>"dle tabulky překladů - PŘ43" 1*2*1,5*6*0,001</t>
  </si>
  <si>
    <t>"dle tabulky překladů - PŘ44" 2*2*1,0*6*0,001</t>
  </si>
  <si>
    <t>"dle tabulky překladů - PŘ45" 3*2*1,1*6*0,001</t>
  </si>
  <si>
    <t>"dle tabulky překladů - PŘ46" 1*2*1,08*6*0,001</t>
  </si>
  <si>
    <t>"dle tabulky překladů - PŘ47" 1*2*2,25*6*0,001</t>
  </si>
  <si>
    <t>"dle tabulky překladů - PŘ41" 1*2*0,9*6*0,001</t>
  </si>
  <si>
    <t>"dle tabulky překladů - PŘ44" 1*2*1,0*6*0,001</t>
  </si>
  <si>
    <t>317944323</t>
  </si>
  <si>
    <t>Válcované nosníky č.14 až 22 dodatečně osazované do připravených otvorů</t>
  </si>
  <si>
    <t>396739346</t>
  </si>
  <si>
    <t>Válcované nosníky dodatečně osazované do připravených otvorů bez zazdění hlav č. 14 až 22</t>
  </si>
  <si>
    <t>"dle tabulky překladů - PŘ09" 2*1,31*18,8*0,001</t>
  </si>
  <si>
    <t>"dle tabulky překladů - PŘ10" 3*1,2*18,8*0,001</t>
  </si>
  <si>
    <t>"dle tabulky překladů - PŘ11" 2*1,2*18,8*0,001</t>
  </si>
  <si>
    <t>"dle tabulky překladů - PŘ12" 4*1,6*18,8*0,001</t>
  </si>
  <si>
    <t>"dle tabulky překladů - PŘ13" 4*1,3*18,8*0,001</t>
  </si>
  <si>
    <t>"dle tabulky překladů - PŘ15" 3*1,15*18,8*0,001</t>
  </si>
  <si>
    <t>"dle tabulky překladů - PŘ16" 3*1,25*18,8*0,001</t>
  </si>
  <si>
    <t>"dle tabulky překladů - PŘ17" 2*1,5*18,8*0,001</t>
  </si>
  <si>
    <t>"dle tabulky překladů - PŘ18" 4*1,58*18,8*0,001</t>
  </si>
  <si>
    <t>"dle tabulky překladů - PŘ19" 1*1,4*18,8*0,001</t>
  </si>
  <si>
    <t>"dle tabulky překladů - PŘ20" 4*1,55*18,8*0,001</t>
  </si>
  <si>
    <t>"dle tabulky překladů - PŘ21" 3*1,4*18,8*0,001</t>
  </si>
  <si>
    <t>"dle tabulky překladů - PŘ22" 3*1,05*18,8*0,001</t>
  </si>
  <si>
    <t>"dle tabulky překladů - PŘ23" 4*1,79*18,8*0,001</t>
  </si>
  <si>
    <t>"dle tabulky překladů - PŘ24" 4*1,91*18,8*0,001</t>
  </si>
  <si>
    <t>"dle tabulky překladů - PŘ25" 4*1,72*18,8*0,001</t>
  </si>
  <si>
    <t>"dle tabulky překladů - PŘ37" 3*2,46*18,8*0,001</t>
  </si>
  <si>
    <t>"dle tabulky překladů - PŘ38" 1*1,63*18,8*0,001</t>
  </si>
  <si>
    <t>"dle tabulky překladů - PŘ28" 3*1,35*18,8*0,001</t>
  </si>
  <si>
    <t>"dle tabulky překladů - PŘ30" 4*1,38*18,8*0,001</t>
  </si>
  <si>
    <t>"dle tabulky překladů - PŘ31" 4*1,69*18,8*0,001</t>
  </si>
  <si>
    <t>"dle tabulky překladů - PŘ32" 4*1,3*18,8*0,001</t>
  </si>
  <si>
    <t>"dle tabulky překladů - PŘ33" 2*1,35*18,8*0,001</t>
  </si>
  <si>
    <t>"dle tabulky překladů - PŘ34" 2*1,5*18,8*0,001</t>
  </si>
  <si>
    <t>"dle tabulky překladů - PŘ35" 2*1,53*18,8*0,001</t>
  </si>
  <si>
    <t>"dle tabulky překladů - PŘ36" 3*2,55*18,8*0,001</t>
  </si>
  <si>
    <t>317944325</t>
  </si>
  <si>
    <t>Válcované nosníky č.24 a vyšší dodatečně osazované do připravených otvorů</t>
  </si>
  <si>
    <t>-453768978</t>
  </si>
  <si>
    <t>Válcované nosníky dodatečně osazované do připravených otvorů bez zazdění hlav č. 24 a vyšší</t>
  </si>
  <si>
    <t>1.PP</t>
  </si>
  <si>
    <t>"dle tabulky překladů - PŘ40" 2*4,25*43,3*0,001</t>
  </si>
  <si>
    <t>"dle tabulky překladů - PŘ26" 3*4,3*43,3*0,001</t>
  </si>
  <si>
    <t>317998130</t>
  </si>
  <si>
    <t>Tepelná izolace mezi překlady v 24 cm z XPS tl do 30 mm</t>
  </si>
  <si>
    <t>-1832478477</t>
  </si>
  <si>
    <t>Izolace tepelná mezi překlady z extrudovaného polystyrenu výšky 24 cm, tloušťky do 30 mm</t>
  </si>
  <si>
    <t>"dle tabulky překladů - PŘ29" 1*1,5</t>
  </si>
  <si>
    <t>"dle tabulky překladů - PŘ49" 1*1</t>
  </si>
  <si>
    <t>317998131</t>
  </si>
  <si>
    <t>Tepelná izolace mezi překlady v 24 cm z XPS tl přes 30 do 50 mm</t>
  </si>
  <si>
    <t>1033696009</t>
  </si>
  <si>
    <t>Izolace tepelná mezi překlady z extrudovaného polystyrenu výšky 24 cm, tloušťky přes 30 do 50 mm</t>
  </si>
  <si>
    <t>"dle tabulky překladů - PŘ01" 3*1,25</t>
  </si>
  <si>
    <t>"dle tabulky překladů - PŘ03" 1*1,25</t>
  </si>
  <si>
    <t>"dle tabulky překladů - PŘ04" 1*1,25</t>
  </si>
  <si>
    <t>"dle tabulky překladů - PŘ08" 3*1,25</t>
  </si>
  <si>
    <t>"dle tabulky překladů - PŘ06" 1*1,25</t>
  </si>
  <si>
    <t>"dle tabulky překladů - PŘ27" 1*1,5</t>
  </si>
  <si>
    <t>317998132</t>
  </si>
  <si>
    <t>Tepelná izolace mezi překlady v 24 cm z XPS tl přes 50 do 70 mm</t>
  </si>
  <si>
    <t>1614057324</t>
  </si>
  <si>
    <t>Izolace tepelná mezi překlady z extrudovaného polystyrenu výšky 24 cm, tloušťky přes 50 do 70 mm</t>
  </si>
  <si>
    <t>"dle tabulky překladů - PŘ02" 1*1,25</t>
  </si>
  <si>
    <t>317998135</t>
  </si>
  <si>
    <t>Tepelná izolace mezi překlady v 24 cm z XPS tl 100 mm</t>
  </si>
  <si>
    <t>-1668962559</t>
  </si>
  <si>
    <t>Izolace tepelná mezi překlady z extrudovaného polystyrenu výšky 24 cm, tloušťky 100 mm</t>
  </si>
  <si>
    <t>"dle tabulky překladů - PŘ39" 2*1*2,75</t>
  </si>
  <si>
    <t>340239211</t>
  </si>
  <si>
    <t>Zazdívka otvorů v příčkách nebo stěnách pl přes 1 do 4 m2 cihlami plnými tl do 100 mm</t>
  </si>
  <si>
    <t>408322448</t>
  </si>
  <si>
    <t>Zazdívka otvorů v příčkách nebo stěnách cihlami plnými pálenými plochy přes 1 m2 do 4 m2, tloušťky do 100 mm</t>
  </si>
  <si>
    <t>"1.NP" 0,88*1,56</t>
  </si>
  <si>
    <t>342244201</t>
  </si>
  <si>
    <t>Příčka z cihel broušených na tenkovrstvou maltu tloušťky 80 mm</t>
  </si>
  <si>
    <t>-831586671</t>
  </si>
  <si>
    <t>Příčky jednoduché z cihel děrovaných broušených, na tenkovrstvou maltu, pevnost cihel do P15, tl. příčky 80 mm</t>
  </si>
  <si>
    <t>skladba SN11</t>
  </si>
  <si>
    <t>"2.NP" 3,3*(5,07+1,17)-0,85*2,1</t>
  </si>
  <si>
    <t>342244211</t>
  </si>
  <si>
    <t>Příčka z cihel broušených na tenkovrstvou maltu tloušťky 115 mm</t>
  </si>
  <si>
    <t>1518753265</t>
  </si>
  <si>
    <t>Příčky jednoduché z cihel děrovaných broušených, na tenkovrstvou maltu, pevnost cihel do P15, tl. příčky 115 mm</t>
  </si>
  <si>
    <t>skladba SN12</t>
  </si>
  <si>
    <t>"1.NP" 3,9*(2,345+1,205)-0,9*2,1+3,6*1,84-0,7*2,1+4,16*1,565-0,9*2,1</t>
  </si>
  <si>
    <t>"2.NP" 3,3*6,56-0,85*2,1+3,73*(2,4+2,93)-0,98*2,04+1,15*1,45</t>
  </si>
  <si>
    <t>"3.NP" 2,9*(1,1+0,34+0,265+3,31+0,755+0,1*2)</t>
  </si>
  <si>
    <t>342244221</t>
  </si>
  <si>
    <t>Příčka z cihel broušených na tenkovrstvou maltu tloušťky 140 mm</t>
  </si>
  <si>
    <t>-1820504096</t>
  </si>
  <si>
    <t>Příčky jednoduché z cihel děrovaných broušených, na tenkovrstvou maltu, pevnost cihel do P15, tl. příčky 140 mm</t>
  </si>
  <si>
    <t>skladba SN13</t>
  </si>
  <si>
    <t>"1.NP" 2,7*1,385-0,9*2,1+3,55*(1,66+0,5)-0,9*2,1</t>
  </si>
  <si>
    <t>"3.NP" 5,85*2,25-0,9*2,1</t>
  </si>
  <si>
    <t>346272256</t>
  </si>
  <si>
    <t>Přizdívka z pórobetonových tvárnic tl 150 mm</t>
  </si>
  <si>
    <t>2079575704</t>
  </si>
  <si>
    <t>Přizdívky z pórobetonových tvárnic objemová hmotnost do 500 kg/m3, na tenké maltové lože, tloušťka přizdívky 150 mm</t>
  </si>
  <si>
    <t>skladba SN17</t>
  </si>
  <si>
    <t>"1.NP" 1,2*(1,205+1,49+0,99+0,965)</t>
  </si>
  <si>
    <t>346481111</t>
  </si>
  <si>
    <t>Zaplentování rýh, potrubí, výklenků nebo nik ve stěnách rabicovým pletivem</t>
  </si>
  <si>
    <t>682793437</t>
  </si>
  <si>
    <t>Zaplentování rýh, potrubí, válcovaných nosníků, výklenků nebo nik jakéhokoliv tvaru, na maltu ve stěnách nebo před stěnami rabicovým pletivem</t>
  </si>
  <si>
    <t>"dle tabulky překladů - PŘ40" 2*4,25*0,3*2</t>
  </si>
  <si>
    <t>"dle tabulky překladů - PŘ41" 2*0,9*0,08</t>
  </si>
  <si>
    <t>"dle tabulky překladů - PŘ42" 3*1,3*0,08</t>
  </si>
  <si>
    <t>"dle tabulky překladů - PŘ43" 1*1,5*0,08</t>
  </si>
  <si>
    <t>"dle tabulky překladů - PŘ44" 2*1,0*0,08</t>
  </si>
  <si>
    <t>"dle tabulky překladů - PŘ45" 3*1,1*0,08</t>
  </si>
  <si>
    <t>"dle tabulky překladů - PŘ46" 1*1,08*0,08</t>
  </si>
  <si>
    <t>"dle tabulky překladů - PŘ47" 1*2*2,25*0,08*2</t>
  </si>
  <si>
    <t>"dle tabulky překladů - PŘ09" 1,31*0,18*2</t>
  </si>
  <si>
    <t>"dle tabulky překladů - PŘ10" 1,2*0,18*2</t>
  </si>
  <si>
    <t>"dle tabulky překladů - PŘ11" 1,2*0,18*2</t>
  </si>
  <si>
    <t>"dle tabulky překladů - PŘ12" 1,6*0,18*2</t>
  </si>
  <si>
    <t>"dle tabulky překladů - PŘ13" 1,3*0,18*2</t>
  </si>
  <si>
    <t>"dle tabulky překladů - PŘ15" 1,15*0,18*2</t>
  </si>
  <si>
    <t>"dle tabulky překladů - PŘ16" 1,25*0,18*2</t>
  </si>
  <si>
    <t>"dle tabulky překladů - PŘ17" 1,5*0,18*2</t>
  </si>
  <si>
    <t>"dle tabulky překladů - PŘ18" 1,58*0,18*2</t>
  </si>
  <si>
    <t>"dle tabulky překladů - PŘ19" 1,4*0,18*2</t>
  </si>
  <si>
    <t>"dle tabulky překladů - PŘ20" 1,55*0,18*2</t>
  </si>
  <si>
    <t>"dle tabulky překladů - PŘ21" 1,4*0,18*2</t>
  </si>
  <si>
    <t>"dle tabulky překladů - PŘ22" 1,05*0,18*2</t>
  </si>
  <si>
    <t>"dle tabulky překladů - PŘ23" 1,79*0,18*2</t>
  </si>
  <si>
    <t>"dle tabulky překladů - PŘ24" 1,91*0,18*2</t>
  </si>
  <si>
    <t>"dle tabulky překladů - PŘ25" 1,72*0,18*2</t>
  </si>
  <si>
    <t>"dle tabulky překladů - PŘ37" 2,46*0,18*2</t>
  </si>
  <si>
    <t>"dle tabulky překladů - PŘ38" 1,63*0,18*2</t>
  </si>
  <si>
    <t>"dle tabulky překladů - PŘ26" 4,3*0,3*2</t>
  </si>
  <si>
    <t>"dle tabulky překladů - PŘ28" 1,35*0,18*2</t>
  </si>
  <si>
    <t>"dle tabulky překladů - PŘ30" 1,38*0,18*2</t>
  </si>
  <si>
    <t>"dle tabulky překladů - PŘ31" 1,69*0,18*2</t>
  </si>
  <si>
    <t>"dle tabulky překladů - PŘ32" 1,3*0,18*2</t>
  </si>
  <si>
    <t>"dle tabulky překladů - PŘ33" 1,35*0,18*2</t>
  </si>
  <si>
    <t>"dle tabulky překladů - PŘ34" 1,5*0,18*2</t>
  </si>
  <si>
    <t>"dle tabulky překladů - PŘ41" 1*0,9*0,08</t>
  </si>
  <si>
    <t>"dle tabulky překladů - PŘ44" 1*1,0*0,08</t>
  </si>
  <si>
    <t>"dle tabulky překladů - PŘ35" 1,53*0,18*2</t>
  </si>
  <si>
    <t>"dle tabulky překladů - PŘ36" 2,55*0,18*2</t>
  </si>
  <si>
    <t>Vodorovné konstrukce</t>
  </si>
  <si>
    <t>411321616</t>
  </si>
  <si>
    <t>Stropy deskové ze ŽB tř. C 30/37</t>
  </si>
  <si>
    <t>-233566100</t>
  </si>
  <si>
    <t>Stropy z betonu železového (bez výztuže) stropů deskových, plochých střech, desek balkonových, desek hřibových stropů včetně hlavic hřibových sloupů tř. C 30/37</t>
  </si>
  <si>
    <t>"deska 1.NP - dle výkresu tvaru" 31,27*0,2</t>
  </si>
  <si>
    <t>"dle tabulky navrhovaných skladeb - skladba ST/04" 5,325*4,555*0,2</t>
  </si>
  <si>
    <t>"dle tabulky navrhovaných skladeb - skladba ST/05" (1,3+2,42)*0,12</t>
  </si>
  <si>
    <t>411351011</t>
  </si>
  <si>
    <t>Zřízení bednění stropů deskových tl přes 5 do 25 cm bez podpěrné kce</t>
  </si>
  <si>
    <t>1442010755</t>
  </si>
  <si>
    <t>Bednění stropních konstrukcí - bez podpěrné konstrukce desek tloušťky stropní desky přes 5 do 25 cm zřízení</t>
  </si>
  <si>
    <t>"deska 1.NP - dle výkresu tvaru" 5,294*4,639+0,3*(5,238*2+5,894*2)+0,1*(4,639*2+5,294*2)</t>
  </si>
  <si>
    <t>"dle tabulky navrhovaných skladeb - skladba ST/04" 5,325*4,555</t>
  </si>
  <si>
    <t>"dle tabulky navrhovaných skladeb - skladba ST/05" 1,3+2,42</t>
  </si>
  <si>
    <t>411351012</t>
  </si>
  <si>
    <t>Odstranění bednění stropů deskových tl přes 5 do 25 cm bez podpěrné kce</t>
  </si>
  <si>
    <t>107320336</t>
  </si>
  <si>
    <t>Bednění stropních konstrukcí - bez podpěrné konstrukce desek tloušťky stropní desky přes 5 do 25 cm odstranění</t>
  </si>
  <si>
    <t>411354313</t>
  </si>
  <si>
    <t>Zřízení podpěrné konstrukce stropů výšky do 4 m tl přes 15 do 25 cm</t>
  </si>
  <si>
    <t>-67448257</t>
  </si>
  <si>
    <t>Podpěrná konstrukce stropů - desek, kleneb a skořepin výška podepření do 4 m tloušťka stropu přes 15 do 25 cm zřízení</t>
  </si>
  <si>
    <t>"deska 1.NP - dle výkresu tvaru" 5,294*4,639</t>
  </si>
  <si>
    <t>411354314</t>
  </si>
  <si>
    <t>Odstranění podpěrné konstrukce stropů výšky do 4 m tl přes 15 do 25 cm</t>
  </si>
  <si>
    <t>1425869996</t>
  </si>
  <si>
    <t>Podpěrná konstrukce stropů - desek, kleneb a skořepin výška podepření do 4 m tloušťka stropu přes 15 do 25 cm odstranění</t>
  </si>
  <si>
    <t>411361821</t>
  </si>
  <si>
    <t>Výztuž stropů betonářskou ocelí 10 505</t>
  </si>
  <si>
    <t>-769129388</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</si>
  <si>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</si>
  <si>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"deska 1.NP - dle výkresu tvaru" 340,69*0,001</t>
  </si>
  <si>
    <t>"dle tabulky navrhovaných skladeb - skladba ST/04" 5,325*4,555*0,2*55*0,001</t>
  </si>
  <si>
    <t>"dle tabulky navrhovaných skladeb - skladba ST/05" (1,3+2,42)*0,12*55*0,001</t>
  </si>
  <si>
    <t>413321414</t>
  </si>
  <si>
    <t>Nosníky ze ŽB tř. C 25/30</t>
  </si>
  <si>
    <t>1564240444</t>
  </si>
  <si>
    <t>Nosníky z betonu železového (bez výztuže) včetně stěnových i jeřábových drah, volných trámů, průvlaků, rámových příčlí, ztužidel, konzol, vodorovných táhel apod., tyčových konstrukcí tř. C 25/30</t>
  </si>
  <si>
    <t>"ŽB průvlak v místnosti 0.03 v 1.PP" 0,3*0,6*3,935</t>
  </si>
  <si>
    <t>413351121</t>
  </si>
  <si>
    <t>Zřízení bednění nosníků a průvlaků bez podpěrné kce výšky přes 100 cm</t>
  </si>
  <si>
    <t>-2131633427</t>
  </si>
  <si>
    <t>Bednění nosníků a průvlaků - bez podpěrné konstrukce výška nosníku po spodní líc stropní desky přes 100 cm zřízení</t>
  </si>
  <si>
    <t>"ŽB průvlak v místnosti 0.03 v 1.PP" (0,3*2+0,6)*3,935</t>
  </si>
  <si>
    <t>413351122</t>
  </si>
  <si>
    <t>Odstranění bednění nosníků a průvlaků bez podpěrné kce výšky přes 100 cm</t>
  </si>
  <si>
    <t>-343346492</t>
  </si>
  <si>
    <t>Bednění nosníků a průvlaků - bez podpěrné konstrukce výška nosníku po spodní líc stropní desky přes 100 cm odstranění</t>
  </si>
  <si>
    <t>413352115</t>
  </si>
  <si>
    <t>Zřízení podpěrné konstrukce nosníků výšky podepření do 4 m pro nosník výšky přes 100 cm</t>
  </si>
  <si>
    <t>1503225166</t>
  </si>
  <si>
    <t>Podpěrná konstrukce nosníků a průvlaků výšky podepření do 4 m výšky nosníku (po spodní hranu stropní desky) přes 100 cm zřízení</t>
  </si>
  <si>
    <t>"ŽB průvlak v místnosti 0.03 v 1.PP" 0,6*3,935</t>
  </si>
  <si>
    <t>413352116</t>
  </si>
  <si>
    <t>Odstranění podpěrné konstrukce nosníků výšky podepření do 4 m pro nosník výšky přes 100 cm</t>
  </si>
  <si>
    <t>373530254</t>
  </si>
  <si>
    <t>Podpěrná konstrukce nosníků a průvlaků výšky podepření do 4 m výšky nosníku (po spodní hranu stropní desky) přes 100 cm odstranění</t>
  </si>
  <si>
    <t>413941121</t>
  </si>
  <si>
    <t>Osazování ocelových válcovaných nosníků stropů I, IE, U, UE nebo L do č.12 nebo výšky do 120 mm</t>
  </si>
  <si>
    <t>-1877641459</t>
  </si>
  <si>
    <t>Osazování ocelových válcovaných nosníků ve stropech I nebo IE nebo U nebo UE nebo L do č.12 nebo výšky do 120 mm</t>
  </si>
  <si>
    <t>strop 1.NP</t>
  </si>
  <si>
    <t>"strop - plechy a spojovací materiál dle tabulky oceli" (224,64+351+824,6+80,6+170,4+212,16+437+256)*0,001</t>
  </si>
  <si>
    <t>strop 2.NP</t>
  </si>
  <si>
    <t>"rám R7 - plechy a spojovací materiál" 148,8*0,001</t>
  </si>
  <si>
    <t>"strop - plechy a spojovací materiál dle tabulky oceli" (240+480+520)*0,001</t>
  </si>
  <si>
    <t>strop 3.NP</t>
  </si>
  <si>
    <t>"rám R1 - plechy a spojovací materiál" 248,8*0,001</t>
  </si>
  <si>
    <t>"rám R2 - plechy a spojovací materiál" 174,4*0,001</t>
  </si>
  <si>
    <t>"rám R3 - plechy a spojovací materiál" 248,8*0,001</t>
  </si>
  <si>
    <t>"rám R4 - plechy a spojovací materiál" 273,6*0,001</t>
  </si>
  <si>
    <t>"rám R5 - plechy a spojovací materiál" 199,2*0,001</t>
  </si>
  <si>
    <t>"rám R6 - plechy a spojovací materiál" 100*0,001</t>
  </si>
  <si>
    <t>1301019R</t>
  </si>
  <si>
    <t>plechy a kotvící a spojovací materiál</t>
  </si>
  <si>
    <t>1160627977</t>
  </si>
  <si>
    <t>tyč ocelová plochá jakost S235JR (11 375) 30x20mm</t>
  </si>
  <si>
    <t>"strop - plechy a spojovací materiál dle tabulky oceli" (224,64+351+824,6+80,6+170,4+212,16+437+256)*0,001*1,1</t>
  </si>
  <si>
    <t>"rám R7 - plechy a spojovací materiál" 148,8*0,001*1,1</t>
  </si>
  <si>
    <t>"strop - plechy a spojovací materiál dle tabulky oceli" (240+480+520)*0,001*1,1</t>
  </si>
  <si>
    <t>"rám R1 - plechy a spojovací materiál" 248,8*0,001*1,1</t>
  </si>
  <si>
    <t>"rám R2 - plechy a spojovací materiál" 174,4*0,001*1,1</t>
  </si>
  <si>
    <t>"rám R3 - plechy a spojovací materiál" 248,8*0,001*1,1</t>
  </si>
  <si>
    <t>"rám R4 - plechy a spojovací materiál" 273,6*0,001*1,1</t>
  </si>
  <si>
    <t>"rám R5 - plechy a spojovací materiál" 199,2*0,001*1,1</t>
  </si>
  <si>
    <t>"rám R6 - plechy a spojovací materiál" 100*0,001*1,1</t>
  </si>
  <si>
    <t>413941123</t>
  </si>
  <si>
    <t>Osazování ocelových válcovaných nosníků stropů I, IE, U, UE nebo L č. 14 až 22 nebo výšky přes 120 do 220 mm</t>
  </si>
  <si>
    <t>-526611462</t>
  </si>
  <si>
    <t>Osazování ocelových válcovaných nosníků ve stropech I nebo IE nebo U nebo UE nebo L č. 14 až 22 nebo výšky přes 120 do 220 mm</t>
  </si>
  <si>
    <t>"strop dle tabulky oceli - IPE 220" (8*6,8+8*14,1)*26,2*0,001</t>
  </si>
  <si>
    <t>"strop dle tabulky oceli - UPE 200" (32*1,8+2*12,5)*22,8*0,001</t>
  </si>
  <si>
    <t>"strop dle tabulky oceli - IPE 220" (1*2,9+2*3,9)*26,2*0,001</t>
  </si>
  <si>
    <t>"rám R1 - IPE 220" (2*7,7+10*0,36)*26,2*0,001</t>
  </si>
  <si>
    <t>"rám R2 - IPE 220" (2*7,3+4*0,36)*26,2*0,001</t>
  </si>
  <si>
    <t>"rám R3 - IPE 220" (3*7,3+12*0,36)*26,2*0,001</t>
  </si>
  <si>
    <t>"rám R4 - IPE 220" (4*7,3+14*0,36)*26,2*0,001</t>
  </si>
  <si>
    <t>"rám R5 - IPE 220" (2*7,31+8*0,36)*26,2*0,001</t>
  </si>
  <si>
    <t>"rám R6 - IPE 220" 2*7,65*26,2*0,001</t>
  </si>
  <si>
    <t>13010754</t>
  </si>
  <si>
    <t>ocel profilová jakost S235JR (11 375) průřez IPE 220</t>
  </si>
  <si>
    <t>-1752268665</t>
  </si>
  <si>
    <t>"strop dle tabulky oceli - IPE 220" (8*6,8+8*14,1)*26,2*0,001*1,1</t>
  </si>
  <si>
    <t>"strop dle tabulky oceli - IPE 220" (1*2,9+2*3,9)*26,2*0,001*1,1</t>
  </si>
  <si>
    <t>"rám R1 - IPE 220" (2*7,7+10*0,36)*26,2*0,001*1,1</t>
  </si>
  <si>
    <t>"rám R2 - IPE 220" (2*7,3+4*0,36)*26,2*0,001*1,1</t>
  </si>
  <si>
    <t>"rám R3 - IPE 220" (3*7,3+12*0,36)*26,2*0,001*1,1</t>
  </si>
  <si>
    <t>"rám R4 - IPE 220" (4*7,3+14*0,36)*26,2*0,001*1,1</t>
  </si>
  <si>
    <t>"rám R5 - IPE 220" (2*7,31+8*0,36)*26,2*0,001*1,1</t>
  </si>
  <si>
    <t>"rám R6 - IPE 220" 2*7,65*26,2*0,001*1,1</t>
  </si>
  <si>
    <t>13010938</t>
  </si>
  <si>
    <t>ocel profilová jakost S235JR (11 375) průřez UPE 200</t>
  </si>
  <si>
    <t>-183083123</t>
  </si>
  <si>
    <t>"strop dle tabulky oceli - UPE 200" (32*1,8+2*12,5)*22,8*0,001*1,1</t>
  </si>
  <si>
    <t>413941125</t>
  </si>
  <si>
    <t>Osazování ocelových válcovaných nosníků stropů I, IE, U, UE nebo L č. 24 a výše nebo výšky přes 220 mm</t>
  </si>
  <si>
    <t>1143205647</t>
  </si>
  <si>
    <t>Osazování ocelových válcovaných nosníků ve stropech I nebo IE nebo U nebo UE nebo L č. 24 a výše nebo výšky přes 220 mm</t>
  </si>
  <si>
    <t>"rám R7 - IPE 270" (2*7,65+4*0,41)*36,1*0,001</t>
  </si>
  <si>
    <t>"strop dle tabulky oceli - IPE 270" 2*7,8*36,1*0,001</t>
  </si>
  <si>
    <t>"strop dle tabulky oceli - IPE 270" 2*7,7*36,1*0,001</t>
  </si>
  <si>
    <t>13010758</t>
  </si>
  <si>
    <t>ocel profilová jakost S235JR (11 375) průřez IPE 270</t>
  </si>
  <si>
    <t>-1850753235</t>
  </si>
  <si>
    <t>"rám R7 - IPE 270" (2*7,65+4*0,41)*36,1*0,001*1,1</t>
  </si>
  <si>
    <t>"strop dle tabulky oceli - IPE 270" 2*7,8*36,1*0,001*1,1</t>
  </si>
  <si>
    <t>"strop dle tabulky oceli - IPE 270" 2*7,7*36,1*0,001*1,1</t>
  </si>
  <si>
    <t>413941131</t>
  </si>
  <si>
    <t>Osazování ocelových válcovaných nosníků stropů HEA nebo HEB výšky do 120 mm</t>
  </si>
  <si>
    <t>-59894676</t>
  </si>
  <si>
    <t>Osazování ocelových válcovaných nosníků ve stropech HE-A nebo HE-B, výšky do 120 mm</t>
  </si>
  <si>
    <t>"rám R7 - HEB 120" 2*2,55*26,7*0,001</t>
  </si>
  <si>
    <t>"rám R1 - HEB 120" 5*1,75*26,7*0,001</t>
  </si>
  <si>
    <t>"rám R2 - HEB 120" 2*2*26,7*0,001</t>
  </si>
  <si>
    <t>"rám R3 - HEB 120" 4*2,43*26,7*0,001</t>
  </si>
  <si>
    <t>"rám R4 - HEB 120" (2*3,26+2*2,28)*26,7*0,001</t>
  </si>
  <si>
    <t>"rám R5 - HEB 120" 4*2,26*26,7*0,001</t>
  </si>
  <si>
    <t>"rám R6 - HEB 120" 2*1,65*26,7*0,001</t>
  </si>
  <si>
    <t>13010972</t>
  </si>
  <si>
    <t>ocel profilová jakost S235JR (11 375) průřez HEB 120</t>
  </si>
  <si>
    <t>-981745585</t>
  </si>
  <si>
    <t>"rám R7 - HEB 120" 2*2,55*26,7*0,001*1,1</t>
  </si>
  <si>
    <t>"rám R1 - HEB 120" 5*1,75*26,7*0,001*1,1</t>
  </si>
  <si>
    <t>"rám R2 - HEB 120" 2*2*26,7*0,001*1,1</t>
  </si>
  <si>
    <t>"rám R3 - HEB 120" 4*2,43*26,7*0,001*1,1</t>
  </si>
  <si>
    <t>"rám R4 - HEB 120" (2*3,26+2*2,28)*26,7*0,001*1,1</t>
  </si>
  <si>
    <t>"rám R5 - HEB 120" 4*2,26*26,7*0,001*1,1</t>
  </si>
  <si>
    <t>"rám R6 - HEB 120" 2*1,65*26,7*0,001*1,1</t>
  </si>
  <si>
    <t>413941133</t>
  </si>
  <si>
    <t>Osazování ocelových válcovaných nosníků stropů HEA nebo HEB výšky přes 120 do do 220 mm</t>
  </si>
  <si>
    <t>-1084808914</t>
  </si>
  <si>
    <t>Osazování ocelových válcovaných nosníků ve stropech HE-A nebo HE-B, výšky přes 120 do 220 mm</t>
  </si>
  <si>
    <t>"strop dle tabulky oceli - HEB 200" 2*7,5*61,3*0,001</t>
  </si>
  <si>
    <t>"strop dle tabulky oceli - HEB 220" (6*8,9+1*4,9)*71,5*0,001</t>
  </si>
  <si>
    <t>13010980</t>
  </si>
  <si>
    <t>ocel profilová jakost S235JR (11 375) průřez HEB 200</t>
  </si>
  <si>
    <t>-1902950960</t>
  </si>
  <si>
    <t>"strop dle tabulky oceli - HEB 200" 2*7,5*61,3*0,001*1,1</t>
  </si>
  <si>
    <t>78</t>
  </si>
  <si>
    <t>13010982</t>
  </si>
  <si>
    <t>ocel profilová jakost S235JR (11 375) průřez HEB 220</t>
  </si>
  <si>
    <t>1770487657</t>
  </si>
  <si>
    <t>"strop dle tabulky oceli - HEB 220" (6*8,9+1*4,9)*71,5*0,001*1,1</t>
  </si>
  <si>
    <t>79</t>
  </si>
  <si>
    <t>413941135</t>
  </si>
  <si>
    <t>Osazování ocelových válcovaných nosníků stropů HEA nebo HEB výšky přes 220 mm</t>
  </si>
  <si>
    <t>-1137071253</t>
  </si>
  <si>
    <t>Osazování ocelových válcovaných nosníků ve stropech HE-A nebo HE-B, výšky přes 220 mm</t>
  </si>
  <si>
    <t>"strop dle tabulky oceli - HEB 400" 1*16,2*155*0,001</t>
  </si>
  <si>
    <t>"strop dle tabulky oceli - HEB 280" 2*7,7*103*0,001</t>
  </si>
  <si>
    <t>80</t>
  </si>
  <si>
    <t>13011011</t>
  </si>
  <si>
    <t>ocel profilová jakost S235JR (11 375) průřez HEB 400</t>
  </si>
  <si>
    <t>-1182179445</t>
  </si>
  <si>
    <t>"strop dle tabulky oceli - HEB 400" 1*16,2*155*0,001*1,1</t>
  </si>
  <si>
    <t>81</t>
  </si>
  <si>
    <t>13010988</t>
  </si>
  <si>
    <t>ocel profilová jakost S235JR (11 375) průřez HEB 280</t>
  </si>
  <si>
    <t>1557275731</t>
  </si>
  <si>
    <t>"strop dle tabulky oceli - HEB 280" 2*7,7*103*0,001*1,1</t>
  </si>
  <si>
    <t>82</t>
  </si>
  <si>
    <t>417321515</t>
  </si>
  <si>
    <t>Ztužující pásy a věnce ze ŽB tř. C 25/30</t>
  </si>
  <si>
    <t>-911420737</t>
  </si>
  <si>
    <t>Ztužující pásy a věnce z betonu železového (bez výztuže) tř. C 25/30</t>
  </si>
  <si>
    <t>"dle tabulky věnců - V1" 0,25*11,7</t>
  </si>
  <si>
    <t>"dle tabulky věnců - V2" 0,08*10,9</t>
  </si>
  <si>
    <t>"dle tabulky věnců - V3" 0,25*23,3</t>
  </si>
  <si>
    <t>"dle tabulky věnců - V4" 0,14*11,1</t>
  </si>
  <si>
    <t>"dle tabulky věnců - V5" 0,25*15,7</t>
  </si>
  <si>
    <t>"dle tabulky věnců - V6" 0,06*54,8</t>
  </si>
  <si>
    <t>"dle tabulky věnců - V7" 0,27*55,1</t>
  </si>
  <si>
    <t>"dle tabulky věnců - V8" 0,08*14,9</t>
  </si>
  <si>
    <t>"dle tabulky věnců - V9" 0,27*14,2</t>
  </si>
  <si>
    <t>"dle tabulky věnců - V10" 0,42*11,1</t>
  </si>
  <si>
    <t>"dle tabulky věnců - V11" 0,23*15,3</t>
  </si>
  <si>
    <t>"dle tabulky věnců - V1" 0,25*14,5</t>
  </si>
  <si>
    <t>"dle tabulky věnců - V2" 0,09*13,1</t>
  </si>
  <si>
    <t>"dle tabulky věnců - V3" 0,25*12,7</t>
  </si>
  <si>
    <t>"dle tabulky věnců - V4" 0,1*14,7</t>
  </si>
  <si>
    <t>"dle tabulky věnců - V5" 0,09*7,6</t>
  </si>
  <si>
    <t>"dle tabulky věnců - V6" 0,1*14</t>
  </si>
  <si>
    <t>"dle tabulky věnců - V7" 0,1*8,2</t>
  </si>
  <si>
    <t>"dle tabulky věnců - V8" 0,15*16,4</t>
  </si>
  <si>
    <t>gastro</t>
  </si>
  <si>
    <t>83</t>
  </si>
  <si>
    <t>417351115</t>
  </si>
  <si>
    <t>Zřízení bednění ztužujících věnců</t>
  </si>
  <si>
    <t>-834613201</t>
  </si>
  <si>
    <t>Bednění bočnic ztužujících pásů a věnců včetně vzpěr zřízení</t>
  </si>
  <si>
    <t>"dle tabulky věnců - V1" (0,15+0,3+0,175)*11,7</t>
  </si>
  <si>
    <t>"dle tabulky věnců - V2" 2*0,25*10,9</t>
  </si>
  <si>
    <t>"dle tabulky věnců - V3" (0,15+0,3+0,175)*23,3</t>
  </si>
  <si>
    <t>"dle tabulky věnců - V4" 2*0,25*11,1</t>
  </si>
  <si>
    <t>"dle tabulky věnců - V5" (0,15+0,35+0,135)*15,7</t>
  </si>
  <si>
    <t>"dle tabulky věnců - V6" 0,2*54,8</t>
  </si>
  <si>
    <t>"dle tabulky věnců - V7" (0,15+0,325+0,125)*55,1</t>
  </si>
  <si>
    <t>"dle tabulky věnců - V8" 0,15*14,9</t>
  </si>
  <si>
    <t>"dle tabulky věnců - V9" (0,15+0,325+0,135)*14,2</t>
  </si>
  <si>
    <t>"dle tabulky věnců - V10" 2*0,7*11,1</t>
  </si>
  <si>
    <t>"dle tabulky věnců - V11" 2*0,7*15,3</t>
  </si>
  <si>
    <t>"dle tabulky věnců - V1" 0,48*14,5</t>
  </si>
  <si>
    <t>"dle tabulky věnců - V2" 2*0,27*13,1</t>
  </si>
  <si>
    <t>"dle tabulky věnců - V3" 0,48*12,7</t>
  </si>
  <si>
    <t>"dle tabulky věnců - V4" 2*0,27*14,7</t>
  </si>
  <si>
    <t>"dle tabulky věnců - V5" 2*0,27*7,6</t>
  </si>
  <si>
    <t>"dle tabulky věnců - V6" 2*0,27*14</t>
  </si>
  <si>
    <t>"dle tabulky věnců - V7" 2*0,27*8,2</t>
  </si>
  <si>
    <t>"dle tabulky věnců - V8" 2*0,27*16,4</t>
  </si>
  <si>
    <t>8,53*0,25*2*2</t>
  </si>
  <si>
    <t>84</t>
  </si>
  <si>
    <t>417351116</t>
  </si>
  <si>
    <t>Odstranění bednění ztužujících věnců</t>
  </si>
  <si>
    <t>-1718021382</t>
  </si>
  <si>
    <t>Bednění bočnic ztužujících pásů a věnců včetně vzpěr odstranění</t>
  </si>
  <si>
    <t>85</t>
  </si>
  <si>
    <t>417361821</t>
  </si>
  <si>
    <t>Výztuž ztužujících pásů a věnců betonářskou ocelí 10 505</t>
  </si>
  <si>
    <t>-1061210395</t>
  </si>
  <si>
    <t>Výztuž ztužujících pásů a věnců z betonářské oceli 10 505 (R) nebo BSt 500</t>
  </si>
  <si>
    <t>"dle tabulky věnců - V1" 115,74*0,001*1,15</t>
  </si>
  <si>
    <t>"dle tabulky věnců - V2" 34,37*0,001*1,15</t>
  </si>
  <si>
    <t>"dle tabulky věnců - V3" 230,29*0,001*1,15</t>
  </si>
  <si>
    <t>"dle tabulky věnců - V4" 61,23*0,001*1,15</t>
  </si>
  <si>
    <t>"dle tabulky věnců - V5" 155,24*0,001*1,15</t>
  </si>
  <si>
    <t>"dle tabulky věnců - V6" 129,96*0,001*1,15</t>
  </si>
  <si>
    <t>"dle tabulky věnců - V7" 587,76*0,001*1,15</t>
  </si>
  <si>
    <t>"dle tabulky věnců - V8" 47*0,001*1,15</t>
  </si>
  <si>
    <t>"dle tabulky věnců - V9" 151,29*0,001*1,15</t>
  </si>
  <si>
    <t>"dle tabulky věnců - V10" 184,07*0,001*1,15</t>
  </si>
  <si>
    <t>"dle tabulky věnců - V11" 139,04*0,001*1,15</t>
  </si>
  <si>
    <t>"dle tabulky věnců - V1" 143,39*0,001*1,15</t>
  </si>
  <si>
    <t>"dle tabulky věnců - V2" 46,61*0,001*1,15</t>
  </si>
  <si>
    <t>"dle tabulky věnců - V3" 125,61*0,001*1,15</t>
  </si>
  <si>
    <t>"dle tabulky věnců - V4" 58,06*0,001*1,15</t>
  </si>
  <si>
    <t>"dle tabulky věnců - V5" 26,86*0,001*1,15</t>
  </si>
  <si>
    <t>"dle tabulky věnců - V6" 55,3*0,001*1,15</t>
  </si>
  <si>
    <t>"dle tabulky věnců - V7" 32,39*0,001*1,15</t>
  </si>
  <si>
    <t>"dle tabulky věnců - V8" 97,17*0,001*1,15</t>
  </si>
  <si>
    <t>828,37*0,001</t>
  </si>
  <si>
    <t>86</t>
  </si>
  <si>
    <t>430321616</t>
  </si>
  <si>
    <t>Schodišťová konstrukce a rampa ze ŽB tř. C 30/37</t>
  </si>
  <si>
    <t>-1980176634</t>
  </si>
  <si>
    <t>Schodišťové konstrukce a rampy z betonu železového (bez výztuže) stupně, schodnice, ramena, podesty s nosníky tř. C 30/37</t>
  </si>
  <si>
    <t>"schodiště 3.NP/4.NP - dle výkresu tvaru" 2,42*0,7</t>
  </si>
  <si>
    <t>"schodiště 1.NP/2.NP - dle výkresu tvaru" 1,57*1,4+0,33*1,5+1,42*1,4</t>
  </si>
  <si>
    <t>"schodiště 2.NP/3.NP - dle výkresu tvaru" 1,46*1,5+0,26*1,55+1,78*1,4</t>
  </si>
  <si>
    <t>87</t>
  </si>
  <si>
    <t>430361821</t>
  </si>
  <si>
    <t>Výztuž schodišťové konstrukce a rampy betonářskou ocelí 10 505</t>
  </si>
  <si>
    <t>-1634292940</t>
  </si>
  <si>
    <t>Výztuž schodišťových konstrukcí a ramp stupňů, schodnic, ramen, podest s nosníky z betonářské oceli 10 505 (R) nebo BSt 500</t>
  </si>
  <si>
    <t>"schodiště 3.NP/4.NP - dle výkresu tvaru" 153,54*0,001</t>
  </si>
  <si>
    <t>"schodiště 1.NP/2.NP - dle výkresu tvaru" 255,65*0,001</t>
  </si>
  <si>
    <t>"schodiště 2.NP/3.NP - dle výkresu tvaru" 276,91*0,001</t>
  </si>
  <si>
    <t>88</t>
  </si>
  <si>
    <t>431351121</t>
  </si>
  <si>
    <t>Zřízení bednění podest schodišť a ramp přímočarých v do 4 m</t>
  </si>
  <si>
    <t>618278259</t>
  </si>
  <si>
    <t>Bednění podest, podstupňových desek a ramp včetně podpěrné konstrukce výšky do 4 m půdorysně přímočarých zřízení</t>
  </si>
  <si>
    <t>"schodiště 3.NP/4.NP - dle výkresu tvaru" 2,42*2+0,7*(0,453+2,963+3,71+0,996+0,67)</t>
  </si>
  <si>
    <t>"schodiště 1.NP/2.NP - dle výkresu tvaru" 2*(1,57+0,33+1,42)+1,404*(1,463+0,635+0,437+3,2)+1,462*(0,097+1,096+0,226)+1,402*(1,911+0,241+3,495)</t>
  </si>
  <si>
    <t>"schodiště 2.NP/3.NP - dle výkresu tvaru" 2*(1,46+0,26+1,78)+1,474*(1,463+0,363+3,9)+1,515*(0,65+0,364)+1,525*(1,917+1,48+3,58)</t>
  </si>
  <si>
    <t>89</t>
  </si>
  <si>
    <t>431351122</t>
  </si>
  <si>
    <t>Odstranění bednění podest schodišť a ramp přímočarých v do 4 m</t>
  </si>
  <si>
    <t>-9049229</t>
  </si>
  <si>
    <t>Bednění podest, podstupňových desek a ramp včetně podpěrné konstrukce výšky do 4 m půdorysně přímočarých odstranění</t>
  </si>
  <si>
    <t>90</t>
  </si>
  <si>
    <t>433351131</t>
  </si>
  <si>
    <t>Zřízení bednění schodnic přímočarých schodišť v do 4 m</t>
  </si>
  <si>
    <t>-512540630</t>
  </si>
  <si>
    <t>Bednění schodnic včetně podpěrné konstrukce výšky do 4 m půdorysně přímočarých zřízení</t>
  </si>
  <si>
    <t>"schodiště 3.NP/4.NP - dle výkresu tvaru" 0,7*0,132*(12+12)</t>
  </si>
  <si>
    <t>"schodiště 1.NP/2.NP - dle výkresu tvaru" 1,404*(0,169*10+0,214)+1,462*0,169*4+1,402*0,169*11</t>
  </si>
  <si>
    <t>"schodiště 2.NP/3.NP - dle výkresu tvaru" 1,474*0,169*11+1,515*0,169*2+1,525*0,169*11</t>
  </si>
  <si>
    <t>91</t>
  </si>
  <si>
    <t>433351132</t>
  </si>
  <si>
    <t>Odstranění bednění schodnic přímočarých schodišť v do 4 m</t>
  </si>
  <si>
    <t>-1393713763</t>
  </si>
  <si>
    <t>Bednění schodnic včetně podpěrné konstrukce výšky do 4 m půdorysně přímočarých odstranění</t>
  </si>
  <si>
    <t>92</t>
  </si>
  <si>
    <t>441171111</t>
  </si>
  <si>
    <t>Montáž ocelových kcí zastřešení vazníky nebo krovy hmotnosti prvku do 30 kg/m dl do 12 m</t>
  </si>
  <si>
    <t>-80924770</t>
  </si>
  <si>
    <t>Montáž ocelové konstrukce zastřešení (vazníky, krovy) hmotnosti jednotlivých prvků do 30 kg/m, délky do 12 m</t>
  </si>
  <si>
    <t>"pergola - dle výkazu ocelových prvků - IPE 180" 9*6,3*18,8*0,001</t>
  </si>
  <si>
    <t>"pergola - dle výkazu ocelových prvků - spojovací materiál" (25,9+137,8+69,7)*0,001</t>
  </si>
  <si>
    <t>93</t>
  </si>
  <si>
    <t>13010750</t>
  </si>
  <si>
    <t>ocel profilová jakost S235JR (11 375) průřez IPE 180</t>
  </si>
  <si>
    <t>-1371069454</t>
  </si>
  <si>
    <t>"pergola - dle výkazu ocelových prvků - IPE 180" 9*6,3*18,8*0,001*1,005</t>
  </si>
  <si>
    <t>94</t>
  </si>
  <si>
    <t>960003356</t>
  </si>
  <si>
    <t>95</t>
  </si>
  <si>
    <t>441171121</t>
  </si>
  <si>
    <t>Montáž ocelových kcí zastřešení vazníky nebo krovy hmotnosti prvku přes 30 do 50 kg/m dl do 12 m</t>
  </si>
  <si>
    <t>187883361</t>
  </si>
  <si>
    <t>Montáž ocelové konstrukce zastřešení (vazníky, krovy) hmotnosti jednotlivých prvků přes 30 do 50 kg/m, délky do 12 m</t>
  </si>
  <si>
    <t>"pergola - dle výkazu ocelových prvků - IPE 330" (2*11,29+4*0,36)*49,1*0,001</t>
  </si>
  <si>
    <t>"pergola - dle výkazu ocelových prvků - L160x160x14" 16*3,8*33,9*0,001</t>
  </si>
  <si>
    <t>96</t>
  </si>
  <si>
    <t>13010762</t>
  </si>
  <si>
    <t>ocel profilová jakost S235JR (11 375) průřez IPE 330</t>
  </si>
  <si>
    <t>-106818297</t>
  </si>
  <si>
    <t>"pergola - dle výkazu ocelových prvků - IPE 330" (2*11,29+4*0,36)*49,1*0,001*1,005</t>
  </si>
  <si>
    <t>97</t>
  </si>
  <si>
    <t>13431008</t>
  </si>
  <si>
    <t>úhelník ocelový rovnostranný jakost S355J2 (11 503) 160x160x14mm</t>
  </si>
  <si>
    <t>807748849</t>
  </si>
  <si>
    <t>"pergola - dle výkazu ocelových prvků - L160x160x14" 16*3,8*33,9*0,001*1,005</t>
  </si>
  <si>
    <t>Komunikace pozemní</t>
  </si>
  <si>
    <t>98</t>
  </si>
  <si>
    <t>564750101</t>
  </si>
  <si>
    <t>Podklad z kameniva hrubého drceného vel. 16-32 mm plochy do 100 m2 tl 150 mm</t>
  </si>
  <si>
    <t>2049729890</t>
  </si>
  <si>
    <t>Podklad nebo kryt z kameniva hrubého drceného vel. 16-32 mm s rozprostřením a zhutněním plochy jednotlivě do 100 m2, po zhutnění tl. 150 mm</t>
  </si>
  <si>
    <t>"dle tabulky navrhovaných skladeb - skladba EPN/02" 14,2+34,9+13,3</t>
  </si>
  <si>
    <t>"dle tabulky navrhovaných skladeb - skladba EPN/05" 53,2</t>
  </si>
  <si>
    <t>99</t>
  </si>
  <si>
    <t>564770101</t>
  </si>
  <si>
    <t>Podklad z kameniva hrubého drceného vel. 16-32 mm plochy do 100 m2 tl 250 mm</t>
  </si>
  <si>
    <t>-252718633</t>
  </si>
  <si>
    <t>Podklad nebo kryt z kameniva hrubého drceného vel. 16-32 mm s rozprostřením a zhutněním plochy jednotlivě do 100 m2, po zhutnění tl. 250 mm</t>
  </si>
  <si>
    <t>"dle tabulky navrhovaných skladeb - skladba EPN/04" 6,5+7</t>
  </si>
  <si>
    <t>100</t>
  </si>
  <si>
    <t>591211111</t>
  </si>
  <si>
    <t>Kladení dlažby z kostek drobných z kamene do lože z kameniva těženého tl 50 mm</t>
  </si>
  <si>
    <t>637936834</t>
  </si>
  <si>
    <t>Kladení dlažby z kostek s provedením lože do tl. 50 mm, s vyplněním spár, s dvojím beraněním a se smetením přebytečného materiálu na krajnici drobných z kamene, do lože z kameniva těženého</t>
  </si>
  <si>
    <t>101</t>
  </si>
  <si>
    <t>5838101R</t>
  </si>
  <si>
    <t>kostka řezanoštípaná dlažební žula 6x6x6cm</t>
  </si>
  <si>
    <t>1918622125</t>
  </si>
  <si>
    <t>kostka řezanoštípaná dlažební žula 8x8x6cm</t>
  </si>
  <si>
    <t>"dle tabulky navrhovaných skladeb - skladba EPN/05" EPN05*0,2</t>
  </si>
  <si>
    <t>86,54*1,02 'Přepočtené koeficientem množství</t>
  </si>
  <si>
    <t>102</t>
  </si>
  <si>
    <t>596811121</t>
  </si>
  <si>
    <t>Kladení betonové dlažby komunikací pro pěší do lože z kameniva velikosti do 0,09 m2 pl přes 50 do 100 m2</t>
  </si>
  <si>
    <t>-1557343781</t>
  </si>
  <si>
    <t>Kladení dlažby z betonových nebo kameninových dlaždic komunikací pro pěší s vyplněním spár a se smetením přebytečného materiálu na vzdálenost do 3 m s ložem z kameniva těženého tl. do 30 mm velikosti dlaždic do 0,09 m2 (bez zámku), pro plochy přes 50 do 100 m2</t>
  </si>
  <si>
    <t>"dle tabulky navrhovaných skladeb - skladba PN/02b" PN02b</t>
  </si>
  <si>
    <t>"dle tabulky navrhovaných skladeb - skladba EPN/01" EPN01</t>
  </si>
  <si>
    <t>103</t>
  </si>
  <si>
    <t>5838143R</t>
  </si>
  <si>
    <t>dlažba z žíhané žuly tl 60mm</t>
  </si>
  <si>
    <t>-257750653</t>
  </si>
  <si>
    <t>deska dlažební leštěná žula tl 50mm do 0,24m2</t>
  </si>
  <si>
    <t>456,76*1,03 'Přepočtené koeficientem množství</t>
  </si>
  <si>
    <t>Úpravy povrchů, podlahy a osazování výplní</t>
  </si>
  <si>
    <t>104</t>
  </si>
  <si>
    <t>611131121</t>
  </si>
  <si>
    <t>Penetrační disperzní nátěr vnitřních stropů nanášený ručně</t>
  </si>
  <si>
    <t>552266999</t>
  </si>
  <si>
    <t>Podkladní a spojovací vrstva vnitřních omítaných ploch penetrace disperzní nanášená ručně stropů</t>
  </si>
  <si>
    <t>"dle tabulky navrhovaných skladeb - skladba SCN/01" SCN01</t>
  </si>
  <si>
    <t>"dle tabulky navrhovaných skladeb - skladba SCN/02" SCN02</t>
  </si>
  <si>
    <t>"dle tabulky navrhovaných skladeb - skladba SC/07" SC07</t>
  </si>
  <si>
    <t>"dle tabulky navrhovaných skladeb - skladba SCN/05" SCN05</t>
  </si>
  <si>
    <t xml:space="preserve">"dle tabulky navrhovaných skladeb - skladba SCN/06" SCN06 </t>
  </si>
  <si>
    <t>"dle tabulky navrhovaných skladeb - skladba SCN/07" SCN07</t>
  </si>
  <si>
    <t>105</t>
  </si>
  <si>
    <t>611142022</t>
  </si>
  <si>
    <t>Potažení vnitřních stropů rákosovou rohoží v jedné vrstvě</t>
  </si>
  <si>
    <t>-2010031</t>
  </si>
  <si>
    <t>Potažení vnitřních ploch pletivem rákosovou rohoží přichycením stropů v jedné vrstvě</t>
  </si>
  <si>
    <t>"dle tabulky navrhovaných skladeb - skladba SC/08" SC08</t>
  </si>
  <si>
    <t>106</t>
  </si>
  <si>
    <t>611311131</t>
  </si>
  <si>
    <t>Potažení vnitřních rovných stropů vápenným štukem tloušťky do 3 mm</t>
  </si>
  <si>
    <t>882995966</t>
  </si>
  <si>
    <t>Potažení vnitřních ploch vápenným štukem tloušťky do 3 mm vodorovných konstrukcí stropů rovných</t>
  </si>
  <si>
    <t>107</t>
  </si>
  <si>
    <t>61131113R</t>
  </si>
  <si>
    <t>Vápenná omítka aktusická vnitřních stropů rovných nanášená ručně</t>
  </si>
  <si>
    <t>-1347440682</t>
  </si>
  <si>
    <t>Omítka vápenná vnitřních ploch nanášená ručně dvouvrstvá štuková, tloušťky jádrové omítky do 10 mm a tloušťky štuku do 3 mm vodorovných konstrukcí stropů rovných</t>
  </si>
  <si>
    <t>"dle tabulky navrhovaných skladeb - skladba SCN/03" SCN03</t>
  </si>
  <si>
    <t>108</t>
  </si>
  <si>
    <t>611311141</t>
  </si>
  <si>
    <t>Vápenná omítka štuková dvouvrstvá vnitřních stropů rovných nanášená ručně</t>
  </si>
  <si>
    <t>-2018022011</t>
  </si>
  <si>
    <t>"dle tabulky navrhovaných skladeb - skladba SC/03" 5,325*4,555+1,3+2,42</t>
  </si>
  <si>
    <t>109</t>
  </si>
  <si>
    <t>611311143</t>
  </si>
  <si>
    <t>Vápenná omítka štuková dvouvrstvá vnitřních kleneb nebo skořepin nanášená ručně</t>
  </si>
  <si>
    <t>-1586268601</t>
  </si>
  <si>
    <t>Omítka vápenná vnitřních ploch nanášená ručně dvouvrstvá štuková, tloušťky jádrové omítky do 10 mm a tloušťky štuku do 3 mm vodorovných konstrukcí kleneb nebo skořepin</t>
  </si>
  <si>
    <t>"dle tabulky navrhovaných skladeb - skladba SC/04" 0,15*(76,93+38,41+4,81+11,63+5,39+33,79+27,44+4,21+7,74+53,22+1,51+7,93+12,32+7,17+1,44+1,45+21,58)</t>
  </si>
  <si>
    <t>0,15*(11,74+51,8+33,3+3,22+5,75+2,14+6,92+2,82+2,38+1,45+4,83+4,7+10,34+22,74+26,8+3,62+2,635*1,115)</t>
  </si>
  <si>
    <t>"dle tabulky navrhovaných skladeb - skladba SC/01" 0,15*(20,41+1,63*1,1+8,96+18,82+13,74+13,72+1,185*0,915)</t>
  </si>
  <si>
    <t>"dle tabulky navrhovaných skladeb - skladba SC/02" 0,15*1,95</t>
  </si>
  <si>
    <t>"dle tabulky navrhovaných skladeb - skladba SC/06b" 0,15*(6,81+32,7+21,23)</t>
  </si>
  <si>
    <t>110</t>
  </si>
  <si>
    <t>611311145</t>
  </si>
  <si>
    <t>Vápenná omítka štuková dvouvrstvá vnitřních schodišťových konstrukcí nanášená ručně</t>
  </si>
  <si>
    <t>-221361810</t>
  </si>
  <si>
    <t>Omítka vápenná vnitřních ploch nanášená ručně dvouvrstvá štuková, tloušťky jádrové omítky do 10 mm a tloušťky štuku do 3 mm schodišťových konstrukcí stropů, stěn, ramen nebo nosníků</t>
  </si>
  <si>
    <t>"dle tabulky navrhovaných skladeb - skladba SC/06a" 3,36+3,72+3,72+10,8+29,37+4,92+3,8</t>
  </si>
  <si>
    <t>111</t>
  </si>
  <si>
    <t>61131114R</t>
  </si>
  <si>
    <t>Vápenná omítka akustická vnitřních kleneb nebo skořepin nanášená ručně</t>
  </si>
  <si>
    <t>-1175355782</t>
  </si>
  <si>
    <t>"dle tabulky navrhovaných skladeb - skladba SC/05" SC05</t>
  </si>
  <si>
    <t>112</t>
  </si>
  <si>
    <t>611311191</t>
  </si>
  <si>
    <t>Příplatek k vápenné omítce vnitřních stropů za každých dalších 5 mm tloušťky ručně</t>
  </si>
  <si>
    <t>1419416499</t>
  </si>
  <si>
    <t>Omítka vápenná vnitřních ploch nanášená ručně Příplatek k cenám za každých dalších i započatých 5 mm tloušťky jádrové omítky přes 10 mm stropů</t>
  </si>
  <si>
    <t>"dle tabulky navrhovaných skladeb - skladba SC/04" SC04*4</t>
  </si>
  <si>
    <t>"dle tabulky navrhovaných skladeb - skladba SC/02" SC02*4</t>
  </si>
  <si>
    <t>"dle tabulky navrhovaných skladeb - skladba SC/06a" SC06a*4</t>
  </si>
  <si>
    <t>"dle tabulky navrhovaných skladeb - skladba SC/06b" SC06b*4</t>
  </si>
  <si>
    <t>113</t>
  </si>
  <si>
    <t>612131121</t>
  </si>
  <si>
    <t>Penetrační disperzní nátěr vnitřních stěn nanášený ručně</t>
  </si>
  <si>
    <t>481558334</t>
  </si>
  <si>
    <t>Podkladní a spojovací vrstva vnitřních omítaných ploch penetrace disperzní nanášená ručně stěn</t>
  </si>
  <si>
    <t>"dle tabulky navrhovaných skladeb - skladba SN/01" SN01*2+SN01h*2</t>
  </si>
  <si>
    <t>"dle tabulky navrhovaných skladeb - skladba SN/02" SN02*2</t>
  </si>
  <si>
    <t>"dle tabulky navrhovaných skladeb - skladba SN/03" SN03</t>
  </si>
  <si>
    <t>"dle tabulky navrhovaných skladeb - skladba SN/04" SN04*2</t>
  </si>
  <si>
    <t>"dle tabulky navrhovaných skladeb - skladba SN/05" SN05*2</t>
  </si>
  <si>
    <t>"dle tabulky navrhovaných skladeb - skladba SN/06" SN06*2</t>
  </si>
  <si>
    <t>"dle tabulky navrhovaných skladeb - skladba SN/07a" SN07a</t>
  </si>
  <si>
    <t>"dle tabulky navrhovaných skladeb - skladba SN/07b" SN07b</t>
  </si>
  <si>
    <t>"dle tabulky navrhovaných skladeb - skladba SN/08" SN08*2</t>
  </si>
  <si>
    <t>-obklad</t>
  </si>
  <si>
    <t>114</t>
  </si>
  <si>
    <t>612311141</t>
  </si>
  <si>
    <t>Vápenná omítka štuková dvouvrstvá vnitřních stěn nanášená ručně</t>
  </si>
  <si>
    <t>-1313754946</t>
  </si>
  <si>
    <t>Omítka vápenná vnitřních ploch nanášená ručně dvouvrstvá štuková, tloušťky jádrové omítky do 10 mm a tloušťky štuku do 3 mm svislých konstrukcí stěn</t>
  </si>
  <si>
    <t>skladba 18a/b</t>
  </si>
  <si>
    <t>"1.NP" 4,06*(13,54*2+5,385*2)+3,72*(7,15+2,5+0,33*2+2,025*2*2)-(1,1*2,1*2+0,9*2,1+0,8*2,1+3,5*2,5+2,4*(1,97+1,52)+1,25*1,77+1,4*2,05+0,7*2,1*4)</t>
  </si>
  <si>
    <t>3,72*(1,205*2+1,49*2)+3,96*(1,99+1,43+0,48+3,73+3,66+2,6)+3,55*(0,655+4,35)+3,72*4,35+4,16*(0,965+0,515+1,73+2+2,625+0,705+0,59)-(1,1*2,1+1,15*1,83)</t>
  </si>
  <si>
    <t>4,08*(1,5*2+3,665*2+1,91*2)-(0,8*2,1)+4,06*(13,25+12,83+11,92+1,52+0,28+1,23*2+1,55*2*2+1,53*2+1,22*2+2,16*1,99+1,98*2,52+2,37*2,14+2,3*2,13)</t>
  </si>
  <si>
    <t>3,78*(12,91*2+11,83+0,28*6+1,01*2+1,21*2)+4,13*(5,735*2+5,91*2)-(0,8*2,1+1,1*2,1*3+1,05*2,1+1,2*1,79+1,2*1,81+2,7*(2,1+1,3)+0,915*2,17+1,34*1,9*2)</t>
  </si>
  <si>
    <t>3,64*(5,735*2+1,805*2)+3,91*(2,005*2+1,885)+3,81*(1,88*2+5,92*2)-(1,33*2,38*2+1,325*2,45+1,305*1,91+0,93*2,17+0,85*2,1*2+0,77*2,03+0,9*2,1+1,44*2,46)</t>
  </si>
  <si>
    <t>6,81*(4,21*2+1,62)+2,39*(1,385+2,42+1,335)+4,1*(0,525*2+1,425+8,34+0,265*3+4,28+0,495)+3,87*(4,8+6,9+6,85)-(0,795*2,03+3,98*3,58+1,15*2,1*2+1,645*3,3)</t>
  </si>
  <si>
    <t>4,22*(6,9+3,9+6,82)+3,65*(1,835*2+1,84)+3,6*(1,84+3,85*2)-(0,9*2,1+1,265*2,1+1,2*2,1+1*2,1+0,8*2,1*3+1,1*(2,2+1,38)+1,35*2,24)</t>
  </si>
  <si>
    <t>3,96*(8,995+5,696+3,79+3,86+6,26)+3,93*(4,655*2+2,455*2)+2,6*(1,47+2,24+0,32+0,625+1,135+1,555+2,575)-(0,9*2,39*2+0,8*2,1*2+1,25*1,79*3+1,15*1,82)</t>
  </si>
  <si>
    <t>3,84*(3,555+0,6+1,345+1,255+1,15)+2,6*(2,125+1,5+3+8,4+3,46)+3,9*(2,76+3,34+3,18)-(1,2*2,1+1,265*2,1+0,9*2,1+1,155*1,77+0,8*2,1*3+1,1*2,17+1,15*2,1)</t>
  </si>
  <si>
    <t>3,9*(9,63+9,5+4,735+5,57)+3,51*(10,715+10,655+0,3*2+2,87+3,175)-(0,8*2,1*3+0,9*2,1*4+0,75*2,1*3+1,18*1,75+1,225*1,76*2+1,1*1,62+1,27*1,91)</t>
  </si>
  <si>
    <t>2,38*(3,955*2+1,42*2)+3,4*(4,245*2+1,2*2)+2,9*(1,525+0,75+0,34+0,395+1,14)+3,92*(3,995*2+3,465*2+0,42*2)-(0,8*2,1*2+0,9*2,1+0,9*(2,1+0,8)+0,85*2,1)</t>
  </si>
  <si>
    <t>3,92*(1,655*2+3,42*2+1,8*2)-(1,06*1,27+0,8*2,1+0,75*2,1)</t>
  </si>
  <si>
    <t xml:space="preserve">"2.NP" 3,18*4,23+2,8*2,525+3,82*(3,825+6,75+4,51)+3,3*(0,61+4,8+5,03)+3,73*42,5-(1,28*1,98+1,195*2,03*3+0,995*2,17*2+1,47*2,17*2+1,2*2,1+1,3*2,1*2) </t>
  </si>
  <si>
    <t>3,73*(0,17*5)+3,3*(18,62*2+6,155+9,15*2+9,35*2+9,06*2+6,11*2+6,6+3,81+3,94+3,52+6,4+5,98+6,84+5,18+5,425+10,79+10,2+5,44)-(1*2,1*22+1,2*1,95*23)</t>
  </si>
  <si>
    <t>3,3*(8,81*2+4,46+1,925+4,13+2,34)+3,73*(6,42+17,2+4,19+5,66+5,85)-(1*2,1*4+1,3*2,04+1,295*1,9+2,255*2,1+1,6*2,35*2+1,3*2,09+1,13*2,07+1,155*2,01*3)</t>
  </si>
  <si>
    <t>3,54*(2,48*2+1,97*2)+3,15*(1,525+1,865)+3,18*(3,675+2,8+1,6)+3,3*(6,755*2+6,55*2)-(2,59*3,17*2+1,505*3,19*2+0,8*2,1*2+0,4*0,86*2+0,9*2,1+0,85*2,1*2)</t>
  </si>
  <si>
    <t>3,3*(6,665*2+6,3*2+6,665+6,585+5,89+5,62+6,585+2,78+2,25+5,055+2,785*2)-(0,85*2,1*4+1,135*2,2+1,15*2*4+1,95*2*2+0,9*2,1*2+1,2*2,1+1,1*2*2)</t>
  </si>
  <si>
    <t>skladba 19</t>
  </si>
  <si>
    <t>"1.PP" 2,215*(3,265+1,3+0,835+0,28+3,04+6,77+1,395+1,37+0,175+0,735+0,8)+2,35*(5,325*2+4,555+0,635+0,085)+2,28*(2,535*2+1,045*2+0,99+4,9+2,635)</t>
  </si>
  <si>
    <t>2,08*(1,015*2+3,02+1,805++2,295+0,39+3,5+0,88*2)+2,35*(2,675*2+2,93+1,745+1,585*2+4,19+1,29)+2,18*(9+3,44+4)+2,13*(3,715+2,815+1,035+1,25+1,3+0,6+3,8)</t>
  </si>
  <si>
    <t>2,18*(3,05+1,025+1,19)+2,38*(2,95*2+1,185)</t>
  </si>
  <si>
    <t>skladba 19a</t>
  </si>
  <si>
    <t>"3.NP" 3,75*(13,39+0,32*4)-1,1*2,1+3,65*(1,68+2,05+3,565+2,63)-1,1*2,1+2,935*10,72-0,95*2,1*3+2,9*(2,38+4,7+0,215+4,2+1,665+3,255+2,3)-1,285*2,06*2</t>
  </si>
  <si>
    <t>3,46*(7,18*2+6,665+1,905+8,86+0,155*2+0,17*2+7,4+4,585+5,685+4,69+1,94+6,68+5,345*2)-(1,93*2,06*4+0,95*2,1*2+0,85*2,1*2+1,195*2,02+1,93*2,07*4)</t>
  </si>
  <si>
    <t>"dle tabulky navrhovaných skladeb - skladba SN/11" SN11*2</t>
  </si>
  <si>
    <t>"dle tabulky navrhovaných skladeb - skladba SN/12" SN12*2</t>
  </si>
  <si>
    <t>"dle tabulky navrhovaných skladeb - skladba SN/13" SN13*2</t>
  </si>
  <si>
    <t>"dle tabulky navrhovaných skladeb - skladba SN/14" SN14*2</t>
  </si>
  <si>
    <t>"dle tabulky navrhovaných skladeb - skladba SN/15" SN15*2</t>
  </si>
  <si>
    <t>"dle tabulky navrhovaných skladeb - skladba SN/16" SN16*2</t>
  </si>
  <si>
    <t>"dle tabulky navrhovaných skladeb - skladba SN/17" SN17</t>
  </si>
  <si>
    <t>115</t>
  </si>
  <si>
    <t>622311101</t>
  </si>
  <si>
    <t>Vápenná omítka hrubá jednovrstvá nezatřená vnějších stěn nanášená ručně</t>
  </si>
  <si>
    <t>671179055</t>
  </si>
  <si>
    <t>Omítka vápenná vnějších ploch nanášená ručně jednovrstvá, tloušťky do 15 mm hrubá nezatřená stěn</t>
  </si>
  <si>
    <t>"dle tabulky navrhovaných skladeb - skladba SN/23" SN23</t>
  </si>
  <si>
    <t>116</t>
  </si>
  <si>
    <t>622311121</t>
  </si>
  <si>
    <t>Vápenná omítka hladká jednovrstvá vnějších stěn nanášená ručně</t>
  </si>
  <si>
    <t>-1061650585</t>
  </si>
  <si>
    <t>Omítka vápenná vnějších ploch nanášená ručně jednovrstvá, tloušťky do 15 mm hladká stěn</t>
  </si>
  <si>
    <t>odsolení zdiva v 1.NP</t>
  </si>
  <si>
    <t>"1.NP" 1,5*(13,54*2+5,385*2+7,15+2,5+0,33*2+2,025*2-(1,1*2+0,9+0,8+3,5+2,4+1,25+1,4+0,7*4))</t>
  </si>
  <si>
    <t>1,5*(1,205*2+1,49*2+1,99+1,43+0,48+3,73+3,66+2,6+0,655+4,35+4,35+0,965+0,515+1,73+2+2,625+0,705+0,59)-(1,1+1,15)</t>
  </si>
  <si>
    <t>1,5*(1,5*2+3,665*2+1,91*2-0,8+13,25+12,83+11,92+1,52+0,28+1,23*2+1,55*2*2+1,53*2+1,22*2-(2,16+2,37+2,3))</t>
  </si>
  <si>
    <t>1,5*(12,91*2+11,83+0,28*6+1,01*2+1,21*2+5,735*2+5,91*2)-(0,8+1,1*3+1,05+1,2+1,2+2,7+0,915+1,34*2)</t>
  </si>
  <si>
    <t>1,5*(5,735*2+1,805*2+2,005*2+1,885+1,88*2+5,92*2-(1,33*2+1,325+1,305+0,93+0,85*2+0,77+0,9+1,44))</t>
  </si>
  <si>
    <t>1,5*(4,21*2+1,62+1,385+2,42+1,335+0,525*2+1,425+8,34+0,265*3+4,28+0,495+4,8+6,9+6,85-(0,795+3,98+1,15*2+1,645))</t>
  </si>
  <si>
    <t>1,5*(6,9+3,9+6,82+1,835*2+1,84+1,84+3,85*2-(0,9+1,265+1,2+1+0,8*3+1,1+1,35))</t>
  </si>
  <si>
    <t>1,5*(8,995+5,696+3,79+3,86+6,26+4,655*2+2,455*2+1,47+2,24+0,32+0,625+1,135+1,555+2,575-(0,9*2+0,8*2+1,25*3+1,15))</t>
  </si>
  <si>
    <t>1,5*(3,555+0,6+1,345+1,255+1,15+2,125+1,5+3+8,4+3,46+2,76+3,34+3,18-(1,2+1,265+0,9+1,155+0,8*3+1,1+1,15))</t>
  </si>
  <si>
    <t>1,5*(9,63+9,5+4,735+5,57+10,715+10,655+0,3*2+2,87+3,175-(0,8*3+0,9*4+0,75*3+1,18+1,225*2+1,1+1,27))</t>
  </si>
  <si>
    <t>1,5*(3,955*2+1,42*2+4,245*2+1,2*2+1,525+0,75+0,34+0,395+1,14+3,995*2+3,465*2+0,42*2-(0,8*2+0,9+0,9+0,85))</t>
  </si>
  <si>
    <t>1,5*(1,655*2+3,42*2+1,8*2-1,06+0,8+0,75)</t>
  </si>
  <si>
    <t>odsol*2</t>
  </si>
  <si>
    <t>117</t>
  </si>
  <si>
    <t>622311131</t>
  </si>
  <si>
    <t>Potažení vnějších stěn vápenným štukem tloušťky do 3 mm</t>
  </si>
  <si>
    <t>-642488938</t>
  </si>
  <si>
    <t>Potažení vnějších ploch štukem vápenným, tloušťky do 3 mm stěn</t>
  </si>
  <si>
    <t>skladba SN23</t>
  </si>
  <si>
    <t>"Z" 2,1+2,01+0,67+0,3</t>
  </si>
  <si>
    <t>"JV" 0,15</t>
  </si>
  <si>
    <t>"J" 0,56</t>
  </si>
  <si>
    <t>"dle tabulky navrhovaných skladeb - skladba SN/24" SN24</t>
  </si>
  <si>
    <t>118</t>
  </si>
  <si>
    <t>622311191</t>
  </si>
  <si>
    <t>Příplatek k vápenné omítce vnějších stěn za každých dalších 5 mm tloušťky ručně</t>
  </si>
  <si>
    <t>-1378283485</t>
  </si>
  <si>
    <t>Omítka vápenná vnějších ploch nanášená ručně Příplatek k cenám za každých dalších i započatých 5 mm tloušťky omítky přes 15 mm stěn</t>
  </si>
  <si>
    <t>"dle tabulky navrhovaných skladeb - skladba SN/20" SN20*3</t>
  </si>
  <si>
    <t>"dle tabulky navrhovaných skladeb - skladba SN/23" SN23*3</t>
  </si>
  <si>
    <t>119</t>
  </si>
  <si>
    <t>622325113</t>
  </si>
  <si>
    <t>Oprava vnější vápenné hladké omítky členitosti 1 stěn v rozsahu přes 30 do 50 %</t>
  </si>
  <si>
    <t>-1612288631</t>
  </si>
  <si>
    <t>Oprava vápenné omítky vnějších ploch stupně členitosti 1 hladké stěn, v rozsahu opravované plochy přes 30 do 50%</t>
  </si>
  <si>
    <t>120</t>
  </si>
  <si>
    <t>631342112</t>
  </si>
  <si>
    <t>Mazanina tl do 80 mm z betonu lehkého tepelně-izolačního polystyrenového 500 kg/m3</t>
  </si>
  <si>
    <t>1763966803</t>
  </si>
  <si>
    <t>Mazanina z betonu lehkého tepelně-izolačního polystyrénového tl. přes 50 do 80 mm, objemové hmotnosti 500 kg/m3</t>
  </si>
  <si>
    <t>"dle tabulky navrhovaných skladeb - skladba PN/07" PN07*0,05</t>
  </si>
  <si>
    <t>"dle tabulky navrhovaných skladeb - skladba PN/08" PN08*0,065</t>
  </si>
  <si>
    <t>121</t>
  </si>
  <si>
    <t>631362021</t>
  </si>
  <si>
    <t>Výztuž mazanin svařovanými sítěmi Kari</t>
  </si>
  <si>
    <t>59629833</t>
  </si>
  <si>
    <t>Výztuž mazanin ze svařovaných sítí z drátů typu KARI</t>
  </si>
  <si>
    <t>výztuž potěru</t>
  </si>
  <si>
    <t>"dle tabulky navrhovaných skladeb - skladba PN/01" PN01*3,03*0,001</t>
  </si>
  <si>
    <t>"dle tabulky navrhovaných skladeb - skladba PN/02a" PN02a*3,03*0,001</t>
  </si>
  <si>
    <t>"dle tabulky navrhovaných skladeb - skladba PN/02b" PN02b*3,03*0,001</t>
  </si>
  <si>
    <t>"dle tabulky navrhovaných skladeb - skladba PN/03" PN03*3,03*0,001</t>
  </si>
  <si>
    <t>"dle tabulky navrhovaných skladeb - skladba PN/04a" PN04a*3,03*0,001</t>
  </si>
  <si>
    <t>"dle tabulky navrhovaných skladeb - skladba PN/04b" PN04b*3,03*0,001</t>
  </si>
  <si>
    <t>"dle tabulky navrhovaných skladeb - skladba PN/05" PN05*3,03*0,001</t>
  </si>
  <si>
    <t>"dle tabulky navrhovaných skladeb - skladba PN/06a" PN06a*3,03*0,001</t>
  </si>
  <si>
    <t>"dle tabulky navrhovaných skladeb - skladba PN/07" PN07*3,03*0,001</t>
  </si>
  <si>
    <t>"dle tabulky navrhovaných skladeb - skladba PN/08" PN08*3,03*0,001</t>
  </si>
  <si>
    <t>"dle tabulky navrhovaných skladeb - skladba PN/09" PN09*3,03*0,001</t>
  </si>
  <si>
    <t>"dle tabulky navrhovaných skladeb - skladba PN/10" PN10*3,03*0,001</t>
  </si>
  <si>
    <t>122</t>
  </si>
  <si>
    <t>632451233</t>
  </si>
  <si>
    <t>Potěr cementový samonivelační litý C25 tl přes 40 do 45 mm</t>
  </si>
  <si>
    <t>36916403</t>
  </si>
  <si>
    <t>Potěr cementový samonivelační litý tř. C 25, tl. přes 40 do 45 mm</t>
  </si>
  <si>
    <t>"dle tabulky navrhovaných skladeb - skladba PN/09" PN09</t>
  </si>
  <si>
    <t>123</t>
  </si>
  <si>
    <t>632451234</t>
  </si>
  <si>
    <t>Potěr cementový samonivelační litý C25 tl přes 45 do 50 mm</t>
  </si>
  <si>
    <t>694027267</t>
  </si>
  <si>
    <t>Potěr cementový samonivelační litý tř. C 25, tl. přes 45 do 50 mm</t>
  </si>
  <si>
    <t>"dle tabulky navrhovaných skladeb - skladba PN/01" PN01</t>
  </si>
  <si>
    <t>"dle tabulky navrhovaných skladeb - skladba PN/02a" PN02a</t>
  </si>
  <si>
    <t>"dle tabulky navrhovaných skladeb - skladba PN/03" PN03</t>
  </si>
  <si>
    <t>"dle tabulky navrhovaných skladeb - skladba PN/04a" PN04a</t>
  </si>
  <si>
    <t>"dle tabulky navrhovaných skladeb - skladba PN/04b" PN04b</t>
  </si>
  <si>
    <t>"dle tabulky navrhovaných skladeb - skladba PN/05" PN05</t>
  </si>
  <si>
    <t>"dle tabulky navrhovaných skladeb - skladba PN/06a" PN06a</t>
  </si>
  <si>
    <t>"dle tabulky navrhovaných skladeb - skladba PN/07" PN07</t>
  </si>
  <si>
    <t>"dle tabulky navrhovaných skladeb - skladba PN/08" PN08</t>
  </si>
  <si>
    <t>"dle tabulky navrhovaných skladeb - skladba PN/10" PN10</t>
  </si>
  <si>
    <t>124</t>
  </si>
  <si>
    <t>632451292</t>
  </si>
  <si>
    <t>Příplatek k cementovému samonivelačnímu litému potěru C25 ZKD 5 mm tl přes 50 mm</t>
  </si>
  <si>
    <t>-1659801481</t>
  </si>
  <si>
    <t>Potěr cementový samonivelační litý Příplatek k cenám za každých dalších i započatých 5 mm tloušťky přes 50 mm tř. C 25</t>
  </si>
  <si>
    <t>"dle tabulky navrhovaných skladeb - skladba PN/01" PN01*7</t>
  </si>
  <si>
    <t>"dle tabulky navrhovaných skladeb - skladba PN/02a" PN02a*7</t>
  </si>
  <si>
    <t>"dle tabulky navrhovaných skladeb - skladba PN/03" PN03*7</t>
  </si>
  <si>
    <t>"dle tabulky navrhovaných skladeb - skladba PN/04a" PN04a*7</t>
  </si>
  <si>
    <t>"dle tabulky navrhovaných skladeb - skladba PN/05" PN05*7</t>
  </si>
  <si>
    <t>"dle tabulky navrhovaných skladeb - skladba PN/06a" PN06a*7</t>
  </si>
  <si>
    <t>125</t>
  </si>
  <si>
    <t>632481213</t>
  </si>
  <si>
    <t>Separační vrstva z PE fólie</t>
  </si>
  <si>
    <t>1668808442</t>
  </si>
  <si>
    <t>Separační vrstva k oddělení podlahových vrstev z polyetylénové fólie</t>
  </si>
  <si>
    <t>126</t>
  </si>
  <si>
    <t>632481215</t>
  </si>
  <si>
    <t>Separační vrstva z geotextilie</t>
  </si>
  <si>
    <t>-1220579394</t>
  </si>
  <si>
    <t>Separační vrstva k oddělení podlahových vrstev z geotextilie</t>
  </si>
  <si>
    <t>"dle tabulky navrhovaných skladeb - skladba PN/01" 3,72+3,36+6,92+2,82+32,1+4,21+12,32+4,35+7,17+1,44+1,45+2,15+2,14+14,62+6,33+3,71+1,73</t>
  </si>
  <si>
    <t>"dle tabulky navrhovaných skladeb - skladba PN/02a" 10,34+2,38+1,45+4,83+213,49+86,71+38,41+12,63+4,81+11,63+3,8+5,39+10,8+7,74+7,93+21,58+51,8+33,3</t>
  </si>
  <si>
    <t>"dle tabulky navrhovaných skladeb - skladba PN/02b" PN02b*2</t>
  </si>
  <si>
    <t>"dle tabulky navrhovaných skladeb - skladba PN/03" 53,22</t>
  </si>
  <si>
    <t>"dle tabulky navrhovaných skladeb - skladba PN/04a" 14,76</t>
  </si>
  <si>
    <t>"dle tabulky navrhovaných skladeb - skladba PN/04b" 8,67+3,62</t>
  </si>
  <si>
    <t>"dle tabulky navrhovaných skladeb - skladba PN/05" 4,7+11,74+11,32</t>
  </si>
  <si>
    <t>"dle tabulky navrhovaných skladeb - skladba PN/06a" 14,07+3,77+1,51</t>
  </si>
  <si>
    <t>"dle tabulky navrhovaných skladeb - skladba PN/06b" 5,75</t>
  </si>
  <si>
    <t>"dle tabulky navrhovaných skladeb - skladba PN/07" 16,85+2,8+8,22+2,355*4,435+112,23+18,21+8,13+7,04+4,92+62,35+10,31+39,38</t>
  </si>
  <si>
    <t>"dle tabulky navrhovaných skladeb - skladba PN/08" 120,15+58,66+60,2+58,05+38,96+38,4+59,87+39,14+43,25+9,11+18,79+44,93</t>
  </si>
  <si>
    <t>"dle tabulky navrhovaných skladeb - skladba PN/13" 5,44</t>
  </si>
  <si>
    <t>127</t>
  </si>
  <si>
    <t>635321121</t>
  </si>
  <si>
    <t>Násyp pod podlahy ze skleněného recyklátu (pěnového skla) s udusáním</t>
  </si>
  <si>
    <t>2017536899</t>
  </si>
  <si>
    <t>Násyp z recyklátu pod podlahy s udusáním a urovnáním povrchu, z recyklátu skleněného (pěnového skla)</t>
  </si>
  <si>
    <t>"dle tabulky navrhovaných skladeb - skladba PN/02b" 76,93+33,79+27,44</t>
  </si>
  <si>
    <t>PN02b*0,26+PN05*0,26+PN06a*0,26+PN02a*0,26+PN01*0,26+PN03*0,26+PN07*(0,05+0,89)/2+PN08*(0,16+0,4)/2+PN13*0,1</t>
  </si>
  <si>
    <t>128</t>
  </si>
  <si>
    <t>941111122</t>
  </si>
  <si>
    <t>Montáž lešení řadového trubkového lehkého s podlahami zatížení do 200 kg/m2 š od 0,9 do 1,2 m v přes 10 do 25 m</t>
  </si>
  <si>
    <t>-28066466</t>
  </si>
  <si>
    <t>Montáž lešení řadového trubkového lehkého pracovního s podlahami s provozním zatížením tř. 3 do 200 kg/m2 šířky tř. W09 od 0,9 do 1,2 m, výšky přes 10 do 25 m</t>
  </si>
  <si>
    <t>"Z" 255+210+510</t>
  </si>
  <si>
    <t>"V" 206+253+244</t>
  </si>
  <si>
    <t>"JV" 335+6*15,5</t>
  </si>
  <si>
    <t>"J" 788</t>
  </si>
  <si>
    <t>129</t>
  </si>
  <si>
    <t>94111122R</t>
  </si>
  <si>
    <t>Příplatek k lešení řadovému trubkovému lehkému s podlahami š 1,2 m v 25 m za první a ZKD den použití po dobu realizace stavby</t>
  </si>
  <si>
    <t>-1744556536</t>
  </si>
  <si>
    <t>Montáž lešení řadového trubkového lehkého pracovního s podlahami s provozním zatížením tř. 3 do 200 kg/m2 Příplatek za první a každý další den použití lešení k ceně -1122</t>
  </si>
  <si>
    <t>130</t>
  </si>
  <si>
    <t>941111822</t>
  </si>
  <si>
    <t>Demontáž lešení řadového trubkového lehkého s podlahami zatížení do 200 kg/m2 š od 0,9 do 1,2 m v přes 10 do 25 m</t>
  </si>
  <si>
    <t>1968833600</t>
  </si>
  <si>
    <t>Demontáž lešení řadového trubkového lehkého pracovního s podlahami s provozním zatížením tř. 3 do 200 kg/m2 šířky tř. W09 od 0,9 do 1,2 m, výšky přes 10 do 25 m</t>
  </si>
  <si>
    <t>131</t>
  </si>
  <si>
    <t>943111111</t>
  </si>
  <si>
    <t>Montáž lešení prostorového trubkového lehkého bez podlah zatížení do 200 kg/m2 v do 10 m</t>
  </si>
  <si>
    <t>-867176842</t>
  </si>
  <si>
    <t>Montáž lešení prostorového trubkového lehkého pracovního bez podlah s provozním zatížením tř. 3 do 200 kg/m2, výšky do 10 m</t>
  </si>
  <si>
    <t>"dle tabulky navrhovaných skladeb - skladba PN/01" PN01*2</t>
  </si>
  <si>
    <t>"dle tabulky navrhovaných skladeb - skladba PN/02a" PN02a*2</t>
  </si>
  <si>
    <t>"dle tabulky navrhovaných skladeb - skladba PN/03" PN03*2</t>
  </si>
  <si>
    <t>"dle tabulky navrhovaných skladeb - skladba PN/04a" PN04a*2</t>
  </si>
  <si>
    <t>"dle tabulky navrhovaných skladeb - skladba PN/04b" PN04b*2</t>
  </si>
  <si>
    <t>"dle tabulky navrhovaných skladeb - skladba PN/05" PN05*2</t>
  </si>
  <si>
    <t>"dle tabulky navrhovaných skladeb - skladba PN/06a" PN06a*2</t>
  </si>
  <si>
    <t>"dle tabulky navrhovaných skladeb - skladba PN/07" PN07*2</t>
  </si>
  <si>
    <t>"dle tabulky navrhovaných skladeb - skladba PN/08" PN08*2</t>
  </si>
  <si>
    <t>"dle tabulky navrhovaných skladeb - skladba PN/09" PN09*2</t>
  </si>
  <si>
    <t>"dle tabulky navrhovaných skladeb - skladba PN/10" PN10*2</t>
  </si>
  <si>
    <t>132</t>
  </si>
  <si>
    <t>94311121R</t>
  </si>
  <si>
    <t>Příplatek k lešení prostorovému trubkovému lehkému bez podlah v do 10 m za první a ZKD den použití po dobu realizace stavby</t>
  </si>
  <si>
    <t>1265852576</t>
  </si>
  <si>
    <t>Montáž lešení prostorového trubkového lehkého pracovního bez podlah Příplatek za první a každý další den použití lešení k ceně -1111</t>
  </si>
  <si>
    <t>133</t>
  </si>
  <si>
    <t>943111811</t>
  </si>
  <si>
    <t>Demontáž lešení prostorového trubkového lehkého bez podlah zatížení do 200 kg/m2 v do 10 m</t>
  </si>
  <si>
    <t>1114185678</t>
  </si>
  <si>
    <t>Demontáž lešení prostorového trubkového lehkého pracovního bez podlah s provozním zatížením tř. 3 do 200 kg/m2, výšky do 10 m</t>
  </si>
  <si>
    <t>134</t>
  </si>
  <si>
    <t>944611111</t>
  </si>
  <si>
    <t>Montáž ochranné plachty z textilie z umělých vláken</t>
  </si>
  <si>
    <t>-2053448416</t>
  </si>
  <si>
    <t>Montáž ochranné plachty zavěšené na konstrukci lešení z textilie z umělých vláken</t>
  </si>
  <si>
    <t>135</t>
  </si>
  <si>
    <t>94461121R</t>
  </si>
  <si>
    <t>Příplatek k ochranné plachtě za první a ZKD den použití po dobu realizace stavby</t>
  </si>
  <si>
    <t>1152465555</t>
  </si>
  <si>
    <t>Montáž ochranné plachty Příplatek za první a každý další den použití plachty k ceně -1111</t>
  </si>
  <si>
    <t>136</t>
  </si>
  <si>
    <t>944611811</t>
  </si>
  <si>
    <t>Demontáž ochranné plachty z textilie z umělých vláken</t>
  </si>
  <si>
    <t>1824788018</t>
  </si>
  <si>
    <t>Demontáž ochranné plachty zavěšené na konstrukci lešení z textilie z umělých vláken</t>
  </si>
  <si>
    <t>137</t>
  </si>
  <si>
    <t>953961214</t>
  </si>
  <si>
    <t>Kotvy chemickou patronou M 16 hl 125 mm do betonu, ŽB nebo kamene s vyvrtáním otvoru</t>
  </si>
  <si>
    <t>1550096498</t>
  </si>
  <si>
    <t>Kotvy chemické s vyvrtáním otvoru do betonu, železobetonu nebo tvrdého kamene chemická patrona, velikost M 16, hloubka 125 mm</t>
  </si>
  <si>
    <t>"schodiště 3.NP/4.NP - dle výkresu tvaru" 26</t>
  </si>
  <si>
    <t>138</t>
  </si>
  <si>
    <t>953965132</t>
  </si>
  <si>
    <t>Kotevní šroub pro chemické kotvy M 16 dl 260 mm</t>
  </si>
  <si>
    <t>1885734840</t>
  </si>
  <si>
    <t>Kotvy chemické s vyvrtáním otvoru kotevní šrouby pro chemické kotvy, velikost M 16, délka 260 mm</t>
  </si>
  <si>
    <t>139</t>
  </si>
  <si>
    <t>974031664</t>
  </si>
  <si>
    <t>Vysekání rýh ve zdivu cihelném pro vtahování nosníků hl do 150 mm v do 150 mm</t>
  </si>
  <si>
    <t>-2020055863</t>
  </si>
  <si>
    <t>Vysekání rýh ve zdivu cihelném na maltu vápennou nebo vápenocementovou pro vtahování nosníků do zdí, před vybouráním otvoru do hl. 150 mm, při v. nosníku do 150 mm</t>
  </si>
  <si>
    <t>"dle tabulky překladů - PŘ41" 2*2*0,9</t>
  </si>
  <si>
    <t>"dle tabulky překladů - PŘ42" 3*2*1,3</t>
  </si>
  <si>
    <t>"dle tabulky překladů - PŘ43" 1*2*1,5</t>
  </si>
  <si>
    <t>"dle tabulky překladů - PŘ44" 2*2*1,0</t>
  </si>
  <si>
    <t>"dle tabulky překladů - PŘ45" 3*2*1,1</t>
  </si>
  <si>
    <t>"dle tabulky překladů - PŘ46" 1*2*1,08</t>
  </si>
  <si>
    <t>"dle tabulky překladů - PŘ47" 1*2*2,25</t>
  </si>
  <si>
    <t>"dle tabulky překladů - PŘ41" 1*2*0,9</t>
  </si>
  <si>
    <t>"dle tabulky překladů - PŘ44" 1*2*1,0</t>
  </si>
  <si>
    <t>140</t>
  </si>
  <si>
    <t>974031666</t>
  </si>
  <si>
    <t>Vysekání rýh ve zdivu cihelném pro vtahování nosníků hl do 150 mm v do 250 mm</t>
  </si>
  <si>
    <t>611408751</t>
  </si>
  <si>
    <t>Vysekání rýh ve zdivu cihelném na maltu vápennou nebo vápenocementovou pro vtahování nosníků do zdí, před vybouráním otvoru do hl. 150 mm, při v. nosníku do 250 mm</t>
  </si>
  <si>
    <t>"dle tabulky překladů - PŘ09" 2*1,31</t>
  </si>
  <si>
    <t>"dle tabulky překladů - PŘ10" 3*1,2</t>
  </si>
  <si>
    <t>"dle tabulky překladů - PŘ11" 2*1,2</t>
  </si>
  <si>
    <t>"dle tabulky překladů - PŘ12" 4*1,6</t>
  </si>
  <si>
    <t>"dle tabulky překladů - PŘ13" 4*1,3</t>
  </si>
  <si>
    <t>"dle tabulky překladů - PŘ15" 3*1,15</t>
  </si>
  <si>
    <t>"dle tabulky překladů - PŘ16" 3*1,25</t>
  </si>
  <si>
    <t>"dle tabulky překladů - PŘ17" 2*1,5</t>
  </si>
  <si>
    <t>"dle tabulky překladů - PŘ18" 4*1,58</t>
  </si>
  <si>
    <t>"dle tabulky překladů - PŘ19" 1*1,4</t>
  </si>
  <si>
    <t>"dle tabulky překladů - PŘ20" 4*1,55</t>
  </si>
  <si>
    <t>"dle tabulky překladů - PŘ21" 3*1,4</t>
  </si>
  <si>
    <t>"dle tabulky překladů - PŘ22" 3*1,05</t>
  </si>
  <si>
    <t>"dle tabulky překladů - PŘ23" 4*1,79</t>
  </si>
  <si>
    <t>"dle tabulky překladů - PŘ24" 4*1,91</t>
  </si>
  <si>
    <t>"dle tabulky překladů - PŘ25" 4*1,72</t>
  </si>
  <si>
    <t>"dle tabulky překladů - PŘ37" 3*2,46</t>
  </si>
  <si>
    <t>"dle tabulky překladů - PŘ38" 1*1,63</t>
  </si>
  <si>
    <t>"dle tabulky překladů - PŘ28" 3*1,35</t>
  </si>
  <si>
    <t>"dle tabulky překladů - PŘ30" 4*1,38</t>
  </si>
  <si>
    <t>"dle tabulky překladů - PŘ31" 4*1,69</t>
  </si>
  <si>
    <t>"dle tabulky překladů - PŘ32" 4*1,3</t>
  </si>
  <si>
    <t>"dle tabulky překladů - PŘ33" 2*1,35</t>
  </si>
  <si>
    <t>"dle tabulky překladů - PŘ34" 2*1,5</t>
  </si>
  <si>
    <t>"dle tabulky překladů - PŘ35" 2*1,53</t>
  </si>
  <si>
    <t>"dle tabulky překladů - PŘ36" 3*2,55</t>
  </si>
  <si>
    <t>141</t>
  </si>
  <si>
    <t>974031668</t>
  </si>
  <si>
    <t>Vysekání rýh ve zdivu cihelném pro vtahování nosníků hl do 150 mm v do 350 mm</t>
  </si>
  <si>
    <t>-1396404217</t>
  </si>
  <si>
    <t>Vysekání rýh ve zdivu cihelném na maltu vápennou nebo vápenocementovou pro vtahování nosníků do zdí, před vybouráním otvoru do hl. 150 mm, při v. nosníku do 350 mm</t>
  </si>
  <si>
    <t>"dle tabulky překladů - PŘ26" 2*4,25</t>
  </si>
  <si>
    <t>"dle tabulky překladů - PŘ26" 3*4,3</t>
  </si>
  <si>
    <t>142</t>
  </si>
  <si>
    <t>717515871</t>
  </si>
  <si>
    <t>143</t>
  </si>
  <si>
    <t>-148443375</t>
  </si>
  <si>
    <t>144</t>
  </si>
  <si>
    <t>985232112</t>
  </si>
  <si>
    <t>Hloubkové spárování zdiva aktivovanou maltou spára hl do 80 mm dl přes 6 do 12 m/m2</t>
  </si>
  <si>
    <t>485050882</t>
  </si>
  <si>
    <t>Hloubkové spárování zdiva hloubky přes 40 do 80 mm aktivovanou maltou délky spáry na 1 m2 upravované plochy přes 6 do 12 m</t>
  </si>
  <si>
    <t>"dle tabulky navrhovaných skladeb - skladba SN/18" SN18</t>
  </si>
  <si>
    <t>"dle tabulky navrhovaných skladeb - skladba SN/19" SN19</t>
  </si>
  <si>
    <t>"dle tabulky navrhovaných skladeb - skladba SN/19a" SN19a</t>
  </si>
  <si>
    <t>145</t>
  </si>
  <si>
    <t>985233122</t>
  </si>
  <si>
    <t>Úprava spár po spárování zdiva zdrsněním spára dl přes 6 do 12 m/m2</t>
  </si>
  <si>
    <t>1572373389</t>
  </si>
  <si>
    <t>Úprava spár po spárování zdiva kamenného nebo cihelného délky spáry na 1 m2 upravované plochy přes 6 do 12 m zdrsněním</t>
  </si>
  <si>
    <t>146</t>
  </si>
  <si>
    <t>1059306086</t>
  </si>
  <si>
    <t>147</t>
  </si>
  <si>
    <t>2098257458</t>
  </si>
  <si>
    <t>148</t>
  </si>
  <si>
    <t>-1787218400</t>
  </si>
  <si>
    <t>74,158*4 'Přepočtené koeficientem množství</t>
  </si>
  <si>
    <t>149</t>
  </si>
  <si>
    <t>-1891614458</t>
  </si>
  <si>
    <t>150</t>
  </si>
  <si>
    <t>203463234</t>
  </si>
  <si>
    <t>711</t>
  </si>
  <si>
    <t>Izolace proti vodě, vlhkosti a plynům</t>
  </si>
  <si>
    <t>151</t>
  </si>
  <si>
    <t>711141559</t>
  </si>
  <si>
    <t>Provedení izolace proti zemní vlhkosti pásy přitavením vodorovné NAIP</t>
  </si>
  <si>
    <t>-2022258136</t>
  </si>
  <si>
    <t>Provedení izolace proti zemní vlhkosti pásy přitavením NAIP na ploše vodorovné V</t>
  </si>
  <si>
    <t>"dle tabulky navrhovaných skladeb - skladba PN/13" PN13</t>
  </si>
  <si>
    <t>152</t>
  </si>
  <si>
    <t>62853004</t>
  </si>
  <si>
    <t>pás asfaltový natavitelný modifikovaný SBS tl 4,0mm s vložkou ze skleněné tkaniny a spalitelnou PE fólií nebo jemnozrnným minerálním posypem na horním povrchu</t>
  </si>
  <si>
    <t>18541858</t>
  </si>
  <si>
    <t>883,49*1,1655 'Přepočtené koeficientem množství</t>
  </si>
  <si>
    <t>153</t>
  </si>
  <si>
    <t>711193121</t>
  </si>
  <si>
    <t>Izolace proti vlhkosti na vodorovné ploše těsnicí hmotou minerální na bázi cementu a disperze dvousložková</t>
  </si>
  <si>
    <t>1822920627</t>
  </si>
  <si>
    <t>Izolace proti zemní vlhkosti ostatní těsnicí hmotou dvousložkovou na bázi cementu na ploše vodorovné V</t>
  </si>
  <si>
    <t>"dle tabulky navrhovaných skladeb - skladba PN/05" 4,7</t>
  </si>
  <si>
    <t>"dle tabulky navrhovaných skladeb - skladba PN/07" 4,92</t>
  </si>
  <si>
    <t>154</t>
  </si>
  <si>
    <t>711491471</t>
  </si>
  <si>
    <t>Provedení izolace proti vodě volně položenou pojistně hydroizolační fólií na vodorovné ploše</t>
  </si>
  <si>
    <t>1231325547</t>
  </si>
  <si>
    <t>Provedení pojistné izolace proti vodě fólií položenou volně s přelepením spojů na ploše vodorovné V</t>
  </si>
  <si>
    <t>"dle tabulky navrhovaných skladeb - skladba PN/11" PN11</t>
  </si>
  <si>
    <t>155</t>
  </si>
  <si>
    <t>28329038</t>
  </si>
  <si>
    <t>fólie kontaktní difuzně propustná pro doplňkovou hydroizolační vrstvu skládaných větraných fasád s otevřenými spárami (spára max 20 mm, max.20% plochy)</t>
  </si>
  <si>
    <t>-855616156</t>
  </si>
  <si>
    <t>246,81*1,0605 'Přepočtené koeficientem množství</t>
  </si>
  <si>
    <t>156</t>
  </si>
  <si>
    <t>998711103</t>
  </si>
  <si>
    <t>Přesun hmot tonážní pro izolace proti vodě, vlhkosti a plynům v objektech v přes 12 do 60 m</t>
  </si>
  <si>
    <t>1346636062</t>
  </si>
  <si>
    <t>Přesun hmot pro izolace proti vodě, vlhkosti a plynům stanovený z hmotnosti přesunovaného materiálu vodorovná dopravní vzdálenost do 50 m v objektech výšky přes 12 do 60 m</t>
  </si>
  <si>
    <t>713</t>
  </si>
  <si>
    <t>Izolace tepelné</t>
  </si>
  <si>
    <t>157</t>
  </si>
  <si>
    <t>713111127</t>
  </si>
  <si>
    <t>Montáž izolace tepelné spodem stropů lepením celoplošně rohoží, pásů, dílců, desek</t>
  </si>
  <si>
    <t>-115906626</t>
  </si>
  <si>
    <t>Montáž tepelné izolace stropů rohožemi, pásy, dílci, deskami, bloky (izolační materiál ve specifikaci) rovných spodem lepením celoplošně</t>
  </si>
  <si>
    <t>158</t>
  </si>
  <si>
    <t>28375813</t>
  </si>
  <si>
    <t>deska EPS S pro aplikace bez zatížení λ=0,042-0,043 tl 20mm</t>
  </si>
  <si>
    <t>-1586988303</t>
  </si>
  <si>
    <t>845,134*1,05 'Přepočtené koeficientem množství</t>
  </si>
  <si>
    <t>159</t>
  </si>
  <si>
    <t>713111136</t>
  </si>
  <si>
    <t>Montáž izolace tepelné stropů volně kladenými rohožemi, pásy, dílci, deskami mezi trámy</t>
  </si>
  <si>
    <t>-362591225</t>
  </si>
  <si>
    <t>Montáž tepelné izolace stropů rohožemi, pásy, dílci, deskami, bloky (izolační materiál ve specifikaci) žebrových spodem kladenými volně na podbití mezi trámy</t>
  </si>
  <si>
    <t>"dle tabulky navrhovaných skladeb - skladba ST/01" 16,85+2,8+8,22+112,23+120,15+58,66+60,2+58,05+38,96+38,4+59,87+39,14+43,25+39,38+9,11+18,79+44,93</t>
  </si>
  <si>
    <t>18,21+8,13+7,04+4,92+62,35+4,5*2,6+10,31-1,97*6,11</t>
  </si>
  <si>
    <t>"dle tabulky navrhovaných skladeb - skladba ST/02" 1,97*6,11</t>
  </si>
  <si>
    <t>"dle tabulky navrhovaných skladeb - skladba ST/03" 24,94+34,6+24,85+48,51+16,85+5,24+2,23+36,81+21,23+7,23+10,41+8,97+13,1+2,79+12,47+1,42</t>
  </si>
  <si>
    <t>160</t>
  </si>
  <si>
    <t>63152108</t>
  </si>
  <si>
    <t>pás tepelně izolační univerzální λ=0,032-0,033 tl 200mm</t>
  </si>
  <si>
    <t>-1002780771</t>
  </si>
  <si>
    <t>"dle tabulky navrhovaných skladeb - skladba ST/02" ST02</t>
  </si>
  <si>
    <t>12,037*1,05 'Přepočtené koeficientem množství</t>
  </si>
  <si>
    <t>161</t>
  </si>
  <si>
    <t>63152120</t>
  </si>
  <si>
    <t>pás tepelně izolační univerzální λ=0,032-0,033 tl 240mm</t>
  </si>
  <si>
    <t>-1664286744</t>
  </si>
  <si>
    <t>pás tepelně izolační univerzální λ=0,032-0,033 tl 220mm</t>
  </si>
  <si>
    <t>"dle tabulky navrhovaných skladeb - skladba ST/01" ST01</t>
  </si>
  <si>
    <t>879,613*1,05 'Přepočtené koeficientem množství</t>
  </si>
  <si>
    <t>162</t>
  </si>
  <si>
    <t>6315212R</t>
  </si>
  <si>
    <t>pás tepelně izolační univerzální λ=0,032-0,033 tl 360mm</t>
  </si>
  <si>
    <t>-1433412963</t>
  </si>
  <si>
    <t>"dle tabulky navrhovaných skladeb - skladba ST/03" ST03</t>
  </si>
  <si>
    <t>271,65*1,05 'Přepočtené koeficientem množství</t>
  </si>
  <si>
    <t>163</t>
  </si>
  <si>
    <t>713111139</t>
  </si>
  <si>
    <t>Montáž izolace tepelné spodem stropů žebrových lepením celoplošně s mechanickým kotvením rohoží, pásů, dílců, desek</t>
  </si>
  <si>
    <t>413658622</t>
  </si>
  <si>
    <t>Montáž tepelné izolace stropů rohožemi, pásy, dílci, deskami, bloky (izolační materiál ve specifikaci) žebrových spodem lepením celoplošně s mechanickým kotvením</t>
  </si>
  <si>
    <t>"klenba dle tabulky navrhovaných skladeb - skladba SC/05" 1,15*(213,49+23,89+94,92)</t>
  </si>
  <si>
    <t>164</t>
  </si>
  <si>
    <t>-1663344932</t>
  </si>
  <si>
    <t>382,145*1,05 'Přepočtené koeficientem množství</t>
  </si>
  <si>
    <t>165</t>
  </si>
  <si>
    <t>713121111</t>
  </si>
  <si>
    <t>Montáž izolace tepelné podlah volně kladenými rohožemi, pásy, dílci, deskami 1 vrstva</t>
  </si>
  <si>
    <t>746832909</t>
  </si>
  <si>
    <t>Montáž tepelné izolace podlah rohožemi, pásy, deskami, dílci, bloky (izolační materiál ve specifikaci) kladenými volně jednovrstvá</t>
  </si>
  <si>
    <t>"dle tabulky navrhovaných skladeb - skladba PN/09" 19,08+101,26+105,77+29,74+164,57+66,11+2,38*3,23+48,51+16,85+2,62+2,23+5,24+12,47+2,79+1,42+13,1</t>
  </si>
  <si>
    <t>7,23+8,97+10,41+7,94</t>
  </si>
  <si>
    <t>"dle tabulky navrhovaných skladeb - skladba PN/10" 161,38+34,6+24,94+36,81</t>
  </si>
  <si>
    <t>166</t>
  </si>
  <si>
    <t>63482224</t>
  </si>
  <si>
    <t>deska tepelně izolační z pěnového skla s kašírovanou fólií se skelným vláknem podlahová λ=0,045-0,048 tl 40mm</t>
  </si>
  <si>
    <t>457592483</t>
  </si>
  <si>
    <t>138,16*1,05 'Přepočtené koeficientem množství</t>
  </si>
  <si>
    <t>167</t>
  </si>
  <si>
    <t>28375907</t>
  </si>
  <si>
    <t>deska EPS 150 pro konstrukce s vysokým zatížením λ=0,035 tl 30mm</t>
  </si>
  <si>
    <t>-1199840553</t>
  </si>
  <si>
    <t>27,05*1,05 'Přepočtené koeficientem množství</t>
  </si>
  <si>
    <t>168</t>
  </si>
  <si>
    <t>28376415</t>
  </si>
  <si>
    <t>deska XPS hrana polodrážková a hladký povrch 300kPA tl 30mm</t>
  </si>
  <si>
    <t>2093397295</t>
  </si>
  <si>
    <t>246,81*1,05 'Přepočtené koeficientem množství</t>
  </si>
  <si>
    <t>169</t>
  </si>
  <si>
    <t>28375991</t>
  </si>
  <si>
    <t>deska EPS 150 pro konstrukce s vysokým zatížením λ=0,035 tl 160mm</t>
  </si>
  <si>
    <t>-108175294</t>
  </si>
  <si>
    <t>739,89*1,05 'Přepočtené koeficientem množství</t>
  </si>
  <si>
    <t>170</t>
  </si>
  <si>
    <t>28376551</t>
  </si>
  <si>
    <t>deska polystyrénová pro snížení kročejového hluku (max. zatížení 4 kN/m2) tl 20mm</t>
  </si>
  <si>
    <t>1289225280</t>
  </si>
  <si>
    <t>891,727*1,05 'Přepočtené koeficientem množství</t>
  </si>
  <si>
    <t>171</t>
  </si>
  <si>
    <t>28376552</t>
  </si>
  <si>
    <t>deska polystyrénová pro snížení kročejového hluku (max. zatížení 4 kN/m2) tl 25mm</t>
  </si>
  <si>
    <t>404362870</t>
  </si>
  <si>
    <t>172</t>
  </si>
  <si>
    <t>713131151</t>
  </si>
  <si>
    <t>Montáž izolace tepelné stěn a základů volně vloženými rohožemi, pásy, dílci, deskami 1 vrstva</t>
  </si>
  <si>
    <t>-1560182188</t>
  </si>
  <si>
    <t>Montáž tepelné izolace stěn rohožemi, pásy, deskami, dílci, bloky (izolační materiál ve specifikaci) vložením jednovrstvě</t>
  </si>
  <si>
    <t>173</t>
  </si>
  <si>
    <t>28376504</t>
  </si>
  <si>
    <t>deska izolační PIR s oboustranným textilním rounem tl 140mm</t>
  </si>
  <si>
    <t>-555018558</t>
  </si>
  <si>
    <t>12,8*1,05 'Přepočtené koeficientem množství</t>
  </si>
  <si>
    <t>174</t>
  </si>
  <si>
    <t>713151111</t>
  </si>
  <si>
    <t>Montáž izolace tepelné střech šikmých kladené volně mezi krokve rohoží, pásů, desek</t>
  </si>
  <si>
    <t>-1447783587</t>
  </si>
  <si>
    <t>Montáž tepelné izolace střech šikmých rohožemi, pásy, deskami (izolační materiál ve specifikaci) kladenými volně mezi krokve</t>
  </si>
  <si>
    <t>"dle tabulky navrhovaných skladeb - skladba STR/01" STR01</t>
  </si>
  <si>
    <t>"dle tabulky navrhovaných skladeb - skladba STR/02" STR02</t>
  </si>
  <si>
    <t>"dle tabulky navrhovaných skladeb - skladba STR/03" STR03</t>
  </si>
  <si>
    <t>175</t>
  </si>
  <si>
    <t>63148157</t>
  </si>
  <si>
    <t>deska tepelně izolační minerální univerzální λ=0,035 tl 160mm</t>
  </si>
  <si>
    <t>-333821239</t>
  </si>
  <si>
    <t>1467,407*1,02 'Přepočtené koeficientem množství</t>
  </si>
  <si>
    <t>176</t>
  </si>
  <si>
    <t>998713103</t>
  </si>
  <si>
    <t>Přesun hmot tonážní pro izolace tepelné v objektech v přes 12 do 24 m</t>
  </si>
  <si>
    <t>982465592</t>
  </si>
  <si>
    <t>Přesun hmot pro izolace tepelné stanovený z hmotnosti přesunovaného materiálu vodorovná dopravní vzdálenost do 50 m v objektech výšky přes 12 m do 24 m</t>
  </si>
  <si>
    <t>751</t>
  </si>
  <si>
    <t>177</t>
  </si>
  <si>
    <t>751526749</t>
  </si>
  <si>
    <t>Montáž protidešťové stříšky nebo výfukové hlavice do plastového potrubí kruhové bez příruby D přes 100 do 200 mm</t>
  </si>
  <si>
    <t>-808859378</t>
  </si>
  <si>
    <t>Montáž protidešťové stříšky nebo výfukové hlavice do plastového potrubí kruhové bez příruby, průměru přes 100 do 200 mm</t>
  </si>
  <si>
    <t>178</t>
  </si>
  <si>
    <t>42974007</t>
  </si>
  <si>
    <t>stříška protidešťová s lemem Pz D 200mm</t>
  </si>
  <si>
    <t>-1712631525</t>
  </si>
  <si>
    <t>"dle tabulky klempířských výrobků - K.20" 1</t>
  </si>
  <si>
    <t>179</t>
  </si>
  <si>
    <t>42974003</t>
  </si>
  <si>
    <t>stříška protidešťová s lemem Pz D 125mm</t>
  </si>
  <si>
    <t>1476540610</t>
  </si>
  <si>
    <t>"dle tabulky klempířských výrobků - K.21" 8</t>
  </si>
  <si>
    <t>180</t>
  </si>
  <si>
    <t>998751102</t>
  </si>
  <si>
    <t>Přesun hmot tonážní pro vzduchotechniku v objektech výšky přes 12 do 24 m</t>
  </si>
  <si>
    <t>1284722428</t>
  </si>
  <si>
    <t>Přesun hmot pro vzduchotechniku stanovený z hmotnosti přesunovaného materiálu vodorovná dopravní vzdálenost do 100 m v objektech výšky přes 12 do 24 m</t>
  </si>
  <si>
    <t>181</t>
  </si>
  <si>
    <t>762085103</t>
  </si>
  <si>
    <t>Montáž kotevních želez, příložek, patek nebo táhel</t>
  </si>
  <si>
    <t>-1709090077</t>
  </si>
  <si>
    <t>Montáž ocelových spojovacích prostředků (materiál ve specifikaci) kotevních želez příložek, patek, táhel</t>
  </si>
  <si>
    <t>"spojovací prvky dle výkresu tvaru" 4</t>
  </si>
  <si>
    <t>182</t>
  </si>
  <si>
    <t>54825203</t>
  </si>
  <si>
    <t>kování tesařské úhelník 90° typ4 90x105x105x3,0mm</t>
  </si>
  <si>
    <t>-1352372524</t>
  </si>
  <si>
    <t>183</t>
  </si>
  <si>
    <t>762085112</t>
  </si>
  <si>
    <t>Montáž svorníků nebo šroubů dl přes 150 do 300 mm</t>
  </si>
  <si>
    <t>1166994545</t>
  </si>
  <si>
    <t>Montáž ocelových spojovacích prostředků (materiál ve specifikaci) svorníků nebo šroubů délky přes 150 do 300 mm</t>
  </si>
  <si>
    <t>"spojovací prvky dle výkresu tvaru" 40</t>
  </si>
  <si>
    <t>184</t>
  </si>
  <si>
    <t>31140169</t>
  </si>
  <si>
    <t>vrut samořezný do dřeva D 8x300mm zápustná hlava Zn</t>
  </si>
  <si>
    <t>100 kus</t>
  </si>
  <si>
    <t>-396942480</t>
  </si>
  <si>
    <t>40*0,01 'Přepočtené koeficientem množství</t>
  </si>
  <si>
    <t>185</t>
  </si>
  <si>
    <t>762085122</t>
  </si>
  <si>
    <t>Montáž styčníkových desek půdorysné plochy přes 100 do 200 cm2</t>
  </si>
  <si>
    <t>-383029291</t>
  </si>
  <si>
    <t>Montáž ocelových spojovacích prostředků (materiál ve specifikaci) styčníkových desek půdorysné plochy přes 100 do 200 cm2</t>
  </si>
  <si>
    <t>186</t>
  </si>
  <si>
    <t>5482541R</t>
  </si>
  <si>
    <t>kování tesařské děrovaná styčníková deska 84x210x2,0mm</t>
  </si>
  <si>
    <t>1098528413</t>
  </si>
  <si>
    <t>kování tesařské děrovaná styčníková deska 80x240x2,0mm</t>
  </si>
  <si>
    <t>187</t>
  </si>
  <si>
    <t>762086113</t>
  </si>
  <si>
    <t>Montáž KDK hmotnosti prvku přes 10 do 15 kg</t>
  </si>
  <si>
    <t>-866402955</t>
  </si>
  <si>
    <t>Montáž kovových doplňkových konstrukcí (materiál ve specifikaci) hmotnosti prvku přes 10 do 15 kg</t>
  </si>
  <si>
    <t>"dle tabulky oceli - JA 160/80/8" (4*3,4+4*4,4)*25,6</t>
  </si>
  <si>
    <t>144,69</t>
  </si>
  <si>
    <t>188</t>
  </si>
  <si>
    <t>13611228</t>
  </si>
  <si>
    <t>plech ocelový hladký jakost S235JR tl 10mm tabule</t>
  </si>
  <si>
    <t>1290717244</t>
  </si>
  <si>
    <t>"dle tabulky ocelového kotvení" 38,18*0,001</t>
  </si>
  <si>
    <t>189</t>
  </si>
  <si>
    <t>13611238</t>
  </si>
  <si>
    <t>plech ocelový hladký jakost S235JR tl 15mm tabule</t>
  </si>
  <si>
    <t>548000818</t>
  </si>
  <si>
    <t>"dle tabulky ocelového kotvení" 106,5*0,001</t>
  </si>
  <si>
    <t>190</t>
  </si>
  <si>
    <t>14550442</t>
  </si>
  <si>
    <t>profil ocelový svařovaný jakost S355 průřez obdelníkový 160x80x8mm</t>
  </si>
  <si>
    <t>-1567970765</t>
  </si>
  <si>
    <t>profil ocelový svařovaný jakost S355 průřez obdelníkový 120x100x8mm</t>
  </si>
  <si>
    <t>"dle tabulky oceli - JA 160/80/8" (4*3,4+4*4,4)*25,6*1,1*0,001</t>
  </si>
  <si>
    <t>191</t>
  </si>
  <si>
    <t>762332131</t>
  </si>
  <si>
    <t>Montáž vázaných kcí krovů pravidelných z hraněného řeziva průřezové pl do 120 cm2</t>
  </si>
  <si>
    <t>2044454365</t>
  </si>
  <si>
    <t>Montáž vázaných konstrukcí krovů střech pultových, sedlových, valbových, stanových čtvercového nebo obdélníkového půdorysu z řeziva hraněného průřezové plochy do 120 cm2</t>
  </si>
  <si>
    <t>"dle tabulky řeziva - kleština KL" 12*3,5</t>
  </si>
  <si>
    <t>192</t>
  </si>
  <si>
    <t>60512125</t>
  </si>
  <si>
    <t>hranol stavební řezivo průřezu do 120cm2 do dl 6m</t>
  </si>
  <si>
    <t>-218322436</t>
  </si>
  <si>
    <t>"dle tabulky řeziva - kleština KL" 12*3,5*0,06*0,16*1,15</t>
  </si>
  <si>
    <t>193</t>
  </si>
  <si>
    <t>762332132</t>
  </si>
  <si>
    <t>Montáž vázaných kcí krovů pravidelných z hraněného řeziva průřezové pl přes 120 do 224 cm2</t>
  </si>
  <si>
    <t>-1627158481</t>
  </si>
  <si>
    <t>Montáž vázaných konstrukcí krovů střech pultových, sedlových, valbových, stanových čtvercového nebo obdélníkového půdorysu z řeziva hraněného průřezové plochy přes 120 do 224 cm2</t>
  </si>
  <si>
    <t>"dle tabulky řeziva - pásek PA3" 30*1,6</t>
  </si>
  <si>
    <t>"dle tabulky řeziva - pásek PA4" 26*1,7</t>
  </si>
  <si>
    <t>"dle tabulky řeziva - pásek PA5" 5*1,7</t>
  </si>
  <si>
    <t>"dle tabulky řeziva - sloupek SL1" 16*2,1</t>
  </si>
  <si>
    <t>"dle tabulky řeziva - námětek NA" 70*2,6</t>
  </si>
  <si>
    <t>"dle tabulky řeziva - krokev KR" 40*9</t>
  </si>
  <si>
    <t>"dle tabulky řeziva - krokev KR2" 16*3,4</t>
  </si>
  <si>
    <t>"dle tabulky řeziva - pozednice PO" 2*17,8</t>
  </si>
  <si>
    <t>"dle tabulky řeziva - pásek PA3" 8*1,6</t>
  </si>
  <si>
    <t>"dle tabulky řeziva - pásek PA4" 6*1,5</t>
  </si>
  <si>
    <t>"dle tabulky řeziva - sloupek SL1" 4*1,2</t>
  </si>
  <si>
    <t>"dle tabulky řeziva - sloupek SL2" 8*0,7</t>
  </si>
  <si>
    <t>"dle tabulky řeziva - pozednice" 1*8,3+1*8,5</t>
  </si>
  <si>
    <t>"dle tabulky řeziva - krokve" 10*5,4</t>
  </si>
  <si>
    <t>"dle tabulky řeziva - kleštiny" 10*3,83</t>
  </si>
  <si>
    <t>194</t>
  </si>
  <si>
    <t>60512130</t>
  </si>
  <si>
    <t>hranol stavební řezivo průřezu do 224cm2 do dl 6m</t>
  </si>
  <si>
    <t>994625719</t>
  </si>
  <si>
    <t>"dle tabulky řeziva - pásek PA3" 30*1,6*0,14*0,14*1,15</t>
  </si>
  <si>
    <t>"dle tabulky řeziva - pásek PA4" 26*1,7*0,14*0,14*1,15</t>
  </si>
  <si>
    <t>"dle tabulky řeziva - pásek PA5" 5*1,7*0,14*0,14*1,15</t>
  </si>
  <si>
    <t>"dle tabulky řeziva - sloupek SL1" 16*2,1*0,14*0,14*1,15</t>
  </si>
  <si>
    <t>"dle tabulky řeziva - námětek NA" 70*2,6*0,16*0,1*1,15</t>
  </si>
  <si>
    <t>"dle tabulky řeziva - krokev KR2" 16*3,4*0,14*0,16*1,15</t>
  </si>
  <si>
    <t>"dle tabulky řeziva - pásek PA3" 8*1,6*0,14*0,14*1,15</t>
  </si>
  <si>
    <t>"dle tabulky řeziva - pásek PA4" 6*1,5*0,14*0,14*1,15</t>
  </si>
  <si>
    <t>"dle tabulky řeziva - sloupek SL1" 4*1,2*0,14*0,14*1,15</t>
  </si>
  <si>
    <t>"dle tabulky řeziva - sloupek SL2" 8*0,7*0,14*0,14*1,15</t>
  </si>
  <si>
    <t>"dle tabulky řeziva - krokve" 10*5,4*0,14*0,16*1,15</t>
  </si>
  <si>
    <t>"dle tabulky řeziva - kleštiny" 10*3,83*0,08*0,16*1,15</t>
  </si>
  <si>
    <t>195</t>
  </si>
  <si>
    <t>60512132</t>
  </si>
  <si>
    <t>hranol stavební řezivo průřezu do 224cm2 přes dl 8m</t>
  </si>
  <si>
    <t>-1360093893</t>
  </si>
  <si>
    <t>"dle tabulky řeziva - krokev KR" 40*9*0,14*0,16*1,15</t>
  </si>
  <si>
    <t>"dle tabulky řeziva - pozednice PO" 2*17,8*0,18*0,12*1,15</t>
  </si>
  <si>
    <t>"dle tabulky řeziva - pozednice" (1*8,3+1*8,5)*0,14*0,12*1,15</t>
  </si>
  <si>
    <t>196</t>
  </si>
  <si>
    <t>762332133</t>
  </si>
  <si>
    <t>Montáž vázaných kcí krovů pravidelných z hraněného řeziva průřezové pl přes 224 do 288 cm2</t>
  </si>
  <si>
    <t>-828986039</t>
  </si>
  <si>
    <t>Montáž vázaných konstrukcí krovů střech pultových, sedlových, valbových, stanových čtvercového nebo obdélníkového půdorysu z řeziva hraněného průřezové plochy přes 224 do 288 cm2</t>
  </si>
  <si>
    <t>"dle tabulky řeziva - krokve KR" 90*10,1+7*8,9+40*8,8</t>
  </si>
  <si>
    <t>"dle tabulky řeziva - pásek PA1" 30*2,6+2*3,5</t>
  </si>
  <si>
    <t>"dle tabulky řeziva - sloupek SL2" 16*5,4</t>
  </si>
  <si>
    <t>"dle tabulky řeziva - výměna VY" 16*2,7</t>
  </si>
  <si>
    <t>"dle tabulky řeziva - pozednice PO" 1*5,1+1*5,5</t>
  </si>
  <si>
    <t>"dle tabulky řeziva - vaznice VA4" 2*17,8</t>
  </si>
  <si>
    <t>"dle tabulky řeziva - vaznice VA5" 2*17,8</t>
  </si>
  <si>
    <t>"dle tabulky řeziva - pásek PA1" 8*3</t>
  </si>
  <si>
    <t>"dle tabulky řeziva - rozpěra RO" 4*5,6</t>
  </si>
  <si>
    <t>"dle tabulky řeziva - hambalek HA" 16*5,9</t>
  </si>
  <si>
    <t>"dle tabulky řeziva - výměna VY" 42*2,7</t>
  </si>
  <si>
    <t>197</t>
  </si>
  <si>
    <t>60512135</t>
  </si>
  <si>
    <t>hranol stavební řezivo průřezu do 288cm2 do dl 6m</t>
  </si>
  <si>
    <t>-3935735</t>
  </si>
  <si>
    <t>"dle tabulky řeziva - pásek PA1" (30*2,6+2*3,5)*0,16*0,18*1,15</t>
  </si>
  <si>
    <t>"dle tabulky řeziva - sloupek SL2" 16*5,4*0,16*0,16*1,15</t>
  </si>
  <si>
    <t>"dle tabulky řeziva - výměna VY" 16*2,7*0,16*0,16*1,15</t>
  </si>
  <si>
    <t>"dle tabulky řeziva - pozednice PO" (1*5,1+1*5,5)*0,16*0,14*1,15</t>
  </si>
  <si>
    <t>"dle tabulky řeziva - pásek PA1" 8*3*0,14*0,18*1,15</t>
  </si>
  <si>
    <t>"dle tabulky řeziva - rozpěra RO" 4*5,6*0,14*0,2*1,15</t>
  </si>
  <si>
    <t>"dle tabulky řeziva - hambalek HA" 16*5,9*0,14*0,2*1,15</t>
  </si>
  <si>
    <t>"dle tabulky řeziva - výměna VY" 42*2,7*0,14*0,18*1,15</t>
  </si>
  <si>
    <t>198</t>
  </si>
  <si>
    <t>60512137</t>
  </si>
  <si>
    <t>hranol stavební řezivo průřezu do 288cm2 přes dl 8m</t>
  </si>
  <si>
    <t>-937357178</t>
  </si>
  <si>
    <t>"dle tabulky řeziva - krokve KR" (90*10,1+7*8,9+40*8,8)*0,16*0,16*1,15</t>
  </si>
  <si>
    <t>"dle tabulky řeziva - vaznice VA4" 2*17,8*0,16*0,18*1,15</t>
  </si>
  <si>
    <t>"dle tabulky řeziva - vaznice VA5" 2*17,8*0,16*0,18*1,15</t>
  </si>
  <si>
    <t>199</t>
  </si>
  <si>
    <t>762332134</t>
  </si>
  <si>
    <t>Montáž vázaných kcí krovů pravidelných z hraněného řeziva průřezové pl přes 288 do 450 cm2</t>
  </si>
  <si>
    <t>1711469534</t>
  </si>
  <si>
    <t>Montáž vázaných konstrukcí krovů střech pultových, sedlových, valbových, stanových čtvercového nebo obdélníkového půdorysu z řeziva hraněného průřezové plochy přes 288 do 450 cm2</t>
  </si>
  <si>
    <t>"dle tabulky řeziva - vaznice VA4" 2*33,5</t>
  </si>
  <si>
    <t>"dle tabulky řeziva - vaznice VA5" 2*33,5</t>
  </si>
  <si>
    <t>"dle tabulky řeziva - vaznice VA6" 1*14</t>
  </si>
  <si>
    <t>"dle tabulky řeziva - ležatý sloupek LSL" 21*5,7+10*5</t>
  </si>
  <si>
    <t>"dle tabulky řeziva - pásek PA2" 48*3</t>
  </si>
  <si>
    <t>"dle tabulky řeziva - rozpěra RO" 11*5,8+1*7,1+5*4,2</t>
  </si>
  <si>
    <t>"dle tabulky řeziva - hambalek HA" 50*6,2+14*2,7+1*7,2+21*4,5</t>
  </si>
  <si>
    <t>"dle tabulky řeziva - ondřejský kříž OK" 24*7,5</t>
  </si>
  <si>
    <t>"dle tabulky řeziva - zavětrování ZA" 10*7,5</t>
  </si>
  <si>
    <t>"dle tabulky řeziva - ležatý sloupek LSL" 8*5,3</t>
  </si>
  <si>
    <t>"dle tabulky řeziva - pásek PA2" 13*3,3</t>
  </si>
  <si>
    <t>"dle tabulky řeziva - ondřejský kříž OK" 8*6,3</t>
  </si>
  <si>
    <t>"dle tabulky řeziva - zavětrování ZA" 4*7,5</t>
  </si>
  <si>
    <t>200</t>
  </si>
  <si>
    <t>60512140</t>
  </si>
  <si>
    <t>hranol stavební řezivo průřezu do 450cm2 do dl 6m</t>
  </si>
  <si>
    <t>-282479977</t>
  </si>
  <si>
    <t>"dle tabulky řeziva - ležatý sloupek LSL" (21*5,7+10*5)*0,16*0,26*1,15</t>
  </si>
  <si>
    <t>"dle tabulky řeziva - pásek PA2" 48*3*0,2*0,18*1,15</t>
  </si>
  <si>
    <t>"dle tabulky řeziva - rozpěra RO" (11*5,8+5*4,2)*0,16*0,2*1,15</t>
  </si>
  <si>
    <t>"dle tabulky řeziva - hambalek HA" (14*2,7+21*4,5)*0,16*0,2*1,15</t>
  </si>
  <si>
    <t>"dle tabulky řeziva - ležatý sloupek LSL" 8*5,3*0,14*0,26*1,15</t>
  </si>
  <si>
    <t>"dle tabulky řeziva - pásek PA2" 13*3,3*0,2*0,18*1,15</t>
  </si>
  <si>
    <t>201</t>
  </si>
  <si>
    <t>60512141</t>
  </si>
  <si>
    <t>hranol stavební řezivo průřezu do 450cm2 dl 6-8m</t>
  </si>
  <si>
    <t>-164348944</t>
  </si>
  <si>
    <t>"dle tabulky řeziva - rozpěra RO" 1*7,1*0,16*0,2*1,15</t>
  </si>
  <si>
    <t>"dle tabulky řeziva - hambalek HA" (50*6,2+1*7,2)*0,16*0,2*1,15</t>
  </si>
  <si>
    <t>"dle tabulky řeziva - ondřejský kříž OK" 24*7,5*0,2*0,18*1,15</t>
  </si>
  <si>
    <t>"dle tabulky řeziva - zavětrování ZA" 10*7,5*0,18*0,18*1,15</t>
  </si>
  <si>
    <t>"dle tabulky řeziva - ondřejský kříž OK" 8*6,3*0,2*0,18*1,15</t>
  </si>
  <si>
    <t>"dle tabulky řeziva - zavětrování ZA" 4*7,5*0,18*0,18*1,15</t>
  </si>
  <si>
    <t>202</t>
  </si>
  <si>
    <t>60512142</t>
  </si>
  <si>
    <t>hranol stavební řezivo průřezu do 450cm2 přes dl 8m</t>
  </si>
  <si>
    <t>-1351558851</t>
  </si>
  <si>
    <t>"dle tabulky řeziva - vaznice VA4" 2*33,5*0,16*0,2*1,15</t>
  </si>
  <si>
    <t>"dle tabulky řeziva - vaznice VA5" 2*33,5*0,16*0,2*1,15</t>
  </si>
  <si>
    <t>"dle tabulky řeziva - vaznice VA6" 1*14*0,16*0,2*1,15</t>
  </si>
  <si>
    <t>203</t>
  </si>
  <si>
    <t>762332135</t>
  </si>
  <si>
    <t>Montáž vázaných kcí krovů pravidelných z hraněného řeziva průřezové pl přes 450 cm2</t>
  </si>
  <si>
    <t>-717239223</t>
  </si>
  <si>
    <t>Montáž vázaných konstrukcí krovů střech pultových, sedlových, valbových, stanových čtvercového nebo obdélníkového půdorysu z řeziva hraněného průřezové plochy přes 450 cm2</t>
  </si>
  <si>
    <t>"dle tabulky řeziva - vaznice VA1" 4*29</t>
  </si>
  <si>
    <t>"dle tabulky řeziva - vaznice VA2" 4*24,75</t>
  </si>
  <si>
    <t>"dle tabulky řeziva - vaznice VA3" 5*23,06</t>
  </si>
  <si>
    <t>"dle tabulky řeziva - ležatý sloupek LSL" 2*6,8</t>
  </si>
  <si>
    <t>"dle tabulky řeziva - vaznice VA1" 2*17,8</t>
  </si>
  <si>
    <t>"dle tabulky řeziva - vaznice VA2" 2*17,8</t>
  </si>
  <si>
    <t>"dle tabulky řeziva - vaznice VA3" 2*17,8</t>
  </si>
  <si>
    <t>204</t>
  </si>
  <si>
    <t>60512146</t>
  </si>
  <si>
    <t>hranol stavební řezivo průřezu nad 450cm2 dl 6-8m</t>
  </si>
  <si>
    <t>1294686914</t>
  </si>
  <si>
    <t>"dle tabulky řeziva - ležatý sloupek LSL" 2*6,8*0,2*0,26*1,15</t>
  </si>
  <si>
    <t>205</t>
  </si>
  <si>
    <t>60512147</t>
  </si>
  <si>
    <t>hranol stavební řezivo průřezu nad 450cm2 přes dl 8m</t>
  </si>
  <si>
    <t>1031127431</t>
  </si>
  <si>
    <t>"dle tabulky řeziva - vaznice VA1" 4*29*0,24*0,2*1,15</t>
  </si>
  <si>
    <t>"dle tabulky řeziva - vaznice VA2" 4*24,75*0,24*0,2*1,15</t>
  </si>
  <si>
    <t>"dle tabulky řeziva - vaznice VA3" 5*23,06*0,3*0,2*1,15</t>
  </si>
  <si>
    <t>"dle tabulky řeziva - vaznice VA1" 2*17,8*0,24*0,2*1,15</t>
  </si>
  <si>
    <t>"dle tabulky řeziva - vaznice VA2" 2*17,8*0,24*0,2*1,15</t>
  </si>
  <si>
    <t>"dle tabulky řeziva - vaznice VA3" 2*17,8*0,32*0,2*1,15</t>
  </si>
  <si>
    <t>206</t>
  </si>
  <si>
    <t>762341210</t>
  </si>
  <si>
    <t>Montáž bednění střech rovných a šikmých sklonu do 60° z hrubých prken na sraz tl do 32 mm</t>
  </si>
  <si>
    <t>-844495821</t>
  </si>
  <si>
    <t>Montáž bednění střech rovných a šikmých sklonu do 60° s vyřezáním otvorů z prken hrubých na sraz tl. do 32 mm</t>
  </si>
  <si>
    <t>207</t>
  </si>
  <si>
    <t>60511081</t>
  </si>
  <si>
    <t>řezivo jehličnaté středové smrk tl 18-32mm dl 4-5m</t>
  </si>
  <si>
    <t>1950167486</t>
  </si>
  <si>
    <t>"dle tabulky navrhovaných skladeb - skladba STR/03" STR03*0,03</t>
  </si>
  <si>
    <t>208</t>
  </si>
  <si>
    <t>762342211</t>
  </si>
  <si>
    <t>Montáž laťování na střechách jednoduchých sklonu do 60° osové vzdálenosti do 150 mm</t>
  </si>
  <si>
    <t>1945291131</t>
  </si>
  <si>
    <t>Montáž laťování střech jednoduchých sklonu do 60° při osové vzdálenosti latí do 150 mm</t>
  </si>
  <si>
    <t>209</t>
  </si>
  <si>
    <t>60514114</t>
  </si>
  <si>
    <t>řezivo jehličnaté lať impregnovaná dl 4 m</t>
  </si>
  <si>
    <t>1950552502</t>
  </si>
  <si>
    <t>"dle tabulky navrhovaných skladeb - skladba STR/01" STR01*6,6*0,04*0,06</t>
  </si>
  <si>
    <t>"dle tabulky navrhovaných skladeb - skladba STR/02" STR02*6,6*0,04*0,06</t>
  </si>
  <si>
    <t>"dle tabulky navrhovaných skladeb - skladba STR/03" STR03*3*0,04*0,06</t>
  </si>
  <si>
    <t>210</t>
  </si>
  <si>
    <t>762342511</t>
  </si>
  <si>
    <t>Montáž kontralatí na podklad bez tepelné izolace</t>
  </si>
  <si>
    <t>1136027544</t>
  </si>
  <si>
    <t>Montáž laťování montáž kontralatí na podklad bez tepelné izolace</t>
  </si>
  <si>
    <t>"gastro" 10*5,4</t>
  </si>
  <si>
    <t>"střecha" 90*10,1+7*8,9+40*8,8+40*9+16*3,4</t>
  </si>
  <si>
    <t>211</t>
  </si>
  <si>
    <t>1236616702</t>
  </si>
  <si>
    <t>"gastro" 10*5,4*0,06*0,04</t>
  </si>
  <si>
    <t>"střecha" (90*10,1+7*8,9+40*8,8+40*9+16*3,4)*0,06*0,04</t>
  </si>
  <si>
    <t>212</t>
  </si>
  <si>
    <t>762353230</t>
  </si>
  <si>
    <t>Montáž střešního vikýře pultového z hraněného řeziva pl přes 144 do 224 cm2</t>
  </si>
  <si>
    <t>1227174062</t>
  </si>
  <si>
    <t>Montáž nadstřešních konstrukcí střešních vikýřů z hraněného řeziva, pultových, průřezové plochy přes 144 do 224 cm2</t>
  </si>
  <si>
    <t>"dle tabulky navrhovaných skladeb - skladba SN/24" SN24*2</t>
  </si>
  <si>
    <t>213</t>
  </si>
  <si>
    <t>-1836623653</t>
  </si>
  <si>
    <t>"dle tabulky navrhovaných skladeb - skladba SN/24" SN24*2*0,14*0,14</t>
  </si>
  <si>
    <t>214</t>
  </si>
  <si>
    <t>762395000</t>
  </si>
  <si>
    <t>Spojovací prostředky krovů, bednění, laťování, nadstřešních konstrukcí</t>
  </si>
  <si>
    <t>1911951788</t>
  </si>
  <si>
    <t>Spojovací prostředky krovů, bednění a laťování, nadstřešních konstrukcí svory, prkna, hřebíky, pásová ocel, vruty</t>
  </si>
  <si>
    <t>tes1+tes2+tes3+tes4+tes5+tes6+tes7+tes8+tes9+tes10+bed+lať1+lať2+tes14</t>
  </si>
  <si>
    <t>215</t>
  </si>
  <si>
    <t>762511294</t>
  </si>
  <si>
    <t>Podlahové kce podkladové dvouvrstvé z desek OSB tl 2x15 mm broušených na pero a drážku šroubovaných</t>
  </si>
  <si>
    <t>1430293098</t>
  </si>
  <si>
    <t>Podlahové konstrukce podkladové z dřevoštěpkových desek OSB dvouvrstvých šroubovaných na pero a drážku 2x15 mm</t>
  </si>
  <si>
    <t>216</t>
  </si>
  <si>
    <t>762524104</t>
  </si>
  <si>
    <t>Položení podlahy z hoblovaných prken na pero a drážku</t>
  </si>
  <si>
    <t>-830546349</t>
  </si>
  <si>
    <t>Položení podlah hoblovaných na pero a drážku z prken</t>
  </si>
  <si>
    <t>217</t>
  </si>
  <si>
    <t>6051611R</t>
  </si>
  <si>
    <t>prkna modřín, perodrážka tl. 15 mm</t>
  </si>
  <si>
    <t>-575241658</t>
  </si>
  <si>
    <t>řezivo modřínové sušené tl 30mm</t>
  </si>
  <si>
    <t>900,46*1,05 'Přepočtené koeficientem množství</t>
  </si>
  <si>
    <t>218</t>
  </si>
  <si>
    <t>762811210</t>
  </si>
  <si>
    <t>Montáž vrchního záklopu z hrubých prken na sraz spáry zakryté</t>
  </si>
  <si>
    <t>-1267596603</t>
  </si>
  <si>
    <t>Záklop stropů montáž (materiál ve specifikaci) z prken hrubých vrchního na sraz, spáry zakryté lepenkovými pásy nebo lištami</t>
  </si>
  <si>
    <t>219</t>
  </si>
  <si>
    <t>60511022</t>
  </si>
  <si>
    <t>řezivo jehličnaté středové smrk tl 33-100mm dl 2-3,5m</t>
  </si>
  <si>
    <t>697184418</t>
  </si>
  <si>
    <t>"dle tabulky navrhovaných skladeb - skladba ST/01" ST01*0,035</t>
  </si>
  <si>
    <t>"dle tabulky navrhovaných skladeb - skladba ST/02" ST02*0,035</t>
  </si>
  <si>
    <t>"dle tabulky navrhovaných skladeb - skladba ST/03" ST03*0,035</t>
  </si>
  <si>
    <t>220</t>
  </si>
  <si>
    <t>762822130</t>
  </si>
  <si>
    <t>Montáž stropního trámu z hraněného řeziva průřezové pl přes 288 do 450 cm2 s výměnami</t>
  </si>
  <si>
    <t>98442943</t>
  </si>
  <si>
    <t>Montáž stropních trámů z hraněného a polohraněného řeziva s trámovými výměnami, průřezové plochy přes 288 do 450 cm2</t>
  </si>
  <si>
    <t>"dle tabulky řeziva - vazný trám" 15*2,7</t>
  </si>
  <si>
    <t>221</t>
  </si>
  <si>
    <t>-2053839088</t>
  </si>
  <si>
    <t>"dle tabulky řeziva - vazný trám" 15*2,7*0,2*0,2*1,15</t>
  </si>
  <si>
    <t>222</t>
  </si>
  <si>
    <t>762822150</t>
  </si>
  <si>
    <t>Montáž stropního trámu z hraněného řeziva průřezové pl přes 540 cm2 s výměnami</t>
  </si>
  <si>
    <t>1874027976</t>
  </si>
  <si>
    <t>Montáž stropních trámů z hraněného a polohraněného řeziva s trámovými výměnami, průřezové plochy přes 540 cm2</t>
  </si>
  <si>
    <t>"dle tabulky řeziva - vazný trám" 33*15,1+11*10+4*13+9*9,3+9*5,5+13*11,1+13*14,1+3*5</t>
  </si>
  <si>
    <t>"dle tabulky řeziva - vazný trám" 8*14,6+13*14,8</t>
  </si>
  <si>
    <t>"dle tabulky řeziva - výměna" 1*5,5+8*1,5</t>
  </si>
  <si>
    <t>223</t>
  </si>
  <si>
    <t>60512145</t>
  </si>
  <si>
    <t>hranol stavební řezivo průřezu nad 450cm2 do dl 6m</t>
  </si>
  <si>
    <t>-79843927</t>
  </si>
  <si>
    <t>"dle tabulky řeziva - vazný trám" (9*5,5+3*5)*0,26*0,4*1,15</t>
  </si>
  <si>
    <t>"dle tabulky řeziva - výměna" (1*5,5*0,16*0,36+8*1,5*0,26*0,36)*1,15</t>
  </si>
  <si>
    <t>224</t>
  </si>
  <si>
    <t>114769243</t>
  </si>
  <si>
    <t>"dle tabulky řeziva - vazný trám" (33*15,1+11*10+4*13+9*9,3+13*11,1+13*14,1)*0,26*0,4*1,15</t>
  </si>
  <si>
    <t>"dle tabulky řeziva - vazný trám" (8*14,6+13*14,8)*0,26*0,36*1,15</t>
  </si>
  <si>
    <t>225</t>
  </si>
  <si>
    <t>762841110</t>
  </si>
  <si>
    <t>Montáž podbíjení stropů a střech rovných z hrubých prken na sraz</t>
  </si>
  <si>
    <t>221427289</t>
  </si>
  <si>
    <t>Montáž podbíjení stropů a střech vodorovných z hrubých prken na sraz</t>
  </si>
  <si>
    <t>"dle tabulky navrhovaných skladeb - skladba SC/08" 34,6+24,94+36,81+48,51</t>
  </si>
  <si>
    <t>226</t>
  </si>
  <si>
    <t>-734817113</t>
  </si>
  <si>
    <t>"dle tabulky navrhovaných skladeb - skladba SC/08" SC08*0,035</t>
  </si>
  <si>
    <t>227</t>
  </si>
  <si>
    <t>762895000</t>
  </si>
  <si>
    <t>Spojovací prostředky pro montáž záklopu, stropnice a podbíjení</t>
  </si>
  <si>
    <t>443040253</t>
  </si>
  <si>
    <t>Spojovací prostředky záklopu stropů, stropnic, podbíjení hřebíky, svory</t>
  </si>
  <si>
    <t>tes11+tes12+tes13+podb+zaklop</t>
  </si>
  <si>
    <t>228</t>
  </si>
  <si>
    <t>998762103</t>
  </si>
  <si>
    <t>Přesun hmot tonážní pro kce tesařské v objektech v přes 12 do 24 m</t>
  </si>
  <si>
    <t>-1455074829</t>
  </si>
  <si>
    <t>Přesun hmot pro konstrukce tesařské stanovený z hmotnosti přesunovaného materiálu vodorovná dopravní vzdálenost do 50 m v objektech výšky přes 12 do 24 m</t>
  </si>
  <si>
    <t>229</t>
  </si>
  <si>
    <t>763111311</t>
  </si>
  <si>
    <t>SDK příčka tl 75 mm profil CW+UW 50 desky 1xA 12,5 s izolací EI 30 Rw do 45 dB</t>
  </si>
  <si>
    <t>152756486</t>
  </si>
  <si>
    <t>Příčka ze sádrokartonových desek s nosnou konstrukcí z jednoduchých ocelových profilů UW, CW jednoduše opláštěná deskou standardní A tl. 12,5 mm, příčka tl. 75 mm, profil 50, s izolací, EI 30, Rw do 45 dB</t>
  </si>
  <si>
    <t>skladba SN10</t>
  </si>
  <si>
    <t>"1.NP" 3,72*(2,025+1,71)-0,7*2,1*2</t>
  </si>
  <si>
    <t>230</t>
  </si>
  <si>
    <t>763111411</t>
  </si>
  <si>
    <t>SDK příčka tl 100 mm profil CW+UW 50 desky 2xA 12,5 s izolací EI 60 Rw do 51 dB</t>
  </si>
  <si>
    <t>-189177087</t>
  </si>
  <si>
    <t>Příčka ze sádrokartonových desek s nosnou konstrukcí z jednoduchých ocelových profilů UW, CW dvojitě opláštěná deskami standardními A tl. 2 x 12,5 mm s izolací, EI 60, příčka tl. 100 mm, profil 50, Rw do 51 dB</t>
  </si>
  <si>
    <t>skladba SN01</t>
  </si>
  <si>
    <t>"1.NP" (2,8+5,04)/2*3,43+1,8*3+4,16*(2,9+1,945+1,715)+3,72*(2,105+1,17+2,015+2,435)+2,6*(4,98+1,57*5+2,02+0,92+4,11+1,5+2,05)</t>
  </si>
  <si>
    <t>3,84*(1,18+1,065)</t>
  </si>
  <si>
    <t>"odpočet otvorů" -(0,7*2,1*10+0,8*2,1*4+0,9*2,1*3)</t>
  </si>
  <si>
    <t>"2.NP" 2,8*(2+2,58+4,2+1,28+1,12*2+2,55)+3,18*(9,075+4,305+1,6*2+1,19+3,675+1,99+0,96+1,6+1,98)+3,3*(0,875+1,555)</t>
  </si>
  <si>
    <t>"odpočet otvorů" -(0,7*2,1*11+0,9*2,1*3+1,6*2,1)</t>
  </si>
  <si>
    <t>"3.NP" 2,6*(2,88+1,5*2+1,69+1,5*2+2,93+1,05)+2,935*10,75+3,565*3,565</t>
  </si>
  <si>
    <t>"odpočet otvorů" -(0,7*2,1*6+0,8*2,1*0+0,9*2,1*3)</t>
  </si>
  <si>
    <t>231</t>
  </si>
  <si>
    <t>763111414</t>
  </si>
  <si>
    <t>SDK příčka tl 125 mm profil CW+UW 75 desky 2xA 12,5 s izolací EI 60 Rw do 53 dB</t>
  </si>
  <si>
    <t>1996612627</t>
  </si>
  <si>
    <t>Příčka ze sádrokartonových desek s nosnou konstrukcí z jednoduchých ocelových profilů UW, CW dvojitě opláštěná deskami standardními A tl. 2 x 12,5 mm s izolací, EI 60, příčka tl. 125 mm, profil 75, Rw do 53 dB</t>
  </si>
  <si>
    <t>skladba SN05</t>
  </si>
  <si>
    <t>"3.NP" 3,46*(1,935*2+4,69+7,525+5,685+3,715)+22,3*2</t>
  </si>
  <si>
    <t>"odpočet otvorů" -(0,7*2,1+0,8*2,1+0,9*2,1*2)</t>
  </si>
  <si>
    <t>232</t>
  </si>
  <si>
    <t>763111417</t>
  </si>
  <si>
    <t>SDK příčka tl 150 mm profil CW+UW 100 desky 2xA 12,5 s izolací EI 60 Rw do 56 dB</t>
  </si>
  <si>
    <t>-1679228621</t>
  </si>
  <si>
    <t>Příčka ze sádrokartonových desek s nosnou konstrukcí z jednoduchých ocelových profilů UW, CW dvojitě opláštěná deskami standardními A tl. 2 x 12,5 mm s izolací, EI 60, příčka tl. 150 mm, profil 100, Rw do 56 dB</t>
  </si>
  <si>
    <t>skladba SN04</t>
  </si>
  <si>
    <t>"2.NP" 3,3*6,13</t>
  </si>
  <si>
    <t>"3.NP" 3,46*6,685</t>
  </si>
  <si>
    <t>"odpočet otvorů" -2,2*2,1</t>
  </si>
  <si>
    <t>233</t>
  </si>
  <si>
    <t>763111424</t>
  </si>
  <si>
    <t>SDK příčka tl 125 mm profil CW+UW 75 desky 2xDF 12,5 s izolací EI 90 Rw do 57 dB</t>
  </si>
  <si>
    <t>1042327472</t>
  </si>
  <si>
    <t>Příčka ze sádrokartonových desek s nosnou konstrukcí z jednoduchých ocelových profilů UW, CW dvojitě opláštěná deskami protipožárními DF tl. 2 x 12,5 mm EI 90, příčka tl. 125 mm, profil 75, s izolací, Rw do 57 dB</t>
  </si>
  <si>
    <t>skladba SN06</t>
  </si>
  <si>
    <t>"3.NP" 3,565*(3,33+3,935)+5,995*(3+4,45+8,67)+18,15+22,3</t>
  </si>
  <si>
    <t>"odpočet otvorů" -(0,9*2,1*6+1,1*2,1)</t>
  </si>
  <si>
    <t>"4.NP" 8,6+3,3*1,665</t>
  </si>
  <si>
    <t>"odpočet otvorů" -0,9*2,1</t>
  </si>
  <si>
    <t>234</t>
  </si>
  <si>
    <t>763111431</t>
  </si>
  <si>
    <t>SDK příčka tl 100 mm profil CW+UW 50 desky 2xH2 12,5 s izolací EI 60 Rw do 51 dB</t>
  </si>
  <si>
    <t>611353887</t>
  </si>
  <si>
    <t>Příčka ze sádrokartonových desek s nosnou konstrukcí z jednoduchých ocelových profilů UW, CW dvojitě opláštěná deskami impregnovanými H2 tl. 2 x 12,5 mm EI 60, příčka tl. 100 mm, profil 50, s izolací, Rw do 51 dB</t>
  </si>
  <si>
    <t>"1.NP" 3,96*2,6</t>
  </si>
  <si>
    <t>"odpočet otvorů" 0,8*2,1</t>
  </si>
  <si>
    <t>235</t>
  </si>
  <si>
    <t>763111741</t>
  </si>
  <si>
    <t>Montáž parotěsné zábrany do SDK příčky</t>
  </si>
  <si>
    <t>2140070486</t>
  </si>
  <si>
    <t>Příčka ze sádrokartonových desek ostatní konstrukce a práce na příčkách ze sádrokartonových desek montáž parotěsné zábrany</t>
  </si>
  <si>
    <t>"dle tabulky navrhovaných skladeb - skladba SN/07c" SN07c</t>
  </si>
  <si>
    <t>"dle tabulky navrhovaných skladeb - skladba SN/09" SN09</t>
  </si>
  <si>
    <t>236</t>
  </si>
  <si>
    <t>28329274</t>
  </si>
  <si>
    <t>fólie PE vyztužená pro parotěsnou vrstvu (reakce na oheň - třída E) 110g/m2</t>
  </si>
  <si>
    <t>1680675197</t>
  </si>
  <si>
    <t>260,186*1,1235 'Přepočtené koeficientem množství</t>
  </si>
  <si>
    <t>237</t>
  </si>
  <si>
    <t>763111742</t>
  </si>
  <si>
    <t>Montáž jedné vrstvy tepelné izolace do SDK příčky</t>
  </si>
  <si>
    <t>-1843180042</t>
  </si>
  <si>
    <t>Příčka ze sádrokartonových desek ostatní konstrukce a práce na příčkách ze sádrokartonových desek montáž jedné vrstvy tepelné izolace</t>
  </si>
  <si>
    <t>238</t>
  </si>
  <si>
    <t>63152099</t>
  </si>
  <si>
    <t>pás tepelně izolační univerzální λ=0,032-0,033 tl 100mm</t>
  </si>
  <si>
    <t>809104333</t>
  </si>
  <si>
    <t>68,427*1,02 'Přepočtené koeficientem množství</t>
  </si>
  <si>
    <t>239</t>
  </si>
  <si>
    <t>63152104</t>
  </si>
  <si>
    <t>pás tepelně izolační univerzální λ=0,032-0,033 tl 160mm</t>
  </si>
  <si>
    <t>788861733</t>
  </si>
  <si>
    <t>81,759*1,02 'Přepočtené koeficientem množství</t>
  </si>
  <si>
    <t>240</t>
  </si>
  <si>
    <t>-1390184350</t>
  </si>
  <si>
    <t>74*1,02 'Přepočtené koeficientem množství</t>
  </si>
  <si>
    <t>241</t>
  </si>
  <si>
    <t>63152110</t>
  </si>
  <si>
    <t>1122820081</t>
  </si>
  <si>
    <t>23,2*1,02 'Přepočtené koeficientem množství</t>
  </si>
  <si>
    <t>242</t>
  </si>
  <si>
    <t>763111772</t>
  </si>
  <si>
    <t>Příplatek k SDK příčce za rovinnost kvality Q4</t>
  </si>
  <si>
    <t>163153656</t>
  </si>
  <si>
    <t>Příčka ze sádrokartonových desek Příplatek k cenám za rovinnost celoplošné tmelení kvality Q4</t>
  </si>
  <si>
    <t>"dle tabulky navrhovaných skladeb - skladba SN/06" SN06*2+SN06c*2</t>
  </si>
  <si>
    <t>"dle tabulky navrhovaných skladeb - skladba SN/10" SN10*2</t>
  </si>
  <si>
    <t>243</t>
  </si>
  <si>
    <t>763113313</t>
  </si>
  <si>
    <t>SDK příčka instalační tl 155 - 650 mm zdvojený profil CW+UW 50 desky 2xA 12,5 s izolací EI 60 Rw do 54 dB</t>
  </si>
  <si>
    <t>874509235</t>
  </si>
  <si>
    <t>Příčka instalační ze sádrokartonových desek s nosnou konstrukcí ze zdvojených ocelových profilů UW, CW s mezerou, CW profily navzájem spojeny páskem sádry dvojitě opláštěná deskami standardními A tl. 2 x 12,5 mm s izolací, EI 60, Rw do 54 dB, příčka tl. 155 - 650 mm, profil 50</t>
  </si>
  <si>
    <t>skladba SN02</t>
  </si>
  <si>
    <t>"1.NP" 3,72*(7,25+1,81)+2,6*(2,105+2,125)</t>
  </si>
  <si>
    <t>"odpočet otvorů" -0,8*2,1</t>
  </si>
  <si>
    <t>"2.NP" 2,8*(1,75+2)+3,18*4,41*3+3,3*(6,075+6,11)</t>
  </si>
  <si>
    <t>"odpočet otvorů" -(0,8*2,1+0,9*2,1)</t>
  </si>
  <si>
    <t>"3.NP" 2,6*(4,9*2+1,6)</t>
  </si>
  <si>
    <t>244</t>
  </si>
  <si>
    <t>763113323</t>
  </si>
  <si>
    <t>SDK příčka instalační tl 205 - 700 mm zdvojený profil CW+UW 75 desky 2xDF 12,5 s dvojitou izolací EI 90 Rw do 54 dB</t>
  </si>
  <si>
    <t>206617616</t>
  </si>
  <si>
    <t>Příčka instalační ze sádrokartonových desek s nosnou konstrukcí ze zdvojených ocelových profilů UW, CW s mezerou, CW profily navzájem spojeny páskem sádry dvojitě opláštěná deskami protipožárními DF tl. 2 x 12,5 mm s dvojitou izolací, EI 90, Rw do 54 dB, příčka tl. 205 - 700 mm, profil 75</t>
  </si>
  <si>
    <t>skladba SN08</t>
  </si>
  <si>
    <t>"3.NP" 5,995*9,32</t>
  </si>
  <si>
    <t>245</t>
  </si>
  <si>
    <t>763121442</t>
  </si>
  <si>
    <t>SDK stěna předsazená tl 90 mm profil CW+UW 75 deska 1xDF 15 s izolací EI 30</t>
  </si>
  <si>
    <t>1273098567</t>
  </si>
  <si>
    <t>Stěna předsazená ze sádrokartonových desek s nosnou konstrukcí z ocelových profilů CW, UW jednoduše opláštěná deskou protipožární DF tl. 15 mm s izolací, EI 30, stěna tl. 90 mm, profil 75</t>
  </si>
  <si>
    <t>skladba SN09</t>
  </si>
  <si>
    <t>"4.NP" 25,3-1*2,1</t>
  </si>
  <si>
    <t>"dle tabulky navrhovaných skladeb - skladba SN/09" SN09*2</t>
  </si>
  <si>
    <t>246</t>
  </si>
  <si>
    <t>763121443</t>
  </si>
  <si>
    <t>SDK stěna předsazená tl 115 mm profil CW+UW 100 deska 1xDF 15 s izolací EI 30</t>
  </si>
  <si>
    <t>-198885759</t>
  </si>
  <si>
    <t>Stěna předsazená ze sádrokartonových desek s nosnou konstrukcí z ocelových profilů CW, UW jednoduše opláštěná deskou protipožární DF tl. 15 mm s izolací, EI 30, stěna tl. 115 mm, profil 100</t>
  </si>
  <si>
    <t>skladba SN07c</t>
  </si>
  <si>
    <t>"4.NP" 1,415*(7,23+11,27+1,145+1,79+11,26+1,685+5,52)+25,3</t>
  </si>
  <si>
    <t>247</t>
  </si>
  <si>
    <t>763121455</t>
  </si>
  <si>
    <t>SDK stěna předsazená tl 125 mm profil CW+UW 100 desky 2xDF 12,5 bez izolace EI 30</t>
  </si>
  <si>
    <t>155887350</t>
  </si>
  <si>
    <t>Stěna předsazená ze sádrokartonových desek s nosnou konstrukcí z ocelových profilů CW, UW dvojitě opláštěná deskami protipožárními DF tl. 2 x 12,5 mm bez izolace, EI 30, stěna tl. 125 mm, profil 100</t>
  </si>
  <si>
    <t>skladba SN07a</t>
  </si>
  <si>
    <t>"3.NP" 42,9+31,1</t>
  </si>
  <si>
    <t>skladba SN07b</t>
  </si>
  <si>
    <t>"3.NP" 0,6*(14,465+9,15+7,715+16,875+2,79+3,235+4,01+17,1+12,165+0,675+7,565+3,6+4,345+4,71+4,555+0,545*2)</t>
  </si>
  <si>
    <t>248</t>
  </si>
  <si>
    <t>76312145R</t>
  </si>
  <si>
    <t>SDK stěna předsazená tl 75 mm profil CW+UW 50 desky 2xDF 12,5 bez izolace EI 30</t>
  </si>
  <si>
    <t>1245269543</t>
  </si>
  <si>
    <t>Stěna předsazená ze sádrokartonových desek s nosnou konstrukcí z ocelových profilů CW, UW dvojitě opláštěná deskami protipožárními DF tl. 2 x 12,5 mm bez izolace, EI 30, stěna tl. 75 mm, profil 50</t>
  </si>
  <si>
    <t>skladba SN03</t>
  </si>
  <si>
    <t>"1.NP" 4,16*0,86+3,96*0,975+3,78*(1,37+0,3+1,4*2+0,23*2)+4,06*(1,34+0,35+1,58+0,58+1,55+0,68)+4,13*(0,75+0,5)</t>
  </si>
  <si>
    <t>"2.NP" 3,18*(7,15+3,825+2,185+0,95)</t>
  </si>
  <si>
    <t>"3.NP" 2,6*(2,88+1,275+0,72)+5,97*3+3,565*1,23</t>
  </si>
  <si>
    <t>249</t>
  </si>
  <si>
    <t>763121622</t>
  </si>
  <si>
    <t>Montáž desek tl 15 mm na nosnou kci SDK stěna předsazená</t>
  </si>
  <si>
    <t>-691810656</t>
  </si>
  <si>
    <t>Stěna předsazená ze sádrokartonových desek montáž desek na nosnou konstrukci, tl. 15 mm</t>
  </si>
  <si>
    <t>skladba SN24</t>
  </si>
  <si>
    <t>"4.NP" 1,6*2*4</t>
  </si>
  <si>
    <t>SN24*2</t>
  </si>
  <si>
    <t>250</t>
  </si>
  <si>
    <t>59030029</t>
  </si>
  <si>
    <t>deska SDK protipožární DF tl 15mm</t>
  </si>
  <si>
    <t>1502804354</t>
  </si>
  <si>
    <t>251</t>
  </si>
  <si>
    <t>59030984</t>
  </si>
  <si>
    <t>deska cementovláknitá tl 15mm</t>
  </si>
  <si>
    <t>2052510735</t>
  </si>
  <si>
    <t>252</t>
  </si>
  <si>
    <t>763121762</t>
  </si>
  <si>
    <t>Příplatek k SDK stěně předsazené za rovinnost kvality Q4</t>
  </si>
  <si>
    <t>-74231109</t>
  </si>
  <si>
    <t>Stěna předsazená ze sádrokartonových desek Příplatek k cenám za rovinnost kvality celoplošné tmelení kvality Q4</t>
  </si>
  <si>
    <t>253</t>
  </si>
  <si>
    <t>763131432</t>
  </si>
  <si>
    <t>SDK podhled deska 1xDF 15 bez izolace dvouvrstvá spodní kce profil CD+UD REI 90</t>
  </si>
  <si>
    <t>1620036407</t>
  </si>
  <si>
    <t>Podhled ze sádrokartonových desek dvouvrstvá zavěšená spodní konstrukce z ocelových profilů CD, UD jednoduše opláštěná deskou protipožární DF, tl. 15 mm, bez izolace, REI do 90</t>
  </si>
  <si>
    <t>"dle tabulky navrhovaných skladeb - skladba SCN/01" 1,57*(1,07+0,9*4)+8,12+7,17+1,44+1,45+2,14+16,85+2,8+8,22+18,21+8,13+7,04</t>
  </si>
  <si>
    <t>"dle tabulky navrhovaných skladeb - skladba SCN/03" 43,25+39,38+9,11+18,79+44,93+39,14+59,87+10,31+38,4+38,96+58,05+60,2+58,66+120,15</t>
  </si>
  <si>
    <t>"dle tabulky navrhovaných skladeb - skladba SC/07" 62,35+112,23</t>
  </si>
  <si>
    <t>"dle tabulky navrhovaných skladeb - skladba SCN/05" 2,23+5,24+12,47+2,79+1,42+13,1+7,23+8,97+24,85</t>
  </si>
  <si>
    <t>254</t>
  </si>
  <si>
    <t>763131751</t>
  </si>
  <si>
    <t>Montáž parotěsné zábrany do SDK podhledu</t>
  </si>
  <si>
    <t>1326202603</t>
  </si>
  <si>
    <t>Podhled ze sádrokartonových desek ostatní práce a konstrukce na podhledech ze sádrokartonových desek montáž parotěsné zábrany</t>
  </si>
  <si>
    <t xml:space="preserve">"dle tabulky navrhovaných skladeb - skladba SCN/04" SCN04 </t>
  </si>
  <si>
    <t>255</t>
  </si>
  <si>
    <t>-1649804005</t>
  </si>
  <si>
    <t>1419,989*1,1235 'Přepočtené koeficientem množství</t>
  </si>
  <si>
    <t>256</t>
  </si>
  <si>
    <t>763131772</t>
  </si>
  <si>
    <t>Příplatek k SDK podhledu za rovinnost kvality Q4</t>
  </si>
  <si>
    <t>1212137022</t>
  </si>
  <si>
    <t>Podhled ze sádrokartonových desek Příplatek k cenám za rovinnost kvality celoplošné tmelení kvality Q4</t>
  </si>
  <si>
    <t>257</t>
  </si>
  <si>
    <t>763161522</t>
  </si>
  <si>
    <t>SDK podkroví deska 1xDF 15 TI 100 mm 15 kg/m3 REI 30 DP3 dvouvrstvá spodní kce profil CD+UD na krokvových nástavcích</t>
  </si>
  <si>
    <t>1952202858</t>
  </si>
  <si>
    <t>Podkroví ze sádrokartonových desek dvouvrstvá spodní konstrukce z ocelových profilů CD, UD na krokvových nástavcích jednoduše opláštěných deskou protipožární DF, tl. 15 mm, TI tl. 100 mm 15 kg/m3, REI 30 DP3</t>
  </si>
  <si>
    <t>"dle tabulky navrhovaných skladeb - skladba SCN/02" 4,695*(3,995+1,655+1,65)</t>
  </si>
  <si>
    <t>"dle tabulky navrhovaných skladeb - skladba SCN/04" 8,15*(1,935*4)+8,05*(7,23*2+11,27*2-1,935*4)-4*1*1</t>
  </si>
  <si>
    <t>"dle tabulky navrhovaných skladeb - skladba SCN/06" 8,35*13,805*2-(3*3,9*2+1,1*1,1)</t>
  </si>
  <si>
    <t>"dle tabulky navrhovaných skladeb - skladba SCN/07" 7,4*(16,9+16,9+10,1*0,34)+7,3*(17,1+12,165+5,81*0,5+4,9*0,5+11,115+4,9)-(1,1*1,1*6+1*1+3*3,9*2)</t>
  </si>
  <si>
    <t>258</t>
  </si>
  <si>
    <t>763183111</t>
  </si>
  <si>
    <t>Montáž pouzdra posuvných dveří s jednou kapsou pro jedno křídlo š do 800 mm do SDK příčky</t>
  </si>
  <si>
    <t>199109431</t>
  </si>
  <si>
    <t>Výplně otvorů konstrukcí ze sádrokartonových desek montáž stavebního pouzdra posuvných dveří do sádrokartonové příčky s jednou kapsou pro jedno dveřní křídlo, průchozí šířky do 800 mm</t>
  </si>
  <si>
    <t>"dle tabulky dveří - D.48" 1</t>
  </si>
  <si>
    <t>259</t>
  </si>
  <si>
    <t>55331612</t>
  </si>
  <si>
    <t>pouzdro stavební posuvných dveří jednopouzdrové 800mm standardní rozměr</t>
  </si>
  <si>
    <t>1495964459</t>
  </si>
  <si>
    <t>260</t>
  </si>
  <si>
    <t>763183212</t>
  </si>
  <si>
    <t>Montáž pouzdra posuvných dveří se dvěma kapsami pro dvě křídla š přes 1650 do 2450 mm do SDK příčky</t>
  </si>
  <si>
    <t>-630462309</t>
  </si>
  <si>
    <t>Výplně otvorů konstrukcí ze sádrokartonových desek montáž stavebního pouzdra posuvných dveří do sádrokartonové příčky se dvěma kapsami pro dvě dveřní křídla, průchozí šířky přes 1650 do 2450 mm</t>
  </si>
  <si>
    <t>"dle tabulky dveří - D.60" 1</t>
  </si>
  <si>
    <t>261</t>
  </si>
  <si>
    <t>55331635</t>
  </si>
  <si>
    <t>pouzdro stavební posuvných dveří dvoupouzdrové 2250mm standardní rozměr</t>
  </si>
  <si>
    <t>-1474781653</t>
  </si>
  <si>
    <t>262</t>
  </si>
  <si>
    <t>998763303</t>
  </si>
  <si>
    <t>Přesun hmot tonážní pro sádrokartonové konstrukce v objektech v přes 12 do 24 m</t>
  </si>
  <si>
    <t>193491766</t>
  </si>
  <si>
    <t>Přesun hmot pro konstrukce montované z desek sádrokartonových, sádrovláknitých, cementovláknitých nebo cementových stanovený z hmotnosti přesunovaného materiálu vodorovná dopravní vzdálenost do 50 m v objektech výšky přes 12 do 24 m</t>
  </si>
  <si>
    <t>263</t>
  </si>
  <si>
    <t>764141401</t>
  </si>
  <si>
    <t>Krytina střechy rovné drážkováním ze svitků z TiZn předzvětralého plechu rš 500 mm sklonu do 30°</t>
  </si>
  <si>
    <t>-1340361014</t>
  </si>
  <si>
    <t>Krytina ze svitků nebo tabulí z titanzinkového předzvětralého plechu s úpravou u okapů, prostupů a výčnělků střechy rovné drážkováním ze svitků rš 500 mm, sklon střechy do 30°</t>
  </si>
  <si>
    <t>"dle tabulky navrhovaných skladeb - skladba STR/03" 4*2,95*2,75</t>
  </si>
  <si>
    <t>264</t>
  </si>
  <si>
    <t>764241467</t>
  </si>
  <si>
    <t>Oplechování úžlabí z TiZn předzvětralého plechu rš 670 mm</t>
  </si>
  <si>
    <t>-2010224794</t>
  </si>
  <si>
    <t>Oplechování střešních prvků z titanzinkového předzvětralého plechu úžlabí rš 670 mm</t>
  </si>
  <si>
    <t>"dle tabulky klempířských výrobků - K.24" 67,2</t>
  </si>
  <si>
    <t>265</t>
  </si>
  <si>
    <t>764242406</t>
  </si>
  <si>
    <t>Oplechování štítu závětrnou lištou z TiZn předzvětralého plechu rš 500 mm</t>
  </si>
  <si>
    <t>-587244355</t>
  </si>
  <si>
    <t>Oplechování střešních prvků z titanzinkového předzvětralého plechu štítu závětrnou lištou rš 500 mm</t>
  </si>
  <si>
    <t>"dle tabulky klempířských výrobků - K.05" 17</t>
  </si>
  <si>
    <t>266</t>
  </si>
  <si>
    <t>764244405</t>
  </si>
  <si>
    <t>Oplechování horních ploch a nadezdívek bez rohů z TiZn předzvětralého plechu kotvené rš 400 mm</t>
  </si>
  <si>
    <t>1331179164</t>
  </si>
  <si>
    <t>Oplechování horních ploch zdí a nadezdívek (atik) z titanzinkového předzvětralého plechu mechanicky kotvené rš 400 mm</t>
  </si>
  <si>
    <t>"dle tabulky klempířských výrobků - K.22" 8,45</t>
  </si>
  <si>
    <t>267</t>
  </si>
  <si>
    <t>764244406</t>
  </si>
  <si>
    <t>Oplechování horních ploch a nadezdívek bez rohů z TiZn předzvětralého plechu kotvené rš 500 mm</t>
  </si>
  <si>
    <t>239436277</t>
  </si>
  <si>
    <t>Oplechování horních ploch zdí a nadezdívek (atik) z titanzinkového předzvětralého plechu mechanicky kotvené rš 500 mm</t>
  </si>
  <si>
    <t>"dle tabulky klempířských výrobků - K.23" 8,45</t>
  </si>
  <si>
    <t>268</t>
  </si>
  <si>
    <t>764244407</t>
  </si>
  <si>
    <t>Oplechování horních ploch a nadezdívek bez rohů z TiZn předzvětralého plechu kotvené rš 670 mm</t>
  </si>
  <si>
    <t>-1408758950</t>
  </si>
  <si>
    <t>Oplechování horních ploch zdí a nadezdívek (atik) z titanzinkového předzvětralého plechu mechanicky kotvené rš 670 mm</t>
  </si>
  <si>
    <t>"dle tabulky klempířských výrobků - K.11" 20,8</t>
  </si>
  <si>
    <t>"dle tabulky klempířských výrobků - K.12" 57,04</t>
  </si>
  <si>
    <t>269</t>
  </si>
  <si>
    <t>764244408</t>
  </si>
  <si>
    <t>Oplechování horních ploch a nadezdívek bez rohů z TiZn předzvětralého plechu kotvené rš 750 mm</t>
  </si>
  <si>
    <t>-768886777</t>
  </si>
  <si>
    <t>Oplechování horních ploch zdí a nadezdívek (atik) z titanzinkového předzvětralého plechu mechanicky kotvené rš 750 mm</t>
  </si>
  <si>
    <t>"dle tabulky klempířských výrobků - K.13" 36,3</t>
  </si>
  <si>
    <t>270</t>
  </si>
  <si>
    <t>764246401</t>
  </si>
  <si>
    <t>Oplechování parapetů rovných mechanicky kotvené z TiZn předzvětralého plechu rš 150 mm</t>
  </si>
  <si>
    <t>219299956</t>
  </si>
  <si>
    <t>Oplechování parapetů z titanzinkového předzvětralého plechu rovných mechanicky kotvené, bez rohů rš 150 mm</t>
  </si>
  <si>
    <t>"dle tabulky klempířských výrobků - K.01" 112,31</t>
  </si>
  <si>
    <t>271</t>
  </si>
  <si>
    <t>764248404</t>
  </si>
  <si>
    <t>Oplechování římsy rovné mechanicky kotvené z TiZn předzvětralého plechu rš 330 mm</t>
  </si>
  <si>
    <t>1594280114</t>
  </si>
  <si>
    <t>Oplechování říms a ozdobných prvků z titanzinkového předzvětralého plechu rovných, bez rohů mechanicky kotvené rš 330 mm</t>
  </si>
  <si>
    <t>"dle tabulky klempířských výrobků - K.15" 41,59</t>
  </si>
  <si>
    <t>272</t>
  </si>
  <si>
    <t>764248405</t>
  </si>
  <si>
    <t>Oplechování římsy rovné mechanicky kotvené z TiZn předzvětralého plechu rš 400 mm</t>
  </si>
  <si>
    <t>1085105737</t>
  </si>
  <si>
    <t>Oplechování říms a ozdobných prvků z titanzinkového předzvětralého plechu rovných, bez rohů mechanicky kotvené rš 400 mm</t>
  </si>
  <si>
    <t>"dle tabulky klempířských výrobků - K.14" 79,425</t>
  </si>
  <si>
    <t>273</t>
  </si>
  <si>
    <t>764341414</t>
  </si>
  <si>
    <t>Lemování rovných zdí střech s krytinou skládanou z TiZn předzvětralého plechu rš 330 mm</t>
  </si>
  <si>
    <t>-501577925</t>
  </si>
  <si>
    <t>Lemování zdí z titanzinkového předzvětralého plechu boční nebo horní rovných, střech s krytinou skládanou mimo prejzovou rš 330 mm</t>
  </si>
  <si>
    <t>"dle tabulky klempířských výrobků - K.06" 86,54</t>
  </si>
  <si>
    <t>"dle tabulky klempířských výrobků - K.07" 16,53</t>
  </si>
  <si>
    <t>274</t>
  </si>
  <si>
    <t>764341416</t>
  </si>
  <si>
    <t>Lemování rovných zdí střech s krytinou skládanou z TiZn předzvětralého plechu rš 500 mm</t>
  </si>
  <si>
    <t>1456513034</t>
  </si>
  <si>
    <t>Lemování zdí z titanzinkového předzvětralého plechu boční nebo horní rovných, střech s krytinou skládanou mimo prejzovou rš 500 mm</t>
  </si>
  <si>
    <t>"dle tabulky klempířských výrobků - K.10" 2,9</t>
  </si>
  <si>
    <t>275</t>
  </si>
  <si>
    <t>764342414</t>
  </si>
  <si>
    <t>Spodní lemování rovných zdí střech s krytinou skládanou z TiZn předzvětralého plechu rš 330 mm</t>
  </si>
  <si>
    <t>-2043270063</t>
  </si>
  <si>
    <t>Lemování zdí z titanzinkového předzvětralého plechu spodní s formováním do tvaru krytiny rovných, střech s krytinou skládanou mimo prejzovou rš 330 mm</t>
  </si>
  <si>
    <t>"dle tabulky klempířských výrobků - K.08" 33,59</t>
  </si>
  <si>
    <t>"dle tabulky klempířských výrobků - K.09" 12,33</t>
  </si>
  <si>
    <t>276</t>
  </si>
  <si>
    <t>764508135</t>
  </si>
  <si>
    <t>Montáž výtokového kolena kruhového svodu</t>
  </si>
  <si>
    <t>2077090747</t>
  </si>
  <si>
    <t>Montáž svodu kruhového, průměru kolen výtokových</t>
  </si>
  <si>
    <t>"dle tabulky klempířských výrobků - K.19" 4</t>
  </si>
  <si>
    <t>277</t>
  </si>
  <si>
    <t>55350161</t>
  </si>
  <si>
    <t>koleno výtokové 80/72°</t>
  </si>
  <si>
    <t>-693127455</t>
  </si>
  <si>
    <t>278</t>
  </si>
  <si>
    <t>764541405</t>
  </si>
  <si>
    <t>Žlab podokapní půlkruhový z TiZn předzvětralého plechu rš 330 mm</t>
  </si>
  <si>
    <t>-508920290</t>
  </si>
  <si>
    <t>Žlab podokapní z titanzinkového předzvětralého plechu včetně háků a čel půlkruhový rš 330 mm</t>
  </si>
  <si>
    <t>"dle tabulky klempířských výrobků - K.04" 156,015</t>
  </si>
  <si>
    <t>279</t>
  </si>
  <si>
    <t>764541445</t>
  </si>
  <si>
    <t>Kotlík oválný (trychtýřový) pro podokapní žlaby z TiZn předzvětralého plechu 330/80 mm</t>
  </si>
  <si>
    <t>-2005407001</t>
  </si>
  <si>
    <t>Žlab podokapní z titanzinkového předzvětralého plechu včetně háků a čel kotlík oválný (trychtýřový), rš žlabu/průměr svodu 330/80 mm</t>
  </si>
  <si>
    <t>"dle tabulky klempířských výrobků - K.18" 4</t>
  </si>
  <si>
    <t>280</t>
  </si>
  <si>
    <t>764541447</t>
  </si>
  <si>
    <t>Kotlík oválný (trychtýřový) pro podokapní žlaby z TiZn předzvětralého plechu 330/120 mm</t>
  </si>
  <si>
    <t>-1308391291</t>
  </si>
  <si>
    <t>Žlab podokapní z titanzinkového předzvětralého plechu včetně háků a čel kotlík oválný (trychtýřový), rš žlabu/průměr svodu 330/120 mm</t>
  </si>
  <si>
    <t>"dle tabulky klempířských výrobků - K.03" 14</t>
  </si>
  <si>
    <t>281</t>
  </si>
  <si>
    <t>764548422</t>
  </si>
  <si>
    <t>Svody kruhové včetně objímek, kolen, odskoků z TiZn předzvětralého plechu průměru 80 mm</t>
  </si>
  <si>
    <t>-23330677</t>
  </si>
  <si>
    <t>Svod z titanzinkového předzvětralého plechu včetně objímek, kolen a odskoků kruhový, průměru 80 mm</t>
  </si>
  <si>
    <t>"dle tabulky klempířských výrobků - K.17" 1,76</t>
  </si>
  <si>
    <t>282</t>
  </si>
  <si>
    <t>764548424</t>
  </si>
  <si>
    <t>Svody kruhové včetně objímek, kolen, odskoků z TiZn předzvětralého plechu průměru 120 mm</t>
  </si>
  <si>
    <t>1040910408</t>
  </si>
  <si>
    <t>Svod z titanzinkového předzvětralého plechu včetně objímek, kolen a odskoků kruhový, průměru 120 mm</t>
  </si>
  <si>
    <t>"dle tabulky klempířských výrobků - K.02" 123,775</t>
  </si>
  <si>
    <t>283</t>
  </si>
  <si>
    <t>998764103</t>
  </si>
  <si>
    <t>Přesun hmot tonážní pro konstrukce klempířské v objektech v přes 12 do 24 m</t>
  </si>
  <si>
    <t>-410538805</t>
  </si>
  <si>
    <t>Přesun hmot pro konstrukce klempířské stanovený z hmotnosti přesunovaného materiálu vodorovná dopravní vzdálenost do 50 m v objektech výšky přes 12 do 24 m</t>
  </si>
  <si>
    <t>284</t>
  </si>
  <si>
    <t>765111431</t>
  </si>
  <si>
    <t>Montáž krytiny keramické volských ok</t>
  </si>
  <si>
    <t>490463400</t>
  </si>
  <si>
    <t>Montáž krytiny keramické speciálních tvarů z krytiny hladké volských ok</t>
  </si>
  <si>
    <t>"vikýře" 5*12</t>
  </si>
  <si>
    <t>285</t>
  </si>
  <si>
    <t>765114023</t>
  </si>
  <si>
    <t>Krytina keramická bobrovka glazovaná šupinové krytí sklonu do 30° na sucho</t>
  </si>
  <si>
    <t>-1495831620</t>
  </si>
  <si>
    <t>Krytina keramická hladká bobrovka sklonu střechy do 30° na sucho šupinové krytí glazovaná</t>
  </si>
  <si>
    <t>"dle tabulky navrhovaných skladeb - skladba STR/02" 9,15*(11,88+7,8*0,5+17,9+3,45*0,5)+10,6*(13,34+21,085+30,985+4,835*0,3+14,815+4,5*0,4)+6,6*2,6*0,5</t>
  </si>
  <si>
    <t>"odpočet otvorů" -(3*3,9*4+1,1*1,1*12+3,3*2,75*4+5*12)</t>
  </si>
  <si>
    <t>"dle tabulky navrhovaných skladeb - skladba STR/01" 8,515*5,54</t>
  </si>
  <si>
    <t>286</t>
  </si>
  <si>
    <t>765114231</t>
  </si>
  <si>
    <t>Krytina keramická bobrovka nárožní hrana z hřebenáčů glazovaných na sucho s větracím pásem olověným</t>
  </si>
  <si>
    <t>354474161</t>
  </si>
  <si>
    <t>Krytina keramická hladká bobrovka sklonu střechy do 30° nárožní hrana na sucho s větracím pásem kovovým, z hřebenáčů glazovaných</t>
  </si>
  <si>
    <t>"střecha" 10,6</t>
  </si>
  <si>
    <t>287</t>
  </si>
  <si>
    <t>765114318</t>
  </si>
  <si>
    <t>Krytina keramická bobrovka hřeben z hřebenáčů glazovaných na sucho s větracím pásem hliníkovým</t>
  </si>
  <si>
    <t>-503915494</t>
  </si>
  <si>
    <t>Krytina keramická hladká bobrovka sklonu střechy do 30° hřeben na sucho s větracím pásem umělohmotným s kartáči. z hřebenáčů glazovaných</t>
  </si>
  <si>
    <t>"střecha" 18,3+4,1+3,9+24,6+18,5+18</t>
  </si>
  <si>
    <t>288</t>
  </si>
  <si>
    <t>765114423</t>
  </si>
  <si>
    <t>Krytina keramická bobrovka úžlabí vykládané vložené z tašek glazovaných</t>
  </si>
  <si>
    <t>-1323462585</t>
  </si>
  <si>
    <t>Krytina keramická hladká bobrovka sklonu střechy do 30° úžlabí vykládané vložené z tašek glazovaných</t>
  </si>
  <si>
    <t>"střecha" 13,9*2+7</t>
  </si>
  <si>
    <t>289</t>
  </si>
  <si>
    <t>765114523</t>
  </si>
  <si>
    <t>Krytina keramická bobrovka štítová hrana z okrajových tašek glazovaných na sucho</t>
  </si>
  <si>
    <t>60152083</t>
  </si>
  <si>
    <t>Krytina keramická hladká bobrovka sklonu střechy do 30° štítová hrana na sucho okrajovými taškami glazovanými</t>
  </si>
  <si>
    <t>"gastro" 5,54*2</t>
  </si>
  <si>
    <t>"střecha" 9,25*2+10,6*2+9,15*2</t>
  </si>
  <si>
    <t>290</t>
  </si>
  <si>
    <t>765191021</t>
  </si>
  <si>
    <t>Montáž pojistné hydroizolační nebo parotěsné fólie kladené ve sklonu přes 20° s lepenými spoji na krokve</t>
  </si>
  <si>
    <t>-817764653</t>
  </si>
  <si>
    <t>Montáž pojistné hydroizolační nebo parotěsné fólie kladené ve sklonu přes 20° s lepenými přesahy na krokve</t>
  </si>
  <si>
    <t>291</t>
  </si>
  <si>
    <t>28329036</t>
  </si>
  <si>
    <t>fólie kontaktní difuzně propustná pro doplňkovou hydroizolační vrstvu, třívrstvá mikroporézní PP 150g/m2 s integrovanou samolepící páskou</t>
  </si>
  <si>
    <t>223058444</t>
  </si>
  <si>
    <t>1467,407*1,1 'Přepočtené koeficientem množství</t>
  </si>
  <si>
    <t>292</t>
  </si>
  <si>
    <t>998765103</t>
  </si>
  <si>
    <t>Přesun hmot tonážní pro krytiny skládané v objektech v přes 12 do 24 m</t>
  </si>
  <si>
    <t>317918836</t>
  </si>
  <si>
    <t>Přesun hmot pro krytiny skládané stanovený z hmotnosti přesunovaného materiálu vodorovná dopravní vzdálenost do 50 m na objektech výšky přes 12 do 24 m</t>
  </si>
  <si>
    <t>293</t>
  </si>
  <si>
    <t>766412213</t>
  </si>
  <si>
    <t>Montáž obložení stěn pl přes 5 m2 palubkami z měkkého dřeva š přes 80 do 100 mm</t>
  </si>
  <si>
    <t>-852588843</t>
  </si>
  <si>
    <t>Montáž obložení stěn palubkami na pero a drážku plochy přes 5 m2 z měkkého dřeva, šířky přes 80 do 100 mm</t>
  </si>
  <si>
    <t>"dle tabulky truhlářských výrobků - T.12" 17,76*1</t>
  </si>
  <si>
    <t>"dle tabulky truhlářských výrobků - T.13" 2*2,35*0,585+1,56*0,585</t>
  </si>
  <si>
    <t>294</t>
  </si>
  <si>
    <t>6119117R</t>
  </si>
  <si>
    <t>palubky obkladové borovice 20x100 mm</t>
  </si>
  <si>
    <t>-1692452002</t>
  </si>
  <si>
    <t>palubky obkladové smrk, borovice 15x96mm, 116mm vč. 8mm pera, dl 3-5m jakost A/B</t>
  </si>
  <si>
    <t>21,422*1,1 'Přepočtené koeficientem množství</t>
  </si>
  <si>
    <t>295</t>
  </si>
  <si>
    <t>766621111</t>
  </si>
  <si>
    <t>Montáž dřevěných oken plochy přes 1 m2 špaletových výšky do 1,5 m s rámem do zdiva</t>
  </si>
  <si>
    <t>-1211755556</t>
  </si>
  <si>
    <t>Montáž oken dřevěných včetně montáže rámu plochy přes 1 m2 špaletových do zdiva, výšky do 1,5 m</t>
  </si>
  <si>
    <t>"dle tabulky truhlářských výrobků - O.07" 2*1,1*1,12</t>
  </si>
  <si>
    <t>"dle tabulky truhlářských výrobků - O.12" 1*0,995*1,27</t>
  </si>
  <si>
    <t>296</t>
  </si>
  <si>
    <t>61110O07</t>
  </si>
  <si>
    <t>okno dřevěné špaletové otevíravé dvojsklo - dle tabulky truhlářských výrobků - O.07 - včetně kování</t>
  </si>
  <si>
    <t>1665387583</t>
  </si>
  <si>
    <t>okno dřevěné špaletové otevíravé dvojsklo přes plochu 1m2 v 1,5-2,5m</t>
  </si>
  <si>
    <t>297</t>
  </si>
  <si>
    <t>61110O12</t>
  </si>
  <si>
    <t>okno dřevěné špaletové otevíravé dvojsklo - dle tabulky truhlářských výrobků - O.12 - včetně kování</t>
  </si>
  <si>
    <t>1921379495</t>
  </si>
  <si>
    <t>298</t>
  </si>
  <si>
    <t>766621112</t>
  </si>
  <si>
    <t>Montáž dřevěných oken plochy přes 1 m2 špaletových výšky do 2,5 m s rámem do zdiva</t>
  </si>
  <si>
    <t>-2143365629</t>
  </si>
  <si>
    <t>Montáž oken dřevěných včetně montáže rámu plochy přes 1 m2 špaletových do zdiva, výšky přes 1,5 do 2,5 m</t>
  </si>
  <si>
    <t>"dle tabulky truhlářských výrobků - O.01" 7*1,27*1,83</t>
  </si>
  <si>
    <t>"dle tabulky truhlářských výrobků - O.02" 6*1,2*1,75</t>
  </si>
  <si>
    <t>"dle tabulky truhlářských výrobků - O.03" 3*1,3*1,9</t>
  </si>
  <si>
    <t>"dle tabulky truhlářských výrobků - O.04" 1*1,1*1,65</t>
  </si>
  <si>
    <t>"dle tabulky truhlářských výrobků - O.05" 1*1,18*1,74</t>
  </si>
  <si>
    <t>"dle tabulky truhlářských výrobků - O.06" 1*1,105*2,14</t>
  </si>
  <si>
    <t>"dle tabulky truhlářských výrobků - O.08" 3*1,1*2</t>
  </si>
  <si>
    <t>"dle tabulky truhlářských výrobků - O.09" 2*2,3*1,99</t>
  </si>
  <si>
    <t>"dle tabulky truhlářských výrobků - O.10" 1*2,16*1,99</t>
  </si>
  <si>
    <t>"dle tabulky truhlářských výrobků - O.11" 4*1,15*1,88</t>
  </si>
  <si>
    <t>"dle tabulky truhlářských výrobků - O.13" 23*1,2*1,95</t>
  </si>
  <si>
    <t>"dle tabulky truhlářských výrobků - O.14" 1*2,1*1,88</t>
  </si>
  <si>
    <t>"dle tabulky truhlářských výrobků - O.15" 5*1,1*1,9</t>
  </si>
  <si>
    <t>"dle tabulky truhlářských výrobků - O.17" 6*1,15*1,95</t>
  </si>
  <si>
    <t>"dle tabulky truhlářských výrobků - O.18" 10*1,8*1,95</t>
  </si>
  <si>
    <t>"dle tabulky truhlářských výrobků - O.19" 1*1,28*2</t>
  </si>
  <si>
    <t>"dle tabulky truhlářských výrobků - O.20" 1*1,03*1,91</t>
  </si>
  <si>
    <t>"dle tabulky truhlářských výrobků - O.25" 1*1,34*1,8</t>
  </si>
  <si>
    <t>"dle tabulky truhlářských výrobků - O.26" 1*2,25*1,91*0,5</t>
  </si>
  <si>
    <t>"dle tabulky truhlářských výrobků - O.27" 1*1,15*1,95</t>
  </si>
  <si>
    <t>299</t>
  </si>
  <si>
    <t>61110O01</t>
  </si>
  <si>
    <t>okno dřevěné špaletové otevíravé dvojsklo - dle tabulky truhlářských výrobků - O.01 - včetně kování</t>
  </si>
  <si>
    <t>1723197740</t>
  </si>
  <si>
    <t>300</t>
  </si>
  <si>
    <t>61110O02</t>
  </si>
  <si>
    <t>okno dřevěné špaletové otevíravé dvojsklo - dle tabulky truhlářských výrobků - O.02 - včetně kování</t>
  </si>
  <si>
    <t>-1106308510</t>
  </si>
  <si>
    <t>301</t>
  </si>
  <si>
    <t>61110O03</t>
  </si>
  <si>
    <t>okno dřevěné špaletové otevíravé dvojsklo - dle tabulky truhlářských výrobků - O.03 - včetně kování</t>
  </si>
  <si>
    <t>680155379</t>
  </si>
  <si>
    <t>302</t>
  </si>
  <si>
    <t>61110O04</t>
  </si>
  <si>
    <t>okno dřevěné špaletové otevíravé dvojsklo - dle tabulky truhlářských výrobků - O.04 - včetně kování</t>
  </si>
  <si>
    <t>-1384113470</t>
  </si>
  <si>
    <t>303</t>
  </si>
  <si>
    <t>61110O05</t>
  </si>
  <si>
    <t>okno dřevěné špaletové otevíravé dvojsklo - dle tabulky truhlářských výrobků - O.05 - včetně kování</t>
  </si>
  <si>
    <t>-855310366</t>
  </si>
  <si>
    <t>304</t>
  </si>
  <si>
    <t>61110O06</t>
  </si>
  <si>
    <t>okno dřevěné špaletové otevíravé dvojsklo - dle tabulky truhlářských výrobků - O.06 - včetně kování</t>
  </si>
  <si>
    <t>-1381526278</t>
  </si>
  <si>
    <t>305</t>
  </si>
  <si>
    <t>61110O08</t>
  </si>
  <si>
    <t>okno dřevěné špaletové otevíravé dvojsklo - dle tabulky truhlářských výrobků - O.08 - včetně kování</t>
  </si>
  <si>
    <t>-1841604591</t>
  </si>
  <si>
    <t>306</t>
  </si>
  <si>
    <t>61110O09</t>
  </si>
  <si>
    <t>okno dřevěné špaletové otevíravé dvojsklo - dle tabulky truhlářských výrobků - O.09 - včetně kování</t>
  </si>
  <si>
    <t>1962814480</t>
  </si>
  <si>
    <t>307</t>
  </si>
  <si>
    <t>61110O10</t>
  </si>
  <si>
    <t>okno dřevěné špaletové otevíravé dvojsklo - dle tabulky truhlářských výrobků - O.10 - včetně kování</t>
  </si>
  <si>
    <t>1022499687</t>
  </si>
  <si>
    <t>308</t>
  </si>
  <si>
    <t>61110O11</t>
  </si>
  <si>
    <t>okno dřevěné špaletové otevíravé dvojsklo - dle tabulky truhlářských výrobků - O.11 - včetně kování</t>
  </si>
  <si>
    <t>-1470526294</t>
  </si>
  <si>
    <t>309</t>
  </si>
  <si>
    <t>61110O13</t>
  </si>
  <si>
    <t>okno dřevěné špaletové otevíravé dvojsklo - dle tabulky truhlářských výrobků - O.13 - včetně kování</t>
  </si>
  <si>
    <t>60348738</t>
  </si>
  <si>
    <t>310</t>
  </si>
  <si>
    <t>61110O14</t>
  </si>
  <si>
    <t>okno dřevěné špaletové otevíravé dvojsklo - dle tabulky truhlářských výrobků - O.14 - včetně kování</t>
  </si>
  <si>
    <t>1952103230</t>
  </si>
  <si>
    <t>311</t>
  </si>
  <si>
    <t>61110O15</t>
  </si>
  <si>
    <t>okno dřevěné špaletové otevíravé dvojsklo - dle tabulky truhlářských výrobků - O.15 - včetně kování</t>
  </si>
  <si>
    <t>844204789</t>
  </si>
  <si>
    <t>312</t>
  </si>
  <si>
    <t>61110O17</t>
  </si>
  <si>
    <t>okno dřevěné špaletové otevíravé dvojsklo - dle tabulky truhlářských výrobků - O.17 - včetně kování</t>
  </si>
  <si>
    <t>-1682263361</t>
  </si>
  <si>
    <t>313</t>
  </si>
  <si>
    <t>61110O18</t>
  </si>
  <si>
    <t>okno dřevěné špaletové otevíravé dvojsklo - dle tabulky truhlářských výrobků - O.18 - včetně kování</t>
  </si>
  <si>
    <t>783262746</t>
  </si>
  <si>
    <t>314</t>
  </si>
  <si>
    <t>61110O19</t>
  </si>
  <si>
    <t>okno dřevěné špaletové otevíravé dvojsklo - dle tabulky truhlářských výrobků - O.19 - včetně kování</t>
  </si>
  <si>
    <t>406664547</t>
  </si>
  <si>
    <t>315</t>
  </si>
  <si>
    <t>61110O20</t>
  </si>
  <si>
    <t>okno dřevěné špaletové otevíravé dvojsklo - dle tabulky truhlářských výrobků - O.20 - včetně kování</t>
  </si>
  <si>
    <t>1835280801</t>
  </si>
  <si>
    <t>316</t>
  </si>
  <si>
    <t>61110O25</t>
  </si>
  <si>
    <t>okno dřevěné špaletové otevíravé dvojsklo - dle tabulky truhlářských výrobků - O.25 - včetně kování</t>
  </si>
  <si>
    <t>1670166722</t>
  </si>
  <si>
    <t>317</t>
  </si>
  <si>
    <t>61110O26</t>
  </si>
  <si>
    <t>okno dřevěné špaletové otevíravé dvojsklo - dle tabulky truhlářských výrobků - O.26 - včetně kování</t>
  </si>
  <si>
    <t>975366493</t>
  </si>
  <si>
    <t>318</t>
  </si>
  <si>
    <t>61110O27</t>
  </si>
  <si>
    <t>okno dřevěné špaletové otevíravé dvojsklo - dle tabulky truhlářských výrobků - O.27 - včetně kování</t>
  </si>
  <si>
    <t>1548333188</t>
  </si>
  <si>
    <t>319</t>
  </si>
  <si>
    <t>766621602</t>
  </si>
  <si>
    <t>Montáž dřevěných oken plochy do 1 m2 jednoduchých pevných do zdiva</t>
  </si>
  <si>
    <t>-1960977682</t>
  </si>
  <si>
    <t>Montáž oken dřevěných plochy do 1 m2 včetně montáže rámu jednoduchých pevných do zdiva</t>
  </si>
  <si>
    <t>"rám pro žaluzii - dle tabulky truhlářských výrobků - O.24" 4</t>
  </si>
  <si>
    <t>320</t>
  </si>
  <si>
    <t>61110O24</t>
  </si>
  <si>
    <t>dřevěný rám pro protidešťovou žaluzii - dle tabulky truhlářských výrobků - O.24</t>
  </si>
  <si>
    <t>1565152386</t>
  </si>
  <si>
    <t>okno dřevěné s fixním zasklením dvojsklo do plochy 1m2</t>
  </si>
  <si>
    <t>"rám pro žaluzii - dle tabulky truhlářských výrobků - O.24" 4*1,365*0,54</t>
  </si>
  <si>
    <t>321</t>
  </si>
  <si>
    <t>766621612</t>
  </si>
  <si>
    <t>Montáž dřevěných oken plochy do 1 m2 špaletových do zdiva</t>
  </si>
  <si>
    <t>-70061247</t>
  </si>
  <si>
    <t>Montáž oken dřevěných plochy do 1 m2 včetně montáže rámu špaletových do zdiva</t>
  </si>
  <si>
    <t>"dle tabulky truhlářských výrobků - O.16" 2</t>
  </si>
  <si>
    <t>322</t>
  </si>
  <si>
    <t>61110O16</t>
  </si>
  <si>
    <t>okno dřevěné špaletové otevíravé dvojsklo - dle tabulky truhlářských výrobků - O.16 - včetně kování</t>
  </si>
  <si>
    <t>35117094</t>
  </si>
  <si>
    <t>okno dřevěné špaletové otevíravé dvojsklo plochy do 1m2</t>
  </si>
  <si>
    <t>"dle tabulky truhlářských výrobků - O.16" 2*0,4*0,86</t>
  </si>
  <si>
    <t>323</t>
  </si>
  <si>
    <t>766621621</t>
  </si>
  <si>
    <t>Montáž dřevěných oken plochy do 1 m2 zdvojených otevíravých do dřevěné konstrukce</t>
  </si>
  <si>
    <t>-877881173</t>
  </si>
  <si>
    <t>Montáž oken dřevěných plochy do 1 m2 včetně montáže rámu otevíravých do dřevěné konstrukce</t>
  </si>
  <si>
    <t>"dle tabulky truhlářských výrobků - O.23" 5</t>
  </si>
  <si>
    <t>324</t>
  </si>
  <si>
    <t>61110O23</t>
  </si>
  <si>
    <t>okno dřevěné otevíravé dvojsklo - dle tabulky truhlářských výrobků - O.23 - včetně kování</t>
  </si>
  <si>
    <t>579454595</t>
  </si>
  <si>
    <t>okno dřevěné otevíravé/sklopné dvojsklo do plochy 1m2</t>
  </si>
  <si>
    <t>"dle tabulky truhlářských výrobků - O.22" 5*1,365*0,54</t>
  </si>
  <si>
    <t>325</t>
  </si>
  <si>
    <t>766660051</t>
  </si>
  <si>
    <t>Montáž dveřních křídel otvíravých jednokřídlových š do 0,8 m masivní dřevo s polodrážkou do ocelové zárubně</t>
  </si>
  <si>
    <t>1339339095</t>
  </si>
  <si>
    <t>Montáž dveřních křídel dřevěných nebo plastových otevíravých do ocelové zárubně z masivního dřeva s polodrážkou jednokřídlových, šířky do 800 mm</t>
  </si>
  <si>
    <t>"dle tabulky dveří - D.21" 1</t>
  </si>
  <si>
    <t>326</t>
  </si>
  <si>
    <t>61160D21</t>
  </si>
  <si>
    <t>dveře jednokřídlé dřevěné plné 800x2100 mm - dle tabulky dveří - D.21 - včetně kování a ocelového L rámečku</t>
  </si>
  <si>
    <t>739574323</t>
  </si>
  <si>
    <t>dveře jednokřídlé dřevěné bez povrchové úpravy plné 800x1970mm</t>
  </si>
  <si>
    <t>327</t>
  </si>
  <si>
    <t>766660052</t>
  </si>
  <si>
    <t>Montáž dveřních křídel otvíravých jednokřídlových š přes 0,8 m masivní dřevo s polodrážkou do ocelové zárubně</t>
  </si>
  <si>
    <t>-24332832</t>
  </si>
  <si>
    <t>Montáž dveřních křídel dřevěných nebo plastových otevíravých do ocelové zárubně z masivního dřeva s polodrážkou jednokřídlových, šířky přes 800 mm</t>
  </si>
  <si>
    <t>"dle tabulky dveří - D.20" 1</t>
  </si>
  <si>
    <t>"dle tabulky dveří - D.22" 1</t>
  </si>
  <si>
    <t>"dle tabulky dveří - D.23" 1</t>
  </si>
  <si>
    <t>328</t>
  </si>
  <si>
    <t>61160D20</t>
  </si>
  <si>
    <t>dveře jednokřídlé dřevěné plné 900x2390 mm - dle tabulky dveří - D.20 - včetně kování a ocelového L rámečku</t>
  </si>
  <si>
    <t>-874253483</t>
  </si>
  <si>
    <t>329</t>
  </si>
  <si>
    <t>61160D22</t>
  </si>
  <si>
    <t>dveře jednokřídlé dřevěné plné 1330x2380 mm - dle tabulky dveří - D.22 - včetně kování a ocelového L rámečku</t>
  </si>
  <si>
    <t>-686154024</t>
  </si>
  <si>
    <t>330</t>
  </si>
  <si>
    <t>61160D23</t>
  </si>
  <si>
    <t>dveře jednokřídlé dřevěné plné 1100x2100 mm - dle tabulky dveří - D.23 - včetně kování a ocelového L rámečku</t>
  </si>
  <si>
    <t>-966912775</t>
  </si>
  <si>
    <t>331</t>
  </si>
  <si>
    <t>766660171</t>
  </si>
  <si>
    <t>Montáž dveřních křídel otvíravých jednokřídlových š do 0,8 m do obložkové zárubně</t>
  </si>
  <si>
    <t>392613409</t>
  </si>
  <si>
    <t>Montáž dveřních křídel dřevěných nebo plastových otevíravých do obložkové zárubně povrchově upravených jednokřídlových, šířky do 800 mm</t>
  </si>
  <si>
    <t>"dle tabulky dveří - D.10" 18</t>
  </si>
  <si>
    <t>"dle tabulky dveří - D.12" 7</t>
  </si>
  <si>
    <t>"dle tabulky dveří - D.13" 12</t>
  </si>
  <si>
    <t>"dle tabulky dveří - D.14" 4</t>
  </si>
  <si>
    <t>"dle tabulky dveří - D.24" 4</t>
  </si>
  <si>
    <t>"dle tabulky dveří - D.26" 1</t>
  </si>
  <si>
    <t>"dle tabulky dveří - D.33" 1</t>
  </si>
  <si>
    <t>"dle tabulky dveří - D.36" 1</t>
  </si>
  <si>
    <t>"dle tabulky dveří - D.38" 1</t>
  </si>
  <si>
    <t>"dle tabulky dveří - D.49" 1</t>
  </si>
  <si>
    <t>332</t>
  </si>
  <si>
    <t>61162000</t>
  </si>
  <si>
    <t>dveře jednokřídlé dřevotřískové povrch dýhovaný plné 600x1970-2100mm</t>
  </si>
  <si>
    <t>1555878115</t>
  </si>
  <si>
    <t>333</t>
  </si>
  <si>
    <t>61162001</t>
  </si>
  <si>
    <t>dveře jednokřídlé dřevotřískové povrch dýhovaný plné 700x1970-2100mm</t>
  </si>
  <si>
    <t>2146009724</t>
  </si>
  <si>
    <t>334</t>
  </si>
  <si>
    <t>6116200R</t>
  </si>
  <si>
    <t>dveře jednokřídlé dřevotřískové povrch dýhovaný plné 750x1970-2100mm</t>
  </si>
  <si>
    <t>1521832693</t>
  </si>
  <si>
    <t>335</t>
  </si>
  <si>
    <t>61162002</t>
  </si>
  <si>
    <t>dveře jednokřídlé dřevotřískové povrch dýhovaný plné 800x1970-2100mm</t>
  </si>
  <si>
    <t>380657597</t>
  </si>
  <si>
    <t>336</t>
  </si>
  <si>
    <t>766660172</t>
  </si>
  <si>
    <t>Montáž dveřních křídel otvíravých jednokřídlových š přes 0,8 m do obložkové zárubně</t>
  </si>
  <si>
    <t>595324633</t>
  </si>
  <si>
    <t>Montáž dveřních křídel dřevěných nebo plastových otevíravých do obložkové zárubně povrchově upravených jednokřídlových, šířky přes 800 mm</t>
  </si>
  <si>
    <t>"dle tabulky dveří - D.09" 5</t>
  </si>
  <si>
    <t>"dle tabulky dveří - D.11" 6</t>
  </si>
  <si>
    <t>"dle tabulky dveří - D.34" 2</t>
  </si>
  <si>
    <t>"dle tabulky dveří - D.35" 2</t>
  </si>
  <si>
    <t>"dle tabulky dveří - D.50" 1</t>
  </si>
  <si>
    <t>"dle tabulky dveří - D.51" 2</t>
  </si>
  <si>
    <t>"dle tabulky dveří - D.52" 1</t>
  </si>
  <si>
    <t>"dle tabulky dveří - D.55" 1</t>
  </si>
  <si>
    <t>337</t>
  </si>
  <si>
    <t>6116408R</t>
  </si>
  <si>
    <t>dveře jednokřídlé dřevotřískové profilované povrch dýhovaný plné 850x1970-2100mm</t>
  </si>
  <si>
    <t>1397712939</t>
  </si>
  <si>
    <t>dveře jednokřídlé dřevotřískové profilované povrch dýhovaný plné 900x1970-2100mm</t>
  </si>
  <si>
    <t>338</t>
  </si>
  <si>
    <t>61164086</t>
  </si>
  <si>
    <t>1078925583</t>
  </si>
  <si>
    <t>339</t>
  </si>
  <si>
    <t>6116409R</t>
  </si>
  <si>
    <t>dveře jednokřídlé dřevotřískové profilované povrch dýhovaný plné 950x1970-2100mm</t>
  </si>
  <si>
    <t>-804176963</t>
  </si>
  <si>
    <t>340</t>
  </si>
  <si>
    <t>6116410R</t>
  </si>
  <si>
    <t>dveře jednokřídlé dřevotřískové profilované povrch dýhovaný plné 1100x1970-2100mm</t>
  </si>
  <si>
    <t>1211761964</t>
  </si>
  <si>
    <t>341</t>
  </si>
  <si>
    <t>766660181</t>
  </si>
  <si>
    <t>Montáž dveřních křídel otvíravých jednokřídlových š do 0,8 m požárních do obložkové zárubně</t>
  </si>
  <si>
    <t>1425649555</t>
  </si>
  <si>
    <t>Montáž dveřních křídel dřevěných nebo plastových otevíravých do obložkové zárubně protipožárních jednokřídlových, šířky do 800 mm</t>
  </si>
  <si>
    <t>"dle tabulky dveří - D.32" 1</t>
  </si>
  <si>
    <t>"dle tabulky dveří - D.37" 1</t>
  </si>
  <si>
    <t>342</t>
  </si>
  <si>
    <t>61162038</t>
  </si>
  <si>
    <t>dveře jednokřídlé dřevotřískové protipožární EI (EW) 30 D3 povrch fóliový plné 800x1970-2100mm</t>
  </si>
  <si>
    <t>-213950730</t>
  </si>
  <si>
    <t>343</t>
  </si>
  <si>
    <t>766660182</t>
  </si>
  <si>
    <t>Montáž dveřních křídel otvíravých jednokřídlových š přes 0,8 m požárních do obložkové zárubně</t>
  </si>
  <si>
    <t>-1103272944</t>
  </si>
  <si>
    <t>Montáž dveřních křídel dřevěných nebo plastových otevíravých do obložkové zárubně protipožárních jednokřídlových, šířky přes 800 mm</t>
  </si>
  <si>
    <t>"dle tabulky dveří - D.25" 2</t>
  </si>
  <si>
    <t>"dle tabulky dveří - D.27" 1</t>
  </si>
  <si>
    <t>"dle tabulky dveří - D.28" 1</t>
  </si>
  <si>
    <t>"dle tabulky dveří - D.29" 1</t>
  </si>
  <si>
    <t>"dle tabulky dveří - D.30" 2</t>
  </si>
  <si>
    <t>"dle tabulky dveří - D.31" 1</t>
  </si>
  <si>
    <t>"dle tabulky dveří - D.53" 2</t>
  </si>
  <si>
    <t>"dle tabulky dveří - D.54" 1</t>
  </si>
  <si>
    <t>"dle tabulky dveří - D.56" 1</t>
  </si>
  <si>
    <t>"dle tabulky dveří - D.57" 1</t>
  </si>
  <si>
    <t>"dle tabulky dveří - D.58" 1</t>
  </si>
  <si>
    <t>"dle tabulky dveří - D.59" 1</t>
  </si>
  <si>
    <t>"dle tabulky dveří - D.61" 1</t>
  </si>
  <si>
    <t>"dle tabulky dveří - D.62" 1</t>
  </si>
  <si>
    <t>344</t>
  </si>
  <si>
    <t>61162039</t>
  </si>
  <si>
    <t>dveře jednokřídlé dřevotřískové protipožární EI (EW) 30 D3 povrch fóliový plné 900x1970-2100mm</t>
  </si>
  <si>
    <t>-1407187710</t>
  </si>
  <si>
    <t>345</t>
  </si>
  <si>
    <t>61162040</t>
  </si>
  <si>
    <t>dveře jednokřídlé dřevotřískové protipožární EI (EW) 30 D3 povrch fóliový plné 1000x1970-2100mm</t>
  </si>
  <si>
    <t>961669699</t>
  </si>
  <si>
    <t>346</t>
  </si>
  <si>
    <t>61162041</t>
  </si>
  <si>
    <t>dveře jednokřídlé dřevotřískové protipožární EI (EW) 30 D3 povrch fóliový plné 1100x1970-2100mm</t>
  </si>
  <si>
    <t>-1536055617</t>
  </si>
  <si>
    <t>347</t>
  </si>
  <si>
    <t>766660183</t>
  </si>
  <si>
    <t>Montáž dveřních křídel otvíravých dvoukřídlových požárních do obložkové zárubně</t>
  </si>
  <si>
    <t>-655909560</t>
  </si>
  <si>
    <t>Montáž dveřních křídel dřevěných nebo plastových otevíravých do obložkové zárubně protipožárních dvoukřídlových jakékoliv šířky</t>
  </si>
  <si>
    <t>"dle tabulky dveří - D.63" 1</t>
  </si>
  <si>
    <t>348</t>
  </si>
  <si>
    <t>6116207R</t>
  </si>
  <si>
    <t>dveře dvoukřídlé dřevotřískové protipožární EI (EW) 30 D3 povrch fóliový plné 2000x1970-2100mm</t>
  </si>
  <si>
    <t>-165143075</t>
  </si>
  <si>
    <t>dveře dvoukřídlé dřevotřískové protipožární EI (EW) 30 D3 povrch fóliový plné 1850x1970-2100mm</t>
  </si>
  <si>
    <t>349</t>
  </si>
  <si>
    <t>766660191</t>
  </si>
  <si>
    <t>Montáž dveřních křídel otvíravých jednokřídlových š do 0,8 m masivní dřevo polodrážka obložková zárubeň</t>
  </si>
  <si>
    <t>955048280</t>
  </si>
  <si>
    <t>Montáž dveřních křídel dřevěných nebo plastových otevíravých do obložkové zárubně z masivního dřeva s polodrážkou jednokřídlových, šířky do 800 mm</t>
  </si>
  <si>
    <t>"dle tabulky dveří - D.17" 1</t>
  </si>
  <si>
    <t>"dle tabulky dveří - D.39" 1</t>
  </si>
  <si>
    <t>"dle tabulky dveří - D.40" 2</t>
  </si>
  <si>
    <t>"dle tabulky dveří - D.41" 1</t>
  </si>
  <si>
    <t>350</t>
  </si>
  <si>
    <t>61160D17</t>
  </si>
  <si>
    <t>dveře jednokřídlé dřevěné plné 800x2100 mm - dle tabulky dveří - D.17 - včetně kování</t>
  </si>
  <si>
    <t>789304089</t>
  </si>
  <si>
    <t>351</t>
  </si>
  <si>
    <t>61160D39</t>
  </si>
  <si>
    <t>dveře jednokřídlé dřevěné plné 600x2100 mm - dle tabulky dveří - D.39 - včetně kování</t>
  </si>
  <si>
    <t>733090507</t>
  </si>
  <si>
    <t>352</t>
  </si>
  <si>
    <t>61160D40</t>
  </si>
  <si>
    <t>dveře jednokřídlé dřevěné plné 750x2100 mm - dle tabulky dveří - D.40 - včetně kování</t>
  </si>
  <si>
    <t>-1801532216</t>
  </si>
  <si>
    <t>353</t>
  </si>
  <si>
    <t>61160D41</t>
  </si>
  <si>
    <t>dveře jednokřídlé dřevěné plné 800x2100 mm - dle tabulky dveří - D.41 - včetně kování</t>
  </si>
  <si>
    <t>941028242</t>
  </si>
  <si>
    <t>354</t>
  </si>
  <si>
    <t>766660192</t>
  </si>
  <si>
    <t>Montáž dveřních křídel otvíravých jednokřídlových š nad 0,8 m masivní dřevo polodrážka obložková zárubeň</t>
  </si>
  <si>
    <t>-1074433588</t>
  </si>
  <si>
    <t>Montáž dveřních křídel dřevěných nebo plastových otevíravých do obložkové zárubně z masivního dřeva s polodrážkou jednokřídlových, šířky přes 800 mm</t>
  </si>
  <si>
    <t>"dle tabulky dveří - D.01" 2</t>
  </si>
  <si>
    <t>"dle tabulky dveří - D.02" 2</t>
  </si>
  <si>
    <t>"dle tabulky dveří - D.03" 2</t>
  </si>
  <si>
    <t>"dle tabulky dveří - D.04" 1</t>
  </si>
  <si>
    <t>"dle tabulky dveří - D.05" 8</t>
  </si>
  <si>
    <t>"dle tabulky dveří - D.07" 2</t>
  </si>
  <si>
    <t>"dle tabulky dveří - D.15" 3</t>
  </si>
  <si>
    <t>"dle tabulky dveří - D.16" 1</t>
  </si>
  <si>
    <t>"dle tabulky dveří - D.18" 1</t>
  </si>
  <si>
    <t>"dle tabulky dveří - D.19" 1</t>
  </si>
  <si>
    <t>"dle tabulky dveří - D.42" 1</t>
  </si>
  <si>
    <t>355</t>
  </si>
  <si>
    <t>61160D01</t>
  </si>
  <si>
    <t>dveře jednokřídlé dřevěné plné 850x2100 mm - dle tabulky dveří - D.01 - včetně kování</t>
  </si>
  <si>
    <t>-491987188</t>
  </si>
  <si>
    <t>356</t>
  </si>
  <si>
    <t>61160D02</t>
  </si>
  <si>
    <t>dveře jednokřídlé dřevěné plné 850x2100 mm - dle tabulky dveří - D.02 - včetně kování</t>
  </si>
  <si>
    <t>-1533448484</t>
  </si>
  <si>
    <t>357</t>
  </si>
  <si>
    <t>61160D03</t>
  </si>
  <si>
    <t>dveře jednokřídlé dřevěné plné 900x2100 mm - dle tabulky dveří - D.03 - včetně kování</t>
  </si>
  <si>
    <t>-852616175</t>
  </si>
  <si>
    <t>358</t>
  </si>
  <si>
    <t>61160D04</t>
  </si>
  <si>
    <t>dveře jednokřídlé dřevěné plné 1200x2100 mm - dle tabulky dveří - D.04 - včetně kování</t>
  </si>
  <si>
    <t>1044023728</t>
  </si>
  <si>
    <t>359</t>
  </si>
  <si>
    <t>61160D05</t>
  </si>
  <si>
    <t>dveře jednokřídlé dřevěné plné 1000x2100 mm - dle tabulky dveří - D.05 - včetně kování</t>
  </si>
  <si>
    <t>1069947589</t>
  </si>
  <si>
    <t>360</t>
  </si>
  <si>
    <t>61160D07</t>
  </si>
  <si>
    <t>dveře jednokřídlé dřevěné plné 1100x2100 mm - dle tabulky dveří - D.07 - včetně kování</t>
  </si>
  <si>
    <t>1813112268</t>
  </si>
  <si>
    <t>361</t>
  </si>
  <si>
    <t>61160D15</t>
  </si>
  <si>
    <t>dveře jednokřídlé dřevěné plné 1000x2100 mm - dle tabulky dveří - D.15 - včetně kování</t>
  </si>
  <si>
    <t>-612812817</t>
  </si>
  <si>
    <t>362</t>
  </si>
  <si>
    <t>61160D16</t>
  </si>
  <si>
    <t>dveře jednokřídlé dřevěné plné 1100x2100 mm - dle tabulky dveří - D.16 - včetně kování</t>
  </si>
  <si>
    <t>-521192411</t>
  </si>
  <si>
    <t>363</t>
  </si>
  <si>
    <t>61160D18</t>
  </si>
  <si>
    <t>dveře jednokřídlé dřevěné plné 1050x2100 mm - dle tabulky dveří - D.18 - včetně kování</t>
  </si>
  <si>
    <t>-1656934404</t>
  </si>
  <si>
    <t>364</t>
  </si>
  <si>
    <t>61160D19</t>
  </si>
  <si>
    <t>dveře jednokřídlé dřevěné plné 1100x2100 mm - dle tabulky dveří - D.19 - včetně kování</t>
  </si>
  <si>
    <t>-854155314</t>
  </si>
  <si>
    <t>365</t>
  </si>
  <si>
    <t>61160D42</t>
  </si>
  <si>
    <t>dveře jednokřídlé dřevěné plné 850x2100 mm - dle tabulky dveří - D.42 - včetně kování</t>
  </si>
  <si>
    <t>1877451913</t>
  </si>
  <si>
    <t>366</t>
  </si>
  <si>
    <t>766660193</t>
  </si>
  <si>
    <t>Montáž dveřních křídel otvíravých dvoukřídlových š do 1,45 m masivní dřevo polodrážka obložková zárubeň</t>
  </si>
  <si>
    <t>1275232141</t>
  </si>
  <si>
    <t>Montáž dveřních křídel dřevěných nebo plastových otevíravých do obložkové zárubně z masivního dřeva s polodrážkou dvoukřídlových, šířky do 1450 mm</t>
  </si>
  <si>
    <t>"dle tabulky dveří - D.06" 1</t>
  </si>
  <si>
    <t>367</t>
  </si>
  <si>
    <t>61160D06</t>
  </si>
  <si>
    <t>dveře dvoukřídlé dřevěné plné 1300x2100 mm - dle tabulky dveří - D.06 - včetně kování</t>
  </si>
  <si>
    <t>-989630681</t>
  </si>
  <si>
    <t>dveře jednokřídlé dřevěné bez povrchové úpravy plné 1100x1970mm</t>
  </si>
  <si>
    <t>368</t>
  </si>
  <si>
    <t>766660194</t>
  </si>
  <si>
    <t>Montáž dveřních křídel otvíravých dvoukřídlových š nad 1,45 m masivní dřevo polodrážka obložková zárubeň</t>
  </si>
  <si>
    <t>-247148036</t>
  </si>
  <si>
    <t>Montáž dveřních křídel dřevěných nebo plastových otevíravých do obložkové zárubně z masivního dřeva s polodrážkou dvoukřídlových, šířky přes 1450 mm</t>
  </si>
  <si>
    <t>"dle tabulky dveří - D.08" 1</t>
  </si>
  <si>
    <t>"dle tabulky dveří - D.67" 1</t>
  </si>
  <si>
    <t>369</t>
  </si>
  <si>
    <t>61160D08</t>
  </si>
  <si>
    <t>dveře dvoukřídlé dřevěné plné 1600x2100 mm - dle tabulky dveří - D.08 - včetně kování</t>
  </si>
  <si>
    <t>2060116838</t>
  </si>
  <si>
    <t>370</t>
  </si>
  <si>
    <t>61160D67</t>
  </si>
  <si>
    <t>dveře dvoukřídlé dřevěné plné 1980x2520 mm - dle tabulky dveří - D.67 - včetně kování</t>
  </si>
  <si>
    <t>966572109</t>
  </si>
  <si>
    <t>371</t>
  </si>
  <si>
    <t>766660311</t>
  </si>
  <si>
    <t>Montáž posuvných dveří jednokřídlových průchozí š do 800 mm do pouzdra s jednou kapsou</t>
  </si>
  <si>
    <t>478261584</t>
  </si>
  <si>
    <t>Montáž dveřních křídel dřevěných nebo plastových posuvných dveří do pouzdra s jednou kapsou jednokřídlových, průchozí šířky do 800 mm</t>
  </si>
  <si>
    <t>372</t>
  </si>
  <si>
    <t>721034900</t>
  </si>
  <si>
    <t>373</t>
  </si>
  <si>
    <t>766660322</t>
  </si>
  <si>
    <t>Montáž posuvných dveří dvoukřídlových průchozí š přes 1650 do 2450 mm do pouzdra se dvěma kapsami</t>
  </si>
  <si>
    <t>467521369</t>
  </si>
  <si>
    <t>Montáž dveřních křídel dřevěných nebo plastových posuvných dveří do pouzdra se dvěma kapsami dvoukřídlových, průchozí šířky přes 1650 do 2450 mm</t>
  </si>
  <si>
    <t>374</t>
  </si>
  <si>
    <t>6116201R</t>
  </si>
  <si>
    <t>dveře dvoukřídlé dřevotřískové povrch dýhovaný plné 2200x1970-2100mm</t>
  </si>
  <si>
    <t>-1575363713</t>
  </si>
  <si>
    <t>dveře dvoukřídlé dřevotřískové povrch dýhovaný plné 1450x1970-2100mm</t>
  </si>
  <si>
    <t>375</t>
  </si>
  <si>
    <t>766660716</t>
  </si>
  <si>
    <t>Montáž dveřních křídel samozavírače na dřevěnou zárubeň</t>
  </si>
  <si>
    <t>-404658477</t>
  </si>
  <si>
    <t>Montáž dveřních doplňků samozavírače na zárubeň dřevěnou</t>
  </si>
  <si>
    <t>376</t>
  </si>
  <si>
    <t>54917250</t>
  </si>
  <si>
    <t>samozavírač dveří hydraulický</t>
  </si>
  <si>
    <t>-271167299</t>
  </si>
  <si>
    <t>377</t>
  </si>
  <si>
    <t>766660728</t>
  </si>
  <si>
    <t>Montáž dveřního interiérového kování - zámku</t>
  </si>
  <si>
    <t>1298109601</t>
  </si>
  <si>
    <t>Montáž dveřních doplňků dveřního kování interiérového zámku</t>
  </si>
  <si>
    <t>"dle tabulky dveří - D.60" 1*2</t>
  </si>
  <si>
    <t>"dle tabulky dveří - D.63" 1*2</t>
  </si>
  <si>
    <t>378</t>
  </si>
  <si>
    <t>54924004</t>
  </si>
  <si>
    <t>zámek zadlabací mezipokojový pro cylindrickou vložku rozteč 72x55mm</t>
  </si>
  <si>
    <t>517814576</t>
  </si>
  <si>
    <t>zámek zadlabací mezipokojový levý pro cylindrickou vložku rozteč 72x55mm</t>
  </si>
  <si>
    <t>379</t>
  </si>
  <si>
    <t>766660729</t>
  </si>
  <si>
    <t>Montáž dveřního interiérového kování - štítku s klikou</t>
  </si>
  <si>
    <t>-2146630863</t>
  </si>
  <si>
    <t>Montáž dveřních doplňků dveřního kování interiérového štítku s klikou</t>
  </si>
  <si>
    <t>380</t>
  </si>
  <si>
    <t>54914123</t>
  </si>
  <si>
    <t>kování rozetové klika/klika</t>
  </si>
  <si>
    <t>-200788713</t>
  </si>
  <si>
    <t>381</t>
  </si>
  <si>
    <t>766663D43</t>
  </si>
  <si>
    <t>Repase dveří exteriérových - dle popisu v tabulce dveří - D.43</t>
  </si>
  <si>
    <t>-1765310089</t>
  </si>
  <si>
    <t>Oprava dveřních křídel dřevěných vyřezání otvoru v dveřních křídlech pro zasklení nebo větrání z měkkého dřeva</t>
  </si>
  <si>
    <t>"dle tabulky dveří - D.43" 1</t>
  </si>
  <si>
    <t>382</t>
  </si>
  <si>
    <t>766663D44</t>
  </si>
  <si>
    <t>Repase dveří exteriérových - dle popisu v tabulce dveří - D.44</t>
  </si>
  <si>
    <t>-1810776871</t>
  </si>
  <si>
    <t>"dle tabulky dveří - D.44" 1</t>
  </si>
  <si>
    <t>383</t>
  </si>
  <si>
    <t>766663D45</t>
  </si>
  <si>
    <t>Repase dveří exteriérových - dle popisu v tabulce dveří - D.45</t>
  </si>
  <si>
    <t>154956364</t>
  </si>
  <si>
    <t>"dle tabulky dveří - D.45" 1</t>
  </si>
  <si>
    <t>384</t>
  </si>
  <si>
    <t>766663D46</t>
  </si>
  <si>
    <t>Repase dveří exteriérových - dle popisu v tabulce dveří - D.46</t>
  </si>
  <si>
    <t>1909706886</t>
  </si>
  <si>
    <t>"dle tabulky dveří - D.46" 1</t>
  </si>
  <si>
    <t>385</t>
  </si>
  <si>
    <t>766663D47</t>
  </si>
  <si>
    <t>Repase dveří exteriérových - dle popisu v tabulce dveří - D.47</t>
  </si>
  <si>
    <t>1156034404</t>
  </si>
  <si>
    <t>"dle tabulky dveří - D.47" 1</t>
  </si>
  <si>
    <t>386</t>
  </si>
  <si>
    <t>766663D64</t>
  </si>
  <si>
    <t>Repase dveří interiérových - dle popisu v tabulce dveří - D.64</t>
  </si>
  <si>
    <t>-1824910592</t>
  </si>
  <si>
    <t>"dle tabulky dveří - D.64" 1</t>
  </si>
  <si>
    <t>387</t>
  </si>
  <si>
    <t>766663D65</t>
  </si>
  <si>
    <t>Repase dveří interiérových - dle popisu v tabulce dveří - D.65</t>
  </si>
  <si>
    <t>1673690112</t>
  </si>
  <si>
    <t>"dle tabulky dveří - D.65" 1</t>
  </si>
  <si>
    <t>388</t>
  </si>
  <si>
    <t>766663D66</t>
  </si>
  <si>
    <t>Repase dveří interiérových - dle popisu v tabulce dveří - D.66</t>
  </si>
  <si>
    <t>236079389</t>
  </si>
  <si>
    <t>"dle tabulky dveří - D.66" 1</t>
  </si>
  <si>
    <t>389</t>
  </si>
  <si>
    <t>766671010</t>
  </si>
  <si>
    <t>Montáž střešního okna do krytiny ploché 114 x 118 cm</t>
  </si>
  <si>
    <t>1952895268</t>
  </si>
  <si>
    <t>Montáž střešních oken dřevěných nebo plastových kyvných, výklopných/kyvných s okenním rámem a lemováním, s plisovaným límcem, s napojením na krytinu do krytiny ploché, rozměru 114 x 118 cm</t>
  </si>
  <si>
    <t>"dle tabulky truhlářských výrobků - O.21" 12</t>
  </si>
  <si>
    <t>390</t>
  </si>
  <si>
    <t>61124O21</t>
  </si>
  <si>
    <t>okno střešní dřevěné otevíravé dvojsklo - dle tabulky truhlářských výrobků - O.21 - včetně kování</t>
  </si>
  <si>
    <t>401572456</t>
  </si>
  <si>
    <t>okno střešní dřevěné výklopně-kyvné, izolační trojsklo 114x118cm, Uw=1,0W/m2K Al oplechování</t>
  </si>
  <si>
    <t>391</t>
  </si>
  <si>
    <t>76667101R</t>
  </si>
  <si>
    <t>Okno střešní dřevěné otevíravé dvojsklo - dle tabulky truhlářských výrobků - O.22 - včetně příslušenství - dodávka + montáž</t>
  </si>
  <si>
    <t>1703017449</t>
  </si>
  <si>
    <t>392</t>
  </si>
  <si>
    <t>766682111</t>
  </si>
  <si>
    <t>Montáž zárubní obložkových pro dveře jednokřídlové tl stěny do 170 mm</t>
  </si>
  <si>
    <t>-919324902</t>
  </si>
  <si>
    <t>Montáž zárubní dřevěných, plastových nebo z lamina obložkových, pro dveře jednokřídlové, tloušťky stěny do 170 mm</t>
  </si>
  <si>
    <t>393</t>
  </si>
  <si>
    <t>61181101</t>
  </si>
  <si>
    <t>zárubeň jednokřídlá obložková s dýhovaným povrchem tl stěny 60-150mm rozměru 600-900/1970mm</t>
  </si>
  <si>
    <t>-550960092</t>
  </si>
  <si>
    <t>394</t>
  </si>
  <si>
    <t>766682112</t>
  </si>
  <si>
    <t>Montáž zárubní obložkových pro dveře jednokřídlové tl stěny přes 170 do 350 mm</t>
  </si>
  <si>
    <t>-429856595</t>
  </si>
  <si>
    <t>Montáž zárubní dřevěných, plastových nebo z lamina obložkových, pro dveře jednokřídlové, tloušťky stěny přes 170 do 350 mm</t>
  </si>
  <si>
    <t>395</t>
  </si>
  <si>
    <t>61181102</t>
  </si>
  <si>
    <t>zárubeň jednokřídlá obložková s dýhovaným povrchem tl stěny 160-250mm rozměru 600-900/1970mm</t>
  </si>
  <si>
    <t>-1594297527</t>
  </si>
  <si>
    <t>396</t>
  </si>
  <si>
    <t>61181103</t>
  </si>
  <si>
    <t>zárubeň jednokřídlá obložková s dýhovaným povrchem tl stěny 260-350mm rozměru 600-900/1970mm</t>
  </si>
  <si>
    <t>1894813730</t>
  </si>
  <si>
    <t>397</t>
  </si>
  <si>
    <t>766682113</t>
  </si>
  <si>
    <t>Montáž zárubní obložkových pro dveře jednokřídlové tl stěny přes 350 mm</t>
  </si>
  <si>
    <t>1265635448</t>
  </si>
  <si>
    <t>Montáž zárubní dřevěných, plastových nebo z lamina obložkových, pro dveře jednokřídlové, tloušťky stěny přes 350 mm</t>
  </si>
  <si>
    <t>398</t>
  </si>
  <si>
    <t>61181104</t>
  </si>
  <si>
    <t>zárubeň jednokřídlá obložková s dýhovaným povrchem tl stěny 360-500mm rozměru 600-900/1970mm</t>
  </si>
  <si>
    <t>-558669008</t>
  </si>
  <si>
    <t>zárubeň jednokřídlá obložková s dýhovaným povrchem tl stěny 360-450mm rozměru 600-900/1970mm</t>
  </si>
  <si>
    <t>"dle tabulky dveří - D.03" 1</t>
  </si>
  <si>
    <t>399</t>
  </si>
  <si>
    <t>61181106</t>
  </si>
  <si>
    <t>zárubeň jednokřídlá obložková s dýhovaným povrchem tl stěny 510-820mm rozměru 600-900/1970mm</t>
  </si>
  <si>
    <t>1554662338</t>
  </si>
  <si>
    <t>zárubeň jednokřídlá obložková s dýhovaným povrchem tl stěny 510-750mm rozměru 600-900/1970mm</t>
  </si>
  <si>
    <t>400</t>
  </si>
  <si>
    <t>6118110R</t>
  </si>
  <si>
    <t>zárubeň jednokřídlá obložková s dýhovaným povrchem tl stěny přes 510mm rozměru 900-1200/1970mm</t>
  </si>
  <si>
    <t>-1555295066</t>
  </si>
  <si>
    <t>zárubeň jednokřídlá obložková s dýhovaným povrchem tl stěny 510-820mm rozměru 900-1200/1970mm</t>
  </si>
  <si>
    <t>401</t>
  </si>
  <si>
    <t>766682121</t>
  </si>
  <si>
    <t>Montáž zárubní obložkových pro dveře dvoukřídlové tl stěny do 170 mm</t>
  </si>
  <si>
    <t>-1733798249</t>
  </si>
  <si>
    <t>Montáž zárubní dřevěných, plastových nebo z lamina obložkových, pro dveře dvoukřídlové, tloušťky stěny do 170 mm</t>
  </si>
  <si>
    <t>402</t>
  </si>
  <si>
    <t>61181107</t>
  </si>
  <si>
    <t>zárubeň dvoukřídlá obložková s dýhovaným povrchem tl stěny 60-150mm rozměru 1250-1850/1970mm</t>
  </si>
  <si>
    <t>-1093970270</t>
  </si>
  <si>
    <t>403</t>
  </si>
  <si>
    <t>766682123</t>
  </si>
  <si>
    <t>Montáž zárubní obložkových pro dveře dvoukřídlové tl stěny přes 350 mm</t>
  </si>
  <si>
    <t>902450602</t>
  </si>
  <si>
    <t>Montáž zárubní dřevěných, plastových nebo z lamina obložkových, pro dveře dvoukřídlové, tloušťky stěny přes 350 mm</t>
  </si>
  <si>
    <t>404</t>
  </si>
  <si>
    <t>61181112</t>
  </si>
  <si>
    <t>zárubeň dvoukřídlá obložková s dýhovaným povrchem tl stěny 510-750mm rozměru 1250-1850/1970mm</t>
  </si>
  <si>
    <t>1636229810</t>
  </si>
  <si>
    <t>405</t>
  </si>
  <si>
    <t>766682211</t>
  </si>
  <si>
    <t>Montáž zárubní obložkových protipožárních pro dveře jednokřídlové tl stěny do 170 mm</t>
  </si>
  <si>
    <t>1664189970</t>
  </si>
  <si>
    <t>Montáž zárubní dřevěných, plastových nebo z lamina obložkových protipožárních, pro dveře jednokřídlové, tloušťky stěny do 170 mm</t>
  </si>
  <si>
    <t>406</t>
  </si>
  <si>
    <t>61182313</t>
  </si>
  <si>
    <t>zárubeň jednokřídlá obložková s fóliovým povrchem a protipožární úpravou tl stěny 60-150mm rozměru 600-1100/1970, 2100mm</t>
  </si>
  <si>
    <t>1921078710</t>
  </si>
  <si>
    <t>407</t>
  </si>
  <si>
    <t>766682212</t>
  </si>
  <si>
    <t>Montáž zárubní obložkových protipožárních pro dveře jednokřídlové tl stěny přes 170 do 350 mm</t>
  </si>
  <si>
    <t>705009312</t>
  </si>
  <si>
    <t>Montáž zárubní dřevěných, plastových nebo z lamina obložkových protipožárních, pro dveře jednokřídlové, tloušťky stěny přes 170 do 350 mm</t>
  </si>
  <si>
    <t>408</t>
  </si>
  <si>
    <t>61182314</t>
  </si>
  <si>
    <t>zárubeň jednokřídlá obložková s fóliovým povrchem a protipožární úpravou tl stěny 160-250mm rozměru 600-1100/1970, 2100mm</t>
  </si>
  <si>
    <t>-548380044</t>
  </si>
  <si>
    <t>409</t>
  </si>
  <si>
    <t>61182315</t>
  </si>
  <si>
    <t>zárubeň jednokřídlá obložková s fóliovým povrchem a protipožární úpravou tl stěny 260-350mm rozměru 600-1100/1970, 2100mm</t>
  </si>
  <si>
    <t>1062611437</t>
  </si>
  <si>
    <t>410</t>
  </si>
  <si>
    <t>766682222</t>
  </si>
  <si>
    <t>Montáž zárubní obložkových protipožárních pro dveře dvoukřídlové tl stěny přes 170 do 350 mm</t>
  </si>
  <si>
    <t>770186497</t>
  </si>
  <si>
    <t>Montáž zárubní dřevěných, plastových nebo z lamina obložkových protipožárních, pro dveře dvoukřídlové, tloušťky stěny přes 170 do 350 mm</t>
  </si>
  <si>
    <t>411</t>
  </si>
  <si>
    <t>61182342</t>
  </si>
  <si>
    <t>zárubeň dvoukřídlá obložková s laminátovým povrchem a protipožární úpravou tl stěny 260-350mm rozměru 1250-1850/1970, 2100mm</t>
  </si>
  <si>
    <t>-752132292</t>
  </si>
  <si>
    <t>412</t>
  </si>
  <si>
    <t>766694112</t>
  </si>
  <si>
    <t>Montáž parapetních desek dřevěných nebo plastových š do 30 cm dl přes 1,0 do 1,6 m</t>
  </si>
  <si>
    <t>134832689</t>
  </si>
  <si>
    <t>Montáž ostatních truhlářských konstrukcí parapetních desek dřevěných nebo plastových šířky do 300 mm, délky přes 1000 do 1600 mm</t>
  </si>
  <si>
    <t>"dle tabulky truhlářských výrobků - T.01" 26</t>
  </si>
  <si>
    <t>"dle tabulky truhlářských výrobků - T.02" 2</t>
  </si>
  <si>
    <t>"dle tabulky truhlářských výrobků - T.03" 4</t>
  </si>
  <si>
    <t>"dle tabulky truhlářských výrobků - T.04" 13</t>
  </si>
  <si>
    <t>"dle tabulky truhlářských výrobků - T.05" 7</t>
  </si>
  <si>
    <t>"dle tabulky truhlářských výrobků - T.07" 2</t>
  </si>
  <si>
    <t>"dle tabulky truhlářských výrobků - T.08" 4</t>
  </si>
  <si>
    <t>413</t>
  </si>
  <si>
    <t>60794T01</t>
  </si>
  <si>
    <t>parapet vnitřní dřevěný masiv smrk - dle tabulky truhlářských konstrukcí - T.01</t>
  </si>
  <si>
    <t>-38168995</t>
  </si>
  <si>
    <t>parapet dřevotřískový vnitřní povrch laminátový š 150mm</t>
  </si>
  <si>
    <t>"dle tabulky truhlářských výrobků - T.01" 1,1+1,215+1,39+1,5+3*1,51+2*1,52+1,53+1,535+1,54+2*1,545+2*1,555+2*1,56+1,565+1,57+1,575+1,58+2*1,585+2*1,6</t>
  </si>
  <si>
    <t>414</t>
  </si>
  <si>
    <t>60794T02</t>
  </si>
  <si>
    <t>parapet vnitřní dřevěný masiv smrk - dle tabulky truhlářských konstrukcí - T.02</t>
  </si>
  <si>
    <t>815442181</t>
  </si>
  <si>
    <t>"dle tabulky truhlářských výrobků - T.02" 1,5+1,57</t>
  </si>
  <si>
    <t>415</t>
  </si>
  <si>
    <t>60794T03</t>
  </si>
  <si>
    <t>parapet vnitřní dřevěný masiv smrk - dle tabulky truhlářských konstrukcí - T.03</t>
  </si>
  <si>
    <t>536336011</t>
  </si>
  <si>
    <t>"dle tabulky truhlářských výrobků - T.03" 1,5+2*1,55+1,555+1,57</t>
  </si>
  <si>
    <t>416</t>
  </si>
  <si>
    <t>60794T04</t>
  </si>
  <si>
    <t>parapet vnitřní dřevěný masiv smrk - dle tabulky truhlářských konstrukcí - T.04</t>
  </si>
  <si>
    <t>1269645358</t>
  </si>
  <si>
    <t>"dle tabulky truhlářských výrobků - T.04" 19,835</t>
  </si>
  <si>
    <t>417</t>
  </si>
  <si>
    <t>60794T05</t>
  </si>
  <si>
    <t>parapet vnitřní dřevěný masiv smrk - dle tabulky truhlářských konstrukcí - T.05</t>
  </si>
  <si>
    <t>1507790228</t>
  </si>
  <si>
    <t>"dle tabulky truhlářských výrobků - T.05" 10,63</t>
  </si>
  <si>
    <t>418</t>
  </si>
  <si>
    <t>60794T07</t>
  </si>
  <si>
    <t>parapet vnitřní dřevěný masiv smrk - dle tabulky truhlářských konstrukcí - T.07</t>
  </si>
  <si>
    <t>1150736088</t>
  </si>
  <si>
    <t>"dle tabulky truhlářských výrobků - T.07" 2*1,33</t>
  </si>
  <si>
    <t>419</t>
  </si>
  <si>
    <t>60794T08</t>
  </si>
  <si>
    <t>parapet vnitřní dřevěný masiv smrk - dle tabulky truhlářských konstrukcí - T.08</t>
  </si>
  <si>
    <t>-322239549</t>
  </si>
  <si>
    <t>"dle tabulky truhlářských výrobků - T.08" 1,27+1,395+2*1,59</t>
  </si>
  <si>
    <t>420</t>
  </si>
  <si>
    <t>766694113</t>
  </si>
  <si>
    <t>Montáž parapetních desek dřevěných nebo plastových š do 30 cm dl přes 1,6 do 2,6 m</t>
  </si>
  <si>
    <t>1983160201</t>
  </si>
  <si>
    <t>Montáž ostatních truhlářských konstrukcí parapetních desek dřevěných nebo plastových šířky do 300 mm, délky přes 1600 do 2600 mm</t>
  </si>
  <si>
    <t>"dle tabulky truhlářských výrobků - T.01" 5</t>
  </si>
  <si>
    <t>"dle tabulky truhlářských výrobků - T.02" 5</t>
  </si>
  <si>
    <t>"dle tabulky truhlářských výrobků - T.03" 3</t>
  </si>
  <si>
    <t>"dle tabulky truhlářských výrobků - T.08" 3</t>
  </si>
  <si>
    <t>421</t>
  </si>
  <si>
    <t>-1088065753</t>
  </si>
  <si>
    <t>"dle tabulky truhlářských výrobků - T.01" 3*1,93+2,37+2,39</t>
  </si>
  <si>
    <t>422</t>
  </si>
  <si>
    <t>-819422389</t>
  </si>
  <si>
    <t>"dle tabulky truhlářských výrobků - T.02" 5*1,93</t>
  </si>
  <si>
    <t>423</t>
  </si>
  <si>
    <t>24402157</t>
  </si>
  <si>
    <t>"dle tabulky truhlářských výrobků - T.03" 1,93+2*2,3</t>
  </si>
  <si>
    <t>424</t>
  </si>
  <si>
    <t>517798353</t>
  </si>
  <si>
    <t>"dle tabulky truhlářských výrobků - T.07" 2*1,95</t>
  </si>
  <si>
    <t>425</t>
  </si>
  <si>
    <t>-1566490679</t>
  </si>
  <si>
    <t>"dle tabulky truhlářských výrobků - T.08" 2*1,61+1,66</t>
  </si>
  <si>
    <t>426</t>
  </si>
  <si>
    <t>766694121</t>
  </si>
  <si>
    <t>Montáž parapetních desek dřevěných nebo plastových š přes 30 cm dl do 1,0 m</t>
  </si>
  <si>
    <t>1164944464</t>
  </si>
  <si>
    <t>Montáž ostatních truhlářských konstrukcí parapetních desek dřevěných nebo plastových šířky přes 300 mm, délky do 1000 mm</t>
  </si>
  <si>
    <t>"dle tabulky truhlářských výrobků - T.11" 2</t>
  </si>
  <si>
    <t>427</t>
  </si>
  <si>
    <t>60794T11</t>
  </si>
  <si>
    <t>parapet vnitřní dřevěný masiv smrk - dle tabulky truhlářských konstrukcí - T.11</t>
  </si>
  <si>
    <t>1813751130</t>
  </si>
  <si>
    <t>"dle tabulky truhlářských výrobků - T.11" 0,67+0,705</t>
  </si>
  <si>
    <t>428</t>
  </si>
  <si>
    <t>766694122</t>
  </si>
  <si>
    <t>Montáž parapetních dřevěných nebo plastových š přes 30 cm dl přes 1,0 do 1,6 m</t>
  </si>
  <si>
    <t>-1096926865</t>
  </si>
  <si>
    <t>Montáž ostatních truhlářských konstrukcí parapetních desek dřevěných nebo plastových šířky přes 300 mm, délky přes 1000 do 1600 mm</t>
  </si>
  <si>
    <t>"dle tabulky truhlářských výrobků - T.06" 2</t>
  </si>
  <si>
    <t>"dle tabulky truhlářských výrobků - T.10" 1</t>
  </si>
  <si>
    <t>429</t>
  </si>
  <si>
    <t>60794T06</t>
  </si>
  <si>
    <t>parapet vnitřní dřevěný masiv smrk - dle tabulky truhlářských konstrukcí - T.06</t>
  </si>
  <si>
    <t>1297409599</t>
  </si>
  <si>
    <t>"dle tabulky truhlářských výrobků - T.06" 1,39+1,49</t>
  </si>
  <si>
    <t>430</t>
  </si>
  <si>
    <t>60794T10</t>
  </si>
  <si>
    <t>parapet vnitřní dřevěný masiv smrk - dle tabulky truhlářských konstrukcí - T.10</t>
  </si>
  <si>
    <t>-330695058</t>
  </si>
  <si>
    <t>"dle tabulky truhlářských výrobků - T.10" 1,06</t>
  </si>
  <si>
    <t>431</t>
  </si>
  <si>
    <t>766694123</t>
  </si>
  <si>
    <t>Montáž parapetních dřevěných nebo plastových š přes 30 cm dl přes 1,6 do 2,6 m</t>
  </si>
  <si>
    <t>224446122</t>
  </si>
  <si>
    <t>Montáž ostatních truhlářských konstrukcí parapetních desek dřevěných nebo plastových šířky přes 300 mm, délky přes 1600 do 2600 mm</t>
  </si>
  <si>
    <t>"dle tabulky truhlářských výrobků - T.06" 1</t>
  </si>
  <si>
    <t>"dle tabulky truhlářských výrobků - T.09" 1</t>
  </si>
  <si>
    <t>432</t>
  </si>
  <si>
    <t>1463046303</t>
  </si>
  <si>
    <t>"dle tabulky truhlářských výrobků - T.06" 1,665</t>
  </si>
  <si>
    <t>433</t>
  </si>
  <si>
    <t>60794T09</t>
  </si>
  <si>
    <t>parapet vnitřní dřevěný masiv smrk - dle tabulky truhlářských konstrukcí - T.09</t>
  </si>
  <si>
    <t>-1989234511</t>
  </si>
  <si>
    <t>"dle tabulky truhlářských výrobků - T.09" 1,64</t>
  </si>
  <si>
    <t>434</t>
  </si>
  <si>
    <t>766695212</t>
  </si>
  <si>
    <t>Montáž truhlářských prahů dveří jednokřídlových š do 10 cm</t>
  </si>
  <si>
    <t>-609757065</t>
  </si>
  <si>
    <t>Montáž ostatních truhlářských konstrukcí prahů dveří jednokřídlových, šířky do 100 mm</t>
  </si>
  <si>
    <t>435</t>
  </si>
  <si>
    <t>61187116</t>
  </si>
  <si>
    <t>práh dveřní dřevěný dubový tl 20mm dl 620mm š 100mm</t>
  </si>
  <si>
    <t>608105412</t>
  </si>
  <si>
    <t>436</t>
  </si>
  <si>
    <t>61187136</t>
  </si>
  <si>
    <t>práh dveřní dřevěný dubový tl 20mm dl 720mm š 100mm</t>
  </si>
  <si>
    <t>-1357853416</t>
  </si>
  <si>
    <t>437</t>
  </si>
  <si>
    <t>6118713R</t>
  </si>
  <si>
    <t>práh dveřní dřevěný dubový tl 20mm dl 770mm š 100mm</t>
  </si>
  <si>
    <t>-667942890</t>
  </si>
  <si>
    <t>438</t>
  </si>
  <si>
    <t>61187156</t>
  </si>
  <si>
    <t>práh dveřní dřevěný dubový tl 20mm dl 820mm š 100mm</t>
  </si>
  <si>
    <t>533554460</t>
  </si>
  <si>
    <t>439</t>
  </si>
  <si>
    <t>6118715R</t>
  </si>
  <si>
    <t>práh dveřní dřevěný dubový tl 20mm dl 870mm š 100mm</t>
  </si>
  <si>
    <t>1488186120</t>
  </si>
  <si>
    <t>440</t>
  </si>
  <si>
    <t>61187176</t>
  </si>
  <si>
    <t>práh dveřní dřevěný dubový tl 20mm dl 920mm š 100mm</t>
  </si>
  <si>
    <t>-7667571</t>
  </si>
  <si>
    <t>441</t>
  </si>
  <si>
    <t>6118717R</t>
  </si>
  <si>
    <t>práh dveřní dřevěný dubový tl 20mm dl 1120mm š 100mm</t>
  </si>
  <si>
    <t>-507089329</t>
  </si>
  <si>
    <t>442</t>
  </si>
  <si>
    <t>61187D39</t>
  </si>
  <si>
    <t>práh dveřní dřevěný smrk - dle tabulky dveří - D.39</t>
  </si>
  <si>
    <t>-156437362</t>
  </si>
  <si>
    <t>práh dveřní dřevěný bukový tl 20mm dl 1470mm š 150mm</t>
  </si>
  <si>
    <t>443</t>
  </si>
  <si>
    <t>61187D40</t>
  </si>
  <si>
    <t>práh dveřní dřevěný smrk - dle tabulky dveří - D.40</t>
  </si>
  <si>
    <t>1410928722</t>
  </si>
  <si>
    <t>444</t>
  </si>
  <si>
    <t>61187D41</t>
  </si>
  <si>
    <t>práh dveřní dřevěný smrk - dle tabulky dveří - D.41</t>
  </si>
  <si>
    <t>-298908168</t>
  </si>
  <si>
    <t>445</t>
  </si>
  <si>
    <t>61187D42</t>
  </si>
  <si>
    <t>práh dveřní dřevěný smrk - dle tabulky dveří - D.42</t>
  </si>
  <si>
    <t>1120155412</t>
  </si>
  <si>
    <t>446</t>
  </si>
  <si>
    <t>61187D67</t>
  </si>
  <si>
    <t>práh dveřní dřevěný smrk - dle tabulky dveří - D.67</t>
  </si>
  <si>
    <t>242615891</t>
  </si>
  <si>
    <t>447</t>
  </si>
  <si>
    <t>766695213</t>
  </si>
  <si>
    <t>Montáž truhlářských prahů dveří jednokřídlových š přes 10 cm</t>
  </si>
  <si>
    <t>-1820521516</t>
  </si>
  <si>
    <t>Montáž ostatních truhlářských konstrukcí prahů dveří jednokřídlových, šířky přes 100 mm</t>
  </si>
  <si>
    <t>448</t>
  </si>
  <si>
    <t>61187D01</t>
  </si>
  <si>
    <t>práh dveřní dřevěný smrk - dle tabulky dveří - D.01</t>
  </si>
  <si>
    <t>-859411170</t>
  </si>
  <si>
    <t>449</t>
  </si>
  <si>
    <t>61187D02</t>
  </si>
  <si>
    <t>práh dveřní dřevěný smrk - dle tabulky dveří - D.02</t>
  </si>
  <si>
    <t>-1594502563</t>
  </si>
  <si>
    <t>450</t>
  </si>
  <si>
    <t>61187D03</t>
  </si>
  <si>
    <t>práh dveřní dřevěný smrk - dle tabulky dveří - D.03</t>
  </si>
  <si>
    <t>486557691</t>
  </si>
  <si>
    <t>451</t>
  </si>
  <si>
    <t>61187D04</t>
  </si>
  <si>
    <t>práh dveřní dřevěný smrk - dle tabulky dveří - D.04</t>
  </si>
  <si>
    <t>-428465571</t>
  </si>
  <si>
    <t>452</t>
  </si>
  <si>
    <t>61187D05</t>
  </si>
  <si>
    <t>práh dveřní dřevěný smrk - dle tabulky dveří - D.05</t>
  </si>
  <si>
    <t>-417191040</t>
  </si>
  <si>
    <t>453</t>
  </si>
  <si>
    <t>61187D06</t>
  </si>
  <si>
    <t>práh dveřní dřevěný smrk - dle tabulky dveří - D.06</t>
  </si>
  <si>
    <t>1854737247</t>
  </si>
  <si>
    <t>454</t>
  </si>
  <si>
    <t>61187D07</t>
  </si>
  <si>
    <t>práh dveřní dřevěný smrk - dle tabulky dveří - D.07</t>
  </si>
  <si>
    <t>647796739</t>
  </si>
  <si>
    <t>455</t>
  </si>
  <si>
    <t>61187D08</t>
  </si>
  <si>
    <t>práh dveřní dřevěný smrk - dle tabulky dveří - D.08</t>
  </si>
  <si>
    <t>1072815712</t>
  </si>
  <si>
    <t>456</t>
  </si>
  <si>
    <t>61187D15</t>
  </si>
  <si>
    <t>práh dveřní dřevěný smrk - dle tabulky dveří - D.15</t>
  </si>
  <si>
    <t>-1876695834</t>
  </si>
  <si>
    <t>457</t>
  </si>
  <si>
    <t>61187D16</t>
  </si>
  <si>
    <t>práh dveřní dřevěný smrk - dle tabulky dveří - D.16</t>
  </si>
  <si>
    <t>236289118</t>
  </si>
  <si>
    <t>458</t>
  </si>
  <si>
    <t>61187D17</t>
  </si>
  <si>
    <t>práh dveřní dřevěný smrk - dle tabulky dveří - D.17</t>
  </si>
  <si>
    <t>962991221</t>
  </si>
  <si>
    <t>459</t>
  </si>
  <si>
    <t>61187D18</t>
  </si>
  <si>
    <t>práh dveřní dřevěný smrk - dle tabulky dveří - D.18</t>
  </si>
  <si>
    <t>-101236731</t>
  </si>
  <si>
    <t>460</t>
  </si>
  <si>
    <t>61187D19</t>
  </si>
  <si>
    <t>práh dveřní dřevěný smrk - dle tabulky dveří - D.19</t>
  </si>
  <si>
    <t>29867371</t>
  </si>
  <si>
    <t>461</t>
  </si>
  <si>
    <t>61187D20</t>
  </si>
  <si>
    <t>práh dveřní dřevěný smrk - dle tabulky dveří - D.20</t>
  </si>
  <si>
    <t>-1645458457</t>
  </si>
  <si>
    <t>462</t>
  </si>
  <si>
    <t>61187D21</t>
  </si>
  <si>
    <t>práh dveřní dřevěný smrk - dle tabulky dveří - D.21</t>
  </si>
  <si>
    <t>2001806658</t>
  </si>
  <si>
    <t>463</t>
  </si>
  <si>
    <t>61187D22</t>
  </si>
  <si>
    <t>práh dveřní dřevěný smrk - dle tabulky dveří - D.22</t>
  </si>
  <si>
    <t>-1973396884</t>
  </si>
  <si>
    <t>464</t>
  </si>
  <si>
    <t>61187D23</t>
  </si>
  <si>
    <t>práh dveřní dřevěný smrk - dle tabulky dveří - D.23</t>
  </si>
  <si>
    <t>-1474149568</t>
  </si>
  <si>
    <t>465</t>
  </si>
  <si>
    <t>61187161</t>
  </si>
  <si>
    <t>práh dveřní dřevěný dubový tl 20mm dl 820mm š 150mm</t>
  </si>
  <si>
    <t>-8433247</t>
  </si>
  <si>
    <t>466</t>
  </si>
  <si>
    <t>61187181</t>
  </si>
  <si>
    <t>práh dveřní dřevěný dubový tl 20mm dl 920mm š 150mm</t>
  </si>
  <si>
    <t>257819949</t>
  </si>
  <si>
    <t>467</t>
  </si>
  <si>
    <t>6118718R</t>
  </si>
  <si>
    <t>práh dveřní dřevěný dubový tl 20mm dl 970mm š 150mm</t>
  </si>
  <si>
    <t>-1432496803</t>
  </si>
  <si>
    <t>468</t>
  </si>
  <si>
    <t>6118721R</t>
  </si>
  <si>
    <t>práh dveřní dřevěný dubový tl 20mm dl 1020mm š 150mm</t>
  </si>
  <si>
    <t>-1078877901</t>
  </si>
  <si>
    <t>práh dveřní dřevěný dubový tl 20mm dl 1270mm š 150mm</t>
  </si>
  <si>
    <t>469</t>
  </si>
  <si>
    <t>6118722R</t>
  </si>
  <si>
    <t>práh dveřní dřevěný dubový tl 20mm dl 1070mm š 150mm</t>
  </si>
  <si>
    <t>-1187589756</t>
  </si>
  <si>
    <t>470</t>
  </si>
  <si>
    <t>6118723R</t>
  </si>
  <si>
    <t>práh dveřní dřevěný dubový tl 20mm dl 1120mm š 150mm</t>
  </si>
  <si>
    <t>478929871</t>
  </si>
  <si>
    <t>471</t>
  </si>
  <si>
    <t>998766103</t>
  </si>
  <si>
    <t>Přesun hmot tonážní pro kce truhlářské v objektech v přes 12 do 24 m</t>
  </si>
  <si>
    <t>183138303</t>
  </si>
  <si>
    <t>Přesun hmot pro konstrukce truhlářské stanovený z hmotnosti přesunovaného materiálu vodorovná dopravní vzdálenost do 50 m v objektech výšky přes 12 do 24 m</t>
  </si>
  <si>
    <t>472</t>
  </si>
  <si>
    <t>767-Z-01</t>
  </si>
  <si>
    <t>Vlajková žerď - specifikace dle tabulky zámečnických výrobků - Z.01</t>
  </si>
  <si>
    <t>-295017767</t>
  </si>
  <si>
    <t>Vlajková žerď</t>
  </si>
  <si>
    <t>473</t>
  </si>
  <si>
    <t>767-Z-02</t>
  </si>
  <si>
    <t>Označení instituce, hrazda pro umístění plachty - specifikace dle tabulky zámečnických výrobků - Z.02</t>
  </si>
  <si>
    <t>1839864193</t>
  </si>
  <si>
    <t>474</t>
  </si>
  <si>
    <t>767-Z-03</t>
  </si>
  <si>
    <t>Lemovací úhelník ve vratech - specifikace dle tabulky zámečnických výrobků - Z.03</t>
  </si>
  <si>
    <t>1036014166</t>
  </si>
  <si>
    <t>475</t>
  </si>
  <si>
    <t>767-Z-04</t>
  </si>
  <si>
    <t>Konstrukce výplně schodišťového zrcadla - specifikace dle tabulky zámečnických výrobků - Z.04</t>
  </si>
  <si>
    <t>-874784793</t>
  </si>
  <si>
    <t>476</t>
  </si>
  <si>
    <t>767-Z-05</t>
  </si>
  <si>
    <t>Konstrukce tubusu výtahu - specifikace dle tabulky zámečnických výrobků - Z.05</t>
  </si>
  <si>
    <t>954187137</t>
  </si>
  <si>
    <t>477</t>
  </si>
  <si>
    <t>767-Z-06</t>
  </si>
  <si>
    <t>Zábradlí a madla schodiště - specifikace dle tabulky zámečnických výrobků - Z.06</t>
  </si>
  <si>
    <t>34593627</t>
  </si>
  <si>
    <t>478</t>
  </si>
  <si>
    <t>767-Z-07</t>
  </si>
  <si>
    <t>Zábradlí schodiště - specifikace dle tabulky zámečnických výrobků - Z.07</t>
  </si>
  <si>
    <t>2142057056</t>
  </si>
  <si>
    <t>479</t>
  </si>
  <si>
    <t>767-Z-08</t>
  </si>
  <si>
    <t>Zábradlí schodiště - specifikace dle tabulky zámečnických výrobků - Z.08</t>
  </si>
  <si>
    <t>-815441256</t>
  </si>
  <si>
    <t>480</t>
  </si>
  <si>
    <t>767-Z-09</t>
  </si>
  <si>
    <t>Zábradelní madlo - specifikace dle tabulky zámečnických výrobků - Z.09</t>
  </si>
  <si>
    <t>-729288035</t>
  </si>
  <si>
    <t>481</t>
  </si>
  <si>
    <t>767-Z-10</t>
  </si>
  <si>
    <t>Zábradelní madlo - specifikace dle tabulky zámečnických výrobků - Z.10</t>
  </si>
  <si>
    <t>278185531</t>
  </si>
  <si>
    <t>482</t>
  </si>
  <si>
    <t>767-Z-11</t>
  </si>
  <si>
    <t>Zábradelní madlo - specifikace dle tabulky zámečnických výrobků - Z.11</t>
  </si>
  <si>
    <t>-2012910186</t>
  </si>
  <si>
    <t>483</t>
  </si>
  <si>
    <t>767-Z-12</t>
  </si>
  <si>
    <t>Zábradelní madlo - specifikace dle tabulky zámečnických výrobků - Z.12</t>
  </si>
  <si>
    <t>-796284511</t>
  </si>
  <si>
    <t>484</t>
  </si>
  <si>
    <t>767-Z-13</t>
  </si>
  <si>
    <t>Schodišťové madlo - specifikace dle tabulky zámečnických výrobků - Z.13</t>
  </si>
  <si>
    <t>1343838604</t>
  </si>
  <si>
    <t>485</t>
  </si>
  <si>
    <t>767-Z-14</t>
  </si>
  <si>
    <t>Stupadla do suterénu - specifikace dle tabulky zámečnických výrobků - Z.14</t>
  </si>
  <si>
    <t>1614474855</t>
  </si>
  <si>
    <t>486</t>
  </si>
  <si>
    <t>767-Z-15</t>
  </si>
  <si>
    <t>Zábradlí na rampě - specifikace dle tabulky zámečnických výrobků - Z.15</t>
  </si>
  <si>
    <t>1765453271</t>
  </si>
  <si>
    <t>487</t>
  </si>
  <si>
    <t>767-Z-16</t>
  </si>
  <si>
    <t>Zábradlí a madla schodiště - specifikace dle tabulky zámečnických výrobků - Z.16</t>
  </si>
  <si>
    <t>1301753962</t>
  </si>
  <si>
    <t>488</t>
  </si>
  <si>
    <t>767-Z-17</t>
  </si>
  <si>
    <t>Rošt anglického dvorku - specifikace dle tabulky zámečnických výrobků - Z.17</t>
  </si>
  <si>
    <t>-743462939</t>
  </si>
  <si>
    <t>489</t>
  </si>
  <si>
    <t>767-Z-18a</t>
  </si>
  <si>
    <t>Pojezdový poklop VZT 980x1400mm - specifikace dle tabulky zámečnických výrobků - Z.18</t>
  </si>
  <si>
    <t>-1727472281</t>
  </si>
  <si>
    <t>490</t>
  </si>
  <si>
    <t>767-Z-18b</t>
  </si>
  <si>
    <t>Pojezdový poklop VZT 1080x1440mm - specifikace dle tabulky zámečnických výrobků - Z.18</t>
  </si>
  <si>
    <t>-478448902</t>
  </si>
  <si>
    <t>491</t>
  </si>
  <si>
    <t>767-Z-19</t>
  </si>
  <si>
    <t>Opláštěná konstrukce stoupačky VZT - specifikace dle tabulky zámečnických výrobků - Z.19</t>
  </si>
  <si>
    <t>2011789231</t>
  </si>
  <si>
    <t>492</t>
  </si>
  <si>
    <t>767-Z-20</t>
  </si>
  <si>
    <t>Podstupnice - rošt z tahokovu - specifikace dle tabulky zámečnických výrobků - Z.20</t>
  </si>
  <si>
    <t>1607163435</t>
  </si>
  <si>
    <t>493</t>
  </si>
  <si>
    <t>767-Z-21</t>
  </si>
  <si>
    <t>Poklop v podlaze zadlážďovací, uzamykatelný, vodotěsný, pachotěsný, protipožární - specifikace dle tabulky zámečnických výrobků - Z.21</t>
  </si>
  <si>
    <t>-1216728933</t>
  </si>
  <si>
    <t>494</t>
  </si>
  <si>
    <t>767-Z-22a</t>
  </si>
  <si>
    <t>Větrací mřížka s protidešťovou žaluzií 845x530mm - specifikace dle tabulky zámečnických výrobků - Z.22</t>
  </si>
  <si>
    <t>574697599</t>
  </si>
  <si>
    <t>495</t>
  </si>
  <si>
    <t>767-Z-22b</t>
  </si>
  <si>
    <t>Větrací mřížka s protidešťovou žaluzií 545x465mm - specifikace dle tabulky zámečnických výrobků - Z.22</t>
  </si>
  <si>
    <t>1621766732</t>
  </si>
  <si>
    <t>496</t>
  </si>
  <si>
    <t>767-Z-23</t>
  </si>
  <si>
    <t>Větrací mřížka pro větrací kanálky - specifikace dle tabulky zámečnických výrobků - Z.23</t>
  </si>
  <si>
    <t>1054060584</t>
  </si>
  <si>
    <t>497</t>
  </si>
  <si>
    <t>767-Z-24</t>
  </si>
  <si>
    <t>Větrací protidešťová žaluzie ve vikýřích s protihmyzovou mřížkou - specifikace dle tabulky zámečnických výrobků - Z.24</t>
  </si>
  <si>
    <t>1283616105</t>
  </si>
  <si>
    <t>498</t>
  </si>
  <si>
    <t>767-Z-25</t>
  </si>
  <si>
    <t>Falešný komín pro VZT s protihmyzovou mřížkou - specifikace dle tabulky zámečnických výrobků - Z.25</t>
  </si>
  <si>
    <t>396353460</t>
  </si>
  <si>
    <t>499</t>
  </si>
  <si>
    <t>767-Z-26a</t>
  </si>
  <si>
    <t>Štěrbinový žlab 8m - specifikace dle tabulky zámečnických výrobků - Z.26</t>
  </si>
  <si>
    <t>-1367703554</t>
  </si>
  <si>
    <t>500</t>
  </si>
  <si>
    <t>767-Z-26b</t>
  </si>
  <si>
    <t>Štěrbinový žlab 3,2m - specifikace dle tabulky zámečnických výrobků - Z.26</t>
  </si>
  <si>
    <t>-8885678</t>
  </si>
  <si>
    <t>501</t>
  </si>
  <si>
    <t>767-Z-26c</t>
  </si>
  <si>
    <t>Štěrbinový žlab 2m - specifikace dle tabulky zámečnických výrobků - Z.26</t>
  </si>
  <si>
    <t>1121822241</t>
  </si>
  <si>
    <t>502</t>
  </si>
  <si>
    <t>767-Z-27</t>
  </si>
  <si>
    <t>Ukončovací profil podlahy - specifikace dle tabulky zámečnických výrobků - Z.27</t>
  </si>
  <si>
    <t>276910454</t>
  </si>
  <si>
    <t>503</t>
  </si>
  <si>
    <t>767-Z-28</t>
  </si>
  <si>
    <t>Ocelový obrubník pro ohraničení trávníku - specifikace dle tabulky zámečnických výrobků - Z.28</t>
  </si>
  <si>
    <t>887937676</t>
  </si>
  <si>
    <t>504</t>
  </si>
  <si>
    <t>767-Z-29</t>
  </si>
  <si>
    <t>Repase stávajícího zábradlí - specifikace dle tabulky zámečnických výrobků - Z.29</t>
  </si>
  <si>
    <t>1242316261</t>
  </si>
  <si>
    <t>505</t>
  </si>
  <si>
    <t>767-Z-30a</t>
  </si>
  <si>
    <t>Repase stávajícího zábradlí délky 1,45m - specifikace dle tabulky zámečnických výrobků - Z.30</t>
  </si>
  <si>
    <t>1584712315</t>
  </si>
  <si>
    <t>506</t>
  </si>
  <si>
    <t>767-Z-30b</t>
  </si>
  <si>
    <t>Repase stávajícího zábradlí délky 1,15m - specifikace dle tabulky zámečnických výrobků - Z.30</t>
  </si>
  <si>
    <t>1063194107</t>
  </si>
  <si>
    <t>507</t>
  </si>
  <si>
    <t>767-Z-31</t>
  </si>
  <si>
    <t>Repase stávající mříže - specifikace dle tabulky zámečnických výrobků - Z.31</t>
  </si>
  <si>
    <t>1235697650</t>
  </si>
  <si>
    <t>508</t>
  </si>
  <si>
    <t>767-Z-32</t>
  </si>
  <si>
    <t>Falešný komín pro VZT s protihmyzovou mřížkou - specifikace dle tabulky zámečnických výrobků - Z.32</t>
  </si>
  <si>
    <t>-917713565</t>
  </si>
  <si>
    <t>509</t>
  </si>
  <si>
    <t>767-Z-33</t>
  </si>
  <si>
    <t>Falešný komín pro VZT s protihmyzovou mřížkou - specifikace dle tabulky zámečnických výrobků - Z.33</t>
  </si>
  <si>
    <t>1331433392</t>
  </si>
  <si>
    <t>510</t>
  </si>
  <si>
    <t>771121011</t>
  </si>
  <si>
    <t>Nátěr penetrační na podlahu</t>
  </si>
  <si>
    <t>-1779740846</t>
  </si>
  <si>
    <t>Příprava podkladu před provedením dlažby nátěr penetrační na podlahu</t>
  </si>
  <si>
    <t>511</t>
  </si>
  <si>
    <t>771151012</t>
  </si>
  <si>
    <t>Samonivelační stěrka podlah pevnosti 20 MPa tl přes 3 do 5 mm</t>
  </si>
  <si>
    <t>426739147</t>
  </si>
  <si>
    <t>Příprava podkladu před provedením dlažby samonivelační stěrka min.pevnosti 20 MPa, tloušťky přes 3 do 5 mm</t>
  </si>
  <si>
    <t>"dle tabulky navrhovaných skladeb - skladba PN/06b" PN06b</t>
  </si>
  <si>
    <t>512</t>
  </si>
  <si>
    <t>771531025</t>
  </si>
  <si>
    <t>Montáž podlahy z dlaždic cihelných lepením standardním lepidlem přes 19 do 22 ks/m2</t>
  </si>
  <si>
    <t>532131654</t>
  </si>
  <si>
    <t>Montáž podlah z dlaždic cihelných nebo portlandských tloušťky do 30 mm lepených standardním lepidlem přes 19 do 22 ks/m2</t>
  </si>
  <si>
    <t>513</t>
  </si>
  <si>
    <t>5924620R</t>
  </si>
  <si>
    <t>cementová barevná dlažba tl. 20 mm</t>
  </si>
  <si>
    <t>1203727075</t>
  </si>
  <si>
    <t>dlažba skladebná betonová imitace cihlové dlažby 215x215x25-28mm</t>
  </si>
  <si>
    <t>1654,351*1,03 'Přepočtené koeficientem množství</t>
  </si>
  <si>
    <t>514</t>
  </si>
  <si>
    <t>771574112</t>
  </si>
  <si>
    <t>Montáž podlah keramických hladkých lepených flexibilním lepidlem přes 9 do 12 ks/m2</t>
  </si>
  <si>
    <t>270551249</t>
  </si>
  <si>
    <t>Montáž podlah z dlaždic keramických lepených flexibilním lepidlem maloformátových hladkých přes 9 do 12 ks/m2</t>
  </si>
  <si>
    <t>"dle tabulky navrhovaných skladeb - skladba PN/11" 13,58+106,64+60,48+66,11</t>
  </si>
  <si>
    <t>515</t>
  </si>
  <si>
    <t>59761003</t>
  </si>
  <si>
    <t>dlažba keramická hutná hladká do interiéru přes 9 do 12ks/m2</t>
  </si>
  <si>
    <t>-470380641</t>
  </si>
  <si>
    <t>246,81*1,1 'Přepočtené koeficientem množství</t>
  </si>
  <si>
    <t>516</t>
  </si>
  <si>
    <t>998771103</t>
  </si>
  <si>
    <t>Přesun hmot tonážní pro podlahy z dlaždic v objektech v přes 12 do 24 m</t>
  </si>
  <si>
    <t>-37366022</t>
  </si>
  <si>
    <t>Přesun hmot pro podlahy z dlaždic stanovený z hmotnosti přesunovaného materiálu vodorovná dopravní vzdálenost do 50 m v objektech výšky přes 12 do 24 m</t>
  </si>
  <si>
    <t>772</t>
  </si>
  <si>
    <t>Podlahy z kamene</t>
  </si>
  <si>
    <t>517</t>
  </si>
  <si>
    <t>772421133</t>
  </si>
  <si>
    <t>Montáž obkladu soklů svislých deskami lepenými z kamene tl do 30 mm</t>
  </si>
  <si>
    <t>-468188643</t>
  </si>
  <si>
    <t>Montáž obkladu soklů deskami z kamene kladených do lepidla svislých nebo šikmých stěn s lícem rovným, tl. do 30 mm</t>
  </si>
  <si>
    <t>"1.NP - skladba 01 a 04" 3,73*2+2,6*2-(1+0,8)+4,31*2+2,31*2-(0,9+0,8*2)+1,395+1,645-0,8+2,34*2+2*2-(0,7+0,9)+13,2+11,92+12,83+1,52+0,29-2,32+14,45*2</t>
  </si>
  <si>
    <t>-(0,8+1,1+3,19+1,1*2)+11,83+0,3*4+5,91*2+5,735*2-(1,1+1,33+0,915)+5,735*2+1,7*2-(1,33+1+1,28)+2,005*2+1,86*2-(0,85+0,93)+1,88*2+6,36*2-(0,77+0,85+0,9)</t>
  </si>
  <si>
    <t>1,385*2+2,42*2-(0,795+0,9)+1,65*2+8,39*2-(1,15+1,05+0,9)+0,525*2+1,835+1,72+1,84*2-(0,7+1,35)+1,84*2+3,84*2-(0,8*3+0,7)+4,655*2+3,04+2,455-(0,8+0,9)</t>
  </si>
  <si>
    <t>1,3*2+3,3*2-(0,8*2+0,9)+1,345+1,255+1,15+1,18-0,9+2,76+3,34+3,37+3,18-0,9*2+3,37*2+2,125*2+8,56*2-(1,15+0,8*4+0,9+1,1)+9,63+9,5+4,735+5,57*2</t>
  </si>
  <si>
    <t>-(0,75*2+0,9*2+0,8*2)+10,715+10,655+3,175+2,87-(0,75+0,9*2+0,8+0,6)+1,355*2+1,42-0,8+4,245*2+1,2*2-0,9+3,465*2+3,995*2-(0,8+0,85)+1,655*2+3,465*2</t>
  </si>
  <si>
    <t>-(0,75+0,8+0,9)+1,915*2+1,8*2-(0,9+0,7)</t>
  </si>
  <si>
    <t>"2.NP - skladba 01 a 04" 43,5*2+7,15*2+4,41*2+4,5*2-(1,2+1,6*2+0,9*4+1*9+1,3+1,6+1,1+0,98+0,8*3)+4,4*2+2,355*2*2-(1,6*2+1*2+1,525+1,47)+6,3+6,71</t>
  </si>
  <si>
    <t>6,665*2-(0,85+0,9+1,2)+6,585+5,89+5,62+6,665-(0,85+0,9)+4,24+4,09+1,925*2-(1,1+1,6+1,6)</t>
  </si>
  <si>
    <t>"3.NP - skladba 01 a 04" 9,15*2+7,715*2+6,61*2-(0,9*2+1,1)+16,875*2+6,52+6,105-0,9*4+6,105+5,445+4,01+2,79+3,235-0,9+17,1+9,44+12,165+0,675+5,81+9,32</t>
  </si>
  <si>
    <t>-0,9+16,17*2+5,955*2-(0,9*3+0,98)+3,935*2+2,66*2-(0,9*2+1,1*2)+6,665*2+7,18*2-(0,95+2,2)+1,935*2+8,86*2-(0,8*2+0,85+0,95)+2,715*2+1,935*2-(0,7+0,8)</t>
  </si>
  <si>
    <t>3,565*2+2,31*2-0,9+2,505*2+3,565*2-0,9+2,26*2+10,71*2-(0,95*3+1,1+0,9*3)</t>
  </si>
  <si>
    <t>"1.NP - skladba 03 a 06" 5,385*2+14,2*2-(1,405+0,9+1,1+1,4+2,69+1,3+0,8+3,6)+4,46+6,9*2-(3,995+1,24+1,645+0,9+1,15)+6,9*2-(1+0,8)</t>
  </si>
  <si>
    <t>518</t>
  </si>
  <si>
    <t>5838616R</t>
  </si>
  <si>
    <t>obkladová tvarovka pískovcová 100x15x350 mm</t>
  </si>
  <si>
    <t>-995489796</t>
  </si>
  <si>
    <t>sokl rovný leštěná žula v 100mm tl 20mm</t>
  </si>
  <si>
    <t>"1.NP - skladba 03" sokl0306</t>
  </si>
  <si>
    <t>47,305*1,04 'Přepočtené koeficientem množství</t>
  </si>
  <si>
    <t>519</t>
  </si>
  <si>
    <t>5838614R</t>
  </si>
  <si>
    <t>cementová dlažba 100x200x17 mm</t>
  </si>
  <si>
    <t>-992095565</t>
  </si>
  <si>
    <t>sokl rovný tryskaná žula v 100mm tl 20mm</t>
  </si>
  <si>
    <t>"1.NP - skladba 01 a 04" sokl0104</t>
  </si>
  <si>
    <t>803,565*1,04 'Přepočtené koeficientem množství</t>
  </si>
  <si>
    <t>520</t>
  </si>
  <si>
    <t>77252811R</t>
  </si>
  <si>
    <t>Kladení dlažby z kamene na sucho</t>
  </si>
  <si>
    <t>259977959</t>
  </si>
  <si>
    <t>Kladení dlažby z kamene na terče (pevné nebo pohyblivé) z nejvýše dvou rozdílných druhů pravoúhlých desek nebo dlaždic ve skladbě se pravidelně opakujících o rozměru dlažby do 0,16 m2, o výšce terče přes 150 mm</t>
  </si>
  <si>
    <t>"dle tabulky navrhovaných skladeb - skladba PN/12a" 20,41+24,49+8,31+8,96+18,82+13,72+0,575*1,185+5,3*1,3</t>
  </si>
  <si>
    <t>"dle tabulky navrhovaných skladeb - skladba PN/12b" 2*1,3</t>
  </si>
  <si>
    <t>"dle tabulky navrhovaných skladeb - skladba PN/12c" 1,2*2,4+1,5*1,3</t>
  </si>
  <si>
    <t>521</t>
  </si>
  <si>
    <t>5838191R</t>
  </si>
  <si>
    <t>pískovcová dlažba tl. 140 mm</t>
  </si>
  <si>
    <t>104401842</t>
  </si>
  <si>
    <t>deska dlažební smirkovaná pískovec tl 40mm</t>
  </si>
  <si>
    <t>109,711*1,04 'Přepočtené koeficientem množství</t>
  </si>
  <si>
    <t>522</t>
  </si>
  <si>
    <t>998772103</t>
  </si>
  <si>
    <t>Přesun hmot tonážní pro podlahy z kamene v objektech v přes 12 do 60 m</t>
  </si>
  <si>
    <t>-698536788</t>
  </si>
  <si>
    <t>Přesun hmot pro kamenné dlažby, obklady schodišťových stupňů a soklů stanovený z hmotnosti přesunovaného materiálu vodorovná dopravní vzdálenost do 50 m v objektech výšky přes 12 do 60 m</t>
  </si>
  <si>
    <t>775</t>
  </si>
  <si>
    <t>Podlahy skládané</t>
  </si>
  <si>
    <t>523</t>
  </si>
  <si>
    <t>775413401</t>
  </si>
  <si>
    <t>Montáž podlahové lišty obvodové lepené</t>
  </si>
  <si>
    <t>1657653771</t>
  </si>
  <si>
    <t>Montáž lišty obvodové lepené</t>
  </si>
  <si>
    <t>"1.NP - skladba 02 a 05" 8,995*2+5,695*2</t>
  </si>
  <si>
    <t>"2.NP - skladba 02 a 05" 18,62*2+6,155*2-1*3+6,13*2+9,21*2-1*2+6,13*2+9,33*2-1*2+6,11*2+9,11*2-1,3+6,11+3,57+3,81+3,94+6,6-1+6,78+5,98+5,2+6,4-1*4</t>
  </si>
  <si>
    <t>10,78+10,2+5,44+5,455-(1,1*2+1)+4,46+4,24+8,81*2-(1,1+1,6)+6,585+6,56+2,78+2,25-0,85+5,055*2+2,785*2-0,85*3</t>
  </si>
  <si>
    <t>"3.NP - skladba 02 a 05" 7,4*2+4,585*2-0,95+4,855+5,24+4,69+3,715-0,8+6,68+6,685+5,345*2-(2,2+0,85)</t>
  </si>
  <si>
    <t>524</t>
  </si>
  <si>
    <t>6141815R</t>
  </si>
  <si>
    <t>lišta podlahová dřevěná dub masiv 50x15mm</t>
  </si>
  <si>
    <t>-1288994501</t>
  </si>
  <si>
    <t>lišta podlahová dřevěná dub 28x28mm</t>
  </si>
  <si>
    <t>350,535*1,08 'Přepočtené koeficientem množství</t>
  </si>
  <si>
    <t>525</t>
  </si>
  <si>
    <t>998775103</t>
  </si>
  <si>
    <t>Přesun hmot tonážní pro podlahy dřevěné v objektech v přes 12 do 24 m</t>
  </si>
  <si>
    <t>-1639196287</t>
  </si>
  <si>
    <t>Přesun hmot pro podlahy skládané stanovený z hmotnosti přesunovaného materiálu vodorovná dopravní vzdálenost do 50 m v objektech výšky přes 12 do 24 m</t>
  </si>
  <si>
    <t>526</t>
  </si>
  <si>
    <t>781474112</t>
  </si>
  <si>
    <t>Montáž obkladů vnitřních keramických hladkých přes 9 do 12 ks/m2 lepených flexibilním lepidlem</t>
  </si>
  <si>
    <t>1993919511</t>
  </si>
  <si>
    <t>Montáž obkladů vnitřních stěn z dlaždic keramických lepených flexibilním lepidlem maloformátových hladkých přes 9 do 12 ks/m2</t>
  </si>
  <si>
    <t>"1.NP" 1,5*(7,16*2+0,335*2+2,88*2+1,99*2+2,405*2+1,73*2+1,375*2+1,715*2+0,965*2+3,665*2+1,835*2+1,5*2+1,91*2+0,92*2+4,65*2+2,59*2+1,2*2-0,7*3-0,8*7-1)</t>
  </si>
  <si>
    <t>1,5*(1,985*2+2,05*2+0,96*2+0,965*2+1,5*4+1,55*2+1,6*2+0,9*2*4+1,57*10+9,55*2+2,57*2+2,105*2+1,71*2-0,6*2-0,7*14-0,8-0,9*2)+1,2*(0,99*2+1,65*2-0,7)</t>
  </si>
  <si>
    <t>0,6*(2,5+1,16+1,69+0,435+0,38+3,465+3,995+2,205)</t>
  </si>
  <si>
    <t>"2.NP" 1,5*(0,9*2*4+1,12*2*3+1,28*2+4,15*2+3,2*2+1,7*2+1,65*2+4,69*2+2,735*2+4,305*2+2,8*2+1,6*2*3+1,215*2+0,9*2*3+3,675*2+2,14*2+0,53*2-0,7*17-0,9*5)</t>
  </si>
  <si>
    <t>1,5*(0,96*2*2+1,6*2*3+0,91*2+1,975*2+1,97*2+1,235*2+1,85*2-0,7*5-0,8*3-0,65*2)</t>
  </si>
  <si>
    <t>2,2*(6,075+6,09)+1,5*(1,51+1,2+1,2+1,2+0,315*2+1,355+1,2+1,2)+1,88*(0,91*2+0,88*2+1,05*2*2-0,65*2)</t>
  </si>
  <si>
    <t>"3.NP" 1,5*(1,23*2+1,94*2+2,88*2+2,83*2+1,5*2*3+0,915*2+0,9*2*5+1,69*2+1,65*2+1,58*2*3+1,1*2+2,1*2+4,43*2-0,7*13-0,9*3)</t>
  </si>
  <si>
    <t>0,6*2,715</t>
  </si>
  <si>
    <t>527</t>
  </si>
  <si>
    <t>59761026</t>
  </si>
  <si>
    <t>obklad keramický hladký do 12ks/m2</t>
  </si>
  <si>
    <t>104636517</t>
  </si>
  <si>
    <t>511,306*1,1 'Přepočtené koeficientem množství</t>
  </si>
  <si>
    <t>528</t>
  </si>
  <si>
    <t>998781103</t>
  </si>
  <si>
    <t>Přesun hmot tonážní pro obklady keramické v objektech v přes 12 do 24 m</t>
  </si>
  <si>
    <t>-1917214253</t>
  </si>
  <si>
    <t>Přesun hmot pro obklady keramické stanovený z hmotnosti přesunovaného materiálu vodorovná dopravní vzdálenost do 50 m v objektech výšky přes 12 do 24 m</t>
  </si>
  <si>
    <t>783</t>
  </si>
  <si>
    <t>Dokončovací práce - nátěry</t>
  </si>
  <si>
    <t>529</t>
  </si>
  <si>
    <t>783213011</t>
  </si>
  <si>
    <t>Napouštěcí jednonásobný syntetický biocidní nátěr tesařských prvků nezabudovaných do konstrukce</t>
  </si>
  <si>
    <t>1023618398</t>
  </si>
  <si>
    <t>Preventivní napouštěcí nátěr tesařských prvků proti dřevokazným houbám, hmyzu a plísním nezabudovaných do konstrukce jednonásobný syntetický</t>
  </si>
  <si>
    <t>stropy</t>
  </si>
  <si>
    <t>"dle tabulky řeziva - vazný trám" 15*2,7*0,2*4</t>
  </si>
  <si>
    <t>"dle tabulky řeziva - vazný trám" (9*5,5+3*5)*(0,26*2+0,4*2)</t>
  </si>
  <si>
    <t>"dle tabulky řeziva - vazný trám" (33*15,1+11*10+4*13+9*9,3+13*11,1+13*14,1)*(0,26*2+0,4*2)</t>
  </si>
  <si>
    <t>"dle tabulky řeziva - vazný trám" (8*14,6+13*14,8)*(0,26*2+0,36*2)</t>
  </si>
  <si>
    <t>"dle tabulky řeziva - výměna" 1*5,5*(0,16*2+0,36*2)+8*1,5*(0,26*2+0,36*2)</t>
  </si>
  <si>
    <t>krovy</t>
  </si>
  <si>
    <t>"dle tabulky řeziva - kleština KL" 12*3,5*(0,06*2+0,16*2)</t>
  </si>
  <si>
    <t>"dle tabulky řeziva - pásek PA3" 30*1,6*0,14*4</t>
  </si>
  <si>
    <t>"dle tabulky řeziva - pásek PA4" 26*1,7*0,14*4</t>
  </si>
  <si>
    <t>"dle tabulky řeziva - pásek PA5" 5*1,7*0,14*4</t>
  </si>
  <si>
    <t>"dle tabulky řeziva - sloupek SL1" 16*2,1*0,14*4</t>
  </si>
  <si>
    <t>"dle tabulky řeziva - námětek NA" 70*2,6*(0,16*2+0,1*2)</t>
  </si>
  <si>
    <t>"dle tabulky řeziva - pásek PA1" (30*2,6+2*3,5)*(0,16*2+0,18*2)</t>
  </si>
  <si>
    <t>"dle tabulky řeziva - sloupek SL2" 16*5,4*0,16*4</t>
  </si>
  <si>
    <t>"dle tabulky řeziva - výměna VY" 16*2,7*0,16*4</t>
  </si>
  <si>
    <t>"dle tabulky řeziva - pozednice PO" (1*5,1+1*5,5)*(0,16*2+0,14*2)</t>
  </si>
  <si>
    <t>"dle tabulky řeziva - krokve KR" (90*10,1+7*8,9+40*8,8)*0,16*4</t>
  </si>
  <si>
    <t>"dle tabulky řeziva - ležatý sloupek LSL" (21*5,7+10*5)*(0,16*2+0,26*2)</t>
  </si>
  <si>
    <t>"dle tabulky řeziva - pásek PA2" 48*3*(0,2*2+0,18*2)</t>
  </si>
  <si>
    <t>"dle tabulky řeziva - rozpěra RO" (11*5,8+5*4,2)*(0,16*2+0,2*2)</t>
  </si>
  <si>
    <t>"dle tabulky řeziva - hambalek HA" (14*2,7+21*4,5)*(0,16*2+0,2*2)</t>
  </si>
  <si>
    <t>"dle tabulky řeziva - rozpěra RO" 1*7,1*(0,16*2+0,2*2)</t>
  </si>
  <si>
    <t>"dle tabulky řeziva - hambalek HA" (50*6,2+1*7,2)*(0,16*2+0,2*2)</t>
  </si>
  <si>
    <t>"dle tabulky řeziva - ondřejský kříž OK" 24*7,5*(0,2*2+0,18*2)</t>
  </si>
  <si>
    <t>"dle tabulky řeziva - zavětrování ZA" 10*7,5*0,18*4</t>
  </si>
  <si>
    <t>"dle tabulky řeziva - vaznice VA4" 2*33,5*(0,16*2+0,2*2)</t>
  </si>
  <si>
    <t>"dle tabulky řeziva - vaznice VA5" 2*33,5*(0,16*2+0,2*2)</t>
  </si>
  <si>
    <t>"dle tabulky řeziva - vaznice VA6" 1*14*(0,16*2+0,2*2)</t>
  </si>
  <si>
    <t>"dle tabulky řeziva - ležatý sloupek LSL" 2*6,8*(0,2*2+0,26*2)</t>
  </si>
  <si>
    <t>"dle tabulky řeziva - vaznice VA1" 4*29*(0,24*2+0,2*2)</t>
  </si>
  <si>
    <t>"dle tabulky řeziva - vaznice VA2" 4*24,75*(0,24*2+0,2*2)</t>
  </si>
  <si>
    <t>"dle tabulky řeziva - vaznice VA3" 5*23,06*(0,3*2+0,2*2)</t>
  </si>
  <si>
    <t>"dle tabulky řeziva - krokev KR2" 16*3,4*(0,14*2+0,16*2)</t>
  </si>
  <si>
    <t>"dle tabulky řeziva - pásek PA3" 8*1,6*0,14*4</t>
  </si>
  <si>
    <t>"dle tabulky řeziva - pásek PA4" 6*1,5*0,14*4</t>
  </si>
  <si>
    <t>"dle tabulky řeziva - sloupek SL1" 4*1,2*0,14*4</t>
  </si>
  <si>
    <t>"dle tabulky řeziva - sloupek SL2" 8*0,7*0,14*4</t>
  </si>
  <si>
    <t>"dle tabulky řeziva - krokev KR" 40*9*(0,14*2+0,16*2)</t>
  </si>
  <si>
    <t>"dle tabulky řeziva - pozednice PO" 2*17,8*(0,18*2+0,12*2)</t>
  </si>
  <si>
    <t>"dle tabulky řeziva - pásek PA1" 8*3*(0,14*2+0,18*2)</t>
  </si>
  <si>
    <t>"dle tabulky řeziva - rozpěra RO" 4*5,6*(0,14*2+0,2*2)</t>
  </si>
  <si>
    <t>"dle tabulky řeziva - hambalek HA" 16*5,9*(0,14*2+0,2*2)</t>
  </si>
  <si>
    <t>"dle tabulky řeziva - výměna VY" 42*2,7*(0,14*2+0,18*2)</t>
  </si>
  <si>
    <t>"dle tabulky řeziva - vaznice VA4" 2*17,8*(0,16*2+0,18*2)</t>
  </si>
  <si>
    <t>"dle tabulky řeziva - vaznice VA5" 2*17,8*(0,16*2+0,18*2)</t>
  </si>
  <si>
    <t>"dle tabulky řeziva - ležatý sloupek LSL" 8*5,3*(0,14*2+0,26*2)</t>
  </si>
  <si>
    <t>"dle tabulky řeziva - pásek PA2" 13*3,3*(0,2*2+0,18*2)</t>
  </si>
  <si>
    <t>"dle tabulky řeziva - ondřejský kříž OK" 8*6,3*(0,2*2+0,18*2)</t>
  </si>
  <si>
    <t>"dle tabulky řeziva - zavětrování ZA" 4*7,5*0,18*4</t>
  </si>
  <si>
    <t>"dle tabulky řeziva - vaznice VA1" 2*17,8*(0,24*2+0,2*2)</t>
  </si>
  <si>
    <t>"dle tabulky řeziva - vaznice VA2" 2*17,8*(0,24*2+0,2*2)</t>
  </si>
  <si>
    <t>"dle tabulky řeziva - vaznice VA3" 2*17,8*(0,32*2+0,2*2)</t>
  </si>
  <si>
    <t>"dle tabulky řeziva - pozednice" (1*8,3+1*8,5)*(0,14*2+0,12*2)</t>
  </si>
  <si>
    <t>"dle tabulky řeziva - krokve" 10*5,4*(0,14*2+0,16*2)</t>
  </si>
  <si>
    <t>"dle tabulky řeziva - kleštiny" 10*3,83*(0,08*2+0,16*2)</t>
  </si>
  <si>
    <t>530</t>
  </si>
  <si>
    <t>783218101</t>
  </si>
  <si>
    <t>Lazurovací jednonásobný syntetický nátěr tesařských konstrukcí</t>
  </si>
  <si>
    <t>-1976404361</t>
  </si>
  <si>
    <t>Lazurovací nátěr tesařských konstrukcí jednonásobný syntetický</t>
  </si>
  <si>
    <t>531</t>
  </si>
  <si>
    <t>783826635</t>
  </si>
  <si>
    <t>Hydrofobizační transparentní silikonový nátěr omítek stupně členitosti 4</t>
  </si>
  <si>
    <t>2117181259</t>
  </si>
  <si>
    <t>Hydrofobizační nátěr omítek silikonový, transparentní, povrchů hladkých omítek hladkých, zrnitých tenkovrstvých nebo štukových stupně členitosti 4</t>
  </si>
  <si>
    <t>532</t>
  </si>
  <si>
    <t>783826655</t>
  </si>
  <si>
    <t>Hydrofobizační transparentní silikonový nátěr lícového zdiva</t>
  </si>
  <si>
    <t>1743457038</t>
  </si>
  <si>
    <t>Hydrofobizační nátěr omítek silikonový, transparentní, povrchů hladkých lícového zdiva</t>
  </si>
  <si>
    <t>"dle tabulky navrhovaných skladeb - skladba SC/01" SC01</t>
  </si>
  <si>
    <t>"dle tabulky navrhovaných skladeb - skladba SC/02" SC02</t>
  </si>
  <si>
    <t>533</t>
  </si>
  <si>
    <t>783827127</t>
  </si>
  <si>
    <t>Krycí jednonásobný vápenný nátěr omítek stupně členitosti 1 a 2</t>
  </si>
  <si>
    <t>-1960136775</t>
  </si>
  <si>
    <t>Krycí (ochranný ) nátěr omítek jednonásobný hladkých omítek hladkých, zrnitých tenkovrstvých nebo štukových stupně členitosti 1 a 2 vápenný</t>
  </si>
  <si>
    <t>"dle tabulky navrhovaných skladeb - skladba SC/03" SC03</t>
  </si>
  <si>
    <t>"dle tabulky navrhovaných skladeb - skladba SC/04" SC04</t>
  </si>
  <si>
    <t>"dle tabulky navrhovaných skladeb - skladba SC/06a" SC06a</t>
  </si>
  <si>
    <t xml:space="preserve">"dle tabulky navrhovaných skladeb - skladba SC/06b" SC06b </t>
  </si>
  <si>
    <t>534</t>
  </si>
  <si>
    <t>783827467</t>
  </si>
  <si>
    <t>Krycí dvojnásobný vápenný nátěr omítek stupně členitosti 4</t>
  </si>
  <si>
    <t>-1208978020</t>
  </si>
  <si>
    <t>Krycí (ochranný ) nátěr omítek dvojnásobný hladkých omítek hladkých, zrnitých tenkovrstvých nebo štukových stupně členitosti 4 vápenný</t>
  </si>
  <si>
    <t>535</t>
  </si>
  <si>
    <t>783913151</t>
  </si>
  <si>
    <t>Penetrační syntetický nátěr hladkých betonových podlah</t>
  </si>
  <si>
    <t>-1547441098</t>
  </si>
  <si>
    <t>Penetrační nátěr betonových podlah hladkých (z pohledového nebo gletovaného betonu, stěrky apod.) syntetický</t>
  </si>
  <si>
    <t>536</t>
  </si>
  <si>
    <t>784181101</t>
  </si>
  <si>
    <t>Základní akrylátová jednonásobná bezbarvá penetrace podkladu v místnostech v do 3,80 m</t>
  </si>
  <si>
    <t>-1366059538</t>
  </si>
  <si>
    <t>Penetrace podkladu jednonásobná základní akrylátová bezbarvá v místnostech výšky do 3,80 m</t>
  </si>
  <si>
    <t xml:space="preserve">"dle tabulky navrhovaných skladeb - skladba SN/06c" SN06c </t>
  </si>
  <si>
    <t>537</t>
  </si>
  <si>
    <t>784221001</t>
  </si>
  <si>
    <t>Jednonásobné bílé malby ze směsí za sucha dobře otěruvzdorných v místnostech do 3,80 m</t>
  </si>
  <si>
    <t>1699525341</t>
  </si>
  <si>
    <t>Malby z malířských směsí otěruvzdorných za sucha jednonásobné, bílé za sucha otěruvzdorné dobře v místnostech výšky do 3,80 m</t>
  </si>
  <si>
    <t>78R</t>
  </si>
  <si>
    <t>Kamenické práce</t>
  </si>
  <si>
    <t>538</t>
  </si>
  <si>
    <t>78-KM-01</t>
  </si>
  <si>
    <t>Repase erbu - specifikace dle tabulky kamenických prvků - KM.01</t>
  </si>
  <si>
    <t>-1910868521</t>
  </si>
  <si>
    <t>539</t>
  </si>
  <si>
    <t>78-KM-02</t>
  </si>
  <si>
    <t>Repase portálu - specifikace dle tabulky kamenických prvků - KM.02</t>
  </si>
  <si>
    <t>-288588339</t>
  </si>
  <si>
    <t>540</t>
  </si>
  <si>
    <t>78-KM-03</t>
  </si>
  <si>
    <t>Repase portálu - specifikace dle tabulky kamenických prvků - KM.03</t>
  </si>
  <si>
    <t>1399386683</t>
  </si>
  <si>
    <t>541</t>
  </si>
  <si>
    <t>78-KM-04</t>
  </si>
  <si>
    <t>Repase portálu - specifikace dle tabulky kamenických prvků - KM.04</t>
  </si>
  <si>
    <t>-2107108416</t>
  </si>
  <si>
    <t>542</t>
  </si>
  <si>
    <t>78-KM-05</t>
  </si>
  <si>
    <t>Repase kamenných stupňů schodiště - specifikace dle tabulky kamenických prvků - KM.05</t>
  </si>
  <si>
    <t>1778481479</t>
  </si>
  <si>
    <t>543</t>
  </si>
  <si>
    <t>78-KM-06</t>
  </si>
  <si>
    <t>Repase kamenných stupňů schodiště - specifikace dle tabulky kamenických prvků - KM.06</t>
  </si>
  <si>
    <t>-1929625755</t>
  </si>
  <si>
    <t>544</t>
  </si>
  <si>
    <t>78-KM-07</t>
  </si>
  <si>
    <t>Repase kamenných stupňů schodiště+doplnění nových stupňů - specifikace dle tabulky kamenických prvků - KM.07</t>
  </si>
  <si>
    <t>191420782</t>
  </si>
  <si>
    <t>545</t>
  </si>
  <si>
    <t>78-KM-08</t>
  </si>
  <si>
    <t>Repase kamenných zárubní - specifikace dle tabulky kamenických prvků - KM.08</t>
  </si>
  <si>
    <t>2105275593</t>
  </si>
  <si>
    <t>546</t>
  </si>
  <si>
    <t>78-KM-09</t>
  </si>
  <si>
    <t>Repase kamenných zárubní - specifikace dle tabulky kamenických prvků - KM.09</t>
  </si>
  <si>
    <t>-1357411290</t>
  </si>
  <si>
    <t>547</t>
  </si>
  <si>
    <t>78-KM-10</t>
  </si>
  <si>
    <t>Repase kamenných zárubní - specifikace dle tabulky kamenických prvků - KM.10</t>
  </si>
  <si>
    <t>149494389</t>
  </si>
  <si>
    <t>548</t>
  </si>
  <si>
    <t>78-KM-11</t>
  </si>
  <si>
    <t>Repase kamenných zárubní - specifikace dle tabulky kamenických prvků - KM.11</t>
  </si>
  <si>
    <t>1484946542</t>
  </si>
  <si>
    <t>549</t>
  </si>
  <si>
    <t>78-KM-12</t>
  </si>
  <si>
    <t>Nové kamenné stupně - specifikace dle tabulky kamenických prvků - KM.12</t>
  </si>
  <si>
    <t>-4240957</t>
  </si>
  <si>
    <t>550</t>
  </si>
  <si>
    <t>78-KM-13</t>
  </si>
  <si>
    <t>Nové kamenné stupně - specifikace dle tabulky kamenických prvků - KM.13</t>
  </si>
  <si>
    <t>1933970297</t>
  </si>
  <si>
    <t>551</t>
  </si>
  <si>
    <t>78-KM-14</t>
  </si>
  <si>
    <t>Nové kamenné stupně - specifikace dle tabulky kamenických prvků - KM.14</t>
  </si>
  <si>
    <t>-2128245953</t>
  </si>
  <si>
    <t>552</t>
  </si>
  <si>
    <t>78-KM-15</t>
  </si>
  <si>
    <t>Nové kamenné stupně - specifikace dle tabulky kamenických prvků - KM.15</t>
  </si>
  <si>
    <t>384404834</t>
  </si>
  <si>
    <t>553</t>
  </si>
  <si>
    <t>78-KM-16</t>
  </si>
  <si>
    <t>Nové kamenné stupně - specifikace dle tabulky kamenických prvků - KM.16</t>
  </si>
  <si>
    <t>452363807</t>
  </si>
  <si>
    <t>554</t>
  </si>
  <si>
    <t>78-KM-17</t>
  </si>
  <si>
    <t>Nové kamenné stupně - specifikace dle tabulky kamenických prvků - KM.17</t>
  </si>
  <si>
    <t>1611274941</t>
  </si>
  <si>
    <t>555</t>
  </si>
  <si>
    <t>78-KM-18</t>
  </si>
  <si>
    <t>Nový kamenný obklad rampy - specifikace dle tabulky kamenických prvků - KM.18</t>
  </si>
  <si>
    <t>-1027794756</t>
  </si>
  <si>
    <t>556</t>
  </si>
  <si>
    <t>78-KM-19</t>
  </si>
  <si>
    <t>Nové kamenné stupně - specifikace dle tabulky kamenických prvků - KM.19</t>
  </si>
  <si>
    <t>-704090986</t>
  </si>
  <si>
    <t>79R</t>
  </si>
  <si>
    <t>Ostatní prvky</t>
  </si>
  <si>
    <t>557</t>
  </si>
  <si>
    <t>79-OV-01</t>
  </si>
  <si>
    <t>Výtah - specifikace dle tabulky ostatních výrobků - OV.01</t>
  </si>
  <si>
    <t>1299643295</t>
  </si>
  <si>
    <t>558</t>
  </si>
  <si>
    <t>79-OV-02</t>
  </si>
  <si>
    <t>Revizní protipožární ocelová celoplechová dvířka EI30/EW90 - specifikace dle tabulky ostatních výrobků - OV.02</t>
  </si>
  <si>
    <t>1020528531</t>
  </si>
  <si>
    <t>559</t>
  </si>
  <si>
    <t>79-OV-03a</t>
  </si>
  <si>
    <t>Madla u WC pro OSSPO pevná - specifikace dle tabulky ostatních výrobků - OV.03</t>
  </si>
  <si>
    <t>-1375118426</t>
  </si>
  <si>
    <t>560</t>
  </si>
  <si>
    <t>79-OV-03b</t>
  </si>
  <si>
    <t>Madla u WC pro OSSPO sklopná - specifikace dle tabulky ostatních výrobků - OV.03</t>
  </si>
  <si>
    <t>-1403486551</t>
  </si>
  <si>
    <t>561</t>
  </si>
  <si>
    <t>79-OV-04</t>
  </si>
  <si>
    <t>Falešný krb - specifikace dle tabulky ostatních výrobků - OV.04</t>
  </si>
  <si>
    <t>2003834001</t>
  </si>
  <si>
    <t>562</t>
  </si>
  <si>
    <t>79-OV-05</t>
  </si>
  <si>
    <t>Revizní dvířka v podhledu - specifikace dle tabulky ostatních výrobků - OV.05</t>
  </si>
  <si>
    <t>480268596</t>
  </si>
  <si>
    <t>563</t>
  </si>
  <si>
    <t>79-OV-06a</t>
  </si>
  <si>
    <t>Požární hydrant DN19 - specifikace dle tabulky ostatních výrobků - OV.06</t>
  </si>
  <si>
    <t>196695636</t>
  </si>
  <si>
    <t>564</t>
  </si>
  <si>
    <t>79-OV-06b</t>
  </si>
  <si>
    <t>Požární hydrant DN25 - specifikace dle tabulky ostatních výrobků - OV.06</t>
  </si>
  <si>
    <t>-1699249506</t>
  </si>
  <si>
    <t>565</t>
  </si>
  <si>
    <t>79-OV-07a</t>
  </si>
  <si>
    <t>Hasící přístroj PHP 27A - specifikace dle tabulky ostatních výrobků - OV.07</t>
  </si>
  <si>
    <t>-389108904</t>
  </si>
  <si>
    <t>566</t>
  </si>
  <si>
    <t>79-OV-07b</t>
  </si>
  <si>
    <t>Hasící přístroj PHP CO2 55B - specifikace dle tabulky ostatních výrobků - OV.07</t>
  </si>
  <si>
    <t>-1796969561</t>
  </si>
  <si>
    <t>567</t>
  </si>
  <si>
    <t>79-OV-08</t>
  </si>
  <si>
    <t>Odvětrávací šachta - specifikace dle tabulky ostatních výrobků - OV.08</t>
  </si>
  <si>
    <t>568830259</t>
  </si>
  <si>
    <t>568</t>
  </si>
  <si>
    <t>79-OV-09a</t>
  </si>
  <si>
    <t>VZT podlahové mřížky 1225/225 mm - specifikace dle tabulky ostatních výrobků - OV.09</t>
  </si>
  <si>
    <t>1561121059</t>
  </si>
  <si>
    <t>569</t>
  </si>
  <si>
    <t>79-OV-09b</t>
  </si>
  <si>
    <t>VZT podlahové mřížky 1225/325 mm - specifikace dle tabulky ostatních výrobků - OV.09</t>
  </si>
  <si>
    <t>654391266</t>
  </si>
  <si>
    <t>570</t>
  </si>
  <si>
    <t>79-OV-09c</t>
  </si>
  <si>
    <t>VZT podlahové mřížky 325/225 mm - specifikace dle tabulky ostatních výrobků - OV.09</t>
  </si>
  <si>
    <t>527677618</t>
  </si>
  <si>
    <t>571</t>
  </si>
  <si>
    <t>79-OV-09d</t>
  </si>
  <si>
    <t>VZT podlahové mřížky 1500/100 mm - specifikace dle tabulky ostatních výrobků - OV.09</t>
  </si>
  <si>
    <t>1783093478</t>
  </si>
  <si>
    <t>572</t>
  </si>
  <si>
    <t>79-OV-10</t>
  </si>
  <si>
    <t>Revizní stěnová dvířka - specifikace dle tabulky ostatních výrobků - OV.10</t>
  </si>
  <si>
    <t>1701103186</t>
  </si>
  <si>
    <t>573</t>
  </si>
  <si>
    <t>79-OV-11a</t>
  </si>
  <si>
    <t>Skříň pro rozdělovač ÚT 800x660x160mm - specifikace dle tabulky ostatních výrobků - OV.11</t>
  </si>
  <si>
    <t>-1463601000</t>
  </si>
  <si>
    <t>574</t>
  </si>
  <si>
    <t>79-OV-11b</t>
  </si>
  <si>
    <t>Skříň pro rozdělovač ÚT 1350xm660x160mm - specifikace dle tabulky ostatních výrobků - OV.11</t>
  </si>
  <si>
    <t>-552411071</t>
  </si>
  <si>
    <t>575</t>
  </si>
  <si>
    <t>79-OV-12a</t>
  </si>
  <si>
    <t>Skleněná bezrámová příčka 5250x3800mm (v klenbě) - specifikace dle tabulky ostatních výrobků - OV.12</t>
  </si>
  <si>
    <t>392724285</t>
  </si>
  <si>
    <t>576</t>
  </si>
  <si>
    <t>79-OV-12b</t>
  </si>
  <si>
    <t>Skleněná bezrámová příčka 5165x3800mm (v klenbě) - specifikace dle tabulky ostatních výrobků - OV.12</t>
  </si>
  <si>
    <t>801182081</t>
  </si>
  <si>
    <t>577</t>
  </si>
  <si>
    <t>79-OV-13</t>
  </si>
  <si>
    <t>Skleněná příčka - specifikace dle tabulky ostatních výrobků - OV.13</t>
  </si>
  <si>
    <t>-889068489</t>
  </si>
  <si>
    <t>578</t>
  </si>
  <si>
    <t>79-OV-14</t>
  </si>
  <si>
    <t>Skleněná příčka - specifikace dle tabulky ostatních výrobků - OV.14</t>
  </si>
  <si>
    <t>-1759135924</t>
  </si>
  <si>
    <t>579</t>
  </si>
  <si>
    <t>79-OV-19a</t>
  </si>
  <si>
    <t>Čistící zóna hrubá 2500/1000 mm - specifikace dle tabulky ostatních výrobků - OV.19</t>
  </si>
  <si>
    <t>2061130336</t>
  </si>
  <si>
    <t>580</t>
  </si>
  <si>
    <t>79-OV-19b</t>
  </si>
  <si>
    <t>Čistící zóna hrubá 3400/1000 mm - specifikace dle tabulky ostatních výrobků - OV.19</t>
  </si>
  <si>
    <t>-1234604903</t>
  </si>
  <si>
    <t>581</t>
  </si>
  <si>
    <t>79-OV-19c</t>
  </si>
  <si>
    <t>Čistící zóna hrubá 3900/1000 mm - specifikace dle tabulky ostatních výrobků - OV.19</t>
  </si>
  <si>
    <t>-931236041</t>
  </si>
  <si>
    <t>582</t>
  </si>
  <si>
    <t>79-OV-20a</t>
  </si>
  <si>
    <t>Čistící zóna jemná 3500/1500 mm - specifikace dle tabulky ostatních výrobků - OV.20</t>
  </si>
  <si>
    <t>-26801288</t>
  </si>
  <si>
    <t>583</t>
  </si>
  <si>
    <t>79-OV-20b</t>
  </si>
  <si>
    <t>Čistící zóna jemná 3000/1500 mm - specifikace dle tabulky ostatních výrobků - OV.20</t>
  </si>
  <si>
    <t>-508803274</t>
  </si>
  <si>
    <t>584</t>
  </si>
  <si>
    <t>79-OV-20c</t>
  </si>
  <si>
    <t>Čistící zóna jemná 2500/1500 mm - specifikace dle tabulky ostatních výrobků - OV.20</t>
  </si>
  <si>
    <t>-620660718</t>
  </si>
  <si>
    <t>585</t>
  </si>
  <si>
    <t>79-OV-20d</t>
  </si>
  <si>
    <t>Čistící zóna jemná 2000/1500 mm - specifikace dle tabulky ostatních výrobků - OV.20</t>
  </si>
  <si>
    <t>925779181</t>
  </si>
  <si>
    <t>586</t>
  </si>
  <si>
    <t>79-OV-20e</t>
  </si>
  <si>
    <t>Čistící zóna jemná 1800/1500 mm - specifikace dle tabulky ostatních výrobků - OV.20</t>
  </si>
  <si>
    <t>-1622882257</t>
  </si>
  <si>
    <t>587</t>
  </si>
  <si>
    <t>79-OV-20f</t>
  </si>
  <si>
    <t>Čistící zóna jemná 1100/1000 mm - specifikace dle tabulky ostatních výrobků - OV.20</t>
  </si>
  <si>
    <t>-13895102</t>
  </si>
  <si>
    <t>588</t>
  </si>
  <si>
    <t>79-OV-20g</t>
  </si>
  <si>
    <t>Čistící zóna jemná 850/1000 mm - specifikace dle tabulky ostatních výrobků - OV.20</t>
  </si>
  <si>
    <t>1286870367</t>
  </si>
  <si>
    <t>589</t>
  </si>
  <si>
    <t>79-OV-21</t>
  </si>
  <si>
    <t>Skleněná výplň - specifikace dle tabulky ostatních výrobků - OV.21</t>
  </si>
  <si>
    <t>-1590033379</t>
  </si>
  <si>
    <t>590</t>
  </si>
  <si>
    <t>79-OV-22</t>
  </si>
  <si>
    <t>Skleněná výplň - specifikace dle tabulky ostatních výrobků - OV.22</t>
  </si>
  <si>
    <t>-1950140145</t>
  </si>
  <si>
    <t>591</t>
  </si>
  <si>
    <t>79-OV-23</t>
  </si>
  <si>
    <t>Skleněná výplň - specifikace dle tabulky ostatních výrobků - OV.23</t>
  </si>
  <si>
    <t>433377285</t>
  </si>
  <si>
    <t>592</t>
  </si>
  <si>
    <t>79-OV-24</t>
  </si>
  <si>
    <t>Skleněná výplň - specifikace dle tabulky ostatních výrobků - OV.24</t>
  </si>
  <si>
    <t>-693707730</t>
  </si>
  <si>
    <t>593</t>
  </si>
  <si>
    <t>79-OV-25a</t>
  </si>
  <si>
    <t>Zrcadlový obklad 6090x2200mm - specifikace dle tabulky ostatních výrobků - OV.25</t>
  </si>
  <si>
    <t>2041577169</t>
  </si>
  <si>
    <t>594</t>
  </si>
  <si>
    <t>79-OV-25b</t>
  </si>
  <si>
    <t>Zrcadlový obklad 6075x2200mm - specifikace dle tabulky ostatních výrobků - OV.25</t>
  </si>
  <si>
    <t>2131312422</t>
  </si>
  <si>
    <t>595</t>
  </si>
  <si>
    <t>79-OV-26</t>
  </si>
  <si>
    <t>Automatické skleněné posuvné dveře - specifikace dle tabulky ostatních výrobků - OV.26</t>
  </si>
  <si>
    <t>-1814085784</t>
  </si>
  <si>
    <t>EL - Elektroinstalace</t>
  </si>
  <si>
    <t>Soupis:</t>
  </si>
  <si>
    <t>741 - Silnoproudé rozvody</t>
  </si>
  <si>
    <t xml:space="preserve">    741 - Elektroinstalace - silnoproud</t>
  </si>
  <si>
    <t xml:space="preserve">      741.1 - Rozvaděče nn</t>
  </si>
  <si>
    <t xml:space="preserve">      741.2 - Elektroinstalace - Svítidla</t>
  </si>
  <si>
    <t xml:space="preserve">      741.3 - Elektroinstalace - Nouzové osvětlení - systém CBS</t>
  </si>
  <si>
    <t xml:space="preserve">      741.4 - Elekroinstalace - Samostatné přístroje, ostatní (spínače a zásuvky)</t>
  </si>
  <si>
    <t xml:space="preserve">      741.5 - ELektroinstalace - Spojovací vedení, pospojení vč. ukončení</t>
  </si>
  <si>
    <t xml:space="preserve">      741.6 - Elektroinstalace - Instalační, úložný a ochranný materiál</t>
  </si>
  <si>
    <t xml:space="preserve">      741.7 - Elektroinstalace - Podlahový systém</t>
  </si>
  <si>
    <t xml:space="preserve">      741.8 - Elektroinstalace - Příprava VO fasáda</t>
  </si>
  <si>
    <t xml:space="preserve">      741.9 - Elektroinstalace - Ostatní práce, revize</t>
  </si>
  <si>
    <t xml:space="preserve">      741.10 - Elektroinstalace - HROMOSVOD A UZEMNĚNÍ</t>
  </si>
  <si>
    <t>Elektroinstalace - silnoproud</t>
  </si>
  <si>
    <t>741.1</t>
  </si>
  <si>
    <t>Rozvaděče nn</t>
  </si>
  <si>
    <t>roz25784</t>
  </si>
  <si>
    <t xml:space="preserve">Rozváděč  RE1 - rozváděč elektroměrový do výklenku, plastový, krytí IP44, rozměry 930x640x250 mm (š x v x h), vč. hlavního jističe 200 A</t>
  </si>
  <si>
    <t>ks</t>
  </si>
  <si>
    <t>152300009</t>
  </si>
  <si>
    <t>roz25786</t>
  </si>
  <si>
    <t xml:space="preserve">Rozváděč  RE2 - rozváděč elektroměrový do výklenku, plastový, krytí IP44, rozměry 930x640x250 mm (š x v x h) - vč. hlavního jističe 160 A</t>
  </si>
  <si>
    <t>904657526</t>
  </si>
  <si>
    <t>roz25788</t>
  </si>
  <si>
    <t xml:space="preserve">Rozváděč  RE3 - rozváděč elektroměrový zapuštěný, oceloplechový, krytí IP30, rozměry 380x825x160 mm (š x v x h)</t>
  </si>
  <si>
    <t>-1514809650</t>
  </si>
  <si>
    <t>roz25790</t>
  </si>
  <si>
    <t>Rozváděč RE-P2 - rozváděč zapuštěný oceloplechový, krytí IP30, rozměry 380x915x160 mm (š x v x h)</t>
  </si>
  <si>
    <t>-463640027</t>
  </si>
  <si>
    <t>roz25791</t>
  </si>
  <si>
    <t>Rozváděč RPO - rozváděč nástěnný oceloplechový, krytí IP30, rozměry 805x1055x250 mm (š x v x h)</t>
  </si>
  <si>
    <t>971757061</t>
  </si>
  <si>
    <t>roz25792</t>
  </si>
  <si>
    <t>Rozváděč RP-1 - rozváděč zapuštěný oceloplechový, krytí IP30, rozměry 660x1030x127 mm (š x v x h)</t>
  </si>
  <si>
    <t>-1307149243</t>
  </si>
  <si>
    <t>roz25793</t>
  </si>
  <si>
    <t>Rozváděč RP-2 - rozváděč zapuštěný oceloplechový, krytí IP30, rozměry 660x880x127 mm (š x v x h)</t>
  </si>
  <si>
    <t>-1710188564</t>
  </si>
  <si>
    <t>roz25794</t>
  </si>
  <si>
    <t>Rozváděč RP-3 - rozváděč zapuštěný oceloplechový, krytí IP30, rozměry 590x1380x160 mm (š x v x h)</t>
  </si>
  <si>
    <t>-895530274</t>
  </si>
  <si>
    <t>roz25795</t>
  </si>
  <si>
    <t>Rozváděč RP-4 - rozváděč nástěnný oceloplechový, krytí IP66, rozměry 600x1000x260 mm (š x v x h)</t>
  </si>
  <si>
    <t>-1773679265</t>
  </si>
  <si>
    <t>roz25796</t>
  </si>
  <si>
    <t>Rozváděč RP-AT - rozváděč zapuštěný oceloplechový, krytí IP30, rozměry 500x430x127 mm (š x v x h)</t>
  </si>
  <si>
    <t>395523838</t>
  </si>
  <si>
    <t>roz25797</t>
  </si>
  <si>
    <t>Rozváděč RP-BAR - rozváděč zapuštěný oceloplechový, krytí IP30, rozměry 500x430x127 mm (š x v x h)</t>
  </si>
  <si>
    <t>-1965234380</t>
  </si>
  <si>
    <t>roz25798</t>
  </si>
  <si>
    <t>Rozváděč RP-G - rozváděč nástěnný oceloplechový, krytí IP30, rozměry 500x430x127 mm (š x v x h)</t>
  </si>
  <si>
    <t>-450870374</t>
  </si>
  <si>
    <t>741210005</t>
  </si>
  <si>
    <t>Montáž rozvodnice oceloplechová nebo plastová běžná do 200 kg</t>
  </si>
  <si>
    <t>-1651453327</t>
  </si>
  <si>
    <t>Montáž rozvodnic oceloplechových nebo plastových bez zapojení vodičů běžných, hmotnosti do 200 kg</t>
  </si>
  <si>
    <t>741130001</t>
  </si>
  <si>
    <t>Ukončení vodič izolovaný do 2,5 mm2 v rozváděči nebo na přístroji</t>
  </si>
  <si>
    <t>-1108244737</t>
  </si>
  <si>
    <t>Ukončení vodičů izolovaných s označením a zapojením v rozváděči nebo na přístroji, průřezu žíly do 2,5 mm2</t>
  </si>
  <si>
    <t>741130004</t>
  </si>
  <si>
    <t>Ukončení vodič izolovaný do 6 mm2 v rozváděči nebo na přístroji</t>
  </si>
  <si>
    <t>-873569217</t>
  </si>
  <si>
    <t>Ukončení vodičů izolovaných s označením a zapojením v rozváděči nebo na přístroji, průřezu žíly do 6 mm2</t>
  </si>
  <si>
    <t>741130005</t>
  </si>
  <si>
    <t>Ukončení vodič izolovaný do 10 mm2 v rozváděči nebo na přístroji</t>
  </si>
  <si>
    <t>1416392613</t>
  </si>
  <si>
    <t>Ukončení vodičů izolovaných s označením a zapojením v rozváděči nebo na přístroji, průřezu žíly do 10 mm2</t>
  </si>
  <si>
    <t>741130006</t>
  </si>
  <si>
    <t>Ukončení vodič izolovaný do 16 mm2 v rozváděči nebo na přístroji</t>
  </si>
  <si>
    <t>-844082073</t>
  </si>
  <si>
    <t>Ukončení vodičů izolovaných s označením a zapojením v rozváděči nebo na přístroji, průřezu žíly do 16 mm2</t>
  </si>
  <si>
    <t>741130011</t>
  </si>
  <si>
    <t>Ukončení vodič izolovaný do 50 mm2 v rozváděči nebo na přístroji</t>
  </si>
  <si>
    <t>-616268020</t>
  </si>
  <si>
    <t>Ukončení vodičů izolovaných s označením a zapojením v rozváděči nebo na přístroji, průřezu žíly do 50 mm2</t>
  </si>
  <si>
    <t>741130012</t>
  </si>
  <si>
    <t>Ukončení vodič izolovaný do 70 mm2 v rozváděči nebo na přístroji</t>
  </si>
  <si>
    <t>-47710130</t>
  </si>
  <si>
    <t>Ukončení vodičů izolovaných s označením a zapojením v rozváděči nebo na přístroji, průřezu žíly do 70 mm2</t>
  </si>
  <si>
    <t>741130013</t>
  </si>
  <si>
    <t>Ukončení vodič izolovaný do 95 mm2 v rozváděči nebo na přístroji</t>
  </si>
  <si>
    <t>-782770646</t>
  </si>
  <si>
    <t>Ukončení vodičů izolovaných s označením a zapojením v rozváděči nebo na přístroji, průřezu žíly do 95 mm2</t>
  </si>
  <si>
    <t>741130017</t>
  </si>
  <si>
    <t>Ukončení vodič izolovaný do 240 mm2 v rozváděči nebo na přístroji</t>
  </si>
  <si>
    <t>1540495860</t>
  </si>
  <si>
    <t>Ukončení vodičů izolovaných s označením a zapojením v rozváděči nebo na přístroji, průřezu žíly do 240 mm2</t>
  </si>
  <si>
    <t>roz25801</t>
  </si>
  <si>
    <t>Hlavní ochranná přípojnice HOP</t>
  </si>
  <si>
    <t>-444320461</t>
  </si>
  <si>
    <t>roz25802</t>
  </si>
  <si>
    <t>Pomocná ochranná přípojnice VP</t>
  </si>
  <si>
    <t>-2096528896</t>
  </si>
  <si>
    <t>roz25803</t>
  </si>
  <si>
    <t>Montáž HOP, VP, vč. příslušenství</t>
  </si>
  <si>
    <t>-2000421034</t>
  </si>
  <si>
    <t>roz25804</t>
  </si>
  <si>
    <t>Zdroj nepřetržitého napájení UPS 30 kVA, doba zálohování min. 30 min</t>
  </si>
  <si>
    <t>538857633</t>
  </si>
  <si>
    <t>roz25805</t>
  </si>
  <si>
    <t>Montáž UPS vč. dopravy a zaškolení obsluhy</t>
  </si>
  <si>
    <t>kpl</t>
  </si>
  <si>
    <t>-1951176801</t>
  </si>
  <si>
    <t>741.2</t>
  </si>
  <si>
    <t>Elektroinstalace - Svítidla</t>
  </si>
  <si>
    <t>sv0001</t>
  </si>
  <si>
    <t>"A1" - svítidlo LED 36W, 4300lm, 4000K,vestavné svítidlo do podhledu 296x1196mm</t>
  </si>
  <si>
    <t>-1144930159</t>
  </si>
  <si>
    <t>741372112</t>
  </si>
  <si>
    <t>Montáž svítidlo LED interiérové vestavné panelové hranaté nebo kruhové přes 0,09 do 0,36 m2 se zapojením vodičů</t>
  </si>
  <si>
    <t>-1144279933</t>
  </si>
  <si>
    <t>Montáž svítidel s integrovaným zdrojem LED se zapojením vodičů interiérových vestavných stropních panelových hranatých nebo kruhových, plochy přes 0,09 do 0,36 m2</t>
  </si>
  <si>
    <t>sv0002</t>
  </si>
  <si>
    <t>"A3" - svítidlo LED ZERO IP44, 415mm opal glass matt, 20W,3130lm</t>
  </si>
  <si>
    <t>1674828221</t>
  </si>
  <si>
    <t>sv0003</t>
  </si>
  <si>
    <t>"A4" - svítidlo LED OffIce 315mm 30W,3030lm</t>
  </si>
  <si>
    <t>18897602</t>
  </si>
  <si>
    <t>sv0004</t>
  </si>
  <si>
    <t>"A5" - svítidlo LED Office 275mm, 25W, 2900lm</t>
  </si>
  <si>
    <t>1054588022</t>
  </si>
  <si>
    <t>sv0005</t>
  </si>
  <si>
    <t>"A6" - svítidlo LED přisazené 36W, 4680lm, prachotěs (IP66)</t>
  </si>
  <si>
    <t>1181075478</t>
  </si>
  <si>
    <t>sv0006</t>
  </si>
  <si>
    <t>"A7" - svítidlo LED přisazené Office 1136mm opal 36W, 3960lm</t>
  </si>
  <si>
    <t>-2010400794</t>
  </si>
  <si>
    <t>741372012</t>
  </si>
  <si>
    <t>Montáž svítidlo LED interiérové přisazené nástěnné reflektorové bez pohybového čidla se zapojením vodičů</t>
  </si>
  <si>
    <t>-1403708366</t>
  </si>
  <si>
    <t>Montáž svítidel s integrovaným zdrojem LED se zapojením vodičů interiérových přisazených nástěnných reflektorových bez pohybového čidla</t>
  </si>
  <si>
    <t>sv0007</t>
  </si>
  <si>
    <t>"A8" - svítidlo LED přisazené (pergola) Office OC Eco</t>
  </si>
  <si>
    <t>-664143737</t>
  </si>
  <si>
    <t>741372063</t>
  </si>
  <si>
    <t>Montáž svítidlo LED exteriérové přisazené nástěnné hranaté nebo kruhové se zapojením vodičů</t>
  </si>
  <si>
    <t>-753487657</t>
  </si>
  <si>
    <t>Montáž svítidel s integrovaným zdrojem LED se zapojením vodičů exteriérových přisazených nástěnných hranatých nebo kruhových</t>
  </si>
  <si>
    <t>sv0008</t>
  </si>
  <si>
    <t>"A9" - přisazené Office 1696mm opal 54W, 5940lm DALI</t>
  </si>
  <si>
    <t>-569182131</t>
  </si>
  <si>
    <t>741372022</t>
  </si>
  <si>
    <t>Montáž svítidlo LED interiérové přisazené nástěnné hranaté nebo kruhové přes 0,09 do 0,36 m2 se zapojením vodičů</t>
  </si>
  <si>
    <t>267841943</t>
  </si>
  <si>
    <t>Montáž svítidel s integrovaným zdrojem LED se zapojením vodičů interiérových přisazených nástěnných hranatých nebo kruhových, plochy přes 0,09 do 0,36 m2</t>
  </si>
  <si>
    <t>sv0009</t>
  </si>
  <si>
    <t>"B1" - svítidlo LED závěsné 600mm opal glass matt, 59W, 8250lm</t>
  </si>
  <si>
    <t>-601557013</t>
  </si>
  <si>
    <t>sv0010</t>
  </si>
  <si>
    <t>"B2" - svítidlo LED závěsné 400mm opal glass matt 35W, 5680lm</t>
  </si>
  <si>
    <t>-275342231</t>
  </si>
  <si>
    <t>sv0011</t>
  </si>
  <si>
    <t>"B3" - svítidlo LED závěsné tube 45/590 mm , 42st, 8W, 870lm DALI</t>
  </si>
  <si>
    <t>-438200815</t>
  </si>
  <si>
    <t>sv0012</t>
  </si>
  <si>
    <t>"B4" - svítidlo LED závěsné tube 100/740 mm , 60st, 22W, 2677lm DALI</t>
  </si>
  <si>
    <t>1518083555</t>
  </si>
  <si>
    <t>sv0013</t>
  </si>
  <si>
    <t>"B5" - svítidlo LED závěsné 600mm opal polykarbonát, 59W, 8250lm</t>
  </si>
  <si>
    <t>433042209</t>
  </si>
  <si>
    <t>sv0014</t>
  </si>
  <si>
    <t>"B6" - svítidlo LED závěsné 400mm opal polykarbonát, 35W, 5360lm</t>
  </si>
  <si>
    <t>-1867451082</t>
  </si>
  <si>
    <t>sv0015</t>
  </si>
  <si>
    <t>"B7" - svítidlo LED závěsné Office přímo/nepřímé (100/30) 1136mm opal 36W, 3960lm</t>
  </si>
  <si>
    <t>-439365235</t>
  </si>
  <si>
    <t>sv0016</t>
  </si>
  <si>
    <t>"B8" - svítidlo LED závěsné Office přímo/nepřímé (100/30) 1696mm MPR 54W, 5940lm</t>
  </si>
  <si>
    <t>-97153015</t>
  </si>
  <si>
    <t>sv0017</t>
  </si>
  <si>
    <t>"B9" - svítidlo LED závěsné 36W, 4680lm, prachotěs (IP66)</t>
  </si>
  <si>
    <t>-400695850</t>
  </si>
  <si>
    <t>sv0018</t>
  </si>
  <si>
    <t>"B10" - svítidlo LED závěsné Office přímo/nepřímé (100/30) 1976mm opal 63W, 6930lm</t>
  </si>
  <si>
    <t>1567257022</t>
  </si>
  <si>
    <t>741375002</t>
  </si>
  <si>
    <t>Montáž modulový osvětlovací systém - nosná soustava stropní zavěšená</t>
  </si>
  <si>
    <t>-331395767</t>
  </si>
  <si>
    <t>Montáž modulového osvětlovacího systému se zapojením vodičů nosné soustavy ze spojovacích a upevňovacích prvků stropní zavěšené</t>
  </si>
  <si>
    <t>sv0019</t>
  </si>
  <si>
    <t>"C1" - svítidlo LED nástěnné 17W,1330lm</t>
  </si>
  <si>
    <t>-1593588936</t>
  </si>
  <si>
    <t>sv0020</t>
  </si>
  <si>
    <t>"C2" - svítidlo nástěnné dekorativní (kavárna); ref. typ Sconce Wall Edison</t>
  </si>
  <si>
    <t>-1354351510</t>
  </si>
  <si>
    <t>sv0021</t>
  </si>
  <si>
    <t>"C3" - svítidlo nástěnné Office Eco 32W, 2560lm (WC)</t>
  </si>
  <si>
    <t>1620569703</t>
  </si>
  <si>
    <t>sv0022</t>
  </si>
  <si>
    <t>"C4" - svítidlo nástěnné povrchová kabeláž (suterény)</t>
  </si>
  <si>
    <t>-1157033662</t>
  </si>
  <si>
    <t>-1234122032</t>
  </si>
  <si>
    <t>sv0023</t>
  </si>
  <si>
    <t>"C5" - svítidlo nástěnné venkovní na fasádu Outdoor IP 150/250 (nádvoří); ref. typ Sphere Outdoor</t>
  </si>
  <si>
    <t>-1627229612</t>
  </si>
  <si>
    <t>719701954</t>
  </si>
  <si>
    <t>sv0024</t>
  </si>
  <si>
    <t>"D1" - svítidlo LED vestavné do podhledu, 2000lm, 22W, 3000K</t>
  </si>
  <si>
    <t>-2044827427</t>
  </si>
  <si>
    <t>-1650124820</t>
  </si>
  <si>
    <t>sv0025</t>
  </si>
  <si>
    <t>"E1" - LED PÁSEK na konstrukci 10m 10W/m</t>
  </si>
  <si>
    <t>-48692151</t>
  </si>
  <si>
    <t>741372001</t>
  </si>
  <si>
    <t>Montáž svítidlo LED interiérové přisazené nástěnné páskové samolepící se zapojením vodičů</t>
  </si>
  <si>
    <t>-1259601227</t>
  </si>
  <si>
    <t>Montáž svítidel s integrovaným zdrojem LED se zapojením vodičů interiérových přisazených nástěnných páskových samolepících</t>
  </si>
  <si>
    <t>sv0026</t>
  </si>
  <si>
    <t>Napáječ pro E1</t>
  </si>
  <si>
    <t>-1503136714</t>
  </si>
  <si>
    <t>741350001</t>
  </si>
  <si>
    <t>Montáž transformátor jednofázový nn vestavný 1x primár - 1x sekundár do 200 VA se zapojením vodičů</t>
  </si>
  <si>
    <t>-2036270802</t>
  </si>
  <si>
    <t>Montáž jednofázových transformátorů nn se zapojením vodičů vestavných 1x primár - 1x sekundár do 200 VA</t>
  </si>
  <si>
    <t>sv0027</t>
  </si>
  <si>
    <t>"TR1" - Track lišta 1m s nepřímým svítidlem , track+DALI</t>
  </si>
  <si>
    <t>1635628975</t>
  </si>
  <si>
    <t>sv0028</t>
  </si>
  <si>
    <t>"TR2" - Track lišta 2m s nepřímým svítidlem , track+DALI</t>
  </si>
  <si>
    <t>940499948</t>
  </si>
  <si>
    <t>741372042</t>
  </si>
  <si>
    <t>Montáž svítidlo LED interiérové přisazené stropní páskové lištové se zapojením vodičů</t>
  </si>
  <si>
    <t>-482371712</t>
  </si>
  <si>
    <t>Montáž svítidel s integrovaným zdrojem LED se zapojením vodičů interiérových přisazených stropních páskových lištových</t>
  </si>
  <si>
    <t>2+2*35</t>
  </si>
  <si>
    <t>sv0029</t>
  </si>
  <si>
    <t>"T1" - reflektor do track lišty optika 1, DALI</t>
  </si>
  <si>
    <t>1143571723</t>
  </si>
  <si>
    <t>1697197154</t>
  </si>
  <si>
    <t>sv0030</t>
  </si>
  <si>
    <t>DALI systém (DIGIDIM routery, switch konfigurovatelný 8p.)</t>
  </si>
  <si>
    <t>-1482931159</t>
  </si>
  <si>
    <t>sv0031</t>
  </si>
  <si>
    <t>Programování systému DALI vč. zaškolení obsluhy</t>
  </si>
  <si>
    <t>-488804956</t>
  </si>
  <si>
    <t>741.3</t>
  </si>
  <si>
    <t>Elektroinstalace - Nouzové osvětlení - systém CBS</t>
  </si>
  <si>
    <t>cbs00001</t>
  </si>
  <si>
    <t>"NO1" - nouzové svítidlo LED 5,2W,246lm ,přisazené, antipanic, CBS</t>
  </si>
  <si>
    <t>1528060614</t>
  </si>
  <si>
    <t>cbs00002</t>
  </si>
  <si>
    <t>"NO2" - nouzové svítidlo LED 5,2W,246lm ,přisazené, koridor, CBS</t>
  </si>
  <si>
    <t>4658913</t>
  </si>
  <si>
    <t>cbs00003</t>
  </si>
  <si>
    <t>"NO5" - nouzové svítidlo LED 5W,150cd/m2 ,přisazené nástěnné,piktogram šipka dolů, CBS</t>
  </si>
  <si>
    <t>1618291166</t>
  </si>
  <si>
    <t>cbs00004</t>
  </si>
  <si>
    <t>"NO6" - nouzové svítidlo LED 5W,150cd/m2 ,stropní,kit+piktogram šipka dolů, CBS</t>
  </si>
  <si>
    <t>1125162647</t>
  </si>
  <si>
    <t>cbs00005</t>
  </si>
  <si>
    <t>"NO7" - nouzové svítidlo LED 5W,150cd/m2 ,stropní,kit+piktogram šipka doprava, CBS</t>
  </si>
  <si>
    <t>1444596404</t>
  </si>
  <si>
    <t>cbs00006</t>
  </si>
  <si>
    <t>"NO8" - nouzové svítidlo LED 5W,150cd/m2 ,stropní,kit+piktogram šipka doleva, CBS</t>
  </si>
  <si>
    <t>1699205788</t>
  </si>
  <si>
    <t>cbs00007</t>
  </si>
  <si>
    <t>"NO9" - nouzové svítidlo LED 5W,150cd/m2 ,stropní,kit+piktogram obě strany, CBS</t>
  </si>
  <si>
    <t>-661825217</t>
  </si>
  <si>
    <t>cbs00008</t>
  </si>
  <si>
    <t>"NO10" - nouzové svítidlo LED 5W,150cd/m2 ,přisazené nástěnné,piktogram šipka dolů, CBS</t>
  </si>
  <si>
    <t>2047531562</t>
  </si>
  <si>
    <t>cbs00009</t>
  </si>
  <si>
    <t>"NO13" - nouzové svítidlo LED 5W,150cd/m2 ,přisazené nástěnné,bez piktogramu, CBS</t>
  </si>
  <si>
    <t>1633997573</t>
  </si>
  <si>
    <t>-576234385</t>
  </si>
  <si>
    <t>cbs00010</t>
  </si>
  <si>
    <t>CBS - centrální bateriový systém NO, 1200VA, rozm. 1208x501x321mm; ref. typ TM-CB A S1</t>
  </si>
  <si>
    <t>952843768</t>
  </si>
  <si>
    <t>cbs00011</t>
  </si>
  <si>
    <t>hlídač napětí do rozváděče</t>
  </si>
  <si>
    <t>-658934121</t>
  </si>
  <si>
    <t>741331007</t>
  </si>
  <si>
    <t>Montáž hlídač napětí bez zapojení vodičů</t>
  </si>
  <si>
    <t>1643582287</t>
  </si>
  <si>
    <t>Montáž měřicích přístrojů bez zapojení vodičů hlídače napětí</t>
  </si>
  <si>
    <t>cbs00012</t>
  </si>
  <si>
    <t>Příspěvek na ekologickou recyklaci</t>
  </si>
  <si>
    <t>-1913765966</t>
  </si>
  <si>
    <t>741.4</t>
  </si>
  <si>
    <t>Elekroinstalace - Samostatné přístroje, ostatní (spínače a zásuvky)</t>
  </si>
  <si>
    <t>sp0001</t>
  </si>
  <si>
    <t xml:space="preserve">Spínač jednopólový, vestavěný spínač do rámečku + kryt,  řaz.1, do systémového rámečku pod omítku</t>
  </si>
  <si>
    <t>304825348</t>
  </si>
  <si>
    <t>sp0002</t>
  </si>
  <si>
    <t>Spínač jednopólový, IP 44 na povrch řaz.1</t>
  </si>
  <si>
    <t>-479723434</t>
  </si>
  <si>
    <t>741310001</t>
  </si>
  <si>
    <t>Montáž spínač nástěnný 1-jednopólový prostředí normální se zapojením vodičů</t>
  </si>
  <si>
    <t>-1700127362</t>
  </si>
  <si>
    <t>Montáž spínačů jedno nebo dvoupólových nástěnných se zapojením vodičů, pro prostředí normální spínačů, řazení 1-jednopólových</t>
  </si>
  <si>
    <t>sp0003</t>
  </si>
  <si>
    <t>Spínač sériový, IP 44 na povrch řaz.5</t>
  </si>
  <si>
    <t>2101942171</t>
  </si>
  <si>
    <t>sp0004</t>
  </si>
  <si>
    <t xml:space="preserve">Spínač sériový,  vestavěný spínač do rámečku + kryt,  řaz.5, do systémového rámečku pod omítku</t>
  </si>
  <si>
    <t>-786832510</t>
  </si>
  <si>
    <t>741310021</t>
  </si>
  <si>
    <t>Montáž přepínač nástěnný 5-sériový prostředí normální se zapojením vodičů</t>
  </si>
  <si>
    <t>1538269045</t>
  </si>
  <si>
    <t>Montáž spínačů jedno nebo dvoupólových nástěnných se zapojením vodičů, pro prostředí normální přepínačů, řazení 5-sériových</t>
  </si>
  <si>
    <t>sp0005</t>
  </si>
  <si>
    <t xml:space="preserve">Přepínač střídavý, vč. vestavěný spínač do rámečku + kryt,  řaz.6, do systémového rámečku pod omítku</t>
  </si>
  <si>
    <t>891367680</t>
  </si>
  <si>
    <t>741310022</t>
  </si>
  <si>
    <t>Montáž přepínač nástěnný 6-střídavý prostředí normální se zapojením vodičů</t>
  </si>
  <si>
    <t>-32416936</t>
  </si>
  <si>
    <t>Montáž spínačů jedno nebo dvoupólových nástěnných se zapojením vodičů, pro prostředí normální přepínačů, řazení 6-střídavých</t>
  </si>
  <si>
    <t>sp0006</t>
  </si>
  <si>
    <t xml:space="preserve">Přepínač křížový,   vč. vestavěný spínač do rámečku + kryt,  řaz.7, do systémového rámečku pod omítku</t>
  </si>
  <si>
    <t>-2543166</t>
  </si>
  <si>
    <t>741310025</t>
  </si>
  <si>
    <t>Montáž přepínač nástěnný 7-křížový prostředí normální se zapojením vodičů</t>
  </si>
  <si>
    <t>1360406070</t>
  </si>
  <si>
    <t>Montáž spínačů jedno nebo dvoupólových nástěnných se zapojením vodičů, pro prostředí normální přepínačů, řazení 7-křížových</t>
  </si>
  <si>
    <t>sp0007</t>
  </si>
  <si>
    <t>Spínač automatický se snímačem pohybu (přítomnosti), přepínač on off PIR</t>
  </si>
  <si>
    <t>81258884</t>
  </si>
  <si>
    <t>sp0008</t>
  </si>
  <si>
    <t>Senzor se snímačem pohybu (přítomnosti), venkovní provedení, IP44</t>
  </si>
  <si>
    <t>-351885957</t>
  </si>
  <si>
    <t>741311004</t>
  </si>
  <si>
    <t>Montáž čidlo pohybu nástěnné se zapojením vodičů</t>
  </si>
  <si>
    <t>-309332466</t>
  </si>
  <si>
    <t>Montáž spínačů speciálních se zapojením vodičů čidla pohybu nástěnného</t>
  </si>
  <si>
    <t>sp0009</t>
  </si>
  <si>
    <t xml:space="preserve">Zásuvka 230V jednoduchá,  230V/16A (2P+PE), do systémového rámečku pod omítku, stojek + krytka,</t>
  </si>
  <si>
    <t>575461895</t>
  </si>
  <si>
    <t>sp0010</t>
  </si>
  <si>
    <t xml:space="preserve">Zásuvka 230V jednoduchá,  230/16A (2P+PE),IP44, na povrch</t>
  </si>
  <si>
    <t>-1592623413</t>
  </si>
  <si>
    <t>741313042</t>
  </si>
  <si>
    <t>Montáž zásuvka (polo)zapuštěná šroubové připojení 2P+PE dvojí zapojení - průběžná se zapojením vodičů</t>
  </si>
  <si>
    <t>-675765806</t>
  </si>
  <si>
    <t>Montáž zásuvek domovních se zapojením vodičů šroubové připojení polozapuštěných nebo zapuštěných 10/16 A, provedení 2P + PE dvojí zapojení pro průběžnou montáž</t>
  </si>
  <si>
    <t>sp0011</t>
  </si>
  <si>
    <t xml:space="preserve">Zásuvka třífázová 400/16A, řazení 3P+N+PE,  IP44, na povrch</t>
  </si>
  <si>
    <t>-1621098267</t>
  </si>
  <si>
    <t>741313085</t>
  </si>
  <si>
    <t>Montáž zásuvek chráněných v krabici šroubové připojení 3P+N+PE prostředí venkovní, mokré se zapojením vodičů</t>
  </si>
  <si>
    <t>-1395579436</t>
  </si>
  <si>
    <t>Montáž zásuvek domovních se zapojením vodičů šroubové připojení venkovní nebo mokré, provedení 3P + N + PE</t>
  </si>
  <si>
    <t>sp0012</t>
  </si>
  <si>
    <t>jednorámeček,</t>
  </si>
  <si>
    <t>-1691561256</t>
  </si>
  <si>
    <t>sp0013</t>
  </si>
  <si>
    <t>dvojrámeček,</t>
  </si>
  <si>
    <t>-1769372837</t>
  </si>
  <si>
    <t>sp0014</t>
  </si>
  <si>
    <t>trojrámeček,</t>
  </si>
  <si>
    <t>2085765995</t>
  </si>
  <si>
    <t>sp0015</t>
  </si>
  <si>
    <t>čtyřrámeček,</t>
  </si>
  <si>
    <t>-954174712</t>
  </si>
  <si>
    <t>sp0016</t>
  </si>
  <si>
    <t>pětirámeček,</t>
  </si>
  <si>
    <t>-848451182</t>
  </si>
  <si>
    <t>sil017514</t>
  </si>
  <si>
    <t>Montáž rámečku</t>
  </si>
  <si>
    <t>1275622993</t>
  </si>
  <si>
    <t>sp0017</t>
  </si>
  <si>
    <t>Krabice zásuvková nejištěná IP54 2x230V s ochr. kolíkem, 1x400V/16A/5, 170x140x90mm,</t>
  </si>
  <si>
    <t>-200885112</t>
  </si>
  <si>
    <t>741313351</t>
  </si>
  <si>
    <t>Montáž zásuvek průmyslových vestavných provedení IP 44 3P+N+PE 16 A se zapojením vodičů</t>
  </si>
  <si>
    <t>-668807270</t>
  </si>
  <si>
    <t>Montáž zásuvek průmyslových se zapojením vodičů vestavných, provedení IP 44 3P+N+PE 16 A</t>
  </si>
  <si>
    <t>sp0018</t>
  </si>
  <si>
    <t>Krabice univerzální/přístrojová do sádrokartonu/pod omítku</t>
  </si>
  <si>
    <t>-810380846</t>
  </si>
  <si>
    <t>sp0019</t>
  </si>
  <si>
    <t>Krabice rozbočná do sádrokartonu/pod omítku</t>
  </si>
  <si>
    <t>562413603</t>
  </si>
  <si>
    <t>741112001</t>
  </si>
  <si>
    <t>Montáž krabice zapuštěná plastová kruhová</t>
  </si>
  <si>
    <t>949170015</t>
  </si>
  <si>
    <t>Montáž krabic elektroinstalačních bez napojení na trubky a lišty, demontáže a montáže víčka a přístroje protahovacích nebo odbočných zapuštěných plastových kruhových</t>
  </si>
  <si>
    <t>741112002</t>
  </si>
  <si>
    <t>Montáž krabice zapuštěná plastová kruhová pro sádrokartonové příčky</t>
  </si>
  <si>
    <t>-882451726</t>
  </si>
  <si>
    <t>Montáž krabic elektroinstalačních bez napojení na trubky a lišty, demontáže a montáže víčka a přístroje protahovacích nebo odbočných zapuštěných plastových kruhových pro sádrokartonové příčky</t>
  </si>
  <si>
    <t>sp0020</t>
  </si>
  <si>
    <t>Krabice rozbočná na povrch - ACYDUR, příp. 8111</t>
  </si>
  <si>
    <t>2073412914</t>
  </si>
  <si>
    <t>sp0021</t>
  </si>
  <si>
    <t xml:space="preserve">Svorka Wago  5x1-2,5mm2</t>
  </si>
  <si>
    <t>-245664158</t>
  </si>
  <si>
    <t>sp0022</t>
  </si>
  <si>
    <t xml:space="preserve">Krabice rozbočná na povrch  funkční při požáru PO IP66 s požární odolností, oranžová</t>
  </si>
  <si>
    <t>-614421694</t>
  </si>
  <si>
    <t>741112051</t>
  </si>
  <si>
    <t>Montáž krabice lištová plastová odbočná</t>
  </si>
  <si>
    <t>-613551053</t>
  </si>
  <si>
    <t>Montáž krabic elektroinstalačních bez napojení na trubky a lišty, demontáže a montáže víčka a přístroje protahovacích nebo odbočných lištových plastových odbočných</t>
  </si>
  <si>
    <t>sp0023</t>
  </si>
  <si>
    <t>Bezpečnostní pořární tlačtko, skleněný rámeček, TOTAL stop CENTRAL stop</t>
  </si>
  <si>
    <t>-1732823876</t>
  </si>
  <si>
    <t>742210151</t>
  </si>
  <si>
    <t>Montáž tlačítkového hlásiče se sklíčkem</t>
  </si>
  <si>
    <t>-1674446882</t>
  </si>
  <si>
    <t>Montáž hlásiče tlačítkového se sklíčkem</t>
  </si>
  <si>
    <t>741.5</t>
  </si>
  <si>
    <t>ELektroinstalace - Spojovací vedení, pospojení vč. ukončení</t>
  </si>
  <si>
    <t>kab0001</t>
  </si>
  <si>
    <t>kabel 1-AYKY o průřezu 3x240+120mm2</t>
  </si>
  <si>
    <t>-410702999</t>
  </si>
  <si>
    <t>741121105</t>
  </si>
  <si>
    <t>Montáž vodič Al izolovaný plný a laněný žíla 240 až 300 mm2 zatažený v trubkách nebo lištách (např. AY,AYY)</t>
  </si>
  <si>
    <t>1832097036</t>
  </si>
  <si>
    <t>Montáž izolovaných vodičů hliníkových bez ukončení uložených v trubkách nebo lištách zatažených plných a laněných (např. AY, AYY) průřezu žíly 240 až 300 mm2</t>
  </si>
  <si>
    <t>kab0002</t>
  </si>
  <si>
    <t>Kabel CHKE-R/CYKY o průřezu 4x10mm2</t>
  </si>
  <si>
    <t>-84165825</t>
  </si>
  <si>
    <t>741122623</t>
  </si>
  <si>
    <t>Montáž kabel Cu plný kulatý žíla 4x10 mm2 uložený pevně (např. CYKY)</t>
  </si>
  <si>
    <t>2133879578</t>
  </si>
  <si>
    <t>Montáž kabelů měděných bez ukončení uložených pevně plných kulatých nebo bezhalogenových (např. CYKY) počtu a průřezu žil 4x10 mm2</t>
  </si>
  <si>
    <t>kab0003</t>
  </si>
  <si>
    <t>Kabel 1-CHKE-R o průřezu 3x95+50mm2</t>
  </si>
  <si>
    <t>101756566</t>
  </si>
  <si>
    <t>741122616</t>
  </si>
  <si>
    <t>Montáž kabel Cu plný kulatý žíla 3x95 až 120 mm2 uložený pevně (např. CYKY)</t>
  </si>
  <si>
    <t>1381417304</t>
  </si>
  <si>
    <t>Montáž kabelů měděných bez ukončení uložených pevně plných kulatých nebo bezhalogenových (např. CYKY) počtu a průřezu žil 3x95 až 120 mm2</t>
  </si>
  <si>
    <t>kab0004</t>
  </si>
  <si>
    <t>Kabel 1-CHKE-R o průřezu 3x70+50mm2</t>
  </si>
  <si>
    <t>-523612162</t>
  </si>
  <si>
    <t>741122615</t>
  </si>
  <si>
    <t>Montáž kabel Cu plný kulatý žíla 3x50 až 70 mm2 uložený pevně (např. CYKY)</t>
  </si>
  <si>
    <t>991456587</t>
  </si>
  <si>
    <t>Montáž kabelů měděných bez ukončení uložených pevně plných kulatých nebo bezhalogenových (např. CYKY) počtu a průřezu žil 3x50 až 70 mm2</t>
  </si>
  <si>
    <t>kab0005</t>
  </si>
  <si>
    <t>Kabel CYKY o průřezu 5x6mm2</t>
  </si>
  <si>
    <t>1847368635</t>
  </si>
  <si>
    <t>741122642</t>
  </si>
  <si>
    <t>Montáž kabel Cu plný kulatý žíla 5x4 až 6 mm2 uložený pevně (např. CYKY)</t>
  </si>
  <si>
    <t>-1691236843</t>
  </si>
  <si>
    <t>Montáž kabelů měděných bez ukončení uložených pevně plných kulatých nebo bezhalogenových (např. CYKY) počtu a průřezu žil 5x4 až 6 mm2</t>
  </si>
  <si>
    <t>kab0008</t>
  </si>
  <si>
    <t>Kabel CYKY o průřezu 3x1,5mm2</t>
  </si>
  <si>
    <t>1726278226</t>
  </si>
  <si>
    <t>741122015</t>
  </si>
  <si>
    <t>Montáž kabel Cu bez ukončení uložený pod omítku plný kulatý 3x1,5 mm2 (např. CYKY)</t>
  </si>
  <si>
    <t>-190016752</t>
  </si>
  <si>
    <t>Montáž kabelů měděných bez ukončení uložených pod omítku plných kulatých (např. CYKY), počtu a průřezu žil 3x1,5 mm2</t>
  </si>
  <si>
    <t>kab0006</t>
  </si>
  <si>
    <t>Kabel CYKY o průřezu 3x2,5mm2,</t>
  </si>
  <si>
    <t>-140410263</t>
  </si>
  <si>
    <t>kab0007</t>
  </si>
  <si>
    <t>Kabel CYKY o průřezu 5x1,5mm2</t>
  </si>
  <si>
    <t>463046490</t>
  </si>
  <si>
    <t>741122031</t>
  </si>
  <si>
    <t>Montáž kabel Cu bez ukončení uložený pod omítku plný kulatý 5x1,5 až 2,5 mm2 (např. CYKY)</t>
  </si>
  <si>
    <t>1030296086</t>
  </si>
  <si>
    <t>Montáž kabelů měděných bez ukončení uložených pod omítku plných kulatých (např. CYKY), počtu a průřezu žil 5x1,5 až 2,5 mm2</t>
  </si>
  <si>
    <t>kab0009</t>
  </si>
  <si>
    <t xml:space="preserve">Kabel bezhalogenový funkční při požáru 1-CSKH-V o průřezu 4x16  mm2 po domu min. 60min</t>
  </si>
  <si>
    <t>-237737360</t>
  </si>
  <si>
    <t>741122624</t>
  </si>
  <si>
    <t>Montáž kabel Cu plný kulatý žíla 4x16 až 25 mm2 uložený pevně (např. CYKY)</t>
  </si>
  <si>
    <t>1764948686</t>
  </si>
  <si>
    <t>Montáž kabelů měděných bez ukončení uložených pevně plných kulatých nebo bezhalogenových (např. CYKY) počtu a průřezu žil 4x16 až 25 mm2</t>
  </si>
  <si>
    <t>kab0010</t>
  </si>
  <si>
    <t xml:space="preserve">Kabel bezhalogenový funkční při požáru o průřezu 5x2,5  mm2 po domu min. 60min</t>
  </si>
  <si>
    <t>-2050367173</t>
  </si>
  <si>
    <t>741122641</t>
  </si>
  <si>
    <t>Montáž kabel Cu plný kulatý žíla 5x1,5 až 2,5 mm2 uložený pevně (např. CYKY)</t>
  </si>
  <si>
    <t>-1391444494</t>
  </si>
  <si>
    <t>Montáž kabelů měděných bez ukončení uložených pevně plných kulatých nebo bezhalogenových (např. CYKY) počtu a průřezu žil 5x1,5 až 2,5 mm2</t>
  </si>
  <si>
    <t>kab0011</t>
  </si>
  <si>
    <t xml:space="preserve">Kabel bezhalogenový funkční při požáru o průřezu 3x1,5  mm2 po domu min. 60min</t>
  </si>
  <si>
    <t>803316289</t>
  </si>
  <si>
    <t>-1922000093</t>
  </si>
  <si>
    <t>-628319163</t>
  </si>
  <si>
    <t>kab0012</t>
  </si>
  <si>
    <t xml:space="preserve">Kabel bezhalogenový funkční při požáru o průřezu 12x1,5  mm2 po domu min. 60min</t>
  </si>
  <si>
    <t>-1658834441</t>
  </si>
  <si>
    <t>741122651</t>
  </si>
  <si>
    <t>Montáž kabel Cu plný kulatý žíla 12x1,5 mm2 uložený pevně (např. CYKY)</t>
  </si>
  <si>
    <t>718731088</t>
  </si>
  <si>
    <t>Montáž kabelů měděných bez ukončení uložených pevně plných kulatých nebo bezhalogenových (např. CYKY) počtu a průřezu žil 12x1,5 mm2</t>
  </si>
  <si>
    <t>kab0013</t>
  </si>
  <si>
    <t>Vodič ochranný o průřezu 35 mm2</t>
  </si>
  <si>
    <t>378671978</t>
  </si>
  <si>
    <t>kab0014</t>
  </si>
  <si>
    <t>Vodič ochranný o průřezu 25 mm2</t>
  </si>
  <si>
    <t>247826089</t>
  </si>
  <si>
    <t>741120203</t>
  </si>
  <si>
    <t>Montáž vodič Cu izolovaný plný a laněný s PVC pláštěm žíla 25-35 mm2 volně (např. CY, CHAH-V)</t>
  </si>
  <si>
    <t>850062533</t>
  </si>
  <si>
    <t>Montáž vodičů izolovaných měděných bez ukončení uložených volně plných a laněných s PVC pláštěm, bezhalogenových, ohniodolných (např. CY, CHAH-V) průřezu žíly 25 až 35 mm2</t>
  </si>
  <si>
    <t>kab0015</t>
  </si>
  <si>
    <t>Vodič ochranný o průřezu16 mm2</t>
  </si>
  <si>
    <t>-62282594</t>
  </si>
  <si>
    <t>kab0016</t>
  </si>
  <si>
    <t>Vodič ochranný o průřezu do 4-6 mm2</t>
  </si>
  <si>
    <t>730657759</t>
  </si>
  <si>
    <t>741120301</t>
  </si>
  <si>
    <t>Montáž vodič Cu izolovaný plný a laněný s PVC pláštěm žíla 0,55-16 mm2 pevně (např. CY, CHAH-V)</t>
  </si>
  <si>
    <t>-653192013</t>
  </si>
  <si>
    <t>Montáž vodičů izolovaných měděných bez ukončení uložených pevně plných a laněných s PVC pláštěm, bezhalogenových, ohniodolných (např. CY, CHAH-V) průřezu žíly 0,55 až 16 mm2</t>
  </si>
  <si>
    <t>kab0017</t>
  </si>
  <si>
    <t>Samoregulační topný kabel vč. připojovací sady</t>
  </si>
  <si>
    <t>-133641900</t>
  </si>
  <si>
    <t>741124601</t>
  </si>
  <si>
    <t>Montáž kabel Cu topný volné délky uložený do podlahy nebo stěny</t>
  </si>
  <si>
    <t>1126359301</t>
  </si>
  <si>
    <t>Montáž kabelů měděných topných bez ukončení volné délky, uložených do podlah nebo stěn</t>
  </si>
  <si>
    <t>kab0018</t>
  </si>
  <si>
    <t>separační folie role 25m2</t>
  </si>
  <si>
    <t>kS</t>
  </si>
  <si>
    <t>-1630302215</t>
  </si>
  <si>
    <t>771591227</t>
  </si>
  <si>
    <t>Montáž separační rohože pod dlažbu celoplošně lepené</t>
  </si>
  <si>
    <t>-1326964523</t>
  </si>
  <si>
    <t>Izolace podlahy pod dlažbu montáž izolační fólie celoplošně lepené na podlahu</t>
  </si>
  <si>
    <t>741.6</t>
  </si>
  <si>
    <t>Elektroinstalace - Instalační, úložný a ochranný materiál</t>
  </si>
  <si>
    <t>inst0001</t>
  </si>
  <si>
    <t xml:space="preserve">Kabelový žebřík 60x200 mm,  normová trasa</t>
  </si>
  <si>
    <t>798499590</t>
  </si>
  <si>
    <t>1000292549</t>
  </si>
  <si>
    <t>ÚCHYT STĚNOVÝ PRO KL</t>
  </si>
  <si>
    <t>661897718</t>
  </si>
  <si>
    <t>tras25741</t>
  </si>
  <si>
    <t>Montáž kabelového žebříku, včetně příchytek na stěnu</t>
  </si>
  <si>
    <t>-840053778</t>
  </si>
  <si>
    <t>tras021577</t>
  </si>
  <si>
    <t>Kryt kabelových příchytek SONAP KPS 160X200_PO</t>
  </si>
  <si>
    <t>1840984202</t>
  </si>
  <si>
    <t>tras12314</t>
  </si>
  <si>
    <t>Montážní set krytu kabelových příchytek</t>
  </si>
  <si>
    <t>880016887</t>
  </si>
  <si>
    <t>tras987962</t>
  </si>
  <si>
    <t>Montáž krytu kabelových příchytek</t>
  </si>
  <si>
    <t>sada</t>
  </si>
  <si>
    <t>-1694468705</t>
  </si>
  <si>
    <t>1030125431</t>
  </si>
  <si>
    <t xml:space="preserve">DT 200110 KP 28 Kabelová příchytka SONAP  22 - 28 mm</t>
  </si>
  <si>
    <t>1223821389</t>
  </si>
  <si>
    <t>741910611</t>
  </si>
  <si>
    <t>Montáž příchytka kovová pro kabelové lávky a žebříky kabel D do 40 mm</t>
  </si>
  <si>
    <t>-701643052</t>
  </si>
  <si>
    <t>Montáž ostatních nosných prvků příchytek kovových pro kabelové lávky a žebříky, pro kabel do Ø 40 mm</t>
  </si>
  <si>
    <t>inst0002</t>
  </si>
  <si>
    <t xml:space="preserve">Elektroinstalační PVC Trubka  750N pr 25mm</t>
  </si>
  <si>
    <t>-1594719678</t>
  </si>
  <si>
    <t>inst0003</t>
  </si>
  <si>
    <t xml:space="preserve">Elektroinstalační PVC Trubka  750N pr 32mm</t>
  </si>
  <si>
    <t>-39667862</t>
  </si>
  <si>
    <t>inst0004</t>
  </si>
  <si>
    <t xml:space="preserve">Elektroinstalační PVC Trubka  750N pr 50mm</t>
  </si>
  <si>
    <t>-553626650</t>
  </si>
  <si>
    <t>742110011</t>
  </si>
  <si>
    <t>Montáž trubek pro slaboproud plastových tuhých pro vnitřní rozvody uložených volně na příchytky</t>
  </si>
  <si>
    <t>-178554144</t>
  </si>
  <si>
    <t>Montáž trubek elektroinstalačních plastových tuhých pro vnitřní rozvody uložených volně na příchytky</t>
  </si>
  <si>
    <t>inst0005</t>
  </si>
  <si>
    <t>Elektroinstalační lišta pro montáž na povrch 40x20</t>
  </si>
  <si>
    <t>1834552548</t>
  </si>
  <si>
    <t>741110511</t>
  </si>
  <si>
    <t>Montáž lišta a kanálek vkládací šířky do 60 mm s víčkem</t>
  </si>
  <si>
    <t>463675811</t>
  </si>
  <si>
    <t>Montáž lišt a kanálků elektroinstalačních se spojkami, ohyby a rohy a s nasunutím do krabic vkládacích s víčkem, šířky do 60 mm</t>
  </si>
  <si>
    <t>inst0006</t>
  </si>
  <si>
    <t>Kabelová příchytka clip pro 8 kabelů vč. hmoždinek a podružného matriálu</t>
  </si>
  <si>
    <t>-878435127</t>
  </si>
  <si>
    <t>inst0007</t>
  </si>
  <si>
    <t>Kabelová příchytka clip pro 16 kabelů vč. hmoždinek a podružného matriálu</t>
  </si>
  <si>
    <t>1775401358</t>
  </si>
  <si>
    <t>inst0008</t>
  </si>
  <si>
    <t>Příchytkatrubky do 25mm</t>
  </si>
  <si>
    <t>-322257399</t>
  </si>
  <si>
    <t>inst0009</t>
  </si>
  <si>
    <t>Příchytka kabelu do 16mm pozink</t>
  </si>
  <si>
    <t>-935906044</t>
  </si>
  <si>
    <t>210021055</t>
  </si>
  <si>
    <t>Montáž příchytek kovových průměru do 40 mm</t>
  </si>
  <si>
    <t>-572971638</t>
  </si>
  <si>
    <t>Montáž příchytek pro kabely dřevěných nebo plastových kovových, průměru do 40 mm</t>
  </si>
  <si>
    <t>inst0010</t>
  </si>
  <si>
    <t xml:space="preserve">Protipožární příchytka vč. podpěrky pro 1-5  požárních kabelů funkčních při požáru, vč. spec. hmoždinky a vrutu</t>
  </si>
  <si>
    <t>1403424582</t>
  </si>
  <si>
    <t>742111001</t>
  </si>
  <si>
    <t>Montáž příchytky pro kabely samostatné ohniodolné pro slaboproud</t>
  </si>
  <si>
    <t>-474840465</t>
  </si>
  <si>
    <t>Montáž příchytek pro kabely samostatné ohniodolné včetně šroubu a hmoždinky</t>
  </si>
  <si>
    <t>inst0011</t>
  </si>
  <si>
    <t>Protipožární ucpávky vč. štítku (INTUMEX)</t>
  </si>
  <si>
    <t>-563289838</t>
  </si>
  <si>
    <t>741920245</t>
  </si>
  <si>
    <t>Ucpávka prostupu tmelem samostatného kabelu do D 21 mm stěnou tl do 100 mm požární odolnost EI 90</t>
  </si>
  <si>
    <t>-94078487</t>
  </si>
  <si>
    <t>Protipožární ucpávky samostatných kabelů prostup stěnou, tloušťky do 100 mm tmelem požární odolnost EI 90, průměr kabelu do 21 mm</t>
  </si>
  <si>
    <t>741920313</t>
  </si>
  <si>
    <t>Ucpávka prostupu kabelového svazku tmelem otvor D 140 mm zaplnění prostupu kabely z 10% stěnou tl 100 mm požární odolnost EI 90</t>
  </si>
  <si>
    <t>390343773</t>
  </si>
  <si>
    <t>Protipožární ucpávky svazků kabelů prostup stěnou tloušťky 100 mm tmelem, požární odolnost EI 90 při 10% zaplnění prostupu kabely průměr prostupu 140 mm</t>
  </si>
  <si>
    <t>inst0012</t>
  </si>
  <si>
    <t>plastová skříň pod omítku průhledné dveře, krytí IP65, prázdná, s průchodkami</t>
  </si>
  <si>
    <t>-613869706</t>
  </si>
  <si>
    <t>741220003</t>
  </si>
  <si>
    <t>Montáž skříň přístrojová plastová nebo hliníková rozměr 240x120-240x240 mm prázdná</t>
  </si>
  <si>
    <t>-1729334181</t>
  </si>
  <si>
    <t>Montáž skříní přístrojových prázdných plastových nebo hliníkových, pohledové plochy vel. 240x120 až 240x240 mm</t>
  </si>
  <si>
    <t>741.7</t>
  </si>
  <si>
    <t>Elektroinstalace - Podlahový systém</t>
  </si>
  <si>
    <t>pod0001</t>
  </si>
  <si>
    <t>Kabelový žlab kovový plnostěný tříkomorový propojovací do betonu do podlahy 38x150</t>
  </si>
  <si>
    <t>630465589</t>
  </si>
  <si>
    <t>pod0002</t>
  </si>
  <si>
    <t>Kabelový žlab kovový plnostěný tříkomorový propojovací do betonu do podlahy 38x225</t>
  </si>
  <si>
    <t>1909583807</t>
  </si>
  <si>
    <t>741111001</t>
  </si>
  <si>
    <t>Montáž podlahových kanálů</t>
  </si>
  <si>
    <t>-838987832</t>
  </si>
  <si>
    <t>Montáž systému podlahových kanálů se spojkami, ohyby a rohy a s nasunutím do krabic kanálů</t>
  </si>
  <si>
    <t>pod0003</t>
  </si>
  <si>
    <t>Podlahová krabice zásuvková pro 12 modulů systémová zapuštěná bez rámečku kovová kostrukce, instalační krabice do betonové podlahy, kryt pro vlepení krytiny</t>
  </si>
  <si>
    <t>-69798588</t>
  </si>
  <si>
    <t>pod0004</t>
  </si>
  <si>
    <t>Podlahová krabice protahovací systémová zapuštěná bez rámečku kovová kostrukce, instalační krabice do betonové podlahy, kryt pro vlepení krytiny</t>
  </si>
  <si>
    <t>-1146763000</t>
  </si>
  <si>
    <t>pod0005</t>
  </si>
  <si>
    <t>Moontážní materiál pro podlahové žlaby včetně spojky a zemnících lanek</t>
  </si>
  <si>
    <t>-839590975</t>
  </si>
  <si>
    <t>741111002</t>
  </si>
  <si>
    <t>Montáž podlahových kanálů - krabice s vývody</t>
  </si>
  <si>
    <t>-561306023</t>
  </si>
  <si>
    <t>Montáž systému podlahových kanálů se spojkami, ohyby a rohy a s nasunutím do krabic krabic s vývody</t>
  </si>
  <si>
    <t>pod0006</t>
  </si>
  <si>
    <t xml:space="preserve">Dvojzásuvka 230V  do podlahové krabice, 2×2P+T dutinky pootočené o 45°,zabírá 4 moduly</t>
  </si>
  <si>
    <t>-759512502</t>
  </si>
  <si>
    <t>-1114093433</t>
  </si>
  <si>
    <t>pod0007</t>
  </si>
  <si>
    <t>Zásuvka 2xRJ 45 cat.6, UTP, 2 modul</t>
  </si>
  <si>
    <t>796477686</t>
  </si>
  <si>
    <t>742330041</t>
  </si>
  <si>
    <t>Montáž datové jednozásuvky</t>
  </si>
  <si>
    <t>2045058635</t>
  </si>
  <si>
    <t>Montáž strukturované kabeláže zásuvek datových pod omítku, do nábytku, do parapetního žlabu nebo podlahové krabice jednozásuvky</t>
  </si>
  <si>
    <t>pod0008</t>
  </si>
  <si>
    <t>T,V, kabelová spojka IP68, 3x2,5mm</t>
  </si>
  <si>
    <t>87739157</t>
  </si>
  <si>
    <t>742420121</t>
  </si>
  <si>
    <t>Montáž televizní zásuvky koncové nebo průběžné</t>
  </si>
  <si>
    <t>-2132908770</t>
  </si>
  <si>
    <t>Montáž společné televizní antény televizní zásuvky koncové nebo průběžné</t>
  </si>
  <si>
    <t>741.8</t>
  </si>
  <si>
    <t>Elektroinstalace - Příprava VO fasáda</t>
  </si>
  <si>
    <t>VO00001</t>
  </si>
  <si>
    <t>Svítidlo VO xx</t>
  </si>
  <si>
    <t>1869117091</t>
  </si>
  <si>
    <t>-917066138</t>
  </si>
  <si>
    <t>VO00002</t>
  </si>
  <si>
    <t>Instalační krabice pod omítku kovovoá, tipová dvířka, včetvě pojistky 6A, svorkovnice</t>
  </si>
  <si>
    <t>-306346484</t>
  </si>
  <si>
    <t>741112042</t>
  </si>
  <si>
    <t>Montáž krabice nástěnná kovová čtyřhranná 120x120 mm</t>
  </si>
  <si>
    <t>-1244613751</t>
  </si>
  <si>
    <t>Montáž krabic elektroinstalačních bez napojení na trubky a lišty, demontáže a montáže víčka a přístroje protahovacích nebo odbočných nástěnných kovových čtyřhranných, vel. 120x120 mm</t>
  </si>
  <si>
    <t>VO00003</t>
  </si>
  <si>
    <t>trubka dvoupášťová ohebná pr. 25mm</t>
  </si>
  <si>
    <t>1880429800</t>
  </si>
  <si>
    <t>741110042</t>
  </si>
  <si>
    <t>Montáž trubka plastová ohebná D přes 23 do 35 mm uložená pevně</t>
  </si>
  <si>
    <t>151462935</t>
  </si>
  <si>
    <t>Montáž trubek elektroinstalačních s nasunutím nebo našroubováním do krabic plastových ohebných, uložených pevně, vnější Ø přes 23 do 35 mm</t>
  </si>
  <si>
    <t>VO00004</t>
  </si>
  <si>
    <t>korugovaná chránička pr. 40mm</t>
  </si>
  <si>
    <t>-742031824</t>
  </si>
  <si>
    <t>741110043</t>
  </si>
  <si>
    <t>Montáž trubka plastová ohebná D přes 35 mm uložená pevně</t>
  </si>
  <si>
    <t>1641947368</t>
  </si>
  <si>
    <t>Montáž trubek elektroinstalačních s nasunutím nebo našroubováním do krabic plastových ohebných, uložených pevně, vnější Ø přes 35 mm</t>
  </si>
  <si>
    <t>741.9</t>
  </si>
  <si>
    <t>Elektroinstalace - Ostatní práce, revize</t>
  </si>
  <si>
    <t>460010024</t>
  </si>
  <si>
    <t>Vytyčení trasy vedení kabelového podzemního v zastavěném prostoru</t>
  </si>
  <si>
    <t>km</t>
  </si>
  <si>
    <t>-280431975</t>
  </si>
  <si>
    <t>Vytyčení trasy vedení kabelového (podzemního) v zastavěném prostoru</t>
  </si>
  <si>
    <t>460101112</t>
  </si>
  <si>
    <t>Odkop zeminy při elektromontážích strojně v hornině tř I skupiny 3</t>
  </si>
  <si>
    <t>1993607485</t>
  </si>
  <si>
    <t>Odkop zeminy strojně s přemístěním výkopku do vzdálenosti 3 m od okraje jámy nebo s naložením na dopravní prostředek v hornině třídy těžitelnosti I skupiny 3</t>
  </si>
  <si>
    <t>0,8*1*30</t>
  </si>
  <si>
    <t>460461162</t>
  </si>
  <si>
    <t>Zásyp kabelových rýh strojně se zhutněním š 35 cm hl 60 cm v hornině tř I skupiny 3 v omezeném prostoru</t>
  </si>
  <si>
    <t>1165621956</t>
  </si>
  <si>
    <t>Zásyp kabelových rýh strojně v omezeném prostoru s přemístěním sypaniny ze vzdálenosti do 10 m, s uložením výkopku ve vrstvách včetně zhutnění a urovnání povrchu šířky 35 cm hloubky 60 cm v hornině třídy těžitelnosti I skupiny 3</t>
  </si>
  <si>
    <t>ost0002</t>
  </si>
  <si>
    <t>chránička dvouplášťová 40mm</t>
  </si>
  <si>
    <t>-1305516071</t>
  </si>
  <si>
    <t>ost0003</t>
  </si>
  <si>
    <t>chránička dvouplášťová 75mm</t>
  </si>
  <si>
    <t>1466964183</t>
  </si>
  <si>
    <t>ost0004</t>
  </si>
  <si>
    <t>chránička dvouplášťová 110mm</t>
  </si>
  <si>
    <t>527089095</t>
  </si>
  <si>
    <t>-550387145</t>
  </si>
  <si>
    <t>ost0005</t>
  </si>
  <si>
    <t>Pískové lože</t>
  </si>
  <si>
    <t>m³</t>
  </si>
  <si>
    <t>-1358887875</t>
  </si>
  <si>
    <t>ost0006</t>
  </si>
  <si>
    <t>Zákryt fólií š. 33cm</t>
  </si>
  <si>
    <t>-1751537334</t>
  </si>
  <si>
    <t>977151114</t>
  </si>
  <si>
    <t>Jádrové vrty diamantovými korunkami do stavebních materiálů D přes 50 do 60 mm</t>
  </si>
  <si>
    <t>-1442733278</t>
  </si>
  <si>
    <t>Jádrové vrty diamantovými korunkami do stavebních materiálů (železobetonu, betonu, cihel, obkladů, dlažeb, kamene) průměru přes 50 do 60 mm</t>
  </si>
  <si>
    <t>6*0,4</t>
  </si>
  <si>
    <t>977151121</t>
  </si>
  <si>
    <t>Jádrové vrty diamantovými korunkami do stavebních materiálů D přes 110 do 120 mm</t>
  </si>
  <si>
    <t>-1003715103</t>
  </si>
  <si>
    <t>Jádrové vrty diamantovými korunkami do stavebních materiálů (železobetonu, betonu, cihel, obkladů, dlažeb, kamene) průměru přes 110 do 120 mm</t>
  </si>
  <si>
    <t>SK358766</t>
  </si>
  <si>
    <t>Tlaková průchodka</t>
  </si>
  <si>
    <t>-980761089</t>
  </si>
  <si>
    <t>Zátkové těsnění pro upevňování modulů k utěsnění vícenásobných kabelů/potrubí v kulatých prostupech
Teplota skladování a přepravy – rozsah: 5 - 25 °C
Rozsah teplotní odolnosti: -40 - 50 °C
Bez obsahu: Halogen (halogen content &lt;= 0.1 weight %)
průměr 150 mm</t>
  </si>
  <si>
    <t>SK674215</t>
  </si>
  <si>
    <t>Montáž zátkového těsnění</t>
  </si>
  <si>
    <t>-791551260</t>
  </si>
  <si>
    <t>977332122</t>
  </si>
  <si>
    <t>Frézování drážek ve stěnách z cihel včetně omítky do 50x50 mm</t>
  </si>
  <si>
    <t>1698153859</t>
  </si>
  <si>
    <t>Frézování drážek pro vodiče ve stěnách z cihel včetně omítky, rozměru do 50x50 mm</t>
  </si>
  <si>
    <t>Pol49.5</t>
  </si>
  <si>
    <t>Spojovací materiál a ostatní elektroinstalační materiály</t>
  </si>
  <si>
    <t>-343681648</t>
  </si>
  <si>
    <t>Pol51</t>
  </si>
  <si>
    <t>Zapravení drážky</t>
  </si>
  <si>
    <t>-2027114680</t>
  </si>
  <si>
    <t>741810003</t>
  </si>
  <si>
    <t>Celková prohlídka elektrického rozvodu a zařízení přes 0,5 do 1 milionu Kč</t>
  </si>
  <si>
    <t>-201228289</t>
  </si>
  <si>
    <t>Zkoušky a prohlídky elektrických rozvodů a zařízení celková prohlídka a vyhotovení revizní zprávy pro objem montážních prací přes 500 do 1000 tis. Kč</t>
  </si>
  <si>
    <t>741810011</t>
  </si>
  <si>
    <t>Příplatek k celkové prohlídce za každých dalších 500 000,- Kč</t>
  </si>
  <si>
    <t>-1966596189</t>
  </si>
  <si>
    <t>Zkoušky a prohlídky elektrických rozvodů a zařízení celková prohlídka a vyhotovení revizní zprávy pro objem montážních prací Příplatek k ceně 0003 za každých dalších i započatých 500 tis. Kč přes 1000 tis. Kč</t>
  </si>
  <si>
    <t>741811011</t>
  </si>
  <si>
    <t>Kontrola rozvaděč nn silový hmotnosti do 200 kg</t>
  </si>
  <si>
    <t>-2007053218</t>
  </si>
  <si>
    <t>Zkoušky a prohlídky rozvodných zařízení kontrola rozváděčů nn, (1 pole) silových, hmotnosti do 200 kg</t>
  </si>
  <si>
    <t>741820101</t>
  </si>
  <si>
    <t>Měření izolačního stavu svítidel</t>
  </si>
  <si>
    <t>-4526689</t>
  </si>
  <si>
    <t>Měření osvětlovacího zařízení izolačního stavu svítidel na pracovišti do. 200 ks svítidel</t>
  </si>
  <si>
    <t>741820102</t>
  </si>
  <si>
    <t>Měření intenzity osvětlení</t>
  </si>
  <si>
    <t>1905262504</t>
  </si>
  <si>
    <t>Měření osvětlovacího zařízení intenzity osvětlení na pracovišti do 50 svítidel</t>
  </si>
  <si>
    <t>sil12348</t>
  </si>
  <si>
    <t>Ověření TIČR</t>
  </si>
  <si>
    <t>506622694</t>
  </si>
  <si>
    <t>ost0013</t>
  </si>
  <si>
    <t>Zhotovení projektu skutečného provedení objektu - elektroinstalace</t>
  </si>
  <si>
    <t>hod</t>
  </si>
  <si>
    <t>-900620049</t>
  </si>
  <si>
    <t>741.10</t>
  </si>
  <si>
    <t>Elektroinstalace - HROMOSVOD A UZEMNĚNÍ</t>
  </si>
  <si>
    <t>hr00001</t>
  </si>
  <si>
    <t xml:space="preserve">Jímací tyč SJ1 - izolovaný jímací stožár celkové délky 2,8m skládající se z podpůrné trubky, izolované tyče délky 1300mm, jímací tyče délky 1500mm, svorky pro přichycení jímacího vodiče, vč. dalšího  příslušenství. Jímač je určen pro mezikrokvové upevnění</t>
  </si>
  <si>
    <t>-2065787468</t>
  </si>
  <si>
    <t>741420121</t>
  </si>
  <si>
    <t>Montáž izolační tyče oddáleného vedení</t>
  </si>
  <si>
    <t>-99594517</t>
  </si>
  <si>
    <t>Montáž oddáleného vedení izolační tyče</t>
  </si>
  <si>
    <t>741430004</t>
  </si>
  <si>
    <t>Montáž tyč jímací délky do 3 m na střešní hřeben</t>
  </si>
  <si>
    <t>412322268</t>
  </si>
  <si>
    <t>Montáž jímacích tyčí délky do 3 m, na střešní hřeben</t>
  </si>
  <si>
    <t>hr00003</t>
  </si>
  <si>
    <t xml:space="preserve">Jímací tyče SJ2 - izolovaný jímací stožár celkové délky 3,14m skládající se z podpůrné trubky, izolované tyče délky 2640mm, jímací tyče délky 500mm, svorky pro přichycení jímacího vodiče, vč. dalšího  příslušenství. Jímač je určen pro mezikrokvové upevněn</t>
  </si>
  <si>
    <t>-1805272887</t>
  </si>
  <si>
    <t>2069378021</t>
  </si>
  <si>
    <t>741430011</t>
  </si>
  <si>
    <t>Montáž tyč jímací délky přes 3 m na střešní hřeben</t>
  </si>
  <si>
    <t>1477422341</t>
  </si>
  <si>
    <t>Montáž jímacích tyčí délky přes 3 m, na střešní hřeben</t>
  </si>
  <si>
    <t>hr00005</t>
  </si>
  <si>
    <t xml:space="preserve">Jímací tyč SJ3 - jímací stožár celkové délky 2m vč. dalšího  příslušenství. Jímač je pro uchycení do hřebenáčů.</t>
  </si>
  <si>
    <t>2059738588</t>
  </si>
  <si>
    <t>-1743307321</t>
  </si>
  <si>
    <t>2110344545</t>
  </si>
  <si>
    <t>hr00007</t>
  </si>
  <si>
    <t>Mezikrokvový držák FeZn do plochy střechy, průměr trubky 48 mm, rozsah nastavení 600-750 mm, vč. průchodky a pomocné konstrukce</t>
  </si>
  <si>
    <t>-292912829</t>
  </si>
  <si>
    <t>hr00008</t>
  </si>
  <si>
    <t>Montáž - mezikrokvový držák FeZn do plochy střechy, průměr trubky 48 mm, rozsah nastavení 600-750 mm, vč. průchodky a pomocné konstrukce</t>
  </si>
  <si>
    <t>-1413438906</t>
  </si>
  <si>
    <t>hr00009</t>
  </si>
  <si>
    <t>Připojovací sada pro HVI light pro uložení uvnitř podpůrné trubky</t>
  </si>
  <si>
    <t>-1632481126</t>
  </si>
  <si>
    <t>hr00010</t>
  </si>
  <si>
    <t>Montáž - připojovací sada pro HVI light pro uložení uvnitř podpůrné trubky</t>
  </si>
  <si>
    <t>-1318719999</t>
  </si>
  <si>
    <t>hr00011</t>
  </si>
  <si>
    <t>Svorka univerzální</t>
  </si>
  <si>
    <t>399550141</t>
  </si>
  <si>
    <t>hr00013</t>
  </si>
  <si>
    <t>Svorka zkušební</t>
  </si>
  <si>
    <t>1445230999</t>
  </si>
  <si>
    <t>741420021</t>
  </si>
  <si>
    <t>Montáž svorka hromosvodná se 2 šrouby</t>
  </si>
  <si>
    <t>-1681525749</t>
  </si>
  <si>
    <t>Montáž hromosvodného vedení svorek se 2 šrouby</t>
  </si>
  <si>
    <t>hr00015</t>
  </si>
  <si>
    <t>Instalační krabice pro zkušební svorku o rozměrech 140x140x68 pro instalaci do fasády vč. nerezových dvířek o rozměrech 205 x155mm se čtyřhranným klíčem.</t>
  </si>
  <si>
    <t>-115693689</t>
  </si>
  <si>
    <t>hr00016</t>
  </si>
  <si>
    <t>Montáž - instalační krabice pro zkušební svorku o rozměrech 140x140x68 pro instalaci do fasády vč. nerezových dvířek o rozměrech 205 x155mm se čtyřhranným klíčem.</t>
  </si>
  <si>
    <t>891282069</t>
  </si>
  <si>
    <t>hr00017</t>
  </si>
  <si>
    <t xml:space="preserve">"Izolovaný vodič  HVI light se speciálním pláštěm s elektrickou pevností představující ekvivalent vzdálenosti s= 0,45m ve vzduchu (dle ČSN EN 62305-3, čl.6.3). Vodič se skládá z vodivého jádra a speciálního pláště. Včetně koncovek, smršťovací izolace a sv</t>
  </si>
  <si>
    <t>1713050459</t>
  </si>
  <si>
    <t>hr00019</t>
  </si>
  <si>
    <t xml:space="preserve">"Montáž - izolovaný vodič  HVI light se speciálním pláštěm s elektrickou pevností představující ekvivalent vzdálenosti s= 0,45m ve vzduchu (dle ČSN EN 62305-3, čl.6.3), vč. koncovek a PA svorek.</t>
  </si>
  <si>
    <t>2077794224</t>
  </si>
  <si>
    <t>hr00021</t>
  </si>
  <si>
    <t>AlMgSi drát 8 mm</t>
  </si>
  <si>
    <t>581936917</t>
  </si>
  <si>
    <t>741410003</t>
  </si>
  <si>
    <t>Montáž vodič uzemňovací drát nebo lano D do 10 mm na povrchu</t>
  </si>
  <si>
    <t>-19246651</t>
  </si>
  <si>
    <t>Montáž uzemňovacího vedení s upevněním, propojením a připojením pomocí svorek na povrchu drátu nebo lana Ø do 10 mm</t>
  </si>
  <si>
    <t>hr00023</t>
  </si>
  <si>
    <t>FeZn drát 10mm</t>
  </si>
  <si>
    <t>-585012298</t>
  </si>
  <si>
    <t>741410021</t>
  </si>
  <si>
    <t>Montáž vodič uzemňovací pásek průřezu do 120 mm2 v městské zástavbě v zemi</t>
  </si>
  <si>
    <t>55568454</t>
  </si>
  <si>
    <t>Montáž uzemňovacího vedení s upevněním, propojením a připojením pomocí svorek v zemi s izolací spojů pásku průřezu do 120 mm2 v městské zástavbě</t>
  </si>
  <si>
    <t>hr00025</t>
  </si>
  <si>
    <t>Pa svorka pro připojení pláště HVI k potenciálovému vyrovnání</t>
  </si>
  <si>
    <t>492718758</t>
  </si>
  <si>
    <t>hr00026</t>
  </si>
  <si>
    <t>Montáž - Pa svorka pro připojení pláště HVI k potenciálovému vyrovnání</t>
  </si>
  <si>
    <t>-317910203</t>
  </si>
  <si>
    <t>hr00027</t>
  </si>
  <si>
    <t>Svorkovnice pro ekvipotenciální pospojení plášťů vodičů, provedení do venkovních prostor</t>
  </si>
  <si>
    <t>216327375</t>
  </si>
  <si>
    <t>hr00028</t>
  </si>
  <si>
    <t>Montáž - svorkovnice pro ekvipotenciální pospojení plášťů vodičů, provedení do venkovních prostor</t>
  </si>
  <si>
    <t>-688006460</t>
  </si>
  <si>
    <t>hr00029</t>
  </si>
  <si>
    <t>Střešní držák izolovaného HVI vodiče - pro uložení do plochy šikmých střech</t>
  </si>
  <si>
    <t>997829836</t>
  </si>
  <si>
    <t>hr00030</t>
  </si>
  <si>
    <t>Montáž - držák izolovaného vodiče HVI</t>
  </si>
  <si>
    <t>2027554116</t>
  </si>
  <si>
    <t>hr00031</t>
  </si>
  <si>
    <t>Podpěra izolovaného vodiče HVI do zateplené zdi</t>
  </si>
  <si>
    <t>-1527365736</t>
  </si>
  <si>
    <t>hr00032</t>
  </si>
  <si>
    <t>Montáž - podpěra izolovaného vodiče HVI do zateplené zdi</t>
  </si>
  <si>
    <t>-1993632482</t>
  </si>
  <si>
    <t>hr00033</t>
  </si>
  <si>
    <t>Podpěra vedení na hřebenáče</t>
  </si>
  <si>
    <t>-607568760</t>
  </si>
  <si>
    <t>hr00034</t>
  </si>
  <si>
    <t>Montáž - podpěra vedení na hřebenáče</t>
  </si>
  <si>
    <t>1109630284</t>
  </si>
  <si>
    <t>hr00035</t>
  </si>
  <si>
    <t>Podpěra vedení do zdiva PV 42</t>
  </si>
  <si>
    <t>-15012524</t>
  </si>
  <si>
    <t>hr00036</t>
  </si>
  <si>
    <t>Montáž - podpěra vedení do zdiva PV 42</t>
  </si>
  <si>
    <t>-1792529523</t>
  </si>
  <si>
    <t>hr00037</t>
  </si>
  <si>
    <t>Vodič CYY6 pro pospojení plášťů vodičů</t>
  </si>
  <si>
    <t>1009348088</t>
  </si>
  <si>
    <t>hr00038</t>
  </si>
  <si>
    <t>Montáž - Vodič CYY6 pro pospojení plášťů vodičů</t>
  </si>
  <si>
    <t>-1847384016</t>
  </si>
  <si>
    <t>hr00039</t>
  </si>
  <si>
    <t>Trubka pr.23mm pro vodič CYY6</t>
  </si>
  <si>
    <t>1027049663</t>
  </si>
  <si>
    <t>hr00040</t>
  </si>
  <si>
    <t>Montáž - Trubka pr.23mm pro vodič CYY6</t>
  </si>
  <si>
    <t>1291086231</t>
  </si>
  <si>
    <t>hr00041</t>
  </si>
  <si>
    <t>Elektroinstalační trubka tuhá pr.50mm pro svod HVI</t>
  </si>
  <si>
    <t>-298605665</t>
  </si>
  <si>
    <t>hr00042</t>
  </si>
  <si>
    <t>Montáž - elektroinstalační trubka tuhá pr.50mm pro svod HVI</t>
  </si>
  <si>
    <t>-312340958</t>
  </si>
  <si>
    <t>hr00043</t>
  </si>
  <si>
    <t xml:space="preserve">Příchytky pro trubku  pr. 50mm</t>
  </si>
  <si>
    <t>1373423958</t>
  </si>
  <si>
    <t>hr00044</t>
  </si>
  <si>
    <t xml:space="preserve">Montáž - příchytky pro trubku  pr. 50mm</t>
  </si>
  <si>
    <t>609591017</t>
  </si>
  <si>
    <t>hr00045</t>
  </si>
  <si>
    <t>Krabice pro protažení svodů o rozměrech 167x167x78 vč. příslušenství</t>
  </si>
  <si>
    <t>-351252043</t>
  </si>
  <si>
    <t>hr00046</t>
  </si>
  <si>
    <t>Montáž - krabice pro protažení svodů o rozměrech 167x167x78 vč. příslušenství</t>
  </si>
  <si>
    <t>-1247463194</t>
  </si>
  <si>
    <t>hr00047</t>
  </si>
  <si>
    <t>Příchytka pro uchycení izolovaného vodiče v krabici pro protažení svodů do zdi objektu</t>
  </si>
  <si>
    <t>331271493</t>
  </si>
  <si>
    <t>hr00048</t>
  </si>
  <si>
    <t>Montáž - příchytka pro uchycení izolovaného vodiče v krabici pro protažení svodů do zdi objektu</t>
  </si>
  <si>
    <t>253043291</t>
  </si>
  <si>
    <t>hr00049</t>
  </si>
  <si>
    <t>Ochranný úhelník OÚ 2,0</t>
  </si>
  <si>
    <t>-1176801515</t>
  </si>
  <si>
    <t>hr00050</t>
  </si>
  <si>
    <t>Montáž - ochranný úhelník OÚ 2,0</t>
  </si>
  <si>
    <t>1022729875</t>
  </si>
  <si>
    <t>hr00051</t>
  </si>
  <si>
    <t>Číslování svodů - štítek</t>
  </si>
  <si>
    <t>-1363323243</t>
  </si>
  <si>
    <t>hr00052</t>
  </si>
  <si>
    <t>Montáž štítku pro číslování svodů</t>
  </si>
  <si>
    <t>304400027</t>
  </si>
  <si>
    <t>hr00053</t>
  </si>
  <si>
    <t>Zemnící pásek FeZn 30x4 mm</t>
  </si>
  <si>
    <t>588162638</t>
  </si>
  <si>
    <t>231561780</t>
  </si>
  <si>
    <t>hr00055</t>
  </si>
  <si>
    <t>Svorka pásek - drát SR03</t>
  </si>
  <si>
    <t>-153341304</t>
  </si>
  <si>
    <t>hr00056</t>
  </si>
  <si>
    <t>Montáž - Svorka pásek - drát SR03</t>
  </si>
  <si>
    <t>84430538</t>
  </si>
  <si>
    <t>hr00057</t>
  </si>
  <si>
    <t>Svorka pásek - pásek SR02</t>
  </si>
  <si>
    <t>1916490657</t>
  </si>
  <si>
    <t>hr00058</t>
  </si>
  <si>
    <t>Montáž - Svorka pásek - pásek SR02</t>
  </si>
  <si>
    <t>-876978546</t>
  </si>
  <si>
    <t>hr00059</t>
  </si>
  <si>
    <t>Antikorozní nátěr - gumoasfalt</t>
  </si>
  <si>
    <t>1744670500</t>
  </si>
  <si>
    <t>hr00060</t>
  </si>
  <si>
    <t>Montáž - antikorozní nátěr</t>
  </si>
  <si>
    <t>-2128558274</t>
  </si>
  <si>
    <t>hr00061</t>
  </si>
  <si>
    <t>Ostatní pomocný materiál</t>
  </si>
  <si>
    <t>-509401968</t>
  </si>
  <si>
    <t>hr00062</t>
  </si>
  <si>
    <t>Montáž ostatního pomocného materiálu</t>
  </si>
  <si>
    <t>802595408</t>
  </si>
  <si>
    <t>hr00063</t>
  </si>
  <si>
    <t>Výkop rýhy pro zemnící pásek 35x70 cm vč. odstranění skladby chodníku</t>
  </si>
  <si>
    <t>-227610717</t>
  </si>
  <si>
    <t>hr00064</t>
  </si>
  <si>
    <t>Zához rýhy 35x70 cm</t>
  </si>
  <si>
    <t>-140791234</t>
  </si>
  <si>
    <t>hr00065</t>
  </si>
  <si>
    <t>Zednické přípomoce (udané v procentech montážních nákladů)</t>
  </si>
  <si>
    <t>%</t>
  </si>
  <si>
    <t>1722765269</t>
  </si>
  <si>
    <t>hr00066</t>
  </si>
  <si>
    <t>Provedení revize hromosvodu</t>
  </si>
  <si>
    <t>-105643925</t>
  </si>
  <si>
    <t>hr00067</t>
  </si>
  <si>
    <t>Zhotovení projektu skutečného provedení hromosvodu</t>
  </si>
  <si>
    <t>-1255876478</t>
  </si>
  <si>
    <t>742 - Slaboproudé rozvody</t>
  </si>
  <si>
    <t>742 - Elektroinstalace - slaboproud</t>
  </si>
  <si>
    <t xml:space="preserve">    742.1 - Elektrická požární signalizace</t>
  </si>
  <si>
    <t xml:space="preserve">      742.1.1 - Jádro systému</t>
  </si>
  <si>
    <t xml:space="preserve">      742.1.2 - Detektory</t>
  </si>
  <si>
    <t xml:space="preserve">      742.1.3 - sběrnicové moduly</t>
  </si>
  <si>
    <t xml:space="preserve">      742.1.4 - Napájecí zdroje</t>
  </si>
  <si>
    <t xml:space="preserve">      742.1.5 - Kabelové trasy</t>
  </si>
  <si>
    <t xml:space="preserve">      742.1.6 - Nastavení EPS</t>
  </si>
  <si>
    <t xml:space="preserve">    742.2 - NZS - Nouzový zvukový systém</t>
  </si>
  <si>
    <t xml:space="preserve">      742.2.1 - NZS - Jádro systému</t>
  </si>
  <si>
    <t xml:space="preserve">      742.2.2 - NZS - reproduktory</t>
  </si>
  <si>
    <t xml:space="preserve">      742.2.3 - NZS - kabelové trasy</t>
  </si>
  <si>
    <t xml:space="preserve">      742.2.4 - NZS - Nastavení NZS</t>
  </si>
  <si>
    <t xml:space="preserve">    742.4.1 - EKV - Jádro systému</t>
  </si>
  <si>
    <t xml:space="preserve">      742.4.2 - EKV - kabelové trasy</t>
  </si>
  <si>
    <t xml:space="preserve">      742.4.3 - EKV - Ostatní</t>
  </si>
  <si>
    <t xml:space="preserve">    742.3 - PZTS - poplachový zabezpečovací a tísňový systém</t>
  </si>
  <si>
    <t xml:space="preserve">      742.3.1 - Jádro systému</t>
  </si>
  <si>
    <t xml:space="preserve">      742.3.2 - Detektory</t>
  </si>
  <si>
    <t xml:space="preserve">      742.3.3 - Kabelové trasy</t>
  </si>
  <si>
    <t xml:space="preserve">      742.3.4 - Nastavení PZTS</t>
  </si>
  <si>
    <t xml:space="preserve">    742.5 - CCTV - kamerový systém</t>
  </si>
  <si>
    <t xml:space="preserve">      742.5.1 - Jádro systému</t>
  </si>
  <si>
    <t xml:space="preserve">      742.5.2 - kamery</t>
  </si>
  <si>
    <t xml:space="preserve">      742.5.3 - Nastavení CCTV</t>
  </si>
  <si>
    <t xml:space="preserve">    742.6 - Sk - strukturovaná kabeláž</t>
  </si>
  <si>
    <t xml:space="preserve">      742.6.5 - SK - ostatní</t>
  </si>
  <si>
    <t xml:space="preserve">      742.6.1 - SK - Datové racky</t>
  </si>
  <si>
    <t xml:space="preserve">      742.6.2 - SK - Kabelové trasy</t>
  </si>
  <si>
    <t xml:space="preserve">      742.6.3 - SK - aktivní prvky</t>
  </si>
  <si>
    <t xml:space="preserve">      742.6.4 - Kabelový pojezd</t>
  </si>
  <si>
    <t xml:space="preserve">    742.7 - NVI - nouzové volání invalidů z wc</t>
  </si>
  <si>
    <t xml:space="preserve">      742.7.1 - Jádro systému</t>
  </si>
  <si>
    <t xml:space="preserve">      742.7.2 - Kabelové trasy</t>
  </si>
  <si>
    <t xml:space="preserve">      742.7.3 - Ostatní</t>
  </si>
  <si>
    <t xml:space="preserve">    742.8 - STA - společná televizní anténa</t>
  </si>
  <si>
    <t xml:space="preserve">      742.8.1 - systém STA</t>
  </si>
  <si>
    <t xml:space="preserve">      742.8.2 - kabelové trasy</t>
  </si>
  <si>
    <t xml:space="preserve">      742.8.3 - Ostatní</t>
  </si>
  <si>
    <t xml:space="preserve">    742.9 - AV technika</t>
  </si>
  <si>
    <t xml:space="preserve">      742.9.1 - Jádro systému</t>
  </si>
  <si>
    <t xml:space="preserve">      742.9.2 - kabelové trasy</t>
  </si>
  <si>
    <t xml:space="preserve">      742.9.3 - Ostatní</t>
  </si>
  <si>
    <t>Elektroinstalace - slaboproud</t>
  </si>
  <si>
    <t>742.1</t>
  </si>
  <si>
    <t>Elektrická požární signalizace</t>
  </si>
  <si>
    <t>742.1.1</t>
  </si>
  <si>
    <t>Jádro systému</t>
  </si>
  <si>
    <t>742210002</t>
  </si>
  <si>
    <t>Montáž ústředny EPS dvou nebo tří kruhové bez čelního panelu</t>
  </si>
  <si>
    <t>226531582</t>
  </si>
  <si>
    <t>Montáž ústředny EPS bez čelního panelu dvou nebo tříkruhové</t>
  </si>
  <si>
    <t>742210005</t>
  </si>
  <si>
    <t>Montáž čelního panelu do ústředny EPS</t>
  </si>
  <si>
    <t>-334425221</t>
  </si>
  <si>
    <t>Montáž ústředny EPS panelu čelního</t>
  </si>
  <si>
    <t>742210006</t>
  </si>
  <si>
    <t>Montáž rozšiřující karty do ústředny EPS</t>
  </si>
  <si>
    <t>1342590482</t>
  </si>
  <si>
    <t>Montáž ústředny EPS karty rozšiřující</t>
  </si>
  <si>
    <t>742210041</t>
  </si>
  <si>
    <t>Montáž akumulátoru 2x12 V pro ústřednu EPS</t>
  </si>
  <si>
    <t>912850444</t>
  </si>
  <si>
    <t>Montáž akumulátoru 2 x 12 V pro ústřednu EPS</t>
  </si>
  <si>
    <t>742210111</t>
  </si>
  <si>
    <t>Montáž klíčového trezoru se zámkovou vložkou</t>
  </si>
  <si>
    <t>112014177</t>
  </si>
  <si>
    <t>1511323</t>
  </si>
  <si>
    <t>Klíčový trezor požární ochrany</t>
  </si>
  <si>
    <t>1374230286</t>
  </si>
  <si>
    <t>Klíčový trezor požární ochrany, s motýlkovým klíčem, konfigurace pro Českou Lípu</t>
  </si>
  <si>
    <t>Pol1</t>
  </si>
  <si>
    <t xml:space="preserve">Základní sada požární ústředny se sloty modulů a softwarovou podporou 7 modulů. </t>
  </si>
  <si>
    <t>-993728326</t>
  </si>
  <si>
    <t>Základní sada požární ústředny se sloty modulů a softwarovou podporou 7 modulů. Provoz poplašných signalizačních zařízení (optická/akustická/hlasová) v kruhové topologii v různých zónách. Délka kruhového vedení až 3,5 km. Až 127 prvků na jedno kruhové vedení. Provoz různých vstupních/výstupních rozhraní. Paměť událostí s 10 000 záznamy. Provoz bezdrátových komponent schválených dle normy EN 54 s pohodlným měřením intenzity pole. Parametrizace, kalibrace a programování přímo přes USB. Možnost galvanického oddělení analogových kruhových vedení. Signalizační zařízení s napájením po sběrnici synchronním řízením, akustickým signálem, provedení dle DIN EN 54-3, akustický tón poplachu dle DIN 33404. Až 48 hlásičů s integrovanými signalizačními zařízeními. Až 32 signalizačních zařízení na kruhové sběrnici.</t>
  </si>
  <si>
    <t>Pol3</t>
  </si>
  <si>
    <t>Čelní ovládací panel, české provedení</t>
  </si>
  <si>
    <t>699171135</t>
  </si>
  <si>
    <t>Pol4</t>
  </si>
  <si>
    <t>Modul se třemi pozicemi pro moduly analogového kruhového vedení hlásící linky</t>
  </si>
  <si>
    <t>757323397</t>
  </si>
  <si>
    <t>ADI.0066974.URS</t>
  </si>
  <si>
    <t>MM pro sériové rozhraní RS 232/TTY 20mA</t>
  </si>
  <si>
    <t>1480378418</t>
  </si>
  <si>
    <t>ADI.0066970.URS</t>
  </si>
  <si>
    <t>Karta s jednou pozicí pro mikromodul</t>
  </si>
  <si>
    <t>-1397236451</t>
  </si>
  <si>
    <t>Pol6</t>
  </si>
  <si>
    <t>Modul analogového kruhového vedení</t>
  </si>
  <si>
    <t>546073256</t>
  </si>
  <si>
    <t>Pol7</t>
  </si>
  <si>
    <t>Akumulátor 12V/17Ah.</t>
  </si>
  <si>
    <t>-1449977786</t>
  </si>
  <si>
    <t>ADI.0068811.URS</t>
  </si>
  <si>
    <t>Obslužné pole požární ochrany OPPO</t>
  </si>
  <si>
    <t>1591073477</t>
  </si>
  <si>
    <t>ADI.0067020.URS</t>
  </si>
  <si>
    <t>Zobrazovací tablo pro hasiče FAT3000 CZ</t>
  </si>
  <si>
    <t>-859816014</t>
  </si>
  <si>
    <t>134894</t>
  </si>
  <si>
    <t>Zařízení dálkového přenosu na PCO HZS</t>
  </si>
  <si>
    <t>-637409881</t>
  </si>
  <si>
    <t>742.1.2</t>
  </si>
  <si>
    <t>Detektory</t>
  </si>
  <si>
    <t>742210121</t>
  </si>
  <si>
    <t>Montáž hlásiče automatického bodového</t>
  </si>
  <si>
    <t>1618089992</t>
  </si>
  <si>
    <t>742210131</t>
  </si>
  <si>
    <t>Montáž soklu hlásiče nebo patice</t>
  </si>
  <si>
    <t>-1308909131</t>
  </si>
  <si>
    <t>ADI.0067104.URS</t>
  </si>
  <si>
    <t>Skříň tlačítkového hlásiče IQ8 červená</t>
  </si>
  <si>
    <t>-740739638</t>
  </si>
  <si>
    <t>ADI.0067112.URS</t>
  </si>
  <si>
    <t>Elektronika tlačítka IQ8 s oddělovačem</t>
  </si>
  <si>
    <t>-1733155352</t>
  </si>
  <si>
    <t>-1583427221</t>
  </si>
  <si>
    <t>742210261</t>
  </si>
  <si>
    <t>Montáž sirény nebo majáku nebo signalizace</t>
  </si>
  <si>
    <t>792025023</t>
  </si>
  <si>
    <t>Montáž světelných nebo zvukových prvků EPS sirény nebo majáku nebo signalizace</t>
  </si>
  <si>
    <t>ADI.0067070.URS</t>
  </si>
  <si>
    <t>Držák popisných štítků, bal.10 ks</t>
  </si>
  <si>
    <t>363353187</t>
  </si>
  <si>
    <t>Pol20</t>
  </si>
  <si>
    <t>Opticko-kouřový hlásič</t>
  </si>
  <si>
    <t>955094026</t>
  </si>
  <si>
    <t>Pol22</t>
  </si>
  <si>
    <t>Termodiferenciální hlásič</t>
  </si>
  <si>
    <t>-1882659624</t>
  </si>
  <si>
    <t>Pol23</t>
  </si>
  <si>
    <t>Popisovací pole pro hlásič na strop, bal. 10 ks</t>
  </si>
  <si>
    <t>-1940752783</t>
  </si>
  <si>
    <t>ADI.0035797.URS</t>
  </si>
  <si>
    <t>EN54-3 červená siréna s doplňkovou optickou červenou signalizací, IP65</t>
  </si>
  <si>
    <t>1161282814</t>
  </si>
  <si>
    <t>ADI.0067341.URS</t>
  </si>
  <si>
    <t>Maják IQ8Alarm+/F kat. W, červený</t>
  </si>
  <si>
    <t>43644398</t>
  </si>
  <si>
    <t>R_EPS03</t>
  </si>
  <si>
    <t>Montáž popisovacího pole</t>
  </si>
  <si>
    <t>-1256757543</t>
  </si>
  <si>
    <t>742.1.3</t>
  </si>
  <si>
    <t>sběrnicové moduly</t>
  </si>
  <si>
    <t>741330631</t>
  </si>
  <si>
    <t>Montáž relé pomocné vestavné v krytu s kontakty 2P, 3Z se zapojením vodičů</t>
  </si>
  <si>
    <t>-1410512192</t>
  </si>
  <si>
    <t>Montáž relé pomocných se zapojením vodičů vestavných v krytu s kontakty 2P, 3Z</t>
  </si>
  <si>
    <t>742210251</t>
  </si>
  <si>
    <t>Připojení kontaktu ovládaného nebo monitorovaného</t>
  </si>
  <si>
    <t>-1721338043</t>
  </si>
  <si>
    <t>742210305</t>
  </si>
  <si>
    <t>Montáž vstupně výstupního reléového prvku 5 a více kontaktů s krytem</t>
  </si>
  <si>
    <t>1172316354</t>
  </si>
  <si>
    <t>Pol27</t>
  </si>
  <si>
    <t>Adresná jednotka programových vstupů a výstupů 12 PGM výstupy</t>
  </si>
  <si>
    <t>-151738952</t>
  </si>
  <si>
    <t>Pol28</t>
  </si>
  <si>
    <t>Adresná jednotka programových vstupů a výstupů 4 vstupy pro monitorování stavu libovolných zařízení, 2 PGM výstupy</t>
  </si>
  <si>
    <t>441509004</t>
  </si>
  <si>
    <t>Pol29</t>
  </si>
  <si>
    <t>Kryt pro vstupně/výstupní jednotku, kryt pro povrchovou montáž</t>
  </si>
  <si>
    <t>-361479449</t>
  </si>
  <si>
    <t>Pol33</t>
  </si>
  <si>
    <t>Zakončovací odpor EOL-O</t>
  </si>
  <si>
    <t>-437394629</t>
  </si>
  <si>
    <t>Pol34</t>
  </si>
  <si>
    <t>Zakončovací odpor EOL-I</t>
  </si>
  <si>
    <t>861695872</t>
  </si>
  <si>
    <t>Pol47</t>
  </si>
  <si>
    <t>Pomocné relé pro odpojení staničního rozhlasu ve vstupní hale 0P01, napájecí napětí 12-240 V AC/DC, spínaný výkon 2000VA, pracovní teplota -20°C - +50°C, libovolná pracovní poloha,</t>
  </si>
  <si>
    <t>-527252298</t>
  </si>
  <si>
    <t>Pol48</t>
  </si>
  <si>
    <t>Pomocné relé pro odpojení napájecích zdrojů EKV pomocí signálu od EPS, napájecí napětí 12-240 V AC/DC, spínaný výkon 2000VA, pracovní teplota -20°C - +50°C, libovolná pracovní poloha,</t>
  </si>
  <si>
    <t>-330081525</t>
  </si>
  <si>
    <t>R_EPS04</t>
  </si>
  <si>
    <t>Montáž zakončovacího odporu včetně kalibrace</t>
  </si>
  <si>
    <t>-451768242</t>
  </si>
  <si>
    <t>742.1.4</t>
  </si>
  <si>
    <t>Napájecí zdroje</t>
  </si>
  <si>
    <t>742210031</t>
  </si>
  <si>
    <t>Montáž napájecího zdroje pro ústřednu EPS dle EN54-4</t>
  </si>
  <si>
    <t>821162136</t>
  </si>
  <si>
    <t>Montáž zdroje napájecího pro ústřednu EPS dle EN54-4</t>
  </si>
  <si>
    <t>2108606381</t>
  </si>
  <si>
    <t>Pol35</t>
  </si>
  <si>
    <t>Spínaný napájecí zdroj v krytu s informačním LCD displejem schválený podle normy EN54-4, ideální pro použití v systémech elektrické požární signalizace a dále v nasávacích a ventilačních aplikacích. Jeho výstup o napětí 27,6 V ss dodává do zátěže stejnosm</t>
  </si>
  <si>
    <t>-1383226723</t>
  </si>
  <si>
    <t>Spínaný napájecí zdroj v krytu s informačním LCD displejem schválený podle normy EN54-4, ideální pro použití v systémech elektrické požární signalizace a dále v nasávacích a ventilačních aplikacích. Jeho výstup o napětí 27,6 V ss dodává do zátěže stejnosměrný proud až 2,2 A (3,0 A po dobu max. 5 minut) a současně umožňuje dobíjení záložních akumulátorů s kapacitou až 17 Ah.</t>
  </si>
  <si>
    <t>Pol36</t>
  </si>
  <si>
    <t>Akumulátor 12V/7 Ah ohniodolný, šroubové svorky M5, životnost až 5 let, VdS</t>
  </si>
  <si>
    <t>762035655</t>
  </si>
  <si>
    <t>742.1.5</t>
  </si>
  <si>
    <t>Kabelové trasy</t>
  </si>
  <si>
    <t>742110002</t>
  </si>
  <si>
    <t>Montáž trubek pro slaboproud plastových ohebných uložených pod omítku</t>
  </si>
  <si>
    <t>-131952737</t>
  </si>
  <si>
    <t>Montáž trubek elektroinstalačních plastových ohebných uložených pod omítku</t>
  </si>
  <si>
    <t>34571350</t>
  </si>
  <si>
    <t>trubka elektroinstalační ohebná dvouplášťová korugovaná (chránička) D 32/40mm, HDPE+LDPE</t>
  </si>
  <si>
    <t>-14144515</t>
  </si>
  <si>
    <t>1904,7619047619*1,05 "Přepočtené koeficientem množství</t>
  </si>
  <si>
    <t>742121001</t>
  </si>
  <si>
    <t>Montáž kabelů sdělovacích pro vnitřní rozvody do 15 žil</t>
  </si>
  <si>
    <t>279224855</t>
  </si>
  <si>
    <t>Montáž kabelů sdělovacích pro vnitřní rozvody počtu žil do 15</t>
  </si>
  <si>
    <t>Pol38</t>
  </si>
  <si>
    <t>Sdělovací kabel hlásicí linky 1x2x0,8 třída reakce pláště na oheň B2caS1D1</t>
  </si>
  <si>
    <t>-889531542</t>
  </si>
  <si>
    <t>Pol40</t>
  </si>
  <si>
    <t>Hnědý stíněný kabel 2x2x0,8 PH120-R dle ČSN EN 730895, B2caS1D0 dle PrEN 50399:07</t>
  </si>
  <si>
    <t>-716773613</t>
  </si>
  <si>
    <t>Pol41</t>
  </si>
  <si>
    <t>Hnědý stíněný kabel 1x2x0,8 PH120-R dle ČSN EN 730895, B2caS1D0 dle PrEN 50399:07</t>
  </si>
  <si>
    <t>-591339554</t>
  </si>
  <si>
    <t>M045</t>
  </si>
  <si>
    <t>Hnědý stíněný kabel 10x2x0,8 PH120-R dle ČSN EN 730895, B2caS1D0 dle PrEN 50399:07</t>
  </si>
  <si>
    <t>902210379</t>
  </si>
  <si>
    <t>M046</t>
  </si>
  <si>
    <t>Hnědý stíněný kabel 5x2x0,8 PH120-R dle ČSN EN 730895, B2caS1D0 dle PrEN 50399:07</t>
  </si>
  <si>
    <t>2126770488</t>
  </si>
  <si>
    <t>Pol42</t>
  </si>
  <si>
    <t>1-stranná příchytka pro pož. odolné trasy, pro prům. kabelu 8 mm</t>
  </si>
  <si>
    <t>1400834662</t>
  </si>
  <si>
    <t>Pol43</t>
  </si>
  <si>
    <t>Šroub do betonu SB 6,3x35</t>
  </si>
  <si>
    <t>1850175337</t>
  </si>
  <si>
    <t>Pol44</t>
  </si>
  <si>
    <t>Silové kabely s malým množstvím uvolněného tepla v případě požáru a se zachováním funkčnosti kabelové trasy při požáru podle ČSN 73 0895, STN 92 0205, 1-CSKH-V180 P15-R - P60-R, PH120-R, P75090-R M, PS15 – PS60 B2ca s1d1a1 konfigurace 2x2,5</t>
  </si>
  <si>
    <t>-130517483</t>
  </si>
  <si>
    <t>Pol45</t>
  </si>
  <si>
    <t>Požární ucpávky kabelových tras do 60x60 mm</t>
  </si>
  <si>
    <t>611938057</t>
  </si>
  <si>
    <t>742122001</t>
  </si>
  <si>
    <t>Montáž kabelové spojky nebo svorkovnice pro slaboproud do 15 žil</t>
  </si>
  <si>
    <t>905927987</t>
  </si>
  <si>
    <t>Montáž kabelové spojky nebo svorkovnice do 15 žil</t>
  </si>
  <si>
    <t>Pol46</t>
  </si>
  <si>
    <t>elektroinstalační krabice s tepelnou pojistkou, normová trasa, P90-R, E90,</t>
  </si>
  <si>
    <t>183312975</t>
  </si>
  <si>
    <t>Pol49</t>
  </si>
  <si>
    <t>244267866</t>
  </si>
  <si>
    <t>-1409260243</t>
  </si>
  <si>
    <t>1045550889</t>
  </si>
  <si>
    <t>R_eps05</t>
  </si>
  <si>
    <t>Montáž nastřelovací příchytky</t>
  </si>
  <si>
    <t>1531321666</t>
  </si>
  <si>
    <t>742.1.6</t>
  </si>
  <si>
    <t>Nastavení EPS</t>
  </si>
  <si>
    <t>013254000</t>
  </si>
  <si>
    <t>Dokumentace skutečného provedení stavby</t>
  </si>
  <si>
    <t>…</t>
  </si>
  <si>
    <t>1024</t>
  </si>
  <si>
    <t>-1276323468</t>
  </si>
  <si>
    <t>220331006</t>
  </si>
  <si>
    <t>Zaškolení obsluhy pro systém EPS</t>
  </si>
  <si>
    <t>1596600918</t>
  </si>
  <si>
    <t>Uvedení do provozu systém pro EPS zaškolení obsluhy pro systém EPS</t>
  </si>
  <si>
    <t>742210003</t>
  </si>
  <si>
    <t>Montáž ústředny EPS čtyř nebo vícekruhové bez čelního panelu</t>
  </si>
  <si>
    <t>-816911537</t>
  </si>
  <si>
    <t>742210401</t>
  </si>
  <si>
    <t>Programování základních parametrů ústředny EPS</t>
  </si>
  <si>
    <t>-429185920</t>
  </si>
  <si>
    <t>Nastavení a oživení EPS programování základních parametrů ústředny</t>
  </si>
  <si>
    <t>742210421</t>
  </si>
  <si>
    <t>Programování a oživení systému na jeden detektor EPS</t>
  </si>
  <si>
    <t>-514608436</t>
  </si>
  <si>
    <t>Nastavení a oživení EPS oživení systému na jeden detektor</t>
  </si>
  <si>
    <t>742210501</t>
  </si>
  <si>
    <t>Provedení zkoušky TIČR pro EPS</t>
  </si>
  <si>
    <t>-1460692763</t>
  </si>
  <si>
    <t>Zkoušky a revize EPS zkoušky TIČR</t>
  </si>
  <si>
    <t>742210503</t>
  </si>
  <si>
    <t>Provedení koordinační funkční zkoušky EPS</t>
  </si>
  <si>
    <t>-1861182794</t>
  </si>
  <si>
    <t>Zkoušky a revize EPS zkoušky koordinační funkční EPS</t>
  </si>
  <si>
    <t>742210521</t>
  </si>
  <si>
    <t>Výchozí revize systému EPS na jeden detektor</t>
  </si>
  <si>
    <t>-1310071452</t>
  </si>
  <si>
    <t>Zkoušky a revize EPS revize výchozí systému EPS na jeden detektor</t>
  </si>
  <si>
    <t>Pol59</t>
  </si>
  <si>
    <t>Výchozí revize systému</t>
  </si>
  <si>
    <t>1420391814</t>
  </si>
  <si>
    <t>Pol63</t>
  </si>
  <si>
    <t>Zkušební provoz, součinnost při uvádění systému do provozu a předání</t>
  </si>
  <si>
    <t>2018712632</t>
  </si>
  <si>
    <t>Pol64</t>
  </si>
  <si>
    <t>Mimostaveništní doprava osob a materiálu</t>
  </si>
  <si>
    <t>1210048758</t>
  </si>
  <si>
    <t>742.2</t>
  </si>
  <si>
    <t>NZS - Nouzový zvukový systém</t>
  </si>
  <si>
    <t>742.2.1</t>
  </si>
  <si>
    <t>NZS - Jádro systému</t>
  </si>
  <si>
    <t>742330002</t>
  </si>
  <si>
    <t>Montáž rozvaděče stojanového</t>
  </si>
  <si>
    <t>1280093415</t>
  </si>
  <si>
    <t>Montáž strukturované kabeláže rozvaděče stojanového</t>
  </si>
  <si>
    <t>nzs03294</t>
  </si>
  <si>
    <t>19" Stojanový rozvaděč 16U 800x800mm</t>
  </si>
  <si>
    <t>361079091</t>
  </si>
  <si>
    <t>742330022</t>
  </si>
  <si>
    <t>Montáž napájecího panelu do rozvaděče</t>
  </si>
  <si>
    <t>1937850407</t>
  </si>
  <si>
    <t>Montáž strukturované kabeláže příslušenství a ostatní práce k rozvaděčům napájecího panelu</t>
  </si>
  <si>
    <t>nzs03296</t>
  </si>
  <si>
    <t>Napájecí panel PDU 19", 9x ČSN, 1U, kabel 2 m hliníkový</t>
  </si>
  <si>
    <t>-637437328</t>
  </si>
  <si>
    <t>742330023</t>
  </si>
  <si>
    <t>Montáž vyvazovacíhoho panelu 1U</t>
  </si>
  <si>
    <t>-1236082031</t>
  </si>
  <si>
    <t>Montáž strukturované kabeláže příslušenství a ostatní práce k rozvaděčům vyvazovacíhoho panelu 1U</t>
  </si>
  <si>
    <t>nzs03295</t>
  </si>
  <si>
    <t>19" vyvazovací panel 1U 5x plastové oko 75mm, rádius</t>
  </si>
  <si>
    <t>-149636805</t>
  </si>
  <si>
    <t>742330024</t>
  </si>
  <si>
    <t>Montáž patch panelu 24 portů UTP/FTP</t>
  </si>
  <si>
    <t>1607702857</t>
  </si>
  <si>
    <t>Montáž strukturované kabeláže příslušenství a ostatní práce k rozvaděčům patch panelu 24 portů UTP/FTP</t>
  </si>
  <si>
    <t>nzs03297</t>
  </si>
  <si>
    <t>Patch panel 19" - neosazený</t>
  </si>
  <si>
    <t>-1449465880</t>
  </si>
  <si>
    <t>742410001</t>
  </si>
  <si>
    <t>Montáž systémového zesilovače rozhlasu</t>
  </si>
  <si>
    <t>-410120303</t>
  </si>
  <si>
    <t>Montáž rozhlasu systémového zesilovače</t>
  </si>
  <si>
    <t>NZS001265</t>
  </si>
  <si>
    <t>Zesilovač</t>
  </si>
  <si>
    <t>1093210058</t>
  </si>
  <si>
    <t>Zesilovač 600W, celkem 4 kanály
- Montáž do racku 1U;
- rozdělění výkonu na jednolivé kanály dle zatížení;
- Záložní kanál součástí zesilovače;</t>
  </si>
  <si>
    <t>742410011</t>
  </si>
  <si>
    <t>Montáž vstupního modulu rozhlasové ústředny</t>
  </si>
  <si>
    <t>-1629548062</t>
  </si>
  <si>
    <t>Montáž rozhlasu vstupního modulu rozhlasové ústředny</t>
  </si>
  <si>
    <t>NZS0000124</t>
  </si>
  <si>
    <t>Řídící jednotka NSZ</t>
  </si>
  <si>
    <t>1852613542</t>
  </si>
  <si>
    <t>Řídíci jednotka NZS
- Komunikace po vyhrazené IP síti;
- Zabezpečení kanálů OMNEO;
- Montáž do racku 1U;</t>
  </si>
  <si>
    <t>742410021</t>
  </si>
  <si>
    <t>Montáž manageru napájení a nabíječi akumulátorů rozhlasu</t>
  </si>
  <si>
    <t>-261241538</t>
  </si>
  <si>
    <t>Montáž rozhlasu manageru napájení a nabíječi akumulátorů</t>
  </si>
  <si>
    <t>nzs00016845</t>
  </si>
  <si>
    <t>Napájecí modul</t>
  </si>
  <si>
    <t>-1850766545</t>
  </si>
  <si>
    <t>Multifunkční napájecí zdroj
- Montáž do racku 2U;
- Připojení 1ks AKU max 230Ah;
- integrovaný 6- portový switch s PoE;
- Možnost zapojení až 3 ks zesilovačů;</t>
  </si>
  <si>
    <t>742410081</t>
  </si>
  <si>
    <t>Montáž desky dohledu nad linkami rozhlasu</t>
  </si>
  <si>
    <t>-1490359063</t>
  </si>
  <si>
    <t>Montáž rozhlasu desky dohledu nad linkami</t>
  </si>
  <si>
    <t>nzs013</t>
  </si>
  <si>
    <t>Deska EOL</t>
  </si>
  <si>
    <t>-2000299392</t>
  </si>
  <si>
    <t>Deska EOL reproduktorová</t>
  </si>
  <si>
    <t>742410101</t>
  </si>
  <si>
    <t>Montáž dálkové stanice hlasatele rozhlasu</t>
  </si>
  <si>
    <t>473665231</t>
  </si>
  <si>
    <t>Montáž rozhlasu dálkové stanice hlasatele</t>
  </si>
  <si>
    <t>nzs02145</t>
  </si>
  <si>
    <t>Mikrofonní stanice</t>
  </si>
  <si>
    <t>-546737636</t>
  </si>
  <si>
    <t>Stolní LCD mikrofonní stanice
- Napájení PoE;
- Připojení 2x RJ 45;
- Komunikace pomocí protokolu OMNEO;
- Šifrování AES 128;</t>
  </si>
  <si>
    <t>742410111</t>
  </si>
  <si>
    <t>Montáž klávesnice hlasatele rozhlasu</t>
  </si>
  <si>
    <t>1388016853</t>
  </si>
  <si>
    <t>Montáž rozhlasu klávesnice hlasatele</t>
  </si>
  <si>
    <t>nzs11131365</t>
  </si>
  <si>
    <t>Klavesnice ke stanici hlasatele</t>
  </si>
  <si>
    <t>184606180</t>
  </si>
  <si>
    <t>NZS02879</t>
  </si>
  <si>
    <t>Instalace keystone</t>
  </si>
  <si>
    <t>-23109581</t>
  </si>
  <si>
    <t>nzs03298</t>
  </si>
  <si>
    <t>Keystone FTP CAT 5e</t>
  </si>
  <si>
    <t>277043446</t>
  </si>
  <si>
    <t>nzs03299</t>
  </si>
  <si>
    <t>Patch kabel FTP Cat 5e, délka 1m</t>
  </si>
  <si>
    <t>1521989993</t>
  </si>
  <si>
    <t>nzs03300</t>
  </si>
  <si>
    <t>Patch kabel FTP Cat 5e, délka 2m</t>
  </si>
  <si>
    <t>-27679946</t>
  </si>
  <si>
    <t>nzs367854</t>
  </si>
  <si>
    <t>Montáž akumulátoru</t>
  </si>
  <si>
    <t>-1794811616</t>
  </si>
  <si>
    <t>nzs9832456</t>
  </si>
  <si>
    <t>Akumulátor</t>
  </si>
  <si>
    <t>-353952157</t>
  </si>
  <si>
    <t>Záložní Akumulátor 12V/110Ah</t>
  </si>
  <si>
    <t>742.2.2</t>
  </si>
  <si>
    <t>NZS - reproduktory</t>
  </si>
  <si>
    <t>742410062</t>
  </si>
  <si>
    <t>Montáž reproduktoru podhledového s krytem rozhlasu</t>
  </si>
  <si>
    <t>-705091123</t>
  </si>
  <si>
    <t>Montáž rozhlasu reproduktoru podhledového s krytem</t>
  </si>
  <si>
    <t>NZS084123</t>
  </si>
  <si>
    <t>Podhledový reproduktor s požárním krytem</t>
  </si>
  <si>
    <t>-1003136625</t>
  </si>
  <si>
    <t>Podhledový reproduktor
- Jmenovitý výkon 6W;
- Počet odboček na nejnižší jmenovitý výkon: 4;
- Nejnižší jmenovitý výkon 0,75W;
- Vyzařovací úhel:1kHz/180°, 4kHz/62°;
- IP21;
- Povrchová / zápustná / závěsná montáž;
- požární kryt</t>
  </si>
  <si>
    <t>742410063</t>
  </si>
  <si>
    <t>Montáž reproduktoru nástěnného rozhlasu</t>
  </si>
  <si>
    <t>-1944716273</t>
  </si>
  <si>
    <t>Montáž rozhlasu reproduktoru nástěnného</t>
  </si>
  <si>
    <t>nzs02385</t>
  </si>
  <si>
    <t>Nástenný reproduktor</t>
  </si>
  <si>
    <t>796566146</t>
  </si>
  <si>
    <t>Nástěný reproduktor
- Jmenovitý výkon 6W;
- Počet odboček na nejnižší jmenovitý výkon:4;
- Nejnižší jmenovitý výkon 0,75W;
- Vyzařovací úhel:1kHz/120°, 4kHz55°;
- IP32;
- Možnost povrchové/zápustné montáže;</t>
  </si>
  <si>
    <t>nzs02386</t>
  </si>
  <si>
    <t>Nástěnný reproduktor</t>
  </si>
  <si>
    <t>-843475985</t>
  </si>
  <si>
    <t>Skříňový reproduktor
- Jmenovitý výkon 50W;
- Počet odboček na nejnižší jmenovitý výkon: 4;
- Nejnižší jmenovitý výkon 6,25W;
- Vyzařovací úhel:1kHz/186°, 4kHz/126°;
- IP65;
- Povrchová montáž;</t>
  </si>
  <si>
    <t>742410064</t>
  </si>
  <si>
    <t>Montáž reproduktoru směrového rozhlasu</t>
  </si>
  <si>
    <t>1520160774</t>
  </si>
  <si>
    <t>Montáž rozhlasu reproduktoru směrového</t>
  </si>
  <si>
    <t>nzs02387</t>
  </si>
  <si>
    <t>Tlakový reproduktor</t>
  </si>
  <si>
    <t>-1409659195</t>
  </si>
  <si>
    <t xml:space="preserve">Tlakový reproduktor
- Jmenovitý výkon 25W;
- Počet odboček na nejnižší jmenovitý výkon: 3;
- Nejnižší jmenovitý výkon 6,25W;
- Vyzařovací úhel:1kHz/70°, 4kHz/25°;
- IP65;
- Povrchová  montáž;</t>
  </si>
  <si>
    <t>742.2.3</t>
  </si>
  <si>
    <t>NZS - kabelové trasy</t>
  </si>
  <si>
    <t>-1517192055</t>
  </si>
  <si>
    <t>741130021</t>
  </si>
  <si>
    <t>Ukončení vodič izolovaný do 2,5 mm2 na svorkovnici</t>
  </si>
  <si>
    <t>1766325034</t>
  </si>
  <si>
    <t>Ukončení vodičů izolovaných s označením a zapojením na svorkovnici s otevřením a uzavřením krytu, průřezu žíly do 2,5 mm2</t>
  </si>
  <si>
    <t>nzs96871</t>
  </si>
  <si>
    <t>"Kabel 1-CSKH-V180+ P15-R - P60-R, PH120-R, P75090-R, PS15 – PS60, B2ca s1d1a1 2x2,5;- Vhodný i pro uložení do země;"</t>
  </si>
  <si>
    <t>-1093541602</t>
  </si>
  <si>
    <t>-1726061442</t>
  </si>
  <si>
    <t>nzs96875</t>
  </si>
  <si>
    <t>Trubka ohebná pod omítku pr. 25</t>
  </si>
  <si>
    <t>185052336</t>
  </si>
  <si>
    <t>nzs96876</t>
  </si>
  <si>
    <t>Kopoflex 40/32</t>
  </si>
  <si>
    <t>-1603652646</t>
  </si>
  <si>
    <t>1814163166</t>
  </si>
  <si>
    <t>nzs96872</t>
  </si>
  <si>
    <t>Kabelové příchytky jednostrané, trasa s funkční integritou při požáru</t>
  </si>
  <si>
    <t>-725785945</t>
  </si>
  <si>
    <t>nzs96873</t>
  </si>
  <si>
    <t>Šrouby do betonu 6,3x35</t>
  </si>
  <si>
    <t>1434584556</t>
  </si>
  <si>
    <t>579674107</t>
  </si>
  <si>
    <t>nzs96877</t>
  </si>
  <si>
    <t>Datový kabel FTP 5e, plášť s třídou reakce B2ca - s1d1a1</t>
  </si>
  <si>
    <t>345892491</t>
  </si>
  <si>
    <t>nzs96878</t>
  </si>
  <si>
    <t>Držák keystonu do podlahové krabice 45 x 22,5 mm</t>
  </si>
  <si>
    <t>302725130</t>
  </si>
  <si>
    <t>-1175782510</t>
  </si>
  <si>
    <t>-2024897936</t>
  </si>
  <si>
    <t>Pol49.1</t>
  </si>
  <si>
    <t>657166969</t>
  </si>
  <si>
    <t>-940213774</t>
  </si>
  <si>
    <t>742.2.4</t>
  </si>
  <si>
    <t>NZS - Nastavení NZS</t>
  </si>
  <si>
    <t>013254000.1</t>
  </si>
  <si>
    <t>369982149</t>
  </si>
  <si>
    <t>742410201</t>
  </si>
  <si>
    <t>Oživení a nastavení ústředny rozhlasu, programování</t>
  </si>
  <si>
    <t>1140632931</t>
  </si>
  <si>
    <t>Montáž rozhlasu nastavení a oživení ústředny rozhlasu a naprogramování</t>
  </si>
  <si>
    <t>742410301</t>
  </si>
  <si>
    <t>Měření impedance rozhlasové ústředny</t>
  </si>
  <si>
    <t>968663250</t>
  </si>
  <si>
    <t>Montáž rozhlasu měření impedance rozhlasové ústředny</t>
  </si>
  <si>
    <t>742410302</t>
  </si>
  <si>
    <t>Měření srozumitelnosti systému rozhlasu</t>
  </si>
  <si>
    <t>285255624</t>
  </si>
  <si>
    <t>Montáž rozhlasu měření srozumitelnosti systému</t>
  </si>
  <si>
    <t>-1278846478</t>
  </si>
  <si>
    <t>-1628478816</t>
  </si>
  <si>
    <t>-16241994</t>
  </si>
  <si>
    <t>742.4.1</t>
  </si>
  <si>
    <t>EKV - Jádro systému</t>
  </si>
  <si>
    <t>M028</t>
  </si>
  <si>
    <t>Licence EKV - verze PRO - nová instalace</t>
  </si>
  <si>
    <t>-648688565</t>
  </si>
  <si>
    <t>742240022</t>
  </si>
  <si>
    <t>Přístupového softwaru k dodanému HW, multilicence</t>
  </si>
  <si>
    <t>1493095564</t>
  </si>
  <si>
    <t>Montáž elekronické kontroly vstupu přístupového softwaru k dodanému HW, multilicence</t>
  </si>
  <si>
    <t>M029</t>
  </si>
  <si>
    <t>Bezkontaktní multitechnologická čtečka, IP připojení RJ 45, napájení pomocí PoE max. 12,95W, kompatibilní s Bluetooth 5.0 LE, dosah až 10m, zabezpečení RSA-1024 a AES-128, RFID varianta 13,56 MHz a varianta 125 kHz a 13,56 MHz, podpora NFC, krytí IP 55 a</t>
  </si>
  <si>
    <t>-696202870</t>
  </si>
  <si>
    <t>742240003</t>
  </si>
  <si>
    <t>Montáž bezkontaktní čipové karty k elektronické kontrole vstupu</t>
  </si>
  <si>
    <t>947760626</t>
  </si>
  <si>
    <t>Montáž elekronické kontroly vstupu bezkontaktní čipová karta</t>
  </si>
  <si>
    <t>M030</t>
  </si>
  <si>
    <t xml:space="preserve">Bezkontaktní čtečka, připojení USB, RFID  125 kHz a 13,56 MHz</t>
  </si>
  <si>
    <t>769077731</t>
  </si>
  <si>
    <t>742240006</t>
  </si>
  <si>
    <t>Montáž klávesnicové čtečky USB k PC pro načítání karet do programu</t>
  </si>
  <si>
    <t>1402479400</t>
  </si>
  <si>
    <t>Montáž elekronické kontroly vstupu klávesnicová čtečka USB k PC pro načítání karet do programu</t>
  </si>
  <si>
    <t>M031</t>
  </si>
  <si>
    <t xml:space="preserve">Domovní modulární interkom, připojení pomocí RJ 45,  protokol SIP 2.0, napájení PoE 802.3af, umožňuje připojení čtečky karet, umožňuje volání prostřednictvím IP ústředny, úroveň krytí IP 54, IK08, provozní teplota -40°C až +60°C, umožňuje aktivní upozorně</t>
  </si>
  <si>
    <t>145876127</t>
  </si>
  <si>
    <t>742310002</t>
  </si>
  <si>
    <t>Montáž komunikačního tabla k domácímu telefonu</t>
  </si>
  <si>
    <t>2058307089</t>
  </si>
  <si>
    <t>Montáž domovního telefonu komunikačního tabla</t>
  </si>
  <si>
    <t>M032</t>
  </si>
  <si>
    <t>Rám pro instalaci do zdi, 2 připojitelné moduly</t>
  </si>
  <si>
    <t>1571142502</t>
  </si>
  <si>
    <t>M033</t>
  </si>
  <si>
    <t>Krabice pro instalaci do zdi, 2 moduly</t>
  </si>
  <si>
    <t>-2045071870</t>
  </si>
  <si>
    <t>742310004</t>
  </si>
  <si>
    <t>Montáž elektroinstalační krabice pod tablo domácího telefonu</t>
  </si>
  <si>
    <t>952266623</t>
  </si>
  <si>
    <t>Montáž domovního telefonu elektroinstalační krabice pod tablo</t>
  </si>
  <si>
    <t>M034</t>
  </si>
  <si>
    <t xml:space="preserve">Bezkontaktní multitechnologická čtečka integrovatelná rámu interkomu,   připojení společné s interkomem pomocí: IP připojení RJ 45, napájení pomocí PoE max. 12,95W, kompatibilní s Bluetooth 4.0 nebo vyšší, dosah až 10m, zabezpečení RSA-1024 a AES-128, RFI</t>
  </si>
  <si>
    <t>1493781976</t>
  </si>
  <si>
    <t>1184107355</t>
  </si>
  <si>
    <t>m050</t>
  </si>
  <si>
    <t>Rám pro instalaci do zdi, 1 modul</t>
  </si>
  <si>
    <t>1380684907</t>
  </si>
  <si>
    <t>m854</t>
  </si>
  <si>
    <t>Krabice pro instalaci do zdi, 1 modul</t>
  </si>
  <si>
    <t>-1551946031</t>
  </si>
  <si>
    <t>-1082997886</t>
  </si>
  <si>
    <t>M035</t>
  </si>
  <si>
    <t>Bezpečnostní relé, dvouvodičové propojení se čtečkou, napájení a datová komunikace se četčkou, obsahuje pasivní výstup NC/NO až 30V /1A</t>
  </si>
  <si>
    <t>-48428747</t>
  </si>
  <si>
    <t>M036</t>
  </si>
  <si>
    <t>IP video telefon, Android, 7" LCD, 16x SIP účtů, 2x RJ45, USB, WIFI, Bluetooth, PoE</t>
  </si>
  <si>
    <t>-622541129</t>
  </si>
  <si>
    <t>742320012</t>
  </si>
  <si>
    <t>Montáž elektromechanického zámku včetně trasy dveřmi a přechodové krabice</t>
  </si>
  <si>
    <t>1014448292</t>
  </si>
  <si>
    <t>Montáž elektricky ovládaných zámků elektromechanických včetně trasy dveřmi a přechodové krabice</t>
  </si>
  <si>
    <t>M037</t>
  </si>
  <si>
    <t>Elektromechanický, samozamykací zámek hluboký zámek s reverzním režimem, napájení 12Vdc/24Vdc</t>
  </si>
  <si>
    <t>1579061496</t>
  </si>
  <si>
    <t>M038</t>
  </si>
  <si>
    <t>Kabel s konektorem</t>
  </si>
  <si>
    <t>133937771</t>
  </si>
  <si>
    <t>M039</t>
  </si>
  <si>
    <t>Kabelová průchodka</t>
  </si>
  <si>
    <t>-711545517</t>
  </si>
  <si>
    <t>M040</t>
  </si>
  <si>
    <t>Protiplech</t>
  </si>
  <si>
    <t>-599558483</t>
  </si>
  <si>
    <t>742.4.2</t>
  </si>
  <si>
    <t>EKV - kabelové trasy</t>
  </si>
  <si>
    <t>741330634</t>
  </si>
  <si>
    <t>Montáž relé pomocné vestavné v krytu s kontakty 4P se zapojením vodičů</t>
  </si>
  <si>
    <t>-837373870</t>
  </si>
  <si>
    <t>Montáž relé pomocných se zapojením vodičů vestavných v krytu s kontakty 4P</t>
  </si>
  <si>
    <t>M044</t>
  </si>
  <si>
    <t>47055155</t>
  </si>
  <si>
    <t>ekv1488</t>
  </si>
  <si>
    <t>1210840859</t>
  </si>
  <si>
    <t>1795952889</t>
  </si>
  <si>
    <t>34571072</t>
  </si>
  <si>
    <t>trubka elektroinstalační ohebná z PVC (EN) 2320</t>
  </si>
  <si>
    <t>-1445301943</t>
  </si>
  <si>
    <t>742110506</t>
  </si>
  <si>
    <t>Montáž krabic pro slaboproud zapuštěných plastových odbočných univerzálních s víčkem</t>
  </si>
  <si>
    <t>507336321</t>
  </si>
  <si>
    <t>Montáž krabic elektroinstalačních s víčkem zapuštěných plastových odbočných univerzálních</t>
  </si>
  <si>
    <t>M041</t>
  </si>
  <si>
    <t>Propojovací krabice</t>
  </si>
  <si>
    <t>-516848821</t>
  </si>
  <si>
    <t>-1339072806</t>
  </si>
  <si>
    <t>ekv1484</t>
  </si>
  <si>
    <t>Napájecí kabel CYSY 2x1,5mm</t>
  </si>
  <si>
    <t>2080251861</t>
  </si>
  <si>
    <t>742240008</t>
  </si>
  <si>
    <t>Montáž spínavého zdroje s krytem 12V, 3,5 A s akumulátorem 12V/17 Ah k elektronické kontrole vstupu</t>
  </si>
  <si>
    <t>-532630580</t>
  </si>
  <si>
    <t>Montáž elekronické kontroly vstupu spínavého zdroje s krytem 12V, 3,5 A s akumulátorem 12V/17 Ah</t>
  </si>
  <si>
    <t>M042</t>
  </si>
  <si>
    <t>Spínaný napájecí zdroj 27,6 V ss / 2 A v krytu, aku max. 2 x 7 Ah, technologické výstupy výpadek napájení, AKU,</t>
  </si>
  <si>
    <t>-921941814</t>
  </si>
  <si>
    <t>M043</t>
  </si>
  <si>
    <t>Akumulátor 12V/4Ah.</t>
  </si>
  <si>
    <t>-1972187821</t>
  </si>
  <si>
    <t>742330011</t>
  </si>
  <si>
    <t>Montáž zařízení do rozvaděče (switch, UPS, DVR, server) bez nastavení</t>
  </si>
  <si>
    <t>1878998188</t>
  </si>
  <si>
    <t>Montáž strukturované kabeláže zařízení do rozvaděče switche, UPS, DVR, server bez nastavení</t>
  </si>
  <si>
    <t>ekv1486</t>
  </si>
  <si>
    <t>UPS pro EKV, rackové provedení, velikost 2U, připojení až 10 externích baterií o napětí 48V, kapacita UPS 600W/750VA</t>
  </si>
  <si>
    <t>-1899831046</t>
  </si>
  <si>
    <t>ekv1487</t>
  </si>
  <si>
    <t>Externí baterie pro UPS, externí baterie do racku velikost 2U, vstupní napětí baterie 48V</t>
  </si>
  <si>
    <t>2117436699</t>
  </si>
  <si>
    <t>742.4.3</t>
  </si>
  <si>
    <t>EKV - Ostatní</t>
  </si>
  <si>
    <t>013254000.3</t>
  </si>
  <si>
    <t>1735146903</t>
  </si>
  <si>
    <t>1958786154</t>
  </si>
  <si>
    <t>Pol49.2</t>
  </si>
  <si>
    <t>799557578</t>
  </si>
  <si>
    <t>654239074</t>
  </si>
  <si>
    <t>Pol59.1</t>
  </si>
  <si>
    <t>-238967933</t>
  </si>
  <si>
    <t>Pol63.1</t>
  </si>
  <si>
    <t>-1443311793</t>
  </si>
  <si>
    <t>Pol64.1</t>
  </si>
  <si>
    <t>-460087530</t>
  </si>
  <si>
    <t>742.3</t>
  </si>
  <si>
    <t>PZTS - poplachový zabezpečovací a tísňový systém</t>
  </si>
  <si>
    <t>742.3.1</t>
  </si>
  <si>
    <t>742220003</t>
  </si>
  <si>
    <t>Montáž ústředny PZTS přes 48 do 520 zón a 32 podsystémů s komunikátorem na PCO a zdrojem</t>
  </si>
  <si>
    <t>173912761</t>
  </si>
  <si>
    <t>Montáž ústředny PZTS s komunikátorem na PCO a zdrojem přes 48 do 520 zón a 32 podsystémů</t>
  </si>
  <si>
    <t>ADI.0031673.URS</t>
  </si>
  <si>
    <t>Ústředna až 264 zón a 32 grup v krytu bez klávesnice s komunikátorem a zdrojem</t>
  </si>
  <si>
    <t>123989956</t>
  </si>
  <si>
    <t>742220031</t>
  </si>
  <si>
    <t>Montáž koncentrátoru nebo expanderu v krytu</t>
  </si>
  <si>
    <t>1628341139</t>
  </si>
  <si>
    <t>Montáž koncentrátoru nebo expanderu pro PZTS</t>
  </si>
  <si>
    <t>ADI.0031700.URS</t>
  </si>
  <si>
    <t>Koncentrátor v kovovém krytu pro 8 zón se 4 PGM výstupy</t>
  </si>
  <si>
    <t>-391544367</t>
  </si>
  <si>
    <t>742220051</t>
  </si>
  <si>
    <t>Montáž krabice pro expander s uložením na omítku</t>
  </si>
  <si>
    <t>-1792821551</t>
  </si>
  <si>
    <t>Montáž krabice pro expander uložené na omítce</t>
  </si>
  <si>
    <t>742220141</t>
  </si>
  <si>
    <t>Montáž ovládací klávesnice pro dodanou ústřednu</t>
  </si>
  <si>
    <t>-1932911283</t>
  </si>
  <si>
    <t>Montáž klávesnice pro dodanou ústřednu</t>
  </si>
  <si>
    <t>ADI.0031687.URS</t>
  </si>
  <si>
    <t>MK8 LCD klávesnice pro ústředny Galaxy Flex a Dimension</t>
  </si>
  <si>
    <t>-826367103</t>
  </si>
  <si>
    <t>742220161</t>
  </si>
  <si>
    <t>Montáž akumulátoru 12V</t>
  </si>
  <si>
    <t>-1299801951</t>
  </si>
  <si>
    <t>ADI.0033184.URS</t>
  </si>
  <si>
    <t>Akumulátor 12V / 18Ah se šroubovými svorkami M5 a životností až 3 roky</t>
  </si>
  <si>
    <t>1548290832</t>
  </si>
  <si>
    <t>742220172</t>
  </si>
  <si>
    <t>Montáž komunikátoru GSM do ústředny</t>
  </si>
  <si>
    <t>-1680596159</t>
  </si>
  <si>
    <t>Montáž komunikátoru do ústředny GSM</t>
  </si>
  <si>
    <t>ADI.0031692.URS</t>
  </si>
  <si>
    <t>Systémový GSM modul v kovovém krytu pro posílání SMS a volání uživateli</t>
  </si>
  <si>
    <t>540685389</t>
  </si>
  <si>
    <t>742220211</t>
  </si>
  <si>
    <t>Montáž zálohového napájecího zdroje s dobíječem a akumulátorem</t>
  </si>
  <si>
    <t>1456406087</t>
  </si>
  <si>
    <t>ADI.0033075.URS</t>
  </si>
  <si>
    <t>Spínaný zdroj v kov. krytu 13,8Vss/3A s výstupy, LED disp., prostor pro AKU 17Ah</t>
  </si>
  <si>
    <t>1285553607</t>
  </si>
  <si>
    <t>742.3.2</t>
  </si>
  <si>
    <t>742220053</t>
  </si>
  <si>
    <t>Montáž krabice propojovací pro magnetický kontakt</t>
  </si>
  <si>
    <t>1051653562</t>
  </si>
  <si>
    <t>Montáž krabice pro magnetický kontakt propojovací</t>
  </si>
  <si>
    <t>ADI.0033267.URS</t>
  </si>
  <si>
    <t>Plastová nízká propojovací krabice, 5+1 šroubovací svorka</t>
  </si>
  <si>
    <t>-913261795</t>
  </si>
  <si>
    <t>742220232</t>
  </si>
  <si>
    <t>Montáž detektoru na stěnu nebo na strop</t>
  </si>
  <si>
    <t>-281408157</t>
  </si>
  <si>
    <t>Montáž příslušenství pro PZTS detektor na stěnu nebo na strop</t>
  </si>
  <si>
    <t>ADI.0032267.URS</t>
  </si>
  <si>
    <t>PIR detektor se zrcadlovou optikou, dosahem 15m a funkcí PET</t>
  </si>
  <si>
    <t>944450652</t>
  </si>
  <si>
    <t>771099643</t>
  </si>
  <si>
    <t>ADI.0032382.URS</t>
  </si>
  <si>
    <t>Detektor tříštění skla s dosahem až 7,6m i pro skla s fóliemi</t>
  </si>
  <si>
    <t>-652412001</t>
  </si>
  <si>
    <t>742220235</t>
  </si>
  <si>
    <t>Montáž magnetického kontaktu povrchového</t>
  </si>
  <si>
    <t>-354521985</t>
  </si>
  <si>
    <t>Montáž příslušenství pro PZTS magnetický kontakt povrchový</t>
  </si>
  <si>
    <t>ADI.0032440.URS</t>
  </si>
  <si>
    <t>MG kontakt povrchový čtyřdrátový s pracovní mezerou 25mm, kabel 6m</t>
  </si>
  <si>
    <t>-391191175</t>
  </si>
  <si>
    <t>742.3.3</t>
  </si>
  <si>
    <t>741120101</t>
  </si>
  <si>
    <t>Montáž vodičů izolovaných měděných bez ukončení uložených v trubkách nebo lištách zatažených plných a laněných s PVC pláštěm, bezhalogenových, ohniodolných (CY, CHAH-R(V)) průřezu žíly 0,15 až 16 mm2</t>
  </si>
  <si>
    <t>-436425072</t>
  </si>
  <si>
    <t>R742202003177</t>
  </si>
  <si>
    <t>ohebný kabel s Cu jádrem PVC izolace vodičů PVC plášť 3x1.5mm</t>
  </si>
  <si>
    <t>-1763553696</t>
  </si>
  <si>
    <t>741920113.HLT</t>
  </si>
  <si>
    <t>Ucpávka prostupu tmel CP 611A kabelové chráničky D přes 20 do 30 mm stěnou tl 100 mm požární odolnost EI 90</t>
  </si>
  <si>
    <t>325963901</t>
  </si>
  <si>
    <t>1388344598</t>
  </si>
  <si>
    <t>742110005</t>
  </si>
  <si>
    <t>Montáž trubek pro slaboproud plastových ohebných uložených v podlaze</t>
  </si>
  <si>
    <t>-518073939</t>
  </si>
  <si>
    <t>Montáž trubek elektroinstalačních plastových ohebných uložených v podlaze</t>
  </si>
  <si>
    <t>34571073</t>
  </si>
  <si>
    <t>trubka elektroinstalační ohebná z PVC (EN) 2325</t>
  </si>
  <si>
    <t>-2026727754</t>
  </si>
  <si>
    <t>1000*1,05 "Přepočtené koeficientem množství</t>
  </si>
  <si>
    <t>34571074</t>
  </si>
  <si>
    <t>trubka elektroinstalační ohebná z PVC (EN) 2332</t>
  </si>
  <si>
    <t>1749055693</t>
  </si>
  <si>
    <t>1235719976</t>
  </si>
  <si>
    <t>40*1,05 "Přepočtené koeficientem množství</t>
  </si>
  <si>
    <t>742110041</t>
  </si>
  <si>
    <t>Montáž lišt vkládacích pro slaboproud</t>
  </si>
  <si>
    <t>2043818924</t>
  </si>
  <si>
    <t>Montáž lišt elektroinstalačních vkládacích</t>
  </si>
  <si>
    <t>34571004</t>
  </si>
  <si>
    <t>lišta elektroinstalační hranatá PVC 20x20mm</t>
  </si>
  <si>
    <t>-1584130259</t>
  </si>
  <si>
    <t>34571008</t>
  </si>
  <si>
    <t>lišta elektroinstalační hranatá PVC 40x40mm</t>
  </si>
  <si>
    <t>1487464788</t>
  </si>
  <si>
    <t>142,857142857143*1,05 "Přepočtené koeficientem množství</t>
  </si>
  <si>
    <t>742121001.1</t>
  </si>
  <si>
    <t>-1497237033</t>
  </si>
  <si>
    <t>R742202003178</t>
  </si>
  <si>
    <t>datový kabel Cat.5e FTP LSOH</t>
  </si>
  <si>
    <t>-1213042991</t>
  </si>
  <si>
    <t>742121001.2</t>
  </si>
  <si>
    <t>383004723</t>
  </si>
  <si>
    <t>34121044</t>
  </si>
  <si>
    <t>kabel sdělovací pro zapojení detektorů systému PZTS</t>
  </si>
  <si>
    <t>594706429</t>
  </si>
  <si>
    <t>742.3.4</t>
  </si>
  <si>
    <t>Nastavení PZTS</t>
  </si>
  <si>
    <t>013254000.2</t>
  </si>
  <si>
    <t>1973021556</t>
  </si>
  <si>
    <t>742220401</t>
  </si>
  <si>
    <t>Programování základních parametrů ústředny PZTS</t>
  </si>
  <si>
    <t>1987748735</t>
  </si>
  <si>
    <t>Nastavení a oživení PZTS programování základních parametrů ústředny</t>
  </si>
  <si>
    <t>742220402</t>
  </si>
  <si>
    <t>Programování systému na jeden detektor PZTS</t>
  </si>
  <si>
    <t>-1589228820</t>
  </si>
  <si>
    <t>Nastavení a oživení PZTS programování systému na jeden detektor</t>
  </si>
  <si>
    <t>742220411</t>
  </si>
  <si>
    <t>Oživení systému na jeden detektor PZTS</t>
  </si>
  <si>
    <t>993789535</t>
  </si>
  <si>
    <t>Nastavení a oživení PZTS oživení systému na jeden detektor</t>
  </si>
  <si>
    <t>742220511</t>
  </si>
  <si>
    <t>Výchozí revize systému PZTS</t>
  </si>
  <si>
    <t>-1645784134</t>
  </si>
  <si>
    <t>Zkoušky a revize PZTS revize výchozí systému PZTS</t>
  </si>
  <si>
    <t>-1415721152</t>
  </si>
  <si>
    <t>-110620871</t>
  </si>
  <si>
    <t>674806784</t>
  </si>
  <si>
    <t>742.5</t>
  </si>
  <si>
    <t>CCTV - kamerový systém</t>
  </si>
  <si>
    <t>742.5.1</t>
  </si>
  <si>
    <t>220450002</t>
  </si>
  <si>
    <t>Montáž switche datového</t>
  </si>
  <si>
    <t>-1262849159</t>
  </si>
  <si>
    <t>ADI.0050836.URS</t>
  </si>
  <si>
    <t>Switch 24x PoE +Gigabit, 4x 10Gigabit SFP+, 128Gbp, 370W</t>
  </si>
  <si>
    <t>194771348</t>
  </si>
  <si>
    <t>ADI.0050872.URS</t>
  </si>
  <si>
    <t>SFP+ Single Mode, 10 Gigabit, LC Module (10km)</t>
  </si>
  <si>
    <t>2004671752</t>
  </si>
  <si>
    <t>ADI.0051566.URS</t>
  </si>
  <si>
    <t>Patch kabel Solarix 9/125 LCpc/LCpc SM OS1 1m duplex SXPC-LC/LC-PC-OS1-1M-D</t>
  </si>
  <si>
    <t>-1983771716</t>
  </si>
  <si>
    <t>742230001</t>
  </si>
  <si>
    <t>Montáž DVR nebo NAS, nahrávacího zařízení pro kamery</t>
  </si>
  <si>
    <t>471851996</t>
  </si>
  <si>
    <t>Montáž kamerového systému DVR nebo NAS, nahrávacího zařízení pro kamery</t>
  </si>
  <si>
    <t>ADI.0060997.URS</t>
  </si>
  <si>
    <t>Výkonný NVR pro 32 IP kamer, až 12MP, HDMI, 4K, H.265, I/O, bez HDD</t>
  </si>
  <si>
    <t>1424442405</t>
  </si>
  <si>
    <t>ADI.0068568.URS</t>
  </si>
  <si>
    <t>Přídavný HDD k rekordérům, 4TB, WD nová řada PURZ</t>
  </si>
  <si>
    <t>522619727</t>
  </si>
  <si>
    <t>742230002</t>
  </si>
  <si>
    <t>Montáž PC pro sledování kamerového systému, OS, monitor, klávesnice myš</t>
  </si>
  <si>
    <t>-252841691</t>
  </si>
  <si>
    <t>Montáž kamerového systému PC pro sledování kamerového systému, OS, monitor, klávesnice myš</t>
  </si>
  <si>
    <t>M001</t>
  </si>
  <si>
    <t>Klientská stanice: Počítač Intel Core i5 12400 Alder Lake 4.4 GHz, Intel UHD Graphics 730, RAM 8GB DDR4, SSD 512 GB, Bez mechaniky, Wi-Fi, HDMI a DisplayPort, 4× USB 3.2, 4× USB 2.0, typ skříně: Desktop, myš a klávesnice, Windows 11 Pro,</t>
  </si>
  <si>
    <t>-522473793</t>
  </si>
  <si>
    <t>M002</t>
  </si>
  <si>
    <t>LCD monitor prohnutý, Full HD 1920 × 1080, VA, 16:9, 1 ms, 165Hz, FreeSync, 8bit, 250 cd/m2, kontrast 3000:1, DisplayPort,HDMI 1.4, sluchátkový výstup, VESA</t>
  </si>
  <si>
    <t>353477550</t>
  </si>
  <si>
    <t>-1946833660</t>
  </si>
  <si>
    <t>M003</t>
  </si>
  <si>
    <t>UPS, rackové provedení, velikost 2U, připojení až 10 externích baterií o napětí 48V, kapacita UPS 600W/750VA</t>
  </si>
  <si>
    <t>-58208933</t>
  </si>
  <si>
    <t>M004</t>
  </si>
  <si>
    <t>1427442633</t>
  </si>
  <si>
    <t>742.5.2</t>
  </si>
  <si>
    <t>kamery</t>
  </si>
  <si>
    <t>742230003</t>
  </si>
  <si>
    <t>Montáž venkovní kamery</t>
  </si>
  <si>
    <t>-1667432450</t>
  </si>
  <si>
    <t>Montáž kamerového systému venkovní kamery</t>
  </si>
  <si>
    <t>ADI.0030193.URS</t>
  </si>
  <si>
    <t>IP bullet kamera, 2MP, MZVF 2.7-13.5mm, WDR 120dB, IR 50m, ePoE, AI, IP67</t>
  </si>
  <si>
    <t>1564529787</t>
  </si>
  <si>
    <t>742230004</t>
  </si>
  <si>
    <t>Montáž vnitřní kamery</t>
  </si>
  <si>
    <t>2063203615</t>
  </si>
  <si>
    <t>Montáž kamerového systému vnitřní kamery</t>
  </si>
  <si>
    <t>ADI.0030416.URS</t>
  </si>
  <si>
    <t>IP dome kamera, 2MP, MZVF 2.7-13.5mm, WDR 120dB, IR 40m, ePoE, AI, IP67</t>
  </si>
  <si>
    <t>326826839</t>
  </si>
  <si>
    <t>742.5.3</t>
  </si>
  <si>
    <t>Nastavení CCTV</t>
  </si>
  <si>
    <t>013254000.4</t>
  </si>
  <si>
    <t>749445593</t>
  </si>
  <si>
    <t>742230102</t>
  </si>
  <si>
    <t>Instalace a nastavení SW pro sledování kamer</t>
  </si>
  <si>
    <t>257305384</t>
  </si>
  <si>
    <t>Montáž kamerového systému nastavení a instalace instalace a nastavení SW pro sledování kamer</t>
  </si>
  <si>
    <t>742230103</t>
  </si>
  <si>
    <t>Nastavení záběru podle přání uživatele</t>
  </si>
  <si>
    <t>1580642827</t>
  </si>
  <si>
    <t>Montáž kamerového systému nastavení a instalace nastavení záběru podle přání uživatele</t>
  </si>
  <si>
    <t>Pol49.3</t>
  </si>
  <si>
    <t>-1893083898</t>
  </si>
  <si>
    <t>Pol59.2</t>
  </si>
  <si>
    <t>409682655</t>
  </si>
  <si>
    <t>1662783389</t>
  </si>
  <si>
    <t>Pol64.2</t>
  </si>
  <si>
    <t>693943728</t>
  </si>
  <si>
    <t>742.6</t>
  </si>
  <si>
    <t>Sk - strukturovaná kabeláž</t>
  </si>
  <si>
    <t>742.6.5</t>
  </si>
  <si>
    <t>SK - ostatní</t>
  </si>
  <si>
    <t>013254000.5</t>
  </si>
  <si>
    <t>-1736003927</t>
  </si>
  <si>
    <t>-1507215212</t>
  </si>
  <si>
    <t>sk5756</t>
  </si>
  <si>
    <t>-116089955</t>
  </si>
  <si>
    <t>Trubka pevná PVC, průměr 120 mm</t>
  </si>
  <si>
    <t>742110107</t>
  </si>
  <si>
    <t>Montáž kabelového žlabu pro slaboproud drátěného 500/100 mm</t>
  </si>
  <si>
    <t>-1685827980</t>
  </si>
  <si>
    <t>Montáž kabelového žlabu drátěného 500/100 mm</t>
  </si>
  <si>
    <t>34575602</t>
  </si>
  <si>
    <t>žlab kabelový drátěný galvanicky zinkovaný 500/100mm</t>
  </si>
  <si>
    <t>1686109480</t>
  </si>
  <si>
    <t>742330101</t>
  </si>
  <si>
    <t>Měření metalického segmentu s vyhotovením protokolu</t>
  </si>
  <si>
    <t>-455609295</t>
  </si>
  <si>
    <t>Montáž strukturované kabeláže měření segmentu metalického s vyhotovením protokolu</t>
  </si>
  <si>
    <t>742330102</t>
  </si>
  <si>
    <t>Měření optického segmentu, měření útlumu, 2 okna</t>
  </si>
  <si>
    <t>-416730468</t>
  </si>
  <si>
    <t>Montáž strukturované kabeláže měření segmentu optického, měření útlumu, 2 okna</t>
  </si>
  <si>
    <t>-420613534</t>
  </si>
  <si>
    <t>-1697811614</t>
  </si>
  <si>
    <t>Pol49.4</t>
  </si>
  <si>
    <t>-163453226</t>
  </si>
  <si>
    <t>-1073151588</t>
  </si>
  <si>
    <t>Pol59.3</t>
  </si>
  <si>
    <t>211862148</t>
  </si>
  <si>
    <t>Pol63.2</t>
  </si>
  <si>
    <t>-1664315696</t>
  </si>
  <si>
    <t>Pol64.3</t>
  </si>
  <si>
    <t>664294946</t>
  </si>
  <si>
    <t>742.6.1</t>
  </si>
  <si>
    <t>SK - Datové racky</t>
  </si>
  <si>
    <t>742330001</t>
  </si>
  <si>
    <t>Montáž rozvaděče nástěnného</t>
  </si>
  <si>
    <t>-1758230241</t>
  </si>
  <si>
    <t>Montáž strukturované kabeláže rozvaděče nástěnného</t>
  </si>
  <si>
    <t>-519033486</t>
  </si>
  <si>
    <t>-2062554646</t>
  </si>
  <si>
    <t>809955933</t>
  </si>
  <si>
    <t>-355734047</t>
  </si>
  <si>
    <t>742330026</t>
  </si>
  <si>
    <t>Montáž panelu pro 24 x optický konektor</t>
  </si>
  <si>
    <t>-1212677469</t>
  </si>
  <si>
    <t>Montáž strukturované kabeláže příslušenství a ostatní práce k rozvaděčům panelu pro 24 x optický konektor včetně vany</t>
  </si>
  <si>
    <t>742330028</t>
  </si>
  <si>
    <t>Montáž konektoru SM, MM, 50/125 um</t>
  </si>
  <si>
    <t>541873950</t>
  </si>
  <si>
    <t>Montáž strukturované kabeláže příslušenství a ostatní práce k rozvaděčům konektoru MM/SM</t>
  </si>
  <si>
    <t>742330031</t>
  </si>
  <si>
    <t>Teplem smrštitelná ochrana sváru</t>
  </si>
  <si>
    <t>755078979</t>
  </si>
  <si>
    <t>Montáž strukturované kabeláže příslušenství a ostatní práce k rozvaděčům teplem smrštitelná ochrana sváru</t>
  </si>
  <si>
    <t>2*(24+12+12)</t>
  </si>
  <si>
    <t>742330052</t>
  </si>
  <si>
    <t>Popis portů patchpanelu</t>
  </si>
  <si>
    <t>-1185411017</t>
  </si>
  <si>
    <t>Montáž strukturované kabeláže zásuvek datových popis portů patchpanelu</t>
  </si>
  <si>
    <t>7*48</t>
  </si>
  <si>
    <t>M011</t>
  </si>
  <si>
    <t xml:space="preserve">19" datový rozvaděč S-Rack 47U 800x800 mm,  perforované dveře 2křídlé, v předu i vzadu, perforace 80%, zátěž 600kg, 2 páry vertikálních lišt, bočnice odnímatelné, kompletně připravené a pospojované zemnění,  RAL 7035+5005, s kolečky</t>
  </si>
  <si>
    <t>972693801</t>
  </si>
  <si>
    <t>SK358753</t>
  </si>
  <si>
    <t>19"patchpanel 1U 48x preLink RJ45 Cat.6a, AWG 24-22, osazený + příslušenství</t>
  </si>
  <si>
    <t>-73976576</t>
  </si>
  <si>
    <t>M012</t>
  </si>
  <si>
    <t>Perforované dvere 80 %, 2krídlé pro S-RACK DT 47U 800mm</t>
  </si>
  <si>
    <t>1351992392</t>
  </si>
  <si>
    <t>M013</t>
  </si>
  <si>
    <t>19" vyvaz.kovový panel,5x velké kovové oko, 1U, barva šedá</t>
  </si>
  <si>
    <t>179337327</t>
  </si>
  <si>
    <t>M014</t>
  </si>
  <si>
    <t>Napájecí panel PDU 19", 9x ČSN, 1U, kabel 2 m</t>
  </si>
  <si>
    <t>-1224145225</t>
  </si>
  <si>
    <t>M015</t>
  </si>
  <si>
    <t>vertikální vyvazovací panel 47U</t>
  </si>
  <si>
    <t>-487452409</t>
  </si>
  <si>
    <t>M016</t>
  </si>
  <si>
    <t>Optická vana 19", 1U, 24x SC, včetně pigtailů, spojek, kazet a ochran</t>
  </si>
  <si>
    <t>-815842455</t>
  </si>
  <si>
    <t>M017</t>
  </si>
  <si>
    <t>Optická vana 19", 1U, 12x SC, včetně pigtailů, spojek, kazet a ochran</t>
  </si>
  <si>
    <t>1532375436</t>
  </si>
  <si>
    <t>M018</t>
  </si>
  <si>
    <t xml:space="preserve">19" stojanový rozvadec S-RACK 26U 800 x 800mm, skleněné dveře s bezpečnostním sklem (4mm), zátěž 600kg, 2 páry vertikálních lišt, bočnice odnímatelné, kompletně připravené a pospojované zemnění,  RAL 7035+5005</t>
  </si>
  <si>
    <t>-873801315</t>
  </si>
  <si>
    <t>M019</t>
  </si>
  <si>
    <t>-1848552801</t>
  </si>
  <si>
    <t>-1339947046</t>
  </si>
  <si>
    <t>1719057404</t>
  </si>
  <si>
    <t>M020</t>
  </si>
  <si>
    <t xml:space="preserve">Nást.rozvaděč jednodílný,12U,š. 600mm,hloubka 450mm, skleněné dveře s bezpečnostním sklem (4mm), zátěž 100kg, 2 páry vertikálních lišt, bočnice odnímatelné, kompletně připravené a pospojované zemnění,  RAL 7035+5005</t>
  </si>
  <si>
    <t>-29068273</t>
  </si>
  <si>
    <t>M021</t>
  </si>
  <si>
    <t>1295955667</t>
  </si>
  <si>
    <t>M022</t>
  </si>
  <si>
    <t>-1487894713</t>
  </si>
  <si>
    <t>-1284634033</t>
  </si>
  <si>
    <t>742.6.2</t>
  </si>
  <si>
    <t>SK - Kabelové trasy</t>
  </si>
  <si>
    <t>541053057</t>
  </si>
  <si>
    <t>M026</t>
  </si>
  <si>
    <t>Trubka ohebná pr 32</t>
  </si>
  <si>
    <t>1567382233</t>
  </si>
  <si>
    <t>M027</t>
  </si>
  <si>
    <t>Trubka ohebna pr 40</t>
  </si>
  <si>
    <t>-571221764</t>
  </si>
  <si>
    <t>SK358757</t>
  </si>
  <si>
    <t>Chránička optického kabelu HDPE 40/32</t>
  </si>
  <si>
    <t>1356344047</t>
  </si>
  <si>
    <t>SK358756</t>
  </si>
  <si>
    <t>Mikrotrubička 10/8 HDPE</t>
  </si>
  <si>
    <t>1347913453</t>
  </si>
  <si>
    <t>SK358758</t>
  </si>
  <si>
    <t>spojka HDPE</t>
  </si>
  <si>
    <t>-464376379</t>
  </si>
  <si>
    <t>SK358759</t>
  </si>
  <si>
    <t>koncovka pro chráničky optického kabelu HDPE 40</t>
  </si>
  <si>
    <t>5736807</t>
  </si>
  <si>
    <t>1704818482</t>
  </si>
  <si>
    <t>1860409873</t>
  </si>
  <si>
    <t>M023</t>
  </si>
  <si>
    <t>Elektro instalační lišta 20x20mm</t>
  </si>
  <si>
    <t>-421114047</t>
  </si>
  <si>
    <t>M024</t>
  </si>
  <si>
    <t>Elektro instalační lišta 40x40mm</t>
  </si>
  <si>
    <t>-461341059</t>
  </si>
  <si>
    <t>M025</t>
  </si>
  <si>
    <t>Elektro instalační lišta 110x70mm</t>
  </si>
  <si>
    <t>401855957</t>
  </si>
  <si>
    <t>-111463526</t>
  </si>
  <si>
    <t>SK358740</t>
  </si>
  <si>
    <t>Kabel U/UTP Cat.6a 500 MHz, 4x2xAWG23/1</t>
  </si>
  <si>
    <t>-509385636</t>
  </si>
  <si>
    <t>SK358760</t>
  </si>
  <si>
    <t>Univerzální FO kabel A/I-DQ(ZN)BH 8x 9/125?m OS2,LS0H, Dca_x000d_
Nekovové prvky, ochrana proti hlodavcum, cerný plášt, 6mm, 1250N - k propojení datových racků</t>
  </si>
  <si>
    <t>-1223970688</t>
  </si>
  <si>
    <t>Univerzální FO kabel A/I-DQ(ZN)BH 8x 9/125?m OS2,LS0H, Dca
Nekovové prvky, ochrana proti hlodavcum, cerný plášt, 6mm, 1250N - k propojení datových racků</t>
  </si>
  <si>
    <t>SK358762</t>
  </si>
  <si>
    <t>Vaření optických spojů</t>
  </si>
  <si>
    <t>2111175460</t>
  </si>
  <si>
    <t>742330042</t>
  </si>
  <si>
    <t>Montáž datové dvouzásuvky</t>
  </si>
  <si>
    <t>-250868936</t>
  </si>
  <si>
    <t>Montáž strukturované kabeláže zásuvek datových pod omítku, do nábytku, do parapetního žlabu nebo podlahové krabice dvouzásuvky</t>
  </si>
  <si>
    <t>SK358744</t>
  </si>
  <si>
    <t>1333342283</t>
  </si>
  <si>
    <t>SK358745</t>
  </si>
  <si>
    <t>Konektor RJ-45 UTP Cat.6a pro instalacní kabel</t>
  </si>
  <si>
    <t>1201772650</t>
  </si>
  <si>
    <t>SK358747</t>
  </si>
  <si>
    <t>Zásuvka datová 2xRJ 45, kompletní, dle sandardu investora</t>
  </si>
  <si>
    <t>1918315463</t>
  </si>
  <si>
    <t>SK358748</t>
  </si>
  <si>
    <t>Zásuvka UTP Cat 6a na DIN lištu</t>
  </si>
  <si>
    <t>530258507</t>
  </si>
  <si>
    <t>SK58811</t>
  </si>
  <si>
    <t>Osazení optického patch cordu/metalického patch cordu</t>
  </si>
  <si>
    <t>-1985144231</t>
  </si>
  <si>
    <t>SK358761</t>
  </si>
  <si>
    <t>Univerzální FO kabel A/I-DQ(ZN)BH 4x 9/125?m OS2,LS0H, Dca,_x000d_
Nekovové prvky, ochrana proti hlodavcum, cerný plášt, 6mm, 1250N</t>
  </si>
  <si>
    <t>1370046737</t>
  </si>
  <si>
    <t>Univerzální FO kabel A/I-DQ(ZN)BH 4x 9/125?m OS2,LS0H, Dca,
Nekovové prvky, ochrana proti hlodavcum, cerný plášt, 6mm, 1250N</t>
  </si>
  <si>
    <t>SK358742</t>
  </si>
  <si>
    <t>Optický propojovací kabel duplex SC‑SC 9/125 SM, 1m</t>
  </si>
  <si>
    <t>-1709058823</t>
  </si>
  <si>
    <t>SK358749</t>
  </si>
  <si>
    <t>DualBoot LED patchkabel 2xRJ45 UTP Cat.6a, šedá, 1m</t>
  </si>
  <si>
    <t>-587440857</t>
  </si>
  <si>
    <t>SK358750</t>
  </si>
  <si>
    <t>DualBoot LED patchkabel 2xRJ45 UTP Cat.6a, šedá, 2m</t>
  </si>
  <si>
    <t>-221800669</t>
  </si>
  <si>
    <t>SK358751</t>
  </si>
  <si>
    <t>DualBoot LED patchkabel 2xRJ45 UTP Cat.6a, šedá, 3m</t>
  </si>
  <si>
    <t>1447573432</t>
  </si>
  <si>
    <t>SK358752</t>
  </si>
  <si>
    <t>DualBoot LED patchkabel 2xRJ45 UTP Cat.6a, šedá, 5m</t>
  </si>
  <si>
    <t>997217513</t>
  </si>
  <si>
    <t>SK358741</t>
  </si>
  <si>
    <t>SFP Konektor 1Gb, SM, LC</t>
  </si>
  <si>
    <t>-1191935114</t>
  </si>
  <si>
    <t>SK358743</t>
  </si>
  <si>
    <t>"Keystone modul RJ45, UTP,kategorie Cat.6a ISO/IEC 11801 SFB, podpora IEEE 802.3an TM-2006, počet přep.cyklů &gt;750_x000d_
Certifikováno s třetí generací Power over Ethernet pro výkony až 100 W 802.3bt"</t>
  </si>
  <si>
    <t>1210530881</t>
  </si>
  <si>
    <t>"Keystone modul RJ45, UTP,kategorie Cat.6a ISO/IEC 11801 SFB, podpora IEEE 802.3an TM-2006, počet přep.cyklů &gt;750
Certifikováno s třetí generací Power over Ethernet pro výkony až 100 W 802.3bt"</t>
  </si>
  <si>
    <t>742.6.3</t>
  </si>
  <si>
    <t>SK - aktivní prvky</t>
  </si>
  <si>
    <t>821417073</t>
  </si>
  <si>
    <t>SK284452</t>
  </si>
  <si>
    <t>Nastavení aktivního prvku</t>
  </si>
  <si>
    <t>-920143140</t>
  </si>
  <si>
    <t>SK358754</t>
  </si>
  <si>
    <t>Managed switch 48 10/100/1000 PoE+ 740 W plus 4 Gigabit SFP</t>
  </si>
  <si>
    <t>-1935130151</t>
  </si>
  <si>
    <t>SK358764</t>
  </si>
  <si>
    <t>Wi-Fi 6 Access point 802.11ax+802.11ac, 2x2 MIMO</t>
  </si>
  <si>
    <t>2006777035</t>
  </si>
  <si>
    <t>SK358765</t>
  </si>
  <si>
    <t>Embedded Wireless Controller - 50 AP's &amp; 1000 clients</t>
  </si>
  <si>
    <t>-175440166</t>
  </si>
  <si>
    <t>-398755672</t>
  </si>
  <si>
    <t>1176815489</t>
  </si>
  <si>
    <t>SK72348</t>
  </si>
  <si>
    <t>Nastavení a montáž telefonní ústředny</t>
  </si>
  <si>
    <t>-1022233851</t>
  </si>
  <si>
    <t>SK57463</t>
  </si>
  <si>
    <t>SW platforma ústředny VOIP</t>
  </si>
  <si>
    <t>-1227200159</t>
  </si>
  <si>
    <t>SK57464</t>
  </si>
  <si>
    <t>SW VOIP licence, 1 uživatel</t>
  </si>
  <si>
    <t>-2058793789</t>
  </si>
  <si>
    <t>SK57465</t>
  </si>
  <si>
    <t>IP PoE telefon, 2,3" 132x64 LCD 2 prog.tl., 100MbE + zdroj</t>
  </si>
  <si>
    <t>-815444270</t>
  </si>
  <si>
    <t>SK57466</t>
  </si>
  <si>
    <t>Server - Intel UHD Graphics P630, RAM 16GB DDR4, HDD 1,2 TB, Bez mechaniky, VGA D-SUB, 2× USB 3.2, 1× USB 2.0, typ skříně: Rack, Prostor pro osm interních 2,5" nebo čtyři 3,5" pevné disky, Paměť RAM až 64 GB</t>
  </si>
  <si>
    <t>-84337452</t>
  </si>
  <si>
    <t>742.6.4</t>
  </si>
  <si>
    <t>Kabelový pojezd</t>
  </si>
  <si>
    <t>-1998361700</t>
  </si>
  <si>
    <t>XK687540</t>
  </si>
  <si>
    <t>Montáž pojezdu</t>
  </si>
  <si>
    <t>55596877</t>
  </si>
  <si>
    <t>SK687541</t>
  </si>
  <si>
    <t>Kabelový vozík plochý C40 35x132</t>
  </si>
  <si>
    <t>1531116301</t>
  </si>
  <si>
    <t>SK687542</t>
  </si>
  <si>
    <t>Tažný vozík plochý C40 35x132</t>
  </si>
  <si>
    <t>507187889</t>
  </si>
  <si>
    <t>SK687543</t>
  </si>
  <si>
    <t>Koncová svorka plochá C40 35x132</t>
  </si>
  <si>
    <t>-947455662</t>
  </si>
  <si>
    <t>SK687544</t>
  </si>
  <si>
    <t>Tažné rameno 400mm</t>
  </si>
  <si>
    <t>1625469520</t>
  </si>
  <si>
    <t>SK687545</t>
  </si>
  <si>
    <t>C Profilová lišta 6m C40</t>
  </si>
  <si>
    <t>728080362</t>
  </si>
  <si>
    <t>SK687546</t>
  </si>
  <si>
    <t>Kolejové spřáhlo C40</t>
  </si>
  <si>
    <t>-1414970398</t>
  </si>
  <si>
    <t>SK687547</t>
  </si>
  <si>
    <t>Koncový doraz C40</t>
  </si>
  <si>
    <t>-2075109341</t>
  </si>
  <si>
    <t>SK687548</t>
  </si>
  <si>
    <t>Opěrné držáky flex. C40</t>
  </si>
  <si>
    <t>511930925</t>
  </si>
  <si>
    <t>SK687549</t>
  </si>
  <si>
    <t>Nástěnný držák</t>
  </si>
  <si>
    <t>1007725110</t>
  </si>
  <si>
    <t>742.7</t>
  </si>
  <si>
    <t>NVI - nouzové volání invalidů z wc</t>
  </si>
  <si>
    <t>742.7.1</t>
  </si>
  <si>
    <t>742350001</t>
  </si>
  <si>
    <t>Montáž signalizačního světla s elektronikou a akustickou signalizací k zařízení pro ZTP</t>
  </si>
  <si>
    <t>-1349119051</t>
  </si>
  <si>
    <t>Montáž zařízení pro tělesně postižené signalizačního světla s akustickou signalizací</t>
  </si>
  <si>
    <t>742350002</t>
  </si>
  <si>
    <t>Montáž potvrzovacího tlačítka k zařízení pro ZTP</t>
  </si>
  <si>
    <t>602424522</t>
  </si>
  <si>
    <t>Montáž zařízení pro tělesně postižené potvrzovacího tlačítka</t>
  </si>
  <si>
    <t>742350003</t>
  </si>
  <si>
    <t>Montáž volacího tlačítka do výšky 900 mm a táhla do výšky 150 mm k zařízení pro ZTP</t>
  </si>
  <si>
    <t>1157138014</t>
  </si>
  <si>
    <t>Montáž zařízení pro tělesně postižené volacího tlačítka do výšky 900 mm a táhla do výšky 150 mm</t>
  </si>
  <si>
    <t>742350004</t>
  </si>
  <si>
    <t>Montáž napájecího zdroje 24 V k zařízení pro ZTP</t>
  </si>
  <si>
    <t>1290333753</t>
  </si>
  <si>
    <t>Montáž zařízení pro tělesně postižené napájecího zdroje 24 V</t>
  </si>
  <si>
    <t>742350006</t>
  </si>
  <si>
    <t>Montáž instalační krabice pro DHM</t>
  </si>
  <si>
    <t>1313309842</t>
  </si>
  <si>
    <t>Montáž zařízení pro tělesně postižené instalační krabice pro DHM</t>
  </si>
  <si>
    <t>ABB.3280BC10001B</t>
  </si>
  <si>
    <t>Sada pro nouzovou signalizaci</t>
  </si>
  <si>
    <t>663762919</t>
  </si>
  <si>
    <t>Sada pro nouzovou signalizaci podle vyhlášky 398/2009 Sb., Krytí IP20, napájení 230V AC, akustický alarm 2,3kHz/78dB, optický alrm červené blikající světlo</t>
  </si>
  <si>
    <t>742.7.2</t>
  </si>
  <si>
    <t>-1223920343</t>
  </si>
  <si>
    <t>162807011</t>
  </si>
  <si>
    <t>1680267761</t>
  </si>
  <si>
    <t>38,0952380952381*1,05 "Přepočtené koeficientem množství</t>
  </si>
  <si>
    <t>-1559487803</t>
  </si>
  <si>
    <t>47,6190476190476*1,05 "Přepočtené koeficientem množství</t>
  </si>
  <si>
    <t>-1352092674</t>
  </si>
  <si>
    <t>M005</t>
  </si>
  <si>
    <t>Instalační krabice 2 pozice</t>
  </si>
  <si>
    <t>2027869474</t>
  </si>
  <si>
    <t>M006</t>
  </si>
  <si>
    <t>instalační krabice 1 pozice</t>
  </si>
  <si>
    <t>-1222372278</t>
  </si>
  <si>
    <t>-2036780153</t>
  </si>
  <si>
    <t>2000000871</t>
  </si>
  <si>
    <t xml:space="preserve">J-Y(St)Y  2x2x0.8 šedá</t>
  </si>
  <si>
    <t>-892393226</t>
  </si>
  <si>
    <t>50*1,2 "Přepočtené koeficientem množství</t>
  </si>
  <si>
    <t>-630257287</t>
  </si>
  <si>
    <t>1449252266</t>
  </si>
  <si>
    <t>1724318487</t>
  </si>
  <si>
    <t>742.7.3</t>
  </si>
  <si>
    <t>Ostatní</t>
  </si>
  <si>
    <t>013254000.6</t>
  </si>
  <si>
    <t>-1804191466</t>
  </si>
  <si>
    <t>Pol49.6</t>
  </si>
  <si>
    <t>426580258</t>
  </si>
  <si>
    <t>Pol59.4</t>
  </si>
  <si>
    <t>2103780234</t>
  </si>
  <si>
    <t>Pol63.3</t>
  </si>
  <si>
    <t>-1580877738</t>
  </si>
  <si>
    <t>Pol64.4</t>
  </si>
  <si>
    <t>1251487202</t>
  </si>
  <si>
    <t>742.8</t>
  </si>
  <si>
    <t>STA - společná televizní anténa</t>
  </si>
  <si>
    <t>742.8.1</t>
  </si>
  <si>
    <t>systém STA</t>
  </si>
  <si>
    <t>742123001</t>
  </si>
  <si>
    <t>Montáž přepěťové ochrany pro slaboproudá zařízení</t>
  </si>
  <si>
    <t>-1285445640</t>
  </si>
  <si>
    <t>1205480</t>
  </si>
  <si>
    <t>SVODIC PREPETI SX-090 F75 F/F</t>
  </si>
  <si>
    <t>-407594040</t>
  </si>
  <si>
    <t>742420001</t>
  </si>
  <si>
    <t>Montáž venkovní televizní antény</t>
  </si>
  <si>
    <t>1795914641</t>
  </si>
  <si>
    <t>Montáž společné televizní antény venkovní televizní antény</t>
  </si>
  <si>
    <t>11323</t>
  </si>
  <si>
    <t>Satelitní anténa, průměr 800 mm, s držákem pro LNB</t>
  </si>
  <si>
    <t>712147539</t>
  </si>
  <si>
    <t>16513</t>
  </si>
  <si>
    <t>anténa UHF, kanál 21-48, G=12 dBd, LTE700</t>
  </si>
  <si>
    <t>-336299465</t>
  </si>
  <si>
    <t>57156</t>
  </si>
  <si>
    <t>LNB quattro</t>
  </si>
  <si>
    <t>491824718</t>
  </si>
  <si>
    <t>Univerzální Quattro konvertor určený pro příjem signálu z jedné družice, pro multipřepínače (H/V) a je připraven k příjmu s vysokým rozlišením (FULL HD, ULTRA HD 4K). Velmi nízké šumové číslo 0.1 dB.
Vylepšená odolnost proti interferencím způsobené zařízením pracujícím na frekvenci cca 1800 MHz (LTE, UMTS, GSM, DECT).
Technické parametry
• Frekvenční rozsah: 10,7 - 12,75 GHz
• Lokální oscilátor: 9,75 / 10,6 GHz
• Šumové číslo: 0,1 dB
• Zisk: 52 - 65 dB
• Výstupní impedance: 75 Ohm
• Výstup: 4x F konektor šroubovací
• Průměr uchycení: 40 mm
• Napájecí napětí: 13 - 18 V (0 - 22 KHz)
• Spotřeba: 200±10 mA
• UMTS/GSM/DECT interference @~1,800 MHz: 40 dB min
• Hmotnost: 214 g
• Rozměry: délka 134 mm, šířka 90 mm, průměr hlavy 60 mm,
• použitélná délka krku 38 mm</t>
  </si>
  <si>
    <t>742420021</t>
  </si>
  <si>
    <t>Montáž antenního stožáru včetně upevňovacího materiálu</t>
  </si>
  <si>
    <t>183302179</t>
  </si>
  <si>
    <t>Montáž společné televizní antény antenního stožáru včetně upevňovacího materiálu</t>
  </si>
  <si>
    <t>16582</t>
  </si>
  <si>
    <t>Stožár 2,0 m / 28 mm</t>
  </si>
  <si>
    <t>634741743</t>
  </si>
  <si>
    <t>Stožár anténní, výška 2m, průměr trubky 28mm
Kotevní objímky, chemické kotvení</t>
  </si>
  <si>
    <t>742420071</t>
  </si>
  <si>
    <t>Montáž multipřepínače do rozvaděče</t>
  </si>
  <si>
    <t>408672101</t>
  </si>
  <si>
    <t>Montáž společné televizní antény multipřepínače do rozvaděče</t>
  </si>
  <si>
    <t>8248</t>
  </si>
  <si>
    <t>Multipřepínač 5/16 , integrovaný zdroj , aktivní TV vstup.</t>
  </si>
  <si>
    <t>842358357</t>
  </si>
  <si>
    <t xml:space="preserve">Určeno pro 1 družici s jedním televizním vstupem, 16x výstup SAT/TV/R.
Počet vstupů:    5
Počet výstupů:    16
Kmitočtový rozsah:    LNB-Inputs 950-2300 MHz Terr. Input 40-862 MHz Outputs 40-2300 Mhz
Ovládání:    10-14.5 / 15.5-20 V + 0/22 kHz
Průchozí útlum:    950-2300 MHz 0 dB avg. 40-862 MHz (active) 6 dB gain 5-862 MHz (passive) 22 dB loss
Izolace vstupů:    20 dB min.
Maximální vstupní úroveň:    Sat. 90 dBµV Terr. 110 dBµV (passive) Terr. 85 dBµV (active)
Maximální výstupní úroveň:    
Odběr proudu:    5 W (TERR passive) 9 W (TERR active)
Rozměry:    345 x 152 x 87 mm</t>
  </si>
  <si>
    <t>59142</t>
  </si>
  <si>
    <t>Multipřepínač 5/8 , integrovaný zdroj , aktivní TV vstup.</t>
  </si>
  <si>
    <t>-1615066301</t>
  </si>
  <si>
    <t xml:space="preserve">Počet vstupů:    5
Počet výstupů:    8
Kmitočtový rozsah:    LNB-Inputs 950-2300 MHz Terr. Input 5-862 MHz (passive) 40-862 MHz (active) Outputs 5-2300 MHz (passive) 40-2300 MHz (active)
Ovládání:    10-14.5 / 15.5-20 V + 0/22 kHz
Průchozí útlum:    950-2300 MHz 4 dB avg. 40-862 Mhz (active) 3 dB 5-862 MHz (passive) 20 dB
Izolace vstupů:    20 dB min.
Maximální vstupní úroveň:    Sat. 100 dBµV Terr. 110 dBµV (passive) 93 dBµV (active)
Maximální výstupní úroveň:    
Odběr proudu:    Without connected LNBs 8 W Incl. connected LNBs 45 VA max.
Rozměry:    27.0 x 15.2 x 8.7</t>
  </si>
  <si>
    <t>742420111</t>
  </si>
  <si>
    <t>Montáž F konektoru</t>
  </si>
  <si>
    <t>-656338461</t>
  </si>
  <si>
    <t>Montáž společné televizní antény F konektoru</t>
  </si>
  <si>
    <t>1518705</t>
  </si>
  <si>
    <t>KONEKTOR TYP F SROUBOVACI 73990</t>
  </si>
  <si>
    <t>1395151187</t>
  </si>
  <si>
    <t>-1351450960</t>
  </si>
  <si>
    <t>84245845</t>
  </si>
  <si>
    <t>Zásuvka SAT/STA/R</t>
  </si>
  <si>
    <t>1820944535</t>
  </si>
  <si>
    <t>zásuvka SAT, STA, R
bílá, včetně strojku a rámeču, dle standardu architektů</t>
  </si>
  <si>
    <t>742420201</t>
  </si>
  <si>
    <t>Nastavení zesilovače dle úrovně na zásuvkách</t>
  </si>
  <si>
    <t>1987516999</t>
  </si>
  <si>
    <t>Montáž společné televizní antény nastavení zesilovače dle úrovně na zásuvkách</t>
  </si>
  <si>
    <t>742.8.2</t>
  </si>
  <si>
    <t>kabelové trasy</t>
  </si>
  <si>
    <t>-461664753</t>
  </si>
  <si>
    <t>1080134226</t>
  </si>
  <si>
    <t>-586410654</t>
  </si>
  <si>
    <t>285,714285714286*1,05 "Přepočtené koeficientem množství</t>
  </si>
  <si>
    <t>1723130537</t>
  </si>
  <si>
    <t>-1917384199</t>
  </si>
  <si>
    <t>1226600631</t>
  </si>
  <si>
    <t>692893055</t>
  </si>
  <si>
    <t>1577358</t>
  </si>
  <si>
    <t>KABEL COAX H125 AL PVC ECO 75 OHM</t>
  </si>
  <si>
    <t>-210804024</t>
  </si>
  <si>
    <t xml:space="preserve">Průměr přes plášť 6,8mm. Impedance 75 Ohmů. Tolerance impedance +/- 3. Ohmy. Kapacita 55 pF/m. Max. ss odpor ve smyčce 50 ohm/km, Plášť PVC -  barva bílá
Útlum při 100MHz dB/100m 6,0 dB
Útlum při 230MHz dB/100m 8,9 dB
Útlum při 300MHz dB/100m 10,9 dB
Útlum při 600MHz dB/100m 13,7 dB
Útlum při 860MHz dB/100m 18,8 dB
Útlum při 1000MHz dB/100m 20,3 dB
Útlum při 1350MHz dB/100m 23,8 dB
Útlum při 1750MHz dB/100m 27,4 dB
Útlum při 2150MHz dB/100m 30,6 dB</t>
  </si>
  <si>
    <t>1685621469</t>
  </si>
  <si>
    <t>-1854561726</t>
  </si>
  <si>
    <t>742.8.3</t>
  </si>
  <si>
    <t>013254000.7</t>
  </si>
  <si>
    <t>251941141</t>
  </si>
  <si>
    <t>Pol49.7</t>
  </si>
  <si>
    <t>-670923300</t>
  </si>
  <si>
    <t>Pol59.5</t>
  </si>
  <si>
    <t>-1419344813</t>
  </si>
  <si>
    <t>Pol63.4</t>
  </si>
  <si>
    <t>1173925814</t>
  </si>
  <si>
    <t>Pol64.5</t>
  </si>
  <si>
    <t>-957114825</t>
  </si>
  <si>
    <t>742.9</t>
  </si>
  <si>
    <t>AV technika</t>
  </si>
  <si>
    <t>742.9.1</t>
  </si>
  <si>
    <t>742430001</t>
  </si>
  <si>
    <t>Montáž projektoru a držáku na projektor s uchycením na strop nebo na stěnu</t>
  </si>
  <si>
    <t>788448510</t>
  </si>
  <si>
    <t>Montáž audiovizuální techniky projektoru včetně držáku a uchycením na strop nebo na stěnu</t>
  </si>
  <si>
    <t>468516</t>
  </si>
  <si>
    <t>Projektor</t>
  </si>
  <si>
    <t>206474032</t>
  </si>
  <si>
    <t>Projektor DLP lampový, Full HD, nativní rozlišení 1920 × 1080, 16:9, svítivost 4000 ANSI lm, kontrast 12000:1, HDMI 1.4, VGA, Kompozitní, LAN, reproduktory</t>
  </si>
  <si>
    <t>M007</t>
  </si>
  <si>
    <t>nástěnný držák Držák, pro projektor, stříbrný, vzdálenost od zdi 480-660mm</t>
  </si>
  <si>
    <t>175699673</t>
  </si>
  <si>
    <t>M008</t>
  </si>
  <si>
    <t>Stropní držák projektoru, nosnost 45 kg, materiál ocel, naklápění v rozsahu 40°, natáčení v rozsahu 16°, 360° rotace, systém pro vedení kabelů, rychloupínací systém</t>
  </si>
  <si>
    <t>1996251339</t>
  </si>
  <si>
    <t>742430003</t>
  </si>
  <si>
    <t>Montáž reprosoustavy s konzolou</t>
  </si>
  <si>
    <t>1104527402</t>
  </si>
  <si>
    <t>Montáž audiovizuální techniky reprosoustavy s konzolou</t>
  </si>
  <si>
    <t>232145</t>
  </si>
  <si>
    <t>reproduktor</t>
  </si>
  <si>
    <t>2020448771</t>
  </si>
  <si>
    <t>Reproduktor - pasivní, 2.0 o výkonu 125W, frekvenční rozsah od 50 do 40000 Hz, 2pásmové, impedance 8 Ohm, reproduktorové svorky, DTS</t>
  </si>
  <si>
    <t>232146</t>
  </si>
  <si>
    <t>nástěnný držák Držák reproduktoru, polohovatelný, nosnost 20kg</t>
  </si>
  <si>
    <t>60683116</t>
  </si>
  <si>
    <t>742430011</t>
  </si>
  <si>
    <t>Montáž elektrického plátna na zeď</t>
  </si>
  <si>
    <t>1159959718</t>
  </si>
  <si>
    <t>Montáž audiovizuální techniky elektrického plátna, upevněného na zeď</t>
  </si>
  <si>
    <t>M010</t>
  </si>
  <si>
    <t>Projekční plátno stativové a roletové, rozměr 266,7 cm × 150 cm, úhlopříčka 120", poměr stran 16:9, bílé plátno, černé okraje, černé tělo, k umístění na zem a na stůl nebo na zem, ruční svinování</t>
  </si>
  <si>
    <t>1455948572</t>
  </si>
  <si>
    <t>M009</t>
  </si>
  <si>
    <t>Projekční plátno roletové, rozměr 276,9 cm × 155,7 cm, úhlopříčka 125", poměr stran 16:9, matně bílé plátno, černé okraje, bílé tělo, k umístění na strop a na zeď, motor pro navíjení, s dálkovým ovládáním</t>
  </si>
  <si>
    <t>1827605726</t>
  </si>
  <si>
    <t>82412</t>
  </si>
  <si>
    <t>montáž AV receiveru</t>
  </si>
  <si>
    <t>-1458642041</t>
  </si>
  <si>
    <t>82245</t>
  </si>
  <si>
    <t>AV receiver</t>
  </si>
  <si>
    <t>-1572965279</t>
  </si>
  <si>
    <t>AV receiver 5.2, výkon 145 W/kanál, minimální impedance 6 Ohm, 5 × reproduktorový výstup, 2 × výstup pro aktivní subwoofer, HDMI 4 × vstup a 1 × výstup, RCA/Cinch 4 × vstup, 1 × optický vstup, 1 × anténní vstup, 1 × vstup koaxiální audio, 1 × sluchátkový výstup, Bluetooth, FM tuner a RDS, ovládání pomocí chytrého zařízení, dálkové ovládání</t>
  </si>
  <si>
    <t>742.9.2</t>
  </si>
  <si>
    <t>-1130721925</t>
  </si>
  <si>
    <t>1341937684</t>
  </si>
  <si>
    <t>190,47619047619*1,05 "Přepočtené koeficientem množství</t>
  </si>
  <si>
    <t>-875188334</t>
  </si>
  <si>
    <t>95,2380952380952*1,05 "Přepočtené koeficientem množství</t>
  </si>
  <si>
    <t>-2078809966</t>
  </si>
  <si>
    <t>8500195560</t>
  </si>
  <si>
    <t>Kabel TLYp (SCY) průhledný 2×2,5</t>
  </si>
  <si>
    <t>77449796</t>
  </si>
  <si>
    <t>360*1,2 "Přepočtené koeficientem množství</t>
  </si>
  <si>
    <t>742430021</t>
  </si>
  <si>
    <t>Montáž dvouzásuvky pro reproduktory</t>
  </si>
  <si>
    <t>60425840</t>
  </si>
  <si>
    <t>Montáž audiovizuální techniky dvouzásuvky pro reproduktory</t>
  </si>
  <si>
    <t>7125</t>
  </si>
  <si>
    <t>reproduktorová zásuvka</t>
  </si>
  <si>
    <t>-61554501</t>
  </si>
  <si>
    <t>reproduktorvá zásuvka pro 2x stereo, včetně instalční krabice, krytky a rámečku</t>
  </si>
  <si>
    <t>235232</t>
  </si>
  <si>
    <t>Zásuvka HDMI</t>
  </si>
  <si>
    <t>-2091617497</t>
  </si>
  <si>
    <t>Zásuvka HDMI včetně instalční krabice, strojku a rámečku.</t>
  </si>
  <si>
    <t>742430022</t>
  </si>
  <si>
    <t>Montáž propojovacích kabelů pro AV techniku</t>
  </si>
  <si>
    <t>-1055340214</t>
  </si>
  <si>
    <t>Montáž audiovizuální techniky propojovacích kabelů pro AV techniku</t>
  </si>
  <si>
    <t>742430031</t>
  </si>
  <si>
    <t>Montáž kabelu HDMI se zakončením v zásuvce nebo krabici</t>
  </si>
  <si>
    <t>-1084721490</t>
  </si>
  <si>
    <t>Montáž audiovizuální techniky kabelu HDMI protažením a se zakončením v zásuvce nebo krabici</t>
  </si>
  <si>
    <t>1689085</t>
  </si>
  <si>
    <t>KABEL HDMI 2.0 20M /KPHDMER20/</t>
  </si>
  <si>
    <t>-1555590680</t>
  </si>
  <si>
    <t>-157858817</t>
  </si>
  <si>
    <t>-953057050</t>
  </si>
  <si>
    <t>742.9.3</t>
  </si>
  <si>
    <t>Pol49.8</t>
  </si>
  <si>
    <t>659066055</t>
  </si>
  <si>
    <t>Pol59.6</t>
  </si>
  <si>
    <t>1527045678</t>
  </si>
  <si>
    <t>Pol63.5</t>
  </si>
  <si>
    <t>2033451907</t>
  </si>
  <si>
    <t>Pol64.6</t>
  </si>
  <si>
    <t>-1276045582</t>
  </si>
  <si>
    <t>MOB - Mobiliář</t>
  </si>
  <si>
    <t>MOB-GR - Mobiliář - infografika</t>
  </si>
  <si>
    <t>SGL Projekt s.r.o.</t>
  </si>
  <si>
    <t>SGLGR01</t>
  </si>
  <si>
    <t>hlavní rozcestník</t>
  </si>
  <si>
    <t>cedulky 230x110 mm, tl. Do 2mm</t>
  </si>
  <si>
    <t>SGLGR02</t>
  </si>
  <si>
    <t>navigace patrová</t>
  </si>
  <si>
    <t>fixační late + prezentační deska</t>
  </si>
  <si>
    <t>SGLGR03</t>
  </si>
  <si>
    <t>označení dveří</t>
  </si>
  <si>
    <t>kovový klip (š.50 mm) přišroubovaný nebo přilepený na podkladní desce, podkladní deska z překližky tl. 4mm (uchycená na zeď lepením, vedle dveří)</t>
  </si>
  <si>
    <t xml:space="preserve"> papírový štítek s natištěným textem (popisovatelný bílou fixou)</t>
  </si>
  <si>
    <t>SGLGR04</t>
  </si>
  <si>
    <t>mobilní panel malý</t>
  </si>
  <si>
    <t>podpůrný rám + čelní deska</t>
  </si>
  <si>
    <t>SGLGR05</t>
  </si>
  <si>
    <t>nástěnka na zeď-karisíť</t>
  </si>
  <si>
    <t>kari sít lakovaná do černé barvy, oka 100x100, tl. 2-4 mm</t>
  </si>
  <si>
    <t>SGLGR06</t>
  </si>
  <si>
    <t>závěsný systém pro plakát A1</t>
  </si>
  <si>
    <t>dubová lať, plakát A1</t>
  </si>
  <si>
    <t>MOB-ZTI - Mobiliář - zdravotechnika</t>
  </si>
  <si>
    <t>SGLT01</t>
  </si>
  <si>
    <t>Toaletní kartáč závěsný</t>
  </si>
  <si>
    <t>"nerez kartáčovaná</t>
  </si>
  <si>
    <t>-bližší specifikace viz. tech. zpráva</t>
  </si>
  <si>
    <t>SGLT02</t>
  </si>
  <si>
    <t>Zásobník na toaletní papír</t>
  </si>
  <si>
    <t>SGLT03</t>
  </si>
  <si>
    <t>Zásobník papírových ručníků</t>
  </si>
  <si>
    <t xml:space="preserve">"materiál lesklý nerez AISI 304, kapacita 600 „Z“ ručníků, </t>
  </si>
  <si>
    <t>cca 132x275x331 mm.</t>
  </si>
  <si>
    <t>SGLT04</t>
  </si>
  <si>
    <t>Odpadkový koš na papírové ruč.</t>
  </si>
  <si>
    <t>"materiál lesklý nerez plech tl. 1,5 mm AISI 304, bez víka, objem 25 l, rozměry cca 155x355x460 mm</t>
  </si>
  <si>
    <t>SGLT05</t>
  </si>
  <si>
    <t xml:space="preserve">Odpadkový koš na papírové  ruč.</t>
  </si>
  <si>
    <t>"materiál nerez tl. 0,8mm, odpadkový koš k montáži na stěnu, samouzavírací víko, držák skládacích pytlů,</t>
  </si>
  <si>
    <t>vložkový zámek s univerzálním klíčem, objem cca 30l</t>
  </si>
  <si>
    <t>cca 207x275x609 mm</t>
  </si>
  <si>
    <t>SGLT06</t>
  </si>
  <si>
    <t>Odpadkový koš s pedálem</t>
  </si>
  <si>
    <t>SGLT07</t>
  </si>
  <si>
    <t>Osoušeč rukou</t>
  </si>
  <si>
    <t xml:space="preserve">"vysoušeč rukou, bezdotykový, napájení: 230-240 V AC, </t>
  </si>
  <si>
    <t>50 Hz, Příkon: 1600 W IP35 (odolnost proti tryskající vodě)</t>
  </si>
  <si>
    <t xml:space="preserve">Automatické vypnutí po 30 s Provozní průtok </t>
  </si>
  <si>
    <t>vzduchu: do 35 l/s</t>
  </si>
  <si>
    <t>SGLT08</t>
  </si>
  <si>
    <t>Dávkovač tekutého mýdla</t>
  </si>
  <si>
    <t>SGLT09</t>
  </si>
  <si>
    <t>SGLT10</t>
  </si>
  <si>
    <t>Zásobník hyg. sáčků</t>
  </si>
  <si>
    <t>"nerez</t>
  </si>
  <si>
    <t>SGLT11</t>
  </si>
  <si>
    <t xml:space="preserve">Pevné  madlo</t>
  </si>
  <si>
    <t>nerez kartáčovaná</t>
  </si>
  <si>
    <t>o 200 mm delší než mísa (900 mm)</t>
  </si>
  <si>
    <t>SGLT12</t>
  </si>
  <si>
    <t xml:space="preserve">Sklopné  madlo</t>
  </si>
  <si>
    <t>"o 100 mm delší než mísa (800 mm)</t>
  </si>
  <si>
    <t>SGLT13</t>
  </si>
  <si>
    <t>Madlo na stěnu</t>
  </si>
  <si>
    <t>SGLT14</t>
  </si>
  <si>
    <t>Zrcadlo s naklápěcím mechanismem</t>
  </si>
  <si>
    <t>"rám nerez kartáčovaná</t>
  </si>
  <si>
    <t>SGLT15</t>
  </si>
  <si>
    <t>Zrcadlo</t>
  </si>
  <si>
    <t>"zrcadlo tl. 5 mm, rám nerez kartáč</t>
  </si>
  <si>
    <t>900x900mm</t>
  </si>
  <si>
    <t>SGLT16</t>
  </si>
  <si>
    <t>850x900mm</t>
  </si>
  <si>
    <t>SGLT17</t>
  </si>
  <si>
    <t>2500x900mm</t>
  </si>
  <si>
    <t>SGLT18</t>
  </si>
  <si>
    <t>1800x900mm</t>
  </si>
  <si>
    <t>SGLT19</t>
  </si>
  <si>
    <t>SGLT20</t>
  </si>
  <si>
    <t>SGLT21</t>
  </si>
  <si>
    <t>2000x900mm</t>
  </si>
  <si>
    <t>SGLT22</t>
  </si>
  <si>
    <t>2700x900mm</t>
  </si>
  <si>
    <t>SGLT23</t>
  </si>
  <si>
    <t>650x900mm</t>
  </si>
  <si>
    <t>SGLT24</t>
  </si>
  <si>
    <t>700x900mm</t>
  </si>
  <si>
    <t>SGLT25</t>
  </si>
  <si>
    <t>SGLT26</t>
  </si>
  <si>
    <t>550x1200mm</t>
  </si>
  <si>
    <t>SGLT27</t>
  </si>
  <si>
    <t>Háček šatní nerez</t>
  </si>
  <si>
    <t>SGLT28</t>
  </si>
  <si>
    <t>"nerez plech</t>
  </si>
  <si>
    <t>SGL29</t>
  </si>
  <si>
    <t>SGLT30</t>
  </si>
  <si>
    <t>cca 132x275x331 mm</t>
  </si>
  <si>
    <t>SGLT31</t>
  </si>
  <si>
    <t>SGLT32</t>
  </si>
  <si>
    <t>"vysoušeč rukou, bezdotykový, kryt lesklý nerez síla plechu min. 1,5 mm AISI 304, průtok vzduchu min. 280M3/h,</t>
  </si>
  <si>
    <t xml:space="preserve">max 1640 W, hlučnost max. 60 db, teplota vzduchu </t>
  </si>
  <si>
    <t>max. 52C</t>
  </si>
  <si>
    <t>SGLT33</t>
  </si>
  <si>
    <t>"vnější kryt nerez plech</t>
  </si>
  <si>
    <t>SGLT34</t>
  </si>
  <si>
    <t>SGLT35</t>
  </si>
  <si>
    <t>600x900mm</t>
  </si>
  <si>
    <t>SGLT36</t>
  </si>
  <si>
    <t>1050x900mm</t>
  </si>
  <si>
    <t>SGLT37</t>
  </si>
  <si>
    <t>SGLT38</t>
  </si>
  <si>
    <t>SGLT39</t>
  </si>
  <si>
    <t>SGLT40</t>
  </si>
  <si>
    <t>Pisoárová zástěna</t>
  </si>
  <si>
    <t>"keramická</t>
  </si>
  <si>
    <t>SGLT41</t>
  </si>
  <si>
    <t>přebalovací pult sklopný</t>
  </si>
  <si>
    <t>SGLT42</t>
  </si>
  <si>
    <t>nástěnný držák na nářadí/košťata 4 místný</t>
  </si>
  <si>
    <t>SGLT43</t>
  </si>
  <si>
    <t>SGLT44</t>
  </si>
  <si>
    <t>držák mýdla do sprchy</t>
  </si>
  <si>
    <t>SGLT45</t>
  </si>
  <si>
    <t xml:space="preserve">Dávkovač tekutého mýdla  vestavný</t>
  </si>
  <si>
    <t>SGLT46</t>
  </si>
  <si>
    <t>Zásobník papírových ručníků vestavný</t>
  </si>
  <si>
    <t>"nerez kartáčovaná tl. 0.8 mm, Zásobník na papírové</t>
  </si>
  <si>
    <t xml:space="preserve">ručníky ve skryté montáži za stěnu a zrcadlo, </t>
  </si>
  <si>
    <t xml:space="preserve">kapacita 600-800 „Z“ ručníků, </t>
  </si>
  <si>
    <t>113x342x464 mm</t>
  </si>
  <si>
    <t>MOB-NAB - Mobiliář - nábytek</t>
  </si>
  <si>
    <t>SGL01</t>
  </si>
  <si>
    <t>šatní pult přenosný</t>
  </si>
  <si>
    <t>SGL02</t>
  </si>
  <si>
    <t>šatní skříňky sestava</t>
  </si>
  <si>
    <t>sestava 12x2 ks</t>
  </si>
  <si>
    <t>materiál: korpus LTD deska tl. 18mm, viditelné části korpusu: LTD deska 18mm, nutno vzorovat</t>
  </si>
  <si>
    <t>SGL03</t>
  </si>
  <si>
    <t>nástěnný věšák</t>
  </si>
  <si>
    <t>materiál: kov+LTD tl. 18 mm</t>
  </si>
  <si>
    <t>SGL04</t>
  </si>
  <si>
    <t>sestava 8x2 ks</t>
  </si>
  <si>
    <t>SGL05</t>
  </si>
  <si>
    <t>stojan na plakaty exteriérový</t>
  </si>
  <si>
    <t>materiál: kov komaxit RAL 9005 černá mat</t>
  </si>
  <si>
    <t>SGL06</t>
  </si>
  <si>
    <t>skříňka</t>
  </si>
  <si>
    <t>sestava 5 modulov (2 moduly - uzavřené skříňky, 2-moduly otevřené police, 1 modul - nika na sezení se zásuvkami)</t>
  </si>
  <si>
    <t>materiál: korpus LTD deska tl. 18mm, viditelné části korpusu: LTD deska 18mm, čalúnení tl. 50mm, nutno vzorovat</t>
  </si>
  <si>
    <t>SGL07</t>
  </si>
  <si>
    <t>bar</t>
  </si>
  <si>
    <t>bar se zabudovanou vitrínou a spotřebičmi</t>
  </si>
  <si>
    <t>materiál: korpus LTD deska tl. 18mm černá, viditelné části korpusu: LTD deska 18mm černá, obvod vnější části - vroubkovaný plech</t>
  </si>
  <si>
    <t>povrch polomat RAL9010 bílý</t>
  </si>
  <si>
    <t>SGL08</t>
  </si>
  <si>
    <t>stolek kavárenský</t>
  </si>
  <si>
    <t>deska stolu je navržena v materiálu kompaktní laminát minimální tloušťky 12 mm. Podnoží stolu bude celokovové, centrální.</t>
  </si>
  <si>
    <t>Kruhová základna minimální průměr 450 mm. Povrchová úprava podnože pro použití v exteriéru - nástřik komaxit polyester šedá 9006.</t>
  </si>
  <si>
    <t>Berevnost stolové desky bílá s černým jádrem (hrana).</t>
  </si>
  <si>
    <t>SGL09</t>
  </si>
  <si>
    <t>stolek kavarenský - recepce</t>
  </si>
  <si>
    <t>deska stolu je navržena v materiálu kompaktní laminát minimální tloušťky 12 mm. Podnoží stolu bude celokovové, centrální. Kruhová základna.</t>
  </si>
  <si>
    <t xml:space="preserve">Povrchová úprava podnože pro použití v exteriéru - nástřik komaxit polyester šedá 9006. </t>
  </si>
  <si>
    <t>SGL10</t>
  </si>
  <si>
    <t>lavička</t>
  </si>
  <si>
    <t>materiál: biodeska SM tl. 50, 25 mm,</t>
  </si>
  <si>
    <t>zaoblení na obou stranách R200 mm</t>
  </si>
  <si>
    <t>SGL11</t>
  </si>
  <si>
    <t>recepční pult</t>
  </si>
  <si>
    <t>povrch polomat RAL9010 bílá</t>
  </si>
  <si>
    <t>SGL12</t>
  </si>
  <si>
    <t>skříň za recepcí</t>
  </si>
  <si>
    <t xml:space="preserve">materiál: korpus LTD deska tl. 18mm, viditelné části korpusu: </t>
  </si>
  <si>
    <t>LTD deska 18mm, nutno vzorovat</t>
  </si>
  <si>
    <t>SGL13</t>
  </si>
  <si>
    <t>skříňky dětské - sestava</t>
  </si>
  <si>
    <t>sestava 7x3 ks</t>
  </si>
  <si>
    <t>2100x2150x300mm</t>
  </si>
  <si>
    <t>SGL14</t>
  </si>
  <si>
    <t>sestava 13x3 ks</t>
  </si>
  <si>
    <t>3900x2150x300mm</t>
  </si>
  <si>
    <t>SGL15</t>
  </si>
  <si>
    <t>sestava 6x3 ks</t>
  </si>
  <si>
    <t>1800x2150x300mm</t>
  </si>
  <si>
    <t>SGL16</t>
  </si>
  <si>
    <t>materiál: biodeska SM tl. 50, 25 mm</t>
  </si>
  <si>
    <t>SGL17</t>
  </si>
  <si>
    <t>zaoblení na pravé straně R200mm, druhá strana kolmá</t>
  </si>
  <si>
    <t>SGL18</t>
  </si>
  <si>
    <t>zaoblení na levé straně R200mm, druhá strana kolmá</t>
  </si>
  <si>
    <t>SGL19</t>
  </si>
  <si>
    <t>hrací podložka</t>
  </si>
  <si>
    <t xml:space="preserve">hrací podložka, tloušťka: 5 cm, </t>
  </si>
  <si>
    <t>Materiál: měkká a bezpečná pěna, barva: dle klienta</t>
  </si>
  <si>
    <t>- omyvatelný povrh (nehořlavý)</t>
  </si>
  <si>
    <t>SGL20</t>
  </si>
  <si>
    <t>kuchyňská linka</t>
  </si>
  <si>
    <t>materiál: korpus LTD deska tl. 18mm, viditelné části korpusu: nerez, pracovní deska: nerez, nutno vzorovat</t>
  </si>
  <si>
    <t>2600x900x700mm</t>
  </si>
  <si>
    <t>SGL21</t>
  </si>
  <si>
    <t>materiál: korpus LTD deska tl. 18mm, viditelné části korpusu: LTD deska 18mm, pracovní deska: kompakt, tl. 12 mm, nutno vzorovat</t>
  </si>
  <si>
    <t>3000x860x700mm</t>
  </si>
  <si>
    <t>SGL22</t>
  </si>
  <si>
    <t>1850x860x700mm</t>
  </si>
  <si>
    <t>SGL23</t>
  </si>
  <si>
    <t>SGL24</t>
  </si>
  <si>
    <t>SGL25</t>
  </si>
  <si>
    <t>kuchyňská linka -ostrůvek</t>
  </si>
  <si>
    <t>2400x860x1100mm</t>
  </si>
  <si>
    <t>SGL26</t>
  </si>
  <si>
    <t>zkosení levé desky na 86°</t>
  </si>
  <si>
    <t>2500x860x700mm</t>
  </si>
  <si>
    <t>SGL27</t>
  </si>
  <si>
    <t>1360x860x600mm</t>
  </si>
  <si>
    <t>SGL28</t>
  </si>
  <si>
    <t>skříňka u dřezu</t>
  </si>
  <si>
    <t>1690x860x700mm</t>
  </si>
  <si>
    <t>1160x860x700mm</t>
  </si>
  <si>
    <t>SGL30</t>
  </si>
  <si>
    <t>kuchyňská linka viz.specifikace gastro</t>
  </si>
  <si>
    <t>kuchyňka do tvaru U</t>
  </si>
  <si>
    <t>2663x2400x1400x900x800-830mm</t>
  </si>
  <si>
    <t>SGL31</t>
  </si>
  <si>
    <t>sestava 5 ks, Kovový šatník, robustní svařovaný korpus skříně, profilovaný obvod dveří pro vysokou bezpečnost</t>
  </si>
  <si>
    <t>měkké zarážky dveří pro velmi tichý provoz, každé oddělení min. šířka 300 mm z toho uvnitř každého oddělení je polička</t>
  </si>
  <si>
    <t>oválná tyč se třemi posuvnými dvojháčky</t>
  </si>
  <si>
    <t>SGL32</t>
  </si>
  <si>
    <t>krycí dvířka rozvaděče</t>
  </si>
  <si>
    <t>SGL33</t>
  </si>
  <si>
    <t>stůl pracovní klubový</t>
  </si>
  <si>
    <t>stůl -masivní nohy s masivními luby , rohovými výztužemi a spojnicemi. Stolový plát -možnost masiv</t>
  </si>
  <si>
    <t>masiv rustic nebo oboustranně dýhovaný s naklíženou hranou , tl.20mm</t>
  </si>
  <si>
    <t>4465x730x900mm</t>
  </si>
  <si>
    <t>SGL34</t>
  </si>
  <si>
    <t>3250x730x900mm</t>
  </si>
  <si>
    <t>SGL35</t>
  </si>
  <si>
    <t>4150x730x900mm</t>
  </si>
  <si>
    <t>SGL36</t>
  </si>
  <si>
    <t>1400x730x700mm</t>
  </si>
  <si>
    <t>SGL37</t>
  </si>
  <si>
    <t>2600x730x900mm</t>
  </si>
  <si>
    <t>SGL38</t>
  </si>
  <si>
    <t>3300x730x900mm</t>
  </si>
  <si>
    <t>SGL39</t>
  </si>
  <si>
    <t>SGL40</t>
  </si>
  <si>
    <t>2900x730x900mm</t>
  </si>
  <si>
    <t>SGL41</t>
  </si>
  <si>
    <t>skříň kancelářská</t>
  </si>
  <si>
    <t>6 modulů šanonových výšek. Skříňky budou buďto s dvířky, bez dvířek, žaluziové nebo s klopnou. Materiál LTD tloušťky 18 mm</t>
  </si>
  <si>
    <t>Půdy skříněk příp. samostatné vrchní pláty jsou přípustné z LTD větší tloušťky. Půda skříní příp. vrchní plát</t>
  </si>
  <si>
    <t xml:space="preserve">dvířka skříní a čela zásuvek budou olepeny ABS hranou tloušťky minimálně 2 mm.  </t>
  </si>
  <si>
    <t>Šatní skříně budou vybaveny výsuvným věšákem na ramínka /pro skříně hl. cca 450 mm/ a policí.</t>
  </si>
  <si>
    <t>Dezén laminovaných desek bude v provedení bělený dub.</t>
  </si>
  <si>
    <t>1050 x 6 modulů x 600mm</t>
  </si>
  <si>
    <t>SGL42</t>
  </si>
  <si>
    <t>SGL43</t>
  </si>
  <si>
    <t>SGL44</t>
  </si>
  <si>
    <t>SGL45</t>
  </si>
  <si>
    <t>SGL46</t>
  </si>
  <si>
    <t>600 x 6 modulů x 600mm</t>
  </si>
  <si>
    <t>SGL47</t>
  </si>
  <si>
    <t>1200 x 6 modulů x 600mm</t>
  </si>
  <si>
    <t>SGL48</t>
  </si>
  <si>
    <t>SGL49</t>
  </si>
  <si>
    <t>regálový systém na dokumenty otevřený</t>
  </si>
  <si>
    <t xml:space="preserve">úložný díl je vyrobený z galvanizované, lakované oceli, je odolný, chráněný proti korozi a snadno se čistí, polici lze přemisťovat, </t>
  </si>
  <si>
    <t>police má nosnost 130 kg.</t>
  </si>
  <si>
    <t>SGL50</t>
  </si>
  <si>
    <t>regálový systém na dokumenty uzavřený</t>
  </si>
  <si>
    <t>materiál: ocel, pigmentovaná epoxidová pryskyřice/polyesterová prášková vrstva</t>
  </si>
  <si>
    <t>450x1670x470mm</t>
  </si>
  <si>
    <t>SGL51</t>
  </si>
  <si>
    <t>900x1670x470mm</t>
  </si>
  <si>
    <t>SGL52</t>
  </si>
  <si>
    <t>skříňka nad zrcadlem</t>
  </si>
  <si>
    <t xml:space="preserve">materiál: korpus LTD deska tl. 18mm, viditelné části korpusu: LTD deska 18mm + zrcadlo,  nutno vzorovat</t>
  </si>
  <si>
    <t>SGL53</t>
  </si>
  <si>
    <t>cvičná kuchyňská linka</t>
  </si>
  <si>
    <t>SGL54</t>
  </si>
  <si>
    <t>jídelní stůl kruhový</t>
  </si>
  <si>
    <t>materiál: biodeska SM tl. 100mm, jekl 50x75 mm, kovářska grafit, černá, kluzáky: plast</t>
  </si>
  <si>
    <t>SGL55</t>
  </si>
  <si>
    <t>stůl atypického tvyru "Y"</t>
  </si>
  <si>
    <t>SGL56</t>
  </si>
  <si>
    <t>malířský stojan</t>
  </si>
  <si>
    <t>materiál:masív buk, hmotnost do 25 kg</t>
  </si>
  <si>
    <t>SGL57</t>
  </si>
  <si>
    <t>terárium</t>
  </si>
  <si>
    <t>LTD tl. 18 mm + jekl (skrytý), nutno vzorovat</t>
  </si>
  <si>
    <t>1100x600x800mm</t>
  </si>
  <si>
    <t>SGL58</t>
  </si>
  <si>
    <t xml:space="preserve">LTD tl. 18 mm + jekl  (skrytý), nutno vzorovat</t>
  </si>
  <si>
    <t>800x600x1100mm</t>
  </si>
  <si>
    <t>SGL61</t>
  </si>
  <si>
    <t>větve</t>
  </si>
  <si>
    <t>větve použité na trámech, organický tvar, viz. půdorys</t>
  </si>
  <si>
    <t>SGL62</t>
  </si>
  <si>
    <t>lavička exteriérová</t>
  </si>
  <si>
    <t>materiál: nerezová ocel, při práškovém lakování sa používa 100% polyesterový lak</t>
  </si>
  <si>
    <t>SGL63</t>
  </si>
  <si>
    <t>stolek zahradní</t>
  </si>
  <si>
    <t>SGL64</t>
  </si>
  <si>
    <t>židle zahradní</t>
  </si>
  <si>
    <t>SGL65</t>
  </si>
  <si>
    <t>židle kongresová</t>
  </si>
  <si>
    <t>židle - podnož kovový subtilní rám, vyrobený z vysoce kvalitní ocelové trubkoviny tl. 18 mm, v povrchové úpravě chrom.</t>
  </si>
  <si>
    <t xml:space="preserve">Kovová konstrukce předních nohou přechází v horní části v područky. </t>
  </si>
  <si>
    <t>+ transportní vozík na konferenční židle</t>
  </si>
  <si>
    <t>SGL66</t>
  </si>
  <si>
    <t>židle kavárenská</t>
  </si>
  <si>
    <t xml:space="preserve">židle se vyrábí se sedadlem a opěradlem hladkým nebo čalouněným v provedení mont. Povrchová úprava, odstín barvy dokončení dle specifikace objednávky </t>
  </si>
  <si>
    <t>zákazníka</t>
  </si>
  <si>
    <t>SGL67</t>
  </si>
  <si>
    <t>židle jednací</t>
  </si>
  <si>
    <t>otočná konferenční židle, výškově nastavitelný, celočalouněná</t>
  </si>
  <si>
    <t>4-hliníková základna, leštěná, plastové kluzáky</t>
  </si>
  <si>
    <t>SGL68</t>
  </si>
  <si>
    <t>židle kancelářeská pracovní</t>
  </si>
  <si>
    <t xml:space="preserve">kancelářská židle - otočná pracovní židle na 5-ti ramenném kříži – černý nylon.  Nosnost min. 120 kg.</t>
  </si>
  <si>
    <t>Čalounění látkou s odolností proti otěru min. 100 000 cyklů, výběr minimálně z 10 barev.</t>
  </si>
  <si>
    <t>SGL69</t>
  </si>
  <si>
    <t>popelnice</t>
  </si>
  <si>
    <t>plastový kontejner pro komunální odpad, s celopryžovými kolečky,</t>
  </si>
  <si>
    <t>probarvený plast tmavě šedý, odolný proti UV záření, chemickým</t>
  </si>
  <si>
    <t xml:space="preserve">látkám, hřebenové vyprazdňování, víko s madly po celém obvodu, </t>
  </si>
  <si>
    <t>objem 240 l, nosnost 100 kg</t>
  </si>
  <si>
    <t>SGL70</t>
  </si>
  <si>
    <t>stůl kancelářský</t>
  </si>
  <si>
    <t xml:space="preserve">pracovní stůl - desky stolů jsou navrženy v materiálu LTD minimální tloušťky 25 mm, zakončené ABS hranou tloušťky minimálně 2 mm. </t>
  </si>
  <si>
    <t>Povrch. úprava práškovou barvou v barevnosti RAL 9006.</t>
  </si>
  <si>
    <t>SGL71</t>
  </si>
  <si>
    <t>sochařský stojan</t>
  </si>
  <si>
    <t>sochařský stojan je vyrobený z bukového masívu a překližky. Horní pracovní plocha je otočná a může se zvedat ve třech polohách</t>
  </si>
  <si>
    <t>se zajištěním kovovým trnem</t>
  </si>
  <si>
    <t>-rozměr pracovní plochy 40 x 40 cm. Velikost základny 60 x 60 cm.</t>
  </si>
  <si>
    <t>SGL72</t>
  </si>
  <si>
    <t>věšák samostojný šatní</t>
  </si>
  <si>
    <t>šatní stojan, vnitř./venk., černá, Součástí jsou kolečka, která usnadňují přesouvání</t>
  </si>
  <si>
    <t>-max. nosnosť: 15 kg</t>
  </si>
  <si>
    <t>SGL73</t>
  </si>
  <si>
    <t>pracovní židle klubová</t>
  </si>
  <si>
    <t>židle s hladkým sedadlem a opěradlem .Buková dřevina s odstínem dle požadavku.</t>
  </si>
  <si>
    <t>SGL74</t>
  </si>
  <si>
    <t>kancelářská židle přísedová</t>
  </si>
  <si>
    <t>materiál: plast, polstrované, nohy: kov, barva - černá , čalounění: látka, výplň: molitan (PUR)</t>
  </si>
  <si>
    <t xml:space="preserve">nosnost: 120 kg, váha 6,8 kg, </t>
  </si>
  <si>
    <t>SGL75</t>
  </si>
  <si>
    <t>židle jednací bez područek</t>
  </si>
  <si>
    <t>zdravotní stohovatelná židle, na čtyřech nohách, skládající se z kovového rámu, samostatného dýhovaného sedáku a opěráku.</t>
  </si>
  <si>
    <t>Rám: kovový subtilní , vyrobený z vysoce kvalitní oceli – profil trubka o průměru maximálně 16 mm, povrchová úprava chrom</t>
  </si>
  <si>
    <t>konstrukce zadních nohou přechází v opěrák, napojení sedáku i opěráku s kovovou konstrukcí bude bez viditelných spojovacích prvků.</t>
  </si>
  <si>
    <t>SGL76</t>
  </si>
  <si>
    <t>kontejner na dokumenty nízký</t>
  </si>
  <si>
    <t>materiálové provedení - lamino - výběr minimálně z 8 dekorů (dekory dřeva např. buk, třešeň, bříza, ořech, dub, calvados, olše</t>
  </si>
  <si>
    <t>a barevné dekory např. bílá, šedá apod.)</t>
  </si>
  <si>
    <t>SGL77</t>
  </si>
  <si>
    <t>stůl kancelářský přísedící</t>
  </si>
  <si>
    <t>desky stolů jsou navrženy v materiálu LTD minimální tloušťky 19 mm, zakončené ABS hranou minimálně 2 mm</t>
  </si>
  <si>
    <t>Podnoží stolu bude celokovové, na nohách s plochooválným profilem max. 40x20 mm a s rámovou konstrukcí vyztužující plochu stolu</t>
  </si>
  <si>
    <t>nohy povrchová úprava chrom, rám prášková barva.</t>
  </si>
  <si>
    <t>1800x740x800mm</t>
  </si>
  <si>
    <t>SGL78</t>
  </si>
  <si>
    <t>800x740x800mm</t>
  </si>
  <si>
    <t>SGL79</t>
  </si>
  <si>
    <t>1100x740x800mm</t>
  </si>
  <si>
    <t>SGL80</t>
  </si>
  <si>
    <t>SGL81</t>
  </si>
  <si>
    <t>1700x740x800mm</t>
  </si>
  <si>
    <t>SGL82</t>
  </si>
  <si>
    <t>SGL84</t>
  </si>
  <si>
    <t>křesílko konferenční</t>
  </si>
  <si>
    <t>židle, kov černá/šedá, rám z lakované oceli je robustní a odolný zároveň,</t>
  </si>
  <si>
    <t>testováno pro: 120 kg</t>
  </si>
  <si>
    <t>SGL85</t>
  </si>
  <si>
    <t>stolek konfereční</t>
  </si>
  <si>
    <t>konferenční stolek, dýha dub</t>
  </si>
  <si>
    <t>SGL86</t>
  </si>
  <si>
    <t>stolička ke klavíru</t>
  </si>
  <si>
    <t>lavice s ocelovou konstrukcí nabízí stabilitu i na nerovném povrchu, díky nastavitelné výšce vyrovnávacích nožiček (maximálně 15 mm)</t>
  </si>
  <si>
    <t xml:space="preserve"> klíč pro nastavení je součástí balení. Komfortní sedák s imitací kůž.</t>
  </si>
  <si>
    <t>materiál: ocel. Výška: 50 cm. Hmotnost: 5,7 kg. Barva: Black</t>
  </si>
  <si>
    <t>SGL87</t>
  </si>
  <si>
    <t>klavírní křídlo</t>
  </si>
  <si>
    <t>digitální piano - 88 kláves, s vyváženou klaviaturou a kladívkovou mechanikou, s dynamikou, povrch kláves lesklý, 362 zvuků, 128hlasová polyfonie</t>
  </si>
  <si>
    <t>reproduktory o výkonu 80 W, automatické doprovody, USB a DIN MIDI, sluchátkový výstup, vstup na pedál, Bluetooth,</t>
  </si>
  <si>
    <t>SGL88</t>
  </si>
  <si>
    <t>stůl pro stolní tenis</t>
  </si>
  <si>
    <t>hmotnost samostatného stolu na stolní tenis: 65 kg.</t>
  </si>
  <si>
    <t>Konstrukce 100% OCEL Deska 100% MELAMIN</t>
  </si>
  <si>
    <t>SGL89</t>
  </si>
  <si>
    <t>stůl pro řečníky přednášející</t>
  </si>
  <si>
    <t>material: dýha dub, barva nohou: černá</t>
  </si>
  <si>
    <t>SGL90</t>
  </si>
  <si>
    <t>stolička k malířskému stojanu</t>
  </si>
  <si>
    <t>výšku můžete nastavit dle potřeby</t>
  </si>
  <si>
    <t>materiál: rám: masivní bříza, lepidlo, akrylová barva</t>
  </si>
  <si>
    <t>podnožka/ upevňovací deska/ trubka:</t>
  </si>
  <si>
    <t>ocel, epoxidový/polyesterový práškový lak, testováno pro: 100 kg</t>
  </si>
  <si>
    <t>SGL91</t>
  </si>
  <si>
    <t>koše na třídený odpad interiérové (2 sekce nad sebou)</t>
  </si>
  <si>
    <t>2 - sekcový koš na tříděný odpad, vnější konstrukce z ušlechtilé</t>
  </si>
  <si>
    <t>oceli opatřená práškovou barvou, samostatně vyjímatelné koše, přední výklopný mechanismus s držadlem, těsněný vnitřní prostor proti šíření zápachu,</t>
  </si>
  <si>
    <t>se zadními vývrty pro kotvení ke stěně , včetně montážního materiálu, dva plastové PE koše, vnitřní objem 30 l, snímatelné držadlo, snadno čistitelné,</t>
  </si>
  <si>
    <t xml:space="preserve"> dodatečný nástřik korpusu a čel dle výběru architekta</t>
  </si>
  <si>
    <t>SGL92</t>
  </si>
  <si>
    <t>koše na třídený odpad exteriérové (3sekce)</t>
  </si>
  <si>
    <t>koš na tříděný odpad, kostra ocelová svařovaná, žárově zinkovaná konstrukce s dodatečným nátěrem v odstínu kovářská šedá</t>
  </si>
  <si>
    <t>(odstín bude vzorkován), dřevěný obklad z masivních latí</t>
  </si>
  <si>
    <t>mořenými speciálním lakem pro vnější použití, odstí bude vzorkován,</t>
  </si>
  <si>
    <t>vnitřní nádoby vyjímatelné s uchy, kruhové nádoby, celkový oválný tvar,</t>
  </si>
  <si>
    <t>objem 3x50 l, pro venkovní použití</t>
  </si>
  <si>
    <t>SGL93</t>
  </si>
  <si>
    <t>koše na třídený odpad interiérové (2sekce)</t>
  </si>
  <si>
    <t>nádoba na odpad s pedálem, objem 2x9l, stříbrná, velký úhel</t>
  </si>
  <si>
    <t>otevření pro snadné plnění, vnitřní hygienická nášlapná mechanika, víko nepropouštějící zápach, funkce Soft Close, ergonomický široký</t>
  </si>
  <si>
    <t>pedál, korpus ocelový plech s práškovým vypalovaným lakem</t>
  </si>
  <si>
    <t>signální bílá RAL 9003, víko plastové břidlicově šedé, vnitřní nádoby</t>
  </si>
  <si>
    <t>plastové s uchem</t>
  </si>
  <si>
    <t>SGL94</t>
  </si>
  <si>
    <t>koš na směsý odpad (1sekce)</t>
  </si>
  <si>
    <t>plastový koš kancelářský, kruhový, objem 10l, kónický tvar, past bílý odolný polypropylenový</t>
  </si>
  <si>
    <t>SGLROL01</t>
  </si>
  <si>
    <t>roletka 1250x1850mm</t>
  </si>
  <si>
    <t>roletka</t>
  </si>
  <si>
    <t>SGLROL02</t>
  </si>
  <si>
    <t>roletka 1200x1800mm</t>
  </si>
  <si>
    <t>SGLROL03</t>
  </si>
  <si>
    <t>roletka 1300x1900mm</t>
  </si>
  <si>
    <t>SGLROL04</t>
  </si>
  <si>
    <t>roletka 1340x1900mm</t>
  </si>
  <si>
    <t>SGLROL05</t>
  </si>
  <si>
    <t>roletka 1150x1800mm</t>
  </si>
  <si>
    <t>SGLROL06</t>
  </si>
  <si>
    <t>SGLROL07</t>
  </si>
  <si>
    <t>roletka 1019x1770mm</t>
  </si>
  <si>
    <t>SGLROL08</t>
  </si>
  <si>
    <t>roletka 1150x1750mm</t>
  </si>
  <si>
    <t>SGLROL09</t>
  </si>
  <si>
    <t>roletka 1200x1750mm</t>
  </si>
  <si>
    <t>SGLROL10</t>
  </si>
  <si>
    <t>roletka 1800x1890mm</t>
  </si>
  <si>
    <t>SGLROL11</t>
  </si>
  <si>
    <t>SGLROL12</t>
  </si>
  <si>
    <t>roletka 1800x1960mm</t>
  </si>
  <si>
    <t>SGLROL13</t>
  </si>
  <si>
    <t>SGLROL14</t>
  </si>
  <si>
    <t>roletka 1030x1860mm</t>
  </si>
  <si>
    <t>SGLROL15</t>
  </si>
  <si>
    <t>roletka 1200x1760mm</t>
  </si>
  <si>
    <t>SGLROL16</t>
  </si>
  <si>
    <t>roletka 1340x1800mm</t>
  </si>
  <si>
    <t>SGLROL17</t>
  </si>
  <si>
    <t>roletka 1270x1830mm</t>
  </si>
  <si>
    <t>SGLROL18</t>
  </si>
  <si>
    <t>SGLROL19</t>
  </si>
  <si>
    <t>roletka 1155x1860mm</t>
  </si>
  <si>
    <t>SGLROL20</t>
  </si>
  <si>
    <t>roletka 1100x1900mm</t>
  </si>
  <si>
    <t>SGLROL21</t>
  </si>
  <si>
    <t>SGLROL22</t>
  </si>
  <si>
    <t>roletka 2100x1860mm</t>
  </si>
  <si>
    <t>SGLROL23</t>
  </si>
  <si>
    <t>roletka 1150x1930mm</t>
  </si>
  <si>
    <t>SGLROL24</t>
  </si>
  <si>
    <t>roletka 1100x1960mm</t>
  </si>
  <si>
    <t>SGLROL25</t>
  </si>
  <si>
    <t>SGLROL26</t>
  </si>
  <si>
    <t>roletka 1150x1950mm</t>
  </si>
  <si>
    <t>SGLROL27</t>
  </si>
  <si>
    <t>SGLROL28</t>
  </si>
  <si>
    <t>roletka 1200x1950mm</t>
  </si>
  <si>
    <t>SGLROL29</t>
  </si>
  <si>
    <t>SGLROL30</t>
  </si>
  <si>
    <t>roletka 1180x1770mm</t>
  </si>
  <si>
    <t>SGLROL31</t>
  </si>
  <si>
    <t>roletka 996x1060mm</t>
  </si>
  <si>
    <t>SGLROL32</t>
  </si>
  <si>
    <t>SGLROL33</t>
  </si>
  <si>
    <t>SGLROL34</t>
  </si>
  <si>
    <t xml:space="preserve">roletka 1200x1950mm </t>
  </si>
  <si>
    <t>SGLROL35</t>
  </si>
  <si>
    <t>SGLROL36</t>
  </si>
  <si>
    <t>SGLROL37</t>
  </si>
  <si>
    <t>roletka blackout 2160x2100mm</t>
  </si>
  <si>
    <t>roletka blackout</t>
  </si>
  <si>
    <t>SGLROL38</t>
  </si>
  <si>
    <t>roletka blackout 720x3200mm</t>
  </si>
  <si>
    <t>SGLROL39</t>
  </si>
  <si>
    <t>roletka blackout 2300x2100mm</t>
  </si>
  <si>
    <t>SGLROL40</t>
  </si>
  <si>
    <t>roletka blackout 2317x2100mm</t>
  </si>
  <si>
    <t>SGLROL41</t>
  </si>
  <si>
    <t>roletka blackout 1580x3900mm</t>
  </si>
  <si>
    <t>SGLROL42</t>
  </si>
  <si>
    <t>roletka blackout 1850x3900mm</t>
  </si>
  <si>
    <t>SGLROL43</t>
  </si>
  <si>
    <t>roletka blackout 1350x3900mm</t>
  </si>
  <si>
    <t>SGLROL44</t>
  </si>
  <si>
    <t>roletka blackout 900x3900mm</t>
  </si>
  <si>
    <t>SGLROL46</t>
  </si>
  <si>
    <t>roletka 3000x6000mm</t>
  </si>
  <si>
    <t>ÚT,CHL - Zařízení vytápění a chlazení</t>
  </si>
  <si>
    <t>Petr Vítek</t>
  </si>
  <si>
    <t>D.1.4.4 - Vytápění a chlazení</t>
  </si>
  <si>
    <t xml:space="preserve">    731 - Strojovny</t>
  </si>
  <si>
    <t xml:space="preserve">    734 - Armatury</t>
  </si>
  <si>
    <t xml:space="preserve">    733 - Potrubí a nátěry</t>
  </si>
  <si>
    <t xml:space="preserve">    735 - Otopná tělesa, podlahové vytápění  a jednotky FC</t>
  </si>
  <si>
    <t xml:space="preserve">    990 - Hodinové zúčtovací sazby</t>
  </si>
  <si>
    <t>D.1.4.4</t>
  </si>
  <si>
    <t>Vytápění a chlazení</t>
  </si>
  <si>
    <t>731</t>
  </si>
  <si>
    <t>Strojovny</t>
  </si>
  <si>
    <t>731-1</t>
  </si>
  <si>
    <t>Kondenzační závěsný plynový kotel o jmenovitém výkonu 125 kW, včetně oběhového čerpadla, pojistného ventilu, kaskádové regulace s napojením na M+R, apod. (komplexní dodávka zařízení)</t>
  </si>
  <si>
    <t>R položka</t>
  </si>
  <si>
    <t>731-2</t>
  </si>
  <si>
    <t>Montáž a uvedení do provozu plynového kotle.</t>
  </si>
  <si>
    <t>731-3</t>
  </si>
  <si>
    <t>Společné odkouření kaskády 2 plynových kotlů o celkovém výkonu 250 kW, Ø160 mm, délka cca 8 m, od kotlů Ø110 mm se spalinovými zpětnými klapkami, včetně ukotvení, kolen, izolace, čistících a kontrolních otvorů a typového zakončení nad střechou. (komplexní</t>
  </si>
  <si>
    <t>Společné odkouření kaskády 2 plynových kotlů o celkovém výkonu 250 kW, Ø160 mm, délka cca 8 m, od kotlů Ø110 mm se spalinovými zpětnými klapkami, včetně ukotvení, kolen, izolace, čistících a kontrolních otvorů a typového zakončení nad střechou. (komplexní dodávka zařízení)</t>
  </si>
  <si>
    <t>731-4</t>
  </si>
  <si>
    <t>Montáž společného odkouření Ø160 mm.</t>
  </si>
  <si>
    <t>731-5</t>
  </si>
  <si>
    <t>Tepelné čerpadlo vzduch/voda o jmenovitém chladícím výkonu 38 kW při teplotním spádu 8/14°C, topném výkonu 43 kW při 45/40°C, včetně příslušenství, externího kaskádového řadiče s napojením na M+R, pružného uložení apod. (komplexní dodávka zařízení)</t>
  </si>
  <si>
    <t>731-6</t>
  </si>
  <si>
    <t>Montáž, doprava a uvedení do provozu tepelného čerpadla vzduch/voda..</t>
  </si>
  <si>
    <t>731-7</t>
  </si>
  <si>
    <t>Akumulační nádoba o objemu 500 litrů, PN6, připojovací hrdla 4xDN100, kontrolní otvor, hrdlo pro osazení el. topného tělesa, vypouštění , odvzdušnění, jímky pro teplotní a tlaková čidla, včetně parotěsné izolace.</t>
  </si>
  <si>
    <t>731-8</t>
  </si>
  <si>
    <t>Montáž akumulační nádoby o objemu 500 litrů.</t>
  </si>
  <si>
    <t>731-9</t>
  </si>
  <si>
    <t>Nepřímotopný ohřívač TV o objemu 500 litrů s jedním trubkovým výměníkem o ploše 6m2, PN10, včetně hrdla pro el. topné těleso, izolace apod.</t>
  </si>
  <si>
    <t>731-10</t>
  </si>
  <si>
    <t>Montáž nepřímotopného zásobníku TV o objemu 500 litrů.</t>
  </si>
  <si>
    <t>731-11</t>
  </si>
  <si>
    <t>Termohydraulický rozdělovač (anuloid) DN150, PN6, připojovací hrdla 4x DN100, včetně vypouštění, odvzdušnění, izolace a podpůrné konstrukce.</t>
  </si>
  <si>
    <t>731-12</t>
  </si>
  <si>
    <t>Montáž termohydraulického rozdělovače DN150.</t>
  </si>
  <si>
    <t>731-13</t>
  </si>
  <si>
    <t>Expanzní automat jednočerpadlový s beztlakou vyrovnávací nádobou o objemu 200 litrů, připojovací sadou a expanzní nádobou o objemu 35 litrů.</t>
  </si>
  <si>
    <t>731-14</t>
  </si>
  <si>
    <t>Montáž a uvedení do provozu expanzního automatu.</t>
  </si>
  <si>
    <t>731-15</t>
  </si>
  <si>
    <t>Tlaková expanzní nádoba o objemu 80 litrů, PN6.</t>
  </si>
  <si>
    <t>731-16</t>
  </si>
  <si>
    <t>Montáž expanzní nádoby o objemu 80 litrů.</t>
  </si>
  <si>
    <t>731-17</t>
  </si>
  <si>
    <t>Tlaková expanzní nádoba o objemu 33 litrů, pitná voda, PN10.</t>
  </si>
  <si>
    <t>731-18</t>
  </si>
  <si>
    <t>Montáž expanzní nádoby o objemu 33 litrů.</t>
  </si>
  <si>
    <t>731-19</t>
  </si>
  <si>
    <t>El. topné těleso o jmenovitém výkonu 15 kW, provedení pro instalaci do akumulační nádoby (nepřímotopného zásobníku) napětí 3x400V.</t>
  </si>
  <si>
    <t>731-20</t>
  </si>
  <si>
    <t>Montáž el. topného tělesa.</t>
  </si>
  <si>
    <t>731-21</t>
  </si>
  <si>
    <t>Chemická úpravna vody, parametry na základě konkrétního osazení technologie (kotle, tepelná čerpadla).</t>
  </si>
  <si>
    <t>731-22</t>
  </si>
  <si>
    <t>Montáž a uvedení do provozu chemické úpravny vody.</t>
  </si>
  <si>
    <t>731-23</t>
  </si>
  <si>
    <t>Elektronické oběhové čerpadlo M=9000 kg/hod, H= 7 m.v.s., PN6, včetně modulu pro externí ovládání z M+R a izolačního pouzdra.</t>
  </si>
  <si>
    <t>731-24</t>
  </si>
  <si>
    <t>Elektronické oběhové čerpadlo M=14000 kg/hod, H= 6 m.v.s., PN6, včetně modulu pro externí ovládání z M+R a izolačního pouzdra.</t>
  </si>
  <si>
    <t>731-25</t>
  </si>
  <si>
    <t>Elektronické oběhové čerpadlo M=3000 kg/hod, H= 4 m.v.s., PN6, včetně modulu pro externí ovládání z M+R a izolačního pouzdra.</t>
  </si>
  <si>
    <t>731-26</t>
  </si>
  <si>
    <t>Elektronické oběhové čerpadlo M=5000 kg/hod, H= 6 m.v.s., PN6, včetně modulu pro externí ovládání z M+R a izolačního pouzdra.</t>
  </si>
  <si>
    <t>731-27</t>
  </si>
  <si>
    <t>731-28</t>
  </si>
  <si>
    <t>Elektronické oběhové čerpadlo M=5000 kg/hod, H= 3 m.v.s., PN6, včetně modulu pro externí ovládání z M+R a izolačního pouzdra.</t>
  </si>
  <si>
    <t>731-29</t>
  </si>
  <si>
    <t>Elektronické oběhové čerpadlo M=6000 kg/hod, H= 4 m.v.s., PN6, včetně modulu pro externí ovládání z M+R a izolačního pouzdra.</t>
  </si>
  <si>
    <t>731-30</t>
  </si>
  <si>
    <t>Elektronické oběhové čerpadlo M=15000 kg/hod, H= 4 m.v.s., PN6, včetně modulu pro externí ovládání z M+R a izolačního pouzdra.</t>
  </si>
  <si>
    <t>731-31</t>
  </si>
  <si>
    <t>Elektronické oběhové čerpadlo M=600 kg/hod, H= 3 m.v.s., PN6, včetně modulu pro externí ovládání z M+R a izolačního pouzdra.</t>
  </si>
  <si>
    <t>731-32</t>
  </si>
  <si>
    <t>Elektronické oběhové čerpadlo M=1000 kg/hod, H= 3 m.v.s., PN6, včetně modulu pro externí ovládání z M+R a izolačního pouzdra.</t>
  </si>
  <si>
    <t>731-33</t>
  </si>
  <si>
    <t>Cirkulační nerezové elektronické oběhové čerpadlo M=1500 kg/hod, H= 4 m.v.s., PN6, včetně modulu pro externí ovládání z M+R a izolačního pouzdra.</t>
  </si>
  <si>
    <t>731-34</t>
  </si>
  <si>
    <t>Montáž oběhového čerpadla.</t>
  </si>
  <si>
    <t>731-35</t>
  </si>
  <si>
    <t>Neutralizační box pro kotelnu o výkonu 250 kW (kaskáda 2 kotlů), včetně trubního propojení s kotli a kanalizací</t>
  </si>
  <si>
    <t>731-36</t>
  </si>
  <si>
    <t>Montáž neutralizačního boxu.</t>
  </si>
  <si>
    <t>731-37</t>
  </si>
  <si>
    <t>Podružný a pomocný materiál</t>
  </si>
  <si>
    <t>731-38</t>
  </si>
  <si>
    <t>734</t>
  </si>
  <si>
    <t>Armatury</t>
  </si>
  <si>
    <t>734-1</t>
  </si>
  <si>
    <t>Kulový kohout DN15, PN6, včetně izolace.</t>
  </si>
  <si>
    <t>734-2</t>
  </si>
  <si>
    <t>Montáž kulového kohoutu DN15.</t>
  </si>
  <si>
    <t>734-3</t>
  </si>
  <si>
    <t>Kulový kohout DN20, PN6, včetně izolace.</t>
  </si>
  <si>
    <t>734-4</t>
  </si>
  <si>
    <t>Kulový kohout DN20 s možností uzamčení, PN10, pitná voda, včetně izolace.</t>
  </si>
  <si>
    <t>734-5</t>
  </si>
  <si>
    <t>Montáž kulového kohoutu DN20.</t>
  </si>
  <si>
    <t>734-6</t>
  </si>
  <si>
    <t>Kulový kohout DN25, PN6, včetně izolace.</t>
  </si>
  <si>
    <t>734-7</t>
  </si>
  <si>
    <t>Kulový kohout DN25, PN10, pitná voda, včetně izolace.</t>
  </si>
  <si>
    <t>734-8</t>
  </si>
  <si>
    <t>Kulový kohout DN25 s možností uzamčení, PN6, včetně izolace.</t>
  </si>
  <si>
    <t>734-9</t>
  </si>
  <si>
    <t>Montáž kulového kohoutu DN25.</t>
  </si>
  <si>
    <t>734-10</t>
  </si>
  <si>
    <t>Kulový kohout DN32, PN6, včetně izolace.</t>
  </si>
  <si>
    <t>734-11</t>
  </si>
  <si>
    <t>Montáž kulového kohoutu DN32.</t>
  </si>
  <si>
    <t>734-12</t>
  </si>
  <si>
    <t>Kulový kohout DN40, PN6, včetně izolace.</t>
  </si>
  <si>
    <t>734-13</t>
  </si>
  <si>
    <t>Montáž kulového kohoutu DN40.</t>
  </si>
  <si>
    <t>734-14</t>
  </si>
  <si>
    <t>Kulový kohout DN50, PN6, včetně izolace.</t>
  </si>
  <si>
    <t>734-15</t>
  </si>
  <si>
    <t>Montáž kulového kohoutu DN50.</t>
  </si>
  <si>
    <t>734-16</t>
  </si>
  <si>
    <t>Uzavírací mezipřírubová klapka DN65, PN6, včetně protipříruby a izolace.</t>
  </si>
  <si>
    <t>734-17</t>
  </si>
  <si>
    <t>Montáž uzavírací klapky DN65.</t>
  </si>
  <si>
    <t>734-18</t>
  </si>
  <si>
    <t>Uzavírací mezipřírubová klapka DN80, PN6, včetně protipříruby a izolace.</t>
  </si>
  <si>
    <t>734-19</t>
  </si>
  <si>
    <t>Montáž uzavírací klapky DN80.</t>
  </si>
  <si>
    <t>734-20</t>
  </si>
  <si>
    <t>Uzavírací mezipřírubová klapka DN100, PN6, včetně protipříruby a izolace.</t>
  </si>
  <si>
    <t>734-21</t>
  </si>
  <si>
    <t>Montáž uzavírací klapky DN100.</t>
  </si>
  <si>
    <t>734-22</t>
  </si>
  <si>
    <t>Zpětná klapka DN15, PN6, včetně izolace.</t>
  </si>
  <si>
    <t>734-23</t>
  </si>
  <si>
    <t>Montáž zpětné klapky DN15.</t>
  </si>
  <si>
    <t>734-24</t>
  </si>
  <si>
    <t>Zpětná klapka DN20, PN6, včetně izolace.</t>
  </si>
  <si>
    <t>734-25</t>
  </si>
  <si>
    <t>Montáž zpětné klapky DN20.</t>
  </si>
  <si>
    <t>734-26</t>
  </si>
  <si>
    <t>Zpětná klapka DN25, PN6, včetně izolace.</t>
  </si>
  <si>
    <t>734-27</t>
  </si>
  <si>
    <t>Zpětná klapka DN25, PN10, pitná voda, včetně izolace.</t>
  </si>
  <si>
    <t>734-28</t>
  </si>
  <si>
    <t>Montáž zpětné klapky DN25.</t>
  </si>
  <si>
    <t>734-29</t>
  </si>
  <si>
    <t>Zpětná klapka DN40, PN6, včetně izolace.</t>
  </si>
  <si>
    <t>734-30</t>
  </si>
  <si>
    <t>Montáž zpětné klapky DN40.</t>
  </si>
  <si>
    <t>734-31</t>
  </si>
  <si>
    <t>Zpětná klapka DN50, PN6, včetně izolace.</t>
  </si>
  <si>
    <t>734-32</t>
  </si>
  <si>
    <t>Montáž zpětné klapky DN50.</t>
  </si>
  <si>
    <t>734-33</t>
  </si>
  <si>
    <t>Zpětná klapka mezipřírubová DN65, PN6, včetně protipříruby a izolace.</t>
  </si>
  <si>
    <t>734-34</t>
  </si>
  <si>
    <t>Montáž zpětné klapky DN65.</t>
  </si>
  <si>
    <t>734-35</t>
  </si>
  <si>
    <t>Zpětná klapka mezipřírubová DN80, PN6, včetně protipříruby a izolace.</t>
  </si>
  <si>
    <t>734-36</t>
  </si>
  <si>
    <t>Montáž zpětné klapky DN80.</t>
  </si>
  <si>
    <t>734-37</t>
  </si>
  <si>
    <t>Zpětná klapka mezipřírubová DN100, PN6, včetně protipříruby a izolace.</t>
  </si>
  <si>
    <t>734-38</t>
  </si>
  <si>
    <t>Montáž zpětné klapky DN100.</t>
  </si>
  <si>
    <t>734-39</t>
  </si>
  <si>
    <t>Filtr DN15, PN6, včetně izolace.</t>
  </si>
  <si>
    <t>734-40</t>
  </si>
  <si>
    <t>Montáž filtru DN15.</t>
  </si>
  <si>
    <t>734-41</t>
  </si>
  <si>
    <t>Filtr DN20, PN6, včetně izolace.</t>
  </si>
  <si>
    <t>734-42</t>
  </si>
  <si>
    <t>Montáž filtru DN20.</t>
  </si>
  <si>
    <t>734-43</t>
  </si>
  <si>
    <t>Filtr DN25, PN6, včetně izolace.</t>
  </si>
  <si>
    <t>734-44</t>
  </si>
  <si>
    <t>Montáž filtru DN25.</t>
  </si>
  <si>
    <t>734-45</t>
  </si>
  <si>
    <t>Filtr DN32, PN6, včetně izolace.</t>
  </si>
  <si>
    <t>734-46</t>
  </si>
  <si>
    <t>Montáž filtru DN32.</t>
  </si>
  <si>
    <t>734-47</t>
  </si>
  <si>
    <t>Filtr DN40, PN6, včetně izolace.</t>
  </si>
  <si>
    <t>734-48</t>
  </si>
  <si>
    <t>Montáž filtru DN40.</t>
  </si>
  <si>
    <t>734-49</t>
  </si>
  <si>
    <t>Filtr DN50, PN6, včetně izolace.</t>
  </si>
  <si>
    <t>734-50</t>
  </si>
  <si>
    <t>Montáž filtru DN50.</t>
  </si>
  <si>
    <t>734-51</t>
  </si>
  <si>
    <t>Filtr DN65, PN6, včetně protipříruby a izolace.</t>
  </si>
  <si>
    <t>734-52</t>
  </si>
  <si>
    <t>Montáž filtru DN65.</t>
  </si>
  <si>
    <t>734-53</t>
  </si>
  <si>
    <t>Filtr DN80, PN6, včetně protipříruby a izolace.</t>
  </si>
  <si>
    <t>734-54</t>
  </si>
  <si>
    <t>Montáž filtru DN80.</t>
  </si>
  <si>
    <t>734-55</t>
  </si>
  <si>
    <t>Filtr DN100, PN6, včetně protipříruby a izolace.</t>
  </si>
  <si>
    <t>734-56</t>
  </si>
  <si>
    <t>Montáž filtru DN100.</t>
  </si>
  <si>
    <t>734-57</t>
  </si>
  <si>
    <t>Ruční vyvažovací ventil DN15, PN6, včetně měřících vsuvek, izolace.</t>
  </si>
  <si>
    <t>734-58</t>
  </si>
  <si>
    <t>Montáž vyvažovacího ventilu DN15.</t>
  </si>
  <si>
    <t>734-59</t>
  </si>
  <si>
    <t>Ruční vyvažovací ventil DN20, PN6, včetně měřících vsuvek, izolace.</t>
  </si>
  <si>
    <t>734-60</t>
  </si>
  <si>
    <t>Montáž vyvažovacího ventilu DN20.</t>
  </si>
  <si>
    <t>734-61</t>
  </si>
  <si>
    <t>Ruční vyvažovací ventil DN32, PN6, včetně měřících vsuvek, izolace.</t>
  </si>
  <si>
    <t>734-62</t>
  </si>
  <si>
    <t>Montáž vyvažovacího ventilu DN32.</t>
  </si>
  <si>
    <t>734-63</t>
  </si>
  <si>
    <t>Ruční vyvažovací ventil DN40, PN6, včetně měřících vsuvek, izolace.</t>
  </si>
  <si>
    <t>734-64</t>
  </si>
  <si>
    <t>Montáž vyvažovacího ventilu DN40.</t>
  </si>
  <si>
    <t>734-65</t>
  </si>
  <si>
    <t>Ruční vyvažovací ventil DN50, PN6, včetně měřících vsuvek, izolace.</t>
  </si>
  <si>
    <t>734-66</t>
  </si>
  <si>
    <t>Montáž vyvažovacího ventilu DN50.</t>
  </si>
  <si>
    <t>734-67</t>
  </si>
  <si>
    <t>Ruční vyvažovací ventil DN65, PN6, včetně měřících vsuvek, protipříruby, izolace.</t>
  </si>
  <si>
    <t>734-68</t>
  </si>
  <si>
    <t>Montáž vyvažovacího ventilu DN65.</t>
  </si>
  <si>
    <t>734-69</t>
  </si>
  <si>
    <t>Ruční vyvažovací ventil DN80, PN6, včetně měřících vsuvek, protipříruby, izolace.</t>
  </si>
  <si>
    <t>734-70</t>
  </si>
  <si>
    <t>Montáž vyvažovacího ventilu DN80.</t>
  </si>
  <si>
    <t>734-71</t>
  </si>
  <si>
    <t>Regulátor tlakové diference DN20, PN6, rozsah nastavení 5-25 kPa, včetně propojovací kapiláry a izolace.</t>
  </si>
  <si>
    <t>734-72</t>
  </si>
  <si>
    <t>Montáž regulátoru tlakové diference DN20.</t>
  </si>
  <si>
    <t>734-73</t>
  </si>
  <si>
    <t>Regulátor tlakové diference DN32, PN6, rozsah nastavení 10-40 kPa, včetně propojovací kapiláry a izolace.</t>
  </si>
  <si>
    <t>734-74</t>
  </si>
  <si>
    <t>Montáž regulátoru tlakové diference DN32.</t>
  </si>
  <si>
    <t>734-75</t>
  </si>
  <si>
    <t>Automatický omezovač průtoku s pohonem DN10, PN6, plynulá regulace, včetně izolace. (tlakově nezávislý regulační a vyvažovací ventil)</t>
  </si>
  <si>
    <t>734-76</t>
  </si>
  <si>
    <t>Montáž automatického omezovače průtoku DN10.</t>
  </si>
  <si>
    <t>734-77</t>
  </si>
  <si>
    <t>Automatický omezovač průtoku s pohonem DN15, PN6, plynulá regulace, včetně izolace. (tlakově nezávislý regulační a vyvažovací ventil)</t>
  </si>
  <si>
    <t>734-78</t>
  </si>
  <si>
    <t>Montáž automatického omezovače průtoku DN15.</t>
  </si>
  <si>
    <t>734-79</t>
  </si>
  <si>
    <t>Automatický omezovač průtoku s pohonem DN20, PN6, plynulá regulace, včetně izolace. (tlakově nezávislý regulační a vyvažovací ventil)</t>
  </si>
  <si>
    <t>734-80</t>
  </si>
  <si>
    <t>Montáž automatického omezovače průtoku DN20.</t>
  </si>
  <si>
    <t>734-81</t>
  </si>
  <si>
    <t>Automatický omezovač průtoku s pohonem DN25, PN6, plynulá regulace, včetně izolace. (tlakově nezávislý regulační a vyvažovací ventil)</t>
  </si>
  <si>
    <t>734-82</t>
  </si>
  <si>
    <t>Montáž automatického omezovače průtoku DN25.</t>
  </si>
  <si>
    <t>734-83</t>
  </si>
  <si>
    <t>Automatický omezovač průtoku s pohonem DN32, PN6, plynulá regulace, včetně izolace. (tlakově nezávislý regulační a vyvažovací ventil)</t>
  </si>
  <si>
    <t>734-84</t>
  </si>
  <si>
    <t>Montáž automatického omezovače průtoku DN32.</t>
  </si>
  <si>
    <t>734-85</t>
  </si>
  <si>
    <t>Automatický omezovač průtoku s pohonem DN40, PN6, plynulá regulace, včetně izolace. (tlakově nezávislý regulační a vyvažovací ventil)</t>
  </si>
  <si>
    <t>734-86</t>
  </si>
  <si>
    <t>Montáž automatického omezovače průtoku DN40.</t>
  </si>
  <si>
    <t>734-87</t>
  </si>
  <si>
    <t>Pružná pancéřovaná hadice DN25, PN6, délka 300 mm, včetně izolace.</t>
  </si>
  <si>
    <t>734-88</t>
  </si>
  <si>
    <t>Montáž pružné pancéřované hadice DN25.</t>
  </si>
  <si>
    <t>734-89</t>
  </si>
  <si>
    <t>Pružná pancéřovaná hadice DN32, PN6, délka 300 mm, včetně izolace.</t>
  </si>
  <si>
    <t>734-90</t>
  </si>
  <si>
    <t>Montáž pružné pancéřované hadice DN32.</t>
  </si>
  <si>
    <t>734-91</t>
  </si>
  <si>
    <t>Gumový kompenzátor DN80, PN6, včetně izolace.</t>
  </si>
  <si>
    <t>734-92</t>
  </si>
  <si>
    <t>Montáž gumového kompenzátoru DN80.</t>
  </si>
  <si>
    <t>734-93</t>
  </si>
  <si>
    <t>Termostatický ventil DN15, PN6 s možností přednastavení, např. Heimeier V-exakt.</t>
  </si>
  <si>
    <t>734-94</t>
  </si>
  <si>
    <t>Montáž termostatického ventilu DN15.</t>
  </si>
  <si>
    <t>734-95</t>
  </si>
  <si>
    <t>Rohové připojovací šroubení DN15, PN6, s možností regulace pro otopná tělesa, např. Heimeier Regulux.</t>
  </si>
  <si>
    <t>734-96</t>
  </si>
  <si>
    <t>Montáž připojovacího šroubení.</t>
  </si>
  <si>
    <t>734-97</t>
  </si>
  <si>
    <t>Rohové připojovací šroubení DN15, PN6, s možností regulace pro tělesa se spodním připojením v provedení VK, např. Heimeier Vekolux.</t>
  </si>
  <si>
    <t>734-98</t>
  </si>
  <si>
    <t>734-99</t>
  </si>
  <si>
    <t>Pojistný ventil 3/4"/1", otevírací přetlak 900 kPa.</t>
  </si>
  <si>
    <t>734-100</t>
  </si>
  <si>
    <t>Montáž pojistného ventilu.</t>
  </si>
  <si>
    <t>734-101</t>
  </si>
  <si>
    <t>Teploměr, rozsah 0-120°C, včetně jímky.</t>
  </si>
  <si>
    <t>734-102</t>
  </si>
  <si>
    <t>Montáž teploměru.</t>
  </si>
  <si>
    <t>734-103</t>
  </si>
  <si>
    <t>Manometr, včetně uklidňující smyčky, rozsah 0 - 0,6 MPa.</t>
  </si>
  <si>
    <t>734-104</t>
  </si>
  <si>
    <t>Montáž manometru.</t>
  </si>
  <si>
    <t>734-105</t>
  </si>
  <si>
    <t>Diferenční manometr, včetně uklidňující smyčky, rozsah 0 - 0,6 MPa.</t>
  </si>
  <si>
    <t>734-106</t>
  </si>
  <si>
    <t>Montáž diferenčního manometru.</t>
  </si>
  <si>
    <t>734-107</t>
  </si>
  <si>
    <t>Odvzdušňovací nádoba DN65 s odvzdušňovacím ventilem DN10, PN6.</t>
  </si>
  <si>
    <t>734-108</t>
  </si>
  <si>
    <t>Montáž odvzdušňovací nádoby a ventilu.</t>
  </si>
  <si>
    <t>734-109</t>
  </si>
  <si>
    <t>Napouštěcí a vypouštěcí kohout DN15, PN6.</t>
  </si>
  <si>
    <t>734-110</t>
  </si>
  <si>
    <t>Montáž napouštěcího a vypouštěcího ventilu.</t>
  </si>
  <si>
    <t>734-111</t>
  </si>
  <si>
    <t>Podružný a pomocný materiál.</t>
  </si>
  <si>
    <t>734-112</t>
  </si>
  <si>
    <t>733</t>
  </si>
  <si>
    <t>Potrubí a nátěry</t>
  </si>
  <si>
    <t>733-1</t>
  </si>
  <si>
    <t>Potrubí ocelové DN15, PN6, včetně tvarovek, kompenzací, nátěrů, uložení a izolace.</t>
  </si>
  <si>
    <t>733-2</t>
  </si>
  <si>
    <t>Montáž ocelového potrubí DN15, PN6.</t>
  </si>
  <si>
    <t>733-3</t>
  </si>
  <si>
    <t>Potrubí ocelové DN20, PN6, včetně tvarovek, kompenzací, nátěrů, uložení a izolace.</t>
  </si>
  <si>
    <t>733-4</t>
  </si>
  <si>
    <t>Montáž ocelového potrubí DN20, PN6.</t>
  </si>
  <si>
    <t>733-5</t>
  </si>
  <si>
    <t>Potrubí ocelové DN25, PN6, včetně tvarovek, kompenzací, nátěrů, uložení a izolace.</t>
  </si>
  <si>
    <t>733-6</t>
  </si>
  <si>
    <t>Montáž ocelového potrubí DN25, PN6.</t>
  </si>
  <si>
    <t>733-7</t>
  </si>
  <si>
    <t>Potrubí ocelové DN32, PN6, včetně tvarovek, kompenzací, nátěrů, uložení a izolace.</t>
  </si>
  <si>
    <t>733-8</t>
  </si>
  <si>
    <t>Montáž ocelového potrubí DN32, PN6.</t>
  </si>
  <si>
    <t>733-9</t>
  </si>
  <si>
    <t>Potrubí ocelové DN40, PN6, včetně tvarovek, kompenzací, nátěrů, uložení a izolace.</t>
  </si>
  <si>
    <t>733-10</t>
  </si>
  <si>
    <t>Montáž ocelového potrubí DN40, PN6.</t>
  </si>
  <si>
    <t>733-11</t>
  </si>
  <si>
    <t>Potrubí ocelové DN50, PN6, včetně tvarovek, kompenzací, nátěrů, uložení a izolace.</t>
  </si>
  <si>
    <t>733-12</t>
  </si>
  <si>
    <t>Montáž ocelového potrubí DN50, PN6.</t>
  </si>
  <si>
    <t>733-13</t>
  </si>
  <si>
    <t>Potrubí ocelové DN65, PN6, včetně tvarovek, kompenzací, nátěrů, uložení a izolace.</t>
  </si>
  <si>
    <t>733-14</t>
  </si>
  <si>
    <t>Montáž ocelového potrubí DN65, PN6.</t>
  </si>
  <si>
    <t>733-15</t>
  </si>
  <si>
    <t>Potrubí ocelové DN80, PN6, včetně tvarovek, kompenzací, nátěrů, uložení a izolace.</t>
  </si>
  <si>
    <t>733-16</t>
  </si>
  <si>
    <t>Montáž ocelového potrubí DN80, PN6.</t>
  </si>
  <si>
    <t>733-17</t>
  </si>
  <si>
    <t>Potrubí ocelové DN100, PN6, včetně tvarovek, kompenzací, nátěrů, uložení a izolace.</t>
  </si>
  <si>
    <t>733-18</t>
  </si>
  <si>
    <t>Montáž ocelového potrubí DN100, PN6.</t>
  </si>
  <si>
    <t>733-19</t>
  </si>
  <si>
    <t>Potrubí ocelové DN125, PN6, včetně tvarovek, kompenzací, nátěrů, uložení a izolace.</t>
  </si>
  <si>
    <t>733-20</t>
  </si>
  <si>
    <t>Montáž ocelového potrubí DN125, PN6.</t>
  </si>
  <si>
    <t>733-21</t>
  </si>
  <si>
    <t>Potrubí ocelové DN25, PN6, včetně tvarovek, kompenzací, nátěrů, uložení a parotěsné izolace.</t>
  </si>
  <si>
    <t>733-22</t>
  </si>
  <si>
    <t>733-23</t>
  </si>
  <si>
    <t>Potrubí ocelové DN32, PN6, včetně tvarovek, kompenzací, nátěrů, uložení a parotěsné izolace.</t>
  </si>
  <si>
    <t>733-24</t>
  </si>
  <si>
    <t>733-25</t>
  </si>
  <si>
    <t>Potrubí ocelové DN40, PN6, včetně tvarovek, kompenzací, nátěrů, uložení a parotěsné izolace.</t>
  </si>
  <si>
    <t>733-26</t>
  </si>
  <si>
    <t>733-27</t>
  </si>
  <si>
    <t>Potrubí ocelové DN50, PN6, včetně tvarovek, kompenzací, nátěrů, uložení a parotěsné izolace.</t>
  </si>
  <si>
    <t>733-28</t>
  </si>
  <si>
    <t>733-29</t>
  </si>
  <si>
    <t>Potrubí ocelové DN65, PN6, včetně tvarovek, kompenzací, nátěrů, uložení a parotěsné izolace.</t>
  </si>
  <si>
    <t>733-30</t>
  </si>
  <si>
    <t>733-31</t>
  </si>
  <si>
    <t>Potrubí ocelové DN80, PN6, včetně tvarovek, kompenzací, nátěrů, uložení a parotěsné izolace.</t>
  </si>
  <si>
    <t>733-32</t>
  </si>
  <si>
    <t>733-33</t>
  </si>
  <si>
    <t>Potrubí ocelové DN100, PN6, včetně tvarovek, kompenzací, nátěrů, uložení a parotěsné izolace.</t>
  </si>
  <si>
    <t>733-34</t>
  </si>
  <si>
    <t>733-35</t>
  </si>
  <si>
    <t>733-36</t>
  </si>
  <si>
    <t>735</t>
  </si>
  <si>
    <t xml:space="preserve">Otopná tělesa, podlahové vytápění  a jednotky FC</t>
  </si>
  <si>
    <t>735-1</t>
  </si>
  <si>
    <t>Ocelové deskové těleso v provedení VK (ventil kompakt) o rozměrech (faktor šířky-výškadélka) 21-5040, včetně ukotvení, barva dle architekta.</t>
  </si>
  <si>
    <t>735-2</t>
  </si>
  <si>
    <t>Montáž deskového tělesa 21-5040.</t>
  </si>
  <si>
    <t>735-3</t>
  </si>
  <si>
    <t>Ocelové deskové těleso v provedení VK (ventil kompakt) o rozměrech (faktor šířky-výškadélka) 21-5050, včetně ukotvení, barva dle architekta.</t>
  </si>
  <si>
    <t>735-4</t>
  </si>
  <si>
    <t>Montáž deskového tělesa 21-5050.</t>
  </si>
  <si>
    <t>735-5</t>
  </si>
  <si>
    <t>Ocelové deskové těleso v provedení VK (ventil kompakt) o rozměrech (faktor šířky-výškadélka) 22-5070, včetně ukotvení, barva dle architekta.</t>
  </si>
  <si>
    <t>735-6</t>
  </si>
  <si>
    <t>Montáž deskového tělesa 22-5070.</t>
  </si>
  <si>
    <t>735-7</t>
  </si>
  <si>
    <t>Ocelové deskové těleso v provedení VK (ventil kompakt) o rozměrech (faktor šířky-výškadélka) 22-5100, včetně ukotvení, barva dle architekta.</t>
  </si>
  <si>
    <t>735-8</t>
  </si>
  <si>
    <t>Montáž deskového tělesa 22-5100.</t>
  </si>
  <si>
    <t>735-9</t>
  </si>
  <si>
    <t>Ocelové deskové těleso v provedení VK (ventil kompakt) o rozměrech (faktor šířky-výškadélka) 22-5120, včetně ukotvení, barva dle architekta.</t>
  </si>
  <si>
    <t>735-10</t>
  </si>
  <si>
    <t>Montáž deskového tělesa 22-5120.</t>
  </si>
  <si>
    <t>735-11</t>
  </si>
  <si>
    <t>Ocelové deskové těleso v provedení VK (ventil kompakt) o rozměrech (faktor šířky-výškadélka) 22-6060, včetně ukotvení, barva dle architekta.</t>
  </si>
  <si>
    <t>735-12</t>
  </si>
  <si>
    <t>Montáž deskového tělesa 22-6060.</t>
  </si>
  <si>
    <t>735-13</t>
  </si>
  <si>
    <t>Ocelové deskové těleso v provedení VK (ventil kompakt) o rozměrech (faktor šířky-výškadélka) 22-6080, včetně ukotvení, barva dle architekta.</t>
  </si>
  <si>
    <t>735-14</t>
  </si>
  <si>
    <t>Montáž deskového tělesa 22-6080.</t>
  </si>
  <si>
    <t>735-15</t>
  </si>
  <si>
    <t>Ocelové deskové těleso v provedení VK (ventil kompakt) o rozměrech (faktor šířky-výškadélka) 22-6100, včetně ukotvení, barva dle architekta.</t>
  </si>
  <si>
    <t>735-16</t>
  </si>
  <si>
    <t>Montáž deskového tělesa 22-6100.</t>
  </si>
  <si>
    <t>735-17</t>
  </si>
  <si>
    <t>Ocelové deskové těleso v provedení VK (ventil kompakt) o rozměrech (faktor šířky-výškadélka) 22-9040, včetně ukotvení, barva dle architekta.</t>
  </si>
  <si>
    <t>735-18</t>
  </si>
  <si>
    <t>Montáž deskového tělesa 22-9040.</t>
  </si>
  <si>
    <t>735-19</t>
  </si>
  <si>
    <t>Ocelové deskové těleso v provedení VK (ventil kompakt) o rozměrech (faktor šířky-výškadélka) 22-9060, včetně ukotvení, barva dle architekta.</t>
  </si>
  <si>
    <t>735-20</t>
  </si>
  <si>
    <t>Montáž deskového tělesa 22-9060.</t>
  </si>
  <si>
    <t>735-21</t>
  </si>
  <si>
    <t>Ocelové deskové těleso v provedení VK (ventil kompakt) o rozměrech (faktor šířky-výškadélka) 22-9070, včetně ukotvení, barva dle architekta.</t>
  </si>
  <si>
    <t>735-22</t>
  </si>
  <si>
    <t>Montáž deskového tělesa 22-9070.</t>
  </si>
  <si>
    <t>735-23</t>
  </si>
  <si>
    <t>Ocelové deskové těleso v provedení VK (ventil kompakt) o rozměrech (faktor šířky-výškadélka) 22-9080, včetně ukotvení, barva dle architekta.</t>
  </si>
  <si>
    <t>735-24</t>
  </si>
  <si>
    <t>Montáž deskového tělesa 22-9080.</t>
  </si>
  <si>
    <t>735-25</t>
  </si>
  <si>
    <t>Ocelové deskové těleso v provedení VK (ventil kompakt) o rozměrech (faktor šířky-výškadélka) 33-6090, včetně ukotvení, barva dle architekta.</t>
  </si>
  <si>
    <t>735-26</t>
  </si>
  <si>
    <t>Montáž deskového tělesa 33-6090.</t>
  </si>
  <si>
    <t>735-27</t>
  </si>
  <si>
    <t>Ocelové deskové těleso v provedení VK (ventil kompakt) o rozměrech (faktor šířky-výškadélka) 33-6100, včetně ukotvení, barva dle architekta.</t>
  </si>
  <si>
    <t>735-28</t>
  </si>
  <si>
    <t>Montáž deskového tělesa 33-6100.</t>
  </si>
  <si>
    <t>735-29</t>
  </si>
  <si>
    <t>Ocelové deskové těleso v provedení VK (ventil kompakt) o rozměrech (faktor šířky-výškadélka) 33-6110, včetně ukotvení, barva dle architekta.</t>
  </si>
  <si>
    <t>735-30</t>
  </si>
  <si>
    <t>Montáž deskového tělesa 33-6110.</t>
  </si>
  <si>
    <t>735-31</t>
  </si>
  <si>
    <t>Ocelové deskové těleso v provedení VK (ventil kompakt) o rozměrech (faktor šířky-výškadélka) 33-6120, včetně ukotvení, barva dle architekta.</t>
  </si>
  <si>
    <t>735-32</t>
  </si>
  <si>
    <t>Montáž deskového tělesa 33-6120.</t>
  </si>
  <si>
    <t>735-33</t>
  </si>
  <si>
    <t>Ocelové deskové těleso v provedení VK (ventil kompakt) o rozměrech (faktor šířky-výškadélka) 33-6140, včetně ukotvení, barva dle architekta.</t>
  </si>
  <si>
    <t>735-34</t>
  </si>
  <si>
    <t>Montáž deskového tělesa 33-6140.</t>
  </si>
  <si>
    <t>735-35</t>
  </si>
  <si>
    <t>Ocelové deskové těleso v provedení VK (ventil kompakt) o rozměrech (faktor šířky-výškadélka) 33-6160, včetně ukotvení, barva dle architekta.</t>
  </si>
  <si>
    <t>735-36</t>
  </si>
  <si>
    <t>Montáž deskového tělesa 33-6160.</t>
  </si>
  <si>
    <t>735-37</t>
  </si>
  <si>
    <t>Ocelové deskové těleso v provedení VK (ventil kompakt) o rozměrech (faktor šířky-výškadélka) 33-6180, včetně ukotvení, barva dle architekta.</t>
  </si>
  <si>
    <t>735-38</t>
  </si>
  <si>
    <t>Montáž deskového tělesa 33-6180.</t>
  </si>
  <si>
    <t>735-39</t>
  </si>
  <si>
    <t>Ocelové deskové těleso v provedení VK (ventil kompakt) o rozměrech (faktor šířky-výškadélka) 33-9070, včetně ukotvení, barva dle architekta.</t>
  </si>
  <si>
    <t>735-40</t>
  </si>
  <si>
    <t>Montáž deskového tělesa 33-9070.</t>
  </si>
  <si>
    <t>735-41</t>
  </si>
  <si>
    <t>Ocelové deskové těleso v provedení VK (ventil kompakt) o rozměrech (faktor šířky-výškadélka) 33-9120, včetně ukotvení, barva dle architekta.</t>
  </si>
  <si>
    <t>735-42</t>
  </si>
  <si>
    <t>Montáž deskového tělesa 33-9120.</t>
  </si>
  <si>
    <t>735-43</t>
  </si>
  <si>
    <t>Ocelové deskové těleso v provedení VK (ventil kompakt) o rozměrech (faktor šířky-výškadélka) 33-9140, včetně ukotvení, barva dle architekta.</t>
  </si>
  <si>
    <t>735-44</t>
  </si>
  <si>
    <t>Montáž deskového tělesa 33-9140.</t>
  </si>
  <si>
    <t>735-45</t>
  </si>
  <si>
    <t>Lavicové těleso (bez ventilátoru) o rozměrech (šířka/výška/délka) 180/150/2600 mm, včetně ukotvení, barva dle architekta.</t>
  </si>
  <si>
    <t>735-46</t>
  </si>
  <si>
    <t>Montáž lavicového tělesa 180/150/2600 mm.</t>
  </si>
  <si>
    <t>735-47</t>
  </si>
  <si>
    <t>Lavicové těleso (bez ventilátoru) o rozměrech (šířka/výška/délka) 230/400/2600 mm, včetně ukotvení, barva dle architekta.</t>
  </si>
  <si>
    <t>735-48</t>
  </si>
  <si>
    <t>Montáž lavicového tělesa 230/400/2600 mm.</t>
  </si>
  <si>
    <t>735-49</t>
  </si>
  <si>
    <t>Elektrické přímotopné těleso o jmenovitém výkonu 1000 W, včetně integrovaného termostatu, včetně ukotvení, barva dle architekta.</t>
  </si>
  <si>
    <t>735-50</t>
  </si>
  <si>
    <t>Montáž el. přímotopu o výkonu 1000 W.</t>
  </si>
  <si>
    <t>735-51</t>
  </si>
  <si>
    <t>Elektrické přímotopné těleso o jmenovitém výkonu 3000 W, včetně integrovaného termostatu, včetně ukotvení, barva dle architekta.</t>
  </si>
  <si>
    <t>735-52</t>
  </si>
  <si>
    <t>Montáž el. přímotopu o výkonu 3000 W.</t>
  </si>
  <si>
    <t>735-53</t>
  </si>
  <si>
    <t>Rozdělovač a sběrač podlahového vytápění pro 3 okruhy, včetně vystrojení, regulačních a uzavíracích armatur, pohonů atd.</t>
  </si>
  <si>
    <t>735-54</t>
  </si>
  <si>
    <t>Montáž R+S PDL pro 3 okruhy.</t>
  </si>
  <si>
    <t>735-55</t>
  </si>
  <si>
    <t>Rozdělovač a sběrač podlahového vytápění pro 5 okruhů, včetně vystrojení, regulačních a uzavíracích armatur, pohonů atd.</t>
  </si>
  <si>
    <t>735-56</t>
  </si>
  <si>
    <t>Montáž R+S PDL pro 5 okruhů.</t>
  </si>
  <si>
    <t>735-57</t>
  </si>
  <si>
    <t>Rozdělovač a sběrač podlahového vytápění pro 6 okruhů, včetně vystrojení, regulačních a uzavíracích armatur, pohonů atd.</t>
  </si>
  <si>
    <t>735-58</t>
  </si>
  <si>
    <t>Montáž R+S PDL pro 6 okruhů.</t>
  </si>
  <si>
    <t>735-59</t>
  </si>
  <si>
    <t>Rozdělovač a sběrač podlahového vytápění pro 7 okruhů, včetně vystrojení, regulačních a uzavíracích armatur, pohonů atd.</t>
  </si>
  <si>
    <t>735-60</t>
  </si>
  <si>
    <t>Montáž R+S PDL pro 7 okruhů.</t>
  </si>
  <si>
    <t>735-61</t>
  </si>
  <si>
    <t>Rozdělovač a sběrač podlahového vytápění pro 8 okruhů, včetně vystrojení, regulačních a uzavíracích armatur, pohonů atd.</t>
  </si>
  <si>
    <t>735-62</t>
  </si>
  <si>
    <t>Montáž R+S PDL pro 8 okruhů.</t>
  </si>
  <si>
    <t>735-63</t>
  </si>
  <si>
    <t>Rozdělovač a sběrač podlahového vytápění pro 12 okruhů, včetně vystrojení, regulačních a uzavíracích armatur, pohonů atd.</t>
  </si>
  <si>
    <t>735-64</t>
  </si>
  <si>
    <t>Montáž R+S PDL pro 12 okruhů.</t>
  </si>
  <si>
    <t>735-65</t>
  </si>
  <si>
    <t>Uzamykatelná skříň podlahového vytápění pro 3 okruhy, provedení pod omítku.</t>
  </si>
  <si>
    <t>735-66</t>
  </si>
  <si>
    <t>Montáž skříně PDL pro 3 okruhy.</t>
  </si>
  <si>
    <t>735-67</t>
  </si>
  <si>
    <t>Uzamykatelná skříň podlahového vytápění pro 5 okruhů, provedení pod omítku.</t>
  </si>
  <si>
    <t>735-68</t>
  </si>
  <si>
    <t>Montáž skříně PDL pro 5 okruhů.</t>
  </si>
  <si>
    <t>735-69</t>
  </si>
  <si>
    <t>Uzamykatelná skříň podlahového vytápění pro 6 okruhů, provedení pod omítku.</t>
  </si>
  <si>
    <t>735-70</t>
  </si>
  <si>
    <t>Montáž skříně PDL pro 6 okruhů.</t>
  </si>
  <si>
    <t>735-71</t>
  </si>
  <si>
    <t>Uzamykatelná skříň podlahového vytápění pro 7 okruhů, provedení pod omítku.</t>
  </si>
  <si>
    <t>735-72</t>
  </si>
  <si>
    <t>Montáž skříně PDL pro 7 okruhů.</t>
  </si>
  <si>
    <t>735-73</t>
  </si>
  <si>
    <t>Uzamykatelná skříň podlahového vytápění pro 8 okruhů, provedení pod omítku.</t>
  </si>
  <si>
    <t>735-74</t>
  </si>
  <si>
    <t>Montáž skříně PDL pro 8 okruhů.</t>
  </si>
  <si>
    <t>735-75</t>
  </si>
  <si>
    <t>Uzamykatelná skříň podlahového vytápění pro 12 okruhů, provedení pod omítku.</t>
  </si>
  <si>
    <t>735-76</t>
  </si>
  <si>
    <t>Montáž skříně PDL pro 12 okruhů.</t>
  </si>
  <si>
    <t>735-77</t>
  </si>
  <si>
    <t>Podlahové vytápění (mokrý způsob), obsahuje: systémovou desku - 670 m2, potrubí 17x2 - 4250 mb, plastifikátor do betonové mazaniny, okrajovou dilatační pásku - 750 mb, včetně příslušenství.</t>
  </si>
  <si>
    <t>735-78</t>
  </si>
  <si>
    <t>Montáž podlahového vytápění.</t>
  </si>
  <si>
    <t>735-79</t>
  </si>
  <si>
    <t>Cirkulační chladící dvoutrubková jednotka FC v podstropním provedení, chladící výkon 4,5 kW při teplotě chladící vody 8/14°C a vnitřní teplotě 26°C, motor s ovládáním 0-10V, akustický výkon max. 45dB při středních otáčkách, včetně ukotvení a příslušenství</t>
  </si>
  <si>
    <t>Cirkulační chladící dvoutrubková jednotka FC v podstropním provedení, chladící výkon 4,5 kW při teplotě chladící vody 8/14°C a vnitřní teplotě 26°C, motor s ovládáním 0-10V, akustický výkon max. 45dB při středních otáčkách, včetně ukotvení a příslušenství, design dle architekta.</t>
  </si>
  <si>
    <t>735-80</t>
  </si>
  <si>
    <t>Montáž jednotky FC o chladícím výkonu 4 kW.</t>
  </si>
  <si>
    <t>735-81</t>
  </si>
  <si>
    <t>Cirkulační chladící dvoutrubková jednotka FC v podstropním provedení, chladící výkon 5,5 kW při teplotě chladící vody 8/14°C a vnitřní teplotě 26°C ,motor s ovládáním 0-10V, akustický výkon max. 45dB při středních otáčkách, včetně ukotvení a příslušenství</t>
  </si>
  <si>
    <t>Cirkulační chladící dvoutrubková jednotka FC v podstropním provedení, chladící výkon 5,5 kW při teplotě chladící vody 8/14°C a vnitřní teplotě 26°C ,motor s ovládáním 0-10V, akustický výkon max. 45dB při středních otáčkách, včetně ukotvení a příslušenství, design dle architekta.</t>
  </si>
  <si>
    <t>735-82</t>
  </si>
  <si>
    <t>Montáž jednotky FC o chladícím výkonu 5 kW.</t>
  </si>
  <si>
    <t>735-83</t>
  </si>
  <si>
    <t>735-84</t>
  </si>
  <si>
    <t>990</t>
  </si>
  <si>
    <t>Hodinové zúčtovací sazby</t>
  </si>
  <si>
    <t>990-1</t>
  </si>
  <si>
    <t>Stavební přípomoce</t>
  </si>
  <si>
    <t>990-2</t>
  </si>
  <si>
    <t>Proplach systému po montáži, napuštění systému</t>
  </si>
  <si>
    <t>990-3</t>
  </si>
  <si>
    <t>Zaregulování systému na stanovené parametry (včetně vystavení protokolu) (podle platných Zákonů, vyhlášek, norem,…)</t>
  </si>
  <si>
    <t>990-4</t>
  </si>
  <si>
    <t>Tlaková a dilatační zkouška kompletního systému (podlle platných Zákonů, vyhlášek, norem, …)</t>
  </si>
  <si>
    <t>990-5</t>
  </si>
  <si>
    <t>Topná zkouška kompletního systému (dle platných Zákonů, vyhlášek, norem, …)</t>
  </si>
  <si>
    <t>990-6</t>
  </si>
  <si>
    <t>Provozní zkouška kompletního systému, zaškolení obsluhy, apod. (dle platných Zákonů, vyhlášek, norem, …)</t>
  </si>
  <si>
    <t>VZT - Vzduchotechnika</t>
  </si>
  <si>
    <t>ZAR01 - ZAŘ. Č. 1 – VÍCEÚČELOVÝ SÁL (1.NP)</t>
  </si>
  <si>
    <t>ZAR02 - ZAŘ. Č. 2 – KAVÁRNA (1.NP)</t>
  </si>
  <si>
    <t>ZAR03 - ZAŘ. Č. 3 – RECEPCE A ŠATNY</t>
  </si>
  <si>
    <t>ZAR04 - ZAŘ. Č. 4 – VĚTRÁNÍ CHODEB A HYGIENICKÝCH ZAŘÍZENÍ V 2.NP A 3.NP</t>
  </si>
  <si>
    <t>ZAR05 - ZAŘ. Č. 5 – KLUBOVNA CHOVATELSTVÍ (3.NP – M.Č. 3.03)</t>
  </si>
  <si>
    <t>ZAR06 - ZAŘ. Č. 6 – KLUBOVNA CHOVATELSTVÍ (3.NP – M.Č. 3.04)</t>
  </si>
  <si>
    <t>ZAR07 - ZAŘ. Č. 7 – ŠATNY (1.NP)</t>
  </si>
  <si>
    <t>ZAR08 - ZAŘ. Č. 8 – KOTELNA (4.NP)</t>
  </si>
  <si>
    <t>ZAR09 - ZAŘ. Č. 9 – HYGIENICKÁ ZAŘÍZENÍ (1.NP – M/Ž)</t>
  </si>
  <si>
    <t>ZAR11 - ZAŘ. Č. 11 – ŮKLIDOVÁ KOMORA (1.NP M.Č. 1.07)</t>
  </si>
  <si>
    <t>ZAR12 - ZAŘ. Č. 12 – SKLAD SPORTOVNÍHO NÁČINÍ (1.NP M.Č. 1.05A)</t>
  </si>
  <si>
    <t>ZAR13 - ZAŘ. Č. 13 – ŠATNA (1.NP M.Č. 1.29)</t>
  </si>
  <si>
    <t>ZAR14 - ZAŘ. Č. 14 – POPELNICE (1.NP M.Č. 1.28)</t>
  </si>
  <si>
    <t>ZAR15 - ZAŘ. Č. 15 – HYGIENICKÉ ZAŘÍZENÍ (1.NP M.Č. 1.32 - MUŽI)</t>
  </si>
  <si>
    <t>ZAR16 - ZAŘ. Č. 16 – HYGIENICKÉ ZAŘÍZENÍ (1.NP M.Č. 1.38-1.40 - ŽENY)</t>
  </si>
  <si>
    <t>ZAR17 - ZAŘ. Č. 17 – CHUC – B</t>
  </si>
  <si>
    <t>ZAR18 - ZAŘ. Č. 18 – GASTRO (DOMEK 1.57-1.61)</t>
  </si>
  <si>
    <t>ZAR19 - ZAŘ. Č. 19 – KUCHYŇKA A ÚKLIDOVÁ KOMORA (3.NP M.Č. 3.17, 3.16)</t>
  </si>
  <si>
    <t>ZAR20 - ZAŘ. Č. 20 – SKLAD (3.NP M.Č. 3.05)</t>
  </si>
  <si>
    <t>ZAR21 - ZAŘ. Č. 21 – SKLAD (3.NP M.Č. 3.05)</t>
  </si>
  <si>
    <t>ZAR23 - ZAŘ. Č. 23 – CHUC – A</t>
  </si>
  <si>
    <t>ZAR24 - ZAŘ. Č. 24 - PŘIROZENÉ VĚTRÁNÍ KLUBOVEN A KANCELÁŘÍ</t>
  </si>
  <si>
    <t>ZAR25 - ZAŘ. Č. 25 – KLUBOVNA (M.Č. 3.02)</t>
  </si>
  <si>
    <t>ZAR26 - ZAŘ. Č. 26 – KLUBOVNA (M.Č. 3.06)</t>
  </si>
  <si>
    <t>ZAR27 - ZAŘ. Č. 27 – VĚTRÁNÍ STROJOVNY VZDUCHOTECHNIKY A CHLAZENÍ (M.Č.4.02)</t>
  </si>
  <si>
    <t>ZAR28 - ZAŘ. Č. 28 – KLIMATIZACE EPS (M.Č. 4.04)</t>
  </si>
  <si>
    <t>ZAR29 - ZAŘ. Č. 29 – VZDUCHOTECHNICKÉ ROZVODY PRO TEPELNÁ ČERPADLA</t>
  </si>
  <si>
    <t>OST - OSTATNÍ POLOŽKY</t>
  </si>
  <si>
    <t>ZAR01</t>
  </si>
  <si>
    <t>ZAŘ. Č. 1 – VÍCEÚČELOVÝ SÁL (1.NP)</t>
  </si>
  <si>
    <t>1.01</t>
  </si>
  <si>
    <t xml:space="preserve">Vzduchotechnická jednotka ve vnitřním provedení - Přívod: 5.300 m3/h, Pext = 400 Pa - Odvod: 5.300 m3/h, Pext = 400 Pa - Rotační regenerační výměník - Směšovací komora - 2x uzavírací klapka se servopohonem - Ventilátory s EC motory - Kapsový filtr přívod </t>
  </si>
  <si>
    <t>Vzduchotechnická jednotka ve vnitřním provedení - Přívod: 5.300 m3/h, Pext = 400 Pa - Odvod: 5.300 m3/h, Pext = 400 Pa - Rotační regenerační výměník - Směšovací komora - 2x uzavírací klapka se servopohonem - Ventilátory s EC motory - Kapsový filtr přívod ePM10 50%, kapsový filtr odvod Coarse 60% - Teplovodní ohřívač, Qt = 14,1 kW (60/40C) - Vodní chladič s eliminátorem kapek, Qch(celk) = 27,5 kW - Nosný rám, sifony s mechanickou uzávěrkou - Autonomní systém Měření a regulace</t>
  </si>
  <si>
    <t>PK.1.01</t>
  </si>
  <si>
    <t>Požární klapka - servopohon 230VAC s vratnou pružinou Rozměr: 630x400</t>
  </si>
  <si>
    <t>PK.1.02</t>
  </si>
  <si>
    <t>1.02</t>
  </si>
  <si>
    <t>Stěnová mřížka - odvod vzduchu, RAL dle požadavku stavebníka Rozměr 800x800, regulace, jednořadá</t>
  </si>
  <si>
    <t>1.03</t>
  </si>
  <si>
    <t>Podlahová mřížka - přívod vzduchu, RAL dle požadavku stavebníka Rozměr 1225x325, regulace, dvouřadá</t>
  </si>
  <si>
    <t>1.04</t>
  </si>
  <si>
    <t xml:space="preserve">Čtyřhranné potrubí sk. I, třída těsnosti C  dle ČSN EN 1507 - rovné</t>
  </si>
  <si>
    <t>1.05</t>
  </si>
  <si>
    <t xml:space="preserve">Čtyřhranné potrubí sk. I, třída těsnosti C  dle ČSN EN 1507 - tvarovky</t>
  </si>
  <si>
    <t>1.06</t>
  </si>
  <si>
    <t>Požární izolace EI 30 - ve, ho (o-i) S</t>
  </si>
  <si>
    <t>1.07</t>
  </si>
  <si>
    <t>Potrubí - jádro ze skelné vlny tl. 25mm. Vnější a vnitřní strana panelu potažena hliníkovou folií vyztuženou skelnými vlákny např. Climaver Plus, nebo ekvivalent</t>
  </si>
  <si>
    <t>1.08</t>
  </si>
  <si>
    <t>Potrubí - sendvičový panel tl. 30,5mm. Vnější strana panelu potažena hliníkovou vrstvou tl. 200um. Vnitřní strana potažena hliníkovou vrstvou tl. 80um např. P3 Ductal - Outdoor, nebo ekvivalent</t>
  </si>
  <si>
    <t>1.09</t>
  </si>
  <si>
    <t>Montážní, kotvící a spojovací materiál</t>
  </si>
  <si>
    <t>ZAR02</t>
  </si>
  <si>
    <t>ZAŘ. Č. 2 – KAVÁRNA (1.NP)</t>
  </si>
  <si>
    <t>2.02</t>
  </si>
  <si>
    <t xml:space="preserve">Vzduchotechnická jednotka ve vnitřním provedení - Přívod: 2.900 m3/h, Pext = 400 Pa - Odvod: 2.900 m3/h, Pext = 400 Pa - Rotační regenerační výměník - 2x uzavírací klapka se servopohonem - Ventilátory s EC motory - Kapsový filtr přívod ePM10 50%, kapsový </t>
  </si>
  <si>
    <t>Vzduchotechnická jednotka ve vnitřním provedení - Přívod: 2.900 m3/h, Pext = 400 Pa - Odvod: 2.900 m3/h, Pext = 400 Pa - Rotační regenerační výměník - 2x uzavírací klapka se servopohonem - Ventilátory s EC motory - Kapsový filtr přívod ePM10 50%, kapsový filtr odvod Coarse 60% - Teplovodní ohřívač, Qt = 5,5 kW (60/40C) - Vodní chladič s eliminátorem kapek, Qch(celk) = 6,7 kW - Nosný rám, sifony s mechanickou uzávěrkou - Autonomní systém Měření a regulace</t>
  </si>
  <si>
    <t>PK.2.01</t>
  </si>
  <si>
    <t>Požární klapka - servopohon 230VAC s vratnou pružinou Rozměr: 355x450</t>
  </si>
  <si>
    <t>PK.2.02</t>
  </si>
  <si>
    <t>2.03</t>
  </si>
  <si>
    <t>2.04</t>
  </si>
  <si>
    <t>Podlahová mřížka - přívod vzduchu, RAL dle požadavku stavebníka Rozměr 1225x225, regulace, dvouřadá</t>
  </si>
  <si>
    <t>2.05</t>
  </si>
  <si>
    <t>2.06</t>
  </si>
  <si>
    <t>2.07</t>
  </si>
  <si>
    <t>2.08</t>
  </si>
  <si>
    <t>2.09</t>
  </si>
  <si>
    <t>2.10</t>
  </si>
  <si>
    <t>ZAR03</t>
  </si>
  <si>
    <t>ZAŘ. Č. 3 – RECEPCE A ŠATNY</t>
  </si>
  <si>
    <t>3.01</t>
  </si>
  <si>
    <t xml:space="preserve">Vzduchotechnická jednotka ve vnitřním provedení - Přívod: 1.200 m3/h, Pext = 400 Pa - Odvod: 1.200 m3/h, Pext = 400 Pa - Rotační regenerační výměník - 2x uzavírací klapka se servopohonem - Ventilátory s EC motory - Kapsový filtr přívod ePM10 50%, kapsový </t>
  </si>
  <si>
    <t>Vzduchotechnická jednotka ve vnitřním provedení - Přívod: 1.200 m3/h, Pext = 400 Pa - Odvod: 1.200 m3/h, Pext = 400 Pa - Rotační regenerační výměník - 2x uzavírací klapka se servopohonem - Ventilátory s EC motory - Kapsový filtr přívod ePM10 50%, kapsový filtr odvod Coarse 60% - Teplovodní ohřívač, Qt = 3,1 kW (60/40C) - Nosný rám, sifon s mechanickou uzávěrkou - Autonomní systém Měření a regulace</t>
  </si>
  <si>
    <t>PK.3.01</t>
  </si>
  <si>
    <t>Požární klapka - servopohon 230VAC s vratnou pružinou Rozměr: 315x315</t>
  </si>
  <si>
    <t>PK.3.02</t>
  </si>
  <si>
    <t>3.02</t>
  </si>
  <si>
    <t>Stěnová mřížka - odvod vzduchu, RAL dle požadavku stavebníka Rozměr 300x800, regulace, jednořadá</t>
  </si>
  <si>
    <t>3.03</t>
  </si>
  <si>
    <t>Podlahová mřížka - přívod vzduchu, RAL dle požadavku stavebníka Rozměr 325x225, regulace, dvouřadá</t>
  </si>
  <si>
    <t>3.04</t>
  </si>
  <si>
    <t>3.05</t>
  </si>
  <si>
    <t>3.06</t>
  </si>
  <si>
    <t>3.07</t>
  </si>
  <si>
    <t>3.08</t>
  </si>
  <si>
    <t>3.09</t>
  </si>
  <si>
    <t>3.10</t>
  </si>
  <si>
    <t>ZAR04</t>
  </si>
  <si>
    <t>ZAŘ. Č. 4 – VĚTRÁNÍ CHODEB A HYGIENICKÝCH ZAŘÍZENÍ V 2.NP A 3.NP</t>
  </si>
  <si>
    <t>4.01</t>
  </si>
  <si>
    <t xml:space="preserve">Vzduchotechnická jednotka ve vnitřním provedení - Přívod: 1.645 m3/h, Pext = 300 Pa - Odvod: 1.335 m3/h, Pext = 300 Pa - Rotační regenerační výměník - 2x uzavírací klapka se servopohonem - Ventilátory s EC motory - Kapsový filtr přívod ePM10 50%, kapsový </t>
  </si>
  <si>
    <t>Vzduchotechnická jednotka ve vnitřním provedení - Přívod: 1.645 m3/h, Pext = 300 Pa - Odvod: 1.335 m3/h, Pext = 300 Pa - Rotační regenerační výměník - 2x uzavírací klapka se servopohonem - Ventilátory s EC motory - Kapsový filtr přívod ePM10 50%, kapsový filtr odvod Coarse 60% - Teplovodní ohřívač, Qt = 6,2 kW (60/40C) - Nosný rám, sifon s mechanickou uzávěrkou - Autonomní systém Měření a regulace</t>
  </si>
  <si>
    <t>4.02</t>
  </si>
  <si>
    <t>Potrubní ventilátor pr. 200, vč. spojovacích manžet Vo = 490 m3/h, Pext = 200 Pa</t>
  </si>
  <si>
    <t>4.03</t>
  </si>
  <si>
    <t>Potrubní ventilátor pr. 125, vč. spojovacích manžet Vo = 140 m3/h, Pext = 100 Pa</t>
  </si>
  <si>
    <t>PK.4.01</t>
  </si>
  <si>
    <t>PK.4.02</t>
  </si>
  <si>
    <t>PK.4.03</t>
  </si>
  <si>
    <t>Požární klapka - servopohon 230VAC s vratnou pružinou Rozměr: 400x200</t>
  </si>
  <si>
    <t>PK.4.04</t>
  </si>
  <si>
    <t>4.04</t>
  </si>
  <si>
    <t>Zpětná klapka pr. 200 - těsná</t>
  </si>
  <si>
    <t>4.05</t>
  </si>
  <si>
    <t>Zpětná klapka pr. 125 - těsná</t>
  </si>
  <si>
    <t>4.06</t>
  </si>
  <si>
    <t>Stěnová mřížka - přívodní, dvouřadá s regulací rozměr: 200x600</t>
  </si>
  <si>
    <t>4.07</t>
  </si>
  <si>
    <t>Stěnová mřížka - přívodní, dvouřadá s regulací rozměr: 200x1250</t>
  </si>
  <si>
    <t>4.08</t>
  </si>
  <si>
    <t>Talířový ventil - odvod, pr. 160</t>
  </si>
  <si>
    <t>4.09</t>
  </si>
  <si>
    <t>Talířový ventil - odvod, pr. 125</t>
  </si>
  <si>
    <t>4.10</t>
  </si>
  <si>
    <t>Talířový ventil - přívod, pr. 160</t>
  </si>
  <si>
    <t>4.11</t>
  </si>
  <si>
    <t>Talířový ventil - přívod, pr. 125</t>
  </si>
  <si>
    <t>4.12</t>
  </si>
  <si>
    <t>Oboustranná stěnová mřížka 600x200</t>
  </si>
  <si>
    <t>4.13</t>
  </si>
  <si>
    <t>4.14</t>
  </si>
  <si>
    <t>4.15</t>
  </si>
  <si>
    <t>4.16</t>
  </si>
  <si>
    <t>4.17</t>
  </si>
  <si>
    <t>Tepelná izolace - kaučuková samolepící, tl. 25 mm, Al polep</t>
  </si>
  <si>
    <t>4.18</t>
  </si>
  <si>
    <t>Potrubí SPIRO, pozinkované, dvoubřité těsnění, třída těsnosti C, Ø 125 (vč. tvarovek)</t>
  </si>
  <si>
    <t>bm</t>
  </si>
  <si>
    <t>4.19</t>
  </si>
  <si>
    <t>Potrubí SPIRO, pozinkované, dvoubřité těsnění, třída těsnosti C, Ø 160 (vč. tvarovek)</t>
  </si>
  <si>
    <t>4.20</t>
  </si>
  <si>
    <t>Potrubí SPIRO, pozinkované, dvoubřité těsnění, třída těsnosti C, Ø 200 (vč. tvarovek)</t>
  </si>
  <si>
    <t>4.21</t>
  </si>
  <si>
    <t>Ohebná hadice Ø 125 - hlukově a tepelně izolovaná</t>
  </si>
  <si>
    <t>4.22</t>
  </si>
  <si>
    <t>Ohebná hadice Ø 160 - hlukově a tepelně izolovaná</t>
  </si>
  <si>
    <t>4.23</t>
  </si>
  <si>
    <t>ZAR05</t>
  </si>
  <si>
    <t>ZAŘ. Č. 5 – KLUBOVNA CHOVATELSTVÍ (3.NP – M.Č. 3.03)</t>
  </si>
  <si>
    <t>5.01</t>
  </si>
  <si>
    <t xml:space="preserve">Vzduchotechnická jednotka ve vnitřním provedení - Přívod: 1.700 m3/h, Pext = 300 Pa - Odvod: 1.700 m3/h, Pext = 300 Pa - Rotační regenerační výměník - 2x uzavírací klapka se servopohonem - Ventilátory s EC motory - Kapsový filtr přívod ePM10 50%, kapsový </t>
  </si>
  <si>
    <t>Vzduchotechnická jednotka ve vnitřním provedení - Přívod: 1.700 m3/h, Pext = 300 Pa - Odvod: 1.700 m3/h, Pext = 300 Pa - Rotační regenerační výměník - 2x uzavírací klapka se servopohonem - Ventilátory s EC motory - Kapsový filtr přívod ePM10 50%, kapsový filtr odvod Coarse 60% - Teplovodní ohřívač, Qt = 4,9 kW (60/40C) - Vodní chladič s eliminátorem kapek, Qch(celk) = 6,2 kW - Nosný rám, sifony s mechanickou uzávěrkou - Autonomní systém Měření a regulace</t>
  </si>
  <si>
    <t>PK.5.01</t>
  </si>
  <si>
    <t>PK.5.02</t>
  </si>
  <si>
    <t>5.02</t>
  </si>
  <si>
    <t>Vyustka do kruhového potrubí - přívodní, dvouřadá s regulací rozměr: 1225x125</t>
  </si>
  <si>
    <t>5.03</t>
  </si>
  <si>
    <t>Vyustka do kruhového potrubí - odvodní, dvouřadá s regulací rozměr: 1225x125</t>
  </si>
  <si>
    <t>5.04</t>
  </si>
  <si>
    <t>5.05</t>
  </si>
  <si>
    <t>5.06</t>
  </si>
  <si>
    <t>5.07</t>
  </si>
  <si>
    <t>Potrubí SPIRO, pozinkované, dvoubřité těsnění, třída těsnosti C, Ø 355 (vč. tvarovek)</t>
  </si>
  <si>
    <t>5.08</t>
  </si>
  <si>
    <t>Potrubí SPIRO, pozinkované, dvoubřité těsnění, třída těsnosti C, Ø 315 (vč. tvarovek)</t>
  </si>
  <si>
    <t>5.09</t>
  </si>
  <si>
    <t>5.10</t>
  </si>
  <si>
    <t>ZAR06</t>
  </si>
  <si>
    <t>ZAŘ. Č. 6 – KLUBOVNA CHOVATELSTVÍ (3.NP – M.Č. 3.04)</t>
  </si>
  <si>
    <t>6.01</t>
  </si>
  <si>
    <t>PK.6.01</t>
  </si>
  <si>
    <t>PK.6.02</t>
  </si>
  <si>
    <t>6.02</t>
  </si>
  <si>
    <t>6.03</t>
  </si>
  <si>
    <t>6.04</t>
  </si>
  <si>
    <t>6.05</t>
  </si>
  <si>
    <t>6.06</t>
  </si>
  <si>
    <t>6.07</t>
  </si>
  <si>
    <t>6.08</t>
  </si>
  <si>
    <t>6.09</t>
  </si>
  <si>
    <t>6.10</t>
  </si>
  <si>
    <t>ZAR07</t>
  </si>
  <si>
    <t>ZAŘ. Č. 7 – ŠATNY (1.NP)</t>
  </si>
  <si>
    <t>7.01</t>
  </si>
  <si>
    <t>Vzduchotechnická jednotka ve vnitřním vertikálním provedení - Přívod: 460 m3/h, Pext = 200 Pa - Odvod: 460 m3/h, Pext = 200 Pa - Protiproudý rekuperátor - 2x uzavírací klapka se servopohonem - Ventilátory s EC motory - Kapsový filtr přívod ePM10 50%, kaps</t>
  </si>
  <si>
    <t>Vzduchotechnická jednotka ve vnitřním vertikálním provedení - Přívod: 460 m3/h, Pext = 200 Pa - Odvod: 460 m3/h, Pext = 200 Pa - Protiproudý rekuperátor - 2x uzavírací klapka se servopohonem - Ventilátory s EC motory - Kapsový filtr přívod ePM10 50%, kapsový filtr odvod Coarse 60% - Elektrický ohřívač, Qt = 1,7 kW - Sifon s mechanickou uzávěrkou - Autonomní systém Měření a regulace</t>
  </si>
  <si>
    <t>PK.7.01</t>
  </si>
  <si>
    <t>Požární klapka - servopohon 230VAC s vratnou pružinou Rozměr: pr. 200</t>
  </si>
  <si>
    <t>PK.7.02</t>
  </si>
  <si>
    <t>7.02</t>
  </si>
  <si>
    <t>Vyustka do kruhového potrubí - odvodní, jednořadá s regulací rozměr: 225x75</t>
  </si>
  <si>
    <t>7.03</t>
  </si>
  <si>
    <t>Stěnová vyustka - přívodní, dvouřadá s regulací rozměr: 325x225</t>
  </si>
  <si>
    <t>7.04</t>
  </si>
  <si>
    <t>Stěnová mřížka - oboustranná rozměr: 325x225</t>
  </si>
  <si>
    <t>7.05</t>
  </si>
  <si>
    <t>7.06</t>
  </si>
  <si>
    <t>7.07</t>
  </si>
  <si>
    <t>Ohebná hadice Ø 200 - hlukově a tepelně izolovaná</t>
  </si>
  <si>
    <t>7.08</t>
  </si>
  <si>
    <t>Požární izolace EI 30 - ho (o-i) S</t>
  </si>
  <si>
    <t>7.09</t>
  </si>
  <si>
    <t>ZAR08</t>
  </si>
  <si>
    <t>ZAŘ. Č. 8 – KOTELNA (4.NP)</t>
  </si>
  <si>
    <t>8.01</t>
  </si>
  <si>
    <t>Potrubní dvouotáčkový ventilátor pr. 200, vč. spojovacích manžet Vp = 560 m3/h, Pext = 200 Pa</t>
  </si>
  <si>
    <t>8.02</t>
  </si>
  <si>
    <t>Potrubní elektrický ohřívač pr. 200 Qt = 3,0 kW, regulace výkonu</t>
  </si>
  <si>
    <t>8.03</t>
  </si>
  <si>
    <t>Potrubní jednootáčkový ventilátor pr. 125, vč. spojovacích manžet Vp = 160 m3/h, Pext = 100 Pa</t>
  </si>
  <si>
    <t>8.04</t>
  </si>
  <si>
    <t>8.05</t>
  </si>
  <si>
    <t>8.06</t>
  </si>
  <si>
    <t>Komora kapsového filtru pr. 200, vč. filtru Coarse 60 %</t>
  </si>
  <si>
    <t>8.07</t>
  </si>
  <si>
    <t>Regulační klapka - ruční, pr. 200</t>
  </si>
  <si>
    <t>8.08</t>
  </si>
  <si>
    <t>Regulační klapka - ruční, pr. 125</t>
  </si>
  <si>
    <t>8.09</t>
  </si>
  <si>
    <t>Krycí síto na potrubí, pr. 200</t>
  </si>
  <si>
    <t>8.10</t>
  </si>
  <si>
    <t>Krycí síto na potrubí, pr. 125</t>
  </si>
  <si>
    <t>8.11</t>
  </si>
  <si>
    <t>Systém autonomní regulace (1-trvalý provoz, 2- zvýšené otáčky, regulace teploty přívodního vzduchu), vč. kabeláže a uvedení do provozu</t>
  </si>
  <si>
    <t>8.12</t>
  </si>
  <si>
    <t>8.13</t>
  </si>
  <si>
    <t>8.14</t>
  </si>
  <si>
    <t>Tepelná izolace z minerální vlny tl. 40mm</t>
  </si>
  <si>
    <t>8.15</t>
  </si>
  <si>
    <t>8.16</t>
  </si>
  <si>
    <t>ZAR09</t>
  </si>
  <si>
    <t>ZAŘ. Č. 9 – HYGIENICKÁ ZAŘÍZENÍ (1.NP – M/Ž)</t>
  </si>
  <si>
    <t>9.01</t>
  </si>
  <si>
    <t>Vzduchotechnická jednotka ve vnitřním vertikálním provedení - Přívod: 675 m3/h, Pext = 200 Pa - Odvod: 675 m3/h, Pext = 200 Pa - Protiproudý rekuperátor - 2x uzavírací klapka se servopohonem - Ventilátory s EC motory - Kapsový filtr přívod ePM10 50%, kaps</t>
  </si>
  <si>
    <t>Vzduchotechnická jednotka ve vnitřním vertikálním provedení - Přívod: 675 m3/h, Pext = 200 Pa - Odvod: 675 m3/h, Pext = 200 Pa - Protiproudý rekuperátor - 2x uzavírací klapka se servopohonem - Ventilátory s EC motory - Kapsový filtr přívod ePM10 50%, kapsový filtr odvod Coarse 60% - Elektrický ohřívač, Qt = 1,7 kW - Sifon s mechanickou uzávěrkou - Autonomní systém Měření a regulace</t>
  </si>
  <si>
    <t>PK.9.01</t>
  </si>
  <si>
    <t>Požární klapka - servopohon 230VAC s vratnou pružinou Rozměr: pr. 250</t>
  </si>
  <si>
    <t>PK.9.02</t>
  </si>
  <si>
    <t>9.02</t>
  </si>
  <si>
    <t>Protidešťová žaluzie 630x315, Ral dle požadavku stavebníka</t>
  </si>
  <si>
    <t>9.03</t>
  </si>
  <si>
    <t>9.04</t>
  </si>
  <si>
    <t>Stěnová vyustka - odvodní, jednořadá s regulací rozměr: 225x125</t>
  </si>
  <si>
    <t>9.05</t>
  </si>
  <si>
    <t>Stěnová vyustka - přívodní, dvouřadá s regulací rozměr: 525x125</t>
  </si>
  <si>
    <t>9.06</t>
  </si>
  <si>
    <t>9.07</t>
  </si>
  <si>
    <t>Potrubí SPIRO, pozinkované, dvoubřité těsnění, třída těsnosti C, Ø 250 (vč. tvarovek)</t>
  </si>
  <si>
    <t>9.08</t>
  </si>
  <si>
    <t>9.09</t>
  </si>
  <si>
    <t>9.10</t>
  </si>
  <si>
    <t>Ohebná hadice Ø 250 - hlukově a tepelně izolovaná</t>
  </si>
  <si>
    <t>9.11</t>
  </si>
  <si>
    <t>9.12</t>
  </si>
  <si>
    <t>Požární izolace EI 30 - ve (o-i) S</t>
  </si>
  <si>
    <t>9.13</t>
  </si>
  <si>
    <t>ZAR11</t>
  </si>
  <si>
    <t>ZAŘ. Č. 11 – ŮKLIDOVÁ KOMORA (1.NP M.Č. 1.07)</t>
  </si>
  <si>
    <t>11.01</t>
  </si>
  <si>
    <t>Nástěnný radiální ventilátor s časovým doběhem a zpětnou klapkou Vo = 50 m3/h, Pext = 100 Pa</t>
  </si>
  <si>
    <t>11.02</t>
  </si>
  <si>
    <t>Potrubí SPIRO, pozinkované, dvoubřité těsnění, třída těsnosti C, Ø 100 (vč. tvarovek)</t>
  </si>
  <si>
    <t>11.03</t>
  </si>
  <si>
    <t>ZAR12</t>
  </si>
  <si>
    <t>ZAŘ. Č. 12 – SKLAD SPORTOVNÍHO NÁČINÍ (1.NP M.Č. 1.05A)</t>
  </si>
  <si>
    <t>12.01</t>
  </si>
  <si>
    <t>12.02</t>
  </si>
  <si>
    <t>ZAR13</t>
  </si>
  <si>
    <t>ZAŘ. Č. 13 – ŠATNA (1.NP M.Č. 1.29)</t>
  </si>
  <si>
    <t>13.01</t>
  </si>
  <si>
    <t>Potrubní jednootáčkový ventilátor pr. 125, vč. spojovacích manžet Vp = 100 m3/h, Pext = 100 Pa</t>
  </si>
  <si>
    <t>13.02</t>
  </si>
  <si>
    <t>13.03</t>
  </si>
  <si>
    <t>13.04</t>
  </si>
  <si>
    <t>13.05</t>
  </si>
  <si>
    <t>13.06</t>
  </si>
  <si>
    <t>13.07</t>
  </si>
  <si>
    <t>13.08</t>
  </si>
  <si>
    <t>ZAR14</t>
  </si>
  <si>
    <t>ZAŘ. Č. 14 – POPELNICE (1.NP M.Č. 1.28)</t>
  </si>
  <si>
    <t>14.01</t>
  </si>
  <si>
    <t>Potrubní jednootáčkový ventilátor pr. 125, vč. spojovacích manžet Vp = 50 m3/h, Pext = 100 Pa</t>
  </si>
  <si>
    <t>14.02</t>
  </si>
  <si>
    <t>14.03</t>
  </si>
  <si>
    <t>14.04</t>
  </si>
  <si>
    <t>14.05</t>
  </si>
  <si>
    <t>ZAR15</t>
  </si>
  <si>
    <t>ZAŘ. Č. 15 – HYGIENICKÉ ZAŘÍZENÍ (1.NP M.Č. 1.32 - MUŽI)</t>
  </si>
  <si>
    <t>15.01</t>
  </si>
  <si>
    <t>Potrubní jednootáčkový ventilátor pr. 125, vč. spojovacích manžet Vp = 105 m3/h, Pext = 100 Pa</t>
  </si>
  <si>
    <t>15.02</t>
  </si>
  <si>
    <t>15.03</t>
  </si>
  <si>
    <t>15.04</t>
  </si>
  <si>
    <t>15.05</t>
  </si>
  <si>
    <t>15.06</t>
  </si>
  <si>
    <t>ZAR16</t>
  </si>
  <si>
    <t>ZAŘ. Č. 16 – HYGIENICKÉ ZAŘÍZENÍ (1.NP M.Č. 1.38-1.40 - ŽENY)</t>
  </si>
  <si>
    <t>16.01</t>
  </si>
  <si>
    <t>Potrubní jednootáčkový ventilátor pr. 125, vč. spojovacích manžet Vp = 130 m3/h, Pext = 100 Pa</t>
  </si>
  <si>
    <t>16.02</t>
  </si>
  <si>
    <t>16.03</t>
  </si>
  <si>
    <t>16.04</t>
  </si>
  <si>
    <t>16.05</t>
  </si>
  <si>
    <t>16.06</t>
  </si>
  <si>
    <t>ZAR17</t>
  </si>
  <si>
    <t>ZAŘ. Č. 17 – CHUC – B</t>
  </si>
  <si>
    <t>17.01</t>
  </si>
  <si>
    <t>Potrubní axiální ventilátor pr. 500, vč. pružných manžet Vp = 8300 m3/h, Pext = 400 Pa</t>
  </si>
  <si>
    <t>17.02</t>
  </si>
  <si>
    <t>Uzavírací klapka 800x500 vč. servopohonu 230VAC s vratnou pružinou</t>
  </si>
  <si>
    <t>17.03</t>
  </si>
  <si>
    <t>17.04</t>
  </si>
  <si>
    <t>ZAR18</t>
  </si>
  <si>
    <t>ZAŘ. Č. 18 – GASTRO (DOMEK 1.57-1.61)</t>
  </si>
  <si>
    <t>18.01</t>
  </si>
  <si>
    <t xml:space="preserve">Potrubní  ventilátor pr. 160, vč. spojovacích manžet Vp = 200 m3/h, Pext = 150 Pa</t>
  </si>
  <si>
    <t>18.02</t>
  </si>
  <si>
    <t>Potrubní elektrický ohřívač pr. 160 Qt = 2,1 kW, regulace výkonu</t>
  </si>
  <si>
    <t>18.03</t>
  </si>
  <si>
    <t>18.04</t>
  </si>
  <si>
    <t>Systém autonomní regulace (Společný provoz přívodního a odtahového ventilátoru, časový program, regulace teploty přívodního vzduchu), vč. kabeláže a uvedení do provozu</t>
  </si>
  <si>
    <t>18.05</t>
  </si>
  <si>
    <t>Zpětná klapka pr. 160 - těsná</t>
  </si>
  <si>
    <t>18.06</t>
  </si>
  <si>
    <t xml:space="preserve">Komora kapsového filtru pr. 160, vč. filtru EPM 10  50 %</t>
  </si>
  <si>
    <t>18.07</t>
  </si>
  <si>
    <t>18.08</t>
  </si>
  <si>
    <t>18.09</t>
  </si>
  <si>
    <t>18.10</t>
  </si>
  <si>
    <t>18.11</t>
  </si>
  <si>
    <t>18.12</t>
  </si>
  <si>
    <t>18.13</t>
  </si>
  <si>
    <t>18.14</t>
  </si>
  <si>
    <t>18.15</t>
  </si>
  <si>
    <t>18.16</t>
  </si>
  <si>
    <t>18.17</t>
  </si>
  <si>
    <t>Protidešťová žaluzie vč. krycího síta 200x200</t>
  </si>
  <si>
    <t>18.18</t>
  </si>
  <si>
    <t>ZAR19</t>
  </si>
  <si>
    <t>ZAŘ. Č. 19 – KUCHYŇKA A ÚKLIDOVÁ KOMORA (3.NP M.Č. 3.17, 3.16)</t>
  </si>
  <si>
    <t>19.01</t>
  </si>
  <si>
    <t xml:space="preserve">Potrubní  ventilátor pr. 160, vč. spojovacích manžet a časového doběhu Vp = 100 m3/h, Pext = 100 Pa</t>
  </si>
  <si>
    <t>19.02</t>
  </si>
  <si>
    <t>19.03</t>
  </si>
  <si>
    <t>19.04</t>
  </si>
  <si>
    <t>19.05</t>
  </si>
  <si>
    <t>19.06</t>
  </si>
  <si>
    <t>19.07</t>
  </si>
  <si>
    <t>ZAR20</t>
  </si>
  <si>
    <t>ZAŘ. Č. 20 – SKLAD (3.NP M.Č. 3.05)</t>
  </si>
  <si>
    <t>20.01</t>
  </si>
  <si>
    <t>Nástěnný radiální ventilátor s časovým doběhem a zpětnou klapkou Vo = 60 m3/h, Pext = 100 Pa</t>
  </si>
  <si>
    <t>20.02</t>
  </si>
  <si>
    <t>20.03</t>
  </si>
  <si>
    <t>ZAR21</t>
  </si>
  <si>
    <t>ZAŘ. Č. 21 – SKLAD (3.NP M.Č. 3.05)</t>
  </si>
  <si>
    <t>21.01</t>
  </si>
  <si>
    <t>Potrubní dvouotáčkový ventilátor pr. 200, vč. spojovacích manžet a časového doběhu Vp = 500 m3/h, Pext = 300 Pa Kovový, teplotní odolnost do 70C</t>
  </si>
  <si>
    <t>21.02</t>
  </si>
  <si>
    <t>Potrubní dvouotáčkový ventilátor pr. 200, vč. spojovacích manžet a časového doběhu Vp = 500 m3/h, Pext = 300 Pa</t>
  </si>
  <si>
    <t>21.03</t>
  </si>
  <si>
    <t>21.04</t>
  </si>
  <si>
    <t>Odsávací zákryt - nerezový Rozměr: 1000x1000, horní vývod pr. 200 Tukové filtry</t>
  </si>
  <si>
    <t>21.05</t>
  </si>
  <si>
    <t>21.06</t>
  </si>
  <si>
    <t>ZAR23</t>
  </si>
  <si>
    <t>ZAŘ. Č. 23 – CHUC – A</t>
  </si>
  <si>
    <t>23.01</t>
  </si>
  <si>
    <t>Potrubní axiální ventilátor pr. 500, vč. pružných manžet Vp = 4800 m3/h, Pext = 400 Pa</t>
  </si>
  <si>
    <t>23.02</t>
  </si>
  <si>
    <t>Uzavírací klapka 710x500 vč. servopohonu 230VAC s vratnou pružinou</t>
  </si>
  <si>
    <t>23.03</t>
  </si>
  <si>
    <t>Uzavírací klapka 800x400 vč. servopohonu 230VAC s vratnou pružinou</t>
  </si>
  <si>
    <t>23.04</t>
  </si>
  <si>
    <t>Stěnová mřížka 800x400</t>
  </si>
  <si>
    <t>23.05</t>
  </si>
  <si>
    <t>23.06</t>
  </si>
  <si>
    <t>23.07</t>
  </si>
  <si>
    <t>Požární izolace EI 45 - ve, ho (o-i) S</t>
  </si>
  <si>
    <t>23.08</t>
  </si>
  <si>
    <t>ZAR24</t>
  </si>
  <si>
    <t>ZAŘ. Č. 24 - PŘIROZENÉ VĚTRÁNÍ KLUBOVEN A KANCELÁŘÍ</t>
  </si>
  <si>
    <t>24.01</t>
  </si>
  <si>
    <t>Nástěnné bateriové čidlo koncentrace CO2 např. COMET, typ: U8415</t>
  </si>
  <si>
    <t>24.02</t>
  </si>
  <si>
    <t>ZAR25</t>
  </si>
  <si>
    <t>ZAŘ. Č. 25 – KLUBOVNA (M.Č. 3.02)</t>
  </si>
  <si>
    <t>25.01</t>
  </si>
  <si>
    <t>Vzduchotechnická jednotka ve vnitřním provedení - podstropní - Přívod: 3.200 m3/h, Pext = 200 Pa - Odvod: 3.200 m3/h, Pext = 200 Pa - Deskový protiproudý rekuperátor - 2x uzavírací klapka se servopohonem - Ventilátory s EC motory - Kapsový filtr přívod eP</t>
  </si>
  <si>
    <t>Vzduchotechnická jednotka ve vnitřním provedení - podstropní - Přívod: 3.200 m3/h, Pext = 200 Pa - Odvod: 3.200 m3/h, Pext = 200 Pa - Deskový protiproudý rekuperátor - 2x uzavírací klapka se servopohonem - Ventilátory s EC motory - Kapsový filtr přívod ePM10 50%, kapsový filtr odvod Coarse 60% - Teplovodní ohřívač, Qt = 6,8 kW (60/40C) - Vodní chladič s eliminátorem kapek, Qch(celk) = 15,7 kW - Sifony s mechanickou uzávěrkou - Autonomní systém Měření a regulace</t>
  </si>
  <si>
    <t>PK.25.01</t>
  </si>
  <si>
    <t>Požární klapka - servopohon 230VAC s vratnou pružinou Rozměr: 710x400</t>
  </si>
  <si>
    <t>PK.25.02</t>
  </si>
  <si>
    <t>25.02</t>
  </si>
  <si>
    <t>Tlumič hluku - obloukový 710x500, dpmax = 29 Pa</t>
  </si>
  <si>
    <t>25.03</t>
  </si>
  <si>
    <t>Tlumič hkuku - kulisový 710x400, 4x kulisa tl. 100mm</t>
  </si>
  <si>
    <t>25.04</t>
  </si>
  <si>
    <t>25.05</t>
  </si>
  <si>
    <t>Vyustka do kruhového potrubí - odtahová, jednořadá s regulací rozměr: 1225x125</t>
  </si>
  <si>
    <t>25.06</t>
  </si>
  <si>
    <t>Potrubí SPIRO, pozinkované, dvoubřité těsnění, třída těsnosti C, Ø 560 (vč. tvarovek)</t>
  </si>
  <si>
    <t>25.07</t>
  </si>
  <si>
    <t>Potrubí SPIRO, pozinkované, dvoubřité těsnění, třída těsnosti C, Ø 400 (vč. tvarovek)</t>
  </si>
  <si>
    <t>25.08</t>
  </si>
  <si>
    <t>25.09</t>
  </si>
  <si>
    <t>25.10</t>
  </si>
  <si>
    <t>25.11</t>
  </si>
  <si>
    <t>25.12</t>
  </si>
  <si>
    <t>ZAR26</t>
  </si>
  <si>
    <t>ZAŘ. Č. 26 – KLUBOVNA (M.Č. 3.06)</t>
  </si>
  <si>
    <t>26.01</t>
  </si>
  <si>
    <t>Vzduchotechnická jednotka ve vnitřním provedení - vertikální - Přívod: 3.200 m3/h, Pext = 200 Pa - Odvod: 3.200 m3/h, Pext = 200 Pa - Deskový protiproudý rekuperátor - 2x uzavírací klapka se servopohonem - Ventilátory s EC motory - Kapsový filtr přívod eP</t>
  </si>
  <si>
    <t>Vzduchotechnická jednotka ve vnitřním provedení - vertikální - Přívod: 3.200 m3/h, Pext = 200 Pa - Odvod: 3.200 m3/h, Pext = 200 Pa - Deskový protiproudý rekuperátor - 2x uzavírací klapka se servopohonem - Ventilátory s EC motory - Kapsový filtr přívod ePM10 50%, kapsový filtr odvod Coarse 60% - Teplovodní ohřívač, Qt = 6,8 kW (60/40C) - Vodní chladič s eliminátorem kapek, Qch(celk) = 15,7 kW - Nosný rám, Sifony s mechanickou uzávěrkou - Autonomní systém Měření a regulace</t>
  </si>
  <si>
    <t>PK.26.01</t>
  </si>
  <si>
    <t>Požární klapka - servopohon 230VAC s vratnou pružinou Rozměr: 500x355</t>
  </si>
  <si>
    <t>PK.26.02</t>
  </si>
  <si>
    <t>26.02</t>
  </si>
  <si>
    <t>26.03</t>
  </si>
  <si>
    <t>26.04</t>
  </si>
  <si>
    <t>26.05</t>
  </si>
  <si>
    <t>26.06</t>
  </si>
  <si>
    <t>26.07</t>
  </si>
  <si>
    <t>26.08</t>
  </si>
  <si>
    <t>26.09</t>
  </si>
  <si>
    <t>26.10</t>
  </si>
  <si>
    <t>26.11</t>
  </si>
  <si>
    <t>ZAR27</t>
  </si>
  <si>
    <t>ZAŘ. Č. 27 – VĚTRÁNÍ STROJOVNY VZDUCHOTECHNIKY A CHLAZENÍ (M.Č.4.02)</t>
  </si>
  <si>
    <t>27.01</t>
  </si>
  <si>
    <t xml:space="preserve">Potrubní  ventilátor pr. 160, vč. spojovacích manžet a časového doběhu Vp = 290 m3/h, Pext = 100 Pa</t>
  </si>
  <si>
    <t>27.02</t>
  </si>
  <si>
    <t>27.03</t>
  </si>
  <si>
    <t>Krycí mřížka, pr. 160</t>
  </si>
  <si>
    <t>27.04</t>
  </si>
  <si>
    <t>Regulační klapka, pr. 160</t>
  </si>
  <si>
    <t>27.05</t>
  </si>
  <si>
    <t>27.06</t>
  </si>
  <si>
    <t>27.07</t>
  </si>
  <si>
    <t>ZAR28</t>
  </si>
  <si>
    <t>ZAŘ. Č. 28 – KLIMATIZACE EPS (M.Č. 4.04)</t>
  </si>
  <si>
    <t>28.01</t>
  </si>
  <si>
    <t>Klimatizační jednotka single-split, vnitřní nástěnná jednotka Qch(cit) = 1,6 kW venkovní kondenzační jednotka. Digitální výstup pro monitoring sumární poruchy</t>
  </si>
  <si>
    <t>28.02</t>
  </si>
  <si>
    <t>Gumové podkladní konzole</t>
  </si>
  <si>
    <t>28.03</t>
  </si>
  <si>
    <t>Cu potrubí pr. 6,35mm, pr. 9,52mm vč. tepelné izolace a komunkačního kabelu 5x1,5mm2</t>
  </si>
  <si>
    <t>28.04</t>
  </si>
  <si>
    <t>Revizní kniha</t>
  </si>
  <si>
    <t>28.05</t>
  </si>
  <si>
    <t>ZAR29</t>
  </si>
  <si>
    <t>ZAŘ. Č. 29 – VZDUCHOTECHNICKÉ ROZVODY PRO TEPELNÁ ČERPADLA</t>
  </si>
  <si>
    <t>29.01</t>
  </si>
  <si>
    <t>29.02</t>
  </si>
  <si>
    <t>29.03</t>
  </si>
  <si>
    <t>OST</t>
  </si>
  <si>
    <t>OSTATNÍ POLOŽKY</t>
  </si>
  <si>
    <t>OST.01</t>
  </si>
  <si>
    <t>Doprava, transport materiálu, lešení</t>
  </si>
  <si>
    <t>262144</t>
  </si>
  <si>
    <t>OST.02</t>
  </si>
  <si>
    <t>Zaregulování systému vzduchotechniky, vypracování protokolu</t>
  </si>
  <si>
    <t>OST.03</t>
  </si>
  <si>
    <t>Uvedení do provozu</t>
  </si>
  <si>
    <t>OST.04</t>
  </si>
  <si>
    <t>Dodavatelská dokumentace (zaměřit na místě)</t>
  </si>
  <si>
    <t>OST.05</t>
  </si>
  <si>
    <t>Dokumentace skutečného provedení</t>
  </si>
  <si>
    <t>ZTI - Zdravotně technické instalace</t>
  </si>
  <si>
    <t>D.1.4.1 - Zdravotně technické instalace</t>
  </si>
  <si>
    <t>Beránek</t>
  </si>
  <si>
    <t xml:space="preserve">    721 - Zdravotechnika - vnitřní kanalizace</t>
  </si>
  <si>
    <t xml:space="preserve">    722 - Zdravotechnika - vnitřní vodovod</t>
  </si>
  <si>
    <t xml:space="preserve">    724 - Zdravotechnika - strojní vybavení</t>
  </si>
  <si>
    <t xml:space="preserve">    726 - Zdravotechnika - předstěnové instalace</t>
  </si>
  <si>
    <t xml:space="preserve">    727 - Zdravotechnika - požární ochrana</t>
  </si>
  <si>
    <t xml:space="preserve">    732 - Ústřední vytápění - strojovny</t>
  </si>
  <si>
    <t xml:space="preserve">    734 - Ústřední vytápění - armatury</t>
  </si>
  <si>
    <t>VRN - Vedlejší rozpočtové náklady</t>
  </si>
  <si>
    <t xml:space="preserve">    VRN1 - Průzkumné, geodetické a projektové práce</t>
  </si>
  <si>
    <t xml:space="preserve">    VRN3 - Zařízení staveniště</t>
  </si>
  <si>
    <t xml:space="preserve">    VRN4 - Inženýrská činnost</t>
  </si>
  <si>
    <t xml:space="preserve">    VRN7 - Provozní vlivy</t>
  </si>
  <si>
    <t>132312131</t>
  </si>
  <si>
    <t>Hloubení nezapažených rýh šířky do 800 mm ručně s urovnáním dna do předepsaného profilu a spádu v hornině třídy těžitelnosti II skupiny 4 soudržných</t>
  </si>
  <si>
    <t>"viz specifikace materiálu</t>
  </si>
  <si>
    <t>"splašková</t>
  </si>
  <si>
    <t>250,00</t>
  </si>
  <si>
    <t>132351102</t>
  </si>
  <si>
    <t>Hloubení nezapažených rýh šířky do 800 mm strojně s urovnáním dna do předepsaného profilu a spádu v hornině třídy těžitelnosti II skupiny 4 přes 20 do 50 m3</t>
  </si>
  <si>
    <t>"pitná</t>
  </si>
  <si>
    <t>25,00</t>
  </si>
  <si>
    <t>162751137.1</t>
  </si>
  <si>
    <t>Vodorovné přemístění výkopku nebo sypaniny po suchu na obvyklém dopravním prostředku, bez naložení výkopku, avšak se složením bez rozhrnutí z horniny třídy těžitelnosti II skupiny 4 a 5 na vzdálenost přes 9 000 do 10 000 m</t>
  </si>
  <si>
    <t xml:space="preserve">"pitná </t>
  </si>
  <si>
    <t>8,00</t>
  </si>
  <si>
    <t>167111102</t>
  </si>
  <si>
    <t>Nakládání, skládání a překládání neulehlého výkopku nebo sypaniny ručně nakládání, z hornin třídy těžitelnosti II, skupiny 4 a 5</t>
  </si>
  <si>
    <t>171201231.1</t>
  </si>
  <si>
    <t>174111102</t>
  </si>
  <si>
    <t>Zásyp sypaninou z jakékoliv horniny ručně s uložením výkopku ve vrstvách se zhutněním v uzavřených prostorách s urovnáním povrchu zásypu</t>
  </si>
  <si>
    <t>150,00</t>
  </si>
  <si>
    <t>58343930</t>
  </si>
  <si>
    <t>kamenivo drcené hrubé frakce 16/32</t>
  </si>
  <si>
    <t>150*2 "Přepočtené koeficientem množství</t>
  </si>
  <si>
    <t>174151101.1</t>
  </si>
  <si>
    <t>Zásyp sypaninou z jakékoliv horniny strojně s uložením výkopku ve vrstvách se zhutněním jam, šachet, rýh nebo kolem objektů v těchto vykopávkách</t>
  </si>
  <si>
    <t>17,00</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</si>
  <si>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</si>
  <si>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</si>
  <si>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70,00</t>
  </si>
  <si>
    <t>58331351.1</t>
  </si>
  <si>
    <t>kamenivo těžené drobné frakce 0/4</t>
  </si>
  <si>
    <t>70*2 "Přepočtené koeficientem množství</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</si>
  <si>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</si>
  <si>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</si>
  <si>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 xml:space="preserve">"výkaz výměr </t>
  </si>
  <si>
    <t xml:space="preserve">"objekt  pitná</t>
  </si>
  <si>
    <t>6,00</t>
  </si>
  <si>
    <t>58331351</t>
  </si>
  <si>
    <t>6*2 "Přepočtené koeficientem množství</t>
  </si>
  <si>
    <t>451541192</t>
  </si>
  <si>
    <t>Lože pod potrubí, stoky a drobné objekty Příplatek k ceně za práce ve štole</t>
  </si>
  <si>
    <t>15,00</t>
  </si>
  <si>
    <t>451572111</t>
  </si>
  <si>
    <t>Lože pod potrubí, stoky a drobné objekty v otevřeném výkopu z kameniva drobného těženého 0 až 4 mm</t>
  </si>
  <si>
    <t xml:space="preserve">"objekt  pitná </t>
  </si>
  <si>
    <t>2,00</t>
  </si>
  <si>
    <t>451572111.1</t>
  </si>
  <si>
    <t>566901232</t>
  </si>
  <si>
    <t>Vyspravení podkladu po překopech inženýrských sítí plochy přes 15 m2 s rozprostřením a zhutněním štěrkodrtí tl. 150 mm</t>
  </si>
  <si>
    <t>612135101.1</t>
  </si>
  <si>
    <t>Hrubá výplň rýh maltou jakékoli šířky rýhy ve stěnách</t>
  </si>
  <si>
    <t>"pitná voda</t>
  </si>
  <si>
    <t>450,00*0,10</t>
  </si>
  <si>
    <t xml:space="preserve">"  kanalizace</t>
  </si>
  <si>
    <t>200,00*0,10</t>
  </si>
  <si>
    <t>631311125</t>
  </si>
  <si>
    <t>Mazanina z betonu prostého bez zvýšených nároků na prostředí tl. přes 80 do 120 mm tř. C 20/25</t>
  </si>
  <si>
    <t>631319173</t>
  </si>
  <si>
    <t>Příplatek k cenám mazanin za stržení povrchu spodní vrstvy mazaniny latí před vložením výztuže nebo pletiva pro tl. obou vrstev mazaniny přes 80 do 120 mm</t>
  </si>
  <si>
    <t>899722113</t>
  </si>
  <si>
    <t>Krytí potrubí z plastů výstražnou fólií z PVC šířky 34 cm</t>
  </si>
  <si>
    <t>"objekt A1 -D2 splašková</t>
  </si>
  <si>
    <t>25,00+102,00+82,00+72,00</t>
  </si>
  <si>
    <t>"objekt A1-D2 pitná</t>
  </si>
  <si>
    <t>949101112</t>
  </si>
  <si>
    <t>Lešení pomocné pracovní pro objekty pozemních staveb pro zatížení do 150 kg/m2, o výšce lešeňové podlahy přes 1,9 do 3,5 m</t>
  </si>
  <si>
    <t>600,00*1,50</t>
  </si>
  <si>
    <t>977312113</t>
  </si>
  <si>
    <t>Řezání stávajících betonových mazanin s vyztužením hloubky přes 100 do 150 mm</t>
  </si>
  <si>
    <t>160,00/0,60</t>
  </si>
  <si>
    <t>997013113</t>
  </si>
  <si>
    <t>Vnitrostaveništní doprava suti a vybouraných hmot vodorovně do 50 m svisle s použitím mechanizace pro budovy a haly výšky přes 9 do 12 m</t>
  </si>
  <si>
    <t>1,28*90 "Přepočtené koeficientem množství</t>
  </si>
  <si>
    <t>997013862</t>
  </si>
  <si>
    <t>Poplatek za uložení stavebního odpadu na recyklační skládce (skládkovné) z armovaného betonu zatříděného do Katalogu odpadů pod kódem 17 01 01</t>
  </si>
  <si>
    <t>998011002</t>
  </si>
  <si>
    <t>Přesun hmot pro budovy občanské výstavby, bydlení, výrobu a služby s nosnou svislou konstrukcí zděnou z cihel, tvárnic nebo kamene vodorovná dopravní vzdálenost do 100 m pro budovy výšky přes 6 do 12 m</t>
  </si>
  <si>
    <t>711111001</t>
  </si>
  <si>
    <t>Provedení izolace proti zemní vlhkosti natěradly a tmely za studena na ploše vodorovné V nátěrem penetračním</t>
  </si>
  <si>
    <t>11163150</t>
  </si>
  <si>
    <t>lak penetrační asfaltový</t>
  </si>
  <si>
    <t>160*0,00033 "Přepočtené koeficientem množství</t>
  </si>
  <si>
    <t>711131811</t>
  </si>
  <si>
    <t>Odstranění izolace proti zemní vlhkosti na ploše vodorovné V</t>
  </si>
  <si>
    <t>62832134</t>
  </si>
  <si>
    <t>pás asfaltový natavitelný oxidovaný tl 4,0mm typu V60 S40 s vložkou ze skleněné rohože, s jemnozrnným minerálním posypem</t>
  </si>
  <si>
    <t>320*1,1655 "Přepočtené koeficientem množství</t>
  </si>
  <si>
    <t>998711102</t>
  </si>
  <si>
    <t>Přesun hmot pro izolace proti vodě, vlhkosti a plynům stanovený z hmotnosti přesunovaného materiálu vodorovná dopravní vzdálenost do 50 m v objektech výšky přes 6 do 12 m</t>
  </si>
  <si>
    <t>713463211</t>
  </si>
  <si>
    <t>Montáž izolace tepelné potrubí a ohybů tvarovkami nebo deskami potrubními pouzdry s povrchovou úpravou hliníkovou fólií (izolační materiál ve specifikaci) přelepenými samolepící hliníkovou páskou potrubí jednovrstvá D do 50 mm</t>
  </si>
  <si>
    <t>28,00+44,00+75,00</t>
  </si>
  <si>
    <t>63154022</t>
  </si>
  <si>
    <t>pouzdro izolační potrubní z minerální vlny s Al fólií max. 250/100°C 54/50mm</t>
  </si>
  <si>
    <t>63154573</t>
  </si>
  <si>
    <t>pouzdro izolační potrubní z minerální vlny s Al fólií max. 250/100°C 42/40mm</t>
  </si>
  <si>
    <t>63154532</t>
  </si>
  <si>
    <t>pouzdro izolační potrubní z minerální vlny s Al fólií max. 250/100°C 35/30mm</t>
  </si>
  <si>
    <t>998713102</t>
  </si>
  <si>
    <t>Přesun hmot pro izolace tepelné stanovený z hmotnosti přesunovaného materiálu vodorovná dopravní vzdálenost do 50 m v objektech výšky přes 6 m do 12 m</t>
  </si>
  <si>
    <t>998713181</t>
  </si>
  <si>
    <t>Přesun hmot pro izolace tepelné stanovený z hmotnosti přesunovaného materiálu Příplatek k cenám za přesun prováděný bez použití mechanizace pro jakoukoliv výšku objektu</t>
  </si>
  <si>
    <t>998713192</t>
  </si>
  <si>
    <t>Přesun hmot pro izolace tepelné stanovený z hmotnosti přesunovaného materiálu Příplatek k cenám za zvětšený přesun přes vymezenou největší dopravní vzdálenost do 100 m</t>
  </si>
  <si>
    <t>721</t>
  </si>
  <si>
    <t>Zdravotechnika - vnitřní kanalizace</t>
  </si>
  <si>
    <t>721101000R</t>
  </si>
  <si>
    <t>Neutralizační box pro výkon kotlů 250kW</t>
  </si>
  <si>
    <t>vlastní CÚ 2022 02</t>
  </si>
  <si>
    <t>721173401</t>
  </si>
  <si>
    <t>Potrubí z trub PVC SN4 svodné (ležaté) DN 110</t>
  </si>
  <si>
    <t xml:space="preserve">"objekt  splašková</t>
  </si>
  <si>
    <t>721173402</t>
  </si>
  <si>
    <t>Potrubí z trub PVC SN4 svodné (ležaté) DN 125</t>
  </si>
  <si>
    <t>102,00</t>
  </si>
  <si>
    <t>721173403</t>
  </si>
  <si>
    <t>Potrubí z trub PVC SN4 svodné (ležaté) DN 160</t>
  </si>
  <si>
    <t>82,00</t>
  </si>
  <si>
    <t>721173404</t>
  </si>
  <si>
    <t>Potrubí z trub PVC SN4 svodné (ležaté) DN 200</t>
  </si>
  <si>
    <t>72,00</t>
  </si>
  <si>
    <t>721174025</t>
  </si>
  <si>
    <t>Potrubí z trub polypropylenových odpadní (svislé) DN 110</t>
  </si>
  <si>
    <t>240,00</t>
  </si>
  <si>
    <t>721174042</t>
  </si>
  <si>
    <t>Potrubí z trub polypropylenových připojovací DN 40</t>
  </si>
  <si>
    <t>"objekt splašková</t>
  </si>
  <si>
    <t>77,00</t>
  </si>
  <si>
    <t>721174043</t>
  </si>
  <si>
    <t>Potrubí z trub polypropylenových připojovací DN 50</t>
  </si>
  <si>
    <t xml:space="preserve">"objekt   splašková</t>
  </si>
  <si>
    <t>94,00</t>
  </si>
  <si>
    <t>721194104</t>
  </si>
  <si>
    <t>Vyměření přípojek na potrubí vyvedení a upevnění odpadních výpustek DN 40</t>
  </si>
  <si>
    <t>33+3+16</t>
  </si>
  <si>
    <t>721194105</t>
  </si>
  <si>
    <t>Vyměření přípojek na potrubí vyvedení a upevnění odpadních výpustek DN 50</t>
  </si>
  <si>
    <t>4+7+7+2</t>
  </si>
  <si>
    <t>721194109</t>
  </si>
  <si>
    <t>Vyměření přípojek na potrubí vyvedení a upevnění odpadních výpustek DN 110</t>
  </si>
  <si>
    <t>3+24+4</t>
  </si>
  <si>
    <t>721211422</t>
  </si>
  <si>
    <t>Podlahové vpusti se svislým odtokem DN 50/75/110 mřížka nerez 138x138</t>
  </si>
  <si>
    <t>721212127</t>
  </si>
  <si>
    <t>Odtokové sprchové žlaby se zápachovou uzávěrkou a krycím roštem délky 1000 mm</t>
  </si>
  <si>
    <t>721273153</t>
  </si>
  <si>
    <t>Ventilační hlavice z polypropylenu (PP) DN 110</t>
  </si>
  <si>
    <t>721290111</t>
  </si>
  <si>
    <t>Zkouška těsnosti kanalizace v objektech vodou do DN 125</t>
  </si>
  <si>
    <t>25,00+102,00+77,00+94,00+22,00+240,00</t>
  </si>
  <si>
    <t>721290112</t>
  </si>
  <si>
    <t>Zkouška těsnosti kanalizace v objektech vodou DN 150 nebo DN 200</t>
  </si>
  <si>
    <t>82,00+72,00</t>
  </si>
  <si>
    <t>998721102</t>
  </si>
  <si>
    <t>Přesun hmot pro vnitřní kanalizace stanovený z hmotnosti přesunovaného materiálu vodorovná dopravní vzdálenost do 50 m v objektech výšky přes 6 do 12 m</t>
  </si>
  <si>
    <t>998721181</t>
  </si>
  <si>
    <t>Přesun hmot pro vnitřní kanalizace stanovený z hmotnosti přesunovaného materiálu Příplatek k ceně za přesun prováděný bez použití mechanizace pro jakoukoliv výšku objektu</t>
  </si>
  <si>
    <t>998721192</t>
  </si>
  <si>
    <t>Přesun hmot pro vnitřní kanalizace stanovený z hmotnosti přesunovaného materiálu Příplatek k ceně za zvětšený přesun přes vymezenou největší dopravní vzdálenost do 100 m</t>
  </si>
  <si>
    <t>722</t>
  </si>
  <si>
    <t>Zdravotechnika - vnitřní vodovod</t>
  </si>
  <si>
    <t>722130233</t>
  </si>
  <si>
    <t>Potrubí z ocelových trubek pozinkovaných závitových svařovaných běžných DN 25</t>
  </si>
  <si>
    <t xml:space="preserve">"objekt   požární</t>
  </si>
  <si>
    <t>45,00</t>
  </si>
  <si>
    <t>722130235</t>
  </si>
  <si>
    <t>Potrubí z ocelových trubek pozinkovaných závitových svařovaných běžných DN 40</t>
  </si>
  <si>
    <t>30,00</t>
  </si>
  <si>
    <t>722130236</t>
  </si>
  <si>
    <t>Potrubí z ocelových trubek pozinkovaných závitových svařovaných běžných DN 50</t>
  </si>
  <si>
    <t>50,00</t>
  </si>
  <si>
    <t>722174002</t>
  </si>
  <si>
    <t>Potrubí z plastových trubek z polypropylenu PPR svařovaných polyfúzně PN 16 (SDR 7,4) D 20 x 2,8</t>
  </si>
  <si>
    <t xml:space="preserve">"objekt   pitná</t>
  </si>
  <si>
    <t>480,00</t>
  </si>
  <si>
    <t>722174003</t>
  </si>
  <si>
    <t>Potrubí z plastových trubek z polypropylenu PPR svařovaných polyfúzně PN 16 (SDR 7,4) D 25 x 3,5</t>
  </si>
  <si>
    <t>490,00</t>
  </si>
  <si>
    <t>722174004</t>
  </si>
  <si>
    <t>Potrubí z plastových trubek z polypropylenu PPR svařovaných polyfúzně PN 16 (SDR 7,4) D 32 x 4,4</t>
  </si>
  <si>
    <t>140,00 +30,00</t>
  </si>
  <si>
    <t>722174005</t>
  </si>
  <si>
    <t>Potrubí z plastových trubek z polypropylenu PPR svařovaných polyfúzně PN 16 (SDR 7,4) D 40 x 5,5</t>
  </si>
  <si>
    <t>722174006</t>
  </si>
  <si>
    <t>Potrubí z plastových trubek z polypropylenu PPR svařovaných polyfúzně PN 16 (SDR 7,4) D 50 x 6,9</t>
  </si>
  <si>
    <t>100,00</t>
  </si>
  <si>
    <t>722174007</t>
  </si>
  <si>
    <t>Potrubí z plastových trubek z polypropylenu PPR svařovaných polyfúzně PN 16 (SDR 7,4) D 63 x 8,6</t>
  </si>
  <si>
    <t>55,00</t>
  </si>
  <si>
    <t>722181211</t>
  </si>
  <si>
    <t>Ochrana potrubí termoizolačními trubicemi z pěnového polyetylenu PE přilepenými v příčných a podélných spojích, tloušťky izolace do 6 mm, vnitřního průměru izolace DN do 22 mm</t>
  </si>
  <si>
    <t>722181212</t>
  </si>
  <si>
    <t>Ochrana potrubí termoizolačními trubicemi z pěnového polyetylenu PE přilepenými v příčných a podélných spojích, tloušťky izolace do 6 mm, vnitřního průměru izolace DN přes 22 do 32 mm</t>
  </si>
  <si>
    <t>65,00+190,00</t>
  </si>
  <si>
    <t>722181213</t>
  </si>
  <si>
    <t>Ochrana potrubí termoizolačními trubicemi z pěnového polyetylenu PE přilepenými v příčných a podélných spojích, tloušťky izolace do 6 mm, vnitřního průměru izolace DN přes 32 mm</t>
  </si>
  <si>
    <t>28,00</t>
  </si>
  <si>
    <t xml:space="preserve">"objekt  požární</t>
  </si>
  <si>
    <t>45,00+30,00</t>
  </si>
  <si>
    <t>722181223</t>
  </si>
  <si>
    <t>Ochrana potrubí termoizolačními trubicemi z pěnového polyetylenu PE přilepenými v příčných a podélných spojích, tloušťky izolace přes 6 do 9 mm, vnitřního průměru izolace DN přes 45 do 63 mm</t>
  </si>
  <si>
    <t>55,00+72,00</t>
  </si>
  <si>
    <t>722181241</t>
  </si>
  <si>
    <t>Ochrana potrubí termoizolačními trubicemi z pěnového polyetylenu PE přilepenými v příčných a podélných spojích, tloušťky izolace přes 13 do 20 mm, vnitřního průměru izolace DN do 22 mm</t>
  </si>
  <si>
    <t>330,00</t>
  </si>
  <si>
    <t>722181252</t>
  </si>
  <si>
    <t>Ochrana potrubí termoizolačními trubicemi z pěnového polyetylenu PE přilepenými v příčných a podélných spojích, tloušťky izolace přes 20 do 25 mm, vnitřního průměru izolace DN přes 22 do 45 mm</t>
  </si>
  <si>
    <t>300,00</t>
  </si>
  <si>
    <t>722182013</t>
  </si>
  <si>
    <t>Podpůrný žlab pro potrubí průměru D 32</t>
  </si>
  <si>
    <t>722220111</t>
  </si>
  <si>
    <t>Armatury s jedním závitem nástěnky pro výtokový ventil G 1/2"</t>
  </si>
  <si>
    <t>66+3+24+16+8+8+14+14+4+2</t>
  </si>
  <si>
    <t>722224115</t>
  </si>
  <si>
    <t>Armatury s jedním závitem kohouty plnicí a vypouštěcí PN 10 G 1/2"</t>
  </si>
  <si>
    <t>722224116</t>
  </si>
  <si>
    <t>Armatury s jedním závitem kohouty plnicí a vypouštěcí PN 10 G 3/4"</t>
  </si>
  <si>
    <t>722229102</t>
  </si>
  <si>
    <t>Armatury s jedním závitem montáž vodovodních armatur s jedním závitem ostatních typů G 3/4"</t>
  </si>
  <si>
    <t>000010</t>
  </si>
  <si>
    <t>mrazuvzdorný ventil DN 20</t>
  </si>
  <si>
    <t>722231143</t>
  </si>
  <si>
    <t>Armatury se dvěma závity ventily pojistné rohové G 1"</t>
  </si>
  <si>
    <t>722232044</t>
  </si>
  <si>
    <t>Armatury se dvěma závity kulové kohouty PN 42 do 185 °C přímé vnitřní závit G 3/4"</t>
  </si>
  <si>
    <t>722232045</t>
  </si>
  <si>
    <t>Armatury se dvěma závity kulové kohouty PN 42 do 185 °C přímé vnitřní závit G 1"</t>
  </si>
  <si>
    <t>722232046</t>
  </si>
  <si>
    <t>Armatury se dvěma závity kulové kohouty PN 42 do 185 °C přímé vnitřní závit G 5/4"</t>
  </si>
  <si>
    <t>722232047</t>
  </si>
  <si>
    <t>Armatury se dvěma závity kulové kohouty PN 42 do 185 °C přímé vnitřní závit G 6/4"</t>
  </si>
  <si>
    <t>722232048</t>
  </si>
  <si>
    <t>Armatury se dvěma závity kulové kohouty PN 42 do 185 °C přímé vnitřní závit G 2"</t>
  </si>
  <si>
    <t>722232506</t>
  </si>
  <si>
    <t>Armatury se dvěma závity potrubní oddělovače vnější závit PN 10 do 65 °C G 2"</t>
  </si>
  <si>
    <t>722234265</t>
  </si>
  <si>
    <t>Armatury se dvěma závity filtry mosazný PN 20 do 80 °C G 1"</t>
  </si>
  <si>
    <t>722239101</t>
  </si>
  <si>
    <t>Armatury se dvěma závity montáž vodovodních armatur se dvěma závity ostatních typů G 1/2"</t>
  </si>
  <si>
    <t>3+16+7+14+4</t>
  </si>
  <si>
    <t>55141001</t>
  </si>
  <si>
    <t>kohout kulový rohový mosazný R 1/2"x3/8"</t>
  </si>
  <si>
    <t>3+16</t>
  </si>
  <si>
    <t>55190006</t>
  </si>
  <si>
    <t>hadice flexibilní sanitární 3/8"</t>
  </si>
  <si>
    <t>0,50*(3+16)</t>
  </si>
  <si>
    <t>722239102</t>
  </si>
  <si>
    <t>Armatury se dvěma závity montáž vodovodních armatur se dvěma závity ostatních typů G 3/4"</t>
  </si>
  <si>
    <t>7+14</t>
  </si>
  <si>
    <t>00003</t>
  </si>
  <si>
    <t>kohout kulový rohový kombinovaný 1/2"x3/4"x3,/8"</t>
  </si>
  <si>
    <t>00020</t>
  </si>
  <si>
    <t>kohout kulový rohový mosazný R 1/2"x3/4"</t>
  </si>
  <si>
    <t>00022</t>
  </si>
  <si>
    <t>průtočná armatura DN 20</t>
  </si>
  <si>
    <t>722239105</t>
  </si>
  <si>
    <t>Armatury se dvěma závity montáž vodovodních armatur se dvěma závity ostatních typů G 6/4"</t>
  </si>
  <si>
    <t>00021</t>
  </si>
  <si>
    <t>zpětná klapka DN40</t>
  </si>
  <si>
    <t>722250133</t>
  </si>
  <si>
    <t>Požární příslušenství a armatury hydrantový systém s tvarově stálou hadicí celoplechový D 25 x 30 m</t>
  </si>
  <si>
    <t>722290226</t>
  </si>
  <si>
    <t>Zkoušky, proplach a desinfekce vodovodního potrubí zkoušky těsnosti vodovodního potrubí závitového do DN 50</t>
  </si>
  <si>
    <t>55,00+100,00+72,00+140,00+490,00+480,00</t>
  </si>
  <si>
    <t>722290234</t>
  </si>
  <si>
    <t>Zkoušky, proplach a desinfekce vodovodního potrubí proplach a desinfekce vodovodního potrubí do DN 80</t>
  </si>
  <si>
    <t>998722102</t>
  </si>
  <si>
    <t>Přesun hmot pro vnitřní vodovod stanovený z hmotnosti přesunovaného materiálu vodorovná dopravní vzdálenost do 50 m v objektech výšky přes 6 do 12 m</t>
  </si>
  <si>
    <t>998722181</t>
  </si>
  <si>
    <t>Přesun hmot pro vnitřní vodovod stanovený z hmotnosti přesunovaného materiálu Příplatek k ceně za přesun prováděný bez použití mechanizace pro jakoukoliv výšku objektu</t>
  </si>
  <si>
    <t>998722192</t>
  </si>
  <si>
    <t>Přesun hmot pro vnitřní vodovod stanovený z hmotnosti přesunovaného materiálu Příplatek k ceně za zvětšený přesun přes vymezenou největší dopravní vzdálenost do 100 m</t>
  </si>
  <si>
    <t>724</t>
  </si>
  <si>
    <t>Zdravotechnika - strojní vybavení</t>
  </si>
  <si>
    <t>724233014</t>
  </si>
  <si>
    <t>Nádoby expanzní tlakové pro rozvody pitné vody s membránou bez pojistného ventilu se závitovým připojením průtočné PN 1,0 o objemu 25 l</t>
  </si>
  <si>
    <t>998724102</t>
  </si>
  <si>
    <t>Přesun hmot pro strojní vybavení stanovený z hmotnosti přesunovaného materiálu vodorovná dopravní vzdálenost do 50 m v objektech výšky přes 6 do 12 m</t>
  </si>
  <si>
    <t>998724181</t>
  </si>
  <si>
    <t>Přesun hmot pro strojní vybavení stanovený z hmotnosti přesunovaného materiálu Příplatek k ceně za přesun prováděný bez použití mechanizace pro jakoukoliv výšku objektu</t>
  </si>
  <si>
    <t>998724192</t>
  </si>
  <si>
    <t>Přesun hmot pro strojní vybavení stanovený z hmotnosti přesunovaného materiálu Příplatek k ceně za zvětšený přesun přes vymezenou největší dopravní vzdálenost do 100 m</t>
  </si>
  <si>
    <t>725112022.1</t>
  </si>
  <si>
    <t>Zařízení záchodů klozety keramické závěsné na nosné stěny s hlubokým splachováním odpad vodorovný</t>
  </si>
  <si>
    <t>725119125</t>
  </si>
  <si>
    <t>Zařízení záchodů montáž klozetových mís závěsných na nosné stěny</t>
  </si>
  <si>
    <t>00010</t>
  </si>
  <si>
    <t>závěsný klozet pro těles. postižené s oddáleným splachováním,s hlubokým splachováním</t>
  </si>
  <si>
    <t>725121527</t>
  </si>
  <si>
    <t>Pisoárové záchodky keramické automatické s integrovaným napájecím zdrojem</t>
  </si>
  <si>
    <t>725211618</t>
  </si>
  <si>
    <t>Umyvadla keramická bílá bez výtokových armatur připevněná na stěnu šrouby s krytem na sifon (polosloupem), šířka umyvadla 650 mm</t>
  </si>
  <si>
    <t>725211681</t>
  </si>
  <si>
    <t>Umyvadla keramická bílá bez výtokových armatur připevněná na stěnu šrouby zdravotní, šířka umyvadla 640 mm</t>
  </si>
  <si>
    <t>725231203</t>
  </si>
  <si>
    <t>Bidety bez výtokových armatur se zápachovou uzávěrkou keramické závěsné</t>
  </si>
  <si>
    <t>725244215R</t>
  </si>
  <si>
    <t>Sprchové dveře a zástěny zástěny sprchové ke stěně bezdveřové, pevná stěna sklo tl. 8 mm, na vaničku šířky 1200 mm</t>
  </si>
  <si>
    <t>725291721</t>
  </si>
  <si>
    <t>Doplňky zařízení koupelen a záchodů smaltované madla krakorcová sklopná, délky 550 mm</t>
  </si>
  <si>
    <t>6+6</t>
  </si>
  <si>
    <t>725311121</t>
  </si>
  <si>
    <t>Dřezy bez výtokových armatur jednoduché se zápachovou uzávěrkou nerezové s odkapávací plochou 560x480 mm a miskou</t>
  </si>
  <si>
    <t>725311131</t>
  </si>
  <si>
    <t>Dřezy bez výtokových armatur dvojité se zápachovou uzávěrkou nerezové nástavné 900x600 mm</t>
  </si>
  <si>
    <t>725331111</t>
  </si>
  <si>
    <t>Výlevky bez výtokových armatur a splachovací nádrže keramické se sklopnou plastovou mřížkou 425 mm</t>
  </si>
  <si>
    <t>725821312</t>
  </si>
  <si>
    <t>Baterie dřezové nástěnné pákové s otáčivým kulatým ústím a délkou ramínka 300 mm</t>
  </si>
  <si>
    <t>725821329</t>
  </si>
  <si>
    <t>Baterie dřezové stojánkové pákové s otáčivým ústím a délkou ramínka s vytahovací sprškou</t>
  </si>
  <si>
    <t>725822613</t>
  </si>
  <si>
    <t>Baterie umyvadlové stojánkové pákové s výpustí</t>
  </si>
  <si>
    <t>725823112</t>
  </si>
  <si>
    <t>Baterie bidetové stojánkové pákové s výpustí</t>
  </si>
  <si>
    <t>725829131</t>
  </si>
  <si>
    <t>Baterie umyvadlové montáž ostatních typů stojánkových G 1/2"</t>
  </si>
  <si>
    <t>55145692</t>
  </si>
  <si>
    <t>baterie umyvadlová stojánková páková s prodlouženou pákou (lékařská)</t>
  </si>
  <si>
    <t>725849411</t>
  </si>
  <si>
    <t>Baterie sprchové montáž nástěnných baterií s nastavitelnou výškou sprchy</t>
  </si>
  <si>
    <t>55145590</t>
  </si>
  <si>
    <t>baterie sprchová páková včetně sprchové soupravy 150mm chrom</t>
  </si>
  <si>
    <t>725862113</t>
  </si>
  <si>
    <t>Zápachové uzávěrky zařizovacích předmětů pro dřezy s přípojkou pro pračku nebo myčku DN 40/50</t>
  </si>
  <si>
    <t>725980123</t>
  </si>
  <si>
    <t>Dvířka 30/30</t>
  </si>
  <si>
    <t xml:space="preserve">"splašková </t>
  </si>
  <si>
    <t>998725102</t>
  </si>
  <si>
    <t>Přesun hmot pro zařizovací předměty stanovený z hmotnosti přesunovaného materiálu vodorovná dopravní vzdálenost do 50 m v objektech výšky přes 6 do 12 m</t>
  </si>
  <si>
    <t>998725181</t>
  </si>
  <si>
    <t>Přesun hmot pro zařizovací předměty stanovený z hmotnosti přesunovaného materiálu Příplatek k cenám za přesun prováděný bez použití mechanizace pro jakoukoliv výšku objektu</t>
  </si>
  <si>
    <t>998725192</t>
  </si>
  <si>
    <t>Přesun hmot pro zařizovací předměty stanovený z hmotnosti přesunovaného materiálu Příplatek k cenám za zvětšený přesun přes vymezenou největší dopravní vzdálenost do 100 m</t>
  </si>
  <si>
    <t>726</t>
  </si>
  <si>
    <t>Zdravotechnika - předstěnové instalace</t>
  </si>
  <si>
    <t>726111031</t>
  </si>
  <si>
    <t>Předstěnové instalační systémy pro zazdění do masivních zděných konstrukcí pro závěsné klozety ovládání zepředu, stavební výška 1080 mm</t>
  </si>
  <si>
    <t>726131204</t>
  </si>
  <si>
    <t>Předstěnové instalační systémy do lehkých stěn s kovovou konstrukcí montáž ostatních typů klozetů</t>
  </si>
  <si>
    <t>00005</t>
  </si>
  <si>
    <t>montážní modul pro výlevku</t>
  </si>
  <si>
    <t>998726112</t>
  </si>
  <si>
    <t>Přesun hmot pro instalační prefabrikáty stanovený z hmotnosti přesunovaného materiálu vodorovná dopravní vzdálenost do 50 m v objektech výšky přes 6 m do 12 m</t>
  </si>
  <si>
    <t>998726181</t>
  </si>
  <si>
    <t>Přesun hmot pro instalační prefabrikáty stanovený z hmotnosti přesunovaného materiálu Příplatek k cenám za přesun prováděný bez použití mechanizace pro jakoukoliv výšku objektu</t>
  </si>
  <si>
    <t>998726192</t>
  </si>
  <si>
    <t>Přesun hmot pro instalační prefabrikáty stanovený z hmotnosti přesunovaného materiálu Příplatek k cenám za zvětšený přesun přes vymezenou největší dopravní vzdálenost do 100 m</t>
  </si>
  <si>
    <t>727</t>
  </si>
  <si>
    <t>Zdravotechnika - požární ochrana</t>
  </si>
  <si>
    <t>727222002</t>
  </si>
  <si>
    <t>Protipožární ochranné manžety plastového potrubí prostup stěnou tloušťky 100 mm požární odolnost EI 90 D 40</t>
  </si>
  <si>
    <t>727222003</t>
  </si>
  <si>
    <t>Protipožární ochranné manžety plastového potrubí prostup stěnou tloušťky 100 mm požární odolnost EI 90 D 50</t>
  </si>
  <si>
    <t>727222007</t>
  </si>
  <si>
    <t>Protipožární ochranné manžety plastového potrubí prostup stěnou tloušťky 100 mm požární odolnost EI 90 D 110</t>
  </si>
  <si>
    <t>732</t>
  </si>
  <si>
    <t>Ústřední vytápění - strojovny</t>
  </si>
  <si>
    <t>732421424</t>
  </si>
  <si>
    <t>Čerpadla teplovodní závitová mokroběžná oběhová pro teplovodní vytápění (elektronicky řízená) PN 10, do 110°C DN přípojky/dopravní výška H (m) - čerpací výkon Q (m3/h) DN 25 / do 12,0 m / 11,0 m3/h</t>
  </si>
  <si>
    <t>998732102</t>
  </si>
  <si>
    <t>Přesun hmot pro strojovny stanovený z hmotnosti přesunovaného materiálu vodorovná dopravní vzdálenost do 50 m v objektech výšky přes 6 do 12 m</t>
  </si>
  <si>
    <t>998732181</t>
  </si>
  <si>
    <t>Přesun hmot pro strojovny stanovený z hmotnosti přesunovaného materiálu Příplatek k cenám za přesun prováděný bez použití mechanizace pro jakoukoliv výšku objektu</t>
  </si>
  <si>
    <t>998732193</t>
  </si>
  <si>
    <t>Přesun hmot pro strojovny stanovený z hmotnosti přesunovaného materiálu Příplatek k cenám za zvětšený přesun přes vymezenou největší dopravní vzdálenost do 500 m</t>
  </si>
  <si>
    <t>Ústřední vytápění - armatury</t>
  </si>
  <si>
    <t>734421102</t>
  </si>
  <si>
    <t>Tlakoměry s pevným stonkem a zpětnou klapkou spodní připojení (radiální) tlaku 0–16 bar průměru 63 mm</t>
  </si>
  <si>
    <t>734494111</t>
  </si>
  <si>
    <t>Měřicí armatury návarky s metrickým závitem M 12x1,5 délky do 220 mm</t>
  </si>
  <si>
    <t>998734102</t>
  </si>
  <si>
    <t>Přesun hmot pro armatury stanovený z hmotnosti přesunovaného materiálu vodorovná dopravní vzdálenost do 50 m v objektech výšky přes 6 do 12 m</t>
  </si>
  <si>
    <t>998734181</t>
  </si>
  <si>
    <t>Přesun hmot pro armatury stanovený z hmotnosti přesunovaného materiálu Příplatek k cenám za přesun prováděný bez použití mechanizace pro jakoukoliv výšku objektu</t>
  </si>
  <si>
    <t>998734193</t>
  </si>
  <si>
    <t>Přesun hmot pro armatury stanovený z hmotnosti přesunovaného materiálu Příplatek k cenám za zvětšený přesun přes vymezenou největší dopravní vzdálenost do 500 m</t>
  </si>
  <si>
    <t>751792007</t>
  </si>
  <si>
    <t>Montáž ostatních zařízení pro odvod kondenzátu klimatizace sifonu</t>
  </si>
  <si>
    <t>48481003</t>
  </si>
  <si>
    <t>sifon pro odvod kondenzátu</t>
  </si>
  <si>
    <t>Vedlejší rozpočtové náklady</t>
  </si>
  <si>
    <t>VRN1</t>
  </si>
  <si>
    <t>Průzkumné, geodetické a projektové práce</t>
  </si>
  <si>
    <t>Hzs</t>
  </si>
  <si>
    <t>VRN3</t>
  </si>
  <si>
    <t>Zařízení staveniště</t>
  </si>
  <si>
    <t>030001000</t>
  </si>
  <si>
    <t>VRN4</t>
  </si>
  <si>
    <t>Inženýrská činnost</t>
  </si>
  <si>
    <t>045002000</t>
  </si>
  <si>
    <t>Kompletační a koordinační činnost</t>
  </si>
  <si>
    <t>VRN7</t>
  </si>
  <si>
    <t>Provozní vlivy</t>
  </si>
  <si>
    <t>071002000</t>
  </si>
  <si>
    <t>Provoz investora, třetích osob</t>
  </si>
  <si>
    <t>D.1.4.1a - Přípojka vody</t>
  </si>
  <si>
    <t>113106051</t>
  </si>
  <si>
    <t>Rozebrání dlažeb a dílců při překopech inženýrských sítí s přemístěním hmot na skládku na vzdálenost do 3 m nebo s naložením na dopravní prostředek ručně vozovek a ploch, s jakoukoliv výplní spár z velkých kostek s ložem z kameniva těženého</t>
  </si>
  <si>
    <t>"výkaz výměr</t>
  </si>
  <si>
    <t>20,00</t>
  </si>
  <si>
    <t>113107013</t>
  </si>
  <si>
    <t>Odstranění podkladů nebo krytů při překopech inženýrských sítí s přemístěním hmot na skládku ve vzdálenosti do 3 m nebo s naložením na dopravní prostředek ručně z kameniva těženého, o tl. vrstvy přes 200 do 300 mm</t>
  </si>
  <si>
    <t>119001421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</si>
  <si>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</si>
  <si>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kabelů a kabelových tratí z volně ložených kabelů a to do 3 kabelů</t>
  </si>
  <si>
    <t xml:space="preserve">0,80 </t>
  </si>
  <si>
    <t>119003227</t>
  </si>
  <si>
    <t>Pomocné konstrukce při zabezpečení výkopu svislé ocelové mobilní oplocení, výšky přes 1,5 do 2,2 m panely vyplněné dráty zřízení</t>
  </si>
  <si>
    <t>15,00*2</t>
  </si>
  <si>
    <t>119003228</t>
  </si>
  <si>
    <t>Pomocné konstrukce při zabezpečení výkopu svislé ocelové mobilní oplocení, výšky přes 1,5 do 2,2 m panely vyplněné dráty odstranění</t>
  </si>
  <si>
    <t>132251101</t>
  </si>
  <si>
    <t>Hloubení nezapažených rýh šířky do 800 mm strojně s urovnáním dna do předepsaného profilu a spádu v hornině třídy těžitelnosti I skupiny 3 do 20 m3</t>
  </si>
  <si>
    <t>"viz výkaz výměr</t>
  </si>
  <si>
    <t>"nová přípojka</t>
  </si>
  <si>
    <t>139001101</t>
  </si>
  <si>
    <t>Příplatek k cenám hloubených vykopávek za ztížení vykopávky v blízkosti podzemního vedení nebo výbušnin pro jakoukoliv třídu horniny</t>
  </si>
  <si>
    <t>162751117</t>
  </si>
  <si>
    <t>Vodorovné přemístění výkopku nebo sypaniny po suchu na obvyklém dopravním prostředku, bez naložení výkopku, avšak se složením bez rozhrnutí z horniny třídy těžitelnosti I skupiny 1 až 3 na vzdálenost přes 9 000 do 10 000 m</t>
  </si>
  <si>
    <t>2,00*1,80</t>
  </si>
  <si>
    <t>4,00</t>
  </si>
  <si>
    <t>1,50</t>
  </si>
  <si>
    <t>1,5*2 "Přepočtené koeficientem množství</t>
  </si>
  <si>
    <t>0,50</t>
  </si>
  <si>
    <t>591111111</t>
  </si>
  <si>
    <t>Kladení dlažby z kostek s provedením lože do tl. 50 mm, s vyplněním spár, s dvojím beraněním a se smetením přebytečného materiálu na krajnici velkých z kamene, do lože z kameniva těženého</t>
  </si>
  <si>
    <t>58381008</t>
  </si>
  <si>
    <t>kostka štípaná dlažební žula velká 15/17</t>
  </si>
  <si>
    <t>4*1,01 "Přepočtené koeficientem množství</t>
  </si>
  <si>
    <t>850311811</t>
  </si>
  <si>
    <t>Bourání stávajícího potrubí z trub litinových hrdlových nebo přírubových v otevřeném výkopu DN do 150</t>
  </si>
  <si>
    <t xml:space="preserve">"demontáže </t>
  </si>
  <si>
    <t>871211211</t>
  </si>
  <si>
    <t>Montáž vodovodního potrubí z plastů v otevřeném výkopu z polyetylenu PE 100 svařovaných elektrotvarovkou SDR 11/PN16 D 63 x 5,8 mm</t>
  </si>
  <si>
    <t>"specifikace materiálu</t>
  </si>
  <si>
    <t>28613853</t>
  </si>
  <si>
    <t>trubka vodovodní PE100 PN 16 SDR11 s ochranným pláštěm z PP 63x5,8mm</t>
  </si>
  <si>
    <t>8*1,015 "Přepočtené koeficientem množství</t>
  </si>
  <si>
    <t>871251141</t>
  </si>
  <si>
    <t>Montáž vodovodního potrubí z plastů v otevřeném výkopu z polyetylenu PE 100 svařovaných na tupo SDR 11/PN16 D 110 x 10,0 mm</t>
  </si>
  <si>
    <t>1,00</t>
  </si>
  <si>
    <t>28613557</t>
  </si>
  <si>
    <t>potrubí dvouvrstvé PE100 RC SDR11 110x10,0 dl 12m</t>
  </si>
  <si>
    <t>1*1,015 "Přepočtené koeficientem množství</t>
  </si>
  <si>
    <t>877321124</t>
  </si>
  <si>
    <t>Montáž tvarovek na vodovodním plastovém potrubí z polyetylenu PE 100 elektrotvarovek SDR 11/PN16 T-kusů navrtávacích bez vrtáku d 160/63</t>
  </si>
  <si>
    <t>28614037</t>
  </si>
  <si>
    <t>tvarovka T-kus navrtávací bez vrtáku D 160-63mm</t>
  </si>
  <si>
    <t>891211811</t>
  </si>
  <si>
    <t>Demontáž vodovodních armatur na potrubí šoupátek nebo klapek uzavíracích v otevřeném výkopu nebo v šachtách DN 50</t>
  </si>
  <si>
    <t>891221324</t>
  </si>
  <si>
    <t>Montáž vodovodních armatur na potrubí šoupátek pro domovní přípojky s nástrčnými ISO konci PN16 DN 63</t>
  </si>
  <si>
    <t>42223015</t>
  </si>
  <si>
    <t>šoupátko domovní přípojky plastové ISO hrdlo PN16 63x63</t>
  </si>
  <si>
    <t>42291072</t>
  </si>
  <si>
    <t>souprava zemní pro šoupátka DN 40-50mm Rd 1,5m</t>
  </si>
  <si>
    <t>891319931</t>
  </si>
  <si>
    <t>Montáž opravných armatur opravných pasů na potrubí z trub litinových, ocelových nebo plastických hmot DN 150</t>
  </si>
  <si>
    <t>42271376</t>
  </si>
  <si>
    <t>pas nerezový opravný, jednoduše upnutý, DN 150, rozsah (159-170), šířka 300</t>
  </si>
  <si>
    <t>892241111</t>
  </si>
  <si>
    <t>Tlakové zkoušky vodou na potrubí DN do 80</t>
  </si>
  <si>
    <t>892372111</t>
  </si>
  <si>
    <t>Tlakové zkoušky vodou zabezpečení konců potrubí při tlakových zkouškách DN do 300</t>
  </si>
  <si>
    <t>899101211</t>
  </si>
  <si>
    <t>Demontáž poklopů litinových a ocelových včetně rámů, hmotnosti jednotlivě do 50 kg</t>
  </si>
  <si>
    <t>899121102</t>
  </si>
  <si>
    <t>Osazení poklopů plastových šoupátkových</t>
  </si>
  <si>
    <t>56230633</t>
  </si>
  <si>
    <t>poklop uliční šoupátkový kulatý plastový PA s litinovým víkem</t>
  </si>
  <si>
    <t>56230636</t>
  </si>
  <si>
    <t>deska podkladová uličního poklopu plastového ventilkového a šoupatového</t>
  </si>
  <si>
    <t>899722112</t>
  </si>
  <si>
    <t>Krytí potrubí z plastů výstražnou fólií z PVC šířky 25 cm</t>
  </si>
  <si>
    <t>899913141</t>
  </si>
  <si>
    <t>Koncové uzavírací manžety chrániček DN potrubí x DN chráničky DN 100 x 150</t>
  </si>
  <si>
    <t>910109000R</t>
  </si>
  <si>
    <t>Provizorní dopravní značení</t>
  </si>
  <si>
    <t>977151119</t>
  </si>
  <si>
    <t>Jádrové vrty diamantovými korunkami do stavebních materiálů (železobetonu, betonu, cihel, obkladů, dlažeb, kamene) průměru přes 100 do 110 mm</t>
  </si>
  <si>
    <t>997221551</t>
  </si>
  <si>
    <t>Vodorovná doprava suti bez naložení, ale se složením a s hrubým urovnáním ze sypkých materiálů, na vzdálenost do 1 km</t>
  </si>
  <si>
    <t>997221559</t>
  </si>
  <si>
    <t>Vodorovná doprava suti bez naložení, ale se složením a s hrubým urovnáním Příplatek k ceně za každý další i započatý 1 km přes 1 km</t>
  </si>
  <si>
    <t>10*9 "Přepočtené koeficientem množství</t>
  </si>
  <si>
    <t>997221873</t>
  </si>
  <si>
    <t>997221875</t>
  </si>
  <si>
    <t>Poplatek za uložení stavebního odpadu na recyklační skládce (skládkovné) asfaltového bez obsahu dehtu zatříděného do Katalogu odpadů pod kódem 17 03 02</t>
  </si>
  <si>
    <t>998276101</t>
  </si>
  <si>
    <t>Přesun hmot pro trubní vedení hloubené z trub z plastických hmot nebo sklolaminátových pro vodovody nebo kanalizace v otevřeném výkopu dopravní vzdálenost do 15 m</t>
  </si>
  <si>
    <t>998276124</t>
  </si>
  <si>
    <t>Přesun hmot pro trubní vedení hloubené z trub z plastických hmot nebo sklolaminátových Příplatek k cenám za zvětšený přesun přes vymezenou největší dopravní vzdálenost do 500 m</t>
  </si>
  <si>
    <t>722270105</t>
  </si>
  <si>
    <t>Vodoměrové sestavy závitové G 2"</t>
  </si>
  <si>
    <t>767995111</t>
  </si>
  <si>
    <t>Montáž ostatních atypických zámečnických konstrukcí hmotnosti do 5 kg</t>
  </si>
  <si>
    <t>"uchycení vodoměrné sestavy</t>
  </si>
  <si>
    <t>10,00</t>
  </si>
  <si>
    <t>00001</t>
  </si>
  <si>
    <t>podpěrná konstrukce pod vodoměrnou sestavu,žárově pozinkovaná</t>
  </si>
  <si>
    <t>998767102</t>
  </si>
  <si>
    <t>Přesun hmot pro zámečnické konstrukce stanovený z hmotnosti přesunovaného materiálu vodorovná dopravní vzdálenost do 50 m v objektech výšky přes 6 do 12 m</t>
  </si>
  <si>
    <t>998767181</t>
  </si>
  <si>
    <t>Přesun hmot pro zámečnické konstrukce stanovený z hmotnosti přesunovaného materiálu Příplatek k cenám za přesun prováděný bez použití mechanizace pro jakoukoliv výšku objektu</t>
  </si>
  <si>
    <t>998767192</t>
  </si>
  <si>
    <t>Přesun hmot pro zámečnické konstrukce stanovený z hmotnosti přesunovaného materiálu Příplatek k cenám za zvětšený přesun přes vymezenou největší dopravní vzdálenost do 100 m</t>
  </si>
  <si>
    <t>012103000</t>
  </si>
  <si>
    <t>Geodetické práce před výstavbou</t>
  </si>
  <si>
    <t>hzs</t>
  </si>
  <si>
    <t>"vytýčení trasy</t>
  </si>
  <si>
    <t>012303000</t>
  </si>
  <si>
    <t>Geodetické práce po výstavbě</t>
  </si>
  <si>
    <t>"zaměření skutečně provedené trasy+geometrický plán</t>
  </si>
  <si>
    <t>070001000</t>
  </si>
  <si>
    <t>D.1.4.1b - Přípojka kanalizace</t>
  </si>
  <si>
    <t>113107043</t>
  </si>
  <si>
    <t>Odstranění podkladů nebo krytů při překopech inženýrských sítí s přemístěním hmot na skládku ve vzdálenosti do 3 m nebo s naložením na dopravní prostředek ručně živičných, o tl. vrstvy přes 100 do 150 mm</t>
  </si>
  <si>
    <t>0,80*10,00</t>
  </si>
  <si>
    <t>100,00*2</t>
  </si>
  <si>
    <t>131251104</t>
  </si>
  <si>
    <t>Hloubení nezapažených jam a zářezů strojně s urovnáním dna do předepsaného profilu a spádu v hornině třídy těžitelnosti I skupiny 3 přes 100 do 500 m3</t>
  </si>
  <si>
    <t>120,00</t>
  </si>
  <si>
    <t>132254104</t>
  </si>
  <si>
    <t>Hloubení zapažených rýh šířky do 800 mm strojně s urovnáním dna do předepsaného profilu a spádu v hornině třídy těžitelnosti I skupiny 3 přes 100 m3</t>
  </si>
  <si>
    <t>133251102</t>
  </si>
  <si>
    <t>Hloubení nezapažených šachet strojně v hornině třídy těžitelnosti I skupiny 3 přes 20 do 50 m3</t>
  </si>
  <si>
    <t>"sondy</t>
  </si>
  <si>
    <t>1,00*1,00*2,00*10</t>
  </si>
  <si>
    <t>151101101</t>
  </si>
  <si>
    <t>Zřízení pažení a rozepření stěn rýh pro podzemní vedení příložné pro jakoukoliv mezerovitost, hloubky do 2 m</t>
  </si>
  <si>
    <t>(160,00+26,00+31,00+7,00)*1,62*2</t>
  </si>
  <si>
    <t>151101111</t>
  </si>
  <si>
    <t>Odstranění pažení a rozepření stěn rýh pro podzemní vedení s uložením materiálu na vzdálenost do 3 m od kraje výkopu příložné, hloubky do 2 m</t>
  </si>
  <si>
    <t>"rýhy</t>
  </si>
  <si>
    <t>74,00</t>
  </si>
  <si>
    <t>"jímky</t>
  </si>
  <si>
    <t>174151101</t>
  </si>
  <si>
    <t>60,00</t>
  </si>
  <si>
    <t>60*2 "Přepočtené koeficientem množství</t>
  </si>
  <si>
    <t>80,00</t>
  </si>
  <si>
    <t>58333651</t>
  </si>
  <si>
    <t>kamenivo těžené hrubé frakce 8/16</t>
  </si>
  <si>
    <t>80,000*2,20</t>
  </si>
  <si>
    <t>382413117</t>
  </si>
  <si>
    <t>Osazení plastové jímky z polypropylenu PP na obetonování objemu 9000 l</t>
  </si>
  <si>
    <t>00000</t>
  </si>
  <si>
    <t>Akumulační nádrž objem min. 9m3,vč. rev. komínku s poklopem,plochá nádrž s výškou max. 1500mm,vč.virového ventilu s odtokem 2.0 l/s</t>
  </si>
  <si>
    <t>14,00</t>
  </si>
  <si>
    <t>5,50</t>
  </si>
  <si>
    <t>566901244</t>
  </si>
  <si>
    <t>Vyspravení podkladu po překopech inženýrských sítí plochy přes 15 m2 s rozprostřením a zhutněním kamenivem hrubým drceným tl. 250 mm</t>
  </si>
  <si>
    <t>566901262</t>
  </si>
  <si>
    <t>Vyspravení podkladu po překopech inženýrských sítí plochy přes 15 m2 s rozprostřením a zhutněním obalovaným kamenivem ACP (OK) tl. 150 mm</t>
  </si>
  <si>
    <t>f4/100*20</t>
  </si>
  <si>
    <t>10*1,01 "Přepočtené koeficientem množství</t>
  </si>
  <si>
    <t>871265221</t>
  </si>
  <si>
    <t>Kanalizační potrubí z tvrdého PVC v otevřeném výkopu ve sklonu do 20 %, hladkého plnostěnného jednovrstvého, tuhost třídy SN 8 DN 110</t>
  </si>
  <si>
    <t>160,00</t>
  </si>
  <si>
    <t>871275221R</t>
  </si>
  <si>
    <t>Kanalizační potrubí z tvrdého PVC v otevřeném výkopu ve sklonu do 20 %, hladkého plnostěnného jednovrstvého, tuhost třídy SN 8 DN 125</t>
  </si>
  <si>
    <t>26,00</t>
  </si>
  <si>
    <t>871315221</t>
  </si>
  <si>
    <t>Kanalizační potrubí z tvrdého PVC v otevřeném výkopu ve sklonu do 20 %, hladkého plnostěnného jednovrstvého, tuhost třídy SN 8 DN 160</t>
  </si>
  <si>
    <t>31,00</t>
  </si>
  <si>
    <t>871355221</t>
  </si>
  <si>
    <t>Kanalizační potrubí z tvrdého PVC v otevřeném výkopu ve sklonu do 20 %, hladkého plnostěnného jednovrstvého, tuhost třídy SN 8 DN 200</t>
  </si>
  <si>
    <t>7,00</t>
  </si>
  <si>
    <t>877265211</t>
  </si>
  <si>
    <t>Montáž tvarovek na kanalizačním potrubí z trub z plastu z tvrdého PVC nebo z polypropylenu v otevřeném výkopu jednoosých DN 110</t>
  </si>
  <si>
    <t>28611351</t>
  </si>
  <si>
    <t>koleno kanalizační PVC KG 110x45°</t>
  </si>
  <si>
    <t>877265221</t>
  </si>
  <si>
    <t>Montáž tvarovek na kanalizačním potrubí z trub z plastu z tvrdého PVC nebo z polypropylenu v otevřeném výkopu dvouosých DN 110</t>
  </si>
  <si>
    <t>28611387</t>
  </si>
  <si>
    <t>odbočka kanalizační PVC s hrdlem 110/110/45°</t>
  </si>
  <si>
    <t>877275211</t>
  </si>
  <si>
    <t>Montáž tvarovek na kanalizačním potrubí z trub z plastu z tvrdého PVC nebo z polypropylenu v otevřeném výkopu jednoosých DN 125</t>
  </si>
  <si>
    <t>28611502</t>
  </si>
  <si>
    <t>redukce kanalizační PVC 125/110</t>
  </si>
  <si>
    <t>28611356</t>
  </si>
  <si>
    <t>koleno kanalizační PVC KG 125x45°</t>
  </si>
  <si>
    <t>877275221</t>
  </si>
  <si>
    <t>Montáž tvarovek na kanalizačním potrubí z trub z plastu z tvrdého PVC nebo z polypropylenu v otevřeném výkopu dvouosých DN 125</t>
  </si>
  <si>
    <t>28611425</t>
  </si>
  <si>
    <t>odbočka kanalizační plastová s hrdlem KG 125/110/87°</t>
  </si>
  <si>
    <t>877315211</t>
  </si>
  <si>
    <t>Montáž tvarovek na kanalizačním potrubí z trub z plastu z tvrdého PVC nebo z polypropylenu v otevřeném výkopu jednoosých DN 160</t>
  </si>
  <si>
    <t>28611506</t>
  </si>
  <si>
    <t>redukce kanalizační PVC 160/125</t>
  </si>
  <si>
    <t>28611361</t>
  </si>
  <si>
    <t>koleno kanalizační PVC KG 160x45°</t>
  </si>
  <si>
    <t>892271111</t>
  </si>
  <si>
    <t>Tlakové zkoušky vodou na potrubí DN 100 nebo 125</t>
  </si>
  <si>
    <t>160,00+26,00</t>
  </si>
  <si>
    <t>892351111</t>
  </si>
  <si>
    <t>Tlakové zkoušky vodou na potrubí DN 150 nebo 200</t>
  </si>
  <si>
    <t>31,00+7</t>
  </si>
  <si>
    <t>894812313</t>
  </si>
  <si>
    <t>Revizní a čistící šachta z polypropylenu PP pro hladké trouby DN 600 šachtové dno (DN šachty / DN trubního vedení) DN 600/160 s přítokem tvaru T</t>
  </si>
  <si>
    <t>3+1</t>
  </si>
  <si>
    <t>894812314</t>
  </si>
  <si>
    <t>Revizní a čistící šachta z polypropylenu PP pro hladké trouby DN 600 šachtové dno (DN šachty / DN trubního vedení) DN 600/160 sběrné tvaru X</t>
  </si>
  <si>
    <t>894812318</t>
  </si>
  <si>
    <t>Revizní a čistící šachta z polypropylenu PP pro hladké trouby DN 600 šachtové dno (DN šachty / DN trubního vedení) DN 600/200 sběrné tvaru X</t>
  </si>
  <si>
    <t>894812331</t>
  </si>
  <si>
    <t>Revizní a čistící šachta z polypropylenu PP pro hladké trouby DN 600 roura šachtová korugovaná, světlé hloubky 1 000 mm</t>
  </si>
  <si>
    <t>894812332</t>
  </si>
  <si>
    <t>Revizní a čistící šachta z polypropylenu PP pro hladké trouby DN 600 roura šachtová korugovaná, světlé hloubky 2 000 mm</t>
  </si>
  <si>
    <t>894812333</t>
  </si>
  <si>
    <t>Revizní a čistící šachta z polypropylenu PP pro hladké trouby DN 600 roura šachtová korugovaná, světlé hloubky 3 000 mm</t>
  </si>
  <si>
    <t>894812339</t>
  </si>
  <si>
    <t>Revizní a čistící šachta z polypropylenu PP pro hladké trouby DN 600 Příplatek k cenám 2331 - 2334 za uříznutí šachtové roury</t>
  </si>
  <si>
    <t>894812377</t>
  </si>
  <si>
    <t>Revizní a čistící šachta z polypropylenu PP pro hladké trouby DN 600 poklop (mříž) litinový pro třídu zatížení D400 s teleskopickým adaptérem</t>
  </si>
  <si>
    <t>895941301</t>
  </si>
  <si>
    <t>Osazení vpusti uliční z betonových dílců DN 450 dno s výtokem</t>
  </si>
  <si>
    <t>59223850</t>
  </si>
  <si>
    <t>dno pro uliční vpusť s výtokovým otvorem betonové 450x330x50mm</t>
  </si>
  <si>
    <t>895941312</t>
  </si>
  <si>
    <t>Osazení vpusti uliční z betonových dílců DN 450 skruž horní 195 mm</t>
  </si>
  <si>
    <t>59223856</t>
  </si>
  <si>
    <t>skruž pro uliční vpusť horní betonová 450x195x50mm</t>
  </si>
  <si>
    <t>895941323</t>
  </si>
  <si>
    <t>Osazení vpusti uliční z betonových dílců DN 450 skruž středová 570 mm</t>
  </si>
  <si>
    <t>4*2</t>
  </si>
  <si>
    <t>59224488</t>
  </si>
  <si>
    <t>vpusť uliční DN 450 skruž střední betonová 450/570x50mm</t>
  </si>
  <si>
    <t>899204112</t>
  </si>
  <si>
    <t>Osazení mříží litinových včetně rámů a košů na bahno pro třídu zatížení D400, E600</t>
  </si>
  <si>
    <t>55242322</t>
  </si>
  <si>
    <t>mříž D 400 - plochá 300x300mm</t>
  </si>
  <si>
    <t>55241000</t>
  </si>
  <si>
    <t>koš kalový pod kruhovou mříž - lehký</t>
  </si>
  <si>
    <t>899722114</t>
  </si>
  <si>
    <t>Krytí potrubí z plastů výstražnou fólií z PVC šířky 40 cm</t>
  </si>
  <si>
    <t>224,00</t>
  </si>
  <si>
    <t>919123121</t>
  </si>
  <si>
    <t>Utěsnění dilatačních spár profily nebo pásy pásem přitavením na svislou hranu betonové desky asfaltovým izolačním</t>
  </si>
  <si>
    <t>919735113</t>
  </si>
  <si>
    <t>Řezání stávajícího živičného krytu nebo podkladu hloubky přes 100 do 150 mm</t>
  </si>
  <si>
    <t>170,00</t>
  </si>
  <si>
    <t>979071011</t>
  </si>
  <si>
    <t>Očištění vybouraných dlažebních kostek při překopech inženýrských sítí od spojovacího materiálu, s přemístěním hmot na skládku na vzdálenost do 3 m nebo s naložením na dopravní prostředek velkých, s původním vyplněním spár kamenivem těženým</t>
  </si>
  <si>
    <t>75*9 "Přepočtené koeficientem množství</t>
  </si>
  <si>
    <t>997221561</t>
  </si>
  <si>
    <t>Vodorovná doprava suti bez naložení, ale se složením a s hrubým urovnáním z kusových materiálů, na vzdálenost do 1 km</t>
  </si>
  <si>
    <t>997221569</t>
  </si>
  <si>
    <t>31,66*9 "Přepočtené koeficientem množství</t>
  </si>
  <si>
    <t>721211611</t>
  </si>
  <si>
    <t>Podlahové vpusti dvorní vtoky (vpusti) se svislým odtokem a zápachovou klapkou DN 110/160 mříž litina 226x226</t>
  </si>
  <si>
    <t>721242105</t>
  </si>
  <si>
    <t>Lapače střešních splavenin polypropylenové (PP) se svislým odtokem DN 110</t>
  </si>
  <si>
    <t>724149101</t>
  </si>
  <si>
    <t>Čerpadla vodovodní strojní bez potrubí montáž čerpadel ponorných bez potrubí a příslušenství o výkonu do 56 l</t>
  </si>
  <si>
    <t>sada pro využití děšťové vody (čerpadlo,plovákové sání,filtr,vodní zásuvka,PE potrubí)</t>
  </si>
  <si>
    <t xml:space="preserve">D.1.4.2 - Plynová zařízení </t>
  </si>
  <si>
    <t xml:space="preserve">    723 - Zdravotechnika - vnitřní plynovod</t>
  </si>
  <si>
    <t>HZS - Hodinové zúčtovací sazby</t>
  </si>
  <si>
    <t>946112123</t>
  </si>
  <si>
    <t>Montáž pojízdných věží trubkových nebo dílcových s maximálním zatížením podlahy do 200 kg/m2 šířky přes 0,9 do 1,6 m, délky do 3,2 m, výšky přes 11,6 m do 12,6 m</t>
  </si>
  <si>
    <t>946112223</t>
  </si>
  <si>
    <t>Montáž pojízdných věží trubkových nebo dílcových s maximálním zatížením podlahy do 200 kg/m2 Příplatek za první a každý další den použití pojízdného lešení k ceně -2123</t>
  </si>
  <si>
    <t>946112823</t>
  </si>
  <si>
    <t>Demontáž pojízdných věží trubkových nebo dílcových s maximálním zatížením podlahy do 200 kg/m2 šířky přes 0,9 do 1,6 m, délky do 3,2 m, výšky přes 11,6 m do 12,6 m</t>
  </si>
  <si>
    <t>50,00*1,50</t>
  </si>
  <si>
    <t>1,00*2</t>
  </si>
  <si>
    <t>0,30</t>
  </si>
  <si>
    <t>977151214</t>
  </si>
  <si>
    <t>Jádrové vrty diamantovými korunkami do stavebních materiálů (železobetonu, betonu, cihel, obkladů, dlažeb, kamene) dovrchní (směrem vzhůru), průměru přes 50 do 60 mm</t>
  </si>
  <si>
    <t>997013213</t>
  </si>
  <si>
    <t>Vnitrostaveništní doprava suti a vybouraných hmot vodorovně do 50 m svisle ručně pro budovy a haly výšky přes 9 do 12 m</t>
  </si>
  <si>
    <t>0,016*9 "Přepočtené koeficientem množství</t>
  </si>
  <si>
    <t>-804404303</t>
  </si>
  <si>
    <t>998011014</t>
  </si>
  <si>
    <t>Přesun hmot pro budovy občanské výstavby, bydlení, výrobu a služby s nosnou svislou konstrukcí zděnou z cihel, tvárnic nebo kamene Příplatek k cenám za zvětšený přesun přes vymezenou největší dopravní vzdálenost do 500 m</t>
  </si>
  <si>
    <t>723</t>
  </si>
  <si>
    <t>Zdravotechnika - vnitřní plynovod</t>
  </si>
  <si>
    <t>723150317</t>
  </si>
  <si>
    <t>Potrubí z ocelových trubek hladkých černých spojovaných svařováním tvářených za tepla Ø 159/4,5</t>
  </si>
  <si>
    <t>723150369</t>
  </si>
  <si>
    <t>Potrubí z ocelových trubek hladkých černých spojovaných chráničky Ø 89/3,6</t>
  </si>
  <si>
    <t>723180113</t>
  </si>
  <si>
    <t>Potrubí z vlnovcových trubek z nerezové oceli (EUROGW AISI 316) PN 0,5 DN 20</t>
  </si>
  <si>
    <t>723181021</t>
  </si>
  <si>
    <t>Potrubí z měděných trubek tvrdých, spojovaných lisováním Ø 15/1</t>
  </si>
  <si>
    <t>5,00</t>
  </si>
  <si>
    <t>723181023</t>
  </si>
  <si>
    <t>Potrubí z měděných trubek tvrdých, spojovaných lisováním Ø 22/1</t>
  </si>
  <si>
    <t>723181026</t>
  </si>
  <si>
    <t>Potrubí z měděných trubek tvrdých, spojovaných lisováním Ø 42/1,5</t>
  </si>
  <si>
    <t>723181027</t>
  </si>
  <si>
    <t>Potrubí z měděných trubek tvrdých, spojovaných lisováním Ø 54/2</t>
  </si>
  <si>
    <t>723221302</t>
  </si>
  <si>
    <t>Armatury s jedním závitem ventily vzorkovací rohové PN 5 vnější závit G 1/2"</t>
  </si>
  <si>
    <t>723231162</t>
  </si>
  <si>
    <t>Armatury se dvěma závity kohouty kulové PN 42 do 185°C plnoprůtokové vnitřní závit těžká řada G 1/2"</t>
  </si>
  <si>
    <t>723231163</t>
  </si>
  <si>
    <t>Armatury se dvěma závity kohouty kulové PN 42 do 185°C plnoprůtokové vnitřní závit těžká řada G 3/4"</t>
  </si>
  <si>
    <t>723231166</t>
  </si>
  <si>
    <t>Armatury se dvěma závity kohouty kulové PN 42 do 185°C plnoprůtokové vnitřní závit těžká řada G 1 1/2"</t>
  </si>
  <si>
    <t>723231167</t>
  </si>
  <si>
    <t>Armatury se dvěma závity kohouty kulové PN 42 do 185°C plnoprůtokové vnitřní závit těžká řada G 2"</t>
  </si>
  <si>
    <t>723239103</t>
  </si>
  <si>
    <t>Armatury se dvěma závity montáž armatur se dvěma závity ostatních typů G 1"</t>
  </si>
  <si>
    <t>regulátor tlaku plynu,vstupní,výstupní 1"; 28,0m3/h,STL 300kPa-NTL 2,0kPa</t>
  </si>
  <si>
    <t>vlastní CÚ ÚRS 2022 02</t>
  </si>
  <si>
    <t>723239105</t>
  </si>
  <si>
    <t>Armatury se dvěma závity montáž armatur se dvěma závity ostatních typů G 1 1/2"</t>
  </si>
  <si>
    <t>filtr plynový DN 40</t>
  </si>
  <si>
    <t>723239106</t>
  </si>
  <si>
    <t>Armatury se dvěma závity montáž armatur se dvěma závity ostatních typů G 2"</t>
  </si>
  <si>
    <t>00002</t>
  </si>
  <si>
    <t>bezpečnostní armatura plynu (BAP) DN50</t>
  </si>
  <si>
    <t>998723102</t>
  </si>
  <si>
    <t>Přesun hmot pro vnitřní plynovod stanovený z hmotnosti přesunovaného materiálu vodorovná dopravní vzdálenost do 50 m v objektech výšky přes 6 do 12 m</t>
  </si>
  <si>
    <t>998723181</t>
  </si>
  <si>
    <t>Přesun hmot pro vnitřní plynovod stanovený z hmotnosti přesunovaného materiálu Příplatek k ceně za přesun prováděný bez použití mechanizace pro jakoukoliv výšku objektu</t>
  </si>
  <si>
    <t>998723192</t>
  </si>
  <si>
    <t>Přesun hmot pro vnitřní plynovod stanovený z hmotnosti přesunovaného materiálu Příplatek k ceně za zvětšený přesun přes vymezenou největší dopravní vzdálenost do 100 m</t>
  </si>
  <si>
    <t>1+1</t>
  </si>
  <si>
    <t>783614571</t>
  </si>
  <si>
    <t>Základní nátěr armatur a kovových potrubí jednonásobný potrubí přes DN 100 do DN 150 mm syntetický</t>
  </si>
  <si>
    <t>"viz TZ</t>
  </si>
  <si>
    <t>783614671</t>
  </si>
  <si>
    <t>Základní antikorozní nátěr armatur a kovových potrubí jednonásobný potrubí přes DN 100 do DN 150 mm syntetický standardní</t>
  </si>
  <si>
    <t>783617641</t>
  </si>
  <si>
    <t>Krycí nátěr (email) armatur a kovových potrubí potrubí přes DN 100 do DN 150 mm jednonásobný syntetický standardní</t>
  </si>
  <si>
    <t>HZS</t>
  </si>
  <si>
    <t>HZS2212</t>
  </si>
  <si>
    <t>Hodinové zúčtovací sazby profesí PSV provádění stavebních instalací instalatér odborný</t>
  </si>
  <si>
    <t>"vpuštění plynu a odvzdušnění</t>
  </si>
  <si>
    <t>HZS4212</t>
  </si>
  <si>
    <t>Hodinové zúčtovací sazby ostatních profesí revizní a kontrolní činnost revizní technik specialista</t>
  </si>
  <si>
    <t>"revize plynu</t>
  </si>
  <si>
    <t>16,00</t>
  </si>
  <si>
    <t>D.1.4.2a - Přípojka plynovodu</t>
  </si>
  <si>
    <t xml:space="preserve">    733 - Ústřední vytápění - rozvodné potrubí</t>
  </si>
  <si>
    <t>M - Práce a dodávky M</t>
  </si>
  <si>
    <t xml:space="preserve">    23-M - Montáže potrubí</t>
  </si>
  <si>
    <t>113107413</t>
  </si>
  <si>
    <t>Odstranění podkladů nebo krytů při překopech inženýrských sítí s přemístěním hmot na skládku ve vzdálenosti do 3 m nebo s naložením na dopravní prostředek strojně plochy jednotlivě do 15 m2 z kameniva těženého, o tl. vrstvy přes 200 do 300 mm</t>
  </si>
  <si>
    <t>20,00+5,00</t>
  </si>
  <si>
    <t>113107443</t>
  </si>
  <si>
    <t>Odstranění podkladů nebo krytů při překopech inženýrských sítí s přemístěním hmot na skládku ve vzdálenosti do 3 m nebo s naložením na dopravní prostředek strojně plochy jednotlivě do 15 m2 živičných, o tl. vrstvy přes 100 do 150 mm</t>
  </si>
  <si>
    <t>0,80</t>
  </si>
  <si>
    <t>1,30</t>
  </si>
  <si>
    <t>0,5*2 "Přepočtené koeficientem množství</t>
  </si>
  <si>
    <t>0,20</t>
  </si>
  <si>
    <t>566901144</t>
  </si>
  <si>
    <t>Vyspravení podkladu po překopech inženýrských sítí plochy do 15 m2 s rozprostřením a zhutněním kamenivem hrubým drceným tl. 250 mm</t>
  </si>
  <si>
    <t>10,00+10,00</t>
  </si>
  <si>
    <t>572340112</t>
  </si>
  <si>
    <t>Vyspravení krytu komunikací po překopech inženýrských sítí plochy do 15 m2 asfaltovým betonem ACO (AB), po zhutnění tl. přes 50 do 70 mm</t>
  </si>
  <si>
    <t>10,00*2</t>
  </si>
  <si>
    <t>572370111</t>
  </si>
  <si>
    <t>Vyspravení krytu komunikací po překopech inženýrských sítí plochy do 15 m2 dlažbou z kamenných kostek s ložem z kameniva těženého velkých</t>
  </si>
  <si>
    <t xml:space="preserve">10,00 </t>
  </si>
  <si>
    <t>612135101</t>
  </si>
  <si>
    <t>CS ÚRS 2022 01</t>
  </si>
  <si>
    <t>17,00*0,10</t>
  </si>
  <si>
    <t>919125111</t>
  </si>
  <si>
    <t>Těsnění svislé spáry mezi živičným krytem a ostatními prvky asfaltovou páskou samolepicí šířky 35 mm tl. 8 mm</t>
  </si>
  <si>
    <t>"stávající přípojky</t>
  </si>
  <si>
    <t>9,00*2</t>
  </si>
  <si>
    <t>4,00*2</t>
  </si>
  <si>
    <t>25,00*1,50</t>
  </si>
  <si>
    <t>974031143</t>
  </si>
  <si>
    <t>Vysekání rýh ve zdivu cihelném na maltu vápennou nebo vápenocementovou do hl. 70 mm a šířky do 100 mm</t>
  </si>
  <si>
    <t>20,621*9 "Přepočtené koeficientem množství</t>
  </si>
  <si>
    <t>8,121*9 "Přepočtené koeficientem množství</t>
  </si>
  <si>
    <t>36,00</t>
  </si>
  <si>
    <t>723231164</t>
  </si>
  <si>
    <t>Armatury se dvěma závity kohouty kulové PN 42 do 185°C plnoprůtokové vnitřní závit těžká řada G 1"</t>
  </si>
  <si>
    <t>Ústřední vytápění - rozvodné potrubí</t>
  </si>
  <si>
    <t>733193917</t>
  </si>
  <si>
    <t>Opravy rozvodů potrubí z trubek ocelových hladkých zaslepení potrubí dýnkem Ø 51</t>
  </si>
  <si>
    <t>"demontovaná přípojka</t>
  </si>
  <si>
    <t>Práce a dodávky M</t>
  </si>
  <si>
    <t>23-M</t>
  </si>
  <si>
    <t>Montáže potrubí</t>
  </si>
  <si>
    <t>230081037</t>
  </si>
  <si>
    <t>Demontáž ocelového potrubí do šrotu hmotnosti do 10 kg připojovací rozměr Ø 51, tl. 2,6 mm</t>
  </si>
  <si>
    <t>"stávající potrubí</t>
  </si>
  <si>
    <t>3*2</t>
  </si>
  <si>
    <t>230210015</t>
  </si>
  <si>
    <t>Montáž opláštění ruční asfaltem za tepla 2 vrstvy</t>
  </si>
  <si>
    <t>"podélný profil</t>
  </si>
  <si>
    <t>3,00*6,28*0,021</t>
  </si>
  <si>
    <t>11163680</t>
  </si>
  <si>
    <t>páska asfaltová opravná polymerová pro komunikace š 30mm tl 3mm</t>
  </si>
  <si>
    <t>"napojení na stá.HUP</t>
  </si>
  <si>
    <t>"vpuštění plynu a odvzdušnění trasy</t>
  </si>
  <si>
    <t>Materiál pro napojení na stáv.HUP</t>
  </si>
  <si>
    <t>VRN - Vedlejší a ostatní rozpočtové náklady</t>
  </si>
  <si>
    <t xml:space="preserve">    VRN5 - Finanční náklady</t>
  </si>
  <si>
    <t xml:space="preserve">    VRN6 - Územní vlivy</t>
  </si>
  <si>
    <t xml:space="preserve">    VRN9 - Ostatní náklady</t>
  </si>
  <si>
    <t>011114000</t>
  </si>
  <si>
    <t>Inženýrsko-geologický průzkum</t>
  </si>
  <si>
    <t>Kč</t>
  </si>
  <si>
    <t>726338269</t>
  </si>
  <si>
    <t>Dozor geologa během výstavby</t>
  </si>
  <si>
    <t>P</t>
  </si>
  <si>
    <t>Poznámka k položce:_x000d_
Zhotovitel zajistí dohled geologa dle SoD čl. 2 odst. 2.5.15</t>
  </si>
  <si>
    <t>01120300R</t>
  </si>
  <si>
    <t>Podrobný mykologický průzkum a průzkum biologického napadení nepřístupných konstrukcí</t>
  </si>
  <si>
    <t>1295138569</t>
  </si>
  <si>
    <t xml:space="preserve">Poznámka k položce:_x000d_
Zhotovitel zajistí provedení mykologického a biologického průzkumu dle SoD čl. 2 odst. 2.5.16 písm.  b)</t>
  </si>
  <si>
    <t>01150300R</t>
  </si>
  <si>
    <t>Podrobný průzkum salinity a návrh odsolení</t>
  </si>
  <si>
    <t>-893518206</t>
  </si>
  <si>
    <t>Poznámka k položce:_x000d_
Zhotovitel provede průzkum salinity dle SoD čl. 2 odst. 2.5.16 písm. c)</t>
  </si>
  <si>
    <t>011544000</t>
  </si>
  <si>
    <t>Průzkum restaurátorský</t>
  </si>
  <si>
    <t>-802094791</t>
  </si>
  <si>
    <t>Poznámka k položce:_x000d_
Zhotovitel zajistí provedení činností dle SoD čl. 2 odst. 2.5.16 písm. a)</t>
  </si>
  <si>
    <t>-1287077415</t>
  </si>
  <si>
    <t>Geodetické práce před výstavbou a ochrana inženýrských sítí</t>
  </si>
  <si>
    <t>Poznámka k položce:_x000d_
Zhotovitel zajistí provedení geodetických prací a ochrany inžeýrských sítí dle SoD čl. 2 odst. 2.5.12</t>
  </si>
  <si>
    <t>012203000</t>
  </si>
  <si>
    <t>Geodetické práce při provádění stavby</t>
  </si>
  <si>
    <t>-1372218105</t>
  </si>
  <si>
    <t>Poznámka k položce:_x000d_
Zhotovitel zajistí geodetické práce dle SoD čl. 2 odst. 2.5.13</t>
  </si>
  <si>
    <t>01220300R</t>
  </si>
  <si>
    <t>Podrobné zaměření skrytých a nepřístupných konstrukcí a příadná revize PD</t>
  </si>
  <si>
    <t>-1625980943</t>
  </si>
  <si>
    <t>Poznámka k položce:_x000d_
Zhotovitel provede činnosti dle SoD čl. 2 odst. 2.5.16 písm. d)</t>
  </si>
  <si>
    <t>-522812850</t>
  </si>
  <si>
    <t>Poznámka k položce:_x000d_
Zhotovitel zajistí geodetické práce dle SoD čl. 2 odst. 2.5.14</t>
  </si>
  <si>
    <t>01319400R</t>
  </si>
  <si>
    <t>Plánování, tvorba a průběěžná aktualizace podrobného harmonogramu</t>
  </si>
  <si>
    <t>-1196366032</t>
  </si>
  <si>
    <t>Ostatní záměry a studie</t>
  </si>
  <si>
    <t>01324400R</t>
  </si>
  <si>
    <t>Výrobní dokumentace</t>
  </si>
  <si>
    <t>1129879224</t>
  </si>
  <si>
    <t>Rozpracování DPS do výrobní (dílenské) dokumentace.</t>
  </si>
  <si>
    <t>Poznámka k položce:_x000d_
Zpracování výrobní dokumentace v souladu z DPS a SoD čl. 2 odst. 2.5.1</t>
  </si>
  <si>
    <t>-1074756708</t>
  </si>
  <si>
    <t>Poznámka k položce:_x000d_
Zhotovitel zpracuje dokumentaci skutečného provedení stavby dle SoD čl. 2 odst. 2.5.3</t>
  </si>
  <si>
    <t>01329400R</t>
  </si>
  <si>
    <t>Technologické postupy</t>
  </si>
  <si>
    <t>-168520877</t>
  </si>
  <si>
    <t>Technologické pustupy pro provádění jednotlivých stavebních a montážních prací</t>
  </si>
  <si>
    <t>Poznámka k položce:_x000d_
Zhotovitel zpracuje technologické postupy proprovádění jednotlivých stavebních a montážních prací dle SoD čl. 2 odst. 2.5.2</t>
  </si>
  <si>
    <t>01329401R</t>
  </si>
  <si>
    <t xml:space="preserve">Provozní dokumentace </t>
  </si>
  <si>
    <t>-1756815680</t>
  </si>
  <si>
    <t>Poznámka k položce:_x000d_
Zhotovitel zajistí zpracování provozní dokumentace stavby a zaškolení obsluhy dle SoD čl. 2 odst. 2.5.19</t>
  </si>
  <si>
    <t>01329403R</t>
  </si>
  <si>
    <t>Generální klíč</t>
  </si>
  <si>
    <t>1558533776</t>
  </si>
  <si>
    <t>Ostatní dokumentace</t>
  </si>
  <si>
    <t>týden</t>
  </si>
  <si>
    <t>-842293135</t>
  </si>
  <si>
    <t xml:space="preserve">Zařízení staveniště - zřízení, provoz a odstranění
</t>
  </si>
  <si>
    <t>Poznámka k položce:_x000d_
Zhotovitel je povinen zabezpečit činnosti související se zařízením staveništěm dle SoD čl. 2 odst. 2.5.5</t>
  </si>
  <si>
    <t>03110300R</t>
  </si>
  <si>
    <t>Dokumentace a inženýrská činnost před zahájením stavby</t>
  </si>
  <si>
    <t>640222030</t>
  </si>
  <si>
    <t>Projektové práce pro zařízení staveniště</t>
  </si>
  <si>
    <t>Poznámka k položce:_x000d_
Zhotovitel zpracuje dokumentaci a zajistí inženýrskou činnost dle SoD čl. 2 odst. 2.5.4</t>
  </si>
  <si>
    <t>035103005</t>
  </si>
  <si>
    <t>Pronájem objektů</t>
  </si>
  <si>
    <t>-1735783447</t>
  </si>
  <si>
    <t>Pronájem prostor v čp. 2974</t>
  </si>
  <si>
    <t>Poznámka k položce:_x000d_
Objednatel poskytne zhotoviteli prostory v čp. 2974 pro administrativní činnost za paušální cenu 725 Kč/týden bez DPH</t>
  </si>
  <si>
    <t>04310300R</t>
  </si>
  <si>
    <t>Revize, zkoušky a ostatní měření</t>
  </si>
  <si>
    <t>-1496950928</t>
  </si>
  <si>
    <t>Poznámka k položce:_x000d_
Zhotovitel zajistí provedení revizí, zkoušek a ostatních měření dle SoD čl. 2 odst. 2.5.6, a to vč. vydání odborného stanoviska / osvědčení TIČR</t>
  </si>
  <si>
    <t>04500200R</t>
  </si>
  <si>
    <t>Kompletační činnost</t>
  </si>
  <si>
    <t>-2103134069</t>
  </si>
  <si>
    <t>Poznámka k položce:_x000d_
Zhotovitel zajistí kompletační činnost dle SoD čl. 2 odst. 2.5.7</t>
  </si>
  <si>
    <t>04500201R</t>
  </si>
  <si>
    <t>Koordinační činnost</t>
  </si>
  <si>
    <t>1743056718</t>
  </si>
  <si>
    <t>Poznámka k položce:_x000d_
Zhotovitel zajistí koordinační činnost dle SoD čl. 2 odst. 2.5.8</t>
  </si>
  <si>
    <t>04900200R</t>
  </si>
  <si>
    <t>Fotodokumentace</t>
  </si>
  <si>
    <t>2051476709</t>
  </si>
  <si>
    <t xml:space="preserve">Fotodokumentace provádění stavby </t>
  </si>
  <si>
    <t>Poznámka k položce:_x000d_
Zhotovitel zajistí průběžnou fotodokumentaci stavby dle SoD čl. 2 odst. 2.5.11</t>
  </si>
  <si>
    <t>04930300R</t>
  </si>
  <si>
    <t>Zajištění kolaudačního souhlasu</t>
  </si>
  <si>
    <t>2126588610</t>
  </si>
  <si>
    <t>Poznámka k položce:_x000d_
Zhotovitel je povinen zajisti inženýrskou činnost dle SoD čl. 2 odst. 2.5.18</t>
  </si>
  <si>
    <t>VRN5</t>
  </si>
  <si>
    <t>Finanční náklady</t>
  </si>
  <si>
    <t>05000100R</t>
  </si>
  <si>
    <t>Pojištění stavby a finanční záruky</t>
  </si>
  <si>
    <t>1810148075</t>
  </si>
  <si>
    <t>Poznámka k položce:_x000d_
Zhotoitel zajistí pojištění stavby a finanční záruky dle SoD čl. 2 odst. 2.5.9</t>
  </si>
  <si>
    <t>VRN6</t>
  </si>
  <si>
    <t>Územní vlivy</t>
  </si>
  <si>
    <t>06000100R</t>
  </si>
  <si>
    <t>Provozní a územní vlivy</t>
  </si>
  <si>
    <t>-1375823614</t>
  </si>
  <si>
    <t>Poznámka k položce:_x000d_
Zhotovitel zajistí činnosti dle SoD čl. 2 odst. 2.5.10</t>
  </si>
  <si>
    <t>VRN9</t>
  </si>
  <si>
    <t>Ostatní náklady</t>
  </si>
  <si>
    <t>091404000</t>
  </si>
  <si>
    <t>Práce na památkovém objektu - vzorkování, samostatná správní řízení</t>
  </si>
  <si>
    <t>1769688943</t>
  </si>
  <si>
    <t>Práce na památkovém objektu</t>
  </si>
  <si>
    <t>09200200R</t>
  </si>
  <si>
    <t>Uvedení stavby do provozu</t>
  </si>
  <si>
    <t>-2056266457</t>
  </si>
  <si>
    <t>Poznámka k položce:_x000d_
Zhotovitel zajistí veškeré činnosti dle SoD čl. 2 odst. 2.5.17</t>
  </si>
  <si>
    <t>094103000</t>
  </si>
  <si>
    <t>Náklady na plánované vyklizení objektu</t>
  </si>
  <si>
    <t>383719467</t>
  </si>
  <si>
    <t>vyklizení prostor objektu - stavební suť, trus, odpad</t>
  </si>
  <si>
    <t>včetně odvozu a likvidace</t>
  </si>
  <si>
    <t>09410300R</t>
  </si>
  <si>
    <t>Odpojení a odstranění veškerých stávavajících instalací</t>
  </si>
  <si>
    <t>532734486</t>
  </si>
  <si>
    <t>ZTI, elektro, atd...</t>
  </si>
  <si>
    <t>SEZNAM FIGUR</t>
  </si>
  <si>
    <t>Výměra</t>
  </si>
  <si>
    <t xml:space="preserve"> 00</t>
  </si>
  <si>
    <t>Použití figury:</t>
  </si>
  <si>
    <t>STR02_1</t>
  </si>
  <si>
    <t xml:space="preserve"> 01</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</si>
</sst>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12"/>
      <color rgb="FF000000"/>
      <name val="Arial CE"/>
    </font>
    <font>
      <sz val="10"/>
      <color rgb="FF000000"/>
      <name val="Arial CE"/>
    </font>
    <font>
      <i/>
      <sz val="9"/>
      <color rgb="FF0000FF"/>
      <name val="Arial CE"/>
    </font>
    <font>
      <i/>
      <sz val="8"/>
      <color rgb="FF0000FF"/>
      <name val="Arial CE"/>
    </font>
    <font>
      <i/>
      <sz val="7"/>
      <color rgb="FF969696"/>
      <name val="Arial CE"/>
    </font>
    <font>
      <b/>
      <sz val="9"/>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5" fillId="0" borderId="0" applyNumberFormat="0" applyFill="0" applyBorder="0" applyAlignment="0" applyProtection="0"/>
  </cellStyleXfs>
  <cellXfs count="33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29" fillId="0" borderId="0" xfId="0" applyNumberFormat="1" applyFont="1" applyAlignment="1" applyProtection="1">
      <alignment horizontal="right"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32" fillId="0" borderId="0" xfId="0" applyFont="1" applyAlignment="1">
      <alignment horizontal="left" vertical="center"/>
    </xf>
    <xf numFmtId="0" fontId="0" fillId="0" borderId="1" xfId="0" applyBorder="1"/>
    <xf numFmtId="0" fontId="0" fillId="0" borderId="2" xfId="0" applyBorder="1"/>
    <xf numFmtId="0" fontId="14" fillId="0" borderId="0" xfId="0" applyFont="1" applyAlignment="1">
      <alignment horizontal="left" vertical="center"/>
    </xf>
    <xf numFmtId="0" fontId="33"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32" fillId="0" borderId="0" xfId="0" applyFont="1" applyAlignment="1">
      <alignment horizontal="lef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4"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5" fillId="0" borderId="12" xfId="0" applyNumberFormat="1" applyFont="1" applyBorder="1" applyAlignment="1" applyProtection="1"/>
    <xf numFmtId="166" fontId="35" fillId="0" borderId="13" xfId="0" applyNumberFormat="1" applyFont="1" applyBorder="1" applyAlignment="1" applyProtection="1"/>
    <xf numFmtId="4" fontId="36"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7" fillId="0" borderId="0" xfId="0" applyFont="1" applyAlignment="1" applyProtection="1">
      <alignment horizontal="left" vertical="center"/>
    </xf>
    <xf numFmtId="0" fontId="38"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39" fillId="0" borderId="0" xfId="0" applyFont="1" applyAlignment="1">
      <alignment horizontal="left" vertical="center"/>
    </xf>
    <xf numFmtId="0" fontId="40" fillId="0" borderId="0" xfId="0" applyFont="1" applyAlignment="1">
      <alignment horizontal="left" vertical="center"/>
    </xf>
    <xf numFmtId="0" fontId="41" fillId="0" borderId="22" xfId="0" applyFont="1" applyBorder="1" applyAlignment="1" applyProtection="1">
      <alignment horizontal="center" vertical="center"/>
    </xf>
    <xf numFmtId="49" fontId="41" fillId="0" borderId="22" xfId="0" applyNumberFormat="1" applyFont="1" applyBorder="1" applyAlignment="1" applyProtection="1">
      <alignment horizontal="left" vertical="center" wrapText="1"/>
    </xf>
    <xf numFmtId="0" fontId="41" fillId="0" borderId="22" xfId="0" applyFont="1" applyBorder="1" applyAlignment="1" applyProtection="1">
      <alignment horizontal="left" vertical="center" wrapText="1"/>
    </xf>
    <xf numFmtId="0" fontId="41" fillId="0" borderId="22" xfId="0" applyFont="1" applyBorder="1" applyAlignment="1" applyProtection="1">
      <alignment horizontal="center" vertical="center" wrapText="1"/>
    </xf>
    <xf numFmtId="167" fontId="41" fillId="0" borderId="22" xfId="0" applyNumberFormat="1" applyFont="1" applyBorder="1" applyAlignment="1" applyProtection="1">
      <alignment vertical="center"/>
    </xf>
    <xf numFmtId="4" fontId="41" fillId="2" borderId="22" xfId="0" applyNumberFormat="1" applyFont="1" applyFill="1" applyBorder="1" applyAlignment="1" applyProtection="1">
      <alignment vertical="center"/>
      <protection locked="0"/>
    </xf>
    <xf numFmtId="4" fontId="41" fillId="0" borderId="22" xfId="0" applyNumberFormat="1" applyFont="1" applyBorder="1" applyAlignment="1" applyProtection="1">
      <alignment vertical="center"/>
    </xf>
    <xf numFmtId="0" fontId="42" fillId="0" borderId="3" xfId="0" applyFont="1" applyBorder="1" applyAlignment="1">
      <alignment vertical="center"/>
    </xf>
    <xf numFmtId="0" fontId="41" fillId="2" borderId="14" xfId="0" applyFont="1" applyFill="1" applyBorder="1" applyAlignment="1" applyProtection="1">
      <alignment horizontal="left" vertical="center"/>
      <protection locked="0"/>
    </xf>
    <xf numFmtId="0" fontId="41" fillId="0" borderId="0" xfId="0" applyFont="1" applyBorder="1" applyAlignment="1" applyProtection="1">
      <alignment horizontal="center"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167" fontId="41" fillId="2" borderId="22" xfId="0" applyNumberFormat="1" applyFont="1" applyFill="1" applyBorder="1" applyAlignment="1" applyProtection="1">
      <alignment vertical="center"/>
      <protection locked="0"/>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167" fontId="23" fillId="2" borderId="22" xfId="0" applyNumberFormat="1" applyFont="1" applyFill="1" applyBorder="1" applyAlignment="1" applyProtection="1">
      <alignment vertical="center"/>
      <protection locked="0"/>
    </xf>
    <xf numFmtId="0" fontId="43" fillId="0" borderId="0" xfId="0" applyFont="1" applyAlignment="1" applyProtection="1">
      <alignment vertical="center" wrapText="1"/>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3" xfId="0" applyFont="1"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4" fillId="0" borderId="0" xfId="0" applyFont="1" applyAlignment="1">
      <alignment horizontal="left" vertical="center" wrapText="1"/>
    </xf>
    <xf numFmtId="0" fontId="44" fillId="0" borderId="16" xfId="0" applyFont="1" applyBorder="1" applyAlignment="1">
      <alignment horizontal="left" vertical="center" wrapText="1"/>
    </xf>
    <xf numFmtId="0" fontId="44" fillId="0" borderId="22" xfId="0" applyFont="1" applyBorder="1" applyAlignment="1">
      <alignment horizontal="left" vertical="center" wrapText="1"/>
    </xf>
    <xf numFmtId="0" fontId="44" fillId="0" borderId="22" xfId="0" applyFont="1" applyBorder="1" applyAlignment="1">
      <alignment horizontal="left" vertical="center"/>
    </xf>
    <xf numFmtId="167" fontId="44" fillId="0" borderId="18"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6" fillId="0" borderId="0" xfId="0" applyFont="1" applyAlignment="1">
      <alignment horizontal="lef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styles" Target="styles.xml" /><Relationship Id="rId19" Type="http://schemas.openxmlformats.org/officeDocument/2006/relationships/theme" Target="theme/theme1.xml" /><Relationship Id="rId20" Type="http://schemas.openxmlformats.org/officeDocument/2006/relationships/calcChain" Target="calcChain.xml" /><Relationship Id="rId21"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3" t="s">
        <v>19</v>
      </c>
      <c r="AL7" s="23"/>
      <c r="AM7" s="23"/>
      <c r="AN7" s="28" t="s">
        <v>1</v>
      </c>
      <c r="AO7" s="23"/>
      <c r="AP7" s="23"/>
      <c r="AQ7" s="23"/>
      <c r="AR7" s="21"/>
      <c r="BE7" s="32"/>
      <c r="BS7" s="18" t="s">
        <v>6</v>
      </c>
    </row>
    <row r="8" s="1" customFormat="1" ht="12" customHeight="1">
      <c r="B8" s="22"/>
      <c r="C8" s="23"/>
      <c r="D8" s="33"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22</v>
      </c>
      <c r="AL8" s="23"/>
      <c r="AM8" s="23"/>
      <c r="AN8" s="34" t="s">
        <v>23</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25</v>
      </c>
      <c r="AL10" s="23"/>
      <c r="AM10" s="23"/>
      <c r="AN10" s="28" t="s">
        <v>1</v>
      </c>
      <c r="AO10" s="23"/>
      <c r="AP10" s="23"/>
      <c r="AQ10" s="23"/>
      <c r="AR10" s="21"/>
      <c r="BE10" s="32"/>
      <c r="BS10" s="18" t="s">
        <v>6</v>
      </c>
    </row>
    <row r="11" s="1" customFormat="1" ht="18.48" customHeight="1">
      <c r="B11" s="22"/>
      <c r="C11" s="23"/>
      <c r="D11" s="23"/>
      <c r="E11" s="28" t="s">
        <v>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27</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28</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25</v>
      </c>
      <c r="AL13" s="23"/>
      <c r="AM13" s="23"/>
      <c r="AN13" s="35" t="s">
        <v>29</v>
      </c>
      <c r="AO13" s="23"/>
      <c r="AP13" s="23"/>
      <c r="AQ13" s="23"/>
      <c r="AR13" s="21"/>
      <c r="BE13" s="32"/>
      <c r="BS13" s="18" t="s">
        <v>6</v>
      </c>
    </row>
    <row r="14">
      <c r="B14" s="22"/>
      <c r="C14" s="23"/>
      <c r="D14" s="23"/>
      <c r="E14" s="35" t="s">
        <v>29</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27</v>
      </c>
      <c r="AL14" s="23"/>
      <c r="AM14" s="23"/>
      <c r="AN14" s="35" t="s">
        <v>29</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30</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25</v>
      </c>
      <c r="AL16" s="23"/>
      <c r="AM16" s="23"/>
      <c r="AN16" s="28" t="s">
        <v>1</v>
      </c>
      <c r="AO16" s="23"/>
      <c r="AP16" s="23"/>
      <c r="AQ16" s="23"/>
      <c r="AR16" s="21"/>
      <c r="BE16" s="32"/>
      <c r="BS16" s="18" t="s">
        <v>4</v>
      </c>
    </row>
    <row r="17" s="1" customFormat="1" ht="18.48" customHeight="1">
      <c r="B17" s="22"/>
      <c r="C17" s="23"/>
      <c r="D17" s="23"/>
      <c r="E17" s="28" t="s">
        <v>31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27</v>
      </c>
      <c r="AL17" s="23"/>
      <c r="AM17" s="23"/>
      <c r="AN17" s="28" t="s">
        <v>1</v>
      </c>
      <c r="AO17" s="23"/>
      <c r="AP17" s="23"/>
      <c r="AQ17" s="23"/>
      <c r="AR17" s="21"/>
      <c r="BE17" s="32"/>
      <c r="BS17" s="18" t="s">
        <v>32</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33</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25</v>
      </c>
      <c r="AL19" s="23"/>
      <c r="AM19" s="23"/>
      <c r="AN19" s="28" t="s">
        <v>1</v>
      </c>
      <c r="AO19" s="23"/>
      <c r="AP19" s="23"/>
      <c r="AQ19" s="23"/>
      <c r="AR19" s="21"/>
      <c r="BE19" s="32"/>
      <c r="BS19" s="18" t="s">
        <v>6</v>
      </c>
    </row>
    <row r="20" s="1" customFormat="1" ht="18.48" customHeight="1">
      <c r="B20" s="22"/>
      <c r="C20" s="23"/>
      <c r="D20" s="23"/>
      <c r="E20" s="28" t="s">
        <v>34</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27</v>
      </c>
      <c r="AL20" s="23"/>
      <c r="AM20" s="23"/>
      <c r="AN20" s="28" t="s">
        <v>1</v>
      </c>
      <c r="AO20" s="23"/>
      <c r="AP20" s="23"/>
      <c r="AQ20" s="23"/>
      <c r="AR20" s="21"/>
      <c r="BE20" s="32"/>
      <c r="BS20" s="18" t="s">
        <v>32</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35</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16.5" customHeight="1">
      <c r="B23" s="22"/>
      <c r="C23" s="23"/>
      <c r="D23" s="23"/>
      <c r="E23" s="37" t="s">
        <v>1</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36</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37</v>
      </c>
      <c r="M28" s="46"/>
      <c r="N28" s="46"/>
      <c r="O28" s="46"/>
      <c r="P28" s="46"/>
      <c r="Q28" s="41"/>
      <c r="R28" s="41"/>
      <c r="S28" s="41"/>
      <c r="T28" s="41"/>
      <c r="U28" s="41"/>
      <c r="V28" s="41"/>
      <c r="W28" s="46" t="s">
        <v>38</v>
      </c>
      <c r="X28" s="46"/>
      <c r="Y28" s="46"/>
      <c r="Z28" s="46"/>
      <c r="AA28" s="46"/>
      <c r="AB28" s="46"/>
      <c r="AC28" s="46"/>
      <c r="AD28" s="46"/>
      <c r="AE28" s="46"/>
      <c r="AF28" s="41"/>
      <c r="AG28" s="41"/>
      <c r="AH28" s="41"/>
      <c r="AI28" s="41"/>
      <c r="AJ28" s="41"/>
      <c r="AK28" s="46" t="s">
        <v>39</v>
      </c>
      <c r="AL28" s="46"/>
      <c r="AM28" s="46"/>
      <c r="AN28" s="46"/>
      <c r="AO28" s="46"/>
      <c r="AP28" s="41"/>
      <c r="AQ28" s="41"/>
      <c r="AR28" s="45"/>
      <c r="BE28" s="32"/>
    </row>
    <row r="29" s="3" customFormat="1" ht="14.4" customHeight="1">
      <c r="A29" s="3"/>
      <c r="B29" s="47"/>
      <c r="C29" s="48"/>
      <c r="D29" s="33" t="s">
        <v>40</v>
      </c>
      <c r="E29" s="48"/>
      <c r="F29" s="33" t="s">
        <v>41</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3" t="s">
        <v>42</v>
      </c>
      <c r="G30" s="48"/>
      <c r="H30" s="48"/>
      <c r="I30" s="48"/>
      <c r="J30" s="48"/>
      <c r="K30" s="48"/>
      <c r="L30" s="49">
        <v>0.14999999999999999</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3" t="s">
        <v>43</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44</v>
      </c>
      <c r="G32" s="48"/>
      <c r="H32" s="48"/>
      <c r="I32" s="48"/>
      <c r="J32" s="48"/>
      <c r="K32" s="48"/>
      <c r="L32" s="49">
        <v>0.14999999999999999</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45</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2"/>
    </row>
    <row r="35" s="2" customFormat="1" ht="25.92" customHeight="1">
      <c r="A35" s="39"/>
      <c r="B35" s="40"/>
      <c r="C35" s="53"/>
      <c r="D35" s="54" t="s">
        <v>46</v>
      </c>
      <c r="E35" s="55"/>
      <c r="F35" s="55"/>
      <c r="G35" s="55"/>
      <c r="H35" s="55"/>
      <c r="I35" s="55"/>
      <c r="J35" s="55"/>
      <c r="K35" s="55"/>
      <c r="L35" s="55"/>
      <c r="M35" s="55"/>
      <c r="N35" s="55"/>
      <c r="O35" s="55"/>
      <c r="P35" s="55"/>
      <c r="Q35" s="55"/>
      <c r="R35" s="55"/>
      <c r="S35" s="55"/>
      <c r="T35" s="56" t="s">
        <v>47</v>
      </c>
      <c r="U35" s="55"/>
      <c r="V35" s="55"/>
      <c r="W35" s="55"/>
      <c r="X35" s="57" t="s">
        <v>48</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49</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50</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51</v>
      </c>
      <c r="E60" s="43"/>
      <c r="F60" s="43"/>
      <c r="G60" s="43"/>
      <c r="H60" s="43"/>
      <c r="I60" s="43"/>
      <c r="J60" s="43"/>
      <c r="K60" s="43"/>
      <c r="L60" s="43"/>
      <c r="M60" s="43"/>
      <c r="N60" s="43"/>
      <c r="O60" s="43"/>
      <c r="P60" s="43"/>
      <c r="Q60" s="43"/>
      <c r="R60" s="43"/>
      <c r="S60" s="43"/>
      <c r="T60" s="43"/>
      <c r="U60" s="43"/>
      <c r="V60" s="65" t="s">
        <v>52</v>
      </c>
      <c r="W60" s="43"/>
      <c r="X60" s="43"/>
      <c r="Y60" s="43"/>
      <c r="Z60" s="43"/>
      <c r="AA60" s="43"/>
      <c r="AB60" s="43"/>
      <c r="AC60" s="43"/>
      <c r="AD60" s="43"/>
      <c r="AE60" s="43"/>
      <c r="AF60" s="43"/>
      <c r="AG60" s="43"/>
      <c r="AH60" s="65" t="s">
        <v>51</v>
      </c>
      <c r="AI60" s="43"/>
      <c r="AJ60" s="43"/>
      <c r="AK60" s="43"/>
      <c r="AL60" s="43"/>
      <c r="AM60" s="65" t="s">
        <v>52</v>
      </c>
      <c r="AN60" s="43"/>
      <c r="AO60" s="43"/>
      <c r="AP60" s="41"/>
      <c r="AQ60" s="41"/>
      <c r="AR60" s="45"/>
      <c r="BE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53</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54</v>
      </c>
      <c r="AI64" s="66"/>
      <c r="AJ64" s="66"/>
      <c r="AK64" s="66"/>
      <c r="AL64" s="66"/>
      <c r="AM64" s="66"/>
      <c r="AN64" s="66"/>
      <c r="AO64" s="66"/>
      <c r="AP64" s="41"/>
      <c r="AQ64" s="41"/>
      <c r="AR64" s="45"/>
      <c r="BE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51</v>
      </c>
      <c r="E75" s="43"/>
      <c r="F75" s="43"/>
      <c r="G75" s="43"/>
      <c r="H75" s="43"/>
      <c r="I75" s="43"/>
      <c r="J75" s="43"/>
      <c r="K75" s="43"/>
      <c r="L75" s="43"/>
      <c r="M75" s="43"/>
      <c r="N75" s="43"/>
      <c r="O75" s="43"/>
      <c r="P75" s="43"/>
      <c r="Q75" s="43"/>
      <c r="R75" s="43"/>
      <c r="S75" s="43"/>
      <c r="T75" s="43"/>
      <c r="U75" s="43"/>
      <c r="V75" s="65" t="s">
        <v>52</v>
      </c>
      <c r="W75" s="43"/>
      <c r="X75" s="43"/>
      <c r="Y75" s="43"/>
      <c r="Z75" s="43"/>
      <c r="AA75" s="43"/>
      <c r="AB75" s="43"/>
      <c r="AC75" s="43"/>
      <c r="AD75" s="43"/>
      <c r="AE75" s="43"/>
      <c r="AF75" s="43"/>
      <c r="AG75" s="43"/>
      <c r="AH75" s="65" t="s">
        <v>51</v>
      </c>
      <c r="AI75" s="43"/>
      <c r="AJ75" s="43"/>
      <c r="AK75" s="43"/>
      <c r="AL75" s="43"/>
      <c r="AM75" s="65" t="s">
        <v>52</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4" t="s">
        <v>55</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3" t="s">
        <v>13</v>
      </c>
      <c r="D84" s="72"/>
      <c r="E84" s="72"/>
      <c r="F84" s="72"/>
      <c r="G84" s="72"/>
      <c r="H84" s="72"/>
      <c r="I84" s="72"/>
      <c r="J84" s="72"/>
      <c r="K84" s="72"/>
      <c r="L84" s="72" t="str">
        <f>K5</f>
        <v>2021-009</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Rekonstrukce Kounicova domu, Berkova ul. č.p. 100, Česká Lípa</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3" t="s">
        <v>20</v>
      </c>
      <c r="D87" s="41"/>
      <c r="E87" s="41"/>
      <c r="F87" s="41"/>
      <c r="G87" s="41"/>
      <c r="H87" s="41"/>
      <c r="I87" s="41"/>
      <c r="J87" s="41"/>
      <c r="K87" s="41"/>
      <c r="L87" s="79" t="str">
        <f>IF(K8="","",K8)</f>
        <v>Berkova ul. č.p. 100</v>
      </c>
      <c r="M87" s="41"/>
      <c r="N87" s="41"/>
      <c r="O87" s="41"/>
      <c r="P87" s="41"/>
      <c r="Q87" s="41"/>
      <c r="R87" s="41"/>
      <c r="S87" s="41"/>
      <c r="T87" s="41"/>
      <c r="U87" s="41"/>
      <c r="V87" s="41"/>
      <c r="W87" s="41"/>
      <c r="X87" s="41"/>
      <c r="Y87" s="41"/>
      <c r="Z87" s="41"/>
      <c r="AA87" s="41"/>
      <c r="AB87" s="41"/>
      <c r="AC87" s="41"/>
      <c r="AD87" s="41"/>
      <c r="AE87" s="41"/>
      <c r="AF87" s="41"/>
      <c r="AG87" s="41"/>
      <c r="AH87" s="41"/>
      <c r="AI87" s="33" t="s">
        <v>22</v>
      </c>
      <c r="AJ87" s="41"/>
      <c r="AK87" s="41"/>
      <c r="AL87" s="41"/>
      <c r="AM87" s="80" t="str">
        <f>IF(AN8= "","",AN8)</f>
        <v>5. 12. 2022</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25.65" customHeight="1">
      <c r="A89" s="39"/>
      <c r="B89" s="40"/>
      <c r="C89" s="33" t="s">
        <v>24</v>
      </c>
      <c r="D89" s="41"/>
      <c r="E89" s="41"/>
      <c r="F89" s="41"/>
      <c r="G89" s="41"/>
      <c r="H89" s="41"/>
      <c r="I89" s="41"/>
      <c r="J89" s="41"/>
      <c r="K89" s="41"/>
      <c r="L89" s="72" t="str">
        <f>IF(E11= "","",E11)</f>
        <v>Město Česká Lípa</v>
      </c>
      <c r="M89" s="41"/>
      <c r="N89" s="41"/>
      <c r="O89" s="41"/>
      <c r="P89" s="41"/>
      <c r="Q89" s="41"/>
      <c r="R89" s="41"/>
      <c r="S89" s="41"/>
      <c r="T89" s="41"/>
      <c r="U89" s="41"/>
      <c r="V89" s="41"/>
      <c r="W89" s="41"/>
      <c r="X89" s="41"/>
      <c r="Y89" s="41"/>
      <c r="Z89" s="41"/>
      <c r="AA89" s="41"/>
      <c r="AB89" s="41"/>
      <c r="AC89" s="41"/>
      <c r="AD89" s="41"/>
      <c r="AE89" s="41"/>
      <c r="AF89" s="41"/>
      <c r="AG89" s="41"/>
      <c r="AH89" s="41"/>
      <c r="AI89" s="33" t="s">
        <v>30</v>
      </c>
      <c r="AJ89" s="41"/>
      <c r="AK89" s="41"/>
      <c r="AL89" s="41"/>
      <c r="AM89" s="81" t="str">
        <f>IF(E17="","",E17)</f>
        <v>DigiTry Art Technologies s.r.o.</v>
      </c>
      <c r="AN89" s="72"/>
      <c r="AO89" s="72"/>
      <c r="AP89" s="72"/>
      <c r="AQ89" s="41"/>
      <c r="AR89" s="45"/>
      <c r="AS89" s="82" t="s">
        <v>56</v>
      </c>
      <c r="AT89" s="83"/>
      <c r="AU89" s="84"/>
      <c r="AV89" s="84"/>
      <c r="AW89" s="84"/>
      <c r="AX89" s="84"/>
      <c r="AY89" s="84"/>
      <c r="AZ89" s="84"/>
      <c r="BA89" s="84"/>
      <c r="BB89" s="84"/>
      <c r="BC89" s="84"/>
      <c r="BD89" s="85"/>
      <c r="BE89" s="39"/>
    </row>
    <row r="90" s="2" customFormat="1" ht="15.15" customHeight="1">
      <c r="A90" s="39"/>
      <c r="B90" s="40"/>
      <c r="C90" s="33" t="s">
        <v>28</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33</v>
      </c>
      <c r="AJ90" s="41"/>
      <c r="AK90" s="41"/>
      <c r="AL90" s="41"/>
      <c r="AM90" s="81" t="str">
        <f>IF(E20="","",E20)</f>
        <v>Ing. Jan Duben</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57</v>
      </c>
      <c r="D92" s="95"/>
      <c r="E92" s="95"/>
      <c r="F92" s="95"/>
      <c r="G92" s="95"/>
      <c r="H92" s="96"/>
      <c r="I92" s="97" t="s">
        <v>58</v>
      </c>
      <c r="J92" s="95"/>
      <c r="K92" s="95"/>
      <c r="L92" s="95"/>
      <c r="M92" s="95"/>
      <c r="N92" s="95"/>
      <c r="O92" s="95"/>
      <c r="P92" s="95"/>
      <c r="Q92" s="95"/>
      <c r="R92" s="95"/>
      <c r="S92" s="95"/>
      <c r="T92" s="95"/>
      <c r="U92" s="95"/>
      <c r="V92" s="95"/>
      <c r="W92" s="95"/>
      <c r="X92" s="95"/>
      <c r="Y92" s="95"/>
      <c r="Z92" s="95"/>
      <c r="AA92" s="95"/>
      <c r="AB92" s="95"/>
      <c r="AC92" s="95"/>
      <c r="AD92" s="95"/>
      <c r="AE92" s="95"/>
      <c r="AF92" s="95"/>
      <c r="AG92" s="98" t="s">
        <v>59</v>
      </c>
      <c r="AH92" s="95"/>
      <c r="AI92" s="95"/>
      <c r="AJ92" s="95"/>
      <c r="AK92" s="95"/>
      <c r="AL92" s="95"/>
      <c r="AM92" s="95"/>
      <c r="AN92" s="97" t="s">
        <v>60</v>
      </c>
      <c r="AO92" s="95"/>
      <c r="AP92" s="99"/>
      <c r="AQ92" s="100" t="s">
        <v>61</v>
      </c>
      <c r="AR92" s="45"/>
      <c r="AS92" s="101" t="s">
        <v>62</v>
      </c>
      <c r="AT92" s="102" t="s">
        <v>63</v>
      </c>
      <c r="AU92" s="102" t="s">
        <v>64</v>
      </c>
      <c r="AV92" s="102" t="s">
        <v>65</v>
      </c>
      <c r="AW92" s="102" t="s">
        <v>66</v>
      </c>
      <c r="AX92" s="102" t="s">
        <v>67</v>
      </c>
      <c r="AY92" s="102" t="s">
        <v>68</v>
      </c>
      <c r="AZ92" s="102" t="s">
        <v>69</v>
      </c>
      <c r="BA92" s="102" t="s">
        <v>70</v>
      </c>
      <c r="BB92" s="102" t="s">
        <v>71</v>
      </c>
      <c r="BC92" s="102" t="s">
        <v>72</v>
      </c>
      <c r="BD92" s="103" t="s">
        <v>73</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74</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ROUND(AG95+AG96+AG97+AG100+SUM(AG104:AG106)+AG112,2)</f>
        <v>0</v>
      </c>
      <c r="AH94" s="110"/>
      <c r="AI94" s="110"/>
      <c r="AJ94" s="110"/>
      <c r="AK94" s="110"/>
      <c r="AL94" s="110"/>
      <c r="AM94" s="110"/>
      <c r="AN94" s="111">
        <f>SUM(AG94,AT94)</f>
        <v>0</v>
      </c>
      <c r="AO94" s="111"/>
      <c r="AP94" s="111"/>
      <c r="AQ94" s="112" t="s">
        <v>1</v>
      </c>
      <c r="AR94" s="113"/>
      <c r="AS94" s="114">
        <f>ROUND(AS95+AS96+AS97+AS100+SUM(AS104:AS106)+AS112,2)</f>
        <v>0</v>
      </c>
      <c r="AT94" s="115">
        <f>ROUND(SUM(AV94:AW94),2)</f>
        <v>0</v>
      </c>
      <c r="AU94" s="116">
        <f>ROUND(AU95+AU96+AU97+AU100+SUM(AU104:AU106)+AU112,5)</f>
        <v>0</v>
      </c>
      <c r="AV94" s="115">
        <f>ROUND(AZ94*L29,2)</f>
        <v>0</v>
      </c>
      <c r="AW94" s="115">
        <f>ROUND(BA94*L30,2)</f>
        <v>0</v>
      </c>
      <c r="AX94" s="115">
        <f>ROUND(BB94*L29,2)</f>
        <v>0</v>
      </c>
      <c r="AY94" s="115">
        <f>ROUND(BC94*L30,2)</f>
        <v>0</v>
      </c>
      <c r="AZ94" s="115">
        <f>ROUND(AZ95+AZ96+AZ97+AZ100+SUM(AZ104:AZ106)+AZ112,2)</f>
        <v>0</v>
      </c>
      <c r="BA94" s="115">
        <f>ROUND(BA95+BA96+BA97+BA100+SUM(BA104:BA106)+BA112,2)</f>
        <v>0</v>
      </c>
      <c r="BB94" s="115">
        <f>ROUND(BB95+BB96+BB97+BB100+SUM(BB104:BB106)+BB112,2)</f>
        <v>0</v>
      </c>
      <c r="BC94" s="115">
        <f>ROUND(BC95+BC96+BC97+BC100+SUM(BC104:BC106)+BC112,2)</f>
        <v>0</v>
      </c>
      <c r="BD94" s="117">
        <f>ROUND(BD95+BD96+BD97+BD100+SUM(BD104:BD106)+BD112,2)</f>
        <v>0</v>
      </c>
      <c r="BE94" s="6"/>
      <c r="BS94" s="118" t="s">
        <v>75</v>
      </c>
      <c r="BT94" s="118" t="s">
        <v>76</v>
      </c>
      <c r="BU94" s="119" t="s">
        <v>77</v>
      </c>
      <c r="BV94" s="118" t="s">
        <v>78</v>
      </c>
      <c r="BW94" s="118" t="s">
        <v>5</v>
      </c>
      <c r="BX94" s="118" t="s">
        <v>79</v>
      </c>
      <c r="CL94" s="118" t="s">
        <v>1</v>
      </c>
    </row>
    <row r="95" s="7" customFormat="1" ht="16.5" customHeight="1">
      <c r="A95" s="120" t="s">
        <v>80</v>
      </c>
      <c r="B95" s="121"/>
      <c r="C95" s="122"/>
      <c r="D95" s="123" t="s">
        <v>81</v>
      </c>
      <c r="E95" s="123"/>
      <c r="F95" s="123"/>
      <c r="G95" s="123"/>
      <c r="H95" s="123"/>
      <c r="I95" s="124"/>
      <c r="J95" s="123" t="s">
        <v>82</v>
      </c>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5">
        <f>'00 - Bourací práce'!J30</f>
        <v>0</v>
      </c>
      <c r="AH95" s="124"/>
      <c r="AI95" s="124"/>
      <c r="AJ95" s="124"/>
      <c r="AK95" s="124"/>
      <c r="AL95" s="124"/>
      <c r="AM95" s="124"/>
      <c r="AN95" s="125">
        <f>SUM(AG95,AT95)</f>
        <v>0</v>
      </c>
      <c r="AO95" s="124"/>
      <c r="AP95" s="124"/>
      <c r="AQ95" s="126" t="s">
        <v>83</v>
      </c>
      <c r="AR95" s="127"/>
      <c r="AS95" s="128">
        <v>0</v>
      </c>
      <c r="AT95" s="129">
        <f>ROUND(SUM(AV95:AW95),2)</f>
        <v>0</v>
      </c>
      <c r="AU95" s="130">
        <f>'00 - Bourací práce'!P133</f>
        <v>0</v>
      </c>
      <c r="AV95" s="129">
        <f>'00 - Bourací práce'!J33</f>
        <v>0</v>
      </c>
      <c r="AW95" s="129">
        <f>'00 - Bourací práce'!J34</f>
        <v>0</v>
      </c>
      <c r="AX95" s="129">
        <f>'00 - Bourací práce'!J35</f>
        <v>0</v>
      </c>
      <c r="AY95" s="129">
        <f>'00 - Bourací práce'!J36</f>
        <v>0</v>
      </c>
      <c r="AZ95" s="129">
        <f>'00 - Bourací práce'!F33</f>
        <v>0</v>
      </c>
      <c r="BA95" s="129">
        <f>'00 - Bourací práce'!F34</f>
        <v>0</v>
      </c>
      <c r="BB95" s="129">
        <f>'00 - Bourací práce'!F35</f>
        <v>0</v>
      </c>
      <c r="BC95" s="129">
        <f>'00 - Bourací práce'!F36</f>
        <v>0</v>
      </c>
      <c r="BD95" s="131">
        <f>'00 - Bourací práce'!F37</f>
        <v>0</v>
      </c>
      <c r="BE95" s="7"/>
      <c r="BT95" s="132" t="s">
        <v>84</v>
      </c>
      <c r="BV95" s="132" t="s">
        <v>78</v>
      </c>
      <c r="BW95" s="132" t="s">
        <v>85</v>
      </c>
      <c r="BX95" s="132" t="s">
        <v>5</v>
      </c>
      <c r="CL95" s="132" t="s">
        <v>1</v>
      </c>
      <c r="CM95" s="132" t="s">
        <v>86</v>
      </c>
    </row>
    <row r="96" s="7" customFormat="1" ht="16.5" customHeight="1">
      <c r="A96" s="120" t="s">
        <v>80</v>
      </c>
      <c r="B96" s="121"/>
      <c r="C96" s="122"/>
      <c r="D96" s="123" t="s">
        <v>87</v>
      </c>
      <c r="E96" s="123"/>
      <c r="F96" s="123"/>
      <c r="G96" s="123"/>
      <c r="H96" s="123"/>
      <c r="I96" s="124"/>
      <c r="J96" s="123" t="s">
        <v>88</v>
      </c>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5">
        <f>'01 - Stavební část'!J30</f>
        <v>0</v>
      </c>
      <c r="AH96" s="124"/>
      <c r="AI96" s="124"/>
      <c r="AJ96" s="124"/>
      <c r="AK96" s="124"/>
      <c r="AL96" s="124"/>
      <c r="AM96" s="124"/>
      <c r="AN96" s="125">
        <f>SUM(AG96,AT96)</f>
        <v>0</v>
      </c>
      <c r="AO96" s="124"/>
      <c r="AP96" s="124"/>
      <c r="AQ96" s="126" t="s">
        <v>83</v>
      </c>
      <c r="AR96" s="127"/>
      <c r="AS96" s="128">
        <v>0</v>
      </c>
      <c r="AT96" s="129">
        <f>ROUND(SUM(AV96:AW96),2)</f>
        <v>0</v>
      </c>
      <c r="AU96" s="130">
        <f>'01 - Stavební část'!P144</f>
        <v>0</v>
      </c>
      <c r="AV96" s="129">
        <f>'01 - Stavební část'!J33</f>
        <v>0</v>
      </c>
      <c r="AW96" s="129">
        <f>'01 - Stavební část'!J34</f>
        <v>0</v>
      </c>
      <c r="AX96" s="129">
        <f>'01 - Stavební část'!J35</f>
        <v>0</v>
      </c>
      <c r="AY96" s="129">
        <f>'01 - Stavební část'!J36</f>
        <v>0</v>
      </c>
      <c r="AZ96" s="129">
        <f>'01 - Stavební část'!F33</f>
        <v>0</v>
      </c>
      <c r="BA96" s="129">
        <f>'01 - Stavební část'!F34</f>
        <v>0</v>
      </c>
      <c r="BB96" s="129">
        <f>'01 - Stavební část'!F35</f>
        <v>0</v>
      </c>
      <c r="BC96" s="129">
        <f>'01 - Stavební část'!F36</f>
        <v>0</v>
      </c>
      <c r="BD96" s="131">
        <f>'01 - Stavební část'!F37</f>
        <v>0</v>
      </c>
      <c r="BE96" s="7"/>
      <c r="BT96" s="132" t="s">
        <v>84</v>
      </c>
      <c r="BV96" s="132" t="s">
        <v>78</v>
      </c>
      <c r="BW96" s="132" t="s">
        <v>89</v>
      </c>
      <c r="BX96" s="132" t="s">
        <v>5</v>
      </c>
      <c r="CL96" s="132" t="s">
        <v>1</v>
      </c>
      <c r="CM96" s="132" t="s">
        <v>86</v>
      </c>
    </row>
    <row r="97" s="7" customFormat="1" ht="16.5" customHeight="1">
      <c r="A97" s="7"/>
      <c r="B97" s="121"/>
      <c r="C97" s="122"/>
      <c r="D97" s="123" t="s">
        <v>90</v>
      </c>
      <c r="E97" s="123"/>
      <c r="F97" s="123"/>
      <c r="G97" s="123"/>
      <c r="H97" s="123"/>
      <c r="I97" s="124"/>
      <c r="J97" s="123" t="s">
        <v>91</v>
      </c>
      <c r="K97" s="123"/>
      <c r="L97" s="123"/>
      <c r="M97" s="123"/>
      <c r="N97" s="123"/>
      <c r="O97" s="123"/>
      <c r="P97" s="123"/>
      <c r="Q97" s="123"/>
      <c r="R97" s="123"/>
      <c r="S97" s="123"/>
      <c r="T97" s="123"/>
      <c r="U97" s="123"/>
      <c r="V97" s="123"/>
      <c r="W97" s="123"/>
      <c r="X97" s="123"/>
      <c r="Y97" s="123"/>
      <c r="Z97" s="123"/>
      <c r="AA97" s="123"/>
      <c r="AB97" s="123"/>
      <c r="AC97" s="123"/>
      <c r="AD97" s="123"/>
      <c r="AE97" s="123"/>
      <c r="AF97" s="123"/>
      <c r="AG97" s="133">
        <f>ROUND(SUM(AG98:AG99),2)</f>
        <v>0</v>
      </c>
      <c r="AH97" s="124"/>
      <c r="AI97" s="124"/>
      <c r="AJ97" s="124"/>
      <c r="AK97" s="124"/>
      <c r="AL97" s="124"/>
      <c r="AM97" s="124"/>
      <c r="AN97" s="125">
        <f>SUM(AG97,AT97)</f>
        <v>0</v>
      </c>
      <c r="AO97" s="124"/>
      <c r="AP97" s="124"/>
      <c r="AQ97" s="126" t="s">
        <v>83</v>
      </c>
      <c r="AR97" s="127"/>
      <c r="AS97" s="128">
        <f>ROUND(SUM(AS98:AS99),2)</f>
        <v>0</v>
      </c>
      <c r="AT97" s="129">
        <f>ROUND(SUM(AV97:AW97),2)</f>
        <v>0</v>
      </c>
      <c r="AU97" s="130">
        <f>ROUND(SUM(AU98:AU99),5)</f>
        <v>0</v>
      </c>
      <c r="AV97" s="129">
        <f>ROUND(AZ97*L29,2)</f>
        <v>0</v>
      </c>
      <c r="AW97" s="129">
        <f>ROUND(BA97*L30,2)</f>
        <v>0</v>
      </c>
      <c r="AX97" s="129">
        <f>ROUND(BB97*L29,2)</f>
        <v>0</v>
      </c>
      <c r="AY97" s="129">
        <f>ROUND(BC97*L30,2)</f>
        <v>0</v>
      </c>
      <c r="AZ97" s="129">
        <f>ROUND(SUM(AZ98:AZ99),2)</f>
        <v>0</v>
      </c>
      <c r="BA97" s="129">
        <f>ROUND(SUM(BA98:BA99),2)</f>
        <v>0</v>
      </c>
      <c r="BB97" s="129">
        <f>ROUND(SUM(BB98:BB99),2)</f>
        <v>0</v>
      </c>
      <c r="BC97" s="129">
        <f>ROUND(SUM(BC98:BC99),2)</f>
        <v>0</v>
      </c>
      <c r="BD97" s="131">
        <f>ROUND(SUM(BD98:BD99),2)</f>
        <v>0</v>
      </c>
      <c r="BE97" s="7"/>
      <c r="BS97" s="132" t="s">
        <v>75</v>
      </c>
      <c r="BT97" s="132" t="s">
        <v>84</v>
      </c>
      <c r="BU97" s="132" t="s">
        <v>77</v>
      </c>
      <c r="BV97" s="132" t="s">
        <v>78</v>
      </c>
      <c r="BW97" s="132" t="s">
        <v>92</v>
      </c>
      <c r="BX97" s="132" t="s">
        <v>5</v>
      </c>
      <c r="CL97" s="132" t="s">
        <v>1</v>
      </c>
      <c r="CM97" s="132" t="s">
        <v>76</v>
      </c>
    </row>
    <row r="98" s="4" customFormat="1" ht="16.5" customHeight="1">
      <c r="A98" s="120" t="s">
        <v>80</v>
      </c>
      <c r="B98" s="71"/>
      <c r="C98" s="134"/>
      <c r="D98" s="134"/>
      <c r="E98" s="135" t="s">
        <v>93</v>
      </c>
      <c r="F98" s="135"/>
      <c r="G98" s="135"/>
      <c r="H98" s="135"/>
      <c r="I98" s="135"/>
      <c r="J98" s="134"/>
      <c r="K98" s="135" t="s">
        <v>94</v>
      </c>
      <c r="L98" s="135"/>
      <c r="M98" s="135"/>
      <c r="N98" s="135"/>
      <c r="O98" s="135"/>
      <c r="P98" s="135"/>
      <c r="Q98" s="135"/>
      <c r="R98" s="135"/>
      <c r="S98" s="135"/>
      <c r="T98" s="135"/>
      <c r="U98" s="135"/>
      <c r="V98" s="135"/>
      <c r="W98" s="135"/>
      <c r="X98" s="135"/>
      <c r="Y98" s="135"/>
      <c r="Z98" s="135"/>
      <c r="AA98" s="135"/>
      <c r="AB98" s="135"/>
      <c r="AC98" s="135"/>
      <c r="AD98" s="135"/>
      <c r="AE98" s="135"/>
      <c r="AF98" s="135"/>
      <c r="AG98" s="136">
        <f>'741 - Silnoproudé rozvody'!J32</f>
        <v>0</v>
      </c>
      <c r="AH98" s="134"/>
      <c r="AI98" s="134"/>
      <c r="AJ98" s="134"/>
      <c r="AK98" s="134"/>
      <c r="AL98" s="134"/>
      <c r="AM98" s="134"/>
      <c r="AN98" s="136">
        <f>SUM(AG98,AT98)</f>
        <v>0</v>
      </c>
      <c r="AO98" s="134"/>
      <c r="AP98" s="134"/>
      <c r="AQ98" s="137" t="s">
        <v>95</v>
      </c>
      <c r="AR98" s="73"/>
      <c r="AS98" s="138">
        <v>0</v>
      </c>
      <c r="AT98" s="139">
        <f>ROUND(SUM(AV98:AW98),2)</f>
        <v>0</v>
      </c>
      <c r="AU98" s="140">
        <f>'741 - Silnoproudé rozvody'!P132</f>
        <v>0</v>
      </c>
      <c r="AV98" s="139">
        <f>'741 - Silnoproudé rozvody'!J35</f>
        <v>0</v>
      </c>
      <c r="AW98" s="139">
        <f>'741 - Silnoproudé rozvody'!J36</f>
        <v>0</v>
      </c>
      <c r="AX98" s="139">
        <f>'741 - Silnoproudé rozvody'!J37</f>
        <v>0</v>
      </c>
      <c r="AY98" s="139">
        <f>'741 - Silnoproudé rozvody'!J38</f>
        <v>0</v>
      </c>
      <c r="AZ98" s="139">
        <f>'741 - Silnoproudé rozvody'!F35</f>
        <v>0</v>
      </c>
      <c r="BA98" s="139">
        <f>'741 - Silnoproudé rozvody'!F36</f>
        <v>0</v>
      </c>
      <c r="BB98" s="139">
        <f>'741 - Silnoproudé rozvody'!F37</f>
        <v>0</v>
      </c>
      <c r="BC98" s="139">
        <f>'741 - Silnoproudé rozvody'!F38</f>
        <v>0</v>
      </c>
      <c r="BD98" s="141">
        <f>'741 - Silnoproudé rozvody'!F39</f>
        <v>0</v>
      </c>
      <c r="BE98" s="4"/>
      <c r="BT98" s="142" t="s">
        <v>86</v>
      </c>
      <c r="BV98" s="142" t="s">
        <v>78</v>
      </c>
      <c r="BW98" s="142" t="s">
        <v>96</v>
      </c>
      <c r="BX98" s="142" t="s">
        <v>92</v>
      </c>
      <c r="CL98" s="142" t="s">
        <v>1</v>
      </c>
    </row>
    <row r="99" s="4" customFormat="1" ht="16.5" customHeight="1">
      <c r="A99" s="120" t="s">
        <v>80</v>
      </c>
      <c r="B99" s="71"/>
      <c r="C99" s="134"/>
      <c r="D99" s="134"/>
      <c r="E99" s="135" t="s">
        <v>97</v>
      </c>
      <c r="F99" s="135"/>
      <c r="G99" s="135"/>
      <c r="H99" s="135"/>
      <c r="I99" s="135"/>
      <c r="J99" s="134"/>
      <c r="K99" s="135" t="s">
        <v>98</v>
      </c>
      <c r="L99" s="135"/>
      <c r="M99" s="135"/>
      <c r="N99" s="135"/>
      <c r="O99" s="135"/>
      <c r="P99" s="135"/>
      <c r="Q99" s="135"/>
      <c r="R99" s="135"/>
      <c r="S99" s="135"/>
      <c r="T99" s="135"/>
      <c r="U99" s="135"/>
      <c r="V99" s="135"/>
      <c r="W99" s="135"/>
      <c r="X99" s="135"/>
      <c r="Y99" s="135"/>
      <c r="Z99" s="135"/>
      <c r="AA99" s="135"/>
      <c r="AB99" s="135"/>
      <c r="AC99" s="135"/>
      <c r="AD99" s="135"/>
      <c r="AE99" s="135"/>
      <c r="AF99" s="135"/>
      <c r="AG99" s="136">
        <f>'742 - Slaboproudé rozvody'!J32</f>
        <v>0</v>
      </c>
      <c r="AH99" s="134"/>
      <c r="AI99" s="134"/>
      <c r="AJ99" s="134"/>
      <c r="AK99" s="134"/>
      <c r="AL99" s="134"/>
      <c r="AM99" s="134"/>
      <c r="AN99" s="136">
        <f>SUM(AG99,AT99)</f>
        <v>0</v>
      </c>
      <c r="AO99" s="134"/>
      <c r="AP99" s="134"/>
      <c r="AQ99" s="137" t="s">
        <v>95</v>
      </c>
      <c r="AR99" s="73"/>
      <c r="AS99" s="138">
        <v>0</v>
      </c>
      <c r="AT99" s="139">
        <f>ROUND(SUM(AV99:AW99),2)</f>
        <v>0</v>
      </c>
      <c r="AU99" s="140">
        <f>'742 - Slaboproudé rozvody'!P163</f>
        <v>0</v>
      </c>
      <c r="AV99" s="139">
        <f>'742 - Slaboproudé rozvody'!J35</f>
        <v>0</v>
      </c>
      <c r="AW99" s="139">
        <f>'742 - Slaboproudé rozvody'!J36</f>
        <v>0</v>
      </c>
      <c r="AX99" s="139">
        <f>'742 - Slaboproudé rozvody'!J37</f>
        <v>0</v>
      </c>
      <c r="AY99" s="139">
        <f>'742 - Slaboproudé rozvody'!J38</f>
        <v>0</v>
      </c>
      <c r="AZ99" s="139">
        <f>'742 - Slaboproudé rozvody'!F35</f>
        <v>0</v>
      </c>
      <c r="BA99" s="139">
        <f>'742 - Slaboproudé rozvody'!F36</f>
        <v>0</v>
      </c>
      <c r="BB99" s="139">
        <f>'742 - Slaboproudé rozvody'!F37</f>
        <v>0</v>
      </c>
      <c r="BC99" s="139">
        <f>'742 - Slaboproudé rozvody'!F38</f>
        <v>0</v>
      </c>
      <c r="BD99" s="141">
        <f>'742 - Slaboproudé rozvody'!F39</f>
        <v>0</v>
      </c>
      <c r="BE99" s="4"/>
      <c r="BT99" s="142" t="s">
        <v>86</v>
      </c>
      <c r="BV99" s="142" t="s">
        <v>78</v>
      </c>
      <c r="BW99" s="142" t="s">
        <v>99</v>
      </c>
      <c r="BX99" s="142" t="s">
        <v>92</v>
      </c>
      <c r="CL99" s="142" t="s">
        <v>1</v>
      </c>
    </row>
    <row r="100" s="7" customFormat="1" ht="16.5" customHeight="1">
      <c r="A100" s="7"/>
      <c r="B100" s="121"/>
      <c r="C100" s="122"/>
      <c r="D100" s="123" t="s">
        <v>100</v>
      </c>
      <c r="E100" s="123"/>
      <c r="F100" s="123"/>
      <c r="G100" s="123"/>
      <c r="H100" s="123"/>
      <c r="I100" s="124"/>
      <c r="J100" s="123" t="s">
        <v>101</v>
      </c>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33">
        <f>ROUND(SUM(AG101:AG103),2)</f>
        <v>0</v>
      </c>
      <c r="AH100" s="124"/>
      <c r="AI100" s="124"/>
      <c r="AJ100" s="124"/>
      <c r="AK100" s="124"/>
      <c r="AL100" s="124"/>
      <c r="AM100" s="124"/>
      <c r="AN100" s="125">
        <f>SUM(AG100,AT100)</f>
        <v>0</v>
      </c>
      <c r="AO100" s="124"/>
      <c r="AP100" s="124"/>
      <c r="AQ100" s="126" t="s">
        <v>83</v>
      </c>
      <c r="AR100" s="127"/>
      <c r="AS100" s="128">
        <f>ROUND(SUM(AS101:AS103),2)</f>
        <v>0</v>
      </c>
      <c r="AT100" s="129">
        <f>ROUND(SUM(AV100:AW100),2)</f>
        <v>0</v>
      </c>
      <c r="AU100" s="130">
        <f>ROUND(SUM(AU101:AU103),5)</f>
        <v>0</v>
      </c>
      <c r="AV100" s="129">
        <f>ROUND(AZ100*L29,2)</f>
        <v>0</v>
      </c>
      <c r="AW100" s="129">
        <f>ROUND(BA100*L30,2)</f>
        <v>0</v>
      </c>
      <c r="AX100" s="129">
        <f>ROUND(BB100*L29,2)</f>
        <v>0</v>
      </c>
      <c r="AY100" s="129">
        <f>ROUND(BC100*L30,2)</f>
        <v>0</v>
      </c>
      <c r="AZ100" s="129">
        <f>ROUND(SUM(AZ101:AZ103),2)</f>
        <v>0</v>
      </c>
      <c r="BA100" s="129">
        <f>ROUND(SUM(BA101:BA103),2)</f>
        <v>0</v>
      </c>
      <c r="BB100" s="129">
        <f>ROUND(SUM(BB101:BB103),2)</f>
        <v>0</v>
      </c>
      <c r="BC100" s="129">
        <f>ROUND(SUM(BC101:BC103),2)</f>
        <v>0</v>
      </c>
      <c r="BD100" s="131">
        <f>ROUND(SUM(BD101:BD103),2)</f>
        <v>0</v>
      </c>
      <c r="BE100" s="7"/>
      <c r="BS100" s="132" t="s">
        <v>75</v>
      </c>
      <c r="BT100" s="132" t="s">
        <v>84</v>
      </c>
      <c r="BU100" s="132" t="s">
        <v>77</v>
      </c>
      <c r="BV100" s="132" t="s">
        <v>78</v>
      </c>
      <c r="BW100" s="132" t="s">
        <v>102</v>
      </c>
      <c r="BX100" s="132" t="s">
        <v>5</v>
      </c>
      <c r="CL100" s="132" t="s">
        <v>1</v>
      </c>
      <c r="CM100" s="132" t="s">
        <v>86</v>
      </c>
    </row>
    <row r="101" s="4" customFormat="1" ht="16.5" customHeight="1">
      <c r="A101" s="120" t="s">
        <v>80</v>
      </c>
      <c r="B101" s="71"/>
      <c r="C101" s="134"/>
      <c r="D101" s="134"/>
      <c r="E101" s="135" t="s">
        <v>103</v>
      </c>
      <c r="F101" s="135"/>
      <c r="G101" s="135"/>
      <c r="H101" s="135"/>
      <c r="I101" s="135"/>
      <c r="J101" s="134"/>
      <c r="K101" s="135" t="s">
        <v>104</v>
      </c>
      <c r="L101" s="135"/>
      <c r="M101" s="135"/>
      <c r="N101" s="135"/>
      <c r="O101" s="135"/>
      <c r="P101" s="135"/>
      <c r="Q101" s="135"/>
      <c r="R101" s="135"/>
      <c r="S101" s="135"/>
      <c r="T101" s="135"/>
      <c r="U101" s="135"/>
      <c r="V101" s="135"/>
      <c r="W101" s="135"/>
      <c r="X101" s="135"/>
      <c r="Y101" s="135"/>
      <c r="Z101" s="135"/>
      <c r="AA101" s="135"/>
      <c r="AB101" s="135"/>
      <c r="AC101" s="135"/>
      <c r="AD101" s="135"/>
      <c r="AE101" s="135"/>
      <c r="AF101" s="135"/>
      <c r="AG101" s="136">
        <f>'MOB-GR - Mobiliář - infog...'!J32</f>
        <v>0</v>
      </c>
      <c r="AH101" s="134"/>
      <c r="AI101" s="134"/>
      <c r="AJ101" s="134"/>
      <c r="AK101" s="134"/>
      <c r="AL101" s="134"/>
      <c r="AM101" s="134"/>
      <c r="AN101" s="136">
        <f>SUM(AG101,AT101)</f>
        <v>0</v>
      </c>
      <c r="AO101" s="134"/>
      <c r="AP101" s="134"/>
      <c r="AQ101" s="137" t="s">
        <v>95</v>
      </c>
      <c r="AR101" s="73"/>
      <c r="AS101" s="138">
        <v>0</v>
      </c>
      <c r="AT101" s="139">
        <f>ROUND(SUM(AV101:AW101),2)</f>
        <v>0</v>
      </c>
      <c r="AU101" s="140">
        <f>'MOB-GR - Mobiliář - infog...'!P120</f>
        <v>0</v>
      </c>
      <c r="AV101" s="139">
        <f>'MOB-GR - Mobiliář - infog...'!J35</f>
        <v>0</v>
      </c>
      <c r="AW101" s="139">
        <f>'MOB-GR - Mobiliář - infog...'!J36</f>
        <v>0</v>
      </c>
      <c r="AX101" s="139">
        <f>'MOB-GR - Mobiliář - infog...'!J37</f>
        <v>0</v>
      </c>
      <c r="AY101" s="139">
        <f>'MOB-GR - Mobiliář - infog...'!J38</f>
        <v>0</v>
      </c>
      <c r="AZ101" s="139">
        <f>'MOB-GR - Mobiliář - infog...'!F35</f>
        <v>0</v>
      </c>
      <c r="BA101" s="139">
        <f>'MOB-GR - Mobiliář - infog...'!F36</f>
        <v>0</v>
      </c>
      <c r="BB101" s="139">
        <f>'MOB-GR - Mobiliář - infog...'!F37</f>
        <v>0</v>
      </c>
      <c r="BC101" s="139">
        <f>'MOB-GR - Mobiliář - infog...'!F38</f>
        <v>0</v>
      </c>
      <c r="BD101" s="141">
        <f>'MOB-GR - Mobiliář - infog...'!F39</f>
        <v>0</v>
      </c>
      <c r="BE101" s="4"/>
      <c r="BT101" s="142" t="s">
        <v>86</v>
      </c>
      <c r="BV101" s="142" t="s">
        <v>78</v>
      </c>
      <c r="BW101" s="142" t="s">
        <v>105</v>
      </c>
      <c r="BX101" s="142" t="s">
        <v>102</v>
      </c>
      <c r="CL101" s="142" t="s">
        <v>1</v>
      </c>
    </row>
    <row r="102" s="4" customFormat="1" ht="16.5" customHeight="1">
      <c r="A102" s="120" t="s">
        <v>80</v>
      </c>
      <c r="B102" s="71"/>
      <c r="C102" s="134"/>
      <c r="D102" s="134"/>
      <c r="E102" s="135" t="s">
        <v>106</v>
      </c>
      <c r="F102" s="135"/>
      <c r="G102" s="135"/>
      <c r="H102" s="135"/>
      <c r="I102" s="135"/>
      <c r="J102" s="134"/>
      <c r="K102" s="135" t="s">
        <v>107</v>
      </c>
      <c r="L102" s="135"/>
      <c r="M102" s="135"/>
      <c r="N102" s="135"/>
      <c r="O102" s="135"/>
      <c r="P102" s="135"/>
      <c r="Q102" s="135"/>
      <c r="R102" s="135"/>
      <c r="S102" s="135"/>
      <c r="T102" s="135"/>
      <c r="U102" s="135"/>
      <c r="V102" s="135"/>
      <c r="W102" s="135"/>
      <c r="X102" s="135"/>
      <c r="Y102" s="135"/>
      <c r="Z102" s="135"/>
      <c r="AA102" s="135"/>
      <c r="AB102" s="135"/>
      <c r="AC102" s="135"/>
      <c r="AD102" s="135"/>
      <c r="AE102" s="135"/>
      <c r="AF102" s="135"/>
      <c r="AG102" s="136">
        <f>'MOB-ZTI - Mobiliář - zdra...'!J32</f>
        <v>0</v>
      </c>
      <c r="AH102" s="134"/>
      <c r="AI102" s="134"/>
      <c r="AJ102" s="134"/>
      <c r="AK102" s="134"/>
      <c r="AL102" s="134"/>
      <c r="AM102" s="134"/>
      <c r="AN102" s="136">
        <f>SUM(AG102,AT102)</f>
        <v>0</v>
      </c>
      <c r="AO102" s="134"/>
      <c r="AP102" s="134"/>
      <c r="AQ102" s="137" t="s">
        <v>95</v>
      </c>
      <c r="AR102" s="73"/>
      <c r="AS102" s="138">
        <v>0</v>
      </c>
      <c r="AT102" s="139">
        <f>ROUND(SUM(AV102:AW102),2)</f>
        <v>0</v>
      </c>
      <c r="AU102" s="140">
        <f>'MOB-ZTI - Mobiliář - zdra...'!P120</f>
        <v>0</v>
      </c>
      <c r="AV102" s="139">
        <f>'MOB-ZTI - Mobiliář - zdra...'!J35</f>
        <v>0</v>
      </c>
      <c r="AW102" s="139">
        <f>'MOB-ZTI - Mobiliář - zdra...'!J36</f>
        <v>0</v>
      </c>
      <c r="AX102" s="139">
        <f>'MOB-ZTI - Mobiliář - zdra...'!J37</f>
        <v>0</v>
      </c>
      <c r="AY102" s="139">
        <f>'MOB-ZTI - Mobiliář - zdra...'!J38</f>
        <v>0</v>
      </c>
      <c r="AZ102" s="139">
        <f>'MOB-ZTI - Mobiliář - zdra...'!F35</f>
        <v>0</v>
      </c>
      <c r="BA102" s="139">
        <f>'MOB-ZTI - Mobiliář - zdra...'!F36</f>
        <v>0</v>
      </c>
      <c r="BB102" s="139">
        <f>'MOB-ZTI - Mobiliář - zdra...'!F37</f>
        <v>0</v>
      </c>
      <c r="BC102" s="139">
        <f>'MOB-ZTI - Mobiliář - zdra...'!F38</f>
        <v>0</v>
      </c>
      <c r="BD102" s="141">
        <f>'MOB-ZTI - Mobiliář - zdra...'!F39</f>
        <v>0</v>
      </c>
      <c r="BE102" s="4"/>
      <c r="BT102" s="142" t="s">
        <v>86</v>
      </c>
      <c r="BV102" s="142" t="s">
        <v>78</v>
      </c>
      <c r="BW102" s="142" t="s">
        <v>108</v>
      </c>
      <c r="BX102" s="142" t="s">
        <v>102</v>
      </c>
      <c r="CL102" s="142" t="s">
        <v>1</v>
      </c>
    </row>
    <row r="103" s="4" customFormat="1" ht="23.25" customHeight="1">
      <c r="A103" s="120" t="s">
        <v>80</v>
      </c>
      <c r="B103" s="71"/>
      <c r="C103" s="134"/>
      <c r="D103" s="134"/>
      <c r="E103" s="135" t="s">
        <v>109</v>
      </c>
      <c r="F103" s="135"/>
      <c r="G103" s="135"/>
      <c r="H103" s="135"/>
      <c r="I103" s="135"/>
      <c r="J103" s="134"/>
      <c r="K103" s="135" t="s">
        <v>110</v>
      </c>
      <c r="L103" s="135"/>
      <c r="M103" s="135"/>
      <c r="N103" s="135"/>
      <c r="O103" s="135"/>
      <c r="P103" s="135"/>
      <c r="Q103" s="135"/>
      <c r="R103" s="135"/>
      <c r="S103" s="135"/>
      <c r="T103" s="135"/>
      <c r="U103" s="135"/>
      <c r="V103" s="135"/>
      <c r="W103" s="135"/>
      <c r="X103" s="135"/>
      <c r="Y103" s="135"/>
      <c r="Z103" s="135"/>
      <c r="AA103" s="135"/>
      <c r="AB103" s="135"/>
      <c r="AC103" s="135"/>
      <c r="AD103" s="135"/>
      <c r="AE103" s="135"/>
      <c r="AF103" s="135"/>
      <c r="AG103" s="136">
        <f>'MOB-NAB - Mobiliář - nábytek'!J32</f>
        <v>0</v>
      </c>
      <c r="AH103" s="134"/>
      <c r="AI103" s="134"/>
      <c r="AJ103" s="134"/>
      <c r="AK103" s="134"/>
      <c r="AL103" s="134"/>
      <c r="AM103" s="134"/>
      <c r="AN103" s="136">
        <f>SUM(AG103,AT103)</f>
        <v>0</v>
      </c>
      <c r="AO103" s="134"/>
      <c r="AP103" s="134"/>
      <c r="AQ103" s="137" t="s">
        <v>95</v>
      </c>
      <c r="AR103" s="73"/>
      <c r="AS103" s="138">
        <v>0</v>
      </c>
      <c r="AT103" s="139">
        <f>ROUND(SUM(AV103:AW103),2)</f>
        <v>0</v>
      </c>
      <c r="AU103" s="140">
        <f>'MOB-NAB - Mobiliář - nábytek'!P120</f>
        <v>0</v>
      </c>
      <c r="AV103" s="139">
        <f>'MOB-NAB - Mobiliář - nábytek'!J35</f>
        <v>0</v>
      </c>
      <c r="AW103" s="139">
        <f>'MOB-NAB - Mobiliář - nábytek'!J36</f>
        <v>0</v>
      </c>
      <c r="AX103" s="139">
        <f>'MOB-NAB - Mobiliář - nábytek'!J37</f>
        <v>0</v>
      </c>
      <c r="AY103" s="139">
        <f>'MOB-NAB - Mobiliář - nábytek'!J38</f>
        <v>0</v>
      </c>
      <c r="AZ103" s="139">
        <f>'MOB-NAB - Mobiliář - nábytek'!F35</f>
        <v>0</v>
      </c>
      <c r="BA103" s="139">
        <f>'MOB-NAB - Mobiliář - nábytek'!F36</f>
        <v>0</v>
      </c>
      <c r="BB103" s="139">
        <f>'MOB-NAB - Mobiliář - nábytek'!F37</f>
        <v>0</v>
      </c>
      <c r="BC103" s="139">
        <f>'MOB-NAB - Mobiliář - nábytek'!F38</f>
        <v>0</v>
      </c>
      <c r="BD103" s="141">
        <f>'MOB-NAB - Mobiliář - nábytek'!F39</f>
        <v>0</v>
      </c>
      <c r="BE103" s="4"/>
      <c r="BT103" s="142" t="s">
        <v>86</v>
      </c>
      <c r="BV103" s="142" t="s">
        <v>78</v>
      </c>
      <c r="BW103" s="142" t="s">
        <v>111</v>
      </c>
      <c r="BX103" s="142" t="s">
        <v>102</v>
      </c>
      <c r="CL103" s="142" t="s">
        <v>1</v>
      </c>
    </row>
    <row r="104" s="7" customFormat="1" ht="16.5" customHeight="1">
      <c r="A104" s="120" t="s">
        <v>80</v>
      </c>
      <c r="B104" s="121"/>
      <c r="C104" s="122"/>
      <c r="D104" s="123" t="s">
        <v>112</v>
      </c>
      <c r="E104" s="123"/>
      <c r="F104" s="123"/>
      <c r="G104" s="123"/>
      <c r="H104" s="123"/>
      <c r="I104" s="124"/>
      <c r="J104" s="123" t="s">
        <v>113</v>
      </c>
      <c r="K104" s="123"/>
      <c r="L104" s="123"/>
      <c r="M104" s="123"/>
      <c r="N104" s="123"/>
      <c r="O104" s="123"/>
      <c r="P104" s="123"/>
      <c r="Q104" s="123"/>
      <c r="R104" s="123"/>
      <c r="S104" s="123"/>
      <c r="T104" s="123"/>
      <c r="U104" s="123"/>
      <c r="V104" s="123"/>
      <c r="W104" s="123"/>
      <c r="X104" s="123"/>
      <c r="Y104" s="123"/>
      <c r="Z104" s="123"/>
      <c r="AA104" s="123"/>
      <c r="AB104" s="123"/>
      <c r="AC104" s="123"/>
      <c r="AD104" s="123"/>
      <c r="AE104" s="123"/>
      <c r="AF104" s="123"/>
      <c r="AG104" s="125">
        <f>'ÚT,CHL - Zařízení vytápěn...'!J30</f>
        <v>0</v>
      </c>
      <c r="AH104" s="124"/>
      <c r="AI104" s="124"/>
      <c r="AJ104" s="124"/>
      <c r="AK104" s="124"/>
      <c r="AL104" s="124"/>
      <c r="AM104" s="124"/>
      <c r="AN104" s="125">
        <f>SUM(AG104,AT104)</f>
        <v>0</v>
      </c>
      <c r="AO104" s="124"/>
      <c r="AP104" s="124"/>
      <c r="AQ104" s="126" t="s">
        <v>83</v>
      </c>
      <c r="AR104" s="127"/>
      <c r="AS104" s="128">
        <v>0</v>
      </c>
      <c r="AT104" s="129">
        <f>ROUND(SUM(AV104:AW104),2)</f>
        <v>0</v>
      </c>
      <c r="AU104" s="130">
        <f>'ÚT,CHL - Zařízení vytápěn...'!P122</f>
        <v>0</v>
      </c>
      <c r="AV104" s="129">
        <f>'ÚT,CHL - Zařízení vytápěn...'!J33</f>
        <v>0</v>
      </c>
      <c r="AW104" s="129">
        <f>'ÚT,CHL - Zařízení vytápěn...'!J34</f>
        <v>0</v>
      </c>
      <c r="AX104" s="129">
        <f>'ÚT,CHL - Zařízení vytápěn...'!J35</f>
        <v>0</v>
      </c>
      <c r="AY104" s="129">
        <f>'ÚT,CHL - Zařízení vytápěn...'!J36</f>
        <v>0</v>
      </c>
      <c r="AZ104" s="129">
        <f>'ÚT,CHL - Zařízení vytápěn...'!F33</f>
        <v>0</v>
      </c>
      <c r="BA104" s="129">
        <f>'ÚT,CHL - Zařízení vytápěn...'!F34</f>
        <v>0</v>
      </c>
      <c r="BB104" s="129">
        <f>'ÚT,CHL - Zařízení vytápěn...'!F35</f>
        <v>0</v>
      </c>
      <c r="BC104" s="129">
        <f>'ÚT,CHL - Zařízení vytápěn...'!F36</f>
        <v>0</v>
      </c>
      <c r="BD104" s="131">
        <f>'ÚT,CHL - Zařízení vytápěn...'!F37</f>
        <v>0</v>
      </c>
      <c r="BE104" s="7"/>
      <c r="BT104" s="132" t="s">
        <v>84</v>
      </c>
      <c r="BV104" s="132" t="s">
        <v>78</v>
      </c>
      <c r="BW104" s="132" t="s">
        <v>114</v>
      </c>
      <c r="BX104" s="132" t="s">
        <v>5</v>
      </c>
      <c r="CL104" s="132" t="s">
        <v>1</v>
      </c>
      <c r="CM104" s="132" t="s">
        <v>86</v>
      </c>
    </row>
    <row r="105" s="7" customFormat="1" ht="16.5" customHeight="1">
      <c r="A105" s="120" t="s">
        <v>80</v>
      </c>
      <c r="B105" s="121"/>
      <c r="C105" s="122"/>
      <c r="D105" s="123" t="s">
        <v>115</v>
      </c>
      <c r="E105" s="123"/>
      <c r="F105" s="123"/>
      <c r="G105" s="123"/>
      <c r="H105" s="123"/>
      <c r="I105" s="124"/>
      <c r="J105" s="123" t="s">
        <v>116</v>
      </c>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5">
        <f>'VZT - Vzduchotechnika'!J30</f>
        <v>0</v>
      </c>
      <c r="AH105" s="124"/>
      <c r="AI105" s="124"/>
      <c r="AJ105" s="124"/>
      <c r="AK105" s="124"/>
      <c r="AL105" s="124"/>
      <c r="AM105" s="124"/>
      <c r="AN105" s="125">
        <f>SUM(AG105,AT105)</f>
        <v>0</v>
      </c>
      <c r="AO105" s="124"/>
      <c r="AP105" s="124"/>
      <c r="AQ105" s="126" t="s">
        <v>83</v>
      </c>
      <c r="AR105" s="127"/>
      <c r="AS105" s="128">
        <v>0</v>
      </c>
      <c r="AT105" s="129">
        <f>ROUND(SUM(AV105:AW105),2)</f>
        <v>0</v>
      </c>
      <c r="AU105" s="130">
        <f>'VZT - Vzduchotechnika'!P144</f>
        <v>0</v>
      </c>
      <c r="AV105" s="129">
        <f>'VZT - Vzduchotechnika'!J33</f>
        <v>0</v>
      </c>
      <c r="AW105" s="129">
        <f>'VZT - Vzduchotechnika'!J34</f>
        <v>0</v>
      </c>
      <c r="AX105" s="129">
        <f>'VZT - Vzduchotechnika'!J35</f>
        <v>0</v>
      </c>
      <c r="AY105" s="129">
        <f>'VZT - Vzduchotechnika'!J36</f>
        <v>0</v>
      </c>
      <c r="AZ105" s="129">
        <f>'VZT - Vzduchotechnika'!F33</f>
        <v>0</v>
      </c>
      <c r="BA105" s="129">
        <f>'VZT - Vzduchotechnika'!F34</f>
        <v>0</v>
      </c>
      <c r="BB105" s="129">
        <f>'VZT - Vzduchotechnika'!F35</f>
        <v>0</v>
      </c>
      <c r="BC105" s="129">
        <f>'VZT - Vzduchotechnika'!F36</f>
        <v>0</v>
      </c>
      <c r="BD105" s="131">
        <f>'VZT - Vzduchotechnika'!F37</f>
        <v>0</v>
      </c>
      <c r="BE105" s="7"/>
      <c r="BT105" s="132" t="s">
        <v>84</v>
      </c>
      <c r="BV105" s="132" t="s">
        <v>78</v>
      </c>
      <c r="BW105" s="132" t="s">
        <v>117</v>
      </c>
      <c r="BX105" s="132" t="s">
        <v>5</v>
      </c>
      <c r="CL105" s="132" t="s">
        <v>1</v>
      </c>
      <c r="CM105" s="132" t="s">
        <v>86</v>
      </c>
    </row>
    <row r="106" s="7" customFormat="1" ht="16.5" customHeight="1">
      <c r="A106" s="7"/>
      <c r="B106" s="121"/>
      <c r="C106" s="122"/>
      <c r="D106" s="123" t="s">
        <v>118</v>
      </c>
      <c r="E106" s="123"/>
      <c r="F106" s="123"/>
      <c r="G106" s="123"/>
      <c r="H106" s="123"/>
      <c r="I106" s="124"/>
      <c r="J106" s="123" t="s">
        <v>119</v>
      </c>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33">
        <f>ROUND(SUM(AG107:AG111),2)</f>
        <v>0</v>
      </c>
      <c r="AH106" s="124"/>
      <c r="AI106" s="124"/>
      <c r="AJ106" s="124"/>
      <c r="AK106" s="124"/>
      <c r="AL106" s="124"/>
      <c r="AM106" s="124"/>
      <c r="AN106" s="125">
        <f>SUM(AG106,AT106)</f>
        <v>0</v>
      </c>
      <c r="AO106" s="124"/>
      <c r="AP106" s="124"/>
      <c r="AQ106" s="126" t="s">
        <v>83</v>
      </c>
      <c r="AR106" s="127"/>
      <c r="AS106" s="128">
        <f>ROUND(SUM(AS107:AS111),2)</f>
        <v>0</v>
      </c>
      <c r="AT106" s="129">
        <f>ROUND(SUM(AV106:AW106),2)</f>
        <v>0</v>
      </c>
      <c r="AU106" s="130">
        <f>ROUND(SUM(AU107:AU111),5)</f>
        <v>0</v>
      </c>
      <c r="AV106" s="129">
        <f>ROUND(AZ106*L29,2)</f>
        <v>0</v>
      </c>
      <c r="AW106" s="129">
        <f>ROUND(BA106*L30,2)</f>
        <v>0</v>
      </c>
      <c r="AX106" s="129">
        <f>ROUND(BB106*L29,2)</f>
        <v>0</v>
      </c>
      <c r="AY106" s="129">
        <f>ROUND(BC106*L30,2)</f>
        <v>0</v>
      </c>
      <c r="AZ106" s="129">
        <f>ROUND(SUM(AZ107:AZ111),2)</f>
        <v>0</v>
      </c>
      <c r="BA106" s="129">
        <f>ROUND(SUM(BA107:BA111),2)</f>
        <v>0</v>
      </c>
      <c r="BB106" s="129">
        <f>ROUND(SUM(BB107:BB111),2)</f>
        <v>0</v>
      </c>
      <c r="BC106" s="129">
        <f>ROUND(SUM(BC107:BC111),2)</f>
        <v>0</v>
      </c>
      <c r="BD106" s="131">
        <f>ROUND(SUM(BD107:BD111),2)</f>
        <v>0</v>
      </c>
      <c r="BE106" s="7"/>
      <c r="BS106" s="132" t="s">
        <v>75</v>
      </c>
      <c r="BT106" s="132" t="s">
        <v>84</v>
      </c>
      <c r="BU106" s="132" t="s">
        <v>77</v>
      </c>
      <c r="BV106" s="132" t="s">
        <v>78</v>
      </c>
      <c r="BW106" s="132" t="s">
        <v>120</v>
      </c>
      <c r="BX106" s="132" t="s">
        <v>5</v>
      </c>
      <c r="CL106" s="132" t="s">
        <v>1</v>
      </c>
      <c r="CM106" s="132" t="s">
        <v>86</v>
      </c>
    </row>
    <row r="107" s="4" customFormat="1" ht="16.5" customHeight="1">
      <c r="A107" s="120" t="s">
        <v>80</v>
      </c>
      <c r="B107" s="71"/>
      <c r="C107" s="134"/>
      <c r="D107" s="134"/>
      <c r="E107" s="135" t="s">
        <v>121</v>
      </c>
      <c r="F107" s="135"/>
      <c r="G107" s="135"/>
      <c r="H107" s="135"/>
      <c r="I107" s="135"/>
      <c r="J107" s="134"/>
      <c r="K107" s="135" t="s">
        <v>119</v>
      </c>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6">
        <f>'D.1.4.1 - Zdravotně techn...'!J32</f>
        <v>0</v>
      </c>
      <c r="AH107" s="134"/>
      <c r="AI107" s="134"/>
      <c r="AJ107" s="134"/>
      <c r="AK107" s="134"/>
      <c r="AL107" s="134"/>
      <c r="AM107" s="134"/>
      <c r="AN107" s="136">
        <f>SUM(AG107,AT107)</f>
        <v>0</v>
      </c>
      <c r="AO107" s="134"/>
      <c r="AP107" s="134"/>
      <c r="AQ107" s="137" t="s">
        <v>95</v>
      </c>
      <c r="AR107" s="73"/>
      <c r="AS107" s="138">
        <v>0</v>
      </c>
      <c r="AT107" s="139">
        <f>ROUND(SUM(AV107:AW107),2)</f>
        <v>0</v>
      </c>
      <c r="AU107" s="140">
        <f>'D.1.4.1 - Zdravotně techn...'!P146</f>
        <v>0</v>
      </c>
      <c r="AV107" s="139">
        <f>'D.1.4.1 - Zdravotně techn...'!J35</f>
        <v>0</v>
      </c>
      <c r="AW107" s="139">
        <f>'D.1.4.1 - Zdravotně techn...'!J36</f>
        <v>0</v>
      </c>
      <c r="AX107" s="139">
        <f>'D.1.4.1 - Zdravotně techn...'!J37</f>
        <v>0</v>
      </c>
      <c r="AY107" s="139">
        <f>'D.1.4.1 - Zdravotně techn...'!J38</f>
        <v>0</v>
      </c>
      <c r="AZ107" s="139">
        <f>'D.1.4.1 - Zdravotně techn...'!F35</f>
        <v>0</v>
      </c>
      <c r="BA107" s="139">
        <f>'D.1.4.1 - Zdravotně techn...'!F36</f>
        <v>0</v>
      </c>
      <c r="BB107" s="139">
        <f>'D.1.4.1 - Zdravotně techn...'!F37</f>
        <v>0</v>
      </c>
      <c r="BC107" s="139">
        <f>'D.1.4.1 - Zdravotně techn...'!F38</f>
        <v>0</v>
      </c>
      <c r="BD107" s="141">
        <f>'D.1.4.1 - Zdravotně techn...'!F39</f>
        <v>0</v>
      </c>
      <c r="BE107" s="4"/>
      <c r="BT107" s="142" t="s">
        <v>86</v>
      </c>
      <c r="BV107" s="142" t="s">
        <v>78</v>
      </c>
      <c r="BW107" s="142" t="s">
        <v>122</v>
      </c>
      <c r="BX107" s="142" t="s">
        <v>120</v>
      </c>
      <c r="CL107" s="142" t="s">
        <v>1</v>
      </c>
    </row>
    <row r="108" s="4" customFormat="1" ht="16.5" customHeight="1">
      <c r="A108" s="120" t="s">
        <v>80</v>
      </c>
      <c r="B108" s="71"/>
      <c r="C108" s="134"/>
      <c r="D108" s="134"/>
      <c r="E108" s="135" t="s">
        <v>123</v>
      </c>
      <c r="F108" s="135"/>
      <c r="G108" s="135"/>
      <c r="H108" s="135"/>
      <c r="I108" s="135"/>
      <c r="J108" s="134"/>
      <c r="K108" s="135" t="s">
        <v>124</v>
      </c>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6">
        <f>'D.1.4.1a - Přípojka vody'!J32</f>
        <v>0</v>
      </c>
      <c r="AH108" s="134"/>
      <c r="AI108" s="134"/>
      <c r="AJ108" s="134"/>
      <c r="AK108" s="134"/>
      <c r="AL108" s="134"/>
      <c r="AM108" s="134"/>
      <c r="AN108" s="136">
        <f>SUM(AG108,AT108)</f>
        <v>0</v>
      </c>
      <c r="AO108" s="134"/>
      <c r="AP108" s="134"/>
      <c r="AQ108" s="137" t="s">
        <v>95</v>
      </c>
      <c r="AR108" s="73"/>
      <c r="AS108" s="138">
        <v>0</v>
      </c>
      <c r="AT108" s="139">
        <f>ROUND(SUM(AV108:AW108),2)</f>
        <v>0</v>
      </c>
      <c r="AU108" s="140">
        <f>'D.1.4.1a - Přípojka vody'!P136</f>
        <v>0</v>
      </c>
      <c r="AV108" s="139">
        <f>'D.1.4.1a - Přípojka vody'!J35</f>
        <v>0</v>
      </c>
      <c r="AW108" s="139">
        <f>'D.1.4.1a - Přípojka vody'!J36</f>
        <v>0</v>
      </c>
      <c r="AX108" s="139">
        <f>'D.1.4.1a - Přípojka vody'!J37</f>
        <v>0</v>
      </c>
      <c r="AY108" s="139">
        <f>'D.1.4.1a - Přípojka vody'!J38</f>
        <v>0</v>
      </c>
      <c r="AZ108" s="139">
        <f>'D.1.4.1a - Přípojka vody'!F35</f>
        <v>0</v>
      </c>
      <c r="BA108" s="139">
        <f>'D.1.4.1a - Přípojka vody'!F36</f>
        <v>0</v>
      </c>
      <c r="BB108" s="139">
        <f>'D.1.4.1a - Přípojka vody'!F37</f>
        <v>0</v>
      </c>
      <c r="BC108" s="139">
        <f>'D.1.4.1a - Přípojka vody'!F38</f>
        <v>0</v>
      </c>
      <c r="BD108" s="141">
        <f>'D.1.4.1a - Přípojka vody'!F39</f>
        <v>0</v>
      </c>
      <c r="BE108" s="4"/>
      <c r="BT108" s="142" t="s">
        <v>86</v>
      </c>
      <c r="BV108" s="142" t="s">
        <v>78</v>
      </c>
      <c r="BW108" s="142" t="s">
        <v>125</v>
      </c>
      <c r="BX108" s="142" t="s">
        <v>120</v>
      </c>
      <c r="CL108" s="142" t="s">
        <v>1</v>
      </c>
    </row>
    <row r="109" s="4" customFormat="1" ht="16.5" customHeight="1">
      <c r="A109" s="120" t="s">
        <v>80</v>
      </c>
      <c r="B109" s="71"/>
      <c r="C109" s="134"/>
      <c r="D109" s="134"/>
      <c r="E109" s="135" t="s">
        <v>126</v>
      </c>
      <c r="F109" s="135"/>
      <c r="G109" s="135"/>
      <c r="H109" s="135"/>
      <c r="I109" s="135"/>
      <c r="J109" s="134"/>
      <c r="K109" s="135" t="s">
        <v>127</v>
      </c>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6">
        <f>'D.1.4.1b - Přípojka kanal...'!J32</f>
        <v>0</v>
      </c>
      <c r="AH109" s="134"/>
      <c r="AI109" s="134"/>
      <c r="AJ109" s="134"/>
      <c r="AK109" s="134"/>
      <c r="AL109" s="134"/>
      <c r="AM109" s="134"/>
      <c r="AN109" s="136">
        <f>SUM(AG109,AT109)</f>
        <v>0</v>
      </c>
      <c r="AO109" s="134"/>
      <c r="AP109" s="134"/>
      <c r="AQ109" s="137" t="s">
        <v>95</v>
      </c>
      <c r="AR109" s="73"/>
      <c r="AS109" s="138">
        <v>0</v>
      </c>
      <c r="AT109" s="139">
        <f>ROUND(SUM(AV109:AW109),2)</f>
        <v>0</v>
      </c>
      <c r="AU109" s="140">
        <f>'D.1.4.1b - Přípojka kanal...'!P137</f>
        <v>0</v>
      </c>
      <c r="AV109" s="139">
        <f>'D.1.4.1b - Přípojka kanal...'!J35</f>
        <v>0</v>
      </c>
      <c r="AW109" s="139">
        <f>'D.1.4.1b - Přípojka kanal...'!J36</f>
        <v>0</v>
      </c>
      <c r="AX109" s="139">
        <f>'D.1.4.1b - Přípojka kanal...'!J37</f>
        <v>0</v>
      </c>
      <c r="AY109" s="139">
        <f>'D.1.4.1b - Přípojka kanal...'!J38</f>
        <v>0</v>
      </c>
      <c r="AZ109" s="139">
        <f>'D.1.4.1b - Přípojka kanal...'!F35</f>
        <v>0</v>
      </c>
      <c r="BA109" s="139">
        <f>'D.1.4.1b - Přípojka kanal...'!F36</f>
        <v>0</v>
      </c>
      <c r="BB109" s="139">
        <f>'D.1.4.1b - Přípojka kanal...'!F37</f>
        <v>0</v>
      </c>
      <c r="BC109" s="139">
        <f>'D.1.4.1b - Přípojka kanal...'!F38</f>
        <v>0</v>
      </c>
      <c r="BD109" s="141">
        <f>'D.1.4.1b - Přípojka kanal...'!F39</f>
        <v>0</v>
      </c>
      <c r="BE109" s="4"/>
      <c r="BT109" s="142" t="s">
        <v>86</v>
      </c>
      <c r="BV109" s="142" t="s">
        <v>78</v>
      </c>
      <c r="BW109" s="142" t="s">
        <v>128</v>
      </c>
      <c r="BX109" s="142" t="s">
        <v>120</v>
      </c>
      <c r="CL109" s="142" t="s">
        <v>1</v>
      </c>
    </row>
    <row r="110" s="4" customFormat="1" ht="16.5" customHeight="1">
      <c r="A110" s="120" t="s">
        <v>80</v>
      </c>
      <c r="B110" s="71"/>
      <c r="C110" s="134"/>
      <c r="D110" s="134"/>
      <c r="E110" s="135" t="s">
        <v>129</v>
      </c>
      <c r="F110" s="135"/>
      <c r="G110" s="135"/>
      <c r="H110" s="135"/>
      <c r="I110" s="135"/>
      <c r="J110" s="134"/>
      <c r="K110" s="135" t="s">
        <v>130</v>
      </c>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6">
        <f>'D.1.4.2 - Plynová zařízení '!J32</f>
        <v>0</v>
      </c>
      <c r="AH110" s="134"/>
      <c r="AI110" s="134"/>
      <c r="AJ110" s="134"/>
      <c r="AK110" s="134"/>
      <c r="AL110" s="134"/>
      <c r="AM110" s="134"/>
      <c r="AN110" s="136">
        <f>SUM(AG110,AT110)</f>
        <v>0</v>
      </c>
      <c r="AO110" s="134"/>
      <c r="AP110" s="134"/>
      <c r="AQ110" s="137" t="s">
        <v>95</v>
      </c>
      <c r="AR110" s="73"/>
      <c r="AS110" s="138">
        <v>0</v>
      </c>
      <c r="AT110" s="139">
        <f>ROUND(SUM(AV110:AW110),2)</f>
        <v>0</v>
      </c>
      <c r="AU110" s="140">
        <f>'D.1.4.2 - Plynová zařízení '!P134</f>
        <v>0</v>
      </c>
      <c r="AV110" s="139">
        <f>'D.1.4.2 - Plynová zařízení '!J35</f>
        <v>0</v>
      </c>
      <c r="AW110" s="139">
        <f>'D.1.4.2 - Plynová zařízení '!J36</f>
        <v>0</v>
      </c>
      <c r="AX110" s="139">
        <f>'D.1.4.2 - Plynová zařízení '!J37</f>
        <v>0</v>
      </c>
      <c r="AY110" s="139">
        <f>'D.1.4.2 - Plynová zařízení '!J38</f>
        <v>0</v>
      </c>
      <c r="AZ110" s="139">
        <f>'D.1.4.2 - Plynová zařízení '!F35</f>
        <v>0</v>
      </c>
      <c r="BA110" s="139">
        <f>'D.1.4.2 - Plynová zařízení '!F36</f>
        <v>0</v>
      </c>
      <c r="BB110" s="139">
        <f>'D.1.4.2 - Plynová zařízení '!F37</f>
        <v>0</v>
      </c>
      <c r="BC110" s="139">
        <f>'D.1.4.2 - Plynová zařízení '!F38</f>
        <v>0</v>
      </c>
      <c r="BD110" s="141">
        <f>'D.1.4.2 - Plynová zařízení '!F39</f>
        <v>0</v>
      </c>
      <c r="BE110" s="4"/>
      <c r="BT110" s="142" t="s">
        <v>86</v>
      </c>
      <c r="BV110" s="142" t="s">
        <v>78</v>
      </c>
      <c r="BW110" s="142" t="s">
        <v>131</v>
      </c>
      <c r="BX110" s="142" t="s">
        <v>120</v>
      </c>
      <c r="CL110" s="142" t="s">
        <v>1</v>
      </c>
    </row>
    <row r="111" s="4" customFormat="1" ht="16.5" customHeight="1">
      <c r="A111" s="120" t="s">
        <v>80</v>
      </c>
      <c r="B111" s="71"/>
      <c r="C111" s="134"/>
      <c r="D111" s="134"/>
      <c r="E111" s="135" t="s">
        <v>132</v>
      </c>
      <c r="F111" s="135"/>
      <c r="G111" s="135"/>
      <c r="H111" s="135"/>
      <c r="I111" s="135"/>
      <c r="J111" s="134"/>
      <c r="K111" s="135" t="s">
        <v>133</v>
      </c>
      <c r="L111" s="135"/>
      <c r="M111" s="135"/>
      <c r="N111" s="135"/>
      <c r="O111" s="135"/>
      <c r="P111" s="135"/>
      <c r="Q111" s="135"/>
      <c r="R111" s="135"/>
      <c r="S111" s="135"/>
      <c r="T111" s="135"/>
      <c r="U111" s="135"/>
      <c r="V111" s="135"/>
      <c r="W111" s="135"/>
      <c r="X111" s="135"/>
      <c r="Y111" s="135"/>
      <c r="Z111" s="135"/>
      <c r="AA111" s="135"/>
      <c r="AB111" s="135"/>
      <c r="AC111" s="135"/>
      <c r="AD111" s="135"/>
      <c r="AE111" s="135"/>
      <c r="AF111" s="135"/>
      <c r="AG111" s="136">
        <f>'D.1.4.2a - Přípojka plyno...'!J32</f>
        <v>0</v>
      </c>
      <c r="AH111" s="134"/>
      <c r="AI111" s="134"/>
      <c r="AJ111" s="134"/>
      <c r="AK111" s="134"/>
      <c r="AL111" s="134"/>
      <c r="AM111" s="134"/>
      <c r="AN111" s="136">
        <f>SUM(AG111,AT111)</f>
        <v>0</v>
      </c>
      <c r="AO111" s="134"/>
      <c r="AP111" s="134"/>
      <c r="AQ111" s="137" t="s">
        <v>95</v>
      </c>
      <c r="AR111" s="73"/>
      <c r="AS111" s="138">
        <v>0</v>
      </c>
      <c r="AT111" s="139">
        <f>ROUND(SUM(AV111:AW111),2)</f>
        <v>0</v>
      </c>
      <c r="AU111" s="140">
        <f>'D.1.4.2a - Přípojka plyno...'!P140</f>
        <v>0</v>
      </c>
      <c r="AV111" s="139">
        <f>'D.1.4.2a - Přípojka plyno...'!J35</f>
        <v>0</v>
      </c>
      <c r="AW111" s="139">
        <f>'D.1.4.2a - Přípojka plyno...'!J36</f>
        <v>0</v>
      </c>
      <c r="AX111" s="139">
        <f>'D.1.4.2a - Přípojka plyno...'!J37</f>
        <v>0</v>
      </c>
      <c r="AY111" s="139">
        <f>'D.1.4.2a - Přípojka plyno...'!J38</f>
        <v>0</v>
      </c>
      <c r="AZ111" s="139">
        <f>'D.1.4.2a - Přípojka plyno...'!F35</f>
        <v>0</v>
      </c>
      <c r="BA111" s="139">
        <f>'D.1.4.2a - Přípojka plyno...'!F36</f>
        <v>0</v>
      </c>
      <c r="BB111" s="139">
        <f>'D.1.4.2a - Přípojka plyno...'!F37</f>
        <v>0</v>
      </c>
      <c r="BC111" s="139">
        <f>'D.1.4.2a - Přípojka plyno...'!F38</f>
        <v>0</v>
      </c>
      <c r="BD111" s="141">
        <f>'D.1.4.2a - Přípojka plyno...'!F39</f>
        <v>0</v>
      </c>
      <c r="BE111" s="4"/>
      <c r="BT111" s="142" t="s">
        <v>86</v>
      </c>
      <c r="BV111" s="142" t="s">
        <v>78</v>
      </c>
      <c r="BW111" s="142" t="s">
        <v>134</v>
      </c>
      <c r="BX111" s="142" t="s">
        <v>120</v>
      </c>
      <c r="CL111" s="142" t="s">
        <v>1</v>
      </c>
    </row>
    <row r="112" s="7" customFormat="1" ht="16.5" customHeight="1">
      <c r="A112" s="120" t="s">
        <v>80</v>
      </c>
      <c r="B112" s="121"/>
      <c r="C112" s="122"/>
      <c r="D112" s="123" t="s">
        <v>135</v>
      </c>
      <c r="E112" s="123"/>
      <c r="F112" s="123"/>
      <c r="G112" s="123"/>
      <c r="H112" s="123"/>
      <c r="I112" s="124"/>
      <c r="J112" s="123" t="s">
        <v>136</v>
      </c>
      <c r="K112" s="123"/>
      <c r="L112" s="123"/>
      <c r="M112" s="123"/>
      <c r="N112" s="123"/>
      <c r="O112" s="123"/>
      <c r="P112" s="123"/>
      <c r="Q112" s="123"/>
      <c r="R112" s="123"/>
      <c r="S112" s="123"/>
      <c r="T112" s="123"/>
      <c r="U112" s="123"/>
      <c r="V112" s="123"/>
      <c r="W112" s="123"/>
      <c r="X112" s="123"/>
      <c r="Y112" s="123"/>
      <c r="Z112" s="123"/>
      <c r="AA112" s="123"/>
      <c r="AB112" s="123"/>
      <c r="AC112" s="123"/>
      <c r="AD112" s="123"/>
      <c r="AE112" s="123"/>
      <c r="AF112" s="123"/>
      <c r="AG112" s="125">
        <f>'VRN - Vedlejší a ostatní ...'!J30</f>
        <v>0</v>
      </c>
      <c r="AH112" s="124"/>
      <c r="AI112" s="124"/>
      <c r="AJ112" s="124"/>
      <c r="AK112" s="124"/>
      <c r="AL112" s="124"/>
      <c r="AM112" s="124"/>
      <c r="AN112" s="125">
        <f>SUM(AG112,AT112)</f>
        <v>0</v>
      </c>
      <c r="AO112" s="124"/>
      <c r="AP112" s="124"/>
      <c r="AQ112" s="126" t="s">
        <v>83</v>
      </c>
      <c r="AR112" s="127"/>
      <c r="AS112" s="143">
        <v>0</v>
      </c>
      <c r="AT112" s="144">
        <f>ROUND(SUM(AV112:AW112),2)</f>
        <v>0</v>
      </c>
      <c r="AU112" s="145">
        <f>'VRN - Vedlejší a ostatní ...'!P124</f>
        <v>0</v>
      </c>
      <c r="AV112" s="144">
        <f>'VRN - Vedlejší a ostatní ...'!J33</f>
        <v>0</v>
      </c>
      <c r="AW112" s="144">
        <f>'VRN - Vedlejší a ostatní ...'!J34</f>
        <v>0</v>
      </c>
      <c r="AX112" s="144">
        <f>'VRN - Vedlejší a ostatní ...'!J35</f>
        <v>0</v>
      </c>
      <c r="AY112" s="144">
        <f>'VRN - Vedlejší a ostatní ...'!J36</f>
        <v>0</v>
      </c>
      <c r="AZ112" s="144">
        <f>'VRN - Vedlejší a ostatní ...'!F33</f>
        <v>0</v>
      </c>
      <c r="BA112" s="144">
        <f>'VRN - Vedlejší a ostatní ...'!F34</f>
        <v>0</v>
      </c>
      <c r="BB112" s="144">
        <f>'VRN - Vedlejší a ostatní ...'!F35</f>
        <v>0</v>
      </c>
      <c r="BC112" s="144">
        <f>'VRN - Vedlejší a ostatní ...'!F36</f>
        <v>0</v>
      </c>
      <c r="BD112" s="146">
        <f>'VRN - Vedlejší a ostatní ...'!F37</f>
        <v>0</v>
      </c>
      <c r="BE112" s="7"/>
      <c r="BT112" s="132" t="s">
        <v>84</v>
      </c>
      <c r="BV112" s="132" t="s">
        <v>78</v>
      </c>
      <c r="BW112" s="132" t="s">
        <v>137</v>
      </c>
      <c r="BX112" s="132" t="s">
        <v>5</v>
      </c>
      <c r="CL112" s="132" t="s">
        <v>1</v>
      </c>
      <c r="CM112" s="132" t="s">
        <v>86</v>
      </c>
    </row>
    <row r="113" s="2" customFormat="1" ht="30" customHeight="1">
      <c r="A113" s="39"/>
      <c r="B113" s="40"/>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5"/>
      <c r="AS113" s="39"/>
      <c r="AT113" s="39"/>
      <c r="AU113" s="39"/>
      <c r="AV113" s="39"/>
      <c r="AW113" s="39"/>
      <c r="AX113" s="39"/>
      <c r="AY113" s="39"/>
      <c r="AZ113" s="39"/>
      <c r="BA113" s="39"/>
      <c r="BB113" s="39"/>
      <c r="BC113" s="39"/>
      <c r="BD113" s="39"/>
      <c r="BE113" s="39"/>
    </row>
    <row r="114" s="2" customFormat="1" ht="6.96" customHeight="1">
      <c r="A114" s="39"/>
      <c r="B114" s="67"/>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45"/>
      <c r="AS114" s="39"/>
      <c r="AT114" s="39"/>
      <c r="AU114" s="39"/>
      <c r="AV114" s="39"/>
      <c r="AW114" s="39"/>
      <c r="AX114" s="39"/>
      <c r="AY114" s="39"/>
      <c r="AZ114" s="39"/>
      <c r="BA114" s="39"/>
      <c r="BB114" s="39"/>
      <c r="BC114" s="39"/>
      <c r="BD114" s="39"/>
      <c r="BE114" s="39"/>
    </row>
  </sheetData>
  <sheetProtection sheet="1" formatColumns="0" formatRows="0" objects="1" scenarios="1" spinCount="100000" saltValue="nC9yJeGDyPJwVcCiOUDQ+kB2JUHsc5GApQWOfztXSEWB2BpAaoxOOe57oadEfQUi3nvwyqNMvdA2ewm1n8uWnw==" hashValue="hbJGobNrayLARc1oTFcIRZnZwFdsxG8X8piNYuyNqLB+lkuROxfsfi2sxDpx9AIodaUBZdnmJ2YD2pAKI7cX2w==" algorithmName="SHA-512" password="CC35"/>
  <mergeCells count="110">
    <mergeCell ref="C92:G92"/>
    <mergeCell ref="D104:H104"/>
    <mergeCell ref="D100:H100"/>
    <mergeCell ref="D97:H97"/>
    <mergeCell ref="D95:H95"/>
    <mergeCell ref="D96:H96"/>
    <mergeCell ref="E98:I98"/>
    <mergeCell ref="E103:I103"/>
    <mergeCell ref="E102:I102"/>
    <mergeCell ref="E101:I101"/>
    <mergeCell ref="E99:I99"/>
    <mergeCell ref="I92:AF92"/>
    <mergeCell ref="J100:AF100"/>
    <mergeCell ref="J97:AF97"/>
    <mergeCell ref="J96:AF96"/>
    <mergeCell ref="J104:AF104"/>
    <mergeCell ref="J95:AF95"/>
    <mergeCell ref="K103:AF103"/>
    <mergeCell ref="K102:AF102"/>
    <mergeCell ref="K101:AF101"/>
    <mergeCell ref="K98:AF98"/>
    <mergeCell ref="K99:AF99"/>
    <mergeCell ref="L85:AJ85"/>
    <mergeCell ref="D105:H105"/>
    <mergeCell ref="J105:AF105"/>
    <mergeCell ref="D106:H106"/>
    <mergeCell ref="J106:AF106"/>
    <mergeCell ref="E107:I107"/>
    <mergeCell ref="K107:AF107"/>
    <mergeCell ref="E108:I108"/>
    <mergeCell ref="K108:AF108"/>
    <mergeCell ref="E109:I109"/>
    <mergeCell ref="K109:AF109"/>
    <mergeCell ref="E110:I110"/>
    <mergeCell ref="K110:AF110"/>
    <mergeCell ref="E111:I111"/>
    <mergeCell ref="K111:AF111"/>
    <mergeCell ref="D112:H112"/>
    <mergeCell ref="J112:AF112"/>
    <mergeCell ref="BE5:BE34"/>
    <mergeCell ref="K5:AJ5"/>
    <mergeCell ref="K6:AJ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103:AM103"/>
    <mergeCell ref="AG102:AM102"/>
    <mergeCell ref="AG101:AM101"/>
    <mergeCell ref="AG96:AM96"/>
    <mergeCell ref="AG92:AM92"/>
    <mergeCell ref="AG99:AM99"/>
    <mergeCell ref="AG100:AM100"/>
    <mergeCell ref="AG95:AM95"/>
    <mergeCell ref="AG97:AM97"/>
    <mergeCell ref="AG104:AM104"/>
    <mergeCell ref="AG98:AM98"/>
    <mergeCell ref="AM87:AN87"/>
    <mergeCell ref="AM89:AP89"/>
    <mergeCell ref="AM90:AP90"/>
    <mergeCell ref="AN102:AP102"/>
    <mergeCell ref="AN92:AP92"/>
    <mergeCell ref="AN100:AP100"/>
    <mergeCell ref="AN95:AP95"/>
    <mergeCell ref="AN97:AP97"/>
    <mergeCell ref="AN96:AP96"/>
    <mergeCell ref="AN103:AP103"/>
    <mergeCell ref="AN104:AP104"/>
    <mergeCell ref="AN98:AP98"/>
    <mergeCell ref="AN101:AP101"/>
    <mergeCell ref="AN99:AP99"/>
    <mergeCell ref="AS89:AT91"/>
    <mergeCell ref="AN105:AP105"/>
    <mergeCell ref="AG105:AM105"/>
    <mergeCell ref="AN106:AP106"/>
    <mergeCell ref="AG106:AM106"/>
    <mergeCell ref="AN107:AP107"/>
    <mergeCell ref="AG107:AM107"/>
    <mergeCell ref="AN108:AP108"/>
    <mergeCell ref="AG108:AM108"/>
    <mergeCell ref="AN109:AP109"/>
    <mergeCell ref="AG109:AM109"/>
    <mergeCell ref="AN110:AP110"/>
    <mergeCell ref="AG110:AM110"/>
    <mergeCell ref="AN111:AP111"/>
    <mergeCell ref="AG111:AM111"/>
    <mergeCell ref="AN112:AP112"/>
    <mergeCell ref="AG112:AM112"/>
    <mergeCell ref="AG94:AM94"/>
    <mergeCell ref="AN94:AP94"/>
  </mergeCells>
  <hyperlinks>
    <hyperlink ref="A95" location="'00 - Bourací práce'!C2" display="/"/>
    <hyperlink ref="A96" location="'01 - Stavební část'!C2" display="/"/>
    <hyperlink ref="A98" location="'741 - Silnoproudé rozvody'!C2" display="/"/>
    <hyperlink ref="A99" location="'742 - Slaboproudé rozvody'!C2" display="/"/>
    <hyperlink ref="A101" location="'MOB-GR - Mobiliář - infog...'!C2" display="/"/>
    <hyperlink ref="A102" location="'MOB-ZTI - Mobiliář - zdra...'!C2" display="/"/>
    <hyperlink ref="A103" location="'MOB-NAB - Mobiliář - nábytek'!C2" display="/"/>
    <hyperlink ref="A104" location="'ÚT,CHL - Zařízení vytápěn...'!C2" display="/"/>
    <hyperlink ref="A105" location="'VZT - Vzduchotechnika'!C2" display="/"/>
    <hyperlink ref="A107" location="'D.1.4.1 - Zdravotně techn...'!C2" display="/"/>
    <hyperlink ref="A108" location="'D.1.4.1a - Přípojka vody'!C2" display="/"/>
    <hyperlink ref="A109" location="'D.1.4.1b - Přípojka kanal...'!C2" display="/"/>
    <hyperlink ref="A110" location="'D.1.4.2 - Plynová zařízení '!C2" display="/"/>
    <hyperlink ref="A111" location="'D.1.4.2a - Přípojka plyno...'!C2" display="/"/>
    <hyperlink ref="A112" location="'VRN - Vedlejší a ostatní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85</v>
      </c>
      <c r="AZ2" s="147" t="s">
        <v>138</v>
      </c>
      <c r="BA2" s="147" t="s">
        <v>1</v>
      </c>
      <c r="BB2" s="147" t="s">
        <v>1</v>
      </c>
      <c r="BC2" s="147" t="s">
        <v>139</v>
      </c>
      <c r="BD2" s="147" t="s">
        <v>86</v>
      </c>
    </row>
    <row r="3" s="1" customFormat="1" ht="6.96" customHeight="1">
      <c r="B3" s="148"/>
      <c r="C3" s="149"/>
      <c r="D3" s="149"/>
      <c r="E3" s="149"/>
      <c r="F3" s="149"/>
      <c r="G3" s="149"/>
      <c r="H3" s="149"/>
      <c r="I3" s="149"/>
      <c r="J3" s="149"/>
      <c r="K3" s="149"/>
      <c r="L3" s="21"/>
      <c r="AT3" s="18" t="s">
        <v>86</v>
      </c>
      <c r="AZ3" s="147" t="s">
        <v>140</v>
      </c>
      <c r="BA3" s="147" t="s">
        <v>1</v>
      </c>
      <c r="BB3" s="147" t="s">
        <v>1</v>
      </c>
      <c r="BC3" s="147" t="s">
        <v>141</v>
      </c>
      <c r="BD3" s="147" t="s">
        <v>86</v>
      </c>
    </row>
    <row r="4" s="1" customFormat="1" ht="24.96" customHeight="1">
      <c r="B4" s="21"/>
      <c r="D4" s="150" t="s">
        <v>142</v>
      </c>
      <c r="L4" s="21"/>
      <c r="M4" s="151" t="s">
        <v>10</v>
      </c>
      <c r="AT4" s="18" t="s">
        <v>4</v>
      </c>
      <c r="AZ4" s="147" t="s">
        <v>143</v>
      </c>
      <c r="BA4" s="147" t="s">
        <v>1</v>
      </c>
      <c r="BB4" s="147" t="s">
        <v>1</v>
      </c>
      <c r="BC4" s="147" t="s">
        <v>144</v>
      </c>
      <c r="BD4" s="147" t="s">
        <v>86</v>
      </c>
    </row>
    <row r="5" s="1" customFormat="1" ht="6.96" customHeight="1">
      <c r="B5" s="21"/>
      <c r="L5" s="21"/>
      <c r="AZ5" s="147" t="s">
        <v>145</v>
      </c>
      <c r="BA5" s="147" t="s">
        <v>1</v>
      </c>
      <c r="BB5" s="147" t="s">
        <v>1</v>
      </c>
      <c r="BC5" s="147" t="s">
        <v>146</v>
      </c>
      <c r="BD5" s="147" t="s">
        <v>86</v>
      </c>
    </row>
    <row r="6" s="1" customFormat="1" ht="12" customHeight="1">
      <c r="B6" s="21"/>
      <c r="D6" s="152" t="s">
        <v>16</v>
      </c>
      <c r="L6" s="21"/>
      <c r="AZ6" s="147" t="s">
        <v>147</v>
      </c>
      <c r="BA6" s="147" t="s">
        <v>1</v>
      </c>
      <c r="BB6" s="147" t="s">
        <v>1</v>
      </c>
      <c r="BC6" s="147" t="s">
        <v>148</v>
      </c>
      <c r="BD6" s="147" t="s">
        <v>86</v>
      </c>
    </row>
    <row r="7" s="1" customFormat="1" ht="16.5" customHeight="1">
      <c r="B7" s="21"/>
      <c r="E7" s="153" t="str">
        <f>'Rekapitulace stavby'!K6</f>
        <v>Rekonstrukce Kounicova domu, Berkova ul. č.p. 100, Česká Lípa</v>
      </c>
      <c r="F7" s="152"/>
      <c r="G7" s="152"/>
      <c r="H7" s="152"/>
      <c r="L7" s="21"/>
      <c r="AZ7" s="147" t="s">
        <v>149</v>
      </c>
      <c r="BA7" s="147" t="s">
        <v>1</v>
      </c>
      <c r="BB7" s="147" t="s">
        <v>1</v>
      </c>
      <c r="BC7" s="147" t="s">
        <v>150</v>
      </c>
      <c r="BD7" s="147" t="s">
        <v>86</v>
      </c>
    </row>
    <row r="8" s="2" customFormat="1" ht="12" customHeight="1">
      <c r="A8" s="39"/>
      <c r="B8" s="45"/>
      <c r="C8" s="39"/>
      <c r="D8" s="152" t="s">
        <v>151</v>
      </c>
      <c r="E8" s="39"/>
      <c r="F8" s="39"/>
      <c r="G8" s="39"/>
      <c r="H8" s="39"/>
      <c r="I8" s="39"/>
      <c r="J8" s="39"/>
      <c r="K8" s="39"/>
      <c r="L8" s="64"/>
      <c r="S8" s="39"/>
      <c r="T8" s="39"/>
      <c r="U8" s="39"/>
      <c r="V8" s="39"/>
      <c r="W8" s="39"/>
      <c r="X8" s="39"/>
      <c r="Y8" s="39"/>
      <c r="Z8" s="39"/>
      <c r="AA8" s="39"/>
      <c r="AB8" s="39"/>
      <c r="AC8" s="39"/>
      <c r="AD8" s="39"/>
      <c r="AE8" s="39"/>
      <c r="AZ8" s="147" t="s">
        <v>152</v>
      </c>
      <c r="BA8" s="147" t="s">
        <v>1</v>
      </c>
      <c r="BB8" s="147" t="s">
        <v>1</v>
      </c>
      <c r="BC8" s="147" t="s">
        <v>153</v>
      </c>
      <c r="BD8" s="147" t="s">
        <v>86</v>
      </c>
    </row>
    <row r="9" s="2" customFormat="1" ht="16.5" customHeight="1">
      <c r="A9" s="39"/>
      <c r="B9" s="45"/>
      <c r="C9" s="39"/>
      <c r="D9" s="39"/>
      <c r="E9" s="154" t="s">
        <v>154</v>
      </c>
      <c r="F9" s="39"/>
      <c r="G9" s="39"/>
      <c r="H9" s="39"/>
      <c r="I9" s="39"/>
      <c r="J9" s="39"/>
      <c r="K9" s="39"/>
      <c r="L9" s="64"/>
      <c r="S9" s="39"/>
      <c r="T9" s="39"/>
      <c r="U9" s="39"/>
      <c r="V9" s="39"/>
      <c r="W9" s="39"/>
      <c r="X9" s="39"/>
      <c r="Y9" s="39"/>
      <c r="Z9" s="39"/>
      <c r="AA9" s="39"/>
      <c r="AB9" s="39"/>
      <c r="AC9" s="39"/>
      <c r="AD9" s="39"/>
      <c r="AE9" s="39"/>
      <c r="AZ9" s="147" t="s">
        <v>155</v>
      </c>
      <c r="BA9" s="147" t="s">
        <v>1</v>
      </c>
      <c r="BB9" s="147" t="s">
        <v>1</v>
      </c>
      <c r="BC9" s="147" t="s">
        <v>156</v>
      </c>
      <c r="BD9" s="147" t="s">
        <v>86</v>
      </c>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c r="AZ10" s="147" t="s">
        <v>157</v>
      </c>
      <c r="BA10" s="147" t="s">
        <v>1</v>
      </c>
      <c r="BB10" s="147" t="s">
        <v>1</v>
      </c>
      <c r="BC10" s="147" t="s">
        <v>158</v>
      </c>
      <c r="BD10" s="147" t="s">
        <v>86</v>
      </c>
    </row>
    <row r="11" s="2" customFormat="1" ht="12" customHeight="1">
      <c r="A11" s="39"/>
      <c r="B11" s="45"/>
      <c r="C11" s="39"/>
      <c r="D11" s="152" t="s">
        <v>18</v>
      </c>
      <c r="E11" s="39"/>
      <c r="F11" s="142" t="s">
        <v>1</v>
      </c>
      <c r="G11" s="39"/>
      <c r="H11" s="39"/>
      <c r="I11" s="152" t="s">
        <v>19</v>
      </c>
      <c r="J11" s="142" t="s">
        <v>1</v>
      </c>
      <c r="K11" s="39"/>
      <c r="L11" s="64"/>
      <c r="S11" s="39"/>
      <c r="T11" s="39"/>
      <c r="U11" s="39"/>
      <c r="V11" s="39"/>
      <c r="W11" s="39"/>
      <c r="X11" s="39"/>
      <c r="Y11" s="39"/>
      <c r="Z11" s="39"/>
      <c r="AA11" s="39"/>
      <c r="AB11" s="39"/>
      <c r="AC11" s="39"/>
      <c r="AD11" s="39"/>
      <c r="AE11" s="39"/>
      <c r="AZ11" s="147" t="s">
        <v>159</v>
      </c>
      <c r="BA11" s="147" t="s">
        <v>1</v>
      </c>
      <c r="BB11" s="147" t="s">
        <v>1</v>
      </c>
      <c r="BC11" s="147" t="s">
        <v>160</v>
      </c>
      <c r="BD11" s="147" t="s">
        <v>86</v>
      </c>
    </row>
    <row r="12" s="2" customFormat="1" ht="12" customHeight="1">
      <c r="A12" s="39"/>
      <c r="B12" s="45"/>
      <c r="C12" s="39"/>
      <c r="D12" s="152" t="s">
        <v>20</v>
      </c>
      <c r="E12" s="39"/>
      <c r="F12" s="142" t="s">
        <v>21</v>
      </c>
      <c r="G12" s="39"/>
      <c r="H12" s="39"/>
      <c r="I12" s="152" t="s">
        <v>22</v>
      </c>
      <c r="J12" s="155" t="str">
        <f>'Rekapitulace stavby'!AN8</f>
        <v>5. 12. 2022</v>
      </c>
      <c r="K12" s="39"/>
      <c r="L12" s="64"/>
      <c r="S12" s="39"/>
      <c r="T12" s="39"/>
      <c r="U12" s="39"/>
      <c r="V12" s="39"/>
      <c r="W12" s="39"/>
      <c r="X12" s="39"/>
      <c r="Y12" s="39"/>
      <c r="Z12" s="39"/>
      <c r="AA12" s="39"/>
      <c r="AB12" s="39"/>
      <c r="AC12" s="39"/>
      <c r="AD12" s="39"/>
      <c r="AE12" s="39"/>
      <c r="AZ12" s="147" t="s">
        <v>161</v>
      </c>
      <c r="BA12" s="147" t="s">
        <v>1</v>
      </c>
      <c r="BB12" s="147" t="s">
        <v>1</v>
      </c>
      <c r="BC12" s="147" t="s">
        <v>162</v>
      </c>
      <c r="BD12" s="147" t="s">
        <v>86</v>
      </c>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c r="AZ13" s="147" t="s">
        <v>163</v>
      </c>
      <c r="BA13" s="147" t="s">
        <v>1</v>
      </c>
      <c r="BB13" s="147" t="s">
        <v>1</v>
      </c>
      <c r="BC13" s="147" t="s">
        <v>164</v>
      </c>
      <c r="BD13" s="147" t="s">
        <v>86</v>
      </c>
    </row>
    <row r="14" s="2" customFormat="1" ht="12" customHeight="1">
      <c r="A14" s="39"/>
      <c r="B14" s="45"/>
      <c r="C14" s="39"/>
      <c r="D14" s="152" t="s">
        <v>24</v>
      </c>
      <c r="E14" s="39"/>
      <c r="F14" s="39"/>
      <c r="G14" s="39"/>
      <c r="H14" s="39"/>
      <c r="I14" s="152" t="s">
        <v>25</v>
      </c>
      <c r="J14" s="142" t="s">
        <v>1</v>
      </c>
      <c r="K14" s="39"/>
      <c r="L14" s="64"/>
      <c r="S14" s="39"/>
      <c r="T14" s="39"/>
      <c r="U14" s="39"/>
      <c r="V14" s="39"/>
      <c r="W14" s="39"/>
      <c r="X14" s="39"/>
      <c r="Y14" s="39"/>
      <c r="Z14" s="39"/>
      <c r="AA14" s="39"/>
      <c r="AB14" s="39"/>
      <c r="AC14" s="39"/>
      <c r="AD14" s="39"/>
      <c r="AE14" s="39"/>
      <c r="AZ14" s="147" t="s">
        <v>165</v>
      </c>
      <c r="BA14" s="147" t="s">
        <v>1</v>
      </c>
      <c r="BB14" s="147" t="s">
        <v>1</v>
      </c>
      <c r="BC14" s="147" t="s">
        <v>166</v>
      </c>
      <c r="BD14" s="147" t="s">
        <v>86</v>
      </c>
    </row>
    <row r="15" s="2" customFormat="1" ht="18" customHeight="1">
      <c r="A15" s="39"/>
      <c r="B15" s="45"/>
      <c r="C15" s="39"/>
      <c r="D15" s="39"/>
      <c r="E15" s="142" t="s">
        <v>26</v>
      </c>
      <c r="F15" s="39"/>
      <c r="G15" s="39"/>
      <c r="H15" s="39"/>
      <c r="I15" s="152" t="s">
        <v>27</v>
      </c>
      <c r="J15" s="142" t="s">
        <v>1</v>
      </c>
      <c r="K15" s="39"/>
      <c r="L15" s="64"/>
      <c r="S15" s="39"/>
      <c r="T15" s="39"/>
      <c r="U15" s="39"/>
      <c r="V15" s="39"/>
      <c r="W15" s="39"/>
      <c r="X15" s="39"/>
      <c r="Y15" s="39"/>
      <c r="Z15" s="39"/>
      <c r="AA15" s="39"/>
      <c r="AB15" s="39"/>
      <c r="AC15" s="39"/>
      <c r="AD15" s="39"/>
      <c r="AE15" s="39"/>
      <c r="AZ15" s="147" t="s">
        <v>167</v>
      </c>
      <c r="BA15" s="147" t="s">
        <v>1</v>
      </c>
      <c r="BB15" s="147" t="s">
        <v>1</v>
      </c>
      <c r="BC15" s="147" t="s">
        <v>168</v>
      </c>
      <c r="BD15" s="147" t="s">
        <v>86</v>
      </c>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c r="AZ16" s="147" t="s">
        <v>169</v>
      </c>
      <c r="BA16" s="147" t="s">
        <v>1</v>
      </c>
      <c r="BB16" s="147" t="s">
        <v>1</v>
      </c>
      <c r="BC16" s="147" t="s">
        <v>170</v>
      </c>
      <c r="BD16" s="147" t="s">
        <v>86</v>
      </c>
    </row>
    <row r="17" s="2" customFormat="1" ht="12" customHeight="1">
      <c r="A17" s="39"/>
      <c r="B17" s="45"/>
      <c r="C17" s="39"/>
      <c r="D17" s="152" t="s">
        <v>28</v>
      </c>
      <c r="E17" s="39"/>
      <c r="F17" s="39"/>
      <c r="G17" s="39"/>
      <c r="H17" s="39"/>
      <c r="I17" s="152" t="s">
        <v>25</v>
      </c>
      <c r="J17" s="34" t="str">
        <f>'Rekapitulace stavby'!AN13</f>
        <v>Vyplň údaj</v>
      </c>
      <c r="K17" s="39"/>
      <c r="L17" s="64"/>
      <c r="S17" s="39"/>
      <c r="T17" s="39"/>
      <c r="U17" s="39"/>
      <c r="V17" s="39"/>
      <c r="W17" s="39"/>
      <c r="X17" s="39"/>
      <c r="Y17" s="39"/>
      <c r="Z17" s="39"/>
      <c r="AA17" s="39"/>
      <c r="AB17" s="39"/>
      <c r="AC17" s="39"/>
      <c r="AD17" s="39"/>
      <c r="AE17" s="39"/>
      <c r="AZ17" s="147" t="s">
        <v>171</v>
      </c>
      <c r="BA17" s="147" t="s">
        <v>1</v>
      </c>
      <c r="BB17" s="147" t="s">
        <v>1</v>
      </c>
      <c r="BC17" s="147" t="s">
        <v>172</v>
      </c>
      <c r="BD17" s="147" t="s">
        <v>86</v>
      </c>
    </row>
    <row r="18" s="2" customFormat="1" ht="18" customHeight="1">
      <c r="A18" s="39"/>
      <c r="B18" s="45"/>
      <c r="C18" s="39"/>
      <c r="D18" s="39"/>
      <c r="E18" s="34" t="str">
        <f>'Rekapitulace stavby'!E14</f>
        <v>Vyplň údaj</v>
      </c>
      <c r="F18" s="142"/>
      <c r="G18" s="142"/>
      <c r="H18" s="142"/>
      <c r="I18" s="152" t="s">
        <v>27</v>
      </c>
      <c r="J18" s="34" t="str">
        <f>'Rekapitulace stavby'!AN14</f>
        <v>Vyplň údaj</v>
      </c>
      <c r="K18" s="39"/>
      <c r="L18" s="64"/>
      <c r="S18" s="39"/>
      <c r="T18" s="39"/>
      <c r="U18" s="39"/>
      <c r="V18" s="39"/>
      <c r="W18" s="39"/>
      <c r="X18" s="39"/>
      <c r="Y18" s="39"/>
      <c r="Z18" s="39"/>
      <c r="AA18" s="39"/>
      <c r="AB18" s="39"/>
      <c r="AC18" s="39"/>
      <c r="AD18" s="39"/>
      <c r="AE18" s="39"/>
      <c r="AZ18" s="147" t="s">
        <v>173</v>
      </c>
      <c r="BA18" s="147" t="s">
        <v>1</v>
      </c>
      <c r="BB18" s="147" t="s">
        <v>1</v>
      </c>
      <c r="BC18" s="147" t="s">
        <v>174</v>
      </c>
      <c r="BD18" s="147" t="s">
        <v>86</v>
      </c>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c r="AZ19" s="147" t="s">
        <v>175</v>
      </c>
      <c r="BA19" s="147" t="s">
        <v>1</v>
      </c>
      <c r="BB19" s="147" t="s">
        <v>1</v>
      </c>
      <c r="BC19" s="147" t="s">
        <v>176</v>
      </c>
      <c r="BD19" s="147" t="s">
        <v>86</v>
      </c>
    </row>
    <row r="20" s="2" customFormat="1" ht="12" customHeight="1">
      <c r="A20" s="39"/>
      <c r="B20" s="45"/>
      <c r="C20" s="39"/>
      <c r="D20" s="152" t="s">
        <v>30</v>
      </c>
      <c r="E20" s="39"/>
      <c r="F20" s="39"/>
      <c r="G20" s="39"/>
      <c r="H20" s="39"/>
      <c r="I20" s="152" t="s">
        <v>25</v>
      </c>
      <c r="J20" s="142" t="s">
        <v>1</v>
      </c>
      <c r="K20" s="39"/>
      <c r="L20" s="64"/>
      <c r="S20" s="39"/>
      <c r="T20" s="39"/>
      <c r="U20" s="39"/>
      <c r="V20" s="39"/>
      <c r="W20" s="39"/>
      <c r="X20" s="39"/>
      <c r="Y20" s="39"/>
      <c r="Z20" s="39"/>
      <c r="AA20" s="39"/>
      <c r="AB20" s="39"/>
      <c r="AC20" s="39"/>
      <c r="AD20" s="39"/>
      <c r="AE20" s="39"/>
      <c r="AZ20" s="147" t="s">
        <v>177</v>
      </c>
      <c r="BA20" s="147" t="s">
        <v>1</v>
      </c>
      <c r="BB20" s="147" t="s">
        <v>1</v>
      </c>
      <c r="BC20" s="147" t="s">
        <v>178</v>
      </c>
      <c r="BD20" s="147" t="s">
        <v>86</v>
      </c>
    </row>
    <row r="21" s="2" customFormat="1" ht="18" customHeight="1">
      <c r="A21" s="39"/>
      <c r="B21" s="45"/>
      <c r="C21" s="39"/>
      <c r="D21" s="39"/>
      <c r="E21" s="142" t="s">
        <v>31</v>
      </c>
      <c r="F21" s="39"/>
      <c r="G21" s="39"/>
      <c r="H21" s="39"/>
      <c r="I21" s="152" t="s">
        <v>27</v>
      </c>
      <c r="J21" s="142" t="s">
        <v>1</v>
      </c>
      <c r="K21" s="39"/>
      <c r="L21" s="64"/>
      <c r="S21" s="39"/>
      <c r="T21" s="39"/>
      <c r="U21" s="39"/>
      <c r="V21" s="39"/>
      <c r="W21" s="39"/>
      <c r="X21" s="39"/>
      <c r="Y21" s="39"/>
      <c r="Z21" s="39"/>
      <c r="AA21" s="39"/>
      <c r="AB21" s="39"/>
      <c r="AC21" s="39"/>
      <c r="AD21" s="39"/>
      <c r="AE21" s="39"/>
      <c r="AZ21" s="147" t="s">
        <v>179</v>
      </c>
      <c r="BA21" s="147" t="s">
        <v>1</v>
      </c>
      <c r="BB21" s="147" t="s">
        <v>1</v>
      </c>
      <c r="BC21" s="147" t="s">
        <v>180</v>
      </c>
      <c r="BD21" s="147" t="s">
        <v>86</v>
      </c>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c r="AZ22" s="147" t="s">
        <v>181</v>
      </c>
      <c r="BA22" s="147" t="s">
        <v>1</v>
      </c>
      <c r="BB22" s="147" t="s">
        <v>1</v>
      </c>
      <c r="BC22" s="147" t="s">
        <v>182</v>
      </c>
      <c r="BD22" s="147" t="s">
        <v>86</v>
      </c>
    </row>
    <row r="23" s="2" customFormat="1" ht="12" customHeight="1">
      <c r="A23" s="39"/>
      <c r="B23" s="45"/>
      <c r="C23" s="39"/>
      <c r="D23" s="152" t="s">
        <v>33</v>
      </c>
      <c r="E23" s="39"/>
      <c r="F23" s="39"/>
      <c r="G23" s="39"/>
      <c r="H23" s="39"/>
      <c r="I23" s="152" t="s">
        <v>25</v>
      </c>
      <c r="J23" s="142" t="s">
        <v>1</v>
      </c>
      <c r="K23" s="39"/>
      <c r="L23" s="64"/>
      <c r="S23" s="39"/>
      <c r="T23" s="39"/>
      <c r="U23" s="39"/>
      <c r="V23" s="39"/>
      <c r="W23" s="39"/>
      <c r="X23" s="39"/>
      <c r="Y23" s="39"/>
      <c r="Z23" s="39"/>
      <c r="AA23" s="39"/>
      <c r="AB23" s="39"/>
      <c r="AC23" s="39"/>
      <c r="AD23" s="39"/>
      <c r="AE23" s="39"/>
      <c r="AZ23" s="147" t="s">
        <v>183</v>
      </c>
      <c r="BA23" s="147" t="s">
        <v>1</v>
      </c>
      <c r="BB23" s="147" t="s">
        <v>1</v>
      </c>
      <c r="BC23" s="147" t="s">
        <v>184</v>
      </c>
      <c r="BD23" s="147" t="s">
        <v>86</v>
      </c>
    </row>
    <row r="24" s="2" customFormat="1" ht="18" customHeight="1">
      <c r="A24" s="39"/>
      <c r="B24" s="45"/>
      <c r="C24" s="39"/>
      <c r="D24" s="39"/>
      <c r="E24" s="142" t="s">
        <v>34</v>
      </c>
      <c r="F24" s="39"/>
      <c r="G24" s="39"/>
      <c r="H24" s="39"/>
      <c r="I24" s="152" t="s">
        <v>27</v>
      </c>
      <c r="J24" s="142" t="s">
        <v>1</v>
      </c>
      <c r="K24" s="39"/>
      <c r="L24" s="64"/>
      <c r="S24" s="39"/>
      <c r="T24" s="39"/>
      <c r="U24" s="39"/>
      <c r="V24" s="39"/>
      <c r="W24" s="39"/>
      <c r="X24" s="39"/>
      <c r="Y24" s="39"/>
      <c r="Z24" s="39"/>
      <c r="AA24" s="39"/>
      <c r="AB24" s="39"/>
      <c r="AC24" s="39"/>
      <c r="AD24" s="39"/>
      <c r="AE24" s="39"/>
      <c r="AZ24" s="147" t="s">
        <v>185</v>
      </c>
      <c r="BA24" s="147" t="s">
        <v>1</v>
      </c>
      <c r="BB24" s="147" t="s">
        <v>1</v>
      </c>
      <c r="BC24" s="147" t="s">
        <v>186</v>
      </c>
      <c r="BD24" s="147" t="s">
        <v>86</v>
      </c>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c r="AZ25" s="147" t="s">
        <v>187</v>
      </c>
      <c r="BA25" s="147" t="s">
        <v>1</v>
      </c>
      <c r="BB25" s="147" t="s">
        <v>1</v>
      </c>
      <c r="BC25" s="147" t="s">
        <v>188</v>
      </c>
      <c r="BD25" s="147" t="s">
        <v>86</v>
      </c>
    </row>
    <row r="26" s="2" customFormat="1" ht="12" customHeight="1">
      <c r="A26" s="39"/>
      <c r="B26" s="45"/>
      <c r="C26" s="39"/>
      <c r="D26" s="152" t="s">
        <v>35</v>
      </c>
      <c r="E26" s="39"/>
      <c r="F26" s="39"/>
      <c r="G26" s="39"/>
      <c r="H26" s="39"/>
      <c r="I26" s="39"/>
      <c r="J26" s="39"/>
      <c r="K26" s="39"/>
      <c r="L26" s="64"/>
      <c r="S26" s="39"/>
      <c r="T26" s="39"/>
      <c r="U26" s="39"/>
      <c r="V26" s="39"/>
      <c r="W26" s="39"/>
      <c r="X26" s="39"/>
      <c r="Y26" s="39"/>
      <c r="Z26" s="39"/>
      <c r="AA26" s="39"/>
      <c r="AB26" s="39"/>
      <c r="AC26" s="39"/>
      <c r="AD26" s="39"/>
      <c r="AE26" s="39"/>
      <c r="AZ26" s="147" t="s">
        <v>189</v>
      </c>
      <c r="BA26" s="147" t="s">
        <v>1</v>
      </c>
      <c r="BB26" s="147" t="s">
        <v>1</v>
      </c>
      <c r="BC26" s="147" t="s">
        <v>190</v>
      </c>
      <c r="BD26" s="147" t="s">
        <v>86</v>
      </c>
    </row>
    <row r="27" s="8" customFormat="1" ht="16.5" customHeight="1">
      <c r="A27" s="156"/>
      <c r="B27" s="157"/>
      <c r="C27" s="156"/>
      <c r="D27" s="156"/>
      <c r="E27" s="158" t="s">
        <v>1</v>
      </c>
      <c r="F27" s="158"/>
      <c r="G27" s="158"/>
      <c r="H27" s="158"/>
      <c r="I27" s="156"/>
      <c r="J27" s="156"/>
      <c r="K27" s="156"/>
      <c r="L27" s="159"/>
      <c r="S27" s="156"/>
      <c r="T27" s="156"/>
      <c r="U27" s="156"/>
      <c r="V27" s="156"/>
      <c r="W27" s="156"/>
      <c r="X27" s="156"/>
      <c r="Y27" s="156"/>
      <c r="Z27" s="156"/>
      <c r="AA27" s="156"/>
      <c r="AB27" s="156"/>
      <c r="AC27" s="156"/>
      <c r="AD27" s="156"/>
      <c r="AE27" s="156"/>
      <c r="AZ27" s="160" t="s">
        <v>191</v>
      </c>
      <c r="BA27" s="160" t="s">
        <v>1</v>
      </c>
      <c r="BB27" s="160" t="s">
        <v>1</v>
      </c>
      <c r="BC27" s="160" t="s">
        <v>192</v>
      </c>
      <c r="BD27" s="160" t="s">
        <v>86</v>
      </c>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c r="AZ28" s="147" t="s">
        <v>193</v>
      </c>
      <c r="BA28" s="147" t="s">
        <v>1</v>
      </c>
      <c r="BB28" s="147" t="s">
        <v>1</v>
      </c>
      <c r="BC28" s="147" t="s">
        <v>194</v>
      </c>
      <c r="BD28" s="147" t="s">
        <v>86</v>
      </c>
    </row>
    <row r="29" s="2" customFormat="1" ht="6.96" customHeight="1">
      <c r="A29" s="39"/>
      <c r="B29" s="45"/>
      <c r="C29" s="39"/>
      <c r="D29" s="161"/>
      <c r="E29" s="161"/>
      <c r="F29" s="161"/>
      <c r="G29" s="161"/>
      <c r="H29" s="161"/>
      <c r="I29" s="161"/>
      <c r="J29" s="161"/>
      <c r="K29" s="161"/>
      <c r="L29" s="64"/>
      <c r="S29" s="39"/>
      <c r="T29" s="39"/>
      <c r="U29" s="39"/>
      <c r="V29" s="39"/>
      <c r="W29" s="39"/>
      <c r="X29" s="39"/>
      <c r="Y29" s="39"/>
      <c r="Z29" s="39"/>
      <c r="AA29" s="39"/>
      <c r="AB29" s="39"/>
      <c r="AC29" s="39"/>
      <c r="AD29" s="39"/>
      <c r="AE29" s="39"/>
      <c r="AZ29" s="147" t="s">
        <v>195</v>
      </c>
      <c r="BA29" s="147" t="s">
        <v>1</v>
      </c>
      <c r="BB29" s="147" t="s">
        <v>1</v>
      </c>
      <c r="BC29" s="147" t="s">
        <v>196</v>
      </c>
      <c r="BD29" s="147" t="s">
        <v>86</v>
      </c>
    </row>
    <row r="30" s="2" customFormat="1" ht="25.44" customHeight="1">
      <c r="A30" s="39"/>
      <c r="B30" s="45"/>
      <c r="C30" s="39"/>
      <c r="D30" s="162" t="s">
        <v>36</v>
      </c>
      <c r="E30" s="39"/>
      <c r="F30" s="39"/>
      <c r="G30" s="39"/>
      <c r="H30" s="39"/>
      <c r="I30" s="39"/>
      <c r="J30" s="163">
        <f>ROUND(J133, 2)</f>
        <v>0</v>
      </c>
      <c r="K30" s="39"/>
      <c r="L30" s="64"/>
      <c r="S30" s="39"/>
      <c r="T30" s="39"/>
      <c r="U30" s="39"/>
      <c r="V30" s="39"/>
      <c r="W30" s="39"/>
      <c r="X30" s="39"/>
      <c r="Y30" s="39"/>
      <c r="Z30" s="39"/>
      <c r="AA30" s="39"/>
      <c r="AB30" s="39"/>
      <c r="AC30" s="39"/>
      <c r="AD30" s="39"/>
      <c r="AE30" s="39"/>
      <c r="AZ30" s="147" t="s">
        <v>197</v>
      </c>
      <c r="BA30" s="147" t="s">
        <v>1</v>
      </c>
      <c r="BB30" s="147" t="s">
        <v>1</v>
      </c>
      <c r="BC30" s="147" t="s">
        <v>168</v>
      </c>
      <c r="BD30" s="147" t="s">
        <v>86</v>
      </c>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c r="AZ31" s="147" t="s">
        <v>198</v>
      </c>
      <c r="BA31" s="147" t="s">
        <v>1</v>
      </c>
      <c r="BB31" s="147" t="s">
        <v>1</v>
      </c>
      <c r="BC31" s="147" t="s">
        <v>199</v>
      </c>
      <c r="BD31" s="147" t="s">
        <v>86</v>
      </c>
    </row>
    <row r="32" s="2" customFormat="1" ht="14.4" customHeight="1">
      <c r="A32" s="39"/>
      <c r="B32" s="45"/>
      <c r="C32" s="39"/>
      <c r="D32" s="39"/>
      <c r="E32" s="39"/>
      <c r="F32" s="164" t="s">
        <v>38</v>
      </c>
      <c r="G32" s="39"/>
      <c r="H32" s="39"/>
      <c r="I32" s="164" t="s">
        <v>37</v>
      </c>
      <c r="J32" s="164" t="s">
        <v>39</v>
      </c>
      <c r="K32" s="39"/>
      <c r="L32" s="64"/>
      <c r="S32" s="39"/>
      <c r="T32" s="39"/>
      <c r="U32" s="39"/>
      <c r="V32" s="39"/>
      <c r="W32" s="39"/>
      <c r="X32" s="39"/>
      <c r="Y32" s="39"/>
      <c r="Z32" s="39"/>
      <c r="AA32" s="39"/>
      <c r="AB32" s="39"/>
      <c r="AC32" s="39"/>
      <c r="AD32" s="39"/>
      <c r="AE32" s="39"/>
      <c r="AZ32" s="147" t="s">
        <v>200</v>
      </c>
      <c r="BA32" s="147" t="s">
        <v>1</v>
      </c>
      <c r="BB32" s="147" t="s">
        <v>1</v>
      </c>
      <c r="BC32" s="147" t="s">
        <v>201</v>
      </c>
      <c r="BD32" s="147" t="s">
        <v>86</v>
      </c>
    </row>
    <row r="33" s="2" customFormat="1" ht="14.4" customHeight="1">
      <c r="A33" s="39"/>
      <c r="B33" s="45"/>
      <c r="C33" s="39"/>
      <c r="D33" s="165" t="s">
        <v>40</v>
      </c>
      <c r="E33" s="152" t="s">
        <v>41</v>
      </c>
      <c r="F33" s="166">
        <f>ROUND((SUM(BE133:BE700)),  2)</f>
        <v>0</v>
      </c>
      <c r="G33" s="39"/>
      <c r="H33" s="39"/>
      <c r="I33" s="167">
        <v>0.20999999999999999</v>
      </c>
      <c r="J33" s="166">
        <f>ROUND(((SUM(BE133:BE700))*I33),  2)</f>
        <v>0</v>
      </c>
      <c r="K33" s="39"/>
      <c r="L33" s="64"/>
      <c r="S33" s="39"/>
      <c r="T33" s="39"/>
      <c r="U33" s="39"/>
      <c r="V33" s="39"/>
      <c r="W33" s="39"/>
      <c r="X33" s="39"/>
      <c r="Y33" s="39"/>
      <c r="Z33" s="39"/>
      <c r="AA33" s="39"/>
      <c r="AB33" s="39"/>
      <c r="AC33" s="39"/>
      <c r="AD33" s="39"/>
      <c r="AE33" s="39"/>
      <c r="AZ33" s="147" t="s">
        <v>202</v>
      </c>
      <c r="BA33" s="147" t="s">
        <v>1</v>
      </c>
      <c r="BB33" s="147" t="s">
        <v>1</v>
      </c>
      <c r="BC33" s="147" t="s">
        <v>201</v>
      </c>
      <c r="BD33" s="147" t="s">
        <v>86</v>
      </c>
    </row>
    <row r="34" s="2" customFormat="1" ht="14.4" customHeight="1">
      <c r="A34" s="39"/>
      <c r="B34" s="45"/>
      <c r="C34" s="39"/>
      <c r="D34" s="39"/>
      <c r="E34" s="152" t="s">
        <v>42</v>
      </c>
      <c r="F34" s="166">
        <f>ROUND((SUM(BF133:BF700)),  2)</f>
        <v>0</v>
      </c>
      <c r="G34" s="39"/>
      <c r="H34" s="39"/>
      <c r="I34" s="167">
        <v>0.14999999999999999</v>
      </c>
      <c r="J34" s="166">
        <f>ROUND(((SUM(BF133:BF700))*I34),  2)</f>
        <v>0</v>
      </c>
      <c r="K34" s="39"/>
      <c r="L34" s="64"/>
      <c r="S34" s="39"/>
      <c r="T34" s="39"/>
      <c r="U34" s="39"/>
      <c r="V34" s="39"/>
      <c r="W34" s="39"/>
      <c r="X34" s="39"/>
      <c r="Y34" s="39"/>
      <c r="Z34" s="39"/>
      <c r="AA34" s="39"/>
      <c r="AB34" s="39"/>
      <c r="AC34" s="39"/>
      <c r="AD34" s="39"/>
      <c r="AE34" s="39"/>
      <c r="AZ34" s="147" t="s">
        <v>203</v>
      </c>
      <c r="BA34" s="147" t="s">
        <v>1</v>
      </c>
      <c r="BB34" s="147" t="s">
        <v>1</v>
      </c>
      <c r="BC34" s="147" t="s">
        <v>204</v>
      </c>
      <c r="BD34" s="147" t="s">
        <v>86</v>
      </c>
    </row>
    <row r="35" hidden="1" s="2" customFormat="1" ht="14.4" customHeight="1">
      <c r="A35" s="39"/>
      <c r="B35" s="45"/>
      <c r="C35" s="39"/>
      <c r="D35" s="39"/>
      <c r="E35" s="152" t="s">
        <v>43</v>
      </c>
      <c r="F35" s="166">
        <f>ROUND((SUM(BG133:BG700)),  2)</f>
        <v>0</v>
      </c>
      <c r="G35" s="39"/>
      <c r="H35" s="39"/>
      <c r="I35" s="167">
        <v>0.20999999999999999</v>
      </c>
      <c r="J35" s="166">
        <f>0</f>
        <v>0</v>
      </c>
      <c r="K35" s="39"/>
      <c r="L35" s="64"/>
      <c r="S35" s="39"/>
      <c r="T35" s="39"/>
      <c r="U35" s="39"/>
      <c r="V35" s="39"/>
      <c r="W35" s="39"/>
      <c r="X35" s="39"/>
      <c r="Y35" s="39"/>
      <c r="Z35" s="39"/>
      <c r="AA35" s="39"/>
      <c r="AB35" s="39"/>
      <c r="AC35" s="39"/>
      <c r="AD35" s="39"/>
      <c r="AE35" s="39"/>
      <c r="AZ35" s="147" t="s">
        <v>205</v>
      </c>
      <c r="BA35" s="147" t="s">
        <v>1</v>
      </c>
      <c r="BB35" s="147" t="s">
        <v>1</v>
      </c>
      <c r="BC35" s="147" t="s">
        <v>206</v>
      </c>
      <c r="BD35" s="147" t="s">
        <v>86</v>
      </c>
    </row>
    <row r="36" hidden="1" s="2" customFormat="1" ht="14.4" customHeight="1">
      <c r="A36" s="39"/>
      <c r="B36" s="45"/>
      <c r="C36" s="39"/>
      <c r="D36" s="39"/>
      <c r="E36" s="152" t="s">
        <v>44</v>
      </c>
      <c r="F36" s="166">
        <f>ROUND((SUM(BH133:BH700)),  2)</f>
        <v>0</v>
      </c>
      <c r="G36" s="39"/>
      <c r="H36" s="39"/>
      <c r="I36" s="167">
        <v>0.14999999999999999</v>
      </c>
      <c r="J36" s="166">
        <f>0</f>
        <v>0</v>
      </c>
      <c r="K36" s="39"/>
      <c r="L36" s="64"/>
      <c r="S36" s="39"/>
      <c r="T36" s="39"/>
      <c r="U36" s="39"/>
      <c r="V36" s="39"/>
      <c r="W36" s="39"/>
      <c r="X36" s="39"/>
      <c r="Y36" s="39"/>
      <c r="Z36" s="39"/>
      <c r="AA36" s="39"/>
      <c r="AB36" s="39"/>
      <c r="AC36" s="39"/>
      <c r="AD36" s="39"/>
      <c r="AE36" s="39"/>
      <c r="AZ36" s="147" t="s">
        <v>207</v>
      </c>
      <c r="BA36" s="147" t="s">
        <v>1</v>
      </c>
      <c r="BB36" s="147" t="s">
        <v>1</v>
      </c>
      <c r="BC36" s="147" t="s">
        <v>208</v>
      </c>
      <c r="BD36" s="147" t="s">
        <v>86</v>
      </c>
    </row>
    <row r="37" hidden="1" s="2" customFormat="1" ht="14.4" customHeight="1">
      <c r="A37" s="39"/>
      <c r="B37" s="45"/>
      <c r="C37" s="39"/>
      <c r="D37" s="39"/>
      <c r="E37" s="152" t="s">
        <v>45</v>
      </c>
      <c r="F37" s="166">
        <f>ROUND((SUM(BI133:BI700)),  2)</f>
        <v>0</v>
      </c>
      <c r="G37" s="39"/>
      <c r="H37" s="39"/>
      <c r="I37" s="167">
        <v>0</v>
      </c>
      <c r="J37" s="166">
        <f>0</f>
        <v>0</v>
      </c>
      <c r="K37" s="39"/>
      <c r="L37" s="64"/>
      <c r="S37" s="39"/>
      <c r="T37" s="39"/>
      <c r="U37" s="39"/>
      <c r="V37" s="39"/>
      <c r="W37" s="39"/>
      <c r="X37" s="39"/>
      <c r="Y37" s="39"/>
      <c r="Z37" s="39"/>
      <c r="AA37" s="39"/>
      <c r="AB37" s="39"/>
      <c r="AC37" s="39"/>
      <c r="AD37" s="39"/>
      <c r="AE37" s="39"/>
      <c r="AZ37" s="147" t="s">
        <v>209</v>
      </c>
      <c r="BA37" s="147" t="s">
        <v>1</v>
      </c>
      <c r="BB37" s="147" t="s">
        <v>1</v>
      </c>
      <c r="BC37" s="147" t="s">
        <v>210</v>
      </c>
      <c r="BD37" s="147" t="s">
        <v>86</v>
      </c>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c r="AZ38" s="147" t="s">
        <v>211</v>
      </c>
      <c r="BA38" s="147" t="s">
        <v>1</v>
      </c>
      <c r="BB38" s="147" t="s">
        <v>1</v>
      </c>
      <c r="BC38" s="147" t="s">
        <v>212</v>
      </c>
      <c r="BD38" s="147" t="s">
        <v>86</v>
      </c>
    </row>
    <row r="39" s="2" customFormat="1" ht="25.44" customHeight="1">
      <c r="A39" s="39"/>
      <c r="B39" s="45"/>
      <c r="C39" s="168"/>
      <c r="D39" s="169" t="s">
        <v>46</v>
      </c>
      <c r="E39" s="170"/>
      <c r="F39" s="170"/>
      <c r="G39" s="171" t="s">
        <v>47</v>
      </c>
      <c r="H39" s="172" t="s">
        <v>48</v>
      </c>
      <c r="I39" s="170"/>
      <c r="J39" s="173">
        <f>SUM(J30:J37)</f>
        <v>0</v>
      </c>
      <c r="K39" s="174"/>
      <c r="L39" s="64"/>
      <c r="S39" s="39"/>
      <c r="T39" s="39"/>
      <c r="U39" s="39"/>
      <c r="V39" s="39"/>
      <c r="W39" s="39"/>
      <c r="X39" s="39"/>
      <c r="Y39" s="39"/>
      <c r="Z39" s="39"/>
      <c r="AA39" s="39"/>
      <c r="AB39" s="39"/>
      <c r="AC39" s="39"/>
      <c r="AD39" s="39"/>
      <c r="AE39" s="39"/>
      <c r="AZ39" s="147" t="s">
        <v>213</v>
      </c>
      <c r="BA39" s="147" t="s">
        <v>1</v>
      </c>
      <c r="BB39" s="147" t="s">
        <v>1</v>
      </c>
      <c r="BC39" s="147" t="s">
        <v>214</v>
      </c>
      <c r="BD39" s="147" t="s">
        <v>86</v>
      </c>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c r="AZ40" s="147" t="s">
        <v>215</v>
      </c>
      <c r="BA40" s="147" t="s">
        <v>1</v>
      </c>
      <c r="BB40" s="147" t="s">
        <v>1</v>
      </c>
      <c r="BC40" s="147" t="s">
        <v>216</v>
      </c>
      <c r="BD40" s="147" t="s">
        <v>86</v>
      </c>
    </row>
    <row r="41" s="1" customFormat="1" ht="14.4" customHeight="1">
      <c r="B41" s="21"/>
      <c r="L41" s="21"/>
      <c r="AZ41" s="147" t="s">
        <v>217</v>
      </c>
      <c r="BA41" s="147" t="s">
        <v>1</v>
      </c>
      <c r="BB41" s="147" t="s">
        <v>1</v>
      </c>
      <c r="BC41" s="147" t="s">
        <v>218</v>
      </c>
      <c r="BD41" s="147" t="s">
        <v>86</v>
      </c>
    </row>
    <row r="42" s="1" customFormat="1" ht="14.4" customHeight="1">
      <c r="B42" s="21"/>
      <c r="L42" s="21"/>
      <c r="AZ42" s="147" t="s">
        <v>219</v>
      </c>
      <c r="BA42" s="147" t="s">
        <v>1</v>
      </c>
      <c r="BB42" s="147" t="s">
        <v>1</v>
      </c>
      <c r="BC42" s="147" t="s">
        <v>220</v>
      </c>
      <c r="BD42" s="147" t="s">
        <v>86</v>
      </c>
    </row>
    <row r="43" s="1" customFormat="1" ht="14.4" customHeight="1">
      <c r="B43" s="21"/>
      <c r="L43" s="21"/>
      <c r="AZ43" s="147" t="s">
        <v>221</v>
      </c>
      <c r="BA43" s="147" t="s">
        <v>1</v>
      </c>
      <c r="BB43" s="147" t="s">
        <v>1</v>
      </c>
      <c r="BC43" s="147" t="s">
        <v>222</v>
      </c>
      <c r="BD43" s="147" t="s">
        <v>86</v>
      </c>
    </row>
    <row r="44" s="1" customFormat="1" ht="14.4" customHeight="1">
      <c r="B44" s="21"/>
      <c r="L44" s="21"/>
      <c r="AZ44" s="147" t="s">
        <v>223</v>
      </c>
      <c r="BA44" s="147" t="s">
        <v>1</v>
      </c>
      <c r="BB44" s="147" t="s">
        <v>1</v>
      </c>
      <c r="BC44" s="147" t="s">
        <v>224</v>
      </c>
      <c r="BD44" s="147" t="s">
        <v>86</v>
      </c>
    </row>
    <row r="45" s="1" customFormat="1" ht="14.4" customHeight="1">
      <c r="B45" s="21"/>
      <c r="L45" s="21"/>
      <c r="AZ45" s="147" t="s">
        <v>225</v>
      </c>
      <c r="BA45" s="147" t="s">
        <v>1</v>
      </c>
      <c r="BB45" s="147" t="s">
        <v>1</v>
      </c>
      <c r="BC45" s="147" t="s">
        <v>226</v>
      </c>
      <c r="BD45" s="147" t="s">
        <v>86</v>
      </c>
    </row>
    <row r="46" s="1" customFormat="1" ht="14.4" customHeight="1">
      <c r="B46" s="21"/>
      <c r="L46" s="21"/>
      <c r="AZ46" s="147" t="s">
        <v>227</v>
      </c>
      <c r="BA46" s="147" t="s">
        <v>1</v>
      </c>
      <c r="BB46" s="147" t="s">
        <v>1</v>
      </c>
      <c r="BC46" s="147" t="s">
        <v>228</v>
      </c>
      <c r="BD46" s="147" t="s">
        <v>86</v>
      </c>
    </row>
    <row r="47" s="1" customFormat="1" ht="14.4" customHeight="1">
      <c r="B47" s="21"/>
      <c r="L47" s="21"/>
      <c r="AZ47" s="147" t="s">
        <v>229</v>
      </c>
      <c r="BA47" s="147" t="s">
        <v>1</v>
      </c>
      <c r="BB47" s="147" t="s">
        <v>1</v>
      </c>
      <c r="BC47" s="147" t="s">
        <v>230</v>
      </c>
      <c r="BD47" s="147" t="s">
        <v>86</v>
      </c>
    </row>
    <row r="48" s="1" customFormat="1" ht="14.4" customHeight="1">
      <c r="B48" s="21"/>
      <c r="L48" s="21"/>
      <c r="AZ48" s="147" t="s">
        <v>231</v>
      </c>
      <c r="BA48" s="147" t="s">
        <v>1</v>
      </c>
      <c r="BB48" s="147" t="s">
        <v>1</v>
      </c>
      <c r="BC48" s="147" t="s">
        <v>232</v>
      </c>
      <c r="BD48" s="147" t="s">
        <v>86</v>
      </c>
    </row>
    <row r="49" s="1" customFormat="1" ht="14.4" customHeight="1">
      <c r="B49" s="21"/>
      <c r="L49" s="21"/>
      <c r="AZ49" s="147" t="s">
        <v>233</v>
      </c>
      <c r="BA49" s="147" t="s">
        <v>1</v>
      </c>
      <c r="BB49" s="147" t="s">
        <v>1</v>
      </c>
      <c r="BC49" s="147" t="s">
        <v>234</v>
      </c>
      <c r="BD49" s="147" t="s">
        <v>86</v>
      </c>
    </row>
    <row r="50" s="2" customFormat="1" ht="14.4" customHeight="1">
      <c r="B50" s="64"/>
      <c r="D50" s="175" t="s">
        <v>49</v>
      </c>
      <c r="E50" s="176"/>
      <c r="F50" s="176"/>
      <c r="G50" s="175" t="s">
        <v>50</v>
      </c>
      <c r="H50" s="176"/>
      <c r="I50" s="176"/>
      <c r="J50" s="176"/>
      <c r="K50" s="176"/>
      <c r="L50" s="64"/>
      <c r="AZ50" s="147" t="s">
        <v>235</v>
      </c>
      <c r="BA50" s="147" t="s">
        <v>1</v>
      </c>
      <c r="BB50" s="147" t="s">
        <v>1</v>
      </c>
      <c r="BC50" s="147" t="s">
        <v>236</v>
      </c>
      <c r="BD50" s="147" t="s">
        <v>86</v>
      </c>
    </row>
    <row r="51">
      <c r="B51" s="21"/>
      <c r="L51" s="21"/>
      <c r="AZ51" s="147" t="s">
        <v>237</v>
      </c>
      <c r="BA51" s="147" t="s">
        <v>1</v>
      </c>
      <c r="BB51" s="147" t="s">
        <v>1</v>
      </c>
      <c r="BC51" s="147" t="s">
        <v>238</v>
      </c>
      <c r="BD51" s="147" t="s">
        <v>86</v>
      </c>
    </row>
    <row r="52">
      <c r="B52" s="21"/>
      <c r="L52" s="21"/>
      <c r="AZ52" s="147" t="s">
        <v>239</v>
      </c>
      <c r="BA52" s="147" t="s">
        <v>1</v>
      </c>
      <c r="BB52" s="147" t="s">
        <v>1</v>
      </c>
      <c r="BC52" s="147" t="s">
        <v>240</v>
      </c>
      <c r="BD52" s="147" t="s">
        <v>86</v>
      </c>
    </row>
    <row r="53">
      <c r="B53" s="21"/>
      <c r="L53" s="21"/>
      <c r="AZ53" s="147" t="s">
        <v>241</v>
      </c>
      <c r="BA53" s="147" t="s">
        <v>1</v>
      </c>
      <c r="BB53" s="147" t="s">
        <v>1</v>
      </c>
      <c r="BC53" s="147" t="s">
        <v>242</v>
      </c>
      <c r="BD53" s="147" t="s">
        <v>86</v>
      </c>
    </row>
    <row r="54">
      <c r="B54" s="21"/>
      <c r="L54" s="21"/>
      <c r="AZ54" s="147" t="s">
        <v>243</v>
      </c>
      <c r="BA54" s="147" t="s">
        <v>1</v>
      </c>
      <c r="BB54" s="147" t="s">
        <v>1</v>
      </c>
      <c r="BC54" s="147" t="s">
        <v>244</v>
      </c>
      <c r="BD54" s="147" t="s">
        <v>86</v>
      </c>
    </row>
    <row r="55">
      <c r="B55" s="21"/>
      <c r="L55" s="21"/>
      <c r="AZ55" s="147" t="s">
        <v>245</v>
      </c>
      <c r="BA55" s="147" t="s">
        <v>1</v>
      </c>
      <c r="BB55" s="147" t="s">
        <v>1</v>
      </c>
      <c r="BC55" s="147" t="s">
        <v>246</v>
      </c>
      <c r="BD55" s="147" t="s">
        <v>86</v>
      </c>
    </row>
    <row r="56">
      <c r="B56" s="21"/>
      <c r="L56" s="21"/>
      <c r="AZ56" s="147" t="s">
        <v>247</v>
      </c>
      <c r="BA56" s="147" t="s">
        <v>1</v>
      </c>
      <c r="BB56" s="147" t="s">
        <v>1</v>
      </c>
      <c r="BC56" s="147" t="s">
        <v>248</v>
      </c>
      <c r="BD56" s="147" t="s">
        <v>86</v>
      </c>
    </row>
    <row r="57">
      <c r="B57" s="21"/>
      <c r="L57" s="21"/>
      <c r="AZ57" s="147" t="s">
        <v>249</v>
      </c>
      <c r="BA57" s="147" t="s">
        <v>1</v>
      </c>
      <c r="BB57" s="147" t="s">
        <v>1</v>
      </c>
      <c r="BC57" s="147" t="s">
        <v>250</v>
      </c>
      <c r="BD57" s="147" t="s">
        <v>86</v>
      </c>
    </row>
    <row r="58">
      <c r="B58" s="21"/>
      <c r="L58" s="21"/>
      <c r="AZ58" s="147" t="s">
        <v>251</v>
      </c>
      <c r="BA58" s="147" t="s">
        <v>1</v>
      </c>
      <c r="BB58" s="147" t="s">
        <v>1</v>
      </c>
      <c r="BC58" s="147" t="s">
        <v>252</v>
      </c>
      <c r="BD58" s="147" t="s">
        <v>86</v>
      </c>
    </row>
    <row r="59">
      <c r="B59" s="21"/>
      <c r="L59" s="21"/>
      <c r="AZ59" s="147" t="s">
        <v>253</v>
      </c>
      <c r="BA59" s="147" t="s">
        <v>1</v>
      </c>
      <c r="BB59" s="147" t="s">
        <v>1</v>
      </c>
      <c r="BC59" s="147" t="s">
        <v>254</v>
      </c>
      <c r="BD59" s="147" t="s">
        <v>86</v>
      </c>
    </row>
    <row r="60">
      <c r="B60" s="21"/>
      <c r="L60" s="21"/>
      <c r="AZ60" s="147" t="s">
        <v>255</v>
      </c>
      <c r="BA60" s="147" t="s">
        <v>1</v>
      </c>
      <c r="BB60" s="147" t="s">
        <v>1</v>
      </c>
      <c r="BC60" s="147" t="s">
        <v>256</v>
      </c>
      <c r="BD60" s="147" t="s">
        <v>86</v>
      </c>
    </row>
    <row r="61" s="2" customFormat="1">
      <c r="A61" s="39"/>
      <c r="B61" s="45"/>
      <c r="C61" s="39"/>
      <c r="D61" s="177" t="s">
        <v>51</v>
      </c>
      <c r="E61" s="178"/>
      <c r="F61" s="179" t="s">
        <v>52</v>
      </c>
      <c r="G61" s="177" t="s">
        <v>51</v>
      </c>
      <c r="H61" s="178"/>
      <c r="I61" s="178"/>
      <c r="J61" s="180" t="s">
        <v>52</v>
      </c>
      <c r="K61" s="178"/>
      <c r="L61" s="64"/>
      <c r="S61" s="39"/>
      <c r="T61" s="39"/>
      <c r="U61" s="39"/>
      <c r="V61" s="39"/>
      <c r="W61" s="39"/>
      <c r="X61" s="39"/>
      <c r="Y61" s="39"/>
      <c r="Z61" s="39"/>
      <c r="AA61" s="39"/>
      <c r="AB61" s="39"/>
      <c r="AC61" s="39"/>
      <c r="AD61" s="39"/>
      <c r="AE61" s="39"/>
      <c r="AZ61" s="147" t="s">
        <v>257</v>
      </c>
      <c r="BA61" s="147" t="s">
        <v>1</v>
      </c>
      <c r="BB61" s="147" t="s">
        <v>1</v>
      </c>
      <c r="BC61" s="147" t="s">
        <v>258</v>
      </c>
      <c r="BD61" s="147" t="s">
        <v>86</v>
      </c>
    </row>
    <row r="62">
      <c r="B62" s="21"/>
      <c r="L62" s="21"/>
      <c r="AZ62" s="147" t="s">
        <v>259</v>
      </c>
      <c r="BA62" s="147" t="s">
        <v>1</v>
      </c>
      <c r="BB62" s="147" t="s">
        <v>1</v>
      </c>
      <c r="BC62" s="147" t="s">
        <v>260</v>
      </c>
      <c r="BD62" s="147" t="s">
        <v>86</v>
      </c>
    </row>
    <row r="63">
      <c r="B63" s="21"/>
      <c r="L63" s="21"/>
      <c r="AZ63" s="147" t="s">
        <v>261</v>
      </c>
      <c r="BA63" s="147" t="s">
        <v>1</v>
      </c>
      <c r="BB63" s="147" t="s">
        <v>1</v>
      </c>
      <c r="BC63" s="147" t="s">
        <v>262</v>
      </c>
      <c r="BD63" s="147" t="s">
        <v>86</v>
      </c>
    </row>
    <row r="64">
      <c r="B64" s="21"/>
      <c r="L64" s="21"/>
      <c r="AZ64" s="147" t="s">
        <v>263</v>
      </c>
      <c r="BA64" s="147" t="s">
        <v>1</v>
      </c>
      <c r="BB64" s="147" t="s">
        <v>1</v>
      </c>
      <c r="BC64" s="147" t="s">
        <v>264</v>
      </c>
      <c r="BD64" s="147" t="s">
        <v>86</v>
      </c>
    </row>
    <row r="65" s="2" customFormat="1">
      <c r="A65" s="39"/>
      <c r="B65" s="45"/>
      <c r="C65" s="39"/>
      <c r="D65" s="175" t="s">
        <v>53</v>
      </c>
      <c r="E65" s="181"/>
      <c r="F65" s="181"/>
      <c r="G65" s="175" t="s">
        <v>54</v>
      </c>
      <c r="H65" s="181"/>
      <c r="I65" s="181"/>
      <c r="J65" s="181"/>
      <c r="K65" s="181"/>
      <c r="L65" s="64"/>
      <c r="S65" s="39"/>
      <c r="T65" s="39"/>
      <c r="U65" s="39"/>
      <c r="V65" s="39"/>
      <c r="W65" s="39"/>
      <c r="X65" s="39"/>
      <c r="Y65" s="39"/>
      <c r="Z65" s="39"/>
      <c r="AA65" s="39"/>
      <c r="AB65" s="39"/>
      <c r="AC65" s="39"/>
      <c r="AD65" s="39"/>
      <c r="AE65" s="39"/>
      <c r="AZ65" s="147" t="s">
        <v>265</v>
      </c>
      <c r="BA65" s="147" t="s">
        <v>1</v>
      </c>
      <c r="BB65" s="147" t="s">
        <v>1</v>
      </c>
      <c r="BC65" s="147" t="s">
        <v>266</v>
      </c>
      <c r="BD65" s="147" t="s">
        <v>86</v>
      </c>
    </row>
    <row r="66">
      <c r="B66" s="21"/>
      <c r="L66" s="21"/>
      <c r="AZ66" s="147" t="s">
        <v>267</v>
      </c>
      <c r="BA66" s="147" t="s">
        <v>1</v>
      </c>
      <c r="BB66" s="147" t="s">
        <v>1</v>
      </c>
      <c r="BC66" s="147" t="s">
        <v>268</v>
      </c>
      <c r="BD66" s="147" t="s">
        <v>86</v>
      </c>
    </row>
    <row r="67">
      <c r="B67" s="21"/>
      <c r="L67" s="21"/>
      <c r="AZ67" s="147" t="s">
        <v>269</v>
      </c>
      <c r="BA67" s="147" t="s">
        <v>1</v>
      </c>
      <c r="BB67" s="147" t="s">
        <v>1</v>
      </c>
      <c r="BC67" s="147" t="s">
        <v>270</v>
      </c>
      <c r="BD67" s="147" t="s">
        <v>86</v>
      </c>
    </row>
    <row r="68">
      <c r="B68" s="21"/>
      <c r="L68" s="21"/>
      <c r="AZ68" s="147" t="s">
        <v>271</v>
      </c>
      <c r="BA68" s="147" t="s">
        <v>1</v>
      </c>
      <c r="BB68" s="147" t="s">
        <v>1</v>
      </c>
      <c r="BC68" s="147" t="s">
        <v>272</v>
      </c>
      <c r="BD68" s="147" t="s">
        <v>86</v>
      </c>
    </row>
    <row r="69">
      <c r="B69" s="21"/>
      <c r="L69" s="21"/>
      <c r="AZ69" s="147" t="s">
        <v>273</v>
      </c>
      <c r="BA69" s="147" t="s">
        <v>1</v>
      </c>
      <c r="BB69" s="147" t="s">
        <v>1</v>
      </c>
      <c r="BC69" s="147" t="s">
        <v>274</v>
      </c>
      <c r="BD69" s="147" t="s">
        <v>86</v>
      </c>
    </row>
    <row r="70">
      <c r="B70" s="21"/>
      <c r="L70" s="21"/>
      <c r="AZ70" s="147" t="s">
        <v>275</v>
      </c>
      <c r="BA70" s="147" t="s">
        <v>1</v>
      </c>
      <c r="BB70" s="147" t="s">
        <v>1</v>
      </c>
      <c r="BC70" s="147" t="s">
        <v>276</v>
      </c>
      <c r="BD70" s="147" t="s">
        <v>86</v>
      </c>
    </row>
    <row r="71">
      <c r="B71" s="21"/>
      <c r="L71" s="21"/>
      <c r="AZ71" s="147" t="s">
        <v>277</v>
      </c>
      <c r="BA71" s="147" t="s">
        <v>1</v>
      </c>
      <c r="BB71" s="147" t="s">
        <v>1</v>
      </c>
      <c r="BC71" s="147" t="s">
        <v>278</v>
      </c>
      <c r="BD71" s="147" t="s">
        <v>86</v>
      </c>
    </row>
    <row r="72">
      <c r="B72" s="21"/>
      <c r="L72" s="21"/>
      <c r="AZ72" s="147" t="s">
        <v>279</v>
      </c>
      <c r="BA72" s="147" t="s">
        <v>1</v>
      </c>
      <c r="BB72" s="147" t="s">
        <v>1</v>
      </c>
      <c r="BC72" s="147" t="s">
        <v>280</v>
      </c>
      <c r="BD72" s="147" t="s">
        <v>86</v>
      </c>
    </row>
    <row r="73">
      <c r="B73" s="21"/>
      <c r="L73" s="21"/>
      <c r="AZ73" s="147" t="s">
        <v>281</v>
      </c>
      <c r="BA73" s="147" t="s">
        <v>1</v>
      </c>
      <c r="BB73" s="147" t="s">
        <v>1</v>
      </c>
      <c r="BC73" s="147" t="s">
        <v>282</v>
      </c>
      <c r="BD73" s="147" t="s">
        <v>86</v>
      </c>
    </row>
    <row r="74">
      <c r="B74" s="21"/>
      <c r="L74" s="21"/>
      <c r="AZ74" s="147" t="s">
        <v>283</v>
      </c>
      <c r="BA74" s="147" t="s">
        <v>1</v>
      </c>
      <c r="BB74" s="147" t="s">
        <v>1</v>
      </c>
      <c r="BC74" s="147" t="s">
        <v>284</v>
      </c>
      <c r="BD74" s="147" t="s">
        <v>86</v>
      </c>
    </row>
    <row r="75">
      <c r="B75" s="21"/>
      <c r="L75" s="21"/>
      <c r="AZ75" s="147" t="s">
        <v>285</v>
      </c>
      <c r="BA75" s="147" t="s">
        <v>1</v>
      </c>
      <c r="BB75" s="147" t="s">
        <v>1</v>
      </c>
      <c r="BC75" s="147" t="s">
        <v>286</v>
      </c>
      <c r="BD75" s="147" t="s">
        <v>86</v>
      </c>
    </row>
    <row r="76" s="2" customFormat="1">
      <c r="A76" s="39"/>
      <c r="B76" s="45"/>
      <c r="C76" s="39"/>
      <c r="D76" s="177" t="s">
        <v>51</v>
      </c>
      <c r="E76" s="178"/>
      <c r="F76" s="179" t="s">
        <v>52</v>
      </c>
      <c r="G76" s="177" t="s">
        <v>51</v>
      </c>
      <c r="H76" s="178"/>
      <c r="I76" s="178"/>
      <c r="J76" s="180" t="s">
        <v>52</v>
      </c>
      <c r="K76" s="178"/>
      <c r="L76" s="64"/>
      <c r="S76" s="39"/>
      <c r="T76" s="39"/>
      <c r="U76" s="39"/>
      <c r="V76" s="39"/>
      <c r="W76" s="39"/>
      <c r="X76" s="39"/>
      <c r="Y76" s="39"/>
      <c r="Z76" s="39"/>
      <c r="AA76" s="39"/>
      <c r="AB76" s="39"/>
      <c r="AC76" s="39"/>
      <c r="AD76" s="39"/>
      <c r="AE76" s="39"/>
      <c r="AZ76" s="147" t="s">
        <v>287</v>
      </c>
      <c r="BA76" s="147" t="s">
        <v>1</v>
      </c>
      <c r="BB76" s="147" t="s">
        <v>1</v>
      </c>
      <c r="BC76" s="147" t="s">
        <v>288</v>
      </c>
      <c r="BD76" s="147" t="s">
        <v>86</v>
      </c>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c r="AZ77" s="147" t="s">
        <v>289</v>
      </c>
      <c r="BA77" s="147" t="s">
        <v>1</v>
      </c>
      <c r="BB77" s="147" t="s">
        <v>1</v>
      </c>
      <c r="BC77" s="147" t="s">
        <v>290</v>
      </c>
      <c r="BD77" s="147" t="s">
        <v>86</v>
      </c>
    </row>
    <row r="78">
      <c r="AZ78" s="147" t="s">
        <v>291</v>
      </c>
      <c r="BA78" s="147" t="s">
        <v>1</v>
      </c>
      <c r="BB78" s="147" t="s">
        <v>1</v>
      </c>
      <c r="BC78" s="147" t="s">
        <v>292</v>
      </c>
      <c r="BD78" s="147" t="s">
        <v>86</v>
      </c>
    </row>
    <row r="79">
      <c r="AZ79" s="147" t="s">
        <v>293</v>
      </c>
      <c r="BA79" s="147" t="s">
        <v>1</v>
      </c>
      <c r="BB79" s="147" t="s">
        <v>1</v>
      </c>
      <c r="BC79" s="147" t="s">
        <v>294</v>
      </c>
      <c r="BD79" s="147" t="s">
        <v>86</v>
      </c>
    </row>
    <row r="80">
      <c r="AZ80" s="147" t="s">
        <v>295</v>
      </c>
      <c r="BA80" s="147" t="s">
        <v>1</v>
      </c>
      <c r="BB80" s="147" t="s">
        <v>1</v>
      </c>
      <c r="BC80" s="147" t="s">
        <v>296</v>
      </c>
      <c r="BD80" s="147" t="s">
        <v>86</v>
      </c>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c r="AZ81" s="147" t="s">
        <v>297</v>
      </c>
      <c r="BA81" s="147" t="s">
        <v>1</v>
      </c>
      <c r="BB81" s="147" t="s">
        <v>1</v>
      </c>
      <c r="BC81" s="147" t="s">
        <v>298</v>
      </c>
      <c r="BD81" s="147" t="s">
        <v>86</v>
      </c>
    </row>
    <row r="82" s="2" customFormat="1" ht="24.96" customHeight="1">
      <c r="A82" s="39"/>
      <c r="B82" s="40"/>
      <c r="C82" s="24" t="s">
        <v>299</v>
      </c>
      <c r="D82" s="41"/>
      <c r="E82" s="41"/>
      <c r="F82" s="41"/>
      <c r="G82" s="41"/>
      <c r="H82" s="41"/>
      <c r="I82" s="41"/>
      <c r="J82" s="41"/>
      <c r="K82" s="41"/>
      <c r="L82" s="64"/>
      <c r="S82" s="39"/>
      <c r="T82" s="39"/>
      <c r="U82" s="39"/>
      <c r="V82" s="39"/>
      <c r="W82" s="39"/>
      <c r="X82" s="39"/>
      <c r="Y82" s="39"/>
      <c r="Z82" s="39"/>
      <c r="AA82" s="39"/>
      <c r="AB82" s="39"/>
      <c r="AC82" s="39"/>
      <c r="AD82" s="39"/>
      <c r="AE82" s="39"/>
      <c r="AZ82" s="147" t="s">
        <v>300</v>
      </c>
      <c r="BA82" s="147" t="s">
        <v>1</v>
      </c>
      <c r="BB82" s="147" t="s">
        <v>1</v>
      </c>
      <c r="BC82" s="147" t="s">
        <v>301</v>
      </c>
      <c r="BD82" s="147" t="s">
        <v>86</v>
      </c>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c r="AZ83" s="147" t="s">
        <v>302</v>
      </c>
      <c r="BA83" s="147" t="s">
        <v>1</v>
      </c>
      <c r="BB83" s="147" t="s">
        <v>1</v>
      </c>
      <c r="BC83" s="147" t="s">
        <v>303</v>
      </c>
      <c r="BD83" s="147" t="s">
        <v>86</v>
      </c>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c r="AZ84" s="147" t="s">
        <v>304</v>
      </c>
      <c r="BA84" s="147" t="s">
        <v>1</v>
      </c>
      <c r="BB84" s="147" t="s">
        <v>1</v>
      </c>
      <c r="BC84" s="147" t="s">
        <v>305</v>
      </c>
      <c r="BD84" s="147" t="s">
        <v>86</v>
      </c>
    </row>
    <row r="85" s="2" customFormat="1" ht="16.5" customHeight="1">
      <c r="A85" s="39"/>
      <c r="B85" s="40"/>
      <c r="C85" s="41"/>
      <c r="D85" s="41"/>
      <c r="E85" s="186" t="str">
        <f>E7</f>
        <v>Rekonstrukce Kounicova domu, Berkova ul. č.p. 100, Česká Lípa</v>
      </c>
      <c r="F85" s="33"/>
      <c r="G85" s="33"/>
      <c r="H85" s="33"/>
      <c r="I85" s="41"/>
      <c r="J85" s="41"/>
      <c r="K85" s="41"/>
      <c r="L85" s="64"/>
      <c r="S85" s="39"/>
      <c r="T85" s="39"/>
      <c r="U85" s="39"/>
      <c r="V85" s="39"/>
      <c r="W85" s="39"/>
      <c r="X85" s="39"/>
      <c r="Y85" s="39"/>
      <c r="Z85" s="39"/>
      <c r="AA85" s="39"/>
      <c r="AB85" s="39"/>
      <c r="AC85" s="39"/>
      <c r="AD85" s="39"/>
      <c r="AE85" s="39"/>
      <c r="AZ85" s="147" t="s">
        <v>306</v>
      </c>
      <c r="BA85" s="147" t="s">
        <v>1</v>
      </c>
      <c r="BB85" s="147" t="s">
        <v>1</v>
      </c>
      <c r="BC85" s="147" t="s">
        <v>307</v>
      </c>
      <c r="BD85" s="147" t="s">
        <v>86</v>
      </c>
    </row>
    <row r="86" s="2" customFormat="1" ht="12" customHeight="1">
      <c r="A86" s="39"/>
      <c r="B86" s="40"/>
      <c r="C86" s="33" t="s">
        <v>151</v>
      </c>
      <c r="D86" s="41"/>
      <c r="E86" s="41"/>
      <c r="F86" s="41"/>
      <c r="G86" s="41"/>
      <c r="H86" s="41"/>
      <c r="I86" s="41"/>
      <c r="J86" s="41"/>
      <c r="K86" s="41"/>
      <c r="L86" s="64"/>
      <c r="S86" s="39"/>
      <c r="T86" s="39"/>
      <c r="U86" s="39"/>
      <c r="V86" s="39"/>
      <c r="W86" s="39"/>
      <c r="X86" s="39"/>
      <c r="Y86" s="39"/>
      <c r="Z86" s="39"/>
      <c r="AA86" s="39"/>
      <c r="AB86" s="39"/>
      <c r="AC86" s="39"/>
      <c r="AD86" s="39"/>
      <c r="AE86" s="39"/>
      <c r="AZ86" s="147" t="s">
        <v>308</v>
      </c>
      <c r="BA86" s="147" t="s">
        <v>1</v>
      </c>
      <c r="BB86" s="147" t="s">
        <v>1</v>
      </c>
      <c r="BC86" s="147" t="s">
        <v>309</v>
      </c>
      <c r="BD86" s="147" t="s">
        <v>86</v>
      </c>
    </row>
    <row r="87" s="2" customFormat="1" ht="16.5" customHeight="1">
      <c r="A87" s="39"/>
      <c r="B87" s="40"/>
      <c r="C87" s="41"/>
      <c r="D87" s="41"/>
      <c r="E87" s="77" t="str">
        <f>E9</f>
        <v>00 - Bourací práce</v>
      </c>
      <c r="F87" s="41"/>
      <c r="G87" s="41"/>
      <c r="H87" s="41"/>
      <c r="I87" s="41"/>
      <c r="J87" s="41"/>
      <c r="K87" s="41"/>
      <c r="L87" s="64"/>
      <c r="S87" s="39"/>
      <c r="T87" s="39"/>
      <c r="U87" s="39"/>
      <c r="V87" s="39"/>
      <c r="W87" s="39"/>
      <c r="X87" s="39"/>
      <c r="Y87" s="39"/>
      <c r="Z87" s="39"/>
      <c r="AA87" s="39"/>
      <c r="AB87" s="39"/>
      <c r="AC87" s="39"/>
      <c r="AD87" s="39"/>
      <c r="AE87" s="39"/>
      <c r="AZ87" s="147" t="s">
        <v>310</v>
      </c>
      <c r="BA87" s="147" t="s">
        <v>1</v>
      </c>
      <c r="BB87" s="147" t="s">
        <v>1</v>
      </c>
      <c r="BC87" s="147" t="s">
        <v>311</v>
      </c>
      <c r="BD87" s="147" t="s">
        <v>86</v>
      </c>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c r="AZ88" s="147" t="s">
        <v>312</v>
      </c>
      <c r="BA88" s="147" t="s">
        <v>1</v>
      </c>
      <c r="BB88" s="147" t="s">
        <v>1</v>
      </c>
      <c r="BC88" s="147" t="s">
        <v>313</v>
      </c>
      <c r="BD88" s="147" t="s">
        <v>86</v>
      </c>
    </row>
    <row r="89" s="2" customFormat="1" ht="12" customHeight="1">
      <c r="A89" s="39"/>
      <c r="B89" s="40"/>
      <c r="C89" s="33" t="s">
        <v>20</v>
      </c>
      <c r="D89" s="41"/>
      <c r="E89" s="41"/>
      <c r="F89" s="28" t="str">
        <f>F12</f>
        <v>Berkova ul. č.p. 100</v>
      </c>
      <c r="G89" s="41"/>
      <c r="H89" s="41"/>
      <c r="I89" s="33" t="s">
        <v>22</v>
      </c>
      <c r="J89" s="80" t="str">
        <f>IF(J12="","",J12)</f>
        <v>5. 12. 2022</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Město Česká Lípa</v>
      </c>
      <c r="G91" s="41"/>
      <c r="H91" s="41"/>
      <c r="I91" s="33" t="s">
        <v>30</v>
      </c>
      <c r="J91" s="37" t="str">
        <f>E21</f>
        <v>DigiTry Art Technologies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Ing. Jan Duben</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7" t="s">
        <v>314</v>
      </c>
      <c r="D94" s="188"/>
      <c r="E94" s="188"/>
      <c r="F94" s="188"/>
      <c r="G94" s="188"/>
      <c r="H94" s="188"/>
      <c r="I94" s="188"/>
      <c r="J94" s="189" t="s">
        <v>315</v>
      </c>
      <c r="K94" s="188"/>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90" t="s">
        <v>316</v>
      </c>
      <c r="D96" s="41"/>
      <c r="E96" s="41"/>
      <c r="F96" s="41"/>
      <c r="G96" s="41"/>
      <c r="H96" s="41"/>
      <c r="I96" s="41"/>
      <c r="J96" s="111">
        <f>J133</f>
        <v>0</v>
      </c>
      <c r="K96" s="41"/>
      <c r="L96" s="64"/>
      <c r="S96" s="39"/>
      <c r="T96" s="39"/>
      <c r="U96" s="39"/>
      <c r="V96" s="39"/>
      <c r="W96" s="39"/>
      <c r="X96" s="39"/>
      <c r="Y96" s="39"/>
      <c r="Z96" s="39"/>
      <c r="AA96" s="39"/>
      <c r="AB96" s="39"/>
      <c r="AC96" s="39"/>
      <c r="AD96" s="39"/>
      <c r="AE96" s="39"/>
      <c r="AU96" s="18" t="s">
        <v>317</v>
      </c>
    </row>
    <row r="97" s="9" customFormat="1" ht="24.96" customHeight="1">
      <c r="A97" s="9"/>
      <c r="B97" s="191"/>
      <c r="C97" s="192"/>
      <c r="D97" s="193" t="s">
        <v>318</v>
      </c>
      <c r="E97" s="194"/>
      <c r="F97" s="194"/>
      <c r="G97" s="194"/>
      <c r="H97" s="194"/>
      <c r="I97" s="194"/>
      <c r="J97" s="195">
        <f>J134</f>
        <v>0</v>
      </c>
      <c r="K97" s="192"/>
      <c r="L97" s="196"/>
      <c r="S97" s="9"/>
      <c r="T97" s="9"/>
      <c r="U97" s="9"/>
      <c r="V97" s="9"/>
      <c r="W97" s="9"/>
      <c r="X97" s="9"/>
      <c r="Y97" s="9"/>
      <c r="Z97" s="9"/>
      <c r="AA97" s="9"/>
      <c r="AB97" s="9"/>
      <c r="AC97" s="9"/>
      <c r="AD97" s="9"/>
      <c r="AE97" s="9"/>
    </row>
    <row r="98" s="10" customFormat="1" ht="19.92" customHeight="1">
      <c r="A98" s="10"/>
      <c r="B98" s="197"/>
      <c r="C98" s="134"/>
      <c r="D98" s="198" t="s">
        <v>319</v>
      </c>
      <c r="E98" s="199"/>
      <c r="F98" s="199"/>
      <c r="G98" s="199"/>
      <c r="H98" s="199"/>
      <c r="I98" s="199"/>
      <c r="J98" s="200">
        <f>J135</f>
        <v>0</v>
      </c>
      <c r="K98" s="134"/>
      <c r="L98" s="201"/>
      <c r="S98" s="10"/>
      <c r="T98" s="10"/>
      <c r="U98" s="10"/>
      <c r="V98" s="10"/>
      <c r="W98" s="10"/>
      <c r="X98" s="10"/>
      <c r="Y98" s="10"/>
      <c r="Z98" s="10"/>
      <c r="AA98" s="10"/>
      <c r="AB98" s="10"/>
      <c r="AC98" s="10"/>
      <c r="AD98" s="10"/>
      <c r="AE98" s="10"/>
    </row>
    <row r="99" s="10" customFormat="1" ht="19.92" customHeight="1">
      <c r="A99" s="10"/>
      <c r="B99" s="197"/>
      <c r="C99" s="134"/>
      <c r="D99" s="198" t="s">
        <v>320</v>
      </c>
      <c r="E99" s="199"/>
      <c r="F99" s="199"/>
      <c r="G99" s="199"/>
      <c r="H99" s="199"/>
      <c r="I99" s="199"/>
      <c r="J99" s="200">
        <f>J240</f>
        <v>0</v>
      </c>
      <c r="K99" s="134"/>
      <c r="L99" s="201"/>
      <c r="S99" s="10"/>
      <c r="T99" s="10"/>
      <c r="U99" s="10"/>
      <c r="V99" s="10"/>
      <c r="W99" s="10"/>
      <c r="X99" s="10"/>
      <c r="Y99" s="10"/>
      <c r="Z99" s="10"/>
      <c r="AA99" s="10"/>
      <c r="AB99" s="10"/>
      <c r="AC99" s="10"/>
      <c r="AD99" s="10"/>
      <c r="AE99" s="10"/>
    </row>
    <row r="100" s="10" customFormat="1" ht="19.92" customHeight="1">
      <c r="A100" s="10"/>
      <c r="B100" s="197"/>
      <c r="C100" s="134"/>
      <c r="D100" s="198" t="s">
        <v>321</v>
      </c>
      <c r="E100" s="199"/>
      <c r="F100" s="199"/>
      <c r="G100" s="199"/>
      <c r="H100" s="199"/>
      <c r="I100" s="199"/>
      <c r="J100" s="200">
        <f>J244</f>
        <v>0</v>
      </c>
      <c r="K100" s="134"/>
      <c r="L100" s="201"/>
      <c r="S100" s="10"/>
      <c r="T100" s="10"/>
      <c r="U100" s="10"/>
      <c r="V100" s="10"/>
      <c r="W100" s="10"/>
      <c r="X100" s="10"/>
      <c r="Y100" s="10"/>
      <c r="Z100" s="10"/>
      <c r="AA100" s="10"/>
      <c r="AB100" s="10"/>
      <c r="AC100" s="10"/>
      <c r="AD100" s="10"/>
      <c r="AE100" s="10"/>
    </row>
    <row r="101" s="10" customFormat="1" ht="19.92" customHeight="1">
      <c r="A101" s="10"/>
      <c r="B101" s="197"/>
      <c r="C101" s="134"/>
      <c r="D101" s="198" t="s">
        <v>322</v>
      </c>
      <c r="E101" s="199"/>
      <c r="F101" s="199"/>
      <c r="G101" s="199"/>
      <c r="H101" s="199"/>
      <c r="I101" s="199"/>
      <c r="J101" s="200">
        <f>J547</f>
        <v>0</v>
      </c>
      <c r="K101" s="134"/>
      <c r="L101" s="201"/>
      <c r="S101" s="10"/>
      <c r="T101" s="10"/>
      <c r="U101" s="10"/>
      <c r="V101" s="10"/>
      <c r="W101" s="10"/>
      <c r="X101" s="10"/>
      <c r="Y101" s="10"/>
      <c r="Z101" s="10"/>
      <c r="AA101" s="10"/>
      <c r="AB101" s="10"/>
      <c r="AC101" s="10"/>
      <c r="AD101" s="10"/>
      <c r="AE101" s="10"/>
    </row>
    <row r="102" s="10" customFormat="1" ht="19.92" customHeight="1">
      <c r="A102" s="10"/>
      <c r="B102" s="197"/>
      <c r="C102" s="134"/>
      <c r="D102" s="198" t="s">
        <v>323</v>
      </c>
      <c r="E102" s="199"/>
      <c r="F102" s="199"/>
      <c r="G102" s="199"/>
      <c r="H102" s="199"/>
      <c r="I102" s="199"/>
      <c r="J102" s="200">
        <f>J561</f>
        <v>0</v>
      </c>
      <c r="K102" s="134"/>
      <c r="L102" s="201"/>
      <c r="S102" s="10"/>
      <c r="T102" s="10"/>
      <c r="U102" s="10"/>
      <c r="V102" s="10"/>
      <c r="W102" s="10"/>
      <c r="X102" s="10"/>
      <c r="Y102" s="10"/>
      <c r="Z102" s="10"/>
      <c r="AA102" s="10"/>
      <c r="AB102" s="10"/>
      <c r="AC102" s="10"/>
      <c r="AD102" s="10"/>
      <c r="AE102" s="10"/>
    </row>
    <row r="103" s="9" customFormat="1" ht="24.96" customHeight="1">
      <c r="A103" s="9"/>
      <c r="B103" s="191"/>
      <c r="C103" s="192"/>
      <c r="D103" s="193" t="s">
        <v>324</v>
      </c>
      <c r="E103" s="194"/>
      <c r="F103" s="194"/>
      <c r="G103" s="194"/>
      <c r="H103" s="194"/>
      <c r="I103" s="194"/>
      <c r="J103" s="195">
        <f>J564</f>
        <v>0</v>
      </c>
      <c r="K103" s="192"/>
      <c r="L103" s="196"/>
      <c r="S103" s="9"/>
      <c r="T103" s="9"/>
      <c r="U103" s="9"/>
      <c r="V103" s="9"/>
      <c r="W103" s="9"/>
      <c r="X103" s="9"/>
      <c r="Y103" s="9"/>
      <c r="Z103" s="9"/>
      <c r="AA103" s="9"/>
      <c r="AB103" s="9"/>
      <c r="AC103" s="9"/>
      <c r="AD103" s="9"/>
      <c r="AE103" s="9"/>
    </row>
    <row r="104" s="10" customFormat="1" ht="19.92" customHeight="1">
      <c r="A104" s="10"/>
      <c r="B104" s="197"/>
      <c r="C104" s="134"/>
      <c r="D104" s="198" t="s">
        <v>325</v>
      </c>
      <c r="E104" s="199"/>
      <c r="F104" s="199"/>
      <c r="G104" s="199"/>
      <c r="H104" s="199"/>
      <c r="I104" s="199"/>
      <c r="J104" s="200">
        <f>J565</f>
        <v>0</v>
      </c>
      <c r="K104" s="134"/>
      <c r="L104" s="201"/>
      <c r="S104" s="10"/>
      <c r="T104" s="10"/>
      <c r="U104" s="10"/>
      <c r="V104" s="10"/>
      <c r="W104" s="10"/>
      <c r="X104" s="10"/>
      <c r="Y104" s="10"/>
      <c r="Z104" s="10"/>
      <c r="AA104" s="10"/>
      <c r="AB104" s="10"/>
      <c r="AC104" s="10"/>
      <c r="AD104" s="10"/>
      <c r="AE104" s="10"/>
    </row>
    <row r="105" s="10" customFormat="1" ht="19.92" customHeight="1">
      <c r="A105" s="10"/>
      <c r="B105" s="197"/>
      <c r="C105" s="134"/>
      <c r="D105" s="198" t="s">
        <v>326</v>
      </c>
      <c r="E105" s="199"/>
      <c r="F105" s="199"/>
      <c r="G105" s="199"/>
      <c r="H105" s="199"/>
      <c r="I105" s="199"/>
      <c r="J105" s="200">
        <f>J578</f>
        <v>0</v>
      </c>
      <c r="K105" s="134"/>
      <c r="L105" s="201"/>
      <c r="S105" s="10"/>
      <c r="T105" s="10"/>
      <c r="U105" s="10"/>
      <c r="V105" s="10"/>
      <c r="W105" s="10"/>
      <c r="X105" s="10"/>
      <c r="Y105" s="10"/>
      <c r="Z105" s="10"/>
      <c r="AA105" s="10"/>
      <c r="AB105" s="10"/>
      <c r="AC105" s="10"/>
      <c r="AD105" s="10"/>
      <c r="AE105" s="10"/>
    </row>
    <row r="106" s="10" customFormat="1" ht="19.92" customHeight="1">
      <c r="A106" s="10"/>
      <c r="B106" s="197"/>
      <c r="C106" s="134"/>
      <c r="D106" s="198" t="s">
        <v>327</v>
      </c>
      <c r="E106" s="199"/>
      <c r="F106" s="199"/>
      <c r="G106" s="199"/>
      <c r="H106" s="199"/>
      <c r="I106" s="199"/>
      <c r="J106" s="200">
        <f>J626</f>
        <v>0</v>
      </c>
      <c r="K106" s="134"/>
      <c r="L106" s="201"/>
      <c r="S106" s="10"/>
      <c r="T106" s="10"/>
      <c r="U106" s="10"/>
      <c r="V106" s="10"/>
      <c r="W106" s="10"/>
      <c r="X106" s="10"/>
      <c r="Y106" s="10"/>
      <c r="Z106" s="10"/>
      <c r="AA106" s="10"/>
      <c r="AB106" s="10"/>
      <c r="AC106" s="10"/>
      <c r="AD106" s="10"/>
      <c r="AE106" s="10"/>
    </row>
    <row r="107" s="10" customFormat="1" ht="19.92" customHeight="1">
      <c r="A107" s="10"/>
      <c r="B107" s="197"/>
      <c r="C107" s="134"/>
      <c r="D107" s="198" t="s">
        <v>328</v>
      </c>
      <c r="E107" s="199"/>
      <c r="F107" s="199"/>
      <c r="G107" s="199"/>
      <c r="H107" s="199"/>
      <c r="I107" s="199"/>
      <c r="J107" s="200">
        <f>J638</f>
        <v>0</v>
      </c>
      <c r="K107" s="134"/>
      <c r="L107" s="201"/>
      <c r="S107" s="10"/>
      <c r="T107" s="10"/>
      <c r="U107" s="10"/>
      <c r="V107" s="10"/>
      <c r="W107" s="10"/>
      <c r="X107" s="10"/>
      <c r="Y107" s="10"/>
      <c r="Z107" s="10"/>
      <c r="AA107" s="10"/>
      <c r="AB107" s="10"/>
      <c r="AC107" s="10"/>
      <c r="AD107" s="10"/>
      <c r="AE107" s="10"/>
    </row>
    <row r="108" s="10" customFormat="1" ht="19.92" customHeight="1">
      <c r="A108" s="10"/>
      <c r="B108" s="197"/>
      <c r="C108" s="134"/>
      <c r="D108" s="198" t="s">
        <v>329</v>
      </c>
      <c r="E108" s="199"/>
      <c r="F108" s="199"/>
      <c r="G108" s="199"/>
      <c r="H108" s="199"/>
      <c r="I108" s="199"/>
      <c r="J108" s="200">
        <f>J646</f>
        <v>0</v>
      </c>
      <c r="K108" s="134"/>
      <c r="L108" s="201"/>
      <c r="S108" s="10"/>
      <c r="T108" s="10"/>
      <c r="U108" s="10"/>
      <c r="V108" s="10"/>
      <c r="W108" s="10"/>
      <c r="X108" s="10"/>
      <c r="Y108" s="10"/>
      <c r="Z108" s="10"/>
      <c r="AA108" s="10"/>
      <c r="AB108" s="10"/>
      <c r="AC108" s="10"/>
      <c r="AD108" s="10"/>
      <c r="AE108" s="10"/>
    </row>
    <row r="109" s="10" customFormat="1" ht="19.92" customHeight="1">
      <c r="A109" s="10"/>
      <c r="B109" s="197"/>
      <c r="C109" s="134"/>
      <c r="D109" s="198" t="s">
        <v>330</v>
      </c>
      <c r="E109" s="199"/>
      <c r="F109" s="199"/>
      <c r="G109" s="199"/>
      <c r="H109" s="199"/>
      <c r="I109" s="199"/>
      <c r="J109" s="200">
        <f>J650</f>
        <v>0</v>
      </c>
      <c r="K109" s="134"/>
      <c r="L109" s="201"/>
      <c r="S109" s="10"/>
      <c r="T109" s="10"/>
      <c r="U109" s="10"/>
      <c r="V109" s="10"/>
      <c r="W109" s="10"/>
      <c r="X109" s="10"/>
      <c r="Y109" s="10"/>
      <c r="Z109" s="10"/>
      <c r="AA109" s="10"/>
      <c r="AB109" s="10"/>
      <c r="AC109" s="10"/>
      <c r="AD109" s="10"/>
      <c r="AE109" s="10"/>
    </row>
    <row r="110" s="10" customFormat="1" ht="19.92" customHeight="1">
      <c r="A110" s="10"/>
      <c r="B110" s="197"/>
      <c r="C110" s="134"/>
      <c r="D110" s="198" t="s">
        <v>331</v>
      </c>
      <c r="E110" s="199"/>
      <c r="F110" s="199"/>
      <c r="G110" s="199"/>
      <c r="H110" s="199"/>
      <c r="I110" s="199"/>
      <c r="J110" s="200">
        <f>J654</f>
        <v>0</v>
      </c>
      <c r="K110" s="134"/>
      <c r="L110" s="201"/>
      <c r="S110" s="10"/>
      <c r="T110" s="10"/>
      <c r="U110" s="10"/>
      <c r="V110" s="10"/>
      <c r="W110" s="10"/>
      <c r="X110" s="10"/>
      <c r="Y110" s="10"/>
      <c r="Z110" s="10"/>
      <c r="AA110" s="10"/>
      <c r="AB110" s="10"/>
      <c r="AC110" s="10"/>
      <c r="AD110" s="10"/>
      <c r="AE110" s="10"/>
    </row>
    <row r="111" s="10" customFormat="1" ht="19.92" customHeight="1">
      <c r="A111" s="10"/>
      <c r="B111" s="197"/>
      <c r="C111" s="134"/>
      <c r="D111" s="198" t="s">
        <v>332</v>
      </c>
      <c r="E111" s="199"/>
      <c r="F111" s="199"/>
      <c r="G111" s="199"/>
      <c r="H111" s="199"/>
      <c r="I111" s="199"/>
      <c r="J111" s="200">
        <f>J661</f>
        <v>0</v>
      </c>
      <c r="K111" s="134"/>
      <c r="L111" s="201"/>
      <c r="S111" s="10"/>
      <c r="T111" s="10"/>
      <c r="U111" s="10"/>
      <c r="V111" s="10"/>
      <c r="W111" s="10"/>
      <c r="X111" s="10"/>
      <c r="Y111" s="10"/>
      <c r="Z111" s="10"/>
      <c r="AA111" s="10"/>
      <c r="AB111" s="10"/>
      <c r="AC111" s="10"/>
      <c r="AD111" s="10"/>
      <c r="AE111" s="10"/>
    </row>
    <row r="112" s="10" customFormat="1" ht="19.92" customHeight="1">
      <c r="A112" s="10"/>
      <c r="B112" s="197"/>
      <c r="C112" s="134"/>
      <c r="D112" s="198" t="s">
        <v>333</v>
      </c>
      <c r="E112" s="199"/>
      <c r="F112" s="199"/>
      <c r="G112" s="199"/>
      <c r="H112" s="199"/>
      <c r="I112" s="199"/>
      <c r="J112" s="200">
        <f>J680</f>
        <v>0</v>
      </c>
      <c r="K112" s="134"/>
      <c r="L112" s="201"/>
      <c r="S112" s="10"/>
      <c r="T112" s="10"/>
      <c r="U112" s="10"/>
      <c r="V112" s="10"/>
      <c r="W112" s="10"/>
      <c r="X112" s="10"/>
      <c r="Y112" s="10"/>
      <c r="Z112" s="10"/>
      <c r="AA112" s="10"/>
      <c r="AB112" s="10"/>
      <c r="AC112" s="10"/>
      <c r="AD112" s="10"/>
      <c r="AE112" s="10"/>
    </row>
    <row r="113" s="10" customFormat="1" ht="19.92" customHeight="1">
      <c r="A113" s="10"/>
      <c r="B113" s="197"/>
      <c r="C113" s="134"/>
      <c r="D113" s="198" t="s">
        <v>334</v>
      </c>
      <c r="E113" s="199"/>
      <c r="F113" s="199"/>
      <c r="G113" s="199"/>
      <c r="H113" s="199"/>
      <c r="I113" s="199"/>
      <c r="J113" s="200">
        <f>J689</f>
        <v>0</v>
      </c>
      <c r="K113" s="134"/>
      <c r="L113" s="201"/>
      <c r="S113" s="10"/>
      <c r="T113" s="10"/>
      <c r="U113" s="10"/>
      <c r="V113" s="10"/>
      <c r="W113" s="10"/>
      <c r="X113" s="10"/>
      <c r="Y113" s="10"/>
      <c r="Z113" s="10"/>
      <c r="AA113" s="10"/>
      <c r="AB113" s="10"/>
      <c r="AC113" s="10"/>
      <c r="AD113" s="10"/>
      <c r="AE113" s="10"/>
    </row>
    <row r="114" s="2" customFormat="1" ht="21.84"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67"/>
      <c r="C115" s="68"/>
      <c r="D115" s="68"/>
      <c r="E115" s="68"/>
      <c r="F115" s="68"/>
      <c r="G115" s="68"/>
      <c r="H115" s="68"/>
      <c r="I115" s="68"/>
      <c r="J115" s="68"/>
      <c r="K115" s="68"/>
      <c r="L115" s="64"/>
      <c r="S115" s="39"/>
      <c r="T115" s="39"/>
      <c r="U115" s="39"/>
      <c r="V115" s="39"/>
      <c r="W115" s="39"/>
      <c r="X115" s="39"/>
      <c r="Y115" s="39"/>
      <c r="Z115" s="39"/>
      <c r="AA115" s="39"/>
      <c r="AB115" s="39"/>
      <c r="AC115" s="39"/>
      <c r="AD115" s="39"/>
      <c r="AE115" s="39"/>
    </row>
    <row r="119" s="2" customFormat="1" ht="6.96" customHeight="1">
      <c r="A119" s="39"/>
      <c r="B119" s="69"/>
      <c r="C119" s="70"/>
      <c r="D119" s="70"/>
      <c r="E119" s="70"/>
      <c r="F119" s="70"/>
      <c r="G119" s="70"/>
      <c r="H119" s="70"/>
      <c r="I119" s="70"/>
      <c r="J119" s="70"/>
      <c r="K119" s="70"/>
      <c r="L119" s="64"/>
      <c r="S119" s="39"/>
      <c r="T119" s="39"/>
      <c r="U119" s="39"/>
      <c r="V119" s="39"/>
      <c r="W119" s="39"/>
      <c r="X119" s="39"/>
      <c r="Y119" s="39"/>
      <c r="Z119" s="39"/>
      <c r="AA119" s="39"/>
      <c r="AB119" s="39"/>
      <c r="AC119" s="39"/>
      <c r="AD119" s="39"/>
      <c r="AE119" s="39"/>
    </row>
    <row r="120" s="2" customFormat="1" ht="24.96" customHeight="1">
      <c r="A120" s="39"/>
      <c r="B120" s="40"/>
      <c r="C120" s="24" t="s">
        <v>335</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16</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6.5" customHeight="1">
      <c r="A123" s="39"/>
      <c r="B123" s="40"/>
      <c r="C123" s="41"/>
      <c r="D123" s="41"/>
      <c r="E123" s="186" t="str">
        <f>E7</f>
        <v>Rekonstrukce Kounicova domu, Berkova ul. č.p. 100, Česká Lípa</v>
      </c>
      <c r="F123" s="33"/>
      <c r="G123" s="33"/>
      <c r="H123" s="33"/>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151</v>
      </c>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6.5" customHeight="1">
      <c r="A125" s="39"/>
      <c r="B125" s="40"/>
      <c r="C125" s="41"/>
      <c r="D125" s="41"/>
      <c r="E125" s="77" t="str">
        <f>E9</f>
        <v>00 - Bourací práce</v>
      </c>
      <c r="F125" s="41"/>
      <c r="G125" s="41"/>
      <c r="H125" s="41"/>
      <c r="I125" s="41"/>
      <c r="J125" s="41"/>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2" customHeight="1">
      <c r="A127" s="39"/>
      <c r="B127" s="40"/>
      <c r="C127" s="33" t="s">
        <v>20</v>
      </c>
      <c r="D127" s="41"/>
      <c r="E127" s="41"/>
      <c r="F127" s="28" t="str">
        <f>F12</f>
        <v>Berkova ul. č.p. 100</v>
      </c>
      <c r="G127" s="41"/>
      <c r="H127" s="41"/>
      <c r="I127" s="33" t="s">
        <v>22</v>
      </c>
      <c r="J127" s="80" t="str">
        <f>IF(J12="","",J12)</f>
        <v>5. 12. 2022</v>
      </c>
      <c r="K127" s="41"/>
      <c r="L127" s="64"/>
      <c r="S127" s="39"/>
      <c r="T127" s="39"/>
      <c r="U127" s="39"/>
      <c r="V127" s="39"/>
      <c r="W127" s="39"/>
      <c r="X127" s="39"/>
      <c r="Y127" s="39"/>
      <c r="Z127" s="39"/>
      <c r="AA127" s="39"/>
      <c r="AB127" s="39"/>
      <c r="AC127" s="39"/>
      <c r="AD127" s="39"/>
      <c r="AE127" s="39"/>
    </row>
    <row r="128" s="2" customFormat="1" ht="6.96"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25.65" customHeight="1">
      <c r="A129" s="39"/>
      <c r="B129" s="40"/>
      <c r="C129" s="33" t="s">
        <v>24</v>
      </c>
      <c r="D129" s="41"/>
      <c r="E129" s="41"/>
      <c r="F129" s="28" t="str">
        <f>E15</f>
        <v>Město Česká Lípa</v>
      </c>
      <c r="G129" s="41"/>
      <c r="H129" s="41"/>
      <c r="I129" s="33" t="s">
        <v>30</v>
      </c>
      <c r="J129" s="37" t="str">
        <f>E21</f>
        <v>DigiTry Art Technologies s.r.o.</v>
      </c>
      <c r="K129" s="41"/>
      <c r="L129" s="64"/>
      <c r="S129" s="39"/>
      <c r="T129" s="39"/>
      <c r="U129" s="39"/>
      <c r="V129" s="39"/>
      <c r="W129" s="39"/>
      <c r="X129" s="39"/>
      <c r="Y129" s="39"/>
      <c r="Z129" s="39"/>
      <c r="AA129" s="39"/>
      <c r="AB129" s="39"/>
      <c r="AC129" s="39"/>
      <c r="AD129" s="39"/>
      <c r="AE129" s="39"/>
    </row>
    <row r="130" s="2" customFormat="1" ht="15.15" customHeight="1">
      <c r="A130" s="39"/>
      <c r="B130" s="40"/>
      <c r="C130" s="33" t="s">
        <v>28</v>
      </c>
      <c r="D130" s="41"/>
      <c r="E130" s="41"/>
      <c r="F130" s="28" t="str">
        <f>IF(E18="","",E18)</f>
        <v>Vyplň údaj</v>
      </c>
      <c r="G130" s="41"/>
      <c r="H130" s="41"/>
      <c r="I130" s="33" t="s">
        <v>33</v>
      </c>
      <c r="J130" s="37" t="str">
        <f>E24</f>
        <v>Ing. Jan Duben</v>
      </c>
      <c r="K130" s="41"/>
      <c r="L130" s="64"/>
      <c r="S130" s="39"/>
      <c r="T130" s="39"/>
      <c r="U130" s="39"/>
      <c r="V130" s="39"/>
      <c r="W130" s="39"/>
      <c r="X130" s="39"/>
      <c r="Y130" s="39"/>
      <c r="Z130" s="39"/>
      <c r="AA130" s="39"/>
      <c r="AB130" s="39"/>
      <c r="AC130" s="39"/>
      <c r="AD130" s="39"/>
      <c r="AE130" s="39"/>
    </row>
    <row r="131" s="2" customFormat="1" ht="10.32" customHeight="1">
      <c r="A131" s="39"/>
      <c r="B131" s="40"/>
      <c r="C131" s="41"/>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11" customFormat="1" ht="29.28" customHeight="1">
      <c r="A132" s="202"/>
      <c r="B132" s="203"/>
      <c r="C132" s="204" t="s">
        <v>336</v>
      </c>
      <c r="D132" s="205" t="s">
        <v>61</v>
      </c>
      <c r="E132" s="205" t="s">
        <v>57</v>
      </c>
      <c r="F132" s="205" t="s">
        <v>58</v>
      </c>
      <c r="G132" s="205" t="s">
        <v>337</v>
      </c>
      <c r="H132" s="205" t="s">
        <v>338</v>
      </c>
      <c r="I132" s="205" t="s">
        <v>339</v>
      </c>
      <c r="J132" s="205" t="s">
        <v>315</v>
      </c>
      <c r="K132" s="206" t="s">
        <v>340</v>
      </c>
      <c r="L132" s="207"/>
      <c r="M132" s="101" t="s">
        <v>1</v>
      </c>
      <c r="N132" s="102" t="s">
        <v>40</v>
      </c>
      <c r="O132" s="102" t="s">
        <v>341</v>
      </c>
      <c r="P132" s="102" t="s">
        <v>342</v>
      </c>
      <c r="Q132" s="102" t="s">
        <v>343</v>
      </c>
      <c r="R132" s="102" t="s">
        <v>344</v>
      </c>
      <c r="S132" s="102" t="s">
        <v>345</v>
      </c>
      <c r="T132" s="103" t="s">
        <v>346</v>
      </c>
      <c r="U132" s="202"/>
      <c r="V132" s="202"/>
      <c r="W132" s="202"/>
      <c r="X132" s="202"/>
      <c r="Y132" s="202"/>
      <c r="Z132" s="202"/>
      <c r="AA132" s="202"/>
      <c r="AB132" s="202"/>
      <c r="AC132" s="202"/>
      <c r="AD132" s="202"/>
      <c r="AE132" s="202"/>
    </row>
    <row r="133" s="2" customFormat="1" ht="22.8" customHeight="1">
      <c r="A133" s="39"/>
      <c r="B133" s="40"/>
      <c r="C133" s="108" t="s">
        <v>347</v>
      </c>
      <c r="D133" s="41"/>
      <c r="E133" s="41"/>
      <c r="F133" s="41"/>
      <c r="G133" s="41"/>
      <c r="H133" s="41"/>
      <c r="I133" s="41"/>
      <c r="J133" s="208">
        <f>BK133</f>
        <v>0</v>
      </c>
      <c r="K133" s="41"/>
      <c r="L133" s="45"/>
      <c r="M133" s="104"/>
      <c r="N133" s="209"/>
      <c r="O133" s="105"/>
      <c r="P133" s="210">
        <f>P134+P564</f>
        <v>0</v>
      </c>
      <c r="Q133" s="105"/>
      <c r="R133" s="210">
        <f>R134+R564</f>
        <v>14.762191850000001</v>
      </c>
      <c r="S133" s="105"/>
      <c r="T133" s="211">
        <f>T134+T564</f>
        <v>1182.1041000400001</v>
      </c>
      <c r="U133" s="39"/>
      <c r="V133" s="39"/>
      <c r="W133" s="39"/>
      <c r="X133" s="39"/>
      <c r="Y133" s="39"/>
      <c r="Z133" s="39"/>
      <c r="AA133" s="39"/>
      <c r="AB133" s="39"/>
      <c r="AC133" s="39"/>
      <c r="AD133" s="39"/>
      <c r="AE133" s="39"/>
      <c r="AT133" s="18" t="s">
        <v>75</v>
      </c>
      <c r="AU133" s="18" t="s">
        <v>317</v>
      </c>
      <c r="BK133" s="212">
        <f>BK134+BK564</f>
        <v>0</v>
      </c>
    </row>
    <row r="134" s="12" customFormat="1" ht="25.92" customHeight="1">
      <c r="A134" s="12"/>
      <c r="B134" s="213"/>
      <c r="C134" s="214"/>
      <c r="D134" s="215" t="s">
        <v>75</v>
      </c>
      <c r="E134" s="216" t="s">
        <v>348</v>
      </c>
      <c r="F134" s="216" t="s">
        <v>349</v>
      </c>
      <c r="G134" s="214"/>
      <c r="H134" s="214"/>
      <c r="I134" s="217"/>
      <c r="J134" s="218">
        <f>BK134</f>
        <v>0</v>
      </c>
      <c r="K134" s="214"/>
      <c r="L134" s="219"/>
      <c r="M134" s="220"/>
      <c r="N134" s="221"/>
      <c r="O134" s="221"/>
      <c r="P134" s="222">
        <f>P135+P240+P244+P547+P561</f>
        <v>0</v>
      </c>
      <c r="Q134" s="221"/>
      <c r="R134" s="222">
        <f>R135+R240+R244+R547+R561</f>
        <v>9.7261978500000001</v>
      </c>
      <c r="S134" s="221"/>
      <c r="T134" s="223">
        <f>T135+T240+T244+T547+T561</f>
        <v>1105.9977776400001</v>
      </c>
      <c r="U134" s="12"/>
      <c r="V134" s="12"/>
      <c r="W134" s="12"/>
      <c r="X134" s="12"/>
      <c r="Y134" s="12"/>
      <c r="Z134" s="12"/>
      <c r="AA134" s="12"/>
      <c r="AB134" s="12"/>
      <c r="AC134" s="12"/>
      <c r="AD134" s="12"/>
      <c r="AE134" s="12"/>
      <c r="AR134" s="224" t="s">
        <v>84</v>
      </c>
      <c r="AT134" s="225" t="s">
        <v>75</v>
      </c>
      <c r="AU134" s="225" t="s">
        <v>76</v>
      </c>
      <c r="AY134" s="224" t="s">
        <v>350</v>
      </c>
      <c r="BK134" s="226">
        <f>BK135+BK240+BK244+BK547+BK561</f>
        <v>0</v>
      </c>
    </row>
    <row r="135" s="12" customFormat="1" ht="22.8" customHeight="1">
      <c r="A135" s="12"/>
      <c r="B135" s="213"/>
      <c r="C135" s="214"/>
      <c r="D135" s="215" t="s">
        <v>75</v>
      </c>
      <c r="E135" s="227" t="s">
        <v>84</v>
      </c>
      <c r="F135" s="227" t="s">
        <v>351</v>
      </c>
      <c r="G135" s="214"/>
      <c r="H135" s="214"/>
      <c r="I135" s="217"/>
      <c r="J135" s="228">
        <f>BK135</f>
        <v>0</v>
      </c>
      <c r="K135" s="214"/>
      <c r="L135" s="219"/>
      <c r="M135" s="220"/>
      <c r="N135" s="221"/>
      <c r="O135" s="221"/>
      <c r="P135" s="222">
        <f>SUM(P136:P239)</f>
        <v>0</v>
      </c>
      <c r="Q135" s="221"/>
      <c r="R135" s="222">
        <f>SUM(R136:R239)</f>
        <v>0</v>
      </c>
      <c r="S135" s="221"/>
      <c r="T135" s="223">
        <f>SUM(T136:T239)</f>
        <v>56.587699999999998</v>
      </c>
      <c r="U135" s="12"/>
      <c r="V135" s="12"/>
      <c r="W135" s="12"/>
      <c r="X135" s="12"/>
      <c r="Y135" s="12"/>
      <c r="Z135" s="12"/>
      <c r="AA135" s="12"/>
      <c r="AB135" s="12"/>
      <c r="AC135" s="12"/>
      <c r="AD135" s="12"/>
      <c r="AE135" s="12"/>
      <c r="AR135" s="224" t="s">
        <v>84</v>
      </c>
      <c r="AT135" s="225" t="s">
        <v>75</v>
      </c>
      <c r="AU135" s="225" t="s">
        <v>84</v>
      </c>
      <c r="AY135" s="224" t="s">
        <v>350</v>
      </c>
      <c r="BK135" s="226">
        <f>SUM(BK136:BK239)</f>
        <v>0</v>
      </c>
    </row>
    <row r="136" s="2" customFormat="1" ht="24.15" customHeight="1">
      <c r="A136" s="39"/>
      <c r="B136" s="40"/>
      <c r="C136" s="229" t="s">
        <v>84</v>
      </c>
      <c r="D136" s="229" t="s">
        <v>352</v>
      </c>
      <c r="E136" s="230" t="s">
        <v>353</v>
      </c>
      <c r="F136" s="231" t="s">
        <v>354</v>
      </c>
      <c r="G136" s="232" t="s">
        <v>355</v>
      </c>
      <c r="H136" s="233">
        <v>164.60499999999999</v>
      </c>
      <c r="I136" s="234"/>
      <c r="J136" s="235">
        <f>ROUND(I136*H136,2)</f>
        <v>0</v>
      </c>
      <c r="K136" s="231" t="s">
        <v>356</v>
      </c>
      <c r="L136" s="45"/>
      <c r="M136" s="236" t="s">
        <v>1</v>
      </c>
      <c r="N136" s="237" t="s">
        <v>41</v>
      </c>
      <c r="O136" s="92"/>
      <c r="P136" s="238">
        <f>O136*H136</f>
        <v>0</v>
      </c>
      <c r="Q136" s="238">
        <v>0</v>
      </c>
      <c r="R136" s="238">
        <f>Q136*H136</f>
        <v>0</v>
      </c>
      <c r="S136" s="238">
        <v>0.26000000000000001</v>
      </c>
      <c r="T136" s="239">
        <f>S136*H136</f>
        <v>42.7973</v>
      </c>
      <c r="U136" s="39"/>
      <c r="V136" s="39"/>
      <c r="W136" s="39"/>
      <c r="X136" s="39"/>
      <c r="Y136" s="39"/>
      <c r="Z136" s="39"/>
      <c r="AA136" s="39"/>
      <c r="AB136" s="39"/>
      <c r="AC136" s="39"/>
      <c r="AD136" s="39"/>
      <c r="AE136" s="39"/>
      <c r="AR136" s="240" t="s">
        <v>357</v>
      </c>
      <c r="AT136" s="240" t="s">
        <v>352</v>
      </c>
      <c r="AU136" s="240" t="s">
        <v>86</v>
      </c>
      <c r="AY136" s="18" t="s">
        <v>350</v>
      </c>
      <c r="BE136" s="241">
        <f>IF(N136="základní",J136,0)</f>
        <v>0</v>
      </c>
      <c r="BF136" s="241">
        <f>IF(N136="snížená",J136,0)</f>
        <v>0</v>
      </c>
      <c r="BG136" s="241">
        <f>IF(N136="zákl. přenesená",J136,0)</f>
        <v>0</v>
      </c>
      <c r="BH136" s="241">
        <f>IF(N136="sníž. přenesená",J136,0)</f>
        <v>0</v>
      </c>
      <c r="BI136" s="241">
        <f>IF(N136="nulová",J136,0)</f>
        <v>0</v>
      </c>
      <c r="BJ136" s="18" t="s">
        <v>84</v>
      </c>
      <c r="BK136" s="241">
        <f>ROUND(I136*H136,2)</f>
        <v>0</v>
      </c>
      <c r="BL136" s="18" t="s">
        <v>357</v>
      </c>
      <c r="BM136" s="240" t="s">
        <v>358</v>
      </c>
    </row>
    <row r="137" s="2" customFormat="1">
      <c r="A137" s="39"/>
      <c r="B137" s="40"/>
      <c r="C137" s="41"/>
      <c r="D137" s="242" t="s">
        <v>359</v>
      </c>
      <c r="E137" s="41"/>
      <c r="F137" s="243" t="s">
        <v>360</v>
      </c>
      <c r="G137" s="41"/>
      <c r="H137" s="41"/>
      <c r="I137" s="244"/>
      <c r="J137" s="41"/>
      <c r="K137" s="41"/>
      <c r="L137" s="45"/>
      <c r="M137" s="245"/>
      <c r="N137" s="246"/>
      <c r="O137" s="92"/>
      <c r="P137" s="92"/>
      <c r="Q137" s="92"/>
      <c r="R137" s="92"/>
      <c r="S137" s="92"/>
      <c r="T137" s="93"/>
      <c r="U137" s="39"/>
      <c r="V137" s="39"/>
      <c r="W137" s="39"/>
      <c r="X137" s="39"/>
      <c r="Y137" s="39"/>
      <c r="Z137" s="39"/>
      <c r="AA137" s="39"/>
      <c r="AB137" s="39"/>
      <c r="AC137" s="39"/>
      <c r="AD137" s="39"/>
      <c r="AE137" s="39"/>
      <c r="AT137" s="18" t="s">
        <v>359</v>
      </c>
      <c r="AU137" s="18" t="s">
        <v>86</v>
      </c>
    </row>
    <row r="138" s="13" customFormat="1">
      <c r="A138" s="13"/>
      <c r="B138" s="247"/>
      <c r="C138" s="248"/>
      <c r="D138" s="242" t="s">
        <v>361</v>
      </c>
      <c r="E138" s="249" t="s">
        <v>285</v>
      </c>
      <c r="F138" s="250" t="s">
        <v>362</v>
      </c>
      <c r="G138" s="248"/>
      <c r="H138" s="251">
        <v>86.439999999999998</v>
      </c>
      <c r="I138" s="252"/>
      <c r="J138" s="248"/>
      <c r="K138" s="248"/>
      <c r="L138" s="253"/>
      <c r="M138" s="254"/>
      <c r="N138" s="255"/>
      <c r="O138" s="255"/>
      <c r="P138" s="255"/>
      <c r="Q138" s="255"/>
      <c r="R138" s="255"/>
      <c r="S138" s="255"/>
      <c r="T138" s="256"/>
      <c r="U138" s="13"/>
      <c r="V138" s="13"/>
      <c r="W138" s="13"/>
      <c r="X138" s="13"/>
      <c r="Y138" s="13"/>
      <c r="Z138" s="13"/>
      <c r="AA138" s="13"/>
      <c r="AB138" s="13"/>
      <c r="AC138" s="13"/>
      <c r="AD138" s="13"/>
      <c r="AE138" s="13"/>
      <c r="AT138" s="257" t="s">
        <v>361</v>
      </c>
      <c r="AU138" s="257" t="s">
        <v>86</v>
      </c>
      <c r="AV138" s="13" t="s">
        <v>86</v>
      </c>
      <c r="AW138" s="13" t="s">
        <v>32</v>
      </c>
      <c r="AX138" s="13" t="s">
        <v>76</v>
      </c>
      <c r="AY138" s="257" t="s">
        <v>350</v>
      </c>
    </row>
    <row r="139" s="13" customFormat="1">
      <c r="A139" s="13"/>
      <c r="B139" s="247"/>
      <c r="C139" s="248"/>
      <c r="D139" s="242" t="s">
        <v>361</v>
      </c>
      <c r="E139" s="249" t="s">
        <v>289</v>
      </c>
      <c r="F139" s="250" t="s">
        <v>363</v>
      </c>
      <c r="G139" s="248"/>
      <c r="H139" s="251">
        <v>78.165000000000006</v>
      </c>
      <c r="I139" s="252"/>
      <c r="J139" s="248"/>
      <c r="K139" s="248"/>
      <c r="L139" s="253"/>
      <c r="M139" s="254"/>
      <c r="N139" s="255"/>
      <c r="O139" s="255"/>
      <c r="P139" s="255"/>
      <c r="Q139" s="255"/>
      <c r="R139" s="255"/>
      <c r="S139" s="255"/>
      <c r="T139" s="256"/>
      <c r="U139" s="13"/>
      <c r="V139" s="13"/>
      <c r="W139" s="13"/>
      <c r="X139" s="13"/>
      <c r="Y139" s="13"/>
      <c r="Z139" s="13"/>
      <c r="AA139" s="13"/>
      <c r="AB139" s="13"/>
      <c r="AC139" s="13"/>
      <c r="AD139" s="13"/>
      <c r="AE139" s="13"/>
      <c r="AT139" s="257" t="s">
        <v>361</v>
      </c>
      <c r="AU139" s="257" t="s">
        <v>86</v>
      </c>
      <c r="AV139" s="13" t="s">
        <v>86</v>
      </c>
      <c r="AW139" s="13" t="s">
        <v>32</v>
      </c>
      <c r="AX139" s="13" t="s">
        <v>76</v>
      </c>
      <c r="AY139" s="257" t="s">
        <v>350</v>
      </c>
    </row>
    <row r="140" s="14" customFormat="1">
      <c r="A140" s="14"/>
      <c r="B140" s="258"/>
      <c r="C140" s="259"/>
      <c r="D140" s="242" t="s">
        <v>361</v>
      </c>
      <c r="E140" s="260" t="s">
        <v>1</v>
      </c>
      <c r="F140" s="261" t="s">
        <v>364</v>
      </c>
      <c r="G140" s="259"/>
      <c r="H140" s="262">
        <v>164.60499999999999</v>
      </c>
      <c r="I140" s="263"/>
      <c r="J140" s="259"/>
      <c r="K140" s="259"/>
      <c r="L140" s="264"/>
      <c r="M140" s="265"/>
      <c r="N140" s="266"/>
      <c r="O140" s="266"/>
      <c r="P140" s="266"/>
      <c r="Q140" s="266"/>
      <c r="R140" s="266"/>
      <c r="S140" s="266"/>
      <c r="T140" s="267"/>
      <c r="U140" s="14"/>
      <c r="V140" s="14"/>
      <c r="W140" s="14"/>
      <c r="X140" s="14"/>
      <c r="Y140" s="14"/>
      <c r="Z140" s="14"/>
      <c r="AA140" s="14"/>
      <c r="AB140" s="14"/>
      <c r="AC140" s="14"/>
      <c r="AD140" s="14"/>
      <c r="AE140" s="14"/>
      <c r="AT140" s="268" t="s">
        <v>361</v>
      </c>
      <c r="AU140" s="268" t="s">
        <v>86</v>
      </c>
      <c r="AV140" s="14" t="s">
        <v>357</v>
      </c>
      <c r="AW140" s="14" t="s">
        <v>32</v>
      </c>
      <c r="AX140" s="14" t="s">
        <v>84</v>
      </c>
      <c r="AY140" s="268" t="s">
        <v>350</v>
      </c>
    </row>
    <row r="141" s="2" customFormat="1" ht="24.15" customHeight="1">
      <c r="A141" s="39"/>
      <c r="B141" s="40"/>
      <c r="C141" s="229" t="s">
        <v>86</v>
      </c>
      <c r="D141" s="229" t="s">
        <v>352</v>
      </c>
      <c r="E141" s="230" t="s">
        <v>365</v>
      </c>
      <c r="F141" s="231" t="s">
        <v>366</v>
      </c>
      <c r="G141" s="232" t="s">
        <v>355</v>
      </c>
      <c r="H141" s="233">
        <v>43.094999999999999</v>
      </c>
      <c r="I141" s="234"/>
      <c r="J141" s="235">
        <f>ROUND(I141*H141,2)</f>
        <v>0</v>
      </c>
      <c r="K141" s="231" t="s">
        <v>356</v>
      </c>
      <c r="L141" s="45"/>
      <c r="M141" s="236" t="s">
        <v>1</v>
      </c>
      <c r="N141" s="237" t="s">
        <v>41</v>
      </c>
      <c r="O141" s="92"/>
      <c r="P141" s="238">
        <f>O141*H141</f>
        <v>0</v>
      </c>
      <c r="Q141" s="238">
        <v>0</v>
      </c>
      <c r="R141" s="238">
        <f>Q141*H141</f>
        <v>0</v>
      </c>
      <c r="S141" s="238">
        <v>0.32000000000000001</v>
      </c>
      <c r="T141" s="239">
        <f>S141*H141</f>
        <v>13.7904</v>
      </c>
      <c r="U141" s="39"/>
      <c r="V141" s="39"/>
      <c r="W141" s="39"/>
      <c r="X141" s="39"/>
      <c r="Y141" s="39"/>
      <c r="Z141" s="39"/>
      <c r="AA141" s="39"/>
      <c r="AB141" s="39"/>
      <c r="AC141" s="39"/>
      <c r="AD141" s="39"/>
      <c r="AE141" s="39"/>
      <c r="AR141" s="240" t="s">
        <v>357</v>
      </c>
      <c r="AT141" s="240" t="s">
        <v>352</v>
      </c>
      <c r="AU141" s="240" t="s">
        <v>86</v>
      </c>
      <c r="AY141" s="18" t="s">
        <v>350</v>
      </c>
      <c r="BE141" s="241">
        <f>IF(N141="základní",J141,0)</f>
        <v>0</v>
      </c>
      <c r="BF141" s="241">
        <f>IF(N141="snížená",J141,0)</f>
        <v>0</v>
      </c>
      <c r="BG141" s="241">
        <f>IF(N141="zákl. přenesená",J141,0)</f>
        <v>0</v>
      </c>
      <c r="BH141" s="241">
        <f>IF(N141="sníž. přenesená",J141,0)</f>
        <v>0</v>
      </c>
      <c r="BI141" s="241">
        <f>IF(N141="nulová",J141,0)</f>
        <v>0</v>
      </c>
      <c r="BJ141" s="18" t="s">
        <v>84</v>
      </c>
      <c r="BK141" s="241">
        <f>ROUND(I141*H141,2)</f>
        <v>0</v>
      </c>
      <c r="BL141" s="18" t="s">
        <v>357</v>
      </c>
      <c r="BM141" s="240" t="s">
        <v>367</v>
      </c>
    </row>
    <row r="142" s="2" customFormat="1">
      <c r="A142" s="39"/>
      <c r="B142" s="40"/>
      <c r="C142" s="41"/>
      <c r="D142" s="242" t="s">
        <v>359</v>
      </c>
      <c r="E142" s="41"/>
      <c r="F142" s="243" t="s">
        <v>368</v>
      </c>
      <c r="G142" s="41"/>
      <c r="H142" s="41"/>
      <c r="I142" s="244"/>
      <c r="J142" s="41"/>
      <c r="K142" s="41"/>
      <c r="L142" s="45"/>
      <c r="M142" s="245"/>
      <c r="N142" s="246"/>
      <c r="O142" s="92"/>
      <c r="P142" s="92"/>
      <c r="Q142" s="92"/>
      <c r="R142" s="92"/>
      <c r="S142" s="92"/>
      <c r="T142" s="93"/>
      <c r="U142" s="39"/>
      <c r="V142" s="39"/>
      <c r="W142" s="39"/>
      <c r="X142" s="39"/>
      <c r="Y142" s="39"/>
      <c r="Z142" s="39"/>
      <c r="AA142" s="39"/>
      <c r="AB142" s="39"/>
      <c r="AC142" s="39"/>
      <c r="AD142" s="39"/>
      <c r="AE142" s="39"/>
      <c r="AT142" s="18" t="s">
        <v>359</v>
      </c>
      <c r="AU142" s="18" t="s">
        <v>86</v>
      </c>
    </row>
    <row r="143" s="15" customFormat="1">
      <c r="A143" s="15"/>
      <c r="B143" s="269"/>
      <c r="C143" s="270"/>
      <c r="D143" s="242" t="s">
        <v>361</v>
      </c>
      <c r="E143" s="271" t="s">
        <v>1</v>
      </c>
      <c r="F143" s="272" t="s">
        <v>369</v>
      </c>
      <c r="G143" s="270"/>
      <c r="H143" s="271" t="s">
        <v>1</v>
      </c>
      <c r="I143" s="273"/>
      <c r="J143" s="270"/>
      <c r="K143" s="270"/>
      <c r="L143" s="274"/>
      <c r="M143" s="275"/>
      <c r="N143" s="276"/>
      <c r="O143" s="276"/>
      <c r="P143" s="276"/>
      <c r="Q143" s="276"/>
      <c r="R143" s="276"/>
      <c r="S143" s="276"/>
      <c r="T143" s="277"/>
      <c r="U143" s="15"/>
      <c r="V143" s="15"/>
      <c r="W143" s="15"/>
      <c r="X143" s="15"/>
      <c r="Y143" s="15"/>
      <c r="Z143" s="15"/>
      <c r="AA143" s="15"/>
      <c r="AB143" s="15"/>
      <c r="AC143" s="15"/>
      <c r="AD143" s="15"/>
      <c r="AE143" s="15"/>
      <c r="AT143" s="278" t="s">
        <v>361</v>
      </c>
      <c r="AU143" s="278" t="s">
        <v>86</v>
      </c>
      <c r="AV143" s="15" t="s">
        <v>84</v>
      </c>
      <c r="AW143" s="15" t="s">
        <v>32</v>
      </c>
      <c r="AX143" s="15" t="s">
        <v>76</v>
      </c>
      <c r="AY143" s="278" t="s">
        <v>350</v>
      </c>
    </row>
    <row r="144" s="13" customFormat="1">
      <c r="A144" s="13"/>
      <c r="B144" s="247"/>
      <c r="C144" s="248"/>
      <c r="D144" s="242" t="s">
        <v>361</v>
      </c>
      <c r="E144" s="249" t="s">
        <v>291</v>
      </c>
      <c r="F144" s="250" t="s">
        <v>370</v>
      </c>
      <c r="G144" s="248"/>
      <c r="H144" s="251">
        <v>43.094999999999999</v>
      </c>
      <c r="I144" s="252"/>
      <c r="J144" s="248"/>
      <c r="K144" s="248"/>
      <c r="L144" s="253"/>
      <c r="M144" s="254"/>
      <c r="N144" s="255"/>
      <c r="O144" s="255"/>
      <c r="P144" s="255"/>
      <c r="Q144" s="255"/>
      <c r="R144" s="255"/>
      <c r="S144" s="255"/>
      <c r="T144" s="256"/>
      <c r="U144" s="13"/>
      <c r="V144" s="13"/>
      <c r="W144" s="13"/>
      <c r="X144" s="13"/>
      <c r="Y144" s="13"/>
      <c r="Z144" s="13"/>
      <c r="AA144" s="13"/>
      <c r="AB144" s="13"/>
      <c r="AC144" s="13"/>
      <c r="AD144" s="13"/>
      <c r="AE144" s="13"/>
      <c r="AT144" s="257" t="s">
        <v>361</v>
      </c>
      <c r="AU144" s="257" t="s">
        <v>86</v>
      </c>
      <c r="AV144" s="13" t="s">
        <v>86</v>
      </c>
      <c r="AW144" s="13" t="s">
        <v>32</v>
      </c>
      <c r="AX144" s="13" t="s">
        <v>84</v>
      </c>
      <c r="AY144" s="257" t="s">
        <v>350</v>
      </c>
    </row>
    <row r="145" s="2" customFormat="1" ht="33" customHeight="1">
      <c r="A145" s="39"/>
      <c r="B145" s="40"/>
      <c r="C145" s="229" t="s">
        <v>371</v>
      </c>
      <c r="D145" s="229" t="s">
        <v>352</v>
      </c>
      <c r="E145" s="230" t="s">
        <v>372</v>
      </c>
      <c r="F145" s="231" t="s">
        <v>373</v>
      </c>
      <c r="G145" s="232" t="s">
        <v>374</v>
      </c>
      <c r="H145" s="233">
        <v>298.57799999999997</v>
      </c>
      <c r="I145" s="234"/>
      <c r="J145" s="235">
        <f>ROUND(I145*H145,2)</f>
        <v>0</v>
      </c>
      <c r="K145" s="231" t="s">
        <v>356</v>
      </c>
      <c r="L145" s="45"/>
      <c r="M145" s="236" t="s">
        <v>1</v>
      </c>
      <c r="N145" s="237" t="s">
        <v>41</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357</v>
      </c>
      <c r="AT145" s="240" t="s">
        <v>352</v>
      </c>
      <c r="AU145" s="240" t="s">
        <v>86</v>
      </c>
      <c r="AY145" s="18" t="s">
        <v>350</v>
      </c>
      <c r="BE145" s="241">
        <f>IF(N145="základní",J145,0)</f>
        <v>0</v>
      </c>
      <c r="BF145" s="241">
        <f>IF(N145="snížená",J145,0)</f>
        <v>0</v>
      </c>
      <c r="BG145" s="241">
        <f>IF(N145="zákl. přenesená",J145,0)</f>
        <v>0</v>
      </c>
      <c r="BH145" s="241">
        <f>IF(N145="sníž. přenesená",J145,0)</f>
        <v>0</v>
      </c>
      <c r="BI145" s="241">
        <f>IF(N145="nulová",J145,0)</f>
        <v>0</v>
      </c>
      <c r="BJ145" s="18" t="s">
        <v>84</v>
      </c>
      <c r="BK145" s="241">
        <f>ROUND(I145*H145,2)</f>
        <v>0</v>
      </c>
      <c r="BL145" s="18" t="s">
        <v>357</v>
      </c>
      <c r="BM145" s="240" t="s">
        <v>375</v>
      </c>
    </row>
    <row r="146" s="2" customFormat="1">
      <c r="A146" s="39"/>
      <c r="B146" s="40"/>
      <c r="C146" s="41"/>
      <c r="D146" s="242" t="s">
        <v>359</v>
      </c>
      <c r="E146" s="41"/>
      <c r="F146" s="243" t="s">
        <v>376</v>
      </c>
      <c r="G146" s="41"/>
      <c r="H146" s="41"/>
      <c r="I146" s="244"/>
      <c r="J146" s="41"/>
      <c r="K146" s="41"/>
      <c r="L146" s="45"/>
      <c r="M146" s="245"/>
      <c r="N146" s="246"/>
      <c r="O146" s="92"/>
      <c r="P146" s="92"/>
      <c r="Q146" s="92"/>
      <c r="R146" s="92"/>
      <c r="S146" s="92"/>
      <c r="T146" s="93"/>
      <c r="U146" s="39"/>
      <c r="V146" s="39"/>
      <c r="W146" s="39"/>
      <c r="X146" s="39"/>
      <c r="Y146" s="39"/>
      <c r="Z146" s="39"/>
      <c r="AA146" s="39"/>
      <c r="AB146" s="39"/>
      <c r="AC146" s="39"/>
      <c r="AD146" s="39"/>
      <c r="AE146" s="39"/>
      <c r="AT146" s="18" t="s">
        <v>359</v>
      </c>
      <c r="AU146" s="18" t="s">
        <v>86</v>
      </c>
    </row>
    <row r="147" s="13" customFormat="1">
      <c r="A147" s="13"/>
      <c r="B147" s="247"/>
      <c r="C147" s="248"/>
      <c r="D147" s="242" t="s">
        <v>361</v>
      </c>
      <c r="E147" s="249" t="s">
        <v>1</v>
      </c>
      <c r="F147" s="250" t="s">
        <v>377</v>
      </c>
      <c r="G147" s="248"/>
      <c r="H147" s="251">
        <v>36.429000000000002</v>
      </c>
      <c r="I147" s="252"/>
      <c r="J147" s="248"/>
      <c r="K147" s="248"/>
      <c r="L147" s="253"/>
      <c r="M147" s="254"/>
      <c r="N147" s="255"/>
      <c r="O147" s="255"/>
      <c r="P147" s="255"/>
      <c r="Q147" s="255"/>
      <c r="R147" s="255"/>
      <c r="S147" s="255"/>
      <c r="T147" s="256"/>
      <c r="U147" s="13"/>
      <c r="V147" s="13"/>
      <c r="W147" s="13"/>
      <c r="X147" s="13"/>
      <c r="Y147" s="13"/>
      <c r="Z147" s="13"/>
      <c r="AA147" s="13"/>
      <c r="AB147" s="13"/>
      <c r="AC147" s="13"/>
      <c r="AD147" s="13"/>
      <c r="AE147" s="13"/>
      <c r="AT147" s="257" t="s">
        <v>361</v>
      </c>
      <c r="AU147" s="257" t="s">
        <v>86</v>
      </c>
      <c r="AV147" s="13" t="s">
        <v>86</v>
      </c>
      <c r="AW147" s="13" t="s">
        <v>32</v>
      </c>
      <c r="AX147" s="13" t="s">
        <v>76</v>
      </c>
      <c r="AY147" s="257" t="s">
        <v>350</v>
      </c>
    </row>
    <row r="148" s="13" customFormat="1">
      <c r="A148" s="13"/>
      <c r="B148" s="247"/>
      <c r="C148" s="248"/>
      <c r="D148" s="242" t="s">
        <v>361</v>
      </c>
      <c r="E148" s="249" t="s">
        <v>1</v>
      </c>
      <c r="F148" s="250" t="s">
        <v>378</v>
      </c>
      <c r="G148" s="248"/>
      <c r="H148" s="251">
        <v>126.703</v>
      </c>
      <c r="I148" s="252"/>
      <c r="J148" s="248"/>
      <c r="K148" s="248"/>
      <c r="L148" s="253"/>
      <c r="M148" s="254"/>
      <c r="N148" s="255"/>
      <c r="O148" s="255"/>
      <c r="P148" s="255"/>
      <c r="Q148" s="255"/>
      <c r="R148" s="255"/>
      <c r="S148" s="255"/>
      <c r="T148" s="256"/>
      <c r="U148" s="13"/>
      <c r="V148" s="13"/>
      <c r="W148" s="13"/>
      <c r="X148" s="13"/>
      <c r="Y148" s="13"/>
      <c r="Z148" s="13"/>
      <c r="AA148" s="13"/>
      <c r="AB148" s="13"/>
      <c r="AC148" s="13"/>
      <c r="AD148" s="13"/>
      <c r="AE148" s="13"/>
      <c r="AT148" s="257" t="s">
        <v>361</v>
      </c>
      <c r="AU148" s="257" t="s">
        <v>86</v>
      </c>
      <c r="AV148" s="13" t="s">
        <v>86</v>
      </c>
      <c r="AW148" s="13" t="s">
        <v>32</v>
      </c>
      <c r="AX148" s="13" t="s">
        <v>76</v>
      </c>
      <c r="AY148" s="257" t="s">
        <v>350</v>
      </c>
    </row>
    <row r="149" s="13" customFormat="1">
      <c r="A149" s="13"/>
      <c r="B149" s="247"/>
      <c r="C149" s="248"/>
      <c r="D149" s="242" t="s">
        <v>361</v>
      </c>
      <c r="E149" s="249" t="s">
        <v>1</v>
      </c>
      <c r="F149" s="250" t="s">
        <v>379</v>
      </c>
      <c r="G149" s="248"/>
      <c r="H149" s="251">
        <v>66.558999999999998</v>
      </c>
      <c r="I149" s="252"/>
      <c r="J149" s="248"/>
      <c r="K149" s="248"/>
      <c r="L149" s="253"/>
      <c r="M149" s="254"/>
      <c r="N149" s="255"/>
      <c r="O149" s="255"/>
      <c r="P149" s="255"/>
      <c r="Q149" s="255"/>
      <c r="R149" s="255"/>
      <c r="S149" s="255"/>
      <c r="T149" s="256"/>
      <c r="U149" s="13"/>
      <c r="V149" s="13"/>
      <c r="W149" s="13"/>
      <c r="X149" s="13"/>
      <c r="Y149" s="13"/>
      <c r="Z149" s="13"/>
      <c r="AA149" s="13"/>
      <c r="AB149" s="13"/>
      <c r="AC149" s="13"/>
      <c r="AD149" s="13"/>
      <c r="AE149" s="13"/>
      <c r="AT149" s="257" t="s">
        <v>361</v>
      </c>
      <c r="AU149" s="257" t="s">
        <v>86</v>
      </c>
      <c r="AV149" s="13" t="s">
        <v>86</v>
      </c>
      <c r="AW149" s="13" t="s">
        <v>32</v>
      </c>
      <c r="AX149" s="13" t="s">
        <v>76</v>
      </c>
      <c r="AY149" s="257" t="s">
        <v>350</v>
      </c>
    </row>
    <row r="150" s="13" customFormat="1">
      <c r="A150" s="13"/>
      <c r="B150" s="247"/>
      <c r="C150" s="248"/>
      <c r="D150" s="242" t="s">
        <v>361</v>
      </c>
      <c r="E150" s="249" t="s">
        <v>1</v>
      </c>
      <c r="F150" s="250" t="s">
        <v>380</v>
      </c>
      <c r="G150" s="248"/>
      <c r="H150" s="251">
        <v>43.813000000000002</v>
      </c>
      <c r="I150" s="252"/>
      <c r="J150" s="248"/>
      <c r="K150" s="248"/>
      <c r="L150" s="253"/>
      <c r="M150" s="254"/>
      <c r="N150" s="255"/>
      <c r="O150" s="255"/>
      <c r="P150" s="255"/>
      <c r="Q150" s="255"/>
      <c r="R150" s="255"/>
      <c r="S150" s="255"/>
      <c r="T150" s="256"/>
      <c r="U150" s="13"/>
      <c r="V150" s="13"/>
      <c r="W150" s="13"/>
      <c r="X150" s="13"/>
      <c r="Y150" s="13"/>
      <c r="Z150" s="13"/>
      <c r="AA150" s="13"/>
      <c r="AB150" s="13"/>
      <c r="AC150" s="13"/>
      <c r="AD150" s="13"/>
      <c r="AE150" s="13"/>
      <c r="AT150" s="257" t="s">
        <v>361</v>
      </c>
      <c r="AU150" s="257" t="s">
        <v>86</v>
      </c>
      <c r="AV150" s="13" t="s">
        <v>86</v>
      </c>
      <c r="AW150" s="13" t="s">
        <v>32</v>
      </c>
      <c r="AX150" s="13" t="s">
        <v>76</v>
      </c>
      <c r="AY150" s="257" t="s">
        <v>350</v>
      </c>
    </row>
    <row r="151" s="13" customFormat="1">
      <c r="A151" s="13"/>
      <c r="B151" s="247"/>
      <c r="C151" s="248"/>
      <c r="D151" s="242" t="s">
        <v>361</v>
      </c>
      <c r="E151" s="249" t="s">
        <v>1</v>
      </c>
      <c r="F151" s="250" t="s">
        <v>381</v>
      </c>
      <c r="G151" s="248"/>
      <c r="H151" s="251">
        <v>16.024000000000001</v>
      </c>
      <c r="I151" s="252"/>
      <c r="J151" s="248"/>
      <c r="K151" s="248"/>
      <c r="L151" s="253"/>
      <c r="M151" s="254"/>
      <c r="N151" s="255"/>
      <c r="O151" s="255"/>
      <c r="P151" s="255"/>
      <c r="Q151" s="255"/>
      <c r="R151" s="255"/>
      <c r="S151" s="255"/>
      <c r="T151" s="256"/>
      <c r="U151" s="13"/>
      <c r="V151" s="13"/>
      <c r="W151" s="13"/>
      <c r="X151" s="13"/>
      <c r="Y151" s="13"/>
      <c r="Z151" s="13"/>
      <c r="AA151" s="13"/>
      <c r="AB151" s="13"/>
      <c r="AC151" s="13"/>
      <c r="AD151" s="13"/>
      <c r="AE151" s="13"/>
      <c r="AT151" s="257" t="s">
        <v>361</v>
      </c>
      <c r="AU151" s="257" t="s">
        <v>86</v>
      </c>
      <c r="AV151" s="13" t="s">
        <v>86</v>
      </c>
      <c r="AW151" s="13" t="s">
        <v>32</v>
      </c>
      <c r="AX151" s="13" t="s">
        <v>76</v>
      </c>
      <c r="AY151" s="257" t="s">
        <v>350</v>
      </c>
    </row>
    <row r="152" s="13" customFormat="1">
      <c r="A152" s="13"/>
      <c r="B152" s="247"/>
      <c r="C152" s="248"/>
      <c r="D152" s="242" t="s">
        <v>361</v>
      </c>
      <c r="E152" s="249" t="s">
        <v>1</v>
      </c>
      <c r="F152" s="250" t="s">
        <v>382</v>
      </c>
      <c r="G152" s="248"/>
      <c r="H152" s="251">
        <v>9.0500000000000007</v>
      </c>
      <c r="I152" s="252"/>
      <c r="J152" s="248"/>
      <c r="K152" s="248"/>
      <c r="L152" s="253"/>
      <c r="M152" s="254"/>
      <c r="N152" s="255"/>
      <c r="O152" s="255"/>
      <c r="P152" s="255"/>
      <c r="Q152" s="255"/>
      <c r="R152" s="255"/>
      <c r="S152" s="255"/>
      <c r="T152" s="256"/>
      <c r="U152" s="13"/>
      <c r="V152" s="13"/>
      <c r="W152" s="13"/>
      <c r="X152" s="13"/>
      <c r="Y152" s="13"/>
      <c r="Z152" s="13"/>
      <c r="AA152" s="13"/>
      <c r="AB152" s="13"/>
      <c r="AC152" s="13"/>
      <c r="AD152" s="13"/>
      <c r="AE152" s="13"/>
      <c r="AT152" s="257" t="s">
        <v>361</v>
      </c>
      <c r="AU152" s="257" t="s">
        <v>86</v>
      </c>
      <c r="AV152" s="13" t="s">
        <v>86</v>
      </c>
      <c r="AW152" s="13" t="s">
        <v>32</v>
      </c>
      <c r="AX152" s="13" t="s">
        <v>76</v>
      </c>
      <c r="AY152" s="257" t="s">
        <v>350</v>
      </c>
    </row>
    <row r="153" s="14" customFormat="1">
      <c r="A153" s="14"/>
      <c r="B153" s="258"/>
      <c r="C153" s="259"/>
      <c r="D153" s="242" t="s">
        <v>361</v>
      </c>
      <c r="E153" s="260" t="s">
        <v>293</v>
      </c>
      <c r="F153" s="261" t="s">
        <v>364</v>
      </c>
      <c r="G153" s="259"/>
      <c r="H153" s="262">
        <v>298.57799999999997</v>
      </c>
      <c r="I153" s="263"/>
      <c r="J153" s="259"/>
      <c r="K153" s="259"/>
      <c r="L153" s="264"/>
      <c r="M153" s="265"/>
      <c r="N153" s="266"/>
      <c r="O153" s="266"/>
      <c r="P153" s="266"/>
      <c r="Q153" s="266"/>
      <c r="R153" s="266"/>
      <c r="S153" s="266"/>
      <c r="T153" s="267"/>
      <c r="U153" s="14"/>
      <c r="V153" s="14"/>
      <c r="W153" s="14"/>
      <c r="X153" s="14"/>
      <c r="Y153" s="14"/>
      <c r="Z153" s="14"/>
      <c r="AA153" s="14"/>
      <c r="AB153" s="14"/>
      <c r="AC153" s="14"/>
      <c r="AD153" s="14"/>
      <c r="AE153" s="14"/>
      <c r="AT153" s="268" t="s">
        <v>361</v>
      </c>
      <c r="AU153" s="268" t="s">
        <v>86</v>
      </c>
      <c r="AV153" s="14" t="s">
        <v>357</v>
      </c>
      <c r="AW153" s="14" t="s">
        <v>32</v>
      </c>
      <c r="AX153" s="14" t="s">
        <v>84</v>
      </c>
      <c r="AY153" s="268" t="s">
        <v>350</v>
      </c>
    </row>
    <row r="154" s="2" customFormat="1" ht="24.15" customHeight="1">
      <c r="A154" s="39"/>
      <c r="B154" s="40"/>
      <c r="C154" s="229" t="s">
        <v>357</v>
      </c>
      <c r="D154" s="229" t="s">
        <v>352</v>
      </c>
      <c r="E154" s="230" t="s">
        <v>383</v>
      </c>
      <c r="F154" s="231" t="s">
        <v>384</v>
      </c>
      <c r="G154" s="232" t="s">
        <v>374</v>
      </c>
      <c r="H154" s="233">
        <v>13.548</v>
      </c>
      <c r="I154" s="234"/>
      <c r="J154" s="235">
        <f>ROUND(I154*H154,2)</f>
        <v>0</v>
      </c>
      <c r="K154" s="231" t="s">
        <v>385</v>
      </c>
      <c r="L154" s="45"/>
      <c r="M154" s="236" t="s">
        <v>1</v>
      </c>
      <c r="N154" s="237" t="s">
        <v>41</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357</v>
      </c>
      <c r="AT154" s="240" t="s">
        <v>352</v>
      </c>
      <c r="AU154" s="240" t="s">
        <v>86</v>
      </c>
      <c r="AY154" s="18" t="s">
        <v>350</v>
      </c>
      <c r="BE154" s="241">
        <f>IF(N154="základní",J154,0)</f>
        <v>0</v>
      </c>
      <c r="BF154" s="241">
        <f>IF(N154="snížená",J154,0)</f>
        <v>0</v>
      </c>
      <c r="BG154" s="241">
        <f>IF(N154="zákl. přenesená",J154,0)</f>
        <v>0</v>
      </c>
      <c r="BH154" s="241">
        <f>IF(N154="sníž. přenesená",J154,0)</f>
        <v>0</v>
      </c>
      <c r="BI154" s="241">
        <f>IF(N154="nulová",J154,0)</f>
        <v>0</v>
      </c>
      <c r="BJ154" s="18" t="s">
        <v>84</v>
      </c>
      <c r="BK154" s="241">
        <f>ROUND(I154*H154,2)</f>
        <v>0</v>
      </c>
      <c r="BL154" s="18" t="s">
        <v>357</v>
      </c>
      <c r="BM154" s="240" t="s">
        <v>386</v>
      </c>
    </row>
    <row r="155" s="2" customFormat="1">
      <c r="A155" s="39"/>
      <c r="B155" s="40"/>
      <c r="C155" s="41"/>
      <c r="D155" s="242" t="s">
        <v>359</v>
      </c>
      <c r="E155" s="41"/>
      <c r="F155" s="243" t="s">
        <v>387</v>
      </c>
      <c r="G155" s="41"/>
      <c r="H155" s="41"/>
      <c r="I155" s="244"/>
      <c r="J155" s="41"/>
      <c r="K155" s="41"/>
      <c r="L155" s="45"/>
      <c r="M155" s="245"/>
      <c r="N155" s="246"/>
      <c r="O155" s="92"/>
      <c r="P155" s="92"/>
      <c r="Q155" s="92"/>
      <c r="R155" s="92"/>
      <c r="S155" s="92"/>
      <c r="T155" s="93"/>
      <c r="U155" s="39"/>
      <c r="V155" s="39"/>
      <c r="W155" s="39"/>
      <c r="X155" s="39"/>
      <c r="Y155" s="39"/>
      <c r="Z155" s="39"/>
      <c r="AA155" s="39"/>
      <c r="AB155" s="39"/>
      <c r="AC155" s="39"/>
      <c r="AD155" s="39"/>
      <c r="AE155" s="39"/>
      <c r="AT155" s="18" t="s">
        <v>359</v>
      </c>
      <c r="AU155" s="18" t="s">
        <v>86</v>
      </c>
    </row>
    <row r="156" s="13" customFormat="1">
      <c r="A156" s="13"/>
      <c r="B156" s="247"/>
      <c r="C156" s="248"/>
      <c r="D156" s="242" t="s">
        <v>361</v>
      </c>
      <c r="E156" s="249" t="s">
        <v>279</v>
      </c>
      <c r="F156" s="250" t="s">
        <v>388</v>
      </c>
      <c r="G156" s="248"/>
      <c r="H156" s="251">
        <v>13.548</v>
      </c>
      <c r="I156" s="252"/>
      <c r="J156" s="248"/>
      <c r="K156" s="248"/>
      <c r="L156" s="253"/>
      <c r="M156" s="254"/>
      <c r="N156" s="255"/>
      <c r="O156" s="255"/>
      <c r="P156" s="255"/>
      <c r="Q156" s="255"/>
      <c r="R156" s="255"/>
      <c r="S156" s="255"/>
      <c r="T156" s="256"/>
      <c r="U156" s="13"/>
      <c r="V156" s="13"/>
      <c r="W156" s="13"/>
      <c r="X156" s="13"/>
      <c r="Y156" s="13"/>
      <c r="Z156" s="13"/>
      <c r="AA156" s="13"/>
      <c r="AB156" s="13"/>
      <c r="AC156" s="13"/>
      <c r="AD156" s="13"/>
      <c r="AE156" s="13"/>
      <c r="AT156" s="257" t="s">
        <v>361</v>
      </c>
      <c r="AU156" s="257" t="s">
        <v>86</v>
      </c>
      <c r="AV156" s="13" t="s">
        <v>86</v>
      </c>
      <c r="AW156" s="13" t="s">
        <v>32</v>
      </c>
      <c r="AX156" s="13" t="s">
        <v>84</v>
      </c>
      <c r="AY156" s="257" t="s">
        <v>350</v>
      </c>
    </row>
    <row r="157" s="2" customFormat="1" ht="24.15" customHeight="1">
      <c r="A157" s="39"/>
      <c r="B157" s="40"/>
      <c r="C157" s="229" t="s">
        <v>389</v>
      </c>
      <c r="D157" s="229" t="s">
        <v>352</v>
      </c>
      <c r="E157" s="230" t="s">
        <v>390</v>
      </c>
      <c r="F157" s="231" t="s">
        <v>391</v>
      </c>
      <c r="G157" s="232" t="s">
        <v>374</v>
      </c>
      <c r="H157" s="233">
        <v>1585.134</v>
      </c>
      <c r="I157" s="234"/>
      <c r="J157" s="235">
        <f>ROUND(I157*H157,2)</f>
        <v>0</v>
      </c>
      <c r="K157" s="231" t="s">
        <v>356</v>
      </c>
      <c r="L157" s="45"/>
      <c r="M157" s="236" t="s">
        <v>1</v>
      </c>
      <c r="N157" s="237" t="s">
        <v>41</v>
      </c>
      <c r="O157" s="92"/>
      <c r="P157" s="238">
        <f>O157*H157</f>
        <v>0</v>
      </c>
      <c r="Q157" s="238">
        <v>0</v>
      </c>
      <c r="R157" s="238">
        <f>Q157*H157</f>
        <v>0</v>
      </c>
      <c r="S157" s="238">
        <v>0</v>
      </c>
      <c r="T157" s="239">
        <f>S157*H157</f>
        <v>0</v>
      </c>
      <c r="U157" s="39"/>
      <c r="V157" s="39"/>
      <c r="W157" s="39"/>
      <c r="X157" s="39"/>
      <c r="Y157" s="39"/>
      <c r="Z157" s="39"/>
      <c r="AA157" s="39"/>
      <c r="AB157" s="39"/>
      <c r="AC157" s="39"/>
      <c r="AD157" s="39"/>
      <c r="AE157" s="39"/>
      <c r="AR157" s="240" t="s">
        <v>357</v>
      </c>
      <c r="AT157" s="240" t="s">
        <v>352</v>
      </c>
      <c r="AU157" s="240" t="s">
        <v>86</v>
      </c>
      <c r="AY157" s="18" t="s">
        <v>350</v>
      </c>
      <c r="BE157" s="241">
        <f>IF(N157="základní",J157,0)</f>
        <v>0</v>
      </c>
      <c r="BF157" s="241">
        <f>IF(N157="snížená",J157,0)</f>
        <v>0</v>
      </c>
      <c r="BG157" s="241">
        <f>IF(N157="zákl. přenesená",J157,0)</f>
        <v>0</v>
      </c>
      <c r="BH157" s="241">
        <f>IF(N157="sníž. přenesená",J157,0)</f>
        <v>0</v>
      </c>
      <c r="BI157" s="241">
        <f>IF(N157="nulová",J157,0)</f>
        <v>0</v>
      </c>
      <c r="BJ157" s="18" t="s">
        <v>84</v>
      </c>
      <c r="BK157" s="241">
        <f>ROUND(I157*H157,2)</f>
        <v>0</v>
      </c>
      <c r="BL157" s="18" t="s">
        <v>357</v>
      </c>
      <c r="BM157" s="240" t="s">
        <v>392</v>
      </c>
    </row>
    <row r="158" s="2" customFormat="1">
      <c r="A158" s="39"/>
      <c r="B158" s="40"/>
      <c r="C158" s="41"/>
      <c r="D158" s="242" t="s">
        <v>359</v>
      </c>
      <c r="E158" s="41"/>
      <c r="F158" s="243" t="s">
        <v>393</v>
      </c>
      <c r="G158" s="41"/>
      <c r="H158" s="41"/>
      <c r="I158" s="244"/>
      <c r="J158" s="41"/>
      <c r="K158" s="41"/>
      <c r="L158" s="45"/>
      <c r="M158" s="245"/>
      <c r="N158" s="246"/>
      <c r="O158" s="92"/>
      <c r="P158" s="92"/>
      <c r="Q158" s="92"/>
      <c r="R158" s="92"/>
      <c r="S158" s="92"/>
      <c r="T158" s="93"/>
      <c r="U158" s="39"/>
      <c r="V158" s="39"/>
      <c r="W158" s="39"/>
      <c r="X158" s="39"/>
      <c r="Y158" s="39"/>
      <c r="Z158" s="39"/>
      <c r="AA158" s="39"/>
      <c r="AB158" s="39"/>
      <c r="AC158" s="39"/>
      <c r="AD158" s="39"/>
      <c r="AE158" s="39"/>
      <c r="AT158" s="18" t="s">
        <v>359</v>
      </c>
      <c r="AU158" s="18" t="s">
        <v>86</v>
      </c>
    </row>
    <row r="159" s="15" customFormat="1">
      <c r="A159" s="15"/>
      <c r="B159" s="269"/>
      <c r="C159" s="270"/>
      <c r="D159" s="242" t="s">
        <v>361</v>
      </c>
      <c r="E159" s="271" t="s">
        <v>1</v>
      </c>
      <c r="F159" s="272" t="s">
        <v>394</v>
      </c>
      <c r="G159" s="270"/>
      <c r="H159" s="271" t="s">
        <v>1</v>
      </c>
      <c r="I159" s="273"/>
      <c r="J159" s="270"/>
      <c r="K159" s="270"/>
      <c r="L159" s="274"/>
      <c r="M159" s="275"/>
      <c r="N159" s="276"/>
      <c r="O159" s="276"/>
      <c r="P159" s="276"/>
      <c r="Q159" s="276"/>
      <c r="R159" s="276"/>
      <c r="S159" s="276"/>
      <c r="T159" s="277"/>
      <c r="U159" s="15"/>
      <c r="V159" s="15"/>
      <c r="W159" s="15"/>
      <c r="X159" s="15"/>
      <c r="Y159" s="15"/>
      <c r="Z159" s="15"/>
      <c r="AA159" s="15"/>
      <c r="AB159" s="15"/>
      <c r="AC159" s="15"/>
      <c r="AD159" s="15"/>
      <c r="AE159" s="15"/>
      <c r="AT159" s="278" t="s">
        <v>361</v>
      </c>
      <c r="AU159" s="278" t="s">
        <v>86</v>
      </c>
      <c r="AV159" s="15" t="s">
        <v>84</v>
      </c>
      <c r="AW159" s="15" t="s">
        <v>32</v>
      </c>
      <c r="AX159" s="15" t="s">
        <v>76</v>
      </c>
      <c r="AY159" s="278" t="s">
        <v>350</v>
      </c>
    </row>
    <row r="160" s="13" customFormat="1">
      <c r="A160" s="13"/>
      <c r="B160" s="247"/>
      <c r="C160" s="248"/>
      <c r="D160" s="242" t="s">
        <v>361</v>
      </c>
      <c r="E160" s="249" t="s">
        <v>1</v>
      </c>
      <c r="F160" s="250" t="s">
        <v>395</v>
      </c>
      <c r="G160" s="248"/>
      <c r="H160" s="251">
        <v>7.1600000000000001</v>
      </c>
      <c r="I160" s="252"/>
      <c r="J160" s="248"/>
      <c r="K160" s="248"/>
      <c r="L160" s="253"/>
      <c r="M160" s="254"/>
      <c r="N160" s="255"/>
      <c r="O160" s="255"/>
      <c r="P160" s="255"/>
      <c r="Q160" s="255"/>
      <c r="R160" s="255"/>
      <c r="S160" s="255"/>
      <c r="T160" s="256"/>
      <c r="U160" s="13"/>
      <c r="V160" s="13"/>
      <c r="W160" s="13"/>
      <c r="X160" s="13"/>
      <c r="Y160" s="13"/>
      <c r="Z160" s="13"/>
      <c r="AA160" s="13"/>
      <c r="AB160" s="13"/>
      <c r="AC160" s="13"/>
      <c r="AD160" s="13"/>
      <c r="AE160" s="13"/>
      <c r="AT160" s="257" t="s">
        <v>361</v>
      </c>
      <c r="AU160" s="257" t="s">
        <v>86</v>
      </c>
      <c r="AV160" s="13" t="s">
        <v>86</v>
      </c>
      <c r="AW160" s="13" t="s">
        <v>32</v>
      </c>
      <c r="AX160" s="13" t="s">
        <v>76</v>
      </c>
      <c r="AY160" s="257" t="s">
        <v>350</v>
      </c>
    </row>
    <row r="161" s="13" customFormat="1">
      <c r="A161" s="13"/>
      <c r="B161" s="247"/>
      <c r="C161" s="248"/>
      <c r="D161" s="242" t="s">
        <v>361</v>
      </c>
      <c r="E161" s="249" t="s">
        <v>1</v>
      </c>
      <c r="F161" s="250" t="s">
        <v>396</v>
      </c>
      <c r="G161" s="248"/>
      <c r="H161" s="251">
        <v>13.714</v>
      </c>
      <c r="I161" s="252"/>
      <c r="J161" s="248"/>
      <c r="K161" s="248"/>
      <c r="L161" s="253"/>
      <c r="M161" s="254"/>
      <c r="N161" s="255"/>
      <c r="O161" s="255"/>
      <c r="P161" s="255"/>
      <c r="Q161" s="255"/>
      <c r="R161" s="255"/>
      <c r="S161" s="255"/>
      <c r="T161" s="256"/>
      <c r="U161" s="13"/>
      <c r="V161" s="13"/>
      <c r="W161" s="13"/>
      <c r="X161" s="13"/>
      <c r="Y161" s="13"/>
      <c r="Z161" s="13"/>
      <c r="AA161" s="13"/>
      <c r="AB161" s="13"/>
      <c r="AC161" s="13"/>
      <c r="AD161" s="13"/>
      <c r="AE161" s="13"/>
      <c r="AT161" s="257" t="s">
        <v>361</v>
      </c>
      <c r="AU161" s="257" t="s">
        <v>86</v>
      </c>
      <c r="AV161" s="13" t="s">
        <v>86</v>
      </c>
      <c r="AW161" s="13" t="s">
        <v>32</v>
      </c>
      <c r="AX161" s="13" t="s">
        <v>76</v>
      </c>
      <c r="AY161" s="257" t="s">
        <v>350</v>
      </c>
    </row>
    <row r="162" s="13" customFormat="1">
      <c r="A162" s="13"/>
      <c r="B162" s="247"/>
      <c r="C162" s="248"/>
      <c r="D162" s="242" t="s">
        <v>361</v>
      </c>
      <c r="E162" s="249" t="s">
        <v>1</v>
      </c>
      <c r="F162" s="250" t="s">
        <v>397</v>
      </c>
      <c r="G162" s="248"/>
      <c r="H162" s="251">
        <v>689.43600000000004</v>
      </c>
      <c r="I162" s="252"/>
      <c r="J162" s="248"/>
      <c r="K162" s="248"/>
      <c r="L162" s="253"/>
      <c r="M162" s="254"/>
      <c r="N162" s="255"/>
      <c r="O162" s="255"/>
      <c r="P162" s="255"/>
      <c r="Q162" s="255"/>
      <c r="R162" s="255"/>
      <c r="S162" s="255"/>
      <c r="T162" s="256"/>
      <c r="U162" s="13"/>
      <c r="V162" s="13"/>
      <c r="W162" s="13"/>
      <c r="X162" s="13"/>
      <c r="Y162" s="13"/>
      <c r="Z162" s="13"/>
      <c r="AA162" s="13"/>
      <c r="AB162" s="13"/>
      <c r="AC162" s="13"/>
      <c r="AD162" s="13"/>
      <c r="AE162" s="13"/>
      <c r="AT162" s="257" t="s">
        <v>361</v>
      </c>
      <c r="AU162" s="257" t="s">
        <v>86</v>
      </c>
      <c r="AV162" s="13" t="s">
        <v>86</v>
      </c>
      <c r="AW162" s="13" t="s">
        <v>32</v>
      </c>
      <c r="AX162" s="13" t="s">
        <v>76</v>
      </c>
      <c r="AY162" s="257" t="s">
        <v>350</v>
      </c>
    </row>
    <row r="163" s="13" customFormat="1">
      <c r="A163" s="13"/>
      <c r="B163" s="247"/>
      <c r="C163" s="248"/>
      <c r="D163" s="242" t="s">
        <v>361</v>
      </c>
      <c r="E163" s="249" t="s">
        <v>1</v>
      </c>
      <c r="F163" s="250" t="s">
        <v>398</v>
      </c>
      <c r="G163" s="248"/>
      <c r="H163" s="251">
        <v>24.134</v>
      </c>
      <c r="I163" s="252"/>
      <c r="J163" s="248"/>
      <c r="K163" s="248"/>
      <c r="L163" s="253"/>
      <c r="M163" s="254"/>
      <c r="N163" s="255"/>
      <c r="O163" s="255"/>
      <c r="P163" s="255"/>
      <c r="Q163" s="255"/>
      <c r="R163" s="255"/>
      <c r="S163" s="255"/>
      <c r="T163" s="256"/>
      <c r="U163" s="13"/>
      <c r="V163" s="13"/>
      <c r="W163" s="13"/>
      <c r="X163" s="13"/>
      <c r="Y163" s="13"/>
      <c r="Z163" s="13"/>
      <c r="AA163" s="13"/>
      <c r="AB163" s="13"/>
      <c r="AC163" s="13"/>
      <c r="AD163" s="13"/>
      <c r="AE163" s="13"/>
      <c r="AT163" s="257" t="s">
        <v>361</v>
      </c>
      <c r="AU163" s="257" t="s">
        <v>86</v>
      </c>
      <c r="AV163" s="13" t="s">
        <v>86</v>
      </c>
      <c r="AW163" s="13" t="s">
        <v>32</v>
      </c>
      <c r="AX163" s="13" t="s">
        <v>76</v>
      </c>
      <c r="AY163" s="257" t="s">
        <v>350</v>
      </c>
    </row>
    <row r="164" s="13" customFormat="1">
      <c r="A164" s="13"/>
      <c r="B164" s="247"/>
      <c r="C164" s="248"/>
      <c r="D164" s="242" t="s">
        <v>361</v>
      </c>
      <c r="E164" s="249" t="s">
        <v>1</v>
      </c>
      <c r="F164" s="250" t="s">
        <v>399</v>
      </c>
      <c r="G164" s="248"/>
      <c r="H164" s="251">
        <v>229.15000000000001</v>
      </c>
      <c r="I164" s="252"/>
      <c r="J164" s="248"/>
      <c r="K164" s="248"/>
      <c r="L164" s="253"/>
      <c r="M164" s="254"/>
      <c r="N164" s="255"/>
      <c r="O164" s="255"/>
      <c r="P164" s="255"/>
      <c r="Q164" s="255"/>
      <c r="R164" s="255"/>
      <c r="S164" s="255"/>
      <c r="T164" s="256"/>
      <c r="U164" s="13"/>
      <c r="V164" s="13"/>
      <c r="W164" s="13"/>
      <c r="X164" s="13"/>
      <c r="Y164" s="13"/>
      <c r="Z164" s="13"/>
      <c r="AA164" s="13"/>
      <c r="AB164" s="13"/>
      <c r="AC164" s="13"/>
      <c r="AD164" s="13"/>
      <c r="AE164" s="13"/>
      <c r="AT164" s="257" t="s">
        <v>361</v>
      </c>
      <c r="AU164" s="257" t="s">
        <v>86</v>
      </c>
      <c r="AV164" s="13" t="s">
        <v>86</v>
      </c>
      <c r="AW164" s="13" t="s">
        <v>32</v>
      </c>
      <c r="AX164" s="13" t="s">
        <v>76</v>
      </c>
      <c r="AY164" s="257" t="s">
        <v>350</v>
      </c>
    </row>
    <row r="165" s="13" customFormat="1">
      <c r="A165" s="13"/>
      <c r="B165" s="247"/>
      <c r="C165" s="248"/>
      <c r="D165" s="242" t="s">
        <v>361</v>
      </c>
      <c r="E165" s="249" t="s">
        <v>1</v>
      </c>
      <c r="F165" s="250" t="s">
        <v>400</v>
      </c>
      <c r="G165" s="248"/>
      <c r="H165" s="251">
        <v>5.3070000000000004</v>
      </c>
      <c r="I165" s="252"/>
      <c r="J165" s="248"/>
      <c r="K165" s="248"/>
      <c r="L165" s="253"/>
      <c r="M165" s="254"/>
      <c r="N165" s="255"/>
      <c r="O165" s="255"/>
      <c r="P165" s="255"/>
      <c r="Q165" s="255"/>
      <c r="R165" s="255"/>
      <c r="S165" s="255"/>
      <c r="T165" s="256"/>
      <c r="U165" s="13"/>
      <c r="V165" s="13"/>
      <c r="W165" s="13"/>
      <c r="X165" s="13"/>
      <c r="Y165" s="13"/>
      <c r="Z165" s="13"/>
      <c r="AA165" s="13"/>
      <c r="AB165" s="13"/>
      <c r="AC165" s="13"/>
      <c r="AD165" s="13"/>
      <c r="AE165" s="13"/>
      <c r="AT165" s="257" t="s">
        <v>361</v>
      </c>
      <c r="AU165" s="257" t="s">
        <v>86</v>
      </c>
      <c r="AV165" s="13" t="s">
        <v>86</v>
      </c>
      <c r="AW165" s="13" t="s">
        <v>32</v>
      </c>
      <c r="AX165" s="13" t="s">
        <v>76</v>
      </c>
      <c r="AY165" s="257" t="s">
        <v>350</v>
      </c>
    </row>
    <row r="166" s="13" customFormat="1">
      <c r="A166" s="13"/>
      <c r="B166" s="247"/>
      <c r="C166" s="248"/>
      <c r="D166" s="242" t="s">
        <v>361</v>
      </c>
      <c r="E166" s="249" t="s">
        <v>1</v>
      </c>
      <c r="F166" s="250" t="s">
        <v>401</v>
      </c>
      <c r="G166" s="248"/>
      <c r="H166" s="251">
        <v>1.653</v>
      </c>
      <c r="I166" s="252"/>
      <c r="J166" s="248"/>
      <c r="K166" s="248"/>
      <c r="L166" s="253"/>
      <c r="M166" s="254"/>
      <c r="N166" s="255"/>
      <c r="O166" s="255"/>
      <c r="P166" s="255"/>
      <c r="Q166" s="255"/>
      <c r="R166" s="255"/>
      <c r="S166" s="255"/>
      <c r="T166" s="256"/>
      <c r="U166" s="13"/>
      <c r="V166" s="13"/>
      <c r="W166" s="13"/>
      <c r="X166" s="13"/>
      <c r="Y166" s="13"/>
      <c r="Z166" s="13"/>
      <c r="AA166" s="13"/>
      <c r="AB166" s="13"/>
      <c r="AC166" s="13"/>
      <c r="AD166" s="13"/>
      <c r="AE166" s="13"/>
      <c r="AT166" s="257" t="s">
        <v>361</v>
      </c>
      <c r="AU166" s="257" t="s">
        <v>86</v>
      </c>
      <c r="AV166" s="13" t="s">
        <v>86</v>
      </c>
      <c r="AW166" s="13" t="s">
        <v>32</v>
      </c>
      <c r="AX166" s="13" t="s">
        <v>76</v>
      </c>
      <c r="AY166" s="257" t="s">
        <v>350</v>
      </c>
    </row>
    <row r="167" s="13" customFormat="1">
      <c r="A167" s="13"/>
      <c r="B167" s="247"/>
      <c r="C167" s="248"/>
      <c r="D167" s="242" t="s">
        <v>361</v>
      </c>
      <c r="E167" s="249" t="s">
        <v>1</v>
      </c>
      <c r="F167" s="250" t="s">
        <v>402</v>
      </c>
      <c r="G167" s="248"/>
      <c r="H167" s="251">
        <v>7.4459999999999997</v>
      </c>
      <c r="I167" s="252"/>
      <c r="J167" s="248"/>
      <c r="K167" s="248"/>
      <c r="L167" s="253"/>
      <c r="M167" s="254"/>
      <c r="N167" s="255"/>
      <c r="O167" s="255"/>
      <c r="P167" s="255"/>
      <c r="Q167" s="255"/>
      <c r="R167" s="255"/>
      <c r="S167" s="255"/>
      <c r="T167" s="256"/>
      <c r="U167" s="13"/>
      <c r="V167" s="13"/>
      <c r="W167" s="13"/>
      <c r="X167" s="13"/>
      <c r="Y167" s="13"/>
      <c r="Z167" s="13"/>
      <c r="AA167" s="13"/>
      <c r="AB167" s="13"/>
      <c r="AC167" s="13"/>
      <c r="AD167" s="13"/>
      <c r="AE167" s="13"/>
      <c r="AT167" s="257" t="s">
        <v>361</v>
      </c>
      <c r="AU167" s="257" t="s">
        <v>86</v>
      </c>
      <c r="AV167" s="13" t="s">
        <v>86</v>
      </c>
      <c r="AW167" s="13" t="s">
        <v>32</v>
      </c>
      <c r="AX167" s="13" t="s">
        <v>76</v>
      </c>
      <c r="AY167" s="257" t="s">
        <v>350</v>
      </c>
    </row>
    <row r="168" s="13" customFormat="1">
      <c r="A168" s="13"/>
      <c r="B168" s="247"/>
      <c r="C168" s="248"/>
      <c r="D168" s="242" t="s">
        <v>361</v>
      </c>
      <c r="E168" s="249" t="s">
        <v>1</v>
      </c>
      <c r="F168" s="250" t="s">
        <v>403</v>
      </c>
      <c r="G168" s="248"/>
      <c r="H168" s="251">
        <v>64.245999999999995</v>
      </c>
      <c r="I168" s="252"/>
      <c r="J168" s="248"/>
      <c r="K168" s="248"/>
      <c r="L168" s="253"/>
      <c r="M168" s="254"/>
      <c r="N168" s="255"/>
      <c r="O168" s="255"/>
      <c r="P168" s="255"/>
      <c r="Q168" s="255"/>
      <c r="R168" s="255"/>
      <c r="S168" s="255"/>
      <c r="T168" s="256"/>
      <c r="U168" s="13"/>
      <c r="V168" s="13"/>
      <c r="W168" s="13"/>
      <c r="X168" s="13"/>
      <c r="Y168" s="13"/>
      <c r="Z168" s="13"/>
      <c r="AA168" s="13"/>
      <c r="AB168" s="13"/>
      <c r="AC168" s="13"/>
      <c r="AD168" s="13"/>
      <c r="AE168" s="13"/>
      <c r="AT168" s="257" t="s">
        <v>361</v>
      </c>
      <c r="AU168" s="257" t="s">
        <v>86</v>
      </c>
      <c r="AV168" s="13" t="s">
        <v>86</v>
      </c>
      <c r="AW168" s="13" t="s">
        <v>32</v>
      </c>
      <c r="AX168" s="13" t="s">
        <v>76</v>
      </c>
      <c r="AY168" s="257" t="s">
        <v>350</v>
      </c>
    </row>
    <row r="169" s="13" customFormat="1">
      <c r="A169" s="13"/>
      <c r="B169" s="247"/>
      <c r="C169" s="248"/>
      <c r="D169" s="242" t="s">
        <v>361</v>
      </c>
      <c r="E169" s="249" t="s">
        <v>1</v>
      </c>
      <c r="F169" s="250" t="s">
        <v>404</v>
      </c>
      <c r="G169" s="248"/>
      <c r="H169" s="251">
        <v>12.584</v>
      </c>
      <c r="I169" s="252"/>
      <c r="J169" s="248"/>
      <c r="K169" s="248"/>
      <c r="L169" s="253"/>
      <c r="M169" s="254"/>
      <c r="N169" s="255"/>
      <c r="O169" s="255"/>
      <c r="P169" s="255"/>
      <c r="Q169" s="255"/>
      <c r="R169" s="255"/>
      <c r="S169" s="255"/>
      <c r="T169" s="256"/>
      <c r="U169" s="13"/>
      <c r="V169" s="13"/>
      <c r="W169" s="13"/>
      <c r="X169" s="13"/>
      <c r="Y169" s="13"/>
      <c r="Z169" s="13"/>
      <c r="AA169" s="13"/>
      <c r="AB169" s="13"/>
      <c r="AC169" s="13"/>
      <c r="AD169" s="13"/>
      <c r="AE169" s="13"/>
      <c r="AT169" s="257" t="s">
        <v>361</v>
      </c>
      <c r="AU169" s="257" t="s">
        <v>86</v>
      </c>
      <c r="AV169" s="13" t="s">
        <v>86</v>
      </c>
      <c r="AW169" s="13" t="s">
        <v>32</v>
      </c>
      <c r="AX169" s="13" t="s">
        <v>76</v>
      </c>
      <c r="AY169" s="257" t="s">
        <v>350</v>
      </c>
    </row>
    <row r="170" s="13" customFormat="1">
      <c r="A170" s="13"/>
      <c r="B170" s="247"/>
      <c r="C170" s="248"/>
      <c r="D170" s="242" t="s">
        <v>361</v>
      </c>
      <c r="E170" s="249" t="s">
        <v>1</v>
      </c>
      <c r="F170" s="250" t="s">
        <v>405</v>
      </c>
      <c r="G170" s="248"/>
      <c r="H170" s="251">
        <v>20.120000000000001</v>
      </c>
      <c r="I170" s="252"/>
      <c r="J170" s="248"/>
      <c r="K170" s="248"/>
      <c r="L170" s="253"/>
      <c r="M170" s="254"/>
      <c r="N170" s="255"/>
      <c r="O170" s="255"/>
      <c r="P170" s="255"/>
      <c r="Q170" s="255"/>
      <c r="R170" s="255"/>
      <c r="S170" s="255"/>
      <c r="T170" s="256"/>
      <c r="U170" s="13"/>
      <c r="V170" s="13"/>
      <c r="W170" s="13"/>
      <c r="X170" s="13"/>
      <c r="Y170" s="13"/>
      <c r="Z170" s="13"/>
      <c r="AA170" s="13"/>
      <c r="AB170" s="13"/>
      <c r="AC170" s="13"/>
      <c r="AD170" s="13"/>
      <c r="AE170" s="13"/>
      <c r="AT170" s="257" t="s">
        <v>361</v>
      </c>
      <c r="AU170" s="257" t="s">
        <v>86</v>
      </c>
      <c r="AV170" s="13" t="s">
        <v>86</v>
      </c>
      <c r="AW170" s="13" t="s">
        <v>32</v>
      </c>
      <c r="AX170" s="13" t="s">
        <v>76</v>
      </c>
      <c r="AY170" s="257" t="s">
        <v>350</v>
      </c>
    </row>
    <row r="171" s="13" customFormat="1">
      <c r="A171" s="13"/>
      <c r="B171" s="247"/>
      <c r="C171" s="248"/>
      <c r="D171" s="242" t="s">
        <v>361</v>
      </c>
      <c r="E171" s="249" t="s">
        <v>1</v>
      </c>
      <c r="F171" s="250" t="s">
        <v>406</v>
      </c>
      <c r="G171" s="248"/>
      <c r="H171" s="251">
        <v>17.052</v>
      </c>
      <c r="I171" s="252"/>
      <c r="J171" s="248"/>
      <c r="K171" s="248"/>
      <c r="L171" s="253"/>
      <c r="M171" s="254"/>
      <c r="N171" s="255"/>
      <c r="O171" s="255"/>
      <c r="P171" s="255"/>
      <c r="Q171" s="255"/>
      <c r="R171" s="255"/>
      <c r="S171" s="255"/>
      <c r="T171" s="256"/>
      <c r="U171" s="13"/>
      <c r="V171" s="13"/>
      <c r="W171" s="13"/>
      <c r="X171" s="13"/>
      <c r="Y171" s="13"/>
      <c r="Z171" s="13"/>
      <c r="AA171" s="13"/>
      <c r="AB171" s="13"/>
      <c r="AC171" s="13"/>
      <c r="AD171" s="13"/>
      <c r="AE171" s="13"/>
      <c r="AT171" s="257" t="s">
        <v>361</v>
      </c>
      <c r="AU171" s="257" t="s">
        <v>86</v>
      </c>
      <c r="AV171" s="13" t="s">
        <v>86</v>
      </c>
      <c r="AW171" s="13" t="s">
        <v>32</v>
      </c>
      <c r="AX171" s="13" t="s">
        <v>76</v>
      </c>
      <c r="AY171" s="257" t="s">
        <v>350</v>
      </c>
    </row>
    <row r="172" s="13" customFormat="1">
      <c r="A172" s="13"/>
      <c r="B172" s="247"/>
      <c r="C172" s="248"/>
      <c r="D172" s="242" t="s">
        <v>361</v>
      </c>
      <c r="E172" s="249" t="s">
        <v>1</v>
      </c>
      <c r="F172" s="250" t="s">
        <v>407</v>
      </c>
      <c r="G172" s="248"/>
      <c r="H172" s="251">
        <v>36.841999999999999</v>
      </c>
      <c r="I172" s="252"/>
      <c r="J172" s="248"/>
      <c r="K172" s="248"/>
      <c r="L172" s="253"/>
      <c r="M172" s="254"/>
      <c r="N172" s="255"/>
      <c r="O172" s="255"/>
      <c r="P172" s="255"/>
      <c r="Q172" s="255"/>
      <c r="R172" s="255"/>
      <c r="S172" s="255"/>
      <c r="T172" s="256"/>
      <c r="U172" s="13"/>
      <c r="V172" s="13"/>
      <c r="W172" s="13"/>
      <c r="X172" s="13"/>
      <c r="Y172" s="13"/>
      <c r="Z172" s="13"/>
      <c r="AA172" s="13"/>
      <c r="AB172" s="13"/>
      <c r="AC172" s="13"/>
      <c r="AD172" s="13"/>
      <c r="AE172" s="13"/>
      <c r="AT172" s="257" t="s">
        <v>361</v>
      </c>
      <c r="AU172" s="257" t="s">
        <v>86</v>
      </c>
      <c r="AV172" s="13" t="s">
        <v>86</v>
      </c>
      <c r="AW172" s="13" t="s">
        <v>32</v>
      </c>
      <c r="AX172" s="13" t="s">
        <v>76</v>
      </c>
      <c r="AY172" s="257" t="s">
        <v>350</v>
      </c>
    </row>
    <row r="173" s="13" customFormat="1">
      <c r="A173" s="13"/>
      <c r="B173" s="247"/>
      <c r="C173" s="248"/>
      <c r="D173" s="242" t="s">
        <v>361</v>
      </c>
      <c r="E173" s="249" t="s">
        <v>1</v>
      </c>
      <c r="F173" s="250" t="s">
        <v>408</v>
      </c>
      <c r="G173" s="248"/>
      <c r="H173" s="251">
        <v>61.844999999999999</v>
      </c>
      <c r="I173" s="252"/>
      <c r="J173" s="248"/>
      <c r="K173" s="248"/>
      <c r="L173" s="253"/>
      <c r="M173" s="254"/>
      <c r="N173" s="255"/>
      <c r="O173" s="255"/>
      <c r="P173" s="255"/>
      <c r="Q173" s="255"/>
      <c r="R173" s="255"/>
      <c r="S173" s="255"/>
      <c r="T173" s="256"/>
      <c r="U173" s="13"/>
      <c r="V173" s="13"/>
      <c r="W173" s="13"/>
      <c r="X173" s="13"/>
      <c r="Y173" s="13"/>
      <c r="Z173" s="13"/>
      <c r="AA173" s="13"/>
      <c r="AB173" s="13"/>
      <c r="AC173" s="13"/>
      <c r="AD173" s="13"/>
      <c r="AE173" s="13"/>
      <c r="AT173" s="257" t="s">
        <v>361</v>
      </c>
      <c r="AU173" s="257" t="s">
        <v>86</v>
      </c>
      <c r="AV173" s="13" t="s">
        <v>86</v>
      </c>
      <c r="AW173" s="13" t="s">
        <v>32</v>
      </c>
      <c r="AX173" s="13" t="s">
        <v>76</v>
      </c>
      <c r="AY173" s="257" t="s">
        <v>350</v>
      </c>
    </row>
    <row r="174" s="13" customFormat="1">
      <c r="A174" s="13"/>
      <c r="B174" s="247"/>
      <c r="C174" s="248"/>
      <c r="D174" s="242" t="s">
        <v>361</v>
      </c>
      <c r="E174" s="249" t="s">
        <v>1</v>
      </c>
      <c r="F174" s="250" t="s">
        <v>409</v>
      </c>
      <c r="G174" s="248"/>
      <c r="H174" s="251">
        <v>16.928000000000001</v>
      </c>
      <c r="I174" s="252"/>
      <c r="J174" s="248"/>
      <c r="K174" s="248"/>
      <c r="L174" s="253"/>
      <c r="M174" s="254"/>
      <c r="N174" s="255"/>
      <c r="O174" s="255"/>
      <c r="P174" s="255"/>
      <c r="Q174" s="255"/>
      <c r="R174" s="255"/>
      <c r="S174" s="255"/>
      <c r="T174" s="256"/>
      <c r="U174" s="13"/>
      <c r="V174" s="13"/>
      <c r="W174" s="13"/>
      <c r="X174" s="13"/>
      <c r="Y174" s="13"/>
      <c r="Z174" s="13"/>
      <c r="AA174" s="13"/>
      <c r="AB174" s="13"/>
      <c r="AC174" s="13"/>
      <c r="AD174" s="13"/>
      <c r="AE174" s="13"/>
      <c r="AT174" s="257" t="s">
        <v>361</v>
      </c>
      <c r="AU174" s="257" t="s">
        <v>86</v>
      </c>
      <c r="AV174" s="13" t="s">
        <v>86</v>
      </c>
      <c r="AW174" s="13" t="s">
        <v>32</v>
      </c>
      <c r="AX174" s="13" t="s">
        <v>76</v>
      </c>
      <c r="AY174" s="257" t="s">
        <v>350</v>
      </c>
    </row>
    <row r="175" s="13" customFormat="1">
      <c r="A175" s="13"/>
      <c r="B175" s="247"/>
      <c r="C175" s="248"/>
      <c r="D175" s="242" t="s">
        <v>361</v>
      </c>
      <c r="E175" s="249" t="s">
        <v>1</v>
      </c>
      <c r="F175" s="250" t="s">
        <v>410</v>
      </c>
      <c r="G175" s="248"/>
      <c r="H175" s="251">
        <v>10.888</v>
      </c>
      <c r="I175" s="252"/>
      <c r="J175" s="248"/>
      <c r="K175" s="248"/>
      <c r="L175" s="253"/>
      <c r="M175" s="254"/>
      <c r="N175" s="255"/>
      <c r="O175" s="255"/>
      <c r="P175" s="255"/>
      <c r="Q175" s="255"/>
      <c r="R175" s="255"/>
      <c r="S175" s="255"/>
      <c r="T175" s="256"/>
      <c r="U175" s="13"/>
      <c r="V175" s="13"/>
      <c r="W175" s="13"/>
      <c r="X175" s="13"/>
      <c r="Y175" s="13"/>
      <c r="Z175" s="13"/>
      <c r="AA175" s="13"/>
      <c r="AB175" s="13"/>
      <c r="AC175" s="13"/>
      <c r="AD175" s="13"/>
      <c r="AE175" s="13"/>
      <c r="AT175" s="257" t="s">
        <v>361</v>
      </c>
      <c r="AU175" s="257" t="s">
        <v>86</v>
      </c>
      <c r="AV175" s="13" t="s">
        <v>86</v>
      </c>
      <c r="AW175" s="13" t="s">
        <v>32</v>
      </c>
      <c r="AX175" s="13" t="s">
        <v>76</v>
      </c>
      <c r="AY175" s="257" t="s">
        <v>350</v>
      </c>
    </row>
    <row r="176" s="13" customFormat="1">
      <c r="A176" s="13"/>
      <c r="B176" s="247"/>
      <c r="C176" s="248"/>
      <c r="D176" s="242" t="s">
        <v>361</v>
      </c>
      <c r="E176" s="249" t="s">
        <v>1</v>
      </c>
      <c r="F176" s="250" t="s">
        <v>411</v>
      </c>
      <c r="G176" s="248"/>
      <c r="H176" s="251">
        <v>5.9850000000000003</v>
      </c>
      <c r="I176" s="252"/>
      <c r="J176" s="248"/>
      <c r="K176" s="248"/>
      <c r="L176" s="253"/>
      <c r="M176" s="254"/>
      <c r="N176" s="255"/>
      <c r="O176" s="255"/>
      <c r="P176" s="255"/>
      <c r="Q176" s="255"/>
      <c r="R176" s="255"/>
      <c r="S176" s="255"/>
      <c r="T176" s="256"/>
      <c r="U176" s="13"/>
      <c r="V176" s="13"/>
      <c r="W176" s="13"/>
      <c r="X176" s="13"/>
      <c r="Y176" s="13"/>
      <c r="Z176" s="13"/>
      <c r="AA176" s="13"/>
      <c r="AB176" s="13"/>
      <c r="AC176" s="13"/>
      <c r="AD176" s="13"/>
      <c r="AE176" s="13"/>
      <c r="AT176" s="257" t="s">
        <v>361</v>
      </c>
      <c r="AU176" s="257" t="s">
        <v>86</v>
      </c>
      <c r="AV176" s="13" t="s">
        <v>86</v>
      </c>
      <c r="AW176" s="13" t="s">
        <v>32</v>
      </c>
      <c r="AX176" s="13" t="s">
        <v>76</v>
      </c>
      <c r="AY176" s="257" t="s">
        <v>350</v>
      </c>
    </row>
    <row r="177" s="13" customFormat="1">
      <c r="A177" s="13"/>
      <c r="B177" s="247"/>
      <c r="C177" s="248"/>
      <c r="D177" s="242" t="s">
        <v>361</v>
      </c>
      <c r="E177" s="249" t="s">
        <v>1</v>
      </c>
      <c r="F177" s="250" t="s">
        <v>412</v>
      </c>
      <c r="G177" s="248"/>
      <c r="H177" s="251">
        <v>7.25</v>
      </c>
      <c r="I177" s="252"/>
      <c r="J177" s="248"/>
      <c r="K177" s="248"/>
      <c r="L177" s="253"/>
      <c r="M177" s="254"/>
      <c r="N177" s="255"/>
      <c r="O177" s="255"/>
      <c r="P177" s="255"/>
      <c r="Q177" s="255"/>
      <c r="R177" s="255"/>
      <c r="S177" s="255"/>
      <c r="T177" s="256"/>
      <c r="U177" s="13"/>
      <c r="V177" s="13"/>
      <c r="W177" s="13"/>
      <c r="X177" s="13"/>
      <c r="Y177" s="13"/>
      <c r="Z177" s="13"/>
      <c r="AA177" s="13"/>
      <c r="AB177" s="13"/>
      <c r="AC177" s="13"/>
      <c r="AD177" s="13"/>
      <c r="AE177" s="13"/>
      <c r="AT177" s="257" t="s">
        <v>361</v>
      </c>
      <c r="AU177" s="257" t="s">
        <v>86</v>
      </c>
      <c r="AV177" s="13" t="s">
        <v>86</v>
      </c>
      <c r="AW177" s="13" t="s">
        <v>32</v>
      </c>
      <c r="AX177" s="13" t="s">
        <v>76</v>
      </c>
      <c r="AY177" s="257" t="s">
        <v>350</v>
      </c>
    </row>
    <row r="178" s="13" customFormat="1">
      <c r="A178" s="13"/>
      <c r="B178" s="247"/>
      <c r="C178" s="248"/>
      <c r="D178" s="242" t="s">
        <v>361</v>
      </c>
      <c r="E178" s="249" t="s">
        <v>1</v>
      </c>
      <c r="F178" s="250" t="s">
        <v>413</v>
      </c>
      <c r="G178" s="248"/>
      <c r="H178" s="251">
        <v>3.2890000000000001</v>
      </c>
      <c r="I178" s="252"/>
      <c r="J178" s="248"/>
      <c r="K178" s="248"/>
      <c r="L178" s="253"/>
      <c r="M178" s="254"/>
      <c r="N178" s="255"/>
      <c r="O178" s="255"/>
      <c r="P178" s="255"/>
      <c r="Q178" s="255"/>
      <c r="R178" s="255"/>
      <c r="S178" s="255"/>
      <c r="T178" s="256"/>
      <c r="U178" s="13"/>
      <c r="V178" s="13"/>
      <c r="W178" s="13"/>
      <c r="X178" s="13"/>
      <c r="Y178" s="13"/>
      <c r="Z178" s="13"/>
      <c r="AA178" s="13"/>
      <c r="AB178" s="13"/>
      <c r="AC178" s="13"/>
      <c r="AD178" s="13"/>
      <c r="AE178" s="13"/>
      <c r="AT178" s="257" t="s">
        <v>361</v>
      </c>
      <c r="AU178" s="257" t="s">
        <v>86</v>
      </c>
      <c r="AV178" s="13" t="s">
        <v>86</v>
      </c>
      <c r="AW178" s="13" t="s">
        <v>32</v>
      </c>
      <c r="AX178" s="13" t="s">
        <v>76</v>
      </c>
      <c r="AY178" s="257" t="s">
        <v>350</v>
      </c>
    </row>
    <row r="179" s="13" customFormat="1">
      <c r="A179" s="13"/>
      <c r="B179" s="247"/>
      <c r="C179" s="248"/>
      <c r="D179" s="242" t="s">
        <v>361</v>
      </c>
      <c r="E179" s="249" t="s">
        <v>1</v>
      </c>
      <c r="F179" s="250" t="s">
        <v>414</v>
      </c>
      <c r="G179" s="248"/>
      <c r="H179" s="251">
        <v>2.355</v>
      </c>
      <c r="I179" s="252"/>
      <c r="J179" s="248"/>
      <c r="K179" s="248"/>
      <c r="L179" s="253"/>
      <c r="M179" s="254"/>
      <c r="N179" s="255"/>
      <c r="O179" s="255"/>
      <c r="P179" s="255"/>
      <c r="Q179" s="255"/>
      <c r="R179" s="255"/>
      <c r="S179" s="255"/>
      <c r="T179" s="256"/>
      <c r="U179" s="13"/>
      <c r="V179" s="13"/>
      <c r="W179" s="13"/>
      <c r="X179" s="13"/>
      <c r="Y179" s="13"/>
      <c r="Z179" s="13"/>
      <c r="AA179" s="13"/>
      <c r="AB179" s="13"/>
      <c r="AC179" s="13"/>
      <c r="AD179" s="13"/>
      <c r="AE179" s="13"/>
      <c r="AT179" s="257" t="s">
        <v>361</v>
      </c>
      <c r="AU179" s="257" t="s">
        <v>86</v>
      </c>
      <c r="AV179" s="13" t="s">
        <v>86</v>
      </c>
      <c r="AW179" s="13" t="s">
        <v>32</v>
      </c>
      <c r="AX179" s="13" t="s">
        <v>76</v>
      </c>
      <c r="AY179" s="257" t="s">
        <v>350</v>
      </c>
    </row>
    <row r="180" s="13" customFormat="1">
      <c r="A180" s="13"/>
      <c r="B180" s="247"/>
      <c r="C180" s="248"/>
      <c r="D180" s="242" t="s">
        <v>361</v>
      </c>
      <c r="E180" s="249" t="s">
        <v>1</v>
      </c>
      <c r="F180" s="250" t="s">
        <v>415</v>
      </c>
      <c r="G180" s="248"/>
      <c r="H180" s="251">
        <v>3.2829999999999999</v>
      </c>
      <c r="I180" s="252"/>
      <c r="J180" s="248"/>
      <c r="K180" s="248"/>
      <c r="L180" s="253"/>
      <c r="M180" s="254"/>
      <c r="N180" s="255"/>
      <c r="O180" s="255"/>
      <c r="P180" s="255"/>
      <c r="Q180" s="255"/>
      <c r="R180" s="255"/>
      <c r="S180" s="255"/>
      <c r="T180" s="256"/>
      <c r="U180" s="13"/>
      <c r="V180" s="13"/>
      <c r="W180" s="13"/>
      <c r="X180" s="13"/>
      <c r="Y180" s="13"/>
      <c r="Z180" s="13"/>
      <c r="AA180" s="13"/>
      <c r="AB180" s="13"/>
      <c r="AC180" s="13"/>
      <c r="AD180" s="13"/>
      <c r="AE180" s="13"/>
      <c r="AT180" s="257" t="s">
        <v>361</v>
      </c>
      <c r="AU180" s="257" t="s">
        <v>86</v>
      </c>
      <c r="AV180" s="13" t="s">
        <v>86</v>
      </c>
      <c r="AW180" s="13" t="s">
        <v>32</v>
      </c>
      <c r="AX180" s="13" t="s">
        <v>76</v>
      </c>
      <c r="AY180" s="257" t="s">
        <v>350</v>
      </c>
    </row>
    <row r="181" s="13" customFormat="1">
      <c r="A181" s="13"/>
      <c r="B181" s="247"/>
      <c r="C181" s="248"/>
      <c r="D181" s="242" t="s">
        <v>361</v>
      </c>
      <c r="E181" s="249" t="s">
        <v>1</v>
      </c>
      <c r="F181" s="250" t="s">
        <v>416</v>
      </c>
      <c r="G181" s="248"/>
      <c r="H181" s="251">
        <v>9.1310000000000002</v>
      </c>
      <c r="I181" s="252"/>
      <c r="J181" s="248"/>
      <c r="K181" s="248"/>
      <c r="L181" s="253"/>
      <c r="M181" s="254"/>
      <c r="N181" s="255"/>
      <c r="O181" s="255"/>
      <c r="P181" s="255"/>
      <c r="Q181" s="255"/>
      <c r="R181" s="255"/>
      <c r="S181" s="255"/>
      <c r="T181" s="256"/>
      <c r="U181" s="13"/>
      <c r="V181" s="13"/>
      <c r="W181" s="13"/>
      <c r="X181" s="13"/>
      <c r="Y181" s="13"/>
      <c r="Z181" s="13"/>
      <c r="AA181" s="13"/>
      <c r="AB181" s="13"/>
      <c r="AC181" s="13"/>
      <c r="AD181" s="13"/>
      <c r="AE181" s="13"/>
      <c r="AT181" s="257" t="s">
        <v>361</v>
      </c>
      <c r="AU181" s="257" t="s">
        <v>86</v>
      </c>
      <c r="AV181" s="13" t="s">
        <v>86</v>
      </c>
      <c r="AW181" s="13" t="s">
        <v>32</v>
      </c>
      <c r="AX181" s="13" t="s">
        <v>76</v>
      </c>
      <c r="AY181" s="257" t="s">
        <v>350</v>
      </c>
    </row>
    <row r="182" s="13" customFormat="1">
      <c r="A182" s="13"/>
      <c r="B182" s="247"/>
      <c r="C182" s="248"/>
      <c r="D182" s="242" t="s">
        <v>361</v>
      </c>
      <c r="E182" s="249" t="s">
        <v>1</v>
      </c>
      <c r="F182" s="250" t="s">
        <v>417</v>
      </c>
      <c r="G182" s="248"/>
      <c r="H182" s="251">
        <v>2.4300000000000002</v>
      </c>
      <c r="I182" s="252"/>
      <c r="J182" s="248"/>
      <c r="K182" s="248"/>
      <c r="L182" s="253"/>
      <c r="M182" s="254"/>
      <c r="N182" s="255"/>
      <c r="O182" s="255"/>
      <c r="P182" s="255"/>
      <c r="Q182" s="255"/>
      <c r="R182" s="255"/>
      <c r="S182" s="255"/>
      <c r="T182" s="256"/>
      <c r="U182" s="13"/>
      <c r="V182" s="13"/>
      <c r="W182" s="13"/>
      <c r="X182" s="13"/>
      <c r="Y182" s="13"/>
      <c r="Z182" s="13"/>
      <c r="AA182" s="13"/>
      <c r="AB182" s="13"/>
      <c r="AC182" s="13"/>
      <c r="AD182" s="13"/>
      <c r="AE182" s="13"/>
      <c r="AT182" s="257" t="s">
        <v>361</v>
      </c>
      <c r="AU182" s="257" t="s">
        <v>86</v>
      </c>
      <c r="AV182" s="13" t="s">
        <v>86</v>
      </c>
      <c r="AW182" s="13" t="s">
        <v>32</v>
      </c>
      <c r="AX182" s="13" t="s">
        <v>76</v>
      </c>
      <c r="AY182" s="257" t="s">
        <v>350</v>
      </c>
    </row>
    <row r="183" s="13" customFormat="1">
      <c r="A183" s="13"/>
      <c r="B183" s="247"/>
      <c r="C183" s="248"/>
      <c r="D183" s="242" t="s">
        <v>361</v>
      </c>
      <c r="E183" s="249" t="s">
        <v>1</v>
      </c>
      <c r="F183" s="250" t="s">
        <v>418</v>
      </c>
      <c r="G183" s="248"/>
      <c r="H183" s="251">
        <v>1.175</v>
      </c>
      <c r="I183" s="252"/>
      <c r="J183" s="248"/>
      <c r="K183" s="248"/>
      <c r="L183" s="253"/>
      <c r="M183" s="254"/>
      <c r="N183" s="255"/>
      <c r="O183" s="255"/>
      <c r="P183" s="255"/>
      <c r="Q183" s="255"/>
      <c r="R183" s="255"/>
      <c r="S183" s="255"/>
      <c r="T183" s="256"/>
      <c r="U183" s="13"/>
      <c r="V183" s="13"/>
      <c r="W183" s="13"/>
      <c r="X183" s="13"/>
      <c r="Y183" s="13"/>
      <c r="Z183" s="13"/>
      <c r="AA183" s="13"/>
      <c r="AB183" s="13"/>
      <c r="AC183" s="13"/>
      <c r="AD183" s="13"/>
      <c r="AE183" s="13"/>
      <c r="AT183" s="257" t="s">
        <v>361</v>
      </c>
      <c r="AU183" s="257" t="s">
        <v>86</v>
      </c>
      <c r="AV183" s="13" t="s">
        <v>86</v>
      </c>
      <c r="AW183" s="13" t="s">
        <v>32</v>
      </c>
      <c r="AX183" s="13" t="s">
        <v>76</v>
      </c>
      <c r="AY183" s="257" t="s">
        <v>350</v>
      </c>
    </row>
    <row r="184" s="13" customFormat="1">
      <c r="A184" s="13"/>
      <c r="B184" s="247"/>
      <c r="C184" s="248"/>
      <c r="D184" s="242" t="s">
        <v>361</v>
      </c>
      <c r="E184" s="249" t="s">
        <v>1</v>
      </c>
      <c r="F184" s="250" t="s">
        <v>419</v>
      </c>
      <c r="G184" s="248"/>
      <c r="H184" s="251">
        <v>34.593000000000004</v>
      </c>
      <c r="I184" s="252"/>
      <c r="J184" s="248"/>
      <c r="K184" s="248"/>
      <c r="L184" s="253"/>
      <c r="M184" s="254"/>
      <c r="N184" s="255"/>
      <c r="O184" s="255"/>
      <c r="P184" s="255"/>
      <c r="Q184" s="255"/>
      <c r="R184" s="255"/>
      <c r="S184" s="255"/>
      <c r="T184" s="256"/>
      <c r="U184" s="13"/>
      <c r="V184" s="13"/>
      <c r="W184" s="13"/>
      <c r="X184" s="13"/>
      <c r="Y184" s="13"/>
      <c r="Z184" s="13"/>
      <c r="AA184" s="13"/>
      <c r="AB184" s="13"/>
      <c r="AC184" s="13"/>
      <c r="AD184" s="13"/>
      <c r="AE184" s="13"/>
      <c r="AT184" s="257" t="s">
        <v>361</v>
      </c>
      <c r="AU184" s="257" t="s">
        <v>86</v>
      </c>
      <c r="AV184" s="13" t="s">
        <v>86</v>
      </c>
      <c r="AW184" s="13" t="s">
        <v>32</v>
      </c>
      <c r="AX184" s="13" t="s">
        <v>76</v>
      </c>
      <c r="AY184" s="257" t="s">
        <v>350</v>
      </c>
    </row>
    <row r="185" s="13" customFormat="1">
      <c r="A185" s="13"/>
      <c r="B185" s="247"/>
      <c r="C185" s="248"/>
      <c r="D185" s="242" t="s">
        <v>361</v>
      </c>
      <c r="E185" s="249" t="s">
        <v>1</v>
      </c>
      <c r="F185" s="250" t="s">
        <v>420</v>
      </c>
      <c r="G185" s="248"/>
      <c r="H185" s="251">
        <v>9.9789999999999992</v>
      </c>
      <c r="I185" s="252"/>
      <c r="J185" s="248"/>
      <c r="K185" s="248"/>
      <c r="L185" s="253"/>
      <c r="M185" s="254"/>
      <c r="N185" s="255"/>
      <c r="O185" s="255"/>
      <c r="P185" s="255"/>
      <c r="Q185" s="255"/>
      <c r="R185" s="255"/>
      <c r="S185" s="255"/>
      <c r="T185" s="256"/>
      <c r="U185" s="13"/>
      <c r="V185" s="13"/>
      <c r="W185" s="13"/>
      <c r="X185" s="13"/>
      <c r="Y185" s="13"/>
      <c r="Z185" s="13"/>
      <c r="AA185" s="13"/>
      <c r="AB185" s="13"/>
      <c r="AC185" s="13"/>
      <c r="AD185" s="13"/>
      <c r="AE185" s="13"/>
      <c r="AT185" s="257" t="s">
        <v>361</v>
      </c>
      <c r="AU185" s="257" t="s">
        <v>86</v>
      </c>
      <c r="AV185" s="13" t="s">
        <v>86</v>
      </c>
      <c r="AW185" s="13" t="s">
        <v>32</v>
      </c>
      <c r="AX185" s="13" t="s">
        <v>76</v>
      </c>
      <c r="AY185" s="257" t="s">
        <v>350</v>
      </c>
    </row>
    <row r="186" s="13" customFormat="1">
      <c r="A186" s="13"/>
      <c r="B186" s="247"/>
      <c r="C186" s="248"/>
      <c r="D186" s="242" t="s">
        <v>361</v>
      </c>
      <c r="E186" s="249" t="s">
        <v>1</v>
      </c>
      <c r="F186" s="250" t="s">
        <v>421</v>
      </c>
      <c r="G186" s="248"/>
      <c r="H186" s="251">
        <v>2.694</v>
      </c>
      <c r="I186" s="252"/>
      <c r="J186" s="248"/>
      <c r="K186" s="248"/>
      <c r="L186" s="253"/>
      <c r="M186" s="254"/>
      <c r="N186" s="255"/>
      <c r="O186" s="255"/>
      <c r="P186" s="255"/>
      <c r="Q186" s="255"/>
      <c r="R186" s="255"/>
      <c r="S186" s="255"/>
      <c r="T186" s="256"/>
      <c r="U186" s="13"/>
      <c r="V186" s="13"/>
      <c r="W186" s="13"/>
      <c r="X186" s="13"/>
      <c r="Y186" s="13"/>
      <c r="Z186" s="13"/>
      <c r="AA186" s="13"/>
      <c r="AB186" s="13"/>
      <c r="AC186" s="13"/>
      <c r="AD186" s="13"/>
      <c r="AE186" s="13"/>
      <c r="AT186" s="257" t="s">
        <v>361</v>
      </c>
      <c r="AU186" s="257" t="s">
        <v>86</v>
      </c>
      <c r="AV186" s="13" t="s">
        <v>86</v>
      </c>
      <c r="AW186" s="13" t="s">
        <v>32</v>
      </c>
      <c r="AX186" s="13" t="s">
        <v>76</v>
      </c>
      <c r="AY186" s="257" t="s">
        <v>350</v>
      </c>
    </row>
    <row r="187" s="13" customFormat="1">
      <c r="A187" s="13"/>
      <c r="B187" s="247"/>
      <c r="C187" s="248"/>
      <c r="D187" s="242" t="s">
        <v>361</v>
      </c>
      <c r="E187" s="249" t="s">
        <v>1</v>
      </c>
      <c r="F187" s="250" t="s">
        <v>422</v>
      </c>
      <c r="G187" s="248"/>
      <c r="H187" s="251">
        <v>4.423</v>
      </c>
      <c r="I187" s="252"/>
      <c r="J187" s="248"/>
      <c r="K187" s="248"/>
      <c r="L187" s="253"/>
      <c r="M187" s="254"/>
      <c r="N187" s="255"/>
      <c r="O187" s="255"/>
      <c r="P187" s="255"/>
      <c r="Q187" s="255"/>
      <c r="R187" s="255"/>
      <c r="S187" s="255"/>
      <c r="T187" s="256"/>
      <c r="U187" s="13"/>
      <c r="V187" s="13"/>
      <c r="W187" s="13"/>
      <c r="X187" s="13"/>
      <c r="Y187" s="13"/>
      <c r="Z187" s="13"/>
      <c r="AA187" s="13"/>
      <c r="AB187" s="13"/>
      <c r="AC187" s="13"/>
      <c r="AD187" s="13"/>
      <c r="AE187" s="13"/>
      <c r="AT187" s="257" t="s">
        <v>361</v>
      </c>
      <c r="AU187" s="257" t="s">
        <v>86</v>
      </c>
      <c r="AV187" s="13" t="s">
        <v>86</v>
      </c>
      <c r="AW187" s="13" t="s">
        <v>32</v>
      </c>
      <c r="AX187" s="13" t="s">
        <v>76</v>
      </c>
      <c r="AY187" s="257" t="s">
        <v>350</v>
      </c>
    </row>
    <row r="188" s="13" customFormat="1">
      <c r="A188" s="13"/>
      <c r="B188" s="247"/>
      <c r="C188" s="248"/>
      <c r="D188" s="242" t="s">
        <v>361</v>
      </c>
      <c r="E188" s="249" t="s">
        <v>1</v>
      </c>
      <c r="F188" s="250" t="s">
        <v>423</v>
      </c>
      <c r="G188" s="248"/>
      <c r="H188" s="251">
        <v>4.8630000000000004</v>
      </c>
      <c r="I188" s="252"/>
      <c r="J188" s="248"/>
      <c r="K188" s="248"/>
      <c r="L188" s="253"/>
      <c r="M188" s="254"/>
      <c r="N188" s="255"/>
      <c r="O188" s="255"/>
      <c r="P188" s="255"/>
      <c r="Q188" s="255"/>
      <c r="R188" s="255"/>
      <c r="S188" s="255"/>
      <c r="T188" s="256"/>
      <c r="U188" s="13"/>
      <c r="V188" s="13"/>
      <c r="W188" s="13"/>
      <c r="X188" s="13"/>
      <c r="Y188" s="13"/>
      <c r="Z188" s="13"/>
      <c r="AA188" s="13"/>
      <c r="AB188" s="13"/>
      <c r="AC188" s="13"/>
      <c r="AD188" s="13"/>
      <c r="AE188" s="13"/>
      <c r="AT188" s="257" t="s">
        <v>361</v>
      </c>
      <c r="AU188" s="257" t="s">
        <v>86</v>
      </c>
      <c r="AV188" s="13" t="s">
        <v>86</v>
      </c>
      <c r="AW188" s="13" t="s">
        <v>32</v>
      </c>
      <c r="AX188" s="13" t="s">
        <v>76</v>
      </c>
      <c r="AY188" s="257" t="s">
        <v>350</v>
      </c>
    </row>
    <row r="189" s="13" customFormat="1">
      <c r="A189" s="13"/>
      <c r="B189" s="247"/>
      <c r="C189" s="248"/>
      <c r="D189" s="242" t="s">
        <v>361</v>
      </c>
      <c r="E189" s="249" t="s">
        <v>1</v>
      </c>
      <c r="F189" s="250" t="s">
        <v>424</v>
      </c>
      <c r="G189" s="248"/>
      <c r="H189" s="251">
        <v>0.97599999999999998</v>
      </c>
      <c r="I189" s="252"/>
      <c r="J189" s="248"/>
      <c r="K189" s="248"/>
      <c r="L189" s="253"/>
      <c r="M189" s="254"/>
      <c r="N189" s="255"/>
      <c r="O189" s="255"/>
      <c r="P189" s="255"/>
      <c r="Q189" s="255"/>
      <c r="R189" s="255"/>
      <c r="S189" s="255"/>
      <c r="T189" s="256"/>
      <c r="U189" s="13"/>
      <c r="V189" s="13"/>
      <c r="W189" s="13"/>
      <c r="X189" s="13"/>
      <c r="Y189" s="13"/>
      <c r="Z189" s="13"/>
      <c r="AA189" s="13"/>
      <c r="AB189" s="13"/>
      <c r="AC189" s="13"/>
      <c r="AD189" s="13"/>
      <c r="AE189" s="13"/>
      <c r="AT189" s="257" t="s">
        <v>361</v>
      </c>
      <c r="AU189" s="257" t="s">
        <v>86</v>
      </c>
      <c r="AV189" s="13" t="s">
        <v>86</v>
      </c>
      <c r="AW189" s="13" t="s">
        <v>32</v>
      </c>
      <c r="AX189" s="13" t="s">
        <v>76</v>
      </c>
      <c r="AY189" s="257" t="s">
        <v>350</v>
      </c>
    </row>
    <row r="190" s="13" customFormat="1">
      <c r="A190" s="13"/>
      <c r="B190" s="247"/>
      <c r="C190" s="248"/>
      <c r="D190" s="242" t="s">
        <v>361</v>
      </c>
      <c r="E190" s="249" t="s">
        <v>1</v>
      </c>
      <c r="F190" s="250" t="s">
        <v>425</v>
      </c>
      <c r="G190" s="248"/>
      <c r="H190" s="251">
        <v>14.706</v>
      </c>
      <c r="I190" s="252"/>
      <c r="J190" s="248"/>
      <c r="K190" s="248"/>
      <c r="L190" s="253"/>
      <c r="M190" s="254"/>
      <c r="N190" s="255"/>
      <c r="O190" s="255"/>
      <c r="P190" s="255"/>
      <c r="Q190" s="255"/>
      <c r="R190" s="255"/>
      <c r="S190" s="255"/>
      <c r="T190" s="256"/>
      <c r="U190" s="13"/>
      <c r="V190" s="13"/>
      <c r="W190" s="13"/>
      <c r="X190" s="13"/>
      <c r="Y190" s="13"/>
      <c r="Z190" s="13"/>
      <c r="AA190" s="13"/>
      <c r="AB190" s="13"/>
      <c r="AC190" s="13"/>
      <c r="AD190" s="13"/>
      <c r="AE190" s="13"/>
      <c r="AT190" s="257" t="s">
        <v>361</v>
      </c>
      <c r="AU190" s="257" t="s">
        <v>86</v>
      </c>
      <c r="AV190" s="13" t="s">
        <v>86</v>
      </c>
      <c r="AW190" s="13" t="s">
        <v>32</v>
      </c>
      <c r="AX190" s="13" t="s">
        <v>76</v>
      </c>
      <c r="AY190" s="257" t="s">
        <v>350</v>
      </c>
    </row>
    <row r="191" s="13" customFormat="1">
      <c r="A191" s="13"/>
      <c r="B191" s="247"/>
      <c r="C191" s="248"/>
      <c r="D191" s="242" t="s">
        <v>361</v>
      </c>
      <c r="E191" s="249" t="s">
        <v>1</v>
      </c>
      <c r="F191" s="250" t="s">
        <v>426</v>
      </c>
      <c r="G191" s="248"/>
      <c r="H191" s="251">
        <v>1.6279999999999999</v>
      </c>
      <c r="I191" s="252"/>
      <c r="J191" s="248"/>
      <c r="K191" s="248"/>
      <c r="L191" s="253"/>
      <c r="M191" s="254"/>
      <c r="N191" s="255"/>
      <c r="O191" s="255"/>
      <c r="P191" s="255"/>
      <c r="Q191" s="255"/>
      <c r="R191" s="255"/>
      <c r="S191" s="255"/>
      <c r="T191" s="256"/>
      <c r="U191" s="13"/>
      <c r="V191" s="13"/>
      <c r="W191" s="13"/>
      <c r="X191" s="13"/>
      <c r="Y191" s="13"/>
      <c r="Z191" s="13"/>
      <c r="AA191" s="13"/>
      <c r="AB191" s="13"/>
      <c r="AC191" s="13"/>
      <c r="AD191" s="13"/>
      <c r="AE191" s="13"/>
      <c r="AT191" s="257" t="s">
        <v>361</v>
      </c>
      <c r="AU191" s="257" t="s">
        <v>86</v>
      </c>
      <c r="AV191" s="13" t="s">
        <v>86</v>
      </c>
      <c r="AW191" s="13" t="s">
        <v>32</v>
      </c>
      <c r="AX191" s="13" t="s">
        <v>76</v>
      </c>
      <c r="AY191" s="257" t="s">
        <v>350</v>
      </c>
    </row>
    <row r="192" s="13" customFormat="1">
      <c r="A192" s="13"/>
      <c r="B192" s="247"/>
      <c r="C192" s="248"/>
      <c r="D192" s="242" t="s">
        <v>361</v>
      </c>
      <c r="E192" s="249" t="s">
        <v>1</v>
      </c>
      <c r="F192" s="250" t="s">
        <v>427</v>
      </c>
      <c r="G192" s="248"/>
      <c r="H192" s="251">
        <v>2.3809999999999998</v>
      </c>
      <c r="I192" s="252"/>
      <c r="J192" s="248"/>
      <c r="K192" s="248"/>
      <c r="L192" s="253"/>
      <c r="M192" s="254"/>
      <c r="N192" s="255"/>
      <c r="O192" s="255"/>
      <c r="P192" s="255"/>
      <c r="Q192" s="255"/>
      <c r="R192" s="255"/>
      <c r="S192" s="255"/>
      <c r="T192" s="256"/>
      <c r="U192" s="13"/>
      <c r="V192" s="13"/>
      <c r="W192" s="13"/>
      <c r="X192" s="13"/>
      <c r="Y192" s="13"/>
      <c r="Z192" s="13"/>
      <c r="AA192" s="13"/>
      <c r="AB192" s="13"/>
      <c r="AC192" s="13"/>
      <c r="AD192" s="13"/>
      <c r="AE192" s="13"/>
      <c r="AT192" s="257" t="s">
        <v>361</v>
      </c>
      <c r="AU192" s="257" t="s">
        <v>86</v>
      </c>
      <c r="AV192" s="13" t="s">
        <v>86</v>
      </c>
      <c r="AW192" s="13" t="s">
        <v>32</v>
      </c>
      <c r="AX192" s="13" t="s">
        <v>76</v>
      </c>
      <c r="AY192" s="257" t="s">
        <v>350</v>
      </c>
    </row>
    <row r="193" s="13" customFormat="1">
      <c r="A193" s="13"/>
      <c r="B193" s="247"/>
      <c r="C193" s="248"/>
      <c r="D193" s="242" t="s">
        <v>361</v>
      </c>
      <c r="E193" s="249" t="s">
        <v>1</v>
      </c>
      <c r="F193" s="250" t="s">
        <v>428</v>
      </c>
      <c r="G193" s="248"/>
      <c r="H193" s="251">
        <v>7.0449999999999999</v>
      </c>
      <c r="I193" s="252"/>
      <c r="J193" s="248"/>
      <c r="K193" s="248"/>
      <c r="L193" s="253"/>
      <c r="M193" s="254"/>
      <c r="N193" s="255"/>
      <c r="O193" s="255"/>
      <c r="P193" s="255"/>
      <c r="Q193" s="255"/>
      <c r="R193" s="255"/>
      <c r="S193" s="255"/>
      <c r="T193" s="256"/>
      <c r="U193" s="13"/>
      <c r="V193" s="13"/>
      <c r="W193" s="13"/>
      <c r="X193" s="13"/>
      <c r="Y193" s="13"/>
      <c r="Z193" s="13"/>
      <c r="AA193" s="13"/>
      <c r="AB193" s="13"/>
      <c r="AC193" s="13"/>
      <c r="AD193" s="13"/>
      <c r="AE193" s="13"/>
      <c r="AT193" s="257" t="s">
        <v>361</v>
      </c>
      <c r="AU193" s="257" t="s">
        <v>86</v>
      </c>
      <c r="AV193" s="13" t="s">
        <v>86</v>
      </c>
      <c r="AW193" s="13" t="s">
        <v>32</v>
      </c>
      <c r="AX193" s="13" t="s">
        <v>76</v>
      </c>
      <c r="AY193" s="257" t="s">
        <v>350</v>
      </c>
    </row>
    <row r="194" s="13" customFormat="1">
      <c r="A194" s="13"/>
      <c r="B194" s="247"/>
      <c r="C194" s="248"/>
      <c r="D194" s="242" t="s">
        <v>361</v>
      </c>
      <c r="E194" s="249" t="s">
        <v>1</v>
      </c>
      <c r="F194" s="250" t="s">
        <v>429</v>
      </c>
      <c r="G194" s="248"/>
      <c r="H194" s="251">
        <v>4.3570000000000002</v>
      </c>
      <c r="I194" s="252"/>
      <c r="J194" s="248"/>
      <c r="K194" s="248"/>
      <c r="L194" s="253"/>
      <c r="M194" s="254"/>
      <c r="N194" s="255"/>
      <c r="O194" s="255"/>
      <c r="P194" s="255"/>
      <c r="Q194" s="255"/>
      <c r="R194" s="255"/>
      <c r="S194" s="255"/>
      <c r="T194" s="256"/>
      <c r="U194" s="13"/>
      <c r="V194" s="13"/>
      <c r="W194" s="13"/>
      <c r="X194" s="13"/>
      <c r="Y194" s="13"/>
      <c r="Z194" s="13"/>
      <c r="AA194" s="13"/>
      <c r="AB194" s="13"/>
      <c r="AC194" s="13"/>
      <c r="AD194" s="13"/>
      <c r="AE194" s="13"/>
      <c r="AT194" s="257" t="s">
        <v>361</v>
      </c>
      <c r="AU194" s="257" t="s">
        <v>86</v>
      </c>
      <c r="AV194" s="13" t="s">
        <v>86</v>
      </c>
      <c r="AW194" s="13" t="s">
        <v>32</v>
      </c>
      <c r="AX194" s="13" t="s">
        <v>76</v>
      </c>
      <c r="AY194" s="257" t="s">
        <v>350</v>
      </c>
    </row>
    <row r="195" s="13" customFormat="1">
      <c r="A195" s="13"/>
      <c r="B195" s="247"/>
      <c r="C195" s="248"/>
      <c r="D195" s="242" t="s">
        <v>361</v>
      </c>
      <c r="E195" s="249" t="s">
        <v>1</v>
      </c>
      <c r="F195" s="250" t="s">
        <v>430</v>
      </c>
      <c r="G195" s="248"/>
      <c r="H195" s="251">
        <v>1.7</v>
      </c>
      <c r="I195" s="252"/>
      <c r="J195" s="248"/>
      <c r="K195" s="248"/>
      <c r="L195" s="253"/>
      <c r="M195" s="254"/>
      <c r="N195" s="255"/>
      <c r="O195" s="255"/>
      <c r="P195" s="255"/>
      <c r="Q195" s="255"/>
      <c r="R195" s="255"/>
      <c r="S195" s="255"/>
      <c r="T195" s="256"/>
      <c r="U195" s="13"/>
      <c r="V195" s="13"/>
      <c r="W195" s="13"/>
      <c r="X195" s="13"/>
      <c r="Y195" s="13"/>
      <c r="Z195" s="13"/>
      <c r="AA195" s="13"/>
      <c r="AB195" s="13"/>
      <c r="AC195" s="13"/>
      <c r="AD195" s="13"/>
      <c r="AE195" s="13"/>
      <c r="AT195" s="257" t="s">
        <v>361</v>
      </c>
      <c r="AU195" s="257" t="s">
        <v>86</v>
      </c>
      <c r="AV195" s="13" t="s">
        <v>86</v>
      </c>
      <c r="AW195" s="13" t="s">
        <v>32</v>
      </c>
      <c r="AX195" s="13" t="s">
        <v>76</v>
      </c>
      <c r="AY195" s="257" t="s">
        <v>350</v>
      </c>
    </row>
    <row r="196" s="13" customFormat="1">
      <c r="A196" s="13"/>
      <c r="B196" s="247"/>
      <c r="C196" s="248"/>
      <c r="D196" s="242" t="s">
        <v>361</v>
      </c>
      <c r="E196" s="249" t="s">
        <v>1</v>
      </c>
      <c r="F196" s="250" t="s">
        <v>431</v>
      </c>
      <c r="G196" s="248"/>
      <c r="H196" s="251">
        <v>32.796999999999997</v>
      </c>
      <c r="I196" s="252"/>
      <c r="J196" s="248"/>
      <c r="K196" s="248"/>
      <c r="L196" s="253"/>
      <c r="M196" s="254"/>
      <c r="N196" s="255"/>
      <c r="O196" s="255"/>
      <c r="P196" s="255"/>
      <c r="Q196" s="255"/>
      <c r="R196" s="255"/>
      <c r="S196" s="255"/>
      <c r="T196" s="256"/>
      <c r="U196" s="13"/>
      <c r="V196" s="13"/>
      <c r="W196" s="13"/>
      <c r="X196" s="13"/>
      <c r="Y196" s="13"/>
      <c r="Z196" s="13"/>
      <c r="AA196" s="13"/>
      <c r="AB196" s="13"/>
      <c r="AC196" s="13"/>
      <c r="AD196" s="13"/>
      <c r="AE196" s="13"/>
      <c r="AT196" s="257" t="s">
        <v>361</v>
      </c>
      <c r="AU196" s="257" t="s">
        <v>86</v>
      </c>
      <c r="AV196" s="13" t="s">
        <v>86</v>
      </c>
      <c r="AW196" s="13" t="s">
        <v>32</v>
      </c>
      <c r="AX196" s="13" t="s">
        <v>76</v>
      </c>
      <c r="AY196" s="257" t="s">
        <v>350</v>
      </c>
    </row>
    <row r="197" s="13" customFormat="1">
      <c r="A197" s="13"/>
      <c r="B197" s="247"/>
      <c r="C197" s="248"/>
      <c r="D197" s="242" t="s">
        <v>361</v>
      </c>
      <c r="E197" s="249" t="s">
        <v>1</v>
      </c>
      <c r="F197" s="250" t="s">
        <v>432</v>
      </c>
      <c r="G197" s="248"/>
      <c r="H197" s="251">
        <v>25.451000000000001</v>
      </c>
      <c r="I197" s="252"/>
      <c r="J197" s="248"/>
      <c r="K197" s="248"/>
      <c r="L197" s="253"/>
      <c r="M197" s="254"/>
      <c r="N197" s="255"/>
      <c r="O197" s="255"/>
      <c r="P197" s="255"/>
      <c r="Q197" s="255"/>
      <c r="R197" s="255"/>
      <c r="S197" s="255"/>
      <c r="T197" s="256"/>
      <c r="U197" s="13"/>
      <c r="V197" s="13"/>
      <c r="W197" s="13"/>
      <c r="X197" s="13"/>
      <c r="Y197" s="13"/>
      <c r="Z197" s="13"/>
      <c r="AA197" s="13"/>
      <c r="AB197" s="13"/>
      <c r="AC197" s="13"/>
      <c r="AD197" s="13"/>
      <c r="AE197" s="13"/>
      <c r="AT197" s="257" t="s">
        <v>361</v>
      </c>
      <c r="AU197" s="257" t="s">
        <v>86</v>
      </c>
      <c r="AV197" s="13" t="s">
        <v>86</v>
      </c>
      <c r="AW197" s="13" t="s">
        <v>32</v>
      </c>
      <c r="AX197" s="13" t="s">
        <v>76</v>
      </c>
      <c r="AY197" s="257" t="s">
        <v>350</v>
      </c>
    </row>
    <row r="198" s="13" customFormat="1">
      <c r="A198" s="13"/>
      <c r="B198" s="247"/>
      <c r="C198" s="248"/>
      <c r="D198" s="242" t="s">
        <v>361</v>
      </c>
      <c r="E198" s="249" t="s">
        <v>1</v>
      </c>
      <c r="F198" s="250" t="s">
        <v>433</v>
      </c>
      <c r="G198" s="248"/>
      <c r="H198" s="251">
        <v>3.5640000000000001</v>
      </c>
      <c r="I198" s="252"/>
      <c r="J198" s="248"/>
      <c r="K198" s="248"/>
      <c r="L198" s="253"/>
      <c r="M198" s="254"/>
      <c r="N198" s="255"/>
      <c r="O198" s="255"/>
      <c r="P198" s="255"/>
      <c r="Q198" s="255"/>
      <c r="R198" s="255"/>
      <c r="S198" s="255"/>
      <c r="T198" s="256"/>
      <c r="U198" s="13"/>
      <c r="V198" s="13"/>
      <c r="W198" s="13"/>
      <c r="X198" s="13"/>
      <c r="Y198" s="13"/>
      <c r="Z198" s="13"/>
      <c r="AA198" s="13"/>
      <c r="AB198" s="13"/>
      <c r="AC198" s="13"/>
      <c r="AD198" s="13"/>
      <c r="AE198" s="13"/>
      <c r="AT198" s="257" t="s">
        <v>361</v>
      </c>
      <c r="AU198" s="257" t="s">
        <v>86</v>
      </c>
      <c r="AV198" s="13" t="s">
        <v>86</v>
      </c>
      <c r="AW198" s="13" t="s">
        <v>32</v>
      </c>
      <c r="AX198" s="13" t="s">
        <v>76</v>
      </c>
      <c r="AY198" s="257" t="s">
        <v>350</v>
      </c>
    </row>
    <row r="199" s="13" customFormat="1">
      <c r="A199" s="13"/>
      <c r="B199" s="247"/>
      <c r="C199" s="248"/>
      <c r="D199" s="242" t="s">
        <v>361</v>
      </c>
      <c r="E199" s="249" t="s">
        <v>1</v>
      </c>
      <c r="F199" s="250" t="s">
        <v>434</v>
      </c>
      <c r="G199" s="248"/>
      <c r="H199" s="251">
        <v>30.808</v>
      </c>
      <c r="I199" s="252"/>
      <c r="J199" s="248"/>
      <c r="K199" s="248"/>
      <c r="L199" s="253"/>
      <c r="M199" s="254"/>
      <c r="N199" s="255"/>
      <c r="O199" s="255"/>
      <c r="P199" s="255"/>
      <c r="Q199" s="255"/>
      <c r="R199" s="255"/>
      <c r="S199" s="255"/>
      <c r="T199" s="256"/>
      <c r="U199" s="13"/>
      <c r="V199" s="13"/>
      <c r="W199" s="13"/>
      <c r="X199" s="13"/>
      <c r="Y199" s="13"/>
      <c r="Z199" s="13"/>
      <c r="AA199" s="13"/>
      <c r="AB199" s="13"/>
      <c r="AC199" s="13"/>
      <c r="AD199" s="13"/>
      <c r="AE199" s="13"/>
      <c r="AT199" s="257" t="s">
        <v>361</v>
      </c>
      <c r="AU199" s="257" t="s">
        <v>86</v>
      </c>
      <c r="AV199" s="13" t="s">
        <v>86</v>
      </c>
      <c r="AW199" s="13" t="s">
        <v>32</v>
      </c>
      <c r="AX199" s="13" t="s">
        <v>76</v>
      </c>
      <c r="AY199" s="257" t="s">
        <v>350</v>
      </c>
    </row>
    <row r="200" s="13" customFormat="1">
      <c r="A200" s="13"/>
      <c r="B200" s="247"/>
      <c r="C200" s="248"/>
      <c r="D200" s="242" t="s">
        <v>361</v>
      </c>
      <c r="E200" s="249" t="s">
        <v>1</v>
      </c>
      <c r="F200" s="250" t="s">
        <v>435</v>
      </c>
      <c r="G200" s="248"/>
      <c r="H200" s="251">
        <v>16.440000000000001</v>
      </c>
      <c r="I200" s="252"/>
      <c r="J200" s="248"/>
      <c r="K200" s="248"/>
      <c r="L200" s="253"/>
      <c r="M200" s="254"/>
      <c r="N200" s="255"/>
      <c r="O200" s="255"/>
      <c r="P200" s="255"/>
      <c r="Q200" s="255"/>
      <c r="R200" s="255"/>
      <c r="S200" s="255"/>
      <c r="T200" s="256"/>
      <c r="U200" s="13"/>
      <c r="V200" s="13"/>
      <c r="W200" s="13"/>
      <c r="X200" s="13"/>
      <c r="Y200" s="13"/>
      <c r="Z200" s="13"/>
      <c r="AA200" s="13"/>
      <c r="AB200" s="13"/>
      <c r="AC200" s="13"/>
      <c r="AD200" s="13"/>
      <c r="AE200" s="13"/>
      <c r="AT200" s="257" t="s">
        <v>361</v>
      </c>
      <c r="AU200" s="257" t="s">
        <v>86</v>
      </c>
      <c r="AV200" s="13" t="s">
        <v>86</v>
      </c>
      <c r="AW200" s="13" t="s">
        <v>32</v>
      </c>
      <c r="AX200" s="13" t="s">
        <v>76</v>
      </c>
      <c r="AY200" s="257" t="s">
        <v>350</v>
      </c>
    </row>
    <row r="201" s="13" customFormat="1">
      <c r="A201" s="13"/>
      <c r="B201" s="247"/>
      <c r="C201" s="248"/>
      <c r="D201" s="242" t="s">
        <v>361</v>
      </c>
      <c r="E201" s="249" t="s">
        <v>1</v>
      </c>
      <c r="F201" s="250" t="s">
        <v>436</v>
      </c>
      <c r="G201" s="248"/>
      <c r="H201" s="251">
        <v>3.5310000000000001</v>
      </c>
      <c r="I201" s="252"/>
      <c r="J201" s="248"/>
      <c r="K201" s="248"/>
      <c r="L201" s="253"/>
      <c r="M201" s="254"/>
      <c r="N201" s="255"/>
      <c r="O201" s="255"/>
      <c r="P201" s="255"/>
      <c r="Q201" s="255"/>
      <c r="R201" s="255"/>
      <c r="S201" s="255"/>
      <c r="T201" s="256"/>
      <c r="U201" s="13"/>
      <c r="V201" s="13"/>
      <c r="W201" s="13"/>
      <c r="X201" s="13"/>
      <c r="Y201" s="13"/>
      <c r="Z201" s="13"/>
      <c r="AA201" s="13"/>
      <c r="AB201" s="13"/>
      <c r="AC201" s="13"/>
      <c r="AD201" s="13"/>
      <c r="AE201" s="13"/>
      <c r="AT201" s="257" t="s">
        <v>361</v>
      </c>
      <c r="AU201" s="257" t="s">
        <v>86</v>
      </c>
      <c r="AV201" s="13" t="s">
        <v>86</v>
      </c>
      <c r="AW201" s="13" t="s">
        <v>32</v>
      </c>
      <c r="AX201" s="13" t="s">
        <v>76</v>
      </c>
      <c r="AY201" s="257" t="s">
        <v>350</v>
      </c>
    </row>
    <row r="202" s="13" customFormat="1">
      <c r="A202" s="13"/>
      <c r="B202" s="247"/>
      <c r="C202" s="248"/>
      <c r="D202" s="242" t="s">
        <v>361</v>
      </c>
      <c r="E202" s="249" t="s">
        <v>1</v>
      </c>
      <c r="F202" s="250" t="s">
        <v>437</v>
      </c>
      <c r="G202" s="248"/>
      <c r="H202" s="251">
        <v>2.4399999999999999</v>
      </c>
      <c r="I202" s="252"/>
      <c r="J202" s="248"/>
      <c r="K202" s="248"/>
      <c r="L202" s="253"/>
      <c r="M202" s="254"/>
      <c r="N202" s="255"/>
      <c r="O202" s="255"/>
      <c r="P202" s="255"/>
      <c r="Q202" s="255"/>
      <c r="R202" s="255"/>
      <c r="S202" s="255"/>
      <c r="T202" s="256"/>
      <c r="U202" s="13"/>
      <c r="V202" s="13"/>
      <c r="W202" s="13"/>
      <c r="X202" s="13"/>
      <c r="Y202" s="13"/>
      <c r="Z202" s="13"/>
      <c r="AA202" s="13"/>
      <c r="AB202" s="13"/>
      <c r="AC202" s="13"/>
      <c r="AD202" s="13"/>
      <c r="AE202" s="13"/>
      <c r="AT202" s="257" t="s">
        <v>361</v>
      </c>
      <c r="AU202" s="257" t="s">
        <v>86</v>
      </c>
      <c r="AV202" s="13" t="s">
        <v>86</v>
      </c>
      <c r="AW202" s="13" t="s">
        <v>32</v>
      </c>
      <c r="AX202" s="13" t="s">
        <v>76</v>
      </c>
      <c r="AY202" s="257" t="s">
        <v>350</v>
      </c>
    </row>
    <row r="203" s="13" customFormat="1">
      <c r="A203" s="13"/>
      <c r="B203" s="247"/>
      <c r="C203" s="248"/>
      <c r="D203" s="242" t="s">
        <v>361</v>
      </c>
      <c r="E203" s="249" t="s">
        <v>1</v>
      </c>
      <c r="F203" s="250" t="s">
        <v>438</v>
      </c>
      <c r="G203" s="248"/>
      <c r="H203" s="251">
        <v>1.4930000000000001</v>
      </c>
      <c r="I203" s="252"/>
      <c r="J203" s="248"/>
      <c r="K203" s="248"/>
      <c r="L203" s="253"/>
      <c r="M203" s="254"/>
      <c r="N203" s="255"/>
      <c r="O203" s="255"/>
      <c r="P203" s="255"/>
      <c r="Q203" s="255"/>
      <c r="R203" s="255"/>
      <c r="S203" s="255"/>
      <c r="T203" s="256"/>
      <c r="U203" s="13"/>
      <c r="V203" s="13"/>
      <c r="W203" s="13"/>
      <c r="X203" s="13"/>
      <c r="Y203" s="13"/>
      <c r="Z203" s="13"/>
      <c r="AA203" s="13"/>
      <c r="AB203" s="13"/>
      <c r="AC203" s="13"/>
      <c r="AD203" s="13"/>
      <c r="AE203" s="13"/>
      <c r="AT203" s="257" t="s">
        <v>361</v>
      </c>
      <c r="AU203" s="257" t="s">
        <v>86</v>
      </c>
      <c r="AV203" s="13" t="s">
        <v>86</v>
      </c>
      <c r="AW203" s="13" t="s">
        <v>32</v>
      </c>
      <c r="AX203" s="13" t="s">
        <v>76</v>
      </c>
      <c r="AY203" s="257" t="s">
        <v>350</v>
      </c>
    </row>
    <row r="204" s="13" customFormat="1">
      <c r="A204" s="13"/>
      <c r="B204" s="247"/>
      <c r="C204" s="248"/>
      <c r="D204" s="242" t="s">
        <v>361</v>
      </c>
      <c r="E204" s="249" t="s">
        <v>1</v>
      </c>
      <c r="F204" s="250" t="s">
        <v>439</v>
      </c>
      <c r="G204" s="248"/>
      <c r="H204" s="251">
        <v>0.73899999999999999</v>
      </c>
      <c r="I204" s="252"/>
      <c r="J204" s="248"/>
      <c r="K204" s="248"/>
      <c r="L204" s="253"/>
      <c r="M204" s="254"/>
      <c r="N204" s="255"/>
      <c r="O204" s="255"/>
      <c r="P204" s="255"/>
      <c r="Q204" s="255"/>
      <c r="R204" s="255"/>
      <c r="S204" s="255"/>
      <c r="T204" s="256"/>
      <c r="U204" s="13"/>
      <c r="V204" s="13"/>
      <c r="W204" s="13"/>
      <c r="X204" s="13"/>
      <c r="Y204" s="13"/>
      <c r="Z204" s="13"/>
      <c r="AA204" s="13"/>
      <c r="AB204" s="13"/>
      <c r="AC204" s="13"/>
      <c r="AD204" s="13"/>
      <c r="AE204" s="13"/>
      <c r="AT204" s="257" t="s">
        <v>361</v>
      </c>
      <c r="AU204" s="257" t="s">
        <v>86</v>
      </c>
      <c r="AV204" s="13" t="s">
        <v>86</v>
      </c>
      <c r="AW204" s="13" t="s">
        <v>32</v>
      </c>
      <c r="AX204" s="13" t="s">
        <v>76</v>
      </c>
      <c r="AY204" s="257" t="s">
        <v>350</v>
      </c>
    </row>
    <row r="205" s="13" customFormat="1">
      <c r="A205" s="13"/>
      <c r="B205" s="247"/>
      <c r="C205" s="248"/>
      <c r="D205" s="242" t="s">
        <v>361</v>
      </c>
      <c r="E205" s="249" t="s">
        <v>1</v>
      </c>
      <c r="F205" s="250" t="s">
        <v>440</v>
      </c>
      <c r="G205" s="248"/>
      <c r="H205" s="251">
        <v>8.1969999999999992</v>
      </c>
      <c r="I205" s="252"/>
      <c r="J205" s="248"/>
      <c r="K205" s="248"/>
      <c r="L205" s="253"/>
      <c r="M205" s="254"/>
      <c r="N205" s="255"/>
      <c r="O205" s="255"/>
      <c r="P205" s="255"/>
      <c r="Q205" s="255"/>
      <c r="R205" s="255"/>
      <c r="S205" s="255"/>
      <c r="T205" s="256"/>
      <c r="U205" s="13"/>
      <c r="V205" s="13"/>
      <c r="W205" s="13"/>
      <c r="X205" s="13"/>
      <c r="Y205" s="13"/>
      <c r="Z205" s="13"/>
      <c r="AA205" s="13"/>
      <c r="AB205" s="13"/>
      <c r="AC205" s="13"/>
      <c r="AD205" s="13"/>
      <c r="AE205" s="13"/>
      <c r="AT205" s="257" t="s">
        <v>361</v>
      </c>
      <c r="AU205" s="257" t="s">
        <v>86</v>
      </c>
      <c r="AV205" s="13" t="s">
        <v>86</v>
      </c>
      <c r="AW205" s="13" t="s">
        <v>32</v>
      </c>
      <c r="AX205" s="13" t="s">
        <v>76</v>
      </c>
      <c r="AY205" s="257" t="s">
        <v>350</v>
      </c>
    </row>
    <row r="206" s="13" customFormat="1">
      <c r="A206" s="13"/>
      <c r="B206" s="247"/>
      <c r="C206" s="248"/>
      <c r="D206" s="242" t="s">
        <v>361</v>
      </c>
      <c r="E206" s="249" t="s">
        <v>1</v>
      </c>
      <c r="F206" s="250" t="s">
        <v>441</v>
      </c>
      <c r="G206" s="248"/>
      <c r="H206" s="251">
        <v>18.928999999999998</v>
      </c>
      <c r="I206" s="252"/>
      <c r="J206" s="248"/>
      <c r="K206" s="248"/>
      <c r="L206" s="253"/>
      <c r="M206" s="254"/>
      <c r="N206" s="255"/>
      <c r="O206" s="255"/>
      <c r="P206" s="255"/>
      <c r="Q206" s="255"/>
      <c r="R206" s="255"/>
      <c r="S206" s="255"/>
      <c r="T206" s="256"/>
      <c r="U206" s="13"/>
      <c r="V206" s="13"/>
      <c r="W206" s="13"/>
      <c r="X206" s="13"/>
      <c r="Y206" s="13"/>
      <c r="Z206" s="13"/>
      <c r="AA206" s="13"/>
      <c r="AB206" s="13"/>
      <c r="AC206" s="13"/>
      <c r="AD206" s="13"/>
      <c r="AE206" s="13"/>
      <c r="AT206" s="257" t="s">
        <v>361</v>
      </c>
      <c r="AU206" s="257" t="s">
        <v>86</v>
      </c>
      <c r="AV206" s="13" t="s">
        <v>86</v>
      </c>
      <c r="AW206" s="13" t="s">
        <v>32</v>
      </c>
      <c r="AX206" s="13" t="s">
        <v>76</v>
      </c>
      <c r="AY206" s="257" t="s">
        <v>350</v>
      </c>
    </row>
    <row r="207" s="13" customFormat="1">
      <c r="A207" s="13"/>
      <c r="B207" s="247"/>
      <c r="C207" s="248"/>
      <c r="D207" s="242" t="s">
        <v>361</v>
      </c>
      <c r="E207" s="249" t="s">
        <v>1</v>
      </c>
      <c r="F207" s="250" t="s">
        <v>442</v>
      </c>
      <c r="G207" s="248"/>
      <c r="H207" s="251">
        <v>15.552</v>
      </c>
      <c r="I207" s="252"/>
      <c r="J207" s="248"/>
      <c r="K207" s="248"/>
      <c r="L207" s="253"/>
      <c r="M207" s="254"/>
      <c r="N207" s="255"/>
      <c r="O207" s="255"/>
      <c r="P207" s="255"/>
      <c r="Q207" s="255"/>
      <c r="R207" s="255"/>
      <c r="S207" s="255"/>
      <c r="T207" s="256"/>
      <c r="U207" s="13"/>
      <c r="V207" s="13"/>
      <c r="W207" s="13"/>
      <c r="X207" s="13"/>
      <c r="Y207" s="13"/>
      <c r="Z207" s="13"/>
      <c r="AA207" s="13"/>
      <c r="AB207" s="13"/>
      <c r="AC207" s="13"/>
      <c r="AD207" s="13"/>
      <c r="AE207" s="13"/>
      <c r="AT207" s="257" t="s">
        <v>361</v>
      </c>
      <c r="AU207" s="257" t="s">
        <v>86</v>
      </c>
      <c r="AV207" s="13" t="s">
        <v>86</v>
      </c>
      <c r="AW207" s="13" t="s">
        <v>32</v>
      </c>
      <c r="AX207" s="13" t="s">
        <v>76</v>
      </c>
      <c r="AY207" s="257" t="s">
        <v>350</v>
      </c>
    </row>
    <row r="208" s="13" customFormat="1">
      <c r="A208" s="13"/>
      <c r="B208" s="247"/>
      <c r="C208" s="248"/>
      <c r="D208" s="242" t="s">
        <v>361</v>
      </c>
      <c r="E208" s="249" t="s">
        <v>1</v>
      </c>
      <c r="F208" s="250" t="s">
        <v>443</v>
      </c>
      <c r="G208" s="248"/>
      <c r="H208" s="251">
        <v>11.619999999999999</v>
      </c>
      <c r="I208" s="252"/>
      <c r="J208" s="248"/>
      <c r="K208" s="248"/>
      <c r="L208" s="253"/>
      <c r="M208" s="254"/>
      <c r="N208" s="255"/>
      <c r="O208" s="255"/>
      <c r="P208" s="255"/>
      <c r="Q208" s="255"/>
      <c r="R208" s="255"/>
      <c r="S208" s="255"/>
      <c r="T208" s="256"/>
      <c r="U208" s="13"/>
      <c r="V208" s="13"/>
      <c r="W208" s="13"/>
      <c r="X208" s="13"/>
      <c r="Y208" s="13"/>
      <c r="Z208" s="13"/>
      <c r="AA208" s="13"/>
      <c r="AB208" s="13"/>
      <c r="AC208" s="13"/>
      <c r="AD208" s="13"/>
      <c r="AE208" s="13"/>
      <c r="AT208" s="257" t="s">
        <v>361</v>
      </c>
      <c r="AU208" s="257" t="s">
        <v>86</v>
      </c>
      <c r="AV208" s="13" t="s">
        <v>86</v>
      </c>
      <c r="AW208" s="13" t="s">
        <v>32</v>
      </c>
      <c r="AX208" s="13" t="s">
        <v>76</v>
      </c>
      <c r="AY208" s="257" t="s">
        <v>350</v>
      </c>
    </row>
    <row r="209" s="13" customFormat="1">
      <c r="A209" s="13"/>
      <c r="B209" s="247"/>
      <c r="C209" s="248"/>
      <c r="D209" s="242" t="s">
        <v>361</v>
      </c>
      <c r="E209" s="249" t="s">
        <v>1</v>
      </c>
      <c r="F209" s="250" t="s">
        <v>444</v>
      </c>
      <c r="G209" s="248"/>
      <c r="H209" s="251">
        <v>2.798</v>
      </c>
      <c r="I209" s="252"/>
      <c r="J209" s="248"/>
      <c r="K209" s="248"/>
      <c r="L209" s="253"/>
      <c r="M209" s="254"/>
      <c r="N209" s="255"/>
      <c r="O209" s="255"/>
      <c r="P209" s="255"/>
      <c r="Q209" s="255"/>
      <c r="R209" s="255"/>
      <c r="S209" s="255"/>
      <c r="T209" s="256"/>
      <c r="U209" s="13"/>
      <c r="V209" s="13"/>
      <c r="W209" s="13"/>
      <c r="X209" s="13"/>
      <c r="Y209" s="13"/>
      <c r="Z209" s="13"/>
      <c r="AA209" s="13"/>
      <c r="AB209" s="13"/>
      <c r="AC209" s="13"/>
      <c r="AD209" s="13"/>
      <c r="AE209" s="13"/>
      <c r="AT209" s="257" t="s">
        <v>361</v>
      </c>
      <c r="AU209" s="257" t="s">
        <v>86</v>
      </c>
      <c r="AV209" s="13" t="s">
        <v>86</v>
      </c>
      <c r="AW209" s="13" t="s">
        <v>32</v>
      </c>
      <c r="AX209" s="13" t="s">
        <v>76</v>
      </c>
      <c r="AY209" s="257" t="s">
        <v>350</v>
      </c>
    </row>
    <row r="210" s="13" customFormat="1">
      <c r="A210" s="13"/>
      <c r="B210" s="247"/>
      <c r="C210" s="248"/>
      <c r="D210" s="242" t="s">
        <v>361</v>
      </c>
      <c r="E210" s="249" t="s">
        <v>1</v>
      </c>
      <c r="F210" s="250" t="s">
        <v>445</v>
      </c>
      <c r="G210" s="248"/>
      <c r="H210" s="251">
        <v>3.7080000000000002</v>
      </c>
      <c r="I210" s="252"/>
      <c r="J210" s="248"/>
      <c r="K210" s="248"/>
      <c r="L210" s="253"/>
      <c r="M210" s="254"/>
      <c r="N210" s="255"/>
      <c r="O210" s="255"/>
      <c r="P210" s="255"/>
      <c r="Q210" s="255"/>
      <c r="R210" s="255"/>
      <c r="S210" s="255"/>
      <c r="T210" s="256"/>
      <c r="U210" s="13"/>
      <c r="V210" s="13"/>
      <c r="W210" s="13"/>
      <c r="X210" s="13"/>
      <c r="Y210" s="13"/>
      <c r="Z210" s="13"/>
      <c r="AA210" s="13"/>
      <c r="AB210" s="13"/>
      <c r="AC210" s="13"/>
      <c r="AD210" s="13"/>
      <c r="AE210" s="13"/>
      <c r="AT210" s="257" t="s">
        <v>361</v>
      </c>
      <c r="AU210" s="257" t="s">
        <v>86</v>
      </c>
      <c r="AV210" s="13" t="s">
        <v>86</v>
      </c>
      <c r="AW210" s="13" t="s">
        <v>32</v>
      </c>
      <c r="AX210" s="13" t="s">
        <v>76</v>
      </c>
      <c r="AY210" s="257" t="s">
        <v>350</v>
      </c>
    </row>
    <row r="211" s="13" customFormat="1">
      <c r="A211" s="13"/>
      <c r="B211" s="247"/>
      <c r="C211" s="248"/>
      <c r="D211" s="242" t="s">
        <v>361</v>
      </c>
      <c r="E211" s="249" t="s">
        <v>1</v>
      </c>
      <c r="F211" s="250" t="s">
        <v>446</v>
      </c>
      <c r="G211" s="248"/>
      <c r="H211" s="251">
        <v>18.806000000000001</v>
      </c>
      <c r="I211" s="252"/>
      <c r="J211" s="248"/>
      <c r="K211" s="248"/>
      <c r="L211" s="253"/>
      <c r="M211" s="254"/>
      <c r="N211" s="255"/>
      <c r="O211" s="255"/>
      <c r="P211" s="255"/>
      <c r="Q211" s="255"/>
      <c r="R211" s="255"/>
      <c r="S211" s="255"/>
      <c r="T211" s="256"/>
      <c r="U211" s="13"/>
      <c r="V211" s="13"/>
      <c r="W211" s="13"/>
      <c r="X211" s="13"/>
      <c r="Y211" s="13"/>
      <c r="Z211" s="13"/>
      <c r="AA211" s="13"/>
      <c r="AB211" s="13"/>
      <c r="AC211" s="13"/>
      <c r="AD211" s="13"/>
      <c r="AE211" s="13"/>
      <c r="AT211" s="257" t="s">
        <v>361</v>
      </c>
      <c r="AU211" s="257" t="s">
        <v>86</v>
      </c>
      <c r="AV211" s="13" t="s">
        <v>86</v>
      </c>
      <c r="AW211" s="13" t="s">
        <v>32</v>
      </c>
      <c r="AX211" s="13" t="s">
        <v>76</v>
      </c>
      <c r="AY211" s="257" t="s">
        <v>350</v>
      </c>
    </row>
    <row r="212" s="13" customFormat="1">
      <c r="A212" s="13"/>
      <c r="B212" s="247"/>
      <c r="C212" s="248"/>
      <c r="D212" s="242" t="s">
        <v>361</v>
      </c>
      <c r="E212" s="249" t="s">
        <v>1</v>
      </c>
      <c r="F212" s="250" t="s">
        <v>447</v>
      </c>
      <c r="G212" s="248"/>
      <c r="H212" s="251">
        <v>3.4289999999999998</v>
      </c>
      <c r="I212" s="252"/>
      <c r="J212" s="248"/>
      <c r="K212" s="248"/>
      <c r="L212" s="253"/>
      <c r="M212" s="254"/>
      <c r="N212" s="255"/>
      <c r="O212" s="255"/>
      <c r="P212" s="255"/>
      <c r="Q212" s="255"/>
      <c r="R212" s="255"/>
      <c r="S212" s="255"/>
      <c r="T212" s="256"/>
      <c r="U212" s="13"/>
      <c r="V212" s="13"/>
      <c r="W212" s="13"/>
      <c r="X212" s="13"/>
      <c r="Y212" s="13"/>
      <c r="Z212" s="13"/>
      <c r="AA212" s="13"/>
      <c r="AB212" s="13"/>
      <c r="AC212" s="13"/>
      <c r="AD212" s="13"/>
      <c r="AE212" s="13"/>
      <c r="AT212" s="257" t="s">
        <v>361</v>
      </c>
      <c r="AU212" s="257" t="s">
        <v>86</v>
      </c>
      <c r="AV212" s="13" t="s">
        <v>86</v>
      </c>
      <c r="AW212" s="13" t="s">
        <v>32</v>
      </c>
      <c r="AX212" s="13" t="s">
        <v>76</v>
      </c>
      <c r="AY212" s="257" t="s">
        <v>350</v>
      </c>
    </row>
    <row r="213" s="13" customFormat="1">
      <c r="A213" s="13"/>
      <c r="B213" s="247"/>
      <c r="C213" s="248"/>
      <c r="D213" s="242" t="s">
        <v>361</v>
      </c>
      <c r="E213" s="249" t="s">
        <v>1</v>
      </c>
      <c r="F213" s="250" t="s">
        <v>448</v>
      </c>
      <c r="G213" s="248"/>
      <c r="H213" s="251">
        <v>32.024000000000001</v>
      </c>
      <c r="I213" s="252"/>
      <c r="J213" s="248"/>
      <c r="K213" s="248"/>
      <c r="L213" s="253"/>
      <c r="M213" s="254"/>
      <c r="N213" s="255"/>
      <c r="O213" s="255"/>
      <c r="P213" s="255"/>
      <c r="Q213" s="255"/>
      <c r="R213" s="255"/>
      <c r="S213" s="255"/>
      <c r="T213" s="256"/>
      <c r="U213" s="13"/>
      <c r="V213" s="13"/>
      <c r="W213" s="13"/>
      <c r="X213" s="13"/>
      <c r="Y213" s="13"/>
      <c r="Z213" s="13"/>
      <c r="AA213" s="13"/>
      <c r="AB213" s="13"/>
      <c r="AC213" s="13"/>
      <c r="AD213" s="13"/>
      <c r="AE213" s="13"/>
      <c r="AT213" s="257" t="s">
        <v>361</v>
      </c>
      <c r="AU213" s="257" t="s">
        <v>86</v>
      </c>
      <c r="AV213" s="13" t="s">
        <v>86</v>
      </c>
      <c r="AW213" s="13" t="s">
        <v>32</v>
      </c>
      <c r="AX213" s="13" t="s">
        <v>76</v>
      </c>
      <c r="AY213" s="257" t="s">
        <v>350</v>
      </c>
    </row>
    <row r="214" s="13" customFormat="1">
      <c r="A214" s="13"/>
      <c r="B214" s="247"/>
      <c r="C214" s="248"/>
      <c r="D214" s="242" t="s">
        <v>361</v>
      </c>
      <c r="E214" s="249" t="s">
        <v>1</v>
      </c>
      <c r="F214" s="250" t="s">
        <v>449</v>
      </c>
      <c r="G214" s="248"/>
      <c r="H214" s="251">
        <v>0.082000000000000003</v>
      </c>
      <c r="I214" s="252"/>
      <c r="J214" s="248"/>
      <c r="K214" s="248"/>
      <c r="L214" s="253"/>
      <c r="M214" s="254"/>
      <c r="N214" s="255"/>
      <c r="O214" s="255"/>
      <c r="P214" s="255"/>
      <c r="Q214" s="255"/>
      <c r="R214" s="255"/>
      <c r="S214" s="255"/>
      <c r="T214" s="256"/>
      <c r="U214" s="13"/>
      <c r="V214" s="13"/>
      <c r="W214" s="13"/>
      <c r="X214" s="13"/>
      <c r="Y214" s="13"/>
      <c r="Z214" s="13"/>
      <c r="AA214" s="13"/>
      <c r="AB214" s="13"/>
      <c r="AC214" s="13"/>
      <c r="AD214" s="13"/>
      <c r="AE214" s="13"/>
      <c r="AT214" s="257" t="s">
        <v>361</v>
      </c>
      <c r="AU214" s="257" t="s">
        <v>86</v>
      </c>
      <c r="AV214" s="13" t="s">
        <v>86</v>
      </c>
      <c r="AW214" s="13" t="s">
        <v>32</v>
      </c>
      <c r="AX214" s="13" t="s">
        <v>76</v>
      </c>
      <c r="AY214" s="257" t="s">
        <v>350</v>
      </c>
    </row>
    <row r="215" s="13" customFormat="1">
      <c r="A215" s="13"/>
      <c r="B215" s="247"/>
      <c r="C215" s="248"/>
      <c r="D215" s="242" t="s">
        <v>361</v>
      </c>
      <c r="E215" s="249" t="s">
        <v>1</v>
      </c>
      <c r="F215" s="250" t="s">
        <v>450</v>
      </c>
      <c r="G215" s="248"/>
      <c r="H215" s="251">
        <v>0.13100000000000001</v>
      </c>
      <c r="I215" s="252"/>
      <c r="J215" s="248"/>
      <c r="K215" s="248"/>
      <c r="L215" s="253"/>
      <c r="M215" s="254"/>
      <c r="N215" s="255"/>
      <c r="O215" s="255"/>
      <c r="P215" s="255"/>
      <c r="Q215" s="255"/>
      <c r="R215" s="255"/>
      <c r="S215" s="255"/>
      <c r="T215" s="256"/>
      <c r="U215" s="13"/>
      <c r="V215" s="13"/>
      <c r="W215" s="13"/>
      <c r="X215" s="13"/>
      <c r="Y215" s="13"/>
      <c r="Z215" s="13"/>
      <c r="AA215" s="13"/>
      <c r="AB215" s="13"/>
      <c r="AC215" s="13"/>
      <c r="AD215" s="13"/>
      <c r="AE215" s="13"/>
      <c r="AT215" s="257" t="s">
        <v>361</v>
      </c>
      <c r="AU215" s="257" t="s">
        <v>86</v>
      </c>
      <c r="AV215" s="13" t="s">
        <v>86</v>
      </c>
      <c r="AW215" s="13" t="s">
        <v>32</v>
      </c>
      <c r="AX215" s="13" t="s">
        <v>76</v>
      </c>
      <c r="AY215" s="257" t="s">
        <v>350</v>
      </c>
    </row>
    <row r="216" s="13" customFormat="1">
      <c r="A216" s="13"/>
      <c r="B216" s="247"/>
      <c r="C216" s="248"/>
      <c r="D216" s="242" t="s">
        <v>361</v>
      </c>
      <c r="E216" s="249" t="s">
        <v>1</v>
      </c>
      <c r="F216" s="250" t="s">
        <v>451</v>
      </c>
      <c r="G216" s="248"/>
      <c r="H216" s="251">
        <v>2.6110000000000002</v>
      </c>
      <c r="I216" s="252"/>
      <c r="J216" s="248"/>
      <c r="K216" s="248"/>
      <c r="L216" s="253"/>
      <c r="M216" s="254"/>
      <c r="N216" s="255"/>
      <c r="O216" s="255"/>
      <c r="P216" s="255"/>
      <c r="Q216" s="255"/>
      <c r="R216" s="255"/>
      <c r="S216" s="255"/>
      <c r="T216" s="256"/>
      <c r="U216" s="13"/>
      <c r="V216" s="13"/>
      <c r="W216" s="13"/>
      <c r="X216" s="13"/>
      <c r="Y216" s="13"/>
      <c r="Z216" s="13"/>
      <c r="AA216" s="13"/>
      <c r="AB216" s="13"/>
      <c r="AC216" s="13"/>
      <c r="AD216" s="13"/>
      <c r="AE216" s="13"/>
      <c r="AT216" s="257" t="s">
        <v>361</v>
      </c>
      <c r="AU216" s="257" t="s">
        <v>86</v>
      </c>
      <c r="AV216" s="13" t="s">
        <v>86</v>
      </c>
      <c r="AW216" s="13" t="s">
        <v>32</v>
      </c>
      <c r="AX216" s="13" t="s">
        <v>76</v>
      </c>
      <c r="AY216" s="257" t="s">
        <v>350</v>
      </c>
    </row>
    <row r="217" s="13" customFormat="1">
      <c r="A217" s="13"/>
      <c r="B217" s="247"/>
      <c r="C217" s="248"/>
      <c r="D217" s="242" t="s">
        <v>361</v>
      </c>
      <c r="E217" s="249" t="s">
        <v>1</v>
      </c>
      <c r="F217" s="250" t="s">
        <v>452</v>
      </c>
      <c r="G217" s="248"/>
      <c r="H217" s="251">
        <v>1.3720000000000001</v>
      </c>
      <c r="I217" s="252"/>
      <c r="J217" s="248"/>
      <c r="K217" s="248"/>
      <c r="L217" s="253"/>
      <c r="M217" s="254"/>
      <c r="N217" s="255"/>
      <c r="O217" s="255"/>
      <c r="P217" s="255"/>
      <c r="Q217" s="255"/>
      <c r="R217" s="255"/>
      <c r="S217" s="255"/>
      <c r="T217" s="256"/>
      <c r="U217" s="13"/>
      <c r="V217" s="13"/>
      <c r="W217" s="13"/>
      <c r="X217" s="13"/>
      <c r="Y217" s="13"/>
      <c r="Z217" s="13"/>
      <c r="AA217" s="13"/>
      <c r="AB217" s="13"/>
      <c r="AC217" s="13"/>
      <c r="AD217" s="13"/>
      <c r="AE217" s="13"/>
      <c r="AT217" s="257" t="s">
        <v>361</v>
      </c>
      <c r="AU217" s="257" t="s">
        <v>86</v>
      </c>
      <c r="AV217" s="13" t="s">
        <v>86</v>
      </c>
      <c r="AW217" s="13" t="s">
        <v>32</v>
      </c>
      <c r="AX217" s="13" t="s">
        <v>76</v>
      </c>
      <c r="AY217" s="257" t="s">
        <v>350</v>
      </c>
    </row>
    <row r="218" s="13" customFormat="1">
      <c r="A218" s="13"/>
      <c r="B218" s="247"/>
      <c r="C218" s="248"/>
      <c r="D218" s="242" t="s">
        <v>361</v>
      </c>
      <c r="E218" s="249" t="s">
        <v>1</v>
      </c>
      <c r="F218" s="250" t="s">
        <v>453</v>
      </c>
      <c r="G218" s="248"/>
      <c r="H218" s="251">
        <v>3.6110000000000002</v>
      </c>
      <c r="I218" s="252"/>
      <c r="J218" s="248"/>
      <c r="K218" s="248"/>
      <c r="L218" s="253"/>
      <c r="M218" s="254"/>
      <c r="N218" s="255"/>
      <c r="O218" s="255"/>
      <c r="P218" s="255"/>
      <c r="Q218" s="255"/>
      <c r="R218" s="255"/>
      <c r="S218" s="255"/>
      <c r="T218" s="256"/>
      <c r="U218" s="13"/>
      <c r="V218" s="13"/>
      <c r="W218" s="13"/>
      <c r="X218" s="13"/>
      <c r="Y218" s="13"/>
      <c r="Z218" s="13"/>
      <c r="AA218" s="13"/>
      <c r="AB218" s="13"/>
      <c r="AC218" s="13"/>
      <c r="AD218" s="13"/>
      <c r="AE218" s="13"/>
      <c r="AT218" s="257" t="s">
        <v>361</v>
      </c>
      <c r="AU218" s="257" t="s">
        <v>86</v>
      </c>
      <c r="AV218" s="13" t="s">
        <v>86</v>
      </c>
      <c r="AW218" s="13" t="s">
        <v>32</v>
      </c>
      <c r="AX218" s="13" t="s">
        <v>76</v>
      </c>
      <c r="AY218" s="257" t="s">
        <v>350</v>
      </c>
    </row>
    <row r="219" s="13" customFormat="1">
      <c r="A219" s="13"/>
      <c r="B219" s="247"/>
      <c r="C219" s="248"/>
      <c r="D219" s="242" t="s">
        <v>361</v>
      </c>
      <c r="E219" s="249" t="s">
        <v>1</v>
      </c>
      <c r="F219" s="250" t="s">
        <v>454</v>
      </c>
      <c r="G219" s="248"/>
      <c r="H219" s="251">
        <v>0.997</v>
      </c>
      <c r="I219" s="252"/>
      <c r="J219" s="248"/>
      <c r="K219" s="248"/>
      <c r="L219" s="253"/>
      <c r="M219" s="254"/>
      <c r="N219" s="255"/>
      <c r="O219" s="255"/>
      <c r="P219" s="255"/>
      <c r="Q219" s="255"/>
      <c r="R219" s="255"/>
      <c r="S219" s="255"/>
      <c r="T219" s="256"/>
      <c r="U219" s="13"/>
      <c r="V219" s="13"/>
      <c r="W219" s="13"/>
      <c r="X219" s="13"/>
      <c r="Y219" s="13"/>
      <c r="Z219" s="13"/>
      <c r="AA219" s="13"/>
      <c r="AB219" s="13"/>
      <c r="AC219" s="13"/>
      <c r="AD219" s="13"/>
      <c r="AE219" s="13"/>
      <c r="AT219" s="257" t="s">
        <v>361</v>
      </c>
      <c r="AU219" s="257" t="s">
        <v>86</v>
      </c>
      <c r="AV219" s="13" t="s">
        <v>86</v>
      </c>
      <c r="AW219" s="13" t="s">
        <v>32</v>
      </c>
      <c r="AX219" s="13" t="s">
        <v>76</v>
      </c>
      <c r="AY219" s="257" t="s">
        <v>350</v>
      </c>
    </row>
    <row r="220" s="13" customFormat="1">
      <c r="A220" s="13"/>
      <c r="B220" s="247"/>
      <c r="C220" s="248"/>
      <c r="D220" s="242" t="s">
        <v>361</v>
      </c>
      <c r="E220" s="249" t="s">
        <v>1</v>
      </c>
      <c r="F220" s="250" t="s">
        <v>455</v>
      </c>
      <c r="G220" s="248"/>
      <c r="H220" s="251">
        <v>1.256</v>
      </c>
      <c r="I220" s="252"/>
      <c r="J220" s="248"/>
      <c r="K220" s="248"/>
      <c r="L220" s="253"/>
      <c r="M220" s="254"/>
      <c r="N220" s="255"/>
      <c r="O220" s="255"/>
      <c r="P220" s="255"/>
      <c r="Q220" s="255"/>
      <c r="R220" s="255"/>
      <c r="S220" s="255"/>
      <c r="T220" s="256"/>
      <c r="U220" s="13"/>
      <c r="V220" s="13"/>
      <c r="W220" s="13"/>
      <c r="X220" s="13"/>
      <c r="Y220" s="13"/>
      <c r="Z220" s="13"/>
      <c r="AA220" s="13"/>
      <c r="AB220" s="13"/>
      <c r="AC220" s="13"/>
      <c r="AD220" s="13"/>
      <c r="AE220" s="13"/>
      <c r="AT220" s="257" t="s">
        <v>361</v>
      </c>
      <c r="AU220" s="257" t="s">
        <v>86</v>
      </c>
      <c r="AV220" s="13" t="s">
        <v>86</v>
      </c>
      <c r="AW220" s="13" t="s">
        <v>32</v>
      </c>
      <c r="AX220" s="13" t="s">
        <v>76</v>
      </c>
      <c r="AY220" s="257" t="s">
        <v>350</v>
      </c>
    </row>
    <row r="221" s="14" customFormat="1">
      <c r="A221" s="14"/>
      <c r="B221" s="258"/>
      <c r="C221" s="259"/>
      <c r="D221" s="242" t="s">
        <v>361</v>
      </c>
      <c r="E221" s="260" t="s">
        <v>277</v>
      </c>
      <c r="F221" s="261" t="s">
        <v>364</v>
      </c>
      <c r="G221" s="259"/>
      <c r="H221" s="262">
        <v>1585.134</v>
      </c>
      <c r="I221" s="263"/>
      <c r="J221" s="259"/>
      <c r="K221" s="259"/>
      <c r="L221" s="264"/>
      <c r="M221" s="265"/>
      <c r="N221" s="266"/>
      <c r="O221" s="266"/>
      <c r="P221" s="266"/>
      <c r="Q221" s="266"/>
      <c r="R221" s="266"/>
      <c r="S221" s="266"/>
      <c r="T221" s="267"/>
      <c r="U221" s="14"/>
      <c r="V221" s="14"/>
      <c r="W221" s="14"/>
      <c r="X221" s="14"/>
      <c r="Y221" s="14"/>
      <c r="Z221" s="14"/>
      <c r="AA221" s="14"/>
      <c r="AB221" s="14"/>
      <c r="AC221" s="14"/>
      <c r="AD221" s="14"/>
      <c r="AE221" s="14"/>
      <c r="AT221" s="268" t="s">
        <v>361</v>
      </c>
      <c r="AU221" s="268" t="s">
        <v>86</v>
      </c>
      <c r="AV221" s="14" t="s">
        <v>357</v>
      </c>
      <c r="AW221" s="14" t="s">
        <v>32</v>
      </c>
      <c r="AX221" s="14" t="s">
        <v>84</v>
      </c>
      <c r="AY221" s="268" t="s">
        <v>350</v>
      </c>
    </row>
    <row r="222" s="2" customFormat="1" ht="37.8" customHeight="1">
      <c r="A222" s="39"/>
      <c r="B222" s="40"/>
      <c r="C222" s="229" t="s">
        <v>456</v>
      </c>
      <c r="D222" s="229" t="s">
        <v>352</v>
      </c>
      <c r="E222" s="230" t="s">
        <v>457</v>
      </c>
      <c r="F222" s="231" t="s">
        <v>458</v>
      </c>
      <c r="G222" s="232" t="s">
        <v>374</v>
      </c>
      <c r="H222" s="233">
        <v>1585.134</v>
      </c>
      <c r="I222" s="234"/>
      <c r="J222" s="235">
        <f>ROUND(I222*H222,2)</f>
        <v>0</v>
      </c>
      <c r="K222" s="231" t="s">
        <v>356</v>
      </c>
      <c r="L222" s="45"/>
      <c r="M222" s="236" t="s">
        <v>1</v>
      </c>
      <c r="N222" s="237" t="s">
        <v>41</v>
      </c>
      <c r="O222" s="92"/>
      <c r="P222" s="238">
        <f>O222*H222</f>
        <v>0</v>
      </c>
      <c r="Q222" s="238">
        <v>0</v>
      </c>
      <c r="R222" s="238">
        <f>Q222*H222</f>
        <v>0</v>
      </c>
      <c r="S222" s="238">
        <v>0</v>
      </c>
      <c r="T222" s="239">
        <f>S222*H222</f>
        <v>0</v>
      </c>
      <c r="U222" s="39"/>
      <c r="V222" s="39"/>
      <c r="W222" s="39"/>
      <c r="X222" s="39"/>
      <c r="Y222" s="39"/>
      <c r="Z222" s="39"/>
      <c r="AA222" s="39"/>
      <c r="AB222" s="39"/>
      <c r="AC222" s="39"/>
      <c r="AD222" s="39"/>
      <c r="AE222" s="39"/>
      <c r="AR222" s="240" t="s">
        <v>357</v>
      </c>
      <c r="AT222" s="240" t="s">
        <v>352</v>
      </c>
      <c r="AU222" s="240" t="s">
        <v>86</v>
      </c>
      <c r="AY222" s="18" t="s">
        <v>350</v>
      </c>
      <c r="BE222" s="241">
        <f>IF(N222="základní",J222,0)</f>
        <v>0</v>
      </c>
      <c r="BF222" s="241">
        <f>IF(N222="snížená",J222,0)</f>
        <v>0</v>
      </c>
      <c r="BG222" s="241">
        <f>IF(N222="zákl. přenesená",J222,0)</f>
        <v>0</v>
      </c>
      <c r="BH222" s="241">
        <f>IF(N222="sníž. přenesená",J222,0)</f>
        <v>0</v>
      </c>
      <c r="BI222" s="241">
        <f>IF(N222="nulová",J222,0)</f>
        <v>0</v>
      </c>
      <c r="BJ222" s="18" t="s">
        <v>84</v>
      </c>
      <c r="BK222" s="241">
        <f>ROUND(I222*H222,2)</f>
        <v>0</v>
      </c>
      <c r="BL222" s="18" t="s">
        <v>357</v>
      </c>
      <c r="BM222" s="240" t="s">
        <v>459</v>
      </c>
    </row>
    <row r="223" s="2" customFormat="1">
      <c r="A223" s="39"/>
      <c r="B223" s="40"/>
      <c r="C223" s="41"/>
      <c r="D223" s="242" t="s">
        <v>359</v>
      </c>
      <c r="E223" s="41"/>
      <c r="F223" s="243" t="s">
        <v>460</v>
      </c>
      <c r="G223" s="41"/>
      <c r="H223" s="41"/>
      <c r="I223" s="244"/>
      <c r="J223" s="41"/>
      <c r="K223" s="41"/>
      <c r="L223" s="45"/>
      <c r="M223" s="245"/>
      <c r="N223" s="246"/>
      <c r="O223" s="92"/>
      <c r="P223" s="92"/>
      <c r="Q223" s="92"/>
      <c r="R223" s="92"/>
      <c r="S223" s="92"/>
      <c r="T223" s="93"/>
      <c r="U223" s="39"/>
      <c r="V223" s="39"/>
      <c r="W223" s="39"/>
      <c r="X223" s="39"/>
      <c r="Y223" s="39"/>
      <c r="Z223" s="39"/>
      <c r="AA223" s="39"/>
      <c r="AB223" s="39"/>
      <c r="AC223" s="39"/>
      <c r="AD223" s="39"/>
      <c r="AE223" s="39"/>
      <c r="AT223" s="18" t="s">
        <v>359</v>
      </c>
      <c r="AU223" s="18" t="s">
        <v>86</v>
      </c>
    </row>
    <row r="224" s="13" customFormat="1">
      <c r="A224" s="13"/>
      <c r="B224" s="247"/>
      <c r="C224" s="248"/>
      <c r="D224" s="242" t="s">
        <v>361</v>
      </c>
      <c r="E224" s="249" t="s">
        <v>1</v>
      </c>
      <c r="F224" s="250" t="s">
        <v>461</v>
      </c>
      <c r="G224" s="248"/>
      <c r="H224" s="251">
        <v>1585.134</v>
      </c>
      <c r="I224" s="252"/>
      <c r="J224" s="248"/>
      <c r="K224" s="248"/>
      <c r="L224" s="253"/>
      <c r="M224" s="254"/>
      <c r="N224" s="255"/>
      <c r="O224" s="255"/>
      <c r="P224" s="255"/>
      <c r="Q224" s="255"/>
      <c r="R224" s="255"/>
      <c r="S224" s="255"/>
      <c r="T224" s="256"/>
      <c r="U224" s="13"/>
      <c r="V224" s="13"/>
      <c r="W224" s="13"/>
      <c r="X224" s="13"/>
      <c r="Y224" s="13"/>
      <c r="Z224" s="13"/>
      <c r="AA224" s="13"/>
      <c r="AB224" s="13"/>
      <c r="AC224" s="13"/>
      <c r="AD224" s="13"/>
      <c r="AE224" s="13"/>
      <c r="AT224" s="257" t="s">
        <v>361</v>
      </c>
      <c r="AU224" s="257" t="s">
        <v>86</v>
      </c>
      <c r="AV224" s="13" t="s">
        <v>86</v>
      </c>
      <c r="AW224" s="13" t="s">
        <v>32</v>
      </c>
      <c r="AX224" s="13" t="s">
        <v>84</v>
      </c>
      <c r="AY224" s="257" t="s">
        <v>350</v>
      </c>
    </row>
    <row r="225" s="2" customFormat="1" ht="37.8" customHeight="1">
      <c r="A225" s="39"/>
      <c r="B225" s="40"/>
      <c r="C225" s="229" t="s">
        <v>462</v>
      </c>
      <c r="D225" s="229" t="s">
        <v>352</v>
      </c>
      <c r="E225" s="230" t="s">
        <v>463</v>
      </c>
      <c r="F225" s="231" t="s">
        <v>464</v>
      </c>
      <c r="G225" s="232" t="s">
        <v>374</v>
      </c>
      <c r="H225" s="233">
        <v>7925.6700000000001</v>
      </c>
      <c r="I225" s="234"/>
      <c r="J225" s="235">
        <f>ROUND(I225*H225,2)</f>
        <v>0</v>
      </c>
      <c r="K225" s="231" t="s">
        <v>356</v>
      </c>
      <c r="L225" s="45"/>
      <c r="M225" s="236" t="s">
        <v>1</v>
      </c>
      <c r="N225" s="237" t="s">
        <v>41</v>
      </c>
      <c r="O225" s="92"/>
      <c r="P225" s="238">
        <f>O225*H225</f>
        <v>0</v>
      </c>
      <c r="Q225" s="238">
        <v>0</v>
      </c>
      <c r="R225" s="238">
        <f>Q225*H225</f>
        <v>0</v>
      </c>
      <c r="S225" s="238">
        <v>0</v>
      </c>
      <c r="T225" s="239">
        <f>S225*H225</f>
        <v>0</v>
      </c>
      <c r="U225" s="39"/>
      <c r="V225" s="39"/>
      <c r="W225" s="39"/>
      <c r="X225" s="39"/>
      <c r="Y225" s="39"/>
      <c r="Z225" s="39"/>
      <c r="AA225" s="39"/>
      <c r="AB225" s="39"/>
      <c r="AC225" s="39"/>
      <c r="AD225" s="39"/>
      <c r="AE225" s="39"/>
      <c r="AR225" s="240" t="s">
        <v>357</v>
      </c>
      <c r="AT225" s="240" t="s">
        <v>352</v>
      </c>
      <c r="AU225" s="240" t="s">
        <v>86</v>
      </c>
      <c r="AY225" s="18" t="s">
        <v>350</v>
      </c>
      <c r="BE225" s="241">
        <f>IF(N225="základní",J225,0)</f>
        <v>0</v>
      </c>
      <c r="BF225" s="241">
        <f>IF(N225="snížená",J225,0)</f>
        <v>0</v>
      </c>
      <c r="BG225" s="241">
        <f>IF(N225="zákl. přenesená",J225,0)</f>
        <v>0</v>
      </c>
      <c r="BH225" s="241">
        <f>IF(N225="sníž. přenesená",J225,0)</f>
        <v>0</v>
      </c>
      <c r="BI225" s="241">
        <f>IF(N225="nulová",J225,0)</f>
        <v>0</v>
      </c>
      <c r="BJ225" s="18" t="s">
        <v>84</v>
      </c>
      <c r="BK225" s="241">
        <f>ROUND(I225*H225,2)</f>
        <v>0</v>
      </c>
      <c r="BL225" s="18" t="s">
        <v>357</v>
      </c>
      <c r="BM225" s="240" t="s">
        <v>465</v>
      </c>
    </row>
    <row r="226" s="2" customFormat="1">
      <c r="A226" s="39"/>
      <c r="B226" s="40"/>
      <c r="C226" s="41"/>
      <c r="D226" s="242" t="s">
        <v>359</v>
      </c>
      <c r="E226" s="41"/>
      <c r="F226" s="243" t="s">
        <v>466</v>
      </c>
      <c r="G226" s="41"/>
      <c r="H226" s="41"/>
      <c r="I226" s="244"/>
      <c r="J226" s="41"/>
      <c r="K226" s="41"/>
      <c r="L226" s="45"/>
      <c r="M226" s="245"/>
      <c r="N226" s="246"/>
      <c r="O226" s="92"/>
      <c r="P226" s="92"/>
      <c r="Q226" s="92"/>
      <c r="R226" s="92"/>
      <c r="S226" s="92"/>
      <c r="T226" s="93"/>
      <c r="U226" s="39"/>
      <c r="V226" s="39"/>
      <c r="W226" s="39"/>
      <c r="X226" s="39"/>
      <c r="Y226" s="39"/>
      <c r="Z226" s="39"/>
      <c r="AA226" s="39"/>
      <c r="AB226" s="39"/>
      <c r="AC226" s="39"/>
      <c r="AD226" s="39"/>
      <c r="AE226" s="39"/>
      <c r="AT226" s="18" t="s">
        <v>359</v>
      </c>
      <c r="AU226" s="18" t="s">
        <v>86</v>
      </c>
    </row>
    <row r="227" s="13" customFormat="1">
      <c r="A227" s="13"/>
      <c r="B227" s="247"/>
      <c r="C227" s="248"/>
      <c r="D227" s="242" t="s">
        <v>361</v>
      </c>
      <c r="E227" s="249" t="s">
        <v>1</v>
      </c>
      <c r="F227" s="250" t="s">
        <v>467</v>
      </c>
      <c r="G227" s="248"/>
      <c r="H227" s="251">
        <v>7925.6700000000001</v>
      </c>
      <c r="I227" s="252"/>
      <c r="J227" s="248"/>
      <c r="K227" s="248"/>
      <c r="L227" s="253"/>
      <c r="M227" s="254"/>
      <c r="N227" s="255"/>
      <c r="O227" s="255"/>
      <c r="P227" s="255"/>
      <c r="Q227" s="255"/>
      <c r="R227" s="255"/>
      <c r="S227" s="255"/>
      <c r="T227" s="256"/>
      <c r="U227" s="13"/>
      <c r="V227" s="13"/>
      <c r="W227" s="13"/>
      <c r="X227" s="13"/>
      <c r="Y227" s="13"/>
      <c r="Z227" s="13"/>
      <c r="AA227" s="13"/>
      <c r="AB227" s="13"/>
      <c r="AC227" s="13"/>
      <c r="AD227" s="13"/>
      <c r="AE227" s="13"/>
      <c r="AT227" s="257" t="s">
        <v>361</v>
      </c>
      <c r="AU227" s="257" t="s">
        <v>86</v>
      </c>
      <c r="AV227" s="13" t="s">
        <v>86</v>
      </c>
      <c r="AW227" s="13" t="s">
        <v>32</v>
      </c>
      <c r="AX227" s="13" t="s">
        <v>84</v>
      </c>
      <c r="AY227" s="257" t="s">
        <v>350</v>
      </c>
    </row>
    <row r="228" s="2" customFormat="1" ht="37.8" customHeight="1">
      <c r="A228" s="39"/>
      <c r="B228" s="40"/>
      <c r="C228" s="229" t="s">
        <v>468</v>
      </c>
      <c r="D228" s="229" t="s">
        <v>352</v>
      </c>
      <c r="E228" s="230" t="s">
        <v>469</v>
      </c>
      <c r="F228" s="231" t="s">
        <v>470</v>
      </c>
      <c r="G228" s="232" t="s">
        <v>374</v>
      </c>
      <c r="H228" s="233">
        <v>1883.712</v>
      </c>
      <c r="I228" s="234"/>
      <c r="J228" s="235">
        <f>ROUND(I228*H228,2)</f>
        <v>0</v>
      </c>
      <c r="K228" s="231" t="s">
        <v>356</v>
      </c>
      <c r="L228" s="45"/>
      <c r="M228" s="236" t="s">
        <v>1</v>
      </c>
      <c r="N228" s="237" t="s">
        <v>41</v>
      </c>
      <c r="O228" s="92"/>
      <c r="P228" s="238">
        <f>O228*H228</f>
        <v>0</v>
      </c>
      <c r="Q228" s="238">
        <v>0</v>
      </c>
      <c r="R228" s="238">
        <f>Q228*H228</f>
        <v>0</v>
      </c>
      <c r="S228" s="238">
        <v>0</v>
      </c>
      <c r="T228" s="239">
        <f>S228*H228</f>
        <v>0</v>
      </c>
      <c r="U228" s="39"/>
      <c r="V228" s="39"/>
      <c r="W228" s="39"/>
      <c r="X228" s="39"/>
      <c r="Y228" s="39"/>
      <c r="Z228" s="39"/>
      <c r="AA228" s="39"/>
      <c r="AB228" s="39"/>
      <c r="AC228" s="39"/>
      <c r="AD228" s="39"/>
      <c r="AE228" s="39"/>
      <c r="AR228" s="240" t="s">
        <v>357</v>
      </c>
      <c r="AT228" s="240" t="s">
        <v>352</v>
      </c>
      <c r="AU228" s="240" t="s">
        <v>86</v>
      </c>
      <c r="AY228" s="18" t="s">
        <v>350</v>
      </c>
      <c r="BE228" s="241">
        <f>IF(N228="základní",J228,0)</f>
        <v>0</v>
      </c>
      <c r="BF228" s="241">
        <f>IF(N228="snížená",J228,0)</f>
        <v>0</v>
      </c>
      <c r="BG228" s="241">
        <f>IF(N228="zákl. přenesená",J228,0)</f>
        <v>0</v>
      </c>
      <c r="BH228" s="241">
        <f>IF(N228="sníž. přenesená",J228,0)</f>
        <v>0</v>
      </c>
      <c r="BI228" s="241">
        <f>IF(N228="nulová",J228,0)</f>
        <v>0</v>
      </c>
      <c r="BJ228" s="18" t="s">
        <v>84</v>
      </c>
      <c r="BK228" s="241">
        <f>ROUND(I228*H228,2)</f>
        <v>0</v>
      </c>
      <c r="BL228" s="18" t="s">
        <v>357</v>
      </c>
      <c r="BM228" s="240" t="s">
        <v>471</v>
      </c>
    </row>
    <row r="229" s="2" customFormat="1">
      <c r="A229" s="39"/>
      <c r="B229" s="40"/>
      <c r="C229" s="41"/>
      <c r="D229" s="242" t="s">
        <v>359</v>
      </c>
      <c r="E229" s="41"/>
      <c r="F229" s="243" t="s">
        <v>472</v>
      </c>
      <c r="G229" s="41"/>
      <c r="H229" s="41"/>
      <c r="I229" s="244"/>
      <c r="J229" s="41"/>
      <c r="K229" s="41"/>
      <c r="L229" s="45"/>
      <c r="M229" s="245"/>
      <c r="N229" s="246"/>
      <c r="O229" s="92"/>
      <c r="P229" s="92"/>
      <c r="Q229" s="92"/>
      <c r="R229" s="92"/>
      <c r="S229" s="92"/>
      <c r="T229" s="93"/>
      <c r="U229" s="39"/>
      <c r="V229" s="39"/>
      <c r="W229" s="39"/>
      <c r="X229" s="39"/>
      <c r="Y229" s="39"/>
      <c r="Z229" s="39"/>
      <c r="AA229" s="39"/>
      <c r="AB229" s="39"/>
      <c r="AC229" s="39"/>
      <c r="AD229" s="39"/>
      <c r="AE229" s="39"/>
      <c r="AT229" s="18" t="s">
        <v>359</v>
      </c>
      <c r="AU229" s="18" t="s">
        <v>86</v>
      </c>
    </row>
    <row r="230" s="13" customFormat="1">
      <c r="A230" s="13"/>
      <c r="B230" s="247"/>
      <c r="C230" s="248"/>
      <c r="D230" s="242" t="s">
        <v>361</v>
      </c>
      <c r="E230" s="249" t="s">
        <v>295</v>
      </c>
      <c r="F230" s="250" t="s">
        <v>473</v>
      </c>
      <c r="G230" s="248"/>
      <c r="H230" s="251">
        <v>1883.712</v>
      </c>
      <c r="I230" s="252"/>
      <c r="J230" s="248"/>
      <c r="K230" s="248"/>
      <c r="L230" s="253"/>
      <c r="M230" s="254"/>
      <c r="N230" s="255"/>
      <c r="O230" s="255"/>
      <c r="P230" s="255"/>
      <c r="Q230" s="255"/>
      <c r="R230" s="255"/>
      <c r="S230" s="255"/>
      <c r="T230" s="256"/>
      <c r="U230" s="13"/>
      <c r="V230" s="13"/>
      <c r="W230" s="13"/>
      <c r="X230" s="13"/>
      <c r="Y230" s="13"/>
      <c r="Z230" s="13"/>
      <c r="AA230" s="13"/>
      <c r="AB230" s="13"/>
      <c r="AC230" s="13"/>
      <c r="AD230" s="13"/>
      <c r="AE230" s="13"/>
      <c r="AT230" s="257" t="s">
        <v>361</v>
      </c>
      <c r="AU230" s="257" t="s">
        <v>86</v>
      </c>
      <c r="AV230" s="13" t="s">
        <v>86</v>
      </c>
      <c r="AW230" s="13" t="s">
        <v>32</v>
      </c>
      <c r="AX230" s="13" t="s">
        <v>84</v>
      </c>
      <c r="AY230" s="257" t="s">
        <v>350</v>
      </c>
    </row>
    <row r="231" s="2" customFormat="1" ht="37.8" customHeight="1">
      <c r="A231" s="39"/>
      <c r="B231" s="40"/>
      <c r="C231" s="229" t="s">
        <v>474</v>
      </c>
      <c r="D231" s="229" t="s">
        <v>352</v>
      </c>
      <c r="E231" s="230" t="s">
        <v>475</v>
      </c>
      <c r="F231" s="231" t="s">
        <v>476</v>
      </c>
      <c r="G231" s="232" t="s">
        <v>374</v>
      </c>
      <c r="H231" s="233">
        <v>13.548</v>
      </c>
      <c r="I231" s="234"/>
      <c r="J231" s="235">
        <f>ROUND(I231*H231,2)</f>
        <v>0</v>
      </c>
      <c r="K231" s="231" t="s">
        <v>385</v>
      </c>
      <c r="L231" s="45"/>
      <c r="M231" s="236" t="s">
        <v>1</v>
      </c>
      <c r="N231" s="237" t="s">
        <v>41</v>
      </c>
      <c r="O231" s="92"/>
      <c r="P231" s="238">
        <f>O231*H231</f>
        <v>0</v>
      </c>
      <c r="Q231" s="238">
        <v>0</v>
      </c>
      <c r="R231" s="238">
        <f>Q231*H231</f>
        <v>0</v>
      </c>
      <c r="S231" s="238">
        <v>0</v>
      </c>
      <c r="T231" s="239">
        <f>S231*H231</f>
        <v>0</v>
      </c>
      <c r="U231" s="39"/>
      <c r="V231" s="39"/>
      <c r="W231" s="39"/>
      <c r="X231" s="39"/>
      <c r="Y231" s="39"/>
      <c r="Z231" s="39"/>
      <c r="AA231" s="39"/>
      <c r="AB231" s="39"/>
      <c r="AC231" s="39"/>
      <c r="AD231" s="39"/>
      <c r="AE231" s="39"/>
      <c r="AR231" s="240" t="s">
        <v>357</v>
      </c>
      <c r="AT231" s="240" t="s">
        <v>352</v>
      </c>
      <c r="AU231" s="240" t="s">
        <v>86</v>
      </c>
      <c r="AY231" s="18" t="s">
        <v>350</v>
      </c>
      <c r="BE231" s="241">
        <f>IF(N231="základní",J231,0)</f>
        <v>0</v>
      </c>
      <c r="BF231" s="241">
        <f>IF(N231="snížená",J231,0)</f>
        <v>0</v>
      </c>
      <c r="BG231" s="241">
        <f>IF(N231="zákl. přenesená",J231,0)</f>
        <v>0</v>
      </c>
      <c r="BH231" s="241">
        <f>IF(N231="sníž. přenesená",J231,0)</f>
        <v>0</v>
      </c>
      <c r="BI231" s="241">
        <f>IF(N231="nulová",J231,0)</f>
        <v>0</v>
      </c>
      <c r="BJ231" s="18" t="s">
        <v>84</v>
      </c>
      <c r="BK231" s="241">
        <f>ROUND(I231*H231,2)</f>
        <v>0</v>
      </c>
      <c r="BL231" s="18" t="s">
        <v>357</v>
      </c>
      <c r="BM231" s="240" t="s">
        <v>477</v>
      </c>
    </row>
    <row r="232" s="2" customFormat="1">
      <c r="A232" s="39"/>
      <c r="B232" s="40"/>
      <c r="C232" s="41"/>
      <c r="D232" s="242" t="s">
        <v>359</v>
      </c>
      <c r="E232" s="41"/>
      <c r="F232" s="243" t="s">
        <v>478</v>
      </c>
      <c r="G232" s="41"/>
      <c r="H232" s="41"/>
      <c r="I232" s="244"/>
      <c r="J232" s="41"/>
      <c r="K232" s="41"/>
      <c r="L232" s="45"/>
      <c r="M232" s="245"/>
      <c r="N232" s="246"/>
      <c r="O232" s="92"/>
      <c r="P232" s="92"/>
      <c r="Q232" s="92"/>
      <c r="R232" s="92"/>
      <c r="S232" s="92"/>
      <c r="T232" s="93"/>
      <c r="U232" s="39"/>
      <c r="V232" s="39"/>
      <c r="W232" s="39"/>
      <c r="X232" s="39"/>
      <c r="Y232" s="39"/>
      <c r="Z232" s="39"/>
      <c r="AA232" s="39"/>
      <c r="AB232" s="39"/>
      <c r="AC232" s="39"/>
      <c r="AD232" s="39"/>
      <c r="AE232" s="39"/>
      <c r="AT232" s="18" t="s">
        <v>359</v>
      </c>
      <c r="AU232" s="18" t="s">
        <v>86</v>
      </c>
    </row>
    <row r="233" s="13" customFormat="1">
      <c r="A233" s="13"/>
      <c r="B233" s="247"/>
      <c r="C233" s="248"/>
      <c r="D233" s="242" t="s">
        <v>361</v>
      </c>
      <c r="E233" s="249" t="s">
        <v>1</v>
      </c>
      <c r="F233" s="250" t="s">
        <v>479</v>
      </c>
      <c r="G233" s="248"/>
      <c r="H233" s="251">
        <v>13.548</v>
      </c>
      <c r="I233" s="252"/>
      <c r="J233" s="248"/>
      <c r="K233" s="248"/>
      <c r="L233" s="253"/>
      <c r="M233" s="254"/>
      <c r="N233" s="255"/>
      <c r="O233" s="255"/>
      <c r="P233" s="255"/>
      <c r="Q233" s="255"/>
      <c r="R233" s="255"/>
      <c r="S233" s="255"/>
      <c r="T233" s="256"/>
      <c r="U233" s="13"/>
      <c r="V233" s="13"/>
      <c r="W233" s="13"/>
      <c r="X233" s="13"/>
      <c r="Y233" s="13"/>
      <c r="Z233" s="13"/>
      <c r="AA233" s="13"/>
      <c r="AB233" s="13"/>
      <c r="AC233" s="13"/>
      <c r="AD233" s="13"/>
      <c r="AE233" s="13"/>
      <c r="AT233" s="257" t="s">
        <v>361</v>
      </c>
      <c r="AU233" s="257" t="s">
        <v>86</v>
      </c>
      <c r="AV233" s="13" t="s">
        <v>86</v>
      </c>
      <c r="AW233" s="13" t="s">
        <v>32</v>
      </c>
      <c r="AX233" s="13" t="s">
        <v>84</v>
      </c>
      <c r="AY233" s="257" t="s">
        <v>350</v>
      </c>
    </row>
    <row r="234" s="2" customFormat="1" ht="33" customHeight="1">
      <c r="A234" s="39"/>
      <c r="B234" s="40"/>
      <c r="C234" s="229" t="s">
        <v>480</v>
      </c>
      <c r="D234" s="229" t="s">
        <v>352</v>
      </c>
      <c r="E234" s="230" t="s">
        <v>481</v>
      </c>
      <c r="F234" s="231" t="s">
        <v>482</v>
      </c>
      <c r="G234" s="232" t="s">
        <v>483</v>
      </c>
      <c r="H234" s="233">
        <v>3484.8670000000002</v>
      </c>
      <c r="I234" s="234"/>
      <c r="J234" s="235">
        <f>ROUND(I234*H234,2)</f>
        <v>0</v>
      </c>
      <c r="K234" s="231" t="s">
        <v>356</v>
      </c>
      <c r="L234" s="45"/>
      <c r="M234" s="236" t="s">
        <v>1</v>
      </c>
      <c r="N234" s="237" t="s">
        <v>41</v>
      </c>
      <c r="O234" s="92"/>
      <c r="P234" s="238">
        <f>O234*H234</f>
        <v>0</v>
      </c>
      <c r="Q234" s="238">
        <v>0</v>
      </c>
      <c r="R234" s="238">
        <f>Q234*H234</f>
        <v>0</v>
      </c>
      <c r="S234" s="238">
        <v>0</v>
      </c>
      <c r="T234" s="239">
        <f>S234*H234</f>
        <v>0</v>
      </c>
      <c r="U234" s="39"/>
      <c r="V234" s="39"/>
      <c r="W234" s="39"/>
      <c r="X234" s="39"/>
      <c r="Y234" s="39"/>
      <c r="Z234" s="39"/>
      <c r="AA234" s="39"/>
      <c r="AB234" s="39"/>
      <c r="AC234" s="39"/>
      <c r="AD234" s="39"/>
      <c r="AE234" s="39"/>
      <c r="AR234" s="240" t="s">
        <v>357</v>
      </c>
      <c r="AT234" s="240" t="s">
        <v>352</v>
      </c>
      <c r="AU234" s="240" t="s">
        <v>86</v>
      </c>
      <c r="AY234" s="18" t="s">
        <v>350</v>
      </c>
      <c r="BE234" s="241">
        <f>IF(N234="základní",J234,0)</f>
        <v>0</v>
      </c>
      <c r="BF234" s="241">
        <f>IF(N234="snížená",J234,0)</f>
        <v>0</v>
      </c>
      <c r="BG234" s="241">
        <f>IF(N234="zákl. přenesená",J234,0)</f>
        <v>0</v>
      </c>
      <c r="BH234" s="241">
        <f>IF(N234="sníž. přenesená",J234,0)</f>
        <v>0</v>
      </c>
      <c r="BI234" s="241">
        <f>IF(N234="nulová",J234,0)</f>
        <v>0</v>
      </c>
      <c r="BJ234" s="18" t="s">
        <v>84</v>
      </c>
      <c r="BK234" s="241">
        <f>ROUND(I234*H234,2)</f>
        <v>0</v>
      </c>
      <c r="BL234" s="18" t="s">
        <v>357</v>
      </c>
      <c r="BM234" s="240" t="s">
        <v>484</v>
      </c>
    </row>
    <row r="235" s="2" customFormat="1">
      <c r="A235" s="39"/>
      <c r="B235" s="40"/>
      <c r="C235" s="41"/>
      <c r="D235" s="242" t="s">
        <v>359</v>
      </c>
      <c r="E235" s="41"/>
      <c r="F235" s="243" t="s">
        <v>485</v>
      </c>
      <c r="G235" s="41"/>
      <c r="H235" s="41"/>
      <c r="I235" s="244"/>
      <c r="J235" s="41"/>
      <c r="K235" s="41"/>
      <c r="L235" s="45"/>
      <c r="M235" s="245"/>
      <c r="N235" s="246"/>
      <c r="O235" s="92"/>
      <c r="P235" s="92"/>
      <c r="Q235" s="92"/>
      <c r="R235" s="92"/>
      <c r="S235" s="92"/>
      <c r="T235" s="93"/>
      <c r="U235" s="39"/>
      <c r="V235" s="39"/>
      <c r="W235" s="39"/>
      <c r="X235" s="39"/>
      <c r="Y235" s="39"/>
      <c r="Z235" s="39"/>
      <c r="AA235" s="39"/>
      <c r="AB235" s="39"/>
      <c r="AC235" s="39"/>
      <c r="AD235" s="39"/>
      <c r="AE235" s="39"/>
      <c r="AT235" s="18" t="s">
        <v>359</v>
      </c>
      <c r="AU235" s="18" t="s">
        <v>86</v>
      </c>
    </row>
    <row r="236" s="13" customFormat="1">
      <c r="A236" s="13"/>
      <c r="B236" s="247"/>
      <c r="C236" s="248"/>
      <c r="D236" s="242" t="s">
        <v>361</v>
      </c>
      <c r="E236" s="249" t="s">
        <v>1</v>
      </c>
      <c r="F236" s="250" t="s">
        <v>486</v>
      </c>
      <c r="G236" s="248"/>
      <c r="H236" s="251">
        <v>3484.8670000000002</v>
      </c>
      <c r="I236" s="252"/>
      <c r="J236" s="248"/>
      <c r="K236" s="248"/>
      <c r="L236" s="253"/>
      <c r="M236" s="254"/>
      <c r="N236" s="255"/>
      <c r="O236" s="255"/>
      <c r="P236" s="255"/>
      <c r="Q236" s="255"/>
      <c r="R236" s="255"/>
      <c r="S236" s="255"/>
      <c r="T236" s="256"/>
      <c r="U236" s="13"/>
      <c r="V236" s="13"/>
      <c r="W236" s="13"/>
      <c r="X236" s="13"/>
      <c r="Y236" s="13"/>
      <c r="Z236" s="13"/>
      <c r="AA236" s="13"/>
      <c r="AB236" s="13"/>
      <c r="AC236" s="13"/>
      <c r="AD236" s="13"/>
      <c r="AE236" s="13"/>
      <c r="AT236" s="257" t="s">
        <v>361</v>
      </c>
      <c r="AU236" s="257" t="s">
        <v>86</v>
      </c>
      <c r="AV236" s="13" t="s">
        <v>86</v>
      </c>
      <c r="AW236" s="13" t="s">
        <v>32</v>
      </c>
      <c r="AX236" s="13" t="s">
        <v>84</v>
      </c>
      <c r="AY236" s="257" t="s">
        <v>350</v>
      </c>
    </row>
    <row r="237" s="2" customFormat="1" ht="16.5" customHeight="1">
      <c r="A237" s="39"/>
      <c r="B237" s="40"/>
      <c r="C237" s="229" t="s">
        <v>487</v>
      </c>
      <c r="D237" s="229" t="s">
        <v>352</v>
      </c>
      <c r="E237" s="230" t="s">
        <v>488</v>
      </c>
      <c r="F237" s="231" t="s">
        <v>489</v>
      </c>
      <c r="G237" s="232" t="s">
        <v>374</v>
      </c>
      <c r="H237" s="233">
        <v>1897.26</v>
      </c>
      <c r="I237" s="234"/>
      <c r="J237" s="235">
        <f>ROUND(I237*H237,2)</f>
        <v>0</v>
      </c>
      <c r="K237" s="231" t="s">
        <v>356</v>
      </c>
      <c r="L237" s="45"/>
      <c r="M237" s="236" t="s">
        <v>1</v>
      </c>
      <c r="N237" s="237" t="s">
        <v>41</v>
      </c>
      <c r="O237" s="92"/>
      <c r="P237" s="238">
        <f>O237*H237</f>
        <v>0</v>
      </c>
      <c r="Q237" s="238">
        <v>0</v>
      </c>
      <c r="R237" s="238">
        <f>Q237*H237</f>
        <v>0</v>
      </c>
      <c r="S237" s="238">
        <v>0</v>
      </c>
      <c r="T237" s="239">
        <f>S237*H237</f>
        <v>0</v>
      </c>
      <c r="U237" s="39"/>
      <c r="V237" s="39"/>
      <c r="W237" s="39"/>
      <c r="X237" s="39"/>
      <c r="Y237" s="39"/>
      <c r="Z237" s="39"/>
      <c r="AA237" s="39"/>
      <c r="AB237" s="39"/>
      <c r="AC237" s="39"/>
      <c r="AD237" s="39"/>
      <c r="AE237" s="39"/>
      <c r="AR237" s="240" t="s">
        <v>357</v>
      </c>
      <c r="AT237" s="240" t="s">
        <v>352</v>
      </c>
      <c r="AU237" s="240" t="s">
        <v>86</v>
      </c>
      <c r="AY237" s="18" t="s">
        <v>350</v>
      </c>
      <c r="BE237" s="241">
        <f>IF(N237="základní",J237,0)</f>
        <v>0</v>
      </c>
      <c r="BF237" s="241">
        <f>IF(N237="snížená",J237,0)</f>
        <v>0</v>
      </c>
      <c r="BG237" s="241">
        <f>IF(N237="zákl. přenesená",J237,0)</f>
        <v>0</v>
      </c>
      <c r="BH237" s="241">
        <f>IF(N237="sníž. přenesená",J237,0)</f>
        <v>0</v>
      </c>
      <c r="BI237" s="241">
        <f>IF(N237="nulová",J237,0)</f>
        <v>0</v>
      </c>
      <c r="BJ237" s="18" t="s">
        <v>84</v>
      </c>
      <c r="BK237" s="241">
        <f>ROUND(I237*H237,2)</f>
        <v>0</v>
      </c>
      <c r="BL237" s="18" t="s">
        <v>357</v>
      </c>
      <c r="BM237" s="240" t="s">
        <v>490</v>
      </c>
    </row>
    <row r="238" s="2" customFormat="1">
      <c r="A238" s="39"/>
      <c r="B238" s="40"/>
      <c r="C238" s="41"/>
      <c r="D238" s="242" t="s">
        <v>359</v>
      </c>
      <c r="E238" s="41"/>
      <c r="F238" s="243" t="s">
        <v>491</v>
      </c>
      <c r="G238" s="41"/>
      <c r="H238" s="41"/>
      <c r="I238" s="244"/>
      <c r="J238" s="41"/>
      <c r="K238" s="41"/>
      <c r="L238" s="45"/>
      <c r="M238" s="245"/>
      <c r="N238" s="246"/>
      <c r="O238" s="92"/>
      <c r="P238" s="92"/>
      <c r="Q238" s="92"/>
      <c r="R238" s="92"/>
      <c r="S238" s="92"/>
      <c r="T238" s="93"/>
      <c r="U238" s="39"/>
      <c r="V238" s="39"/>
      <c r="W238" s="39"/>
      <c r="X238" s="39"/>
      <c r="Y238" s="39"/>
      <c r="Z238" s="39"/>
      <c r="AA238" s="39"/>
      <c r="AB238" s="39"/>
      <c r="AC238" s="39"/>
      <c r="AD238" s="39"/>
      <c r="AE238" s="39"/>
      <c r="AT238" s="18" t="s">
        <v>359</v>
      </c>
      <c r="AU238" s="18" t="s">
        <v>86</v>
      </c>
    </row>
    <row r="239" s="13" customFormat="1">
      <c r="A239" s="13"/>
      <c r="B239" s="247"/>
      <c r="C239" s="248"/>
      <c r="D239" s="242" t="s">
        <v>361</v>
      </c>
      <c r="E239" s="249" t="s">
        <v>1</v>
      </c>
      <c r="F239" s="250" t="s">
        <v>492</v>
      </c>
      <c r="G239" s="248"/>
      <c r="H239" s="251">
        <v>1897.26</v>
      </c>
      <c r="I239" s="252"/>
      <c r="J239" s="248"/>
      <c r="K239" s="248"/>
      <c r="L239" s="253"/>
      <c r="M239" s="254"/>
      <c r="N239" s="255"/>
      <c r="O239" s="255"/>
      <c r="P239" s="255"/>
      <c r="Q239" s="255"/>
      <c r="R239" s="255"/>
      <c r="S239" s="255"/>
      <c r="T239" s="256"/>
      <c r="U239" s="13"/>
      <c r="V239" s="13"/>
      <c r="W239" s="13"/>
      <c r="X239" s="13"/>
      <c r="Y239" s="13"/>
      <c r="Z239" s="13"/>
      <c r="AA239" s="13"/>
      <c r="AB239" s="13"/>
      <c r="AC239" s="13"/>
      <c r="AD239" s="13"/>
      <c r="AE239" s="13"/>
      <c r="AT239" s="257" t="s">
        <v>361</v>
      </c>
      <c r="AU239" s="257" t="s">
        <v>86</v>
      </c>
      <c r="AV239" s="13" t="s">
        <v>86</v>
      </c>
      <c r="AW239" s="13" t="s">
        <v>32</v>
      </c>
      <c r="AX239" s="13" t="s">
        <v>84</v>
      </c>
      <c r="AY239" s="257" t="s">
        <v>350</v>
      </c>
    </row>
    <row r="240" s="12" customFormat="1" ht="22.8" customHeight="1">
      <c r="A240" s="12"/>
      <c r="B240" s="213"/>
      <c r="C240" s="214"/>
      <c r="D240" s="215" t="s">
        <v>75</v>
      </c>
      <c r="E240" s="227" t="s">
        <v>468</v>
      </c>
      <c r="F240" s="227" t="s">
        <v>493</v>
      </c>
      <c r="G240" s="214"/>
      <c r="H240" s="214"/>
      <c r="I240" s="217"/>
      <c r="J240" s="228">
        <f>BK240</f>
        <v>0</v>
      </c>
      <c r="K240" s="214"/>
      <c r="L240" s="219"/>
      <c r="M240" s="220"/>
      <c r="N240" s="221"/>
      <c r="O240" s="221"/>
      <c r="P240" s="222">
        <f>SUM(P241:P243)</f>
        <v>0</v>
      </c>
      <c r="Q240" s="221"/>
      <c r="R240" s="222">
        <f>SUM(R241:R243)</f>
        <v>0</v>
      </c>
      <c r="S240" s="221"/>
      <c r="T240" s="223">
        <f>SUM(T241:T243)</f>
        <v>0.29999999999999999</v>
      </c>
      <c r="U240" s="12"/>
      <c r="V240" s="12"/>
      <c r="W240" s="12"/>
      <c r="X240" s="12"/>
      <c r="Y240" s="12"/>
      <c r="Z240" s="12"/>
      <c r="AA240" s="12"/>
      <c r="AB240" s="12"/>
      <c r="AC240" s="12"/>
      <c r="AD240" s="12"/>
      <c r="AE240" s="12"/>
      <c r="AR240" s="224" t="s">
        <v>84</v>
      </c>
      <c r="AT240" s="225" t="s">
        <v>75</v>
      </c>
      <c r="AU240" s="225" t="s">
        <v>84</v>
      </c>
      <c r="AY240" s="224" t="s">
        <v>350</v>
      </c>
      <c r="BK240" s="226">
        <f>SUM(BK241:BK243)</f>
        <v>0</v>
      </c>
    </row>
    <row r="241" s="2" customFormat="1" ht="24.15" customHeight="1">
      <c r="A241" s="39"/>
      <c r="B241" s="40"/>
      <c r="C241" s="229" t="s">
        <v>494</v>
      </c>
      <c r="D241" s="229" t="s">
        <v>352</v>
      </c>
      <c r="E241" s="230" t="s">
        <v>495</v>
      </c>
      <c r="F241" s="231" t="s">
        <v>496</v>
      </c>
      <c r="G241" s="232" t="s">
        <v>497</v>
      </c>
      <c r="H241" s="233">
        <v>2</v>
      </c>
      <c r="I241" s="234"/>
      <c r="J241" s="235">
        <f>ROUND(I241*H241,2)</f>
        <v>0</v>
      </c>
      <c r="K241" s="231" t="s">
        <v>385</v>
      </c>
      <c r="L241" s="45"/>
      <c r="M241" s="236" t="s">
        <v>1</v>
      </c>
      <c r="N241" s="237" t="s">
        <v>41</v>
      </c>
      <c r="O241" s="92"/>
      <c r="P241" s="238">
        <f>O241*H241</f>
        <v>0</v>
      </c>
      <c r="Q241" s="238">
        <v>0</v>
      </c>
      <c r="R241" s="238">
        <f>Q241*H241</f>
        <v>0</v>
      </c>
      <c r="S241" s="238">
        <v>0.14999999999999999</v>
      </c>
      <c r="T241" s="239">
        <f>S241*H241</f>
        <v>0.29999999999999999</v>
      </c>
      <c r="U241" s="39"/>
      <c r="V241" s="39"/>
      <c r="W241" s="39"/>
      <c r="X241" s="39"/>
      <c r="Y241" s="39"/>
      <c r="Z241" s="39"/>
      <c r="AA241" s="39"/>
      <c r="AB241" s="39"/>
      <c r="AC241" s="39"/>
      <c r="AD241" s="39"/>
      <c r="AE241" s="39"/>
      <c r="AR241" s="240" t="s">
        <v>357</v>
      </c>
      <c r="AT241" s="240" t="s">
        <v>352</v>
      </c>
      <c r="AU241" s="240" t="s">
        <v>86</v>
      </c>
      <c r="AY241" s="18" t="s">
        <v>350</v>
      </c>
      <c r="BE241" s="241">
        <f>IF(N241="základní",J241,0)</f>
        <v>0</v>
      </c>
      <c r="BF241" s="241">
        <f>IF(N241="snížená",J241,0)</f>
        <v>0</v>
      </c>
      <c r="BG241" s="241">
        <f>IF(N241="zákl. přenesená",J241,0)</f>
        <v>0</v>
      </c>
      <c r="BH241" s="241">
        <f>IF(N241="sníž. přenesená",J241,0)</f>
        <v>0</v>
      </c>
      <c r="BI241" s="241">
        <f>IF(N241="nulová",J241,0)</f>
        <v>0</v>
      </c>
      <c r="BJ241" s="18" t="s">
        <v>84</v>
      </c>
      <c r="BK241" s="241">
        <f>ROUND(I241*H241,2)</f>
        <v>0</v>
      </c>
      <c r="BL241" s="18" t="s">
        <v>357</v>
      </c>
      <c r="BM241" s="240" t="s">
        <v>498</v>
      </c>
    </row>
    <row r="242" s="2" customFormat="1">
      <c r="A242" s="39"/>
      <c r="B242" s="40"/>
      <c r="C242" s="41"/>
      <c r="D242" s="242" t="s">
        <v>359</v>
      </c>
      <c r="E242" s="41"/>
      <c r="F242" s="243" t="s">
        <v>499</v>
      </c>
      <c r="G242" s="41"/>
      <c r="H242" s="41"/>
      <c r="I242" s="244"/>
      <c r="J242" s="41"/>
      <c r="K242" s="41"/>
      <c r="L242" s="45"/>
      <c r="M242" s="245"/>
      <c r="N242" s="246"/>
      <c r="O242" s="92"/>
      <c r="P242" s="92"/>
      <c r="Q242" s="92"/>
      <c r="R242" s="92"/>
      <c r="S242" s="92"/>
      <c r="T242" s="93"/>
      <c r="U242" s="39"/>
      <c r="V242" s="39"/>
      <c r="W242" s="39"/>
      <c r="X242" s="39"/>
      <c r="Y242" s="39"/>
      <c r="Z242" s="39"/>
      <c r="AA242" s="39"/>
      <c r="AB242" s="39"/>
      <c r="AC242" s="39"/>
      <c r="AD242" s="39"/>
      <c r="AE242" s="39"/>
      <c r="AT242" s="18" t="s">
        <v>359</v>
      </c>
      <c r="AU242" s="18" t="s">
        <v>86</v>
      </c>
    </row>
    <row r="243" s="13" customFormat="1">
      <c r="A243" s="13"/>
      <c r="B243" s="247"/>
      <c r="C243" s="248"/>
      <c r="D243" s="242" t="s">
        <v>361</v>
      </c>
      <c r="E243" s="249" t="s">
        <v>1</v>
      </c>
      <c r="F243" s="250" t="s">
        <v>500</v>
      </c>
      <c r="G243" s="248"/>
      <c r="H243" s="251">
        <v>2</v>
      </c>
      <c r="I243" s="252"/>
      <c r="J243" s="248"/>
      <c r="K243" s="248"/>
      <c r="L243" s="253"/>
      <c r="M243" s="254"/>
      <c r="N243" s="255"/>
      <c r="O243" s="255"/>
      <c r="P243" s="255"/>
      <c r="Q243" s="255"/>
      <c r="R243" s="255"/>
      <c r="S243" s="255"/>
      <c r="T243" s="256"/>
      <c r="U243" s="13"/>
      <c r="V243" s="13"/>
      <c r="W243" s="13"/>
      <c r="X243" s="13"/>
      <c r="Y243" s="13"/>
      <c r="Z243" s="13"/>
      <c r="AA243" s="13"/>
      <c r="AB243" s="13"/>
      <c r="AC243" s="13"/>
      <c r="AD243" s="13"/>
      <c r="AE243" s="13"/>
      <c r="AT243" s="257" t="s">
        <v>361</v>
      </c>
      <c r="AU243" s="257" t="s">
        <v>86</v>
      </c>
      <c r="AV243" s="13" t="s">
        <v>86</v>
      </c>
      <c r="AW243" s="13" t="s">
        <v>32</v>
      </c>
      <c r="AX243" s="13" t="s">
        <v>84</v>
      </c>
      <c r="AY243" s="257" t="s">
        <v>350</v>
      </c>
    </row>
    <row r="244" s="12" customFormat="1" ht="22.8" customHeight="1">
      <c r="A244" s="12"/>
      <c r="B244" s="213"/>
      <c r="C244" s="214"/>
      <c r="D244" s="215" t="s">
        <v>75</v>
      </c>
      <c r="E244" s="227" t="s">
        <v>474</v>
      </c>
      <c r="F244" s="227" t="s">
        <v>501</v>
      </c>
      <c r="G244" s="214"/>
      <c r="H244" s="214"/>
      <c r="I244" s="217"/>
      <c r="J244" s="228">
        <f>BK244</f>
        <v>0</v>
      </c>
      <c r="K244" s="214"/>
      <c r="L244" s="219"/>
      <c r="M244" s="220"/>
      <c r="N244" s="221"/>
      <c r="O244" s="221"/>
      <c r="P244" s="222">
        <f>SUM(P245:P546)</f>
        <v>0</v>
      </c>
      <c r="Q244" s="221"/>
      <c r="R244" s="222">
        <f>SUM(R245:R546)</f>
        <v>9.7261978500000001</v>
      </c>
      <c r="S244" s="221"/>
      <c r="T244" s="223">
        <f>SUM(T245:T546)</f>
        <v>1049.1100776400001</v>
      </c>
      <c r="U244" s="12"/>
      <c r="V244" s="12"/>
      <c r="W244" s="12"/>
      <c r="X244" s="12"/>
      <c r="Y244" s="12"/>
      <c r="Z244" s="12"/>
      <c r="AA244" s="12"/>
      <c r="AB244" s="12"/>
      <c r="AC244" s="12"/>
      <c r="AD244" s="12"/>
      <c r="AE244" s="12"/>
      <c r="AR244" s="224" t="s">
        <v>84</v>
      </c>
      <c r="AT244" s="225" t="s">
        <v>75</v>
      </c>
      <c r="AU244" s="225" t="s">
        <v>84</v>
      </c>
      <c r="AY244" s="224" t="s">
        <v>350</v>
      </c>
      <c r="BK244" s="226">
        <f>SUM(BK245:BK546)</f>
        <v>0</v>
      </c>
    </row>
    <row r="245" s="2" customFormat="1" ht="24.15" customHeight="1">
      <c r="A245" s="39"/>
      <c r="B245" s="40"/>
      <c r="C245" s="229" t="s">
        <v>502</v>
      </c>
      <c r="D245" s="229" t="s">
        <v>352</v>
      </c>
      <c r="E245" s="230" t="s">
        <v>503</v>
      </c>
      <c r="F245" s="231" t="s">
        <v>504</v>
      </c>
      <c r="G245" s="232" t="s">
        <v>374</v>
      </c>
      <c r="H245" s="233">
        <v>22.655999999999999</v>
      </c>
      <c r="I245" s="234"/>
      <c r="J245" s="235">
        <f>ROUND(I245*H245,2)</f>
        <v>0</v>
      </c>
      <c r="K245" s="231" t="s">
        <v>356</v>
      </c>
      <c r="L245" s="45"/>
      <c r="M245" s="236" t="s">
        <v>1</v>
      </c>
      <c r="N245" s="237" t="s">
        <v>41</v>
      </c>
      <c r="O245" s="92"/>
      <c r="P245" s="238">
        <f>O245*H245</f>
        <v>0</v>
      </c>
      <c r="Q245" s="238">
        <v>0</v>
      </c>
      <c r="R245" s="238">
        <f>Q245*H245</f>
        <v>0</v>
      </c>
      <c r="S245" s="238">
        <v>2.5</v>
      </c>
      <c r="T245" s="239">
        <f>S245*H245</f>
        <v>56.640000000000001</v>
      </c>
      <c r="U245" s="39"/>
      <c r="V245" s="39"/>
      <c r="W245" s="39"/>
      <c r="X245" s="39"/>
      <c r="Y245" s="39"/>
      <c r="Z245" s="39"/>
      <c r="AA245" s="39"/>
      <c r="AB245" s="39"/>
      <c r="AC245" s="39"/>
      <c r="AD245" s="39"/>
      <c r="AE245" s="39"/>
      <c r="AR245" s="240" t="s">
        <v>357</v>
      </c>
      <c r="AT245" s="240" t="s">
        <v>352</v>
      </c>
      <c r="AU245" s="240" t="s">
        <v>86</v>
      </c>
      <c r="AY245" s="18" t="s">
        <v>350</v>
      </c>
      <c r="BE245" s="241">
        <f>IF(N245="základní",J245,0)</f>
        <v>0</v>
      </c>
      <c r="BF245" s="241">
        <f>IF(N245="snížená",J245,0)</f>
        <v>0</v>
      </c>
      <c r="BG245" s="241">
        <f>IF(N245="zákl. přenesená",J245,0)</f>
        <v>0</v>
      </c>
      <c r="BH245" s="241">
        <f>IF(N245="sníž. přenesená",J245,0)</f>
        <v>0</v>
      </c>
      <c r="BI245" s="241">
        <f>IF(N245="nulová",J245,0)</f>
        <v>0</v>
      </c>
      <c r="BJ245" s="18" t="s">
        <v>84</v>
      </c>
      <c r="BK245" s="241">
        <f>ROUND(I245*H245,2)</f>
        <v>0</v>
      </c>
      <c r="BL245" s="18" t="s">
        <v>357</v>
      </c>
      <c r="BM245" s="240" t="s">
        <v>505</v>
      </c>
    </row>
    <row r="246" s="2" customFormat="1">
      <c r="A246" s="39"/>
      <c r="B246" s="40"/>
      <c r="C246" s="41"/>
      <c r="D246" s="242" t="s">
        <v>359</v>
      </c>
      <c r="E246" s="41"/>
      <c r="F246" s="243" t="s">
        <v>506</v>
      </c>
      <c r="G246" s="41"/>
      <c r="H246" s="41"/>
      <c r="I246" s="244"/>
      <c r="J246" s="41"/>
      <c r="K246" s="41"/>
      <c r="L246" s="45"/>
      <c r="M246" s="245"/>
      <c r="N246" s="246"/>
      <c r="O246" s="92"/>
      <c r="P246" s="92"/>
      <c r="Q246" s="92"/>
      <c r="R246" s="92"/>
      <c r="S246" s="92"/>
      <c r="T246" s="93"/>
      <c r="U246" s="39"/>
      <c r="V246" s="39"/>
      <c r="W246" s="39"/>
      <c r="X246" s="39"/>
      <c r="Y246" s="39"/>
      <c r="Z246" s="39"/>
      <c r="AA246" s="39"/>
      <c r="AB246" s="39"/>
      <c r="AC246" s="39"/>
      <c r="AD246" s="39"/>
      <c r="AE246" s="39"/>
      <c r="AT246" s="18" t="s">
        <v>359</v>
      </c>
      <c r="AU246" s="18" t="s">
        <v>86</v>
      </c>
    </row>
    <row r="247" s="15" customFormat="1">
      <c r="A247" s="15"/>
      <c r="B247" s="269"/>
      <c r="C247" s="270"/>
      <c r="D247" s="242" t="s">
        <v>361</v>
      </c>
      <c r="E247" s="271" t="s">
        <v>1</v>
      </c>
      <c r="F247" s="272" t="s">
        <v>507</v>
      </c>
      <c r="G247" s="270"/>
      <c r="H247" s="271" t="s">
        <v>1</v>
      </c>
      <c r="I247" s="273"/>
      <c r="J247" s="270"/>
      <c r="K247" s="270"/>
      <c r="L247" s="274"/>
      <c r="M247" s="275"/>
      <c r="N247" s="276"/>
      <c r="O247" s="276"/>
      <c r="P247" s="276"/>
      <c r="Q247" s="276"/>
      <c r="R247" s="276"/>
      <c r="S247" s="276"/>
      <c r="T247" s="277"/>
      <c r="U247" s="15"/>
      <c r="V247" s="15"/>
      <c r="W247" s="15"/>
      <c r="X247" s="15"/>
      <c r="Y247" s="15"/>
      <c r="Z247" s="15"/>
      <c r="AA247" s="15"/>
      <c r="AB247" s="15"/>
      <c r="AC247" s="15"/>
      <c r="AD247" s="15"/>
      <c r="AE247" s="15"/>
      <c r="AT247" s="278" t="s">
        <v>361</v>
      </c>
      <c r="AU247" s="278" t="s">
        <v>86</v>
      </c>
      <c r="AV247" s="15" t="s">
        <v>84</v>
      </c>
      <c r="AW247" s="15" t="s">
        <v>32</v>
      </c>
      <c r="AX247" s="15" t="s">
        <v>76</v>
      </c>
      <c r="AY247" s="278" t="s">
        <v>350</v>
      </c>
    </row>
    <row r="248" s="13" customFormat="1">
      <c r="A248" s="13"/>
      <c r="B248" s="247"/>
      <c r="C248" s="248"/>
      <c r="D248" s="242" t="s">
        <v>361</v>
      </c>
      <c r="E248" s="249" t="s">
        <v>1</v>
      </c>
      <c r="F248" s="250" t="s">
        <v>508</v>
      </c>
      <c r="G248" s="248"/>
      <c r="H248" s="251">
        <v>5.8890000000000002</v>
      </c>
      <c r="I248" s="252"/>
      <c r="J248" s="248"/>
      <c r="K248" s="248"/>
      <c r="L248" s="253"/>
      <c r="M248" s="254"/>
      <c r="N248" s="255"/>
      <c r="O248" s="255"/>
      <c r="P248" s="255"/>
      <c r="Q248" s="255"/>
      <c r="R248" s="255"/>
      <c r="S248" s="255"/>
      <c r="T248" s="256"/>
      <c r="U248" s="13"/>
      <c r="V248" s="13"/>
      <c r="W248" s="13"/>
      <c r="X248" s="13"/>
      <c r="Y248" s="13"/>
      <c r="Z248" s="13"/>
      <c r="AA248" s="13"/>
      <c r="AB248" s="13"/>
      <c r="AC248" s="13"/>
      <c r="AD248" s="13"/>
      <c r="AE248" s="13"/>
      <c r="AT248" s="257" t="s">
        <v>361</v>
      </c>
      <c r="AU248" s="257" t="s">
        <v>86</v>
      </c>
      <c r="AV248" s="13" t="s">
        <v>86</v>
      </c>
      <c r="AW248" s="13" t="s">
        <v>32</v>
      </c>
      <c r="AX248" s="13" t="s">
        <v>76</v>
      </c>
      <c r="AY248" s="257" t="s">
        <v>350</v>
      </c>
    </row>
    <row r="249" s="13" customFormat="1">
      <c r="A249" s="13"/>
      <c r="B249" s="247"/>
      <c r="C249" s="248"/>
      <c r="D249" s="242" t="s">
        <v>361</v>
      </c>
      <c r="E249" s="249" t="s">
        <v>1</v>
      </c>
      <c r="F249" s="250" t="s">
        <v>509</v>
      </c>
      <c r="G249" s="248"/>
      <c r="H249" s="251">
        <v>0.14199999999999999</v>
      </c>
      <c r="I249" s="252"/>
      <c r="J249" s="248"/>
      <c r="K249" s="248"/>
      <c r="L249" s="253"/>
      <c r="M249" s="254"/>
      <c r="N249" s="255"/>
      <c r="O249" s="255"/>
      <c r="P249" s="255"/>
      <c r="Q249" s="255"/>
      <c r="R249" s="255"/>
      <c r="S249" s="255"/>
      <c r="T249" s="256"/>
      <c r="U249" s="13"/>
      <c r="V249" s="13"/>
      <c r="W249" s="13"/>
      <c r="X249" s="13"/>
      <c r="Y249" s="13"/>
      <c r="Z249" s="13"/>
      <c r="AA249" s="13"/>
      <c r="AB249" s="13"/>
      <c r="AC249" s="13"/>
      <c r="AD249" s="13"/>
      <c r="AE249" s="13"/>
      <c r="AT249" s="257" t="s">
        <v>361</v>
      </c>
      <c r="AU249" s="257" t="s">
        <v>86</v>
      </c>
      <c r="AV249" s="13" t="s">
        <v>86</v>
      </c>
      <c r="AW249" s="13" t="s">
        <v>32</v>
      </c>
      <c r="AX249" s="13" t="s">
        <v>76</v>
      </c>
      <c r="AY249" s="257" t="s">
        <v>350</v>
      </c>
    </row>
    <row r="250" s="13" customFormat="1">
      <c r="A250" s="13"/>
      <c r="B250" s="247"/>
      <c r="C250" s="248"/>
      <c r="D250" s="242" t="s">
        <v>361</v>
      </c>
      <c r="E250" s="249" t="s">
        <v>1</v>
      </c>
      <c r="F250" s="250" t="s">
        <v>510</v>
      </c>
      <c r="G250" s="248"/>
      <c r="H250" s="251">
        <v>2.2080000000000002</v>
      </c>
      <c r="I250" s="252"/>
      <c r="J250" s="248"/>
      <c r="K250" s="248"/>
      <c r="L250" s="253"/>
      <c r="M250" s="254"/>
      <c r="N250" s="255"/>
      <c r="O250" s="255"/>
      <c r="P250" s="255"/>
      <c r="Q250" s="255"/>
      <c r="R250" s="255"/>
      <c r="S250" s="255"/>
      <c r="T250" s="256"/>
      <c r="U250" s="13"/>
      <c r="V250" s="13"/>
      <c r="W250" s="13"/>
      <c r="X250" s="13"/>
      <c r="Y250" s="13"/>
      <c r="Z250" s="13"/>
      <c r="AA250" s="13"/>
      <c r="AB250" s="13"/>
      <c r="AC250" s="13"/>
      <c r="AD250" s="13"/>
      <c r="AE250" s="13"/>
      <c r="AT250" s="257" t="s">
        <v>361</v>
      </c>
      <c r="AU250" s="257" t="s">
        <v>86</v>
      </c>
      <c r="AV250" s="13" t="s">
        <v>86</v>
      </c>
      <c r="AW250" s="13" t="s">
        <v>32</v>
      </c>
      <c r="AX250" s="13" t="s">
        <v>76</v>
      </c>
      <c r="AY250" s="257" t="s">
        <v>350</v>
      </c>
    </row>
    <row r="251" s="13" customFormat="1">
      <c r="A251" s="13"/>
      <c r="B251" s="247"/>
      <c r="C251" s="248"/>
      <c r="D251" s="242" t="s">
        <v>361</v>
      </c>
      <c r="E251" s="249" t="s">
        <v>1</v>
      </c>
      <c r="F251" s="250" t="s">
        <v>511</v>
      </c>
      <c r="G251" s="248"/>
      <c r="H251" s="251">
        <v>14.417</v>
      </c>
      <c r="I251" s="252"/>
      <c r="J251" s="248"/>
      <c r="K251" s="248"/>
      <c r="L251" s="253"/>
      <c r="M251" s="254"/>
      <c r="N251" s="255"/>
      <c r="O251" s="255"/>
      <c r="P251" s="255"/>
      <c r="Q251" s="255"/>
      <c r="R251" s="255"/>
      <c r="S251" s="255"/>
      <c r="T251" s="256"/>
      <c r="U251" s="13"/>
      <c r="V251" s="13"/>
      <c r="W251" s="13"/>
      <c r="X251" s="13"/>
      <c r="Y251" s="13"/>
      <c r="Z251" s="13"/>
      <c r="AA251" s="13"/>
      <c r="AB251" s="13"/>
      <c r="AC251" s="13"/>
      <c r="AD251" s="13"/>
      <c r="AE251" s="13"/>
      <c r="AT251" s="257" t="s">
        <v>361</v>
      </c>
      <c r="AU251" s="257" t="s">
        <v>86</v>
      </c>
      <c r="AV251" s="13" t="s">
        <v>86</v>
      </c>
      <c r="AW251" s="13" t="s">
        <v>32</v>
      </c>
      <c r="AX251" s="13" t="s">
        <v>76</v>
      </c>
      <c r="AY251" s="257" t="s">
        <v>350</v>
      </c>
    </row>
    <row r="252" s="14" customFormat="1">
      <c r="A252" s="14"/>
      <c r="B252" s="258"/>
      <c r="C252" s="259"/>
      <c r="D252" s="242" t="s">
        <v>361</v>
      </c>
      <c r="E252" s="260" t="s">
        <v>1</v>
      </c>
      <c r="F252" s="261" t="s">
        <v>364</v>
      </c>
      <c r="G252" s="259"/>
      <c r="H252" s="262">
        <v>22.655999999999999</v>
      </c>
      <c r="I252" s="263"/>
      <c r="J252" s="259"/>
      <c r="K252" s="259"/>
      <c r="L252" s="264"/>
      <c r="M252" s="265"/>
      <c r="N252" s="266"/>
      <c r="O252" s="266"/>
      <c r="P252" s="266"/>
      <c r="Q252" s="266"/>
      <c r="R252" s="266"/>
      <c r="S252" s="266"/>
      <c r="T252" s="267"/>
      <c r="U252" s="14"/>
      <c r="V252" s="14"/>
      <c r="W252" s="14"/>
      <c r="X252" s="14"/>
      <c r="Y252" s="14"/>
      <c r="Z252" s="14"/>
      <c r="AA252" s="14"/>
      <c r="AB252" s="14"/>
      <c r="AC252" s="14"/>
      <c r="AD252" s="14"/>
      <c r="AE252" s="14"/>
      <c r="AT252" s="268" t="s">
        <v>361</v>
      </c>
      <c r="AU252" s="268" t="s">
        <v>86</v>
      </c>
      <c r="AV252" s="14" t="s">
        <v>357</v>
      </c>
      <c r="AW252" s="14" t="s">
        <v>32</v>
      </c>
      <c r="AX252" s="14" t="s">
        <v>84</v>
      </c>
      <c r="AY252" s="268" t="s">
        <v>350</v>
      </c>
    </row>
    <row r="253" s="2" customFormat="1" ht="21.75" customHeight="1">
      <c r="A253" s="39"/>
      <c r="B253" s="40"/>
      <c r="C253" s="229" t="s">
        <v>512</v>
      </c>
      <c r="D253" s="229" t="s">
        <v>352</v>
      </c>
      <c r="E253" s="230" t="s">
        <v>513</v>
      </c>
      <c r="F253" s="231" t="s">
        <v>514</v>
      </c>
      <c r="G253" s="232" t="s">
        <v>355</v>
      </c>
      <c r="H253" s="233">
        <v>291.76400000000001</v>
      </c>
      <c r="I253" s="234"/>
      <c r="J253" s="235">
        <f>ROUND(I253*H253,2)</f>
        <v>0</v>
      </c>
      <c r="K253" s="231" t="s">
        <v>356</v>
      </c>
      <c r="L253" s="45"/>
      <c r="M253" s="236" t="s">
        <v>1</v>
      </c>
      <c r="N253" s="237" t="s">
        <v>41</v>
      </c>
      <c r="O253" s="92"/>
      <c r="P253" s="238">
        <f>O253*H253</f>
        <v>0</v>
      </c>
      <c r="Q253" s="238">
        <v>0</v>
      </c>
      <c r="R253" s="238">
        <f>Q253*H253</f>
        <v>0</v>
      </c>
      <c r="S253" s="238">
        <v>0.13100000000000001</v>
      </c>
      <c r="T253" s="239">
        <f>S253*H253</f>
        <v>38.221084000000005</v>
      </c>
      <c r="U253" s="39"/>
      <c r="V253" s="39"/>
      <c r="W253" s="39"/>
      <c r="X253" s="39"/>
      <c r="Y253" s="39"/>
      <c r="Z253" s="39"/>
      <c r="AA253" s="39"/>
      <c r="AB253" s="39"/>
      <c r="AC253" s="39"/>
      <c r="AD253" s="39"/>
      <c r="AE253" s="39"/>
      <c r="AR253" s="240" t="s">
        <v>357</v>
      </c>
      <c r="AT253" s="240" t="s">
        <v>352</v>
      </c>
      <c r="AU253" s="240" t="s">
        <v>86</v>
      </c>
      <c r="AY253" s="18" t="s">
        <v>350</v>
      </c>
      <c r="BE253" s="241">
        <f>IF(N253="základní",J253,0)</f>
        <v>0</v>
      </c>
      <c r="BF253" s="241">
        <f>IF(N253="snížená",J253,0)</f>
        <v>0</v>
      </c>
      <c r="BG253" s="241">
        <f>IF(N253="zákl. přenesená",J253,0)</f>
        <v>0</v>
      </c>
      <c r="BH253" s="241">
        <f>IF(N253="sníž. přenesená",J253,0)</f>
        <v>0</v>
      </c>
      <c r="BI253" s="241">
        <f>IF(N253="nulová",J253,0)</f>
        <v>0</v>
      </c>
      <c r="BJ253" s="18" t="s">
        <v>84</v>
      </c>
      <c r="BK253" s="241">
        <f>ROUND(I253*H253,2)</f>
        <v>0</v>
      </c>
      <c r="BL253" s="18" t="s">
        <v>357</v>
      </c>
      <c r="BM253" s="240" t="s">
        <v>515</v>
      </c>
    </row>
    <row r="254" s="2" customFormat="1">
      <c r="A254" s="39"/>
      <c r="B254" s="40"/>
      <c r="C254" s="41"/>
      <c r="D254" s="242" t="s">
        <v>359</v>
      </c>
      <c r="E254" s="41"/>
      <c r="F254" s="243" t="s">
        <v>516</v>
      </c>
      <c r="G254" s="41"/>
      <c r="H254" s="41"/>
      <c r="I254" s="244"/>
      <c r="J254" s="41"/>
      <c r="K254" s="41"/>
      <c r="L254" s="45"/>
      <c r="M254" s="245"/>
      <c r="N254" s="246"/>
      <c r="O254" s="92"/>
      <c r="P254" s="92"/>
      <c r="Q254" s="92"/>
      <c r="R254" s="92"/>
      <c r="S254" s="92"/>
      <c r="T254" s="93"/>
      <c r="U254" s="39"/>
      <c r="V254" s="39"/>
      <c r="W254" s="39"/>
      <c r="X254" s="39"/>
      <c r="Y254" s="39"/>
      <c r="Z254" s="39"/>
      <c r="AA254" s="39"/>
      <c r="AB254" s="39"/>
      <c r="AC254" s="39"/>
      <c r="AD254" s="39"/>
      <c r="AE254" s="39"/>
      <c r="AT254" s="18" t="s">
        <v>359</v>
      </c>
      <c r="AU254" s="18" t="s">
        <v>86</v>
      </c>
    </row>
    <row r="255" s="15" customFormat="1">
      <c r="A255" s="15"/>
      <c r="B255" s="269"/>
      <c r="C255" s="270"/>
      <c r="D255" s="242" t="s">
        <v>361</v>
      </c>
      <c r="E255" s="271" t="s">
        <v>1</v>
      </c>
      <c r="F255" s="272" t="s">
        <v>517</v>
      </c>
      <c r="G255" s="270"/>
      <c r="H255" s="271" t="s">
        <v>1</v>
      </c>
      <c r="I255" s="273"/>
      <c r="J255" s="270"/>
      <c r="K255" s="270"/>
      <c r="L255" s="274"/>
      <c r="M255" s="275"/>
      <c r="N255" s="276"/>
      <c r="O255" s="276"/>
      <c r="P255" s="276"/>
      <c r="Q255" s="276"/>
      <c r="R255" s="276"/>
      <c r="S255" s="276"/>
      <c r="T255" s="277"/>
      <c r="U255" s="15"/>
      <c r="V255" s="15"/>
      <c r="W255" s="15"/>
      <c r="X255" s="15"/>
      <c r="Y255" s="15"/>
      <c r="Z255" s="15"/>
      <c r="AA255" s="15"/>
      <c r="AB255" s="15"/>
      <c r="AC255" s="15"/>
      <c r="AD255" s="15"/>
      <c r="AE255" s="15"/>
      <c r="AT255" s="278" t="s">
        <v>361</v>
      </c>
      <c r="AU255" s="278" t="s">
        <v>86</v>
      </c>
      <c r="AV255" s="15" t="s">
        <v>84</v>
      </c>
      <c r="AW255" s="15" t="s">
        <v>32</v>
      </c>
      <c r="AX255" s="15" t="s">
        <v>76</v>
      </c>
      <c r="AY255" s="278" t="s">
        <v>350</v>
      </c>
    </row>
    <row r="256" s="13" customFormat="1">
      <c r="A256" s="13"/>
      <c r="B256" s="247"/>
      <c r="C256" s="248"/>
      <c r="D256" s="242" t="s">
        <v>361</v>
      </c>
      <c r="E256" s="249" t="s">
        <v>1</v>
      </c>
      <c r="F256" s="250" t="s">
        <v>518</v>
      </c>
      <c r="G256" s="248"/>
      <c r="H256" s="251">
        <v>83.932000000000002</v>
      </c>
      <c r="I256" s="252"/>
      <c r="J256" s="248"/>
      <c r="K256" s="248"/>
      <c r="L256" s="253"/>
      <c r="M256" s="254"/>
      <c r="N256" s="255"/>
      <c r="O256" s="255"/>
      <c r="P256" s="255"/>
      <c r="Q256" s="255"/>
      <c r="R256" s="255"/>
      <c r="S256" s="255"/>
      <c r="T256" s="256"/>
      <c r="U256" s="13"/>
      <c r="V256" s="13"/>
      <c r="W256" s="13"/>
      <c r="X256" s="13"/>
      <c r="Y256" s="13"/>
      <c r="Z256" s="13"/>
      <c r="AA256" s="13"/>
      <c r="AB256" s="13"/>
      <c r="AC256" s="13"/>
      <c r="AD256" s="13"/>
      <c r="AE256" s="13"/>
      <c r="AT256" s="257" t="s">
        <v>361</v>
      </c>
      <c r="AU256" s="257" t="s">
        <v>86</v>
      </c>
      <c r="AV256" s="13" t="s">
        <v>86</v>
      </c>
      <c r="AW256" s="13" t="s">
        <v>32</v>
      </c>
      <c r="AX256" s="13" t="s">
        <v>76</v>
      </c>
      <c r="AY256" s="257" t="s">
        <v>350</v>
      </c>
    </row>
    <row r="257" s="13" customFormat="1">
      <c r="A257" s="13"/>
      <c r="B257" s="247"/>
      <c r="C257" s="248"/>
      <c r="D257" s="242" t="s">
        <v>361</v>
      </c>
      <c r="E257" s="249" t="s">
        <v>1</v>
      </c>
      <c r="F257" s="250" t="s">
        <v>519</v>
      </c>
      <c r="G257" s="248"/>
      <c r="H257" s="251">
        <v>54.115000000000002</v>
      </c>
      <c r="I257" s="252"/>
      <c r="J257" s="248"/>
      <c r="K257" s="248"/>
      <c r="L257" s="253"/>
      <c r="M257" s="254"/>
      <c r="N257" s="255"/>
      <c r="O257" s="255"/>
      <c r="P257" s="255"/>
      <c r="Q257" s="255"/>
      <c r="R257" s="255"/>
      <c r="S257" s="255"/>
      <c r="T257" s="256"/>
      <c r="U257" s="13"/>
      <c r="V257" s="13"/>
      <c r="W257" s="13"/>
      <c r="X257" s="13"/>
      <c r="Y257" s="13"/>
      <c r="Z257" s="13"/>
      <c r="AA257" s="13"/>
      <c r="AB257" s="13"/>
      <c r="AC257" s="13"/>
      <c r="AD257" s="13"/>
      <c r="AE257" s="13"/>
      <c r="AT257" s="257" t="s">
        <v>361</v>
      </c>
      <c r="AU257" s="257" t="s">
        <v>86</v>
      </c>
      <c r="AV257" s="13" t="s">
        <v>86</v>
      </c>
      <c r="AW257" s="13" t="s">
        <v>32</v>
      </c>
      <c r="AX257" s="13" t="s">
        <v>76</v>
      </c>
      <c r="AY257" s="257" t="s">
        <v>350</v>
      </c>
    </row>
    <row r="258" s="13" customFormat="1">
      <c r="A258" s="13"/>
      <c r="B258" s="247"/>
      <c r="C258" s="248"/>
      <c r="D258" s="242" t="s">
        <v>361</v>
      </c>
      <c r="E258" s="249" t="s">
        <v>1</v>
      </c>
      <c r="F258" s="250" t="s">
        <v>520</v>
      </c>
      <c r="G258" s="248"/>
      <c r="H258" s="251">
        <v>39.262</v>
      </c>
      <c r="I258" s="252"/>
      <c r="J258" s="248"/>
      <c r="K258" s="248"/>
      <c r="L258" s="253"/>
      <c r="M258" s="254"/>
      <c r="N258" s="255"/>
      <c r="O258" s="255"/>
      <c r="P258" s="255"/>
      <c r="Q258" s="255"/>
      <c r="R258" s="255"/>
      <c r="S258" s="255"/>
      <c r="T258" s="256"/>
      <c r="U258" s="13"/>
      <c r="V258" s="13"/>
      <c r="W258" s="13"/>
      <c r="X258" s="13"/>
      <c r="Y258" s="13"/>
      <c r="Z258" s="13"/>
      <c r="AA258" s="13"/>
      <c r="AB258" s="13"/>
      <c r="AC258" s="13"/>
      <c r="AD258" s="13"/>
      <c r="AE258" s="13"/>
      <c r="AT258" s="257" t="s">
        <v>361</v>
      </c>
      <c r="AU258" s="257" t="s">
        <v>86</v>
      </c>
      <c r="AV258" s="13" t="s">
        <v>86</v>
      </c>
      <c r="AW258" s="13" t="s">
        <v>32</v>
      </c>
      <c r="AX258" s="13" t="s">
        <v>76</v>
      </c>
      <c r="AY258" s="257" t="s">
        <v>350</v>
      </c>
    </row>
    <row r="259" s="13" customFormat="1">
      <c r="A259" s="13"/>
      <c r="B259" s="247"/>
      <c r="C259" s="248"/>
      <c r="D259" s="242" t="s">
        <v>361</v>
      </c>
      <c r="E259" s="249" t="s">
        <v>1</v>
      </c>
      <c r="F259" s="250" t="s">
        <v>521</v>
      </c>
      <c r="G259" s="248"/>
      <c r="H259" s="251">
        <v>80.212000000000003</v>
      </c>
      <c r="I259" s="252"/>
      <c r="J259" s="248"/>
      <c r="K259" s="248"/>
      <c r="L259" s="253"/>
      <c r="M259" s="254"/>
      <c r="N259" s="255"/>
      <c r="O259" s="255"/>
      <c r="P259" s="255"/>
      <c r="Q259" s="255"/>
      <c r="R259" s="255"/>
      <c r="S259" s="255"/>
      <c r="T259" s="256"/>
      <c r="U259" s="13"/>
      <c r="V259" s="13"/>
      <c r="W259" s="13"/>
      <c r="X259" s="13"/>
      <c r="Y259" s="13"/>
      <c r="Z259" s="13"/>
      <c r="AA259" s="13"/>
      <c r="AB259" s="13"/>
      <c r="AC259" s="13"/>
      <c r="AD259" s="13"/>
      <c r="AE259" s="13"/>
      <c r="AT259" s="257" t="s">
        <v>361</v>
      </c>
      <c r="AU259" s="257" t="s">
        <v>86</v>
      </c>
      <c r="AV259" s="13" t="s">
        <v>86</v>
      </c>
      <c r="AW259" s="13" t="s">
        <v>32</v>
      </c>
      <c r="AX259" s="13" t="s">
        <v>76</v>
      </c>
      <c r="AY259" s="257" t="s">
        <v>350</v>
      </c>
    </row>
    <row r="260" s="13" customFormat="1">
      <c r="A260" s="13"/>
      <c r="B260" s="247"/>
      <c r="C260" s="248"/>
      <c r="D260" s="242" t="s">
        <v>361</v>
      </c>
      <c r="E260" s="249" t="s">
        <v>1</v>
      </c>
      <c r="F260" s="250" t="s">
        <v>522</v>
      </c>
      <c r="G260" s="248"/>
      <c r="H260" s="251">
        <v>34.243000000000002</v>
      </c>
      <c r="I260" s="252"/>
      <c r="J260" s="248"/>
      <c r="K260" s="248"/>
      <c r="L260" s="253"/>
      <c r="M260" s="254"/>
      <c r="N260" s="255"/>
      <c r="O260" s="255"/>
      <c r="P260" s="255"/>
      <c r="Q260" s="255"/>
      <c r="R260" s="255"/>
      <c r="S260" s="255"/>
      <c r="T260" s="256"/>
      <c r="U260" s="13"/>
      <c r="V260" s="13"/>
      <c r="W260" s="13"/>
      <c r="X260" s="13"/>
      <c r="Y260" s="13"/>
      <c r="Z260" s="13"/>
      <c r="AA260" s="13"/>
      <c r="AB260" s="13"/>
      <c r="AC260" s="13"/>
      <c r="AD260" s="13"/>
      <c r="AE260" s="13"/>
      <c r="AT260" s="257" t="s">
        <v>361</v>
      </c>
      <c r="AU260" s="257" t="s">
        <v>86</v>
      </c>
      <c r="AV260" s="13" t="s">
        <v>86</v>
      </c>
      <c r="AW260" s="13" t="s">
        <v>32</v>
      </c>
      <c r="AX260" s="13" t="s">
        <v>76</v>
      </c>
      <c r="AY260" s="257" t="s">
        <v>350</v>
      </c>
    </row>
    <row r="261" s="14" customFormat="1">
      <c r="A261" s="14"/>
      <c r="B261" s="258"/>
      <c r="C261" s="259"/>
      <c r="D261" s="242" t="s">
        <v>361</v>
      </c>
      <c r="E261" s="260" t="s">
        <v>251</v>
      </c>
      <c r="F261" s="261" t="s">
        <v>364</v>
      </c>
      <c r="G261" s="259"/>
      <c r="H261" s="262">
        <v>291.76400000000001</v>
      </c>
      <c r="I261" s="263"/>
      <c r="J261" s="259"/>
      <c r="K261" s="259"/>
      <c r="L261" s="264"/>
      <c r="M261" s="265"/>
      <c r="N261" s="266"/>
      <c r="O261" s="266"/>
      <c r="P261" s="266"/>
      <c r="Q261" s="266"/>
      <c r="R261" s="266"/>
      <c r="S261" s="266"/>
      <c r="T261" s="267"/>
      <c r="U261" s="14"/>
      <c r="V261" s="14"/>
      <c r="W261" s="14"/>
      <c r="X261" s="14"/>
      <c r="Y261" s="14"/>
      <c r="Z261" s="14"/>
      <c r="AA261" s="14"/>
      <c r="AB261" s="14"/>
      <c r="AC261" s="14"/>
      <c r="AD261" s="14"/>
      <c r="AE261" s="14"/>
      <c r="AT261" s="268" t="s">
        <v>361</v>
      </c>
      <c r="AU261" s="268" t="s">
        <v>86</v>
      </c>
      <c r="AV261" s="14" t="s">
        <v>357</v>
      </c>
      <c r="AW261" s="14" t="s">
        <v>32</v>
      </c>
      <c r="AX261" s="14" t="s">
        <v>84</v>
      </c>
      <c r="AY261" s="268" t="s">
        <v>350</v>
      </c>
    </row>
    <row r="262" s="2" customFormat="1" ht="21.75" customHeight="1">
      <c r="A262" s="39"/>
      <c r="B262" s="40"/>
      <c r="C262" s="229" t="s">
        <v>8</v>
      </c>
      <c r="D262" s="229" t="s">
        <v>352</v>
      </c>
      <c r="E262" s="230" t="s">
        <v>523</v>
      </c>
      <c r="F262" s="231" t="s">
        <v>524</v>
      </c>
      <c r="G262" s="232" t="s">
        <v>355</v>
      </c>
      <c r="H262" s="233">
        <v>172.73400000000001</v>
      </c>
      <c r="I262" s="234"/>
      <c r="J262" s="235">
        <f>ROUND(I262*H262,2)</f>
        <v>0</v>
      </c>
      <c r="K262" s="231" t="s">
        <v>385</v>
      </c>
      <c r="L262" s="45"/>
      <c r="M262" s="236" t="s">
        <v>1</v>
      </c>
      <c r="N262" s="237" t="s">
        <v>41</v>
      </c>
      <c r="O262" s="92"/>
      <c r="P262" s="238">
        <f>O262*H262</f>
        <v>0</v>
      </c>
      <c r="Q262" s="238">
        <v>0</v>
      </c>
      <c r="R262" s="238">
        <f>Q262*H262</f>
        <v>0</v>
      </c>
      <c r="S262" s="238">
        <v>0.26100000000000001</v>
      </c>
      <c r="T262" s="239">
        <f>S262*H262</f>
        <v>45.083574000000006</v>
      </c>
      <c r="U262" s="39"/>
      <c r="V262" s="39"/>
      <c r="W262" s="39"/>
      <c r="X262" s="39"/>
      <c r="Y262" s="39"/>
      <c r="Z262" s="39"/>
      <c r="AA262" s="39"/>
      <c r="AB262" s="39"/>
      <c r="AC262" s="39"/>
      <c r="AD262" s="39"/>
      <c r="AE262" s="39"/>
      <c r="AR262" s="240" t="s">
        <v>357</v>
      </c>
      <c r="AT262" s="240" t="s">
        <v>352</v>
      </c>
      <c r="AU262" s="240" t="s">
        <v>86</v>
      </c>
      <c r="AY262" s="18" t="s">
        <v>350</v>
      </c>
      <c r="BE262" s="241">
        <f>IF(N262="základní",J262,0)</f>
        <v>0</v>
      </c>
      <c r="BF262" s="241">
        <f>IF(N262="snížená",J262,0)</f>
        <v>0</v>
      </c>
      <c r="BG262" s="241">
        <f>IF(N262="zákl. přenesená",J262,0)</f>
        <v>0</v>
      </c>
      <c r="BH262" s="241">
        <f>IF(N262="sníž. přenesená",J262,0)</f>
        <v>0</v>
      </c>
      <c r="BI262" s="241">
        <f>IF(N262="nulová",J262,0)</f>
        <v>0</v>
      </c>
      <c r="BJ262" s="18" t="s">
        <v>84</v>
      </c>
      <c r="BK262" s="241">
        <f>ROUND(I262*H262,2)</f>
        <v>0</v>
      </c>
      <c r="BL262" s="18" t="s">
        <v>357</v>
      </c>
      <c r="BM262" s="240" t="s">
        <v>525</v>
      </c>
    </row>
    <row r="263" s="2" customFormat="1">
      <c r="A263" s="39"/>
      <c r="B263" s="40"/>
      <c r="C263" s="41"/>
      <c r="D263" s="242" t="s">
        <v>359</v>
      </c>
      <c r="E263" s="41"/>
      <c r="F263" s="243" t="s">
        <v>526</v>
      </c>
      <c r="G263" s="41"/>
      <c r="H263" s="41"/>
      <c r="I263" s="244"/>
      <c r="J263" s="41"/>
      <c r="K263" s="41"/>
      <c r="L263" s="45"/>
      <c r="M263" s="245"/>
      <c r="N263" s="246"/>
      <c r="O263" s="92"/>
      <c r="P263" s="92"/>
      <c r="Q263" s="92"/>
      <c r="R263" s="92"/>
      <c r="S263" s="92"/>
      <c r="T263" s="93"/>
      <c r="U263" s="39"/>
      <c r="V263" s="39"/>
      <c r="W263" s="39"/>
      <c r="X263" s="39"/>
      <c r="Y263" s="39"/>
      <c r="Z263" s="39"/>
      <c r="AA263" s="39"/>
      <c r="AB263" s="39"/>
      <c r="AC263" s="39"/>
      <c r="AD263" s="39"/>
      <c r="AE263" s="39"/>
      <c r="AT263" s="18" t="s">
        <v>359</v>
      </c>
      <c r="AU263" s="18" t="s">
        <v>86</v>
      </c>
    </row>
    <row r="264" s="15" customFormat="1">
      <c r="A264" s="15"/>
      <c r="B264" s="269"/>
      <c r="C264" s="270"/>
      <c r="D264" s="242" t="s">
        <v>361</v>
      </c>
      <c r="E264" s="271" t="s">
        <v>1</v>
      </c>
      <c r="F264" s="272" t="s">
        <v>517</v>
      </c>
      <c r="G264" s="270"/>
      <c r="H264" s="271" t="s">
        <v>1</v>
      </c>
      <c r="I264" s="273"/>
      <c r="J264" s="270"/>
      <c r="K264" s="270"/>
      <c r="L264" s="274"/>
      <c r="M264" s="275"/>
      <c r="N264" s="276"/>
      <c r="O264" s="276"/>
      <c r="P264" s="276"/>
      <c r="Q264" s="276"/>
      <c r="R264" s="276"/>
      <c r="S264" s="276"/>
      <c r="T264" s="277"/>
      <c r="U264" s="15"/>
      <c r="V264" s="15"/>
      <c r="W264" s="15"/>
      <c r="X264" s="15"/>
      <c r="Y264" s="15"/>
      <c r="Z264" s="15"/>
      <c r="AA264" s="15"/>
      <c r="AB264" s="15"/>
      <c r="AC264" s="15"/>
      <c r="AD264" s="15"/>
      <c r="AE264" s="15"/>
      <c r="AT264" s="278" t="s">
        <v>361</v>
      </c>
      <c r="AU264" s="278" t="s">
        <v>86</v>
      </c>
      <c r="AV264" s="15" t="s">
        <v>84</v>
      </c>
      <c r="AW264" s="15" t="s">
        <v>32</v>
      </c>
      <c r="AX264" s="15" t="s">
        <v>76</v>
      </c>
      <c r="AY264" s="278" t="s">
        <v>350</v>
      </c>
    </row>
    <row r="265" s="13" customFormat="1">
      <c r="A265" s="13"/>
      <c r="B265" s="247"/>
      <c r="C265" s="248"/>
      <c r="D265" s="242" t="s">
        <v>361</v>
      </c>
      <c r="E265" s="249" t="s">
        <v>1</v>
      </c>
      <c r="F265" s="250" t="s">
        <v>527</v>
      </c>
      <c r="G265" s="248"/>
      <c r="H265" s="251">
        <v>66.394999999999996</v>
      </c>
      <c r="I265" s="252"/>
      <c r="J265" s="248"/>
      <c r="K265" s="248"/>
      <c r="L265" s="253"/>
      <c r="M265" s="254"/>
      <c r="N265" s="255"/>
      <c r="O265" s="255"/>
      <c r="P265" s="255"/>
      <c r="Q265" s="255"/>
      <c r="R265" s="255"/>
      <c r="S265" s="255"/>
      <c r="T265" s="256"/>
      <c r="U265" s="13"/>
      <c r="V265" s="13"/>
      <c r="W265" s="13"/>
      <c r="X265" s="13"/>
      <c r="Y265" s="13"/>
      <c r="Z265" s="13"/>
      <c r="AA265" s="13"/>
      <c r="AB265" s="13"/>
      <c r="AC265" s="13"/>
      <c r="AD265" s="13"/>
      <c r="AE265" s="13"/>
      <c r="AT265" s="257" t="s">
        <v>361</v>
      </c>
      <c r="AU265" s="257" t="s">
        <v>86</v>
      </c>
      <c r="AV265" s="13" t="s">
        <v>86</v>
      </c>
      <c r="AW265" s="13" t="s">
        <v>32</v>
      </c>
      <c r="AX265" s="13" t="s">
        <v>76</v>
      </c>
      <c r="AY265" s="257" t="s">
        <v>350</v>
      </c>
    </row>
    <row r="266" s="13" customFormat="1">
      <c r="A266" s="13"/>
      <c r="B266" s="247"/>
      <c r="C266" s="248"/>
      <c r="D266" s="242" t="s">
        <v>361</v>
      </c>
      <c r="E266" s="249" t="s">
        <v>1</v>
      </c>
      <c r="F266" s="250" t="s">
        <v>528</v>
      </c>
      <c r="G266" s="248"/>
      <c r="H266" s="251">
        <v>98.509</v>
      </c>
      <c r="I266" s="252"/>
      <c r="J266" s="248"/>
      <c r="K266" s="248"/>
      <c r="L266" s="253"/>
      <c r="M266" s="254"/>
      <c r="N266" s="255"/>
      <c r="O266" s="255"/>
      <c r="P266" s="255"/>
      <c r="Q266" s="255"/>
      <c r="R266" s="255"/>
      <c r="S266" s="255"/>
      <c r="T266" s="256"/>
      <c r="U266" s="13"/>
      <c r="V266" s="13"/>
      <c r="W266" s="13"/>
      <c r="X266" s="13"/>
      <c r="Y266" s="13"/>
      <c r="Z266" s="13"/>
      <c r="AA266" s="13"/>
      <c r="AB266" s="13"/>
      <c r="AC266" s="13"/>
      <c r="AD266" s="13"/>
      <c r="AE266" s="13"/>
      <c r="AT266" s="257" t="s">
        <v>361</v>
      </c>
      <c r="AU266" s="257" t="s">
        <v>86</v>
      </c>
      <c r="AV266" s="13" t="s">
        <v>86</v>
      </c>
      <c r="AW266" s="13" t="s">
        <v>32</v>
      </c>
      <c r="AX266" s="13" t="s">
        <v>76</v>
      </c>
      <c r="AY266" s="257" t="s">
        <v>350</v>
      </c>
    </row>
    <row r="267" s="13" customFormat="1">
      <c r="A267" s="13"/>
      <c r="B267" s="247"/>
      <c r="C267" s="248"/>
      <c r="D267" s="242" t="s">
        <v>361</v>
      </c>
      <c r="E267" s="249" t="s">
        <v>1</v>
      </c>
      <c r="F267" s="250" t="s">
        <v>529</v>
      </c>
      <c r="G267" s="248"/>
      <c r="H267" s="251">
        <v>7.8300000000000001</v>
      </c>
      <c r="I267" s="252"/>
      <c r="J267" s="248"/>
      <c r="K267" s="248"/>
      <c r="L267" s="253"/>
      <c r="M267" s="254"/>
      <c r="N267" s="255"/>
      <c r="O267" s="255"/>
      <c r="P267" s="255"/>
      <c r="Q267" s="255"/>
      <c r="R267" s="255"/>
      <c r="S267" s="255"/>
      <c r="T267" s="256"/>
      <c r="U267" s="13"/>
      <c r="V267" s="13"/>
      <c r="W267" s="13"/>
      <c r="X267" s="13"/>
      <c r="Y267" s="13"/>
      <c r="Z267" s="13"/>
      <c r="AA267" s="13"/>
      <c r="AB267" s="13"/>
      <c r="AC267" s="13"/>
      <c r="AD267" s="13"/>
      <c r="AE267" s="13"/>
      <c r="AT267" s="257" t="s">
        <v>361</v>
      </c>
      <c r="AU267" s="257" t="s">
        <v>86</v>
      </c>
      <c r="AV267" s="13" t="s">
        <v>86</v>
      </c>
      <c r="AW267" s="13" t="s">
        <v>32</v>
      </c>
      <c r="AX267" s="13" t="s">
        <v>76</v>
      </c>
      <c r="AY267" s="257" t="s">
        <v>350</v>
      </c>
    </row>
    <row r="268" s="14" customFormat="1">
      <c r="A268" s="14"/>
      <c r="B268" s="258"/>
      <c r="C268" s="259"/>
      <c r="D268" s="242" t="s">
        <v>361</v>
      </c>
      <c r="E268" s="260" t="s">
        <v>253</v>
      </c>
      <c r="F268" s="261" t="s">
        <v>364</v>
      </c>
      <c r="G268" s="259"/>
      <c r="H268" s="262">
        <v>172.73400000000001</v>
      </c>
      <c r="I268" s="263"/>
      <c r="J268" s="259"/>
      <c r="K268" s="259"/>
      <c r="L268" s="264"/>
      <c r="M268" s="265"/>
      <c r="N268" s="266"/>
      <c r="O268" s="266"/>
      <c r="P268" s="266"/>
      <c r="Q268" s="266"/>
      <c r="R268" s="266"/>
      <c r="S268" s="266"/>
      <c r="T268" s="267"/>
      <c r="U268" s="14"/>
      <c r="V268" s="14"/>
      <c r="W268" s="14"/>
      <c r="X268" s="14"/>
      <c r="Y268" s="14"/>
      <c r="Z268" s="14"/>
      <c r="AA268" s="14"/>
      <c r="AB268" s="14"/>
      <c r="AC268" s="14"/>
      <c r="AD268" s="14"/>
      <c r="AE268" s="14"/>
      <c r="AT268" s="268" t="s">
        <v>361</v>
      </c>
      <c r="AU268" s="268" t="s">
        <v>86</v>
      </c>
      <c r="AV268" s="14" t="s">
        <v>357</v>
      </c>
      <c r="AW268" s="14" t="s">
        <v>32</v>
      </c>
      <c r="AX268" s="14" t="s">
        <v>84</v>
      </c>
      <c r="AY268" s="268" t="s">
        <v>350</v>
      </c>
    </row>
    <row r="269" s="2" customFormat="1" ht="24.15" customHeight="1">
      <c r="A269" s="39"/>
      <c r="B269" s="40"/>
      <c r="C269" s="229" t="s">
        <v>530</v>
      </c>
      <c r="D269" s="229" t="s">
        <v>352</v>
      </c>
      <c r="E269" s="230" t="s">
        <v>531</v>
      </c>
      <c r="F269" s="231" t="s">
        <v>532</v>
      </c>
      <c r="G269" s="232" t="s">
        <v>374</v>
      </c>
      <c r="H269" s="233">
        <v>54.853999999999999</v>
      </c>
      <c r="I269" s="234"/>
      <c r="J269" s="235">
        <f>ROUND(I269*H269,2)</f>
        <v>0</v>
      </c>
      <c r="K269" s="231" t="s">
        <v>356</v>
      </c>
      <c r="L269" s="45"/>
      <c r="M269" s="236" t="s">
        <v>1</v>
      </c>
      <c r="N269" s="237" t="s">
        <v>41</v>
      </c>
      <c r="O269" s="92"/>
      <c r="P269" s="238">
        <f>O269*H269</f>
        <v>0</v>
      </c>
      <c r="Q269" s="238">
        <v>0</v>
      </c>
      <c r="R269" s="238">
        <f>Q269*H269</f>
        <v>0</v>
      </c>
      <c r="S269" s="238">
        <v>1.8</v>
      </c>
      <c r="T269" s="239">
        <f>S269*H269</f>
        <v>98.737200000000001</v>
      </c>
      <c r="U269" s="39"/>
      <c r="V269" s="39"/>
      <c r="W269" s="39"/>
      <c r="X269" s="39"/>
      <c r="Y269" s="39"/>
      <c r="Z269" s="39"/>
      <c r="AA269" s="39"/>
      <c r="AB269" s="39"/>
      <c r="AC269" s="39"/>
      <c r="AD269" s="39"/>
      <c r="AE269" s="39"/>
      <c r="AR269" s="240" t="s">
        <v>357</v>
      </c>
      <c r="AT269" s="240" t="s">
        <v>352</v>
      </c>
      <c r="AU269" s="240" t="s">
        <v>86</v>
      </c>
      <c r="AY269" s="18" t="s">
        <v>350</v>
      </c>
      <c r="BE269" s="241">
        <f>IF(N269="základní",J269,0)</f>
        <v>0</v>
      </c>
      <c r="BF269" s="241">
        <f>IF(N269="snížená",J269,0)</f>
        <v>0</v>
      </c>
      <c r="BG269" s="241">
        <f>IF(N269="zákl. přenesená",J269,0)</f>
        <v>0</v>
      </c>
      <c r="BH269" s="241">
        <f>IF(N269="sníž. přenesená",J269,0)</f>
        <v>0</v>
      </c>
      <c r="BI269" s="241">
        <f>IF(N269="nulová",J269,0)</f>
        <v>0</v>
      </c>
      <c r="BJ269" s="18" t="s">
        <v>84</v>
      </c>
      <c r="BK269" s="241">
        <f>ROUND(I269*H269,2)</f>
        <v>0</v>
      </c>
      <c r="BL269" s="18" t="s">
        <v>357</v>
      </c>
      <c r="BM269" s="240" t="s">
        <v>533</v>
      </c>
    </row>
    <row r="270" s="2" customFormat="1">
      <c r="A270" s="39"/>
      <c r="B270" s="40"/>
      <c r="C270" s="41"/>
      <c r="D270" s="242" t="s">
        <v>359</v>
      </c>
      <c r="E270" s="41"/>
      <c r="F270" s="243" t="s">
        <v>534</v>
      </c>
      <c r="G270" s="41"/>
      <c r="H270" s="41"/>
      <c r="I270" s="244"/>
      <c r="J270" s="41"/>
      <c r="K270" s="41"/>
      <c r="L270" s="45"/>
      <c r="M270" s="245"/>
      <c r="N270" s="246"/>
      <c r="O270" s="92"/>
      <c r="P270" s="92"/>
      <c r="Q270" s="92"/>
      <c r="R270" s="92"/>
      <c r="S270" s="92"/>
      <c r="T270" s="93"/>
      <c r="U270" s="39"/>
      <c r="V270" s="39"/>
      <c r="W270" s="39"/>
      <c r="X270" s="39"/>
      <c r="Y270" s="39"/>
      <c r="Z270" s="39"/>
      <c r="AA270" s="39"/>
      <c r="AB270" s="39"/>
      <c r="AC270" s="39"/>
      <c r="AD270" s="39"/>
      <c r="AE270" s="39"/>
      <c r="AT270" s="18" t="s">
        <v>359</v>
      </c>
      <c r="AU270" s="18" t="s">
        <v>86</v>
      </c>
    </row>
    <row r="271" s="15" customFormat="1">
      <c r="A271" s="15"/>
      <c r="B271" s="269"/>
      <c r="C271" s="270"/>
      <c r="D271" s="242" t="s">
        <v>361</v>
      </c>
      <c r="E271" s="271" t="s">
        <v>1</v>
      </c>
      <c r="F271" s="272" t="s">
        <v>517</v>
      </c>
      <c r="G271" s="270"/>
      <c r="H271" s="271" t="s">
        <v>1</v>
      </c>
      <c r="I271" s="273"/>
      <c r="J271" s="270"/>
      <c r="K271" s="270"/>
      <c r="L271" s="274"/>
      <c r="M271" s="275"/>
      <c r="N271" s="276"/>
      <c r="O271" s="276"/>
      <c r="P271" s="276"/>
      <c r="Q271" s="276"/>
      <c r="R271" s="276"/>
      <c r="S271" s="276"/>
      <c r="T271" s="277"/>
      <c r="U271" s="15"/>
      <c r="V271" s="15"/>
      <c r="W271" s="15"/>
      <c r="X271" s="15"/>
      <c r="Y271" s="15"/>
      <c r="Z271" s="15"/>
      <c r="AA271" s="15"/>
      <c r="AB271" s="15"/>
      <c r="AC271" s="15"/>
      <c r="AD271" s="15"/>
      <c r="AE271" s="15"/>
      <c r="AT271" s="278" t="s">
        <v>361</v>
      </c>
      <c r="AU271" s="278" t="s">
        <v>86</v>
      </c>
      <c r="AV271" s="15" t="s">
        <v>84</v>
      </c>
      <c r="AW271" s="15" t="s">
        <v>32</v>
      </c>
      <c r="AX271" s="15" t="s">
        <v>76</v>
      </c>
      <c r="AY271" s="278" t="s">
        <v>350</v>
      </c>
    </row>
    <row r="272" s="13" customFormat="1">
      <c r="A272" s="13"/>
      <c r="B272" s="247"/>
      <c r="C272" s="248"/>
      <c r="D272" s="242" t="s">
        <v>361</v>
      </c>
      <c r="E272" s="249" t="s">
        <v>1</v>
      </c>
      <c r="F272" s="250" t="s">
        <v>535</v>
      </c>
      <c r="G272" s="248"/>
      <c r="H272" s="251">
        <v>7.7800000000000002</v>
      </c>
      <c r="I272" s="252"/>
      <c r="J272" s="248"/>
      <c r="K272" s="248"/>
      <c r="L272" s="253"/>
      <c r="M272" s="254"/>
      <c r="N272" s="255"/>
      <c r="O272" s="255"/>
      <c r="P272" s="255"/>
      <c r="Q272" s="255"/>
      <c r="R272" s="255"/>
      <c r="S272" s="255"/>
      <c r="T272" s="256"/>
      <c r="U272" s="13"/>
      <c r="V272" s="13"/>
      <c r="W272" s="13"/>
      <c r="X272" s="13"/>
      <c r="Y272" s="13"/>
      <c r="Z272" s="13"/>
      <c r="AA272" s="13"/>
      <c r="AB272" s="13"/>
      <c r="AC272" s="13"/>
      <c r="AD272" s="13"/>
      <c r="AE272" s="13"/>
      <c r="AT272" s="257" t="s">
        <v>361</v>
      </c>
      <c r="AU272" s="257" t="s">
        <v>86</v>
      </c>
      <c r="AV272" s="13" t="s">
        <v>86</v>
      </c>
      <c r="AW272" s="13" t="s">
        <v>32</v>
      </c>
      <c r="AX272" s="13" t="s">
        <v>76</v>
      </c>
      <c r="AY272" s="257" t="s">
        <v>350</v>
      </c>
    </row>
    <row r="273" s="13" customFormat="1">
      <c r="A273" s="13"/>
      <c r="B273" s="247"/>
      <c r="C273" s="248"/>
      <c r="D273" s="242" t="s">
        <v>361</v>
      </c>
      <c r="E273" s="249" t="s">
        <v>1</v>
      </c>
      <c r="F273" s="250" t="s">
        <v>536</v>
      </c>
      <c r="G273" s="248"/>
      <c r="H273" s="251">
        <v>2.9220000000000002</v>
      </c>
      <c r="I273" s="252"/>
      <c r="J273" s="248"/>
      <c r="K273" s="248"/>
      <c r="L273" s="253"/>
      <c r="M273" s="254"/>
      <c r="N273" s="255"/>
      <c r="O273" s="255"/>
      <c r="P273" s="255"/>
      <c r="Q273" s="255"/>
      <c r="R273" s="255"/>
      <c r="S273" s="255"/>
      <c r="T273" s="256"/>
      <c r="U273" s="13"/>
      <c r="V273" s="13"/>
      <c r="W273" s="13"/>
      <c r="X273" s="13"/>
      <c r="Y273" s="13"/>
      <c r="Z273" s="13"/>
      <c r="AA273" s="13"/>
      <c r="AB273" s="13"/>
      <c r="AC273" s="13"/>
      <c r="AD273" s="13"/>
      <c r="AE273" s="13"/>
      <c r="AT273" s="257" t="s">
        <v>361</v>
      </c>
      <c r="AU273" s="257" t="s">
        <v>86</v>
      </c>
      <c r="AV273" s="13" t="s">
        <v>86</v>
      </c>
      <c r="AW273" s="13" t="s">
        <v>32</v>
      </c>
      <c r="AX273" s="13" t="s">
        <v>76</v>
      </c>
      <c r="AY273" s="257" t="s">
        <v>350</v>
      </c>
    </row>
    <row r="274" s="13" customFormat="1">
      <c r="A274" s="13"/>
      <c r="B274" s="247"/>
      <c r="C274" s="248"/>
      <c r="D274" s="242" t="s">
        <v>361</v>
      </c>
      <c r="E274" s="249" t="s">
        <v>1</v>
      </c>
      <c r="F274" s="250" t="s">
        <v>537</v>
      </c>
      <c r="G274" s="248"/>
      <c r="H274" s="251">
        <v>0.57399999999999995</v>
      </c>
      <c r="I274" s="252"/>
      <c r="J274" s="248"/>
      <c r="K274" s="248"/>
      <c r="L274" s="253"/>
      <c r="M274" s="254"/>
      <c r="N274" s="255"/>
      <c r="O274" s="255"/>
      <c r="P274" s="255"/>
      <c r="Q274" s="255"/>
      <c r="R274" s="255"/>
      <c r="S274" s="255"/>
      <c r="T274" s="256"/>
      <c r="U274" s="13"/>
      <c r="V274" s="13"/>
      <c r="W274" s="13"/>
      <c r="X274" s="13"/>
      <c r="Y274" s="13"/>
      <c r="Z274" s="13"/>
      <c r="AA274" s="13"/>
      <c r="AB274" s="13"/>
      <c r="AC274" s="13"/>
      <c r="AD274" s="13"/>
      <c r="AE274" s="13"/>
      <c r="AT274" s="257" t="s">
        <v>361</v>
      </c>
      <c r="AU274" s="257" t="s">
        <v>86</v>
      </c>
      <c r="AV274" s="13" t="s">
        <v>86</v>
      </c>
      <c r="AW274" s="13" t="s">
        <v>32</v>
      </c>
      <c r="AX274" s="13" t="s">
        <v>76</v>
      </c>
      <c r="AY274" s="257" t="s">
        <v>350</v>
      </c>
    </row>
    <row r="275" s="13" customFormat="1">
      <c r="A275" s="13"/>
      <c r="B275" s="247"/>
      <c r="C275" s="248"/>
      <c r="D275" s="242" t="s">
        <v>361</v>
      </c>
      <c r="E275" s="249" t="s">
        <v>1</v>
      </c>
      <c r="F275" s="250" t="s">
        <v>538</v>
      </c>
      <c r="G275" s="248"/>
      <c r="H275" s="251">
        <v>17.196999999999999</v>
      </c>
      <c r="I275" s="252"/>
      <c r="J275" s="248"/>
      <c r="K275" s="248"/>
      <c r="L275" s="253"/>
      <c r="M275" s="254"/>
      <c r="N275" s="255"/>
      <c r="O275" s="255"/>
      <c r="P275" s="255"/>
      <c r="Q275" s="255"/>
      <c r="R275" s="255"/>
      <c r="S275" s="255"/>
      <c r="T275" s="256"/>
      <c r="U275" s="13"/>
      <c r="V275" s="13"/>
      <c r="W275" s="13"/>
      <c r="X275" s="13"/>
      <c r="Y275" s="13"/>
      <c r="Z275" s="13"/>
      <c r="AA275" s="13"/>
      <c r="AB275" s="13"/>
      <c r="AC275" s="13"/>
      <c r="AD275" s="13"/>
      <c r="AE275" s="13"/>
      <c r="AT275" s="257" t="s">
        <v>361</v>
      </c>
      <c r="AU275" s="257" t="s">
        <v>86</v>
      </c>
      <c r="AV275" s="13" t="s">
        <v>86</v>
      </c>
      <c r="AW275" s="13" t="s">
        <v>32</v>
      </c>
      <c r="AX275" s="13" t="s">
        <v>76</v>
      </c>
      <c r="AY275" s="257" t="s">
        <v>350</v>
      </c>
    </row>
    <row r="276" s="13" customFormat="1">
      <c r="A276" s="13"/>
      <c r="B276" s="247"/>
      <c r="C276" s="248"/>
      <c r="D276" s="242" t="s">
        <v>361</v>
      </c>
      <c r="E276" s="249" t="s">
        <v>1</v>
      </c>
      <c r="F276" s="250" t="s">
        <v>539</v>
      </c>
      <c r="G276" s="248"/>
      <c r="H276" s="251">
        <v>15.728999999999999</v>
      </c>
      <c r="I276" s="252"/>
      <c r="J276" s="248"/>
      <c r="K276" s="248"/>
      <c r="L276" s="253"/>
      <c r="M276" s="254"/>
      <c r="N276" s="255"/>
      <c r="O276" s="255"/>
      <c r="P276" s="255"/>
      <c r="Q276" s="255"/>
      <c r="R276" s="255"/>
      <c r="S276" s="255"/>
      <c r="T276" s="256"/>
      <c r="U276" s="13"/>
      <c r="V276" s="13"/>
      <c r="W276" s="13"/>
      <c r="X276" s="13"/>
      <c r="Y276" s="13"/>
      <c r="Z276" s="13"/>
      <c r="AA276" s="13"/>
      <c r="AB276" s="13"/>
      <c r="AC276" s="13"/>
      <c r="AD276" s="13"/>
      <c r="AE276" s="13"/>
      <c r="AT276" s="257" t="s">
        <v>361</v>
      </c>
      <c r="AU276" s="257" t="s">
        <v>86</v>
      </c>
      <c r="AV276" s="13" t="s">
        <v>86</v>
      </c>
      <c r="AW276" s="13" t="s">
        <v>32</v>
      </c>
      <c r="AX276" s="13" t="s">
        <v>76</v>
      </c>
      <c r="AY276" s="257" t="s">
        <v>350</v>
      </c>
    </row>
    <row r="277" s="13" customFormat="1">
      <c r="A277" s="13"/>
      <c r="B277" s="247"/>
      <c r="C277" s="248"/>
      <c r="D277" s="242" t="s">
        <v>361</v>
      </c>
      <c r="E277" s="249" t="s">
        <v>1</v>
      </c>
      <c r="F277" s="250" t="s">
        <v>540</v>
      </c>
      <c r="G277" s="248"/>
      <c r="H277" s="251">
        <v>10.651999999999999</v>
      </c>
      <c r="I277" s="252"/>
      <c r="J277" s="248"/>
      <c r="K277" s="248"/>
      <c r="L277" s="253"/>
      <c r="M277" s="254"/>
      <c r="N277" s="255"/>
      <c r="O277" s="255"/>
      <c r="P277" s="255"/>
      <c r="Q277" s="255"/>
      <c r="R277" s="255"/>
      <c r="S277" s="255"/>
      <c r="T277" s="256"/>
      <c r="U277" s="13"/>
      <c r="V277" s="13"/>
      <c r="W277" s="13"/>
      <c r="X277" s="13"/>
      <c r="Y277" s="13"/>
      <c r="Z277" s="13"/>
      <c r="AA277" s="13"/>
      <c r="AB277" s="13"/>
      <c r="AC277" s="13"/>
      <c r="AD277" s="13"/>
      <c r="AE277" s="13"/>
      <c r="AT277" s="257" t="s">
        <v>361</v>
      </c>
      <c r="AU277" s="257" t="s">
        <v>86</v>
      </c>
      <c r="AV277" s="13" t="s">
        <v>86</v>
      </c>
      <c r="AW277" s="13" t="s">
        <v>32</v>
      </c>
      <c r="AX277" s="13" t="s">
        <v>76</v>
      </c>
      <c r="AY277" s="257" t="s">
        <v>350</v>
      </c>
    </row>
    <row r="278" s="14" customFormat="1">
      <c r="A278" s="14"/>
      <c r="B278" s="258"/>
      <c r="C278" s="259"/>
      <c r="D278" s="242" t="s">
        <v>361</v>
      </c>
      <c r="E278" s="260" t="s">
        <v>1</v>
      </c>
      <c r="F278" s="261" t="s">
        <v>364</v>
      </c>
      <c r="G278" s="259"/>
      <c r="H278" s="262">
        <v>54.853999999999999</v>
      </c>
      <c r="I278" s="263"/>
      <c r="J278" s="259"/>
      <c r="K278" s="259"/>
      <c r="L278" s="264"/>
      <c r="M278" s="265"/>
      <c r="N278" s="266"/>
      <c r="O278" s="266"/>
      <c r="P278" s="266"/>
      <c r="Q278" s="266"/>
      <c r="R278" s="266"/>
      <c r="S278" s="266"/>
      <c r="T278" s="267"/>
      <c r="U278" s="14"/>
      <c r="V278" s="14"/>
      <c r="W278" s="14"/>
      <c r="X278" s="14"/>
      <c r="Y278" s="14"/>
      <c r="Z278" s="14"/>
      <c r="AA278" s="14"/>
      <c r="AB278" s="14"/>
      <c r="AC278" s="14"/>
      <c r="AD278" s="14"/>
      <c r="AE278" s="14"/>
      <c r="AT278" s="268" t="s">
        <v>361</v>
      </c>
      <c r="AU278" s="268" t="s">
        <v>86</v>
      </c>
      <c r="AV278" s="14" t="s">
        <v>357</v>
      </c>
      <c r="AW278" s="14" t="s">
        <v>32</v>
      </c>
      <c r="AX278" s="14" t="s">
        <v>84</v>
      </c>
      <c r="AY278" s="268" t="s">
        <v>350</v>
      </c>
    </row>
    <row r="279" s="2" customFormat="1" ht="16.5" customHeight="1">
      <c r="A279" s="39"/>
      <c r="B279" s="40"/>
      <c r="C279" s="229" t="s">
        <v>541</v>
      </c>
      <c r="D279" s="229" t="s">
        <v>352</v>
      </c>
      <c r="E279" s="230" t="s">
        <v>542</v>
      </c>
      <c r="F279" s="231" t="s">
        <v>543</v>
      </c>
      <c r="G279" s="232" t="s">
        <v>374</v>
      </c>
      <c r="H279" s="233">
        <v>6.3650000000000002</v>
      </c>
      <c r="I279" s="234"/>
      <c r="J279" s="235">
        <f>ROUND(I279*H279,2)</f>
        <v>0</v>
      </c>
      <c r="K279" s="231" t="s">
        <v>356</v>
      </c>
      <c r="L279" s="45"/>
      <c r="M279" s="236" t="s">
        <v>1</v>
      </c>
      <c r="N279" s="237" t="s">
        <v>41</v>
      </c>
      <c r="O279" s="92"/>
      <c r="P279" s="238">
        <f>O279*H279</f>
        <v>0</v>
      </c>
      <c r="Q279" s="238">
        <v>0</v>
      </c>
      <c r="R279" s="238">
        <f>Q279*H279</f>
        <v>0</v>
      </c>
      <c r="S279" s="238">
        <v>1.7</v>
      </c>
      <c r="T279" s="239">
        <f>S279*H279</f>
        <v>10.820500000000001</v>
      </c>
      <c r="U279" s="39"/>
      <c r="V279" s="39"/>
      <c r="W279" s="39"/>
      <c r="X279" s="39"/>
      <c r="Y279" s="39"/>
      <c r="Z279" s="39"/>
      <c r="AA279" s="39"/>
      <c r="AB279" s="39"/>
      <c r="AC279" s="39"/>
      <c r="AD279" s="39"/>
      <c r="AE279" s="39"/>
      <c r="AR279" s="240" t="s">
        <v>357</v>
      </c>
      <c r="AT279" s="240" t="s">
        <v>352</v>
      </c>
      <c r="AU279" s="240" t="s">
        <v>86</v>
      </c>
      <c r="AY279" s="18" t="s">
        <v>350</v>
      </c>
      <c r="BE279" s="241">
        <f>IF(N279="základní",J279,0)</f>
        <v>0</v>
      </c>
      <c r="BF279" s="241">
        <f>IF(N279="snížená",J279,0)</f>
        <v>0</v>
      </c>
      <c r="BG279" s="241">
        <f>IF(N279="zákl. přenesená",J279,0)</f>
        <v>0</v>
      </c>
      <c r="BH279" s="241">
        <f>IF(N279="sníž. přenesená",J279,0)</f>
        <v>0</v>
      </c>
      <c r="BI279" s="241">
        <f>IF(N279="nulová",J279,0)</f>
        <v>0</v>
      </c>
      <c r="BJ279" s="18" t="s">
        <v>84</v>
      </c>
      <c r="BK279" s="241">
        <f>ROUND(I279*H279,2)</f>
        <v>0</v>
      </c>
      <c r="BL279" s="18" t="s">
        <v>357</v>
      </c>
      <c r="BM279" s="240" t="s">
        <v>544</v>
      </c>
    </row>
    <row r="280" s="2" customFormat="1">
      <c r="A280" s="39"/>
      <c r="B280" s="40"/>
      <c r="C280" s="41"/>
      <c r="D280" s="242" t="s">
        <v>359</v>
      </c>
      <c r="E280" s="41"/>
      <c r="F280" s="243" t="s">
        <v>545</v>
      </c>
      <c r="G280" s="41"/>
      <c r="H280" s="41"/>
      <c r="I280" s="244"/>
      <c r="J280" s="41"/>
      <c r="K280" s="41"/>
      <c r="L280" s="45"/>
      <c r="M280" s="245"/>
      <c r="N280" s="246"/>
      <c r="O280" s="92"/>
      <c r="P280" s="92"/>
      <c r="Q280" s="92"/>
      <c r="R280" s="92"/>
      <c r="S280" s="92"/>
      <c r="T280" s="93"/>
      <c r="U280" s="39"/>
      <c r="V280" s="39"/>
      <c r="W280" s="39"/>
      <c r="X280" s="39"/>
      <c r="Y280" s="39"/>
      <c r="Z280" s="39"/>
      <c r="AA280" s="39"/>
      <c r="AB280" s="39"/>
      <c r="AC280" s="39"/>
      <c r="AD280" s="39"/>
      <c r="AE280" s="39"/>
      <c r="AT280" s="18" t="s">
        <v>359</v>
      </c>
      <c r="AU280" s="18" t="s">
        <v>86</v>
      </c>
    </row>
    <row r="281" s="15" customFormat="1">
      <c r="A281" s="15"/>
      <c r="B281" s="269"/>
      <c r="C281" s="270"/>
      <c r="D281" s="242" t="s">
        <v>361</v>
      </c>
      <c r="E281" s="271" t="s">
        <v>1</v>
      </c>
      <c r="F281" s="272" t="s">
        <v>546</v>
      </c>
      <c r="G281" s="270"/>
      <c r="H281" s="271" t="s">
        <v>1</v>
      </c>
      <c r="I281" s="273"/>
      <c r="J281" s="270"/>
      <c r="K281" s="270"/>
      <c r="L281" s="274"/>
      <c r="M281" s="275"/>
      <c r="N281" s="276"/>
      <c r="O281" s="276"/>
      <c r="P281" s="276"/>
      <c r="Q281" s="276"/>
      <c r="R281" s="276"/>
      <c r="S281" s="276"/>
      <c r="T281" s="277"/>
      <c r="U281" s="15"/>
      <c r="V281" s="15"/>
      <c r="W281" s="15"/>
      <c r="X281" s="15"/>
      <c r="Y281" s="15"/>
      <c r="Z281" s="15"/>
      <c r="AA281" s="15"/>
      <c r="AB281" s="15"/>
      <c r="AC281" s="15"/>
      <c r="AD281" s="15"/>
      <c r="AE281" s="15"/>
      <c r="AT281" s="278" t="s">
        <v>361</v>
      </c>
      <c r="AU281" s="278" t="s">
        <v>86</v>
      </c>
      <c r="AV281" s="15" t="s">
        <v>84</v>
      </c>
      <c r="AW281" s="15" t="s">
        <v>32</v>
      </c>
      <c r="AX281" s="15" t="s">
        <v>76</v>
      </c>
      <c r="AY281" s="278" t="s">
        <v>350</v>
      </c>
    </row>
    <row r="282" s="13" customFormat="1">
      <c r="A282" s="13"/>
      <c r="B282" s="247"/>
      <c r="C282" s="248"/>
      <c r="D282" s="242" t="s">
        <v>361</v>
      </c>
      <c r="E282" s="249" t="s">
        <v>1</v>
      </c>
      <c r="F282" s="250" t="s">
        <v>547</v>
      </c>
      <c r="G282" s="248"/>
      <c r="H282" s="251">
        <v>6.3650000000000002</v>
      </c>
      <c r="I282" s="252"/>
      <c r="J282" s="248"/>
      <c r="K282" s="248"/>
      <c r="L282" s="253"/>
      <c r="M282" s="254"/>
      <c r="N282" s="255"/>
      <c r="O282" s="255"/>
      <c r="P282" s="255"/>
      <c r="Q282" s="255"/>
      <c r="R282" s="255"/>
      <c r="S282" s="255"/>
      <c r="T282" s="256"/>
      <c r="U282" s="13"/>
      <c r="V282" s="13"/>
      <c r="W282" s="13"/>
      <c r="X282" s="13"/>
      <c r="Y282" s="13"/>
      <c r="Z282" s="13"/>
      <c r="AA282" s="13"/>
      <c r="AB282" s="13"/>
      <c r="AC282" s="13"/>
      <c r="AD282" s="13"/>
      <c r="AE282" s="13"/>
      <c r="AT282" s="257" t="s">
        <v>361</v>
      </c>
      <c r="AU282" s="257" t="s">
        <v>86</v>
      </c>
      <c r="AV282" s="13" t="s">
        <v>86</v>
      </c>
      <c r="AW282" s="13" t="s">
        <v>32</v>
      </c>
      <c r="AX282" s="13" t="s">
        <v>84</v>
      </c>
      <c r="AY282" s="257" t="s">
        <v>350</v>
      </c>
    </row>
    <row r="283" s="2" customFormat="1" ht="24.15" customHeight="1">
      <c r="A283" s="39"/>
      <c r="B283" s="40"/>
      <c r="C283" s="229" t="s">
        <v>548</v>
      </c>
      <c r="D283" s="229" t="s">
        <v>352</v>
      </c>
      <c r="E283" s="230" t="s">
        <v>549</v>
      </c>
      <c r="F283" s="231" t="s">
        <v>550</v>
      </c>
      <c r="G283" s="232" t="s">
        <v>551</v>
      </c>
      <c r="H283" s="233">
        <v>1.115</v>
      </c>
      <c r="I283" s="234"/>
      <c r="J283" s="235">
        <f>ROUND(I283*H283,2)</f>
        <v>0</v>
      </c>
      <c r="K283" s="231" t="s">
        <v>356</v>
      </c>
      <c r="L283" s="45"/>
      <c r="M283" s="236" t="s">
        <v>1</v>
      </c>
      <c r="N283" s="237" t="s">
        <v>41</v>
      </c>
      <c r="O283" s="92"/>
      <c r="P283" s="238">
        <f>O283*H283</f>
        <v>0</v>
      </c>
      <c r="Q283" s="238">
        <v>0</v>
      </c>
      <c r="R283" s="238">
        <f>Q283*H283</f>
        <v>0</v>
      </c>
      <c r="S283" s="238">
        <v>0.112</v>
      </c>
      <c r="T283" s="239">
        <f>S283*H283</f>
        <v>0.12488000000000001</v>
      </c>
      <c r="U283" s="39"/>
      <c r="V283" s="39"/>
      <c r="W283" s="39"/>
      <c r="X283" s="39"/>
      <c r="Y283" s="39"/>
      <c r="Z283" s="39"/>
      <c r="AA283" s="39"/>
      <c r="AB283" s="39"/>
      <c r="AC283" s="39"/>
      <c r="AD283" s="39"/>
      <c r="AE283" s="39"/>
      <c r="AR283" s="240" t="s">
        <v>357</v>
      </c>
      <c r="AT283" s="240" t="s">
        <v>352</v>
      </c>
      <c r="AU283" s="240" t="s">
        <v>86</v>
      </c>
      <c r="AY283" s="18" t="s">
        <v>350</v>
      </c>
      <c r="BE283" s="241">
        <f>IF(N283="základní",J283,0)</f>
        <v>0</v>
      </c>
      <c r="BF283" s="241">
        <f>IF(N283="snížená",J283,0)</f>
        <v>0</v>
      </c>
      <c r="BG283" s="241">
        <f>IF(N283="zákl. přenesená",J283,0)</f>
        <v>0</v>
      </c>
      <c r="BH283" s="241">
        <f>IF(N283="sníž. přenesená",J283,0)</f>
        <v>0</v>
      </c>
      <c r="BI283" s="241">
        <f>IF(N283="nulová",J283,0)</f>
        <v>0</v>
      </c>
      <c r="BJ283" s="18" t="s">
        <v>84</v>
      </c>
      <c r="BK283" s="241">
        <f>ROUND(I283*H283,2)</f>
        <v>0</v>
      </c>
      <c r="BL283" s="18" t="s">
        <v>357</v>
      </c>
      <c r="BM283" s="240" t="s">
        <v>552</v>
      </c>
    </row>
    <row r="284" s="2" customFormat="1">
      <c r="A284" s="39"/>
      <c r="B284" s="40"/>
      <c r="C284" s="41"/>
      <c r="D284" s="242" t="s">
        <v>359</v>
      </c>
      <c r="E284" s="41"/>
      <c r="F284" s="243" t="s">
        <v>553</v>
      </c>
      <c r="G284" s="41"/>
      <c r="H284" s="41"/>
      <c r="I284" s="244"/>
      <c r="J284" s="41"/>
      <c r="K284" s="41"/>
      <c r="L284" s="45"/>
      <c r="M284" s="245"/>
      <c r="N284" s="246"/>
      <c r="O284" s="92"/>
      <c r="P284" s="92"/>
      <c r="Q284" s="92"/>
      <c r="R284" s="92"/>
      <c r="S284" s="92"/>
      <c r="T284" s="93"/>
      <c r="U284" s="39"/>
      <c r="V284" s="39"/>
      <c r="W284" s="39"/>
      <c r="X284" s="39"/>
      <c r="Y284" s="39"/>
      <c r="Z284" s="39"/>
      <c r="AA284" s="39"/>
      <c r="AB284" s="39"/>
      <c r="AC284" s="39"/>
      <c r="AD284" s="39"/>
      <c r="AE284" s="39"/>
      <c r="AT284" s="18" t="s">
        <v>359</v>
      </c>
      <c r="AU284" s="18" t="s">
        <v>86</v>
      </c>
    </row>
    <row r="285" s="15" customFormat="1">
      <c r="A285" s="15"/>
      <c r="B285" s="269"/>
      <c r="C285" s="270"/>
      <c r="D285" s="242" t="s">
        <v>361</v>
      </c>
      <c r="E285" s="271" t="s">
        <v>1</v>
      </c>
      <c r="F285" s="272" t="s">
        <v>554</v>
      </c>
      <c r="G285" s="270"/>
      <c r="H285" s="271" t="s">
        <v>1</v>
      </c>
      <c r="I285" s="273"/>
      <c r="J285" s="270"/>
      <c r="K285" s="270"/>
      <c r="L285" s="274"/>
      <c r="M285" s="275"/>
      <c r="N285" s="276"/>
      <c r="O285" s="276"/>
      <c r="P285" s="276"/>
      <c r="Q285" s="276"/>
      <c r="R285" s="276"/>
      <c r="S285" s="276"/>
      <c r="T285" s="277"/>
      <c r="U285" s="15"/>
      <c r="V285" s="15"/>
      <c r="W285" s="15"/>
      <c r="X285" s="15"/>
      <c r="Y285" s="15"/>
      <c r="Z285" s="15"/>
      <c r="AA285" s="15"/>
      <c r="AB285" s="15"/>
      <c r="AC285" s="15"/>
      <c r="AD285" s="15"/>
      <c r="AE285" s="15"/>
      <c r="AT285" s="278" t="s">
        <v>361</v>
      </c>
      <c r="AU285" s="278" t="s">
        <v>86</v>
      </c>
      <c r="AV285" s="15" t="s">
        <v>84</v>
      </c>
      <c r="AW285" s="15" t="s">
        <v>32</v>
      </c>
      <c r="AX285" s="15" t="s">
        <v>76</v>
      </c>
      <c r="AY285" s="278" t="s">
        <v>350</v>
      </c>
    </row>
    <row r="286" s="13" customFormat="1">
      <c r="A286" s="13"/>
      <c r="B286" s="247"/>
      <c r="C286" s="248"/>
      <c r="D286" s="242" t="s">
        <v>361</v>
      </c>
      <c r="E286" s="249" t="s">
        <v>1</v>
      </c>
      <c r="F286" s="250" t="s">
        <v>555</v>
      </c>
      <c r="G286" s="248"/>
      <c r="H286" s="251">
        <v>1.115</v>
      </c>
      <c r="I286" s="252"/>
      <c r="J286" s="248"/>
      <c r="K286" s="248"/>
      <c r="L286" s="253"/>
      <c r="M286" s="254"/>
      <c r="N286" s="255"/>
      <c r="O286" s="255"/>
      <c r="P286" s="255"/>
      <c r="Q286" s="255"/>
      <c r="R286" s="255"/>
      <c r="S286" s="255"/>
      <c r="T286" s="256"/>
      <c r="U286" s="13"/>
      <c r="V286" s="13"/>
      <c r="W286" s="13"/>
      <c r="X286" s="13"/>
      <c r="Y286" s="13"/>
      <c r="Z286" s="13"/>
      <c r="AA286" s="13"/>
      <c r="AB286" s="13"/>
      <c r="AC286" s="13"/>
      <c r="AD286" s="13"/>
      <c r="AE286" s="13"/>
      <c r="AT286" s="257" t="s">
        <v>361</v>
      </c>
      <c r="AU286" s="257" t="s">
        <v>86</v>
      </c>
      <c r="AV286" s="13" t="s">
        <v>86</v>
      </c>
      <c r="AW286" s="13" t="s">
        <v>32</v>
      </c>
      <c r="AX286" s="13" t="s">
        <v>84</v>
      </c>
      <c r="AY286" s="257" t="s">
        <v>350</v>
      </c>
    </row>
    <row r="287" s="2" customFormat="1" ht="24.15" customHeight="1">
      <c r="A287" s="39"/>
      <c r="B287" s="40"/>
      <c r="C287" s="229" t="s">
        <v>556</v>
      </c>
      <c r="D287" s="229" t="s">
        <v>352</v>
      </c>
      <c r="E287" s="230" t="s">
        <v>557</v>
      </c>
      <c r="F287" s="231" t="s">
        <v>558</v>
      </c>
      <c r="G287" s="232" t="s">
        <v>355</v>
      </c>
      <c r="H287" s="233">
        <v>17.495000000000001</v>
      </c>
      <c r="I287" s="234"/>
      <c r="J287" s="235">
        <f>ROUND(I287*H287,2)</f>
        <v>0</v>
      </c>
      <c r="K287" s="231" t="s">
        <v>356</v>
      </c>
      <c r="L287" s="45"/>
      <c r="M287" s="236" t="s">
        <v>1</v>
      </c>
      <c r="N287" s="237" t="s">
        <v>41</v>
      </c>
      <c r="O287" s="92"/>
      <c r="P287" s="238">
        <f>O287*H287</f>
        <v>0</v>
      </c>
      <c r="Q287" s="238">
        <v>0</v>
      </c>
      <c r="R287" s="238">
        <f>Q287*H287</f>
        <v>0</v>
      </c>
      <c r="S287" s="238">
        <v>0.83699999999999997</v>
      </c>
      <c r="T287" s="239">
        <f>S287*H287</f>
        <v>14.643314999999999</v>
      </c>
      <c r="U287" s="39"/>
      <c r="V287" s="39"/>
      <c r="W287" s="39"/>
      <c r="X287" s="39"/>
      <c r="Y287" s="39"/>
      <c r="Z287" s="39"/>
      <c r="AA287" s="39"/>
      <c r="AB287" s="39"/>
      <c r="AC287" s="39"/>
      <c r="AD287" s="39"/>
      <c r="AE287" s="39"/>
      <c r="AR287" s="240" t="s">
        <v>357</v>
      </c>
      <c r="AT287" s="240" t="s">
        <v>352</v>
      </c>
      <c r="AU287" s="240" t="s">
        <v>86</v>
      </c>
      <c r="AY287" s="18" t="s">
        <v>350</v>
      </c>
      <c r="BE287" s="241">
        <f>IF(N287="základní",J287,0)</f>
        <v>0</v>
      </c>
      <c r="BF287" s="241">
        <f>IF(N287="snížená",J287,0)</f>
        <v>0</v>
      </c>
      <c r="BG287" s="241">
        <f>IF(N287="zákl. přenesená",J287,0)</f>
        <v>0</v>
      </c>
      <c r="BH287" s="241">
        <f>IF(N287="sníž. přenesená",J287,0)</f>
        <v>0</v>
      </c>
      <c r="BI287" s="241">
        <f>IF(N287="nulová",J287,0)</f>
        <v>0</v>
      </c>
      <c r="BJ287" s="18" t="s">
        <v>84</v>
      </c>
      <c r="BK287" s="241">
        <f>ROUND(I287*H287,2)</f>
        <v>0</v>
      </c>
      <c r="BL287" s="18" t="s">
        <v>357</v>
      </c>
      <c r="BM287" s="240" t="s">
        <v>559</v>
      </c>
    </row>
    <row r="288" s="2" customFormat="1">
      <c r="A288" s="39"/>
      <c r="B288" s="40"/>
      <c r="C288" s="41"/>
      <c r="D288" s="242" t="s">
        <v>359</v>
      </c>
      <c r="E288" s="41"/>
      <c r="F288" s="243" t="s">
        <v>560</v>
      </c>
      <c r="G288" s="41"/>
      <c r="H288" s="41"/>
      <c r="I288" s="244"/>
      <c r="J288" s="41"/>
      <c r="K288" s="41"/>
      <c r="L288" s="45"/>
      <c r="M288" s="245"/>
      <c r="N288" s="246"/>
      <c r="O288" s="92"/>
      <c r="P288" s="92"/>
      <c r="Q288" s="92"/>
      <c r="R288" s="92"/>
      <c r="S288" s="92"/>
      <c r="T288" s="93"/>
      <c r="U288" s="39"/>
      <c r="V288" s="39"/>
      <c r="W288" s="39"/>
      <c r="X288" s="39"/>
      <c r="Y288" s="39"/>
      <c r="Z288" s="39"/>
      <c r="AA288" s="39"/>
      <c r="AB288" s="39"/>
      <c r="AC288" s="39"/>
      <c r="AD288" s="39"/>
      <c r="AE288" s="39"/>
      <c r="AT288" s="18" t="s">
        <v>359</v>
      </c>
      <c r="AU288" s="18" t="s">
        <v>86</v>
      </c>
    </row>
    <row r="289" s="15" customFormat="1">
      <c r="A289" s="15"/>
      <c r="B289" s="269"/>
      <c r="C289" s="270"/>
      <c r="D289" s="242" t="s">
        <v>361</v>
      </c>
      <c r="E289" s="271" t="s">
        <v>1</v>
      </c>
      <c r="F289" s="272" t="s">
        <v>561</v>
      </c>
      <c r="G289" s="270"/>
      <c r="H289" s="271" t="s">
        <v>1</v>
      </c>
      <c r="I289" s="273"/>
      <c r="J289" s="270"/>
      <c r="K289" s="270"/>
      <c r="L289" s="274"/>
      <c r="M289" s="275"/>
      <c r="N289" s="276"/>
      <c r="O289" s="276"/>
      <c r="P289" s="276"/>
      <c r="Q289" s="276"/>
      <c r="R289" s="276"/>
      <c r="S289" s="276"/>
      <c r="T289" s="277"/>
      <c r="U289" s="15"/>
      <c r="V289" s="15"/>
      <c r="W289" s="15"/>
      <c r="X289" s="15"/>
      <c r="Y289" s="15"/>
      <c r="Z289" s="15"/>
      <c r="AA289" s="15"/>
      <c r="AB289" s="15"/>
      <c r="AC289" s="15"/>
      <c r="AD289" s="15"/>
      <c r="AE289" s="15"/>
      <c r="AT289" s="278" t="s">
        <v>361</v>
      </c>
      <c r="AU289" s="278" t="s">
        <v>86</v>
      </c>
      <c r="AV289" s="15" t="s">
        <v>84</v>
      </c>
      <c r="AW289" s="15" t="s">
        <v>32</v>
      </c>
      <c r="AX289" s="15" t="s">
        <v>76</v>
      </c>
      <c r="AY289" s="278" t="s">
        <v>350</v>
      </c>
    </row>
    <row r="290" s="13" customFormat="1">
      <c r="A290" s="13"/>
      <c r="B290" s="247"/>
      <c r="C290" s="248"/>
      <c r="D290" s="242" t="s">
        <v>361</v>
      </c>
      <c r="E290" s="249" t="s">
        <v>1</v>
      </c>
      <c r="F290" s="250" t="s">
        <v>562</v>
      </c>
      <c r="G290" s="248"/>
      <c r="H290" s="251">
        <v>17.495000000000001</v>
      </c>
      <c r="I290" s="252"/>
      <c r="J290" s="248"/>
      <c r="K290" s="248"/>
      <c r="L290" s="253"/>
      <c r="M290" s="254"/>
      <c r="N290" s="255"/>
      <c r="O290" s="255"/>
      <c r="P290" s="255"/>
      <c r="Q290" s="255"/>
      <c r="R290" s="255"/>
      <c r="S290" s="255"/>
      <c r="T290" s="256"/>
      <c r="U290" s="13"/>
      <c r="V290" s="13"/>
      <c r="W290" s="13"/>
      <c r="X290" s="13"/>
      <c r="Y290" s="13"/>
      <c r="Z290" s="13"/>
      <c r="AA290" s="13"/>
      <c r="AB290" s="13"/>
      <c r="AC290" s="13"/>
      <c r="AD290" s="13"/>
      <c r="AE290" s="13"/>
      <c r="AT290" s="257" t="s">
        <v>361</v>
      </c>
      <c r="AU290" s="257" t="s">
        <v>86</v>
      </c>
      <c r="AV290" s="13" t="s">
        <v>86</v>
      </c>
      <c r="AW290" s="13" t="s">
        <v>32</v>
      </c>
      <c r="AX290" s="13" t="s">
        <v>84</v>
      </c>
      <c r="AY290" s="257" t="s">
        <v>350</v>
      </c>
    </row>
    <row r="291" s="2" customFormat="1" ht="16.5" customHeight="1">
      <c r="A291" s="39"/>
      <c r="B291" s="40"/>
      <c r="C291" s="229" t="s">
        <v>563</v>
      </c>
      <c r="D291" s="229" t="s">
        <v>352</v>
      </c>
      <c r="E291" s="230" t="s">
        <v>564</v>
      </c>
      <c r="F291" s="231" t="s">
        <v>565</v>
      </c>
      <c r="G291" s="232" t="s">
        <v>374</v>
      </c>
      <c r="H291" s="233">
        <v>0.46899999999999997</v>
      </c>
      <c r="I291" s="234"/>
      <c r="J291" s="235">
        <f>ROUND(I291*H291,2)</f>
        <v>0</v>
      </c>
      <c r="K291" s="231" t="s">
        <v>356</v>
      </c>
      <c r="L291" s="45"/>
      <c r="M291" s="236" t="s">
        <v>1</v>
      </c>
      <c r="N291" s="237" t="s">
        <v>41</v>
      </c>
      <c r="O291" s="92"/>
      <c r="P291" s="238">
        <f>O291*H291</f>
        <v>0</v>
      </c>
      <c r="Q291" s="238">
        <v>0</v>
      </c>
      <c r="R291" s="238">
        <f>Q291*H291</f>
        <v>0</v>
      </c>
      <c r="S291" s="238">
        <v>2.3999999999999999</v>
      </c>
      <c r="T291" s="239">
        <f>S291*H291</f>
        <v>1.1255999999999999</v>
      </c>
      <c r="U291" s="39"/>
      <c r="V291" s="39"/>
      <c r="W291" s="39"/>
      <c r="X291" s="39"/>
      <c r="Y291" s="39"/>
      <c r="Z291" s="39"/>
      <c r="AA291" s="39"/>
      <c r="AB291" s="39"/>
      <c r="AC291" s="39"/>
      <c r="AD291" s="39"/>
      <c r="AE291" s="39"/>
      <c r="AR291" s="240" t="s">
        <v>357</v>
      </c>
      <c r="AT291" s="240" t="s">
        <v>352</v>
      </c>
      <c r="AU291" s="240" t="s">
        <v>86</v>
      </c>
      <c r="AY291" s="18" t="s">
        <v>350</v>
      </c>
      <c r="BE291" s="241">
        <f>IF(N291="základní",J291,0)</f>
        <v>0</v>
      </c>
      <c r="BF291" s="241">
        <f>IF(N291="snížená",J291,0)</f>
        <v>0</v>
      </c>
      <c r="BG291" s="241">
        <f>IF(N291="zákl. přenesená",J291,0)</f>
        <v>0</v>
      </c>
      <c r="BH291" s="241">
        <f>IF(N291="sníž. přenesená",J291,0)</f>
        <v>0</v>
      </c>
      <c r="BI291" s="241">
        <f>IF(N291="nulová",J291,0)</f>
        <v>0</v>
      </c>
      <c r="BJ291" s="18" t="s">
        <v>84</v>
      </c>
      <c r="BK291" s="241">
        <f>ROUND(I291*H291,2)</f>
        <v>0</v>
      </c>
      <c r="BL291" s="18" t="s">
        <v>357</v>
      </c>
      <c r="BM291" s="240" t="s">
        <v>566</v>
      </c>
    </row>
    <row r="292" s="2" customFormat="1">
      <c r="A292" s="39"/>
      <c r="B292" s="40"/>
      <c r="C292" s="41"/>
      <c r="D292" s="242" t="s">
        <v>359</v>
      </c>
      <c r="E292" s="41"/>
      <c r="F292" s="243" t="s">
        <v>567</v>
      </c>
      <c r="G292" s="41"/>
      <c r="H292" s="41"/>
      <c r="I292" s="244"/>
      <c r="J292" s="41"/>
      <c r="K292" s="41"/>
      <c r="L292" s="45"/>
      <c r="M292" s="245"/>
      <c r="N292" s="246"/>
      <c r="O292" s="92"/>
      <c r="P292" s="92"/>
      <c r="Q292" s="92"/>
      <c r="R292" s="92"/>
      <c r="S292" s="92"/>
      <c r="T292" s="93"/>
      <c r="U292" s="39"/>
      <c r="V292" s="39"/>
      <c r="W292" s="39"/>
      <c r="X292" s="39"/>
      <c r="Y292" s="39"/>
      <c r="Z292" s="39"/>
      <c r="AA292" s="39"/>
      <c r="AB292" s="39"/>
      <c r="AC292" s="39"/>
      <c r="AD292" s="39"/>
      <c r="AE292" s="39"/>
      <c r="AT292" s="18" t="s">
        <v>359</v>
      </c>
      <c r="AU292" s="18" t="s">
        <v>86</v>
      </c>
    </row>
    <row r="293" s="15" customFormat="1">
      <c r="A293" s="15"/>
      <c r="B293" s="269"/>
      <c r="C293" s="270"/>
      <c r="D293" s="242" t="s">
        <v>361</v>
      </c>
      <c r="E293" s="271" t="s">
        <v>1</v>
      </c>
      <c r="F293" s="272" t="s">
        <v>568</v>
      </c>
      <c r="G293" s="270"/>
      <c r="H293" s="271" t="s">
        <v>1</v>
      </c>
      <c r="I293" s="273"/>
      <c r="J293" s="270"/>
      <c r="K293" s="270"/>
      <c r="L293" s="274"/>
      <c r="M293" s="275"/>
      <c r="N293" s="276"/>
      <c r="O293" s="276"/>
      <c r="P293" s="276"/>
      <c r="Q293" s="276"/>
      <c r="R293" s="276"/>
      <c r="S293" s="276"/>
      <c r="T293" s="277"/>
      <c r="U293" s="15"/>
      <c r="V293" s="15"/>
      <c r="W293" s="15"/>
      <c r="X293" s="15"/>
      <c r="Y293" s="15"/>
      <c r="Z293" s="15"/>
      <c r="AA293" s="15"/>
      <c r="AB293" s="15"/>
      <c r="AC293" s="15"/>
      <c r="AD293" s="15"/>
      <c r="AE293" s="15"/>
      <c r="AT293" s="278" t="s">
        <v>361</v>
      </c>
      <c r="AU293" s="278" t="s">
        <v>86</v>
      </c>
      <c r="AV293" s="15" t="s">
        <v>84</v>
      </c>
      <c r="AW293" s="15" t="s">
        <v>32</v>
      </c>
      <c r="AX293" s="15" t="s">
        <v>76</v>
      </c>
      <c r="AY293" s="278" t="s">
        <v>350</v>
      </c>
    </row>
    <row r="294" s="13" customFormat="1">
      <c r="A294" s="13"/>
      <c r="B294" s="247"/>
      <c r="C294" s="248"/>
      <c r="D294" s="242" t="s">
        <v>361</v>
      </c>
      <c r="E294" s="249" t="s">
        <v>1</v>
      </c>
      <c r="F294" s="250" t="s">
        <v>569</v>
      </c>
      <c r="G294" s="248"/>
      <c r="H294" s="251">
        <v>0.46899999999999997</v>
      </c>
      <c r="I294" s="252"/>
      <c r="J294" s="248"/>
      <c r="K294" s="248"/>
      <c r="L294" s="253"/>
      <c r="M294" s="254"/>
      <c r="N294" s="255"/>
      <c r="O294" s="255"/>
      <c r="P294" s="255"/>
      <c r="Q294" s="255"/>
      <c r="R294" s="255"/>
      <c r="S294" s="255"/>
      <c r="T294" s="256"/>
      <c r="U294" s="13"/>
      <c r="V294" s="13"/>
      <c r="W294" s="13"/>
      <c r="X294" s="13"/>
      <c r="Y294" s="13"/>
      <c r="Z294" s="13"/>
      <c r="AA294" s="13"/>
      <c r="AB294" s="13"/>
      <c r="AC294" s="13"/>
      <c r="AD294" s="13"/>
      <c r="AE294" s="13"/>
      <c r="AT294" s="257" t="s">
        <v>361</v>
      </c>
      <c r="AU294" s="257" t="s">
        <v>86</v>
      </c>
      <c r="AV294" s="13" t="s">
        <v>86</v>
      </c>
      <c r="AW294" s="13" t="s">
        <v>32</v>
      </c>
      <c r="AX294" s="13" t="s">
        <v>84</v>
      </c>
      <c r="AY294" s="257" t="s">
        <v>350</v>
      </c>
    </row>
    <row r="295" s="2" customFormat="1" ht="16.5" customHeight="1">
      <c r="A295" s="39"/>
      <c r="B295" s="40"/>
      <c r="C295" s="229" t="s">
        <v>7</v>
      </c>
      <c r="D295" s="229" t="s">
        <v>352</v>
      </c>
      <c r="E295" s="230" t="s">
        <v>570</v>
      </c>
      <c r="F295" s="231" t="s">
        <v>571</v>
      </c>
      <c r="G295" s="232" t="s">
        <v>374</v>
      </c>
      <c r="H295" s="233">
        <v>2.3399999999999999</v>
      </c>
      <c r="I295" s="234"/>
      <c r="J295" s="235">
        <f>ROUND(I295*H295,2)</f>
        <v>0</v>
      </c>
      <c r="K295" s="231" t="s">
        <v>356</v>
      </c>
      <c r="L295" s="45"/>
      <c r="M295" s="236" t="s">
        <v>1</v>
      </c>
      <c r="N295" s="237" t="s">
        <v>41</v>
      </c>
      <c r="O295" s="92"/>
      <c r="P295" s="238">
        <f>O295*H295</f>
        <v>0</v>
      </c>
      <c r="Q295" s="238">
        <v>0</v>
      </c>
      <c r="R295" s="238">
        <f>Q295*H295</f>
        <v>0</v>
      </c>
      <c r="S295" s="238">
        <v>2.3999999999999999</v>
      </c>
      <c r="T295" s="239">
        <f>S295*H295</f>
        <v>5.6159999999999997</v>
      </c>
      <c r="U295" s="39"/>
      <c r="V295" s="39"/>
      <c r="W295" s="39"/>
      <c r="X295" s="39"/>
      <c r="Y295" s="39"/>
      <c r="Z295" s="39"/>
      <c r="AA295" s="39"/>
      <c r="AB295" s="39"/>
      <c r="AC295" s="39"/>
      <c r="AD295" s="39"/>
      <c r="AE295" s="39"/>
      <c r="AR295" s="240" t="s">
        <v>357</v>
      </c>
      <c r="AT295" s="240" t="s">
        <v>352</v>
      </c>
      <c r="AU295" s="240" t="s">
        <v>86</v>
      </c>
      <c r="AY295" s="18" t="s">
        <v>350</v>
      </c>
      <c r="BE295" s="241">
        <f>IF(N295="základní",J295,0)</f>
        <v>0</v>
      </c>
      <c r="BF295" s="241">
        <f>IF(N295="snížená",J295,0)</f>
        <v>0</v>
      </c>
      <c r="BG295" s="241">
        <f>IF(N295="zákl. přenesená",J295,0)</f>
        <v>0</v>
      </c>
      <c r="BH295" s="241">
        <f>IF(N295="sníž. přenesená",J295,0)</f>
        <v>0</v>
      </c>
      <c r="BI295" s="241">
        <f>IF(N295="nulová",J295,0)</f>
        <v>0</v>
      </c>
      <c r="BJ295" s="18" t="s">
        <v>84</v>
      </c>
      <c r="BK295" s="241">
        <f>ROUND(I295*H295,2)</f>
        <v>0</v>
      </c>
      <c r="BL295" s="18" t="s">
        <v>357</v>
      </c>
      <c r="BM295" s="240" t="s">
        <v>572</v>
      </c>
    </row>
    <row r="296" s="2" customFormat="1">
      <c r="A296" s="39"/>
      <c r="B296" s="40"/>
      <c r="C296" s="41"/>
      <c r="D296" s="242" t="s">
        <v>359</v>
      </c>
      <c r="E296" s="41"/>
      <c r="F296" s="243" t="s">
        <v>573</v>
      </c>
      <c r="G296" s="41"/>
      <c r="H296" s="41"/>
      <c r="I296" s="244"/>
      <c r="J296" s="41"/>
      <c r="K296" s="41"/>
      <c r="L296" s="45"/>
      <c r="M296" s="245"/>
      <c r="N296" s="246"/>
      <c r="O296" s="92"/>
      <c r="P296" s="92"/>
      <c r="Q296" s="92"/>
      <c r="R296" s="92"/>
      <c r="S296" s="92"/>
      <c r="T296" s="93"/>
      <c r="U296" s="39"/>
      <c r="V296" s="39"/>
      <c r="W296" s="39"/>
      <c r="X296" s="39"/>
      <c r="Y296" s="39"/>
      <c r="Z296" s="39"/>
      <c r="AA296" s="39"/>
      <c r="AB296" s="39"/>
      <c r="AC296" s="39"/>
      <c r="AD296" s="39"/>
      <c r="AE296" s="39"/>
      <c r="AT296" s="18" t="s">
        <v>359</v>
      </c>
      <c r="AU296" s="18" t="s">
        <v>86</v>
      </c>
    </row>
    <row r="297" s="15" customFormat="1">
      <c r="A297" s="15"/>
      <c r="B297" s="269"/>
      <c r="C297" s="270"/>
      <c r="D297" s="242" t="s">
        <v>361</v>
      </c>
      <c r="E297" s="271" t="s">
        <v>1</v>
      </c>
      <c r="F297" s="272" t="s">
        <v>574</v>
      </c>
      <c r="G297" s="270"/>
      <c r="H297" s="271" t="s">
        <v>1</v>
      </c>
      <c r="I297" s="273"/>
      <c r="J297" s="270"/>
      <c r="K297" s="270"/>
      <c r="L297" s="274"/>
      <c r="M297" s="275"/>
      <c r="N297" s="276"/>
      <c r="O297" s="276"/>
      <c r="P297" s="276"/>
      <c r="Q297" s="276"/>
      <c r="R297" s="276"/>
      <c r="S297" s="276"/>
      <c r="T297" s="277"/>
      <c r="U297" s="15"/>
      <c r="V297" s="15"/>
      <c r="W297" s="15"/>
      <c r="X297" s="15"/>
      <c r="Y297" s="15"/>
      <c r="Z297" s="15"/>
      <c r="AA297" s="15"/>
      <c r="AB297" s="15"/>
      <c r="AC297" s="15"/>
      <c r="AD297" s="15"/>
      <c r="AE297" s="15"/>
      <c r="AT297" s="278" t="s">
        <v>361</v>
      </c>
      <c r="AU297" s="278" t="s">
        <v>86</v>
      </c>
      <c r="AV297" s="15" t="s">
        <v>84</v>
      </c>
      <c r="AW297" s="15" t="s">
        <v>32</v>
      </c>
      <c r="AX297" s="15" t="s">
        <v>76</v>
      </c>
      <c r="AY297" s="278" t="s">
        <v>350</v>
      </c>
    </row>
    <row r="298" s="13" customFormat="1">
      <c r="A298" s="13"/>
      <c r="B298" s="247"/>
      <c r="C298" s="248"/>
      <c r="D298" s="242" t="s">
        <v>361</v>
      </c>
      <c r="E298" s="249" t="s">
        <v>1</v>
      </c>
      <c r="F298" s="250" t="s">
        <v>575</v>
      </c>
      <c r="G298" s="248"/>
      <c r="H298" s="251">
        <v>2.3399999999999999</v>
      </c>
      <c r="I298" s="252"/>
      <c r="J298" s="248"/>
      <c r="K298" s="248"/>
      <c r="L298" s="253"/>
      <c r="M298" s="254"/>
      <c r="N298" s="255"/>
      <c r="O298" s="255"/>
      <c r="P298" s="255"/>
      <c r="Q298" s="255"/>
      <c r="R298" s="255"/>
      <c r="S298" s="255"/>
      <c r="T298" s="256"/>
      <c r="U298" s="13"/>
      <c r="V298" s="13"/>
      <c r="W298" s="13"/>
      <c r="X298" s="13"/>
      <c r="Y298" s="13"/>
      <c r="Z298" s="13"/>
      <c r="AA298" s="13"/>
      <c r="AB298" s="13"/>
      <c r="AC298" s="13"/>
      <c r="AD298" s="13"/>
      <c r="AE298" s="13"/>
      <c r="AT298" s="257" t="s">
        <v>361</v>
      </c>
      <c r="AU298" s="257" t="s">
        <v>86</v>
      </c>
      <c r="AV298" s="13" t="s">
        <v>86</v>
      </c>
      <c r="AW298" s="13" t="s">
        <v>32</v>
      </c>
      <c r="AX298" s="13" t="s">
        <v>84</v>
      </c>
      <c r="AY298" s="257" t="s">
        <v>350</v>
      </c>
    </row>
    <row r="299" s="2" customFormat="1" ht="24.15" customHeight="1">
      <c r="A299" s="39"/>
      <c r="B299" s="40"/>
      <c r="C299" s="229" t="s">
        <v>576</v>
      </c>
      <c r="D299" s="229" t="s">
        <v>352</v>
      </c>
      <c r="E299" s="230" t="s">
        <v>577</v>
      </c>
      <c r="F299" s="231" t="s">
        <v>578</v>
      </c>
      <c r="G299" s="232" t="s">
        <v>483</v>
      </c>
      <c r="H299" s="233">
        <v>0.755</v>
      </c>
      <c r="I299" s="234"/>
      <c r="J299" s="235">
        <f>ROUND(I299*H299,2)</f>
        <v>0</v>
      </c>
      <c r="K299" s="231" t="s">
        <v>356</v>
      </c>
      <c r="L299" s="45"/>
      <c r="M299" s="236" t="s">
        <v>1</v>
      </c>
      <c r="N299" s="237" t="s">
        <v>41</v>
      </c>
      <c r="O299" s="92"/>
      <c r="P299" s="238">
        <f>O299*H299</f>
        <v>0</v>
      </c>
      <c r="Q299" s="238">
        <v>0</v>
      </c>
      <c r="R299" s="238">
        <f>Q299*H299</f>
        <v>0</v>
      </c>
      <c r="S299" s="238">
        <v>1.2609999999999999</v>
      </c>
      <c r="T299" s="239">
        <f>S299*H299</f>
        <v>0.95205499999999998</v>
      </c>
      <c r="U299" s="39"/>
      <c r="V299" s="39"/>
      <c r="W299" s="39"/>
      <c r="X299" s="39"/>
      <c r="Y299" s="39"/>
      <c r="Z299" s="39"/>
      <c r="AA299" s="39"/>
      <c r="AB299" s="39"/>
      <c r="AC299" s="39"/>
      <c r="AD299" s="39"/>
      <c r="AE299" s="39"/>
      <c r="AR299" s="240" t="s">
        <v>357</v>
      </c>
      <c r="AT299" s="240" t="s">
        <v>352</v>
      </c>
      <c r="AU299" s="240" t="s">
        <v>86</v>
      </c>
      <c r="AY299" s="18" t="s">
        <v>350</v>
      </c>
      <c r="BE299" s="241">
        <f>IF(N299="základní",J299,0)</f>
        <v>0</v>
      </c>
      <c r="BF299" s="241">
        <f>IF(N299="snížená",J299,0)</f>
        <v>0</v>
      </c>
      <c r="BG299" s="241">
        <f>IF(N299="zákl. přenesená",J299,0)</f>
        <v>0</v>
      </c>
      <c r="BH299" s="241">
        <f>IF(N299="sníž. přenesená",J299,0)</f>
        <v>0</v>
      </c>
      <c r="BI299" s="241">
        <f>IF(N299="nulová",J299,0)</f>
        <v>0</v>
      </c>
      <c r="BJ299" s="18" t="s">
        <v>84</v>
      </c>
      <c r="BK299" s="241">
        <f>ROUND(I299*H299,2)</f>
        <v>0</v>
      </c>
      <c r="BL299" s="18" t="s">
        <v>357</v>
      </c>
      <c r="BM299" s="240" t="s">
        <v>579</v>
      </c>
    </row>
    <row r="300" s="2" customFormat="1">
      <c r="A300" s="39"/>
      <c r="B300" s="40"/>
      <c r="C300" s="41"/>
      <c r="D300" s="242" t="s">
        <v>359</v>
      </c>
      <c r="E300" s="41"/>
      <c r="F300" s="243" t="s">
        <v>580</v>
      </c>
      <c r="G300" s="41"/>
      <c r="H300" s="41"/>
      <c r="I300" s="244"/>
      <c r="J300" s="41"/>
      <c r="K300" s="41"/>
      <c r="L300" s="45"/>
      <c r="M300" s="245"/>
      <c r="N300" s="246"/>
      <c r="O300" s="92"/>
      <c r="P300" s="92"/>
      <c r="Q300" s="92"/>
      <c r="R300" s="92"/>
      <c r="S300" s="92"/>
      <c r="T300" s="93"/>
      <c r="U300" s="39"/>
      <c r="V300" s="39"/>
      <c r="W300" s="39"/>
      <c r="X300" s="39"/>
      <c r="Y300" s="39"/>
      <c r="Z300" s="39"/>
      <c r="AA300" s="39"/>
      <c r="AB300" s="39"/>
      <c r="AC300" s="39"/>
      <c r="AD300" s="39"/>
      <c r="AE300" s="39"/>
      <c r="AT300" s="18" t="s">
        <v>359</v>
      </c>
      <c r="AU300" s="18" t="s">
        <v>86</v>
      </c>
    </row>
    <row r="301" s="15" customFormat="1">
      <c r="A301" s="15"/>
      <c r="B301" s="269"/>
      <c r="C301" s="270"/>
      <c r="D301" s="242" t="s">
        <v>361</v>
      </c>
      <c r="E301" s="271" t="s">
        <v>1</v>
      </c>
      <c r="F301" s="272" t="s">
        <v>546</v>
      </c>
      <c r="G301" s="270"/>
      <c r="H301" s="271" t="s">
        <v>1</v>
      </c>
      <c r="I301" s="273"/>
      <c r="J301" s="270"/>
      <c r="K301" s="270"/>
      <c r="L301" s="274"/>
      <c r="M301" s="275"/>
      <c r="N301" s="276"/>
      <c r="O301" s="276"/>
      <c r="P301" s="276"/>
      <c r="Q301" s="276"/>
      <c r="R301" s="276"/>
      <c r="S301" s="276"/>
      <c r="T301" s="277"/>
      <c r="U301" s="15"/>
      <c r="V301" s="15"/>
      <c r="W301" s="15"/>
      <c r="X301" s="15"/>
      <c r="Y301" s="15"/>
      <c r="Z301" s="15"/>
      <c r="AA301" s="15"/>
      <c r="AB301" s="15"/>
      <c r="AC301" s="15"/>
      <c r="AD301" s="15"/>
      <c r="AE301" s="15"/>
      <c r="AT301" s="278" t="s">
        <v>361</v>
      </c>
      <c r="AU301" s="278" t="s">
        <v>86</v>
      </c>
      <c r="AV301" s="15" t="s">
        <v>84</v>
      </c>
      <c r="AW301" s="15" t="s">
        <v>32</v>
      </c>
      <c r="AX301" s="15" t="s">
        <v>76</v>
      </c>
      <c r="AY301" s="278" t="s">
        <v>350</v>
      </c>
    </row>
    <row r="302" s="13" customFormat="1">
      <c r="A302" s="13"/>
      <c r="B302" s="247"/>
      <c r="C302" s="248"/>
      <c r="D302" s="242" t="s">
        <v>361</v>
      </c>
      <c r="E302" s="249" t="s">
        <v>1</v>
      </c>
      <c r="F302" s="250" t="s">
        <v>581</v>
      </c>
      <c r="G302" s="248"/>
      <c r="H302" s="251">
        <v>0.755</v>
      </c>
      <c r="I302" s="252"/>
      <c r="J302" s="248"/>
      <c r="K302" s="248"/>
      <c r="L302" s="253"/>
      <c r="M302" s="254"/>
      <c r="N302" s="255"/>
      <c r="O302" s="255"/>
      <c r="P302" s="255"/>
      <c r="Q302" s="255"/>
      <c r="R302" s="255"/>
      <c r="S302" s="255"/>
      <c r="T302" s="256"/>
      <c r="U302" s="13"/>
      <c r="V302" s="13"/>
      <c r="W302" s="13"/>
      <c r="X302" s="13"/>
      <c r="Y302" s="13"/>
      <c r="Z302" s="13"/>
      <c r="AA302" s="13"/>
      <c r="AB302" s="13"/>
      <c r="AC302" s="13"/>
      <c r="AD302" s="13"/>
      <c r="AE302" s="13"/>
      <c r="AT302" s="257" t="s">
        <v>361</v>
      </c>
      <c r="AU302" s="257" t="s">
        <v>86</v>
      </c>
      <c r="AV302" s="13" t="s">
        <v>86</v>
      </c>
      <c r="AW302" s="13" t="s">
        <v>32</v>
      </c>
      <c r="AX302" s="13" t="s">
        <v>84</v>
      </c>
      <c r="AY302" s="257" t="s">
        <v>350</v>
      </c>
    </row>
    <row r="303" s="2" customFormat="1" ht="24.15" customHeight="1">
      <c r="A303" s="39"/>
      <c r="B303" s="40"/>
      <c r="C303" s="229" t="s">
        <v>582</v>
      </c>
      <c r="D303" s="229" t="s">
        <v>352</v>
      </c>
      <c r="E303" s="230" t="s">
        <v>583</v>
      </c>
      <c r="F303" s="231" t="s">
        <v>584</v>
      </c>
      <c r="G303" s="232" t="s">
        <v>355</v>
      </c>
      <c r="H303" s="233">
        <v>106.27</v>
      </c>
      <c r="I303" s="234"/>
      <c r="J303" s="235">
        <f>ROUND(I303*H303,2)</f>
        <v>0</v>
      </c>
      <c r="K303" s="231" t="s">
        <v>356</v>
      </c>
      <c r="L303" s="45"/>
      <c r="M303" s="236" t="s">
        <v>1</v>
      </c>
      <c r="N303" s="237" t="s">
        <v>41</v>
      </c>
      <c r="O303" s="92"/>
      <c r="P303" s="238">
        <f>O303*H303</f>
        <v>0</v>
      </c>
      <c r="Q303" s="238">
        <v>0</v>
      </c>
      <c r="R303" s="238">
        <f>Q303*H303</f>
        <v>0</v>
      </c>
      <c r="S303" s="238">
        <v>0.192</v>
      </c>
      <c r="T303" s="239">
        <f>S303*H303</f>
        <v>20.403839999999999</v>
      </c>
      <c r="U303" s="39"/>
      <c r="V303" s="39"/>
      <c r="W303" s="39"/>
      <c r="X303" s="39"/>
      <c r="Y303" s="39"/>
      <c r="Z303" s="39"/>
      <c r="AA303" s="39"/>
      <c r="AB303" s="39"/>
      <c r="AC303" s="39"/>
      <c r="AD303" s="39"/>
      <c r="AE303" s="39"/>
      <c r="AR303" s="240" t="s">
        <v>357</v>
      </c>
      <c r="AT303" s="240" t="s">
        <v>352</v>
      </c>
      <c r="AU303" s="240" t="s">
        <v>86</v>
      </c>
      <c r="AY303" s="18" t="s">
        <v>350</v>
      </c>
      <c r="BE303" s="241">
        <f>IF(N303="základní",J303,0)</f>
        <v>0</v>
      </c>
      <c r="BF303" s="241">
        <f>IF(N303="snížená",J303,0)</f>
        <v>0</v>
      </c>
      <c r="BG303" s="241">
        <f>IF(N303="zákl. přenesená",J303,0)</f>
        <v>0</v>
      </c>
      <c r="BH303" s="241">
        <f>IF(N303="sníž. přenesená",J303,0)</f>
        <v>0</v>
      </c>
      <c r="BI303" s="241">
        <f>IF(N303="nulová",J303,0)</f>
        <v>0</v>
      </c>
      <c r="BJ303" s="18" t="s">
        <v>84</v>
      </c>
      <c r="BK303" s="241">
        <f>ROUND(I303*H303,2)</f>
        <v>0</v>
      </c>
      <c r="BL303" s="18" t="s">
        <v>357</v>
      </c>
      <c r="BM303" s="240" t="s">
        <v>585</v>
      </c>
    </row>
    <row r="304" s="2" customFormat="1">
      <c r="A304" s="39"/>
      <c r="B304" s="40"/>
      <c r="C304" s="41"/>
      <c r="D304" s="242" t="s">
        <v>359</v>
      </c>
      <c r="E304" s="41"/>
      <c r="F304" s="243" t="s">
        <v>586</v>
      </c>
      <c r="G304" s="41"/>
      <c r="H304" s="41"/>
      <c r="I304" s="244"/>
      <c r="J304" s="41"/>
      <c r="K304" s="41"/>
      <c r="L304" s="45"/>
      <c r="M304" s="245"/>
      <c r="N304" s="246"/>
      <c r="O304" s="92"/>
      <c r="P304" s="92"/>
      <c r="Q304" s="92"/>
      <c r="R304" s="92"/>
      <c r="S304" s="92"/>
      <c r="T304" s="93"/>
      <c r="U304" s="39"/>
      <c r="V304" s="39"/>
      <c r="W304" s="39"/>
      <c r="X304" s="39"/>
      <c r="Y304" s="39"/>
      <c r="Z304" s="39"/>
      <c r="AA304" s="39"/>
      <c r="AB304" s="39"/>
      <c r="AC304" s="39"/>
      <c r="AD304" s="39"/>
      <c r="AE304" s="39"/>
      <c r="AT304" s="18" t="s">
        <v>359</v>
      </c>
      <c r="AU304" s="18" t="s">
        <v>86</v>
      </c>
    </row>
    <row r="305" s="15" customFormat="1">
      <c r="A305" s="15"/>
      <c r="B305" s="269"/>
      <c r="C305" s="270"/>
      <c r="D305" s="242" t="s">
        <v>361</v>
      </c>
      <c r="E305" s="271" t="s">
        <v>1</v>
      </c>
      <c r="F305" s="272" t="s">
        <v>587</v>
      </c>
      <c r="G305" s="270"/>
      <c r="H305" s="271" t="s">
        <v>1</v>
      </c>
      <c r="I305" s="273"/>
      <c r="J305" s="270"/>
      <c r="K305" s="270"/>
      <c r="L305" s="274"/>
      <c r="M305" s="275"/>
      <c r="N305" s="276"/>
      <c r="O305" s="276"/>
      <c r="P305" s="276"/>
      <c r="Q305" s="276"/>
      <c r="R305" s="276"/>
      <c r="S305" s="276"/>
      <c r="T305" s="277"/>
      <c r="U305" s="15"/>
      <c r="V305" s="15"/>
      <c r="W305" s="15"/>
      <c r="X305" s="15"/>
      <c r="Y305" s="15"/>
      <c r="Z305" s="15"/>
      <c r="AA305" s="15"/>
      <c r="AB305" s="15"/>
      <c r="AC305" s="15"/>
      <c r="AD305" s="15"/>
      <c r="AE305" s="15"/>
      <c r="AT305" s="278" t="s">
        <v>361</v>
      </c>
      <c r="AU305" s="278" t="s">
        <v>86</v>
      </c>
      <c r="AV305" s="15" t="s">
        <v>84</v>
      </c>
      <c r="AW305" s="15" t="s">
        <v>32</v>
      </c>
      <c r="AX305" s="15" t="s">
        <v>76</v>
      </c>
      <c r="AY305" s="278" t="s">
        <v>350</v>
      </c>
    </row>
    <row r="306" s="13" customFormat="1">
      <c r="A306" s="13"/>
      <c r="B306" s="247"/>
      <c r="C306" s="248"/>
      <c r="D306" s="242" t="s">
        <v>361</v>
      </c>
      <c r="E306" s="249" t="s">
        <v>1</v>
      </c>
      <c r="F306" s="250" t="s">
        <v>588</v>
      </c>
      <c r="G306" s="248"/>
      <c r="H306" s="251">
        <v>16.460000000000001</v>
      </c>
      <c r="I306" s="252"/>
      <c r="J306" s="248"/>
      <c r="K306" s="248"/>
      <c r="L306" s="253"/>
      <c r="M306" s="254"/>
      <c r="N306" s="255"/>
      <c r="O306" s="255"/>
      <c r="P306" s="255"/>
      <c r="Q306" s="255"/>
      <c r="R306" s="255"/>
      <c r="S306" s="255"/>
      <c r="T306" s="256"/>
      <c r="U306" s="13"/>
      <c r="V306" s="13"/>
      <c r="W306" s="13"/>
      <c r="X306" s="13"/>
      <c r="Y306" s="13"/>
      <c r="Z306" s="13"/>
      <c r="AA306" s="13"/>
      <c r="AB306" s="13"/>
      <c r="AC306" s="13"/>
      <c r="AD306" s="13"/>
      <c r="AE306" s="13"/>
      <c r="AT306" s="257" t="s">
        <v>361</v>
      </c>
      <c r="AU306" s="257" t="s">
        <v>86</v>
      </c>
      <c r="AV306" s="13" t="s">
        <v>86</v>
      </c>
      <c r="AW306" s="13" t="s">
        <v>32</v>
      </c>
      <c r="AX306" s="13" t="s">
        <v>76</v>
      </c>
      <c r="AY306" s="257" t="s">
        <v>350</v>
      </c>
    </row>
    <row r="307" s="13" customFormat="1">
      <c r="A307" s="13"/>
      <c r="B307" s="247"/>
      <c r="C307" s="248"/>
      <c r="D307" s="242" t="s">
        <v>361</v>
      </c>
      <c r="E307" s="249" t="s">
        <v>1</v>
      </c>
      <c r="F307" s="250" t="s">
        <v>589</v>
      </c>
      <c r="G307" s="248"/>
      <c r="H307" s="251">
        <v>24.489999999999998</v>
      </c>
      <c r="I307" s="252"/>
      <c r="J307" s="248"/>
      <c r="K307" s="248"/>
      <c r="L307" s="253"/>
      <c r="M307" s="254"/>
      <c r="N307" s="255"/>
      <c r="O307" s="255"/>
      <c r="P307" s="255"/>
      <c r="Q307" s="255"/>
      <c r="R307" s="255"/>
      <c r="S307" s="255"/>
      <c r="T307" s="256"/>
      <c r="U307" s="13"/>
      <c r="V307" s="13"/>
      <c r="W307" s="13"/>
      <c r="X307" s="13"/>
      <c r="Y307" s="13"/>
      <c r="Z307" s="13"/>
      <c r="AA307" s="13"/>
      <c r="AB307" s="13"/>
      <c r="AC307" s="13"/>
      <c r="AD307" s="13"/>
      <c r="AE307" s="13"/>
      <c r="AT307" s="257" t="s">
        <v>361</v>
      </c>
      <c r="AU307" s="257" t="s">
        <v>86</v>
      </c>
      <c r="AV307" s="13" t="s">
        <v>86</v>
      </c>
      <c r="AW307" s="13" t="s">
        <v>32</v>
      </c>
      <c r="AX307" s="13" t="s">
        <v>76</v>
      </c>
      <c r="AY307" s="257" t="s">
        <v>350</v>
      </c>
    </row>
    <row r="308" s="13" customFormat="1">
      <c r="A308" s="13"/>
      <c r="B308" s="247"/>
      <c r="C308" s="248"/>
      <c r="D308" s="242" t="s">
        <v>361</v>
      </c>
      <c r="E308" s="249" t="s">
        <v>1</v>
      </c>
      <c r="F308" s="250" t="s">
        <v>590</v>
      </c>
      <c r="G308" s="248"/>
      <c r="H308" s="251">
        <v>0.68100000000000005</v>
      </c>
      <c r="I308" s="252"/>
      <c r="J308" s="248"/>
      <c r="K308" s="248"/>
      <c r="L308" s="253"/>
      <c r="M308" s="254"/>
      <c r="N308" s="255"/>
      <c r="O308" s="255"/>
      <c r="P308" s="255"/>
      <c r="Q308" s="255"/>
      <c r="R308" s="255"/>
      <c r="S308" s="255"/>
      <c r="T308" s="256"/>
      <c r="U308" s="13"/>
      <c r="V308" s="13"/>
      <c r="W308" s="13"/>
      <c r="X308" s="13"/>
      <c r="Y308" s="13"/>
      <c r="Z308" s="13"/>
      <c r="AA308" s="13"/>
      <c r="AB308" s="13"/>
      <c r="AC308" s="13"/>
      <c r="AD308" s="13"/>
      <c r="AE308" s="13"/>
      <c r="AT308" s="257" t="s">
        <v>361</v>
      </c>
      <c r="AU308" s="257" t="s">
        <v>86</v>
      </c>
      <c r="AV308" s="13" t="s">
        <v>86</v>
      </c>
      <c r="AW308" s="13" t="s">
        <v>32</v>
      </c>
      <c r="AX308" s="13" t="s">
        <v>76</v>
      </c>
      <c r="AY308" s="257" t="s">
        <v>350</v>
      </c>
    </row>
    <row r="309" s="13" customFormat="1">
      <c r="A309" s="13"/>
      <c r="B309" s="247"/>
      <c r="C309" s="248"/>
      <c r="D309" s="242" t="s">
        <v>361</v>
      </c>
      <c r="E309" s="249" t="s">
        <v>1</v>
      </c>
      <c r="F309" s="250" t="s">
        <v>591</v>
      </c>
      <c r="G309" s="248"/>
      <c r="H309" s="251">
        <v>1.089</v>
      </c>
      <c r="I309" s="252"/>
      <c r="J309" s="248"/>
      <c r="K309" s="248"/>
      <c r="L309" s="253"/>
      <c r="M309" s="254"/>
      <c r="N309" s="255"/>
      <c r="O309" s="255"/>
      <c r="P309" s="255"/>
      <c r="Q309" s="255"/>
      <c r="R309" s="255"/>
      <c r="S309" s="255"/>
      <c r="T309" s="256"/>
      <c r="U309" s="13"/>
      <c r="V309" s="13"/>
      <c r="W309" s="13"/>
      <c r="X309" s="13"/>
      <c r="Y309" s="13"/>
      <c r="Z309" s="13"/>
      <c r="AA309" s="13"/>
      <c r="AB309" s="13"/>
      <c r="AC309" s="13"/>
      <c r="AD309" s="13"/>
      <c r="AE309" s="13"/>
      <c r="AT309" s="257" t="s">
        <v>361</v>
      </c>
      <c r="AU309" s="257" t="s">
        <v>86</v>
      </c>
      <c r="AV309" s="13" t="s">
        <v>86</v>
      </c>
      <c r="AW309" s="13" t="s">
        <v>32</v>
      </c>
      <c r="AX309" s="13" t="s">
        <v>76</v>
      </c>
      <c r="AY309" s="257" t="s">
        <v>350</v>
      </c>
    </row>
    <row r="310" s="13" customFormat="1">
      <c r="A310" s="13"/>
      <c r="B310" s="247"/>
      <c r="C310" s="248"/>
      <c r="D310" s="242" t="s">
        <v>361</v>
      </c>
      <c r="E310" s="249" t="s">
        <v>1</v>
      </c>
      <c r="F310" s="250" t="s">
        <v>592</v>
      </c>
      <c r="G310" s="248"/>
      <c r="H310" s="251">
        <v>13.74</v>
      </c>
      <c r="I310" s="252"/>
      <c r="J310" s="248"/>
      <c r="K310" s="248"/>
      <c r="L310" s="253"/>
      <c r="M310" s="254"/>
      <c r="N310" s="255"/>
      <c r="O310" s="255"/>
      <c r="P310" s="255"/>
      <c r="Q310" s="255"/>
      <c r="R310" s="255"/>
      <c r="S310" s="255"/>
      <c r="T310" s="256"/>
      <c r="U310" s="13"/>
      <c r="V310" s="13"/>
      <c r="W310" s="13"/>
      <c r="X310" s="13"/>
      <c r="Y310" s="13"/>
      <c r="Z310" s="13"/>
      <c r="AA310" s="13"/>
      <c r="AB310" s="13"/>
      <c r="AC310" s="13"/>
      <c r="AD310" s="13"/>
      <c r="AE310" s="13"/>
      <c r="AT310" s="257" t="s">
        <v>361</v>
      </c>
      <c r="AU310" s="257" t="s">
        <v>86</v>
      </c>
      <c r="AV310" s="13" t="s">
        <v>86</v>
      </c>
      <c r="AW310" s="13" t="s">
        <v>32</v>
      </c>
      <c r="AX310" s="13" t="s">
        <v>76</v>
      </c>
      <c r="AY310" s="257" t="s">
        <v>350</v>
      </c>
    </row>
    <row r="311" s="13" customFormat="1">
      <c r="A311" s="13"/>
      <c r="B311" s="247"/>
      <c r="C311" s="248"/>
      <c r="D311" s="242" t="s">
        <v>361</v>
      </c>
      <c r="E311" s="249" t="s">
        <v>1</v>
      </c>
      <c r="F311" s="250" t="s">
        <v>593</v>
      </c>
      <c r="G311" s="248"/>
      <c r="H311" s="251">
        <v>13.720000000000001</v>
      </c>
      <c r="I311" s="252"/>
      <c r="J311" s="248"/>
      <c r="K311" s="248"/>
      <c r="L311" s="253"/>
      <c r="M311" s="254"/>
      <c r="N311" s="255"/>
      <c r="O311" s="255"/>
      <c r="P311" s="255"/>
      <c r="Q311" s="255"/>
      <c r="R311" s="255"/>
      <c r="S311" s="255"/>
      <c r="T311" s="256"/>
      <c r="U311" s="13"/>
      <c r="V311" s="13"/>
      <c r="W311" s="13"/>
      <c r="X311" s="13"/>
      <c r="Y311" s="13"/>
      <c r="Z311" s="13"/>
      <c r="AA311" s="13"/>
      <c r="AB311" s="13"/>
      <c r="AC311" s="13"/>
      <c r="AD311" s="13"/>
      <c r="AE311" s="13"/>
      <c r="AT311" s="257" t="s">
        <v>361</v>
      </c>
      <c r="AU311" s="257" t="s">
        <v>86</v>
      </c>
      <c r="AV311" s="13" t="s">
        <v>86</v>
      </c>
      <c r="AW311" s="13" t="s">
        <v>32</v>
      </c>
      <c r="AX311" s="13" t="s">
        <v>76</v>
      </c>
      <c r="AY311" s="257" t="s">
        <v>350</v>
      </c>
    </row>
    <row r="312" s="13" customFormat="1">
      <c r="A312" s="13"/>
      <c r="B312" s="247"/>
      <c r="C312" s="248"/>
      <c r="D312" s="242" t="s">
        <v>361</v>
      </c>
      <c r="E312" s="249" t="s">
        <v>1</v>
      </c>
      <c r="F312" s="250" t="s">
        <v>594</v>
      </c>
      <c r="G312" s="248"/>
      <c r="H312" s="251">
        <v>27.780000000000001</v>
      </c>
      <c r="I312" s="252"/>
      <c r="J312" s="248"/>
      <c r="K312" s="248"/>
      <c r="L312" s="253"/>
      <c r="M312" s="254"/>
      <c r="N312" s="255"/>
      <c r="O312" s="255"/>
      <c r="P312" s="255"/>
      <c r="Q312" s="255"/>
      <c r="R312" s="255"/>
      <c r="S312" s="255"/>
      <c r="T312" s="256"/>
      <c r="U312" s="13"/>
      <c r="V312" s="13"/>
      <c r="W312" s="13"/>
      <c r="X312" s="13"/>
      <c r="Y312" s="13"/>
      <c r="Z312" s="13"/>
      <c r="AA312" s="13"/>
      <c r="AB312" s="13"/>
      <c r="AC312" s="13"/>
      <c r="AD312" s="13"/>
      <c r="AE312" s="13"/>
      <c r="AT312" s="257" t="s">
        <v>361</v>
      </c>
      <c r="AU312" s="257" t="s">
        <v>86</v>
      </c>
      <c r="AV312" s="13" t="s">
        <v>86</v>
      </c>
      <c r="AW312" s="13" t="s">
        <v>32</v>
      </c>
      <c r="AX312" s="13" t="s">
        <v>76</v>
      </c>
      <c r="AY312" s="257" t="s">
        <v>350</v>
      </c>
    </row>
    <row r="313" s="13" customFormat="1">
      <c r="A313" s="13"/>
      <c r="B313" s="247"/>
      <c r="C313" s="248"/>
      <c r="D313" s="242" t="s">
        <v>361</v>
      </c>
      <c r="E313" s="249" t="s">
        <v>1</v>
      </c>
      <c r="F313" s="250" t="s">
        <v>595</v>
      </c>
      <c r="G313" s="248"/>
      <c r="H313" s="251">
        <v>8.3100000000000005</v>
      </c>
      <c r="I313" s="252"/>
      <c r="J313" s="248"/>
      <c r="K313" s="248"/>
      <c r="L313" s="253"/>
      <c r="M313" s="254"/>
      <c r="N313" s="255"/>
      <c r="O313" s="255"/>
      <c r="P313" s="255"/>
      <c r="Q313" s="255"/>
      <c r="R313" s="255"/>
      <c r="S313" s="255"/>
      <c r="T313" s="256"/>
      <c r="U313" s="13"/>
      <c r="V313" s="13"/>
      <c r="W313" s="13"/>
      <c r="X313" s="13"/>
      <c r="Y313" s="13"/>
      <c r="Z313" s="13"/>
      <c r="AA313" s="13"/>
      <c r="AB313" s="13"/>
      <c r="AC313" s="13"/>
      <c r="AD313" s="13"/>
      <c r="AE313" s="13"/>
      <c r="AT313" s="257" t="s">
        <v>361</v>
      </c>
      <c r="AU313" s="257" t="s">
        <v>86</v>
      </c>
      <c r="AV313" s="13" t="s">
        <v>86</v>
      </c>
      <c r="AW313" s="13" t="s">
        <v>32</v>
      </c>
      <c r="AX313" s="13" t="s">
        <v>76</v>
      </c>
      <c r="AY313" s="257" t="s">
        <v>350</v>
      </c>
    </row>
    <row r="314" s="14" customFormat="1">
      <c r="A314" s="14"/>
      <c r="B314" s="258"/>
      <c r="C314" s="259"/>
      <c r="D314" s="242" t="s">
        <v>361</v>
      </c>
      <c r="E314" s="260" t="s">
        <v>1</v>
      </c>
      <c r="F314" s="261" t="s">
        <v>364</v>
      </c>
      <c r="G314" s="259"/>
      <c r="H314" s="262">
        <v>106.27</v>
      </c>
      <c r="I314" s="263"/>
      <c r="J314" s="259"/>
      <c r="K314" s="259"/>
      <c r="L314" s="264"/>
      <c r="M314" s="265"/>
      <c r="N314" s="266"/>
      <c r="O314" s="266"/>
      <c r="P314" s="266"/>
      <c r="Q314" s="266"/>
      <c r="R314" s="266"/>
      <c r="S314" s="266"/>
      <c r="T314" s="267"/>
      <c r="U314" s="14"/>
      <c r="V314" s="14"/>
      <c r="W314" s="14"/>
      <c r="X314" s="14"/>
      <c r="Y314" s="14"/>
      <c r="Z314" s="14"/>
      <c r="AA314" s="14"/>
      <c r="AB314" s="14"/>
      <c r="AC314" s="14"/>
      <c r="AD314" s="14"/>
      <c r="AE314" s="14"/>
      <c r="AT314" s="268" t="s">
        <v>361</v>
      </c>
      <c r="AU314" s="268" t="s">
        <v>86</v>
      </c>
      <c r="AV314" s="14" t="s">
        <v>357</v>
      </c>
      <c r="AW314" s="14" t="s">
        <v>32</v>
      </c>
      <c r="AX314" s="14" t="s">
        <v>84</v>
      </c>
      <c r="AY314" s="268" t="s">
        <v>350</v>
      </c>
    </row>
    <row r="315" s="2" customFormat="1" ht="37.8" customHeight="1">
      <c r="A315" s="39"/>
      <c r="B315" s="40"/>
      <c r="C315" s="229" t="s">
        <v>596</v>
      </c>
      <c r="D315" s="229" t="s">
        <v>352</v>
      </c>
      <c r="E315" s="230" t="s">
        <v>597</v>
      </c>
      <c r="F315" s="231" t="s">
        <v>598</v>
      </c>
      <c r="G315" s="232" t="s">
        <v>374</v>
      </c>
      <c r="H315" s="233">
        <v>22.219000000000001</v>
      </c>
      <c r="I315" s="234"/>
      <c r="J315" s="235">
        <f>ROUND(I315*H315,2)</f>
        <v>0</v>
      </c>
      <c r="K315" s="231" t="s">
        <v>356</v>
      </c>
      <c r="L315" s="45"/>
      <c r="M315" s="236" t="s">
        <v>1</v>
      </c>
      <c r="N315" s="237" t="s">
        <v>41</v>
      </c>
      <c r="O315" s="92"/>
      <c r="P315" s="238">
        <f>O315*H315</f>
        <v>0</v>
      </c>
      <c r="Q315" s="238">
        <v>0</v>
      </c>
      <c r="R315" s="238">
        <f>Q315*H315</f>
        <v>0</v>
      </c>
      <c r="S315" s="238">
        <v>2.2000000000000002</v>
      </c>
      <c r="T315" s="239">
        <f>S315*H315</f>
        <v>48.881800000000005</v>
      </c>
      <c r="U315" s="39"/>
      <c r="V315" s="39"/>
      <c r="W315" s="39"/>
      <c r="X315" s="39"/>
      <c r="Y315" s="39"/>
      <c r="Z315" s="39"/>
      <c r="AA315" s="39"/>
      <c r="AB315" s="39"/>
      <c r="AC315" s="39"/>
      <c r="AD315" s="39"/>
      <c r="AE315" s="39"/>
      <c r="AR315" s="240" t="s">
        <v>357</v>
      </c>
      <c r="AT315" s="240" t="s">
        <v>352</v>
      </c>
      <c r="AU315" s="240" t="s">
        <v>86</v>
      </c>
      <c r="AY315" s="18" t="s">
        <v>350</v>
      </c>
      <c r="BE315" s="241">
        <f>IF(N315="základní",J315,0)</f>
        <v>0</v>
      </c>
      <c r="BF315" s="241">
        <f>IF(N315="snížená",J315,0)</f>
        <v>0</v>
      </c>
      <c r="BG315" s="241">
        <f>IF(N315="zákl. přenesená",J315,0)</f>
        <v>0</v>
      </c>
      <c r="BH315" s="241">
        <f>IF(N315="sníž. přenesená",J315,0)</f>
        <v>0</v>
      </c>
      <c r="BI315" s="241">
        <f>IF(N315="nulová",J315,0)</f>
        <v>0</v>
      </c>
      <c r="BJ315" s="18" t="s">
        <v>84</v>
      </c>
      <c r="BK315" s="241">
        <f>ROUND(I315*H315,2)</f>
        <v>0</v>
      </c>
      <c r="BL315" s="18" t="s">
        <v>357</v>
      </c>
      <c r="BM315" s="240" t="s">
        <v>599</v>
      </c>
    </row>
    <row r="316" s="2" customFormat="1">
      <c r="A316" s="39"/>
      <c r="B316" s="40"/>
      <c r="C316" s="41"/>
      <c r="D316" s="242" t="s">
        <v>359</v>
      </c>
      <c r="E316" s="41"/>
      <c r="F316" s="243" t="s">
        <v>600</v>
      </c>
      <c r="G316" s="41"/>
      <c r="H316" s="41"/>
      <c r="I316" s="244"/>
      <c r="J316" s="41"/>
      <c r="K316" s="41"/>
      <c r="L316" s="45"/>
      <c r="M316" s="245"/>
      <c r="N316" s="246"/>
      <c r="O316" s="92"/>
      <c r="P316" s="92"/>
      <c r="Q316" s="92"/>
      <c r="R316" s="92"/>
      <c r="S316" s="92"/>
      <c r="T316" s="93"/>
      <c r="U316" s="39"/>
      <c r="V316" s="39"/>
      <c r="W316" s="39"/>
      <c r="X316" s="39"/>
      <c r="Y316" s="39"/>
      <c r="Z316" s="39"/>
      <c r="AA316" s="39"/>
      <c r="AB316" s="39"/>
      <c r="AC316" s="39"/>
      <c r="AD316" s="39"/>
      <c r="AE316" s="39"/>
      <c r="AT316" s="18" t="s">
        <v>359</v>
      </c>
      <c r="AU316" s="18" t="s">
        <v>86</v>
      </c>
    </row>
    <row r="317" s="15" customFormat="1">
      <c r="A317" s="15"/>
      <c r="B317" s="269"/>
      <c r="C317" s="270"/>
      <c r="D317" s="242" t="s">
        <v>361</v>
      </c>
      <c r="E317" s="271" t="s">
        <v>1</v>
      </c>
      <c r="F317" s="272" t="s">
        <v>601</v>
      </c>
      <c r="G317" s="270"/>
      <c r="H317" s="271" t="s">
        <v>1</v>
      </c>
      <c r="I317" s="273"/>
      <c r="J317" s="270"/>
      <c r="K317" s="270"/>
      <c r="L317" s="274"/>
      <c r="M317" s="275"/>
      <c r="N317" s="276"/>
      <c r="O317" s="276"/>
      <c r="P317" s="276"/>
      <c r="Q317" s="276"/>
      <c r="R317" s="276"/>
      <c r="S317" s="276"/>
      <c r="T317" s="277"/>
      <c r="U317" s="15"/>
      <c r="V317" s="15"/>
      <c r="W317" s="15"/>
      <c r="X317" s="15"/>
      <c r="Y317" s="15"/>
      <c r="Z317" s="15"/>
      <c r="AA317" s="15"/>
      <c r="AB317" s="15"/>
      <c r="AC317" s="15"/>
      <c r="AD317" s="15"/>
      <c r="AE317" s="15"/>
      <c r="AT317" s="278" t="s">
        <v>361</v>
      </c>
      <c r="AU317" s="278" t="s">
        <v>86</v>
      </c>
      <c r="AV317" s="15" t="s">
        <v>84</v>
      </c>
      <c r="AW317" s="15" t="s">
        <v>32</v>
      </c>
      <c r="AX317" s="15" t="s">
        <v>76</v>
      </c>
      <c r="AY317" s="278" t="s">
        <v>350</v>
      </c>
    </row>
    <row r="318" s="13" customFormat="1">
      <c r="A318" s="13"/>
      <c r="B318" s="247"/>
      <c r="C318" s="248"/>
      <c r="D318" s="242" t="s">
        <v>361</v>
      </c>
      <c r="E318" s="249" t="s">
        <v>297</v>
      </c>
      <c r="F318" s="250" t="s">
        <v>602</v>
      </c>
      <c r="G318" s="248"/>
      <c r="H318" s="251">
        <v>16.460000000000001</v>
      </c>
      <c r="I318" s="252"/>
      <c r="J318" s="248"/>
      <c r="K318" s="248"/>
      <c r="L318" s="253"/>
      <c r="M318" s="254"/>
      <c r="N318" s="255"/>
      <c r="O318" s="255"/>
      <c r="P318" s="255"/>
      <c r="Q318" s="255"/>
      <c r="R318" s="255"/>
      <c r="S318" s="255"/>
      <c r="T318" s="256"/>
      <c r="U318" s="13"/>
      <c r="V318" s="13"/>
      <c r="W318" s="13"/>
      <c r="X318" s="13"/>
      <c r="Y318" s="13"/>
      <c r="Z318" s="13"/>
      <c r="AA318" s="13"/>
      <c r="AB318" s="13"/>
      <c r="AC318" s="13"/>
      <c r="AD318" s="13"/>
      <c r="AE318" s="13"/>
      <c r="AT318" s="257" t="s">
        <v>361</v>
      </c>
      <c r="AU318" s="257" t="s">
        <v>86</v>
      </c>
      <c r="AV318" s="13" t="s">
        <v>86</v>
      </c>
      <c r="AW318" s="13" t="s">
        <v>32</v>
      </c>
      <c r="AX318" s="13" t="s">
        <v>76</v>
      </c>
      <c r="AY318" s="257" t="s">
        <v>350</v>
      </c>
    </row>
    <row r="319" s="13" customFormat="1">
      <c r="A319" s="13"/>
      <c r="B319" s="247"/>
      <c r="C319" s="248"/>
      <c r="D319" s="242" t="s">
        <v>361</v>
      </c>
      <c r="E319" s="249" t="s">
        <v>300</v>
      </c>
      <c r="F319" s="250" t="s">
        <v>603</v>
      </c>
      <c r="G319" s="248"/>
      <c r="H319" s="251">
        <v>24.489999999999998</v>
      </c>
      <c r="I319" s="252"/>
      <c r="J319" s="248"/>
      <c r="K319" s="248"/>
      <c r="L319" s="253"/>
      <c r="M319" s="254"/>
      <c r="N319" s="255"/>
      <c r="O319" s="255"/>
      <c r="P319" s="255"/>
      <c r="Q319" s="255"/>
      <c r="R319" s="255"/>
      <c r="S319" s="255"/>
      <c r="T319" s="256"/>
      <c r="U319" s="13"/>
      <c r="V319" s="13"/>
      <c r="W319" s="13"/>
      <c r="X319" s="13"/>
      <c r="Y319" s="13"/>
      <c r="Z319" s="13"/>
      <c r="AA319" s="13"/>
      <c r="AB319" s="13"/>
      <c r="AC319" s="13"/>
      <c r="AD319" s="13"/>
      <c r="AE319" s="13"/>
      <c r="AT319" s="257" t="s">
        <v>361</v>
      </c>
      <c r="AU319" s="257" t="s">
        <v>86</v>
      </c>
      <c r="AV319" s="13" t="s">
        <v>86</v>
      </c>
      <c r="AW319" s="13" t="s">
        <v>32</v>
      </c>
      <c r="AX319" s="13" t="s">
        <v>76</v>
      </c>
      <c r="AY319" s="257" t="s">
        <v>350</v>
      </c>
    </row>
    <row r="320" s="13" customFormat="1">
      <c r="A320" s="13"/>
      <c r="B320" s="247"/>
      <c r="C320" s="248"/>
      <c r="D320" s="242" t="s">
        <v>361</v>
      </c>
      <c r="E320" s="249" t="s">
        <v>302</v>
      </c>
      <c r="F320" s="250" t="s">
        <v>604</v>
      </c>
      <c r="G320" s="248"/>
      <c r="H320" s="251">
        <v>0.68100000000000005</v>
      </c>
      <c r="I320" s="252"/>
      <c r="J320" s="248"/>
      <c r="K320" s="248"/>
      <c r="L320" s="253"/>
      <c r="M320" s="254"/>
      <c r="N320" s="255"/>
      <c r="O320" s="255"/>
      <c r="P320" s="255"/>
      <c r="Q320" s="255"/>
      <c r="R320" s="255"/>
      <c r="S320" s="255"/>
      <c r="T320" s="256"/>
      <c r="U320" s="13"/>
      <c r="V320" s="13"/>
      <c r="W320" s="13"/>
      <c r="X320" s="13"/>
      <c r="Y320" s="13"/>
      <c r="Z320" s="13"/>
      <c r="AA320" s="13"/>
      <c r="AB320" s="13"/>
      <c r="AC320" s="13"/>
      <c r="AD320" s="13"/>
      <c r="AE320" s="13"/>
      <c r="AT320" s="257" t="s">
        <v>361</v>
      </c>
      <c r="AU320" s="257" t="s">
        <v>86</v>
      </c>
      <c r="AV320" s="13" t="s">
        <v>86</v>
      </c>
      <c r="AW320" s="13" t="s">
        <v>32</v>
      </c>
      <c r="AX320" s="13" t="s">
        <v>76</v>
      </c>
      <c r="AY320" s="257" t="s">
        <v>350</v>
      </c>
    </row>
    <row r="321" s="13" customFormat="1">
      <c r="A321" s="13"/>
      <c r="B321" s="247"/>
      <c r="C321" s="248"/>
      <c r="D321" s="242" t="s">
        <v>361</v>
      </c>
      <c r="E321" s="249" t="s">
        <v>304</v>
      </c>
      <c r="F321" s="250" t="s">
        <v>605</v>
      </c>
      <c r="G321" s="248"/>
      <c r="H321" s="251">
        <v>1.089</v>
      </c>
      <c r="I321" s="252"/>
      <c r="J321" s="248"/>
      <c r="K321" s="248"/>
      <c r="L321" s="253"/>
      <c r="M321" s="254"/>
      <c r="N321" s="255"/>
      <c r="O321" s="255"/>
      <c r="P321" s="255"/>
      <c r="Q321" s="255"/>
      <c r="R321" s="255"/>
      <c r="S321" s="255"/>
      <c r="T321" s="256"/>
      <c r="U321" s="13"/>
      <c r="V321" s="13"/>
      <c r="W321" s="13"/>
      <c r="X321" s="13"/>
      <c r="Y321" s="13"/>
      <c r="Z321" s="13"/>
      <c r="AA321" s="13"/>
      <c r="AB321" s="13"/>
      <c r="AC321" s="13"/>
      <c r="AD321" s="13"/>
      <c r="AE321" s="13"/>
      <c r="AT321" s="257" t="s">
        <v>361</v>
      </c>
      <c r="AU321" s="257" t="s">
        <v>86</v>
      </c>
      <c r="AV321" s="13" t="s">
        <v>86</v>
      </c>
      <c r="AW321" s="13" t="s">
        <v>32</v>
      </c>
      <c r="AX321" s="13" t="s">
        <v>76</v>
      </c>
      <c r="AY321" s="257" t="s">
        <v>350</v>
      </c>
    </row>
    <row r="322" s="13" customFormat="1">
      <c r="A322" s="13"/>
      <c r="B322" s="247"/>
      <c r="C322" s="248"/>
      <c r="D322" s="242" t="s">
        <v>361</v>
      </c>
      <c r="E322" s="249" t="s">
        <v>306</v>
      </c>
      <c r="F322" s="250" t="s">
        <v>606</v>
      </c>
      <c r="G322" s="248"/>
      <c r="H322" s="251">
        <v>13.74</v>
      </c>
      <c r="I322" s="252"/>
      <c r="J322" s="248"/>
      <c r="K322" s="248"/>
      <c r="L322" s="253"/>
      <c r="M322" s="254"/>
      <c r="N322" s="255"/>
      <c r="O322" s="255"/>
      <c r="P322" s="255"/>
      <c r="Q322" s="255"/>
      <c r="R322" s="255"/>
      <c r="S322" s="255"/>
      <c r="T322" s="256"/>
      <c r="U322" s="13"/>
      <c r="V322" s="13"/>
      <c r="W322" s="13"/>
      <c r="X322" s="13"/>
      <c r="Y322" s="13"/>
      <c r="Z322" s="13"/>
      <c r="AA322" s="13"/>
      <c r="AB322" s="13"/>
      <c r="AC322" s="13"/>
      <c r="AD322" s="13"/>
      <c r="AE322" s="13"/>
      <c r="AT322" s="257" t="s">
        <v>361</v>
      </c>
      <c r="AU322" s="257" t="s">
        <v>86</v>
      </c>
      <c r="AV322" s="13" t="s">
        <v>86</v>
      </c>
      <c r="AW322" s="13" t="s">
        <v>32</v>
      </c>
      <c r="AX322" s="13" t="s">
        <v>76</v>
      </c>
      <c r="AY322" s="257" t="s">
        <v>350</v>
      </c>
    </row>
    <row r="323" s="13" customFormat="1">
      <c r="A323" s="13"/>
      <c r="B323" s="247"/>
      <c r="C323" s="248"/>
      <c r="D323" s="242" t="s">
        <v>361</v>
      </c>
      <c r="E323" s="249" t="s">
        <v>308</v>
      </c>
      <c r="F323" s="250" t="s">
        <v>607</v>
      </c>
      <c r="G323" s="248"/>
      <c r="H323" s="251">
        <v>13.720000000000001</v>
      </c>
      <c r="I323" s="252"/>
      <c r="J323" s="248"/>
      <c r="K323" s="248"/>
      <c r="L323" s="253"/>
      <c r="M323" s="254"/>
      <c r="N323" s="255"/>
      <c r="O323" s="255"/>
      <c r="P323" s="255"/>
      <c r="Q323" s="255"/>
      <c r="R323" s="255"/>
      <c r="S323" s="255"/>
      <c r="T323" s="256"/>
      <c r="U323" s="13"/>
      <c r="V323" s="13"/>
      <c r="W323" s="13"/>
      <c r="X323" s="13"/>
      <c r="Y323" s="13"/>
      <c r="Z323" s="13"/>
      <c r="AA323" s="13"/>
      <c r="AB323" s="13"/>
      <c r="AC323" s="13"/>
      <c r="AD323" s="13"/>
      <c r="AE323" s="13"/>
      <c r="AT323" s="257" t="s">
        <v>361</v>
      </c>
      <c r="AU323" s="257" t="s">
        <v>86</v>
      </c>
      <c r="AV323" s="13" t="s">
        <v>86</v>
      </c>
      <c r="AW323" s="13" t="s">
        <v>32</v>
      </c>
      <c r="AX323" s="13" t="s">
        <v>76</v>
      </c>
      <c r="AY323" s="257" t="s">
        <v>350</v>
      </c>
    </row>
    <row r="324" s="13" customFormat="1">
      <c r="A324" s="13"/>
      <c r="B324" s="247"/>
      <c r="C324" s="248"/>
      <c r="D324" s="242" t="s">
        <v>361</v>
      </c>
      <c r="E324" s="249" t="s">
        <v>312</v>
      </c>
      <c r="F324" s="250" t="s">
        <v>608</v>
      </c>
      <c r="G324" s="248"/>
      <c r="H324" s="251">
        <v>8.3100000000000005</v>
      </c>
      <c r="I324" s="252"/>
      <c r="J324" s="248"/>
      <c r="K324" s="248"/>
      <c r="L324" s="253"/>
      <c r="M324" s="254"/>
      <c r="N324" s="255"/>
      <c r="O324" s="255"/>
      <c r="P324" s="255"/>
      <c r="Q324" s="255"/>
      <c r="R324" s="255"/>
      <c r="S324" s="255"/>
      <c r="T324" s="256"/>
      <c r="U324" s="13"/>
      <c r="V324" s="13"/>
      <c r="W324" s="13"/>
      <c r="X324" s="13"/>
      <c r="Y324" s="13"/>
      <c r="Z324" s="13"/>
      <c r="AA324" s="13"/>
      <c r="AB324" s="13"/>
      <c r="AC324" s="13"/>
      <c r="AD324" s="13"/>
      <c r="AE324" s="13"/>
      <c r="AT324" s="257" t="s">
        <v>361</v>
      </c>
      <c r="AU324" s="257" t="s">
        <v>86</v>
      </c>
      <c r="AV324" s="13" t="s">
        <v>86</v>
      </c>
      <c r="AW324" s="13" t="s">
        <v>32</v>
      </c>
      <c r="AX324" s="13" t="s">
        <v>76</v>
      </c>
      <c r="AY324" s="257" t="s">
        <v>350</v>
      </c>
    </row>
    <row r="325" s="13" customFormat="1">
      <c r="A325" s="13"/>
      <c r="B325" s="247"/>
      <c r="C325" s="248"/>
      <c r="D325" s="242" t="s">
        <v>361</v>
      </c>
      <c r="E325" s="249" t="s">
        <v>310</v>
      </c>
      <c r="F325" s="250" t="s">
        <v>609</v>
      </c>
      <c r="G325" s="248"/>
      <c r="H325" s="251">
        <v>27.780000000000001</v>
      </c>
      <c r="I325" s="252"/>
      <c r="J325" s="248"/>
      <c r="K325" s="248"/>
      <c r="L325" s="253"/>
      <c r="M325" s="254"/>
      <c r="N325" s="255"/>
      <c r="O325" s="255"/>
      <c r="P325" s="255"/>
      <c r="Q325" s="255"/>
      <c r="R325" s="255"/>
      <c r="S325" s="255"/>
      <c r="T325" s="256"/>
      <c r="U325" s="13"/>
      <c r="V325" s="13"/>
      <c r="W325" s="13"/>
      <c r="X325" s="13"/>
      <c r="Y325" s="13"/>
      <c r="Z325" s="13"/>
      <c r="AA325" s="13"/>
      <c r="AB325" s="13"/>
      <c r="AC325" s="13"/>
      <c r="AD325" s="13"/>
      <c r="AE325" s="13"/>
      <c r="AT325" s="257" t="s">
        <v>361</v>
      </c>
      <c r="AU325" s="257" t="s">
        <v>86</v>
      </c>
      <c r="AV325" s="13" t="s">
        <v>86</v>
      </c>
      <c r="AW325" s="13" t="s">
        <v>32</v>
      </c>
      <c r="AX325" s="13" t="s">
        <v>76</v>
      </c>
      <c r="AY325" s="257" t="s">
        <v>350</v>
      </c>
    </row>
    <row r="326" s="13" customFormat="1">
      <c r="A326" s="13"/>
      <c r="B326" s="247"/>
      <c r="C326" s="248"/>
      <c r="D326" s="242" t="s">
        <v>361</v>
      </c>
      <c r="E326" s="249" t="s">
        <v>200</v>
      </c>
      <c r="F326" s="250" t="s">
        <v>610</v>
      </c>
      <c r="G326" s="248"/>
      <c r="H326" s="251">
        <v>2.9399999999999999</v>
      </c>
      <c r="I326" s="252"/>
      <c r="J326" s="248"/>
      <c r="K326" s="248"/>
      <c r="L326" s="253"/>
      <c r="M326" s="254"/>
      <c r="N326" s="255"/>
      <c r="O326" s="255"/>
      <c r="P326" s="255"/>
      <c r="Q326" s="255"/>
      <c r="R326" s="255"/>
      <c r="S326" s="255"/>
      <c r="T326" s="256"/>
      <c r="U326" s="13"/>
      <c r="V326" s="13"/>
      <c r="W326" s="13"/>
      <c r="X326" s="13"/>
      <c r="Y326" s="13"/>
      <c r="Z326" s="13"/>
      <c r="AA326" s="13"/>
      <c r="AB326" s="13"/>
      <c r="AC326" s="13"/>
      <c r="AD326" s="13"/>
      <c r="AE326" s="13"/>
      <c r="AT326" s="257" t="s">
        <v>361</v>
      </c>
      <c r="AU326" s="257" t="s">
        <v>86</v>
      </c>
      <c r="AV326" s="13" t="s">
        <v>86</v>
      </c>
      <c r="AW326" s="13" t="s">
        <v>32</v>
      </c>
      <c r="AX326" s="13" t="s">
        <v>76</v>
      </c>
      <c r="AY326" s="257" t="s">
        <v>350</v>
      </c>
    </row>
    <row r="327" s="13" customFormat="1">
      <c r="A327" s="13"/>
      <c r="B327" s="247"/>
      <c r="C327" s="248"/>
      <c r="D327" s="242" t="s">
        <v>361</v>
      </c>
      <c r="E327" s="249" t="s">
        <v>241</v>
      </c>
      <c r="F327" s="250" t="s">
        <v>611</v>
      </c>
      <c r="G327" s="248"/>
      <c r="H327" s="251">
        <v>9.3300000000000001</v>
      </c>
      <c r="I327" s="252"/>
      <c r="J327" s="248"/>
      <c r="K327" s="248"/>
      <c r="L327" s="253"/>
      <c r="M327" s="254"/>
      <c r="N327" s="255"/>
      <c r="O327" s="255"/>
      <c r="P327" s="255"/>
      <c r="Q327" s="255"/>
      <c r="R327" s="255"/>
      <c r="S327" s="255"/>
      <c r="T327" s="256"/>
      <c r="U327" s="13"/>
      <c r="V327" s="13"/>
      <c r="W327" s="13"/>
      <c r="X327" s="13"/>
      <c r="Y327" s="13"/>
      <c r="Z327" s="13"/>
      <c r="AA327" s="13"/>
      <c r="AB327" s="13"/>
      <c r="AC327" s="13"/>
      <c r="AD327" s="13"/>
      <c r="AE327" s="13"/>
      <c r="AT327" s="257" t="s">
        <v>361</v>
      </c>
      <c r="AU327" s="257" t="s">
        <v>86</v>
      </c>
      <c r="AV327" s="13" t="s">
        <v>86</v>
      </c>
      <c r="AW327" s="13" t="s">
        <v>32</v>
      </c>
      <c r="AX327" s="13" t="s">
        <v>76</v>
      </c>
      <c r="AY327" s="257" t="s">
        <v>350</v>
      </c>
    </row>
    <row r="328" s="13" customFormat="1">
      <c r="A328" s="13"/>
      <c r="B328" s="247"/>
      <c r="C328" s="248"/>
      <c r="D328" s="242" t="s">
        <v>361</v>
      </c>
      <c r="E328" s="249" t="s">
        <v>243</v>
      </c>
      <c r="F328" s="250" t="s">
        <v>612</v>
      </c>
      <c r="G328" s="248"/>
      <c r="H328" s="251">
        <v>41.590000000000003</v>
      </c>
      <c r="I328" s="252"/>
      <c r="J328" s="248"/>
      <c r="K328" s="248"/>
      <c r="L328" s="253"/>
      <c r="M328" s="254"/>
      <c r="N328" s="255"/>
      <c r="O328" s="255"/>
      <c r="P328" s="255"/>
      <c r="Q328" s="255"/>
      <c r="R328" s="255"/>
      <c r="S328" s="255"/>
      <c r="T328" s="256"/>
      <c r="U328" s="13"/>
      <c r="V328" s="13"/>
      <c r="W328" s="13"/>
      <c r="X328" s="13"/>
      <c r="Y328" s="13"/>
      <c r="Z328" s="13"/>
      <c r="AA328" s="13"/>
      <c r="AB328" s="13"/>
      <c r="AC328" s="13"/>
      <c r="AD328" s="13"/>
      <c r="AE328" s="13"/>
      <c r="AT328" s="257" t="s">
        <v>361</v>
      </c>
      <c r="AU328" s="257" t="s">
        <v>86</v>
      </c>
      <c r="AV328" s="13" t="s">
        <v>86</v>
      </c>
      <c r="AW328" s="13" t="s">
        <v>32</v>
      </c>
      <c r="AX328" s="13" t="s">
        <v>76</v>
      </c>
      <c r="AY328" s="257" t="s">
        <v>350</v>
      </c>
    </row>
    <row r="329" s="13" customFormat="1">
      <c r="A329" s="13"/>
      <c r="B329" s="247"/>
      <c r="C329" s="248"/>
      <c r="D329" s="242" t="s">
        <v>361</v>
      </c>
      <c r="E329" s="249" t="s">
        <v>281</v>
      </c>
      <c r="F329" s="250" t="s">
        <v>613</v>
      </c>
      <c r="G329" s="248"/>
      <c r="H329" s="251">
        <v>98.456000000000003</v>
      </c>
      <c r="I329" s="252"/>
      <c r="J329" s="248"/>
      <c r="K329" s="248"/>
      <c r="L329" s="253"/>
      <c r="M329" s="254"/>
      <c r="N329" s="255"/>
      <c r="O329" s="255"/>
      <c r="P329" s="255"/>
      <c r="Q329" s="255"/>
      <c r="R329" s="255"/>
      <c r="S329" s="255"/>
      <c r="T329" s="256"/>
      <c r="U329" s="13"/>
      <c r="V329" s="13"/>
      <c r="W329" s="13"/>
      <c r="X329" s="13"/>
      <c r="Y329" s="13"/>
      <c r="Z329" s="13"/>
      <c r="AA329" s="13"/>
      <c r="AB329" s="13"/>
      <c r="AC329" s="13"/>
      <c r="AD329" s="13"/>
      <c r="AE329" s="13"/>
      <c r="AT329" s="257" t="s">
        <v>361</v>
      </c>
      <c r="AU329" s="257" t="s">
        <v>86</v>
      </c>
      <c r="AV329" s="13" t="s">
        <v>86</v>
      </c>
      <c r="AW329" s="13" t="s">
        <v>32</v>
      </c>
      <c r="AX329" s="13" t="s">
        <v>76</v>
      </c>
      <c r="AY329" s="257" t="s">
        <v>350</v>
      </c>
    </row>
    <row r="330" s="13" customFormat="1">
      <c r="A330" s="13"/>
      <c r="B330" s="247"/>
      <c r="C330" s="248"/>
      <c r="D330" s="242" t="s">
        <v>361</v>
      </c>
      <c r="E330" s="249" t="s">
        <v>283</v>
      </c>
      <c r="F330" s="250" t="s">
        <v>614</v>
      </c>
      <c r="G330" s="248"/>
      <c r="H330" s="251">
        <v>156.42400000000001</v>
      </c>
      <c r="I330" s="252"/>
      <c r="J330" s="248"/>
      <c r="K330" s="248"/>
      <c r="L330" s="253"/>
      <c r="M330" s="254"/>
      <c r="N330" s="255"/>
      <c r="O330" s="255"/>
      <c r="P330" s="255"/>
      <c r="Q330" s="255"/>
      <c r="R330" s="255"/>
      <c r="S330" s="255"/>
      <c r="T330" s="256"/>
      <c r="U330" s="13"/>
      <c r="V330" s="13"/>
      <c r="W330" s="13"/>
      <c r="X330" s="13"/>
      <c r="Y330" s="13"/>
      <c r="Z330" s="13"/>
      <c r="AA330" s="13"/>
      <c r="AB330" s="13"/>
      <c r="AC330" s="13"/>
      <c r="AD330" s="13"/>
      <c r="AE330" s="13"/>
      <c r="AT330" s="257" t="s">
        <v>361</v>
      </c>
      <c r="AU330" s="257" t="s">
        <v>86</v>
      </c>
      <c r="AV330" s="13" t="s">
        <v>86</v>
      </c>
      <c r="AW330" s="13" t="s">
        <v>32</v>
      </c>
      <c r="AX330" s="13" t="s">
        <v>76</v>
      </c>
      <c r="AY330" s="257" t="s">
        <v>350</v>
      </c>
    </row>
    <row r="331" s="13" customFormat="1">
      <c r="A331" s="13"/>
      <c r="B331" s="247"/>
      <c r="C331" s="248"/>
      <c r="D331" s="242" t="s">
        <v>361</v>
      </c>
      <c r="E331" s="249" t="s">
        <v>287</v>
      </c>
      <c r="F331" s="250" t="s">
        <v>615</v>
      </c>
      <c r="G331" s="248"/>
      <c r="H331" s="251">
        <v>56.899999999999999</v>
      </c>
      <c r="I331" s="252"/>
      <c r="J331" s="248"/>
      <c r="K331" s="248"/>
      <c r="L331" s="253"/>
      <c r="M331" s="254"/>
      <c r="N331" s="255"/>
      <c r="O331" s="255"/>
      <c r="P331" s="255"/>
      <c r="Q331" s="255"/>
      <c r="R331" s="255"/>
      <c r="S331" s="255"/>
      <c r="T331" s="256"/>
      <c r="U331" s="13"/>
      <c r="V331" s="13"/>
      <c r="W331" s="13"/>
      <c r="X331" s="13"/>
      <c r="Y331" s="13"/>
      <c r="Z331" s="13"/>
      <c r="AA331" s="13"/>
      <c r="AB331" s="13"/>
      <c r="AC331" s="13"/>
      <c r="AD331" s="13"/>
      <c r="AE331" s="13"/>
      <c r="AT331" s="257" t="s">
        <v>361</v>
      </c>
      <c r="AU331" s="257" t="s">
        <v>86</v>
      </c>
      <c r="AV331" s="13" t="s">
        <v>86</v>
      </c>
      <c r="AW331" s="13" t="s">
        <v>32</v>
      </c>
      <c r="AX331" s="13" t="s">
        <v>76</v>
      </c>
      <c r="AY331" s="257" t="s">
        <v>350</v>
      </c>
    </row>
    <row r="332" s="13" customFormat="1">
      <c r="A332" s="13"/>
      <c r="B332" s="247"/>
      <c r="C332" s="248"/>
      <c r="D332" s="242" t="s">
        <v>361</v>
      </c>
      <c r="E332" s="249" t="s">
        <v>1</v>
      </c>
      <c r="F332" s="250" t="s">
        <v>616</v>
      </c>
      <c r="G332" s="248"/>
      <c r="H332" s="251">
        <v>22.219000000000001</v>
      </c>
      <c r="I332" s="252"/>
      <c r="J332" s="248"/>
      <c r="K332" s="248"/>
      <c r="L332" s="253"/>
      <c r="M332" s="254"/>
      <c r="N332" s="255"/>
      <c r="O332" s="255"/>
      <c r="P332" s="255"/>
      <c r="Q332" s="255"/>
      <c r="R332" s="255"/>
      <c r="S332" s="255"/>
      <c r="T332" s="256"/>
      <c r="U332" s="13"/>
      <c r="V332" s="13"/>
      <c r="W332" s="13"/>
      <c r="X332" s="13"/>
      <c r="Y332" s="13"/>
      <c r="Z332" s="13"/>
      <c r="AA332" s="13"/>
      <c r="AB332" s="13"/>
      <c r="AC332" s="13"/>
      <c r="AD332" s="13"/>
      <c r="AE332" s="13"/>
      <c r="AT332" s="257" t="s">
        <v>361</v>
      </c>
      <c r="AU332" s="257" t="s">
        <v>86</v>
      </c>
      <c r="AV332" s="13" t="s">
        <v>86</v>
      </c>
      <c r="AW332" s="13" t="s">
        <v>32</v>
      </c>
      <c r="AX332" s="13" t="s">
        <v>84</v>
      </c>
      <c r="AY332" s="257" t="s">
        <v>350</v>
      </c>
    </row>
    <row r="333" s="2" customFormat="1" ht="37.8" customHeight="1">
      <c r="A333" s="39"/>
      <c r="B333" s="40"/>
      <c r="C333" s="229" t="s">
        <v>617</v>
      </c>
      <c r="D333" s="229" t="s">
        <v>352</v>
      </c>
      <c r="E333" s="230" t="s">
        <v>618</v>
      </c>
      <c r="F333" s="231" t="s">
        <v>619</v>
      </c>
      <c r="G333" s="232" t="s">
        <v>374</v>
      </c>
      <c r="H333" s="233">
        <v>111.694</v>
      </c>
      <c r="I333" s="234"/>
      <c r="J333" s="235">
        <f>ROUND(I333*H333,2)</f>
        <v>0</v>
      </c>
      <c r="K333" s="231" t="s">
        <v>356</v>
      </c>
      <c r="L333" s="45"/>
      <c r="M333" s="236" t="s">
        <v>1</v>
      </c>
      <c r="N333" s="237" t="s">
        <v>41</v>
      </c>
      <c r="O333" s="92"/>
      <c r="P333" s="238">
        <f>O333*H333</f>
        <v>0</v>
      </c>
      <c r="Q333" s="238">
        <v>0</v>
      </c>
      <c r="R333" s="238">
        <f>Q333*H333</f>
        <v>0</v>
      </c>
      <c r="S333" s="238">
        <v>2.2000000000000002</v>
      </c>
      <c r="T333" s="239">
        <f>S333*H333</f>
        <v>245.72680000000003</v>
      </c>
      <c r="U333" s="39"/>
      <c r="V333" s="39"/>
      <c r="W333" s="39"/>
      <c r="X333" s="39"/>
      <c r="Y333" s="39"/>
      <c r="Z333" s="39"/>
      <c r="AA333" s="39"/>
      <c r="AB333" s="39"/>
      <c r="AC333" s="39"/>
      <c r="AD333" s="39"/>
      <c r="AE333" s="39"/>
      <c r="AR333" s="240" t="s">
        <v>357</v>
      </c>
      <c r="AT333" s="240" t="s">
        <v>352</v>
      </c>
      <c r="AU333" s="240" t="s">
        <v>86</v>
      </c>
      <c r="AY333" s="18" t="s">
        <v>350</v>
      </c>
      <c r="BE333" s="241">
        <f>IF(N333="základní",J333,0)</f>
        <v>0</v>
      </c>
      <c r="BF333" s="241">
        <f>IF(N333="snížená",J333,0)</f>
        <v>0</v>
      </c>
      <c r="BG333" s="241">
        <f>IF(N333="zákl. přenesená",J333,0)</f>
        <v>0</v>
      </c>
      <c r="BH333" s="241">
        <f>IF(N333="sníž. přenesená",J333,0)</f>
        <v>0</v>
      </c>
      <c r="BI333" s="241">
        <f>IF(N333="nulová",J333,0)</f>
        <v>0</v>
      </c>
      <c r="BJ333" s="18" t="s">
        <v>84</v>
      </c>
      <c r="BK333" s="241">
        <f>ROUND(I333*H333,2)</f>
        <v>0</v>
      </c>
      <c r="BL333" s="18" t="s">
        <v>357</v>
      </c>
      <c r="BM333" s="240" t="s">
        <v>620</v>
      </c>
    </row>
    <row r="334" s="2" customFormat="1">
      <c r="A334" s="39"/>
      <c r="B334" s="40"/>
      <c r="C334" s="41"/>
      <c r="D334" s="242" t="s">
        <v>359</v>
      </c>
      <c r="E334" s="41"/>
      <c r="F334" s="243" t="s">
        <v>621</v>
      </c>
      <c r="G334" s="41"/>
      <c r="H334" s="41"/>
      <c r="I334" s="244"/>
      <c r="J334" s="41"/>
      <c r="K334" s="41"/>
      <c r="L334" s="45"/>
      <c r="M334" s="245"/>
      <c r="N334" s="246"/>
      <c r="O334" s="92"/>
      <c r="P334" s="92"/>
      <c r="Q334" s="92"/>
      <c r="R334" s="92"/>
      <c r="S334" s="92"/>
      <c r="T334" s="93"/>
      <c r="U334" s="39"/>
      <c r="V334" s="39"/>
      <c r="W334" s="39"/>
      <c r="X334" s="39"/>
      <c r="Y334" s="39"/>
      <c r="Z334" s="39"/>
      <c r="AA334" s="39"/>
      <c r="AB334" s="39"/>
      <c r="AC334" s="39"/>
      <c r="AD334" s="39"/>
      <c r="AE334" s="39"/>
      <c r="AT334" s="18" t="s">
        <v>359</v>
      </c>
      <c r="AU334" s="18" t="s">
        <v>86</v>
      </c>
    </row>
    <row r="335" s="15" customFormat="1">
      <c r="A335" s="15"/>
      <c r="B335" s="269"/>
      <c r="C335" s="270"/>
      <c r="D335" s="242" t="s">
        <v>361</v>
      </c>
      <c r="E335" s="271" t="s">
        <v>1</v>
      </c>
      <c r="F335" s="272" t="s">
        <v>601</v>
      </c>
      <c r="G335" s="270"/>
      <c r="H335" s="271" t="s">
        <v>1</v>
      </c>
      <c r="I335" s="273"/>
      <c r="J335" s="270"/>
      <c r="K335" s="270"/>
      <c r="L335" s="274"/>
      <c r="M335" s="275"/>
      <c r="N335" s="276"/>
      <c r="O335" s="276"/>
      <c r="P335" s="276"/>
      <c r="Q335" s="276"/>
      <c r="R335" s="276"/>
      <c r="S335" s="276"/>
      <c r="T335" s="277"/>
      <c r="U335" s="15"/>
      <c r="V335" s="15"/>
      <c r="W335" s="15"/>
      <c r="X335" s="15"/>
      <c r="Y335" s="15"/>
      <c r="Z335" s="15"/>
      <c r="AA335" s="15"/>
      <c r="AB335" s="15"/>
      <c r="AC335" s="15"/>
      <c r="AD335" s="15"/>
      <c r="AE335" s="15"/>
      <c r="AT335" s="278" t="s">
        <v>361</v>
      </c>
      <c r="AU335" s="278" t="s">
        <v>86</v>
      </c>
      <c r="AV335" s="15" t="s">
        <v>84</v>
      </c>
      <c r="AW335" s="15" t="s">
        <v>32</v>
      </c>
      <c r="AX335" s="15" t="s">
        <v>76</v>
      </c>
      <c r="AY335" s="278" t="s">
        <v>350</v>
      </c>
    </row>
    <row r="336" s="13" customFormat="1">
      <c r="A336" s="13"/>
      <c r="B336" s="247"/>
      <c r="C336" s="248"/>
      <c r="D336" s="242" t="s">
        <v>361</v>
      </c>
      <c r="E336" s="249" t="s">
        <v>1</v>
      </c>
      <c r="F336" s="250" t="s">
        <v>622</v>
      </c>
      <c r="G336" s="248"/>
      <c r="H336" s="251">
        <v>75.957999999999998</v>
      </c>
      <c r="I336" s="252"/>
      <c r="J336" s="248"/>
      <c r="K336" s="248"/>
      <c r="L336" s="253"/>
      <c r="M336" s="254"/>
      <c r="N336" s="255"/>
      <c r="O336" s="255"/>
      <c r="P336" s="255"/>
      <c r="Q336" s="255"/>
      <c r="R336" s="255"/>
      <c r="S336" s="255"/>
      <c r="T336" s="256"/>
      <c r="U336" s="13"/>
      <c r="V336" s="13"/>
      <c r="W336" s="13"/>
      <c r="X336" s="13"/>
      <c r="Y336" s="13"/>
      <c r="Z336" s="13"/>
      <c r="AA336" s="13"/>
      <c r="AB336" s="13"/>
      <c r="AC336" s="13"/>
      <c r="AD336" s="13"/>
      <c r="AE336" s="13"/>
      <c r="AT336" s="257" t="s">
        <v>361</v>
      </c>
      <c r="AU336" s="257" t="s">
        <v>86</v>
      </c>
      <c r="AV336" s="13" t="s">
        <v>86</v>
      </c>
      <c r="AW336" s="13" t="s">
        <v>32</v>
      </c>
      <c r="AX336" s="13" t="s">
        <v>76</v>
      </c>
      <c r="AY336" s="257" t="s">
        <v>350</v>
      </c>
    </row>
    <row r="337" s="13" customFormat="1">
      <c r="A337" s="13"/>
      <c r="B337" s="247"/>
      <c r="C337" s="248"/>
      <c r="D337" s="242" t="s">
        <v>361</v>
      </c>
      <c r="E337" s="249" t="s">
        <v>1</v>
      </c>
      <c r="F337" s="250" t="s">
        <v>623</v>
      </c>
      <c r="G337" s="248"/>
      <c r="H337" s="251">
        <v>21.82</v>
      </c>
      <c r="I337" s="252"/>
      <c r="J337" s="248"/>
      <c r="K337" s="248"/>
      <c r="L337" s="253"/>
      <c r="M337" s="254"/>
      <c r="N337" s="255"/>
      <c r="O337" s="255"/>
      <c r="P337" s="255"/>
      <c r="Q337" s="255"/>
      <c r="R337" s="255"/>
      <c r="S337" s="255"/>
      <c r="T337" s="256"/>
      <c r="U337" s="13"/>
      <c r="V337" s="13"/>
      <c r="W337" s="13"/>
      <c r="X337" s="13"/>
      <c r="Y337" s="13"/>
      <c r="Z337" s="13"/>
      <c r="AA337" s="13"/>
      <c r="AB337" s="13"/>
      <c r="AC337" s="13"/>
      <c r="AD337" s="13"/>
      <c r="AE337" s="13"/>
      <c r="AT337" s="257" t="s">
        <v>361</v>
      </c>
      <c r="AU337" s="257" t="s">
        <v>86</v>
      </c>
      <c r="AV337" s="13" t="s">
        <v>86</v>
      </c>
      <c r="AW337" s="13" t="s">
        <v>32</v>
      </c>
      <c r="AX337" s="13" t="s">
        <v>76</v>
      </c>
      <c r="AY337" s="257" t="s">
        <v>350</v>
      </c>
    </row>
    <row r="338" s="13" customFormat="1">
      <c r="A338" s="13"/>
      <c r="B338" s="247"/>
      <c r="C338" s="248"/>
      <c r="D338" s="242" t="s">
        <v>361</v>
      </c>
      <c r="E338" s="249" t="s">
        <v>1</v>
      </c>
      <c r="F338" s="250" t="s">
        <v>624</v>
      </c>
      <c r="G338" s="248"/>
      <c r="H338" s="251">
        <v>13.916</v>
      </c>
      <c r="I338" s="252"/>
      <c r="J338" s="248"/>
      <c r="K338" s="248"/>
      <c r="L338" s="253"/>
      <c r="M338" s="254"/>
      <c r="N338" s="255"/>
      <c r="O338" s="255"/>
      <c r="P338" s="255"/>
      <c r="Q338" s="255"/>
      <c r="R338" s="255"/>
      <c r="S338" s="255"/>
      <c r="T338" s="256"/>
      <c r="U338" s="13"/>
      <c r="V338" s="13"/>
      <c r="W338" s="13"/>
      <c r="X338" s="13"/>
      <c r="Y338" s="13"/>
      <c r="Z338" s="13"/>
      <c r="AA338" s="13"/>
      <c r="AB338" s="13"/>
      <c r="AC338" s="13"/>
      <c r="AD338" s="13"/>
      <c r="AE338" s="13"/>
      <c r="AT338" s="257" t="s">
        <v>361</v>
      </c>
      <c r="AU338" s="257" t="s">
        <v>86</v>
      </c>
      <c r="AV338" s="13" t="s">
        <v>86</v>
      </c>
      <c r="AW338" s="13" t="s">
        <v>32</v>
      </c>
      <c r="AX338" s="13" t="s">
        <v>76</v>
      </c>
      <c r="AY338" s="257" t="s">
        <v>350</v>
      </c>
    </row>
    <row r="339" s="14" customFormat="1">
      <c r="A339" s="14"/>
      <c r="B339" s="258"/>
      <c r="C339" s="259"/>
      <c r="D339" s="242" t="s">
        <v>361</v>
      </c>
      <c r="E339" s="260" t="s">
        <v>1</v>
      </c>
      <c r="F339" s="261" t="s">
        <v>364</v>
      </c>
      <c r="G339" s="259"/>
      <c r="H339" s="262">
        <v>111.694</v>
      </c>
      <c r="I339" s="263"/>
      <c r="J339" s="259"/>
      <c r="K339" s="259"/>
      <c r="L339" s="264"/>
      <c r="M339" s="265"/>
      <c r="N339" s="266"/>
      <c r="O339" s="266"/>
      <c r="P339" s="266"/>
      <c r="Q339" s="266"/>
      <c r="R339" s="266"/>
      <c r="S339" s="266"/>
      <c r="T339" s="267"/>
      <c r="U339" s="14"/>
      <c r="V339" s="14"/>
      <c r="W339" s="14"/>
      <c r="X339" s="14"/>
      <c r="Y339" s="14"/>
      <c r="Z339" s="14"/>
      <c r="AA339" s="14"/>
      <c r="AB339" s="14"/>
      <c r="AC339" s="14"/>
      <c r="AD339" s="14"/>
      <c r="AE339" s="14"/>
      <c r="AT339" s="268" t="s">
        <v>361</v>
      </c>
      <c r="AU339" s="268" t="s">
        <v>86</v>
      </c>
      <c r="AV339" s="14" t="s">
        <v>357</v>
      </c>
      <c r="AW339" s="14" t="s">
        <v>32</v>
      </c>
      <c r="AX339" s="14" t="s">
        <v>84</v>
      </c>
      <c r="AY339" s="268" t="s">
        <v>350</v>
      </c>
    </row>
    <row r="340" s="13" customFormat="1">
      <c r="A340" s="13"/>
      <c r="B340" s="247"/>
      <c r="C340" s="248"/>
      <c r="D340" s="242" t="s">
        <v>361</v>
      </c>
      <c r="E340" s="249" t="s">
        <v>143</v>
      </c>
      <c r="F340" s="250" t="s">
        <v>625</v>
      </c>
      <c r="G340" s="248"/>
      <c r="H340" s="251">
        <v>9.3100000000000005</v>
      </c>
      <c r="I340" s="252"/>
      <c r="J340" s="248"/>
      <c r="K340" s="248"/>
      <c r="L340" s="253"/>
      <c r="M340" s="254"/>
      <c r="N340" s="255"/>
      <c r="O340" s="255"/>
      <c r="P340" s="255"/>
      <c r="Q340" s="255"/>
      <c r="R340" s="255"/>
      <c r="S340" s="255"/>
      <c r="T340" s="256"/>
      <c r="U340" s="13"/>
      <c r="V340" s="13"/>
      <c r="W340" s="13"/>
      <c r="X340" s="13"/>
      <c r="Y340" s="13"/>
      <c r="Z340" s="13"/>
      <c r="AA340" s="13"/>
      <c r="AB340" s="13"/>
      <c r="AC340" s="13"/>
      <c r="AD340" s="13"/>
      <c r="AE340" s="13"/>
      <c r="AT340" s="257" t="s">
        <v>361</v>
      </c>
      <c r="AU340" s="257" t="s">
        <v>86</v>
      </c>
      <c r="AV340" s="13" t="s">
        <v>86</v>
      </c>
      <c r="AW340" s="13" t="s">
        <v>32</v>
      </c>
      <c r="AX340" s="13" t="s">
        <v>76</v>
      </c>
      <c r="AY340" s="257" t="s">
        <v>350</v>
      </c>
    </row>
    <row r="341" s="13" customFormat="1">
      <c r="A341" s="13"/>
      <c r="B341" s="247"/>
      <c r="C341" s="248"/>
      <c r="D341" s="242" t="s">
        <v>361</v>
      </c>
      <c r="E341" s="249" t="s">
        <v>145</v>
      </c>
      <c r="F341" s="250" t="s">
        <v>626</v>
      </c>
      <c r="G341" s="248"/>
      <c r="H341" s="251">
        <v>2.8999999999999999</v>
      </c>
      <c r="I341" s="252"/>
      <c r="J341" s="248"/>
      <c r="K341" s="248"/>
      <c r="L341" s="253"/>
      <c r="M341" s="254"/>
      <c r="N341" s="255"/>
      <c r="O341" s="255"/>
      <c r="P341" s="255"/>
      <c r="Q341" s="255"/>
      <c r="R341" s="255"/>
      <c r="S341" s="255"/>
      <c r="T341" s="256"/>
      <c r="U341" s="13"/>
      <c r="V341" s="13"/>
      <c r="W341" s="13"/>
      <c r="X341" s="13"/>
      <c r="Y341" s="13"/>
      <c r="Z341" s="13"/>
      <c r="AA341" s="13"/>
      <c r="AB341" s="13"/>
      <c r="AC341" s="13"/>
      <c r="AD341" s="13"/>
      <c r="AE341" s="13"/>
      <c r="AT341" s="257" t="s">
        <v>361</v>
      </c>
      <c r="AU341" s="257" t="s">
        <v>86</v>
      </c>
      <c r="AV341" s="13" t="s">
        <v>86</v>
      </c>
      <c r="AW341" s="13" t="s">
        <v>32</v>
      </c>
      <c r="AX341" s="13" t="s">
        <v>76</v>
      </c>
      <c r="AY341" s="257" t="s">
        <v>350</v>
      </c>
    </row>
    <row r="342" s="13" customFormat="1">
      <c r="A342" s="13"/>
      <c r="B342" s="247"/>
      <c r="C342" s="248"/>
      <c r="D342" s="242" t="s">
        <v>361</v>
      </c>
      <c r="E342" s="249" t="s">
        <v>147</v>
      </c>
      <c r="F342" s="250" t="s">
        <v>627</v>
      </c>
      <c r="G342" s="248"/>
      <c r="H342" s="251">
        <v>14.32</v>
      </c>
      <c r="I342" s="252"/>
      <c r="J342" s="248"/>
      <c r="K342" s="248"/>
      <c r="L342" s="253"/>
      <c r="M342" s="254"/>
      <c r="N342" s="255"/>
      <c r="O342" s="255"/>
      <c r="P342" s="255"/>
      <c r="Q342" s="255"/>
      <c r="R342" s="255"/>
      <c r="S342" s="255"/>
      <c r="T342" s="256"/>
      <c r="U342" s="13"/>
      <c r="V342" s="13"/>
      <c r="W342" s="13"/>
      <c r="X342" s="13"/>
      <c r="Y342" s="13"/>
      <c r="Z342" s="13"/>
      <c r="AA342" s="13"/>
      <c r="AB342" s="13"/>
      <c r="AC342" s="13"/>
      <c r="AD342" s="13"/>
      <c r="AE342" s="13"/>
      <c r="AT342" s="257" t="s">
        <v>361</v>
      </c>
      <c r="AU342" s="257" t="s">
        <v>86</v>
      </c>
      <c r="AV342" s="13" t="s">
        <v>86</v>
      </c>
      <c r="AW342" s="13" t="s">
        <v>32</v>
      </c>
      <c r="AX342" s="13" t="s">
        <v>76</v>
      </c>
      <c r="AY342" s="257" t="s">
        <v>350</v>
      </c>
    </row>
    <row r="343" s="13" customFormat="1">
      <c r="A343" s="13"/>
      <c r="B343" s="247"/>
      <c r="C343" s="248"/>
      <c r="D343" s="242" t="s">
        <v>361</v>
      </c>
      <c r="E343" s="249" t="s">
        <v>149</v>
      </c>
      <c r="F343" s="250" t="s">
        <v>628</v>
      </c>
      <c r="G343" s="248"/>
      <c r="H343" s="251">
        <v>178.46000000000001</v>
      </c>
      <c r="I343" s="252"/>
      <c r="J343" s="248"/>
      <c r="K343" s="248"/>
      <c r="L343" s="253"/>
      <c r="M343" s="254"/>
      <c r="N343" s="255"/>
      <c r="O343" s="255"/>
      <c r="P343" s="255"/>
      <c r="Q343" s="255"/>
      <c r="R343" s="255"/>
      <c r="S343" s="255"/>
      <c r="T343" s="256"/>
      <c r="U343" s="13"/>
      <c r="V343" s="13"/>
      <c r="W343" s="13"/>
      <c r="X343" s="13"/>
      <c r="Y343" s="13"/>
      <c r="Z343" s="13"/>
      <c r="AA343" s="13"/>
      <c r="AB343" s="13"/>
      <c r="AC343" s="13"/>
      <c r="AD343" s="13"/>
      <c r="AE343" s="13"/>
      <c r="AT343" s="257" t="s">
        <v>361</v>
      </c>
      <c r="AU343" s="257" t="s">
        <v>86</v>
      </c>
      <c r="AV343" s="13" t="s">
        <v>86</v>
      </c>
      <c r="AW343" s="13" t="s">
        <v>32</v>
      </c>
      <c r="AX343" s="13" t="s">
        <v>76</v>
      </c>
      <c r="AY343" s="257" t="s">
        <v>350</v>
      </c>
    </row>
    <row r="344" s="13" customFormat="1">
      <c r="A344" s="13"/>
      <c r="B344" s="247"/>
      <c r="C344" s="248"/>
      <c r="D344" s="242" t="s">
        <v>361</v>
      </c>
      <c r="E344" s="249" t="s">
        <v>152</v>
      </c>
      <c r="F344" s="250" t="s">
        <v>629</v>
      </c>
      <c r="G344" s="248"/>
      <c r="H344" s="251">
        <v>24.199999999999999</v>
      </c>
      <c r="I344" s="252"/>
      <c r="J344" s="248"/>
      <c r="K344" s="248"/>
      <c r="L344" s="253"/>
      <c r="M344" s="254"/>
      <c r="N344" s="255"/>
      <c r="O344" s="255"/>
      <c r="P344" s="255"/>
      <c r="Q344" s="255"/>
      <c r="R344" s="255"/>
      <c r="S344" s="255"/>
      <c r="T344" s="256"/>
      <c r="U344" s="13"/>
      <c r="V344" s="13"/>
      <c r="W344" s="13"/>
      <c r="X344" s="13"/>
      <c r="Y344" s="13"/>
      <c r="Z344" s="13"/>
      <c r="AA344" s="13"/>
      <c r="AB344" s="13"/>
      <c r="AC344" s="13"/>
      <c r="AD344" s="13"/>
      <c r="AE344" s="13"/>
      <c r="AT344" s="257" t="s">
        <v>361</v>
      </c>
      <c r="AU344" s="257" t="s">
        <v>86</v>
      </c>
      <c r="AV344" s="13" t="s">
        <v>86</v>
      </c>
      <c r="AW344" s="13" t="s">
        <v>32</v>
      </c>
      <c r="AX344" s="13" t="s">
        <v>76</v>
      </c>
      <c r="AY344" s="257" t="s">
        <v>350</v>
      </c>
    </row>
    <row r="345" s="13" customFormat="1">
      <c r="A345" s="13"/>
      <c r="B345" s="247"/>
      <c r="C345" s="248"/>
      <c r="D345" s="242" t="s">
        <v>361</v>
      </c>
      <c r="E345" s="249" t="s">
        <v>155</v>
      </c>
      <c r="F345" s="250" t="s">
        <v>630</v>
      </c>
      <c r="G345" s="248"/>
      <c r="H345" s="251">
        <v>34.689999999999998</v>
      </c>
      <c r="I345" s="252"/>
      <c r="J345" s="248"/>
      <c r="K345" s="248"/>
      <c r="L345" s="253"/>
      <c r="M345" s="254"/>
      <c r="N345" s="255"/>
      <c r="O345" s="255"/>
      <c r="P345" s="255"/>
      <c r="Q345" s="255"/>
      <c r="R345" s="255"/>
      <c r="S345" s="255"/>
      <c r="T345" s="256"/>
      <c r="U345" s="13"/>
      <c r="V345" s="13"/>
      <c r="W345" s="13"/>
      <c r="X345" s="13"/>
      <c r="Y345" s="13"/>
      <c r="Z345" s="13"/>
      <c r="AA345" s="13"/>
      <c r="AB345" s="13"/>
      <c r="AC345" s="13"/>
      <c r="AD345" s="13"/>
      <c r="AE345" s="13"/>
      <c r="AT345" s="257" t="s">
        <v>361</v>
      </c>
      <c r="AU345" s="257" t="s">
        <v>86</v>
      </c>
      <c r="AV345" s="13" t="s">
        <v>86</v>
      </c>
      <c r="AW345" s="13" t="s">
        <v>32</v>
      </c>
      <c r="AX345" s="13" t="s">
        <v>76</v>
      </c>
      <c r="AY345" s="257" t="s">
        <v>350</v>
      </c>
    </row>
    <row r="346" s="13" customFormat="1">
      <c r="A346" s="13"/>
      <c r="B346" s="247"/>
      <c r="C346" s="248"/>
      <c r="D346" s="242" t="s">
        <v>361</v>
      </c>
      <c r="E346" s="249" t="s">
        <v>157</v>
      </c>
      <c r="F346" s="250" t="s">
        <v>631</v>
      </c>
      <c r="G346" s="248"/>
      <c r="H346" s="251">
        <v>29.399999999999999</v>
      </c>
      <c r="I346" s="252"/>
      <c r="J346" s="248"/>
      <c r="K346" s="248"/>
      <c r="L346" s="253"/>
      <c r="M346" s="254"/>
      <c r="N346" s="255"/>
      <c r="O346" s="255"/>
      <c r="P346" s="255"/>
      <c r="Q346" s="255"/>
      <c r="R346" s="255"/>
      <c r="S346" s="255"/>
      <c r="T346" s="256"/>
      <c r="U346" s="13"/>
      <c r="V346" s="13"/>
      <c r="W346" s="13"/>
      <c r="X346" s="13"/>
      <c r="Y346" s="13"/>
      <c r="Z346" s="13"/>
      <c r="AA346" s="13"/>
      <c r="AB346" s="13"/>
      <c r="AC346" s="13"/>
      <c r="AD346" s="13"/>
      <c r="AE346" s="13"/>
      <c r="AT346" s="257" t="s">
        <v>361</v>
      </c>
      <c r="AU346" s="257" t="s">
        <v>86</v>
      </c>
      <c r="AV346" s="13" t="s">
        <v>86</v>
      </c>
      <c r="AW346" s="13" t="s">
        <v>32</v>
      </c>
      <c r="AX346" s="13" t="s">
        <v>76</v>
      </c>
      <c r="AY346" s="257" t="s">
        <v>350</v>
      </c>
    </row>
    <row r="347" s="13" customFormat="1">
      <c r="A347" s="13"/>
      <c r="B347" s="247"/>
      <c r="C347" s="248"/>
      <c r="D347" s="242" t="s">
        <v>361</v>
      </c>
      <c r="E347" s="249" t="s">
        <v>159</v>
      </c>
      <c r="F347" s="250" t="s">
        <v>632</v>
      </c>
      <c r="G347" s="248"/>
      <c r="H347" s="251">
        <v>58.479999999999997</v>
      </c>
      <c r="I347" s="252"/>
      <c r="J347" s="248"/>
      <c r="K347" s="248"/>
      <c r="L347" s="253"/>
      <c r="M347" s="254"/>
      <c r="N347" s="255"/>
      <c r="O347" s="255"/>
      <c r="P347" s="255"/>
      <c r="Q347" s="255"/>
      <c r="R347" s="255"/>
      <c r="S347" s="255"/>
      <c r="T347" s="256"/>
      <c r="U347" s="13"/>
      <c r="V347" s="13"/>
      <c r="W347" s="13"/>
      <c r="X347" s="13"/>
      <c r="Y347" s="13"/>
      <c r="Z347" s="13"/>
      <c r="AA347" s="13"/>
      <c r="AB347" s="13"/>
      <c r="AC347" s="13"/>
      <c r="AD347" s="13"/>
      <c r="AE347" s="13"/>
      <c r="AT347" s="257" t="s">
        <v>361</v>
      </c>
      <c r="AU347" s="257" t="s">
        <v>86</v>
      </c>
      <c r="AV347" s="13" t="s">
        <v>86</v>
      </c>
      <c r="AW347" s="13" t="s">
        <v>32</v>
      </c>
      <c r="AX347" s="13" t="s">
        <v>76</v>
      </c>
      <c r="AY347" s="257" t="s">
        <v>350</v>
      </c>
    </row>
    <row r="348" s="13" customFormat="1">
      <c r="A348" s="13"/>
      <c r="B348" s="247"/>
      <c r="C348" s="248"/>
      <c r="D348" s="242" t="s">
        <v>361</v>
      </c>
      <c r="E348" s="249" t="s">
        <v>161</v>
      </c>
      <c r="F348" s="250" t="s">
        <v>633</v>
      </c>
      <c r="G348" s="248"/>
      <c r="H348" s="251">
        <v>70.680000000000007</v>
      </c>
      <c r="I348" s="252"/>
      <c r="J348" s="248"/>
      <c r="K348" s="248"/>
      <c r="L348" s="253"/>
      <c r="M348" s="254"/>
      <c r="N348" s="255"/>
      <c r="O348" s="255"/>
      <c r="P348" s="255"/>
      <c r="Q348" s="255"/>
      <c r="R348" s="255"/>
      <c r="S348" s="255"/>
      <c r="T348" s="256"/>
      <c r="U348" s="13"/>
      <c r="V348" s="13"/>
      <c r="W348" s="13"/>
      <c r="X348" s="13"/>
      <c r="Y348" s="13"/>
      <c r="Z348" s="13"/>
      <c r="AA348" s="13"/>
      <c r="AB348" s="13"/>
      <c r="AC348" s="13"/>
      <c r="AD348" s="13"/>
      <c r="AE348" s="13"/>
      <c r="AT348" s="257" t="s">
        <v>361</v>
      </c>
      <c r="AU348" s="257" t="s">
        <v>86</v>
      </c>
      <c r="AV348" s="13" t="s">
        <v>86</v>
      </c>
      <c r="AW348" s="13" t="s">
        <v>32</v>
      </c>
      <c r="AX348" s="13" t="s">
        <v>76</v>
      </c>
      <c r="AY348" s="257" t="s">
        <v>350</v>
      </c>
    </row>
    <row r="349" s="13" customFormat="1">
      <c r="A349" s="13"/>
      <c r="B349" s="247"/>
      <c r="C349" s="248"/>
      <c r="D349" s="242" t="s">
        <v>361</v>
      </c>
      <c r="E349" s="249" t="s">
        <v>163</v>
      </c>
      <c r="F349" s="250" t="s">
        <v>634</v>
      </c>
      <c r="G349" s="248"/>
      <c r="H349" s="251">
        <v>26.449999999999999</v>
      </c>
      <c r="I349" s="252"/>
      <c r="J349" s="248"/>
      <c r="K349" s="248"/>
      <c r="L349" s="253"/>
      <c r="M349" s="254"/>
      <c r="N349" s="255"/>
      <c r="O349" s="255"/>
      <c r="P349" s="255"/>
      <c r="Q349" s="255"/>
      <c r="R349" s="255"/>
      <c r="S349" s="255"/>
      <c r="T349" s="256"/>
      <c r="U349" s="13"/>
      <c r="V349" s="13"/>
      <c r="W349" s="13"/>
      <c r="X349" s="13"/>
      <c r="Y349" s="13"/>
      <c r="Z349" s="13"/>
      <c r="AA349" s="13"/>
      <c r="AB349" s="13"/>
      <c r="AC349" s="13"/>
      <c r="AD349" s="13"/>
      <c r="AE349" s="13"/>
      <c r="AT349" s="257" t="s">
        <v>361</v>
      </c>
      <c r="AU349" s="257" t="s">
        <v>86</v>
      </c>
      <c r="AV349" s="13" t="s">
        <v>86</v>
      </c>
      <c r="AW349" s="13" t="s">
        <v>32</v>
      </c>
      <c r="AX349" s="13" t="s">
        <v>76</v>
      </c>
      <c r="AY349" s="257" t="s">
        <v>350</v>
      </c>
    </row>
    <row r="350" s="13" customFormat="1">
      <c r="A350" s="13"/>
      <c r="B350" s="247"/>
      <c r="C350" s="248"/>
      <c r="D350" s="242" t="s">
        <v>361</v>
      </c>
      <c r="E350" s="249" t="s">
        <v>165</v>
      </c>
      <c r="F350" s="250" t="s">
        <v>635</v>
      </c>
      <c r="G350" s="248"/>
      <c r="H350" s="251">
        <v>16.25</v>
      </c>
      <c r="I350" s="252"/>
      <c r="J350" s="248"/>
      <c r="K350" s="248"/>
      <c r="L350" s="253"/>
      <c r="M350" s="254"/>
      <c r="N350" s="255"/>
      <c r="O350" s="255"/>
      <c r="P350" s="255"/>
      <c r="Q350" s="255"/>
      <c r="R350" s="255"/>
      <c r="S350" s="255"/>
      <c r="T350" s="256"/>
      <c r="U350" s="13"/>
      <c r="V350" s="13"/>
      <c r="W350" s="13"/>
      <c r="X350" s="13"/>
      <c r="Y350" s="13"/>
      <c r="Z350" s="13"/>
      <c r="AA350" s="13"/>
      <c r="AB350" s="13"/>
      <c r="AC350" s="13"/>
      <c r="AD350" s="13"/>
      <c r="AE350" s="13"/>
      <c r="AT350" s="257" t="s">
        <v>361</v>
      </c>
      <c r="AU350" s="257" t="s">
        <v>86</v>
      </c>
      <c r="AV350" s="13" t="s">
        <v>86</v>
      </c>
      <c r="AW350" s="13" t="s">
        <v>32</v>
      </c>
      <c r="AX350" s="13" t="s">
        <v>76</v>
      </c>
      <c r="AY350" s="257" t="s">
        <v>350</v>
      </c>
    </row>
    <row r="351" s="13" customFormat="1">
      <c r="A351" s="13"/>
      <c r="B351" s="247"/>
      <c r="C351" s="248"/>
      <c r="D351" s="242" t="s">
        <v>361</v>
      </c>
      <c r="E351" s="249" t="s">
        <v>167</v>
      </c>
      <c r="F351" s="250" t="s">
        <v>636</v>
      </c>
      <c r="G351" s="248"/>
      <c r="H351" s="251">
        <v>17.100000000000001</v>
      </c>
      <c r="I351" s="252"/>
      <c r="J351" s="248"/>
      <c r="K351" s="248"/>
      <c r="L351" s="253"/>
      <c r="M351" s="254"/>
      <c r="N351" s="255"/>
      <c r="O351" s="255"/>
      <c r="P351" s="255"/>
      <c r="Q351" s="255"/>
      <c r="R351" s="255"/>
      <c r="S351" s="255"/>
      <c r="T351" s="256"/>
      <c r="U351" s="13"/>
      <c r="V351" s="13"/>
      <c r="W351" s="13"/>
      <c r="X351" s="13"/>
      <c r="Y351" s="13"/>
      <c r="Z351" s="13"/>
      <c r="AA351" s="13"/>
      <c r="AB351" s="13"/>
      <c r="AC351" s="13"/>
      <c r="AD351" s="13"/>
      <c r="AE351" s="13"/>
      <c r="AT351" s="257" t="s">
        <v>361</v>
      </c>
      <c r="AU351" s="257" t="s">
        <v>86</v>
      </c>
      <c r="AV351" s="13" t="s">
        <v>86</v>
      </c>
      <c r="AW351" s="13" t="s">
        <v>32</v>
      </c>
      <c r="AX351" s="13" t="s">
        <v>76</v>
      </c>
      <c r="AY351" s="257" t="s">
        <v>350</v>
      </c>
    </row>
    <row r="352" s="13" customFormat="1">
      <c r="A352" s="13"/>
      <c r="B352" s="247"/>
      <c r="C352" s="248"/>
      <c r="D352" s="242" t="s">
        <v>361</v>
      </c>
      <c r="E352" s="249" t="s">
        <v>169</v>
      </c>
      <c r="F352" s="250" t="s">
        <v>637</v>
      </c>
      <c r="G352" s="248"/>
      <c r="H352" s="251">
        <v>8.4299999999999997</v>
      </c>
      <c r="I352" s="252"/>
      <c r="J352" s="248"/>
      <c r="K352" s="248"/>
      <c r="L352" s="253"/>
      <c r="M352" s="254"/>
      <c r="N352" s="255"/>
      <c r="O352" s="255"/>
      <c r="P352" s="255"/>
      <c r="Q352" s="255"/>
      <c r="R352" s="255"/>
      <c r="S352" s="255"/>
      <c r="T352" s="256"/>
      <c r="U352" s="13"/>
      <c r="V352" s="13"/>
      <c r="W352" s="13"/>
      <c r="X352" s="13"/>
      <c r="Y352" s="13"/>
      <c r="Z352" s="13"/>
      <c r="AA352" s="13"/>
      <c r="AB352" s="13"/>
      <c r="AC352" s="13"/>
      <c r="AD352" s="13"/>
      <c r="AE352" s="13"/>
      <c r="AT352" s="257" t="s">
        <v>361</v>
      </c>
      <c r="AU352" s="257" t="s">
        <v>86</v>
      </c>
      <c r="AV352" s="13" t="s">
        <v>86</v>
      </c>
      <c r="AW352" s="13" t="s">
        <v>32</v>
      </c>
      <c r="AX352" s="13" t="s">
        <v>76</v>
      </c>
      <c r="AY352" s="257" t="s">
        <v>350</v>
      </c>
    </row>
    <row r="353" s="13" customFormat="1">
      <c r="A353" s="13"/>
      <c r="B353" s="247"/>
      <c r="C353" s="248"/>
      <c r="D353" s="242" t="s">
        <v>361</v>
      </c>
      <c r="E353" s="249" t="s">
        <v>171</v>
      </c>
      <c r="F353" s="250" t="s">
        <v>638</v>
      </c>
      <c r="G353" s="248"/>
      <c r="H353" s="251">
        <v>4.0599999999999996</v>
      </c>
      <c r="I353" s="252"/>
      <c r="J353" s="248"/>
      <c r="K353" s="248"/>
      <c r="L353" s="253"/>
      <c r="M353" s="254"/>
      <c r="N353" s="255"/>
      <c r="O353" s="255"/>
      <c r="P353" s="255"/>
      <c r="Q353" s="255"/>
      <c r="R353" s="255"/>
      <c r="S353" s="255"/>
      <c r="T353" s="256"/>
      <c r="U353" s="13"/>
      <c r="V353" s="13"/>
      <c r="W353" s="13"/>
      <c r="X353" s="13"/>
      <c r="Y353" s="13"/>
      <c r="Z353" s="13"/>
      <c r="AA353" s="13"/>
      <c r="AB353" s="13"/>
      <c r="AC353" s="13"/>
      <c r="AD353" s="13"/>
      <c r="AE353" s="13"/>
      <c r="AT353" s="257" t="s">
        <v>361</v>
      </c>
      <c r="AU353" s="257" t="s">
        <v>86</v>
      </c>
      <c r="AV353" s="13" t="s">
        <v>86</v>
      </c>
      <c r="AW353" s="13" t="s">
        <v>32</v>
      </c>
      <c r="AX353" s="13" t="s">
        <v>76</v>
      </c>
      <c r="AY353" s="257" t="s">
        <v>350</v>
      </c>
    </row>
    <row r="354" s="13" customFormat="1">
      <c r="A354" s="13"/>
      <c r="B354" s="247"/>
      <c r="C354" s="248"/>
      <c r="D354" s="242" t="s">
        <v>361</v>
      </c>
      <c r="E354" s="249" t="s">
        <v>173</v>
      </c>
      <c r="F354" s="250" t="s">
        <v>639</v>
      </c>
      <c r="G354" s="248"/>
      <c r="H354" s="251">
        <v>2.77</v>
      </c>
      <c r="I354" s="252"/>
      <c r="J354" s="248"/>
      <c r="K354" s="248"/>
      <c r="L354" s="253"/>
      <c r="M354" s="254"/>
      <c r="N354" s="255"/>
      <c r="O354" s="255"/>
      <c r="P354" s="255"/>
      <c r="Q354" s="255"/>
      <c r="R354" s="255"/>
      <c r="S354" s="255"/>
      <c r="T354" s="256"/>
      <c r="U354" s="13"/>
      <c r="V354" s="13"/>
      <c r="W354" s="13"/>
      <c r="X354" s="13"/>
      <c r="Y354" s="13"/>
      <c r="Z354" s="13"/>
      <c r="AA354" s="13"/>
      <c r="AB354" s="13"/>
      <c r="AC354" s="13"/>
      <c r="AD354" s="13"/>
      <c r="AE354" s="13"/>
      <c r="AT354" s="257" t="s">
        <v>361</v>
      </c>
      <c r="AU354" s="257" t="s">
        <v>86</v>
      </c>
      <c r="AV354" s="13" t="s">
        <v>86</v>
      </c>
      <c r="AW354" s="13" t="s">
        <v>32</v>
      </c>
      <c r="AX354" s="13" t="s">
        <v>76</v>
      </c>
      <c r="AY354" s="257" t="s">
        <v>350</v>
      </c>
    </row>
    <row r="355" s="13" customFormat="1">
      <c r="A355" s="13"/>
      <c r="B355" s="247"/>
      <c r="C355" s="248"/>
      <c r="D355" s="242" t="s">
        <v>361</v>
      </c>
      <c r="E355" s="249" t="s">
        <v>175</v>
      </c>
      <c r="F355" s="250" t="s">
        <v>640</v>
      </c>
      <c r="G355" s="248"/>
      <c r="H355" s="251">
        <v>31.399999999999999</v>
      </c>
      <c r="I355" s="252"/>
      <c r="J355" s="248"/>
      <c r="K355" s="248"/>
      <c r="L355" s="253"/>
      <c r="M355" s="254"/>
      <c r="N355" s="255"/>
      <c r="O355" s="255"/>
      <c r="P355" s="255"/>
      <c r="Q355" s="255"/>
      <c r="R355" s="255"/>
      <c r="S355" s="255"/>
      <c r="T355" s="256"/>
      <c r="U355" s="13"/>
      <c r="V355" s="13"/>
      <c r="W355" s="13"/>
      <c r="X355" s="13"/>
      <c r="Y355" s="13"/>
      <c r="Z355" s="13"/>
      <c r="AA355" s="13"/>
      <c r="AB355" s="13"/>
      <c r="AC355" s="13"/>
      <c r="AD355" s="13"/>
      <c r="AE355" s="13"/>
      <c r="AT355" s="257" t="s">
        <v>361</v>
      </c>
      <c r="AU355" s="257" t="s">
        <v>86</v>
      </c>
      <c r="AV355" s="13" t="s">
        <v>86</v>
      </c>
      <c r="AW355" s="13" t="s">
        <v>32</v>
      </c>
      <c r="AX355" s="13" t="s">
        <v>76</v>
      </c>
      <c r="AY355" s="257" t="s">
        <v>350</v>
      </c>
    </row>
    <row r="356" s="13" customFormat="1">
      <c r="A356" s="13"/>
      <c r="B356" s="247"/>
      <c r="C356" s="248"/>
      <c r="D356" s="242" t="s">
        <v>361</v>
      </c>
      <c r="E356" s="249" t="s">
        <v>177</v>
      </c>
      <c r="F356" s="250" t="s">
        <v>641</v>
      </c>
      <c r="G356" s="248"/>
      <c r="H356" s="251">
        <v>4.6900000000000004</v>
      </c>
      <c r="I356" s="252"/>
      <c r="J356" s="248"/>
      <c r="K356" s="248"/>
      <c r="L356" s="253"/>
      <c r="M356" s="254"/>
      <c r="N356" s="255"/>
      <c r="O356" s="255"/>
      <c r="P356" s="255"/>
      <c r="Q356" s="255"/>
      <c r="R356" s="255"/>
      <c r="S356" s="255"/>
      <c r="T356" s="256"/>
      <c r="U356" s="13"/>
      <c r="V356" s="13"/>
      <c r="W356" s="13"/>
      <c r="X356" s="13"/>
      <c r="Y356" s="13"/>
      <c r="Z356" s="13"/>
      <c r="AA356" s="13"/>
      <c r="AB356" s="13"/>
      <c r="AC356" s="13"/>
      <c r="AD356" s="13"/>
      <c r="AE356" s="13"/>
      <c r="AT356" s="257" t="s">
        <v>361</v>
      </c>
      <c r="AU356" s="257" t="s">
        <v>86</v>
      </c>
      <c r="AV356" s="13" t="s">
        <v>86</v>
      </c>
      <c r="AW356" s="13" t="s">
        <v>32</v>
      </c>
      <c r="AX356" s="13" t="s">
        <v>76</v>
      </c>
      <c r="AY356" s="257" t="s">
        <v>350</v>
      </c>
    </row>
    <row r="357" s="13" customFormat="1">
      <c r="A357" s="13"/>
      <c r="B357" s="247"/>
      <c r="C357" s="248"/>
      <c r="D357" s="242" t="s">
        <v>361</v>
      </c>
      <c r="E357" s="249" t="s">
        <v>179</v>
      </c>
      <c r="F357" s="250" t="s">
        <v>642</v>
      </c>
      <c r="G357" s="248"/>
      <c r="H357" s="251">
        <v>10.869999999999999</v>
      </c>
      <c r="I357" s="252"/>
      <c r="J357" s="248"/>
      <c r="K357" s="248"/>
      <c r="L357" s="253"/>
      <c r="M357" s="254"/>
      <c r="N357" s="255"/>
      <c r="O357" s="255"/>
      <c r="P357" s="255"/>
      <c r="Q357" s="255"/>
      <c r="R357" s="255"/>
      <c r="S357" s="255"/>
      <c r="T357" s="256"/>
      <c r="U357" s="13"/>
      <c r="V357" s="13"/>
      <c r="W357" s="13"/>
      <c r="X357" s="13"/>
      <c r="Y357" s="13"/>
      <c r="Z357" s="13"/>
      <c r="AA357" s="13"/>
      <c r="AB357" s="13"/>
      <c r="AC357" s="13"/>
      <c r="AD357" s="13"/>
      <c r="AE357" s="13"/>
      <c r="AT357" s="257" t="s">
        <v>361</v>
      </c>
      <c r="AU357" s="257" t="s">
        <v>86</v>
      </c>
      <c r="AV357" s="13" t="s">
        <v>86</v>
      </c>
      <c r="AW357" s="13" t="s">
        <v>32</v>
      </c>
      <c r="AX357" s="13" t="s">
        <v>76</v>
      </c>
      <c r="AY357" s="257" t="s">
        <v>350</v>
      </c>
    </row>
    <row r="358" s="13" customFormat="1">
      <c r="A358" s="13"/>
      <c r="B358" s="247"/>
      <c r="C358" s="248"/>
      <c r="D358" s="242" t="s">
        <v>361</v>
      </c>
      <c r="E358" s="249" t="s">
        <v>181</v>
      </c>
      <c r="F358" s="250" t="s">
        <v>643</v>
      </c>
      <c r="G358" s="248"/>
      <c r="H358" s="251">
        <v>4.0499999999999998</v>
      </c>
      <c r="I358" s="252"/>
      <c r="J358" s="248"/>
      <c r="K358" s="248"/>
      <c r="L358" s="253"/>
      <c r="M358" s="254"/>
      <c r="N358" s="255"/>
      <c r="O358" s="255"/>
      <c r="P358" s="255"/>
      <c r="Q358" s="255"/>
      <c r="R358" s="255"/>
      <c r="S358" s="255"/>
      <c r="T358" s="256"/>
      <c r="U358" s="13"/>
      <c r="V358" s="13"/>
      <c r="W358" s="13"/>
      <c r="X358" s="13"/>
      <c r="Y358" s="13"/>
      <c r="Z358" s="13"/>
      <c r="AA358" s="13"/>
      <c r="AB358" s="13"/>
      <c r="AC358" s="13"/>
      <c r="AD358" s="13"/>
      <c r="AE358" s="13"/>
      <c r="AT358" s="257" t="s">
        <v>361</v>
      </c>
      <c r="AU358" s="257" t="s">
        <v>86</v>
      </c>
      <c r="AV358" s="13" t="s">
        <v>86</v>
      </c>
      <c r="AW358" s="13" t="s">
        <v>32</v>
      </c>
      <c r="AX358" s="13" t="s">
        <v>76</v>
      </c>
      <c r="AY358" s="257" t="s">
        <v>350</v>
      </c>
    </row>
    <row r="359" s="13" customFormat="1">
      <c r="A359" s="13"/>
      <c r="B359" s="247"/>
      <c r="C359" s="248"/>
      <c r="D359" s="242" t="s">
        <v>361</v>
      </c>
      <c r="E359" s="249" t="s">
        <v>183</v>
      </c>
      <c r="F359" s="250" t="s">
        <v>644</v>
      </c>
      <c r="G359" s="248"/>
      <c r="H359" s="251">
        <v>3.79</v>
      </c>
      <c r="I359" s="252"/>
      <c r="J359" s="248"/>
      <c r="K359" s="248"/>
      <c r="L359" s="253"/>
      <c r="M359" s="254"/>
      <c r="N359" s="255"/>
      <c r="O359" s="255"/>
      <c r="P359" s="255"/>
      <c r="Q359" s="255"/>
      <c r="R359" s="255"/>
      <c r="S359" s="255"/>
      <c r="T359" s="256"/>
      <c r="U359" s="13"/>
      <c r="V359" s="13"/>
      <c r="W359" s="13"/>
      <c r="X359" s="13"/>
      <c r="Y359" s="13"/>
      <c r="Z359" s="13"/>
      <c r="AA359" s="13"/>
      <c r="AB359" s="13"/>
      <c r="AC359" s="13"/>
      <c r="AD359" s="13"/>
      <c r="AE359" s="13"/>
      <c r="AT359" s="257" t="s">
        <v>361</v>
      </c>
      <c r="AU359" s="257" t="s">
        <v>86</v>
      </c>
      <c r="AV359" s="13" t="s">
        <v>86</v>
      </c>
      <c r="AW359" s="13" t="s">
        <v>32</v>
      </c>
      <c r="AX359" s="13" t="s">
        <v>76</v>
      </c>
      <c r="AY359" s="257" t="s">
        <v>350</v>
      </c>
    </row>
    <row r="360" s="13" customFormat="1">
      <c r="A360" s="13"/>
      <c r="B360" s="247"/>
      <c r="C360" s="248"/>
      <c r="D360" s="242" t="s">
        <v>361</v>
      </c>
      <c r="E360" s="249" t="s">
        <v>185</v>
      </c>
      <c r="F360" s="250" t="s">
        <v>645</v>
      </c>
      <c r="G360" s="248"/>
      <c r="H360" s="251">
        <v>53.219999999999999</v>
      </c>
      <c r="I360" s="252"/>
      <c r="J360" s="248"/>
      <c r="K360" s="248"/>
      <c r="L360" s="253"/>
      <c r="M360" s="254"/>
      <c r="N360" s="255"/>
      <c r="O360" s="255"/>
      <c r="P360" s="255"/>
      <c r="Q360" s="255"/>
      <c r="R360" s="255"/>
      <c r="S360" s="255"/>
      <c r="T360" s="256"/>
      <c r="U360" s="13"/>
      <c r="V360" s="13"/>
      <c r="W360" s="13"/>
      <c r="X360" s="13"/>
      <c r="Y360" s="13"/>
      <c r="Z360" s="13"/>
      <c r="AA360" s="13"/>
      <c r="AB360" s="13"/>
      <c r="AC360" s="13"/>
      <c r="AD360" s="13"/>
      <c r="AE360" s="13"/>
      <c r="AT360" s="257" t="s">
        <v>361</v>
      </c>
      <c r="AU360" s="257" t="s">
        <v>86</v>
      </c>
      <c r="AV360" s="13" t="s">
        <v>86</v>
      </c>
      <c r="AW360" s="13" t="s">
        <v>32</v>
      </c>
      <c r="AX360" s="13" t="s">
        <v>76</v>
      </c>
      <c r="AY360" s="257" t="s">
        <v>350</v>
      </c>
    </row>
    <row r="361" s="13" customFormat="1">
      <c r="A361" s="13"/>
      <c r="B361" s="247"/>
      <c r="C361" s="248"/>
      <c r="D361" s="242" t="s">
        <v>361</v>
      </c>
      <c r="E361" s="249" t="s">
        <v>187</v>
      </c>
      <c r="F361" s="250" t="s">
        <v>646</v>
      </c>
      <c r="G361" s="248"/>
      <c r="H361" s="251">
        <v>12.32</v>
      </c>
      <c r="I361" s="252"/>
      <c r="J361" s="248"/>
      <c r="K361" s="248"/>
      <c r="L361" s="253"/>
      <c r="M361" s="254"/>
      <c r="N361" s="255"/>
      <c r="O361" s="255"/>
      <c r="P361" s="255"/>
      <c r="Q361" s="255"/>
      <c r="R361" s="255"/>
      <c r="S361" s="255"/>
      <c r="T361" s="256"/>
      <c r="U361" s="13"/>
      <c r="V361" s="13"/>
      <c r="W361" s="13"/>
      <c r="X361" s="13"/>
      <c r="Y361" s="13"/>
      <c r="Z361" s="13"/>
      <c r="AA361" s="13"/>
      <c r="AB361" s="13"/>
      <c r="AC361" s="13"/>
      <c r="AD361" s="13"/>
      <c r="AE361" s="13"/>
      <c r="AT361" s="257" t="s">
        <v>361</v>
      </c>
      <c r="AU361" s="257" t="s">
        <v>86</v>
      </c>
      <c r="AV361" s="13" t="s">
        <v>86</v>
      </c>
      <c r="AW361" s="13" t="s">
        <v>32</v>
      </c>
      <c r="AX361" s="13" t="s">
        <v>76</v>
      </c>
      <c r="AY361" s="257" t="s">
        <v>350</v>
      </c>
    </row>
    <row r="362" s="13" customFormat="1">
      <c r="A362" s="13"/>
      <c r="B362" s="247"/>
      <c r="C362" s="248"/>
      <c r="D362" s="242" t="s">
        <v>361</v>
      </c>
      <c r="E362" s="249" t="s">
        <v>189</v>
      </c>
      <c r="F362" s="250" t="s">
        <v>647</v>
      </c>
      <c r="G362" s="248"/>
      <c r="H362" s="251">
        <v>4.4900000000000002</v>
      </c>
      <c r="I362" s="252"/>
      <c r="J362" s="248"/>
      <c r="K362" s="248"/>
      <c r="L362" s="253"/>
      <c r="M362" s="254"/>
      <c r="N362" s="255"/>
      <c r="O362" s="255"/>
      <c r="P362" s="255"/>
      <c r="Q362" s="255"/>
      <c r="R362" s="255"/>
      <c r="S362" s="255"/>
      <c r="T362" s="256"/>
      <c r="U362" s="13"/>
      <c r="V362" s="13"/>
      <c r="W362" s="13"/>
      <c r="X362" s="13"/>
      <c r="Y362" s="13"/>
      <c r="Z362" s="13"/>
      <c r="AA362" s="13"/>
      <c r="AB362" s="13"/>
      <c r="AC362" s="13"/>
      <c r="AD362" s="13"/>
      <c r="AE362" s="13"/>
      <c r="AT362" s="257" t="s">
        <v>361</v>
      </c>
      <c r="AU362" s="257" t="s">
        <v>86</v>
      </c>
      <c r="AV362" s="13" t="s">
        <v>86</v>
      </c>
      <c r="AW362" s="13" t="s">
        <v>32</v>
      </c>
      <c r="AX362" s="13" t="s">
        <v>76</v>
      </c>
      <c r="AY362" s="257" t="s">
        <v>350</v>
      </c>
    </row>
    <row r="363" s="13" customFormat="1">
      <c r="A363" s="13"/>
      <c r="B363" s="247"/>
      <c r="C363" s="248"/>
      <c r="D363" s="242" t="s">
        <v>361</v>
      </c>
      <c r="E363" s="249" t="s">
        <v>191</v>
      </c>
      <c r="F363" s="250" t="s">
        <v>648</v>
      </c>
      <c r="G363" s="248"/>
      <c r="H363" s="251">
        <v>7.25</v>
      </c>
      <c r="I363" s="252"/>
      <c r="J363" s="248"/>
      <c r="K363" s="248"/>
      <c r="L363" s="253"/>
      <c r="M363" s="254"/>
      <c r="N363" s="255"/>
      <c r="O363" s="255"/>
      <c r="P363" s="255"/>
      <c r="Q363" s="255"/>
      <c r="R363" s="255"/>
      <c r="S363" s="255"/>
      <c r="T363" s="256"/>
      <c r="U363" s="13"/>
      <c r="V363" s="13"/>
      <c r="W363" s="13"/>
      <c r="X363" s="13"/>
      <c r="Y363" s="13"/>
      <c r="Z363" s="13"/>
      <c r="AA363" s="13"/>
      <c r="AB363" s="13"/>
      <c r="AC363" s="13"/>
      <c r="AD363" s="13"/>
      <c r="AE363" s="13"/>
      <c r="AT363" s="257" t="s">
        <v>361</v>
      </c>
      <c r="AU363" s="257" t="s">
        <v>86</v>
      </c>
      <c r="AV363" s="13" t="s">
        <v>86</v>
      </c>
      <c r="AW363" s="13" t="s">
        <v>32</v>
      </c>
      <c r="AX363" s="13" t="s">
        <v>76</v>
      </c>
      <c r="AY363" s="257" t="s">
        <v>350</v>
      </c>
    </row>
    <row r="364" s="13" customFormat="1">
      <c r="A364" s="13"/>
      <c r="B364" s="247"/>
      <c r="C364" s="248"/>
      <c r="D364" s="242" t="s">
        <v>361</v>
      </c>
      <c r="E364" s="249" t="s">
        <v>193</v>
      </c>
      <c r="F364" s="250" t="s">
        <v>649</v>
      </c>
      <c r="G364" s="248"/>
      <c r="H364" s="251">
        <v>5.9299999999999997</v>
      </c>
      <c r="I364" s="252"/>
      <c r="J364" s="248"/>
      <c r="K364" s="248"/>
      <c r="L364" s="253"/>
      <c r="M364" s="254"/>
      <c r="N364" s="255"/>
      <c r="O364" s="255"/>
      <c r="P364" s="255"/>
      <c r="Q364" s="255"/>
      <c r="R364" s="255"/>
      <c r="S364" s="255"/>
      <c r="T364" s="256"/>
      <c r="U364" s="13"/>
      <c r="V364" s="13"/>
      <c r="W364" s="13"/>
      <c r="X364" s="13"/>
      <c r="Y364" s="13"/>
      <c r="Z364" s="13"/>
      <c r="AA364" s="13"/>
      <c r="AB364" s="13"/>
      <c r="AC364" s="13"/>
      <c r="AD364" s="13"/>
      <c r="AE364" s="13"/>
      <c r="AT364" s="257" t="s">
        <v>361</v>
      </c>
      <c r="AU364" s="257" t="s">
        <v>86</v>
      </c>
      <c r="AV364" s="13" t="s">
        <v>86</v>
      </c>
      <c r="AW364" s="13" t="s">
        <v>32</v>
      </c>
      <c r="AX364" s="13" t="s">
        <v>76</v>
      </c>
      <c r="AY364" s="257" t="s">
        <v>350</v>
      </c>
    </row>
    <row r="365" s="13" customFormat="1">
      <c r="A365" s="13"/>
      <c r="B365" s="247"/>
      <c r="C365" s="248"/>
      <c r="D365" s="242" t="s">
        <v>361</v>
      </c>
      <c r="E365" s="249" t="s">
        <v>195</v>
      </c>
      <c r="F365" s="250" t="s">
        <v>650</v>
      </c>
      <c r="G365" s="248"/>
      <c r="H365" s="251">
        <v>1.22</v>
      </c>
      <c r="I365" s="252"/>
      <c r="J365" s="248"/>
      <c r="K365" s="248"/>
      <c r="L365" s="253"/>
      <c r="M365" s="254"/>
      <c r="N365" s="255"/>
      <c r="O365" s="255"/>
      <c r="P365" s="255"/>
      <c r="Q365" s="255"/>
      <c r="R365" s="255"/>
      <c r="S365" s="255"/>
      <c r="T365" s="256"/>
      <c r="U365" s="13"/>
      <c r="V365" s="13"/>
      <c r="W365" s="13"/>
      <c r="X365" s="13"/>
      <c r="Y365" s="13"/>
      <c r="Z365" s="13"/>
      <c r="AA365" s="13"/>
      <c r="AB365" s="13"/>
      <c r="AC365" s="13"/>
      <c r="AD365" s="13"/>
      <c r="AE365" s="13"/>
      <c r="AT365" s="257" t="s">
        <v>361</v>
      </c>
      <c r="AU365" s="257" t="s">
        <v>86</v>
      </c>
      <c r="AV365" s="13" t="s">
        <v>86</v>
      </c>
      <c r="AW365" s="13" t="s">
        <v>32</v>
      </c>
      <c r="AX365" s="13" t="s">
        <v>76</v>
      </c>
      <c r="AY365" s="257" t="s">
        <v>350</v>
      </c>
    </row>
    <row r="366" s="13" customFormat="1">
      <c r="A366" s="13"/>
      <c r="B366" s="247"/>
      <c r="C366" s="248"/>
      <c r="D366" s="242" t="s">
        <v>361</v>
      </c>
      <c r="E366" s="249" t="s">
        <v>197</v>
      </c>
      <c r="F366" s="250" t="s">
        <v>651</v>
      </c>
      <c r="G366" s="248"/>
      <c r="H366" s="251">
        <v>17.100000000000001</v>
      </c>
      <c r="I366" s="252"/>
      <c r="J366" s="248"/>
      <c r="K366" s="248"/>
      <c r="L366" s="253"/>
      <c r="M366" s="254"/>
      <c r="N366" s="255"/>
      <c r="O366" s="255"/>
      <c r="P366" s="255"/>
      <c r="Q366" s="255"/>
      <c r="R366" s="255"/>
      <c r="S366" s="255"/>
      <c r="T366" s="256"/>
      <c r="U366" s="13"/>
      <c r="V366" s="13"/>
      <c r="W366" s="13"/>
      <c r="X366" s="13"/>
      <c r="Y366" s="13"/>
      <c r="Z366" s="13"/>
      <c r="AA366" s="13"/>
      <c r="AB366" s="13"/>
      <c r="AC366" s="13"/>
      <c r="AD366" s="13"/>
      <c r="AE366" s="13"/>
      <c r="AT366" s="257" t="s">
        <v>361</v>
      </c>
      <c r="AU366" s="257" t="s">
        <v>86</v>
      </c>
      <c r="AV366" s="13" t="s">
        <v>86</v>
      </c>
      <c r="AW366" s="13" t="s">
        <v>32</v>
      </c>
      <c r="AX366" s="13" t="s">
        <v>76</v>
      </c>
      <c r="AY366" s="257" t="s">
        <v>350</v>
      </c>
    </row>
    <row r="367" s="13" customFormat="1">
      <c r="A367" s="13"/>
      <c r="B367" s="247"/>
      <c r="C367" s="248"/>
      <c r="D367" s="242" t="s">
        <v>361</v>
      </c>
      <c r="E367" s="249" t="s">
        <v>198</v>
      </c>
      <c r="F367" s="250" t="s">
        <v>652</v>
      </c>
      <c r="G367" s="248"/>
      <c r="H367" s="251">
        <v>2.0099999999999998</v>
      </c>
      <c r="I367" s="252"/>
      <c r="J367" s="248"/>
      <c r="K367" s="248"/>
      <c r="L367" s="253"/>
      <c r="M367" s="254"/>
      <c r="N367" s="255"/>
      <c r="O367" s="255"/>
      <c r="P367" s="255"/>
      <c r="Q367" s="255"/>
      <c r="R367" s="255"/>
      <c r="S367" s="255"/>
      <c r="T367" s="256"/>
      <c r="U367" s="13"/>
      <c r="V367" s="13"/>
      <c r="W367" s="13"/>
      <c r="X367" s="13"/>
      <c r="Y367" s="13"/>
      <c r="Z367" s="13"/>
      <c r="AA367" s="13"/>
      <c r="AB367" s="13"/>
      <c r="AC367" s="13"/>
      <c r="AD367" s="13"/>
      <c r="AE367" s="13"/>
      <c r="AT367" s="257" t="s">
        <v>361</v>
      </c>
      <c r="AU367" s="257" t="s">
        <v>86</v>
      </c>
      <c r="AV367" s="13" t="s">
        <v>86</v>
      </c>
      <c r="AW367" s="13" t="s">
        <v>32</v>
      </c>
      <c r="AX367" s="13" t="s">
        <v>76</v>
      </c>
      <c r="AY367" s="257" t="s">
        <v>350</v>
      </c>
    </row>
    <row r="368" s="13" customFormat="1">
      <c r="A368" s="13"/>
      <c r="B368" s="247"/>
      <c r="C368" s="248"/>
      <c r="D368" s="242" t="s">
        <v>361</v>
      </c>
      <c r="E368" s="249" t="s">
        <v>202</v>
      </c>
      <c r="F368" s="250" t="s">
        <v>653</v>
      </c>
      <c r="G368" s="248"/>
      <c r="H368" s="251">
        <v>2.9399999999999999</v>
      </c>
      <c r="I368" s="252"/>
      <c r="J368" s="248"/>
      <c r="K368" s="248"/>
      <c r="L368" s="253"/>
      <c r="M368" s="254"/>
      <c r="N368" s="255"/>
      <c r="O368" s="255"/>
      <c r="P368" s="255"/>
      <c r="Q368" s="255"/>
      <c r="R368" s="255"/>
      <c r="S368" s="255"/>
      <c r="T368" s="256"/>
      <c r="U368" s="13"/>
      <c r="V368" s="13"/>
      <c r="W368" s="13"/>
      <c r="X368" s="13"/>
      <c r="Y368" s="13"/>
      <c r="Z368" s="13"/>
      <c r="AA368" s="13"/>
      <c r="AB368" s="13"/>
      <c r="AC368" s="13"/>
      <c r="AD368" s="13"/>
      <c r="AE368" s="13"/>
      <c r="AT368" s="257" t="s">
        <v>361</v>
      </c>
      <c r="AU368" s="257" t="s">
        <v>86</v>
      </c>
      <c r="AV368" s="13" t="s">
        <v>86</v>
      </c>
      <c r="AW368" s="13" t="s">
        <v>32</v>
      </c>
      <c r="AX368" s="13" t="s">
        <v>76</v>
      </c>
      <c r="AY368" s="257" t="s">
        <v>350</v>
      </c>
    </row>
    <row r="369" s="13" customFormat="1">
      <c r="A369" s="13"/>
      <c r="B369" s="247"/>
      <c r="C369" s="248"/>
      <c r="D369" s="242" t="s">
        <v>361</v>
      </c>
      <c r="E369" s="249" t="s">
        <v>239</v>
      </c>
      <c r="F369" s="250" t="s">
        <v>654</v>
      </c>
      <c r="G369" s="248"/>
      <c r="H369" s="251">
        <v>24.109999999999999</v>
      </c>
      <c r="I369" s="252"/>
      <c r="J369" s="248"/>
      <c r="K369" s="248"/>
      <c r="L369" s="253"/>
      <c r="M369" s="254"/>
      <c r="N369" s="255"/>
      <c r="O369" s="255"/>
      <c r="P369" s="255"/>
      <c r="Q369" s="255"/>
      <c r="R369" s="255"/>
      <c r="S369" s="255"/>
      <c r="T369" s="256"/>
      <c r="U369" s="13"/>
      <c r="V369" s="13"/>
      <c r="W369" s="13"/>
      <c r="X369" s="13"/>
      <c r="Y369" s="13"/>
      <c r="Z369" s="13"/>
      <c r="AA369" s="13"/>
      <c r="AB369" s="13"/>
      <c r="AC369" s="13"/>
      <c r="AD369" s="13"/>
      <c r="AE369" s="13"/>
      <c r="AT369" s="257" t="s">
        <v>361</v>
      </c>
      <c r="AU369" s="257" t="s">
        <v>86</v>
      </c>
      <c r="AV369" s="13" t="s">
        <v>86</v>
      </c>
      <c r="AW369" s="13" t="s">
        <v>32</v>
      </c>
      <c r="AX369" s="13" t="s">
        <v>76</v>
      </c>
      <c r="AY369" s="257" t="s">
        <v>350</v>
      </c>
    </row>
    <row r="370" s="2" customFormat="1" ht="33" customHeight="1">
      <c r="A370" s="39"/>
      <c r="B370" s="40"/>
      <c r="C370" s="229" t="s">
        <v>655</v>
      </c>
      <c r="D370" s="229" t="s">
        <v>352</v>
      </c>
      <c r="E370" s="230" t="s">
        <v>656</v>
      </c>
      <c r="F370" s="231" t="s">
        <v>657</v>
      </c>
      <c r="G370" s="232" t="s">
        <v>374</v>
      </c>
      <c r="H370" s="233">
        <v>0.20599999999999999</v>
      </c>
      <c r="I370" s="234"/>
      <c r="J370" s="235">
        <f>ROUND(I370*H370,2)</f>
        <v>0</v>
      </c>
      <c r="K370" s="231" t="s">
        <v>356</v>
      </c>
      <c r="L370" s="45"/>
      <c r="M370" s="236" t="s">
        <v>1</v>
      </c>
      <c r="N370" s="237" t="s">
        <v>41</v>
      </c>
      <c r="O370" s="92"/>
      <c r="P370" s="238">
        <f>O370*H370</f>
        <v>0</v>
      </c>
      <c r="Q370" s="238">
        <v>0</v>
      </c>
      <c r="R370" s="238">
        <f>Q370*H370</f>
        <v>0</v>
      </c>
      <c r="S370" s="238">
        <v>2.2000000000000002</v>
      </c>
      <c r="T370" s="239">
        <f>S370*H370</f>
        <v>0.45319999999999999</v>
      </c>
      <c r="U370" s="39"/>
      <c r="V370" s="39"/>
      <c r="W370" s="39"/>
      <c r="X370" s="39"/>
      <c r="Y370" s="39"/>
      <c r="Z370" s="39"/>
      <c r="AA370" s="39"/>
      <c r="AB370" s="39"/>
      <c r="AC370" s="39"/>
      <c r="AD370" s="39"/>
      <c r="AE370" s="39"/>
      <c r="AR370" s="240" t="s">
        <v>357</v>
      </c>
      <c r="AT370" s="240" t="s">
        <v>352</v>
      </c>
      <c r="AU370" s="240" t="s">
        <v>86</v>
      </c>
      <c r="AY370" s="18" t="s">
        <v>350</v>
      </c>
      <c r="BE370" s="241">
        <f>IF(N370="základní",J370,0)</f>
        <v>0</v>
      </c>
      <c r="BF370" s="241">
        <f>IF(N370="snížená",J370,0)</f>
        <v>0</v>
      </c>
      <c r="BG370" s="241">
        <f>IF(N370="zákl. přenesená",J370,0)</f>
        <v>0</v>
      </c>
      <c r="BH370" s="241">
        <f>IF(N370="sníž. přenesená",J370,0)</f>
        <v>0</v>
      </c>
      <c r="BI370" s="241">
        <f>IF(N370="nulová",J370,0)</f>
        <v>0</v>
      </c>
      <c r="BJ370" s="18" t="s">
        <v>84</v>
      </c>
      <c r="BK370" s="241">
        <f>ROUND(I370*H370,2)</f>
        <v>0</v>
      </c>
      <c r="BL370" s="18" t="s">
        <v>357</v>
      </c>
      <c r="BM370" s="240" t="s">
        <v>658</v>
      </c>
    </row>
    <row r="371" s="2" customFormat="1">
      <c r="A371" s="39"/>
      <c r="B371" s="40"/>
      <c r="C371" s="41"/>
      <c r="D371" s="242" t="s">
        <v>359</v>
      </c>
      <c r="E371" s="41"/>
      <c r="F371" s="243" t="s">
        <v>659</v>
      </c>
      <c r="G371" s="41"/>
      <c r="H371" s="41"/>
      <c r="I371" s="244"/>
      <c r="J371" s="41"/>
      <c r="K371" s="41"/>
      <c r="L371" s="45"/>
      <c r="M371" s="245"/>
      <c r="N371" s="246"/>
      <c r="O371" s="92"/>
      <c r="P371" s="92"/>
      <c r="Q371" s="92"/>
      <c r="R371" s="92"/>
      <c r="S371" s="92"/>
      <c r="T371" s="93"/>
      <c r="U371" s="39"/>
      <c r="V371" s="39"/>
      <c r="W371" s="39"/>
      <c r="X371" s="39"/>
      <c r="Y371" s="39"/>
      <c r="Z371" s="39"/>
      <c r="AA371" s="39"/>
      <c r="AB371" s="39"/>
      <c r="AC371" s="39"/>
      <c r="AD371" s="39"/>
      <c r="AE371" s="39"/>
      <c r="AT371" s="18" t="s">
        <v>359</v>
      </c>
      <c r="AU371" s="18" t="s">
        <v>86</v>
      </c>
    </row>
    <row r="372" s="15" customFormat="1">
      <c r="A372" s="15"/>
      <c r="B372" s="269"/>
      <c r="C372" s="270"/>
      <c r="D372" s="242" t="s">
        <v>361</v>
      </c>
      <c r="E372" s="271" t="s">
        <v>1</v>
      </c>
      <c r="F372" s="272" t="s">
        <v>601</v>
      </c>
      <c r="G372" s="270"/>
      <c r="H372" s="271" t="s">
        <v>1</v>
      </c>
      <c r="I372" s="273"/>
      <c r="J372" s="270"/>
      <c r="K372" s="270"/>
      <c r="L372" s="274"/>
      <c r="M372" s="275"/>
      <c r="N372" s="276"/>
      <c r="O372" s="276"/>
      <c r="P372" s="276"/>
      <c r="Q372" s="276"/>
      <c r="R372" s="276"/>
      <c r="S372" s="276"/>
      <c r="T372" s="277"/>
      <c r="U372" s="15"/>
      <c r="V372" s="15"/>
      <c r="W372" s="15"/>
      <c r="X372" s="15"/>
      <c r="Y372" s="15"/>
      <c r="Z372" s="15"/>
      <c r="AA372" s="15"/>
      <c r="AB372" s="15"/>
      <c r="AC372" s="15"/>
      <c r="AD372" s="15"/>
      <c r="AE372" s="15"/>
      <c r="AT372" s="278" t="s">
        <v>361</v>
      </c>
      <c r="AU372" s="278" t="s">
        <v>86</v>
      </c>
      <c r="AV372" s="15" t="s">
        <v>84</v>
      </c>
      <c r="AW372" s="15" t="s">
        <v>32</v>
      </c>
      <c r="AX372" s="15" t="s">
        <v>76</v>
      </c>
      <c r="AY372" s="278" t="s">
        <v>350</v>
      </c>
    </row>
    <row r="373" s="13" customFormat="1">
      <c r="A373" s="13"/>
      <c r="B373" s="247"/>
      <c r="C373" s="248"/>
      <c r="D373" s="242" t="s">
        <v>361</v>
      </c>
      <c r="E373" s="249" t="s">
        <v>237</v>
      </c>
      <c r="F373" s="250" t="s">
        <v>660</v>
      </c>
      <c r="G373" s="248"/>
      <c r="H373" s="251">
        <v>5.1500000000000004</v>
      </c>
      <c r="I373" s="252"/>
      <c r="J373" s="248"/>
      <c r="K373" s="248"/>
      <c r="L373" s="253"/>
      <c r="M373" s="254"/>
      <c r="N373" s="255"/>
      <c r="O373" s="255"/>
      <c r="P373" s="255"/>
      <c r="Q373" s="255"/>
      <c r="R373" s="255"/>
      <c r="S373" s="255"/>
      <c r="T373" s="256"/>
      <c r="U373" s="13"/>
      <c r="V373" s="13"/>
      <c r="W373" s="13"/>
      <c r="X373" s="13"/>
      <c r="Y373" s="13"/>
      <c r="Z373" s="13"/>
      <c r="AA373" s="13"/>
      <c r="AB373" s="13"/>
      <c r="AC373" s="13"/>
      <c r="AD373" s="13"/>
      <c r="AE373" s="13"/>
      <c r="AT373" s="257" t="s">
        <v>361</v>
      </c>
      <c r="AU373" s="257" t="s">
        <v>86</v>
      </c>
      <c r="AV373" s="13" t="s">
        <v>86</v>
      </c>
      <c r="AW373" s="13" t="s">
        <v>32</v>
      </c>
      <c r="AX373" s="13" t="s">
        <v>76</v>
      </c>
      <c r="AY373" s="257" t="s">
        <v>350</v>
      </c>
    </row>
    <row r="374" s="13" customFormat="1">
      <c r="A374" s="13"/>
      <c r="B374" s="247"/>
      <c r="C374" s="248"/>
      <c r="D374" s="242" t="s">
        <v>361</v>
      </c>
      <c r="E374" s="249" t="s">
        <v>1</v>
      </c>
      <c r="F374" s="250" t="s">
        <v>661</v>
      </c>
      <c r="G374" s="248"/>
      <c r="H374" s="251">
        <v>0.20599999999999999</v>
      </c>
      <c r="I374" s="252"/>
      <c r="J374" s="248"/>
      <c r="K374" s="248"/>
      <c r="L374" s="253"/>
      <c r="M374" s="254"/>
      <c r="N374" s="255"/>
      <c r="O374" s="255"/>
      <c r="P374" s="255"/>
      <c r="Q374" s="255"/>
      <c r="R374" s="255"/>
      <c r="S374" s="255"/>
      <c r="T374" s="256"/>
      <c r="U374" s="13"/>
      <c r="V374" s="13"/>
      <c r="W374" s="13"/>
      <c r="X374" s="13"/>
      <c r="Y374" s="13"/>
      <c r="Z374" s="13"/>
      <c r="AA374" s="13"/>
      <c r="AB374" s="13"/>
      <c r="AC374" s="13"/>
      <c r="AD374" s="13"/>
      <c r="AE374" s="13"/>
      <c r="AT374" s="257" t="s">
        <v>361</v>
      </c>
      <c r="AU374" s="257" t="s">
        <v>86</v>
      </c>
      <c r="AV374" s="13" t="s">
        <v>86</v>
      </c>
      <c r="AW374" s="13" t="s">
        <v>32</v>
      </c>
      <c r="AX374" s="13" t="s">
        <v>84</v>
      </c>
      <c r="AY374" s="257" t="s">
        <v>350</v>
      </c>
    </row>
    <row r="375" s="2" customFormat="1" ht="33" customHeight="1">
      <c r="A375" s="39"/>
      <c r="B375" s="40"/>
      <c r="C375" s="229" t="s">
        <v>662</v>
      </c>
      <c r="D375" s="229" t="s">
        <v>352</v>
      </c>
      <c r="E375" s="230" t="s">
        <v>663</v>
      </c>
      <c r="F375" s="231" t="s">
        <v>664</v>
      </c>
      <c r="G375" s="232" t="s">
        <v>355</v>
      </c>
      <c r="H375" s="233">
        <v>276.084</v>
      </c>
      <c r="I375" s="234"/>
      <c r="J375" s="235">
        <f>ROUND(I375*H375,2)</f>
        <v>0</v>
      </c>
      <c r="K375" s="231" t="s">
        <v>356</v>
      </c>
      <c r="L375" s="45"/>
      <c r="M375" s="236" t="s">
        <v>1</v>
      </c>
      <c r="N375" s="237" t="s">
        <v>41</v>
      </c>
      <c r="O375" s="92"/>
      <c r="P375" s="238">
        <f>O375*H375</f>
        <v>0</v>
      </c>
      <c r="Q375" s="238">
        <v>0</v>
      </c>
      <c r="R375" s="238">
        <f>Q375*H375</f>
        <v>0</v>
      </c>
      <c r="S375" s="238">
        <v>0.058999999999999997</v>
      </c>
      <c r="T375" s="239">
        <f>S375*H375</f>
        <v>16.288955999999999</v>
      </c>
      <c r="U375" s="39"/>
      <c r="V375" s="39"/>
      <c r="W375" s="39"/>
      <c r="X375" s="39"/>
      <c r="Y375" s="39"/>
      <c r="Z375" s="39"/>
      <c r="AA375" s="39"/>
      <c r="AB375" s="39"/>
      <c r="AC375" s="39"/>
      <c r="AD375" s="39"/>
      <c r="AE375" s="39"/>
      <c r="AR375" s="240" t="s">
        <v>357</v>
      </c>
      <c r="AT375" s="240" t="s">
        <v>352</v>
      </c>
      <c r="AU375" s="240" t="s">
        <v>86</v>
      </c>
      <c r="AY375" s="18" t="s">
        <v>350</v>
      </c>
      <c r="BE375" s="241">
        <f>IF(N375="základní",J375,0)</f>
        <v>0</v>
      </c>
      <c r="BF375" s="241">
        <f>IF(N375="snížená",J375,0)</f>
        <v>0</v>
      </c>
      <c r="BG375" s="241">
        <f>IF(N375="zákl. přenesená",J375,0)</f>
        <v>0</v>
      </c>
      <c r="BH375" s="241">
        <f>IF(N375="sníž. přenesená",J375,0)</f>
        <v>0</v>
      </c>
      <c r="BI375" s="241">
        <f>IF(N375="nulová",J375,0)</f>
        <v>0</v>
      </c>
      <c r="BJ375" s="18" t="s">
        <v>84</v>
      </c>
      <c r="BK375" s="241">
        <f>ROUND(I375*H375,2)</f>
        <v>0</v>
      </c>
      <c r="BL375" s="18" t="s">
        <v>357</v>
      </c>
      <c r="BM375" s="240" t="s">
        <v>665</v>
      </c>
    </row>
    <row r="376" s="2" customFormat="1">
      <c r="A376" s="39"/>
      <c r="B376" s="40"/>
      <c r="C376" s="41"/>
      <c r="D376" s="242" t="s">
        <v>359</v>
      </c>
      <c r="E376" s="41"/>
      <c r="F376" s="243" t="s">
        <v>666</v>
      </c>
      <c r="G376" s="41"/>
      <c r="H376" s="41"/>
      <c r="I376" s="244"/>
      <c r="J376" s="41"/>
      <c r="K376" s="41"/>
      <c r="L376" s="45"/>
      <c r="M376" s="245"/>
      <c r="N376" s="246"/>
      <c r="O376" s="92"/>
      <c r="P376" s="92"/>
      <c r="Q376" s="92"/>
      <c r="R376" s="92"/>
      <c r="S376" s="92"/>
      <c r="T376" s="93"/>
      <c r="U376" s="39"/>
      <c r="V376" s="39"/>
      <c r="W376" s="39"/>
      <c r="X376" s="39"/>
      <c r="Y376" s="39"/>
      <c r="Z376" s="39"/>
      <c r="AA376" s="39"/>
      <c r="AB376" s="39"/>
      <c r="AC376" s="39"/>
      <c r="AD376" s="39"/>
      <c r="AE376" s="39"/>
      <c r="AT376" s="18" t="s">
        <v>359</v>
      </c>
      <c r="AU376" s="18" t="s">
        <v>86</v>
      </c>
    </row>
    <row r="377" s="15" customFormat="1">
      <c r="A377" s="15"/>
      <c r="B377" s="269"/>
      <c r="C377" s="270"/>
      <c r="D377" s="242" t="s">
        <v>361</v>
      </c>
      <c r="E377" s="271" t="s">
        <v>1</v>
      </c>
      <c r="F377" s="272" t="s">
        <v>667</v>
      </c>
      <c r="G377" s="270"/>
      <c r="H377" s="271" t="s">
        <v>1</v>
      </c>
      <c r="I377" s="273"/>
      <c r="J377" s="270"/>
      <c r="K377" s="270"/>
      <c r="L377" s="274"/>
      <c r="M377" s="275"/>
      <c r="N377" s="276"/>
      <c r="O377" s="276"/>
      <c r="P377" s="276"/>
      <c r="Q377" s="276"/>
      <c r="R377" s="276"/>
      <c r="S377" s="276"/>
      <c r="T377" s="277"/>
      <c r="U377" s="15"/>
      <c r="V377" s="15"/>
      <c r="W377" s="15"/>
      <c r="X377" s="15"/>
      <c r="Y377" s="15"/>
      <c r="Z377" s="15"/>
      <c r="AA377" s="15"/>
      <c r="AB377" s="15"/>
      <c r="AC377" s="15"/>
      <c r="AD377" s="15"/>
      <c r="AE377" s="15"/>
      <c r="AT377" s="278" t="s">
        <v>361</v>
      </c>
      <c r="AU377" s="278" t="s">
        <v>86</v>
      </c>
      <c r="AV377" s="15" t="s">
        <v>84</v>
      </c>
      <c r="AW377" s="15" t="s">
        <v>32</v>
      </c>
      <c r="AX377" s="15" t="s">
        <v>76</v>
      </c>
      <c r="AY377" s="278" t="s">
        <v>350</v>
      </c>
    </row>
    <row r="378" s="13" customFormat="1">
      <c r="A378" s="13"/>
      <c r="B378" s="247"/>
      <c r="C378" s="248"/>
      <c r="D378" s="242" t="s">
        <v>361</v>
      </c>
      <c r="E378" s="249" t="s">
        <v>140</v>
      </c>
      <c r="F378" s="250" t="s">
        <v>668</v>
      </c>
      <c r="G378" s="248"/>
      <c r="H378" s="251">
        <v>276.084</v>
      </c>
      <c r="I378" s="252"/>
      <c r="J378" s="248"/>
      <c r="K378" s="248"/>
      <c r="L378" s="253"/>
      <c r="M378" s="254"/>
      <c r="N378" s="255"/>
      <c r="O378" s="255"/>
      <c r="P378" s="255"/>
      <c r="Q378" s="255"/>
      <c r="R378" s="255"/>
      <c r="S378" s="255"/>
      <c r="T378" s="256"/>
      <c r="U378" s="13"/>
      <c r="V378" s="13"/>
      <c r="W378" s="13"/>
      <c r="X378" s="13"/>
      <c r="Y378" s="13"/>
      <c r="Z378" s="13"/>
      <c r="AA378" s="13"/>
      <c r="AB378" s="13"/>
      <c r="AC378" s="13"/>
      <c r="AD378" s="13"/>
      <c r="AE378" s="13"/>
      <c r="AT378" s="257" t="s">
        <v>361</v>
      </c>
      <c r="AU378" s="257" t="s">
        <v>86</v>
      </c>
      <c r="AV378" s="13" t="s">
        <v>86</v>
      </c>
      <c r="AW378" s="13" t="s">
        <v>32</v>
      </c>
      <c r="AX378" s="13" t="s">
        <v>84</v>
      </c>
      <c r="AY378" s="257" t="s">
        <v>350</v>
      </c>
    </row>
    <row r="379" s="2" customFormat="1" ht="24.15" customHeight="1">
      <c r="A379" s="39"/>
      <c r="B379" s="40"/>
      <c r="C379" s="229" t="s">
        <v>669</v>
      </c>
      <c r="D379" s="229" t="s">
        <v>352</v>
      </c>
      <c r="E379" s="230" t="s">
        <v>670</v>
      </c>
      <c r="F379" s="231" t="s">
        <v>671</v>
      </c>
      <c r="G379" s="232" t="s">
        <v>483</v>
      </c>
      <c r="H379" s="233">
        <v>1.3999999999999999</v>
      </c>
      <c r="I379" s="234"/>
      <c r="J379" s="235">
        <f>ROUND(I379*H379,2)</f>
        <v>0</v>
      </c>
      <c r="K379" s="231" t="s">
        <v>356</v>
      </c>
      <c r="L379" s="45"/>
      <c r="M379" s="236" t="s">
        <v>1</v>
      </c>
      <c r="N379" s="237" t="s">
        <v>41</v>
      </c>
      <c r="O379" s="92"/>
      <c r="P379" s="238">
        <f>O379*H379</f>
        <v>0</v>
      </c>
      <c r="Q379" s="238">
        <v>0</v>
      </c>
      <c r="R379" s="238">
        <f>Q379*H379</f>
        <v>0</v>
      </c>
      <c r="S379" s="238">
        <v>1</v>
      </c>
      <c r="T379" s="239">
        <f>S379*H379</f>
        <v>1.3999999999999999</v>
      </c>
      <c r="U379" s="39"/>
      <c r="V379" s="39"/>
      <c r="W379" s="39"/>
      <c r="X379" s="39"/>
      <c r="Y379" s="39"/>
      <c r="Z379" s="39"/>
      <c r="AA379" s="39"/>
      <c r="AB379" s="39"/>
      <c r="AC379" s="39"/>
      <c r="AD379" s="39"/>
      <c r="AE379" s="39"/>
      <c r="AR379" s="240" t="s">
        <v>357</v>
      </c>
      <c r="AT379" s="240" t="s">
        <v>352</v>
      </c>
      <c r="AU379" s="240" t="s">
        <v>86</v>
      </c>
      <c r="AY379" s="18" t="s">
        <v>350</v>
      </c>
      <c r="BE379" s="241">
        <f>IF(N379="základní",J379,0)</f>
        <v>0</v>
      </c>
      <c r="BF379" s="241">
        <f>IF(N379="snížená",J379,0)</f>
        <v>0</v>
      </c>
      <c r="BG379" s="241">
        <f>IF(N379="zákl. přenesená",J379,0)</f>
        <v>0</v>
      </c>
      <c r="BH379" s="241">
        <f>IF(N379="sníž. přenesená",J379,0)</f>
        <v>0</v>
      </c>
      <c r="BI379" s="241">
        <f>IF(N379="nulová",J379,0)</f>
        <v>0</v>
      </c>
      <c r="BJ379" s="18" t="s">
        <v>84</v>
      </c>
      <c r="BK379" s="241">
        <f>ROUND(I379*H379,2)</f>
        <v>0</v>
      </c>
      <c r="BL379" s="18" t="s">
        <v>357</v>
      </c>
      <c r="BM379" s="240" t="s">
        <v>672</v>
      </c>
    </row>
    <row r="380" s="2" customFormat="1">
      <c r="A380" s="39"/>
      <c r="B380" s="40"/>
      <c r="C380" s="41"/>
      <c r="D380" s="242" t="s">
        <v>359</v>
      </c>
      <c r="E380" s="41"/>
      <c r="F380" s="243" t="s">
        <v>673</v>
      </c>
      <c r="G380" s="41"/>
      <c r="H380" s="41"/>
      <c r="I380" s="244"/>
      <c r="J380" s="41"/>
      <c r="K380" s="41"/>
      <c r="L380" s="45"/>
      <c r="M380" s="245"/>
      <c r="N380" s="246"/>
      <c r="O380" s="92"/>
      <c r="P380" s="92"/>
      <c r="Q380" s="92"/>
      <c r="R380" s="92"/>
      <c r="S380" s="92"/>
      <c r="T380" s="93"/>
      <c r="U380" s="39"/>
      <c r="V380" s="39"/>
      <c r="W380" s="39"/>
      <c r="X380" s="39"/>
      <c r="Y380" s="39"/>
      <c r="Z380" s="39"/>
      <c r="AA380" s="39"/>
      <c r="AB380" s="39"/>
      <c r="AC380" s="39"/>
      <c r="AD380" s="39"/>
      <c r="AE380" s="39"/>
      <c r="AT380" s="18" t="s">
        <v>359</v>
      </c>
      <c r="AU380" s="18" t="s">
        <v>86</v>
      </c>
    </row>
    <row r="381" s="13" customFormat="1">
      <c r="A381" s="13"/>
      <c r="B381" s="247"/>
      <c r="C381" s="248"/>
      <c r="D381" s="242" t="s">
        <v>361</v>
      </c>
      <c r="E381" s="249" t="s">
        <v>1</v>
      </c>
      <c r="F381" s="250" t="s">
        <v>674</v>
      </c>
      <c r="G381" s="248"/>
      <c r="H381" s="251">
        <v>0.52000000000000002</v>
      </c>
      <c r="I381" s="252"/>
      <c r="J381" s="248"/>
      <c r="K381" s="248"/>
      <c r="L381" s="253"/>
      <c r="M381" s="254"/>
      <c r="N381" s="255"/>
      <c r="O381" s="255"/>
      <c r="P381" s="255"/>
      <c r="Q381" s="255"/>
      <c r="R381" s="255"/>
      <c r="S381" s="255"/>
      <c r="T381" s="256"/>
      <c r="U381" s="13"/>
      <c r="V381" s="13"/>
      <c r="W381" s="13"/>
      <c r="X381" s="13"/>
      <c r="Y381" s="13"/>
      <c r="Z381" s="13"/>
      <c r="AA381" s="13"/>
      <c r="AB381" s="13"/>
      <c r="AC381" s="13"/>
      <c r="AD381" s="13"/>
      <c r="AE381" s="13"/>
      <c r="AT381" s="257" t="s">
        <v>361</v>
      </c>
      <c r="AU381" s="257" t="s">
        <v>86</v>
      </c>
      <c r="AV381" s="13" t="s">
        <v>86</v>
      </c>
      <c r="AW381" s="13" t="s">
        <v>32</v>
      </c>
      <c r="AX381" s="13" t="s">
        <v>76</v>
      </c>
      <c r="AY381" s="257" t="s">
        <v>350</v>
      </c>
    </row>
    <row r="382" s="13" customFormat="1">
      <c r="A382" s="13"/>
      <c r="B382" s="247"/>
      <c r="C382" s="248"/>
      <c r="D382" s="242" t="s">
        <v>361</v>
      </c>
      <c r="E382" s="249" t="s">
        <v>1</v>
      </c>
      <c r="F382" s="250" t="s">
        <v>675</v>
      </c>
      <c r="G382" s="248"/>
      <c r="H382" s="251">
        <v>0.88</v>
      </c>
      <c r="I382" s="252"/>
      <c r="J382" s="248"/>
      <c r="K382" s="248"/>
      <c r="L382" s="253"/>
      <c r="M382" s="254"/>
      <c r="N382" s="255"/>
      <c r="O382" s="255"/>
      <c r="P382" s="255"/>
      <c r="Q382" s="255"/>
      <c r="R382" s="255"/>
      <c r="S382" s="255"/>
      <c r="T382" s="256"/>
      <c r="U382" s="13"/>
      <c r="V382" s="13"/>
      <c r="W382" s="13"/>
      <c r="X382" s="13"/>
      <c r="Y382" s="13"/>
      <c r="Z382" s="13"/>
      <c r="AA382" s="13"/>
      <c r="AB382" s="13"/>
      <c r="AC382" s="13"/>
      <c r="AD382" s="13"/>
      <c r="AE382" s="13"/>
      <c r="AT382" s="257" t="s">
        <v>361</v>
      </c>
      <c r="AU382" s="257" t="s">
        <v>86</v>
      </c>
      <c r="AV382" s="13" t="s">
        <v>86</v>
      </c>
      <c r="AW382" s="13" t="s">
        <v>32</v>
      </c>
      <c r="AX382" s="13" t="s">
        <v>76</v>
      </c>
      <c r="AY382" s="257" t="s">
        <v>350</v>
      </c>
    </row>
    <row r="383" s="14" customFormat="1">
      <c r="A383" s="14"/>
      <c r="B383" s="258"/>
      <c r="C383" s="259"/>
      <c r="D383" s="242" t="s">
        <v>361</v>
      </c>
      <c r="E383" s="260" t="s">
        <v>1</v>
      </c>
      <c r="F383" s="261" t="s">
        <v>364</v>
      </c>
      <c r="G383" s="259"/>
      <c r="H383" s="262">
        <v>1.3999999999999999</v>
      </c>
      <c r="I383" s="263"/>
      <c r="J383" s="259"/>
      <c r="K383" s="259"/>
      <c r="L383" s="264"/>
      <c r="M383" s="265"/>
      <c r="N383" s="266"/>
      <c r="O383" s="266"/>
      <c r="P383" s="266"/>
      <c r="Q383" s="266"/>
      <c r="R383" s="266"/>
      <c r="S383" s="266"/>
      <c r="T383" s="267"/>
      <c r="U383" s="14"/>
      <c r="V383" s="14"/>
      <c r="W383" s="14"/>
      <c r="X383" s="14"/>
      <c r="Y383" s="14"/>
      <c r="Z383" s="14"/>
      <c r="AA383" s="14"/>
      <c r="AB383" s="14"/>
      <c r="AC383" s="14"/>
      <c r="AD383" s="14"/>
      <c r="AE383" s="14"/>
      <c r="AT383" s="268" t="s">
        <v>361</v>
      </c>
      <c r="AU383" s="268" t="s">
        <v>86</v>
      </c>
      <c r="AV383" s="14" t="s">
        <v>357</v>
      </c>
      <c r="AW383" s="14" t="s">
        <v>32</v>
      </c>
      <c r="AX383" s="14" t="s">
        <v>84</v>
      </c>
      <c r="AY383" s="268" t="s">
        <v>350</v>
      </c>
    </row>
    <row r="384" s="2" customFormat="1" ht="24.15" customHeight="1">
      <c r="A384" s="39"/>
      <c r="B384" s="40"/>
      <c r="C384" s="229" t="s">
        <v>676</v>
      </c>
      <c r="D384" s="229" t="s">
        <v>352</v>
      </c>
      <c r="E384" s="230" t="s">
        <v>677</v>
      </c>
      <c r="F384" s="231" t="s">
        <v>678</v>
      </c>
      <c r="G384" s="232" t="s">
        <v>483</v>
      </c>
      <c r="H384" s="233">
        <v>17.084</v>
      </c>
      <c r="I384" s="234"/>
      <c r="J384" s="235">
        <f>ROUND(I384*H384,2)</f>
        <v>0</v>
      </c>
      <c r="K384" s="231" t="s">
        <v>385</v>
      </c>
      <c r="L384" s="45"/>
      <c r="M384" s="236" t="s">
        <v>1</v>
      </c>
      <c r="N384" s="237" t="s">
        <v>41</v>
      </c>
      <c r="O384" s="92"/>
      <c r="P384" s="238">
        <f>O384*H384</f>
        <v>0</v>
      </c>
      <c r="Q384" s="238">
        <v>0</v>
      </c>
      <c r="R384" s="238">
        <f>Q384*H384</f>
        <v>0</v>
      </c>
      <c r="S384" s="238">
        <v>1</v>
      </c>
      <c r="T384" s="239">
        <f>S384*H384</f>
        <v>17.084</v>
      </c>
      <c r="U384" s="39"/>
      <c r="V384" s="39"/>
      <c r="W384" s="39"/>
      <c r="X384" s="39"/>
      <c r="Y384" s="39"/>
      <c r="Z384" s="39"/>
      <c r="AA384" s="39"/>
      <c r="AB384" s="39"/>
      <c r="AC384" s="39"/>
      <c r="AD384" s="39"/>
      <c r="AE384" s="39"/>
      <c r="AR384" s="240" t="s">
        <v>357</v>
      </c>
      <c r="AT384" s="240" t="s">
        <v>352</v>
      </c>
      <c r="AU384" s="240" t="s">
        <v>86</v>
      </c>
      <c r="AY384" s="18" t="s">
        <v>350</v>
      </c>
      <c r="BE384" s="241">
        <f>IF(N384="základní",J384,0)</f>
        <v>0</v>
      </c>
      <c r="BF384" s="241">
        <f>IF(N384="snížená",J384,0)</f>
        <v>0</v>
      </c>
      <c r="BG384" s="241">
        <f>IF(N384="zákl. přenesená",J384,0)</f>
        <v>0</v>
      </c>
      <c r="BH384" s="241">
        <f>IF(N384="sníž. přenesená",J384,0)</f>
        <v>0</v>
      </c>
      <c r="BI384" s="241">
        <f>IF(N384="nulová",J384,0)</f>
        <v>0</v>
      </c>
      <c r="BJ384" s="18" t="s">
        <v>84</v>
      </c>
      <c r="BK384" s="241">
        <f>ROUND(I384*H384,2)</f>
        <v>0</v>
      </c>
      <c r="BL384" s="18" t="s">
        <v>357</v>
      </c>
      <c r="BM384" s="240" t="s">
        <v>679</v>
      </c>
    </row>
    <row r="385" s="2" customFormat="1">
      <c r="A385" s="39"/>
      <c r="B385" s="40"/>
      <c r="C385" s="41"/>
      <c r="D385" s="242" t="s">
        <v>359</v>
      </c>
      <c r="E385" s="41"/>
      <c r="F385" s="243" t="s">
        <v>680</v>
      </c>
      <c r="G385" s="41"/>
      <c r="H385" s="41"/>
      <c r="I385" s="244"/>
      <c r="J385" s="41"/>
      <c r="K385" s="41"/>
      <c r="L385" s="45"/>
      <c r="M385" s="245"/>
      <c r="N385" s="246"/>
      <c r="O385" s="92"/>
      <c r="P385" s="92"/>
      <c r="Q385" s="92"/>
      <c r="R385" s="92"/>
      <c r="S385" s="92"/>
      <c r="T385" s="93"/>
      <c r="U385" s="39"/>
      <c r="V385" s="39"/>
      <c r="W385" s="39"/>
      <c r="X385" s="39"/>
      <c r="Y385" s="39"/>
      <c r="Z385" s="39"/>
      <c r="AA385" s="39"/>
      <c r="AB385" s="39"/>
      <c r="AC385" s="39"/>
      <c r="AD385" s="39"/>
      <c r="AE385" s="39"/>
      <c r="AT385" s="18" t="s">
        <v>359</v>
      </c>
      <c r="AU385" s="18" t="s">
        <v>86</v>
      </c>
    </row>
    <row r="386" s="13" customFormat="1">
      <c r="A386" s="13"/>
      <c r="B386" s="247"/>
      <c r="C386" s="248"/>
      <c r="D386" s="242" t="s">
        <v>361</v>
      </c>
      <c r="E386" s="249" t="s">
        <v>1</v>
      </c>
      <c r="F386" s="250" t="s">
        <v>681</v>
      </c>
      <c r="G386" s="248"/>
      <c r="H386" s="251">
        <v>17.084</v>
      </c>
      <c r="I386" s="252"/>
      <c r="J386" s="248"/>
      <c r="K386" s="248"/>
      <c r="L386" s="253"/>
      <c r="M386" s="254"/>
      <c r="N386" s="255"/>
      <c r="O386" s="255"/>
      <c r="P386" s="255"/>
      <c r="Q386" s="255"/>
      <c r="R386" s="255"/>
      <c r="S386" s="255"/>
      <c r="T386" s="256"/>
      <c r="U386" s="13"/>
      <c r="V386" s="13"/>
      <c r="W386" s="13"/>
      <c r="X386" s="13"/>
      <c r="Y386" s="13"/>
      <c r="Z386" s="13"/>
      <c r="AA386" s="13"/>
      <c r="AB386" s="13"/>
      <c r="AC386" s="13"/>
      <c r="AD386" s="13"/>
      <c r="AE386" s="13"/>
      <c r="AT386" s="257" t="s">
        <v>361</v>
      </c>
      <c r="AU386" s="257" t="s">
        <v>86</v>
      </c>
      <c r="AV386" s="13" t="s">
        <v>86</v>
      </c>
      <c r="AW386" s="13" t="s">
        <v>32</v>
      </c>
      <c r="AX386" s="13" t="s">
        <v>84</v>
      </c>
      <c r="AY386" s="257" t="s">
        <v>350</v>
      </c>
    </row>
    <row r="387" s="2" customFormat="1" ht="24.15" customHeight="1">
      <c r="A387" s="39"/>
      <c r="B387" s="40"/>
      <c r="C387" s="229" t="s">
        <v>682</v>
      </c>
      <c r="D387" s="229" t="s">
        <v>352</v>
      </c>
      <c r="E387" s="230" t="s">
        <v>683</v>
      </c>
      <c r="F387" s="231" t="s">
        <v>684</v>
      </c>
      <c r="G387" s="232" t="s">
        <v>355</v>
      </c>
      <c r="H387" s="233">
        <v>0.32400000000000001</v>
      </c>
      <c r="I387" s="234"/>
      <c r="J387" s="235">
        <f>ROUND(I387*H387,2)</f>
        <v>0</v>
      </c>
      <c r="K387" s="231" t="s">
        <v>356</v>
      </c>
      <c r="L387" s="45"/>
      <c r="M387" s="236" t="s">
        <v>1</v>
      </c>
      <c r="N387" s="237" t="s">
        <v>41</v>
      </c>
      <c r="O387" s="92"/>
      <c r="P387" s="238">
        <f>O387*H387</f>
        <v>0</v>
      </c>
      <c r="Q387" s="238">
        <v>0</v>
      </c>
      <c r="R387" s="238">
        <f>Q387*H387</f>
        <v>0</v>
      </c>
      <c r="S387" s="238">
        <v>0.041000000000000002</v>
      </c>
      <c r="T387" s="239">
        <f>S387*H387</f>
        <v>0.013284000000000001</v>
      </c>
      <c r="U387" s="39"/>
      <c r="V387" s="39"/>
      <c r="W387" s="39"/>
      <c r="X387" s="39"/>
      <c r="Y387" s="39"/>
      <c r="Z387" s="39"/>
      <c r="AA387" s="39"/>
      <c r="AB387" s="39"/>
      <c r="AC387" s="39"/>
      <c r="AD387" s="39"/>
      <c r="AE387" s="39"/>
      <c r="AR387" s="240" t="s">
        <v>357</v>
      </c>
      <c r="AT387" s="240" t="s">
        <v>352</v>
      </c>
      <c r="AU387" s="240" t="s">
        <v>86</v>
      </c>
      <c r="AY387" s="18" t="s">
        <v>350</v>
      </c>
      <c r="BE387" s="241">
        <f>IF(N387="základní",J387,0)</f>
        <v>0</v>
      </c>
      <c r="BF387" s="241">
        <f>IF(N387="snížená",J387,0)</f>
        <v>0</v>
      </c>
      <c r="BG387" s="241">
        <f>IF(N387="zákl. přenesená",J387,0)</f>
        <v>0</v>
      </c>
      <c r="BH387" s="241">
        <f>IF(N387="sníž. přenesená",J387,0)</f>
        <v>0</v>
      </c>
      <c r="BI387" s="241">
        <f>IF(N387="nulová",J387,0)</f>
        <v>0</v>
      </c>
      <c r="BJ387" s="18" t="s">
        <v>84</v>
      </c>
      <c r="BK387" s="241">
        <f>ROUND(I387*H387,2)</f>
        <v>0</v>
      </c>
      <c r="BL387" s="18" t="s">
        <v>357</v>
      </c>
      <c r="BM387" s="240" t="s">
        <v>685</v>
      </c>
    </row>
    <row r="388" s="2" customFormat="1">
      <c r="A388" s="39"/>
      <c r="B388" s="40"/>
      <c r="C388" s="41"/>
      <c r="D388" s="242" t="s">
        <v>359</v>
      </c>
      <c r="E388" s="41"/>
      <c r="F388" s="243" t="s">
        <v>686</v>
      </c>
      <c r="G388" s="41"/>
      <c r="H388" s="41"/>
      <c r="I388" s="244"/>
      <c r="J388" s="41"/>
      <c r="K388" s="41"/>
      <c r="L388" s="45"/>
      <c r="M388" s="245"/>
      <c r="N388" s="246"/>
      <c r="O388" s="92"/>
      <c r="P388" s="92"/>
      <c r="Q388" s="92"/>
      <c r="R388" s="92"/>
      <c r="S388" s="92"/>
      <c r="T388" s="93"/>
      <c r="U388" s="39"/>
      <c r="V388" s="39"/>
      <c r="W388" s="39"/>
      <c r="X388" s="39"/>
      <c r="Y388" s="39"/>
      <c r="Z388" s="39"/>
      <c r="AA388" s="39"/>
      <c r="AB388" s="39"/>
      <c r="AC388" s="39"/>
      <c r="AD388" s="39"/>
      <c r="AE388" s="39"/>
      <c r="AT388" s="18" t="s">
        <v>359</v>
      </c>
      <c r="AU388" s="18" t="s">
        <v>86</v>
      </c>
    </row>
    <row r="389" s="13" customFormat="1">
      <c r="A389" s="13"/>
      <c r="B389" s="247"/>
      <c r="C389" s="248"/>
      <c r="D389" s="242" t="s">
        <v>361</v>
      </c>
      <c r="E389" s="249" t="s">
        <v>1</v>
      </c>
      <c r="F389" s="250" t="s">
        <v>687</v>
      </c>
      <c r="G389" s="248"/>
      <c r="H389" s="251">
        <v>0.32400000000000001</v>
      </c>
      <c r="I389" s="252"/>
      <c r="J389" s="248"/>
      <c r="K389" s="248"/>
      <c r="L389" s="253"/>
      <c r="M389" s="254"/>
      <c r="N389" s="255"/>
      <c r="O389" s="255"/>
      <c r="P389" s="255"/>
      <c r="Q389" s="255"/>
      <c r="R389" s="255"/>
      <c r="S389" s="255"/>
      <c r="T389" s="256"/>
      <c r="U389" s="13"/>
      <c r="V389" s="13"/>
      <c r="W389" s="13"/>
      <c r="X389" s="13"/>
      <c r="Y389" s="13"/>
      <c r="Z389" s="13"/>
      <c r="AA389" s="13"/>
      <c r="AB389" s="13"/>
      <c r="AC389" s="13"/>
      <c r="AD389" s="13"/>
      <c r="AE389" s="13"/>
      <c r="AT389" s="257" t="s">
        <v>361</v>
      </c>
      <c r="AU389" s="257" t="s">
        <v>86</v>
      </c>
      <c r="AV389" s="13" t="s">
        <v>86</v>
      </c>
      <c r="AW389" s="13" t="s">
        <v>32</v>
      </c>
      <c r="AX389" s="13" t="s">
        <v>84</v>
      </c>
      <c r="AY389" s="257" t="s">
        <v>350</v>
      </c>
    </row>
    <row r="390" s="2" customFormat="1" ht="24.15" customHeight="1">
      <c r="A390" s="39"/>
      <c r="B390" s="40"/>
      <c r="C390" s="229" t="s">
        <v>688</v>
      </c>
      <c r="D390" s="229" t="s">
        <v>352</v>
      </c>
      <c r="E390" s="230" t="s">
        <v>689</v>
      </c>
      <c r="F390" s="231" t="s">
        <v>690</v>
      </c>
      <c r="G390" s="232" t="s">
        <v>355</v>
      </c>
      <c r="H390" s="233">
        <v>0.748</v>
      </c>
      <c r="I390" s="234"/>
      <c r="J390" s="235">
        <f>ROUND(I390*H390,2)</f>
        <v>0</v>
      </c>
      <c r="K390" s="231" t="s">
        <v>385</v>
      </c>
      <c r="L390" s="45"/>
      <c r="M390" s="236" t="s">
        <v>1</v>
      </c>
      <c r="N390" s="237" t="s">
        <v>41</v>
      </c>
      <c r="O390" s="92"/>
      <c r="P390" s="238">
        <f>O390*H390</f>
        <v>0</v>
      </c>
      <c r="Q390" s="238">
        <v>0</v>
      </c>
      <c r="R390" s="238">
        <f>Q390*H390</f>
        <v>0</v>
      </c>
      <c r="S390" s="238">
        <v>0.074999999999999997</v>
      </c>
      <c r="T390" s="239">
        <f>S390*H390</f>
        <v>0.056099999999999997</v>
      </c>
      <c r="U390" s="39"/>
      <c r="V390" s="39"/>
      <c r="W390" s="39"/>
      <c r="X390" s="39"/>
      <c r="Y390" s="39"/>
      <c r="Z390" s="39"/>
      <c r="AA390" s="39"/>
      <c r="AB390" s="39"/>
      <c r="AC390" s="39"/>
      <c r="AD390" s="39"/>
      <c r="AE390" s="39"/>
      <c r="AR390" s="240" t="s">
        <v>357</v>
      </c>
      <c r="AT390" s="240" t="s">
        <v>352</v>
      </c>
      <c r="AU390" s="240" t="s">
        <v>86</v>
      </c>
      <c r="AY390" s="18" t="s">
        <v>350</v>
      </c>
      <c r="BE390" s="241">
        <f>IF(N390="základní",J390,0)</f>
        <v>0</v>
      </c>
      <c r="BF390" s="241">
        <f>IF(N390="snížená",J390,0)</f>
        <v>0</v>
      </c>
      <c r="BG390" s="241">
        <f>IF(N390="zákl. přenesená",J390,0)</f>
        <v>0</v>
      </c>
      <c r="BH390" s="241">
        <f>IF(N390="sníž. přenesená",J390,0)</f>
        <v>0</v>
      </c>
      <c r="BI390" s="241">
        <f>IF(N390="nulová",J390,0)</f>
        <v>0</v>
      </c>
      <c r="BJ390" s="18" t="s">
        <v>84</v>
      </c>
      <c r="BK390" s="241">
        <f>ROUND(I390*H390,2)</f>
        <v>0</v>
      </c>
      <c r="BL390" s="18" t="s">
        <v>357</v>
      </c>
      <c r="BM390" s="240" t="s">
        <v>691</v>
      </c>
    </row>
    <row r="391" s="2" customFormat="1">
      <c r="A391" s="39"/>
      <c r="B391" s="40"/>
      <c r="C391" s="41"/>
      <c r="D391" s="242" t="s">
        <v>359</v>
      </c>
      <c r="E391" s="41"/>
      <c r="F391" s="243" t="s">
        <v>692</v>
      </c>
      <c r="G391" s="41"/>
      <c r="H391" s="41"/>
      <c r="I391" s="244"/>
      <c r="J391" s="41"/>
      <c r="K391" s="41"/>
      <c r="L391" s="45"/>
      <c r="M391" s="245"/>
      <c r="N391" s="246"/>
      <c r="O391" s="92"/>
      <c r="P391" s="92"/>
      <c r="Q391" s="92"/>
      <c r="R391" s="92"/>
      <c r="S391" s="92"/>
      <c r="T391" s="93"/>
      <c r="U391" s="39"/>
      <c r="V391" s="39"/>
      <c r="W391" s="39"/>
      <c r="X391" s="39"/>
      <c r="Y391" s="39"/>
      <c r="Z391" s="39"/>
      <c r="AA391" s="39"/>
      <c r="AB391" s="39"/>
      <c r="AC391" s="39"/>
      <c r="AD391" s="39"/>
      <c r="AE391" s="39"/>
      <c r="AT391" s="18" t="s">
        <v>359</v>
      </c>
      <c r="AU391" s="18" t="s">
        <v>86</v>
      </c>
    </row>
    <row r="392" s="15" customFormat="1">
      <c r="A392" s="15"/>
      <c r="B392" s="269"/>
      <c r="C392" s="270"/>
      <c r="D392" s="242" t="s">
        <v>361</v>
      </c>
      <c r="E392" s="271" t="s">
        <v>1</v>
      </c>
      <c r="F392" s="272" t="s">
        <v>693</v>
      </c>
      <c r="G392" s="270"/>
      <c r="H392" s="271" t="s">
        <v>1</v>
      </c>
      <c r="I392" s="273"/>
      <c r="J392" s="270"/>
      <c r="K392" s="270"/>
      <c r="L392" s="274"/>
      <c r="M392" s="275"/>
      <c r="N392" s="276"/>
      <c r="O392" s="276"/>
      <c r="P392" s="276"/>
      <c r="Q392" s="276"/>
      <c r="R392" s="276"/>
      <c r="S392" s="276"/>
      <c r="T392" s="277"/>
      <c r="U392" s="15"/>
      <c r="V392" s="15"/>
      <c r="W392" s="15"/>
      <c r="X392" s="15"/>
      <c r="Y392" s="15"/>
      <c r="Z392" s="15"/>
      <c r="AA392" s="15"/>
      <c r="AB392" s="15"/>
      <c r="AC392" s="15"/>
      <c r="AD392" s="15"/>
      <c r="AE392" s="15"/>
      <c r="AT392" s="278" t="s">
        <v>361</v>
      </c>
      <c r="AU392" s="278" t="s">
        <v>86</v>
      </c>
      <c r="AV392" s="15" t="s">
        <v>84</v>
      </c>
      <c r="AW392" s="15" t="s">
        <v>32</v>
      </c>
      <c r="AX392" s="15" t="s">
        <v>76</v>
      </c>
      <c r="AY392" s="278" t="s">
        <v>350</v>
      </c>
    </row>
    <row r="393" s="13" customFormat="1">
      <c r="A393" s="13"/>
      <c r="B393" s="247"/>
      <c r="C393" s="248"/>
      <c r="D393" s="242" t="s">
        <v>361</v>
      </c>
      <c r="E393" s="249" t="s">
        <v>1</v>
      </c>
      <c r="F393" s="250" t="s">
        <v>694</v>
      </c>
      <c r="G393" s="248"/>
      <c r="H393" s="251">
        <v>0.748</v>
      </c>
      <c r="I393" s="252"/>
      <c r="J393" s="248"/>
      <c r="K393" s="248"/>
      <c r="L393" s="253"/>
      <c r="M393" s="254"/>
      <c r="N393" s="255"/>
      <c r="O393" s="255"/>
      <c r="P393" s="255"/>
      <c r="Q393" s="255"/>
      <c r="R393" s="255"/>
      <c r="S393" s="255"/>
      <c r="T393" s="256"/>
      <c r="U393" s="13"/>
      <c r="V393" s="13"/>
      <c r="W393" s="13"/>
      <c r="X393" s="13"/>
      <c r="Y393" s="13"/>
      <c r="Z393" s="13"/>
      <c r="AA393" s="13"/>
      <c r="AB393" s="13"/>
      <c r="AC393" s="13"/>
      <c r="AD393" s="13"/>
      <c r="AE393" s="13"/>
      <c r="AT393" s="257" t="s">
        <v>361</v>
      </c>
      <c r="AU393" s="257" t="s">
        <v>86</v>
      </c>
      <c r="AV393" s="13" t="s">
        <v>86</v>
      </c>
      <c r="AW393" s="13" t="s">
        <v>32</v>
      </c>
      <c r="AX393" s="13" t="s">
        <v>84</v>
      </c>
      <c r="AY393" s="257" t="s">
        <v>350</v>
      </c>
    </row>
    <row r="394" s="2" customFormat="1" ht="24.15" customHeight="1">
      <c r="A394" s="39"/>
      <c r="B394" s="40"/>
      <c r="C394" s="229" t="s">
        <v>695</v>
      </c>
      <c r="D394" s="229" t="s">
        <v>352</v>
      </c>
      <c r="E394" s="230" t="s">
        <v>696</v>
      </c>
      <c r="F394" s="231" t="s">
        <v>697</v>
      </c>
      <c r="G394" s="232" t="s">
        <v>355</v>
      </c>
      <c r="H394" s="233">
        <v>4.3529999999999998</v>
      </c>
      <c r="I394" s="234"/>
      <c r="J394" s="235">
        <f>ROUND(I394*H394,2)</f>
        <v>0</v>
      </c>
      <c r="K394" s="231" t="s">
        <v>385</v>
      </c>
      <c r="L394" s="45"/>
      <c r="M394" s="236" t="s">
        <v>1</v>
      </c>
      <c r="N394" s="237" t="s">
        <v>41</v>
      </c>
      <c r="O394" s="92"/>
      <c r="P394" s="238">
        <f>O394*H394</f>
        <v>0</v>
      </c>
      <c r="Q394" s="238">
        <v>0</v>
      </c>
      <c r="R394" s="238">
        <f>Q394*H394</f>
        <v>0</v>
      </c>
      <c r="S394" s="238">
        <v>0.062</v>
      </c>
      <c r="T394" s="239">
        <f>S394*H394</f>
        <v>0.26988599999999996</v>
      </c>
      <c r="U394" s="39"/>
      <c r="V394" s="39"/>
      <c r="W394" s="39"/>
      <c r="X394" s="39"/>
      <c r="Y394" s="39"/>
      <c r="Z394" s="39"/>
      <c r="AA394" s="39"/>
      <c r="AB394" s="39"/>
      <c r="AC394" s="39"/>
      <c r="AD394" s="39"/>
      <c r="AE394" s="39"/>
      <c r="AR394" s="240" t="s">
        <v>357</v>
      </c>
      <c r="AT394" s="240" t="s">
        <v>352</v>
      </c>
      <c r="AU394" s="240" t="s">
        <v>86</v>
      </c>
      <c r="AY394" s="18" t="s">
        <v>350</v>
      </c>
      <c r="BE394" s="241">
        <f>IF(N394="základní",J394,0)</f>
        <v>0</v>
      </c>
      <c r="BF394" s="241">
        <f>IF(N394="snížená",J394,0)</f>
        <v>0</v>
      </c>
      <c r="BG394" s="241">
        <f>IF(N394="zákl. přenesená",J394,0)</f>
        <v>0</v>
      </c>
      <c r="BH394" s="241">
        <f>IF(N394="sníž. přenesená",J394,0)</f>
        <v>0</v>
      </c>
      <c r="BI394" s="241">
        <f>IF(N394="nulová",J394,0)</f>
        <v>0</v>
      </c>
      <c r="BJ394" s="18" t="s">
        <v>84</v>
      </c>
      <c r="BK394" s="241">
        <f>ROUND(I394*H394,2)</f>
        <v>0</v>
      </c>
      <c r="BL394" s="18" t="s">
        <v>357</v>
      </c>
      <c r="BM394" s="240" t="s">
        <v>698</v>
      </c>
    </row>
    <row r="395" s="2" customFormat="1">
      <c r="A395" s="39"/>
      <c r="B395" s="40"/>
      <c r="C395" s="41"/>
      <c r="D395" s="242" t="s">
        <v>359</v>
      </c>
      <c r="E395" s="41"/>
      <c r="F395" s="243" t="s">
        <v>699</v>
      </c>
      <c r="G395" s="41"/>
      <c r="H395" s="41"/>
      <c r="I395" s="244"/>
      <c r="J395" s="41"/>
      <c r="K395" s="41"/>
      <c r="L395" s="45"/>
      <c r="M395" s="245"/>
      <c r="N395" s="246"/>
      <c r="O395" s="92"/>
      <c r="P395" s="92"/>
      <c r="Q395" s="92"/>
      <c r="R395" s="92"/>
      <c r="S395" s="92"/>
      <c r="T395" s="93"/>
      <c r="U395" s="39"/>
      <c r="V395" s="39"/>
      <c r="W395" s="39"/>
      <c r="X395" s="39"/>
      <c r="Y395" s="39"/>
      <c r="Z395" s="39"/>
      <c r="AA395" s="39"/>
      <c r="AB395" s="39"/>
      <c r="AC395" s="39"/>
      <c r="AD395" s="39"/>
      <c r="AE395" s="39"/>
      <c r="AT395" s="18" t="s">
        <v>359</v>
      </c>
      <c r="AU395" s="18" t="s">
        <v>86</v>
      </c>
    </row>
    <row r="396" s="15" customFormat="1">
      <c r="A396" s="15"/>
      <c r="B396" s="269"/>
      <c r="C396" s="270"/>
      <c r="D396" s="242" t="s">
        <v>361</v>
      </c>
      <c r="E396" s="271" t="s">
        <v>1</v>
      </c>
      <c r="F396" s="272" t="s">
        <v>693</v>
      </c>
      <c r="G396" s="270"/>
      <c r="H396" s="271" t="s">
        <v>1</v>
      </c>
      <c r="I396" s="273"/>
      <c r="J396" s="270"/>
      <c r="K396" s="270"/>
      <c r="L396" s="274"/>
      <c r="M396" s="275"/>
      <c r="N396" s="276"/>
      <c r="O396" s="276"/>
      <c r="P396" s="276"/>
      <c r="Q396" s="276"/>
      <c r="R396" s="276"/>
      <c r="S396" s="276"/>
      <c r="T396" s="277"/>
      <c r="U396" s="15"/>
      <c r="V396" s="15"/>
      <c r="W396" s="15"/>
      <c r="X396" s="15"/>
      <c r="Y396" s="15"/>
      <c r="Z396" s="15"/>
      <c r="AA396" s="15"/>
      <c r="AB396" s="15"/>
      <c r="AC396" s="15"/>
      <c r="AD396" s="15"/>
      <c r="AE396" s="15"/>
      <c r="AT396" s="278" t="s">
        <v>361</v>
      </c>
      <c r="AU396" s="278" t="s">
        <v>86</v>
      </c>
      <c r="AV396" s="15" t="s">
        <v>84</v>
      </c>
      <c r="AW396" s="15" t="s">
        <v>32</v>
      </c>
      <c r="AX396" s="15" t="s">
        <v>76</v>
      </c>
      <c r="AY396" s="278" t="s">
        <v>350</v>
      </c>
    </row>
    <row r="397" s="13" customFormat="1">
      <c r="A397" s="13"/>
      <c r="B397" s="247"/>
      <c r="C397" s="248"/>
      <c r="D397" s="242" t="s">
        <v>361</v>
      </c>
      <c r="E397" s="249" t="s">
        <v>1</v>
      </c>
      <c r="F397" s="250" t="s">
        <v>700</v>
      </c>
      <c r="G397" s="248"/>
      <c r="H397" s="251">
        <v>4.3529999999999998</v>
      </c>
      <c r="I397" s="252"/>
      <c r="J397" s="248"/>
      <c r="K397" s="248"/>
      <c r="L397" s="253"/>
      <c r="M397" s="254"/>
      <c r="N397" s="255"/>
      <c r="O397" s="255"/>
      <c r="P397" s="255"/>
      <c r="Q397" s="255"/>
      <c r="R397" s="255"/>
      <c r="S397" s="255"/>
      <c r="T397" s="256"/>
      <c r="U397" s="13"/>
      <c r="V397" s="13"/>
      <c r="W397" s="13"/>
      <c r="X397" s="13"/>
      <c r="Y397" s="13"/>
      <c r="Z397" s="13"/>
      <c r="AA397" s="13"/>
      <c r="AB397" s="13"/>
      <c r="AC397" s="13"/>
      <c r="AD397" s="13"/>
      <c r="AE397" s="13"/>
      <c r="AT397" s="257" t="s">
        <v>361</v>
      </c>
      <c r="AU397" s="257" t="s">
        <v>86</v>
      </c>
      <c r="AV397" s="13" t="s">
        <v>86</v>
      </c>
      <c r="AW397" s="13" t="s">
        <v>32</v>
      </c>
      <c r="AX397" s="13" t="s">
        <v>84</v>
      </c>
      <c r="AY397" s="257" t="s">
        <v>350</v>
      </c>
    </row>
    <row r="398" s="2" customFormat="1" ht="24.15" customHeight="1">
      <c r="A398" s="39"/>
      <c r="B398" s="40"/>
      <c r="C398" s="229" t="s">
        <v>701</v>
      </c>
      <c r="D398" s="229" t="s">
        <v>352</v>
      </c>
      <c r="E398" s="230" t="s">
        <v>702</v>
      </c>
      <c r="F398" s="231" t="s">
        <v>703</v>
      </c>
      <c r="G398" s="232" t="s">
        <v>355</v>
      </c>
      <c r="H398" s="233">
        <v>44.969999999999999</v>
      </c>
      <c r="I398" s="234"/>
      <c r="J398" s="235">
        <f>ROUND(I398*H398,2)</f>
        <v>0</v>
      </c>
      <c r="K398" s="231" t="s">
        <v>385</v>
      </c>
      <c r="L398" s="45"/>
      <c r="M398" s="236" t="s">
        <v>1</v>
      </c>
      <c r="N398" s="237" t="s">
        <v>41</v>
      </c>
      <c r="O398" s="92"/>
      <c r="P398" s="238">
        <f>O398*H398</f>
        <v>0</v>
      </c>
      <c r="Q398" s="238">
        <v>0</v>
      </c>
      <c r="R398" s="238">
        <f>Q398*H398</f>
        <v>0</v>
      </c>
      <c r="S398" s="238">
        <v>0.053999999999999999</v>
      </c>
      <c r="T398" s="239">
        <f>S398*H398</f>
        <v>2.4283799999999998</v>
      </c>
      <c r="U398" s="39"/>
      <c r="V398" s="39"/>
      <c r="W398" s="39"/>
      <c r="X398" s="39"/>
      <c r="Y398" s="39"/>
      <c r="Z398" s="39"/>
      <c r="AA398" s="39"/>
      <c r="AB398" s="39"/>
      <c r="AC398" s="39"/>
      <c r="AD398" s="39"/>
      <c r="AE398" s="39"/>
      <c r="AR398" s="240" t="s">
        <v>357</v>
      </c>
      <c r="AT398" s="240" t="s">
        <v>352</v>
      </c>
      <c r="AU398" s="240" t="s">
        <v>86</v>
      </c>
      <c r="AY398" s="18" t="s">
        <v>350</v>
      </c>
      <c r="BE398" s="241">
        <f>IF(N398="základní",J398,0)</f>
        <v>0</v>
      </c>
      <c r="BF398" s="241">
        <f>IF(N398="snížená",J398,0)</f>
        <v>0</v>
      </c>
      <c r="BG398" s="241">
        <f>IF(N398="zákl. přenesená",J398,0)</f>
        <v>0</v>
      </c>
      <c r="BH398" s="241">
        <f>IF(N398="sníž. přenesená",J398,0)</f>
        <v>0</v>
      </c>
      <c r="BI398" s="241">
        <f>IF(N398="nulová",J398,0)</f>
        <v>0</v>
      </c>
      <c r="BJ398" s="18" t="s">
        <v>84</v>
      </c>
      <c r="BK398" s="241">
        <f>ROUND(I398*H398,2)</f>
        <v>0</v>
      </c>
      <c r="BL398" s="18" t="s">
        <v>357</v>
      </c>
      <c r="BM398" s="240" t="s">
        <v>704</v>
      </c>
    </row>
    <row r="399" s="2" customFormat="1">
      <c r="A399" s="39"/>
      <c r="B399" s="40"/>
      <c r="C399" s="41"/>
      <c r="D399" s="242" t="s">
        <v>359</v>
      </c>
      <c r="E399" s="41"/>
      <c r="F399" s="243" t="s">
        <v>705</v>
      </c>
      <c r="G399" s="41"/>
      <c r="H399" s="41"/>
      <c r="I399" s="244"/>
      <c r="J399" s="41"/>
      <c r="K399" s="41"/>
      <c r="L399" s="45"/>
      <c r="M399" s="245"/>
      <c r="N399" s="246"/>
      <c r="O399" s="92"/>
      <c r="P399" s="92"/>
      <c r="Q399" s="92"/>
      <c r="R399" s="92"/>
      <c r="S399" s="92"/>
      <c r="T399" s="93"/>
      <c r="U399" s="39"/>
      <c r="V399" s="39"/>
      <c r="W399" s="39"/>
      <c r="X399" s="39"/>
      <c r="Y399" s="39"/>
      <c r="Z399" s="39"/>
      <c r="AA399" s="39"/>
      <c r="AB399" s="39"/>
      <c r="AC399" s="39"/>
      <c r="AD399" s="39"/>
      <c r="AE399" s="39"/>
      <c r="AT399" s="18" t="s">
        <v>359</v>
      </c>
      <c r="AU399" s="18" t="s">
        <v>86</v>
      </c>
    </row>
    <row r="400" s="15" customFormat="1">
      <c r="A400" s="15"/>
      <c r="B400" s="269"/>
      <c r="C400" s="270"/>
      <c r="D400" s="242" t="s">
        <v>361</v>
      </c>
      <c r="E400" s="271" t="s">
        <v>1</v>
      </c>
      <c r="F400" s="272" t="s">
        <v>693</v>
      </c>
      <c r="G400" s="270"/>
      <c r="H400" s="271" t="s">
        <v>1</v>
      </c>
      <c r="I400" s="273"/>
      <c r="J400" s="270"/>
      <c r="K400" s="270"/>
      <c r="L400" s="274"/>
      <c r="M400" s="275"/>
      <c r="N400" s="276"/>
      <c r="O400" s="276"/>
      <c r="P400" s="276"/>
      <c r="Q400" s="276"/>
      <c r="R400" s="276"/>
      <c r="S400" s="276"/>
      <c r="T400" s="277"/>
      <c r="U400" s="15"/>
      <c r="V400" s="15"/>
      <c r="W400" s="15"/>
      <c r="X400" s="15"/>
      <c r="Y400" s="15"/>
      <c r="Z400" s="15"/>
      <c r="AA400" s="15"/>
      <c r="AB400" s="15"/>
      <c r="AC400" s="15"/>
      <c r="AD400" s="15"/>
      <c r="AE400" s="15"/>
      <c r="AT400" s="278" t="s">
        <v>361</v>
      </c>
      <c r="AU400" s="278" t="s">
        <v>86</v>
      </c>
      <c r="AV400" s="15" t="s">
        <v>84</v>
      </c>
      <c r="AW400" s="15" t="s">
        <v>32</v>
      </c>
      <c r="AX400" s="15" t="s">
        <v>76</v>
      </c>
      <c r="AY400" s="278" t="s">
        <v>350</v>
      </c>
    </row>
    <row r="401" s="13" customFormat="1">
      <c r="A401" s="13"/>
      <c r="B401" s="247"/>
      <c r="C401" s="248"/>
      <c r="D401" s="242" t="s">
        <v>361</v>
      </c>
      <c r="E401" s="249" t="s">
        <v>1</v>
      </c>
      <c r="F401" s="250" t="s">
        <v>706</v>
      </c>
      <c r="G401" s="248"/>
      <c r="H401" s="251">
        <v>44.969999999999999</v>
      </c>
      <c r="I401" s="252"/>
      <c r="J401" s="248"/>
      <c r="K401" s="248"/>
      <c r="L401" s="253"/>
      <c r="M401" s="254"/>
      <c r="N401" s="255"/>
      <c r="O401" s="255"/>
      <c r="P401" s="255"/>
      <c r="Q401" s="255"/>
      <c r="R401" s="255"/>
      <c r="S401" s="255"/>
      <c r="T401" s="256"/>
      <c r="U401" s="13"/>
      <c r="V401" s="13"/>
      <c r="W401" s="13"/>
      <c r="X401" s="13"/>
      <c r="Y401" s="13"/>
      <c r="Z401" s="13"/>
      <c r="AA401" s="13"/>
      <c r="AB401" s="13"/>
      <c r="AC401" s="13"/>
      <c r="AD401" s="13"/>
      <c r="AE401" s="13"/>
      <c r="AT401" s="257" t="s">
        <v>361</v>
      </c>
      <c r="AU401" s="257" t="s">
        <v>86</v>
      </c>
      <c r="AV401" s="13" t="s">
        <v>86</v>
      </c>
      <c r="AW401" s="13" t="s">
        <v>32</v>
      </c>
      <c r="AX401" s="13" t="s">
        <v>84</v>
      </c>
      <c r="AY401" s="257" t="s">
        <v>350</v>
      </c>
    </row>
    <row r="402" s="2" customFormat="1" ht="24.15" customHeight="1">
      <c r="A402" s="39"/>
      <c r="B402" s="40"/>
      <c r="C402" s="229" t="s">
        <v>707</v>
      </c>
      <c r="D402" s="229" t="s">
        <v>352</v>
      </c>
      <c r="E402" s="230" t="s">
        <v>708</v>
      </c>
      <c r="F402" s="231" t="s">
        <v>709</v>
      </c>
      <c r="G402" s="232" t="s">
        <v>355</v>
      </c>
      <c r="H402" s="233">
        <v>13.481999999999999</v>
      </c>
      <c r="I402" s="234"/>
      <c r="J402" s="235">
        <f>ROUND(I402*H402,2)</f>
        <v>0</v>
      </c>
      <c r="K402" s="231" t="s">
        <v>385</v>
      </c>
      <c r="L402" s="45"/>
      <c r="M402" s="236" t="s">
        <v>1</v>
      </c>
      <c r="N402" s="237" t="s">
        <v>41</v>
      </c>
      <c r="O402" s="92"/>
      <c r="P402" s="238">
        <f>O402*H402</f>
        <v>0</v>
      </c>
      <c r="Q402" s="238">
        <v>0</v>
      </c>
      <c r="R402" s="238">
        <f>Q402*H402</f>
        <v>0</v>
      </c>
      <c r="S402" s="238">
        <v>0.047</v>
      </c>
      <c r="T402" s="239">
        <f>S402*H402</f>
        <v>0.63365399999999994</v>
      </c>
      <c r="U402" s="39"/>
      <c r="V402" s="39"/>
      <c r="W402" s="39"/>
      <c r="X402" s="39"/>
      <c r="Y402" s="39"/>
      <c r="Z402" s="39"/>
      <c r="AA402" s="39"/>
      <c r="AB402" s="39"/>
      <c r="AC402" s="39"/>
      <c r="AD402" s="39"/>
      <c r="AE402" s="39"/>
      <c r="AR402" s="240" t="s">
        <v>357</v>
      </c>
      <c r="AT402" s="240" t="s">
        <v>352</v>
      </c>
      <c r="AU402" s="240" t="s">
        <v>86</v>
      </c>
      <c r="AY402" s="18" t="s">
        <v>350</v>
      </c>
      <c r="BE402" s="241">
        <f>IF(N402="základní",J402,0)</f>
        <v>0</v>
      </c>
      <c r="BF402" s="241">
        <f>IF(N402="snížená",J402,0)</f>
        <v>0</v>
      </c>
      <c r="BG402" s="241">
        <f>IF(N402="zákl. přenesená",J402,0)</f>
        <v>0</v>
      </c>
      <c r="BH402" s="241">
        <f>IF(N402="sníž. přenesená",J402,0)</f>
        <v>0</v>
      </c>
      <c r="BI402" s="241">
        <f>IF(N402="nulová",J402,0)</f>
        <v>0</v>
      </c>
      <c r="BJ402" s="18" t="s">
        <v>84</v>
      </c>
      <c r="BK402" s="241">
        <f>ROUND(I402*H402,2)</f>
        <v>0</v>
      </c>
      <c r="BL402" s="18" t="s">
        <v>357</v>
      </c>
      <c r="BM402" s="240" t="s">
        <v>710</v>
      </c>
    </row>
    <row r="403" s="2" customFormat="1">
      <c r="A403" s="39"/>
      <c r="B403" s="40"/>
      <c r="C403" s="41"/>
      <c r="D403" s="242" t="s">
        <v>359</v>
      </c>
      <c r="E403" s="41"/>
      <c r="F403" s="243" t="s">
        <v>711</v>
      </c>
      <c r="G403" s="41"/>
      <c r="H403" s="41"/>
      <c r="I403" s="244"/>
      <c r="J403" s="41"/>
      <c r="K403" s="41"/>
      <c r="L403" s="45"/>
      <c r="M403" s="245"/>
      <c r="N403" s="246"/>
      <c r="O403" s="92"/>
      <c r="P403" s="92"/>
      <c r="Q403" s="92"/>
      <c r="R403" s="92"/>
      <c r="S403" s="92"/>
      <c r="T403" s="93"/>
      <c r="U403" s="39"/>
      <c r="V403" s="39"/>
      <c r="W403" s="39"/>
      <c r="X403" s="39"/>
      <c r="Y403" s="39"/>
      <c r="Z403" s="39"/>
      <c r="AA403" s="39"/>
      <c r="AB403" s="39"/>
      <c r="AC403" s="39"/>
      <c r="AD403" s="39"/>
      <c r="AE403" s="39"/>
      <c r="AT403" s="18" t="s">
        <v>359</v>
      </c>
      <c r="AU403" s="18" t="s">
        <v>86</v>
      </c>
    </row>
    <row r="404" s="15" customFormat="1">
      <c r="A404" s="15"/>
      <c r="B404" s="269"/>
      <c r="C404" s="270"/>
      <c r="D404" s="242" t="s">
        <v>361</v>
      </c>
      <c r="E404" s="271" t="s">
        <v>1</v>
      </c>
      <c r="F404" s="272" t="s">
        <v>693</v>
      </c>
      <c r="G404" s="270"/>
      <c r="H404" s="271" t="s">
        <v>1</v>
      </c>
      <c r="I404" s="273"/>
      <c r="J404" s="270"/>
      <c r="K404" s="270"/>
      <c r="L404" s="274"/>
      <c r="M404" s="275"/>
      <c r="N404" s="276"/>
      <c r="O404" s="276"/>
      <c r="P404" s="276"/>
      <c r="Q404" s="276"/>
      <c r="R404" s="276"/>
      <c r="S404" s="276"/>
      <c r="T404" s="277"/>
      <c r="U404" s="15"/>
      <c r="V404" s="15"/>
      <c r="W404" s="15"/>
      <c r="X404" s="15"/>
      <c r="Y404" s="15"/>
      <c r="Z404" s="15"/>
      <c r="AA404" s="15"/>
      <c r="AB404" s="15"/>
      <c r="AC404" s="15"/>
      <c r="AD404" s="15"/>
      <c r="AE404" s="15"/>
      <c r="AT404" s="278" t="s">
        <v>361</v>
      </c>
      <c r="AU404" s="278" t="s">
        <v>86</v>
      </c>
      <c r="AV404" s="15" t="s">
        <v>84</v>
      </c>
      <c r="AW404" s="15" t="s">
        <v>32</v>
      </c>
      <c r="AX404" s="15" t="s">
        <v>76</v>
      </c>
      <c r="AY404" s="278" t="s">
        <v>350</v>
      </c>
    </row>
    <row r="405" s="13" customFormat="1">
      <c r="A405" s="13"/>
      <c r="B405" s="247"/>
      <c r="C405" s="248"/>
      <c r="D405" s="242" t="s">
        <v>361</v>
      </c>
      <c r="E405" s="249" t="s">
        <v>1</v>
      </c>
      <c r="F405" s="250" t="s">
        <v>712</v>
      </c>
      <c r="G405" s="248"/>
      <c r="H405" s="251">
        <v>13.481999999999999</v>
      </c>
      <c r="I405" s="252"/>
      <c r="J405" s="248"/>
      <c r="K405" s="248"/>
      <c r="L405" s="253"/>
      <c r="M405" s="254"/>
      <c r="N405" s="255"/>
      <c r="O405" s="255"/>
      <c r="P405" s="255"/>
      <c r="Q405" s="255"/>
      <c r="R405" s="255"/>
      <c r="S405" s="255"/>
      <c r="T405" s="256"/>
      <c r="U405" s="13"/>
      <c r="V405" s="13"/>
      <c r="W405" s="13"/>
      <c r="X405" s="13"/>
      <c r="Y405" s="13"/>
      <c r="Z405" s="13"/>
      <c r="AA405" s="13"/>
      <c r="AB405" s="13"/>
      <c r="AC405" s="13"/>
      <c r="AD405" s="13"/>
      <c r="AE405" s="13"/>
      <c r="AT405" s="257" t="s">
        <v>361</v>
      </c>
      <c r="AU405" s="257" t="s">
        <v>86</v>
      </c>
      <c r="AV405" s="13" t="s">
        <v>86</v>
      </c>
      <c r="AW405" s="13" t="s">
        <v>32</v>
      </c>
      <c r="AX405" s="13" t="s">
        <v>84</v>
      </c>
      <c r="AY405" s="257" t="s">
        <v>350</v>
      </c>
    </row>
    <row r="406" s="2" customFormat="1" ht="21.75" customHeight="1">
      <c r="A406" s="39"/>
      <c r="B406" s="40"/>
      <c r="C406" s="229" t="s">
        <v>713</v>
      </c>
      <c r="D406" s="229" t="s">
        <v>352</v>
      </c>
      <c r="E406" s="230" t="s">
        <v>714</v>
      </c>
      <c r="F406" s="231" t="s">
        <v>715</v>
      </c>
      <c r="G406" s="232" t="s">
        <v>355</v>
      </c>
      <c r="H406" s="233">
        <v>89.614999999999995</v>
      </c>
      <c r="I406" s="234"/>
      <c r="J406" s="235">
        <f>ROUND(I406*H406,2)</f>
        <v>0</v>
      </c>
      <c r="K406" s="231" t="s">
        <v>356</v>
      </c>
      <c r="L406" s="45"/>
      <c r="M406" s="236" t="s">
        <v>1</v>
      </c>
      <c r="N406" s="237" t="s">
        <v>41</v>
      </c>
      <c r="O406" s="92"/>
      <c r="P406" s="238">
        <f>O406*H406</f>
        <v>0</v>
      </c>
      <c r="Q406" s="238">
        <v>0</v>
      </c>
      <c r="R406" s="238">
        <f>Q406*H406</f>
        <v>0</v>
      </c>
      <c r="S406" s="238">
        <v>0.075999999999999998</v>
      </c>
      <c r="T406" s="239">
        <f>S406*H406</f>
        <v>6.8107399999999991</v>
      </c>
      <c r="U406" s="39"/>
      <c r="V406" s="39"/>
      <c r="W406" s="39"/>
      <c r="X406" s="39"/>
      <c r="Y406" s="39"/>
      <c r="Z406" s="39"/>
      <c r="AA406" s="39"/>
      <c r="AB406" s="39"/>
      <c r="AC406" s="39"/>
      <c r="AD406" s="39"/>
      <c r="AE406" s="39"/>
      <c r="AR406" s="240" t="s">
        <v>357</v>
      </c>
      <c r="AT406" s="240" t="s">
        <v>352</v>
      </c>
      <c r="AU406" s="240" t="s">
        <v>86</v>
      </c>
      <c r="AY406" s="18" t="s">
        <v>350</v>
      </c>
      <c r="BE406" s="241">
        <f>IF(N406="základní",J406,0)</f>
        <v>0</v>
      </c>
      <c r="BF406" s="241">
        <f>IF(N406="snížená",J406,0)</f>
        <v>0</v>
      </c>
      <c r="BG406" s="241">
        <f>IF(N406="zákl. přenesená",J406,0)</f>
        <v>0</v>
      </c>
      <c r="BH406" s="241">
        <f>IF(N406="sníž. přenesená",J406,0)</f>
        <v>0</v>
      </c>
      <c r="BI406" s="241">
        <f>IF(N406="nulová",J406,0)</f>
        <v>0</v>
      </c>
      <c r="BJ406" s="18" t="s">
        <v>84</v>
      </c>
      <c r="BK406" s="241">
        <f>ROUND(I406*H406,2)</f>
        <v>0</v>
      </c>
      <c r="BL406" s="18" t="s">
        <v>357</v>
      </c>
      <c r="BM406" s="240" t="s">
        <v>716</v>
      </c>
    </row>
    <row r="407" s="2" customFormat="1">
      <c r="A407" s="39"/>
      <c r="B407" s="40"/>
      <c r="C407" s="41"/>
      <c r="D407" s="242" t="s">
        <v>359</v>
      </c>
      <c r="E407" s="41"/>
      <c r="F407" s="243" t="s">
        <v>717</v>
      </c>
      <c r="G407" s="41"/>
      <c r="H407" s="41"/>
      <c r="I407" s="244"/>
      <c r="J407" s="41"/>
      <c r="K407" s="41"/>
      <c r="L407" s="45"/>
      <c r="M407" s="245"/>
      <c r="N407" s="246"/>
      <c r="O407" s="92"/>
      <c r="P407" s="92"/>
      <c r="Q407" s="92"/>
      <c r="R407" s="92"/>
      <c r="S407" s="92"/>
      <c r="T407" s="93"/>
      <c r="U407" s="39"/>
      <c r="V407" s="39"/>
      <c r="W407" s="39"/>
      <c r="X407" s="39"/>
      <c r="Y407" s="39"/>
      <c r="Z407" s="39"/>
      <c r="AA407" s="39"/>
      <c r="AB407" s="39"/>
      <c r="AC407" s="39"/>
      <c r="AD407" s="39"/>
      <c r="AE407" s="39"/>
      <c r="AT407" s="18" t="s">
        <v>359</v>
      </c>
      <c r="AU407" s="18" t="s">
        <v>86</v>
      </c>
    </row>
    <row r="408" s="13" customFormat="1">
      <c r="A408" s="13"/>
      <c r="B408" s="247"/>
      <c r="C408" s="248"/>
      <c r="D408" s="242" t="s">
        <v>361</v>
      </c>
      <c r="E408" s="249" t="s">
        <v>1</v>
      </c>
      <c r="F408" s="250" t="s">
        <v>718</v>
      </c>
      <c r="G408" s="248"/>
      <c r="H408" s="251">
        <v>1.3200000000000001</v>
      </c>
      <c r="I408" s="252"/>
      <c r="J408" s="248"/>
      <c r="K408" s="248"/>
      <c r="L408" s="253"/>
      <c r="M408" s="254"/>
      <c r="N408" s="255"/>
      <c r="O408" s="255"/>
      <c r="P408" s="255"/>
      <c r="Q408" s="255"/>
      <c r="R408" s="255"/>
      <c r="S408" s="255"/>
      <c r="T408" s="256"/>
      <c r="U408" s="13"/>
      <c r="V408" s="13"/>
      <c r="W408" s="13"/>
      <c r="X408" s="13"/>
      <c r="Y408" s="13"/>
      <c r="Z408" s="13"/>
      <c r="AA408" s="13"/>
      <c r="AB408" s="13"/>
      <c r="AC408" s="13"/>
      <c r="AD408" s="13"/>
      <c r="AE408" s="13"/>
      <c r="AT408" s="257" t="s">
        <v>361</v>
      </c>
      <c r="AU408" s="257" t="s">
        <v>86</v>
      </c>
      <c r="AV408" s="13" t="s">
        <v>86</v>
      </c>
      <c r="AW408" s="13" t="s">
        <v>32</v>
      </c>
      <c r="AX408" s="13" t="s">
        <v>76</v>
      </c>
      <c r="AY408" s="257" t="s">
        <v>350</v>
      </c>
    </row>
    <row r="409" s="13" customFormat="1">
      <c r="A409" s="13"/>
      <c r="B409" s="247"/>
      <c r="C409" s="248"/>
      <c r="D409" s="242" t="s">
        <v>361</v>
      </c>
      <c r="E409" s="249" t="s">
        <v>1</v>
      </c>
      <c r="F409" s="250" t="s">
        <v>719</v>
      </c>
      <c r="G409" s="248"/>
      <c r="H409" s="251">
        <v>63.606999999999999</v>
      </c>
      <c r="I409" s="252"/>
      <c r="J409" s="248"/>
      <c r="K409" s="248"/>
      <c r="L409" s="253"/>
      <c r="M409" s="254"/>
      <c r="N409" s="255"/>
      <c r="O409" s="255"/>
      <c r="P409" s="255"/>
      <c r="Q409" s="255"/>
      <c r="R409" s="255"/>
      <c r="S409" s="255"/>
      <c r="T409" s="256"/>
      <c r="U409" s="13"/>
      <c r="V409" s="13"/>
      <c r="W409" s="13"/>
      <c r="X409" s="13"/>
      <c r="Y409" s="13"/>
      <c r="Z409" s="13"/>
      <c r="AA409" s="13"/>
      <c r="AB409" s="13"/>
      <c r="AC409" s="13"/>
      <c r="AD409" s="13"/>
      <c r="AE409" s="13"/>
      <c r="AT409" s="257" t="s">
        <v>361</v>
      </c>
      <c r="AU409" s="257" t="s">
        <v>86</v>
      </c>
      <c r="AV409" s="13" t="s">
        <v>86</v>
      </c>
      <c r="AW409" s="13" t="s">
        <v>32</v>
      </c>
      <c r="AX409" s="13" t="s">
        <v>76</v>
      </c>
      <c r="AY409" s="257" t="s">
        <v>350</v>
      </c>
    </row>
    <row r="410" s="13" customFormat="1">
      <c r="A410" s="13"/>
      <c r="B410" s="247"/>
      <c r="C410" s="248"/>
      <c r="D410" s="242" t="s">
        <v>361</v>
      </c>
      <c r="E410" s="249" t="s">
        <v>1</v>
      </c>
      <c r="F410" s="250" t="s">
        <v>720</v>
      </c>
      <c r="G410" s="248"/>
      <c r="H410" s="251">
        <v>17.401</v>
      </c>
      <c r="I410" s="252"/>
      <c r="J410" s="248"/>
      <c r="K410" s="248"/>
      <c r="L410" s="253"/>
      <c r="M410" s="254"/>
      <c r="N410" s="255"/>
      <c r="O410" s="255"/>
      <c r="P410" s="255"/>
      <c r="Q410" s="255"/>
      <c r="R410" s="255"/>
      <c r="S410" s="255"/>
      <c r="T410" s="256"/>
      <c r="U410" s="13"/>
      <c r="V410" s="13"/>
      <c r="W410" s="13"/>
      <c r="X410" s="13"/>
      <c r="Y410" s="13"/>
      <c r="Z410" s="13"/>
      <c r="AA410" s="13"/>
      <c r="AB410" s="13"/>
      <c r="AC410" s="13"/>
      <c r="AD410" s="13"/>
      <c r="AE410" s="13"/>
      <c r="AT410" s="257" t="s">
        <v>361</v>
      </c>
      <c r="AU410" s="257" t="s">
        <v>86</v>
      </c>
      <c r="AV410" s="13" t="s">
        <v>86</v>
      </c>
      <c r="AW410" s="13" t="s">
        <v>32</v>
      </c>
      <c r="AX410" s="13" t="s">
        <v>76</v>
      </c>
      <c r="AY410" s="257" t="s">
        <v>350</v>
      </c>
    </row>
    <row r="411" s="13" customFormat="1">
      <c r="A411" s="13"/>
      <c r="B411" s="247"/>
      <c r="C411" s="248"/>
      <c r="D411" s="242" t="s">
        <v>361</v>
      </c>
      <c r="E411" s="249" t="s">
        <v>1</v>
      </c>
      <c r="F411" s="250" t="s">
        <v>721</v>
      </c>
      <c r="G411" s="248"/>
      <c r="H411" s="251">
        <v>7.2869999999999999</v>
      </c>
      <c r="I411" s="252"/>
      <c r="J411" s="248"/>
      <c r="K411" s="248"/>
      <c r="L411" s="253"/>
      <c r="M411" s="254"/>
      <c r="N411" s="255"/>
      <c r="O411" s="255"/>
      <c r="P411" s="255"/>
      <c r="Q411" s="255"/>
      <c r="R411" s="255"/>
      <c r="S411" s="255"/>
      <c r="T411" s="256"/>
      <c r="U411" s="13"/>
      <c r="V411" s="13"/>
      <c r="W411" s="13"/>
      <c r="X411" s="13"/>
      <c r="Y411" s="13"/>
      <c r="Z411" s="13"/>
      <c r="AA411" s="13"/>
      <c r="AB411" s="13"/>
      <c r="AC411" s="13"/>
      <c r="AD411" s="13"/>
      <c r="AE411" s="13"/>
      <c r="AT411" s="257" t="s">
        <v>361</v>
      </c>
      <c r="AU411" s="257" t="s">
        <v>86</v>
      </c>
      <c r="AV411" s="13" t="s">
        <v>86</v>
      </c>
      <c r="AW411" s="13" t="s">
        <v>32</v>
      </c>
      <c r="AX411" s="13" t="s">
        <v>76</v>
      </c>
      <c r="AY411" s="257" t="s">
        <v>350</v>
      </c>
    </row>
    <row r="412" s="14" customFormat="1">
      <c r="A412" s="14"/>
      <c r="B412" s="258"/>
      <c r="C412" s="259"/>
      <c r="D412" s="242" t="s">
        <v>361</v>
      </c>
      <c r="E412" s="260" t="s">
        <v>1</v>
      </c>
      <c r="F412" s="261" t="s">
        <v>364</v>
      </c>
      <c r="G412" s="259"/>
      <c r="H412" s="262">
        <v>89.614999999999995</v>
      </c>
      <c r="I412" s="263"/>
      <c r="J412" s="259"/>
      <c r="K412" s="259"/>
      <c r="L412" s="264"/>
      <c r="M412" s="265"/>
      <c r="N412" s="266"/>
      <c r="O412" s="266"/>
      <c r="P412" s="266"/>
      <c r="Q412" s="266"/>
      <c r="R412" s="266"/>
      <c r="S412" s="266"/>
      <c r="T412" s="267"/>
      <c r="U412" s="14"/>
      <c r="V412" s="14"/>
      <c r="W412" s="14"/>
      <c r="X412" s="14"/>
      <c r="Y412" s="14"/>
      <c r="Z412" s="14"/>
      <c r="AA412" s="14"/>
      <c r="AB412" s="14"/>
      <c r="AC412" s="14"/>
      <c r="AD412" s="14"/>
      <c r="AE412" s="14"/>
      <c r="AT412" s="268" t="s">
        <v>361</v>
      </c>
      <c r="AU412" s="268" t="s">
        <v>86</v>
      </c>
      <c r="AV412" s="14" t="s">
        <v>357</v>
      </c>
      <c r="AW412" s="14" t="s">
        <v>32</v>
      </c>
      <c r="AX412" s="14" t="s">
        <v>84</v>
      </c>
      <c r="AY412" s="268" t="s">
        <v>350</v>
      </c>
    </row>
    <row r="413" s="2" customFormat="1" ht="21.75" customHeight="1">
      <c r="A413" s="39"/>
      <c r="B413" s="40"/>
      <c r="C413" s="229" t="s">
        <v>722</v>
      </c>
      <c r="D413" s="229" t="s">
        <v>352</v>
      </c>
      <c r="E413" s="230" t="s">
        <v>723</v>
      </c>
      <c r="F413" s="231" t="s">
        <v>724</v>
      </c>
      <c r="G413" s="232" t="s">
        <v>355</v>
      </c>
      <c r="H413" s="233">
        <v>65.048000000000002</v>
      </c>
      <c r="I413" s="234"/>
      <c r="J413" s="235">
        <f>ROUND(I413*H413,2)</f>
        <v>0</v>
      </c>
      <c r="K413" s="231" t="s">
        <v>385</v>
      </c>
      <c r="L413" s="45"/>
      <c r="M413" s="236" t="s">
        <v>1</v>
      </c>
      <c r="N413" s="237" t="s">
        <v>41</v>
      </c>
      <c r="O413" s="92"/>
      <c r="P413" s="238">
        <f>O413*H413</f>
        <v>0</v>
      </c>
      <c r="Q413" s="238">
        <v>0</v>
      </c>
      <c r="R413" s="238">
        <f>Q413*H413</f>
        <v>0</v>
      </c>
      <c r="S413" s="238">
        <v>0.063</v>
      </c>
      <c r="T413" s="239">
        <f>S413*H413</f>
        <v>4.0980240000000006</v>
      </c>
      <c r="U413" s="39"/>
      <c r="V413" s="39"/>
      <c r="W413" s="39"/>
      <c r="X413" s="39"/>
      <c r="Y413" s="39"/>
      <c r="Z413" s="39"/>
      <c r="AA413" s="39"/>
      <c r="AB413" s="39"/>
      <c r="AC413" s="39"/>
      <c r="AD413" s="39"/>
      <c r="AE413" s="39"/>
      <c r="AR413" s="240" t="s">
        <v>357</v>
      </c>
      <c r="AT413" s="240" t="s">
        <v>352</v>
      </c>
      <c r="AU413" s="240" t="s">
        <v>86</v>
      </c>
      <c r="AY413" s="18" t="s">
        <v>350</v>
      </c>
      <c r="BE413" s="241">
        <f>IF(N413="základní",J413,0)</f>
        <v>0</v>
      </c>
      <c r="BF413" s="241">
        <f>IF(N413="snížená",J413,0)</f>
        <v>0</v>
      </c>
      <c r="BG413" s="241">
        <f>IF(N413="zákl. přenesená",J413,0)</f>
        <v>0</v>
      </c>
      <c r="BH413" s="241">
        <f>IF(N413="sníž. přenesená",J413,0)</f>
        <v>0</v>
      </c>
      <c r="BI413" s="241">
        <f>IF(N413="nulová",J413,0)</f>
        <v>0</v>
      </c>
      <c r="BJ413" s="18" t="s">
        <v>84</v>
      </c>
      <c r="BK413" s="241">
        <f>ROUND(I413*H413,2)</f>
        <v>0</v>
      </c>
      <c r="BL413" s="18" t="s">
        <v>357</v>
      </c>
      <c r="BM413" s="240" t="s">
        <v>725</v>
      </c>
    </row>
    <row r="414" s="2" customFormat="1">
      <c r="A414" s="39"/>
      <c r="B414" s="40"/>
      <c r="C414" s="41"/>
      <c r="D414" s="242" t="s">
        <v>359</v>
      </c>
      <c r="E414" s="41"/>
      <c r="F414" s="243" t="s">
        <v>726</v>
      </c>
      <c r="G414" s="41"/>
      <c r="H414" s="41"/>
      <c r="I414" s="244"/>
      <c r="J414" s="41"/>
      <c r="K414" s="41"/>
      <c r="L414" s="45"/>
      <c r="M414" s="245"/>
      <c r="N414" s="246"/>
      <c r="O414" s="92"/>
      <c r="P414" s="92"/>
      <c r="Q414" s="92"/>
      <c r="R414" s="92"/>
      <c r="S414" s="92"/>
      <c r="T414" s="93"/>
      <c r="U414" s="39"/>
      <c r="V414" s="39"/>
      <c r="W414" s="39"/>
      <c r="X414" s="39"/>
      <c r="Y414" s="39"/>
      <c r="Z414" s="39"/>
      <c r="AA414" s="39"/>
      <c r="AB414" s="39"/>
      <c r="AC414" s="39"/>
      <c r="AD414" s="39"/>
      <c r="AE414" s="39"/>
      <c r="AT414" s="18" t="s">
        <v>359</v>
      </c>
      <c r="AU414" s="18" t="s">
        <v>86</v>
      </c>
    </row>
    <row r="415" s="13" customFormat="1">
      <c r="A415" s="13"/>
      <c r="B415" s="247"/>
      <c r="C415" s="248"/>
      <c r="D415" s="242" t="s">
        <v>361</v>
      </c>
      <c r="E415" s="249" t="s">
        <v>1</v>
      </c>
      <c r="F415" s="250" t="s">
        <v>727</v>
      </c>
      <c r="G415" s="248"/>
      <c r="H415" s="251">
        <v>58.854999999999997</v>
      </c>
      <c r="I415" s="252"/>
      <c r="J415" s="248"/>
      <c r="K415" s="248"/>
      <c r="L415" s="253"/>
      <c r="M415" s="254"/>
      <c r="N415" s="255"/>
      <c r="O415" s="255"/>
      <c r="P415" s="255"/>
      <c r="Q415" s="255"/>
      <c r="R415" s="255"/>
      <c r="S415" s="255"/>
      <c r="T415" s="256"/>
      <c r="U415" s="13"/>
      <c r="V415" s="13"/>
      <c r="W415" s="13"/>
      <c r="X415" s="13"/>
      <c r="Y415" s="13"/>
      <c r="Z415" s="13"/>
      <c r="AA415" s="13"/>
      <c r="AB415" s="13"/>
      <c r="AC415" s="13"/>
      <c r="AD415" s="13"/>
      <c r="AE415" s="13"/>
      <c r="AT415" s="257" t="s">
        <v>361</v>
      </c>
      <c r="AU415" s="257" t="s">
        <v>86</v>
      </c>
      <c r="AV415" s="13" t="s">
        <v>86</v>
      </c>
      <c r="AW415" s="13" t="s">
        <v>32</v>
      </c>
      <c r="AX415" s="13" t="s">
        <v>76</v>
      </c>
      <c r="AY415" s="257" t="s">
        <v>350</v>
      </c>
    </row>
    <row r="416" s="13" customFormat="1">
      <c r="A416" s="13"/>
      <c r="B416" s="247"/>
      <c r="C416" s="248"/>
      <c r="D416" s="242" t="s">
        <v>361</v>
      </c>
      <c r="E416" s="249" t="s">
        <v>1</v>
      </c>
      <c r="F416" s="250" t="s">
        <v>728</v>
      </c>
      <c r="G416" s="248"/>
      <c r="H416" s="251">
        <v>6.1929999999999996</v>
      </c>
      <c r="I416" s="252"/>
      <c r="J416" s="248"/>
      <c r="K416" s="248"/>
      <c r="L416" s="253"/>
      <c r="M416" s="254"/>
      <c r="N416" s="255"/>
      <c r="O416" s="255"/>
      <c r="P416" s="255"/>
      <c r="Q416" s="255"/>
      <c r="R416" s="255"/>
      <c r="S416" s="255"/>
      <c r="T416" s="256"/>
      <c r="U416" s="13"/>
      <c r="V416" s="13"/>
      <c r="W416" s="13"/>
      <c r="X416" s="13"/>
      <c r="Y416" s="13"/>
      <c r="Z416" s="13"/>
      <c r="AA416" s="13"/>
      <c r="AB416" s="13"/>
      <c r="AC416" s="13"/>
      <c r="AD416" s="13"/>
      <c r="AE416" s="13"/>
      <c r="AT416" s="257" t="s">
        <v>361</v>
      </c>
      <c r="AU416" s="257" t="s">
        <v>86</v>
      </c>
      <c r="AV416" s="13" t="s">
        <v>86</v>
      </c>
      <c r="AW416" s="13" t="s">
        <v>32</v>
      </c>
      <c r="AX416" s="13" t="s">
        <v>76</v>
      </c>
      <c r="AY416" s="257" t="s">
        <v>350</v>
      </c>
    </row>
    <row r="417" s="14" customFormat="1">
      <c r="A417" s="14"/>
      <c r="B417" s="258"/>
      <c r="C417" s="259"/>
      <c r="D417" s="242" t="s">
        <v>361</v>
      </c>
      <c r="E417" s="260" t="s">
        <v>1</v>
      </c>
      <c r="F417" s="261" t="s">
        <v>364</v>
      </c>
      <c r="G417" s="259"/>
      <c r="H417" s="262">
        <v>65.048000000000002</v>
      </c>
      <c r="I417" s="263"/>
      <c r="J417" s="259"/>
      <c r="K417" s="259"/>
      <c r="L417" s="264"/>
      <c r="M417" s="265"/>
      <c r="N417" s="266"/>
      <c r="O417" s="266"/>
      <c r="P417" s="266"/>
      <c r="Q417" s="266"/>
      <c r="R417" s="266"/>
      <c r="S417" s="266"/>
      <c r="T417" s="267"/>
      <c r="U417" s="14"/>
      <c r="V417" s="14"/>
      <c r="W417" s="14"/>
      <c r="X417" s="14"/>
      <c r="Y417" s="14"/>
      <c r="Z417" s="14"/>
      <c r="AA417" s="14"/>
      <c r="AB417" s="14"/>
      <c r="AC417" s="14"/>
      <c r="AD417" s="14"/>
      <c r="AE417" s="14"/>
      <c r="AT417" s="268" t="s">
        <v>361</v>
      </c>
      <c r="AU417" s="268" t="s">
        <v>86</v>
      </c>
      <c r="AV417" s="14" t="s">
        <v>357</v>
      </c>
      <c r="AW417" s="14" t="s">
        <v>32</v>
      </c>
      <c r="AX417" s="14" t="s">
        <v>84</v>
      </c>
      <c r="AY417" s="268" t="s">
        <v>350</v>
      </c>
    </row>
    <row r="418" s="2" customFormat="1" ht="16.5" customHeight="1">
      <c r="A418" s="39"/>
      <c r="B418" s="40"/>
      <c r="C418" s="229" t="s">
        <v>729</v>
      </c>
      <c r="D418" s="229" t="s">
        <v>352</v>
      </c>
      <c r="E418" s="230" t="s">
        <v>730</v>
      </c>
      <c r="F418" s="231" t="s">
        <v>731</v>
      </c>
      <c r="G418" s="232" t="s">
        <v>355</v>
      </c>
      <c r="H418" s="233">
        <v>11.164999999999999</v>
      </c>
      <c r="I418" s="234"/>
      <c r="J418" s="235">
        <f>ROUND(I418*H418,2)</f>
        <v>0</v>
      </c>
      <c r="K418" s="231" t="s">
        <v>385</v>
      </c>
      <c r="L418" s="45"/>
      <c r="M418" s="236" t="s">
        <v>1</v>
      </c>
      <c r="N418" s="237" t="s">
        <v>41</v>
      </c>
      <c r="O418" s="92"/>
      <c r="P418" s="238">
        <f>O418*H418</f>
        <v>0</v>
      </c>
      <c r="Q418" s="238">
        <v>0</v>
      </c>
      <c r="R418" s="238">
        <f>Q418*H418</f>
        <v>0</v>
      </c>
      <c r="S418" s="238">
        <v>0.066000000000000003</v>
      </c>
      <c r="T418" s="239">
        <f>S418*H418</f>
        <v>0.73688999999999993</v>
      </c>
      <c r="U418" s="39"/>
      <c r="V418" s="39"/>
      <c r="W418" s="39"/>
      <c r="X418" s="39"/>
      <c r="Y418" s="39"/>
      <c r="Z418" s="39"/>
      <c r="AA418" s="39"/>
      <c r="AB418" s="39"/>
      <c r="AC418" s="39"/>
      <c r="AD418" s="39"/>
      <c r="AE418" s="39"/>
      <c r="AR418" s="240" t="s">
        <v>357</v>
      </c>
      <c r="AT418" s="240" t="s">
        <v>352</v>
      </c>
      <c r="AU418" s="240" t="s">
        <v>86</v>
      </c>
      <c r="AY418" s="18" t="s">
        <v>350</v>
      </c>
      <c r="BE418" s="241">
        <f>IF(N418="základní",J418,0)</f>
        <v>0</v>
      </c>
      <c r="BF418" s="241">
        <f>IF(N418="snížená",J418,0)</f>
        <v>0</v>
      </c>
      <c r="BG418" s="241">
        <f>IF(N418="zákl. přenesená",J418,0)</f>
        <v>0</v>
      </c>
      <c r="BH418" s="241">
        <f>IF(N418="sníž. přenesená",J418,0)</f>
        <v>0</v>
      </c>
      <c r="BI418" s="241">
        <f>IF(N418="nulová",J418,0)</f>
        <v>0</v>
      </c>
      <c r="BJ418" s="18" t="s">
        <v>84</v>
      </c>
      <c r="BK418" s="241">
        <f>ROUND(I418*H418,2)</f>
        <v>0</v>
      </c>
      <c r="BL418" s="18" t="s">
        <v>357</v>
      </c>
      <c r="BM418" s="240" t="s">
        <v>732</v>
      </c>
    </row>
    <row r="419" s="2" customFormat="1">
      <c r="A419" s="39"/>
      <c r="B419" s="40"/>
      <c r="C419" s="41"/>
      <c r="D419" s="242" t="s">
        <v>359</v>
      </c>
      <c r="E419" s="41"/>
      <c r="F419" s="243" t="s">
        <v>733</v>
      </c>
      <c r="G419" s="41"/>
      <c r="H419" s="41"/>
      <c r="I419" s="244"/>
      <c r="J419" s="41"/>
      <c r="K419" s="41"/>
      <c r="L419" s="45"/>
      <c r="M419" s="245"/>
      <c r="N419" s="246"/>
      <c r="O419" s="92"/>
      <c r="P419" s="92"/>
      <c r="Q419" s="92"/>
      <c r="R419" s="92"/>
      <c r="S419" s="92"/>
      <c r="T419" s="93"/>
      <c r="U419" s="39"/>
      <c r="V419" s="39"/>
      <c r="W419" s="39"/>
      <c r="X419" s="39"/>
      <c r="Y419" s="39"/>
      <c r="Z419" s="39"/>
      <c r="AA419" s="39"/>
      <c r="AB419" s="39"/>
      <c r="AC419" s="39"/>
      <c r="AD419" s="39"/>
      <c r="AE419" s="39"/>
      <c r="AT419" s="18" t="s">
        <v>359</v>
      </c>
      <c r="AU419" s="18" t="s">
        <v>86</v>
      </c>
    </row>
    <row r="420" s="13" customFormat="1">
      <c r="A420" s="13"/>
      <c r="B420" s="247"/>
      <c r="C420" s="248"/>
      <c r="D420" s="242" t="s">
        <v>361</v>
      </c>
      <c r="E420" s="249" t="s">
        <v>1</v>
      </c>
      <c r="F420" s="250" t="s">
        <v>734</v>
      </c>
      <c r="G420" s="248"/>
      <c r="H420" s="251">
        <v>11.164999999999999</v>
      </c>
      <c r="I420" s="252"/>
      <c r="J420" s="248"/>
      <c r="K420" s="248"/>
      <c r="L420" s="253"/>
      <c r="M420" s="254"/>
      <c r="N420" s="255"/>
      <c r="O420" s="255"/>
      <c r="P420" s="255"/>
      <c r="Q420" s="255"/>
      <c r="R420" s="255"/>
      <c r="S420" s="255"/>
      <c r="T420" s="256"/>
      <c r="U420" s="13"/>
      <c r="V420" s="13"/>
      <c r="W420" s="13"/>
      <c r="X420" s="13"/>
      <c r="Y420" s="13"/>
      <c r="Z420" s="13"/>
      <c r="AA420" s="13"/>
      <c r="AB420" s="13"/>
      <c r="AC420" s="13"/>
      <c r="AD420" s="13"/>
      <c r="AE420" s="13"/>
      <c r="AT420" s="257" t="s">
        <v>361</v>
      </c>
      <c r="AU420" s="257" t="s">
        <v>86</v>
      </c>
      <c r="AV420" s="13" t="s">
        <v>86</v>
      </c>
      <c r="AW420" s="13" t="s">
        <v>32</v>
      </c>
      <c r="AX420" s="13" t="s">
        <v>84</v>
      </c>
      <c r="AY420" s="257" t="s">
        <v>350</v>
      </c>
    </row>
    <row r="421" s="2" customFormat="1" ht="24.15" customHeight="1">
      <c r="A421" s="39"/>
      <c r="B421" s="40"/>
      <c r="C421" s="229" t="s">
        <v>735</v>
      </c>
      <c r="D421" s="229" t="s">
        <v>352</v>
      </c>
      <c r="E421" s="230" t="s">
        <v>736</v>
      </c>
      <c r="F421" s="231" t="s">
        <v>737</v>
      </c>
      <c r="G421" s="232" t="s">
        <v>497</v>
      </c>
      <c r="H421" s="233">
        <v>6</v>
      </c>
      <c r="I421" s="234"/>
      <c r="J421" s="235">
        <f>ROUND(I421*H421,2)</f>
        <v>0</v>
      </c>
      <c r="K421" s="231" t="s">
        <v>385</v>
      </c>
      <c r="L421" s="45"/>
      <c r="M421" s="236" t="s">
        <v>1</v>
      </c>
      <c r="N421" s="237" t="s">
        <v>41</v>
      </c>
      <c r="O421" s="92"/>
      <c r="P421" s="238">
        <f>O421*H421</f>
        <v>0</v>
      </c>
      <c r="Q421" s="238">
        <v>0</v>
      </c>
      <c r="R421" s="238">
        <f>Q421*H421</f>
        <v>0</v>
      </c>
      <c r="S421" s="238">
        <v>0.26200000000000001</v>
      </c>
      <c r="T421" s="239">
        <f>S421*H421</f>
        <v>1.5720000000000001</v>
      </c>
      <c r="U421" s="39"/>
      <c r="V421" s="39"/>
      <c r="W421" s="39"/>
      <c r="X421" s="39"/>
      <c r="Y421" s="39"/>
      <c r="Z421" s="39"/>
      <c r="AA421" s="39"/>
      <c r="AB421" s="39"/>
      <c r="AC421" s="39"/>
      <c r="AD421" s="39"/>
      <c r="AE421" s="39"/>
      <c r="AR421" s="240" t="s">
        <v>357</v>
      </c>
      <c r="AT421" s="240" t="s">
        <v>352</v>
      </c>
      <c r="AU421" s="240" t="s">
        <v>86</v>
      </c>
      <c r="AY421" s="18" t="s">
        <v>350</v>
      </c>
      <c r="BE421" s="241">
        <f>IF(N421="základní",J421,0)</f>
        <v>0</v>
      </c>
      <c r="BF421" s="241">
        <f>IF(N421="snížená",J421,0)</f>
        <v>0</v>
      </c>
      <c r="BG421" s="241">
        <f>IF(N421="zákl. přenesená",J421,0)</f>
        <v>0</v>
      </c>
      <c r="BH421" s="241">
        <f>IF(N421="sníž. přenesená",J421,0)</f>
        <v>0</v>
      </c>
      <c r="BI421" s="241">
        <f>IF(N421="nulová",J421,0)</f>
        <v>0</v>
      </c>
      <c r="BJ421" s="18" t="s">
        <v>84</v>
      </c>
      <c r="BK421" s="241">
        <f>ROUND(I421*H421,2)</f>
        <v>0</v>
      </c>
      <c r="BL421" s="18" t="s">
        <v>357</v>
      </c>
      <c r="BM421" s="240" t="s">
        <v>738</v>
      </c>
    </row>
    <row r="422" s="2" customFormat="1">
      <c r="A422" s="39"/>
      <c r="B422" s="40"/>
      <c r="C422" s="41"/>
      <c r="D422" s="242" t="s">
        <v>359</v>
      </c>
      <c r="E422" s="41"/>
      <c r="F422" s="243" t="s">
        <v>739</v>
      </c>
      <c r="G422" s="41"/>
      <c r="H422" s="41"/>
      <c r="I422" s="244"/>
      <c r="J422" s="41"/>
      <c r="K422" s="41"/>
      <c r="L422" s="45"/>
      <c r="M422" s="245"/>
      <c r="N422" s="246"/>
      <c r="O422" s="92"/>
      <c r="P422" s="92"/>
      <c r="Q422" s="92"/>
      <c r="R422" s="92"/>
      <c r="S422" s="92"/>
      <c r="T422" s="93"/>
      <c r="U422" s="39"/>
      <c r="V422" s="39"/>
      <c r="W422" s="39"/>
      <c r="X422" s="39"/>
      <c r="Y422" s="39"/>
      <c r="Z422" s="39"/>
      <c r="AA422" s="39"/>
      <c r="AB422" s="39"/>
      <c r="AC422" s="39"/>
      <c r="AD422" s="39"/>
      <c r="AE422" s="39"/>
      <c r="AT422" s="18" t="s">
        <v>359</v>
      </c>
      <c r="AU422" s="18" t="s">
        <v>86</v>
      </c>
    </row>
    <row r="423" s="13" customFormat="1">
      <c r="A423" s="13"/>
      <c r="B423" s="247"/>
      <c r="C423" s="248"/>
      <c r="D423" s="242" t="s">
        <v>361</v>
      </c>
      <c r="E423" s="249" t="s">
        <v>1</v>
      </c>
      <c r="F423" s="250" t="s">
        <v>740</v>
      </c>
      <c r="G423" s="248"/>
      <c r="H423" s="251">
        <v>2</v>
      </c>
      <c r="I423" s="252"/>
      <c r="J423" s="248"/>
      <c r="K423" s="248"/>
      <c r="L423" s="253"/>
      <c r="M423" s="254"/>
      <c r="N423" s="255"/>
      <c r="O423" s="255"/>
      <c r="P423" s="255"/>
      <c r="Q423" s="255"/>
      <c r="R423" s="255"/>
      <c r="S423" s="255"/>
      <c r="T423" s="256"/>
      <c r="U423" s="13"/>
      <c r="V423" s="13"/>
      <c r="W423" s="13"/>
      <c r="X423" s="13"/>
      <c r="Y423" s="13"/>
      <c r="Z423" s="13"/>
      <c r="AA423" s="13"/>
      <c r="AB423" s="13"/>
      <c r="AC423" s="13"/>
      <c r="AD423" s="13"/>
      <c r="AE423" s="13"/>
      <c r="AT423" s="257" t="s">
        <v>361</v>
      </c>
      <c r="AU423" s="257" t="s">
        <v>86</v>
      </c>
      <c r="AV423" s="13" t="s">
        <v>86</v>
      </c>
      <c r="AW423" s="13" t="s">
        <v>32</v>
      </c>
      <c r="AX423" s="13" t="s">
        <v>76</v>
      </c>
      <c r="AY423" s="257" t="s">
        <v>350</v>
      </c>
    </row>
    <row r="424" s="13" customFormat="1">
      <c r="A424" s="13"/>
      <c r="B424" s="247"/>
      <c r="C424" s="248"/>
      <c r="D424" s="242" t="s">
        <v>361</v>
      </c>
      <c r="E424" s="249" t="s">
        <v>1</v>
      </c>
      <c r="F424" s="250" t="s">
        <v>741</v>
      </c>
      <c r="G424" s="248"/>
      <c r="H424" s="251">
        <v>4</v>
      </c>
      <c r="I424" s="252"/>
      <c r="J424" s="248"/>
      <c r="K424" s="248"/>
      <c r="L424" s="253"/>
      <c r="M424" s="254"/>
      <c r="N424" s="255"/>
      <c r="O424" s="255"/>
      <c r="P424" s="255"/>
      <c r="Q424" s="255"/>
      <c r="R424" s="255"/>
      <c r="S424" s="255"/>
      <c r="T424" s="256"/>
      <c r="U424" s="13"/>
      <c r="V424" s="13"/>
      <c r="W424" s="13"/>
      <c r="X424" s="13"/>
      <c r="Y424" s="13"/>
      <c r="Z424" s="13"/>
      <c r="AA424" s="13"/>
      <c r="AB424" s="13"/>
      <c r="AC424" s="13"/>
      <c r="AD424" s="13"/>
      <c r="AE424" s="13"/>
      <c r="AT424" s="257" t="s">
        <v>361</v>
      </c>
      <c r="AU424" s="257" t="s">
        <v>86</v>
      </c>
      <c r="AV424" s="13" t="s">
        <v>86</v>
      </c>
      <c r="AW424" s="13" t="s">
        <v>32</v>
      </c>
      <c r="AX424" s="13" t="s">
        <v>76</v>
      </c>
      <c r="AY424" s="257" t="s">
        <v>350</v>
      </c>
    </row>
    <row r="425" s="14" customFormat="1">
      <c r="A425" s="14"/>
      <c r="B425" s="258"/>
      <c r="C425" s="259"/>
      <c r="D425" s="242" t="s">
        <v>361</v>
      </c>
      <c r="E425" s="260" t="s">
        <v>1</v>
      </c>
      <c r="F425" s="261" t="s">
        <v>364</v>
      </c>
      <c r="G425" s="259"/>
      <c r="H425" s="262">
        <v>6</v>
      </c>
      <c r="I425" s="263"/>
      <c r="J425" s="259"/>
      <c r="K425" s="259"/>
      <c r="L425" s="264"/>
      <c r="M425" s="265"/>
      <c r="N425" s="266"/>
      <c r="O425" s="266"/>
      <c r="P425" s="266"/>
      <c r="Q425" s="266"/>
      <c r="R425" s="266"/>
      <c r="S425" s="266"/>
      <c r="T425" s="267"/>
      <c r="U425" s="14"/>
      <c r="V425" s="14"/>
      <c r="W425" s="14"/>
      <c r="X425" s="14"/>
      <c r="Y425" s="14"/>
      <c r="Z425" s="14"/>
      <c r="AA425" s="14"/>
      <c r="AB425" s="14"/>
      <c r="AC425" s="14"/>
      <c r="AD425" s="14"/>
      <c r="AE425" s="14"/>
      <c r="AT425" s="268" t="s">
        <v>361</v>
      </c>
      <c r="AU425" s="268" t="s">
        <v>86</v>
      </c>
      <c r="AV425" s="14" t="s">
        <v>357</v>
      </c>
      <c r="AW425" s="14" t="s">
        <v>32</v>
      </c>
      <c r="AX425" s="14" t="s">
        <v>84</v>
      </c>
      <c r="AY425" s="268" t="s">
        <v>350</v>
      </c>
    </row>
    <row r="426" s="2" customFormat="1" ht="24.15" customHeight="1">
      <c r="A426" s="39"/>
      <c r="B426" s="40"/>
      <c r="C426" s="229" t="s">
        <v>742</v>
      </c>
      <c r="D426" s="229" t="s">
        <v>352</v>
      </c>
      <c r="E426" s="230" t="s">
        <v>743</v>
      </c>
      <c r="F426" s="231" t="s">
        <v>744</v>
      </c>
      <c r="G426" s="232" t="s">
        <v>374</v>
      </c>
      <c r="H426" s="233">
        <v>1.0429999999999999</v>
      </c>
      <c r="I426" s="234"/>
      <c r="J426" s="235">
        <f>ROUND(I426*H426,2)</f>
        <v>0</v>
      </c>
      <c r="K426" s="231" t="s">
        <v>385</v>
      </c>
      <c r="L426" s="45"/>
      <c r="M426" s="236" t="s">
        <v>1</v>
      </c>
      <c r="N426" s="237" t="s">
        <v>41</v>
      </c>
      <c r="O426" s="92"/>
      <c r="P426" s="238">
        <f>O426*H426</f>
        <v>0</v>
      </c>
      <c r="Q426" s="238">
        <v>0</v>
      </c>
      <c r="R426" s="238">
        <f>Q426*H426</f>
        <v>0</v>
      </c>
      <c r="S426" s="238">
        <v>2.5</v>
      </c>
      <c r="T426" s="239">
        <f>S426*H426</f>
        <v>2.6074999999999999</v>
      </c>
      <c r="U426" s="39"/>
      <c r="V426" s="39"/>
      <c r="W426" s="39"/>
      <c r="X426" s="39"/>
      <c r="Y426" s="39"/>
      <c r="Z426" s="39"/>
      <c r="AA426" s="39"/>
      <c r="AB426" s="39"/>
      <c r="AC426" s="39"/>
      <c r="AD426" s="39"/>
      <c r="AE426" s="39"/>
      <c r="AR426" s="240" t="s">
        <v>357</v>
      </c>
      <c r="AT426" s="240" t="s">
        <v>352</v>
      </c>
      <c r="AU426" s="240" t="s">
        <v>86</v>
      </c>
      <c r="AY426" s="18" t="s">
        <v>350</v>
      </c>
      <c r="BE426" s="241">
        <f>IF(N426="základní",J426,0)</f>
        <v>0</v>
      </c>
      <c r="BF426" s="241">
        <f>IF(N426="snížená",J426,0)</f>
        <v>0</v>
      </c>
      <c r="BG426" s="241">
        <f>IF(N426="zákl. přenesená",J426,0)</f>
        <v>0</v>
      </c>
      <c r="BH426" s="241">
        <f>IF(N426="sníž. přenesená",J426,0)</f>
        <v>0</v>
      </c>
      <c r="BI426" s="241">
        <f>IF(N426="nulová",J426,0)</f>
        <v>0</v>
      </c>
      <c r="BJ426" s="18" t="s">
        <v>84</v>
      </c>
      <c r="BK426" s="241">
        <f>ROUND(I426*H426,2)</f>
        <v>0</v>
      </c>
      <c r="BL426" s="18" t="s">
        <v>357</v>
      </c>
      <c r="BM426" s="240" t="s">
        <v>745</v>
      </c>
    </row>
    <row r="427" s="2" customFormat="1">
      <c r="A427" s="39"/>
      <c r="B427" s="40"/>
      <c r="C427" s="41"/>
      <c r="D427" s="242" t="s">
        <v>359</v>
      </c>
      <c r="E427" s="41"/>
      <c r="F427" s="243" t="s">
        <v>746</v>
      </c>
      <c r="G427" s="41"/>
      <c r="H427" s="41"/>
      <c r="I427" s="244"/>
      <c r="J427" s="41"/>
      <c r="K427" s="41"/>
      <c r="L427" s="45"/>
      <c r="M427" s="245"/>
      <c r="N427" s="246"/>
      <c r="O427" s="92"/>
      <c r="P427" s="92"/>
      <c r="Q427" s="92"/>
      <c r="R427" s="92"/>
      <c r="S427" s="92"/>
      <c r="T427" s="93"/>
      <c r="U427" s="39"/>
      <c r="V427" s="39"/>
      <c r="W427" s="39"/>
      <c r="X427" s="39"/>
      <c r="Y427" s="39"/>
      <c r="Z427" s="39"/>
      <c r="AA427" s="39"/>
      <c r="AB427" s="39"/>
      <c r="AC427" s="39"/>
      <c r="AD427" s="39"/>
      <c r="AE427" s="39"/>
      <c r="AT427" s="18" t="s">
        <v>359</v>
      </c>
      <c r="AU427" s="18" t="s">
        <v>86</v>
      </c>
    </row>
    <row r="428" s="13" customFormat="1">
      <c r="A428" s="13"/>
      <c r="B428" s="247"/>
      <c r="C428" s="248"/>
      <c r="D428" s="242" t="s">
        <v>361</v>
      </c>
      <c r="E428" s="249" t="s">
        <v>1</v>
      </c>
      <c r="F428" s="250" t="s">
        <v>747</v>
      </c>
      <c r="G428" s="248"/>
      <c r="H428" s="251">
        <v>1.0429999999999999</v>
      </c>
      <c r="I428" s="252"/>
      <c r="J428" s="248"/>
      <c r="K428" s="248"/>
      <c r="L428" s="253"/>
      <c r="M428" s="254"/>
      <c r="N428" s="255"/>
      <c r="O428" s="255"/>
      <c r="P428" s="255"/>
      <c r="Q428" s="255"/>
      <c r="R428" s="255"/>
      <c r="S428" s="255"/>
      <c r="T428" s="256"/>
      <c r="U428" s="13"/>
      <c r="V428" s="13"/>
      <c r="W428" s="13"/>
      <c r="X428" s="13"/>
      <c r="Y428" s="13"/>
      <c r="Z428" s="13"/>
      <c r="AA428" s="13"/>
      <c r="AB428" s="13"/>
      <c r="AC428" s="13"/>
      <c r="AD428" s="13"/>
      <c r="AE428" s="13"/>
      <c r="AT428" s="257" t="s">
        <v>361</v>
      </c>
      <c r="AU428" s="257" t="s">
        <v>86</v>
      </c>
      <c r="AV428" s="13" t="s">
        <v>86</v>
      </c>
      <c r="AW428" s="13" t="s">
        <v>32</v>
      </c>
      <c r="AX428" s="13" t="s">
        <v>84</v>
      </c>
      <c r="AY428" s="257" t="s">
        <v>350</v>
      </c>
    </row>
    <row r="429" s="2" customFormat="1" ht="37.8" customHeight="1">
      <c r="A429" s="39"/>
      <c r="B429" s="40"/>
      <c r="C429" s="229" t="s">
        <v>748</v>
      </c>
      <c r="D429" s="229" t="s">
        <v>352</v>
      </c>
      <c r="E429" s="230" t="s">
        <v>749</v>
      </c>
      <c r="F429" s="231" t="s">
        <v>750</v>
      </c>
      <c r="G429" s="232" t="s">
        <v>355</v>
      </c>
      <c r="H429" s="233">
        <v>1156.6569999999999</v>
      </c>
      <c r="I429" s="234"/>
      <c r="J429" s="235">
        <f>ROUND(I429*H429,2)</f>
        <v>0</v>
      </c>
      <c r="K429" s="231" t="s">
        <v>356</v>
      </c>
      <c r="L429" s="45"/>
      <c r="M429" s="236" t="s">
        <v>1</v>
      </c>
      <c r="N429" s="237" t="s">
        <v>41</v>
      </c>
      <c r="O429" s="92"/>
      <c r="P429" s="238">
        <f>O429*H429</f>
        <v>0</v>
      </c>
      <c r="Q429" s="238">
        <v>0</v>
      </c>
      <c r="R429" s="238">
        <f>Q429*H429</f>
        <v>0</v>
      </c>
      <c r="S429" s="238">
        <v>0.050000000000000003</v>
      </c>
      <c r="T429" s="239">
        <f>S429*H429</f>
        <v>57.832850000000001</v>
      </c>
      <c r="U429" s="39"/>
      <c r="V429" s="39"/>
      <c r="W429" s="39"/>
      <c r="X429" s="39"/>
      <c r="Y429" s="39"/>
      <c r="Z429" s="39"/>
      <c r="AA429" s="39"/>
      <c r="AB429" s="39"/>
      <c r="AC429" s="39"/>
      <c r="AD429" s="39"/>
      <c r="AE429" s="39"/>
      <c r="AR429" s="240" t="s">
        <v>357</v>
      </c>
      <c r="AT429" s="240" t="s">
        <v>352</v>
      </c>
      <c r="AU429" s="240" t="s">
        <v>86</v>
      </c>
      <c r="AY429" s="18" t="s">
        <v>350</v>
      </c>
      <c r="BE429" s="241">
        <f>IF(N429="základní",J429,0)</f>
        <v>0</v>
      </c>
      <c r="BF429" s="241">
        <f>IF(N429="snížená",J429,0)</f>
        <v>0</v>
      </c>
      <c r="BG429" s="241">
        <f>IF(N429="zákl. přenesená",J429,0)</f>
        <v>0</v>
      </c>
      <c r="BH429" s="241">
        <f>IF(N429="sníž. přenesená",J429,0)</f>
        <v>0</v>
      </c>
      <c r="BI429" s="241">
        <f>IF(N429="nulová",J429,0)</f>
        <v>0</v>
      </c>
      <c r="BJ429" s="18" t="s">
        <v>84</v>
      </c>
      <c r="BK429" s="241">
        <f>ROUND(I429*H429,2)</f>
        <v>0</v>
      </c>
      <c r="BL429" s="18" t="s">
        <v>357</v>
      </c>
      <c r="BM429" s="240" t="s">
        <v>751</v>
      </c>
    </row>
    <row r="430" s="2" customFormat="1">
      <c r="A430" s="39"/>
      <c r="B430" s="40"/>
      <c r="C430" s="41"/>
      <c r="D430" s="242" t="s">
        <v>359</v>
      </c>
      <c r="E430" s="41"/>
      <c r="F430" s="243" t="s">
        <v>752</v>
      </c>
      <c r="G430" s="41"/>
      <c r="H430" s="41"/>
      <c r="I430" s="244"/>
      <c r="J430" s="41"/>
      <c r="K430" s="41"/>
      <c r="L430" s="45"/>
      <c r="M430" s="245"/>
      <c r="N430" s="246"/>
      <c r="O430" s="92"/>
      <c r="P430" s="92"/>
      <c r="Q430" s="92"/>
      <c r="R430" s="92"/>
      <c r="S430" s="92"/>
      <c r="T430" s="93"/>
      <c r="U430" s="39"/>
      <c r="V430" s="39"/>
      <c r="W430" s="39"/>
      <c r="X430" s="39"/>
      <c r="Y430" s="39"/>
      <c r="Z430" s="39"/>
      <c r="AA430" s="39"/>
      <c r="AB430" s="39"/>
      <c r="AC430" s="39"/>
      <c r="AD430" s="39"/>
      <c r="AE430" s="39"/>
      <c r="AT430" s="18" t="s">
        <v>359</v>
      </c>
      <c r="AU430" s="18" t="s">
        <v>86</v>
      </c>
    </row>
    <row r="431" s="15" customFormat="1">
      <c r="A431" s="15"/>
      <c r="B431" s="269"/>
      <c r="C431" s="270"/>
      <c r="D431" s="242" t="s">
        <v>361</v>
      </c>
      <c r="E431" s="271" t="s">
        <v>1</v>
      </c>
      <c r="F431" s="272" t="s">
        <v>753</v>
      </c>
      <c r="G431" s="270"/>
      <c r="H431" s="271" t="s">
        <v>1</v>
      </c>
      <c r="I431" s="273"/>
      <c r="J431" s="270"/>
      <c r="K431" s="270"/>
      <c r="L431" s="274"/>
      <c r="M431" s="275"/>
      <c r="N431" s="276"/>
      <c r="O431" s="276"/>
      <c r="P431" s="276"/>
      <c r="Q431" s="276"/>
      <c r="R431" s="276"/>
      <c r="S431" s="276"/>
      <c r="T431" s="277"/>
      <c r="U431" s="15"/>
      <c r="V431" s="15"/>
      <c r="W431" s="15"/>
      <c r="X431" s="15"/>
      <c r="Y431" s="15"/>
      <c r="Z431" s="15"/>
      <c r="AA431" s="15"/>
      <c r="AB431" s="15"/>
      <c r="AC431" s="15"/>
      <c r="AD431" s="15"/>
      <c r="AE431" s="15"/>
      <c r="AT431" s="278" t="s">
        <v>361</v>
      </c>
      <c r="AU431" s="278" t="s">
        <v>86</v>
      </c>
      <c r="AV431" s="15" t="s">
        <v>84</v>
      </c>
      <c r="AW431" s="15" t="s">
        <v>32</v>
      </c>
      <c r="AX431" s="15" t="s">
        <v>76</v>
      </c>
      <c r="AY431" s="278" t="s">
        <v>350</v>
      </c>
    </row>
    <row r="432" s="13" customFormat="1">
      <c r="A432" s="13"/>
      <c r="B432" s="247"/>
      <c r="C432" s="248"/>
      <c r="D432" s="242" t="s">
        <v>361</v>
      </c>
      <c r="E432" s="249" t="s">
        <v>1</v>
      </c>
      <c r="F432" s="250" t="s">
        <v>754</v>
      </c>
      <c r="G432" s="248"/>
      <c r="H432" s="251">
        <v>96.001999999999995</v>
      </c>
      <c r="I432" s="252"/>
      <c r="J432" s="248"/>
      <c r="K432" s="248"/>
      <c r="L432" s="253"/>
      <c r="M432" s="254"/>
      <c r="N432" s="255"/>
      <c r="O432" s="255"/>
      <c r="P432" s="255"/>
      <c r="Q432" s="255"/>
      <c r="R432" s="255"/>
      <c r="S432" s="255"/>
      <c r="T432" s="256"/>
      <c r="U432" s="13"/>
      <c r="V432" s="13"/>
      <c r="W432" s="13"/>
      <c r="X432" s="13"/>
      <c r="Y432" s="13"/>
      <c r="Z432" s="13"/>
      <c r="AA432" s="13"/>
      <c r="AB432" s="13"/>
      <c r="AC432" s="13"/>
      <c r="AD432" s="13"/>
      <c r="AE432" s="13"/>
      <c r="AT432" s="257" t="s">
        <v>361</v>
      </c>
      <c r="AU432" s="257" t="s">
        <v>86</v>
      </c>
      <c r="AV432" s="13" t="s">
        <v>86</v>
      </c>
      <c r="AW432" s="13" t="s">
        <v>32</v>
      </c>
      <c r="AX432" s="13" t="s">
        <v>76</v>
      </c>
      <c r="AY432" s="257" t="s">
        <v>350</v>
      </c>
    </row>
    <row r="433" s="16" customFormat="1">
      <c r="A433" s="16"/>
      <c r="B433" s="279"/>
      <c r="C433" s="280"/>
      <c r="D433" s="242" t="s">
        <v>361</v>
      </c>
      <c r="E433" s="281" t="s">
        <v>255</v>
      </c>
      <c r="F433" s="282" t="s">
        <v>755</v>
      </c>
      <c r="G433" s="280"/>
      <c r="H433" s="283">
        <v>96.001999999999995</v>
      </c>
      <c r="I433" s="284"/>
      <c r="J433" s="280"/>
      <c r="K433" s="280"/>
      <c r="L433" s="285"/>
      <c r="M433" s="286"/>
      <c r="N433" s="287"/>
      <c r="O433" s="287"/>
      <c r="P433" s="287"/>
      <c r="Q433" s="287"/>
      <c r="R433" s="287"/>
      <c r="S433" s="287"/>
      <c r="T433" s="288"/>
      <c r="U433" s="16"/>
      <c r="V433" s="16"/>
      <c r="W433" s="16"/>
      <c r="X433" s="16"/>
      <c r="Y433" s="16"/>
      <c r="Z433" s="16"/>
      <c r="AA433" s="16"/>
      <c r="AB433" s="16"/>
      <c r="AC433" s="16"/>
      <c r="AD433" s="16"/>
      <c r="AE433" s="16"/>
      <c r="AT433" s="289" t="s">
        <v>361</v>
      </c>
      <c r="AU433" s="289" t="s">
        <v>86</v>
      </c>
      <c r="AV433" s="16" t="s">
        <v>371</v>
      </c>
      <c r="AW433" s="16" t="s">
        <v>32</v>
      </c>
      <c r="AX433" s="16" t="s">
        <v>76</v>
      </c>
      <c r="AY433" s="289" t="s">
        <v>350</v>
      </c>
    </row>
    <row r="434" s="13" customFormat="1">
      <c r="A434" s="13"/>
      <c r="B434" s="247"/>
      <c r="C434" s="248"/>
      <c r="D434" s="242" t="s">
        <v>361</v>
      </c>
      <c r="E434" s="249" t="s">
        <v>1</v>
      </c>
      <c r="F434" s="250" t="s">
        <v>756</v>
      </c>
      <c r="G434" s="248"/>
      <c r="H434" s="251">
        <v>34.299999999999997</v>
      </c>
      <c r="I434" s="252"/>
      <c r="J434" s="248"/>
      <c r="K434" s="248"/>
      <c r="L434" s="253"/>
      <c r="M434" s="254"/>
      <c r="N434" s="255"/>
      <c r="O434" s="255"/>
      <c r="P434" s="255"/>
      <c r="Q434" s="255"/>
      <c r="R434" s="255"/>
      <c r="S434" s="255"/>
      <c r="T434" s="256"/>
      <c r="U434" s="13"/>
      <c r="V434" s="13"/>
      <c r="W434" s="13"/>
      <c r="X434" s="13"/>
      <c r="Y434" s="13"/>
      <c r="Z434" s="13"/>
      <c r="AA434" s="13"/>
      <c r="AB434" s="13"/>
      <c r="AC434" s="13"/>
      <c r="AD434" s="13"/>
      <c r="AE434" s="13"/>
      <c r="AT434" s="257" t="s">
        <v>361</v>
      </c>
      <c r="AU434" s="257" t="s">
        <v>86</v>
      </c>
      <c r="AV434" s="13" t="s">
        <v>86</v>
      </c>
      <c r="AW434" s="13" t="s">
        <v>32</v>
      </c>
      <c r="AX434" s="13" t="s">
        <v>76</v>
      </c>
      <c r="AY434" s="257" t="s">
        <v>350</v>
      </c>
    </row>
    <row r="435" s="16" customFormat="1">
      <c r="A435" s="16"/>
      <c r="B435" s="279"/>
      <c r="C435" s="280"/>
      <c r="D435" s="242" t="s">
        <v>361</v>
      </c>
      <c r="E435" s="281" t="s">
        <v>257</v>
      </c>
      <c r="F435" s="282" t="s">
        <v>755</v>
      </c>
      <c r="G435" s="280"/>
      <c r="H435" s="283">
        <v>34.299999999999997</v>
      </c>
      <c r="I435" s="284"/>
      <c r="J435" s="280"/>
      <c r="K435" s="280"/>
      <c r="L435" s="285"/>
      <c r="M435" s="286"/>
      <c r="N435" s="287"/>
      <c r="O435" s="287"/>
      <c r="P435" s="287"/>
      <c r="Q435" s="287"/>
      <c r="R435" s="287"/>
      <c r="S435" s="287"/>
      <c r="T435" s="288"/>
      <c r="U435" s="16"/>
      <c r="V435" s="16"/>
      <c r="W435" s="16"/>
      <c r="X435" s="16"/>
      <c r="Y435" s="16"/>
      <c r="Z435" s="16"/>
      <c r="AA435" s="16"/>
      <c r="AB435" s="16"/>
      <c r="AC435" s="16"/>
      <c r="AD435" s="16"/>
      <c r="AE435" s="16"/>
      <c r="AT435" s="289" t="s">
        <v>361</v>
      </c>
      <c r="AU435" s="289" t="s">
        <v>86</v>
      </c>
      <c r="AV435" s="16" t="s">
        <v>371</v>
      </c>
      <c r="AW435" s="16" t="s">
        <v>32</v>
      </c>
      <c r="AX435" s="16" t="s">
        <v>76</v>
      </c>
      <c r="AY435" s="289" t="s">
        <v>350</v>
      </c>
    </row>
    <row r="436" s="13" customFormat="1">
      <c r="A436" s="13"/>
      <c r="B436" s="247"/>
      <c r="C436" s="248"/>
      <c r="D436" s="242" t="s">
        <v>361</v>
      </c>
      <c r="E436" s="249" t="s">
        <v>1</v>
      </c>
      <c r="F436" s="250" t="s">
        <v>757</v>
      </c>
      <c r="G436" s="248"/>
      <c r="H436" s="251">
        <v>640.07899999999995</v>
      </c>
      <c r="I436" s="252"/>
      <c r="J436" s="248"/>
      <c r="K436" s="248"/>
      <c r="L436" s="253"/>
      <c r="M436" s="254"/>
      <c r="N436" s="255"/>
      <c r="O436" s="255"/>
      <c r="P436" s="255"/>
      <c r="Q436" s="255"/>
      <c r="R436" s="255"/>
      <c r="S436" s="255"/>
      <c r="T436" s="256"/>
      <c r="U436" s="13"/>
      <c r="V436" s="13"/>
      <c r="W436" s="13"/>
      <c r="X436" s="13"/>
      <c r="Y436" s="13"/>
      <c r="Z436" s="13"/>
      <c r="AA436" s="13"/>
      <c r="AB436" s="13"/>
      <c r="AC436" s="13"/>
      <c r="AD436" s="13"/>
      <c r="AE436" s="13"/>
      <c r="AT436" s="257" t="s">
        <v>361</v>
      </c>
      <c r="AU436" s="257" t="s">
        <v>86</v>
      </c>
      <c r="AV436" s="13" t="s">
        <v>86</v>
      </c>
      <c r="AW436" s="13" t="s">
        <v>32</v>
      </c>
      <c r="AX436" s="13" t="s">
        <v>76</v>
      </c>
      <c r="AY436" s="257" t="s">
        <v>350</v>
      </c>
    </row>
    <row r="437" s="13" customFormat="1">
      <c r="A437" s="13"/>
      <c r="B437" s="247"/>
      <c r="C437" s="248"/>
      <c r="D437" s="242" t="s">
        <v>361</v>
      </c>
      <c r="E437" s="249" t="s">
        <v>1</v>
      </c>
      <c r="F437" s="250" t="s">
        <v>758</v>
      </c>
      <c r="G437" s="248"/>
      <c r="H437" s="251">
        <v>296.68900000000002</v>
      </c>
      <c r="I437" s="252"/>
      <c r="J437" s="248"/>
      <c r="K437" s="248"/>
      <c r="L437" s="253"/>
      <c r="M437" s="254"/>
      <c r="N437" s="255"/>
      <c r="O437" s="255"/>
      <c r="P437" s="255"/>
      <c r="Q437" s="255"/>
      <c r="R437" s="255"/>
      <c r="S437" s="255"/>
      <c r="T437" s="256"/>
      <c r="U437" s="13"/>
      <c r="V437" s="13"/>
      <c r="W437" s="13"/>
      <c r="X437" s="13"/>
      <c r="Y437" s="13"/>
      <c r="Z437" s="13"/>
      <c r="AA437" s="13"/>
      <c r="AB437" s="13"/>
      <c r="AC437" s="13"/>
      <c r="AD437" s="13"/>
      <c r="AE437" s="13"/>
      <c r="AT437" s="257" t="s">
        <v>361</v>
      </c>
      <c r="AU437" s="257" t="s">
        <v>86</v>
      </c>
      <c r="AV437" s="13" t="s">
        <v>86</v>
      </c>
      <c r="AW437" s="13" t="s">
        <v>32</v>
      </c>
      <c r="AX437" s="13" t="s">
        <v>76</v>
      </c>
      <c r="AY437" s="257" t="s">
        <v>350</v>
      </c>
    </row>
    <row r="438" s="13" customFormat="1">
      <c r="A438" s="13"/>
      <c r="B438" s="247"/>
      <c r="C438" s="248"/>
      <c r="D438" s="242" t="s">
        <v>361</v>
      </c>
      <c r="E438" s="249" t="s">
        <v>1</v>
      </c>
      <c r="F438" s="250" t="s">
        <v>759</v>
      </c>
      <c r="G438" s="248"/>
      <c r="H438" s="251">
        <v>70.497</v>
      </c>
      <c r="I438" s="252"/>
      <c r="J438" s="248"/>
      <c r="K438" s="248"/>
      <c r="L438" s="253"/>
      <c r="M438" s="254"/>
      <c r="N438" s="255"/>
      <c r="O438" s="255"/>
      <c r="P438" s="255"/>
      <c r="Q438" s="255"/>
      <c r="R438" s="255"/>
      <c r="S438" s="255"/>
      <c r="T438" s="256"/>
      <c r="U438" s="13"/>
      <c r="V438" s="13"/>
      <c r="W438" s="13"/>
      <c r="X438" s="13"/>
      <c r="Y438" s="13"/>
      <c r="Z438" s="13"/>
      <c r="AA438" s="13"/>
      <c r="AB438" s="13"/>
      <c r="AC438" s="13"/>
      <c r="AD438" s="13"/>
      <c r="AE438" s="13"/>
      <c r="AT438" s="257" t="s">
        <v>361</v>
      </c>
      <c r="AU438" s="257" t="s">
        <v>86</v>
      </c>
      <c r="AV438" s="13" t="s">
        <v>86</v>
      </c>
      <c r="AW438" s="13" t="s">
        <v>32</v>
      </c>
      <c r="AX438" s="13" t="s">
        <v>76</v>
      </c>
      <c r="AY438" s="257" t="s">
        <v>350</v>
      </c>
    </row>
    <row r="439" s="16" customFormat="1">
      <c r="A439" s="16"/>
      <c r="B439" s="279"/>
      <c r="C439" s="280"/>
      <c r="D439" s="242" t="s">
        <v>361</v>
      </c>
      <c r="E439" s="281" t="s">
        <v>261</v>
      </c>
      <c r="F439" s="282" t="s">
        <v>755</v>
      </c>
      <c r="G439" s="280"/>
      <c r="H439" s="283">
        <v>1007.265</v>
      </c>
      <c r="I439" s="284"/>
      <c r="J439" s="280"/>
      <c r="K439" s="280"/>
      <c r="L439" s="285"/>
      <c r="M439" s="286"/>
      <c r="N439" s="287"/>
      <c r="O439" s="287"/>
      <c r="P439" s="287"/>
      <c r="Q439" s="287"/>
      <c r="R439" s="287"/>
      <c r="S439" s="287"/>
      <c r="T439" s="288"/>
      <c r="U439" s="16"/>
      <c r="V439" s="16"/>
      <c r="W439" s="16"/>
      <c r="X439" s="16"/>
      <c r="Y439" s="16"/>
      <c r="Z439" s="16"/>
      <c r="AA439" s="16"/>
      <c r="AB439" s="16"/>
      <c r="AC439" s="16"/>
      <c r="AD439" s="16"/>
      <c r="AE439" s="16"/>
      <c r="AT439" s="289" t="s">
        <v>361</v>
      </c>
      <c r="AU439" s="289" t="s">
        <v>86</v>
      </c>
      <c r="AV439" s="16" t="s">
        <v>371</v>
      </c>
      <c r="AW439" s="16" t="s">
        <v>32</v>
      </c>
      <c r="AX439" s="16" t="s">
        <v>76</v>
      </c>
      <c r="AY439" s="289" t="s">
        <v>350</v>
      </c>
    </row>
    <row r="440" s="13" customFormat="1">
      <c r="A440" s="13"/>
      <c r="B440" s="247"/>
      <c r="C440" s="248"/>
      <c r="D440" s="242" t="s">
        <v>361</v>
      </c>
      <c r="E440" s="249" t="s">
        <v>263</v>
      </c>
      <c r="F440" s="250" t="s">
        <v>760</v>
      </c>
      <c r="G440" s="248"/>
      <c r="H440" s="251">
        <v>19.09</v>
      </c>
      <c r="I440" s="252"/>
      <c r="J440" s="248"/>
      <c r="K440" s="248"/>
      <c r="L440" s="253"/>
      <c r="M440" s="254"/>
      <c r="N440" s="255"/>
      <c r="O440" s="255"/>
      <c r="P440" s="255"/>
      <c r="Q440" s="255"/>
      <c r="R440" s="255"/>
      <c r="S440" s="255"/>
      <c r="T440" s="256"/>
      <c r="U440" s="13"/>
      <c r="V440" s="13"/>
      <c r="W440" s="13"/>
      <c r="X440" s="13"/>
      <c r="Y440" s="13"/>
      <c r="Z440" s="13"/>
      <c r="AA440" s="13"/>
      <c r="AB440" s="13"/>
      <c r="AC440" s="13"/>
      <c r="AD440" s="13"/>
      <c r="AE440" s="13"/>
      <c r="AT440" s="257" t="s">
        <v>361</v>
      </c>
      <c r="AU440" s="257" t="s">
        <v>86</v>
      </c>
      <c r="AV440" s="13" t="s">
        <v>86</v>
      </c>
      <c r="AW440" s="13" t="s">
        <v>32</v>
      </c>
      <c r="AX440" s="13" t="s">
        <v>76</v>
      </c>
      <c r="AY440" s="257" t="s">
        <v>350</v>
      </c>
    </row>
    <row r="441" s="14" customFormat="1">
      <c r="A441" s="14"/>
      <c r="B441" s="258"/>
      <c r="C441" s="259"/>
      <c r="D441" s="242" t="s">
        <v>361</v>
      </c>
      <c r="E441" s="260" t="s">
        <v>1</v>
      </c>
      <c r="F441" s="261" t="s">
        <v>364</v>
      </c>
      <c r="G441" s="259"/>
      <c r="H441" s="262">
        <v>1156.6569999999999</v>
      </c>
      <c r="I441" s="263"/>
      <c r="J441" s="259"/>
      <c r="K441" s="259"/>
      <c r="L441" s="264"/>
      <c r="M441" s="265"/>
      <c r="N441" s="266"/>
      <c r="O441" s="266"/>
      <c r="P441" s="266"/>
      <c r="Q441" s="266"/>
      <c r="R441" s="266"/>
      <c r="S441" s="266"/>
      <c r="T441" s="267"/>
      <c r="U441" s="14"/>
      <c r="V441" s="14"/>
      <c r="W441" s="14"/>
      <c r="X441" s="14"/>
      <c r="Y441" s="14"/>
      <c r="Z441" s="14"/>
      <c r="AA441" s="14"/>
      <c r="AB441" s="14"/>
      <c r="AC441" s="14"/>
      <c r="AD441" s="14"/>
      <c r="AE441" s="14"/>
      <c r="AT441" s="268" t="s">
        <v>361</v>
      </c>
      <c r="AU441" s="268" t="s">
        <v>86</v>
      </c>
      <c r="AV441" s="14" t="s">
        <v>357</v>
      </c>
      <c r="AW441" s="14" t="s">
        <v>32</v>
      </c>
      <c r="AX441" s="14" t="s">
        <v>84</v>
      </c>
      <c r="AY441" s="268" t="s">
        <v>350</v>
      </c>
    </row>
    <row r="442" s="2" customFormat="1" ht="37.8" customHeight="1">
      <c r="A442" s="39"/>
      <c r="B442" s="40"/>
      <c r="C442" s="229" t="s">
        <v>761</v>
      </c>
      <c r="D442" s="229" t="s">
        <v>352</v>
      </c>
      <c r="E442" s="230" t="s">
        <v>762</v>
      </c>
      <c r="F442" s="231" t="s">
        <v>763</v>
      </c>
      <c r="G442" s="232" t="s">
        <v>355</v>
      </c>
      <c r="H442" s="233">
        <v>129.37000000000001</v>
      </c>
      <c r="I442" s="234"/>
      <c r="J442" s="235">
        <f>ROUND(I442*H442,2)</f>
        <v>0</v>
      </c>
      <c r="K442" s="231" t="s">
        <v>356</v>
      </c>
      <c r="L442" s="45"/>
      <c r="M442" s="236" t="s">
        <v>1</v>
      </c>
      <c r="N442" s="237" t="s">
        <v>41</v>
      </c>
      <c r="O442" s="92"/>
      <c r="P442" s="238">
        <f>O442*H442</f>
        <v>0</v>
      </c>
      <c r="Q442" s="238">
        <v>0</v>
      </c>
      <c r="R442" s="238">
        <f>Q442*H442</f>
        <v>0</v>
      </c>
      <c r="S442" s="238">
        <v>0.050000000000000003</v>
      </c>
      <c r="T442" s="239">
        <f>S442*H442</f>
        <v>6.4685000000000006</v>
      </c>
      <c r="U442" s="39"/>
      <c r="V442" s="39"/>
      <c r="W442" s="39"/>
      <c r="X442" s="39"/>
      <c r="Y442" s="39"/>
      <c r="Z442" s="39"/>
      <c r="AA442" s="39"/>
      <c r="AB442" s="39"/>
      <c r="AC442" s="39"/>
      <c r="AD442" s="39"/>
      <c r="AE442" s="39"/>
      <c r="AR442" s="240" t="s">
        <v>357</v>
      </c>
      <c r="AT442" s="240" t="s">
        <v>352</v>
      </c>
      <c r="AU442" s="240" t="s">
        <v>86</v>
      </c>
      <c r="AY442" s="18" t="s">
        <v>350</v>
      </c>
      <c r="BE442" s="241">
        <f>IF(N442="základní",J442,0)</f>
        <v>0</v>
      </c>
      <c r="BF442" s="241">
        <f>IF(N442="snížená",J442,0)</f>
        <v>0</v>
      </c>
      <c r="BG442" s="241">
        <f>IF(N442="zákl. přenesená",J442,0)</f>
        <v>0</v>
      </c>
      <c r="BH442" s="241">
        <f>IF(N442="sníž. přenesená",J442,0)</f>
        <v>0</v>
      </c>
      <c r="BI442" s="241">
        <f>IF(N442="nulová",J442,0)</f>
        <v>0</v>
      </c>
      <c r="BJ442" s="18" t="s">
        <v>84</v>
      </c>
      <c r="BK442" s="241">
        <f>ROUND(I442*H442,2)</f>
        <v>0</v>
      </c>
      <c r="BL442" s="18" t="s">
        <v>357</v>
      </c>
      <c r="BM442" s="240" t="s">
        <v>764</v>
      </c>
    </row>
    <row r="443" s="2" customFormat="1">
      <c r="A443" s="39"/>
      <c r="B443" s="40"/>
      <c r="C443" s="41"/>
      <c r="D443" s="242" t="s">
        <v>359</v>
      </c>
      <c r="E443" s="41"/>
      <c r="F443" s="243" t="s">
        <v>765</v>
      </c>
      <c r="G443" s="41"/>
      <c r="H443" s="41"/>
      <c r="I443" s="244"/>
      <c r="J443" s="41"/>
      <c r="K443" s="41"/>
      <c r="L443" s="45"/>
      <c r="M443" s="245"/>
      <c r="N443" s="246"/>
      <c r="O443" s="92"/>
      <c r="P443" s="92"/>
      <c r="Q443" s="92"/>
      <c r="R443" s="92"/>
      <c r="S443" s="92"/>
      <c r="T443" s="93"/>
      <c r="U443" s="39"/>
      <c r="V443" s="39"/>
      <c r="W443" s="39"/>
      <c r="X443" s="39"/>
      <c r="Y443" s="39"/>
      <c r="Z443" s="39"/>
      <c r="AA443" s="39"/>
      <c r="AB443" s="39"/>
      <c r="AC443" s="39"/>
      <c r="AD443" s="39"/>
      <c r="AE443" s="39"/>
      <c r="AT443" s="18" t="s">
        <v>359</v>
      </c>
      <c r="AU443" s="18" t="s">
        <v>86</v>
      </c>
    </row>
    <row r="444" s="15" customFormat="1">
      <c r="A444" s="15"/>
      <c r="B444" s="269"/>
      <c r="C444" s="270"/>
      <c r="D444" s="242" t="s">
        <v>361</v>
      </c>
      <c r="E444" s="271" t="s">
        <v>1</v>
      </c>
      <c r="F444" s="272" t="s">
        <v>753</v>
      </c>
      <c r="G444" s="270"/>
      <c r="H444" s="271" t="s">
        <v>1</v>
      </c>
      <c r="I444" s="273"/>
      <c r="J444" s="270"/>
      <c r="K444" s="270"/>
      <c r="L444" s="274"/>
      <c r="M444" s="275"/>
      <c r="N444" s="276"/>
      <c r="O444" s="276"/>
      <c r="P444" s="276"/>
      <c r="Q444" s="276"/>
      <c r="R444" s="276"/>
      <c r="S444" s="276"/>
      <c r="T444" s="277"/>
      <c r="U444" s="15"/>
      <c r="V444" s="15"/>
      <c r="W444" s="15"/>
      <c r="X444" s="15"/>
      <c r="Y444" s="15"/>
      <c r="Z444" s="15"/>
      <c r="AA444" s="15"/>
      <c r="AB444" s="15"/>
      <c r="AC444" s="15"/>
      <c r="AD444" s="15"/>
      <c r="AE444" s="15"/>
      <c r="AT444" s="278" t="s">
        <v>361</v>
      </c>
      <c r="AU444" s="278" t="s">
        <v>86</v>
      </c>
      <c r="AV444" s="15" t="s">
        <v>84</v>
      </c>
      <c r="AW444" s="15" t="s">
        <v>32</v>
      </c>
      <c r="AX444" s="15" t="s">
        <v>76</v>
      </c>
      <c r="AY444" s="278" t="s">
        <v>350</v>
      </c>
    </row>
    <row r="445" s="13" customFormat="1">
      <c r="A445" s="13"/>
      <c r="B445" s="247"/>
      <c r="C445" s="248"/>
      <c r="D445" s="242" t="s">
        <v>361</v>
      </c>
      <c r="E445" s="249" t="s">
        <v>259</v>
      </c>
      <c r="F445" s="250" t="s">
        <v>766</v>
      </c>
      <c r="G445" s="248"/>
      <c r="H445" s="251">
        <v>129.37000000000001</v>
      </c>
      <c r="I445" s="252"/>
      <c r="J445" s="248"/>
      <c r="K445" s="248"/>
      <c r="L445" s="253"/>
      <c r="M445" s="254"/>
      <c r="N445" s="255"/>
      <c r="O445" s="255"/>
      <c r="P445" s="255"/>
      <c r="Q445" s="255"/>
      <c r="R445" s="255"/>
      <c r="S445" s="255"/>
      <c r="T445" s="256"/>
      <c r="U445" s="13"/>
      <c r="V445" s="13"/>
      <c r="W445" s="13"/>
      <c r="X445" s="13"/>
      <c r="Y445" s="13"/>
      <c r="Z445" s="13"/>
      <c r="AA445" s="13"/>
      <c r="AB445" s="13"/>
      <c r="AC445" s="13"/>
      <c r="AD445" s="13"/>
      <c r="AE445" s="13"/>
      <c r="AT445" s="257" t="s">
        <v>361</v>
      </c>
      <c r="AU445" s="257" t="s">
        <v>86</v>
      </c>
      <c r="AV445" s="13" t="s">
        <v>86</v>
      </c>
      <c r="AW445" s="13" t="s">
        <v>32</v>
      </c>
      <c r="AX445" s="13" t="s">
        <v>84</v>
      </c>
      <c r="AY445" s="257" t="s">
        <v>350</v>
      </c>
    </row>
    <row r="446" s="2" customFormat="1" ht="37.8" customHeight="1">
      <c r="A446" s="39"/>
      <c r="B446" s="40"/>
      <c r="C446" s="229" t="s">
        <v>767</v>
      </c>
      <c r="D446" s="229" t="s">
        <v>352</v>
      </c>
      <c r="E446" s="230" t="s">
        <v>768</v>
      </c>
      <c r="F446" s="231" t="s">
        <v>769</v>
      </c>
      <c r="G446" s="232" t="s">
        <v>355</v>
      </c>
      <c r="H446" s="233">
        <v>5169.6670000000004</v>
      </c>
      <c r="I446" s="234"/>
      <c r="J446" s="235">
        <f>ROUND(I446*H446,2)</f>
        <v>0</v>
      </c>
      <c r="K446" s="231" t="s">
        <v>356</v>
      </c>
      <c r="L446" s="45"/>
      <c r="M446" s="236" t="s">
        <v>1</v>
      </c>
      <c r="N446" s="237" t="s">
        <v>41</v>
      </c>
      <c r="O446" s="92"/>
      <c r="P446" s="238">
        <f>O446*H446</f>
        <v>0</v>
      </c>
      <c r="Q446" s="238">
        <v>0</v>
      </c>
      <c r="R446" s="238">
        <f>Q446*H446</f>
        <v>0</v>
      </c>
      <c r="S446" s="238">
        <v>0.045999999999999999</v>
      </c>
      <c r="T446" s="239">
        <f>S446*H446</f>
        <v>237.80468200000001</v>
      </c>
      <c r="U446" s="39"/>
      <c r="V446" s="39"/>
      <c r="W446" s="39"/>
      <c r="X446" s="39"/>
      <c r="Y446" s="39"/>
      <c r="Z446" s="39"/>
      <c r="AA446" s="39"/>
      <c r="AB446" s="39"/>
      <c r="AC446" s="39"/>
      <c r="AD446" s="39"/>
      <c r="AE446" s="39"/>
      <c r="AR446" s="240" t="s">
        <v>357</v>
      </c>
      <c r="AT446" s="240" t="s">
        <v>352</v>
      </c>
      <c r="AU446" s="240" t="s">
        <v>86</v>
      </c>
      <c r="AY446" s="18" t="s">
        <v>350</v>
      </c>
      <c r="BE446" s="241">
        <f>IF(N446="základní",J446,0)</f>
        <v>0</v>
      </c>
      <c r="BF446" s="241">
        <f>IF(N446="snížená",J446,0)</f>
        <v>0</v>
      </c>
      <c r="BG446" s="241">
        <f>IF(N446="zákl. přenesená",J446,0)</f>
        <v>0</v>
      </c>
      <c r="BH446" s="241">
        <f>IF(N446="sníž. přenesená",J446,0)</f>
        <v>0</v>
      </c>
      <c r="BI446" s="241">
        <f>IF(N446="nulová",J446,0)</f>
        <v>0</v>
      </c>
      <c r="BJ446" s="18" t="s">
        <v>84</v>
      </c>
      <c r="BK446" s="241">
        <f>ROUND(I446*H446,2)</f>
        <v>0</v>
      </c>
      <c r="BL446" s="18" t="s">
        <v>357</v>
      </c>
      <c r="BM446" s="240" t="s">
        <v>770</v>
      </c>
    </row>
    <row r="447" s="2" customFormat="1">
      <c r="A447" s="39"/>
      <c r="B447" s="40"/>
      <c r="C447" s="41"/>
      <c r="D447" s="242" t="s">
        <v>359</v>
      </c>
      <c r="E447" s="41"/>
      <c r="F447" s="243" t="s">
        <v>771</v>
      </c>
      <c r="G447" s="41"/>
      <c r="H447" s="41"/>
      <c r="I447" s="244"/>
      <c r="J447" s="41"/>
      <c r="K447" s="41"/>
      <c r="L447" s="45"/>
      <c r="M447" s="245"/>
      <c r="N447" s="246"/>
      <c r="O447" s="92"/>
      <c r="P447" s="92"/>
      <c r="Q447" s="92"/>
      <c r="R447" s="92"/>
      <c r="S447" s="92"/>
      <c r="T447" s="93"/>
      <c r="U447" s="39"/>
      <c r="V447" s="39"/>
      <c r="W447" s="39"/>
      <c r="X447" s="39"/>
      <c r="Y447" s="39"/>
      <c r="Z447" s="39"/>
      <c r="AA447" s="39"/>
      <c r="AB447" s="39"/>
      <c r="AC447" s="39"/>
      <c r="AD447" s="39"/>
      <c r="AE447" s="39"/>
      <c r="AT447" s="18" t="s">
        <v>359</v>
      </c>
      <c r="AU447" s="18" t="s">
        <v>86</v>
      </c>
    </row>
    <row r="448" s="15" customFormat="1">
      <c r="A448" s="15"/>
      <c r="B448" s="269"/>
      <c r="C448" s="270"/>
      <c r="D448" s="242" t="s">
        <v>361</v>
      </c>
      <c r="E448" s="271" t="s">
        <v>1</v>
      </c>
      <c r="F448" s="272" t="s">
        <v>753</v>
      </c>
      <c r="G448" s="270"/>
      <c r="H448" s="271" t="s">
        <v>1</v>
      </c>
      <c r="I448" s="273"/>
      <c r="J448" s="270"/>
      <c r="K448" s="270"/>
      <c r="L448" s="274"/>
      <c r="M448" s="275"/>
      <c r="N448" s="276"/>
      <c r="O448" s="276"/>
      <c r="P448" s="276"/>
      <c r="Q448" s="276"/>
      <c r="R448" s="276"/>
      <c r="S448" s="276"/>
      <c r="T448" s="277"/>
      <c r="U448" s="15"/>
      <c r="V448" s="15"/>
      <c r="W448" s="15"/>
      <c r="X448" s="15"/>
      <c r="Y448" s="15"/>
      <c r="Z448" s="15"/>
      <c r="AA448" s="15"/>
      <c r="AB448" s="15"/>
      <c r="AC448" s="15"/>
      <c r="AD448" s="15"/>
      <c r="AE448" s="15"/>
      <c r="AT448" s="278" t="s">
        <v>361</v>
      </c>
      <c r="AU448" s="278" t="s">
        <v>86</v>
      </c>
      <c r="AV448" s="15" t="s">
        <v>84</v>
      </c>
      <c r="AW448" s="15" t="s">
        <v>32</v>
      </c>
      <c r="AX448" s="15" t="s">
        <v>76</v>
      </c>
      <c r="AY448" s="278" t="s">
        <v>350</v>
      </c>
    </row>
    <row r="449" s="13" customFormat="1">
      <c r="A449" s="13"/>
      <c r="B449" s="247"/>
      <c r="C449" s="248"/>
      <c r="D449" s="242" t="s">
        <v>361</v>
      </c>
      <c r="E449" s="249" t="s">
        <v>1</v>
      </c>
      <c r="F449" s="250" t="s">
        <v>772</v>
      </c>
      <c r="G449" s="248"/>
      <c r="H449" s="251">
        <v>65.486999999999995</v>
      </c>
      <c r="I449" s="252"/>
      <c r="J449" s="248"/>
      <c r="K449" s="248"/>
      <c r="L449" s="253"/>
      <c r="M449" s="254"/>
      <c r="N449" s="255"/>
      <c r="O449" s="255"/>
      <c r="P449" s="255"/>
      <c r="Q449" s="255"/>
      <c r="R449" s="255"/>
      <c r="S449" s="255"/>
      <c r="T449" s="256"/>
      <c r="U449" s="13"/>
      <c r="V449" s="13"/>
      <c r="W449" s="13"/>
      <c r="X449" s="13"/>
      <c r="Y449" s="13"/>
      <c r="Z449" s="13"/>
      <c r="AA449" s="13"/>
      <c r="AB449" s="13"/>
      <c r="AC449" s="13"/>
      <c r="AD449" s="13"/>
      <c r="AE449" s="13"/>
      <c r="AT449" s="257" t="s">
        <v>361</v>
      </c>
      <c r="AU449" s="257" t="s">
        <v>86</v>
      </c>
      <c r="AV449" s="13" t="s">
        <v>86</v>
      </c>
      <c r="AW449" s="13" t="s">
        <v>32</v>
      </c>
      <c r="AX449" s="13" t="s">
        <v>76</v>
      </c>
      <c r="AY449" s="257" t="s">
        <v>350</v>
      </c>
    </row>
    <row r="450" s="13" customFormat="1">
      <c r="A450" s="13"/>
      <c r="B450" s="247"/>
      <c r="C450" s="248"/>
      <c r="D450" s="242" t="s">
        <v>361</v>
      </c>
      <c r="E450" s="249" t="s">
        <v>1</v>
      </c>
      <c r="F450" s="250" t="s">
        <v>773</v>
      </c>
      <c r="G450" s="248"/>
      <c r="H450" s="251">
        <v>101.508</v>
      </c>
      <c r="I450" s="252"/>
      <c r="J450" s="248"/>
      <c r="K450" s="248"/>
      <c r="L450" s="253"/>
      <c r="M450" s="254"/>
      <c r="N450" s="255"/>
      <c r="O450" s="255"/>
      <c r="P450" s="255"/>
      <c r="Q450" s="255"/>
      <c r="R450" s="255"/>
      <c r="S450" s="255"/>
      <c r="T450" s="256"/>
      <c r="U450" s="13"/>
      <c r="V450" s="13"/>
      <c r="W450" s="13"/>
      <c r="X450" s="13"/>
      <c r="Y450" s="13"/>
      <c r="Z450" s="13"/>
      <c r="AA450" s="13"/>
      <c r="AB450" s="13"/>
      <c r="AC450" s="13"/>
      <c r="AD450" s="13"/>
      <c r="AE450" s="13"/>
      <c r="AT450" s="257" t="s">
        <v>361</v>
      </c>
      <c r="AU450" s="257" t="s">
        <v>86</v>
      </c>
      <c r="AV450" s="13" t="s">
        <v>86</v>
      </c>
      <c r="AW450" s="13" t="s">
        <v>32</v>
      </c>
      <c r="AX450" s="13" t="s">
        <v>76</v>
      </c>
      <c r="AY450" s="257" t="s">
        <v>350</v>
      </c>
    </row>
    <row r="451" s="13" customFormat="1">
      <c r="A451" s="13"/>
      <c r="B451" s="247"/>
      <c r="C451" s="248"/>
      <c r="D451" s="242" t="s">
        <v>361</v>
      </c>
      <c r="E451" s="249" t="s">
        <v>1</v>
      </c>
      <c r="F451" s="250" t="s">
        <v>774</v>
      </c>
      <c r="G451" s="248"/>
      <c r="H451" s="251">
        <v>93.724000000000004</v>
      </c>
      <c r="I451" s="252"/>
      <c r="J451" s="248"/>
      <c r="K451" s="248"/>
      <c r="L451" s="253"/>
      <c r="M451" s="254"/>
      <c r="N451" s="255"/>
      <c r="O451" s="255"/>
      <c r="P451" s="255"/>
      <c r="Q451" s="255"/>
      <c r="R451" s="255"/>
      <c r="S451" s="255"/>
      <c r="T451" s="256"/>
      <c r="U451" s="13"/>
      <c r="V451" s="13"/>
      <c r="W451" s="13"/>
      <c r="X451" s="13"/>
      <c r="Y451" s="13"/>
      <c r="Z451" s="13"/>
      <c r="AA451" s="13"/>
      <c r="AB451" s="13"/>
      <c r="AC451" s="13"/>
      <c r="AD451" s="13"/>
      <c r="AE451" s="13"/>
      <c r="AT451" s="257" t="s">
        <v>361</v>
      </c>
      <c r="AU451" s="257" t="s">
        <v>86</v>
      </c>
      <c r="AV451" s="13" t="s">
        <v>86</v>
      </c>
      <c r="AW451" s="13" t="s">
        <v>32</v>
      </c>
      <c r="AX451" s="13" t="s">
        <v>76</v>
      </c>
      <c r="AY451" s="257" t="s">
        <v>350</v>
      </c>
    </row>
    <row r="452" s="16" customFormat="1">
      <c r="A452" s="16"/>
      <c r="B452" s="279"/>
      <c r="C452" s="280"/>
      <c r="D452" s="242" t="s">
        <v>361</v>
      </c>
      <c r="E452" s="281" t="s">
        <v>245</v>
      </c>
      <c r="F452" s="282" t="s">
        <v>755</v>
      </c>
      <c r="G452" s="280"/>
      <c r="H452" s="283">
        <v>260.71899999999999</v>
      </c>
      <c r="I452" s="284"/>
      <c r="J452" s="280"/>
      <c r="K452" s="280"/>
      <c r="L452" s="285"/>
      <c r="M452" s="286"/>
      <c r="N452" s="287"/>
      <c r="O452" s="287"/>
      <c r="P452" s="287"/>
      <c r="Q452" s="287"/>
      <c r="R452" s="287"/>
      <c r="S452" s="287"/>
      <c r="T452" s="288"/>
      <c r="U452" s="16"/>
      <c r="V452" s="16"/>
      <c r="W452" s="16"/>
      <c r="X452" s="16"/>
      <c r="Y452" s="16"/>
      <c r="Z452" s="16"/>
      <c r="AA452" s="16"/>
      <c r="AB452" s="16"/>
      <c r="AC452" s="16"/>
      <c r="AD452" s="16"/>
      <c r="AE452" s="16"/>
      <c r="AT452" s="289" t="s">
        <v>361</v>
      </c>
      <c r="AU452" s="289" t="s">
        <v>86</v>
      </c>
      <c r="AV452" s="16" t="s">
        <v>371</v>
      </c>
      <c r="AW452" s="16" t="s">
        <v>32</v>
      </c>
      <c r="AX452" s="16" t="s">
        <v>76</v>
      </c>
      <c r="AY452" s="289" t="s">
        <v>350</v>
      </c>
    </row>
    <row r="453" s="13" customFormat="1">
      <c r="A453" s="13"/>
      <c r="B453" s="247"/>
      <c r="C453" s="248"/>
      <c r="D453" s="242" t="s">
        <v>361</v>
      </c>
      <c r="E453" s="249" t="s">
        <v>1</v>
      </c>
      <c r="F453" s="250" t="s">
        <v>775</v>
      </c>
      <c r="G453" s="248"/>
      <c r="H453" s="251">
        <v>139.08799999999999</v>
      </c>
      <c r="I453" s="252"/>
      <c r="J453" s="248"/>
      <c r="K453" s="248"/>
      <c r="L453" s="253"/>
      <c r="M453" s="254"/>
      <c r="N453" s="255"/>
      <c r="O453" s="255"/>
      <c r="P453" s="255"/>
      <c r="Q453" s="255"/>
      <c r="R453" s="255"/>
      <c r="S453" s="255"/>
      <c r="T453" s="256"/>
      <c r="U453" s="13"/>
      <c r="V453" s="13"/>
      <c r="W453" s="13"/>
      <c r="X453" s="13"/>
      <c r="Y453" s="13"/>
      <c r="Z453" s="13"/>
      <c r="AA453" s="13"/>
      <c r="AB453" s="13"/>
      <c r="AC453" s="13"/>
      <c r="AD453" s="13"/>
      <c r="AE453" s="13"/>
      <c r="AT453" s="257" t="s">
        <v>361</v>
      </c>
      <c r="AU453" s="257" t="s">
        <v>86</v>
      </c>
      <c r="AV453" s="13" t="s">
        <v>86</v>
      </c>
      <c r="AW453" s="13" t="s">
        <v>32</v>
      </c>
      <c r="AX453" s="13" t="s">
        <v>76</v>
      </c>
      <c r="AY453" s="257" t="s">
        <v>350</v>
      </c>
    </row>
    <row r="454" s="13" customFormat="1">
      <c r="A454" s="13"/>
      <c r="B454" s="247"/>
      <c r="C454" s="248"/>
      <c r="D454" s="242" t="s">
        <v>361</v>
      </c>
      <c r="E454" s="249" t="s">
        <v>1</v>
      </c>
      <c r="F454" s="250" t="s">
        <v>776</v>
      </c>
      <c r="G454" s="248"/>
      <c r="H454" s="251">
        <v>445.94200000000001</v>
      </c>
      <c r="I454" s="252"/>
      <c r="J454" s="248"/>
      <c r="K454" s="248"/>
      <c r="L454" s="253"/>
      <c r="M454" s="254"/>
      <c r="N454" s="255"/>
      <c r="O454" s="255"/>
      <c r="P454" s="255"/>
      <c r="Q454" s="255"/>
      <c r="R454" s="255"/>
      <c r="S454" s="255"/>
      <c r="T454" s="256"/>
      <c r="U454" s="13"/>
      <c r="V454" s="13"/>
      <c r="W454" s="13"/>
      <c r="X454" s="13"/>
      <c r="Y454" s="13"/>
      <c r="Z454" s="13"/>
      <c r="AA454" s="13"/>
      <c r="AB454" s="13"/>
      <c r="AC454" s="13"/>
      <c r="AD454" s="13"/>
      <c r="AE454" s="13"/>
      <c r="AT454" s="257" t="s">
        <v>361</v>
      </c>
      <c r="AU454" s="257" t="s">
        <v>86</v>
      </c>
      <c r="AV454" s="13" t="s">
        <v>86</v>
      </c>
      <c r="AW454" s="13" t="s">
        <v>32</v>
      </c>
      <c r="AX454" s="13" t="s">
        <v>76</v>
      </c>
      <c r="AY454" s="257" t="s">
        <v>350</v>
      </c>
    </row>
    <row r="455" s="13" customFormat="1">
      <c r="A455" s="13"/>
      <c r="B455" s="247"/>
      <c r="C455" s="248"/>
      <c r="D455" s="242" t="s">
        <v>361</v>
      </c>
      <c r="E455" s="249" t="s">
        <v>1</v>
      </c>
      <c r="F455" s="250" t="s">
        <v>777</v>
      </c>
      <c r="G455" s="248"/>
      <c r="H455" s="251">
        <v>27.445</v>
      </c>
      <c r="I455" s="252"/>
      <c r="J455" s="248"/>
      <c r="K455" s="248"/>
      <c r="L455" s="253"/>
      <c r="M455" s="254"/>
      <c r="N455" s="255"/>
      <c r="O455" s="255"/>
      <c r="P455" s="255"/>
      <c r="Q455" s="255"/>
      <c r="R455" s="255"/>
      <c r="S455" s="255"/>
      <c r="T455" s="256"/>
      <c r="U455" s="13"/>
      <c r="V455" s="13"/>
      <c r="W455" s="13"/>
      <c r="X455" s="13"/>
      <c r="Y455" s="13"/>
      <c r="Z455" s="13"/>
      <c r="AA455" s="13"/>
      <c r="AB455" s="13"/>
      <c r="AC455" s="13"/>
      <c r="AD455" s="13"/>
      <c r="AE455" s="13"/>
      <c r="AT455" s="257" t="s">
        <v>361</v>
      </c>
      <c r="AU455" s="257" t="s">
        <v>86</v>
      </c>
      <c r="AV455" s="13" t="s">
        <v>86</v>
      </c>
      <c r="AW455" s="13" t="s">
        <v>32</v>
      </c>
      <c r="AX455" s="13" t="s">
        <v>76</v>
      </c>
      <c r="AY455" s="257" t="s">
        <v>350</v>
      </c>
    </row>
    <row r="456" s="13" customFormat="1">
      <c r="A456" s="13"/>
      <c r="B456" s="247"/>
      <c r="C456" s="248"/>
      <c r="D456" s="242" t="s">
        <v>361</v>
      </c>
      <c r="E456" s="249" t="s">
        <v>1</v>
      </c>
      <c r="F456" s="250" t="s">
        <v>778</v>
      </c>
      <c r="G456" s="248"/>
      <c r="H456" s="251">
        <v>330.59399999999999</v>
      </c>
      <c r="I456" s="252"/>
      <c r="J456" s="248"/>
      <c r="K456" s="248"/>
      <c r="L456" s="253"/>
      <c r="M456" s="254"/>
      <c r="N456" s="255"/>
      <c r="O456" s="255"/>
      <c r="P456" s="255"/>
      <c r="Q456" s="255"/>
      <c r="R456" s="255"/>
      <c r="S456" s="255"/>
      <c r="T456" s="256"/>
      <c r="U456" s="13"/>
      <c r="V456" s="13"/>
      <c r="W456" s="13"/>
      <c r="X456" s="13"/>
      <c r="Y456" s="13"/>
      <c r="Z456" s="13"/>
      <c r="AA456" s="13"/>
      <c r="AB456" s="13"/>
      <c r="AC456" s="13"/>
      <c r="AD456" s="13"/>
      <c r="AE456" s="13"/>
      <c r="AT456" s="257" t="s">
        <v>361</v>
      </c>
      <c r="AU456" s="257" t="s">
        <v>86</v>
      </c>
      <c r="AV456" s="13" t="s">
        <v>86</v>
      </c>
      <c r="AW456" s="13" t="s">
        <v>32</v>
      </c>
      <c r="AX456" s="13" t="s">
        <v>76</v>
      </c>
      <c r="AY456" s="257" t="s">
        <v>350</v>
      </c>
    </row>
    <row r="457" s="13" customFormat="1">
      <c r="A457" s="13"/>
      <c r="B457" s="247"/>
      <c r="C457" s="248"/>
      <c r="D457" s="242" t="s">
        <v>361</v>
      </c>
      <c r="E457" s="249" t="s">
        <v>1</v>
      </c>
      <c r="F457" s="250" t="s">
        <v>779</v>
      </c>
      <c r="G457" s="248"/>
      <c r="H457" s="251">
        <v>264.23500000000001</v>
      </c>
      <c r="I457" s="252"/>
      <c r="J457" s="248"/>
      <c r="K457" s="248"/>
      <c r="L457" s="253"/>
      <c r="M457" s="254"/>
      <c r="N457" s="255"/>
      <c r="O457" s="255"/>
      <c r="P457" s="255"/>
      <c r="Q457" s="255"/>
      <c r="R457" s="255"/>
      <c r="S457" s="255"/>
      <c r="T457" s="256"/>
      <c r="U457" s="13"/>
      <c r="V457" s="13"/>
      <c r="W457" s="13"/>
      <c r="X457" s="13"/>
      <c r="Y457" s="13"/>
      <c r="Z457" s="13"/>
      <c r="AA457" s="13"/>
      <c r="AB457" s="13"/>
      <c r="AC457" s="13"/>
      <c r="AD457" s="13"/>
      <c r="AE457" s="13"/>
      <c r="AT457" s="257" t="s">
        <v>361</v>
      </c>
      <c r="AU457" s="257" t="s">
        <v>86</v>
      </c>
      <c r="AV457" s="13" t="s">
        <v>86</v>
      </c>
      <c r="AW457" s="13" t="s">
        <v>32</v>
      </c>
      <c r="AX457" s="13" t="s">
        <v>76</v>
      </c>
      <c r="AY457" s="257" t="s">
        <v>350</v>
      </c>
    </row>
    <row r="458" s="13" customFormat="1">
      <c r="A458" s="13"/>
      <c r="B458" s="247"/>
      <c r="C458" s="248"/>
      <c r="D458" s="242" t="s">
        <v>361</v>
      </c>
      <c r="E458" s="249" t="s">
        <v>1</v>
      </c>
      <c r="F458" s="250" t="s">
        <v>780</v>
      </c>
      <c r="G458" s="248"/>
      <c r="H458" s="251">
        <v>60.072000000000003</v>
      </c>
      <c r="I458" s="252"/>
      <c r="J458" s="248"/>
      <c r="K458" s="248"/>
      <c r="L458" s="253"/>
      <c r="M458" s="254"/>
      <c r="N458" s="255"/>
      <c r="O458" s="255"/>
      <c r="P458" s="255"/>
      <c r="Q458" s="255"/>
      <c r="R458" s="255"/>
      <c r="S458" s="255"/>
      <c r="T458" s="256"/>
      <c r="U458" s="13"/>
      <c r="V458" s="13"/>
      <c r="W458" s="13"/>
      <c r="X458" s="13"/>
      <c r="Y458" s="13"/>
      <c r="Z458" s="13"/>
      <c r="AA458" s="13"/>
      <c r="AB458" s="13"/>
      <c r="AC458" s="13"/>
      <c r="AD458" s="13"/>
      <c r="AE458" s="13"/>
      <c r="AT458" s="257" t="s">
        <v>361</v>
      </c>
      <c r="AU458" s="257" t="s">
        <v>86</v>
      </c>
      <c r="AV458" s="13" t="s">
        <v>86</v>
      </c>
      <c r="AW458" s="13" t="s">
        <v>32</v>
      </c>
      <c r="AX458" s="13" t="s">
        <v>76</v>
      </c>
      <c r="AY458" s="257" t="s">
        <v>350</v>
      </c>
    </row>
    <row r="459" s="13" customFormat="1">
      <c r="A459" s="13"/>
      <c r="B459" s="247"/>
      <c r="C459" s="248"/>
      <c r="D459" s="242" t="s">
        <v>361</v>
      </c>
      <c r="E459" s="249" t="s">
        <v>1</v>
      </c>
      <c r="F459" s="250" t="s">
        <v>781</v>
      </c>
      <c r="G459" s="248"/>
      <c r="H459" s="251">
        <v>226.398</v>
      </c>
      <c r="I459" s="252"/>
      <c r="J459" s="248"/>
      <c r="K459" s="248"/>
      <c r="L459" s="253"/>
      <c r="M459" s="254"/>
      <c r="N459" s="255"/>
      <c r="O459" s="255"/>
      <c r="P459" s="255"/>
      <c r="Q459" s="255"/>
      <c r="R459" s="255"/>
      <c r="S459" s="255"/>
      <c r="T459" s="256"/>
      <c r="U459" s="13"/>
      <c r="V459" s="13"/>
      <c r="W459" s="13"/>
      <c r="X459" s="13"/>
      <c r="Y459" s="13"/>
      <c r="Z459" s="13"/>
      <c r="AA459" s="13"/>
      <c r="AB459" s="13"/>
      <c r="AC459" s="13"/>
      <c r="AD459" s="13"/>
      <c r="AE459" s="13"/>
      <c r="AT459" s="257" t="s">
        <v>361</v>
      </c>
      <c r="AU459" s="257" t="s">
        <v>86</v>
      </c>
      <c r="AV459" s="13" t="s">
        <v>86</v>
      </c>
      <c r="AW459" s="13" t="s">
        <v>32</v>
      </c>
      <c r="AX459" s="13" t="s">
        <v>76</v>
      </c>
      <c r="AY459" s="257" t="s">
        <v>350</v>
      </c>
    </row>
    <row r="460" s="13" customFormat="1">
      <c r="A460" s="13"/>
      <c r="B460" s="247"/>
      <c r="C460" s="248"/>
      <c r="D460" s="242" t="s">
        <v>361</v>
      </c>
      <c r="E460" s="249" t="s">
        <v>1</v>
      </c>
      <c r="F460" s="250" t="s">
        <v>782</v>
      </c>
      <c r="G460" s="248"/>
      <c r="H460" s="251">
        <v>164.547</v>
      </c>
      <c r="I460" s="252"/>
      <c r="J460" s="248"/>
      <c r="K460" s="248"/>
      <c r="L460" s="253"/>
      <c r="M460" s="254"/>
      <c r="N460" s="255"/>
      <c r="O460" s="255"/>
      <c r="P460" s="255"/>
      <c r="Q460" s="255"/>
      <c r="R460" s="255"/>
      <c r="S460" s="255"/>
      <c r="T460" s="256"/>
      <c r="U460" s="13"/>
      <c r="V460" s="13"/>
      <c r="W460" s="13"/>
      <c r="X460" s="13"/>
      <c r="Y460" s="13"/>
      <c r="Z460" s="13"/>
      <c r="AA460" s="13"/>
      <c r="AB460" s="13"/>
      <c r="AC460" s="13"/>
      <c r="AD460" s="13"/>
      <c r="AE460" s="13"/>
      <c r="AT460" s="257" t="s">
        <v>361</v>
      </c>
      <c r="AU460" s="257" t="s">
        <v>86</v>
      </c>
      <c r="AV460" s="13" t="s">
        <v>86</v>
      </c>
      <c r="AW460" s="13" t="s">
        <v>32</v>
      </c>
      <c r="AX460" s="13" t="s">
        <v>76</v>
      </c>
      <c r="AY460" s="257" t="s">
        <v>350</v>
      </c>
    </row>
    <row r="461" s="13" customFormat="1">
      <c r="A461" s="13"/>
      <c r="B461" s="247"/>
      <c r="C461" s="248"/>
      <c r="D461" s="242" t="s">
        <v>361</v>
      </c>
      <c r="E461" s="249" t="s">
        <v>1</v>
      </c>
      <c r="F461" s="250" t="s">
        <v>783</v>
      </c>
      <c r="G461" s="248"/>
      <c r="H461" s="251">
        <v>358.72199999999998</v>
      </c>
      <c r="I461" s="252"/>
      <c r="J461" s="248"/>
      <c r="K461" s="248"/>
      <c r="L461" s="253"/>
      <c r="M461" s="254"/>
      <c r="N461" s="255"/>
      <c r="O461" s="255"/>
      <c r="P461" s="255"/>
      <c r="Q461" s="255"/>
      <c r="R461" s="255"/>
      <c r="S461" s="255"/>
      <c r="T461" s="256"/>
      <c r="U461" s="13"/>
      <c r="V461" s="13"/>
      <c r="W461" s="13"/>
      <c r="X461" s="13"/>
      <c r="Y461" s="13"/>
      <c r="Z461" s="13"/>
      <c r="AA461" s="13"/>
      <c r="AB461" s="13"/>
      <c r="AC461" s="13"/>
      <c r="AD461" s="13"/>
      <c r="AE461" s="13"/>
      <c r="AT461" s="257" t="s">
        <v>361</v>
      </c>
      <c r="AU461" s="257" t="s">
        <v>86</v>
      </c>
      <c r="AV461" s="13" t="s">
        <v>86</v>
      </c>
      <c r="AW461" s="13" t="s">
        <v>32</v>
      </c>
      <c r="AX461" s="13" t="s">
        <v>76</v>
      </c>
      <c r="AY461" s="257" t="s">
        <v>350</v>
      </c>
    </row>
    <row r="462" s="13" customFormat="1">
      <c r="A462" s="13"/>
      <c r="B462" s="247"/>
      <c r="C462" s="248"/>
      <c r="D462" s="242" t="s">
        <v>361</v>
      </c>
      <c r="E462" s="249" t="s">
        <v>1</v>
      </c>
      <c r="F462" s="250" t="s">
        <v>784</v>
      </c>
      <c r="G462" s="248"/>
      <c r="H462" s="251">
        <v>57.880000000000003</v>
      </c>
      <c r="I462" s="252"/>
      <c r="J462" s="248"/>
      <c r="K462" s="248"/>
      <c r="L462" s="253"/>
      <c r="M462" s="254"/>
      <c r="N462" s="255"/>
      <c r="O462" s="255"/>
      <c r="P462" s="255"/>
      <c r="Q462" s="255"/>
      <c r="R462" s="255"/>
      <c r="S462" s="255"/>
      <c r="T462" s="256"/>
      <c r="U462" s="13"/>
      <c r="V462" s="13"/>
      <c r="W462" s="13"/>
      <c r="X462" s="13"/>
      <c r="Y462" s="13"/>
      <c r="Z462" s="13"/>
      <c r="AA462" s="13"/>
      <c r="AB462" s="13"/>
      <c r="AC462" s="13"/>
      <c r="AD462" s="13"/>
      <c r="AE462" s="13"/>
      <c r="AT462" s="257" t="s">
        <v>361</v>
      </c>
      <c r="AU462" s="257" t="s">
        <v>86</v>
      </c>
      <c r="AV462" s="13" t="s">
        <v>86</v>
      </c>
      <c r="AW462" s="13" t="s">
        <v>32</v>
      </c>
      <c r="AX462" s="13" t="s">
        <v>76</v>
      </c>
      <c r="AY462" s="257" t="s">
        <v>350</v>
      </c>
    </row>
    <row r="463" s="13" customFormat="1">
      <c r="A463" s="13"/>
      <c r="B463" s="247"/>
      <c r="C463" s="248"/>
      <c r="D463" s="242" t="s">
        <v>361</v>
      </c>
      <c r="E463" s="249" t="s">
        <v>1</v>
      </c>
      <c r="F463" s="250" t="s">
        <v>785</v>
      </c>
      <c r="G463" s="248"/>
      <c r="H463" s="251">
        <v>96.816999999999993</v>
      </c>
      <c r="I463" s="252"/>
      <c r="J463" s="248"/>
      <c r="K463" s="248"/>
      <c r="L463" s="253"/>
      <c r="M463" s="254"/>
      <c r="N463" s="255"/>
      <c r="O463" s="255"/>
      <c r="P463" s="255"/>
      <c r="Q463" s="255"/>
      <c r="R463" s="255"/>
      <c r="S463" s="255"/>
      <c r="T463" s="256"/>
      <c r="U463" s="13"/>
      <c r="V463" s="13"/>
      <c r="W463" s="13"/>
      <c r="X463" s="13"/>
      <c r="Y463" s="13"/>
      <c r="Z463" s="13"/>
      <c r="AA463" s="13"/>
      <c r="AB463" s="13"/>
      <c r="AC463" s="13"/>
      <c r="AD463" s="13"/>
      <c r="AE463" s="13"/>
      <c r="AT463" s="257" t="s">
        <v>361</v>
      </c>
      <c r="AU463" s="257" t="s">
        <v>86</v>
      </c>
      <c r="AV463" s="13" t="s">
        <v>86</v>
      </c>
      <c r="AW463" s="13" t="s">
        <v>32</v>
      </c>
      <c r="AX463" s="13" t="s">
        <v>76</v>
      </c>
      <c r="AY463" s="257" t="s">
        <v>350</v>
      </c>
    </row>
    <row r="464" s="13" customFormat="1">
      <c r="A464" s="13"/>
      <c r="B464" s="247"/>
      <c r="C464" s="248"/>
      <c r="D464" s="242" t="s">
        <v>361</v>
      </c>
      <c r="E464" s="249" t="s">
        <v>1</v>
      </c>
      <c r="F464" s="250" t="s">
        <v>786</v>
      </c>
      <c r="G464" s="248"/>
      <c r="H464" s="251">
        <v>88.417000000000002</v>
      </c>
      <c r="I464" s="252"/>
      <c r="J464" s="248"/>
      <c r="K464" s="248"/>
      <c r="L464" s="253"/>
      <c r="M464" s="254"/>
      <c r="N464" s="255"/>
      <c r="O464" s="255"/>
      <c r="P464" s="255"/>
      <c r="Q464" s="255"/>
      <c r="R464" s="255"/>
      <c r="S464" s="255"/>
      <c r="T464" s="256"/>
      <c r="U464" s="13"/>
      <c r="V464" s="13"/>
      <c r="W464" s="13"/>
      <c r="X464" s="13"/>
      <c r="Y464" s="13"/>
      <c r="Z464" s="13"/>
      <c r="AA464" s="13"/>
      <c r="AB464" s="13"/>
      <c r="AC464" s="13"/>
      <c r="AD464" s="13"/>
      <c r="AE464" s="13"/>
      <c r="AT464" s="257" t="s">
        <v>361</v>
      </c>
      <c r="AU464" s="257" t="s">
        <v>86</v>
      </c>
      <c r="AV464" s="13" t="s">
        <v>86</v>
      </c>
      <c r="AW464" s="13" t="s">
        <v>32</v>
      </c>
      <c r="AX464" s="13" t="s">
        <v>76</v>
      </c>
      <c r="AY464" s="257" t="s">
        <v>350</v>
      </c>
    </row>
    <row r="465" s="13" customFormat="1">
      <c r="A465" s="13"/>
      <c r="B465" s="247"/>
      <c r="C465" s="248"/>
      <c r="D465" s="242" t="s">
        <v>361</v>
      </c>
      <c r="E465" s="249" t="s">
        <v>1</v>
      </c>
      <c r="F465" s="250" t="s">
        <v>787</v>
      </c>
      <c r="G465" s="248"/>
      <c r="H465" s="251">
        <v>142.50800000000001</v>
      </c>
      <c r="I465" s="252"/>
      <c r="J465" s="248"/>
      <c r="K465" s="248"/>
      <c r="L465" s="253"/>
      <c r="M465" s="254"/>
      <c r="N465" s="255"/>
      <c r="O465" s="255"/>
      <c r="P465" s="255"/>
      <c r="Q465" s="255"/>
      <c r="R465" s="255"/>
      <c r="S465" s="255"/>
      <c r="T465" s="256"/>
      <c r="U465" s="13"/>
      <c r="V465" s="13"/>
      <c r="W465" s="13"/>
      <c r="X465" s="13"/>
      <c r="Y465" s="13"/>
      <c r="Z465" s="13"/>
      <c r="AA465" s="13"/>
      <c r="AB465" s="13"/>
      <c r="AC465" s="13"/>
      <c r="AD465" s="13"/>
      <c r="AE465" s="13"/>
      <c r="AT465" s="257" t="s">
        <v>361</v>
      </c>
      <c r="AU465" s="257" t="s">
        <v>86</v>
      </c>
      <c r="AV465" s="13" t="s">
        <v>86</v>
      </c>
      <c r="AW465" s="13" t="s">
        <v>32</v>
      </c>
      <c r="AX465" s="13" t="s">
        <v>76</v>
      </c>
      <c r="AY465" s="257" t="s">
        <v>350</v>
      </c>
    </row>
    <row r="466" s="13" customFormat="1">
      <c r="A466" s="13"/>
      <c r="B466" s="247"/>
      <c r="C466" s="248"/>
      <c r="D466" s="242" t="s">
        <v>361</v>
      </c>
      <c r="E466" s="249" t="s">
        <v>1</v>
      </c>
      <c r="F466" s="250" t="s">
        <v>788</v>
      </c>
      <c r="G466" s="248"/>
      <c r="H466" s="251">
        <v>152.16399999999999</v>
      </c>
      <c r="I466" s="252"/>
      <c r="J466" s="248"/>
      <c r="K466" s="248"/>
      <c r="L466" s="253"/>
      <c r="M466" s="254"/>
      <c r="N466" s="255"/>
      <c r="O466" s="255"/>
      <c r="P466" s="255"/>
      <c r="Q466" s="255"/>
      <c r="R466" s="255"/>
      <c r="S466" s="255"/>
      <c r="T466" s="256"/>
      <c r="U466" s="13"/>
      <c r="V466" s="13"/>
      <c r="W466" s="13"/>
      <c r="X466" s="13"/>
      <c r="Y466" s="13"/>
      <c r="Z466" s="13"/>
      <c r="AA466" s="13"/>
      <c r="AB466" s="13"/>
      <c r="AC466" s="13"/>
      <c r="AD466" s="13"/>
      <c r="AE466" s="13"/>
      <c r="AT466" s="257" t="s">
        <v>361</v>
      </c>
      <c r="AU466" s="257" t="s">
        <v>86</v>
      </c>
      <c r="AV466" s="13" t="s">
        <v>86</v>
      </c>
      <c r="AW466" s="13" t="s">
        <v>32</v>
      </c>
      <c r="AX466" s="13" t="s">
        <v>76</v>
      </c>
      <c r="AY466" s="257" t="s">
        <v>350</v>
      </c>
    </row>
    <row r="467" s="13" customFormat="1">
      <c r="A467" s="13"/>
      <c r="B467" s="247"/>
      <c r="C467" s="248"/>
      <c r="D467" s="242" t="s">
        <v>361</v>
      </c>
      <c r="E467" s="249" t="s">
        <v>1</v>
      </c>
      <c r="F467" s="250" t="s">
        <v>789</v>
      </c>
      <c r="G467" s="248"/>
      <c r="H467" s="251">
        <v>122.63800000000001</v>
      </c>
      <c r="I467" s="252"/>
      <c r="J467" s="248"/>
      <c r="K467" s="248"/>
      <c r="L467" s="253"/>
      <c r="M467" s="254"/>
      <c r="N467" s="255"/>
      <c r="O467" s="255"/>
      <c r="P467" s="255"/>
      <c r="Q467" s="255"/>
      <c r="R467" s="255"/>
      <c r="S467" s="255"/>
      <c r="T467" s="256"/>
      <c r="U467" s="13"/>
      <c r="V467" s="13"/>
      <c r="W467" s="13"/>
      <c r="X467" s="13"/>
      <c r="Y467" s="13"/>
      <c r="Z467" s="13"/>
      <c r="AA467" s="13"/>
      <c r="AB467" s="13"/>
      <c r="AC467" s="13"/>
      <c r="AD467" s="13"/>
      <c r="AE467" s="13"/>
      <c r="AT467" s="257" t="s">
        <v>361</v>
      </c>
      <c r="AU467" s="257" t="s">
        <v>86</v>
      </c>
      <c r="AV467" s="13" t="s">
        <v>86</v>
      </c>
      <c r="AW467" s="13" t="s">
        <v>32</v>
      </c>
      <c r="AX467" s="13" t="s">
        <v>76</v>
      </c>
      <c r="AY467" s="257" t="s">
        <v>350</v>
      </c>
    </row>
    <row r="468" s="13" customFormat="1">
      <c r="A468" s="13"/>
      <c r="B468" s="247"/>
      <c r="C468" s="248"/>
      <c r="D468" s="242" t="s">
        <v>361</v>
      </c>
      <c r="E468" s="249" t="s">
        <v>1</v>
      </c>
      <c r="F468" s="250" t="s">
        <v>790</v>
      </c>
      <c r="G468" s="248"/>
      <c r="H468" s="251">
        <v>105.265</v>
      </c>
      <c r="I468" s="252"/>
      <c r="J468" s="248"/>
      <c r="K468" s="248"/>
      <c r="L468" s="253"/>
      <c r="M468" s="254"/>
      <c r="N468" s="255"/>
      <c r="O468" s="255"/>
      <c r="P468" s="255"/>
      <c r="Q468" s="255"/>
      <c r="R468" s="255"/>
      <c r="S468" s="255"/>
      <c r="T468" s="256"/>
      <c r="U468" s="13"/>
      <c r="V468" s="13"/>
      <c r="W468" s="13"/>
      <c r="X468" s="13"/>
      <c r="Y468" s="13"/>
      <c r="Z468" s="13"/>
      <c r="AA468" s="13"/>
      <c r="AB468" s="13"/>
      <c r="AC468" s="13"/>
      <c r="AD468" s="13"/>
      <c r="AE468" s="13"/>
      <c r="AT468" s="257" t="s">
        <v>361</v>
      </c>
      <c r="AU468" s="257" t="s">
        <v>86</v>
      </c>
      <c r="AV468" s="13" t="s">
        <v>86</v>
      </c>
      <c r="AW468" s="13" t="s">
        <v>32</v>
      </c>
      <c r="AX468" s="13" t="s">
        <v>76</v>
      </c>
      <c r="AY468" s="257" t="s">
        <v>350</v>
      </c>
    </row>
    <row r="469" s="13" customFormat="1">
      <c r="A469" s="13"/>
      <c r="B469" s="247"/>
      <c r="C469" s="248"/>
      <c r="D469" s="242" t="s">
        <v>361</v>
      </c>
      <c r="E469" s="249" t="s">
        <v>1</v>
      </c>
      <c r="F469" s="250" t="s">
        <v>791</v>
      </c>
      <c r="G469" s="248"/>
      <c r="H469" s="251">
        <v>91.222999999999999</v>
      </c>
      <c r="I469" s="252"/>
      <c r="J469" s="248"/>
      <c r="K469" s="248"/>
      <c r="L469" s="253"/>
      <c r="M469" s="254"/>
      <c r="N469" s="255"/>
      <c r="O469" s="255"/>
      <c r="P469" s="255"/>
      <c r="Q469" s="255"/>
      <c r="R469" s="255"/>
      <c r="S469" s="255"/>
      <c r="T469" s="256"/>
      <c r="U469" s="13"/>
      <c r="V469" s="13"/>
      <c r="W469" s="13"/>
      <c r="X469" s="13"/>
      <c r="Y469" s="13"/>
      <c r="Z469" s="13"/>
      <c r="AA469" s="13"/>
      <c r="AB469" s="13"/>
      <c r="AC469" s="13"/>
      <c r="AD469" s="13"/>
      <c r="AE469" s="13"/>
      <c r="AT469" s="257" t="s">
        <v>361</v>
      </c>
      <c r="AU469" s="257" t="s">
        <v>86</v>
      </c>
      <c r="AV469" s="13" t="s">
        <v>86</v>
      </c>
      <c r="AW469" s="13" t="s">
        <v>32</v>
      </c>
      <c r="AX469" s="13" t="s">
        <v>76</v>
      </c>
      <c r="AY469" s="257" t="s">
        <v>350</v>
      </c>
    </row>
    <row r="470" s="13" customFormat="1">
      <c r="A470" s="13"/>
      <c r="B470" s="247"/>
      <c r="C470" s="248"/>
      <c r="D470" s="242" t="s">
        <v>361</v>
      </c>
      <c r="E470" s="249" t="s">
        <v>1</v>
      </c>
      <c r="F470" s="250" t="s">
        <v>792</v>
      </c>
      <c r="G470" s="248"/>
      <c r="H470" s="251">
        <v>46.670999999999999</v>
      </c>
      <c r="I470" s="252"/>
      <c r="J470" s="248"/>
      <c r="K470" s="248"/>
      <c r="L470" s="253"/>
      <c r="M470" s="254"/>
      <c r="N470" s="255"/>
      <c r="O470" s="255"/>
      <c r="P470" s="255"/>
      <c r="Q470" s="255"/>
      <c r="R470" s="255"/>
      <c r="S470" s="255"/>
      <c r="T470" s="256"/>
      <c r="U470" s="13"/>
      <c r="V470" s="13"/>
      <c r="W470" s="13"/>
      <c r="X470" s="13"/>
      <c r="Y470" s="13"/>
      <c r="Z470" s="13"/>
      <c r="AA470" s="13"/>
      <c r="AB470" s="13"/>
      <c r="AC470" s="13"/>
      <c r="AD470" s="13"/>
      <c r="AE470" s="13"/>
      <c r="AT470" s="257" t="s">
        <v>361</v>
      </c>
      <c r="AU470" s="257" t="s">
        <v>86</v>
      </c>
      <c r="AV470" s="13" t="s">
        <v>86</v>
      </c>
      <c r="AW470" s="13" t="s">
        <v>32</v>
      </c>
      <c r="AX470" s="13" t="s">
        <v>76</v>
      </c>
      <c r="AY470" s="257" t="s">
        <v>350</v>
      </c>
    </row>
    <row r="471" s="13" customFormat="1">
      <c r="A471" s="13"/>
      <c r="B471" s="247"/>
      <c r="C471" s="248"/>
      <c r="D471" s="242" t="s">
        <v>361</v>
      </c>
      <c r="E471" s="249" t="s">
        <v>1</v>
      </c>
      <c r="F471" s="250" t="s">
        <v>793</v>
      </c>
      <c r="G471" s="248"/>
      <c r="H471" s="251">
        <v>72.512</v>
      </c>
      <c r="I471" s="252"/>
      <c r="J471" s="248"/>
      <c r="K471" s="248"/>
      <c r="L471" s="253"/>
      <c r="M471" s="254"/>
      <c r="N471" s="255"/>
      <c r="O471" s="255"/>
      <c r="P471" s="255"/>
      <c r="Q471" s="255"/>
      <c r="R471" s="255"/>
      <c r="S471" s="255"/>
      <c r="T471" s="256"/>
      <c r="U471" s="13"/>
      <c r="V471" s="13"/>
      <c r="W471" s="13"/>
      <c r="X471" s="13"/>
      <c r="Y471" s="13"/>
      <c r="Z471" s="13"/>
      <c r="AA471" s="13"/>
      <c r="AB471" s="13"/>
      <c r="AC471" s="13"/>
      <c r="AD471" s="13"/>
      <c r="AE471" s="13"/>
      <c r="AT471" s="257" t="s">
        <v>361</v>
      </c>
      <c r="AU471" s="257" t="s">
        <v>86</v>
      </c>
      <c r="AV471" s="13" t="s">
        <v>86</v>
      </c>
      <c r="AW471" s="13" t="s">
        <v>32</v>
      </c>
      <c r="AX471" s="13" t="s">
        <v>76</v>
      </c>
      <c r="AY471" s="257" t="s">
        <v>350</v>
      </c>
    </row>
    <row r="472" s="16" customFormat="1">
      <c r="A472" s="16"/>
      <c r="B472" s="279"/>
      <c r="C472" s="280"/>
      <c r="D472" s="242" t="s">
        <v>361</v>
      </c>
      <c r="E472" s="281" t="s">
        <v>247</v>
      </c>
      <c r="F472" s="282" t="s">
        <v>755</v>
      </c>
      <c r="G472" s="280"/>
      <c r="H472" s="283">
        <v>2993.1379999999999</v>
      </c>
      <c r="I472" s="284"/>
      <c r="J472" s="280"/>
      <c r="K472" s="280"/>
      <c r="L472" s="285"/>
      <c r="M472" s="286"/>
      <c r="N472" s="287"/>
      <c r="O472" s="287"/>
      <c r="P472" s="287"/>
      <c r="Q472" s="287"/>
      <c r="R472" s="287"/>
      <c r="S472" s="287"/>
      <c r="T472" s="288"/>
      <c r="U472" s="16"/>
      <c r="V472" s="16"/>
      <c r="W472" s="16"/>
      <c r="X472" s="16"/>
      <c r="Y472" s="16"/>
      <c r="Z472" s="16"/>
      <c r="AA472" s="16"/>
      <c r="AB472" s="16"/>
      <c r="AC472" s="16"/>
      <c r="AD472" s="16"/>
      <c r="AE472" s="16"/>
      <c r="AT472" s="289" t="s">
        <v>361</v>
      </c>
      <c r="AU472" s="289" t="s">
        <v>86</v>
      </c>
      <c r="AV472" s="16" t="s">
        <v>371</v>
      </c>
      <c r="AW472" s="16" t="s">
        <v>32</v>
      </c>
      <c r="AX472" s="16" t="s">
        <v>76</v>
      </c>
      <c r="AY472" s="289" t="s">
        <v>350</v>
      </c>
    </row>
    <row r="473" s="13" customFormat="1">
      <c r="A473" s="13"/>
      <c r="B473" s="247"/>
      <c r="C473" s="248"/>
      <c r="D473" s="242" t="s">
        <v>361</v>
      </c>
      <c r="E473" s="249" t="s">
        <v>1</v>
      </c>
      <c r="F473" s="250" t="s">
        <v>794</v>
      </c>
      <c r="G473" s="248"/>
      <c r="H473" s="251">
        <v>168.49799999999999</v>
      </c>
      <c r="I473" s="252"/>
      <c r="J473" s="248"/>
      <c r="K473" s="248"/>
      <c r="L473" s="253"/>
      <c r="M473" s="254"/>
      <c r="N473" s="255"/>
      <c r="O473" s="255"/>
      <c r="P473" s="255"/>
      <c r="Q473" s="255"/>
      <c r="R473" s="255"/>
      <c r="S473" s="255"/>
      <c r="T473" s="256"/>
      <c r="U473" s="13"/>
      <c r="V473" s="13"/>
      <c r="W473" s="13"/>
      <c r="X473" s="13"/>
      <c r="Y473" s="13"/>
      <c r="Z473" s="13"/>
      <c r="AA473" s="13"/>
      <c r="AB473" s="13"/>
      <c r="AC473" s="13"/>
      <c r="AD473" s="13"/>
      <c r="AE473" s="13"/>
      <c r="AT473" s="257" t="s">
        <v>361</v>
      </c>
      <c r="AU473" s="257" t="s">
        <v>86</v>
      </c>
      <c r="AV473" s="13" t="s">
        <v>86</v>
      </c>
      <c r="AW473" s="13" t="s">
        <v>32</v>
      </c>
      <c r="AX473" s="13" t="s">
        <v>76</v>
      </c>
      <c r="AY473" s="257" t="s">
        <v>350</v>
      </c>
    </row>
    <row r="474" s="13" customFormat="1">
      <c r="A474" s="13"/>
      <c r="B474" s="247"/>
      <c r="C474" s="248"/>
      <c r="D474" s="242" t="s">
        <v>361</v>
      </c>
      <c r="E474" s="249" t="s">
        <v>1</v>
      </c>
      <c r="F474" s="250" t="s">
        <v>795</v>
      </c>
      <c r="G474" s="248"/>
      <c r="H474" s="251">
        <v>178.53299999999999</v>
      </c>
      <c r="I474" s="252"/>
      <c r="J474" s="248"/>
      <c r="K474" s="248"/>
      <c r="L474" s="253"/>
      <c r="M474" s="254"/>
      <c r="N474" s="255"/>
      <c r="O474" s="255"/>
      <c r="P474" s="255"/>
      <c r="Q474" s="255"/>
      <c r="R474" s="255"/>
      <c r="S474" s="255"/>
      <c r="T474" s="256"/>
      <c r="U474" s="13"/>
      <c r="V474" s="13"/>
      <c r="W474" s="13"/>
      <c r="X474" s="13"/>
      <c r="Y474" s="13"/>
      <c r="Z474" s="13"/>
      <c r="AA474" s="13"/>
      <c r="AB474" s="13"/>
      <c r="AC474" s="13"/>
      <c r="AD474" s="13"/>
      <c r="AE474" s="13"/>
      <c r="AT474" s="257" t="s">
        <v>361</v>
      </c>
      <c r="AU474" s="257" t="s">
        <v>86</v>
      </c>
      <c r="AV474" s="13" t="s">
        <v>86</v>
      </c>
      <c r="AW474" s="13" t="s">
        <v>32</v>
      </c>
      <c r="AX474" s="13" t="s">
        <v>76</v>
      </c>
      <c r="AY474" s="257" t="s">
        <v>350</v>
      </c>
    </row>
    <row r="475" s="13" customFormat="1">
      <c r="A475" s="13"/>
      <c r="B475" s="247"/>
      <c r="C475" s="248"/>
      <c r="D475" s="242" t="s">
        <v>361</v>
      </c>
      <c r="E475" s="249" t="s">
        <v>1</v>
      </c>
      <c r="F475" s="250" t="s">
        <v>796</v>
      </c>
      <c r="G475" s="248"/>
      <c r="H475" s="251">
        <v>110.72499999999999</v>
      </c>
      <c r="I475" s="252"/>
      <c r="J475" s="248"/>
      <c r="K475" s="248"/>
      <c r="L475" s="253"/>
      <c r="M475" s="254"/>
      <c r="N475" s="255"/>
      <c r="O475" s="255"/>
      <c r="P475" s="255"/>
      <c r="Q475" s="255"/>
      <c r="R475" s="255"/>
      <c r="S475" s="255"/>
      <c r="T475" s="256"/>
      <c r="U475" s="13"/>
      <c r="V475" s="13"/>
      <c r="W475" s="13"/>
      <c r="X475" s="13"/>
      <c r="Y475" s="13"/>
      <c r="Z475" s="13"/>
      <c r="AA475" s="13"/>
      <c r="AB475" s="13"/>
      <c r="AC475" s="13"/>
      <c r="AD475" s="13"/>
      <c r="AE475" s="13"/>
      <c r="AT475" s="257" t="s">
        <v>361</v>
      </c>
      <c r="AU475" s="257" t="s">
        <v>86</v>
      </c>
      <c r="AV475" s="13" t="s">
        <v>86</v>
      </c>
      <c r="AW475" s="13" t="s">
        <v>32</v>
      </c>
      <c r="AX475" s="13" t="s">
        <v>76</v>
      </c>
      <c r="AY475" s="257" t="s">
        <v>350</v>
      </c>
    </row>
    <row r="476" s="13" customFormat="1">
      <c r="A476" s="13"/>
      <c r="B476" s="247"/>
      <c r="C476" s="248"/>
      <c r="D476" s="242" t="s">
        <v>361</v>
      </c>
      <c r="E476" s="249" t="s">
        <v>1</v>
      </c>
      <c r="F476" s="250" t="s">
        <v>797</v>
      </c>
      <c r="G476" s="248"/>
      <c r="H476" s="251">
        <v>167.72399999999999</v>
      </c>
      <c r="I476" s="252"/>
      <c r="J476" s="248"/>
      <c r="K476" s="248"/>
      <c r="L476" s="253"/>
      <c r="M476" s="254"/>
      <c r="N476" s="255"/>
      <c r="O476" s="255"/>
      <c r="P476" s="255"/>
      <c r="Q476" s="255"/>
      <c r="R476" s="255"/>
      <c r="S476" s="255"/>
      <c r="T476" s="256"/>
      <c r="U476" s="13"/>
      <c r="V476" s="13"/>
      <c r="W476" s="13"/>
      <c r="X476" s="13"/>
      <c r="Y476" s="13"/>
      <c r="Z476" s="13"/>
      <c r="AA476" s="13"/>
      <c r="AB476" s="13"/>
      <c r="AC476" s="13"/>
      <c r="AD476" s="13"/>
      <c r="AE476" s="13"/>
      <c r="AT476" s="257" t="s">
        <v>361</v>
      </c>
      <c r="AU476" s="257" t="s">
        <v>86</v>
      </c>
      <c r="AV476" s="13" t="s">
        <v>86</v>
      </c>
      <c r="AW476" s="13" t="s">
        <v>32</v>
      </c>
      <c r="AX476" s="13" t="s">
        <v>76</v>
      </c>
      <c r="AY476" s="257" t="s">
        <v>350</v>
      </c>
    </row>
    <row r="477" s="16" customFormat="1">
      <c r="A477" s="16"/>
      <c r="B477" s="279"/>
      <c r="C477" s="280"/>
      <c r="D477" s="242" t="s">
        <v>361</v>
      </c>
      <c r="E477" s="281" t="s">
        <v>249</v>
      </c>
      <c r="F477" s="282" t="s">
        <v>755</v>
      </c>
      <c r="G477" s="280"/>
      <c r="H477" s="283">
        <v>625.48000000000002</v>
      </c>
      <c r="I477" s="284"/>
      <c r="J477" s="280"/>
      <c r="K477" s="280"/>
      <c r="L477" s="285"/>
      <c r="M477" s="286"/>
      <c r="N477" s="287"/>
      <c r="O477" s="287"/>
      <c r="P477" s="287"/>
      <c r="Q477" s="287"/>
      <c r="R477" s="287"/>
      <c r="S477" s="287"/>
      <c r="T477" s="288"/>
      <c r="U477" s="16"/>
      <c r="V477" s="16"/>
      <c r="W477" s="16"/>
      <c r="X477" s="16"/>
      <c r="Y477" s="16"/>
      <c r="Z477" s="16"/>
      <c r="AA477" s="16"/>
      <c r="AB477" s="16"/>
      <c r="AC477" s="16"/>
      <c r="AD477" s="16"/>
      <c r="AE477" s="16"/>
      <c r="AT477" s="289" t="s">
        <v>361</v>
      </c>
      <c r="AU477" s="289" t="s">
        <v>86</v>
      </c>
      <c r="AV477" s="16" t="s">
        <v>371</v>
      </c>
      <c r="AW477" s="16" t="s">
        <v>32</v>
      </c>
      <c r="AX477" s="16" t="s">
        <v>76</v>
      </c>
      <c r="AY477" s="289" t="s">
        <v>350</v>
      </c>
    </row>
    <row r="478" s="13" customFormat="1">
      <c r="A478" s="13"/>
      <c r="B478" s="247"/>
      <c r="C478" s="248"/>
      <c r="D478" s="242" t="s">
        <v>361</v>
      </c>
      <c r="E478" s="249" t="s">
        <v>1</v>
      </c>
      <c r="F478" s="250" t="s">
        <v>798</v>
      </c>
      <c r="G478" s="248"/>
      <c r="H478" s="251">
        <v>928.99599999999998</v>
      </c>
      <c r="I478" s="252"/>
      <c r="J478" s="248"/>
      <c r="K478" s="248"/>
      <c r="L478" s="253"/>
      <c r="M478" s="254"/>
      <c r="N478" s="255"/>
      <c r="O478" s="255"/>
      <c r="P478" s="255"/>
      <c r="Q478" s="255"/>
      <c r="R478" s="255"/>
      <c r="S478" s="255"/>
      <c r="T478" s="256"/>
      <c r="U478" s="13"/>
      <c r="V478" s="13"/>
      <c r="W478" s="13"/>
      <c r="X478" s="13"/>
      <c r="Y478" s="13"/>
      <c r="Z478" s="13"/>
      <c r="AA478" s="13"/>
      <c r="AB478" s="13"/>
      <c r="AC478" s="13"/>
      <c r="AD478" s="13"/>
      <c r="AE478" s="13"/>
      <c r="AT478" s="257" t="s">
        <v>361</v>
      </c>
      <c r="AU478" s="257" t="s">
        <v>86</v>
      </c>
      <c r="AV478" s="13" t="s">
        <v>86</v>
      </c>
      <c r="AW478" s="13" t="s">
        <v>32</v>
      </c>
      <c r="AX478" s="13" t="s">
        <v>76</v>
      </c>
      <c r="AY478" s="257" t="s">
        <v>350</v>
      </c>
    </row>
    <row r="479" s="13" customFormat="1">
      <c r="A479" s="13"/>
      <c r="B479" s="247"/>
      <c r="C479" s="248"/>
      <c r="D479" s="242" t="s">
        <v>361</v>
      </c>
      <c r="E479" s="249" t="s">
        <v>1</v>
      </c>
      <c r="F479" s="250" t="s">
        <v>799</v>
      </c>
      <c r="G479" s="248"/>
      <c r="H479" s="251">
        <v>63.329000000000001</v>
      </c>
      <c r="I479" s="252"/>
      <c r="J479" s="248"/>
      <c r="K479" s="248"/>
      <c r="L479" s="253"/>
      <c r="M479" s="254"/>
      <c r="N479" s="255"/>
      <c r="O479" s="255"/>
      <c r="P479" s="255"/>
      <c r="Q479" s="255"/>
      <c r="R479" s="255"/>
      <c r="S479" s="255"/>
      <c r="T479" s="256"/>
      <c r="U479" s="13"/>
      <c r="V479" s="13"/>
      <c r="W479" s="13"/>
      <c r="X479" s="13"/>
      <c r="Y479" s="13"/>
      <c r="Z479" s="13"/>
      <c r="AA479" s="13"/>
      <c r="AB479" s="13"/>
      <c r="AC479" s="13"/>
      <c r="AD479" s="13"/>
      <c r="AE479" s="13"/>
      <c r="AT479" s="257" t="s">
        <v>361</v>
      </c>
      <c r="AU479" s="257" t="s">
        <v>86</v>
      </c>
      <c r="AV479" s="13" t="s">
        <v>86</v>
      </c>
      <c r="AW479" s="13" t="s">
        <v>32</v>
      </c>
      <c r="AX479" s="13" t="s">
        <v>76</v>
      </c>
      <c r="AY479" s="257" t="s">
        <v>350</v>
      </c>
    </row>
    <row r="480" s="13" customFormat="1">
      <c r="A480" s="13"/>
      <c r="B480" s="247"/>
      <c r="C480" s="248"/>
      <c r="D480" s="242" t="s">
        <v>361</v>
      </c>
      <c r="E480" s="249" t="s">
        <v>1</v>
      </c>
      <c r="F480" s="250" t="s">
        <v>800</v>
      </c>
      <c r="G480" s="248"/>
      <c r="H480" s="251">
        <v>154.25</v>
      </c>
      <c r="I480" s="252"/>
      <c r="J480" s="248"/>
      <c r="K480" s="248"/>
      <c r="L480" s="253"/>
      <c r="M480" s="254"/>
      <c r="N480" s="255"/>
      <c r="O480" s="255"/>
      <c r="P480" s="255"/>
      <c r="Q480" s="255"/>
      <c r="R480" s="255"/>
      <c r="S480" s="255"/>
      <c r="T480" s="256"/>
      <c r="U480" s="13"/>
      <c r="V480" s="13"/>
      <c r="W480" s="13"/>
      <c r="X480" s="13"/>
      <c r="Y480" s="13"/>
      <c r="Z480" s="13"/>
      <c r="AA480" s="13"/>
      <c r="AB480" s="13"/>
      <c r="AC480" s="13"/>
      <c r="AD480" s="13"/>
      <c r="AE480" s="13"/>
      <c r="AT480" s="257" t="s">
        <v>361</v>
      </c>
      <c r="AU480" s="257" t="s">
        <v>86</v>
      </c>
      <c r="AV480" s="13" t="s">
        <v>86</v>
      </c>
      <c r="AW480" s="13" t="s">
        <v>32</v>
      </c>
      <c r="AX480" s="13" t="s">
        <v>76</v>
      </c>
      <c r="AY480" s="257" t="s">
        <v>350</v>
      </c>
    </row>
    <row r="481" s="13" customFormat="1">
      <c r="A481" s="13"/>
      <c r="B481" s="247"/>
      <c r="C481" s="248"/>
      <c r="D481" s="242" t="s">
        <v>361</v>
      </c>
      <c r="E481" s="249" t="s">
        <v>1</v>
      </c>
      <c r="F481" s="250" t="s">
        <v>801</v>
      </c>
      <c r="G481" s="248"/>
      <c r="H481" s="251">
        <v>76.751999999999995</v>
      </c>
      <c r="I481" s="252"/>
      <c r="J481" s="248"/>
      <c r="K481" s="248"/>
      <c r="L481" s="253"/>
      <c r="M481" s="254"/>
      <c r="N481" s="255"/>
      <c r="O481" s="255"/>
      <c r="P481" s="255"/>
      <c r="Q481" s="255"/>
      <c r="R481" s="255"/>
      <c r="S481" s="255"/>
      <c r="T481" s="256"/>
      <c r="U481" s="13"/>
      <c r="V481" s="13"/>
      <c r="W481" s="13"/>
      <c r="X481" s="13"/>
      <c r="Y481" s="13"/>
      <c r="Z481" s="13"/>
      <c r="AA481" s="13"/>
      <c r="AB481" s="13"/>
      <c r="AC481" s="13"/>
      <c r="AD481" s="13"/>
      <c r="AE481" s="13"/>
      <c r="AT481" s="257" t="s">
        <v>361</v>
      </c>
      <c r="AU481" s="257" t="s">
        <v>86</v>
      </c>
      <c r="AV481" s="13" t="s">
        <v>86</v>
      </c>
      <c r="AW481" s="13" t="s">
        <v>32</v>
      </c>
      <c r="AX481" s="13" t="s">
        <v>76</v>
      </c>
      <c r="AY481" s="257" t="s">
        <v>350</v>
      </c>
    </row>
    <row r="482" s="13" customFormat="1">
      <c r="A482" s="13"/>
      <c r="B482" s="247"/>
      <c r="C482" s="248"/>
      <c r="D482" s="242" t="s">
        <v>361</v>
      </c>
      <c r="E482" s="249" t="s">
        <v>1</v>
      </c>
      <c r="F482" s="250" t="s">
        <v>802</v>
      </c>
      <c r="G482" s="248"/>
      <c r="H482" s="251">
        <v>55.439999999999998</v>
      </c>
      <c r="I482" s="252"/>
      <c r="J482" s="248"/>
      <c r="K482" s="248"/>
      <c r="L482" s="253"/>
      <c r="M482" s="254"/>
      <c r="N482" s="255"/>
      <c r="O482" s="255"/>
      <c r="P482" s="255"/>
      <c r="Q482" s="255"/>
      <c r="R482" s="255"/>
      <c r="S482" s="255"/>
      <c r="T482" s="256"/>
      <c r="U482" s="13"/>
      <c r="V482" s="13"/>
      <c r="W482" s="13"/>
      <c r="X482" s="13"/>
      <c r="Y482" s="13"/>
      <c r="Z482" s="13"/>
      <c r="AA482" s="13"/>
      <c r="AB482" s="13"/>
      <c r="AC482" s="13"/>
      <c r="AD482" s="13"/>
      <c r="AE482" s="13"/>
      <c r="AT482" s="257" t="s">
        <v>361</v>
      </c>
      <c r="AU482" s="257" t="s">
        <v>86</v>
      </c>
      <c r="AV482" s="13" t="s">
        <v>86</v>
      </c>
      <c r="AW482" s="13" t="s">
        <v>32</v>
      </c>
      <c r="AX482" s="13" t="s">
        <v>76</v>
      </c>
      <c r="AY482" s="257" t="s">
        <v>350</v>
      </c>
    </row>
    <row r="483" s="13" customFormat="1">
      <c r="A483" s="13"/>
      <c r="B483" s="247"/>
      <c r="C483" s="248"/>
      <c r="D483" s="242" t="s">
        <v>361</v>
      </c>
      <c r="E483" s="249" t="s">
        <v>1</v>
      </c>
      <c r="F483" s="250" t="s">
        <v>803</v>
      </c>
      <c r="G483" s="248"/>
      <c r="H483" s="251">
        <v>11.563000000000001</v>
      </c>
      <c r="I483" s="252"/>
      <c r="J483" s="248"/>
      <c r="K483" s="248"/>
      <c r="L483" s="253"/>
      <c r="M483" s="254"/>
      <c r="N483" s="255"/>
      <c r="O483" s="255"/>
      <c r="P483" s="255"/>
      <c r="Q483" s="255"/>
      <c r="R483" s="255"/>
      <c r="S483" s="255"/>
      <c r="T483" s="256"/>
      <c r="U483" s="13"/>
      <c r="V483" s="13"/>
      <c r="W483" s="13"/>
      <c r="X483" s="13"/>
      <c r="Y483" s="13"/>
      <c r="Z483" s="13"/>
      <c r="AA483" s="13"/>
      <c r="AB483" s="13"/>
      <c r="AC483" s="13"/>
      <c r="AD483" s="13"/>
      <c r="AE483" s="13"/>
      <c r="AT483" s="257" t="s">
        <v>361</v>
      </c>
      <c r="AU483" s="257" t="s">
        <v>86</v>
      </c>
      <c r="AV483" s="13" t="s">
        <v>86</v>
      </c>
      <c r="AW483" s="13" t="s">
        <v>32</v>
      </c>
      <c r="AX483" s="13" t="s">
        <v>76</v>
      </c>
      <c r="AY483" s="257" t="s">
        <v>350</v>
      </c>
    </row>
    <row r="484" s="14" customFormat="1">
      <c r="A484" s="14"/>
      <c r="B484" s="258"/>
      <c r="C484" s="259"/>
      <c r="D484" s="242" t="s">
        <v>361</v>
      </c>
      <c r="E484" s="260" t="s">
        <v>1</v>
      </c>
      <c r="F484" s="261" t="s">
        <v>364</v>
      </c>
      <c r="G484" s="259"/>
      <c r="H484" s="262">
        <v>5169.6670000000004</v>
      </c>
      <c r="I484" s="263"/>
      <c r="J484" s="259"/>
      <c r="K484" s="259"/>
      <c r="L484" s="264"/>
      <c r="M484" s="265"/>
      <c r="N484" s="266"/>
      <c r="O484" s="266"/>
      <c r="P484" s="266"/>
      <c r="Q484" s="266"/>
      <c r="R484" s="266"/>
      <c r="S484" s="266"/>
      <c r="T484" s="267"/>
      <c r="U484" s="14"/>
      <c r="V484" s="14"/>
      <c r="W484" s="14"/>
      <c r="X484" s="14"/>
      <c r="Y484" s="14"/>
      <c r="Z484" s="14"/>
      <c r="AA484" s="14"/>
      <c r="AB484" s="14"/>
      <c r="AC484" s="14"/>
      <c r="AD484" s="14"/>
      <c r="AE484" s="14"/>
      <c r="AT484" s="268" t="s">
        <v>361</v>
      </c>
      <c r="AU484" s="268" t="s">
        <v>86</v>
      </c>
      <c r="AV484" s="14" t="s">
        <v>357</v>
      </c>
      <c r="AW484" s="14" t="s">
        <v>32</v>
      </c>
      <c r="AX484" s="14" t="s">
        <v>84</v>
      </c>
      <c r="AY484" s="268" t="s">
        <v>350</v>
      </c>
    </row>
    <row r="485" s="2" customFormat="1" ht="16.5" customHeight="1">
      <c r="A485" s="39"/>
      <c r="B485" s="40"/>
      <c r="C485" s="229" t="s">
        <v>804</v>
      </c>
      <c r="D485" s="229" t="s">
        <v>352</v>
      </c>
      <c r="E485" s="230" t="s">
        <v>805</v>
      </c>
      <c r="F485" s="231" t="s">
        <v>806</v>
      </c>
      <c r="G485" s="232" t="s">
        <v>355</v>
      </c>
      <c r="H485" s="233">
        <v>3349.8589999999999</v>
      </c>
      <c r="I485" s="234"/>
      <c r="J485" s="235">
        <f>ROUND(I485*H485,2)</f>
        <v>0</v>
      </c>
      <c r="K485" s="231" t="s">
        <v>385</v>
      </c>
      <c r="L485" s="45"/>
      <c r="M485" s="236" t="s">
        <v>1</v>
      </c>
      <c r="N485" s="237" t="s">
        <v>41</v>
      </c>
      <c r="O485" s="92"/>
      <c r="P485" s="238">
        <f>O485*H485</f>
        <v>0</v>
      </c>
      <c r="Q485" s="238">
        <v>0</v>
      </c>
      <c r="R485" s="238">
        <f>Q485*H485</f>
        <v>0</v>
      </c>
      <c r="S485" s="238">
        <v>0.014</v>
      </c>
      <c r="T485" s="239">
        <f>S485*H485</f>
        <v>46.898026000000002</v>
      </c>
      <c r="U485" s="39"/>
      <c r="V485" s="39"/>
      <c r="W485" s="39"/>
      <c r="X485" s="39"/>
      <c r="Y485" s="39"/>
      <c r="Z485" s="39"/>
      <c r="AA485" s="39"/>
      <c r="AB485" s="39"/>
      <c r="AC485" s="39"/>
      <c r="AD485" s="39"/>
      <c r="AE485" s="39"/>
      <c r="AR485" s="240" t="s">
        <v>357</v>
      </c>
      <c r="AT485" s="240" t="s">
        <v>352</v>
      </c>
      <c r="AU485" s="240" t="s">
        <v>86</v>
      </c>
      <c r="AY485" s="18" t="s">
        <v>350</v>
      </c>
      <c r="BE485" s="241">
        <f>IF(N485="základní",J485,0)</f>
        <v>0</v>
      </c>
      <c r="BF485" s="241">
        <f>IF(N485="snížená",J485,0)</f>
        <v>0</v>
      </c>
      <c r="BG485" s="241">
        <f>IF(N485="zákl. přenesená",J485,0)</f>
        <v>0</v>
      </c>
      <c r="BH485" s="241">
        <f>IF(N485="sníž. přenesená",J485,0)</f>
        <v>0</v>
      </c>
      <c r="BI485" s="241">
        <f>IF(N485="nulová",J485,0)</f>
        <v>0</v>
      </c>
      <c r="BJ485" s="18" t="s">
        <v>84</v>
      </c>
      <c r="BK485" s="241">
        <f>ROUND(I485*H485,2)</f>
        <v>0</v>
      </c>
      <c r="BL485" s="18" t="s">
        <v>357</v>
      </c>
      <c r="BM485" s="240" t="s">
        <v>807</v>
      </c>
    </row>
    <row r="486" s="2" customFormat="1">
      <c r="A486" s="39"/>
      <c r="B486" s="40"/>
      <c r="C486" s="41"/>
      <c r="D486" s="242" t="s">
        <v>359</v>
      </c>
      <c r="E486" s="41"/>
      <c r="F486" s="243" t="s">
        <v>808</v>
      </c>
      <c r="G486" s="41"/>
      <c r="H486" s="41"/>
      <c r="I486" s="244"/>
      <c r="J486" s="41"/>
      <c r="K486" s="41"/>
      <c r="L486" s="45"/>
      <c r="M486" s="245"/>
      <c r="N486" s="246"/>
      <c r="O486" s="92"/>
      <c r="P486" s="92"/>
      <c r="Q486" s="92"/>
      <c r="R486" s="92"/>
      <c r="S486" s="92"/>
      <c r="T486" s="93"/>
      <c r="U486" s="39"/>
      <c r="V486" s="39"/>
      <c r="W486" s="39"/>
      <c r="X486" s="39"/>
      <c r="Y486" s="39"/>
      <c r="Z486" s="39"/>
      <c r="AA486" s="39"/>
      <c r="AB486" s="39"/>
      <c r="AC486" s="39"/>
      <c r="AD486" s="39"/>
      <c r="AE486" s="39"/>
      <c r="AT486" s="18" t="s">
        <v>359</v>
      </c>
      <c r="AU486" s="18" t="s">
        <v>86</v>
      </c>
    </row>
    <row r="487" s="15" customFormat="1">
      <c r="A487" s="15"/>
      <c r="B487" s="269"/>
      <c r="C487" s="270"/>
      <c r="D487" s="242" t="s">
        <v>361</v>
      </c>
      <c r="E487" s="271" t="s">
        <v>1</v>
      </c>
      <c r="F487" s="272" t="s">
        <v>809</v>
      </c>
      <c r="G487" s="270"/>
      <c r="H487" s="271" t="s">
        <v>1</v>
      </c>
      <c r="I487" s="273"/>
      <c r="J487" s="270"/>
      <c r="K487" s="270"/>
      <c r="L487" s="274"/>
      <c r="M487" s="275"/>
      <c r="N487" s="276"/>
      <c r="O487" s="276"/>
      <c r="P487" s="276"/>
      <c r="Q487" s="276"/>
      <c r="R487" s="276"/>
      <c r="S487" s="276"/>
      <c r="T487" s="277"/>
      <c r="U487" s="15"/>
      <c r="V487" s="15"/>
      <c r="W487" s="15"/>
      <c r="X487" s="15"/>
      <c r="Y487" s="15"/>
      <c r="Z487" s="15"/>
      <c r="AA487" s="15"/>
      <c r="AB487" s="15"/>
      <c r="AC487" s="15"/>
      <c r="AD487" s="15"/>
      <c r="AE487" s="15"/>
      <c r="AT487" s="278" t="s">
        <v>361</v>
      </c>
      <c r="AU487" s="278" t="s">
        <v>86</v>
      </c>
      <c r="AV487" s="15" t="s">
        <v>84</v>
      </c>
      <c r="AW487" s="15" t="s">
        <v>32</v>
      </c>
      <c r="AX487" s="15" t="s">
        <v>76</v>
      </c>
      <c r="AY487" s="278" t="s">
        <v>350</v>
      </c>
    </row>
    <row r="488" s="13" customFormat="1">
      <c r="A488" s="13"/>
      <c r="B488" s="247"/>
      <c r="C488" s="248"/>
      <c r="D488" s="242" t="s">
        <v>361</v>
      </c>
      <c r="E488" s="249" t="s">
        <v>1</v>
      </c>
      <c r="F488" s="250" t="s">
        <v>810</v>
      </c>
      <c r="G488" s="248"/>
      <c r="H488" s="251">
        <v>260.71899999999999</v>
      </c>
      <c r="I488" s="252"/>
      <c r="J488" s="248"/>
      <c r="K488" s="248"/>
      <c r="L488" s="253"/>
      <c r="M488" s="254"/>
      <c r="N488" s="255"/>
      <c r="O488" s="255"/>
      <c r="P488" s="255"/>
      <c r="Q488" s="255"/>
      <c r="R488" s="255"/>
      <c r="S488" s="255"/>
      <c r="T488" s="256"/>
      <c r="U488" s="13"/>
      <c r="V488" s="13"/>
      <c r="W488" s="13"/>
      <c r="X488" s="13"/>
      <c r="Y488" s="13"/>
      <c r="Z488" s="13"/>
      <c r="AA488" s="13"/>
      <c r="AB488" s="13"/>
      <c r="AC488" s="13"/>
      <c r="AD488" s="13"/>
      <c r="AE488" s="13"/>
      <c r="AT488" s="257" t="s">
        <v>361</v>
      </c>
      <c r="AU488" s="257" t="s">
        <v>86</v>
      </c>
      <c r="AV488" s="13" t="s">
        <v>86</v>
      </c>
      <c r="AW488" s="13" t="s">
        <v>32</v>
      </c>
      <c r="AX488" s="13" t="s">
        <v>76</v>
      </c>
      <c r="AY488" s="257" t="s">
        <v>350</v>
      </c>
    </row>
    <row r="489" s="13" customFormat="1">
      <c r="A489" s="13"/>
      <c r="B489" s="247"/>
      <c r="C489" s="248"/>
      <c r="D489" s="242" t="s">
        <v>361</v>
      </c>
      <c r="E489" s="249" t="s">
        <v>1</v>
      </c>
      <c r="F489" s="250" t="s">
        <v>811</v>
      </c>
      <c r="G489" s="248"/>
      <c r="H489" s="251">
        <v>2993.1379999999999</v>
      </c>
      <c r="I489" s="252"/>
      <c r="J489" s="248"/>
      <c r="K489" s="248"/>
      <c r="L489" s="253"/>
      <c r="M489" s="254"/>
      <c r="N489" s="255"/>
      <c r="O489" s="255"/>
      <c r="P489" s="255"/>
      <c r="Q489" s="255"/>
      <c r="R489" s="255"/>
      <c r="S489" s="255"/>
      <c r="T489" s="256"/>
      <c r="U489" s="13"/>
      <c r="V489" s="13"/>
      <c r="W489" s="13"/>
      <c r="X489" s="13"/>
      <c r="Y489" s="13"/>
      <c r="Z489" s="13"/>
      <c r="AA489" s="13"/>
      <c r="AB489" s="13"/>
      <c r="AC489" s="13"/>
      <c r="AD489" s="13"/>
      <c r="AE489" s="13"/>
      <c r="AT489" s="257" t="s">
        <v>361</v>
      </c>
      <c r="AU489" s="257" t="s">
        <v>86</v>
      </c>
      <c r="AV489" s="13" t="s">
        <v>86</v>
      </c>
      <c r="AW489" s="13" t="s">
        <v>32</v>
      </c>
      <c r="AX489" s="13" t="s">
        <v>76</v>
      </c>
      <c r="AY489" s="257" t="s">
        <v>350</v>
      </c>
    </row>
    <row r="490" s="13" customFormat="1">
      <c r="A490" s="13"/>
      <c r="B490" s="247"/>
      <c r="C490" s="248"/>
      <c r="D490" s="242" t="s">
        <v>361</v>
      </c>
      <c r="E490" s="249" t="s">
        <v>1</v>
      </c>
      <c r="F490" s="250" t="s">
        <v>812</v>
      </c>
      <c r="G490" s="248"/>
      <c r="H490" s="251">
        <v>96.001999999999995</v>
      </c>
      <c r="I490" s="252"/>
      <c r="J490" s="248"/>
      <c r="K490" s="248"/>
      <c r="L490" s="253"/>
      <c r="M490" s="254"/>
      <c r="N490" s="255"/>
      <c r="O490" s="255"/>
      <c r="P490" s="255"/>
      <c r="Q490" s="255"/>
      <c r="R490" s="255"/>
      <c r="S490" s="255"/>
      <c r="T490" s="256"/>
      <c r="U490" s="13"/>
      <c r="V490" s="13"/>
      <c r="W490" s="13"/>
      <c r="X490" s="13"/>
      <c r="Y490" s="13"/>
      <c r="Z490" s="13"/>
      <c r="AA490" s="13"/>
      <c r="AB490" s="13"/>
      <c r="AC490" s="13"/>
      <c r="AD490" s="13"/>
      <c r="AE490" s="13"/>
      <c r="AT490" s="257" t="s">
        <v>361</v>
      </c>
      <c r="AU490" s="257" t="s">
        <v>86</v>
      </c>
      <c r="AV490" s="13" t="s">
        <v>86</v>
      </c>
      <c r="AW490" s="13" t="s">
        <v>32</v>
      </c>
      <c r="AX490" s="13" t="s">
        <v>76</v>
      </c>
      <c r="AY490" s="257" t="s">
        <v>350</v>
      </c>
    </row>
    <row r="491" s="14" customFormat="1">
      <c r="A491" s="14"/>
      <c r="B491" s="258"/>
      <c r="C491" s="259"/>
      <c r="D491" s="242" t="s">
        <v>361</v>
      </c>
      <c r="E491" s="260" t="s">
        <v>1</v>
      </c>
      <c r="F491" s="261" t="s">
        <v>364</v>
      </c>
      <c r="G491" s="259"/>
      <c r="H491" s="262">
        <v>3349.8589999999999</v>
      </c>
      <c r="I491" s="263"/>
      <c r="J491" s="259"/>
      <c r="K491" s="259"/>
      <c r="L491" s="264"/>
      <c r="M491" s="265"/>
      <c r="N491" s="266"/>
      <c r="O491" s="266"/>
      <c r="P491" s="266"/>
      <c r="Q491" s="266"/>
      <c r="R491" s="266"/>
      <c r="S491" s="266"/>
      <c r="T491" s="267"/>
      <c r="U491" s="14"/>
      <c r="V491" s="14"/>
      <c r="W491" s="14"/>
      <c r="X491" s="14"/>
      <c r="Y491" s="14"/>
      <c r="Z491" s="14"/>
      <c r="AA491" s="14"/>
      <c r="AB491" s="14"/>
      <c r="AC491" s="14"/>
      <c r="AD491" s="14"/>
      <c r="AE491" s="14"/>
      <c r="AT491" s="268" t="s">
        <v>361</v>
      </c>
      <c r="AU491" s="268" t="s">
        <v>86</v>
      </c>
      <c r="AV491" s="14" t="s">
        <v>357</v>
      </c>
      <c r="AW491" s="14" t="s">
        <v>32</v>
      </c>
      <c r="AX491" s="14" t="s">
        <v>84</v>
      </c>
      <c r="AY491" s="268" t="s">
        <v>350</v>
      </c>
    </row>
    <row r="492" s="2" customFormat="1" ht="21.75" customHeight="1">
      <c r="A492" s="39"/>
      <c r="B492" s="40"/>
      <c r="C492" s="229" t="s">
        <v>813</v>
      </c>
      <c r="D492" s="229" t="s">
        <v>352</v>
      </c>
      <c r="E492" s="230" t="s">
        <v>814</v>
      </c>
      <c r="F492" s="231" t="s">
        <v>815</v>
      </c>
      <c r="G492" s="232" t="s">
        <v>355</v>
      </c>
      <c r="H492" s="233">
        <v>1667.0450000000001</v>
      </c>
      <c r="I492" s="234"/>
      <c r="J492" s="235">
        <f>ROUND(I492*H492,2)</f>
        <v>0</v>
      </c>
      <c r="K492" s="231" t="s">
        <v>385</v>
      </c>
      <c r="L492" s="45"/>
      <c r="M492" s="236" t="s">
        <v>1</v>
      </c>
      <c r="N492" s="237" t="s">
        <v>41</v>
      </c>
      <c r="O492" s="92"/>
      <c r="P492" s="238">
        <f>O492*H492</f>
        <v>0</v>
      </c>
      <c r="Q492" s="238">
        <v>0</v>
      </c>
      <c r="R492" s="238">
        <f>Q492*H492</f>
        <v>0</v>
      </c>
      <c r="S492" s="238">
        <v>0.014</v>
      </c>
      <c r="T492" s="239">
        <f>S492*H492</f>
        <v>23.338630000000002</v>
      </c>
      <c r="U492" s="39"/>
      <c r="V492" s="39"/>
      <c r="W492" s="39"/>
      <c r="X492" s="39"/>
      <c r="Y492" s="39"/>
      <c r="Z492" s="39"/>
      <c r="AA492" s="39"/>
      <c r="AB492" s="39"/>
      <c r="AC492" s="39"/>
      <c r="AD492" s="39"/>
      <c r="AE492" s="39"/>
      <c r="AR492" s="240" t="s">
        <v>357</v>
      </c>
      <c r="AT492" s="240" t="s">
        <v>352</v>
      </c>
      <c r="AU492" s="240" t="s">
        <v>86</v>
      </c>
      <c r="AY492" s="18" t="s">
        <v>350</v>
      </c>
      <c r="BE492" s="241">
        <f>IF(N492="základní",J492,0)</f>
        <v>0</v>
      </c>
      <c r="BF492" s="241">
        <f>IF(N492="snížená",J492,0)</f>
        <v>0</v>
      </c>
      <c r="BG492" s="241">
        <f>IF(N492="zákl. přenesená",J492,0)</f>
        <v>0</v>
      </c>
      <c r="BH492" s="241">
        <f>IF(N492="sníž. přenesená",J492,0)</f>
        <v>0</v>
      </c>
      <c r="BI492" s="241">
        <f>IF(N492="nulová",J492,0)</f>
        <v>0</v>
      </c>
      <c r="BJ492" s="18" t="s">
        <v>84</v>
      </c>
      <c r="BK492" s="241">
        <f>ROUND(I492*H492,2)</f>
        <v>0</v>
      </c>
      <c r="BL492" s="18" t="s">
        <v>357</v>
      </c>
      <c r="BM492" s="240" t="s">
        <v>816</v>
      </c>
    </row>
    <row r="493" s="2" customFormat="1">
      <c r="A493" s="39"/>
      <c r="B493" s="40"/>
      <c r="C493" s="41"/>
      <c r="D493" s="242" t="s">
        <v>359</v>
      </c>
      <c r="E493" s="41"/>
      <c r="F493" s="243" t="s">
        <v>817</v>
      </c>
      <c r="G493" s="41"/>
      <c r="H493" s="41"/>
      <c r="I493" s="244"/>
      <c r="J493" s="41"/>
      <c r="K493" s="41"/>
      <c r="L493" s="45"/>
      <c r="M493" s="245"/>
      <c r="N493" s="246"/>
      <c r="O493" s="92"/>
      <c r="P493" s="92"/>
      <c r="Q493" s="92"/>
      <c r="R493" s="92"/>
      <c r="S493" s="92"/>
      <c r="T493" s="93"/>
      <c r="U493" s="39"/>
      <c r="V493" s="39"/>
      <c r="W493" s="39"/>
      <c r="X493" s="39"/>
      <c r="Y493" s="39"/>
      <c r="Z493" s="39"/>
      <c r="AA493" s="39"/>
      <c r="AB493" s="39"/>
      <c r="AC493" s="39"/>
      <c r="AD493" s="39"/>
      <c r="AE493" s="39"/>
      <c r="AT493" s="18" t="s">
        <v>359</v>
      </c>
      <c r="AU493" s="18" t="s">
        <v>86</v>
      </c>
    </row>
    <row r="494" s="15" customFormat="1">
      <c r="A494" s="15"/>
      <c r="B494" s="269"/>
      <c r="C494" s="270"/>
      <c r="D494" s="242" t="s">
        <v>361</v>
      </c>
      <c r="E494" s="271" t="s">
        <v>1</v>
      </c>
      <c r="F494" s="272" t="s">
        <v>809</v>
      </c>
      <c r="G494" s="270"/>
      <c r="H494" s="271" t="s">
        <v>1</v>
      </c>
      <c r="I494" s="273"/>
      <c r="J494" s="270"/>
      <c r="K494" s="270"/>
      <c r="L494" s="274"/>
      <c r="M494" s="275"/>
      <c r="N494" s="276"/>
      <c r="O494" s="276"/>
      <c r="P494" s="276"/>
      <c r="Q494" s="276"/>
      <c r="R494" s="276"/>
      <c r="S494" s="276"/>
      <c r="T494" s="277"/>
      <c r="U494" s="15"/>
      <c r="V494" s="15"/>
      <c r="W494" s="15"/>
      <c r="X494" s="15"/>
      <c r="Y494" s="15"/>
      <c r="Z494" s="15"/>
      <c r="AA494" s="15"/>
      <c r="AB494" s="15"/>
      <c r="AC494" s="15"/>
      <c r="AD494" s="15"/>
      <c r="AE494" s="15"/>
      <c r="AT494" s="278" t="s">
        <v>361</v>
      </c>
      <c r="AU494" s="278" t="s">
        <v>86</v>
      </c>
      <c r="AV494" s="15" t="s">
        <v>84</v>
      </c>
      <c r="AW494" s="15" t="s">
        <v>32</v>
      </c>
      <c r="AX494" s="15" t="s">
        <v>76</v>
      </c>
      <c r="AY494" s="278" t="s">
        <v>350</v>
      </c>
    </row>
    <row r="495" s="13" customFormat="1">
      <c r="A495" s="13"/>
      <c r="B495" s="247"/>
      <c r="C495" s="248"/>
      <c r="D495" s="242" t="s">
        <v>361</v>
      </c>
      <c r="E495" s="249" t="s">
        <v>1</v>
      </c>
      <c r="F495" s="250" t="s">
        <v>818</v>
      </c>
      <c r="G495" s="248"/>
      <c r="H495" s="251">
        <v>625.48000000000002</v>
      </c>
      <c r="I495" s="252"/>
      <c r="J495" s="248"/>
      <c r="K495" s="248"/>
      <c r="L495" s="253"/>
      <c r="M495" s="254"/>
      <c r="N495" s="255"/>
      <c r="O495" s="255"/>
      <c r="P495" s="255"/>
      <c r="Q495" s="255"/>
      <c r="R495" s="255"/>
      <c r="S495" s="255"/>
      <c r="T495" s="256"/>
      <c r="U495" s="13"/>
      <c r="V495" s="13"/>
      <c r="W495" s="13"/>
      <c r="X495" s="13"/>
      <c r="Y495" s="13"/>
      <c r="Z495" s="13"/>
      <c r="AA495" s="13"/>
      <c r="AB495" s="13"/>
      <c r="AC495" s="13"/>
      <c r="AD495" s="13"/>
      <c r="AE495" s="13"/>
      <c r="AT495" s="257" t="s">
        <v>361</v>
      </c>
      <c r="AU495" s="257" t="s">
        <v>86</v>
      </c>
      <c r="AV495" s="13" t="s">
        <v>86</v>
      </c>
      <c r="AW495" s="13" t="s">
        <v>32</v>
      </c>
      <c r="AX495" s="13" t="s">
        <v>76</v>
      </c>
      <c r="AY495" s="257" t="s">
        <v>350</v>
      </c>
    </row>
    <row r="496" s="13" customFormat="1">
      <c r="A496" s="13"/>
      <c r="B496" s="247"/>
      <c r="C496" s="248"/>
      <c r="D496" s="242" t="s">
        <v>361</v>
      </c>
      <c r="E496" s="249" t="s">
        <v>1</v>
      </c>
      <c r="F496" s="250" t="s">
        <v>819</v>
      </c>
      <c r="G496" s="248"/>
      <c r="H496" s="251">
        <v>34.299999999999997</v>
      </c>
      <c r="I496" s="252"/>
      <c r="J496" s="248"/>
      <c r="K496" s="248"/>
      <c r="L496" s="253"/>
      <c r="M496" s="254"/>
      <c r="N496" s="255"/>
      <c r="O496" s="255"/>
      <c r="P496" s="255"/>
      <c r="Q496" s="255"/>
      <c r="R496" s="255"/>
      <c r="S496" s="255"/>
      <c r="T496" s="256"/>
      <c r="U496" s="13"/>
      <c r="V496" s="13"/>
      <c r="W496" s="13"/>
      <c r="X496" s="13"/>
      <c r="Y496" s="13"/>
      <c r="Z496" s="13"/>
      <c r="AA496" s="13"/>
      <c r="AB496" s="13"/>
      <c r="AC496" s="13"/>
      <c r="AD496" s="13"/>
      <c r="AE496" s="13"/>
      <c r="AT496" s="257" t="s">
        <v>361</v>
      </c>
      <c r="AU496" s="257" t="s">
        <v>86</v>
      </c>
      <c r="AV496" s="13" t="s">
        <v>86</v>
      </c>
      <c r="AW496" s="13" t="s">
        <v>32</v>
      </c>
      <c r="AX496" s="13" t="s">
        <v>76</v>
      </c>
      <c r="AY496" s="257" t="s">
        <v>350</v>
      </c>
    </row>
    <row r="497" s="13" customFormat="1">
      <c r="A497" s="13"/>
      <c r="B497" s="247"/>
      <c r="C497" s="248"/>
      <c r="D497" s="242" t="s">
        <v>361</v>
      </c>
      <c r="E497" s="249" t="s">
        <v>1</v>
      </c>
      <c r="F497" s="250" t="s">
        <v>820</v>
      </c>
      <c r="G497" s="248"/>
      <c r="H497" s="251">
        <v>1007.265</v>
      </c>
      <c r="I497" s="252"/>
      <c r="J497" s="248"/>
      <c r="K497" s="248"/>
      <c r="L497" s="253"/>
      <c r="M497" s="254"/>
      <c r="N497" s="255"/>
      <c r="O497" s="255"/>
      <c r="P497" s="255"/>
      <c r="Q497" s="255"/>
      <c r="R497" s="255"/>
      <c r="S497" s="255"/>
      <c r="T497" s="256"/>
      <c r="U497" s="13"/>
      <c r="V497" s="13"/>
      <c r="W497" s="13"/>
      <c r="X497" s="13"/>
      <c r="Y497" s="13"/>
      <c r="Z497" s="13"/>
      <c r="AA497" s="13"/>
      <c r="AB497" s="13"/>
      <c r="AC497" s="13"/>
      <c r="AD497" s="13"/>
      <c r="AE497" s="13"/>
      <c r="AT497" s="257" t="s">
        <v>361</v>
      </c>
      <c r="AU497" s="257" t="s">
        <v>86</v>
      </c>
      <c r="AV497" s="13" t="s">
        <v>86</v>
      </c>
      <c r="AW497" s="13" t="s">
        <v>32</v>
      </c>
      <c r="AX497" s="13" t="s">
        <v>76</v>
      </c>
      <c r="AY497" s="257" t="s">
        <v>350</v>
      </c>
    </row>
    <row r="498" s="14" customFormat="1">
      <c r="A498" s="14"/>
      <c r="B498" s="258"/>
      <c r="C498" s="259"/>
      <c r="D498" s="242" t="s">
        <v>361</v>
      </c>
      <c r="E498" s="260" t="s">
        <v>1</v>
      </c>
      <c r="F498" s="261" t="s">
        <v>364</v>
      </c>
      <c r="G498" s="259"/>
      <c r="H498" s="262">
        <v>1667.0450000000001</v>
      </c>
      <c r="I498" s="263"/>
      <c r="J498" s="259"/>
      <c r="K498" s="259"/>
      <c r="L498" s="264"/>
      <c r="M498" s="265"/>
      <c r="N498" s="266"/>
      <c r="O498" s="266"/>
      <c r="P498" s="266"/>
      <c r="Q498" s="266"/>
      <c r="R498" s="266"/>
      <c r="S498" s="266"/>
      <c r="T498" s="267"/>
      <c r="U498" s="14"/>
      <c r="V498" s="14"/>
      <c r="W498" s="14"/>
      <c r="X498" s="14"/>
      <c r="Y498" s="14"/>
      <c r="Z498" s="14"/>
      <c r="AA498" s="14"/>
      <c r="AB498" s="14"/>
      <c r="AC498" s="14"/>
      <c r="AD498" s="14"/>
      <c r="AE498" s="14"/>
      <c r="AT498" s="268" t="s">
        <v>361</v>
      </c>
      <c r="AU498" s="268" t="s">
        <v>86</v>
      </c>
      <c r="AV498" s="14" t="s">
        <v>357</v>
      </c>
      <c r="AW498" s="14" t="s">
        <v>32</v>
      </c>
      <c r="AX498" s="14" t="s">
        <v>84</v>
      </c>
      <c r="AY498" s="268" t="s">
        <v>350</v>
      </c>
    </row>
    <row r="499" s="2" customFormat="1" ht="24.15" customHeight="1">
      <c r="A499" s="39"/>
      <c r="B499" s="40"/>
      <c r="C499" s="229" t="s">
        <v>821</v>
      </c>
      <c r="D499" s="229" t="s">
        <v>352</v>
      </c>
      <c r="E499" s="230" t="s">
        <v>822</v>
      </c>
      <c r="F499" s="231" t="s">
        <v>823</v>
      </c>
      <c r="G499" s="232" t="s">
        <v>355</v>
      </c>
      <c r="H499" s="233">
        <v>957.98800000000006</v>
      </c>
      <c r="I499" s="234"/>
      <c r="J499" s="235">
        <f>ROUND(I499*H499,2)</f>
        <v>0</v>
      </c>
      <c r="K499" s="231" t="s">
        <v>356</v>
      </c>
      <c r="L499" s="45"/>
      <c r="M499" s="236" t="s">
        <v>1</v>
      </c>
      <c r="N499" s="237" t="s">
        <v>41</v>
      </c>
      <c r="O499" s="92"/>
      <c r="P499" s="238">
        <f>O499*H499</f>
        <v>0</v>
      </c>
      <c r="Q499" s="238">
        <v>0</v>
      </c>
      <c r="R499" s="238">
        <f>Q499*H499</f>
        <v>0</v>
      </c>
      <c r="S499" s="238">
        <v>0.029000000000000001</v>
      </c>
      <c r="T499" s="239">
        <f>S499*H499</f>
        <v>27.781652000000005</v>
      </c>
      <c r="U499" s="39"/>
      <c r="V499" s="39"/>
      <c r="W499" s="39"/>
      <c r="X499" s="39"/>
      <c r="Y499" s="39"/>
      <c r="Z499" s="39"/>
      <c r="AA499" s="39"/>
      <c r="AB499" s="39"/>
      <c r="AC499" s="39"/>
      <c r="AD499" s="39"/>
      <c r="AE499" s="39"/>
      <c r="AR499" s="240" t="s">
        <v>357</v>
      </c>
      <c r="AT499" s="240" t="s">
        <v>352</v>
      </c>
      <c r="AU499" s="240" t="s">
        <v>86</v>
      </c>
      <c r="AY499" s="18" t="s">
        <v>350</v>
      </c>
      <c r="BE499" s="241">
        <f>IF(N499="základní",J499,0)</f>
        <v>0</v>
      </c>
      <c r="BF499" s="241">
        <f>IF(N499="snížená",J499,0)</f>
        <v>0</v>
      </c>
      <c r="BG499" s="241">
        <f>IF(N499="zákl. přenesená",J499,0)</f>
        <v>0</v>
      </c>
      <c r="BH499" s="241">
        <f>IF(N499="sníž. přenesená",J499,0)</f>
        <v>0</v>
      </c>
      <c r="BI499" s="241">
        <f>IF(N499="nulová",J499,0)</f>
        <v>0</v>
      </c>
      <c r="BJ499" s="18" t="s">
        <v>84</v>
      </c>
      <c r="BK499" s="241">
        <f>ROUND(I499*H499,2)</f>
        <v>0</v>
      </c>
      <c r="BL499" s="18" t="s">
        <v>357</v>
      </c>
      <c r="BM499" s="240" t="s">
        <v>824</v>
      </c>
    </row>
    <row r="500" s="2" customFormat="1">
      <c r="A500" s="39"/>
      <c r="B500" s="40"/>
      <c r="C500" s="41"/>
      <c r="D500" s="242" t="s">
        <v>359</v>
      </c>
      <c r="E500" s="41"/>
      <c r="F500" s="243" t="s">
        <v>825</v>
      </c>
      <c r="G500" s="41"/>
      <c r="H500" s="41"/>
      <c r="I500" s="244"/>
      <c r="J500" s="41"/>
      <c r="K500" s="41"/>
      <c r="L500" s="45"/>
      <c r="M500" s="245"/>
      <c r="N500" s="246"/>
      <c r="O500" s="92"/>
      <c r="P500" s="92"/>
      <c r="Q500" s="92"/>
      <c r="R500" s="92"/>
      <c r="S500" s="92"/>
      <c r="T500" s="93"/>
      <c r="U500" s="39"/>
      <c r="V500" s="39"/>
      <c r="W500" s="39"/>
      <c r="X500" s="39"/>
      <c r="Y500" s="39"/>
      <c r="Z500" s="39"/>
      <c r="AA500" s="39"/>
      <c r="AB500" s="39"/>
      <c r="AC500" s="39"/>
      <c r="AD500" s="39"/>
      <c r="AE500" s="39"/>
      <c r="AT500" s="18" t="s">
        <v>359</v>
      </c>
      <c r="AU500" s="18" t="s">
        <v>86</v>
      </c>
    </row>
    <row r="501" s="13" customFormat="1">
      <c r="A501" s="13"/>
      <c r="B501" s="247"/>
      <c r="C501" s="248"/>
      <c r="D501" s="242" t="s">
        <v>361</v>
      </c>
      <c r="E501" s="249" t="s">
        <v>1</v>
      </c>
      <c r="F501" s="250" t="s">
        <v>826</v>
      </c>
      <c r="G501" s="248"/>
      <c r="H501" s="251">
        <v>133.90000000000001</v>
      </c>
      <c r="I501" s="252"/>
      <c r="J501" s="248"/>
      <c r="K501" s="248"/>
      <c r="L501" s="253"/>
      <c r="M501" s="254"/>
      <c r="N501" s="255"/>
      <c r="O501" s="255"/>
      <c r="P501" s="255"/>
      <c r="Q501" s="255"/>
      <c r="R501" s="255"/>
      <c r="S501" s="255"/>
      <c r="T501" s="256"/>
      <c r="U501" s="13"/>
      <c r="V501" s="13"/>
      <c r="W501" s="13"/>
      <c r="X501" s="13"/>
      <c r="Y501" s="13"/>
      <c r="Z501" s="13"/>
      <c r="AA501" s="13"/>
      <c r="AB501" s="13"/>
      <c r="AC501" s="13"/>
      <c r="AD501" s="13"/>
      <c r="AE501" s="13"/>
      <c r="AT501" s="257" t="s">
        <v>361</v>
      </c>
      <c r="AU501" s="257" t="s">
        <v>86</v>
      </c>
      <c r="AV501" s="13" t="s">
        <v>86</v>
      </c>
      <c r="AW501" s="13" t="s">
        <v>32</v>
      </c>
      <c r="AX501" s="13" t="s">
        <v>76</v>
      </c>
      <c r="AY501" s="257" t="s">
        <v>350</v>
      </c>
    </row>
    <row r="502" s="13" customFormat="1">
      <c r="A502" s="13"/>
      <c r="B502" s="247"/>
      <c r="C502" s="248"/>
      <c r="D502" s="242" t="s">
        <v>361</v>
      </c>
      <c r="E502" s="249" t="s">
        <v>1</v>
      </c>
      <c r="F502" s="250" t="s">
        <v>827</v>
      </c>
      <c r="G502" s="248"/>
      <c r="H502" s="251">
        <v>824.08799999999997</v>
      </c>
      <c r="I502" s="252"/>
      <c r="J502" s="248"/>
      <c r="K502" s="248"/>
      <c r="L502" s="253"/>
      <c r="M502" s="254"/>
      <c r="N502" s="255"/>
      <c r="O502" s="255"/>
      <c r="P502" s="255"/>
      <c r="Q502" s="255"/>
      <c r="R502" s="255"/>
      <c r="S502" s="255"/>
      <c r="T502" s="256"/>
      <c r="U502" s="13"/>
      <c r="V502" s="13"/>
      <c r="W502" s="13"/>
      <c r="X502" s="13"/>
      <c r="Y502" s="13"/>
      <c r="Z502" s="13"/>
      <c r="AA502" s="13"/>
      <c r="AB502" s="13"/>
      <c r="AC502" s="13"/>
      <c r="AD502" s="13"/>
      <c r="AE502" s="13"/>
      <c r="AT502" s="257" t="s">
        <v>361</v>
      </c>
      <c r="AU502" s="257" t="s">
        <v>86</v>
      </c>
      <c r="AV502" s="13" t="s">
        <v>86</v>
      </c>
      <c r="AW502" s="13" t="s">
        <v>32</v>
      </c>
      <c r="AX502" s="13" t="s">
        <v>76</v>
      </c>
      <c r="AY502" s="257" t="s">
        <v>350</v>
      </c>
    </row>
    <row r="503" s="14" customFormat="1">
      <c r="A503" s="14"/>
      <c r="B503" s="258"/>
      <c r="C503" s="259"/>
      <c r="D503" s="242" t="s">
        <v>361</v>
      </c>
      <c r="E503" s="260" t="s">
        <v>1</v>
      </c>
      <c r="F503" s="261" t="s">
        <v>364</v>
      </c>
      <c r="G503" s="259"/>
      <c r="H503" s="262">
        <v>957.98800000000006</v>
      </c>
      <c r="I503" s="263"/>
      <c r="J503" s="259"/>
      <c r="K503" s="259"/>
      <c r="L503" s="264"/>
      <c r="M503" s="265"/>
      <c r="N503" s="266"/>
      <c r="O503" s="266"/>
      <c r="P503" s="266"/>
      <c r="Q503" s="266"/>
      <c r="R503" s="266"/>
      <c r="S503" s="266"/>
      <c r="T503" s="267"/>
      <c r="U503" s="14"/>
      <c r="V503" s="14"/>
      <c r="W503" s="14"/>
      <c r="X503" s="14"/>
      <c r="Y503" s="14"/>
      <c r="Z503" s="14"/>
      <c r="AA503" s="14"/>
      <c r="AB503" s="14"/>
      <c r="AC503" s="14"/>
      <c r="AD503" s="14"/>
      <c r="AE503" s="14"/>
      <c r="AT503" s="268" t="s">
        <v>361</v>
      </c>
      <c r="AU503" s="268" t="s">
        <v>86</v>
      </c>
      <c r="AV503" s="14" t="s">
        <v>357</v>
      </c>
      <c r="AW503" s="14" t="s">
        <v>32</v>
      </c>
      <c r="AX503" s="14" t="s">
        <v>84</v>
      </c>
      <c r="AY503" s="268" t="s">
        <v>350</v>
      </c>
    </row>
    <row r="504" s="2" customFormat="1" ht="24.15" customHeight="1">
      <c r="A504" s="39"/>
      <c r="B504" s="40"/>
      <c r="C504" s="229" t="s">
        <v>828</v>
      </c>
      <c r="D504" s="229" t="s">
        <v>352</v>
      </c>
      <c r="E504" s="230" t="s">
        <v>829</v>
      </c>
      <c r="F504" s="231" t="s">
        <v>830</v>
      </c>
      <c r="G504" s="232" t="s">
        <v>355</v>
      </c>
      <c r="H504" s="233">
        <v>54.350000000000001</v>
      </c>
      <c r="I504" s="234"/>
      <c r="J504" s="235">
        <f>ROUND(I504*H504,2)</f>
        <v>0</v>
      </c>
      <c r="K504" s="231" t="s">
        <v>356</v>
      </c>
      <c r="L504" s="45"/>
      <c r="M504" s="236" t="s">
        <v>1</v>
      </c>
      <c r="N504" s="237" t="s">
        <v>41</v>
      </c>
      <c r="O504" s="92"/>
      <c r="P504" s="238">
        <f>O504*H504</f>
        <v>0</v>
      </c>
      <c r="Q504" s="238">
        <v>0</v>
      </c>
      <c r="R504" s="238">
        <f>Q504*H504</f>
        <v>0</v>
      </c>
      <c r="S504" s="238">
        <v>0.050000000000000003</v>
      </c>
      <c r="T504" s="239">
        <f>S504*H504</f>
        <v>2.7175000000000002</v>
      </c>
      <c r="U504" s="39"/>
      <c r="V504" s="39"/>
      <c r="W504" s="39"/>
      <c r="X504" s="39"/>
      <c r="Y504" s="39"/>
      <c r="Z504" s="39"/>
      <c r="AA504" s="39"/>
      <c r="AB504" s="39"/>
      <c r="AC504" s="39"/>
      <c r="AD504" s="39"/>
      <c r="AE504" s="39"/>
      <c r="AR504" s="240" t="s">
        <v>357</v>
      </c>
      <c r="AT504" s="240" t="s">
        <v>352</v>
      </c>
      <c r="AU504" s="240" t="s">
        <v>86</v>
      </c>
      <c r="AY504" s="18" t="s">
        <v>350</v>
      </c>
      <c r="BE504" s="241">
        <f>IF(N504="základní",J504,0)</f>
        <v>0</v>
      </c>
      <c r="BF504" s="241">
        <f>IF(N504="snížená",J504,0)</f>
        <v>0</v>
      </c>
      <c r="BG504" s="241">
        <f>IF(N504="zákl. přenesená",J504,0)</f>
        <v>0</v>
      </c>
      <c r="BH504" s="241">
        <f>IF(N504="sníž. přenesená",J504,0)</f>
        <v>0</v>
      </c>
      <c r="BI504" s="241">
        <f>IF(N504="nulová",J504,0)</f>
        <v>0</v>
      </c>
      <c r="BJ504" s="18" t="s">
        <v>84</v>
      </c>
      <c r="BK504" s="241">
        <f>ROUND(I504*H504,2)</f>
        <v>0</v>
      </c>
      <c r="BL504" s="18" t="s">
        <v>357</v>
      </c>
      <c r="BM504" s="240" t="s">
        <v>831</v>
      </c>
    </row>
    <row r="505" s="2" customFormat="1">
      <c r="A505" s="39"/>
      <c r="B505" s="40"/>
      <c r="C505" s="41"/>
      <c r="D505" s="242" t="s">
        <v>359</v>
      </c>
      <c r="E505" s="41"/>
      <c r="F505" s="243" t="s">
        <v>832</v>
      </c>
      <c r="G505" s="41"/>
      <c r="H505" s="41"/>
      <c r="I505" s="244"/>
      <c r="J505" s="41"/>
      <c r="K505" s="41"/>
      <c r="L505" s="45"/>
      <c r="M505" s="245"/>
      <c r="N505" s="246"/>
      <c r="O505" s="92"/>
      <c r="P505" s="92"/>
      <c r="Q505" s="92"/>
      <c r="R505" s="92"/>
      <c r="S505" s="92"/>
      <c r="T505" s="93"/>
      <c r="U505" s="39"/>
      <c r="V505" s="39"/>
      <c r="W505" s="39"/>
      <c r="X505" s="39"/>
      <c r="Y505" s="39"/>
      <c r="Z505" s="39"/>
      <c r="AA505" s="39"/>
      <c r="AB505" s="39"/>
      <c r="AC505" s="39"/>
      <c r="AD505" s="39"/>
      <c r="AE505" s="39"/>
      <c r="AT505" s="18" t="s">
        <v>359</v>
      </c>
      <c r="AU505" s="18" t="s">
        <v>86</v>
      </c>
    </row>
    <row r="506" s="13" customFormat="1">
      <c r="A506" s="13"/>
      <c r="B506" s="247"/>
      <c r="C506" s="248"/>
      <c r="D506" s="242" t="s">
        <v>361</v>
      </c>
      <c r="E506" s="249" t="s">
        <v>1</v>
      </c>
      <c r="F506" s="250" t="s">
        <v>833</v>
      </c>
      <c r="G506" s="248"/>
      <c r="H506" s="251">
        <v>54.350000000000001</v>
      </c>
      <c r="I506" s="252"/>
      <c r="J506" s="248"/>
      <c r="K506" s="248"/>
      <c r="L506" s="253"/>
      <c r="M506" s="254"/>
      <c r="N506" s="255"/>
      <c r="O506" s="255"/>
      <c r="P506" s="255"/>
      <c r="Q506" s="255"/>
      <c r="R506" s="255"/>
      <c r="S506" s="255"/>
      <c r="T506" s="256"/>
      <c r="U506" s="13"/>
      <c r="V506" s="13"/>
      <c r="W506" s="13"/>
      <c r="X506" s="13"/>
      <c r="Y506" s="13"/>
      <c r="Z506" s="13"/>
      <c r="AA506" s="13"/>
      <c r="AB506" s="13"/>
      <c r="AC506" s="13"/>
      <c r="AD506" s="13"/>
      <c r="AE506" s="13"/>
      <c r="AT506" s="257" t="s">
        <v>361</v>
      </c>
      <c r="AU506" s="257" t="s">
        <v>86</v>
      </c>
      <c r="AV506" s="13" t="s">
        <v>86</v>
      </c>
      <c r="AW506" s="13" t="s">
        <v>32</v>
      </c>
      <c r="AX506" s="13" t="s">
        <v>84</v>
      </c>
      <c r="AY506" s="257" t="s">
        <v>350</v>
      </c>
    </row>
    <row r="507" s="2" customFormat="1" ht="24.15" customHeight="1">
      <c r="A507" s="39"/>
      <c r="B507" s="40"/>
      <c r="C507" s="229" t="s">
        <v>834</v>
      </c>
      <c r="D507" s="229" t="s">
        <v>352</v>
      </c>
      <c r="E507" s="230" t="s">
        <v>835</v>
      </c>
      <c r="F507" s="231" t="s">
        <v>836</v>
      </c>
      <c r="G507" s="232" t="s">
        <v>355</v>
      </c>
      <c r="H507" s="233">
        <v>1012.338</v>
      </c>
      <c r="I507" s="234"/>
      <c r="J507" s="235">
        <f>ROUND(I507*H507,2)</f>
        <v>0</v>
      </c>
      <c r="K507" s="231" t="s">
        <v>356</v>
      </c>
      <c r="L507" s="45"/>
      <c r="M507" s="236" t="s">
        <v>1</v>
      </c>
      <c r="N507" s="237" t="s">
        <v>41</v>
      </c>
      <c r="O507" s="92"/>
      <c r="P507" s="238">
        <f>O507*H507</f>
        <v>0</v>
      </c>
      <c r="Q507" s="238">
        <v>0</v>
      </c>
      <c r="R507" s="238">
        <f>Q507*H507</f>
        <v>0</v>
      </c>
      <c r="S507" s="238">
        <v>0.0047800000000000004</v>
      </c>
      <c r="T507" s="239">
        <f>S507*H507</f>
        <v>4.8389756400000001</v>
      </c>
      <c r="U507" s="39"/>
      <c r="V507" s="39"/>
      <c r="W507" s="39"/>
      <c r="X507" s="39"/>
      <c r="Y507" s="39"/>
      <c r="Z507" s="39"/>
      <c r="AA507" s="39"/>
      <c r="AB507" s="39"/>
      <c r="AC507" s="39"/>
      <c r="AD507" s="39"/>
      <c r="AE507" s="39"/>
      <c r="AR507" s="240" t="s">
        <v>357</v>
      </c>
      <c r="AT507" s="240" t="s">
        <v>352</v>
      </c>
      <c r="AU507" s="240" t="s">
        <v>86</v>
      </c>
      <c r="AY507" s="18" t="s">
        <v>350</v>
      </c>
      <c r="BE507" s="241">
        <f>IF(N507="základní",J507,0)</f>
        <v>0</v>
      </c>
      <c r="BF507" s="241">
        <f>IF(N507="snížená",J507,0)</f>
        <v>0</v>
      </c>
      <c r="BG507" s="241">
        <f>IF(N507="zákl. přenesená",J507,0)</f>
        <v>0</v>
      </c>
      <c r="BH507" s="241">
        <f>IF(N507="sníž. přenesená",J507,0)</f>
        <v>0</v>
      </c>
      <c r="BI507" s="241">
        <f>IF(N507="nulová",J507,0)</f>
        <v>0</v>
      </c>
      <c r="BJ507" s="18" t="s">
        <v>84</v>
      </c>
      <c r="BK507" s="241">
        <f>ROUND(I507*H507,2)</f>
        <v>0</v>
      </c>
      <c r="BL507" s="18" t="s">
        <v>357</v>
      </c>
      <c r="BM507" s="240" t="s">
        <v>837</v>
      </c>
    </row>
    <row r="508" s="2" customFormat="1">
      <c r="A508" s="39"/>
      <c r="B508" s="40"/>
      <c r="C508" s="41"/>
      <c r="D508" s="242" t="s">
        <v>359</v>
      </c>
      <c r="E508" s="41"/>
      <c r="F508" s="243" t="s">
        <v>838</v>
      </c>
      <c r="G508" s="41"/>
      <c r="H508" s="41"/>
      <c r="I508" s="244"/>
      <c r="J508" s="41"/>
      <c r="K508" s="41"/>
      <c r="L508" s="45"/>
      <c r="M508" s="245"/>
      <c r="N508" s="246"/>
      <c r="O508" s="92"/>
      <c r="P508" s="92"/>
      <c r="Q508" s="92"/>
      <c r="R508" s="92"/>
      <c r="S508" s="92"/>
      <c r="T508" s="93"/>
      <c r="U508" s="39"/>
      <c r="V508" s="39"/>
      <c r="W508" s="39"/>
      <c r="X508" s="39"/>
      <c r="Y508" s="39"/>
      <c r="Z508" s="39"/>
      <c r="AA508" s="39"/>
      <c r="AB508" s="39"/>
      <c r="AC508" s="39"/>
      <c r="AD508" s="39"/>
      <c r="AE508" s="39"/>
      <c r="AT508" s="18" t="s">
        <v>359</v>
      </c>
      <c r="AU508" s="18" t="s">
        <v>86</v>
      </c>
    </row>
    <row r="509" s="15" customFormat="1">
      <c r="A509" s="15"/>
      <c r="B509" s="269"/>
      <c r="C509" s="270"/>
      <c r="D509" s="242" t="s">
        <v>361</v>
      </c>
      <c r="E509" s="271" t="s">
        <v>1</v>
      </c>
      <c r="F509" s="272" t="s">
        <v>839</v>
      </c>
      <c r="G509" s="270"/>
      <c r="H509" s="271" t="s">
        <v>1</v>
      </c>
      <c r="I509" s="273"/>
      <c r="J509" s="270"/>
      <c r="K509" s="270"/>
      <c r="L509" s="274"/>
      <c r="M509" s="275"/>
      <c r="N509" s="276"/>
      <c r="O509" s="276"/>
      <c r="P509" s="276"/>
      <c r="Q509" s="276"/>
      <c r="R509" s="276"/>
      <c r="S509" s="276"/>
      <c r="T509" s="277"/>
      <c r="U509" s="15"/>
      <c r="V509" s="15"/>
      <c r="W509" s="15"/>
      <c r="X509" s="15"/>
      <c r="Y509" s="15"/>
      <c r="Z509" s="15"/>
      <c r="AA509" s="15"/>
      <c r="AB509" s="15"/>
      <c r="AC509" s="15"/>
      <c r="AD509" s="15"/>
      <c r="AE509" s="15"/>
      <c r="AT509" s="278" t="s">
        <v>361</v>
      </c>
      <c r="AU509" s="278" t="s">
        <v>86</v>
      </c>
      <c r="AV509" s="15" t="s">
        <v>84</v>
      </c>
      <c r="AW509" s="15" t="s">
        <v>32</v>
      </c>
      <c r="AX509" s="15" t="s">
        <v>76</v>
      </c>
      <c r="AY509" s="278" t="s">
        <v>350</v>
      </c>
    </row>
    <row r="510" s="13" customFormat="1">
      <c r="A510" s="13"/>
      <c r="B510" s="247"/>
      <c r="C510" s="248"/>
      <c r="D510" s="242" t="s">
        <v>361</v>
      </c>
      <c r="E510" s="249" t="s">
        <v>1</v>
      </c>
      <c r="F510" s="250" t="s">
        <v>840</v>
      </c>
      <c r="G510" s="248"/>
      <c r="H510" s="251">
        <v>19</v>
      </c>
      <c r="I510" s="252"/>
      <c r="J510" s="248"/>
      <c r="K510" s="248"/>
      <c r="L510" s="253"/>
      <c r="M510" s="254"/>
      <c r="N510" s="255"/>
      <c r="O510" s="255"/>
      <c r="P510" s="255"/>
      <c r="Q510" s="255"/>
      <c r="R510" s="255"/>
      <c r="S510" s="255"/>
      <c r="T510" s="256"/>
      <c r="U510" s="13"/>
      <c r="V510" s="13"/>
      <c r="W510" s="13"/>
      <c r="X510" s="13"/>
      <c r="Y510" s="13"/>
      <c r="Z510" s="13"/>
      <c r="AA510" s="13"/>
      <c r="AB510" s="13"/>
      <c r="AC510" s="13"/>
      <c r="AD510" s="13"/>
      <c r="AE510" s="13"/>
      <c r="AT510" s="257" t="s">
        <v>361</v>
      </c>
      <c r="AU510" s="257" t="s">
        <v>86</v>
      </c>
      <c r="AV510" s="13" t="s">
        <v>86</v>
      </c>
      <c r="AW510" s="13" t="s">
        <v>32</v>
      </c>
      <c r="AX510" s="13" t="s">
        <v>76</v>
      </c>
      <c r="AY510" s="257" t="s">
        <v>350</v>
      </c>
    </row>
    <row r="511" s="13" customFormat="1">
      <c r="A511" s="13"/>
      <c r="B511" s="247"/>
      <c r="C511" s="248"/>
      <c r="D511" s="242" t="s">
        <v>361</v>
      </c>
      <c r="E511" s="249" t="s">
        <v>1</v>
      </c>
      <c r="F511" s="250" t="s">
        <v>841</v>
      </c>
      <c r="G511" s="248"/>
      <c r="H511" s="251">
        <v>10.1</v>
      </c>
      <c r="I511" s="252"/>
      <c r="J511" s="248"/>
      <c r="K511" s="248"/>
      <c r="L511" s="253"/>
      <c r="M511" s="254"/>
      <c r="N511" s="255"/>
      <c r="O511" s="255"/>
      <c r="P511" s="255"/>
      <c r="Q511" s="255"/>
      <c r="R511" s="255"/>
      <c r="S511" s="255"/>
      <c r="T511" s="256"/>
      <c r="U511" s="13"/>
      <c r="V511" s="13"/>
      <c r="W511" s="13"/>
      <c r="X511" s="13"/>
      <c r="Y511" s="13"/>
      <c r="Z511" s="13"/>
      <c r="AA511" s="13"/>
      <c r="AB511" s="13"/>
      <c r="AC511" s="13"/>
      <c r="AD511" s="13"/>
      <c r="AE511" s="13"/>
      <c r="AT511" s="257" t="s">
        <v>361</v>
      </c>
      <c r="AU511" s="257" t="s">
        <v>86</v>
      </c>
      <c r="AV511" s="13" t="s">
        <v>86</v>
      </c>
      <c r="AW511" s="13" t="s">
        <v>32</v>
      </c>
      <c r="AX511" s="13" t="s">
        <v>76</v>
      </c>
      <c r="AY511" s="257" t="s">
        <v>350</v>
      </c>
    </row>
    <row r="512" s="13" customFormat="1">
      <c r="A512" s="13"/>
      <c r="B512" s="247"/>
      <c r="C512" s="248"/>
      <c r="D512" s="242" t="s">
        <v>361</v>
      </c>
      <c r="E512" s="249" t="s">
        <v>1</v>
      </c>
      <c r="F512" s="250" t="s">
        <v>842</v>
      </c>
      <c r="G512" s="248"/>
      <c r="H512" s="251">
        <v>9.25</v>
      </c>
      <c r="I512" s="252"/>
      <c r="J512" s="248"/>
      <c r="K512" s="248"/>
      <c r="L512" s="253"/>
      <c r="M512" s="254"/>
      <c r="N512" s="255"/>
      <c r="O512" s="255"/>
      <c r="P512" s="255"/>
      <c r="Q512" s="255"/>
      <c r="R512" s="255"/>
      <c r="S512" s="255"/>
      <c r="T512" s="256"/>
      <c r="U512" s="13"/>
      <c r="V512" s="13"/>
      <c r="W512" s="13"/>
      <c r="X512" s="13"/>
      <c r="Y512" s="13"/>
      <c r="Z512" s="13"/>
      <c r="AA512" s="13"/>
      <c r="AB512" s="13"/>
      <c r="AC512" s="13"/>
      <c r="AD512" s="13"/>
      <c r="AE512" s="13"/>
      <c r="AT512" s="257" t="s">
        <v>361</v>
      </c>
      <c r="AU512" s="257" t="s">
        <v>86</v>
      </c>
      <c r="AV512" s="13" t="s">
        <v>86</v>
      </c>
      <c r="AW512" s="13" t="s">
        <v>32</v>
      </c>
      <c r="AX512" s="13" t="s">
        <v>76</v>
      </c>
      <c r="AY512" s="257" t="s">
        <v>350</v>
      </c>
    </row>
    <row r="513" s="13" customFormat="1">
      <c r="A513" s="13"/>
      <c r="B513" s="247"/>
      <c r="C513" s="248"/>
      <c r="D513" s="242" t="s">
        <v>361</v>
      </c>
      <c r="E513" s="249" t="s">
        <v>1</v>
      </c>
      <c r="F513" s="250" t="s">
        <v>843</v>
      </c>
      <c r="G513" s="248"/>
      <c r="H513" s="251">
        <v>16</v>
      </c>
      <c r="I513" s="252"/>
      <c r="J513" s="248"/>
      <c r="K513" s="248"/>
      <c r="L513" s="253"/>
      <c r="M513" s="254"/>
      <c r="N513" s="255"/>
      <c r="O513" s="255"/>
      <c r="P513" s="255"/>
      <c r="Q513" s="255"/>
      <c r="R513" s="255"/>
      <c r="S513" s="255"/>
      <c r="T513" s="256"/>
      <c r="U513" s="13"/>
      <c r="V513" s="13"/>
      <c r="W513" s="13"/>
      <c r="X513" s="13"/>
      <c r="Y513" s="13"/>
      <c r="Z513" s="13"/>
      <c r="AA513" s="13"/>
      <c r="AB513" s="13"/>
      <c r="AC513" s="13"/>
      <c r="AD513" s="13"/>
      <c r="AE513" s="13"/>
      <c r="AT513" s="257" t="s">
        <v>361</v>
      </c>
      <c r="AU513" s="257" t="s">
        <v>86</v>
      </c>
      <c r="AV513" s="13" t="s">
        <v>86</v>
      </c>
      <c r="AW513" s="13" t="s">
        <v>32</v>
      </c>
      <c r="AX513" s="13" t="s">
        <v>76</v>
      </c>
      <c r="AY513" s="257" t="s">
        <v>350</v>
      </c>
    </row>
    <row r="514" s="16" customFormat="1">
      <c r="A514" s="16"/>
      <c r="B514" s="279"/>
      <c r="C514" s="280"/>
      <c r="D514" s="242" t="s">
        <v>361</v>
      </c>
      <c r="E514" s="281" t="s">
        <v>265</v>
      </c>
      <c r="F514" s="282" t="s">
        <v>755</v>
      </c>
      <c r="G514" s="280"/>
      <c r="H514" s="283">
        <v>54.350000000000001</v>
      </c>
      <c r="I514" s="284"/>
      <c r="J514" s="280"/>
      <c r="K514" s="280"/>
      <c r="L514" s="285"/>
      <c r="M514" s="286"/>
      <c r="N514" s="287"/>
      <c r="O514" s="287"/>
      <c r="P514" s="287"/>
      <c r="Q514" s="287"/>
      <c r="R514" s="287"/>
      <c r="S514" s="287"/>
      <c r="T514" s="288"/>
      <c r="U514" s="16"/>
      <c r="V514" s="16"/>
      <c r="W514" s="16"/>
      <c r="X514" s="16"/>
      <c r="Y514" s="16"/>
      <c r="Z514" s="16"/>
      <c r="AA514" s="16"/>
      <c r="AB514" s="16"/>
      <c r="AC514" s="16"/>
      <c r="AD514" s="16"/>
      <c r="AE514" s="16"/>
      <c r="AT514" s="289" t="s">
        <v>361</v>
      </c>
      <c r="AU514" s="289" t="s">
        <v>86</v>
      </c>
      <c r="AV514" s="16" t="s">
        <v>371</v>
      </c>
      <c r="AW514" s="16" t="s">
        <v>32</v>
      </c>
      <c r="AX514" s="16" t="s">
        <v>76</v>
      </c>
      <c r="AY514" s="289" t="s">
        <v>350</v>
      </c>
    </row>
    <row r="515" s="15" customFormat="1">
      <c r="A515" s="15"/>
      <c r="B515" s="269"/>
      <c r="C515" s="270"/>
      <c r="D515" s="242" t="s">
        <v>361</v>
      </c>
      <c r="E515" s="271" t="s">
        <v>1</v>
      </c>
      <c r="F515" s="272" t="s">
        <v>844</v>
      </c>
      <c r="G515" s="270"/>
      <c r="H515" s="271" t="s">
        <v>1</v>
      </c>
      <c r="I515" s="273"/>
      <c r="J515" s="270"/>
      <c r="K515" s="270"/>
      <c r="L515" s="274"/>
      <c r="M515" s="275"/>
      <c r="N515" s="276"/>
      <c r="O515" s="276"/>
      <c r="P515" s="276"/>
      <c r="Q515" s="276"/>
      <c r="R515" s="276"/>
      <c r="S515" s="276"/>
      <c r="T515" s="277"/>
      <c r="U515" s="15"/>
      <c r="V515" s="15"/>
      <c r="W515" s="15"/>
      <c r="X515" s="15"/>
      <c r="Y515" s="15"/>
      <c r="Z515" s="15"/>
      <c r="AA515" s="15"/>
      <c r="AB515" s="15"/>
      <c r="AC515" s="15"/>
      <c r="AD515" s="15"/>
      <c r="AE515" s="15"/>
      <c r="AT515" s="278" t="s">
        <v>361</v>
      </c>
      <c r="AU515" s="278" t="s">
        <v>86</v>
      </c>
      <c r="AV515" s="15" t="s">
        <v>84</v>
      </c>
      <c r="AW515" s="15" t="s">
        <v>32</v>
      </c>
      <c r="AX515" s="15" t="s">
        <v>76</v>
      </c>
      <c r="AY515" s="278" t="s">
        <v>350</v>
      </c>
    </row>
    <row r="516" s="13" customFormat="1">
      <c r="A516" s="13"/>
      <c r="B516" s="247"/>
      <c r="C516" s="248"/>
      <c r="D516" s="242" t="s">
        <v>361</v>
      </c>
      <c r="E516" s="249" t="s">
        <v>1</v>
      </c>
      <c r="F516" s="250" t="s">
        <v>845</v>
      </c>
      <c r="G516" s="248"/>
      <c r="H516" s="251">
        <v>19.399999999999999</v>
      </c>
      <c r="I516" s="252"/>
      <c r="J516" s="248"/>
      <c r="K516" s="248"/>
      <c r="L516" s="253"/>
      <c r="M516" s="254"/>
      <c r="N516" s="255"/>
      <c r="O516" s="255"/>
      <c r="P516" s="255"/>
      <c r="Q516" s="255"/>
      <c r="R516" s="255"/>
      <c r="S516" s="255"/>
      <c r="T516" s="256"/>
      <c r="U516" s="13"/>
      <c r="V516" s="13"/>
      <c r="W516" s="13"/>
      <c r="X516" s="13"/>
      <c r="Y516" s="13"/>
      <c r="Z516" s="13"/>
      <c r="AA516" s="13"/>
      <c r="AB516" s="13"/>
      <c r="AC516" s="13"/>
      <c r="AD516" s="13"/>
      <c r="AE516" s="13"/>
      <c r="AT516" s="257" t="s">
        <v>361</v>
      </c>
      <c r="AU516" s="257" t="s">
        <v>86</v>
      </c>
      <c r="AV516" s="13" t="s">
        <v>86</v>
      </c>
      <c r="AW516" s="13" t="s">
        <v>32</v>
      </c>
      <c r="AX516" s="13" t="s">
        <v>76</v>
      </c>
      <c r="AY516" s="257" t="s">
        <v>350</v>
      </c>
    </row>
    <row r="517" s="13" customFormat="1">
      <c r="A517" s="13"/>
      <c r="B517" s="247"/>
      <c r="C517" s="248"/>
      <c r="D517" s="242" t="s">
        <v>361</v>
      </c>
      <c r="E517" s="249" t="s">
        <v>1</v>
      </c>
      <c r="F517" s="250" t="s">
        <v>846</v>
      </c>
      <c r="G517" s="248"/>
      <c r="H517" s="251">
        <v>44.899999999999999</v>
      </c>
      <c r="I517" s="252"/>
      <c r="J517" s="248"/>
      <c r="K517" s="248"/>
      <c r="L517" s="253"/>
      <c r="M517" s="254"/>
      <c r="N517" s="255"/>
      <c r="O517" s="255"/>
      <c r="P517" s="255"/>
      <c r="Q517" s="255"/>
      <c r="R517" s="255"/>
      <c r="S517" s="255"/>
      <c r="T517" s="256"/>
      <c r="U517" s="13"/>
      <c r="V517" s="13"/>
      <c r="W517" s="13"/>
      <c r="X517" s="13"/>
      <c r="Y517" s="13"/>
      <c r="Z517" s="13"/>
      <c r="AA517" s="13"/>
      <c r="AB517" s="13"/>
      <c r="AC517" s="13"/>
      <c r="AD517" s="13"/>
      <c r="AE517" s="13"/>
      <c r="AT517" s="257" t="s">
        <v>361</v>
      </c>
      <c r="AU517" s="257" t="s">
        <v>86</v>
      </c>
      <c r="AV517" s="13" t="s">
        <v>86</v>
      </c>
      <c r="AW517" s="13" t="s">
        <v>32</v>
      </c>
      <c r="AX517" s="13" t="s">
        <v>76</v>
      </c>
      <c r="AY517" s="257" t="s">
        <v>350</v>
      </c>
    </row>
    <row r="518" s="13" customFormat="1">
      <c r="A518" s="13"/>
      <c r="B518" s="247"/>
      <c r="C518" s="248"/>
      <c r="D518" s="242" t="s">
        <v>361</v>
      </c>
      <c r="E518" s="249" t="s">
        <v>1</v>
      </c>
      <c r="F518" s="250" t="s">
        <v>847</v>
      </c>
      <c r="G518" s="248"/>
      <c r="H518" s="251">
        <v>29.600000000000001</v>
      </c>
      <c r="I518" s="252"/>
      <c r="J518" s="248"/>
      <c r="K518" s="248"/>
      <c r="L518" s="253"/>
      <c r="M518" s="254"/>
      <c r="N518" s="255"/>
      <c r="O518" s="255"/>
      <c r="P518" s="255"/>
      <c r="Q518" s="255"/>
      <c r="R518" s="255"/>
      <c r="S518" s="255"/>
      <c r="T518" s="256"/>
      <c r="U518" s="13"/>
      <c r="V518" s="13"/>
      <c r="W518" s="13"/>
      <c r="X518" s="13"/>
      <c r="Y518" s="13"/>
      <c r="Z518" s="13"/>
      <c r="AA518" s="13"/>
      <c r="AB518" s="13"/>
      <c r="AC518" s="13"/>
      <c r="AD518" s="13"/>
      <c r="AE518" s="13"/>
      <c r="AT518" s="257" t="s">
        <v>361</v>
      </c>
      <c r="AU518" s="257" t="s">
        <v>86</v>
      </c>
      <c r="AV518" s="13" t="s">
        <v>86</v>
      </c>
      <c r="AW518" s="13" t="s">
        <v>32</v>
      </c>
      <c r="AX518" s="13" t="s">
        <v>76</v>
      </c>
      <c r="AY518" s="257" t="s">
        <v>350</v>
      </c>
    </row>
    <row r="519" s="13" customFormat="1">
      <c r="A519" s="13"/>
      <c r="B519" s="247"/>
      <c r="C519" s="248"/>
      <c r="D519" s="242" t="s">
        <v>361</v>
      </c>
      <c r="E519" s="249" t="s">
        <v>1</v>
      </c>
      <c r="F519" s="250" t="s">
        <v>848</v>
      </c>
      <c r="G519" s="248"/>
      <c r="H519" s="251">
        <v>40</v>
      </c>
      <c r="I519" s="252"/>
      <c r="J519" s="248"/>
      <c r="K519" s="248"/>
      <c r="L519" s="253"/>
      <c r="M519" s="254"/>
      <c r="N519" s="255"/>
      <c r="O519" s="255"/>
      <c r="P519" s="255"/>
      <c r="Q519" s="255"/>
      <c r="R519" s="255"/>
      <c r="S519" s="255"/>
      <c r="T519" s="256"/>
      <c r="U519" s="13"/>
      <c r="V519" s="13"/>
      <c r="W519" s="13"/>
      <c r="X519" s="13"/>
      <c r="Y519" s="13"/>
      <c r="Z519" s="13"/>
      <c r="AA519" s="13"/>
      <c r="AB519" s="13"/>
      <c r="AC519" s="13"/>
      <c r="AD519" s="13"/>
      <c r="AE519" s="13"/>
      <c r="AT519" s="257" t="s">
        <v>361</v>
      </c>
      <c r="AU519" s="257" t="s">
        <v>86</v>
      </c>
      <c r="AV519" s="13" t="s">
        <v>86</v>
      </c>
      <c r="AW519" s="13" t="s">
        <v>32</v>
      </c>
      <c r="AX519" s="13" t="s">
        <v>76</v>
      </c>
      <c r="AY519" s="257" t="s">
        <v>350</v>
      </c>
    </row>
    <row r="520" s="16" customFormat="1">
      <c r="A520" s="16"/>
      <c r="B520" s="279"/>
      <c r="C520" s="280"/>
      <c r="D520" s="242" t="s">
        <v>361</v>
      </c>
      <c r="E520" s="281" t="s">
        <v>267</v>
      </c>
      <c r="F520" s="282" t="s">
        <v>755</v>
      </c>
      <c r="G520" s="280"/>
      <c r="H520" s="283">
        <v>133.90000000000001</v>
      </c>
      <c r="I520" s="284"/>
      <c r="J520" s="280"/>
      <c r="K520" s="280"/>
      <c r="L520" s="285"/>
      <c r="M520" s="286"/>
      <c r="N520" s="287"/>
      <c r="O520" s="287"/>
      <c r="P520" s="287"/>
      <c r="Q520" s="287"/>
      <c r="R520" s="287"/>
      <c r="S520" s="287"/>
      <c r="T520" s="288"/>
      <c r="U520" s="16"/>
      <c r="V520" s="16"/>
      <c r="W520" s="16"/>
      <c r="X520" s="16"/>
      <c r="Y520" s="16"/>
      <c r="Z520" s="16"/>
      <c r="AA520" s="16"/>
      <c r="AB520" s="16"/>
      <c r="AC520" s="16"/>
      <c r="AD520" s="16"/>
      <c r="AE520" s="16"/>
      <c r="AT520" s="289" t="s">
        <v>361</v>
      </c>
      <c r="AU520" s="289" t="s">
        <v>86</v>
      </c>
      <c r="AV520" s="16" t="s">
        <v>371</v>
      </c>
      <c r="AW520" s="16" t="s">
        <v>32</v>
      </c>
      <c r="AX520" s="16" t="s">
        <v>76</v>
      </c>
      <c r="AY520" s="289" t="s">
        <v>350</v>
      </c>
    </row>
    <row r="521" s="15" customFormat="1">
      <c r="A521" s="15"/>
      <c r="B521" s="269"/>
      <c r="C521" s="270"/>
      <c r="D521" s="242" t="s">
        <v>361</v>
      </c>
      <c r="E521" s="271" t="s">
        <v>1</v>
      </c>
      <c r="F521" s="272" t="s">
        <v>849</v>
      </c>
      <c r="G521" s="270"/>
      <c r="H521" s="271" t="s">
        <v>1</v>
      </c>
      <c r="I521" s="273"/>
      <c r="J521" s="270"/>
      <c r="K521" s="270"/>
      <c r="L521" s="274"/>
      <c r="M521" s="275"/>
      <c r="N521" s="276"/>
      <c r="O521" s="276"/>
      <c r="P521" s="276"/>
      <c r="Q521" s="276"/>
      <c r="R521" s="276"/>
      <c r="S521" s="276"/>
      <c r="T521" s="277"/>
      <c r="U521" s="15"/>
      <c r="V521" s="15"/>
      <c r="W521" s="15"/>
      <c r="X521" s="15"/>
      <c r="Y521" s="15"/>
      <c r="Z521" s="15"/>
      <c r="AA521" s="15"/>
      <c r="AB521" s="15"/>
      <c r="AC521" s="15"/>
      <c r="AD521" s="15"/>
      <c r="AE521" s="15"/>
      <c r="AT521" s="278" t="s">
        <v>361</v>
      </c>
      <c r="AU521" s="278" t="s">
        <v>86</v>
      </c>
      <c r="AV521" s="15" t="s">
        <v>84</v>
      </c>
      <c r="AW521" s="15" t="s">
        <v>32</v>
      </c>
      <c r="AX521" s="15" t="s">
        <v>76</v>
      </c>
      <c r="AY521" s="278" t="s">
        <v>350</v>
      </c>
    </row>
    <row r="522" s="13" customFormat="1">
      <c r="A522" s="13"/>
      <c r="B522" s="247"/>
      <c r="C522" s="248"/>
      <c r="D522" s="242" t="s">
        <v>361</v>
      </c>
      <c r="E522" s="249" t="s">
        <v>1</v>
      </c>
      <c r="F522" s="250" t="s">
        <v>850</v>
      </c>
      <c r="G522" s="248"/>
      <c r="H522" s="251">
        <v>192.684</v>
      </c>
      <c r="I522" s="252"/>
      <c r="J522" s="248"/>
      <c r="K522" s="248"/>
      <c r="L522" s="253"/>
      <c r="M522" s="254"/>
      <c r="N522" s="255"/>
      <c r="O522" s="255"/>
      <c r="P522" s="255"/>
      <c r="Q522" s="255"/>
      <c r="R522" s="255"/>
      <c r="S522" s="255"/>
      <c r="T522" s="256"/>
      <c r="U522" s="13"/>
      <c r="V522" s="13"/>
      <c r="W522" s="13"/>
      <c r="X522" s="13"/>
      <c r="Y522" s="13"/>
      <c r="Z522" s="13"/>
      <c r="AA522" s="13"/>
      <c r="AB522" s="13"/>
      <c r="AC522" s="13"/>
      <c r="AD522" s="13"/>
      <c r="AE522" s="13"/>
      <c r="AT522" s="257" t="s">
        <v>361</v>
      </c>
      <c r="AU522" s="257" t="s">
        <v>86</v>
      </c>
      <c r="AV522" s="13" t="s">
        <v>86</v>
      </c>
      <c r="AW522" s="13" t="s">
        <v>32</v>
      </c>
      <c r="AX522" s="13" t="s">
        <v>76</v>
      </c>
      <c r="AY522" s="257" t="s">
        <v>350</v>
      </c>
    </row>
    <row r="523" s="13" customFormat="1">
      <c r="A523" s="13"/>
      <c r="B523" s="247"/>
      <c r="C523" s="248"/>
      <c r="D523" s="242" t="s">
        <v>361</v>
      </c>
      <c r="E523" s="249" t="s">
        <v>1</v>
      </c>
      <c r="F523" s="250" t="s">
        <v>851</v>
      </c>
      <c r="G523" s="248"/>
      <c r="H523" s="251">
        <v>246.22399999999999</v>
      </c>
      <c r="I523" s="252"/>
      <c r="J523" s="248"/>
      <c r="K523" s="248"/>
      <c r="L523" s="253"/>
      <c r="M523" s="254"/>
      <c r="N523" s="255"/>
      <c r="O523" s="255"/>
      <c r="P523" s="255"/>
      <c r="Q523" s="255"/>
      <c r="R523" s="255"/>
      <c r="S523" s="255"/>
      <c r="T523" s="256"/>
      <c r="U523" s="13"/>
      <c r="V523" s="13"/>
      <c r="W523" s="13"/>
      <c r="X523" s="13"/>
      <c r="Y523" s="13"/>
      <c r="Z523" s="13"/>
      <c r="AA523" s="13"/>
      <c r="AB523" s="13"/>
      <c r="AC523" s="13"/>
      <c r="AD523" s="13"/>
      <c r="AE523" s="13"/>
      <c r="AT523" s="257" t="s">
        <v>361</v>
      </c>
      <c r="AU523" s="257" t="s">
        <v>86</v>
      </c>
      <c r="AV523" s="13" t="s">
        <v>86</v>
      </c>
      <c r="AW523" s="13" t="s">
        <v>32</v>
      </c>
      <c r="AX523" s="13" t="s">
        <v>76</v>
      </c>
      <c r="AY523" s="257" t="s">
        <v>350</v>
      </c>
    </row>
    <row r="524" s="13" customFormat="1">
      <c r="A524" s="13"/>
      <c r="B524" s="247"/>
      <c r="C524" s="248"/>
      <c r="D524" s="242" t="s">
        <v>361</v>
      </c>
      <c r="E524" s="249" t="s">
        <v>1</v>
      </c>
      <c r="F524" s="250" t="s">
        <v>852</v>
      </c>
      <c r="G524" s="248"/>
      <c r="H524" s="251">
        <v>146.62000000000001</v>
      </c>
      <c r="I524" s="252"/>
      <c r="J524" s="248"/>
      <c r="K524" s="248"/>
      <c r="L524" s="253"/>
      <c r="M524" s="254"/>
      <c r="N524" s="255"/>
      <c r="O524" s="255"/>
      <c r="P524" s="255"/>
      <c r="Q524" s="255"/>
      <c r="R524" s="255"/>
      <c r="S524" s="255"/>
      <c r="T524" s="256"/>
      <c r="U524" s="13"/>
      <c r="V524" s="13"/>
      <c r="W524" s="13"/>
      <c r="X524" s="13"/>
      <c r="Y524" s="13"/>
      <c r="Z524" s="13"/>
      <c r="AA524" s="13"/>
      <c r="AB524" s="13"/>
      <c r="AC524" s="13"/>
      <c r="AD524" s="13"/>
      <c r="AE524" s="13"/>
      <c r="AT524" s="257" t="s">
        <v>361</v>
      </c>
      <c r="AU524" s="257" t="s">
        <v>86</v>
      </c>
      <c r="AV524" s="13" t="s">
        <v>86</v>
      </c>
      <c r="AW524" s="13" t="s">
        <v>32</v>
      </c>
      <c r="AX524" s="13" t="s">
        <v>76</v>
      </c>
      <c r="AY524" s="257" t="s">
        <v>350</v>
      </c>
    </row>
    <row r="525" s="13" customFormat="1">
      <c r="A525" s="13"/>
      <c r="B525" s="247"/>
      <c r="C525" s="248"/>
      <c r="D525" s="242" t="s">
        <v>361</v>
      </c>
      <c r="E525" s="249" t="s">
        <v>1</v>
      </c>
      <c r="F525" s="250" t="s">
        <v>853</v>
      </c>
      <c r="G525" s="248"/>
      <c r="H525" s="251">
        <v>238.56</v>
      </c>
      <c r="I525" s="252"/>
      <c r="J525" s="248"/>
      <c r="K525" s="248"/>
      <c r="L525" s="253"/>
      <c r="M525" s="254"/>
      <c r="N525" s="255"/>
      <c r="O525" s="255"/>
      <c r="P525" s="255"/>
      <c r="Q525" s="255"/>
      <c r="R525" s="255"/>
      <c r="S525" s="255"/>
      <c r="T525" s="256"/>
      <c r="U525" s="13"/>
      <c r="V525" s="13"/>
      <c r="W525" s="13"/>
      <c r="X525" s="13"/>
      <c r="Y525" s="13"/>
      <c r="Z525" s="13"/>
      <c r="AA525" s="13"/>
      <c r="AB525" s="13"/>
      <c r="AC525" s="13"/>
      <c r="AD525" s="13"/>
      <c r="AE525" s="13"/>
      <c r="AT525" s="257" t="s">
        <v>361</v>
      </c>
      <c r="AU525" s="257" t="s">
        <v>86</v>
      </c>
      <c r="AV525" s="13" t="s">
        <v>86</v>
      </c>
      <c r="AW525" s="13" t="s">
        <v>32</v>
      </c>
      <c r="AX525" s="13" t="s">
        <v>76</v>
      </c>
      <c r="AY525" s="257" t="s">
        <v>350</v>
      </c>
    </row>
    <row r="526" s="16" customFormat="1">
      <c r="A526" s="16"/>
      <c r="B526" s="279"/>
      <c r="C526" s="280"/>
      <c r="D526" s="242" t="s">
        <v>361</v>
      </c>
      <c r="E526" s="281" t="s">
        <v>269</v>
      </c>
      <c r="F526" s="282" t="s">
        <v>755</v>
      </c>
      <c r="G526" s="280"/>
      <c r="H526" s="283">
        <v>824.08799999999997</v>
      </c>
      <c r="I526" s="284"/>
      <c r="J526" s="280"/>
      <c r="K526" s="280"/>
      <c r="L526" s="285"/>
      <c r="M526" s="286"/>
      <c r="N526" s="287"/>
      <c r="O526" s="287"/>
      <c r="P526" s="287"/>
      <c r="Q526" s="287"/>
      <c r="R526" s="287"/>
      <c r="S526" s="287"/>
      <c r="T526" s="288"/>
      <c r="U526" s="16"/>
      <c r="V526" s="16"/>
      <c r="W526" s="16"/>
      <c r="X526" s="16"/>
      <c r="Y526" s="16"/>
      <c r="Z526" s="16"/>
      <c r="AA526" s="16"/>
      <c r="AB526" s="16"/>
      <c r="AC526" s="16"/>
      <c r="AD526" s="16"/>
      <c r="AE526" s="16"/>
      <c r="AT526" s="289" t="s">
        <v>361</v>
      </c>
      <c r="AU526" s="289" t="s">
        <v>86</v>
      </c>
      <c r="AV526" s="16" t="s">
        <v>371</v>
      </c>
      <c r="AW526" s="16" t="s">
        <v>32</v>
      </c>
      <c r="AX526" s="16" t="s">
        <v>76</v>
      </c>
      <c r="AY526" s="289" t="s">
        <v>350</v>
      </c>
    </row>
    <row r="527" s="14" customFormat="1">
      <c r="A527" s="14"/>
      <c r="B527" s="258"/>
      <c r="C527" s="259"/>
      <c r="D527" s="242" t="s">
        <v>361</v>
      </c>
      <c r="E527" s="260" t="s">
        <v>1</v>
      </c>
      <c r="F527" s="261" t="s">
        <v>364</v>
      </c>
      <c r="G527" s="259"/>
      <c r="H527" s="262">
        <v>1012.338</v>
      </c>
      <c r="I527" s="263"/>
      <c r="J527" s="259"/>
      <c r="K527" s="259"/>
      <c r="L527" s="264"/>
      <c r="M527" s="265"/>
      <c r="N527" s="266"/>
      <c r="O527" s="266"/>
      <c r="P527" s="266"/>
      <c r="Q527" s="266"/>
      <c r="R527" s="266"/>
      <c r="S527" s="266"/>
      <c r="T527" s="267"/>
      <c r="U527" s="14"/>
      <c r="V527" s="14"/>
      <c r="W527" s="14"/>
      <c r="X527" s="14"/>
      <c r="Y527" s="14"/>
      <c r="Z527" s="14"/>
      <c r="AA527" s="14"/>
      <c r="AB527" s="14"/>
      <c r="AC527" s="14"/>
      <c r="AD527" s="14"/>
      <c r="AE527" s="14"/>
      <c r="AT527" s="268" t="s">
        <v>361</v>
      </c>
      <c r="AU527" s="268" t="s">
        <v>86</v>
      </c>
      <c r="AV527" s="14" t="s">
        <v>357</v>
      </c>
      <c r="AW527" s="14" t="s">
        <v>32</v>
      </c>
      <c r="AX527" s="14" t="s">
        <v>84</v>
      </c>
      <c r="AY527" s="268" t="s">
        <v>350</v>
      </c>
    </row>
    <row r="528" s="2" customFormat="1" ht="24.15" customHeight="1">
      <c r="A528" s="39"/>
      <c r="B528" s="40"/>
      <c r="C528" s="229" t="s">
        <v>854</v>
      </c>
      <c r="D528" s="229" t="s">
        <v>352</v>
      </c>
      <c r="E528" s="230" t="s">
        <v>855</v>
      </c>
      <c r="F528" s="231" t="s">
        <v>856</v>
      </c>
      <c r="G528" s="232" t="s">
        <v>355</v>
      </c>
      <c r="H528" s="233">
        <v>6029.2420000000002</v>
      </c>
      <c r="I528" s="234"/>
      <c r="J528" s="235">
        <f>ROUND(I528*H528,2)</f>
        <v>0</v>
      </c>
      <c r="K528" s="231" t="s">
        <v>356</v>
      </c>
      <c r="L528" s="45"/>
      <c r="M528" s="236" t="s">
        <v>1</v>
      </c>
      <c r="N528" s="237" t="s">
        <v>41</v>
      </c>
      <c r="O528" s="92"/>
      <c r="P528" s="238">
        <f>O528*H528</f>
        <v>0</v>
      </c>
      <c r="Q528" s="238">
        <v>0</v>
      </c>
      <c r="R528" s="238">
        <f>Q528*H528</f>
        <v>0</v>
      </c>
      <c r="S528" s="238">
        <v>0</v>
      </c>
      <c r="T528" s="239">
        <f>S528*H528</f>
        <v>0</v>
      </c>
      <c r="U528" s="39"/>
      <c r="V528" s="39"/>
      <c r="W528" s="39"/>
      <c r="X528" s="39"/>
      <c r="Y528" s="39"/>
      <c r="Z528" s="39"/>
      <c r="AA528" s="39"/>
      <c r="AB528" s="39"/>
      <c r="AC528" s="39"/>
      <c r="AD528" s="39"/>
      <c r="AE528" s="39"/>
      <c r="AR528" s="240" t="s">
        <v>357</v>
      </c>
      <c r="AT528" s="240" t="s">
        <v>352</v>
      </c>
      <c r="AU528" s="240" t="s">
        <v>86</v>
      </c>
      <c r="AY528" s="18" t="s">
        <v>350</v>
      </c>
      <c r="BE528" s="241">
        <f>IF(N528="základní",J528,0)</f>
        <v>0</v>
      </c>
      <c r="BF528" s="241">
        <f>IF(N528="snížená",J528,0)</f>
        <v>0</v>
      </c>
      <c r="BG528" s="241">
        <f>IF(N528="zákl. přenesená",J528,0)</f>
        <v>0</v>
      </c>
      <c r="BH528" s="241">
        <f>IF(N528="sníž. přenesená",J528,0)</f>
        <v>0</v>
      </c>
      <c r="BI528" s="241">
        <f>IF(N528="nulová",J528,0)</f>
        <v>0</v>
      </c>
      <c r="BJ528" s="18" t="s">
        <v>84</v>
      </c>
      <c r="BK528" s="241">
        <f>ROUND(I528*H528,2)</f>
        <v>0</v>
      </c>
      <c r="BL528" s="18" t="s">
        <v>357</v>
      </c>
      <c r="BM528" s="240" t="s">
        <v>857</v>
      </c>
    </row>
    <row r="529" s="2" customFormat="1">
      <c r="A529" s="39"/>
      <c r="B529" s="40"/>
      <c r="C529" s="41"/>
      <c r="D529" s="242" t="s">
        <v>359</v>
      </c>
      <c r="E529" s="41"/>
      <c r="F529" s="243" t="s">
        <v>856</v>
      </c>
      <c r="G529" s="41"/>
      <c r="H529" s="41"/>
      <c r="I529" s="244"/>
      <c r="J529" s="41"/>
      <c r="K529" s="41"/>
      <c r="L529" s="45"/>
      <c r="M529" s="245"/>
      <c r="N529" s="246"/>
      <c r="O529" s="92"/>
      <c r="P529" s="92"/>
      <c r="Q529" s="92"/>
      <c r="R529" s="92"/>
      <c r="S529" s="92"/>
      <c r="T529" s="93"/>
      <c r="U529" s="39"/>
      <c r="V529" s="39"/>
      <c r="W529" s="39"/>
      <c r="X529" s="39"/>
      <c r="Y529" s="39"/>
      <c r="Z529" s="39"/>
      <c r="AA529" s="39"/>
      <c r="AB529" s="39"/>
      <c r="AC529" s="39"/>
      <c r="AD529" s="39"/>
      <c r="AE529" s="39"/>
      <c r="AT529" s="18" t="s">
        <v>359</v>
      </c>
      <c r="AU529" s="18" t="s">
        <v>86</v>
      </c>
    </row>
    <row r="530" s="15" customFormat="1">
      <c r="A530" s="15"/>
      <c r="B530" s="269"/>
      <c r="C530" s="270"/>
      <c r="D530" s="242" t="s">
        <v>361</v>
      </c>
      <c r="E530" s="271" t="s">
        <v>1</v>
      </c>
      <c r="F530" s="272" t="s">
        <v>753</v>
      </c>
      <c r="G530" s="270"/>
      <c r="H530" s="271" t="s">
        <v>1</v>
      </c>
      <c r="I530" s="273"/>
      <c r="J530" s="270"/>
      <c r="K530" s="270"/>
      <c r="L530" s="274"/>
      <c r="M530" s="275"/>
      <c r="N530" s="276"/>
      <c r="O530" s="276"/>
      <c r="P530" s="276"/>
      <c r="Q530" s="276"/>
      <c r="R530" s="276"/>
      <c r="S530" s="276"/>
      <c r="T530" s="277"/>
      <c r="U530" s="15"/>
      <c r="V530" s="15"/>
      <c r="W530" s="15"/>
      <c r="X530" s="15"/>
      <c r="Y530" s="15"/>
      <c r="Z530" s="15"/>
      <c r="AA530" s="15"/>
      <c r="AB530" s="15"/>
      <c r="AC530" s="15"/>
      <c r="AD530" s="15"/>
      <c r="AE530" s="15"/>
      <c r="AT530" s="278" t="s">
        <v>361</v>
      </c>
      <c r="AU530" s="278" t="s">
        <v>86</v>
      </c>
      <c r="AV530" s="15" t="s">
        <v>84</v>
      </c>
      <c r="AW530" s="15" t="s">
        <v>32</v>
      </c>
      <c r="AX530" s="15" t="s">
        <v>76</v>
      </c>
      <c r="AY530" s="278" t="s">
        <v>350</v>
      </c>
    </row>
    <row r="531" s="13" customFormat="1">
      <c r="A531" s="13"/>
      <c r="B531" s="247"/>
      <c r="C531" s="248"/>
      <c r="D531" s="242" t="s">
        <v>361</v>
      </c>
      <c r="E531" s="249" t="s">
        <v>1</v>
      </c>
      <c r="F531" s="250" t="s">
        <v>858</v>
      </c>
      <c r="G531" s="248"/>
      <c r="H531" s="251">
        <v>96.001999999999995</v>
      </c>
      <c r="I531" s="252"/>
      <c r="J531" s="248"/>
      <c r="K531" s="248"/>
      <c r="L531" s="253"/>
      <c r="M531" s="254"/>
      <c r="N531" s="255"/>
      <c r="O531" s="255"/>
      <c r="P531" s="255"/>
      <c r="Q531" s="255"/>
      <c r="R531" s="255"/>
      <c r="S531" s="255"/>
      <c r="T531" s="256"/>
      <c r="U531" s="13"/>
      <c r="V531" s="13"/>
      <c r="W531" s="13"/>
      <c r="X531" s="13"/>
      <c r="Y531" s="13"/>
      <c r="Z531" s="13"/>
      <c r="AA531" s="13"/>
      <c r="AB531" s="13"/>
      <c r="AC531" s="13"/>
      <c r="AD531" s="13"/>
      <c r="AE531" s="13"/>
      <c r="AT531" s="257" t="s">
        <v>361</v>
      </c>
      <c r="AU531" s="257" t="s">
        <v>86</v>
      </c>
      <c r="AV531" s="13" t="s">
        <v>86</v>
      </c>
      <c r="AW531" s="13" t="s">
        <v>32</v>
      </c>
      <c r="AX531" s="13" t="s">
        <v>76</v>
      </c>
      <c r="AY531" s="257" t="s">
        <v>350</v>
      </c>
    </row>
    <row r="532" s="13" customFormat="1">
      <c r="A532" s="13"/>
      <c r="B532" s="247"/>
      <c r="C532" s="248"/>
      <c r="D532" s="242" t="s">
        <v>361</v>
      </c>
      <c r="E532" s="249" t="s">
        <v>1</v>
      </c>
      <c r="F532" s="250" t="s">
        <v>859</v>
      </c>
      <c r="G532" s="248"/>
      <c r="H532" s="251">
        <v>34.299999999999997</v>
      </c>
      <c r="I532" s="252"/>
      <c r="J532" s="248"/>
      <c r="K532" s="248"/>
      <c r="L532" s="253"/>
      <c r="M532" s="254"/>
      <c r="N532" s="255"/>
      <c r="O532" s="255"/>
      <c r="P532" s="255"/>
      <c r="Q532" s="255"/>
      <c r="R532" s="255"/>
      <c r="S532" s="255"/>
      <c r="T532" s="256"/>
      <c r="U532" s="13"/>
      <c r="V532" s="13"/>
      <c r="W532" s="13"/>
      <c r="X532" s="13"/>
      <c r="Y532" s="13"/>
      <c r="Z532" s="13"/>
      <c r="AA532" s="13"/>
      <c r="AB532" s="13"/>
      <c r="AC532" s="13"/>
      <c r="AD532" s="13"/>
      <c r="AE532" s="13"/>
      <c r="AT532" s="257" t="s">
        <v>361</v>
      </c>
      <c r="AU532" s="257" t="s">
        <v>86</v>
      </c>
      <c r="AV532" s="13" t="s">
        <v>86</v>
      </c>
      <c r="AW532" s="13" t="s">
        <v>32</v>
      </c>
      <c r="AX532" s="13" t="s">
        <v>76</v>
      </c>
      <c r="AY532" s="257" t="s">
        <v>350</v>
      </c>
    </row>
    <row r="533" s="13" customFormat="1">
      <c r="A533" s="13"/>
      <c r="B533" s="247"/>
      <c r="C533" s="248"/>
      <c r="D533" s="242" t="s">
        <v>361</v>
      </c>
      <c r="E533" s="249" t="s">
        <v>1</v>
      </c>
      <c r="F533" s="250" t="s">
        <v>860</v>
      </c>
      <c r="G533" s="248"/>
      <c r="H533" s="251">
        <v>1007.265</v>
      </c>
      <c r="I533" s="252"/>
      <c r="J533" s="248"/>
      <c r="K533" s="248"/>
      <c r="L533" s="253"/>
      <c r="M533" s="254"/>
      <c r="N533" s="255"/>
      <c r="O533" s="255"/>
      <c r="P533" s="255"/>
      <c r="Q533" s="255"/>
      <c r="R533" s="255"/>
      <c r="S533" s="255"/>
      <c r="T533" s="256"/>
      <c r="U533" s="13"/>
      <c r="V533" s="13"/>
      <c r="W533" s="13"/>
      <c r="X533" s="13"/>
      <c r="Y533" s="13"/>
      <c r="Z533" s="13"/>
      <c r="AA533" s="13"/>
      <c r="AB533" s="13"/>
      <c r="AC533" s="13"/>
      <c r="AD533" s="13"/>
      <c r="AE533" s="13"/>
      <c r="AT533" s="257" t="s">
        <v>361</v>
      </c>
      <c r="AU533" s="257" t="s">
        <v>86</v>
      </c>
      <c r="AV533" s="13" t="s">
        <v>86</v>
      </c>
      <c r="AW533" s="13" t="s">
        <v>32</v>
      </c>
      <c r="AX533" s="13" t="s">
        <v>76</v>
      </c>
      <c r="AY533" s="257" t="s">
        <v>350</v>
      </c>
    </row>
    <row r="534" s="13" customFormat="1">
      <c r="A534" s="13"/>
      <c r="B534" s="247"/>
      <c r="C534" s="248"/>
      <c r="D534" s="242" t="s">
        <v>361</v>
      </c>
      <c r="E534" s="249" t="s">
        <v>1</v>
      </c>
      <c r="F534" s="250" t="s">
        <v>833</v>
      </c>
      <c r="G534" s="248"/>
      <c r="H534" s="251">
        <v>54.350000000000001</v>
      </c>
      <c r="I534" s="252"/>
      <c r="J534" s="248"/>
      <c r="K534" s="248"/>
      <c r="L534" s="253"/>
      <c r="M534" s="254"/>
      <c r="N534" s="255"/>
      <c r="O534" s="255"/>
      <c r="P534" s="255"/>
      <c r="Q534" s="255"/>
      <c r="R534" s="255"/>
      <c r="S534" s="255"/>
      <c r="T534" s="256"/>
      <c r="U534" s="13"/>
      <c r="V534" s="13"/>
      <c r="W534" s="13"/>
      <c r="X534" s="13"/>
      <c r="Y534" s="13"/>
      <c r="Z534" s="13"/>
      <c r="AA534" s="13"/>
      <c r="AB534" s="13"/>
      <c r="AC534" s="13"/>
      <c r="AD534" s="13"/>
      <c r="AE534" s="13"/>
      <c r="AT534" s="257" t="s">
        <v>361</v>
      </c>
      <c r="AU534" s="257" t="s">
        <v>86</v>
      </c>
      <c r="AV534" s="13" t="s">
        <v>86</v>
      </c>
      <c r="AW534" s="13" t="s">
        <v>32</v>
      </c>
      <c r="AX534" s="13" t="s">
        <v>76</v>
      </c>
      <c r="AY534" s="257" t="s">
        <v>350</v>
      </c>
    </row>
    <row r="535" s="13" customFormat="1">
      <c r="A535" s="13"/>
      <c r="B535" s="247"/>
      <c r="C535" s="248"/>
      <c r="D535" s="242" t="s">
        <v>361</v>
      </c>
      <c r="E535" s="249" t="s">
        <v>1</v>
      </c>
      <c r="F535" s="250" t="s">
        <v>826</v>
      </c>
      <c r="G535" s="248"/>
      <c r="H535" s="251">
        <v>133.90000000000001</v>
      </c>
      <c r="I535" s="252"/>
      <c r="J535" s="248"/>
      <c r="K535" s="248"/>
      <c r="L535" s="253"/>
      <c r="M535" s="254"/>
      <c r="N535" s="255"/>
      <c r="O535" s="255"/>
      <c r="P535" s="255"/>
      <c r="Q535" s="255"/>
      <c r="R535" s="255"/>
      <c r="S535" s="255"/>
      <c r="T535" s="256"/>
      <c r="U535" s="13"/>
      <c r="V535" s="13"/>
      <c r="W535" s="13"/>
      <c r="X535" s="13"/>
      <c r="Y535" s="13"/>
      <c r="Z535" s="13"/>
      <c r="AA535" s="13"/>
      <c r="AB535" s="13"/>
      <c r="AC535" s="13"/>
      <c r="AD535" s="13"/>
      <c r="AE535" s="13"/>
      <c r="AT535" s="257" t="s">
        <v>361</v>
      </c>
      <c r="AU535" s="257" t="s">
        <v>86</v>
      </c>
      <c r="AV535" s="13" t="s">
        <v>86</v>
      </c>
      <c r="AW535" s="13" t="s">
        <v>32</v>
      </c>
      <c r="AX535" s="13" t="s">
        <v>76</v>
      </c>
      <c r="AY535" s="257" t="s">
        <v>350</v>
      </c>
    </row>
    <row r="536" s="13" customFormat="1">
      <c r="A536" s="13"/>
      <c r="B536" s="247"/>
      <c r="C536" s="248"/>
      <c r="D536" s="242" t="s">
        <v>361</v>
      </c>
      <c r="E536" s="249" t="s">
        <v>1</v>
      </c>
      <c r="F536" s="250" t="s">
        <v>861</v>
      </c>
      <c r="G536" s="248"/>
      <c r="H536" s="251">
        <v>824.08799999999997</v>
      </c>
      <c r="I536" s="252"/>
      <c r="J536" s="248"/>
      <c r="K536" s="248"/>
      <c r="L536" s="253"/>
      <c r="M536" s="254"/>
      <c r="N536" s="255"/>
      <c r="O536" s="255"/>
      <c r="P536" s="255"/>
      <c r="Q536" s="255"/>
      <c r="R536" s="255"/>
      <c r="S536" s="255"/>
      <c r="T536" s="256"/>
      <c r="U536" s="13"/>
      <c r="V536" s="13"/>
      <c r="W536" s="13"/>
      <c r="X536" s="13"/>
      <c r="Y536" s="13"/>
      <c r="Z536" s="13"/>
      <c r="AA536" s="13"/>
      <c r="AB536" s="13"/>
      <c r="AC536" s="13"/>
      <c r="AD536" s="13"/>
      <c r="AE536" s="13"/>
      <c r="AT536" s="257" t="s">
        <v>361</v>
      </c>
      <c r="AU536" s="257" t="s">
        <v>86</v>
      </c>
      <c r="AV536" s="13" t="s">
        <v>86</v>
      </c>
      <c r="AW536" s="13" t="s">
        <v>32</v>
      </c>
      <c r="AX536" s="13" t="s">
        <v>76</v>
      </c>
      <c r="AY536" s="257" t="s">
        <v>350</v>
      </c>
    </row>
    <row r="537" s="13" customFormat="1">
      <c r="A537" s="13"/>
      <c r="B537" s="247"/>
      <c r="C537" s="248"/>
      <c r="D537" s="242" t="s">
        <v>361</v>
      </c>
      <c r="E537" s="249" t="s">
        <v>1</v>
      </c>
      <c r="F537" s="250" t="s">
        <v>862</v>
      </c>
      <c r="G537" s="248"/>
      <c r="H537" s="251">
        <v>260.71899999999999</v>
      </c>
      <c r="I537" s="252"/>
      <c r="J537" s="248"/>
      <c r="K537" s="248"/>
      <c r="L537" s="253"/>
      <c r="M537" s="254"/>
      <c r="N537" s="255"/>
      <c r="O537" s="255"/>
      <c r="P537" s="255"/>
      <c r="Q537" s="255"/>
      <c r="R537" s="255"/>
      <c r="S537" s="255"/>
      <c r="T537" s="256"/>
      <c r="U537" s="13"/>
      <c r="V537" s="13"/>
      <c r="W537" s="13"/>
      <c r="X537" s="13"/>
      <c r="Y537" s="13"/>
      <c r="Z537" s="13"/>
      <c r="AA537" s="13"/>
      <c r="AB537" s="13"/>
      <c r="AC537" s="13"/>
      <c r="AD537" s="13"/>
      <c r="AE537" s="13"/>
      <c r="AT537" s="257" t="s">
        <v>361</v>
      </c>
      <c r="AU537" s="257" t="s">
        <v>86</v>
      </c>
      <c r="AV537" s="13" t="s">
        <v>86</v>
      </c>
      <c r="AW537" s="13" t="s">
        <v>32</v>
      </c>
      <c r="AX537" s="13" t="s">
        <v>76</v>
      </c>
      <c r="AY537" s="257" t="s">
        <v>350</v>
      </c>
    </row>
    <row r="538" s="13" customFormat="1">
      <c r="A538" s="13"/>
      <c r="B538" s="247"/>
      <c r="C538" s="248"/>
      <c r="D538" s="242" t="s">
        <v>361</v>
      </c>
      <c r="E538" s="249" t="s">
        <v>1</v>
      </c>
      <c r="F538" s="250" t="s">
        <v>863</v>
      </c>
      <c r="G538" s="248"/>
      <c r="H538" s="251">
        <v>2993.1379999999999</v>
      </c>
      <c r="I538" s="252"/>
      <c r="J538" s="248"/>
      <c r="K538" s="248"/>
      <c r="L538" s="253"/>
      <c r="M538" s="254"/>
      <c r="N538" s="255"/>
      <c r="O538" s="255"/>
      <c r="P538" s="255"/>
      <c r="Q538" s="255"/>
      <c r="R538" s="255"/>
      <c r="S538" s="255"/>
      <c r="T538" s="256"/>
      <c r="U538" s="13"/>
      <c r="V538" s="13"/>
      <c r="W538" s="13"/>
      <c r="X538" s="13"/>
      <c r="Y538" s="13"/>
      <c r="Z538" s="13"/>
      <c r="AA538" s="13"/>
      <c r="AB538" s="13"/>
      <c r="AC538" s="13"/>
      <c r="AD538" s="13"/>
      <c r="AE538" s="13"/>
      <c r="AT538" s="257" t="s">
        <v>361</v>
      </c>
      <c r="AU538" s="257" t="s">
        <v>86</v>
      </c>
      <c r="AV538" s="13" t="s">
        <v>86</v>
      </c>
      <c r="AW538" s="13" t="s">
        <v>32</v>
      </c>
      <c r="AX538" s="13" t="s">
        <v>76</v>
      </c>
      <c r="AY538" s="257" t="s">
        <v>350</v>
      </c>
    </row>
    <row r="539" s="13" customFormat="1">
      <c r="A539" s="13"/>
      <c r="B539" s="247"/>
      <c r="C539" s="248"/>
      <c r="D539" s="242" t="s">
        <v>361</v>
      </c>
      <c r="E539" s="249" t="s">
        <v>1</v>
      </c>
      <c r="F539" s="250" t="s">
        <v>864</v>
      </c>
      <c r="G539" s="248"/>
      <c r="H539" s="251">
        <v>625.48000000000002</v>
      </c>
      <c r="I539" s="252"/>
      <c r="J539" s="248"/>
      <c r="K539" s="248"/>
      <c r="L539" s="253"/>
      <c r="M539" s="254"/>
      <c r="N539" s="255"/>
      <c r="O539" s="255"/>
      <c r="P539" s="255"/>
      <c r="Q539" s="255"/>
      <c r="R539" s="255"/>
      <c r="S539" s="255"/>
      <c r="T539" s="256"/>
      <c r="U539" s="13"/>
      <c r="V539" s="13"/>
      <c r="W539" s="13"/>
      <c r="X539" s="13"/>
      <c r="Y539" s="13"/>
      <c r="Z539" s="13"/>
      <c r="AA539" s="13"/>
      <c r="AB539" s="13"/>
      <c r="AC539" s="13"/>
      <c r="AD539" s="13"/>
      <c r="AE539" s="13"/>
      <c r="AT539" s="257" t="s">
        <v>361</v>
      </c>
      <c r="AU539" s="257" t="s">
        <v>86</v>
      </c>
      <c r="AV539" s="13" t="s">
        <v>86</v>
      </c>
      <c r="AW539" s="13" t="s">
        <v>32</v>
      </c>
      <c r="AX539" s="13" t="s">
        <v>76</v>
      </c>
      <c r="AY539" s="257" t="s">
        <v>350</v>
      </c>
    </row>
    <row r="540" s="14" customFormat="1">
      <c r="A540" s="14"/>
      <c r="B540" s="258"/>
      <c r="C540" s="259"/>
      <c r="D540" s="242" t="s">
        <v>361</v>
      </c>
      <c r="E540" s="260" t="s">
        <v>1</v>
      </c>
      <c r="F540" s="261" t="s">
        <v>364</v>
      </c>
      <c r="G540" s="259"/>
      <c r="H540" s="262">
        <v>6029.2420000000002</v>
      </c>
      <c r="I540" s="263"/>
      <c r="J540" s="259"/>
      <c r="K540" s="259"/>
      <c r="L540" s="264"/>
      <c r="M540" s="265"/>
      <c r="N540" s="266"/>
      <c r="O540" s="266"/>
      <c r="P540" s="266"/>
      <c r="Q540" s="266"/>
      <c r="R540" s="266"/>
      <c r="S540" s="266"/>
      <c r="T540" s="267"/>
      <c r="U540" s="14"/>
      <c r="V540" s="14"/>
      <c r="W540" s="14"/>
      <c r="X540" s="14"/>
      <c r="Y540" s="14"/>
      <c r="Z540" s="14"/>
      <c r="AA540" s="14"/>
      <c r="AB540" s="14"/>
      <c r="AC540" s="14"/>
      <c r="AD540" s="14"/>
      <c r="AE540" s="14"/>
      <c r="AT540" s="268" t="s">
        <v>361</v>
      </c>
      <c r="AU540" s="268" t="s">
        <v>86</v>
      </c>
      <c r="AV540" s="14" t="s">
        <v>357</v>
      </c>
      <c r="AW540" s="14" t="s">
        <v>32</v>
      </c>
      <c r="AX540" s="14" t="s">
        <v>84</v>
      </c>
      <c r="AY540" s="268" t="s">
        <v>350</v>
      </c>
    </row>
    <row r="541" s="2" customFormat="1" ht="24.15" customHeight="1">
      <c r="A541" s="39"/>
      <c r="B541" s="40"/>
      <c r="C541" s="229" t="s">
        <v>865</v>
      </c>
      <c r="D541" s="229" t="s">
        <v>352</v>
      </c>
      <c r="E541" s="230" t="s">
        <v>866</v>
      </c>
      <c r="F541" s="231" t="s">
        <v>867</v>
      </c>
      <c r="G541" s="232" t="s">
        <v>355</v>
      </c>
      <c r="H541" s="233">
        <v>1137.567</v>
      </c>
      <c r="I541" s="234"/>
      <c r="J541" s="235">
        <f>ROUND(I541*H541,2)</f>
        <v>0</v>
      </c>
      <c r="K541" s="231" t="s">
        <v>385</v>
      </c>
      <c r="L541" s="45"/>
      <c r="M541" s="236" t="s">
        <v>1</v>
      </c>
      <c r="N541" s="237" t="s">
        <v>41</v>
      </c>
      <c r="O541" s="92"/>
      <c r="P541" s="238">
        <f>O541*H541</f>
        <v>0</v>
      </c>
      <c r="Q541" s="238">
        <v>0.0085500000000000003</v>
      </c>
      <c r="R541" s="238">
        <f>Q541*H541</f>
        <v>9.7261978500000001</v>
      </c>
      <c r="S541" s="238">
        <v>0</v>
      </c>
      <c r="T541" s="239">
        <f>S541*H541</f>
        <v>0</v>
      </c>
      <c r="U541" s="39"/>
      <c r="V541" s="39"/>
      <c r="W541" s="39"/>
      <c r="X541" s="39"/>
      <c r="Y541" s="39"/>
      <c r="Z541" s="39"/>
      <c r="AA541" s="39"/>
      <c r="AB541" s="39"/>
      <c r="AC541" s="39"/>
      <c r="AD541" s="39"/>
      <c r="AE541" s="39"/>
      <c r="AR541" s="240" t="s">
        <v>357</v>
      </c>
      <c r="AT541" s="240" t="s">
        <v>352</v>
      </c>
      <c r="AU541" s="240" t="s">
        <v>86</v>
      </c>
      <c r="AY541" s="18" t="s">
        <v>350</v>
      </c>
      <c r="BE541" s="241">
        <f>IF(N541="základní",J541,0)</f>
        <v>0</v>
      </c>
      <c r="BF541" s="241">
        <f>IF(N541="snížená",J541,0)</f>
        <v>0</v>
      </c>
      <c r="BG541" s="241">
        <f>IF(N541="zákl. přenesená",J541,0)</f>
        <v>0</v>
      </c>
      <c r="BH541" s="241">
        <f>IF(N541="sníž. přenesená",J541,0)</f>
        <v>0</v>
      </c>
      <c r="BI541" s="241">
        <f>IF(N541="nulová",J541,0)</f>
        <v>0</v>
      </c>
      <c r="BJ541" s="18" t="s">
        <v>84</v>
      </c>
      <c r="BK541" s="241">
        <f>ROUND(I541*H541,2)</f>
        <v>0</v>
      </c>
      <c r="BL541" s="18" t="s">
        <v>357</v>
      </c>
      <c r="BM541" s="240" t="s">
        <v>868</v>
      </c>
    </row>
    <row r="542" s="2" customFormat="1">
      <c r="A542" s="39"/>
      <c r="B542" s="40"/>
      <c r="C542" s="41"/>
      <c r="D542" s="242" t="s">
        <v>359</v>
      </c>
      <c r="E542" s="41"/>
      <c r="F542" s="243" t="s">
        <v>869</v>
      </c>
      <c r="G542" s="41"/>
      <c r="H542" s="41"/>
      <c r="I542" s="244"/>
      <c r="J542" s="41"/>
      <c r="K542" s="41"/>
      <c r="L542" s="45"/>
      <c r="M542" s="245"/>
      <c r="N542" s="246"/>
      <c r="O542" s="92"/>
      <c r="P542" s="92"/>
      <c r="Q542" s="92"/>
      <c r="R542" s="92"/>
      <c r="S542" s="92"/>
      <c r="T542" s="93"/>
      <c r="U542" s="39"/>
      <c r="V542" s="39"/>
      <c r="W542" s="39"/>
      <c r="X542" s="39"/>
      <c r="Y542" s="39"/>
      <c r="Z542" s="39"/>
      <c r="AA542" s="39"/>
      <c r="AB542" s="39"/>
      <c r="AC542" s="39"/>
      <c r="AD542" s="39"/>
      <c r="AE542" s="39"/>
      <c r="AT542" s="18" t="s">
        <v>359</v>
      </c>
      <c r="AU542" s="18" t="s">
        <v>86</v>
      </c>
    </row>
    <row r="543" s="13" customFormat="1">
      <c r="A543" s="13"/>
      <c r="B543" s="247"/>
      <c r="C543" s="248"/>
      <c r="D543" s="242" t="s">
        <v>361</v>
      </c>
      <c r="E543" s="249" t="s">
        <v>1</v>
      </c>
      <c r="F543" s="250" t="s">
        <v>812</v>
      </c>
      <c r="G543" s="248"/>
      <c r="H543" s="251">
        <v>96.001999999999995</v>
      </c>
      <c r="I543" s="252"/>
      <c r="J543" s="248"/>
      <c r="K543" s="248"/>
      <c r="L543" s="253"/>
      <c r="M543" s="254"/>
      <c r="N543" s="255"/>
      <c r="O543" s="255"/>
      <c r="P543" s="255"/>
      <c r="Q543" s="255"/>
      <c r="R543" s="255"/>
      <c r="S543" s="255"/>
      <c r="T543" s="256"/>
      <c r="U543" s="13"/>
      <c r="V543" s="13"/>
      <c r="W543" s="13"/>
      <c r="X543" s="13"/>
      <c r="Y543" s="13"/>
      <c r="Z543" s="13"/>
      <c r="AA543" s="13"/>
      <c r="AB543" s="13"/>
      <c r="AC543" s="13"/>
      <c r="AD543" s="13"/>
      <c r="AE543" s="13"/>
      <c r="AT543" s="257" t="s">
        <v>361</v>
      </c>
      <c r="AU543" s="257" t="s">
        <v>86</v>
      </c>
      <c r="AV543" s="13" t="s">
        <v>86</v>
      </c>
      <c r="AW543" s="13" t="s">
        <v>32</v>
      </c>
      <c r="AX543" s="13" t="s">
        <v>76</v>
      </c>
      <c r="AY543" s="257" t="s">
        <v>350</v>
      </c>
    </row>
    <row r="544" s="13" customFormat="1">
      <c r="A544" s="13"/>
      <c r="B544" s="247"/>
      <c r="C544" s="248"/>
      <c r="D544" s="242" t="s">
        <v>361</v>
      </c>
      <c r="E544" s="249" t="s">
        <v>1</v>
      </c>
      <c r="F544" s="250" t="s">
        <v>819</v>
      </c>
      <c r="G544" s="248"/>
      <c r="H544" s="251">
        <v>34.299999999999997</v>
      </c>
      <c r="I544" s="252"/>
      <c r="J544" s="248"/>
      <c r="K544" s="248"/>
      <c r="L544" s="253"/>
      <c r="M544" s="254"/>
      <c r="N544" s="255"/>
      <c r="O544" s="255"/>
      <c r="P544" s="255"/>
      <c r="Q544" s="255"/>
      <c r="R544" s="255"/>
      <c r="S544" s="255"/>
      <c r="T544" s="256"/>
      <c r="U544" s="13"/>
      <c r="V544" s="13"/>
      <c r="W544" s="13"/>
      <c r="X544" s="13"/>
      <c r="Y544" s="13"/>
      <c r="Z544" s="13"/>
      <c r="AA544" s="13"/>
      <c r="AB544" s="13"/>
      <c r="AC544" s="13"/>
      <c r="AD544" s="13"/>
      <c r="AE544" s="13"/>
      <c r="AT544" s="257" t="s">
        <v>361</v>
      </c>
      <c r="AU544" s="257" t="s">
        <v>86</v>
      </c>
      <c r="AV544" s="13" t="s">
        <v>86</v>
      </c>
      <c r="AW544" s="13" t="s">
        <v>32</v>
      </c>
      <c r="AX544" s="13" t="s">
        <v>76</v>
      </c>
      <c r="AY544" s="257" t="s">
        <v>350</v>
      </c>
    </row>
    <row r="545" s="13" customFormat="1">
      <c r="A545" s="13"/>
      <c r="B545" s="247"/>
      <c r="C545" s="248"/>
      <c r="D545" s="242" t="s">
        <v>361</v>
      </c>
      <c r="E545" s="249" t="s">
        <v>1</v>
      </c>
      <c r="F545" s="250" t="s">
        <v>820</v>
      </c>
      <c r="G545" s="248"/>
      <c r="H545" s="251">
        <v>1007.265</v>
      </c>
      <c r="I545" s="252"/>
      <c r="J545" s="248"/>
      <c r="K545" s="248"/>
      <c r="L545" s="253"/>
      <c r="M545" s="254"/>
      <c r="N545" s="255"/>
      <c r="O545" s="255"/>
      <c r="P545" s="255"/>
      <c r="Q545" s="255"/>
      <c r="R545" s="255"/>
      <c r="S545" s="255"/>
      <c r="T545" s="256"/>
      <c r="U545" s="13"/>
      <c r="V545" s="13"/>
      <c r="W545" s="13"/>
      <c r="X545" s="13"/>
      <c r="Y545" s="13"/>
      <c r="Z545" s="13"/>
      <c r="AA545" s="13"/>
      <c r="AB545" s="13"/>
      <c r="AC545" s="13"/>
      <c r="AD545" s="13"/>
      <c r="AE545" s="13"/>
      <c r="AT545" s="257" t="s">
        <v>361</v>
      </c>
      <c r="AU545" s="257" t="s">
        <v>86</v>
      </c>
      <c r="AV545" s="13" t="s">
        <v>86</v>
      </c>
      <c r="AW545" s="13" t="s">
        <v>32</v>
      </c>
      <c r="AX545" s="13" t="s">
        <v>76</v>
      </c>
      <c r="AY545" s="257" t="s">
        <v>350</v>
      </c>
    </row>
    <row r="546" s="14" customFormat="1">
      <c r="A546" s="14"/>
      <c r="B546" s="258"/>
      <c r="C546" s="259"/>
      <c r="D546" s="242" t="s">
        <v>361</v>
      </c>
      <c r="E546" s="260" t="s">
        <v>1</v>
      </c>
      <c r="F546" s="261" t="s">
        <v>364</v>
      </c>
      <c r="G546" s="259"/>
      <c r="H546" s="262">
        <v>1137.567</v>
      </c>
      <c r="I546" s="263"/>
      <c r="J546" s="259"/>
      <c r="K546" s="259"/>
      <c r="L546" s="264"/>
      <c r="M546" s="265"/>
      <c r="N546" s="266"/>
      <c r="O546" s="266"/>
      <c r="P546" s="266"/>
      <c r="Q546" s="266"/>
      <c r="R546" s="266"/>
      <c r="S546" s="266"/>
      <c r="T546" s="267"/>
      <c r="U546" s="14"/>
      <c r="V546" s="14"/>
      <c r="W546" s="14"/>
      <c r="X546" s="14"/>
      <c r="Y546" s="14"/>
      <c r="Z546" s="14"/>
      <c r="AA546" s="14"/>
      <c r="AB546" s="14"/>
      <c r="AC546" s="14"/>
      <c r="AD546" s="14"/>
      <c r="AE546" s="14"/>
      <c r="AT546" s="268" t="s">
        <v>361</v>
      </c>
      <c r="AU546" s="268" t="s">
        <v>86</v>
      </c>
      <c r="AV546" s="14" t="s">
        <v>357</v>
      </c>
      <c r="AW546" s="14" t="s">
        <v>32</v>
      </c>
      <c r="AX546" s="14" t="s">
        <v>84</v>
      </c>
      <c r="AY546" s="268" t="s">
        <v>350</v>
      </c>
    </row>
    <row r="547" s="12" customFormat="1" ht="22.8" customHeight="1">
      <c r="A547" s="12"/>
      <c r="B547" s="213"/>
      <c r="C547" s="214"/>
      <c r="D547" s="215" t="s">
        <v>75</v>
      </c>
      <c r="E547" s="227" t="s">
        <v>870</v>
      </c>
      <c r="F547" s="227" t="s">
        <v>871</v>
      </c>
      <c r="G547" s="214"/>
      <c r="H547" s="214"/>
      <c r="I547" s="217"/>
      <c r="J547" s="228">
        <f>BK547</f>
        <v>0</v>
      </c>
      <c r="K547" s="214"/>
      <c r="L547" s="219"/>
      <c r="M547" s="220"/>
      <c r="N547" s="221"/>
      <c r="O547" s="221"/>
      <c r="P547" s="222">
        <f>SUM(P548:P560)</f>
        <v>0</v>
      </c>
      <c r="Q547" s="221"/>
      <c r="R547" s="222">
        <f>SUM(R548:R560)</f>
        <v>0</v>
      </c>
      <c r="S547" s="221"/>
      <c r="T547" s="223">
        <f>SUM(T548:T560)</f>
        <v>0</v>
      </c>
      <c r="U547" s="12"/>
      <c r="V547" s="12"/>
      <c r="W547" s="12"/>
      <c r="X547" s="12"/>
      <c r="Y547" s="12"/>
      <c r="Z547" s="12"/>
      <c r="AA547" s="12"/>
      <c r="AB547" s="12"/>
      <c r="AC547" s="12"/>
      <c r="AD547" s="12"/>
      <c r="AE547" s="12"/>
      <c r="AR547" s="224" t="s">
        <v>84</v>
      </c>
      <c r="AT547" s="225" t="s">
        <v>75</v>
      </c>
      <c r="AU547" s="225" t="s">
        <v>84</v>
      </c>
      <c r="AY547" s="224" t="s">
        <v>350</v>
      </c>
      <c r="BK547" s="226">
        <f>SUM(BK548:BK560)</f>
        <v>0</v>
      </c>
    </row>
    <row r="548" s="2" customFormat="1" ht="24.15" customHeight="1">
      <c r="A548" s="39"/>
      <c r="B548" s="40"/>
      <c r="C548" s="229" t="s">
        <v>872</v>
      </c>
      <c r="D548" s="229" t="s">
        <v>352</v>
      </c>
      <c r="E548" s="230" t="s">
        <v>873</v>
      </c>
      <c r="F548" s="231" t="s">
        <v>874</v>
      </c>
      <c r="G548" s="232" t="s">
        <v>483</v>
      </c>
      <c r="H548" s="233">
        <v>1182.104</v>
      </c>
      <c r="I548" s="234"/>
      <c r="J548" s="235">
        <f>ROUND(I548*H548,2)</f>
        <v>0</v>
      </c>
      <c r="K548" s="231" t="s">
        <v>385</v>
      </c>
      <c r="L548" s="45"/>
      <c r="M548" s="236" t="s">
        <v>1</v>
      </c>
      <c r="N548" s="237" t="s">
        <v>41</v>
      </c>
      <c r="O548" s="92"/>
      <c r="P548" s="238">
        <f>O548*H548</f>
        <v>0</v>
      </c>
      <c r="Q548" s="238">
        <v>0</v>
      </c>
      <c r="R548" s="238">
        <f>Q548*H548</f>
        <v>0</v>
      </c>
      <c r="S548" s="238">
        <v>0</v>
      </c>
      <c r="T548" s="239">
        <f>S548*H548</f>
        <v>0</v>
      </c>
      <c r="U548" s="39"/>
      <c r="V548" s="39"/>
      <c r="W548" s="39"/>
      <c r="X548" s="39"/>
      <c r="Y548" s="39"/>
      <c r="Z548" s="39"/>
      <c r="AA548" s="39"/>
      <c r="AB548" s="39"/>
      <c r="AC548" s="39"/>
      <c r="AD548" s="39"/>
      <c r="AE548" s="39"/>
      <c r="AR548" s="240" t="s">
        <v>357</v>
      </c>
      <c r="AT548" s="240" t="s">
        <v>352</v>
      </c>
      <c r="AU548" s="240" t="s">
        <v>86</v>
      </c>
      <c r="AY548" s="18" t="s">
        <v>350</v>
      </c>
      <c r="BE548" s="241">
        <f>IF(N548="základní",J548,0)</f>
        <v>0</v>
      </c>
      <c r="BF548" s="241">
        <f>IF(N548="snížená",J548,0)</f>
        <v>0</v>
      </c>
      <c r="BG548" s="241">
        <f>IF(N548="zákl. přenesená",J548,0)</f>
        <v>0</v>
      </c>
      <c r="BH548" s="241">
        <f>IF(N548="sníž. přenesená",J548,0)</f>
        <v>0</v>
      </c>
      <c r="BI548" s="241">
        <f>IF(N548="nulová",J548,0)</f>
        <v>0</v>
      </c>
      <c r="BJ548" s="18" t="s">
        <v>84</v>
      </c>
      <c r="BK548" s="241">
        <f>ROUND(I548*H548,2)</f>
        <v>0</v>
      </c>
      <c r="BL548" s="18" t="s">
        <v>357</v>
      </c>
      <c r="BM548" s="240" t="s">
        <v>875</v>
      </c>
    </row>
    <row r="549" s="2" customFormat="1">
      <c r="A549" s="39"/>
      <c r="B549" s="40"/>
      <c r="C549" s="41"/>
      <c r="D549" s="242" t="s">
        <v>359</v>
      </c>
      <c r="E549" s="41"/>
      <c r="F549" s="243" t="s">
        <v>876</v>
      </c>
      <c r="G549" s="41"/>
      <c r="H549" s="41"/>
      <c r="I549" s="244"/>
      <c r="J549" s="41"/>
      <c r="K549" s="41"/>
      <c r="L549" s="45"/>
      <c r="M549" s="245"/>
      <c r="N549" s="246"/>
      <c r="O549" s="92"/>
      <c r="P549" s="92"/>
      <c r="Q549" s="92"/>
      <c r="R549" s="92"/>
      <c r="S549" s="92"/>
      <c r="T549" s="93"/>
      <c r="U549" s="39"/>
      <c r="V549" s="39"/>
      <c r="W549" s="39"/>
      <c r="X549" s="39"/>
      <c r="Y549" s="39"/>
      <c r="Z549" s="39"/>
      <c r="AA549" s="39"/>
      <c r="AB549" s="39"/>
      <c r="AC549" s="39"/>
      <c r="AD549" s="39"/>
      <c r="AE549" s="39"/>
      <c r="AT549" s="18" t="s">
        <v>359</v>
      </c>
      <c r="AU549" s="18" t="s">
        <v>86</v>
      </c>
    </row>
    <row r="550" s="2" customFormat="1" ht="24.15" customHeight="1">
      <c r="A550" s="39"/>
      <c r="B550" s="40"/>
      <c r="C550" s="229" t="s">
        <v>877</v>
      </c>
      <c r="D550" s="229" t="s">
        <v>352</v>
      </c>
      <c r="E550" s="230" t="s">
        <v>878</v>
      </c>
      <c r="F550" s="231" t="s">
        <v>879</v>
      </c>
      <c r="G550" s="232" t="s">
        <v>483</v>
      </c>
      <c r="H550" s="233">
        <v>1182.104</v>
      </c>
      <c r="I550" s="234"/>
      <c r="J550" s="235">
        <f>ROUND(I550*H550,2)</f>
        <v>0</v>
      </c>
      <c r="K550" s="231" t="s">
        <v>356</v>
      </c>
      <c r="L550" s="45"/>
      <c r="M550" s="236" t="s">
        <v>1</v>
      </c>
      <c r="N550" s="237" t="s">
        <v>41</v>
      </c>
      <c r="O550" s="92"/>
      <c r="P550" s="238">
        <f>O550*H550</f>
        <v>0</v>
      </c>
      <c r="Q550" s="238">
        <v>0</v>
      </c>
      <c r="R550" s="238">
        <f>Q550*H550</f>
        <v>0</v>
      </c>
      <c r="S550" s="238">
        <v>0</v>
      </c>
      <c r="T550" s="239">
        <f>S550*H550</f>
        <v>0</v>
      </c>
      <c r="U550" s="39"/>
      <c r="V550" s="39"/>
      <c r="W550" s="39"/>
      <c r="X550" s="39"/>
      <c r="Y550" s="39"/>
      <c r="Z550" s="39"/>
      <c r="AA550" s="39"/>
      <c r="AB550" s="39"/>
      <c r="AC550" s="39"/>
      <c r="AD550" s="39"/>
      <c r="AE550" s="39"/>
      <c r="AR550" s="240" t="s">
        <v>357</v>
      </c>
      <c r="AT550" s="240" t="s">
        <v>352</v>
      </c>
      <c r="AU550" s="240" t="s">
        <v>86</v>
      </c>
      <c r="AY550" s="18" t="s">
        <v>350</v>
      </c>
      <c r="BE550" s="241">
        <f>IF(N550="základní",J550,0)</f>
        <v>0</v>
      </c>
      <c r="BF550" s="241">
        <f>IF(N550="snížená",J550,0)</f>
        <v>0</v>
      </c>
      <c r="BG550" s="241">
        <f>IF(N550="zákl. přenesená",J550,0)</f>
        <v>0</v>
      </c>
      <c r="BH550" s="241">
        <f>IF(N550="sníž. přenesená",J550,0)</f>
        <v>0</v>
      </c>
      <c r="BI550" s="241">
        <f>IF(N550="nulová",J550,0)</f>
        <v>0</v>
      </c>
      <c r="BJ550" s="18" t="s">
        <v>84</v>
      </c>
      <c r="BK550" s="241">
        <f>ROUND(I550*H550,2)</f>
        <v>0</v>
      </c>
      <c r="BL550" s="18" t="s">
        <v>357</v>
      </c>
      <c r="BM550" s="240" t="s">
        <v>880</v>
      </c>
    </row>
    <row r="551" s="2" customFormat="1">
      <c r="A551" s="39"/>
      <c r="B551" s="40"/>
      <c r="C551" s="41"/>
      <c r="D551" s="242" t="s">
        <v>359</v>
      </c>
      <c r="E551" s="41"/>
      <c r="F551" s="243" t="s">
        <v>881</v>
      </c>
      <c r="G551" s="41"/>
      <c r="H551" s="41"/>
      <c r="I551" s="244"/>
      <c r="J551" s="41"/>
      <c r="K551" s="41"/>
      <c r="L551" s="45"/>
      <c r="M551" s="245"/>
      <c r="N551" s="246"/>
      <c r="O551" s="92"/>
      <c r="P551" s="92"/>
      <c r="Q551" s="92"/>
      <c r="R551" s="92"/>
      <c r="S551" s="92"/>
      <c r="T551" s="93"/>
      <c r="U551" s="39"/>
      <c r="V551" s="39"/>
      <c r="W551" s="39"/>
      <c r="X551" s="39"/>
      <c r="Y551" s="39"/>
      <c r="Z551" s="39"/>
      <c r="AA551" s="39"/>
      <c r="AB551" s="39"/>
      <c r="AC551" s="39"/>
      <c r="AD551" s="39"/>
      <c r="AE551" s="39"/>
      <c r="AT551" s="18" t="s">
        <v>359</v>
      </c>
      <c r="AU551" s="18" t="s">
        <v>86</v>
      </c>
    </row>
    <row r="552" s="2" customFormat="1" ht="24.15" customHeight="1">
      <c r="A552" s="39"/>
      <c r="B552" s="40"/>
      <c r="C552" s="229" t="s">
        <v>882</v>
      </c>
      <c r="D552" s="229" t="s">
        <v>352</v>
      </c>
      <c r="E552" s="230" t="s">
        <v>883</v>
      </c>
      <c r="F552" s="231" t="s">
        <v>884</v>
      </c>
      <c r="G552" s="232" t="s">
        <v>483</v>
      </c>
      <c r="H552" s="233">
        <v>4728.4160000000002</v>
      </c>
      <c r="I552" s="234"/>
      <c r="J552" s="235">
        <f>ROUND(I552*H552,2)</f>
        <v>0</v>
      </c>
      <c r="K552" s="231" t="s">
        <v>356</v>
      </c>
      <c r="L552" s="45"/>
      <c r="M552" s="236" t="s">
        <v>1</v>
      </c>
      <c r="N552" s="237" t="s">
        <v>41</v>
      </c>
      <c r="O552" s="92"/>
      <c r="P552" s="238">
        <f>O552*H552</f>
        <v>0</v>
      </c>
      <c r="Q552" s="238">
        <v>0</v>
      </c>
      <c r="R552" s="238">
        <f>Q552*H552</f>
        <v>0</v>
      </c>
      <c r="S552" s="238">
        <v>0</v>
      </c>
      <c r="T552" s="239">
        <f>S552*H552</f>
        <v>0</v>
      </c>
      <c r="U552" s="39"/>
      <c r="V552" s="39"/>
      <c r="W552" s="39"/>
      <c r="X552" s="39"/>
      <c r="Y552" s="39"/>
      <c r="Z552" s="39"/>
      <c r="AA552" s="39"/>
      <c r="AB552" s="39"/>
      <c r="AC552" s="39"/>
      <c r="AD552" s="39"/>
      <c r="AE552" s="39"/>
      <c r="AR552" s="240" t="s">
        <v>357</v>
      </c>
      <c r="AT552" s="240" t="s">
        <v>352</v>
      </c>
      <c r="AU552" s="240" t="s">
        <v>86</v>
      </c>
      <c r="AY552" s="18" t="s">
        <v>350</v>
      </c>
      <c r="BE552" s="241">
        <f>IF(N552="základní",J552,0)</f>
        <v>0</v>
      </c>
      <c r="BF552" s="241">
        <f>IF(N552="snížená",J552,0)</f>
        <v>0</v>
      </c>
      <c r="BG552" s="241">
        <f>IF(N552="zákl. přenesená",J552,0)</f>
        <v>0</v>
      </c>
      <c r="BH552" s="241">
        <f>IF(N552="sníž. přenesená",J552,0)</f>
        <v>0</v>
      </c>
      <c r="BI552" s="241">
        <f>IF(N552="nulová",J552,0)</f>
        <v>0</v>
      </c>
      <c r="BJ552" s="18" t="s">
        <v>84</v>
      </c>
      <c r="BK552" s="241">
        <f>ROUND(I552*H552,2)</f>
        <v>0</v>
      </c>
      <c r="BL552" s="18" t="s">
        <v>357</v>
      </c>
      <c r="BM552" s="240" t="s">
        <v>885</v>
      </c>
    </row>
    <row r="553" s="2" customFormat="1">
      <c r="A553" s="39"/>
      <c r="B553" s="40"/>
      <c r="C553" s="41"/>
      <c r="D553" s="242" t="s">
        <v>359</v>
      </c>
      <c r="E553" s="41"/>
      <c r="F553" s="243" t="s">
        <v>886</v>
      </c>
      <c r="G553" s="41"/>
      <c r="H553" s="41"/>
      <c r="I553" s="244"/>
      <c r="J553" s="41"/>
      <c r="K553" s="41"/>
      <c r="L553" s="45"/>
      <c r="M553" s="245"/>
      <c r="N553" s="246"/>
      <c r="O553" s="92"/>
      <c r="P553" s="92"/>
      <c r="Q553" s="92"/>
      <c r="R553" s="92"/>
      <c r="S553" s="92"/>
      <c r="T553" s="93"/>
      <c r="U553" s="39"/>
      <c r="V553" s="39"/>
      <c r="W553" s="39"/>
      <c r="X553" s="39"/>
      <c r="Y553" s="39"/>
      <c r="Z553" s="39"/>
      <c r="AA553" s="39"/>
      <c r="AB553" s="39"/>
      <c r="AC553" s="39"/>
      <c r="AD553" s="39"/>
      <c r="AE553" s="39"/>
      <c r="AT553" s="18" t="s">
        <v>359</v>
      </c>
      <c r="AU553" s="18" t="s">
        <v>86</v>
      </c>
    </row>
    <row r="554" s="13" customFormat="1">
      <c r="A554" s="13"/>
      <c r="B554" s="247"/>
      <c r="C554" s="248"/>
      <c r="D554" s="242" t="s">
        <v>361</v>
      </c>
      <c r="E554" s="248"/>
      <c r="F554" s="250" t="s">
        <v>887</v>
      </c>
      <c r="G554" s="248"/>
      <c r="H554" s="251">
        <v>4728.4160000000002</v>
      </c>
      <c r="I554" s="252"/>
      <c r="J554" s="248"/>
      <c r="K554" s="248"/>
      <c r="L554" s="253"/>
      <c r="M554" s="254"/>
      <c r="N554" s="255"/>
      <c r="O554" s="255"/>
      <c r="P554" s="255"/>
      <c r="Q554" s="255"/>
      <c r="R554" s="255"/>
      <c r="S554" s="255"/>
      <c r="T554" s="256"/>
      <c r="U554" s="13"/>
      <c r="V554" s="13"/>
      <c r="W554" s="13"/>
      <c r="X554" s="13"/>
      <c r="Y554" s="13"/>
      <c r="Z554" s="13"/>
      <c r="AA554" s="13"/>
      <c r="AB554" s="13"/>
      <c r="AC554" s="13"/>
      <c r="AD554" s="13"/>
      <c r="AE554" s="13"/>
      <c r="AT554" s="257" t="s">
        <v>361</v>
      </c>
      <c r="AU554" s="257" t="s">
        <v>86</v>
      </c>
      <c r="AV554" s="13" t="s">
        <v>86</v>
      </c>
      <c r="AW554" s="13" t="s">
        <v>4</v>
      </c>
      <c r="AX554" s="13" t="s">
        <v>84</v>
      </c>
      <c r="AY554" s="257" t="s">
        <v>350</v>
      </c>
    </row>
    <row r="555" s="2" customFormat="1" ht="37.8" customHeight="1">
      <c r="A555" s="39"/>
      <c r="B555" s="40"/>
      <c r="C555" s="229" t="s">
        <v>888</v>
      </c>
      <c r="D555" s="229" t="s">
        <v>352</v>
      </c>
      <c r="E555" s="230" t="s">
        <v>889</v>
      </c>
      <c r="F555" s="231" t="s">
        <v>890</v>
      </c>
      <c r="G555" s="232" t="s">
        <v>483</v>
      </c>
      <c r="H555" s="233">
        <v>29.806000000000001</v>
      </c>
      <c r="I555" s="234"/>
      <c r="J555" s="235">
        <f>ROUND(I555*H555,2)</f>
        <v>0</v>
      </c>
      <c r="K555" s="231" t="s">
        <v>356</v>
      </c>
      <c r="L555" s="45"/>
      <c r="M555" s="236" t="s">
        <v>1</v>
      </c>
      <c r="N555" s="237" t="s">
        <v>41</v>
      </c>
      <c r="O555" s="92"/>
      <c r="P555" s="238">
        <f>O555*H555</f>
        <v>0</v>
      </c>
      <c r="Q555" s="238">
        <v>0</v>
      </c>
      <c r="R555" s="238">
        <f>Q555*H555</f>
        <v>0</v>
      </c>
      <c r="S555" s="238">
        <v>0</v>
      </c>
      <c r="T555" s="239">
        <f>S555*H555</f>
        <v>0</v>
      </c>
      <c r="U555" s="39"/>
      <c r="V555" s="39"/>
      <c r="W555" s="39"/>
      <c r="X555" s="39"/>
      <c r="Y555" s="39"/>
      <c r="Z555" s="39"/>
      <c r="AA555" s="39"/>
      <c r="AB555" s="39"/>
      <c r="AC555" s="39"/>
      <c r="AD555" s="39"/>
      <c r="AE555" s="39"/>
      <c r="AR555" s="240" t="s">
        <v>357</v>
      </c>
      <c r="AT555" s="240" t="s">
        <v>352</v>
      </c>
      <c r="AU555" s="240" t="s">
        <v>86</v>
      </c>
      <c r="AY555" s="18" t="s">
        <v>350</v>
      </c>
      <c r="BE555" s="241">
        <f>IF(N555="základní",J555,0)</f>
        <v>0</v>
      </c>
      <c r="BF555" s="241">
        <f>IF(N555="snížená",J555,0)</f>
        <v>0</v>
      </c>
      <c r="BG555" s="241">
        <f>IF(N555="zákl. přenesená",J555,0)</f>
        <v>0</v>
      </c>
      <c r="BH555" s="241">
        <f>IF(N555="sníž. přenesená",J555,0)</f>
        <v>0</v>
      </c>
      <c r="BI555" s="241">
        <f>IF(N555="nulová",J555,0)</f>
        <v>0</v>
      </c>
      <c r="BJ555" s="18" t="s">
        <v>84</v>
      </c>
      <c r="BK555" s="241">
        <f>ROUND(I555*H555,2)</f>
        <v>0</v>
      </c>
      <c r="BL555" s="18" t="s">
        <v>357</v>
      </c>
      <c r="BM555" s="240" t="s">
        <v>891</v>
      </c>
    </row>
    <row r="556" s="2" customFormat="1">
      <c r="A556" s="39"/>
      <c r="B556" s="40"/>
      <c r="C556" s="41"/>
      <c r="D556" s="242" t="s">
        <v>359</v>
      </c>
      <c r="E556" s="41"/>
      <c r="F556" s="243" t="s">
        <v>892</v>
      </c>
      <c r="G556" s="41"/>
      <c r="H556" s="41"/>
      <c r="I556" s="244"/>
      <c r="J556" s="41"/>
      <c r="K556" s="41"/>
      <c r="L556" s="45"/>
      <c r="M556" s="245"/>
      <c r="N556" s="246"/>
      <c r="O556" s="92"/>
      <c r="P556" s="92"/>
      <c r="Q556" s="92"/>
      <c r="R556" s="92"/>
      <c r="S556" s="92"/>
      <c r="T556" s="93"/>
      <c r="U556" s="39"/>
      <c r="V556" s="39"/>
      <c r="W556" s="39"/>
      <c r="X556" s="39"/>
      <c r="Y556" s="39"/>
      <c r="Z556" s="39"/>
      <c r="AA556" s="39"/>
      <c r="AB556" s="39"/>
      <c r="AC556" s="39"/>
      <c r="AD556" s="39"/>
      <c r="AE556" s="39"/>
      <c r="AT556" s="18" t="s">
        <v>359</v>
      </c>
      <c r="AU556" s="18" t="s">
        <v>86</v>
      </c>
    </row>
    <row r="557" s="13" customFormat="1">
      <c r="A557" s="13"/>
      <c r="B557" s="247"/>
      <c r="C557" s="248"/>
      <c r="D557" s="242" t="s">
        <v>361</v>
      </c>
      <c r="E557" s="249" t="s">
        <v>1</v>
      </c>
      <c r="F557" s="250" t="s">
        <v>893</v>
      </c>
      <c r="G557" s="248"/>
      <c r="H557" s="251">
        <v>29.806000000000001</v>
      </c>
      <c r="I557" s="252"/>
      <c r="J557" s="248"/>
      <c r="K557" s="248"/>
      <c r="L557" s="253"/>
      <c r="M557" s="254"/>
      <c r="N557" s="255"/>
      <c r="O557" s="255"/>
      <c r="P557" s="255"/>
      <c r="Q557" s="255"/>
      <c r="R557" s="255"/>
      <c r="S557" s="255"/>
      <c r="T557" s="256"/>
      <c r="U557" s="13"/>
      <c r="V557" s="13"/>
      <c r="W557" s="13"/>
      <c r="X557" s="13"/>
      <c r="Y557" s="13"/>
      <c r="Z557" s="13"/>
      <c r="AA557" s="13"/>
      <c r="AB557" s="13"/>
      <c r="AC557" s="13"/>
      <c r="AD557" s="13"/>
      <c r="AE557" s="13"/>
      <c r="AT557" s="257" t="s">
        <v>361</v>
      </c>
      <c r="AU557" s="257" t="s">
        <v>86</v>
      </c>
      <c r="AV557" s="13" t="s">
        <v>86</v>
      </c>
      <c r="AW557" s="13" t="s">
        <v>32</v>
      </c>
      <c r="AX557" s="13" t="s">
        <v>84</v>
      </c>
      <c r="AY557" s="257" t="s">
        <v>350</v>
      </c>
    </row>
    <row r="558" s="2" customFormat="1" ht="44.25" customHeight="1">
      <c r="A558" s="39"/>
      <c r="B558" s="40"/>
      <c r="C558" s="229" t="s">
        <v>894</v>
      </c>
      <c r="D558" s="229" t="s">
        <v>352</v>
      </c>
      <c r="E558" s="230" t="s">
        <v>895</v>
      </c>
      <c r="F558" s="231" t="s">
        <v>896</v>
      </c>
      <c r="G558" s="232" t="s">
        <v>483</v>
      </c>
      <c r="H558" s="233">
        <v>1182.104</v>
      </c>
      <c r="I558" s="234"/>
      <c r="J558" s="235">
        <f>ROUND(I558*H558,2)</f>
        <v>0</v>
      </c>
      <c r="K558" s="231" t="s">
        <v>356</v>
      </c>
      <c r="L558" s="45"/>
      <c r="M558" s="236" t="s">
        <v>1</v>
      </c>
      <c r="N558" s="237" t="s">
        <v>41</v>
      </c>
      <c r="O558" s="92"/>
      <c r="P558" s="238">
        <f>O558*H558</f>
        <v>0</v>
      </c>
      <c r="Q558" s="238">
        <v>0</v>
      </c>
      <c r="R558" s="238">
        <f>Q558*H558</f>
        <v>0</v>
      </c>
      <c r="S558" s="238">
        <v>0</v>
      </c>
      <c r="T558" s="239">
        <f>S558*H558</f>
        <v>0</v>
      </c>
      <c r="U558" s="39"/>
      <c r="V558" s="39"/>
      <c r="W558" s="39"/>
      <c r="X558" s="39"/>
      <c r="Y558" s="39"/>
      <c r="Z558" s="39"/>
      <c r="AA558" s="39"/>
      <c r="AB558" s="39"/>
      <c r="AC558" s="39"/>
      <c r="AD558" s="39"/>
      <c r="AE558" s="39"/>
      <c r="AR558" s="240" t="s">
        <v>357</v>
      </c>
      <c r="AT558" s="240" t="s">
        <v>352</v>
      </c>
      <c r="AU558" s="240" t="s">
        <v>86</v>
      </c>
      <c r="AY558" s="18" t="s">
        <v>350</v>
      </c>
      <c r="BE558" s="241">
        <f>IF(N558="základní",J558,0)</f>
        <v>0</v>
      </c>
      <c r="BF558" s="241">
        <f>IF(N558="snížená",J558,0)</f>
        <v>0</v>
      </c>
      <c r="BG558" s="241">
        <f>IF(N558="zákl. přenesená",J558,0)</f>
        <v>0</v>
      </c>
      <c r="BH558" s="241">
        <f>IF(N558="sníž. přenesená",J558,0)</f>
        <v>0</v>
      </c>
      <c r="BI558" s="241">
        <f>IF(N558="nulová",J558,0)</f>
        <v>0</v>
      </c>
      <c r="BJ558" s="18" t="s">
        <v>84</v>
      </c>
      <c r="BK558" s="241">
        <f>ROUND(I558*H558,2)</f>
        <v>0</v>
      </c>
      <c r="BL558" s="18" t="s">
        <v>357</v>
      </c>
      <c r="BM558" s="240" t="s">
        <v>897</v>
      </c>
    </row>
    <row r="559" s="2" customFormat="1">
      <c r="A559" s="39"/>
      <c r="B559" s="40"/>
      <c r="C559" s="41"/>
      <c r="D559" s="242" t="s">
        <v>359</v>
      </c>
      <c r="E559" s="41"/>
      <c r="F559" s="243" t="s">
        <v>898</v>
      </c>
      <c r="G559" s="41"/>
      <c r="H559" s="41"/>
      <c r="I559" s="244"/>
      <c r="J559" s="41"/>
      <c r="K559" s="41"/>
      <c r="L559" s="45"/>
      <c r="M559" s="245"/>
      <c r="N559" s="246"/>
      <c r="O559" s="92"/>
      <c r="P559" s="92"/>
      <c r="Q559" s="92"/>
      <c r="R559" s="92"/>
      <c r="S559" s="92"/>
      <c r="T559" s="93"/>
      <c r="U559" s="39"/>
      <c r="V559" s="39"/>
      <c r="W559" s="39"/>
      <c r="X559" s="39"/>
      <c r="Y559" s="39"/>
      <c r="Z559" s="39"/>
      <c r="AA559" s="39"/>
      <c r="AB559" s="39"/>
      <c r="AC559" s="39"/>
      <c r="AD559" s="39"/>
      <c r="AE559" s="39"/>
      <c r="AT559" s="18" t="s">
        <v>359</v>
      </c>
      <c r="AU559" s="18" t="s">
        <v>86</v>
      </c>
    </row>
    <row r="560" s="13" customFormat="1">
      <c r="A560" s="13"/>
      <c r="B560" s="247"/>
      <c r="C560" s="248"/>
      <c r="D560" s="242" t="s">
        <v>361</v>
      </c>
      <c r="E560" s="249" t="s">
        <v>1</v>
      </c>
      <c r="F560" s="250" t="s">
        <v>899</v>
      </c>
      <c r="G560" s="248"/>
      <c r="H560" s="251">
        <v>1182.104</v>
      </c>
      <c r="I560" s="252"/>
      <c r="J560" s="248"/>
      <c r="K560" s="248"/>
      <c r="L560" s="253"/>
      <c r="M560" s="254"/>
      <c r="N560" s="255"/>
      <c r="O560" s="255"/>
      <c r="P560" s="255"/>
      <c r="Q560" s="255"/>
      <c r="R560" s="255"/>
      <c r="S560" s="255"/>
      <c r="T560" s="256"/>
      <c r="U560" s="13"/>
      <c r="V560" s="13"/>
      <c r="W560" s="13"/>
      <c r="X560" s="13"/>
      <c r="Y560" s="13"/>
      <c r="Z560" s="13"/>
      <c r="AA560" s="13"/>
      <c r="AB560" s="13"/>
      <c r="AC560" s="13"/>
      <c r="AD560" s="13"/>
      <c r="AE560" s="13"/>
      <c r="AT560" s="257" t="s">
        <v>361</v>
      </c>
      <c r="AU560" s="257" t="s">
        <v>86</v>
      </c>
      <c r="AV560" s="13" t="s">
        <v>86</v>
      </c>
      <c r="AW560" s="13" t="s">
        <v>32</v>
      </c>
      <c r="AX560" s="13" t="s">
        <v>84</v>
      </c>
      <c r="AY560" s="257" t="s">
        <v>350</v>
      </c>
    </row>
    <row r="561" s="12" customFormat="1" ht="22.8" customHeight="1">
      <c r="A561" s="12"/>
      <c r="B561" s="213"/>
      <c r="C561" s="214"/>
      <c r="D561" s="215" t="s">
        <v>75</v>
      </c>
      <c r="E561" s="227" t="s">
        <v>900</v>
      </c>
      <c r="F561" s="227" t="s">
        <v>901</v>
      </c>
      <c r="G561" s="214"/>
      <c r="H561" s="214"/>
      <c r="I561" s="217"/>
      <c r="J561" s="228">
        <f>BK561</f>
        <v>0</v>
      </c>
      <c r="K561" s="214"/>
      <c r="L561" s="219"/>
      <c r="M561" s="220"/>
      <c r="N561" s="221"/>
      <c r="O561" s="221"/>
      <c r="P561" s="222">
        <f>SUM(P562:P563)</f>
        <v>0</v>
      </c>
      <c r="Q561" s="221"/>
      <c r="R561" s="222">
        <f>SUM(R562:R563)</f>
        <v>0</v>
      </c>
      <c r="S561" s="221"/>
      <c r="T561" s="223">
        <f>SUM(T562:T563)</f>
        <v>0</v>
      </c>
      <c r="U561" s="12"/>
      <c r="V561" s="12"/>
      <c r="W561" s="12"/>
      <c r="X561" s="12"/>
      <c r="Y561" s="12"/>
      <c r="Z561" s="12"/>
      <c r="AA561" s="12"/>
      <c r="AB561" s="12"/>
      <c r="AC561" s="12"/>
      <c r="AD561" s="12"/>
      <c r="AE561" s="12"/>
      <c r="AR561" s="224" t="s">
        <v>84</v>
      </c>
      <c r="AT561" s="225" t="s">
        <v>75</v>
      </c>
      <c r="AU561" s="225" t="s">
        <v>84</v>
      </c>
      <c r="AY561" s="224" t="s">
        <v>350</v>
      </c>
      <c r="BK561" s="226">
        <f>SUM(BK562:BK563)</f>
        <v>0</v>
      </c>
    </row>
    <row r="562" s="2" customFormat="1" ht="21.75" customHeight="1">
      <c r="A562" s="39"/>
      <c r="B562" s="40"/>
      <c r="C562" s="229" t="s">
        <v>902</v>
      </c>
      <c r="D562" s="229" t="s">
        <v>352</v>
      </c>
      <c r="E562" s="230" t="s">
        <v>903</v>
      </c>
      <c r="F562" s="231" t="s">
        <v>904</v>
      </c>
      <c r="G562" s="232" t="s">
        <v>483</v>
      </c>
      <c r="H562" s="233">
        <v>9.7260000000000009</v>
      </c>
      <c r="I562" s="234"/>
      <c r="J562" s="235">
        <f>ROUND(I562*H562,2)</f>
        <v>0</v>
      </c>
      <c r="K562" s="231" t="s">
        <v>385</v>
      </c>
      <c r="L562" s="45"/>
      <c r="M562" s="236" t="s">
        <v>1</v>
      </c>
      <c r="N562" s="237" t="s">
        <v>41</v>
      </c>
      <c r="O562" s="92"/>
      <c r="P562" s="238">
        <f>O562*H562</f>
        <v>0</v>
      </c>
      <c r="Q562" s="238">
        <v>0</v>
      </c>
      <c r="R562" s="238">
        <f>Q562*H562</f>
        <v>0</v>
      </c>
      <c r="S562" s="238">
        <v>0</v>
      </c>
      <c r="T562" s="239">
        <f>S562*H562</f>
        <v>0</v>
      </c>
      <c r="U562" s="39"/>
      <c r="V562" s="39"/>
      <c r="W562" s="39"/>
      <c r="X562" s="39"/>
      <c r="Y562" s="39"/>
      <c r="Z562" s="39"/>
      <c r="AA562" s="39"/>
      <c r="AB562" s="39"/>
      <c r="AC562" s="39"/>
      <c r="AD562" s="39"/>
      <c r="AE562" s="39"/>
      <c r="AR562" s="240" t="s">
        <v>357</v>
      </c>
      <c r="AT562" s="240" t="s">
        <v>352</v>
      </c>
      <c r="AU562" s="240" t="s">
        <v>86</v>
      </c>
      <c r="AY562" s="18" t="s">
        <v>350</v>
      </c>
      <c r="BE562" s="241">
        <f>IF(N562="základní",J562,0)</f>
        <v>0</v>
      </c>
      <c r="BF562" s="241">
        <f>IF(N562="snížená",J562,0)</f>
        <v>0</v>
      </c>
      <c r="BG562" s="241">
        <f>IF(N562="zákl. přenesená",J562,0)</f>
        <v>0</v>
      </c>
      <c r="BH562" s="241">
        <f>IF(N562="sníž. přenesená",J562,0)</f>
        <v>0</v>
      </c>
      <c r="BI562" s="241">
        <f>IF(N562="nulová",J562,0)</f>
        <v>0</v>
      </c>
      <c r="BJ562" s="18" t="s">
        <v>84</v>
      </c>
      <c r="BK562" s="241">
        <f>ROUND(I562*H562,2)</f>
        <v>0</v>
      </c>
      <c r="BL562" s="18" t="s">
        <v>357</v>
      </c>
      <c r="BM562" s="240" t="s">
        <v>905</v>
      </c>
    </row>
    <row r="563" s="2" customFormat="1">
      <c r="A563" s="39"/>
      <c r="B563" s="40"/>
      <c r="C563" s="41"/>
      <c r="D563" s="242" t="s">
        <v>359</v>
      </c>
      <c r="E563" s="41"/>
      <c r="F563" s="243" t="s">
        <v>906</v>
      </c>
      <c r="G563" s="41"/>
      <c r="H563" s="41"/>
      <c r="I563" s="244"/>
      <c r="J563" s="41"/>
      <c r="K563" s="41"/>
      <c r="L563" s="45"/>
      <c r="M563" s="245"/>
      <c r="N563" s="246"/>
      <c r="O563" s="92"/>
      <c r="P563" s="92"/>
      <c r="Q563" s="92"/>
      <c r="R563" s="92"/>
      <c r="S563" s="92"/>
      <c r="T563" s="93"/>
      <c r="U563" s="39"/>
      <c r="V563" s="39"/>
      <c r="W563" s="39"/>
      <c r="X563" s="39"/>
      <c r="Y563" s="39"/>
      <c r="Z563" s="39"/>
      <c r="AA563" s="39"/>
      <c r="AB563" s="39"/>
      <c r="AC563" s="39"/>
      <c r="AD563" s="39"/>
      <c r="AE563" s="39"/>
      <c r="AT563" s="18" t="s">
        <v>359</v>
      </c>
      <c r="AU563" s="18" t="s">
        <v>86</v>
      </c>
    </row>
    <row r="564" s="12" customFormat="1" ht="25.92" customHeight="1">
      <c r="A564" s="12"/>
      <c r="B564" s="213"/>
      <c r="C564" s="214"/>
      <c r="D564" s="215" t="s">
        <v>75</v>
      </c>
      <c r="E564" s="216" t="s">
        <v>907</v>
      </c>
      <c r="F564" s="216" t="s">
        <v>908</v>
      </c>
      <c r="G564" s="214"/>
      <c r="H564" s="214"/>
      <c r="I564" s="217"/>
      <c r="J564" s="218">
        <f>BK564</f>
        <v>0</v>
      </c>
      <c r="K564" s="214"/>
      <c r="L564" s="219"/>
      <c r="M564" s="220"/>
      <c r="N564" s="221"/>
      <c r="O564" s="221"/>
      <c r="P564" s="222">
        <f>P565+P578+P626+P638+P646+P650+P654+P661+P680+P689</f>
        <v>0</v>
      </c>
      <c r="Q564" s="221"/>
      <c r="R564" s="222">
        <f>R565+R578+R626+R638+R646+R650+R654+R661+R680+R689</f>
        <v>5.0359939999999996</v>
      </c>
      <c r="S564" s="221"/>
      <c r="T564" s="223">
        <f>T565+T578+T626+T638+T646+T650+T654+T661+T680+T689</f>
        <v>76.10632240000001</v>
      </c>
      <c r="U564" s="12"/>
      <c r="V564" s="12"/>
      <c r="W564" s="12"/>
      <c r="X564" s="12"/>
      <c r="Y564" s="12"/>
      <c r="Z564" s="12"/>
      <c r="AA564" s="12"/>
      <c r="AB564" s="12"/>
      <c r="AC564" s="12"/>
      <c r="AD564" s="12"/>
      <c r="AE564" s="12"/>
      <c r="AR564" s="224" t="s">
        <v>86</v>
      </c>
      <c r="AT564" s="225" t="s">
        <v>75</v>
      </c>
      <c r="AU564" s="225" t="s">
        <v>76</v>
      </c>
      <c r="AY564" s="224" t="s">
        <v>350</v>
      </c>
      <c r="BK564" s="226">
        <f>BK565+BK578+BK626+BK638+BK646+BK650+BK654+BK661+BK680+BK689</f>
        <v>0</v>
      </c>
    </row>
    <row r="565" s="12" customFormat="1" ht="22.8" customHeight="1">
      <c r="A565" s="12"/>
      <c r="B565" s="213"/>
      <c r="C565" s="214"/>
      <c r="D565" s="215" t="s">
        <v>75</v>
      </c>
      <c r="E565" s="227" t="s">
        <v>909</v>
      </c>
      <c r="F565" s="227" t="s">
        <v>910</v>
      </c>
      <c r="G565" s="214"/>
      <c r="H565" s="214"/>
      <c r="I565" s="217"/>
      <c r="J565" s="228">
        <f>BK565</f>
        <v>0</v>
      </c>
      <c r="K565" s="214"/>
      <c r="L565" s="219"/>
      <c r="M565" s="220"/>
      <c r="N565" s="221"/>
      <c r="O565" s="221"/>
      <c r="P565" s="222">
        <f>SUM(P566:P577)</f>
        <v>0</v>
      </c>
      <c r="Q565" s="221"/>
      <c r="R565" s="222">
        <f>SUM(R566:R577)</f>
        <v>0</v>
      </c>
      <c r="S565" s="221"/>
      <c r="T565" s="223">
        <f>SUM(T566:T577)</f>
        <v>0.31639000000000006</v>
      </c>
      <c r="U565" s="12"/>
      <c r="V565" s="12"/>
      <c r="W565" s="12"/>
      <c r="X565" s="12"/>
      <c r="Y565" s="12"/>
      <c r="Z565" s="12"/>
      <c r="AA565" s="12"/>
      <c r="AB565" s="12"/>
      <c r="AC565" s="12"/>
      <c r="AD565" s="12"/>
      <c r="AE565" s="12"/>
      <c r="AR565" s="224" t="s">
        <v>86</v>
      </c>
      <c r="AT565" s="225" t="s">
        <v>75</v>
      </c>
      <c r="AU565" s="225" t="s">
        <v>84</v>
      </c>
      <c r="AY565" s="224" t="s">
        <v>350</v>
      </c>
      <c r="BK565" s="226">
        <f>SUM(BK566:BK577)</f>
        <v>0</v>
      </c>
    </row>
    <row r="566" s="2" customFormat="1" ht="16.5" customHeight="1">
      <c r="A566" s="39"/>
      <c r="B566" s="40"/>
      <c r="C566" s="229" t="s">
        <v>911</v>
      </c>
      <c r="D566" s="229" t="s">
        <v>352</v>
      </c>
      <c r="E566" s="230" t="s">
        <v>912</v>
      </c>
      <c r="F566" s="231" t="s">
        <v>913</v>
      </c>
      <c r="G566" s="232" t="s">
        <v>914</v>
      </c>
      <c r="H566" s="233">
        <v>9</v>
      </c>
      <c r="I566" s="234"/>
      <c r="J566" s="235">
        <f>ROUND(I566*H566,2)</f>
        <v>0</v>
      </c>
      <c r="K566" s="231" t="s">
        <v>385</v>
      </c>
      <c r="L566" s="45"/>
      <c r="M566" s="236" t="s">
        <v>1</v>
      </c>
      <c r="N566" s="237" t="s">
        <v>41</v>
      </c>
      <c r="O566" s="92"/>
      <c r="P566" s="238">
        <f>O566*H566</f>
        <v>0</v>
      </c>
      <c r="Q566" s="238">
        <v>0</v>
      </c>
      <c r="R566" s="238">
        <f>Q566*H566</f>
        <v>0</v>
      </c>
      <c r="S566" s="238">
        <v>0.01933</v>
      </c>
      <c r="T566" s="239">
        <f>S566*H566</f>
        <v>0.17397000000000001</v>
      </c>
      <c r="U566" s="39"/>
      <c r="V566" s="39"/>
      <c r="W566" s="39"/>
      <c r="X566" s="39"/>
      <c r="Y566" s="39"/>
      <c r="Z566" s="39"/>
      <c r="AA566" s="39"/>
      <c r="AB566" s="39"/>
      <c r="AC566" s="39"/>
      <c r="AD566" s="39"/>
      <c r="AE566" s="39"/>
      <c r="AR566" s="240" t="s">
        <v>530</v>
      </c>
      <c r="AT566" s="240" t="s">
        <v>352</v>
      </c>
      <c r="AU566" s="240" t="s">
        <v>86</v>
      </c>
      <c r="AY566" s="18" t="s">
        <v>350</v>
      </c>
      <c r="BE566" s="241">
        <f>IF(N566="základní",J566,0)</f>
        <v>0</v>
      </c>
      <c r="BF566" s="241">
        <f>IF(N566="snížená",J566,0)</f>
        <v>0</v>
      </c>
      <c r="BG566" s="241">
        <f>IF(N566="zákl. přenesená",J566,0)</f>
        <v>0</v>
      </c>
      <c r="BH566" s="241">
        <f>IF(N566="sníž. přenesená",J566,0)</f>
        <v>0</v>
      </c>
      <c r="BI566" s="241">
        <f>IF(N566="nulová",J566,0)</f>
        <v>0</v>
      </c>
      <c r="BJ566" s="18" t="s">
        <v>84</v>
      </c>
      <c r="BK566" s="241">
        <f>ROUND(I566*H566,2)</f>
        <v>0</v>
      </c>
      <c r="BL566" s="18" t="s">
        <v>530</v>
      </c>
      <c r="BM566" s="240" t="s">
        <v>915</v>
      </c>
    </row>
    <row r="567" s="2" customFormat="1">
      <c r="A567" s="39"/>
      <c r="B567" s="40"/>
      <c r="C567" s="41"/>
      <c r="D567" s="242" t="s">
        <v>359</v>
      </c>
      <c r="E567" s="41"/>
      <c r="F567" s="243" t="s">
        <v>916</v>
      </c>
      <c r="G567" s="41"/>
      <c r="H567" s="41"/>
      <c r="I567" s="244"/>
      <c r="J567" s="41"/>
      <c r="K567" s="41"/>
      <c r="L567" s="45"/>
      <c r="M567" s="245"/>
      <c r="N567" s="246"/>
      <c r="O567" s="92"/>
      <c r="P567" s="92"/>
      <c r="Q567" s="92"/>
      <c r="R567" s="92"/>
      <c r="S567" s="92"/>
      <c r="T567" s="93"/>
      <c r="U567" s="39"/>
      <c r="V567" s="39"/>
      <c r="W567" s="39"/>
      <c r="X567" s="39"/>
      <c r="Y567" s="39"/>
      <c r="Z567" s="39"/>
      <c r="AA567" s="39"/>
      <c r="AB567" s="39"/>
      <c r="AC567" s="39"/>
      <c r="AD567" s="39"/>
      <c r="AE567" s="39"/>
      <c r="AT567" s="18" t="s">
        <v>359</v>
      </c>
      <c r="AU567" s="18" t="s">
        <v>86</v>
      </c>
    </row>
    <row r="568" s="13" customFormat="1">
      <c r="A568" s="13"/>
      <c r="B568" s="247"/>
      <c r="C568" s="248"/>
      <c r="D568" s="242" t="s">
        <v>361</v>
      </c>
      <c r="E568" s="249" t="s">
        <v>1</v>
      </c>
      <c r="F568" s="250" t="s">
        <v>917</v>
      </c>
      <c r="G568" s="248"/>
      <c r="H568" s="251">
        <v>9</v>
      </c>
      <c r="I568" s="252"/>
      <c r="J568" s="248"/>
      <c r="K568" s="248"/>
      <c r="L568" s="253"/>
      <c r="M568" s="254"/>
      <c r="N568" s="255"/>
      <c r="O568" s="255"/>
      <c r="P568" s="255"/>
      <c r="Q568" s="255"/>
      <c r="R568" s="255"/>
      <c r="S568" s="255"/>
      <c r="T568" s="256"/>
      <c r="U568" s="13"/>
      <c r="V568" s="13"/>
      <c r="W568" s="13"/>
      <c r="X568" s="13"/>
      <c r="Y568" s="13"/>
      <c r="Z568" s="13"/>
      <c r="AA568" s="13"/>
      <c r="AB568" s="13"/>
      <c r="AC568" s="13"/>
      <c r="AD568" s="13"/>
      <c r="AE568" s="13"/>
      <c r="AT568" s="257" t="s">
        <v>361</v>
      </c>
      <c r="AU568" s="257" t="s">
        <v>86</v>
      </c>
      <c r="AV568" s="13" t="s">
        <v>86</v>
      </c>
      <c r="AW568" s="13" t="s">
        <v>32</v>
      </c>
      <c r="AX568" s="13" t="s">
        <v>84</v>
      </c>
      <c r="AY568" s="257" t="s">
        <v>350</v>
      </c>
    </row>
    <row r="569" s="2" customFormat="1" ht="24.15" customHeight="1">
      <c r="A569" s="39"/>
      <c r="B569" s="40"/>
      <c r="C569" s="229" t="s">
        <v>918</v>
      </c>
      <c r="D569" s="229" t="s">
        <v>352</v>
      </c>
      <c r="E569" s="230" t="s">
        <v>919</v>
      </c>
      <c r="F569" s="231" t="s">
        <v>920</v>
      </c>
      <c r="G569" s="232" t="s">
        <v>914</v>
      </c>
      <c r="H569" s="233">
        <v>4</v>
      </c>
      <c r="I569" s="234"/>
      <c r="J569" s="235">
        <f>ROUND(I569*H569,2)</f>
        <v>0</v>
      </c>
      <c r="K569" s="231" t="s">
        <v>385</v>
      </c>
      <c r="L569" s="45"/>
      <c r="M569" s="236" t="s">
        <v>1</v>
      </c>
      <c r="N569" s="237" t="s">
        <v>41</v>
      </c>
      <c r="O569" s="92"/>
      <c r="P569" s="238">
        <f>O569*H569</f>
        <v>0</v>
      </c>
      <c r="Q569" s="238">
        <v>0</v>
      </c>
      <c r="R569" s="238">
        <f>Q569*H569</f>
        <v>0</v>
      </c>
      <c r="S569" s="238">
        <v>0.0172</v>
      </c>
      <c r="T569" s="239">
        <f>S569*H569</f>
        <v>0.0688</v>
      </c>
      <c r="U569" s="39"/>
      <c r="V569" s="39"/>
      <c r="W569" s="39"/>
      <c r="X569" s="39"/>
      <c r="Y569" s="39"/>
      <c r="Z569" s="39"/>
      <c r="AA569" s="39"/>
      <c r="AB569" s="39"/>
      <c r="AC569" s="39"/>
      <c r="AD569" s="39"/>
      <c r="AE569" s="39"/>
      <c r="AR569" s="240" t="s">
        <v>530</v>
      </c>
      <c r="AT569" s="240" t="s">
        <v>352</v>
      </c>
      <c r="AU569" s="240" t="s">
        <v>86</v>
      </c>
      <c r="AY569" s="18" t="s">
        <v>350</v>
      </c>
      <c r="BE569" s="241">
        <f>IF(N569="základní",J569,0)</f>
        <v>0</v>
      </c>
      <c r="BF569" s="241">
        <f>IF(N569="snížená",J569,0)</f>
        <v>0</v>
      </c>
      <c r="BG569" s="241">
        <f>IF(N569="zákl. přenesená",J569,0)</f>
        <v>0</v>
      </c>
      <c r="BH569" s="241">
        <f>IF(N569="sníž. přenesená",J569,0)</f>
        <v>0</v>
      </c>
      <c r="BI569" s="241">
        <f>IF(N569="nulová",J569,0)</f>
        <v>0</v>
      </c>
      <c r="BJ569" s="18" t="s">
        <v>84</v>
      </c>
      <c r="BK569" s="241">
        <f>ROUND(I569*H569,2)</f>
        <v>0</v>
      </c>
      <c r="BL569" s="18" t="s">
        <v>530</v>
      </c>
      <c r="BM569" s="240" t="s">
        <v>921</v>
      </c>
    </row>
    <row r="570" s="2" customFormat="1">
      <c r="A570" s="39"/>
      <c r="B570" s="40"/>
      <c r="C570" s="41"/>
      <c r="D570" s="242" t="s">
        <v>359</v>
      </c>
      <c r="E570" s="41"/>
      <c r="F570" s="243" t="s">
        <v>922</v>
      </c>
      <c r="G570" s="41"/>
      <c r="H570" s="41"/>
      <c r="I570" s="244"/>
      <c r="J570" s="41"/>
      <c r="K570" s="41"/>
      <c r="L570" s="45"/>
      <c r="M570" s="245"/>
      <c r="N570" s="246"/>
      <c r="O570" s="92"/>
      <c r="P570" s="92"/>
      <c r="Q570" s="92"/>
      <c r="R570" s="92"/>
      <c r="S570" s="92"/>
      <c r="T570" s="93"/>
      <c r="U570" s="39"/>
      <c r="V570" s="39"/>
      <c r="W570" s="39"/>
      <c r="X570" s="39"/>
      <c r="Y570" s="39"/>
      <c r="Z570" s="39"/>
      <c r="AA570" s="39"/>
      <c r="AB570" s="39"/>
      <c r="AC570" s="39"/>
      <c r="AD570" s="39"/>
      <c r="AE570" s="39"/>
      <c r="AT570" s="18" t="s">
        <v>359</v>
      </c>
      <c r="AU570" s="18" t="s">
        <v>86</v>
      </c>
    </row>
    <row r="571" s="13" customFormat="1">
      <c r="A571" s="13"/>
      <c r="B571" s="247"/>
      <c r="C571" s="248"/>
      <c r="D571" s="242" t="s">
        <v>361</v>
      </c>
      <c r="E571" s="249" t="s">
        <v>1</v>
      </c>
      <c r="F571" s="250" t="s">
        <v>923</v>
      </c>
      <c r="G571" s="248"/>
      <c r="H571" s="251">
        <v>4</v>
      </c>
      <c r="I571" s="252"/>
      <c r="J571" s="248"/>
      <c r="K571" s="248"/>
      <c r="L571" s="253"/>
      <c r="M571" s="254"/>
      <c r="N571" s="255"/>
      <c r="O571" s="255"/>
      <c r="P571" s="255"/>
      <c r="Q571" s="255"/>
      <c r="R571" s="255"/>
      <c r="S571" s="255"/>
      <c r="T571" s="256"/>
      <c r="U571" s="13"/>
      <c r="V571" s="13"/>
      <c r="W571" s="13"/>
      <c r="X571" s="13"/>
      <c r="Y571" s="13"/>
      <c r="Z571" s="13"/>
      <c r="AA571" s="13"/>
      <c r="AB571" s="13"/>
      <c r="AC571" s="13"/>
      <c r="AD571" s="13"/>
      <c r="AE571" s="13"/>
      <c r="AT571" s="257" t="s">
        <v>361</v>
      </c>
      <c r="AU571" s="257" t="s">
        <v>86</v>
      </c>
      <c r="AV571" s="13" t="s">
        <v>86</v>
      </c>
      <c r="AW571" s="13" t="s">
        <v>32</v>
      </c>
      <c r="AX571" s="13" t="s">
        <v>84</v>
      </c>
      <c r="AY571" s="257" t="s">
        <v>350</v>
      </c>
    </row>
    <row r="572" s="2" customFormat="1" ht="16.5" customHeight="1">
      <c r="A572" s="39"/>
      <c r="B572" s="40"/>
      <c r="C572" s="229" t="s">
        <v>924</v>
      </c>
      <c r="D572" s="229" t="s">
        <v>352</v>
      </c>
      <c r="E572" s="230" t="s">
        <v>925</v>
      </c>
      <c r="F572" s="231" t="s">
        <v>926</v>
      </c>
      <c r="G572" s="232" t="s">
        <v>914</v>
      </c>
      <c r="H572" s="233">
        <v>2</v>
      </c>
      <c r="I572" s="234"/>
      <c r="J572" s="235">
        <f>ROUND(I572*H572,2)</f>
        <v>0</v>
      </c>
      <c r="K572" s="231" t="s">
        <v>385</v>
      </c>
      <c r="L572" s="45"/>
      <c r="M572" s="236" t="s">
        <v>1</v>
      </c>
      <c r="N572" s="237" t="s">
        <v>41</v>
      </c>
      <c r="O572" s="92"/>
      <c r="P572" s="238">
        <f>O572*H572</f>
        <v>0</v>
      </c>
      <c r="Q572" s="238">
        <v>0</v>
      </c>
      <c r="R572" s="238">
        <f>Q572*H572</f>
        <v>0</v>
      </c>
      <c r="S572" s="238">
        <v>0.019460000000000002</v>
      </c>
      <c r="T572" s="239">
        <f>S572*H572</f>
        <v>0.038920000000000003</v>
      </c>
      <c r="U572" s="39"/>
      <c r="V572" s="39"/>
      <c r="W572" s="39"/>
      <c r="X572" s="39"/>
      <c r="Y572" s="39"/>
      <c r="Z572" s="39"/>
      <c r="AA572" s="39"/>
      <c r="AB572" s="39"/>
      <c r="AC572" s="39"/>
      <c r="AD572" s="39"/>
      <c r="AE572" s="39"/>
      <c r="AR572" s="240" t="s">
        <v>530</v>
      </c>
      <c r="AT572" s="240" t="s">
        <v>352</v>
      </c>
      <c r="AU572" s="240" t="s">
        <v>86</v>
      </c>
      <c r="AY572" s="18" t="s">
        <v>350</v>
      </c>
      <c r="BE572" s="241">
        <f>IF(N572="základní",J572,0)</f>
        <v>0</v>
      </c>
      <c r="BF572" s="241">
        <f>IF(N572="snížená",J572,0)</f>
        <v>0</v>
      </c>
      <c r="BG572" s="241">
        <f>IF(N572="zákl. přenesená",J572,0)</f>
        <v>0</v>
      </c>
      <c r="BH572" s="241">
        <f>IF(N572="sníž. přenesená",J572,0)</f>
        <v>0</v>
      </c>
      <c r="BI572" s="241">
        <f>IF(N572="nulová",J572,0)</f>
        <v>0</v>
      </c>
      <c r="BJ572" s="18" t="s">
        <v>84</v>
      </c>
      <c r="BK572" s="241">
        <f>ROUND(I572*H572,2)</f>
        <v>0</v>
      </c>
      <c r="BL572" s="18" t="s">
        <v>530</v>
      </c>
      <c r="BM572" s="240" t="s">
        <v>927</v>
      </c>
    </row>
    <row r="573" s="2" customFormat="1">
      <c r="A573" s="39"/>
      <c r="B573" s="40"/>
      <c r="C573" s="41"/>
      <c r="D573" s="242" t="s">
        <v>359</v>
      </c>
      <c r="E573" s="41"/>
      <c r="F573" s="243" t="s">
        <v>928</v>
      </c>
      <c r="G573" s="41"/>
      <c r="H573" s="41"/>
      <c r="I573" s="244"/>
      <c r="J573" s="41"/>
      <c r="K573" s="41"/>
      <c r="L573" s="45"/>
      <c r="M573" s="245"/>
      <c r="N573" s="246"/>
      <c r="O573" s="92"/>
      <c r="P573" s="92"/>
      <c r="Q573" s="92"/>
      <c r="R573" s="92"/>
      <c r="S573" s="92"/>
      <c r="T573" s="93"/>
      <c r="U573" s="39"/>
      <c r="V573" s="39"/>
      <c r="W573" s="39"/>
      <c r="X573" s="39"/>
      <c r="Y573" s="39"/>
      <c r="Z573" s="39"/>
      <c r="AA573" s="39"/>
      <c r="AB573" s="39"/>
      <c r="AC573" s="39"/>
      <c r="AD573" s="39"/>
      <c r="AE573" s="39"/>
      <c r="AT573" s="18" t="s">
        <v>359</v>
      </c>
      <c r="AU573" s="18" t="s">
        <v>86</v>
      </c>
    </row>
    <row r="574" s="13" customFormat="1">
      <c r="A574" s="13"/>
      <c r="B574" s="247"/>
      <c r="C574" s="248"/>
      <c r="D574" s="242" t="s">
        <v>361</v>
      </c>
      <c r="E574" s="249" t="s">
        <v>1</v>
      </c>
      <c r="F574" s="250" t="s">
        <v>500</v>
      </c>
      <c r="G574" s="248"/>
      <c r="H574" s="251">
        <v>2</v>
      </c>
      <c r="I574" s="252"/>
      <c r="J574" s="248"/>
      <c r="K574" s="248"/>
      <c r="L574" s="253"/>
      <c r="M574" s="254"/>
      <c r="N574" s="255"/>
      <c r="O574" s="255"/>
      <c r="P574" s="255"/>
      <c r="Q574" s="255"/>
      <c r="R574" s="255"/>
      <c r="S574" s="255"/>
      <c r="T574" s="256"/>
      <c r="U574" s="13"/>
      <c r="V574" s="13"/>
      <c r="W574" s="13"/>
      <c r="X574" s="13"/>
      <c r="Y574" s="13"/>
      <c r="Z574" s="13"/>
      <c r="AA574" s="13"/>
      <c r="AB574" s="13"/>
      <c r="AC574" s="13"/>
      <c r="AD574" s="13"/>
      <c r="AE574" s="13"/>
      <c r="AT574" s="257" t="s">
        <v>361</v>
      </c>
      <c r="AU574" s="257" t="s">
        <v>86</v>
      </c>
      <c r="AV574" s="13" t="s">
        <v>86</v>
      </c>
      <c r="AW574" s="13" t="s">
        <v>32</v>
      </c>
      <c r="AX574" s="13" t="s">
        <v>84</v>
      </c>
      <c r="AY574" s="257" t="s">
        <v>350</v>
      </c>
    </row>
    <row r="575" s="2" customFormat="1" ht="16.5" customHeight="1">
      <c r="A575" s="39"/>
      <c r="B575" s="40"/>
      <c r="C575" s="229" t="s">
        <v>929</v>
      </c>
      <c r="D575" s="229" t="s">
        <v>352</v>
      </c>
      <c r="E575" s="230" t="s">
        <v>930</v>
      </c>
      <c r="F575" s="231" t="s">
        <v>931</v>
      </c>
      <c r="G575" s="232" t="s">
        <v>914</v>
      </c>
      <c r="H575" s="233">
        <v>1</v>
      </c>
      <c r="I575" s="234"/>
      <c r="J575" s="235">
        <f>ROUND(I575*H575,2)</f>
        <v>0</v>
      </c>
      <c r="K575" s="231" t="s">
        <v>385</v>
      </c>
      <c r="L575" s="45"/>
      <c r="M575" s="236" t="s">
        <v>1</v>
      </c>
      <c r="N575" s="237" t="s">
        <v>41</v>
      </c>
      <c r="O575" s="92"/>
      <c r="P575" s="238">
        <f>O575*H575</f>
        <v>0</v>
      </c>
      <c r="Q575" s="238">
        <v>0</v>
      </c>
      <c r="R575" s="238">
        <f>Q575*H575</f>
        <v>0</v>
      </c>
      <c r="S575" s="238">
        <v>0.034700000000000002</v>
      </c>
      <c r="T575" s="239">
        <f>S575*H575</f>
        <v>0.034700000000000002</v>
      </c>
      <c r="U575" s="39"/>
      <c r="V575" s="39"/>
      <c r="W575" s="39"/>
      <c r="X575" s="39"/>
      <c r="Y575" s="39"/>
      <c r="Z575" s="39"/>
      <c r="AA575" s="39"/>
      <c r="AB575" s="39"/>
      <c r="AC575" s="39"/>
      <c r="AD575" s="39"/>
      <c r="AE575" s="39"/>
      <c r="AR575" s="240" t="s">
        <v>530</v>
      </c>
      <c r="AT575" s="240" t="s">
        <v>352</v>
      </c>
      <c r="AU575" s="240" t="s">
        <v>86</v>
      </c>
      <c r="AY575" s="18" t="s">
        <v>350</v>
      </c>
      <c r="BE575" s="241">
        <f>IF(N575="základní",J575,0)</f>
        <v>0</v>
      </c>
      <c r="BF575" s="241">
        <f>IF(N575="snížená",J575,0)</f>
        <v>0</v>
      </c>
      <c r="BG575" s="241">
        <f>IF(N575="zákl. přenesená",J575,0)</f>
        <v>0</v>
      </c>
      <c r="BH575" s="241">
        <f>IF(N575="sníž. přenesená",J575,0)</f>
        <v>0</v>
      </c>
      <c r="BI575" s="241">
        <f>IF(N575="nulová",J575,0)</f>
        <v>0</v>
      </c>
      <c r="BJ575" s="18" t="s">
        <v>84</v>
      </c>
      <c r="BK575" s="241">
        <f>ROUND(I575*H575,2)</f>
        <v>0</v>
      </c>
      <c r="BL575" s="18" t="s">
        <v>530</v>
      </c>
      <c r="BM575" s="240" t="s">
        <v>932</v>
      </c>
    </row>
    <row r="576" s="2" customFormat="1">
      <c r="A576" s="39"/>
      <c r="B576" s="40"/>
      <c r="C576" s="41"/>
      <c r="D576" s="242" t="s">
        <v>359</v>
      </c>
      <c r="E576" s="41"/>
      <c r="F576" s="243" t="s">
        <v>933</v>
      </c>
      <c r="G576" s="41"/>
      <c r="H576" s="41"/>
      <c r="I576" s="244"/>
      <c r="J576" s="41"/>
      <c r="K576" s="41"/>
      <c r="L576" s="45"/>
      <c r="M576" s="245"/>
      <c r="N576" s="246"/>
      <c r="O576" s="92"/>
      <c r="P576" s="92"/>
      <c r="Q576" s="92"/>
      <c r="R576" s="92"/>
      <c r="S576" s="92"/>
      <c r="T576" s="93"/>
      <c r="U576" s="39"/>
      <c r="V576" s="39"/>
      <c r="W576" s="39"/>
      <c r="X576" s="39"/>
      <c r="Y576" s="39"/>
      <c r="Z576" s="39"/>
      <c r="AA576" s="39"/>
      <c r="AB576" s="39"/>
      <c r="AC576" s="39"/>
      <c r="AD576" s="39"/>
      <c r="AE576" s="39"/>
      <c r="AT576" s="18" t="s">
        <v>359</v>
      </c>
      <c r="AU576" s="18" t="s">
        <v>86</v>
      </c>
    </row>
    <row r="577" s="13" customFormat="1">
      <c r="A577" s="13"/>
      <c r="B577" s="247"/>
      <c r="C577" s="248"/>
      <c r="D577" s="242" t="s">
        <v>361</v>
      </c>
      <c r="E577" s="249" t="s">
        <v>1</v>
      </c>
      <c r="F577" s="250" t="s">
        <v>934</v>
      </c>
      <c r="G577" s="248"/>
      <c r="H577" s="251">
        <v>1</v>
      </c>
      <c r="I577" s="252"/>
      <c r="J577" s="248"/>
      <c r="K577" s="248"/>
      <c r="L577" s="253"/>
      <c r="M577" s="254"/>
      <c r="N577" s="255"/>
      <c r="O577" s="255"/>
      <c r="P577" s="255"/>
      <c r="Q577" s="255"/>
      <c r="R577" s="255"/>
      <c r="S577" s="255"/>
      <c r="T577" s="256"/>
      <c r="U577" s="13"/>
      <c r="V577" s="13"/>
      <c r="W577" s="13"/>
      <c r="X577" s="13"/>
      <c r="Y577" s="13"/>
      <c r="Z577" s="13"/>
      <c r="AA577" s="13"/>
      <c r="AB577" s="13"/>
      <c r="AC577" s="13"/>
      <c r="AD577" s="13"/>
      <c r="AE577" s="13"/>
      <c r="AT577" s="257" t="s">
        <v>361</v>
      </c>
      <c r="AU577" s="257" t="s">
        <v>86</v>
      </c>
      <c r="AV577" s="13" t="s">
        <v>86</v>
      </c>
      <c r="AW577" s="13" t="s">
        <v>32</v>
      </c>
      <c r="AX577" s="13" t="s">
        <v>84</v>
      </c>
      <c r="AY577" s="257" t="s">
        <v>350</v>
      </c>
    </row>
    <row r="578" s="12" customFormat="1" ht="22.8" customHeight="1">
      <c r="A578" s="12"/>
      <c r="B578" s="213"/>
      <c r="C578" s="214"/>
      <c r="D578" s="215" t="s">
        <v>75</v>
      </c>
      <c r="E578" s="227" t="s">
        <v>935</v>
      </c>
      <c r="F578" s="227" t="s">
        <v>936</v>
      </c>
      <c r="G578" s="214"/>
      <c r="H578" s="214"/>
      <c r="I578" s="217"/>
      <c r="J578" s="228">
        <f>BK578</f>
        <v>0</v>
      </c>
      <c r="K578" s="214"/>
      <c r="L578" s="219"/>
      <c r="M578" s="220"/>
      <c r="N578" s="221"/>
      <c r="O578" s="221"/>
      <c r="P578" s="222">
        <f>SUM(P579:P625)</f>
        <v>0</v>
      </c>
      <c r="Q578" s="221"/>
      <c r="R578" s="222">
        <f>SUM(R579:R625)</f>
        <v>0</v>
      </c>
      <c r="S578" s="221"/>
      <c r="T578" s="223">
        <f>SUM(T579:T625)</f>
        <v>22.3924752</v>
      </c>
      <c r="U578" s="12"/>
      <c r="V578" s="12"/>
      <c r="W578" s="12"/>
      <c r="X578" s="12"/>
      <c r="Y578" s="12"/>
      <c r="Z578" s="12"/>
      <c r="AA578" s="12"/>
      <c r="AB578" s="12"/>
      <c r="AC578" s="12"/>
      <c r="AD578" s="12"/>
      <c r="AE578" s="12"/>
      <c r="AR578" s="224" t="s">
        <v>86</v>
      </c>
      <c r="AT578" s="225" t="s">
        <v>75</v>
      </c>
      <c r="AU578" s="225" t="s">
        <v>84</v>
      </c>
      <c r="AY578" s="224" t="s">
        <v>350</v>
      </c>
      <c r="BK578" s="226">
        <f>SUM(BK579:BK625)</f>
        <v>0</v>
      </c>
    </row>
    <row r="579" s="2" customFormat="1" ht="24.15" customHeight="1">
      <c r="A579" s="39"/>
      <c r="B579" s="40"/>
      <c r="C579" s="229" t="s">
        <v>937</v>
      </c>
      <c r="D579" s="229" t="s">
        <v>352</v>
      </c>
      <c r="E579" s="230" t="s">
        <v>938</v>
      </c>
      <c r="F579" s="231" t="s">
        <v>939</v>
      </c>
      <c r="G579" s="232" t="s">
        <v>355</v>
      </c>
      <c r="H579" s="233">
        <v>69.915999999999997</v>
      </c>
      <c r="I579" s="234"/>
      <c r="J579" s="235">
        <f>ROUND(I579*H579,2)</f>
        <v>0</v>
      </c>
      <c r="K579" s="231" t="s">
        <v>356</v>
      </c>
      <c r="L579" s="45"/>
      <c r="M579" s="236" t="s">
        <v>1</v>
      </c>
      <c r="N579" s="237" t="s">
        <v>41</v>
      </c>
      <c r="O579" s="92"/>
      <c r="P579" s="238">
        <f>O579*H579</f>
        <v>0</v>
      </c>
      <c r="Q579" s="238">
        <v>0</v>
      </c>
      <c r="R579" s="238">
        <f>Q579*H579</f>
        <v>0</v>
      </c>
      <c r="S579" s="238">
        <v>0.0030000000000000001</v>
      </c>
      <c r="T579" s="239">
        <f>S579*H579</f>
        <v>0.20974799999999999</v>
      </c>
      <c r="U579" s="39"/>
      <c r="V579" s="39"/>
      <c r="W579" s="39"/>
      <c r="X579" s="39"/>
      <c r="Y579" s="39"/>
      <c r="Z579" s="39"/>
      <c r="AA579" s="39"/>
      <c r="AB579" s="39"/>
      <c r="AC579" s="39"/>
      <c r="AD579" s="39"/>
      <c r="AE579" s="39"/>
      <c r="AR579" s="240" t="s">
        <v>530</v>
      </c>
      <c r="AT579" s="240" t="s">
        <v>352</v>
      </c>
      <c r="AU579" s="240" t="s">
        <v>86</v>
      </c>
      <c r="AY579" s="18" t="s">
        <v>350</v>
      </c>
      <c r="BE579" s="241">
        <f>IF(N579="základní",J579,0)</f>
        <v>0</v>
      </c>
      <c r="BF579" s="241">
        <f>IF(N579="snížená",J579,0)</f>
        <v>0</v>
      </c>
      <c r="BG579" s="241">
        <f>IF(N579="zákl. přenesená",J579,0)</f>
        <v>0</v>
      </c>
      <c r="BH579" s="241">
        <f>IF(N579="sníž. přenesená",J579,0)</f>
        <v>0</v>
      </c>
      <c r="BI579" s="241">
        <f>IF(N579="nulová",J579,0)</f>
        <v>0</v>
      </c>
      <c r="BJ579" s="18" t="s">
        <v>84</v>
      </c>
      <c r="BK579" s="241">
        <f>ROUND(I579*H579,2)</f>
        <v>0</v>
      </c>
      <c r="BL579" s="18" t="s">
        <v>530</v>
      </c>
      <c r="BM579" s="240" t="s">
        <v>940</v>
      </c>
    </row>
    <row r="580" s="2" customFormat="1">
      <c r="A580" s="39"/>
      <c r="B580" s="40"/>
      <c r="C580" s="41"/>
      <c r="D580" s="242" t="s">
        <v>359</v>
      </c>
      <c r="E580" s="41"/>
      <c r="F580" s="243" t="s">
        <v>941</v>
      </c>
      <c r="G580" s="41"/>
      <c r="H580" s="41"/>
      <c r="I580" s="244"/>
      <c r="J580" s="41"/>
      <c r="K580" s="41"/>
      <c r="L580" s="45"/>
      <c r="M580" s="245"/>
      <c r="N580" s="246"/>
      <c r="O580" s="92"/>
      <c r="P580" s="92"/>
      <c r="Q580" s="92"/>
      <c r="R580" s="92"/>
      <c r="S580" s="92"/>
      <c r="T580" s="93"/>
      <c r="U580" s="39"/>
      <c r="V580" s="39"/>
      <c r="W580" s="39"/>
      <c r="X580" s="39"/>
      <c r="Y580" s="39"/>
      <c r="Z580" s="39"/>
      <c r="AA580" s="39"/>
      <c r="AB580" s="39"/>
      <c r="AC580" s="39"/>
      <c r="AD580" s="39"/>
      <c r="AE580" s="39"/>
      <c r="AT580" s="18" t="s">
        <v>359</v>
      </c>
      <c r="AU580" s="18" t="s">
        <v>86</v>
      </c>
    </row>
    <row r="581" s="13" customFormat="1">
      <c r="A581" s="13"/>
      <c r="B581" s="247"/>
      <c r="C581" s="248"/>
      <c r="D581" s="242" t="s">
        <v>361</v>
      </c>
      <c r="E581" s="249" t="s">
        <v>1</v>
      </c>
      <c r="F581" s="250" t="s">
        <v>942</v>
      </c>
      <c r="G581" s="248"/>
      <c r="H581" s="251">
        <v>69.915999999999997</v>
      </c>
      <c r="I581" s="252"/>
      <c r="J581" s="248"/>
      <c r="K581" s="248"/>
      <c r="L581" s="253"/>
      <c r="M581" s="254"/>
      <c r="N581" s="255"/>
      <c r="O581" s="255"/>
      <c r="P581" s="255"/>
      <c r="Q581" s="255"/>
      <c r="R581" s="255"/>
      <c r="S581" s="255"/>
      <c r="T581" s="256"/>
      <c r="U581" s="13"/>
      <c r="V581" s="13"/>
      <c r="W581" s="13"/>
      <c r="X581" s="13"/>
      <c r="Y581" s="13"/>
      <c r="Z581" s="13"/>
      <c r="AA581" s="13"/>
      <c r="AB581" s="13"/>
      <c r="AC581" s="13"/>
      <c r="AD581" s="13"/>
      <c r="AE581" s="13"/>
      <c r="AT581" s="257" t="s">
        <v>361</v>
      </c>
      <c r="AU581" s="257" t="s">
        <v>86</v>
      </c>
      <c r="AV581" s="13" t="s">
        <v>86</v>
      </c>
      <c r="AW581" s="13" t="s">
        <v>32</v>
      </c>
      <c r="AX581" s="13" t="s">
        <v>84</v>
      </c>
      <c r="AY581" s="257" t="s">
        <v>350</v>
      </c>
    </row>
    <row r="582" s="2" customFormat="1" ht="24.15" customHeight="1">
      <c r="A582" s="39"/>
      <c r="B582" s="40"/>
      <c r="C582" s="229" t="s">
        <v>943</v>
      </c>
      <c r="D582" s="229" t="s">
        <v>352</v>
      </c>
      <c r="E582" s="230" t="s">
        <v>944</v>
      </c>
      <c r="F582" s="231" t="s">
        <v>945</v>
      </c>
      <c r="G582" s="232" t="s">
        <v>355</v>
      </c>
      <c r="H582" s="233">
        <v>145.83600000000001</v>
      </c>
      <c r="I582" s="234"/>
      <c r="J582" s="235">
        <f>ROUND(I582*H582,2)</f>
        <v>0</v>
      </c>
      <c r="K582" s="231" t="s">
        <v>356</v>
      </c>
      <c r="L582" s="45"/>
      <c r="M582" s="236" t="s">
        <v>1</v>
      </c>
      <c r="N582" s="237" t="s">
        <v>41</v>
      </c>
      <c r="O582" s="92"/>
      <c r="P582" s="238">
        <f>O582*H582</f>
        <v>0</v>
      </c>
      <c r="Q582" s="238">
        <v>0</v>
      </c>
      <c r="R582" s="238">
        <f>Q582*H582</f>
        <v>0</v>
      </c>
      <c r="S582" s="238">
        <v>0.013429999999999999</v>
      </c>
      <c r="T582" s="239">
        <f>S582*H582</f>
        <v>1.95857748</v>
      </c>
      <c r="U582" s="39"/>
      <c r="V582" s="39"/>
      <c r="W582" s="39"/>
      <c r="X582" s="39"/>
      <c r="Y582" s="39"/>
      <c r="Z582" s="39"/>
      <c r="AA582" s="39"/>
      <c r="AB582" s="39"/>
      <c r="AC582" s="39"/>
      <c r="AD582" s="39"/>
      <c r="AE582" s="39"/>
      <c r="AR582" s="240" t="s">
        <v>530</v>
      </c>
      <c r="AT582" s="240" t="s">
        <v>352</v>
      </c>
      <c r="AU582" s="240" t="s">
        <v>86</v>
      </c>
      <c r="AY582" s="18" t="s">
        <v>350</v>
      </c>
      <c r="BE582" s="241">
        <f>IF(N582="základní",J582,0)</f>
        <v>0</v>
      </c>
      <c r="BF582" s="241">
        <f>IF(N582="snížená",J582,0)</f>
        <v>0</v>
      </c>
      <c r="BG582" s="241">
        <f>IF(N582="zákl. přenesená",J582,0)</f>
        <v>0</v>
      </c>
      <c r="BH582" s="241">
        <f>IF(N582="sníž. přenesená",J582,0)</f>
        <v>0</v>
      </c>
      <c r="BI582" s="241">
        <f>IF(N582="nulová",J582,0)</f>
        <v>0</v>
      </c>
      <c r="BJ582" s="18" t="s">
        <v>84</v>
      </c>
      <c r="BK582" s="241">
        <f>ROUND(I582*H582,2)</f>
        <v>0</v>
      </c>
      <c r="BL582" s="18" t="s">
        <v>530</v>
      </c>
      <c r="BM582" s="240" t="s">
        <v>946</v>
      </c>
    </row>
    <row r="583" s="2" customFormat="1">
      <c r="A583" s="39"/>
      <c r="B583" s="40"/>
      <c r="C583" s="41"/>
      <c r="D583" s="242" t="s">
        <v>359</v>
      </c>
      <c r="E583" s="41"/>
      <c r="F583" s="243" t="s">
        <v>947</v>
      </c>
      <c r="G583" s="41"/>
      <c r="H583" s="41"/>
      <c r="I583" s="244"/>
      <c r="J583" s="41"/>
      <c r="K583" s="41"/>
      <c r="L583" s="45"/>
      <c r="M583" s="245"/>
      <c r="N583" s="246"/>
      <c r="O583" s="92"/>
      <c r="P583" s="92"/>
      <c r="Q583" s="92"/>
      <c r="R583" s="92"/>
      <c r="S583" s="92"/>
      <c r="T583" s="93"/>
      <c r="U583" s="39"/>
      <c r="V583" s="39"/>
      <c r="W583" s="39"/>
      <c r="X583" s="39"/>
      <c r="Y583" s="39"/>
      <c r="Z583" s="39"/>
      <c r="AA583" s="39"/>
      <c r="AB583" s="39"/>
      <c r="AC583" s="39"/>
      <c r="AD583" s="39"/>
      <c r="AE583" s="39"/>
      <c r="AT583" s="18" t="s">
        <v>359</v>
      </c>
      <c r="AU583" s="18" t="s">
        <v>86</v>
      </c>
    </row>
    <row r="584" s="15" customFormat="1">
      <c r="A584" s="15"/>
      <c r="B584" s="269"/>
      <c r="C584" s="270"/>
      <c r="D584" s="242" t="s">
        <v>361</v>
      </c>
      <c r="E584" s="271" t="s">
        <v>1</v>
      </c>
      <c r="F584" s="272" t="s">
        <v>693</v>
      </c>
      <c r="G584" s="270"/>
      <c r="H584" s="271" t="s">
        <v>1</v>
      </c>
      <c r="I584" s="273"/>
      <c r="J584" s="270"/>
      <c r="K584" s="270"/>
      <c r="L584" s="274"/>
      <c r="M584" s="275"/>
      <c r="N584" s="276"/>
      <c r="O584" s="276"/>
      <c r="P584" s="276"/>
      <c r="Q584" s="276"/>
      <c r="R584" s="276"/>
      <c r="S584" s="276"/>
      <c r="T584" s="277"/>
      <c r="U584" s="15"/>
      <c r="V584" s="15"/>
      <c r="W584" s="15"/>
      <c r="X584" s="15"/>
      <c r="Y584" s="15"/>
      <c r="Z584" s="15"/>
      <c r="AA584" s="15"/>
      <c r="AB584" s="15"/>
      <c r="AC584" s="15"/>
      <c r="AD584" s="15"/>
      <c r="AE584" s="15"/>
      <c r="AT584" s="278" t="s">
        <v>361</v>
      </c>
      <c r="AU584" s="278" t="s">
        <v>86</v>
      </c>
      <c r="AV584" s="15" t="s">
        <v>84</v>
      </c>
      <c r="AW584" s="15" t="s">
        <v>32</v>
      </c>
      <c r="AX584" s="15" t="s">
        <v>76</v>
      </c>
      <c r="AY584" s="278" t="s">
        <v>350</v>
      </c>
    </row>
    <row r="585" s="13" customFormat="1">
      <c r="A585" s="13"/>
      <c r="B585" s="247"/>
      <c r="C585" s="248"/>
      <c r="D585" s="242" t="s">
        <v>361</v>
      </c>
      <c r="E585" s="249" t="s">
        <v>1</v>
      </c>
      <c r="F585" s="250" t="s">
        <v>948</v>
      </c>
      <c r="G585" s="248"/>
      <c r="H585" s="251">
        <v>103.481</v>
      </c>
      <c r="I585" s="252"/>
      <c r="J585" s="248"/>
      <c r="K585" s="248"/>
      <c r="L585" s="253"/>
      <c r="M585" s="254"/>
      <c r="N585" s="255"/>
      <c r="O585" s="255"/>
      <c r="P585" s="255"/>
      <c r="Q585" s="255"/>
      <c r="R585" s="255"/>
      <c r="S585" s="255"/>
      <c r="T585" s="256"/>
      <c r="U585" s="13"/>
      <c r="V585" s="13"/>
      <c r="W585" s="13"/>
      <c r="X585" s="13"/>
      <c r="Y585" s="13"/>
      <c r="Z585" s="13"/>
      <c r="AA585" s="13"/>
      <c r="AB585" s="13"/>
      <c r="AC585" s="13"/>
      <c r="AD585" s="13"/>
      <c r="AE585" s="13"/>
      <c r="AT585" s="257" t="s">
        <v>361</v>
      </c>
      <c r="AU585" s="257" t="s">
        <v>86</v>
      </c>
      <c r="AV585" s="13" t="s">
        <v>86</v>
      </c>
      <c r="AW585" s="13" t="s">
        <v>32</v>
      </c>
      <c r="AX585" s="13" t="s">
        <v>76</v>
      </c>
      <c r="AY585" s="257" t="s">
        <v>350</v>
      </c>
    </row>
    <row r="586" s="13" customFormat="1">
      <c r="A586" s="13"/>
      <c r="B586" s="247"/>
      <c r="C586" s="248"/>
      <c r="D586" s="242" t="s">
        <v>361</v>
      </c>
      <c r="E586" s="249" t="s">
        <v>1</v>
      </c>
      <c r="F586" s="250" t="s">
        <v>949</v>
      </c>
      <c r="G586" s="248"/>
      <c r="H586" s="251">
        <v>42.354999999999997</v>
      </c>
      <c r="I586" s="252"/>
      <c r="J586" s="248"/>
      <c r="K586" s="248"/>
      <c r="L586" s="253"/>
      <c r="M586" s="254"/>
      <c r="N586" s="255"/>
      <c r="O586" s="255"/>
      <c r="P586" s="255"/>
      <c r="Q586" s="255"/>
      <c r="R586" s="255"/>
      <c r="S586" s="255"/>
      <c r="T586" s="256"/>
      <c r="U586" s="13"/>
      <c r="V586" s="13"/>
      <c r="W586" s="13"/>
      <c r="X586" s="13"/>
      <c r="Y586" s="13"/>
      <c r="Z586" s="13"/>
      <c r="AA586" s="13"/>
      <c r="AB586" s="13"/>
      <c r="AC586" s="13"/>
      <c r="AD586" s="13"/>
      <c r="AE586" s="13"/>
      <c r="AT586" s="257" t="s">
        <v>361</v>
      </c>
      <c r="AU586" s="257" t="s">
        <v>86</v>
      </c>
      <c r="AV586" s="13" t="s">
        <v>86</v>
      </c>
      <c r="AW586" s="13" t="s">
        <v>32</v>
      </c>
      <c r="AX586" s="13" t="s">
        <v>76</v>
      </c>
      <c r="AY586" s="257" t="s">
        <v>350</v>
      </c>
    </row>
    <row r="587" s="14" customFormat="1">
      <c r="A587" s="14"/>
      <c r="B587" s="258"/>
      <c r="C587" s="259"/>
      <c r="D587" s="242" t="s">
        <v>361</v>
      </c>
      <c r="E587" s="260" t="s">
        <v>1</v>
      </c>
      <c r="F587" s="261" t="s">
        <v>364</v>
      </c>
      <c r="G587" s="259"/>
      <c r="H587" s="262">
        <v>145.83600000000001</v>
      </c>
      <c r="I587" s="263"/>
      <c r="J587" s="259"/>
      <c r="K587" s="259"/>
      <c r="L587" s="264"/>
      <c r="M587" s="265"/>
      <c r="N587" s="266"/>
      <c r="O587" s="266"/>
      <c r="P587" s="266"/>
      <c r="Q587" s="266"/>
      <c r="R587" s="266"/>
      <c r="S587" s="266"/>
      <c r="T587" s="267"/>
      <c r="U587" s="14"/>
      <c r="V587" s="14"/>
      <c r="W587" s="14"/>
      <c r="X587" s="14"/>
      <c r="Y587" s="14"/>
      <c r="Z587" s="14"/>
      <c r="AA587" s="14"/>
      <c r="AB587" s="14"/>
      <c r="AC587" s="14"/>
      <c r="AD587" s="14"/>
      <c r="AE587" s="14"/>
      <c r="AT587" s="268" t="s">
        <v>361</v>
      </c>
      <c r="AU587" s="268" t="s">
        <v>86</v>
      </c>
      <c r="AV587" s="14" t="s">
        <v>357</v>
      </c>
      <c r="AW587" s="14" t="s">
        <v>32</v>
      </c>
      <c r="AX587" s="14" t="s">
        <v>84</v>
      </c>
      <c r="AY587" s="268" t="s">
        <v>350</v>
      </c>
    </row>
    <row r="588" s="2" customFormat="1" ht="16.5" customHeight="1">
      <c r="A588" s="39"/>
      <c r="B588" s="40"/>
      <c r="C588" s="229" t="s">
        <v>950</v>
      </c>
      <c r="D588" s="229" t="s">
        <v>352</v>
      </c>
      <c r="E588" s="230" t="s">
        <v>951</v>
      </c>
      <c r="F588" s="231" t="s">
        <v>952</v>
      </c>
      <c r="G588" s="232" t="s">
        <v>355</v>
      </c>
      <c r="H588" s="233">
        <v>1172.0709999999999</v>
      </c>
      <c r="I588" s="234"/>
      <c r="J588" s="235">
        <f>ROUND(I588*H588,2)</f>
        <v>0</v>
      </c>
      <c r="K588" s="231" t="s">
        <v>356</v>
      </c>
      <c r="L588" s="45"/>
      <c r="M588" s="236" t="s">
        <v>1</v>
      </c>
      <c r="N588" s="237" t="s">
        <v>41</v>
      </c>
      <c r="O588" s="92"/>
      <c r="P588" s="238">
        <f>O588*H588</f>
        <v>0</v>
      </c>
      <c r="Q588" s="238">
        <v>0</v>
      </c>
      <c r="R588" s="238">
        <f>Q588*H588</f>
        <v>0</v>
      </c>
      <c r="S588" s="238">
        <v>0.00132</v>
      </c>
      <c r="T588" s="239">
        <f>S588*H588</f>
        <v>1.5471337199999999</v>
      </c>
      <c r="U588" s="39"/>
      <c r="V588" s="39"/>
      <c r="W588" s="39"/>
      <c r="X588" s="39"/>
      <c r="Y588" s="39"/>
      <c r="Z588" s="39"/>
      <c r="AA588" s="39"/>
      <c r="AB588" s="39"/>
      <c r="AC588" s="39"/>
      <c r="AD588" s="39"/>
      <c r="AE588" s="39"/>
      <c r="AR588" s="240" t="s">
        <v>530</v>
      </c>
      <c r="AT588" s="240" t="s">
        <v>352</v>
      </c>
      <c r="AU588" s="240" t="s">
        <v>86</v>
      </c>
      <c r="AY588" s="18" t="s">
        <v>350</v>
      </c>
      <c r="BE588" s="241">
        <f>IF(N588="základní",J588,0)</f>
        <v>0</v>
      </c>
      <c r="BF588" s="241">
        <f>IF(N588="snížená",J588,0)</f>
        <v>0</v>
      </c>
      <c r="BG588" s="241">
        <f>IF(N588="zákl. přenesená",J588,0)</f>
        <v>0</v>
      </c>
      <c r="BH588" s="241">
        <f>IF(N588="sníž. přenesená",J588,0)</f>
        <v>0</v>
      </c>
      <c r="BI588" s="241">
        <f>IF(N588="nulová",J588,0)</f>
        <v>0</v>
      </c>
      <c r="BJ588" s="18" t="s">
        <v>84</v>
      </c>
      <c r="BK588" s="241">
        <f>ROUND(I588*H588,2)</f>
        <v>0</v>
      </c>
      <c r="BL588" s="18" t="s">
        <v>530</v>
      </c>
      <c r="BM588" s="240" t="s">
        <v>953</v>
      </c>
    </row>
    <row r="589" s="2" customFormat="1">
      <c r="A589" s="39"/>
      <c r="B589" s="40"/>
      <c r="C589" s="41"/>
      <c r="D589" s="242" t="s">
        <v>359</v>
      </c>
      <c r="E589" s="41"/>
      <c r="F589" s="243" t="s">
        <v>954</v>
      </c>
      <c r="G589" s="41"/>
      <c r="H589" s="41"/>
      <c r="I589" s="244"/>
      <c r="J589" s="41"/>
      <c r="K589" s="41"/>
      <c r="L589" s="45"/>
      <c r="M589" s="245"/>
      <c r="N589" s="246"/>
      <c r="O589" s="92"/>
      <c r="P589" s="92"/>
      <c r="Q589" s="92"/>
      <c r="R589" s="92"/>
      <c r="S589" s="92"/>
      <c r="T589" s="93"/>
      <c r="U589" s="39"/>
      <c r="V589" s="39"/>
      <c r="W589" s="39"/>
      <c r="X589" s="39"/>
      <c r="Y589" s="39"/>
      <c r="Z589" s="39"/>
      <c r="AA589" s="39"/>
      <c r="AB589" s="39"/>
      <c r="AC589" s="39"/>
      <c r="AD589" s="39"/>
      <c r="AE589" s="39"/>
      <c r="AT589" s="18" t="s">
        <v>359</v>
      </c>
      <c r="AU589" s="18" t="s">
        <v>86</v>
      </c>
    </row>
    <row r="590" s="15" customFormat="1">
      <c r="A590" s="15"/>
      <c r="B590" s="269"/>
      <c r="C590" s="270"/>
      <c r="D590" s="242" t="s">
        <v>361</v>
      </c>
      <c r="E590" s="271" t="s">
        <v>1</v>
      </c>
      <c r="F590" s="272" t="s">
        <v>955</v>
      </c>
      <c r="G590" s="270"/>
      <c r="H590" s="271" t="s">
        <v>1</v>
      </c>
      <c r="I590" s="273"/>
      <c r="J590" s="270"/>
      <c r="K590" s="270"/>
      <c r="L590" s="274"/>
      <c r="M590" s="275"/>
      <c r="N590" s="276"/>
      <c r="O590" s="276"/>
      <c r="P590" s="276"/>
      <c r="Q590" s="276"/>
      <c r="R590" s="276"/>
      <c r="S590" s="276"/>
      <c r="T590" s="277"/>
      <c r="U590" s="15"/>
      <c r="V590" s="15"/>
      <c r="W590" s="15"/>
      <c r="X590" s="15"/>
      <c r="Y590" s="15"/>
      <c r="Z590" s="15"/>
      <c r="AA590" s="15"/>
      <c r="AB590" s="15"/>
      <c r="AC590" s="15"/>
      <c r="AD590" s="15"/>
      <c r="AE590" s="15"/>
      <c r="AT590" s="278" t="s">
        <v>361</v>
      </c>
      <c r="AU590" s="278" t="s">
        <v>86</v>
      </c>
      <c r="AV590" s="15" t="s">
        <v>84</v>
      </c>
      <c r="AW590" s="15" t="s">
        <v>32</v>
      </c>
      <c r="AX590" s="15" t="s">
        <v>76</v>
      </c>
      <c r="AY590" s="278" t="s">
        <v>350</v>
      </c>
    </row>
    <row r="591" s="13" customFormat="1">
      <c r="A591" s="13"/>
      <c r="B591" s="247"/>
      <c r="C591" s="248"/>
      <c r="D591" s="242" t="s">
        <v>361</v>
      </c>
      <c r="E591" s="249" t="s">
        <v>1</v>
      </c>
      <c r="F591" s="250" t="s">
        <v>956</v>
      </c>
      <c r="G591" s="248"/>
      <c r="H591" s="251">
        <v>682.61000000000001</v>
      </c>
      <c r="I591" s="252"/>
      <c r="J591" s="248"/>
      <c r="K591" s="248"/>
      <c r="L591" s="253"/>
      <c r="M591" s="254"/>
      <c r="N591" s="255"/>
      <c r="O591" s="255"/>
      <c r="P591" s="255"/>
      <c r="Q591" s="255"/>
      <c r="R591" s="255"/>
      <c r="S591" s="255"/>
      <c r="T591" s="256"/>
      <c r="U591" s="13"/>
      <c r="V591" s="13"/>
      <c r="W591" s="13"/>
      <c r="X591" s="13"/>
      <c r="Y591" s="13"/>
      <c r="Z591" s="13"/>
      <c r="AA591" s="13"/>
      <c r="AB591" s="13"/>
      <c r="AC591" s="13"/>
      <c r="AD591" s="13"/>
      <c r="AE591" s="13"/>
      <c r="AT591" s="257" t="s">
        <v>361</v>
      </c>
      <c r="AU591" s="257" t="s">
        <v>86</v>
      </c>
      <c r="AV591" s="13" t="s">
        <v>86</v>
      </c>
      <c r="AW591" s="13" t="s">
        <v>32</v>
      </c>
      <c r="AX591" s="13" t="s">
        <v>76</v>
      </c>
      <c r="AY591" s="257" t="s">
        <v>350</v>
      </c>
    </row>
    <row r="592" s="13" customFormat="1">
      <c r="A592" s="13"/>
      <c r="B592" s="247"/>
      <c r="C592" s="248"/>
      <c r="D592" s="242" t="s">
        <v>361</v>
      </c>
      <c r="E592" s="249" t="s">
        <v>1</v>
      </c>
      <c r="F592" s="250" t="s">
        <v>957</v>
      </c>
      <c r="G592" s="248"/>
      <c r="H592" s="251">
        <v>28.646000000000001</v>
      </c>
      <c r="I592" s="252"/>
      <c r="J592" s="248"/>
      <c r="K592" s="248"/>
      <c r="L592" s="253"/>
      <c r="M592" s="254"/>
      <c r="N592" s="255"/>
      <c r="O592" s="255"/>
      <c r="P592" s="255"/>
      <c r="Q592" s="255"/>
      <c r="R592" s="255"/>
      <c r="S592" s="255"/>
      <c r="T592" s="256"/>
      <c r="U592" s="13"/>
      <c r="V592" s="13"/>
      <c r="W592" s="13"/>
      <c r="X592" s="13"/>
      <c r="Y592" s="13"/>
      <c r="Z592" s="13"/>
      <c r="AA592" s="13"/>
      <c r="AB592" s="13"/>
      <c r="AC592" s="13"/>
      <c r="AD592" s="13"/>
      <c r="AE592" s="13"/>
      <c r="AT592" s="257" t="s">
        <v>361</v>
      </c>
      <c r="AU592" s="257" t="s">
        <v>86</v>
      </c>
      <c r="AV592" s="13" t="s">
        <v>86</v>
      </c>
      <c r="AW592" s="13" t="s">
        <v>32</v>
      </c>
      <c r="AX592" s="13" t="s">
        <v>76</v>
      </c>
      <c r="AY592" s="257" t="s">
        <v>350</v>
      </c>
    </row>
    <row r="593" s="13" customFormat="1">
      <c r="A593" s="13"/>
      <c r="B593" s="247"/>
      <c r="C593" s="248"/>
      <c r="D593" s="242" t="s">
        <v>361</v>
      </c>
      <c r="E593" s="249" t="s">
        <v>1</v>
      </c>
      <c r="F593" s="250" t="s">
        <v>958</v>
      </c>
      <c r="G593" s="248"/>
      <c r="H593" s="251">
        <v>276.084</v>
      </c>
      <c r="I593" s="252"/>
      <c r="J593" s="248"/>
      <c r="K593" s="248"/>
      <c r="L593" s="253"/>
      <c r="M593" s="254"/>
      <c r="N593" s="255"/>
      <c r="O593" s="255"/>
      <c r="P593" s="255"/>
      <c r="Q593" s="255"/>
      <c r="R593" s="255"/>
      <c r="S593" s="255"/>
      <c r="T593" s="256"/>
      <c r="U593" s="13"/>
      <c r="V593" s="13"/>
      <c r="W593" s="13"/>
      <c r="X593" s="13"/>
      <c r="Y593" s="13"/>
      <c r="Z593" s="13"/>
      <c r="AA593" s="13"/>
      <c r="AB593" s="13"/>
      <c r="AC593" s="13"/>
      <c r="AD593" s="13"/>
      <c r="AE593" s="13"/>
      <c r="AT593" s="257" t="s">
        <v>361</v>
      </c>
      <c r="AU593" s="257" t="s">
        <v>86</v>
      </c>
      <c r="AV593" s="13" t="s">
        <v>86</v>
      </c>
      <c r="AW593" s="13" t="s">
        <v>32</v>
      </c>
      <c r="AX593" s="13" t="s">
        <v>76</v>
      </c>
      <c r="AY593" s="257" t="s">
        <v>350</v>
      </c>
    </row>
    <row r="594" s="13" customFormat="1">
      <c r="A594" s="13"/>
      <c r="B594" s="247"/>
      <c r="C594" s="248"/>
      <c r="D594" s="242" t="s">
        <v>361</v>
      </c>
      <c r="E594" s="249" t="s">
        <v>1</v>
      </c>
      <c r="F594" s="250" t="s">
        <v>959</v>
      </c>
      <c r="G594" s="248"/>
      <c r="H594" s="251">
        <v>21.510000000000002</v>
      </c>
      <c r="I594" s="252"/>
      <c r="J594" s="248"/>
      <c r="K594" s="248"/>
      <c r="L594" s="253"/>
      <c r="M594" s="254"/>
      <c r="N594" s="255"/>
      <c r="O594" s="255"/>
      <c r="P594" s="255"/>
      <c r="Q594" s="255"/>
      <c r="R594" s="255"/>
      <c r="S594" s="255"/>
      <c r="T594" s="256"/>
      <c r="U594" s="13"/>
      <c r="V594" s="13"/>
      <c r="W594" s="13"/>
      <c r="X594" s="13"/>
      <c r="Y594" s="13"/>
      <c r="Z594" s="13"/>
      <c r="AA594" s="13"/>
      <c r="AB594" s="13"/>
      <c r="AC594" s="13"/>
      <c r="AD594" s="13"/>
      <c r="AE594" s="13"/>
      <c r="AT594" s="257" t="s">
        <v>361</v>
      </c>
      <c r="AU594" s="257" t="s">
        <v>86</v>
      </c>
      <c r="AV594" s="13" t="s">
        <v>86</v>
      </c>
      <c r="AW594" s="13" t="s">
        <v>32</v>
      </c>
      <c r="AX594" s="13" t="s">
        <v>76</v>
      </c>
      <c r="AY594" s="257" t="s">
        <v>350</v>
      </c>
    </row>
    <row r="595" s="13" customFormat="1">
      <c r="A595" s="13"/>
      <c r="B595" s="247"/>
      <c r="C595" s="248"/>
      <c r="D595" s="242" t="s">
        <v>361</v>
      </c>
      <c r="E595" s="249" t="s">
        <v>1</v>
      </c>
      <c r="F595" s="250" t="s">
        <v>960</v>
      </c>
      <c r="G595" s="248"/>
      <c r="H595" s="251">
        <v>17.280000000000001</v>
      </c>
      <c r="I595" s="252"/>
      <c r="J595" s="248"/>
      <c r="K595" s="248"/>
      <c r="L595" s="253"/>
      <c r="M595" s="254"/>
      <c r="N595" s="255"/>
      <c r="O595" s="255"/>
      <c r="P595" s="255"/>
      <c r="Q595" s="255"/>
      <c r="R595" s="255"/>
      <c r="S595" s="255"/>
      <c r="T595" s="256"/>
      <c r="U595" s="13"/>
      <c r="V595" s="13"/>
      <c r="W595" s="13"/>
      <c r="X595" s="13"/>
      <c r="Y595" s="13"/>
      <c r="Z595" s="13"/>
      <c r="AA595" s="13"/>
      <c r="AB595" s="13"/>
      <c r="AC595" s="13"/>
      <c r="AD595" s="13"/>
      <c r="AE595" s="13"/>
      <c r="AT595" s="257" t="s">
        <v>361</v>
      </c>
      <c r="AU595" s="257" t="s">
        <v>86</v>
      </c>
      <c r="AV595" s="13" t="s">
        <v>86</v>
      </c>
      <c r="AW595" s="13" t="s">
        <v>32</v>
      </c>
      <c r="AX595" s="13" t="s">
        <v>76</v>
      </c>
      <c r="AY595" s="257" t="s">
        <v>350</v>
      </c>
    </row>
    <row r="596" s="13" customFormat="1">
      <c r="A596" s="13"/>
      <c r="B596" s="247"/>
      <c r="C596" s="248"/>
      <c r="D596" s="242" t="s">
        <v>361</v>
      </c>
      <c r="E596" s="249" t="s">
        <v>1</v>
      </c>
      <c r="F596" s="250" t="s">
        <v>961</v>
      </c>
      <c r="G596" s="248"/>
      <c r="H596" s="251">
        <v>12.630000000000001</v>
      </c>
      <c r="I596" s="252"/>
      <c r="J596" s="248"/>
      <c r="K596" s="248"/>
      <c r="L596" s="253"/>
      <c r="M596" s="254"/>
      <c r="N596" s="255"/>
      <c r="O596" s="255"/>
      <c r="P596" s="255"/>
      <c r="Q596" s="255"/>
      <c r="R596" s="255"/>
      <c r="S596" s="255"/>
      <c r="T596" s="256"/>
      <c r="U596" s="13"/>
      <c r="V596" s="13"/>
      <c r="W596" s="13"/>
      <c r="X596" s="13"/>
      <c r="Y596" s="13"/>
      <c r="Z596" s="13"/>
      <c r="AA596" s="13"/>
      <c r="AB596" s="13"/>
      <c r="AC596" s="13"/>
      <c r="AD596" s="13"/>
      <c r="AE596" s="13"/>
      <c r="AT596" s="257" t="s">
        <v>361</v>
      </c>
      <c r="AU596" s="257" t="s">
        <v>86</v>
      </c>
      <c r="AV596" s="13" t="s">
        <v>86</v>
      </c>
      <c r="AW596" s="13" t="s">
        <v>32</v>
      </c>
      <c r="AX596" s="13" t="s">
        <v>76</v>
      </c>
      <c r="AY596" s="257" t="s">
        <v>350</v>
      </c>
    </row>
    <row r="597" s="13" customFormat="1">
      <c r="A597" s="13"/>
      <c r="B597" s="247"/>
      <c r="C597" s="248"/>
      <c r="D597" s="242" t="s">
        <v>361</v>
      </c>
      <c r="E597" s="249" t="s">
        <v>1</v>
      </c>
      <c r="F597" s="250" t="s">
        <v>962</v>
      </c>
      <c r="G597" s="248"/>
      <c r="H597" s="251">
        <v>3.9409999999999998</v>
      </c>
      <c r="I597" s="252"/>
      <c r="J597" s="248"/>
      <c r="K597" s="248"/>
      <c r="L597" s="253"/>
      <c r="M597" s="254"/>
      <c r="N597" s="255"/>
      <c r="O597" s="255"/>
      <c r="P597" s="255"/>
      <c r="Q597" s="255"/>
      <c r="R597" s="255"/>
      <c r="S597" s="255"/>
      <c r="T597" s="256"/>
      <c r="U597" s="13"/>
      <c r="V597" s="13"/>
      <c r="W597" s="13"/>
      <c r="X597" s="13"/>
      <c r="Y597" s="13"/>
      <c r="Z597" s="13"/>
      <c r="AA597" s="13"/>
      <c r="AB597" s="13"/>
      <c r="AC597" s="13"/>
      <c r="AD597" s="13"/>
      <c r="AE597" s="13"/>
      <c r="AT597" s="257" t="s">
        <v>361</v>
      </c>
      <c r="AU597" s="257" t="s">
        <v>86</v>
      </c>
      <c r="AV597" s="13" t="s">
        <v>86</v>
      </c>
      <c r="AW597" s="13" t="s">
        <v>32</v>
      </c>
      <c r="AX597" s="13" t="s">
        <v>76</v>
      </c>
      <c r="AY597" s="257" t="s">
        <v>350</v>
      </c>
    </row>
    <row r="598" s="13" customFormat="1">
      <c r="A598" s="13"/>
      <c r="B598" s="247"/>
      <c r="C598" s="248"/>
      <c r="D598" s="242" t="s">
        <v>361</v>
      </c>
      <c r="E598" s="249" t="s">
        <v>1</v>
      </c>
      <c r="F598" s="250" t="s">
        <v>963</v>
      </c>
      <c r="G598" s="248"/>
      <c r="H598" s="251">
        <v>129.37000000000001</v>
      </c>
      <c r="I598" s="252"/>
      <c r="J598" s="248"/>
      <c r="K598" s="248"/>
      <c r="L598" s="253"/>
      <c r="M598" s="254"/>
      <c r="N598" s="255"/>
      <c r="O598" s="255"/>
      <c r="P598" s="255"/>
      <c r="Q598" s="255"/>
      <c r="R598" s="255"/>
      <c r="S598" s="255"/>
      <c r="T598" s="256"/>
      <c r="U598" s="13"/>
      <c r="V598" s="13"/>
      <c r="W598" s="13"/>
      <c r="X598" s="13"/>
      <c r="Y598" s="13"/>
      <c r="Z598" s="13"/>
      <c r="AA598" s="13"/>
      <c r="AB598" s="13"/>
      <c r="AC598" s="13"/>
      <c r="AD598" s="13"/>
      <c r="AE598" s="13"/>
      <c r="AT598" s="257" t="s">
        <v>361</v>
      </c>
      <c r="AU598" s="257" t="s">
        <v>86</v>
      </c>
      <c r="AV598" s="13" t="s">
        <v>86</v>
      </c>
      <c r="AW598" s="13" t="s">
        <v>32</v>
      </c>
      <c r="AX598" s="13" t="s">
        <v>76</v>
      </c>
      <c r="AY598" s="257" t="s">
        <v>350</v>
      </c>
    </row>
    <row r="599" s="14" customFormat="1">
      <c r="A599" s="14"/>
      <c r="B599" s="258"/>
      <c r="C599" s="259"/>
      <c r="D599" s="242" t="s">
        <v>361</v>
      </c>
      <c r="E599" s="260" t="s">
        <v>1</v>
      </c>
      <c r="F599" s="261" t="s">
        <v>364</v>
      </c>
      <c r="G599" s="259"/>
      <c r="H599" s="262">
        <v>1172.0709999999999</v>
      </c>
      <c r="I599" s="263"/>
      <c r="J599" s="259"/>
      <c r="K599" s="259"/>
      <c r="L599" s="264"/>
      <c r="M599" s="265"/>
      <c r="N599" s="266"/>
      <c r="O599" s="266"/>
      <c r="P599" s="266"/>
      <c r="Q599" s="266"/>
      <c r="R599" s="266"/>
      <c r="S599" s="266"/>
      <c r="T599" s="267"/>
      <c r="U599" s="14"/>
      <c r="V599" s="14"/>
      <c r="W599" s="14"/>
      <c r="X599" s="14"/>
      <c r="Y599" s="14"/>
      <c r="Z599" s="14"/>
      <c r="AA599" s="14"/>
      <c r="AB599" s="14"/>
      <c r="AC599" s="14"/>
      <c r="AD599" s="14"/>
      <c r="AE599" s="14"/>
      <c r="AT599" s="268" t="s">
        <v>361</v>
      </c>
      <c r="AU599" s="268" t="s">
        <v>86</v>
      </c>
      <c r="AV599" s="14" t="s">
        <v>357</v>
      </c>
      <c r="AW599" s="14" t="s">
        <v>32</v>
      </c>
      <c r="AX599" s="14" t="s">
        <v>84</v>
      </c>
      <c r="AY599" s="268" t="s">
        <v>350</v>
      </c>
    </row>
    <row r="600" s="2" customFormat="1" ht="24.15" customHeight="1">
      <c r="A600" s="39"/>
      <c r="B600" s="40"/>
      <c r="C600" s="229" t="s">
        <v>964</v>
      </c>
      <c r="D600" s="229" t="s">
        <v>352</v>
      </c>
      <c r="E600" s="230" t="s">
        <v>965</v>
      </c>
      <c r="F600" s="231" t="s">
        <v>966</v>
      </c>
      <c r="G600" s="232" t="s">
        <v>355</v>
      </c>
      <c r="H600" s="233">
        <v>55.360999999999997</v>
      </c>
      <c r="I600" s="234"/>
      <c r="J600" s="235">
        <f>ROUND(I600*H600,2)</f>
        <v>0</v>
      </c>
      <c r="K600" s="231" t="s">
        <v>356</v>
      </c>
      <c r="L600" s="45"/>
      <c r="M600" s="236" t="s">
        <v>1</v>
      </c>
      <c r="N600" s="237" t="s">
        <v>41</v>
      </c>
      <c r="O600" s="92"/>
      <c r="P600" s="238">
        <f>O600*H600</f>
        <v>0</v>
      </c>
      <c r="Q600" s="238">
        <v>0</v>
      </c>
      <c r="R600" s="238">
        <f>Q600*H600</f>
        <v>0</v>
      </c>
      <c r="S600" s="238">
        <v>0.016</v>
      </c>
      <c r="T600" s="239">
        <f>S600*H600</f>
        <v>0.88577600000000001</v>
      </c>
      <c r="U600" s="39"/>
      <c r="V600" s="39"/>
      <c r="W600" s="39"/>
      <c r="X600" s="39"/>
      <c r="Y600" s="39"/>
      <c r="Z600" s="39"/>
      <c r="AA600" s="39"/>
      <c r="AB600" s="39"/>
      <c r="AC600" s="39"/>
      <c r="AD600" s="39"/>
      <c r="AE600" s="39"/>
      <c r="AR600" s="240" t="s">
        <v>530</v>
      </c>
      <c r="AT600" s="240" t="s">
        <v>352</v>
      </c>
      <c r="AU600" s="240" t="s">
        <v>86</v>
      </c>
      <c r="AY600" s="18" t="s">
        <v>350</v>
      </c>
      <c r="BE600" s="241">
        <f>IF(N600="základní",J600,0)</f>
        <v>0</v>
      </c>
      <c r="BF600" s="241">
        <f>IF(N600="snížená",J600,0)</f>
        <v>0</v>
      </c>
      <c r="BG600" s="241">
        <f>IF(N600="zákl. přenesená",J600,0)</f>
        <v>0</v>
      </c>
      <c r="BH600" s="241">
        <f>IF(N600="sníž. přenesená",J600,0)</f>
        <v>0</v>
      </c>
      <c r="BI600" s="241">
        <f>IF(N600="nulová",J600,0)</f>
        <v>0</v>
      </c>
      <c r="BJ600" s="18" t="s">
        <v>84</v>
      </c>
      <c r="BK600" s="241">
        <f>ROUND(I600*H600,2)</f>
        <v>0</v>
      </c>
      <c r="BL600" s="18" t="s">
        <v>530</v>
      </c>
      <c r="BM600" s="240" t="s">
        <v>967</v>
      </c>
    </row>
    <row r="601" s="2" customFormat="1">
      <c r="A601" s="39"/>
      <c r="B601" s="40"/>
      <c r="C601" s="41"/>
      <c r="D601" s="242" t="s">
        <v>359</v>
      </c>
      <c r="E601" s="41"/>
      <c r="F601" s="243" t="s">
        <v>968</v>
      </c>
      <c r="G601" s="41"/>
      <c r="H601" s="41"/>
      <c r="I601" s="244"/>
      <c r="J601" s="41"/>
      <c r="K601" s="41"/>
      <c r="L601" s="45"/>
      <c r="M601" s="245"/>
      <c r="N601" s="246"/>
      <c r="O601" s="92"/>
      <c r="P601" s="92"/>
      <c r="Q601" s="92"/>
      <c r="R601" s="92"/>
      <c r="S601" s="92"/>
      <c r="T601" s="93"/>
      <c r="U601" s="39"/>
      <c r="V601" s="39"/>
      <c r="W601" s="39"/>
      <c r="X601" s="39"/>
      <c r="Y601" s="39"/>
      <c r="Z601" s="39"/>
      <c r="AA601" s="39"/>
      <c r="AB601" s="39"/>
      <c r="AC601" s="39"/>
      <c r="AD601" s="39"/>
      <c r="AE601" s="39"/>
      <c r="AT601" s="18" t="s">
        <v>359</v>
      </c>
      <c r="AU601" s="18" t="s">
        <v>86</v>
      </c>
    </row>
    <row r="602" s="15" customFormat="1">
      <c r="A602" s="15"/>
      <c r="B602" s="269"/>
      <c r="C602" s="270"/>
      <c r="D602" s="242" t="s">
        <v>361</v>
      </c>
      <c r="E602" s="271" t="s">
        <v>1</v>
      </c>
      <c r="F602" s="272" t="s">
        <v>969</v>
      </c>
      <c r="G602" s="270"/>
      <c r="H602" s="271" t="s">
        <v>1</v>
      </c>
      <c r="I602" s="273"/>
      <c r="J602" s="270"/>
      <c r="K602" s="270"/>
      <c r="L602" s="274"/>
      <c r="M602" s="275"/>
      <c r="N602" s="276"/>
      <c r="O602" s="276"/>
      <c r="P602" s="276"/>
      <c r="Q602" s="276"/>
      <c r="R602" s="276"/>
      <c r="S602" s="276"/>
      <c r="T602" s="277"/>
      <c r="U602" s="15"/>
      <c r="V602" s="15"/>
      <c r="W602" s="15"/>
      <c r="X602" s="15"/>
      <c r="Y602" s="15"/>
      <c r="Z602" s="15"/>
      <c r="AA602" s="15"/>
      <c r="AB602" s="15"/>
      <c r="AC602" s="15"/>
      <c r="AD602" s="15"/>
      <c r="AE602" s="15"/>
      <c r="AT602" s="278" t="s">
        <v>361</v>
      </c>
      <c r="AU602" s="278" t="s">
        <v>86</v>
      </c>
      <c r="AV602" s="15" t="s">
        <v>84</v>
      </c>
      <c r="AW602" s="15" t="s">
        <v>32</v>
      </c>
      <c r="AX602" s="15" t="s">
        <v>76</v>
      </c>
      <c r="AY602" s="278" t="s">
        <v>350</v>
      </c>
    </row>
    <row r="603" s="13" customFormat="1">
      <c r="A603" s="13"/>
      <c r="B603" s="247"/>
      <c r="C603" s="248"/>
      <c r="D603" s="242" t="s">
        <v>361</v>
      </c>
      <c r="E603" s="249" t="s">
        <v>229</v>
      </c>
      <c r="F603" s="250" t="s">
        <v>970</v>
      </c>
      <c r="G603" s="248"/>
      <c r="H603" s="251">
        <v>21.510000000000002</v>
      </c>
      <c r="I603" s="252"/>
      <c r="J603" s="248"/>
      <c r="K603" s="248"/>
      <c r="L603" s="253"/>
      <c r="M603" s="254"/>
      <c r="N603" s="255"/>
      <c r="O603" s="255"/>
      <c r="P603" s="255"/>
      <c r="Q603" s="255"/>
      <c r="R603" s="255"/>
      <c r="S603" s="255"/>
      <c r="T603" s="256"/>
      <c r="U603" s="13"/>
      <c r="V603" s="13"/>
      <c r="W603" s="13"/>
      <c r="X603" s="13"/>
      <c r="Y603" s="13"/>
      <c r="Z603" s="13"/>
      <c r="AA603" s="13"/>
      <c r="AB603" s="13"/>
      <c r="AC603" s="13"/>
      <c r="AD603" s="13"/>
      <c r="AE603" s="13"/>
      <c r="AT603" s="257" t="s">
        <v>361</v>
      </c>
      <c r="AU603" s="257" t="s">
        <v>86</v>
      </c>
      <c r="AV603" s="13" t="s">
        <v>86</v>
      </c>
      <c r="AW603" s="13" t="s">
        <v>32</v>
      </c>
      <c r="AX603" s="13" t="s">
        <v>76</v>
      </c>
      <c r="AY603" s="257" t="s">
        <v>350</v>
      </c>
    </row>
    <row r="604" s="13" customFormat="1">
      <c r="A604" s="13"/>
      <c r="B604" s="247"/>
      <c r="C604" s="248"/>
      <c r="D604" s="242" t="s">
        <v>361</v>
      </c>
      <c r="E604" s="249" t="s">
        <v>231</v>
      </c>
      <c r="F604" s="250" t="s">
        <v>971</v>
      </c>
      <c r="G604" s="248"/>
      <c r="H604" s="251">
        <v>17.280000000000001</v>
      </c>
      <c r="I604" s="252"/>
      <c r="J604" s="248"/>
      <c r="K604" s="248"/>
      <c r="L604" s="253"/>
      <c r="M604" s="254"/>
      <c r="N604" s="255"/>
      <c r="O604" s="255"/>
      <c r="P604" s="255"/>
      <c r="Q604" s="255"/>
      <c r="R604" s="255"/>
      <c r="S604" s="255"/>
      <c r="T604" s="256"/>
      <c r="U604" s="13"/>
      <c r="V604" s="13"/>
      <c r="W604" s="13"/>
      <c r="X604" s="13"/>
      <c r="Y604" s="13"/>
      <c r="Z604" s="13"/>
      <c r="AA604" s="13"/>
      <c r="AB604" s="13"/>
      <c r="AC604" s="13"/>
      <c r="AD604" s="13"/>
      <c r="AE604" s="13"/>
      <c r="AT604" s="257" t="s">
        <v>361</v>
      </c>
      <c r="AU604" s="257" t="s">
        <v>86</v>
      </c>
      <c r="AV604" s="13" t="s">
        <v>86</v>
      </c>
      <c r="AW604" s="13" t="s">
        <v>32</v>
      </c>
      <c r="AX604" s="13" t="s">
        <v>76</v>
      </c>
      <c r="AY604" s="257" t="s">
        <v>350</v>
      </c>
    </row>
    <row r="605" s="13" customFormat="1">
      <c r="A605" s="13"/>
      <c r="B605" s="247"/>
      <c r="C605" s="248"/>
      <c r="D605" s="242" t="s">
        <v>361</v>
      </c>
      <c r="E605" s="249" t="s">
        <v>233</v>
      </c>
      <c r="F605" s="250" t="s">
        <v>972</v>
      </c>
      <c r="G605" s="248"/>
      <c r="H605" s="251">
        <v>12.630000000000001</v>
      </c>
      <c r="I605" s="252"/>
      <c r="J605" s="248"/>
      <c r="K605" s="248"/>
      <c r="L605" s="253"/>
      <c r="M605" s="254"/>
      <c r="N605" s="255"/>
      <c r="O605" s="255"/>
      <c r="P605" s="255"/>
      <c r="Q605" s="255"/>
      <c r="R605" s="255"/>
      <c r="S605" s="255"/>
      <c r="T605" s="256"/>
      <c r="U605" s="13"/>
      <c r="V605" s="13"/>
      <c r="W605" s="13"/>
      <c r="X605" s="13"/>
      <c r="Y605" s="13"/>
      <c r="Z605" s="13"/>
      <c r="AA605" s="13"/>
      <c r="AB605" s="13"/>
      <c r="AC605" s="13"/>
      <c r="AD605" s="13"/>
      <c r="AE605" s="13"/>
      <c r="AT605" s="257" t="s">
        <v>361</v>
      </c>
      <c r="AU605" s="257" t="s">
        <v>86</v>
      </c>
      <c r="AV605" s="13" t="s">
        <v>86</v>
      </c>
      <c r="AW605" s="13" t="s">
        <v>32</v>
      </c>
      <c r="AX605" s="13" t="s">
        <v>76</v>
      </c>
      <c r="AY605" s="257" t="s">
        <v>350</v>
      </c>
    </row>
    <row r="606" s="13" customFormat="1">
      <c r="A606" s="13"/>
      <c r="B606" s="247"/>
      <c r="C606" s="248"/>
      <c r="D606" s="242" t="s">
        <v>361</v>
      </c>
      <c r="E606" s="249" t="s">
        <v>235</v>
      </c>
      <c r="F606" s="250" t="s">
        <v>973</v>
      </c>
      <c r="G606" s="248"/>
      <c r="H606" s="251">
        <v>3.9409999999999998</v>
      </c>
      <c r="I606" s="252"/>
      <c r="J606" s="248"/>
      <c r="K606" s="248"/>
      <c r="L606" s="253"/>
      <c r="M606" s="254"/>
      <c r="N606" s="255"/>
      <c r="O606" s="255"/>
      <c r="P606" s="255"/>
      <c r="Q606" s="255"/>
      <c r="R606" s="255"/>
      <c r="S606" s="255"/>
      <c r="T606" s="256"/>
      <c r="U606" s="13"/>
      <c r="V606" s="13"/>
      <c r="W606" s="13"/>
      <c r="X606" s="13"/>
      <c r="Y606" s="13"/>
      <c r="Z606" s="13"/>
      <c r="AA606" s="13"/>
      <c r="AB606" s="13"/>
      <c r="AC606" s="13"/>
      <c r="AD606" s="13"/>
      <c r="AE606" s="13"/>
      <c r="AT606" s="257" t="s">
        <v>361</v>
      </c>
      <c r="AU606" s="257" t="s">
        <v>86</v>
      </c>
      <c r="AV606" s="13" t="s">
        <v>86</v>
      </c>
      <c r="AW606" s="13" t="s">
        <v>32</v>
      </c>
      <c r="AX606" s="13" t="s">
        <v>76</v>
      </c>
      <c r="AY606" s="257" t="s">
        <v>350</v>
      </c>
    </row>
    <row r="607" s="14" customFormat="1">
      <c r="A607" s="14"/>
      <c r="B607" s="258"/>
      <c r="C607" s="259"/>
      <c r="D607" s="242" t="s">
        <v>361</v>
      </c>
      <c r="E607" s="260" t="s">
        <v>1</v>
      </c>
      <c r="F607" s="261" t="s">
        <v>364</v>
      </c>
      <c r="G607" s="259"/>
      <c r="H607" s="262">
        <v>55.360999999999997</v>
      </c>
      <c r="I607" s="263"/>
      <c r="J607" s="259"/>
      <c r="K607" s="259"/>
      <c r="L607" s="264"/>
      <c r="M607" s="265"/>
      <c r="N607" s="266"/>
      <c r="O607" s="266"/>
      <c r="P607" s="266"/>
      <c r="Q607" s="266"/>
      <c r="R607" s="266"/>
      <c r="S607" s="266"/>
      <c r="T607" s="267"/>
      <c r="U607" s="14"/>
      <c r="V607" s="14"/>
      <c r="W607" s="14"/>
      <c r="X607" s="14"/>
      <c r="Y607" s="14"/>
      <c r="Z607" s="14"/>
      <c r="AA607" s="14"/>
      <c r="AB607" s="14"/>
      <c r="AC607" s="14"/>
      <c r="AD607" s="14"/>
      <c r="AE607" s="14"/>
      <c r="AT607" s="268" t="s">
        <v>361</v>
      </c>
      <c r="AU607" s="268" t="s">
        <v>86</v>
      </c>
      <c r="AV607" s="14" t="s">
        <v>357</v>
      </c>
      <c r="AW607" s="14" t="s">
        <v>32</v>
      </c>
      <c r="AX607" s="14" t="s">
        <v>84</v>
      </c>
      <c r="AY607" s="268" t="s">
        <v>350</v>
      </c>
    </row>
    <row r="608" s="2" customFormat="1" ht="21.75" customHeight="1">
      <c r="A608" s="39"/>
      <c r="B608" s="40"/>
      <c r="C608" s="229" t="s">
        <v>974</v>
      </c>
      <c r="D608" s="229" t="s">
        <v>352</v>
      </c>
      <c r="E608" s="230" t="s">
        <v>975</v>
      </c>
      <c r="F608" s="231" t="s">
        <v>976</v>
      </c>
      <c r="G608" s="232" t="s">
        <v>355</v>
      </c>
      <c r="H608" s="233">
        <v>711.75999999999999</v>
      </c>
      <c r="I608" s="234"/>
      <c r="J608" s="235">
        <f>ROUND(I608*H608,2)</f>
        <v>0</v>
      </c>
      <c r="K608" s="231" t="s">
        <v>356</v>
      </c>
      <c r="L608" s="45"/>
      <c r="M608" s="236" t="s">
        <v>1</v>
      </c>
      <c r="N608" s="237" t="s">
        <v>41</v>
      </c>
      <c r="O608" s="92"/>
      <c r="P608" s="238">
        <f>O608*H608</f>
        <v>0</v>
      </c>
      <c r="Q608" s="238">
        <v>0</v>
      </c>
      <c r="R608" s="238">
        <f>Q608*H608</f>
        <v>0</v>
      </c>
      <c r="S608" s="238">
        <v>0.014</v>
      </c>
      <c r="T608" s="239">
        <f>S608*H608</f>
        <v>9.9646399999999993</v>
      </c>
      <c r="U608" s="39"/>
      <c r="V608" s="39"/>
      <c r="W608" s="39"/>
      <c r="X608" s="39"/>
      <c r="Y608" s="39"/>
      <c r="Z608" s="39"/>
      <c r="AA608" s="39"/>
      <c r="AB608" s="39"/>
      <c r="AC608" s="39"/>
      <c r="AD608" s="39"/>
      <c r="AE608" s="39"/>
      <c r="AR608" s="240" t="s">
        <v>530</v>
      </c>
      <c r="AT608" s="240" t="s">
        <v>352</v>
      </c>
      <c r="AU608" s="240" t="s">
        <v>86</v>
      </c>
      <c r="AY608" s="18" t="s">
        <v>350</v>
      </c>
      <c r="BE608" s="241">
        <f>IF(N608="základní",J608,0)</f>
        <v>0</v>
      </c>
      <c r="BF608" s="241">
        <f>IF(N608="snížená",J608,0)</f>
        <v>0</v>
      </c>
      <c r="BG608" s="241">
        <f>IF(N608="zákl. přenesená",J608,0)</f>
        <v>0</v>
      </c>
      <c r="BH608" s="241">
        <f>IF(N608="sníž. přenesená",J608,0)</f>
        <v>0</v>
      </c>
      <c r="BI608" s="241">
        <f>IF(N608="nulová",J608,0)</f>
        <v>0</v>
      </c>
      <c r="BJ608" s="18" t="s">
        <v>84</v>
      </c>
      <c r="BK608" s="241">
        <f>ROUND(I608*H608,2)</f>
        <v>0</v>
      </c>
      <c r="BL608" s="18" t="s">
        <v>530</v>
      </c>
      <c r="BM608" s="240" t="s">
        <v>977</v>
      </c>
    </row>
    <row r="609" s="2" customFormat="1">
      <c r="A609" s="39"/>
      <c r="B609" s="40"/>
      <c r="C609" s="41"/>
      <c r="D609" s="242" t="s">
        <v>359</v>
      </c>
      <c r="E609" s="41"/>
      <c r="F609" s="243" t="s">
        <v>978</v>
      </c>
      <c r="G609" s="41"/>
      <c r="H609" s="41"/>
      <c r="I609" s="244"/>
      <c r="J609" s="41"/>
      <c r="K609" s="41"/>
      <c r="L609" s="45"/>
      <c r="M609" s="245"/>
      <c r="N609" s="246"/>
      <c r="O609" s="92"/>
      <c r="P609" s="92"/>
      <c r="Q609" s="92"/>
      <c r="R609" s="92"/>
      <c r="S609" s="92"/>
      <c r="T609" s="93"/>
      <c r="U609" s="39"/>
      <c r="V609" s="39"/>
      <c r="W609" s="39"/>
      <c r="X609" s="39"/>
      <c r="Y609" s="39"/>
      <c r="Z609" s="39"/>
      <c r="AA609" s="39"/>
      <c r="AB609" s="39"/>
      <c r="AC609" s="39"/>
      <c r="AD609" s="39"/>
      <c r="AE609" s="39"/>
      <c r="AT609" s="18" t="s">
        <v>359</v>
      </c>
      <c r="AU609" s="18" t="s">
        <v>86</v>
      </c>
    </row>
    <row r="610" s="15" customFormat="1">
      <c r="A610" s="15"/>
      <c r="B610" s="269"/>
      <c r="C610" s="270"/>
      <c r="D610" s="242" t="s">
        <v>361</v>
      </c>
      <c r="E610" s="271" t="s">
        <v>1</v>
      </c>
      <c r="F610" s="272" t="s">
        <v>979</v>
      </c>
      <c r="G610" s="270"/>
      <c r="H610" s="271" t="s">
        <v>1</v>
      </c>
      <c r="I610" s="273"/>
      <c r="J610" s="270"/>
      <c r="K610" s="270"/>
      <c r="L610" s="274"/>
      <c r="M610" s="275"/>
      <c r="N610" s="276"/>
      <c r="O610" s="276"/>
      <c r="P610" s="276"/>
      <c r="Q610" s="276"/>
      <c r="R610" s="276"/>
      <c r="S610" s="276"/>
      <c r="T610" s="277"/>
      <c r="U610" s="15"/>
      <c r="V610" s="15"/>
      <c r="W610" s="15"/>
      <c r="X610" s="15"/>
      <c r="Y610" s="15"/>
      <c r="Z610" s="15"/>
      <c r="AA610" s="15"/>
      <c r="AB610" s="15"/>
      <c r="AC610" s="15"/>
      <c r="AD610" s="15"/>
      <c r="AE610" s="15"/>
      <c r="AT610" s="278" t="s">
        <v>361</v>
      </c>
      <c r="AU610" s="278" t="s">
        <v>86</v>
      </c>
      <c r="AV610" s="15" t="s">
        <v>84</v>
      </c>
      <c r="AW610" s="15" t="s">
        <v>32</v>
      </c>
      <c r="AX610" s="15" t="s">
        <v>76</v>
      </c>
      <c r="AY610" s="278" t="s">
        <v>350</v>
      </c>
    </row>
    <row r="611" s="13" customFormat="1">
      <c r="A611" s="13"/>
      <c r="B611" s="247"/>
      <c r="C611" s="248"/>
      <c r="D611" s="242" t="s">
        <v>361</v>
      </c>
      <c r="E611" s="249" t="s">
        <v>1</v>
      </c>
      <c r="F611" s="250" t="s">
        <v>957</v>
      </c>
      <c r="G611" s="248"/>
      <c r="H611" s="251">
        <v>28.646000000000001</v>
      </c>
      <c r="I611" s="252"/>
      <c r="J611" s="248"/>
      <c r="K611" s="248"/>
      <c r="L611" s="253"/>
      <c r="M611" s="254"/>
      <c r="N611" s="255"/>
      <c r="O611" s="255"/>
      <c r="P611" s="255"/>
      <c r="Q611" s="255"/>
      <c r="R611" s="255"/>
      <c r="S611" s="255"/>
      <c r="T611" s="256"/>
      <c r="U611" s="13"/>
      <c r="V611" s="13"/>
      <c r="W611" s="13"/>
      <c r="X611" s="13"/>
      <c r="Y611" s="13"/>
      <c r="Z611" s="13"/>
      <c r="AA611" s="13"/>
      <c r="AB611" s="13"/>
      <c r="AC611" s="13"/>
      <c r="AD611" s="13"/>
      <c r="AE611" s="13"/>
      <c r="AT611" s="257" t="s">
        <v>361</v>
      </c>
      <c r="AU611" s="257" t="s">
        <v>86</v>
      </c>
      <c r="AV611" s="13" t="s">
        <v>86</v>
      </c>
      <c r="AW611" s="13" t="s">
        <v>32</v>
      </c>
      <c r="AX611" s="13" t="s">
        <v>76</v>
      </c>
      <c r="AY611" s="257" t="s">
        <v>350</v>
      </c>
    </row>
    <row r="612" s="13" customFormat="1">
      <c r="A612" s="13"/>
      <c r="B612" s="247"/>
      <c r="C612" s="248"/>
      <c r="D612" s="242" t="s">
        <v>361</v>
      </c>
      <c r="E612" s="249" t="s">
        <v>1</v>
      </c>
      <c r="F612" s="250" t="s">
        <v>958</v>
      </c>
      <c r="G612" s="248"/>
      <c r="H612" s="251">
        <v>276.084</v>
      </c>
      <c r="I612" s="252"/>
      <c r="J612" s="248"/>
      <c r="K612" s="248"/>
      <c r="L612" s="253"/>
      <c r="M612" s="254"/>
      <c r="N612" s="255"/>
      <c r="O612" s="255"/>
      <c r="P612" s="255"/>
      <c r="Q612" s="255"/>
      <c r="R612" s="255"/>
      <c r="S612" s="255"/>
      <c r="T612" s="256"/>
      <c r="U612" s="13"/>
      <c r="V612" s="13"/>
      <c r="W612" s="13"/>
      <c r="X612" s="13"/>
      <c r="Y612" s="13"/>
      <c r="Z612" s="13"/>
      <c r="AA612" s="13"/>
      <c r="AB612" s="13"/>
      <c r="AC612" s="13"/>
      <c r="AD612" s="13"/>
      <c r="AE612" s="13"/>
      <c r="AT612" s="257" t="s">
        <v>361</v>
      </c>
      <c r="AU612" s="257" t="s">
        <v>86</v>
      </c>
      <c r="AV612" s="13" t="s">
        <v>86</v>
      </c>
      <c r="AW612" s="13" t="s">
        <v>32</v>
      </c>
      <c r="AX612" s="13" t="s">
        <v>76</v>
      </c>
      <c r="AY612" s="257" t="s">
        <v>350</v>
      </c>
    </row>
    <row r="613" s="13" customFormat="1">
      <c r="A613" s="13"/>
      <c r="B613" s="247"/>
      <c r="C613" s="248"/>
      <c r="D613" s="242" t="s">
        <v>361</v>
      </c>
      <c r="E613" s="249" t="s">
        <v>271</v>
      </c>
      <c r="F613" s="250" t="s">
        <v>980</v>
      </c>
      <c r="G613" s="248"/>
      <c r="H613" s="251">
        <v>407.02999999999997</v>
      </c>
      <c r="I613" s="252"/>
      <c r="J613" s="248"/>
      <c r="K613" s="248"/>
      <c r="L613" s="253"/>
      <c r="M613" s="254"/>
      <c r="N613" s="255"/>
      <c r="O613" s="255"/>
      <c r="P613" s="255"/>
      <c r="Q613" s="255"/>
      <c r="R613" s="255"/>
      <c r="S613" s="255"/>
      <c r="T613" s="256"/>
      <c r="U613" s="13"/>
      <c r="V613" s="13"/>
      <c r="W613" s="13"/>
      <c r="X613" s="13"/>
      <c r="Y613" s="13"/>
      <c r="Z613" s="13"/>
      <c r="AA613" s="13"/>
      <c r="AB613" s="13"/>
      <c r="AC613" s="13"/>
      <c r="AD613" s="13"/>
      <c r="AE613" s="13"/>
      <c r="AT613" s="257" t="s">
        <v>361</v>
      </c>
      <c r="AU613" s="257" t="s">
        <v>86</v>
      </c>
      <c r="AV613" s="13" t="s">
        <v>86</v>
      </c>
      <c r="AW613" s="13" t="s">
        <v>32</v>
      </c>
      <c r="AX613" s="13" t="s">
        <v>76</v>
      </c>
      <c r="AY613" s="257" t="s">
        <v>350</v>
      </c>
    </row>
    <row r="614" s="14" customFormat="1">
      <c r="A614" s="14"/>
      <c r="B614" s="258"/>
      <c r="C614" s="259"/>
      <c r="D614" s="242" t="s">
        <v>361</v>
      </c>
      <c r="E614" s="260" t="s">
        <v>1</v>
      </c>
      <c r="F614" s="261" t="s">
        <v>364</v>
      </c>
      <c r="G614" s="259"/>
      <c r="H614" s="262">
        <v>711.75999999999999</v>
      </c>
      <c r="I614" s="263"/>
      <c r="J614" s="259"/>
      <c r="K614" s="259"/>
      <c r="L614" s="264"/>
      <c r="M614" s="265"/>
      <c r="N614" s="266"/>
      <c r="O614" s="266"/>
      <c r="P614" s="266"/>
      <c r="Q614" s="266"/>
      <c r="R614" s="266"/>
      <c r="S614" s="266"/>
      <c r="T614" s="267"/>
      <c r="U614" s="14"/>
      <c r="V614" s="14"/>
      <c r="W614" s="14"/>
      <c r="X614" s="14"/>
      <c r="Y614" s="14"/>
      <c r="Z614" s="14"/>
      <c r="AA614" s="14"/>
      <c r="AB614" s="14"/>
      <c r="AC614" s="14"/>
      <c r="AD614" s="14"/>
      <c r="AE614" s="14"/>
      <c r="AT614" s="268" t="s">
        <v>361</v>
      </c>
      <c r="AU614" s="268" t="s">
        <v>86</v>
      </c>
      <c r="AV614" s="14" t="s">
        <v>357</v>
      </c>
      <c r="AW614" s="14" t="s">
        <v>32</v>
      </c>
      <c r="AX614" s="14" t="s">
        <v>84</v>
      </c>
      <c r="AY614" s="268" t="s">
        <v>350</v>
      </c>
    </row>
    <row r="615" s="2" customFormat="1" ht="24.15" customHeight="1">
      <c r="A615" s="39"/>
      <c r="B615" s="40"/>
      <c r="C615" s="229" t="s">
        <v>981</v>
      </c>
      <c r="D615" s="229" t="s">
        <v>352</v>
      </c>
      <c r="E615" s="230" t="s">
        <v>982</v>
      </c>
      <c r="F615" s="231" t="s">
        <v>983</v>
      </c>
      <c r="G615" s="232" t="s">
        <v>551</v>
      </c>
      <c r="H615" s="233">
        <v>35.5</v>
      </c>
      <c r="I615" s="234"/>
      <c r="J615" s="235">
        <f>ROUND(I615*H615,2)</f>
        <v>0</v>
      </c>
      <c r="K615" s="231" t="s">
        <v>356</v>
      </c>
      <c r="L615" s="45"/>
      <c r="M615" s="236" t="s">
        <v>1</v>
      </c>
      <c r="N615" s="237" t="s">
        <v>41</v>
      </c>
      <c r="O615" s="92"/>
      <c r="P615" s="238">
        <f>O615*H615</f>
        <v>0</v>
      </c>
      <c r="Q615" s="238">
        <v>0</v>
      </c>
      <c r="R615" s="238">
        <f>Q615*H615</f>
        <v>0</v>
      </c>
      <c r="S615" s="238">
        <v>0.0080000000000000002</v>
      </c>
      <c r="T615" s="239">
        <f>S615*H615</f>
        <v>0.28400000000000003</v>
      </c>
      <c r="U615" s="39"/>
      <c r="V615" s="39"/>
      <c r="W615" s="39"/>
      <c r="X615" s="39"/>
      <c r="Y615" s="39"/>
      <c r="Z615" s="39"/>
      <c r="AA615" s="39"/>
      <c r="AB615" s="39"/>
      <c r="AC615" s="39"/>
      <c r="AD615" s="39"/>
      <c r="AE615" s="39"/>
      <c r="AR615" s="240" t="s">
        <v>530</v>
      </c>
      <c r="AT615" s="240" t="s">
        <v>352</v>
      </c>
      <c r="AU615" s="240" t="s">
        <v>86</v>
      </c>
      <c r="AY615" s="18" t="s">
        <v>350</v>
      </c>
      <c r="BE615" s="241">
        <f>IF(N615="základní",J615,0)</f>
        <v>0</v>
      </c>
      <c r="BF615" s="241">
        <f>IF(N615="snížená",J615,0)</f>
        <v>0</v>
      </c>
      <c r="BG615" s="241">
        <f>IF(N615="zákl. přenesená",J615,0)</f>
        <v>0</v>
      </c>
      <c r="BH615" s="241">
        <f>IF(N615="sníž. přenesená",J615,0)</f>
        <v>0</v>
      </c>
      <c r="BI615" s="241">
        <f>IF(N615="nulová",J615,0)</f>
        <v>0</v>
      </c>
      <c r="BJ615" s="18" t="s">
        <v>84</v>
      </c>
      <c r="BK615" s="241">
        <f>ROUND(I615*H615,2)</f>
        <v>0</v>
      </c>
      <c r="BL615" s="18" t="s">
        <v>530</v>
      </c>
      <c r="BM615" s="240" t="s">
        <v>984</v>
      </c>
    </row>
    <row r="616" s="2" customFormat="1">
      <c r="A616" s="39"/>
      <c r="B616" s="40"/>
      <c r="C616" s="41"/>
      <c r="D616" s="242" t="s">
        <v>359</v>
      </c>
      <c r="E616" s="41"/>
      <c r="F616" s="243" t="s">
        <v>985</v>
      </c>
      <c r="G616" s="41"/>
      <c r="H616" s="41"/>
      <c r="I616" s="244"/>
      <c r="J616" s="41"/>
      <c r="K616" s="41"/>
      <c r="L616" s="45"/>
      <c r="M616" s="245"/>
      <c r="N616" s="246"/>
      <c r="O616" s="92"/>
      <c r="P616" s="92"/>
      <c r="Q616" s="92"/>
      <c r="R616" s="92"/>
      <c r="S616" s="92"/>
      <c r="T616" s="93"/>
      <c r="U616" s="39"/>
      <c r="V616" s="39"/>
      <c r="W616" s="39"/>
      <c r="X616" s="39"/>
      <c r="Y616" s="39"/>
      <c r="Z616" s="39"/>
      <c r="AA616" s="39"/>
      <c r="AB616" s="39"/>
      <c r="AC616" s="39"/>
      <c r="AD616" s="39"/>
      <c r="AE616" s="39"/>
      <c r="AT616" s="18" t="s">
        <v>359</v>
      </c>
      <c r="AU616" s="18" t="s">
        <v>86</v>
      </c>
    </row>
    <row r="617" s="13" customFormat="1">
      <c r="A617" s="13"/>
      <c r="B617" s="247"/>
      <c r="C617" s="248"/>
      <c r="D617" s="242" t="s">
        <v>361</v>
      </c>
      <c r="E617" s="249" t="s">
        <v>1</v>
      </c>
      <c r="F617" s="250" t="s">
        <v>986</v>
      </c>
      <c r="G617" s="248"/>
      <c r="H617" s="251">
        <v>35.5</v>
      </c>
      <c r="I617" s="252"/>
      <c r="J617" s="248"/>
      <c r="K617" s="248"/>
      <c r="L617" s="253"/>
      <c r="M617" s="254"/>
      <c r="N617" s="255"/>
      <c r="O617" s="255"/>
      <c r="P617" s="255"/>
      <c r="Q617" s="255"/>
      <c r="R617" s="255"/>
      <c r="S617" s="255"/>
      <c r="T617" s="256"/>
      <c r="U617" s="13"/>
      <c r="V617" s="13"/>
      <c r="W617" s="13"/>
      <c r="X617" s="13"/>
      <c r="Y617" s="13"/>
      <c r="Z617" s="13"/>
      <c r="AA617" s="13"/>
      <c r="AB617" s="13"/>
      <c r="AC617" s="13"/>
      <c r="AD617" s="13"/>
      <c r="AE617" s="13"/>
      <c r="AT617" s="257" t="s">
        <v>361</v>
      </c>
      <c r="AU617" s="257" t="s">
        <v>86</v>
      </c>
      <c r="AV617" s="13" t="s">
        <v>86</v>
      </c>
      <c r="AW617" s="13" t="s">
        <v>32</v>
      </c>
      <c r="AX617" s="13" t="s">
        <v>84</v>
      </c>
      <c r="AY617" s="257" t="s">
        <v>350</v>
      </c>
    </row>
    <row r="618" s="2" customFormat="1" ht="24.15" customHeight="1">
      <c r="A618" s="39"/>
      <c r="B618" s="40"/>
      <c r="C618" s="229" t="s">
        <v>987</v>
      </c>
      <c r="D618" s="229" t="s">
        <v>352</v>
      </c>
      <c r="E618" s="230" t="s">
        <v>988</v>
      </c>
      <c r="F618" s="231" t="s">
        <v>989</v>
      </c>
      <c r="G618" s="232" t="s">
        <v>355</v>
      </c>
      <c r="H618" s="233">
        <v>536.39999999999998</v>
      </c>
      <c r="I618" s="234"/>
      <c r="J618" s="235">
        <f>ROUND(I618*H618,2)</f>
        <v>0</v>
      </c>
      <c r="K618" s="231" t="s">
        <v>356</v>
      </c>
      <c r="L618" s="45"/>
      <c r="M618" s="236" t="s">
        <v>1</v>
      </c>
      <c r="N618" s="237" t="s">
        <v>41</v>
      </c>
      <c r="O618" s="92"/>
      <c r="P618" s="238">
        <f>O618*H618</f>
        <v>0</v>
      </c>
      <c r="Q618" s="238">
        <v>0</v>
      </c>
      <c r="R618" s="238">
        <f>Q618*H618</f>
        <v>0</v>
      </c>
      <c r="S618" s="238">
        <v>0.014</v>
      </c>
      <c r="T618" s="239">
        <f>S618*H618</f>
        <v>7.5095999999999998</v>
      </c>
      <c r="U618" s="39"/>
      <c r="V618" s="39"/>
      <c r="W618" s="39"/>
      <c r="X618" s="39"/>
      <c r="Y618" s="39"/>
      <c r="Z618" s="39"/>
      <c r="AA618" s="39"/>
      <c r="AB618" s="39"/>
      <c r="AC618" s="39"/>
      <c r="AD618" s="39"/>
      <c r="AE618" s="39"/>
      <c r="AR618" s="240" t="s">
        <v>530</v>
      </c>
      <c r="AT618" s="240" t="s">
        <v>352</v>
      </c>
      <c r="AU618" s="240" t="s">
        <v>86</v>
      </c>
      <c r="AY618" s="18" t="s">
        <v>350</v>
      </c>
      <c r="BE618" s="241">
        <f>IF(N618="základní",J618,0)</f>
        <v>0</v>
      </c>
      <c r="BF618" s="241">
        <f>IF(N618="snížená",J618,0)</f>
        <v>0</v>
      </c>
      <c r="BG618" s="241">
        <f>IF(N618="zákl. přenesená",J618,0)</f>
        <v>0</v>
      </c>
      <c r="BH618" s="241">
        <f>IF(N618="sníž. přenesená",J618,0)</f>
        <v>0</v>
      </c>
      <c r="BI618" s="241">
        <f>IF(N618="nulová",J618,0)</f>
        <v>0</v>
      </c>
      <c r="BJ618" s="18" t="s">
        <v>84</v>
      </c>
      <c r="BK618" s="241">
        <f>ROUND(I618*H618,2)</f>
        <v>0</v>
      </c>
      <c r="BL618" s="18" t="s">
        <v>530</v>
      </c>
      <c r="BM618" s="240" t="s">
        <v>990</v>
      </c>
    </row>
    <row r="619" s="2" customFormat="1">
      <c r="A619" s="39"/>
      <c r="B619" s="40"/>
      <c r="C619" s="41"/>
      <c r="D619" s="242" t="s">
        <v>359</v>
      </c>
      <c r="E619" s="41"/>
      <c r="F619" s="243" t="s">
        <v>991</v>
      </c>
      <c r="G619" s="41"/>
      <c r="H619" s="41"/>
      <c r="I619" s="244"/>
      <c r="J619" s="41"/>
      <c r="K619" s="41"/>
      <c r="L619" s="45"/>
      <c r="M619" s="245"/>
      <c r="N619" s="246"/>
      <c r="O619" s="92"/>
      <c r="P619" s="92"/>
      <c r="Q619" s="92"/>
      <c r="R619" s="92"/>
      <c r="S619" s="92"/>
      <c r="T619" s="93"/>
      <c r="U619" s="39"/>
      <c r="V619" s="39"/>
      <c r="W619" s="39"/>
      <c r="X619" s="39"/>
      <c r="Y619" s="39"/>
      <c r="Z619" s="39"/>
      <c r="AA619" s="39"/>
      <c r="AB619" s="39"/>
      <c r="AC619" s="39"/>
      <c r="AD619" s="39"/>
      <c r="AE619" s="39"/>
      <c r="AT619" s="18" t="s">
        <v>359</v>
      </c>
      <c r="AU619" s="18" t="s">
        <v>86</v>
      </c>
    </row>
    <row r="620" s="13" customFormat="1">
      <c r="A620" s="13"/>
      <c r="B620" s="247"/>
      <c r="C620" s="248"/>
      <c r="D620" s="242" t="s">
        <v>361</v>
      </c>
      <c r="E620" s="249" t="s">
        <v>1</v>
      </c>
      <c r="F620" s="250" t="s">
        <v>963</v>
      </c>
      <c r="G620" s="248"/>
      <c r="H620" s="251">
        <v>129.37000000000001</v>
      </c>
      <c r="I620" s="252"/>
      <c r="J620" s="248"/>
      <c r="K620" s="248"/>
      <c r="L620" s="253"/>
      <c r="M620" s="254"/>
      <c r="N620" s="255"/>
      <c r="O620" s="255"/>
      <c r="P620" s="255"/>
      <c r="Q620" s="255"/>
      <c r="R620" s="255"/>
      <c r="S620" s="255"/>
      <c r="T620" s="256"/>
      <c r="U620" s="13"/>
      <c r="V620" s="13"/>
      <c r="W620" s="13"/>
      <c r="X620" s="13"/>
      <c r="Y620" s="13"/>
      <c r="Z620" s="13"/>
      <c r="AA620" s="13"/>
      <c r="AB620" s="13"/>
      <c r="AC620" s="13"/>
      <c r="AD620" s="13"/>
      <c r="AE620" s="13"/>
      <c r="AT620" s="257" t="s">
        <v>361</v>
      </c>
      <c r="AU620" s="257" t="s">
        <v>86</v>
      </c>
      <c r="AV620" s="13" t="s">
        <v>86</v>
      </c>
      <c r="AW620" s="13" t="s">
        <v>32</v>
      </c>
      <c r="AX620" s="13" t="s">
        <v>76</v>
      </c>
      <c r="AY620" s="257" t="s">
        <v>350</v>
      </c>
    </row>
    <row r="621" s="13" customFormat="1">
      <c r="A621" s="13"/>
      <c r="B621" s="247"/>
      <c r="C621" s="248"/>
      <c r="D621" s="242" t="s">
        <v>361</v>
      </c>
      <c r="E621" s="249" t="s">
        <v>1</v>
      </c>
      <c r="F621" s="250" t="s">
        <v>992</v>
      </c>
      <c r="G621" s="248"/>
      <c r="H621" s="251">
        <v>407.02999999999997</v>
      </c>
      <c r="I621" s="252"/>
      <c r="J621" s="248"/>
      <c r="K621" s="248"/>
      <c r="L621" s="253"/>
      <c r="M621" s="254"/>
      <c r="N621" s="255"/>
      <c r="O621" s="255"/>
      <c r="P621" s="255"/>
      <c r="Q621" s="255"/>
      <c r="R621" s="255"/>
      <c r="S621" s="255"/>
      <c r="T621" s="256"/>
      <c r="U621" s="13"/>
      <c r="V621" s="13"/>
      <c r="W621" s="13"/>
      <c r="X621" s="13"/>
      <c r="Y621" s="13"/>
      <c r="Z621" s="13"/>
      <c r="AA621" s="13"/>
      <c r="AB621" s="13"/>
      <c r="AC621" s="13"/>
      <c r="AD621" s="13"/>
      <c r="AE621" s="13"/>
      <c r="AT621" s="257" t="s">
        <v>361</v>
      </c>
      <c r="AU621" s="257" t="s">
        <v>86</v>
      </c>
      <c r="AV621" s="13" t="s">
        <v>86</v>
      </c>
      <c r="AW621" s="13" t="s">
        <v>32</v>
      </c>
      <c r="AX621" s="13" t="s">
        <v>76</v>
      </c>
      <c r="AY621" s="257" t="s">
        <v>350</v>
      </c>
    </row>
    <row r="622" s="14" customFormat="1">
      <c r="A622" s="14"/>
      <c r="B622" s="258"/>
      <c r="C622" s="259"/>
      <c r="D622" s="242" t="s">
        <v>361</v>
      </c>
      <c r="E622" s="260" t="s">
        <v>1</v>
      </c>
      <c r="F622" s="261" t="s">
        <v>364</v>
      </c>
      <c r="G622" s="259"/>
      <c r="H622" s="262">
        <v>536.39999999999998</v>
      </c>
      <c r="I622" s="263"/>
      <c r="J622" s="259"/>
      <c r="K622" s="259"/>
      <c r="L622" s="264"/>
      <c r="M622" s="265"/>
      <c r="N622" s="266"/>
      <c r="O622" s="266"/>
      <c r="P622" s="266"/>
      <c r="Q622" s="266"/>
      <c r="R622" s="266"/>
      <c r="S622" s="266"/>
      <c r="T622" s="267"/>
      <c r="U622" s="14"/>
      <c r="V622" s="14"/>
      <c r="W622" s="14"/>
      <c r="X622" s="14"/>
      <c r="Y622" s="14"/>
      <c r="Z622" s="14"/>
      <c r="AA622" s="14"/>
      <c r="AB622" s="14"/>
      <c r="AC622" s="14"/>
      <c r="AD622" s="14"/>
      <c r="AE622" s="14"/>
      <c r="AT622" s="268" t="s">
        <v>361</v>
      </c>
      <c r="AU622" s="268" t="s">
        <v>86</v>
      </c>
      <c r="AV622" s="14" t="s">
        <v>357</v>
      </c>
      <c r="AW622" s="14" t="s">
        <v>32</v>
      </c>
      <c r="AX622" s="14" t="s">
        <v>84</v>
      </c>
      <c r="AY622" s="268" t="s">
        <v>350</v>
      </c>
    </row>
    <row r="623" s="2" customFormat="1" ht="24.15" customHeight="1">
      <c r="A623" s="39"/>
      <c r="B623" s="40"/>
      <c r="C623" s="229" t="s">
        <v>993</v>
      </c>
      <c r="D623" s="229" t="s">
        <v>352</v>
      </c>
      <c r="E623" s="230" t="s">
        <v>994</v>
      </c>
      <c r="F623" s="231" t="s">
        <v>995</v>
      </c>
      <c r="G623" s="232" t="s">
        <v>914</v>
      </c>
      <c r="H623" s="233">
        <v>1</v>
      </c>
      <c r="I623" s="234"/>
      <c r="J623" s="235">
        <f>ROUND(I623*H623,2)</f>
        <v>0</v>
      </c>
      <c r="K623" s="231" t="s">
        <v>1</v>
      </c>
      <c r="L623" s="45"/>
      <c r="M623" s="236" t="s">
        <v>1</v>
      </c>
      <c r="N623" s="237" t="s">
        <v>41</v>
      </c>
      <c r="O623" s="92"/>
      <c r="P623" s="238">
        <f>O623*H623</f>
        <v>0</v>
      </c>
      <c r="Q623" s="238">
        <v>0</v>
      </c>
      <c r="R623" s="238">
        <f>Q623*H623</f>
        <v>0</v>
      </c>
      <c r="S623" s="238">
        <v>0.033000000000000002</v>
      </c>
      <c r="T623" s="239">
        <f>S623*H623</f>
        <v>0.033000000000000002</v>
      </c>
      <c r="U623" s="39"/>
      <c r="V623" s="39"/>
      <c r="W623" s="39"/>
      <c r="X623" s="39"/>
      <c r="Y623" s="39"/>
      <c r="Z623" s="39"/>
      <c r="AA623" s="39"/>
      <c r="AB623" s="39"/>
      <c r="AC623" s="39"/>
      <c r="AD623" s="39"/>
      <c r="AE623" s="39"/>
      <c r="AR623" s="240" t="s">
        <v>530</v>
      </c>
      <c r="AT623" s="240" t="s">
        <v>352</v>
      </c>
      <c r="AU623" s="240" t="s">
        <v>86</v>
      </c>
      <c r="AY623" s="18" t="s">
        <v>350</v>
      </c>
      <c r="BE623" s="241">
        <f>IF(N623="základní",J623,0)</f>
        <v>0</v>
      </c>
      <c r="BF623" s="241">
        <f>IF(N623="snížená",J623,0)</f>
        <v>0</v>
      </c>
      <c r="BG623" s="241">
        <f>IF(N623="zákl. přenesená",J623,0)</f>
        <v>0</v>
      </c>
      <c r="BH623" s="241">
        <f>IF(N623="sníž. přenesená",J623,0)</f>
        <v>0</v>
      </c>
      <c r="BI623" s="241">
        <f>IF(N623="nulová",J623,0)</f>
        <v>0</v>
      </c>
      <c r="BJ623" s="18" t="s">
        <v>84</v>
      </c>
      <c r="BK623" s="241">
        <f>ROUND(I623*H623,2)</f>
        <v>0</v>
      </c>
      <c r="BL623" s="18" t="s">
        <v>530</v>
      </c>
      <c r="BM623" s="240" t="s">
        <v>996</v>
      </c>
    </row>
    <row r="624" s="2" customFormat="1">
      <c r="A624" s="39"/>
      <c r="B624" s="40"/>
      <c r="C624" s="41"/>
      <c r="D624" s="242" t="s">
        <v>359</v>
      </c>
      <c r="E624" s="41"/>
      <c r="F624" s="243" t="s">
        <v>997</v>
      </c>
      <c r="G624" s="41"/>
      <c r="H624" s="41"/>
      <c r="I624" s="244"/>
      <c r="J624" s="41"/>
      <c r="K624" s="41"/>
      <c r="L624" s="45"/>
      <c r="M624" s="245"/>
      <c r="N624" s="246"/>
      <c r="O624" s="92"/>
      <c r="P624" s="92"/>
      <c r="Q624" s="92"/>
      <c r="R624" s="92"/>
      <c r="S624" s="92"/>
      <c r="T624" s="93"/>
      <c r="U624" s="39"/>
      <c r="V624" s="39"/>
      <c r="W624" s="39"/>
      <c r="X624" s="39"/>
      <c r="Y624" s="39"/>
      <c r="Z624" s="39"/>
      <c r="AA624" s="39"/>
      <c r="AB624" s="39"/>
      <c r="AC624" s="39"/>
      <c r="AD624" s="39"/>
      <c r="AE624" s="39"/>
      <c r="AT624" s="18" t="s">
        <v>359</v>
      </c>
      <c r="AU624" s="18" t="s">
        <v>86</v>
      </c>
    </row>
    <row r="625" s="13" customFormat="1">
      <c r="A625" s="13"/>
      <c r="B625" s="247"/>
      <c r="C625" s="248"/>
      <c r="D625" s="242" t="s">
        <v>361</v>
      </c>
      <c r="E625" s="249" t="s">
        <v>1</v>
      </c>
      <c r="F625" s="250" t="s">
        <v>998</v>
      </c>
      <c r="G625" s="248"/>
      <c r="H625" s="251">
        <v>1</v>
      </c>
      <c r="I625" s="252"/>
      <c r="J625" s="248"/>
      <c r="K625" s="248"/>
      <c r="L625" s="253"/>
      <c r="M625" s="254"/>
      <c r="N625" s="255"/>
      <c r="O625" s="255"/>
      <c r="P625" s="255"/>
      <c r="Q625" s="255"/>
      <c r="R625" s="255"/>
      <c r="S625" s="255"/>
      <c r="T625" s="256"/>
      <c r="U625" s="13"/>
      <c r="V625" s="13"/>
      <c r="W625" s="13"/>
      <c r="X625" s="13"/>
      <c r="Y625" s="13"/>
      <c r="Z625" s="13"/>
      <c r="AA625" s="13"/>
      <c r="AB625" s="13"/>
      <c r="AC625" s="13"/>
      <c r="AD625" s="13"/>
      <c r="AE625" s="13"/>
      <c r="AT625" s="257" t="s">
        <v>361</v>
      </c>
      <c r="AU625" s="257" t="s">
        <v>86</v>
      </c>
      <c r="AV625" s="13" t="s">
        <v>86</v>
      </c>
      <c r="AW625" s="13" t="s">
        <v>32</v>
      </c>
      <c r="AX625" s="13" t="s">
        <v>84</v>
      </c>
      <c r="AY625" s="257" t="s">
        <v>350</v>
      </c>
    </row>
    <row r="626" s="12" customFormat="1" ht="22.8" customHeight="1">
      <c r="A626" s="12"/>
      <c r="B626" s="213"/>
      <c r="C626" s="214"/>
      <c r="D626" s="215" t="s">
        <v>75</v>
      </c>
      <c r="E626" s="227" t="s">
        <v>999</v>
      </c>
      <c r="F626" s="227" t="s">
        <v>1000</v>
      </c>
      <c r="G626" s="214"/>
      <c r="H626" s="214"/>
      <c r="I626" s="217"/>
      <c r="J626" s="228">
        <f>BK626</f>
        <v>0</v>
      </c>
      <c r="K626" s="214"/>
      <c r="L626" s="219"/>
      <c r="M626" s="220"/>
      <c r="N626" s="221"/>
      <c r="O626" s="221"/>
      <c r="P626" s="222">
        <f>SUM(P627:P637)</f>
        <v>0</v>
      </c>
      <c r="Q626" s="221"/>
      <c r="R626" s="222">
        <f>SUM(R627:R637)</f>
        <v>0</v>
      </c>
      <c r="S626" s="221"/>
      <c r="T626" s="223">
        <f>SUM(T627:T637)</f>
        <v>2.13681644</v>
      </c>
      <c r="U626" s="12"/>
      <c r="V626" s="12"/>
      <c r="W626" s="12"/>
      <c r="X626" s="12"/>
      <c r="Y626" s="12"/>
      <c r="Z626" s="12"/>
      <c r="AA626" s="12"/>
      <c r="AB626" s="12"/>
      <c r="AC626" s="12"/>
      <c r="AD626" s="12"/>
      <c r="AE626" s="12"/>
      <c r="AR626" s="224" t="s">
        <v>86</v>
      </c>
      <c r="AT626" s="225" t="s">
        <v>75</v>
      </c>
      <c r="AU626" s="225" t="s">
        <v>84</v>
      </c>
      <c r="AY626" s="224" t="s">
        <v>350</v>
      </c>
      <c r="BK626" s="226">
        <f>SUM(BK627:BK637)</f>
        <v>0</v>
      </c>
    </row>
    <row r="627" s="2" customFormat="1" ht="33" customHeight="1">
      <c r="A627" s="39"/>
      <c r="B627" s="40"/>
      <c r="C627" s="229" t="s">
        <v>1001</v>
      </c>
      <c r="D627" s="229" t="s">
        <v>352</v>
      </c>
      <c r="E627" s="230" t="s">
        <v>1002</v>
      </c>
      <c r="F627" s="231" t="s">
        <v>1003</v>
      </c>
      <c r="G627" s="232" t="s">
        <v>355</v>
      </c>
      <c r="H627" s="233">
        <v>20.196000000000002</v>
      </c>
      <c r="I627" s="234"/>
      <c r="J627" s="235">
        <f>ROUND(I627*H627,2)</f>
        <v>0</v>
      </c>
      <c r="K627" s="231" t="s">
        <v>356</v>
      </c>
      <c r="L627" s="45"/>
      <c r="M627" s="236" t="s">
        <v>1</v>
      </c>
      <c r="N627" s="237" t="s">
        <v>41</v>
      </c>
      <c r="O627" s="92"/>
      <c r="P627" s="238">
        <f>O627*H627</f>
        <v>0</v>
      </c>
      <c r="Q627" s="238">
        <v>0</v>
      </c>
      <c r="R627" s="238">
        <f>Q627*H627</f>
        <v>0</v>
      </c>
      <c r="S627" s="238">
        <v>0.018339999999999999</v>
      </c>
      <c r="T627" s="239">
        <f>S627*H627</f>
        <v>0.37039464</v>
      </c>
      <c r="U627" s="39"/>
      <c r="V627" s="39"/>
      <c r="W627" s="39"/>
      <c r="X627" s="39"/>
      <c r="Y627" s="39"/>
      <c r="Z627" s="39"/>
      <c r="AA627" s="39"/>
      <c r="AB627" s="39"/>
      <c r="AC627" s="39"/>
      <c r="AD627" s="39"/>
      <c r="AE627" s="39"/>
      <c r="AR627" s="240" t="s">
        <v>530</v>
      </c>
      <c r="AT627" s="240" t="s">
        <v>352</v>
      </c>
      <c r="AU627" s="240" t="s">
        <v>86</v>
      </c>
      <c r="AY627" s="18" t="s">
        <v>350</v>
      </c>
      <c r="BE627" s="241">
        <f>IF(N627="základní",J627,0)</f>
        <v>0</v>
      </c>
      <c r="BF627" s="241">
        <f>IF(N627="snížená",J627,0)</f>
        <v>0</v>
      </c>
      <c r="BG627" s="241">
        <f>IF(N627="zákl. přenesená",J627,0)</f>
        <v>0</v>
      </c>
      <c r="BH627" s="241">
        <f>IF(N627="sníž. přenesená",J627,0)</f>
        <v>0</v>
      </c>
      <c r="BI627" s="241">
        <f>IF(N627="nulová",J627,0)</f>
        <v>0</v>
      </c>
      <c r="BJ627" s="18" t="s">
        <v>84</v>
      </c>
      <c r="BK627" s="241">
        <f>ROUND(I627*H627,2)</f>
        <v>0</v>
      </c>
      <c r="BL627" s="18" t="s">
        <v>530</v>
      </c>
      <c r="BM627" s="240" t="s">
        <v>1004</v>
      </c>
    </row>
    <row r="628" s="2" customFormat="1">
      <c r="A628" s="39"/>
      <c r="B628" s="40"/>
      <c r="C628" s="41"/>
      <c r="D628" s="242" t="s">
        <v>359</v>
      </c>
      <c r="E628" s="41"/>
      <c r="F628" s="243" t="s">
        <v>1005</v>
      </c>
      <c r="G628" s="41"/>
      <c r="H628" s="41"/>
      <c r="I628" s="244"/>
      <c r="J628" s="41"/>
      <c r="K628" s="41"/>
      <c r="L628" s="45"/>
      <c r="M628" s="245"/>
      <c r="N628" s="246"/>
      <c r="O628" s="92"/>
      <c r="P628" s="92"/>
      <c r="Q628" s="92"/>
      <c r="R628" s="92"/>
      <c r="S628" s="92"/>
      <c r="T628" s="93"/>
      <c r="U628" s="39"/>
      <c r="V628" s="39"/>
      <c r="W628" s="39"/>
      <c r="X628" s="39"/>
      <c r="Y628" s="39"/>
      <c r="Z628" s="39"/>
      <c r="AA628" s="39"/>
      <c r="AB628" s="39"/>
      <c r="AC628" s="39"/>
      <c r="AD628" s="39"/>
      <c r="AE628" s="39"/>
      <c r="AT628" s="18" t="s">
        <v>359</v>
      </c>
      <c r="AU628" s="18" t="s">
        <v>86</v>
      </c>
    </row>
    <row r="629" s="15" customFormat="1">
      <c r="A629" s="15"/>
      <c r="B629" s="269"/>
      <c r="C629" s="270"/>
      <c r="D629" s="242" t="s">
        <v>361</v>
      </c>
      <c r="E629" s="271" t="s">
        <v>1</v>
      </c>
      <c r="F629" s="272" t="s">
        <v>1006</v>
      </c>
      <c r="G629" s="270"/>
      <c r="H629" s="271" t="s">
        <v>1</v>
      </c>
      <c r="I629" s="273"/>
      <c r="J629" s="270"/>
      <c r="K629" s="270"/>
      <c r="L629" s="274"/>
      <c r="M629" s="275"/>
      <c r="N629" s="276"/>
      <c r="O629" s="276"/>
      <c r="P629" s="276"/>
      <c r="Q629" s="276"/>
      <c r="R629" s="276"/>
      <c r="S629" s="276"/>
      <c r="T629" s="277"/>
      <c r="U629" s="15"/>
      <c r="V629" s="15"/>
      <c r="W629" s="15"/>
      <c r="X629" s="15"/>
      <c r="Y629" s="15"/>
      <c r="Z629" s="15"/>
      <c r="AA629" s="15"/>
      <c r="AB629" s="15"/>
      <c r="AC629" s="15"/>
      <c r="AD629" s="15"/>
      <c r="AE629" s="15"/>
      <c r="AT629" s="278" t="s">
        <v>361</v>
      </c>
      <c r="AU629" s="278" t="s">
        <v>86</v>
      </c>
      <c r="AV629" s="15" t="s">
        <v>84</v>
      </c>
      <c r="AW629" s="15" t="s">
        <v>32</v>
      </c>
      <c r="AX629" s="15" t="s">
        <v>76</v>
      </c>
      <c r="AY629" s="278" t="s">
        <v>350</v>
      </c>
    </row>
    <row r="630" s="13" customFormat="1">
      <c r="A630" s="13"/>
      <c r="B630" s="247"/>
      <c r="C630" s="248"/>
      <c r="D630" s="242" t="s">
        <v>361</v>
      </c>
      <c r="E630" s="249" t="s">
        <v>1</v>
      </c>
      <c r="F630" s="250" t="s">
        <v>1007</v>
      </c>
      <c r="G630" s="248"/>
      <c r="H630" s="251">
        <v>20.196000000000002</v>
      </c>
      <c r="I630" s="252"/>
      <c r="J630" s="248"/>
      <c r="K630" s="248"/>
      <c r="L630" s="253"/>
      <c r="M630" s="254"/>
      <c r="N630" s="255"/>
      <c r="O630" s="255"/>
      <c r="P630" s="255"/>
      <c r="Q630" s="255"/>
      <c r="R630" s="255"/>
      <c r="S630" s="255"/>
      <c r="T630" s="256"/>
      <c r="U630" s="13"/>
      <c r="V630" s="13"/>
      <c r="W630" s="13"/>
      <c r="X630" s="13"/>
      <c r="Y630" s="13"/>
      <c r="Z630" s="13"/>
      <c r="AA630" s="13"/>
      <c r="AB630" s="13"/>
      <c r="AC630" s="13"/>
      <c r="AD630" s="13"/>
      <c r="AE630" s="13"/>
      <c r="AT630" s="257" t="s">
        <v>361</v>
      </c>
      <c r="AU630" s="257" t="s">
        <v>86</v>
      </c>
      <c r="AV630" s="13" t="s">
        <v>86</v>
      </c>
      <c r="AW630" s="13" t="s">
        <v>32</v>
      </c>
      <c r="AX630" s="13" t="s">
        <v>84</v>
      </c>
      <c r="AY630" s="257" t="s">
        <v>350</v>
      </c>
    </row>
    <row r="631" s="2" customFormat="1" ht="24.15" customHeight="1">
      <c r="A631" s="39"/>
      <c r="B631" s="40"/>
      <c r="C631" s="229" t="s">
        <v>1008</v>
      </c>
      <c r="D631" s="229" t="s">
        <v>352</v>
      </c>
      <c r="E631" s="230" t="s">
        <v>1009</v>
      </c>
      <c r="F631" s="231" t="s">
        <v>1010</v>
      </c>
      <c r="G631" s="232" t="s">
        <v>355</v>
      </c>
      <c r="H631" s="233">
        <v>61.310000000000002</v>
      </c>
      <c r="I631" s="234"/>
      <c r="J631" s="235">
        <f>ROUND(I631*H631,2)</f>
        <v>0</v>
      </c>
      <c r="K631" s="231" t="s">
        <v>356</v>
      </c>
      <c r="L631" s="45"/>
      <c r="M631" s="236" t="s">
        <v>1</v>
      </c>
      <c r="N631" s="237" t="s">
        <v>41</v>
      </c>
      <c r="O631" s="92"/>
      <c r="P631" s="238">
        <f>O631*H631</f>
        <v>0</v>
      </c>
      <c r="Q631" s="238">
        <v>0</v>
      </c>
      <c r="R631" s="238">
        <f>Q631*H631</f>
        <v>0</v>
      </c>
      <c r="S631" s="238">
        <v>0.028309999999999998</v>
      </c>
      <c r="T631" s="239">
        <f>S631*H631</f>
        <v>1.7356860999999999</v>
      </c>
      <c r="U631" s="39"/>
      <c r="V631" s="39"/>
      <c r="W631" s="39"/>
      <c r="X631" s="39"/>
      <c r="Y631" s="39"/>
      <c r="Z631" s="39"/>
      <c r="AA631" s="39"/>
      <c r="AB631" s="39"/>
      <c r="AC631" s="39"/>
      <c r="AD631" s="39"/>
      <c r="AE631" s="39"/>
      <c r="AR631" s="240" t="s">
        <v>530</v>
      </c>
      <c r="AT631" s="240" t="s">
        <v>352</v>
      </c>
      <c r="AU631" s="240" t="s">
        <v>86</v>
      </c>
      <c r="AY631" s="18" t="s">
        <v>350</v>
      </c>
      <c r="BE631" s="241">
        <f>IF(N631="základní",J631,0)</f>
        <v>0</v>
      </c>
      <c r="BF631" s="241">
        <f>IF(N631="snížená",J631,0)</f>
        <v>0</v>
      </c>
      <c r="BG631" s="241">
        <f>IF(N631="zákl. přenesená",J631,0)</f>
        <v>0</v>
      </c>
      <c r="BH631" s="241">
        <f>IF(N631="sníž. přenesená",J631,0)</f>
        <v>0</v>
      </c>
      <c r="BI631" s="241">
        <f>IF(N631="nulová",J631,0)</f>
        <v>0</v>
      </c>
      <c r="BJ631" s="18" t="s">
        <v>84</v>
      </c>
      <c r="BK631" s="241">
        <f>ROUND(I631*H631,2)</f>
        <v>0</v>
      </c>
      <c r="BL631" s="18" t="s">
        <v>530</v>
      </c>
      <c r="BM631" s="240" t="s">
        <v>1011</v>
      </c>
    </row>
    <row r="632" s="2" customFormat="1">
      <c r="A632" s="39"/>
      <c r="B632" s="40"/>
      <c r="C632" s="41"/>
      <c r="D632" s="242" t="s">
        <v>359</v>
      </c>
      <c r="E632" s="41"/>
      <c r="F632" s="243" t="s">
        <v>1012</v>
      </c>
      <c r="G632" s="41"/>
      <c r="H632" s="41"/>
      <c r="I632" s="244"/>
      <c r="J632" s="41"/>
      <c r="K632" s="41"/>
      <c r="L632" s="45"/>
      <c r="M632" s="245"/>
      <c r="N632" s="246"/>
      <c r="O632" s="92"/>
      <c r="P632" s="92"/>
      <c r="Q632" s="92"/>
      <c r="R632" s="92"/>
      <c r="S632" s="92"/>
      <c r="T632" s="93"/>
      <c r="U632" s="39"/>
      <c r="V632" s="39"/>
      <c r="W632" s="39"/>
      <c r="X632" s="39"/>
      <c r="Y632" s="39"/>
      <c r="Z632" s="39"/>
      <c r="AA632" s="39"/>
      <c r="AB632" s="39"/>
      <c r="AC632" s="39"/>
      <c r="AD632" s="39"/>
      <c r="AE632" s="39"/>
      <c r="AT632" s="18" t="s">
        <v>359</v>
      </c>
      <c r="AU632" s="18" t="s">
        <v>86</v>
      </c>
    </row>
    <row r="633" s="13" customFormat="1">
      <c r="A633" s="13"/>
      <c r="B633" s="247"/>
      <c r="C633" s="248"/>
      <c r="D633" s="242" t="s">
        <v>361</v>
      </c>
      <c r="E633" s="249" t="s">
        <v>1</v>
      </c>
      <c r="F633" s="250" t="s">
        <v>1013</v>
      </c>
      <c r="G633" s="248"/>
      <c r="H633" s="251">
        <v>61.310000000000002</v>
      </c>
      <c r="I633" s="252"/>
      <c r="J633" s="248"/>
      <c r="K633" s="248"/>
      <c r="L633" s="253"/>
      <c r="M633" s="254"/>
      <c r="N633" s="255"/>
      <c r="O633" s="255"/>
      <c r="P633" s="255"/>
      <c r="Q633" s="255"/>
      <c r="R633" s="255"/>
      <c r="S633" s="255"/>
      <c r="T633" s="256"/>
      <c r="U633" s="13"/>
      <c r="V633" s="13"/>
      <c r="W633" s="13"/>
      <c r="X633" s="13"/>
      <c r="Y633" s="13"/>
      <c r="Z633" s="13"/>
      <c r="AA633" s="13"/>
      <c r="AB633" s="13"/>
      <c r="AC633" s="13"/>
      <c r="AD633" s="13"/>
      <c r="AE633" s="13"/>
      <c r="AT633" s="257" t="s">
        <v>361</v>
      </c>
      <c r="AU633" s="257" t="s">
        <v>86</v>
      </c>
      <c r="AV633" s="13" t="s">
        <v>86</v>
      </c>
      <c r="AW633" s="13" t="s">
        <v>32</v>
      </c>
      <c r="AX633" s="13" t="s">
        <v>84</v>
      </c>
      <c r="AY633" s="257" t="s">
        <v>350</v>
      </c>
    </row>
    <row r="634" s="2" customFormat="1" ht="24.15" customHeight="1">
      <c r="A634" s="39"/>
      <c r="B634" s="40"/>
      <c r="C634" s="229" t="s">
        <v>1014</v>
      </c>
      <c r="D634" s="229" t="s">
        <v>352</v>
      </c>
      <c r="E634" s="230" t="s">
        <v>1015</v>
      </c>
      <c r="F634" s="231" t="s">
        <v>1016</v>
      </c>
      <c r="G634" s="232" t="s">
        <v>355</v>
      </c>
      <c r="H634" s="233">
        <v>2.9300000000000002</v>
      </c>
      <c r="I634" s="234"/>
      <c r="J634" s="235">
        <f>ROUND(I634*H634,2)</f>
        <v>0</v>
      </c>
      <c r="K634" s="231" t="s">
        <v>356</v>
      </c>
      <c r="L634" s="45"/>
      <c r="M634" s="236" t="s">
        <v>1</v>
      </c>
      <c r="N634" s="237" t="s">
        <v>41</v>
      </c>
      <c r="O634" s="92"/>
      <c r="P634" s="238">
        <f>O634*H634</f>
        <v>0</v>
      </c>
      <c r="Q634" s="238">
        <v>0</v>
      </c>
      <c r="R634" s="238">
        <f>Q634*H634</f>
        <v>0</v>
      </c>
      <c r="S634" s="238">
        <v>0.010489999999999999</v>
      </c>
      <c r="T634" s="239">
        <f>S634*H634</f>
        <v>0.030735700000000001</v>
      </c>
      <c r="U634" s="39"/>
      <c r="V634" s="39"/>
      <c r="W634" s="39"/>
      <c r="X634" s="39"/>
      <c r="Y634" s="39"/>
      <c r="Z634" s="39"/>
      <c r="AA634" s="39"/>
      <c r="AB634" s="39"/>
      <c r="AC634" s="39"/>
      <c r="AD634" s="39"/>
      <c r="AE634" s="39"/>
      <c r="AR634" s="240" t="s">
        <v>530</v>
      </c>
      <c r="AT634" s="240" t="s">
        <v>352</v>
      </c>
      <c r="AU634" s="240" t="s">
        <v>86</v>
      </c>
      <c r="AY634" s="18" t="s">
        <v>350</v>
      </c>
      <c r="BE634" s="241">
        <f>IF(N634="základní",J634,0)</f>
        <v>0</v>
      </c>
      <c r="BF634" s="241">
        <f>IF(N634="snížená",J634,0)</f>
        <v>0</v>
      </c>
      <c r="BG634" s="241">
        <f>IF(N634="zákl. přenesená",J634,0)</f>
        <v>0</v>
      </c>
      <c r="BH634" s="241">
        <f>IF(N634="sníž. přenesená",J634,0)</f>
        <v>0</v>
      </c>
      <c r="BI634" s="241">
        <f>IF(N634="nulová",J634,0)</f>
        <v>0</v>
      </c>
      <c r="BJ634" s="18" t="s">
        <v>84</v>
      </c>
      <c r="BK634" s="241">
        <f>ROUND(I634*H634,2)</f>
        <v>0</v>
      </c>
      <c r="BL634" s="18" t="s">
        <v>530</v>
      </c>
      <c r="BM634" s="240" t="s">
        <v>1017</v>
      </c>
    </row>
    <row r="635" s="2" customFormat="1">
      <c r="A635" s="39"/>
      <c r="B635" s="40"/>
      <c r="C635" s="41"/>
      <c r="D635" s="242" t="s">
        <v>359</v>
      </c>
      <c r="E635" s="41"/>
      <c r="F635" s="243" t="s">
        <v>1018</v>
      </c>
      <c r="G635" s="41"/>
      <c r="H635" s="41"/>
      <c r="I635" s="244"/>
      <c r="J635" s="41"/>
      <c r="K635" s="41"/>
      <c r="L635" s="45"/>
      <c r="M635" s="245"/>
      <c r="N635" s="246"/>
      <c r="O635" s="92"/>
      <c r="P635" s="92"/>
      <c r="Q635" s="92"/>
      <c r="R635" s="92"/>
      <c r="S635" s="92"/>
      <c r="T635" s="93"/>
      <c r="U635" s="39"/>
      <c r="V635" s="39"/>
      <c r="W635" s="39"/>
      <c r="X635" s="39"/>
      <c r="Y635" s="39"/>
      <c r="Z635" s="39"/>
      <c r="AA635" s="39"/>
      <c r="AB635" s="39"/>
      <c r="AC635" s="39"/>
      <c r="AD635" s="39"/>
      <c r="AE635" s="39"/>
      <c r="AT635" s="18" t="s">
        <v>359</v>
      </c>
      <c r="AU635" s="18" t="s">
        <v>86</v>
      </c>
    </row>
    <row r="636" s="15" customFormat="1">
      <c r="A636" s="15"/>
      <c r="B636" s="269"/>
      <c r="C636" s="270"/>
      <c r="D636" s="242" t="s">
        <v>361</v>
      </c>
      <c r="E636" s="271" t="s">
        <v>1</v>
      </c>
      <c r="F636" s="272" t="s">
        <v>1019</v>
      </c>
      <c r="G636" s="270"/>
      <c r="H636" s="271" t="s">
        <v>1</v>
      </c>
      <c r="I636" s="273"/>
      <c r="J636" s="270"/>
      <c r="K636" s="270"/>
      <c r="L636" s="274"/>
      <c r="M636" s="275"/>
      <c r="N636" s="276"/>
      <c r="O636" s="276"/>
      <c r="P636" s="276"/>
      <c r="Q636" s="276"/>
      <c r="R636" s="276"/>
      <c r="S636" s="276"/>
      <c r="T636" s="277"/>
      <c r="U636" s="15"/>
      <c r="V636" s="15"/>
      <c r="W636" s="15"/>
      <c r="X636" s="15"/>
      <c r="Y636" s="15"/>
      <c r="Z636" s="15"/>
      <c r="AA636" s="15"/>
      <c r="AB636" s="15"/>
      <c r="AC636" s="15"/>
      <c r="AD636" s="15"/>
      <c r="AE636" s="15"/>
      <c r="AT636" s="278" t="s">
        <v>361</v>
      </c>
      <c r="AU636" s="278" t="s">
        <v>86</v>
      </c>
      <c r="AV636" s="15" t="s">
        <v>84</v>
      </c>
      <c r="AW636" s="15" t="s">
        <v>32</v>
      </c>
      <c r="AX636" s="15" t="s">
        <v>76</v>
      </c>
      <c r="AY636" s="278" t="s">
        <v>350</v>
      </c>
    </row>
    <row r="637" s="13" customFormat="1">
      <c r="A637" s="13"/>
      <c r="B637" s="247"/>
      <c r="C637" s="248"/>
      <c r="D637" s="242" t="s">
        <v>361</v>
      </c>
      <c r="E637" s="249" t="s">
        <v>1</v>
      </c>
      <c r="F637" s="250" t="s">
        <v>1020</v>
      </c>
      <c r="G637" s="248"/>
      <c r="H637" s="251">
        <v>2.9300000000000002</v>
      </c>
      <c r="I637" s="252"/>
      <c r="J637" s="248"/>
      <c r="K637" s="248"/>
      <c r="L637" s="253"/>
      <c r="M637" s="254"/>
      <c r="N637" s="255"/>
      <c r="O637" s="255"/>
      <c r="P637" s="255"/>
      <c r="Q637" s="255"/>
      <c r="R637" s="255"/>
      <c r="S637" s="255"/>
      <c r="T637" s="256"/>
      <c r="U637" s="13"/>
      <c r="V637" s="13"/>
      <c r="W637" s="13"/>
      <c r="X637" s="13"/>
      <c r="Y637" s="13"/>
      <c r="Z637" s="13"/>
      <c r="AA637" s="13"/>
      <c r="AB637" s="13"/>
      <c r="AC637" s="13"/>
      <c r="AD637" s="13"/>
      <c r="AE637" s="13"/>
      <c r="AT637" s="257" t="s">
        <v>361</v>
      </c>
      <c r="AU637" s="257" t="s">
        <v>86</v>
      </c>
      <c r="AV637" s="13" t="s">
        <v>86</v>
      </c>
      <c r="AW637" s="13" t="s">
        <v>32</v>
      </c>
      <c r="AX637" s="13" t="s">
        <v>84</v>
      </c>
      <c r="AY637" s="257" t="s">
        <v>350</v>
      </c>
    </row>
    <row r="638" s="12" customFormat="1" ht="22.8" customHeight="1">
      <c r="A638" s="12"/>
      <c r="B638" s="213"/>
      <c r="C638" s="214"/>
      <c r="D638" s="215" t="s">
        <v>75</v>
      </c>
      <c r="E638" s="227" t="s">
        <v>1021</v>
      </c>
      <c r="F638" s="227" t="s">
        <v>1022</v>
      </c>
      <c r="G638" s="214"/>
      <c r="H638" s="214"/>
      <c r="I638" s="217"/>
      <c r="J638" s="228">
        <f>BK638</f>
        <v>0</v>
      </c>
      <c r="K638" s="214"/>
      <c r="L638" s="219"/>
      <c r="M638" s="220"/>
      <c r="N638" s="221"/>
      <c r="O638" s="221"/>
      <c r="P638" s="222">
        <f>SUM(P639:P645)</f>
        <v>0</v>
      </c>
      <c r="Q638" s="221"/>
      <c r="R638" s="222">
        <f>SUM(R639:R645)</f>
        <v>0</v>
      </c>
      <c r="S638" s="221"/>
      <c r="T638" s="223">
        <f>SUM(T639:T645)</f>
        <v>9.6800853599999996</v>
      </c>
      <c r="U638" s="12"/>
      <c r="V638" s="12"/>
      <c r="W638" s="12"/>
      <c r="X638" s="12"/>
      <c r="Y638" s="12"/>
      <c r="Z638" s="12"/>
      <c r="AA638" s="12"/>
      <c r="AB638" s="12"/>
      <c r="AC638" s="12"/>
      <c r="AD638" s="12"/>
      <c r="AE638" s="12"/>
      <c r="AR638" s="224" t="s">
        <v>86</v>
      </c>
      <c r="AT638" s="225" t="s">
        <v>75</v>
      </c>
      <c r="AU638" s="225" t="s">
        <v>84</v>
      </c>
      <c r="AY638" s="224" t="s">
        <v>350</v>
      </c>
      <c r="BK638" s="226">
        <f>SUM(BK639:BK645)</f>
        <v>0</v>
      </c>
    </row>
    <row r="639" s="2" customFormat="1" ht="16.5" customHeight="1">
      <c r="A639" s="39"/>
      <c r="B639" s="40"/>
      <c r="C639" s="229" t="s">
        <v>1023</v>
      </c>
      <c r="D639" s="229" t="s">
        <v>352</v>
      </c>
      <c r="E639" s="230" t="s">
        <v>1024</v>
      </c>
      <c r="F639" s="231" t="s">
        <v>1025</v>
      </c>
      <c r="G639" s="232" t="s">
        <v>355</v>
      </c>
      <c r="H639" s="233">
        <v>1629.644</v>
      </c>
      <c r="I639" s="234"/>
      <c r="J639" s="235">
        <f>ROUND(I639*H639,2)</f>
        <v>0</v>
      </c>
      <c r="K639" s="231" t="s">
        <v>356</v>
      </c>
      <c r="L639" s="45"/>
      <c r="M639" s="236" t="s">
        <v>1</v>
      </c>
      <c r="N639" s="237" t="s">
        <v>41</v>
      </c>
      <c r="O639" s="92"/>
      <c r="P639" s="238">
        <f>O639*H639</f>
        <v>0</v>
      </c>
      <c r="Q639" s="238">
        <v>0</v>
      </c>
      <c r="R639" s="238">
        <f>Q639*H639</f>
        <v>0</v>
      </c>
      <c r="S639" s="238">
        <v>0.00594</v>
      </c>
      <c r="T639" s="239">
        <f>S639*H639</f>
        <v>9.6800853599999996</v>
      </c>
      <c r="U639" s="39"/>
      <c r="V639" s="39"/>
      <c r="W639" s="39"/>
      <c r="X639" s="39"/>
      <c r="Y639" s="39"/>
      <c r="Z639" s="39"/>
      <c r="AA639" s="39"/>
      <c r="AB639" s="39"/>
      <c r="AC639" s="39"/>
      <c r="AD639" s="39"/>
      <c r="AE639" s="39"/>
      <c r="AR639" s="240" t="s">
        <v>530</v>
      </c>
      <c r="AT639" s="240" t="s">
        <v>352</v>
      </c>
      <c r="AU639" s="240" t="s">
        <v>86</v>
      </c>
      <c r="AY639" s="18" t="s">
        <v>350</v>
      </c>
      <c r="BE639" s="241">
        <f>IF(N639="základní",J639,0)</f>
        <v>0</v>
      </c>
      <c r="BF639" s="241">
        <f>IF(N639="snížená",J639,0)</f>
        <v>0</v>
      </c>
      <c r="BG639" s="241">
        <f>IF(N639="zákl. přenesená",J639,0)</f>
        <v>0</v>
      </c>
      <c r="BH639" s="241">
        <f>IF(N639="sníž. přenesená",J639,0)</f>
        <v>0</v>
      </c>
      <c r="BI639" s="241">
        <f>IF(N639="nulová",J639,0)</f>
        <v>0</v>
      </c>
      <c r="BJ639" s="18" t="s">
        <v>84</v>
      </c>
      <c r="BK639" s="241">
        <f>ROUND(I639*H639,2)</f>
        <v>0</v>
      </c>
      <c r="BL639" s="18" t="s">
        <v>530</v>
      </c>
      <c r="BM639" s="240" t="s">
        <v>1026</v>
      </c>
    </row>
    <row r="640" s="2" customFormat="1">
      <c r="A640" s="39"/>
      <c r="B640" s="40"/>
      <c r="C640" s="41"/>
      <c r="D640" s="242" t="s">
        <v>359</v>
      </c>
      <c r="E640" s="41"/>
      <c r="F640" s="243" t="s">
        <v>1027</v>
      </c>
      <c r="G640" s="41"/>
      <c r="H640" s="41"/>
      <c r="I640" s="244"/>
      <c r="J640" s="41"/>
      <c r="K640" s="41"/>
      <c r="L640" s="45"/>
      <c r="M640" s="245"/>
      <c r="N640" s="246"/>
      <c r="O640" s="92"/>
      <c r="P640" s="92"/>
      <c r="Q640" s="92"/>
      <c r="R640" s="92"/>
      <c r="S640" s="92"/>
      <c r="T640" s="93"/>
      <c r="U640" s="39"/>
      <c r="V640" s="39"/>
      <c r="W640" s="39"/>
      <c r="X640" s="39"/>
      <c r="Y640" s="39"/>
      <c r="Z640" s="39"/>
      <c r="AA640" s="39"/>
      <c r="AB640" s="39"/>
      <c r="AC640" s="39"/>
      <c r="AD640" s="39"/>
      <c r="AE640" s="39"/>
      <c r="AT640" s="18" t="s">
        <v>359</v>
      </c>
      <c r="AU640" s="18" t="s">
        <v>86</v>
      </c>
    </row>
    <row r="641" s="13" customFormat="1">
      <c r="A641" s="13"/>
      <c r="B641" s="247"/>
      <c r="C641" s="248"/>
      <c r="D641" s="242" t="s">
        <v>361</v>
      </c>
      <c r="E641" s="249" t="s">
        <v>1</v>
      </c>
      <c r="F641" s="250" t="s">
        <v>1028</v>
      </c>
      <c r="G641" s="248"/>
      <c r="H641" s="251">
        <v>1217.376</v>
      </c>
      <c r="I641" s="252"/>
      <c r="J641" s="248"/>
      <c r="K641" s="248"/>
      <c r="L641" s="253"/>
      <c r="M641" s="254"/>
      <c r="N641" s="255"/>
      <c r="O641" s="255"/>
      <c r="P641" s="255"/>
      <c r="Q641" s="255"/>
      <c r="R641" s="255"/>
      <c r="S641" s="255"/>
      <c r="T641" s="256"/>
      <c r="U641" s="13"/>
      <c r="V641" s="13"/>
      <c r="W641" s="13"/>
      <c r="X641" s="13"/>
      <c r="Y641" s="13"/>
      <c r="Z641" s="13"/>
      <c r="AA641" s="13"/>
      <c r="AB641" s="13"/>
      <c r="AC641" s="13"/>
      <c r="AD641" s="13"/>
      <c r="AE641" s="13"/>
      <c r="AT641" s="257" t="s">
        <v>361</v>
      </c>
      <c r="AU641" s="257" t="s">
        <v>86</v>
      </c>
      <c r="AV641" s="13" t="s">
        <v>86</v>
      </c>
      <c r="AW641" s="13" t="s">
        <v>32</v>
      </c>
      <c r="AX641" s="13" t="s">
        <v>76</v>
      </c>
      <c r="AY641" s="257" t="s">
        <v>350</v>
      </c>
    </row>
    <row r="642" s="13" customFormat="1">
      <c r="A642" s="13"/>
      <c r="B642" s="247"/>
      <c r="C642" s="248"/>
      <c r="D642" s="242" t="s">
        <v>361</v>
      </c>
      <c r="E642" s="249" t="s">
        <v>1</v>
      </c>
      <c r="F642" s="250" t="s">
        <v>1029</v>
      </c>
      <c r="G642" s="248"/>
      <c r="H642" s="251">
        <v>328.02800000000002</v>
      </c>
      <c r="I642" s="252"/>
      <c r="J642" s="248"/>
      <c r="K642" s="248"/>
      <c r="L642" s="253"/>
      <c r="M642" s="254"/>
      <c r="N642" s="255"/>
      <c r="O642" s="255"/>
      <c r="P642" s="255"/>
      <c r="Q642" s="255"/>
      <c r="R642" s="255"/>
      <c r="S642" s="255"/>
      <c r="T642" s="256"/>
      <c r="U642" s="13"/>
      <c r="V642" s="13"/>
      <c r="W642" s="13"/>
      <c r="X642" s="13"/>
      <c r="Y642" s="13"/>
      <c r="Z642" s="13"/>
      <c r="AA642" s="13"/>
      <c r="AB642" s="13"/>
      <c r="AC642" s="13"/>
      <c r="AD642" s="13"/>
      <c r="AE642" s="13"/>
      <c r="AT642" s="257" t="s">
        <v>361</v>
      </c>
      <c r="AU642" s="257" t="s">
        <v>86</v>
      </c>
      <c r="AV642" s="13" t="s">
        <v>86</v>
      </c>
      <c r="AW642" s="13" t="s">
        <v>32</v>
      </c>
      <c r="AX642" s="13" t="s">
        <v>76</v>
      </c>
      <c r="AY642" s="257" t="s">
        <v>350</v>
      </c>
    </row>
    <row r="643" s="13" customFormat="1">
      <c r="A643" s="13"/>
      <c r="B643" s="247"/>
      <c r="C643" s="248"/>
      <c r="D643" s="242" t="s">
        <v>361</v>
      </c>
      <c r="E643" s="249" t="s">
        <v>273</v>
      </c>
      <c r="F643" s="250" t="s">
        <v>1030</v>
      </c>
      <c r="G643" s="248"/>
      <c r="H643" s="251">
        <v>35.399999999999999</v>
      </c>
      <c r="I643" s="252"/>
      <c r="J643" s="248"/>
      <c r="K643" s="248"/>
      <c r="L643" s="253"/>
      <c r="M643" s="254"/>
      <c r="N643" s="255"/>
      <c r="O643" s="255"/>
      <c r="P643" s="255"/>
      <c r="Q643" s="255"/>
      <c r="R643" s="255"/>
      <c r="S643" s="255"/>
      <c r="T643" s="256"/>
      <c r="U643" s="13"/>
      <c r="V643" s="13"/>
      <c r="W643" s="13"/>
      <c r="X643" s="13"/>
      <c r="Y643" s="13"/>
      <c r="Z643" s="13"/>
      <c r="AA643" s="13"/>
      <c r="AB643" s="13"/>
      <c r="AC643" s="13"/>
      <c r="AD643" s="13"/>
      <c r="AE643" s="13"/>
      <c r="AT643" s="257" t="s">
        <v>361</v>
      </c>
      <c r="AU643" s="257" t="s">
        <v>86</v>
      </c>
      <c r="AV643" s="13" t="s">
        <v>86</v>
      </c>
      <c r="AW643" s="13" t="s">
        <v>32</v>
      </c>
      <c r="AX643" s="13" t="s">
        <v>76</v>
      </c>
      <c r="AY643" s="257" t="s">
        <v>350</v>
      </c>
    </row>
    <row r="644" s="13" customFormat="1">
      <c r="A644" s="13"/>
      <c r="B644" s="247"/>
      <c r="C644" s="248"/>
      <c r="D644" s="242" t="s">
        <v>361</v>
      </c>
      <c r="E644" s="249" t="s">
        <v>1</v>
      </c>
      <c r="F644" s="250" t="s">
        <v>1031</v>
      </c>
      <c r="G644" s="248"/>
      <c r="H644" s="251">
        <v>48.840000000000003</v>
      </c>
      <c r="I644" s="252"/>
      <c r="J644" s="248"/>
      <c r="K644" s="248"/>
      <c r="L644" s="253"/>
      <c r="M644" s="254"/>
      <c r="N644" s="255"/>
      <c r="O644" s="255"/>
      <c r="P644" s="255"/>
      <c r="Q644" s="255"/>
      <c r="R644" s="255"/>
      <c r="S644" s="255"/>
      <c r="T644" s="256"/>
      <c r="U644" s="13"/>
      <c r="V644" s="13"/>
      <c r="W644" s="13"/>
      <c r="X644" s="13"/>
      <c r="Y644" s="13"/>
      <c r="Z644" s="13"/>
      <c r="AA644" s="13"/>
      <c r="AB644" s="13"/>
      <c r="AC644" s="13"/>
      <c r="AD644" s="13"/>
      <c r="AE644" s="13"/>
      <c r="AT644" s="257" t="s">
        <v>361</v>
      </c>
      <c r="AU644" s="257" t="s">
        <v>86</v>
      </c>
      <c r="AV644" s="13" t="s">
        <v>86</v>
      </c>
      <c r="AW644" s="13" t="s">
        <v>32</v>
      </c>
      <c r="AX644" s="13" t="s">
        <v>76</v>
      </c>
      <c r="AY644" s="257" t="s">
        <v>350</v>
      </c>
    </row>
    <row r="645" s="14" customFormat="1">
      <c r="A645" s="14"/>
      <c r="B645" s="258"/>
      <c r="C645" s="259"/>
      <c r="D645" s="242" t="s">
        <v>361</v>
      </c>
      <c r="E645" s="260" t="s">
        <v>1</v>
      </c>
      <c r="F645" s="261" t="s">
        <v>364</v>
      </c>
      <c r="G645" s="259"/>
      <c r="H645" s="262">
        <v>1629.644</v>
      </c>
      <c r="I645" s="263"/>
      <c r="J645" s="259"/>
      <c r="K645" s="259"/>
      <c r="L645" s="264"/>
      <c r="M645" s="265"/>
      <c r="N645" s="266"/>
      <c r="O645" s="266"/>
      <c r="P645" s="266"/>
      <c r="Q645" s="266"/>
      <c r="R645" s="266"/>
      <c r="S645" s="266"/>
      <c r="T645" s="267"/>
      <c r="U645" s="14"/>
      <c r="V645" s="14"/>
      <c r="W645" s="14"/>
      <c r="X645" s="14"/>
      <c r="Y645" s="14"/>
      <c r="Z645" s="14"/>
      <c r="AA645" s="14"/>
      <c r="AB645" s="14"/>
      <c r="AC645" s="14"/>
      <c r="AD645" s="14"/>
      <c r="AE645" s="14"/>
      <c r="AT645" s="268" t="s">
        <v>361</v>
      </c>
      <c r="AU645" s="268" t="s">
        <v>86</v>
      </c>
      <c r="AV645" s="14" t="s">
        <v>357</v>
      </c>
      <c r="AW645" s="14" t="s">
        <v>32</v>
      </c>
      <c r="AX645" s="14" t="s">
        <v>84</v>
      </c>
      <c r="AY645" s="268" t="s">
        <v>350</v>
      </c>
    </row>
    <row r="646" s="12" customFormat="1" ht="22.8" customHeight="1">
      <c r="A646" s="12"/>
      <c r="B646" s="213"/>
      <c r="C646" s="214"/>
      <c r="D646" s="215" t="s">
        <v>75</v>
      </c>
      <c r="E646" s="227" t="s">
        <v>1032</v>
      </c>
      <c r="F646" s="227" t="s">
        <v>1033</v>
      </c>
      <c r="G646" s="214"/>
      <c r="H646" s="214"/>
      <c r="I646" s="217"/>
      <c r="J646" s="228">
        <f>BK646</f>
        <v>0</v>
      </c>
      <c r="K646" s="214"/>
      <c r="L646" s="219"/>
      <c r="M646" s="220"/>
      <c r="N646" s="221"/>
      <c r="O646" s="221"/>
      <c r="P646" s="222">
        <f>SUM(P647:P649)</f>
        <v>0</v>
      </c>
      <c r="Q646" s="221"/>
      <c r="R646" s="222">
        <f>SUM(R647:R649)</f>
        <v>0</v>
      </c>
      <c r="S646" s="221"/>
      <c r="T646" s="223">
        <f>SUM(T647:T649)</f>
        <v>2.6284920199999999</v>
      </c>
      <c r="U646" s="12"/>
      <c r="V646" s="12"/>
      <c r="W646" s="12"/>
      <c r="X646" s="12"/>
      <c r="Y646" s="12"/>
      <c r="Z646" s="12"/>
      <c r="AA646" s="12"/>
      <c r="AB646" s="12"/>
      <c r="AC646" s="12"/>
      <c r="AD646" s="12"/>
      <c r="AE646" s="12"/>
      <c r="AR646" s="224" t="s">
        <v>86</v>
      </c>
      <c r="AT646" s="225" t="s">
        <v>75</v>
      </c>
      <c r="AU646" s="225" t="s">
        <v>84</v>
      </c>
      <c r="AY646" s="224" t="s">
        <v>350</v>
      </c>
      <c r="BK646" s="226">
        <f>SUM(BK647:BK649)</f>
        <v>0</v>
      </c>
    </row>
    <row r="647" s="2" customFormat="1" ht="24.15" customHeight="1">
      <c r="A647" s="39"/>
      <c r="B647" s="40"/>
      <c r="C647" s="229" t="s">
        <v>1034</v>
      </c>
      <c r="D647" s="229" t="s">
        <v>352</v>
      </c>
      <c r="E647" s="230" t="s">
        <v>1035</v>
      </c>
      <c r="F647" s="231" t="s">
        <v>1036</v>
      </c>
      <c r="G647" s="232" t="s">
        <v>355</v>
      </c>
      <c r="H647" s="233">
        <v>34.957999999999998</v>
      </c>
      <c r="I647" s="234"/>
      <c r="J647" s="235">
        <f>ROUND(I647*H647,2)</f>
        <v>0</v>
      </c>
      <c r="K647" s="231" t="s">
        <v>356</v>
      </c>
      <c r="L647" s="45"/>
      <c r="M647" s="236" t="s">
        <v>1</v>
      </c>
      <c r="N647" s="237" t="s">
        <v>41</v>
      </c>
      <c r="O647" s="92"/>
      <c r="P647" s="238">
        <f>O647*H647</f>
        <v>0</v>
      </c>
      <c r="Q647" s="238">
        <v>0</v>
      </c>
      <c r="R647" s="238">
        <f>Q647*H647</f>
        <v>0</v>
      </c>
      <c r="S647" s="238">
        <v>0.075190000000000007</v>
      </c>
      <c r="T647" s="239">
        <f>S647*H647</f>
        <v>2.6284920199999999</v>
      </c>
      <c r="U647" s="39"/>
      <c r="V647" s="39"/>
      <c r="W647" s="39"/>
      <c r="X647" s="39"/>
      <c r="Y647" s="39"/>
      <c r="Z647" s="39"/>
      <c r="AA647" s="39"/>
      <c r="AB647" s="39"/>
      <c r="AC647" s="39"/>
      <c r="AD647" s="39"/>
      <c r="AE647" s="39"/>
      <c r="AR647" s="240" t="s">
        <v>530</v>
      </c>
      <c r="AT647" s="240" t="s">
        <v>352</v>
      </c>
      <c r="AU647" s="240" t="s">
        <v>86</v>
      </c>
      <c r="AY647" s="18" t="s">
        <v>350</v>
      </c>
      <c r="BE647" s="241">
        <f>IF(N647="základní",J647,0)</f>
        <v>0</v>
      </c>
      <c r="BF647" s="241">
        <f>IF(N647="snížená",J647,0)</f>
        <v>0</v>
      </c>
      <c r="BG647" s="241">
        <f>IF(N647="zákl. přenesená",J647,0)</f>
        <v>0</v>
      </c>
      <c r="BH647" s="241">
        <f>IF(N647="sníž. přenesená",J647,0)</f>
        <v>0</v>
      </c>
      <c r="BI647" s="241">
        <f>IF(N647="nulová",J647,0)</f>
        <v>0</v>
      </c>
      <c r="BJ647" s="18" t="s">
        <v>84</v>
      </c>
      <c r="BK647" s="241">
        <f>ROUND(I647*H647,2)</f>
        <v>0</v>
      </c>
      <c r="BL647" s="18" t="s">
        <v>530</v>
      </c>
      <c r="BM647" s="240" t="s">
        <v>1037</v>
      </c>
    </row>
    <row r="648" s="2" customFormat="1">
      <c r="A648" s="39"/>
      <c r="B648" s="40"/>
      <c r="C648" s="41"/>
      <c r="D648" s="242" t="s">
        <v>359</v>
      </c>
      <c r="E648" s="41"/>
      <c r="F648" s="243" t="s">
        <v>1038</v>
      </c>
      <c r="G648" s="41"/>
      <c r="H648" s="41"/>
      <c r="I648" s="244"/>
      <c r="J648" s="41"/>
      <c r="K648" s="41"/>
      <c r="L648" s="45"/>
      <c r="M648" s="245"/>
      <c r="N648" s="246"/>
      <c r="O648" s="92"/>
      <c r="P648" s="92"/>
      <c r="Q648" s="92"/>
      <c r="R648" s="92"/>
      <c r="S648" s="92"/>
      <c r="T648" s="93"/>
      <c r="U648" s="39"/>
      <c r="V648" s="39"/>
      <c r="W648" s="39"/>
      <c r="X648" s="39"/>
      <c r="Y648" s="39"/>
      <c r="Z648" s="39"/>
      <c r="AA648" s="39"/>
      <c r="AB648" s="39"/>
      <c r="AC648" s="39"/>
      <c r="AD648" s="39"/>
      <c r="AE648" s="39"/>
      <c r="AT648" s="18" t="s">
        <v>359</v>
      </c>
      <c r="AU648" s="18" t="s">
        <v>86</v>
      </c>
    </row>
    <row r="649" s="13" customFormat="1">
      <c r="A649" s="13"/>
      <c r="B649" s="247"/>
      <c r="C649" s="248"/>
      <c r="D649" s="242" t="s">
        <v>361</v>
      </c>
      <c r="E649" s="249" t="s">
        <v>275</v>
      </c>
      <c r="F649" s="250" t="s">
        <v>1039</v>
      </c>
      <c r="G649" s="248"/>
      <c r="H649" s="251">
        <v>34.957999999999998</v>
      </c>
      <c r="I649" s="252"/>
      <c r="J649" s="248"/>
      <c r="K649" s="248"/>
      <c r="L649" s="253"/>
      <c r="M649" s="254"/>
      <c r="N649" s="255"/>
      <c r="O649" s="255"/>
      <c r="P649" s="255"/>
      <c r="Q649" s="255"/>
      <c r="R649" s="255"/>
      <c r="S649" s="255"/>
      <c r="T649" s="256"/>
      <c r="U649" s="13"/>
      <c r="V649" s="13"/>
      <c r="W649" s="13"/>
      <c r="X649" s="13"/>
      <c r="Y649" s="13"/>
      <c r="Z649" s="13"/>
      <c r="AA649" s="13"/>
      <c r="AB649" s="13"/>
      <c r="AC649" s="13"/>
      <c r="AD649" s="13"/>
      <c r="AE649" s="13"/>
      <c r="AT649" s="257" t="s">
        <v>361</v>
      </c>
      <c r="AU649" s="257" t="s">
        <v>86</v>
      </c>
      <c r="AV649" s="13" t="s">
        <v>86</v>
      </c>
      <c r="AW649" s="13" t="s">
        <v>32</v>
      </c>
      <c r="AX649" s="13" t="s">
        <v>84</v>
      </c>
      <c r="AY649" s="257" t="s">
        <v>350</v>
      </c>
    </row>
    <row r="650" s="12" customFormat="1" ht="22.8" customHeight="1">
      <c r="A650" s="12"/>
      <c r="B650" s="213"/>
      <c r="C650" s="214"/>
      <c r="D650" s="215" t="s">
        <v>75</v>
      </c>
      <c r="E650" s="227" t="s">
        <v>1040</v>
      </c>
      <c r="F650" s="227" t="s">
        <v>1041</v>
      </c>
      <c r="G650" s="214"/>
      <c r="H650" s="214"/>
      <c r="I650" s="217"/>
      <c r="J650" s="228">
        <f>BK650</f>
        <v>0</v>
      </c>
      <c r="K650" s="214"/>
      <c r="L650" s="219"/>
      <c r="M650" s="220"/>
      <c r="N650" s="221"/>
      <c r="O650" s="221"/>
      <c r="P650" s="222">
        <f>SUM(P651:P653)</f>
        <v>0</v>
      </c>
      <c r="Q650" s="221"/>
      <c r="R650" s="222">
        <f>SUM(R651:R653)</f>
        <v>0</v>
      </c>
      <c r="S650" s="221"/>
      <c r="T650" s="223">
        <f>SUM(T651:T653)</f>
        <v>0.40295502</v>
      </c>
      <c r="U650" s="12"/>
      <c r="V650" s="12"/>
      <c r="W650" s="12"/>
      <c r="X650" s="12"/>
      <c r="Y650" s="12"/>
      <c r="Z650" s="12"/>
      <c r="AA650" s="12"/>
      <c r="AB650" s="12"/>
      <c r="AC650" s="12"/>
      <c r="AD650" s="12"/>
      <c r="AE650" s="12"/>
      <c r="AR650" s="224" t="s">
        <v>86</v>
      </c>
      <c r="AT650" s="225" t="s">
        <v>75</v>
      </c>
      <c r="AU650" s="225" t="s">
        <v>84</v>
      </c>
      <c r="AY650" s="224" t="s">
        <v>350</v>
      </c>
      <c r="BK650" s="226">
        <f>SUM(BK651:BK653)</f>
        <v>0</v>
      </c>
    </row>
    <row r="651" s="2" customFormat="1" ht="16.5" customHeight="1">
      <c r="A651" s="39"/>
      <c r="B651" s="40"/>
      <c r="C651" s="229" t="s">
        <v>1042</v>
      </c>
      <c r="D651" s="229" t="s">
        <v>352</v>
      </c>
      <c r="E651" s="230" t="s">
        <v>1043</v>
      </c>
      <c r="F651" s="231" t="s">
        <v>1044</v>
      </c>
      <c r="G651" s="232" t="s">
        <v>355</v>
      </c>
      <c r="H651" s="233">
        <v>36.698999999999998</v>
      </c>
      <c r="I651" s="234"/>
      <c r="J651" s="235">
        <f>ROUND(I651*H651,2)</f>
        <v>0</v>
      </c>
      <c r="K651" s="231" t="s">
        <v>385</v>
      </c>
      <c r="L651" s="45"/>
      <c r="M651" s="236" t="s">
        <v>1</v>
      </c>
      <c r="N651" s="237" t="s">
        <v>41</v>
      </c>
      <c r="O651" s="92"/>
      <c r="P651" s="238">
        <f>O651*H651</f>
        <v>0</v>
      </c>
      <c r="Q651" s="238">
        <v>0</v>
      </c>
      <c r="R651" s="238">
        <f>Q651*H651</f>
        <v>0</v>
      </c>
      <c r="S651" s="238">
        <v>0.01098</v>
      </c>
      <c r="T651" s="239">
        <f>S651*H651</f>
        <v>0.40295502</v>
      </c>
      <c r="U651" s="39"/>
      <c r="V651" s="39"/>
      <c r="W651" s="39"/>
      <c r="X651" s="39"/>
      <c r="Y651" s="39"/>
      <c r="Z651" s="39"/>
      <c r="AA651" s="39"/>
      <c r="AB651" s="39"/>
      <c r="AC651" s="39"/>
      <c r="AD651" s="39"/>
      <c r="AE651" s="39"/>
      <c r="AR651" s="240" t="s">
        <v>530</v>
      </c>
      <c r="AT651" s="240" t="s">
        <v>352</v>
      </c>
      <c r="AU651" s="240" t="s">
        <v>86</v>
      </c>
      <c r="AY651" s="18" t="s">
        <v>350</v>
      </c>
      <c r="BE651" s="241">
        <f>IF(N651="základní",J651,0)</f>
        <v>0</v>
      </c>
      <c r="BF651" s="241">
        <f>IF(N651="snížená",J651,0)</f>
        <v>0</v>
      </c>
      <c r="BG651" s="241">
        <f>IF(N651="zákl. přenesená",J651,0)</f>
        <v>0</v>
      </c>
      <c r="BH651" s="241">
        <f>IF(N651="sníž. přenesená",J651,0)</f>
        <v>0</v>
      </c>
      <c r="BI651" s="241">
        <f>IF(N651="nulová",J651,0)</f>
        <v>0</v>
      </c>
      <c r="BJ651" s="18" t="s">
        <v>84</v>
      </c>
      <c r="BK651" s="241">
        <f>ROUND(I651*H651,2)</f>
        <v>0</v>
      </c>
      <c r="BL651" s="18" t="s">
        <v>530</v>
      </c>
      <c r="BM651" s="240" t="s">
        <v>1045</v>
      </c>
    </row>
    <row r="652" s="2" customFormat="1">
      <c r="A652" s="39"/>
      <c r="B652" s="40"/>
      <c r="C652" s="41"/>
      <c r="D652" s="242" t="s">
        <v>359</v>
      </c>
      <c r="E652" s="41"/>
      <c r="F652" s="243" t="s">
        <v>1046</v>
      </c>
      <c r="G652" s="41"/>
      <c r="H652" s="41"/>
      <c r="I652" s="244"/>
      <c r="J652" s="41"/>
      <c r="K652" s="41"/>
      <c r="L652" s="45"/>
      <c r="M652" s="245"/>
      <c r="N652" s="246"/>
      <c r="O652" s="92"/>
      <c r="P652" s="92"/>
      <c r="Q652" s="92"/>
      <c r="R652" s="92"/>
      <c r="S652" s="92"/>
      <c r="T652" s="93"/>
      <c r="U652" s="39"/>
      <c r="V652" s="39"/>
      <c r="W652" s="39"/>
      <c r="X652" s="39"/>
      <c r="Y652" s="39"/>
      <c r="Z652" s="39"/>
      <c r="AA652" s="39"/>
      <c r="AB652" s="39"/>
      <c r="AC652" s="39"/>
      <c r="AD652" s="39"/>
      <c r="AE652" s="39"/>
      <c r="AT652" s="18" t="s">
        <v>359</v>
      </c>
      <c r="AU652" s="18" t="s">
        <v>86</v>
      </c>
    </row>
    <row r="653" s="13" customFormat="1">
      <c r="A653" s="13"/>
      <c r="B653" s="247"/>
      <c r="C653" s="248"/>
      <c r="D653" s="242" t="s">
        <v>361</v>
      </c>
      <c r="E653" s="249" t="s">
        <v>1</v>
      </c>
      <c r="F653" s="250" t="s">
        <v>1047</v>
      </c>
      <c r="G653" s="248"/>
      <c r="H653" s="251">
        <v>36.698999999999998</v>
      </c>
      <c r="I653" s="252"/>
      <c r="J653" s="248"/>
      <c r="K653" s="248"/>
      <c r="L653" s="253"/>
      <c r="M653" s="254"/>
      <c r="N653" s="255"/>
      <c r="O653" s="255"/>
      <c r="P653" s="255"/>
      <c r="Q653" s="255"/>
      <c r="R653" s="255"/>
      <c r="S653" s="255"/>
      <c r="T653" s="256"/>
      <c r="U653" s="13"/>
      <c r="V653" s="13"/>
      <c r="W653" s="13"/>
      <c r="X653" s="13"/>
      <c r="Y653" s="13"/>
      <c r="Z653" s="13"/>
      <c r="AA653" s="13"/>
      <c r="AB653" s="13"/>
      <c r="AC653" s="13"/>
      <c r="AD653" s="13"/>
      <c r="AE653" s="13"/>
      <c r="AT653" s="257" t="s">
        <v>361</v>
      </c>
      <c r="AU653" s="257" t="s">
        <v>86</v>
      </c>
      <c r="AV653" s="13" t="s">
        <v>86</v>
      </c>
      <c r="AW653" s="13" t="s">
        <v>32</v>
      </c>
      <c r="AX653" s="13" t="s">
        <v>84</v>
      </c>
      <c r="AY653" s="257" t="s">
        <v>350</v>
      </c>
    </row>
    <row r="654" s="12" customFormat="1" ht="22.8" customHeight="1">
      <c r="A654" s="12"/>
      <c r="B654" s="213"/>
      <c r="C654" s="214"/>
      <c r="D654" s="215" t="s">
        <v>75</v>
      </c>
      <c r="E654" s="227" t="s">
        <v>1048</v>
      </c>
      <c r="F654" s="227" t="s">
        <v>1049</v>
      </c>
      <c r="G654" s="214"/>
      <c r="H654" s="214"/>
      <c r="I654" s="217"/>
      <c r="J654" s="228">
        <f>BK654</f>
        <v>0</v>
      </c>
      <c r="K654" s="214"/>
      <c r="L654" s="219"/>
      <c r="M654" s="220"/>
      <c r="N654" s="221"/>
      <c r="O654" s="221"/>
      <c r="P654" s="222">
        <f>SUM(P655:P660)</f>
        <v>0</v>
      </c>
      <c r="Q654" s="221"/>
      <c r="R654" s="222">
        <f>SUM(R655:R660)</f>
        <v>0</v>
      </c>
      <c r="S654" s="221"/>
      <c r="T654" s="223">
        <f>SUM(T655:T660)</f>
        <v>1.2820400000000001</v>
      </c>
      <c r="U654" s="12"/>
      <c r="V654" s="12"/>
      <c r="W654" s="12"/>
      <c r="X654" s="12"/>
      <c r="Y654" s="12"/>
      <c r="Z654" s="12"/>
      <c r="AA654" s="12"/>
      <c r="AB654" s="12"/>
      <c r="AC654" s="12"/>
      <c r="AD654" s="12"/>
      <c r="AE654" s="12"/>
      <c r="AR654" s="224" t="s">
        <v>86</v>
      </c>
      <c r="AT654" s="225" t="s">
        <v>75</v>
      </c>
      <c r="AU654" s="225" t="s">
        <v>84</v>
      </c>
      <c r="AY654" s="224" t="s">
        <v>350</v>
      </c>
      <c r="BK654" s="226">
        <f>SUM(BK655:BK660)</f>
        <v>0</v>
      </c>
    </row>
    <row r="655" s="2" customFormat="1" ht="16.5" customHeight="1">
      <c r="A655" s="39"/>
      <c r="B655" s="40"/>
      <c r="C655" s="229" t="s">
        <v>1050</v>
      </c>
      <c r="D655" s="229" t="s">
        <v>352</v>
      </c>
      <c r="E655" s="230" t="s">
        <v>1051</v>
      </c>
      <c r="F655" s="231" t="s">
        <v>1052</v>
      </c>
      <c r="G655" s="232" t="s">
        <v>355</v>
      </c>
      <c r="H655" s="233">
        <v>64.102000000000004</v>
      </c>
      <c r="I655" s="234"/>
      <c r="J655" s="235">
        <f>ROUND(I655*H655,2)</f>
        <v>0</v>
      </c>
      <c r="K655" s="231" t="s">
        <v>385</v>
      </c>
      <c r="L655" s="45"/>
      <c r="M655" s="236" t="s">
        <v>1</v>
      </c>
      <c r="N655" s="237" t="s">
        <v>41</v>
      </c>
      <c r="O655" s="92"/>
      <c r="P655" s="238">
        <f>O655*H655</f>
        <v>0</v>
      </c>
      <c r="Q655" s="238">
        <v>0</v>
      </c>
      <c r="R655" s="238">
        <f>Q655*H655</f>
        <v>0</v>
      </c>
      <c r="S655" s="238">
        <v>0.02</v>
      </c>
      <c r="T655" s="239">
        <f>S655*H655</f>
        <v>1.2820400000000001</v>
      </c>
      <c r="U655" s="39"/>
      <c r="V655" s="39"/>
      <c r="W655" s="39"/>
      <c r="X655" s="39"/>
      <c r="Y655" s="39"/>
      <c r="Z655" s="39"/>
      <c r="AA655" s="39"/>
      <c r="AB655" s="39"/>
      <c r="AC655" s="39"/>
      <c r="AD655" s="39"/>
      <c r="AE655" s="39"/>
      <c r="AR655" s="240" t="s">
        <v>530</v>
      </c>
      <c r="AT655" s="240" t="s">
        <v>352</v>
      </c>
      <c r="AU655" s="240" t="s">
        <v>86</v>
      </c>
      <c r="AY655" s="18" t="s">
        <v>350</v>
      </c>
      <c r="BE655" s="241">
        <f>IF(N655="základní",J655,0)</f>
        <v>0</v>
      </c>
      <c r="BF655" s="241">
        <f>IF(N655="snížená",J655,0)</f>
        <v>0</v>
      </c>
      <c r="BG655" s="241">
        <f>IF(N655="zákl. přenesená",J655,0)</f>
        <v>0</v>
      </c>
      <c r="BH655" s="241">
        <f>IF(N655="sníž. přenesená",J655,0)</f>
        <v>0</v>
      </c>
      <c r="BI655" s="241">
        <f>IF(N655="nulová",J655,0)</f>
        <v>0</v>
      </c>
      <c r="BJ655" s="18" t="s">
        <v>84</v>
      </c>
      <c r="BK655" s="241">
        <f>ROUND(I655*H655,2)</f>
        <v>0</v>
      </c>
      <c r="BL655" s="18" t="s">
        <v>530</v>
      </c>
      <c r="BM655" s="240" t="s">
        <v>1053</v>
      </c>
    </row>
    <row r="656" s="2" customFormat="1">
      <c r="A656" s="39"/>
      <c r="B656" s="40"/>
      <c r="C656" s="41"/>
      <c r="D656" s="242" t="s">
        <v>359</v>
      </c>
      <c r="E656" s="41"/>
      <c r="F656" s="243" t="s">
        <v>1052</v>
      </c>
      <c r="G656" s="41"/>
      <c r="H656" s="41"/>
      <c r="I656" s="244"/>
      <c r="J656" s="41"/>
      <c r="K656" s="41"/>
      <c r="L656" s="45"/>
      <c r="M656" s="245"/>
      <c r="N656" s="246"/>
      <c r="O656" s="92"/>
      <c r="P656" s="92"/>
      <c r="Q656" s="92"/>
      <c r="R656" s="92"/>
      <c r="S656" s="92"/>
      <c r="T656" s="93"/>
      <c r="U656" s="39"/>
      <c r="V656" s="39"/>
      <c r="W656" s="39"/>
      <c r="X656" s="39"/>
      <c r="Y656" s="39"/>
      <c r="Z656" s="39"/>
      <c r="AA656" s="39"/>
      <c r="AB656" s="39"/>
      <c r="AC656" s="39"/>
      <c r="AD656" s="39"/>
      <c r="AE656" s="39"/>
      <c r="AT656" s="18" t="s">
        <v>359</v>
      </c>
      <c r="AU656" s="18" t="s">
        <v>86</v>
      </c>
    </row>
    <row r="657" s="15" customFormat="1">
      <c r="A657" s="15"/>
      <c r="B657" s="269"/>
      <c r="C657" s="270"/>
      <c r="D657" s="242" t="s">
        <v>361</v>
      </c>
      <c r="E657" s="271" t="s">
        <v>1</v>
      </c>
      <c r="F657" s="272" t="s">
        <v>1054</v>
      </c>
      <c r="G657" s="270"/>
      <c r="H657" s="271" t="s">
        <v>1</v>
      </c>
      <c r="I657" s="273"/>
      <c r="J657" s="270"/>
      <c r="K657" s="270"/>
      <c r="L657" s="274"/>
      <c r="M657" s="275"/>
      <c r="N657" s="276"/>
      <c r="O657" s="276"/>
      <c r="P657" s="276"/>
      <c r="Q657" s="276"/>
      <c r="R657" s="276"/>
      <c r="S657" s="276"/>
      <c r="T657" s="277"/>
      <c r="U657" s="15"/>
      <c r="V657" s="15"/>
      <c r="W657" s="15"/>
      <c r="X657" s="15"/>
      <c r="Y657" s="15"/>
      <c r="Z657" s="15"/>
      <c r="AA657" s="15"/>
      <c r="AB657" s="15"/>
      <c r="AC657" s="15"/>
      <c r="AD657" s="15"/>
      <c r="AE657" s="15"/>
      <c r="AT657" s="278" t="s">
        <v>361</v>
      </c>
      <c r="AU657" s="278" t="s">
        <v>86</v>
      </c>
      <c r="AV657" s="15" t="s">
        <v>84</v>
      </c>
      <c r="AW657" s="15" t="s">
        <v>32</v>
      </c>
      <c r="AX657" s="15" t="s">
        <v>76</v>
      </c>
      <c r="AY657" s="278" t="s">
        <v>350</v>
      </c>
    </row>
    <row r="658" s="13" customFormat="1">
      <c r="A658" s="13"/>
      <c r="B658" s="247"/>
      <c r="C658" s="248"/>
      <c r="D658" s="242" t="s">
        <v>361</v>
      </c>
      <c r="E658" s="249" t="s">
        <v>1</v>
      </c>
      <c r="F658" s="250" t="s">
        <v>1055</v>
      </c>
      <c r="G658" s="248"/>
      <c r="H658" s="251">
        <v>43.530999999999999</v>
      </c>
      <c r="I658" s="252"/>
      <c r="J658" s="248"/>
      <c r="K658" s="248"/>
      <c r="L658" s="253"/>
      <c r="M658" s="254"/>
      <c r="N658" s="255"/>
      <c r="O658" s="255"/>
      <c r="P658" s="255"/>
      <c r="Q658" s="255"/>
      <c r="R658" s="255"/>
      <c r="S658" s="255"/>
      <c r="T658" s="256"/>
      <c r="U658" s="13"/>
      <c r="V658" s="13"/>
      <c r="W658" s="13"/>
      <c r="X658" s="13"/>
      <c r="Y658" s="13"/>
      <c r="Z658" s="13"/>
      <c r="AA658" s="13"/>
      <c r="AB658" s="13"/>
      <c r="AC658" s="13"/>
      <c r="AD658" s="13"/>
      <c r="AE658" s="13"/>
      <c r="AT658" s="257" t="s">
        <v>361</v>
      </c>
      <c r="AU658" s="257" t="s">
        <v>86</v>
      </c>
      <c r="AV658" s="13" t="s">
        <v>86</v>
      </c>
      <c r="AW658" s="13" t="s">
        <v>32</v>
      </c>
      <c r="AX658" s="13" t="s">
        <v>76</v>
      </c>
      <c r="AY658" s="257" t="s">
        <v>350</v>
      </c>
    </row>
    <row r="659" s="13" customFormat="1">
      <c r="A659" s="13"/>
      <c r="B659" s="247"/>
      <c r="C659" s="248"/>
      <c r="D659" s="242" t="s">
        <v>361</v>
      </c>
      <c r="E659" s="249" t="s">
        <v>1</v>
      </c>
      <c r="F659" s="250" t="s">
        <v>1056</v>
      </c>
      <c r="G659" s="248"/>
      <c r="H659" s="251">
        <v>20.571000000000002</v>
      </c>
      <c r="I659" s="252"/>
      <c r="J659" s="248"/>
      <c r="K659" s="248"/>
      <c r="L659" s="253"/>
      <c r="M659" s="254"/>
      <c r="N659" s="255"/>
      <c r="O659" s="255"/>
      <c r="P659" s="255"/>
      <c r="Q659" s="255"/>
      <c r="R659" s="255"/>
      <c r="S659" s="255"/>
      <c r="T659" s="256"/>
      <c r="U659" s="13"/>
      <c r="V659" s="13"/>
      <c r="W659" s="13"/>
      <c r="X659" s="13"/>
      <c r="Y659" s="13"/>
      <c r="Z659" s="13"/>
      <c r="AA659" s="13"/>
      <c r="AB659" s="13"/>
      <c r="AC659" s="13"/>
      <c r="AD659" s="13"/>
      <c r="AE659" s="13"/>
      <c r="AT659" s="257" t="s">
        <v>361</v>
      </c>
      <c r="AU659" s="257" t="s">
        <v>86</v>
      </c>
      <c r="AV659" s="13" t="s">
        <v>86</v>
      </c>
      <c r="AW659" s="13" t="s">
        <v>32</v>
      </c>
      <c r="AX659" s="13" t="s">
        <v>76</v>
      </c>
      <c r="AY659" s="257" t="s">
        <v>350</v>
      </c>
    </row>
    <row r="660" s="14" customFormat="1">
      <c r="A660" s="14"/>
      <c r="B660" s="258"/>
      <c r="C660" s="259"/>
      <c r="D660" s="242" t="s">
        <v>361</v>
      </c>
      <c r="E660" s="260" t="s">
        <v>1</v>
      </c>
      <c r="F660" s="261" t="s">
        <v>364</v>
      </c>
      <c r="G660" s="259"/>
      <c r="H660" s="262">
        <v>64.102000000000004</v>
      </c>
      <c r="I660" s="263"/>
      <c r="J660" s="259"/>
      <c r="K660" s="259"/>
      <c r="L660" s="264"/>
      <c r="M660" s="265"/>
      <c r="N660" s="266"/>
      <c r="O660" s="266"/>
      <c r="P660" s="266"/>
      <c r="Q660" s="266"/>
      <c r="R660" s="266"/>
      <c r="S660" s="266"/>
      <c r="T660" s="267"/>
      <c r="U660" s="14"/>
      <c r="V660" s="14"/>
      <c r="W660" s="14"/>
      <c r="X660" s="14"/>
      <c r="Y660" s="14"/>
      <c r="Z660" s="14"/>
      <c r="AA660" s="14"/>
      <c r="AB660" s="14"/>
      <c r="AC660" s="14"/>
      <c r="AD660" s="14"/>
      <c r="AE660" s="14"/>
      <c r="AT660" s="268" t="s">
        <v>361</v>
      </c>
      <c r="AU660" s="268" t="s">
        <v>86</v>
      </c>
      <c r="AV660" s="14" t="s">
        <v>357</v>
      </c>
      <c r="AW660" s="14" t="s">
        <v>32</v>
      </c>
      <c r="AX660" s="14" t="s">
        <v>84</v>
      </c>
      <c r="AY660" s="268" t="s">
        <v>350</v>
      </c>
    </row>
    <row r="661" s="12" customFormat="1" ht="22.8" customHeight="1">
      <c r="A661" s="12"/>
      <c r="B661" s="213"/>
      <c r="C661" s="214"/>
      <c r="D661" s="215" t="s">
        <v>75</v>
      </c>
      <c r="E661" s="227" t="s">
        <v>1057</v>
      </c>
      <c r="F661" s="227" t="s">
        <v>1058</v>
      </c>
      <c r="G661" s="214"/>
      <c r="H661" s="214"/>
      <c r="I661" s="217"/>
      <c r="J661" s="228">
        <f>BK661</f>
        <v>0</v>
      </c>
      <c r="K661" s="214"/>
      <c r="L661" s="219"/>
      <c r="M661" s="220"/>
      <c r="N661" s="221"/>
      <c r="O661" s="221"/>
      <c r="P661" s="222">
        <f>SUM(P662:P679)</f>
        <v>0</v>
      </c>
      <c r="Q661" s="221"/>
      <c r="R661" s="222">
        <f>SUM(R662:R679)</f>
        <v>0</v>
      </c>
      <c r="S661" s="221"/>
      <c r="T661" s="223">
        <f>SUM(T662:T679)</f>
        <v>17.625053719999997</v>
      </c>
      <c r="U661" s="12"/>
      <c r="V661" s="12"/>
      <c r="W661" s="12"/>
      <c r="X661" s="12"/>
      <c r="Y661" s="12"/>
      <c r="Z661" s="12"/>
      <c r="AA661" s="12"/>
      <c r="AB661" s="12"/>
      <c r="AC661" s="12"/>
      <c r="AD661" s="12"/>
      <c r="AE661" s="12"/>
      <c r="AR661" s="224" t="s">
        <v>86</v>
      </c>
      <c r="AT661" s="225" t="s">
        <v>75</v>
      </c>
      <c r="AU661" s="225" t="s">
        <v>84</v>
      </c>
      <c r="AY661" s="224" t="s">
        <v>350</v>
      </c>
      <c r="BK661" s="226">
        <f>SUM(BK662:BK679)</f>
        <v>0</v>
      </c>
    </row>
    <row r="662" s="2" customFormat="1" ht="24.15" customHeight="1">
      <c r="A662" s="39"/>
      <c r="B662" s="40"/>
      <c r="C662" s="229" t="s">
        <v>1059</v>
      </c>
      <c r="D662" s="229" t="s">
        <v>352</v>
      </c>
      <c r="E662" s="230" t="s">
        <v>1060</v>
      </c>
      <c r="F662" s="231" t="s">
        <v>1061</v>
      </c>
      <c r="G662" s="232" t="s">
        <v>355</v>
      </c>
      <c r="H662" s="233">
        <v>211.916</v>
      </c>
      <c r="I662" s="234"/>
      <c r="J662" s="235">
        <f>ROUND(I662*H662,2)</f>
        <v>0</v>
      </c>
      <c r="K662" s="231" t="s">
        <v>356</v>
      </c>
      <c r="L662" s="45"/>
      <c r="M662" s="236" t="s">
        <v>1</v>
      </c>
      <c r="N662" s="237" t="s">
        <v>41</v>
      </c>
      <c r="O662" s="92"/>
      <c r="P662" s="238">
        <f>O662*H662</f>
        <v>0</v>
      </c>
      <c r="Q662" s="238">
        <v>0</v>
      </c>
      <c r="R662" s="238">
        <f>Q662*H662</f>
        <v>0</v>
      </c>
      <c r="S662" s="238">
        <v>0.083169999999999994</v>
      </c>
      <c r="T662" s="239">
        <f>S662*H662</f>
        <v>17.625053719999997</v>
      </c>
      <c r="U662" s="39"/>
      <c r="V662" s="39"/>
      <c r="W662" s="39"/>
      <c r="X662" s="39"/>
      <c r="Y662" s="39"/>
      <c r="Z662" s="39"/>
      <c r="AA662" s="39"/>
      <c r="AB662" s="39"/>
      <c r="AC662" s="39"/>
      <c r="AD662" s="39"/>
      <c r="AE662" s="39"/>
      <c r="AR662" s="240" t="s">
        <v>530</v>
      </c>
      <c r="AT662" s="240" t="s">
        <v>352</v>
      </c>
      <c r="AU662" s="240" t="s">
        <v>86</v>
      </c>
      <c r="AY662" s="18" t="s">
        <v>350</v>
      </c>
      <c r="BE662" s="241">
        <f>IF(N662="základní",J662,0)</f>
        <v>0</v>
      </c>
      <c r="BF662" s="241">
        <f>IF(N662="snížená",J662,0)</f>
        <v>0</v>
      </c>
      <c r="BG662" s="241">
        <f>IF(N662="zákl. přenesená",J662,0)</f>
        <v>0</v>
      </c>
      <c r="BH662" s="241">
        <f>IF(N662="sníž. přenesená",J662,0)</f>
        <v>0</v>
      </c>
      <c r="BI662" s="241">
        <f>IF(N662="nulová",J662,0)</f>
        <v>0</v>
      </c>
      <c r="BJ662" s="18" t="s">
        <v>84</v>
      </c>
      <c r="BK662" s="241">
        <f>ROUND(I662*H662,2)</f>
        <v>0</v>
      </c>
      <c r="BL662" s="18" t="s">
        <v>530</v>
      </c>
      <c r="BM662" s="240" t="s">
        <v>1062</v>
      </c>
    </row>
    <row r="663" s="2" customFormat="1">
      <c r="A663" s="39"/>
      <c r="B663" s="40"/>
      <c r="C663" s="41"/>
      <c r="D663" s="242" t="s">
        <v>359</v>
      </c>
      <c r="E663" s="41"/>
      <c r="F663" s="243" t="s">
        <v>1061</v>
      </c>
      <c r="G663" s="41"/>
      <c r="H663" s="41"/>
      <c r="I663" s="244"/>
      <c r="J663" s="41"/>
      <c r="K663" s="41"/>
      <c r="L663" s="45"/>
      <c r="M663" s="245"/>
      <c r="N663" s="246"/>
      <c r="O663" s="92"/>
      <c r="P663" s="92"/>
      <c r="Q663" s="92"/>
      <c r="R663" s="92"/>
      <c r="S663" s="92"/>
      <c r="T663" s="93"/>
      <c r="U663" s="39"/>
      <c r="V663" s="39"/>
      <c r="W663" s="39"/>
      <c r="X663" s="39"/>
      <c r="Y663" s="39"/>
      <c r="Z663" s="39"/>
      <c r="AA663" s="39"/>
      <c r="AB663" s="39"/>
      <c r="AC663" s="39"/>
      <c r="AD663" s="39"/>
      <c r="AE663" s="39"/>
      <c r="AT663" s="18" t="s">
        <v>359</v>
      </c>
      <c r="AU663" s="18" t="s">
        <v>86</v>
      </c>
    </row>
    <row r="664" s="15" customFormat="1">
      <c r="A664" s="15"/>
      <c r="B664" s="269"/>
      <c r="C664" s="270"/>
      <c r="D664" s="242" t="s">
        <v>361</v>
      </c>
      <c r="E664" s="271" t="s">
        <v>1</v>
      </c>
      <c r="F664" s="272" t="s">
        <v>1063</v>
      </c>
      <c r="G664" s="270"/>
      <c r="H664" s="271" t="s">
        <v>1</v>
      </c>
      <c r="I664" s="273"/>
      <c r="J664" s="270"/>
      <c r="K664" s="270"/>
      <c r="L664" s="274"/>
      <c r="M664" s="275"/>
      <c r="N664" s="276"/>
      <c r="O664" s="276"/>
      <c r="P664" s="276"/>
      <c r="Q664" s="276"/>
      <c r="R664" s="276"/>
      <c r="S664" s="276"/>
      <c r="T664" s="277"/>
      <c r="U664" s="15"/>
      <c r="V664" s="15"/>
      <c r="W664" s="15"/>
      <c r="X664" s="15"/>
      <c r="Y664" s="15"/>
      <c r="Z664" s="15"/>
      <c r="AA664" s="15"/>
      <c r="AB664" s="15"/>
      <c r="AC664" s="15"/>
      <c r="AD664" s="15"/>
      <c r="AE664" s="15"/>
      <c r="AT664" s="278" t="s">
        <v>361</v>
      </c>
      <c r="AU664" s="278" t="s">
        <v>86</v>
      </c>
      <c r="AV664" s="15" t="s">
        <v>84</v>
      </c>
      <c r="AW664" s="15" t="s">
        <v>32</v>
      </c>
      <c r="AX664" s="15" t="s">
        <v>76</v>
      </c>
      <c r="AY664" s="278" t="s">
        <v>350</v>
      </c>
    </row>
    <row r="665" s="13" customFormat="1">
      <c r="A665" s="13"/>
      <c r="B665" s="247"/>
      <c r="C665" s="248"/>
      <c r="D665" s="242" t="s">
        <v>361</v>
      </c>
      <c r="E665" s="249" t="s">
        <v>138</v>
      </c>
      <c r="F665" s="250" t="s">
        <v>1064</v>
      </c>
      <c r="G665" s="248"/>
      <c r="H665" s="251">
        <v>28.646000000000001</v>
      </c>
      <c r="I665" s="252"/>
      <c r="J665" s="248"/>
      <c r="K665" s="248"/>
      <c r="L665" s="253"/>
      <c r="M665" s="254"/>
      <c r="N665" s="255"/>
      <c r="O665" s="255"/>
      <c r="P665" s="255"/>
      <c r="Q665" s="255"/>
      <c r="R665" s="255"/>
      <c r="S665" s="255"/>
      <c r="T665" s="256"/>
      <c r="U665" s="13"/>
      <c r="V665" s="13"/>
      <c r="W665" s="13"/>
      <c r="X665" s="13"/>
      <c r="Y665" s="13"/>
      <c r="Z665" s="13"/>
      <c r="AA665" s="13"/>
      <c r="AB665" s="13"/>
      <c r="AC665" s="13"/>
      <c r="AD665" s="13"/>
      <c r="AE665" s="13"/>
      <c r="AT665" s="257" t="s">
        <v>361</v>
      </c>
      <c r="AU665" s="257" t="s">
        <v>86</v>
      </c>
      <c r="AV665" s="13" t="s">
        <v>86</v>
      </c>
      <c r="AW665" s="13" t="s">
        <v>32</v>
      </c>
      <c r="AX665" s="13" t="s">
        <v>76</v>
      </c>
      <c r="AY665" s="257" t="s">
        <v>350</v>
      </c>
    </row>
    <row r="666" s="13" customFormat="1">
      <c r="A666" s="13"/>
      <c r="B666" s="247"/>
      <c r="C666" s="248"/>
      <c r="D666" s="242" t="s">
        <v>361</v>
      </c>
      <c r="E666" s="249" t="s">
        <v>203</v>
      </c>
      <c r="F666" s="250" t="s">
        <v>1065</v>
      </c>
      <c r="G666" s="248"/>
      <c r="H666" s="251">
        <v>9.0899999999999999</v>
      </c>
      <c r="I666" s="252"/>
      <c r="J666" s="248"/>
      <c r="K666" s="248"/>
      <c r="L666" s="253"/>
      <c r="M666" s="254"/>
      <c r="N666" s="255"/>
      <c r="O666" s="255"/>
      <c r="P666" s="255"/>
      <c r="Q666" s="255"/>
      <c r="R666" s="255"/>
      <c r="S666" s="255"/>
      <c r="T666" s="256"/>
      <c r="U666" s="13"/>
      <c r="V666" s="13"/>
      <c r="W666" s="13"/>
      <c r="X666" s="13"/>
      <c r="Y666" s="13"/>
      <c r="Z666" s="13"/>
      <c r="AA666" s="13"/>
      <c r="AB666" s="13"/>
      <c r="AC666" s="13"/>
      <c r="AD666" s="13"/>
      <c r="AE666" s="13"/>
      <c r="AT666" s="257" t="s">
        <v>361</v>
      </c>
      <c r="AU666" s="257" t="s">
        <v>86</v>
      </c>
      <c r="AV666" s="13" t="s">
        <v>86</v>
      </c>
      <c r="AW666" s="13" t="s">
        <v>32</v>
      </c>
      <c r="AX666" s="13" t="s">
        <v>76</v>
      </c>
      <c r="AY666" s="257" t="s">
        <v>350</v>
      </c>
    </row>
    <row r="667" s="13" customFormat="1">
      <c r="A667" s="13"/>
      <c r="B667" s="247"/>
      <c r="C667" s="248"/>
      <c r="D667" s="242" t="s">
        <v>361</v>
      </c>
      <c r="E667" s="249" t="s">
        <v>205</v>
      </c>
      <c r="F667" s="250" t="s">
        <v>1066</v>
      </c>
      <c r="G667" s="248"/>
      <c r="H667" s="251">
        <v>5.4800000000000004</v>
      </c>
      <c r="I667" s="252"/>
      <c r="J667" s="248"/>
      <c r="K667" s="248"/>
      <c r="L667" s="253"/>
      <c r="M667" s="254"/>
      <c r="N667" s="255"/>
      <c r="O667" s="255"/>
      <c r="P667" s="255"/>
      <c r="Q667" s="255"/>
      <c r="R667" s="255"/>
      <c r="S667" s="255"/>
      <c r="T667" s="256"/>
      <c r="U667" s="13"/>
      <c r="V667" s="13"/>
      <c r="W667" s="13"/>
      <c r="X667" s="13"/>
      <c r="Y667" s="13"/>
      <c r="Z667" s="13"/>
      <c r="AA667" s="13"/>
      <c r="AB667" s="13"/>
      <c r="AC667" s="13"/>
      <c r="AD667" s="13"/>
      <c r="AE667" s="13"/>
      <c r="AT667" s="257" t="s">
        <v>361</v>
      </c>
      <c r="AU667" s="257" t="s">
        <v>86</v>
      </c>
      <c r="AV667" s="13" t="s">
        <v>86</v>
      </c>
      <c r="AW667" s="13" t="s">
        <v>32</v>
      </c>
      <c r="AX667" s="13" t="s">
        <v>76</v>
      </c>
      <c r="AY667" s="257" t="s">
        <v>350</v>
      </c>
    </row>
    <row r="668" s="13" customFormat="1">
      <c r="A668" s="13"/>
      <c r="B668" s="247"/>
      <c r="C668" s="248"/>
      <c r="D668" s="242" t="s">
        <v>361</v>
      </c>
      <c r="E668" s="249" t="s">
        <v>207</v>
      </c>
      <c r="F668" s="250" t="s">
        <v>1067</v>
      </c>
      <c r="G668" s="248"/>
      <c r="H668" s="251">
        <v>2.7200000000000002</v>
      </c>
      <c r="I668" s="252"/>
      <c r="J668" s="248"/>
      <c r="K668" s="248"/>
      <c r="L668" s="253"/>
      <c r="M668" s="254"/>
      <c r="N668" s="255"/>
      <c r="O668" s="255"/>
      <c r="P668" s="255"/>
      <c r="Q668" s="255"/>
      <c r="R668" s="255"/>
      <c r="S668" s="255"/>
      <c r="T668" s="256"/>
      <c r="U668" s="13"/>
      <c r="V668" s="13"/>
      <c r="W668" s="13"/>
      <c r="X668" s="13"/>
      <c r="Y668" s="13"/>
      <c r="Z668" s="13"/>
      <c r="AA668" s="13"/>
      <c r="AB668" s="13"/>
      <c r="AC668" s="13"/>
      <c r="AD668" s="13"/>
      <c r="AE668" s="13"/>
      <c r="AT668" s="257" t="s">
        <v>361</v>
      </c>
      <c r="AU668" s="257" t="s">
        <v>86</v>
      </c>
      <c r="AV668" s="13" t="s">
        <v>86</v>
      </c>
      <c r="AW668" s="13" t="s">
        <v>32</v>
      </c>
      <c r="AX668" s="13" t="s">
        <v>76</v>
      </c>
      <c r="AY668" s="257" t="s">
        <v>350</v>
      </c>
    </row>
    <row r="669" s="13" customFormat="1">
      <c r="A669" s="13"/>
      <c r="B669" s="247"/>
      <c r="C669" s="248"/>
      <c r="D669" s="242" t="s">
        <v>361</v>
      </c>
      <c r="E669" s="249" t="s">
        <v>209</v>
      </c>
      <c r="F669" s="250" t="s">
        <v>1068</v>
      </c>
      <c r="G669" s="248"/>
      <c r="H669" s="251">
        <v>41.780000000000001</v>
      </c>
      <c r="I669" s="252"/>
      <c r="J669" s="248"/>
      <c r="K669" s="248"/>
      <c r="L669" s="253"/>
      <c r="M669" s="254"/>
      <c r="N669" s="255"/>
      <c r="O669" s="255"/>
      <c r="P669" s="255"/>
      <c r="Q669" s="255"/>
      <c r="R669" s="255"/>
      <c r="S669" s="255"/>
      <c r="T669" s="256"/>
      <c r="U669" s="13"/>
      <c r="V669" s="13"/>
      <c r="W669" s="13"/>
      <c r="X669" s="13"/>
      <c r="Y669" s="13"/>
      <c r="Z669" s="13"/>
      <c r="AA669" s="13"/>
      <c r="AB669" s="13"/>
      <c r="AC669" s="13"/>
      <c r="AD669" s="13"/>
      <c r="AE669" s="13"/>
      <c r="AT669" s="257" t="s">
        <v>361</v>
      </c>
      <c r="AU669" s="257" t="s">
        <v>86</v>
      </c>
      <c r="AV669" s="13" t="s">
        <v>86</v>
      </c>
      <c r="AW669" s="13" t="s">
        <v>32</v>
      </c>
      <c r="AX669" s="13" t="s">
        <v>76</v>
      </c>
      <c r="AY669" s="257" t="s">
        <v>350</v>
      </c>
    </row>
    <row r="670" s="13" customFormat="1">
      <c r="A670" s="13"/>
      <c r="B670" s="247"/>
      <c r="C670" s="248"/>
      <c r="D670" s="242" t="s">
        <v>361</v>
      </c>
      <c r="E670" s="249" t="s">
        <v>211</v>
      </c>
      <c r="F670" s="250" t="s">
        <v>1069</v>
      </c>
      <c r="G670" s="248"/>
      <c r="H670" s="251">
        <v>36.619999999999997</v>
      </c>
      <c r="I670" s="252"/>
      <c r="J670" s="248"/>
      <c r="K670" s="248"/>
      <c r="L670" s="253"/>
      <c r="M670" s="254"/>
      <c r="N670" s="255"/>
      <c r="O670" s="255"/>
      <c r="P670" s="255"/>
      <c r="Q670" s="255"/>
      <c r="R670" s="255"/>
      <c r="S670" s="255"/>
      <c r="T670" s="256"/>
      <c r="U670" s="13"/>
      <c r="V670" s="13"/>
      <c r="W670" s="13"/>
      <c r="X670" s="13"/>
      <c r="Y670" s="13"/>
      <c r="Z670" s="13"/>
      <c r="AA670" s="13"/>
      <c r="AB670" s="13"/>
      <c r="AC670" s="13"/>
      <c r="AD670" s="13"/>
      <c r="AE670" s="13"/>
      <c r="AT670" s="257" t="s">
        <v>361</v>
      </c>
      <c r="AU670" s="257" t="s">
        <v>86</v>
      </c>
      <c r="AV670" s="13" t="s">
        <v>86</v>
      </c>
      <c r="AW670" s="13" t="s">
        <v>32</v>
      </c>
      <c r="AX670" s="13" t="s">
        <v>76</v>
      </c>
      <c r="AY670" s="257" t="s">
        <v>350</v>
      </c>
    </row>
    <row r="671" s="13" customFormat="1">
      <c r="A671" s="13"/>
      <c r="B671" s="247"/>
      <c r="C671" s="248"/>
      <c r="D671" s="242" t="s">
        <v>361</v>
      </c>
      <c r="E671" s="249" t="s">
        <v>213</v>
      </c>
      <c r="F671" s="250" t="s">
        <v>1070</v>
      </c>
      <c r="G671" s="248"/>
      <c r="H671" s="251">
        <v>5.2800000000000002</v>
      </c>
      <c r="I671" s="252"/>
      <c r="J671" s="248"/>
      <c r="K671" s="248"/>
      <c r="L671" s="253"/>
      <c r="M671" s="254"/>
      <c r="N671" s="255"/>
      <c r="O671" s="255"/>
      <c r="P671" s="255"/>
      <c r="Q671" s="255"/>
      <c r="R671" s="255"/>
      <c r="S671" s="255"/>
      <c r="T671" s="256"/>
      <c r="U671" s="13"/>
      <c r="V671" s="13"/>
      <c r="W671" s="13"/>
      <c r="X671" s="13"/>
      <c r="Y671" s="13"/>
      <c r="Z671" s="13"/>
      <c r="AA671" s="13"/>
      <c r="AB671" s="13"/>
      <c r="AC671" s="13"/>
      <c r="AD671" s="13"/>
      <c r="AE671" s="13"/>
      <c r="AT671" s="257" t="s">
        <v>361</v>
      </c>
      <c r="AU671" s="257" t="s">
        <v>86</v>
      </c>
      <c r="AV671" s="13" t="s">
        <v>86</v>
      </c>
      <c r="AW671" s="13" t="s">
        <v>32</v>
      </c>
      <c r="AX671" s="13" t="s">
        <v>76</v>
      </c>
      <c r="AY671" s="257" t="s">
        <v>350</v>
      </c>
    </row>
    <row r="672" s="13" customFormat="1">
      <c r="A672" s="13"/>
      <c r="B672" s="247"/>
      <c r="C672" s="248"/>
      <c r="D672" s="242" t="s">
        <v>361</v>
      </c>
      <c r="E672" s="249" t="s">
        <v>215</v>
      </c>
      <c r="F672" s="250" t="s">
        <v>1071</v>
      </c>
      <c r="G672" s="248"/>
      <c r="H672" s="251">
        <v>33.670000000000002</v>
      </c>
      <c r="I672" s="252"/>
      <c r="J672" s="248"/>
      <c r="K672" s="248"/>
      <c r="L672" s="253"/>
      <c r="M672" s="254"/>
      <c r="N672" s="255"/>
      <c r="O672" s="255"/>
      <c r="P672" s="255"/>
      <c r="Q672" s="255"/>
      <c r="R672" s="255"/>
      <c r="S672" s="255"/>
      <c r="T672" s="256"/>
      <c r="U672" s="13"/>
      <c r="V672" s="13"/>
      <c r="W672" s="13"/>
      <c r="X672" s="13"/>
      <c r="Y672" s="13"/>
      <c r="Z672" s="13"/>
      <c r="AA672" s="13"/>
      <c r="AB672" s="13"/>
      <c r="AC672" s="13"/>
      <c r="AD672" s="13"/>
      <c r="AE672" s="13"/>
      <c r="AT672" s="257" t="s">
        <v>361</v>
      </c>
      <c r="AU672" s="257" t="s">
        <v>86</v>
      </c>
      <c r="AV672" s="13" t="s">
        <v>86</v>
      </c>
      <c r="AW672" s="13" t="s">
        <v>32</v>
      </c>
      <c r="AX672" s="13" t="s">
        <v>76</v>
      </c>
      <c r="AY672" s="257" t="s">
        <v>350</v>
      </c>
    </row>
    <row r="673" s="13" customFormat="1">
      <c r="A673" s="13"/>
      <c r="B673" s="247"/>
      <c r="C673" s="248"/>
      <c r="D673" s="242" t="s">
        <v>361</v>
      </c>
      <c r="E673" s="249" t="s">
        <v>217</v>
      </c>
      <c r="F673" s="250" t="s">
        <v>1072</v>
      </c>
      <c r="G673" s="248"/>
      <c r="H673" s="251">
        <v>27.629999999999999</v>
      </c>
      <c r="I673" s="252"/>
      <c r="J673" s="248"/>
      <c r="K673" s="248"/>
      <c r="L673" s="253"/>
      <c r="M673" s="254"/>
      <c r="N673" s="255"/>
      <c r="O673" s="255"/>
      <c r="P673" s="255"/>
      <c r="Q673" s="255"/>
      <c r="R673" s="255"/>
      <c r="S673" s="255"/>
      <c r="T673" s="256"/>
      <c r="U673" s="13"/>
      <c r="V673" s="13"/>
      <c r="W673" s="13"/>
      <c r="X673" s="13"/>
      <c r="Y673" s="13"/>
      <c r="Z673" s="13"/>
      <c r="AA673" s="13"/>
      <c r="AB673" s="13"/>
      <c r="AC673" s="13"/>
      <c r="AD673" s="13"/>
      <c r="AE673" s="13"/>
      <c r="AT673" s="257" t="s">
        <v>361</v>
      </c>
      <c r="AU673" s="257" t="s">
        <v>86</v>
      </c>
      <c r="AV673" s="13" t="s">
        <v>86</v>
      </c>
      <c r="AW673" s="13" t="s">
        <v>32</v>
      </c>
      <c r="AX673" s="13" t="s">
        <v>76</v>
      </c>
      <c r="AY673" s="257" t="s">
        <v>350</v>
      </c>
    </row>
    <row r="674" s="13" customFormat="1">
      <c r="A674" s="13"/>
      <c r="B674" s="247"/>
      <c r="C674" s="248"/>
      <c r="D674" s="242" t="s">
        <v>361</v>
      </c>
      <c r="E674" s="249" t="s">
        <v>219</v>
      </c>
      <c r="F674" s="250" t="s">
        <v>1073</v>
      </c>
      <c r="G674" s="248"/>
      <c r="H674" s="251">
        <v>7.7599999999999998</v>
      </c>
      <c r="I674" s="252"/>
      <c r="J674" s="248"/>
      <c r="K674" s="248"/>
      <c r="L674" s="253"/>
      <c r="M674" s="254"/>
      <c r="N674" s="255"/>
      <c r="O674" s="255"/>
      <c r="P674" s="255"/>
      <c r="Q674" s="255"/>
      <c r="R674" s="255"/>
      <c r="S674" s="255"/>
      <c r="T674" s="256"/>
      <c r="U674" s="13"/>
      <c r="V674" s="13"/>
      <c r="W674" s="13"/>
      <c r="X674" s="13"/>
      <c r="Y674" s="13"/>
      <c r="Z674" s="13"/>
      <c r="AA674" s="13"/>
      <c r="AB674" s="13"/>
      <c r="AC674" s="13"/>
      <c r="AD674" s="13"/>
      <c r="AE674" s="13"/>
      <c r="AT674" s="257" t="s">
        <v>361</v>
      </c>
      <c r="AU674" s="257" t="s">
        <v>86</v>
      </c>
      <c r="AV674" s="13" t="s">
        <v>86</v>
      </c>
      <c r="AW674" s="13" t="s">
        <v>32</v>
      </c>
      <c r="AX674" s="13" t="s">
        <v>76</v>
      </c>
      <c r="AY674" s="257" t="s">
        <v>350</v>
      </c>
    </row>
    <row r="675" s="13" customFormat="1">
      <c r="A675" s="13"/>
      <c r="B675" s="247"/>
      <c r="C675" s="248"/>
      <c r="D675" s="242" t="s">
        <v>361</v>
      </c>
      <c r="E675" s="249" t="s">
        <v>221</v>
      </c>
      <c r="F675" s="250" t="s">
        <v>1074</v>
      </c>
      <c r="G675" s="248"/>
      <c r="H675" s="251">
        <v>3.3199999999999998</v>
      </c>
      <c r="I675" s="252"/>
      <c r="J675" s="248"/>
      <c r="K675" s="248"/>
      <c r="L675" s="253"/>
      <c r="M675" s="254"/>
      <c r="N675" s="255"/>
      <c r="O675" s="255"/>
      <c r="P675" s="255"/>
      <c r="Q675" s="255"/>
      <c r="R675" s="255"/>
      <c r="S675" s="255"/>
      <c r="T675" s="256"/>
      <c r="U675" s="13"/>
      <c r="V675" s="13"/>
      <c r="W675" s="13"/>
      <c r="X675" s="13"/>
      <c r="Y675" s="13"/>
      <c r="Z675" s="13"/>
      <c r="AA675" s="13"/>
      <c r="AB675" s="13"/>
      <c r="AC675" s="13"/>
      <c r="AD675" s="13"/>
      <c r="AE675" s="13"/>
      <c r="AT675" s="257" t="s">
        <v>361</v>
      </c>
      <c r="AU675" s="257" t="s">
        <v>86</v>
      </c>
      <c r="AV675" s="13" t="s">
        <v>86</v>
      </c>
      <c r="AW675" s="13" t="s">
        <v>32</v>
      </c>
      <c r="AX675" s="13" t="s">
        <v>76</v>
      </c>
      <c r="AY675" s="257" t="s">
        <v>350</v>
      </c>
    </row>
    <row r="676" s="13" customFormat="1">
      <c r="A676" s="13"/>
      <c r="B676" s="247"/>
      <c r="C676" s="248"/>
      <c r="D676" s="242" t="s">
        <v>361</v>
      </c>
      <c r="E676" s="249" t="s">
        <v>223</v>
      </c>
      <c r="F676" s="250" t="s">
        <v>1075</v>
      </c>
      <c r="G676" s="248"/>
      <c r="H676" s="251">
        <v>3.7799999999999998</v>
      </c>
      <c r="I676" s="252"/>
      <c r="J676" s="248"/>
      <c r="K676" s="248"/>
      <c r="L676" s="253"/>
      <c r="M676" s="254"/>
      <c r="N676" s="255"/>
      <c r="O676" s="255"/>
      <c r="P676" s="255"/>
      <c r="Q676" s="255"/>
      <c r="R676" s="255"/>
      <c r="S676" s="255"/>
      <c r="T676" s="256"/>
      <c r="U676" s="13"/>
      <c r="V676" s="13"/>
      <c r="W676" s="13"/>
      <c r="X676" s="13"/>
      <c r="Y676" s="13"/>
      <c r="Z676" s="13"/>
      <c r="AA676" s="13"/>
      <c r="AB676" s="13"/>
      <c r="AC676" s="13"/>
      <c r="AD676" s="13"/>
      <c r="AE676" s="13"/>
      <c r="AT676" s="257" t="s">
        <v>361</v>
      </c>
      <c r="AU676" s="257" t="s">
        <v>86</v>
      </c>
      <c r="AV676" s="13" t="s">
        <v>86</v>
      </c>
      <c r="AW676" s="13" t="s">
        <v>32</v>
      </c>
      <c r="AX676" s="13" t="s">
        <v>76</v>
      </c>
      <c r="AY676" s="257" t="s">
        <v>350</v>
      </c>
    </row>
    <row r="677" s="13" customFormat="1">
      <c r="A677" s="13"/>
      <c r="B677" s="247"/>
      <c r="C677" s="248"/>
      <c r="D677" s="242" t="s">
        <v>361</v>
      </c>
      <c r="E677" s="249" t="s">
        <v>225</v>
      </c>
      <c r="F677" s="250" t="s">
        <v>1076</v>
      </c>
      <c r="G677" s="248"/>
      <c r="H677" s="251">
        <v>1.0329999999999999</v>
      </c>
      <c r="I677" s="252"/>
      <c r="J677" s="248"/>
      <c r="K677" s="248"/>
      <c r="L677" s="253"/>
      <c r="M677" s="254"/>
      <c r="N677" s="255"/>
      <c r="O677" s="255"/>
      <c r="P677" s="255"/>
      <c r="Q677" s="255"/>
      <c r="R677" s="255"/>
      <c r="S677" s="255"/>
      <c r="T677" s="256"/>
      <c r="U677" s="13"/>
      <c r="V677" s="13"/>
      <c r="W677" s="13"/>
      <c r="X677" s="13"/>
      <c r="Y677" s="13"/>
      <c r="Z677" s="13"/>
      <c r="AA677" s="13"/>
      <c r="AB677" s="13"/>
      <c r="AC677" s="13"/>
      <c r="AD677" s="13"/>
      <c r="AE677" s="13"/>
      <c r="AT677" s="257" t="s">
        <v>361</v>
      </c>
      <c r="AU677" s="257" t="s">
        <v>86</v>
      </c>
      <c r="AV677" s="13" t="s">
        <v>86</v>
      </c>
      <c r="AW677" s="13" t="s">
        <v>32</v>
      </c>
      <c r="AX677" s="13" t="s">
        <v>76</v>
      </c>
      <c r="AY677" s="257" t="s">
        <v>350</v>
      </c>
    </row>
    <row r="678" s="13" customFormat="1">
      <c r="A678" s="13"/>
      <c r="B678" s="247"/>
      <c r="C678" s="248"/>
      <c r="D678" s="242" t="s">
        <v>361</v>
      </c>
      <c r="E678" s="249" t="s">
        <v>227</v>
      </c>
      <c r="F678" s="250" t="s">
        <v>1077</v>
      </c>
      <c r="G678" s="248"/>
      <c r="H678" s="251">
        <v>5.1070000000000002</v>
      </c>
      <c r="I678" s="252"/>
      <c r="J678" s="248"/>
      <c r="K678" s="248"/>
      <c r="L678" s="253"/>
      <c r="M678" s="254"/>
      <c r="N678" s="255"/>
      <c r="O678" s="255"/>
      <c r="P678" s="255"/>
      <c r="Q678" s="255"/>
      <c r="R678" s="255"/>
      <c r="S678" s="255"/>
      <c r="T678" s="256"/>
      <c r="U678" s="13"/>
      <c r="V678" s="13"/>
      <c r="W678" s="13"/>
      <c r="X678" s="13"/>
      <c r="Y678" s="13"/>
      <c r="Z678" s="13"/>
      <c r="AA678" s="13"/>
      <c r="AB678" s="13"/>
      <c r="AC678" s="13"/>
      <c r="AD678" s="13"/>
      <c r="AE678" s="13"/>
      <c r="AT678" s="257" t="s">
        <v>361</v>
      </c>
      <c r="AU678" s="257" t="s">
        <v>86</v>
      </c>
      <c r="AV678" s="13" t="s">
        <v>86</v>
      </c>
      <c r="AW678" s="13" t="s">
        <v>32</v>
      </c>
      <c r="AX678" s="13" t="s">
        <v>76</v>
      </c>
      <c r="AY678" s="257" t="s">
        <v>350</v>
      </c>
    </row>
    <row r="679" s="14" customFormat="1">
      <c r="A679" s="14"/>
      <c r="B679" s="258"/>
      <c r="C679" s="259"/>
      <c r="D679" s="242" t="s">
        <v>361</v>
      </c>
      <c r="E679" s="260" t="s">
        <v>1</v>
      </c>
      <c r="F679" s="261" t="s">
        <v>364</v>
      </c>
      <c r="G679" s="259"/>
      <c r="H679" s="262">
        <v>211.916</v>
      </c>
      <c r="I679" s="263"/>
      <c r="J679" s="259"/>
      <c r="K679" s="259"/>
      <c r="L679" s="264"/>
      <c r="M679" s="265"/>
      <c r="N679" s="266"/>
      <c r="O679" s="266"/>
      <c r="P679" s="266"/>
      <c r="Q679" s="266"/>
      <c r="R679" s="266"/>
      <c r="S679" s="266"/>
      <c r="T679" s="267"/>
      <c r="U679" s="14"/>
      <c r="V679" s="14"/>
      <c r="W679" s="14"/>
      <c r="X679" s="14"/>
      <c r="Y679" s="14"/>
      <c r="Z679" s="14"/>
      <c r="AA679" s="14"/>
      <c r="AB679" s="14"/>
      <c r="AC679" s="14"/>
      <c r="AD679" s="14"/>
      <c r="AE679" s="14"/>
      <c r="AT679" s="268" t="s">
        <v>361</v>
      </c>
      <c r="AU679" s="268" t="s">
        <v>86</v>
      </c>
      <c r="AV679" s="14" t="s">
        <v>357</v>
      </c>
      <c r="AW679" s="14" t="s">
        <v>32</v>
      </c>
      <c r="AX679" s="14" t="s">
        <v>84</v>
      </c>
      <c r="AY679" s="268" t="s">
        <v>350</v>
      </c>
    </row>
    <row r="680" s="12" customFormat="1" ht="22.8" customHeight="1">
      <c r="A680" s="12"/>
      <c r="B680" s="213"/>
      <c r="C680" s="214"/>
      <c r="D680" s="215" t="s">
        <v>75</v>
      </c>
      <c r="E680" s="227" t="s">
        <v>1078</v>
      </c>
      <c r="F680" s="227" t="s">
        <v>1079</v>
      </c>
      <c r="G680" s="214"/>
      <c r="H680" s="214"/>
      <c r="I680" s="217"/>
      <c r="J680" s="228">
        <f>BK680</f>
        <v>0</v>
      </c>
      <c r="K680" s="214"/>
      <c r="L680" s="219"/>
      <c r="M680" s="220"/>
      <c r="N680" s="221"/>
      <c r="O680" s="221"/>
      <c r="P680" s="222">
        <f>SUM(P681:P688)</f>
        <v>0</v>
      </c>
      <c r="Q680" s="221"/>
      <c r="R680" s="222">
        <f>SUM(R681:R688)</f>
        <v>0</v>
      </c>
      <c r="S680" s="221"/>
      <c r="T680" s="223">
        <f>SUM(T681:T688)</f>
        <v>18.080856499999999</v>
      </c>
      <c r="U680" s="12"/>
      <c r="V680" s="12"/>
      <c r="W680" s="12"/>
      <c r="X680" s="12"/>
      <c r="Y680" s="12"/>
      <c r="Z680" s="12"/>
      <c r="AA680" s="12"/>
      <c r="AB680" s="12"/>
      <c r="AC680" s="12"/>
      <c r="AD680" s="12"/>
      <c r="AE680" s="12"/>
      <c r="AR680" s="224" t="s">
        <v>86</v>
      </c>
      <c r="AT680" s="225" t="s">
        <v>75</v>
      </c>
      <c r="AU680" s="225" t="s">
        <v>84</v>
      </c>
      <c r="AY680" s="224" t="s">
        <v>350</v>
      </c>
      <c r="BK680" s="226">
        <f>SUM(BK681:BK688)</f>
        <v>0</v>
      </c>
    </row>
    <row r="681" s="2" customFormat="1" ht="24.15" customHeight="1">
      <c r="A681" s="39"/>
      <c r="B681" s="40"/>
      <c r="C681" s="229" t="s">
        <v>1080</v>
      </c>
      <c r="D681" s="229" t="s">
        <v>352</v>
      </c>
      <c r="E681" s="230" t="s">
        <v>1081</v>
      </c>
      <c r="F681" s="231" t="s">
        <v>1082</v>
      </c>
      <c r="G681" s="232" t="s">
        <v>355</v>
      </c>
      <c r="H681" s="233">
        <v>221.851</v>
      </c>
      <c r="I681" s="234"/>
      <c r="J681" s="235">
        <f>ROUND(I681*H681,2)</f>
        <v>0</v>
      </c>
      <c r="K681" s="231" t="s">
        <v>385</v>
      </c>
      <c r="L681" s="45"/>
      <c r="M681" s="236" t="s">
        <v>1</v>
      </c>
      <c r="N681" s="237" t="s">
        <v>41</v>
      </c>
      <c r="O681" s="92"/>
      <c r="P681" s="238">
        <f>O681*H681</f>
        <v>0</v>
      </c>
      <c r="Q681" s="238">
        <v>0</v>
      </c>
      <c r="R681" s="238">
        <f>Q681*H681</f>
        <v>0</v>
      </c>
      <c r="S681" s="238">
        <v>0.081500000000000003</v>
      </c>
      <c r="T681" s="239">
        <f>S681*H681</f>
        <v>18.080856499999999</v>
      </c>
      <c r="U681" s="39"/>
      <c r="V681" s="39"/>
      <c r="W681" s="39"/>
      <c r="X681" s="39"/>
      <c r="Y681" s="39"/>
      <c r="Z681" s="39"/>
      <c r="AA681" s="39"/>
      <c r="AB681" s="39"/>
      <c r="AC681" s="39"/>
      <c r="AD681" s="39"/>
      <c r="AE681" s="39"/>
      <c r="AR681" s="240" t="s">
        <v>530</v>
      </c>
      <c r="AT681" s="240" t="s">
        <v>352</v>
      </c>
      <c r="AU681" s="240" t="s">
        <v>86</v>
      </c>
      <c r="AY681" s="18" t="s">
        <v>350</v>
      </c>
      <c r="BE681" s="241">
        <f>IF(N681="základní",J681,0)</f>
        <v>0</v>
      </c>
      <c r="BF681" s="241">
        <f>IF(N681="snížená",J681,0)</f>
        <v>0</v>
      </c>
      <c r="BG681" s="241">
        <f>IF(N681="zákl. přenesená",J681,0)</f>
        <v>0</v>
      </c>
      <c r="BH681" s="241">
        <f>IF(N681="sníž. přenesená",J681,0)</f>
        <v>0</v>
      </c>
      <c r="BI681" s="241">
        <f>IF(N681="nulová",J681,0)</f>
        <v>0</v>
      </c>
      <c r="BJ681" s="18" t="s">
        <v>84</v>
      </c>
      <c r="BK681" s="241">
        <f>ROUND(I681*H681,2)</f>
        <v>0</v>
      </c>
      <c r="BL681" s="18" t="s">
        <v>530</v>
      </c>
      <c r="BM681" s="240" t="s">
        <v>1083</v>
      </c>
    </row>
    <row r="682" s="2" customFormat="1">
      <c r="A682" s="39"/>
      <c r="B682" s="40"/>
      <c r="C682" s="41"/>
      <c r="D682" s="242" t="s">
        <v>359</v>
      </c>
      <c r="E682" s="41"/>
      <c r="F682" s="243" t="s">
        <v>1084</v>
      </c>
      <c r="G682" s="41"/>
      <c r="H682" s="41"/>
      <c r="I682" s="244"/>
      <c r="J682" s="41"/>
      <c r="K682" s="41"/>
      <c r="L682" s="45"/>
      <c r="M682" s="245"/>
      <c r="N682" s="246"/>
      <c r="O682" s="92"/>
      <c r="P682" s="92"/>
      <c r="Q682" s="92"/>
      <c r="R682" s="92"/>
      <c r="S682" s="92"/>
      <c r="T682" s="93"/>
      <c r="U682" s="39"/>
      <c r="V682" s="39"/>
      <c r="W682" s="39"/>
      <c r="X682" s="39"/>
      <c r="Y682" s="39"/>
      <c r="Z682" s="39"/>
      <c r="AA682" s="39"/>
      <c r="AB682" s="39"/>
      <c r="AC682" s="39"/>
      <c r="AD682" s="39"/>
      <c r="AE682" s="39"/>
      <c r="AT682" s="18" t="s">
        <v>359</v>
      </c>
      <c r="AU682" s="18" t="s">
        <v>86</v>
      </c>
    </row>
    <row r="683" s="13" customFormat="1">
      <c r="A683" s="13"/>
      <c r="B683" s="247"/>
      <c r="C683" s="248"/>
      <c r="D683" s="242" t="s">
        <v>361</v>
      </c>
      <c r="E683" s="249" t="s">
        <v>1</v>
      </c>
      <c r="F683" s="250" t="s">
        <v>1085</v>
      </c>
      <c r="G683" s="248"/>
      <c r="H683" s="251">
        <v>29.096</v>
      </c>
      <c r="I683" s="252"/>
      <c r="J683" s="248"/>
      <c r="K683" s="248"/>
      <c r="L683" s="253"/>
      <c r="M683" s="254"/>
      <c r="N683" s="255"/>
      <c r="O683" s="255"/>
      <c r="P683" s="255"/>
      <c r="Q683" s="255"/>
      <c r="R683" s="255"/>
      <c r="S683" s="255"/>
      <c r="T683" s="256"/>
      <c r="U683" s="13"/>
      <c r="V683" s="13"/>
      <c r="W683" s="13"/>
      <c r="X683" s="13"/>
      <c r="Y683" s="13"/>
      <c r="Z683" s="13"/>
      <c r="AA683" s="13"/>
      <c r="AB683" s="13"/>
      <c r="AC683" s="13"/>
      <c r="AD683" s="13"/>
      <c r="AE683" s="13"/>
      <c r="AT683" s="257" t="s">
        <v>361</v>
      </c>
      <c r="AU683" s="257" t="s">
        <v>86</v>
      </c>
      <c r="AV683" s="13" t="s">
        <v>86</v>
      </c>
      <c r="AW683" s="13" t="s">
        <v>32</v>
      </c>
      <c r="AX683" s="13" t="s">
        <v>76</v>
      </c>
      <c r="AY683" s="257" t="s">
        <v>350</v>
      </c>
    </row>
    <row r="684" s="13" customFormat="1">
      <c r="A684" s="13"/>
      <c r="B684" s="247"/>
      <c r="C684" s="248"/>
      <c r="D684" s="242" t="s">
        <v>361</v>
      </c>
      <c r="E684" s="249" t="s">
        <v>1</v>
      </c>
      <c r="F684" s="250" t="s">
        <v>1086</v>
      </c>
      <c r="G684" s="248"/>
      <c r="H684" s="251">
        <v>51.710000000000001</v>
      </c>
      <c r="I684" s="252"/>
      <c r="J684" s="248"/>
      <c r="K684" s="248"/>
      <c r="L684" s="253"/>
      <c r="M684" s="254"/>
      <c r="N684" s="255"/>
      <c r="O684" s="255"/>
      <c r="P684" s="255"/>
      <c r="Q684" s="255"/>
      <c r="R684" s="255"/>
      <c r="S684" s="255"/>
      <c r="T684" s="256"/>
      <c r="U684" s="13"/>
      <c r="V684" s="13"/>
      <c r="W684" s="13"/>
      <c r="X684" s="13"/>
      <c r="Y684" s="13"/>
      <c r="Z684" s="13"/>
      <c r="AA684" s="13"/>
      <c r="AB684" s="13"/>
      <c r="AC684" s="13"/>
      <c r="AD684" s="13"/>
      <c r="AE684" s="13"/>
      <c r="AT684" s="257" t="s">
        <v>361</v>
      </c>
      <c r="AU684" s="257" t="s">
        <v>86</v>
      </c>
      <c r="AV684" s="13" t="s">
        <v>86</v>
      </c>
      <c r="AW684" s="13" t="s">
        <v>32</v>
      </c>
      <c r="AX684" s="13" t="s">
        <v>76</v>
      </c>
      <c r="AY684" s="257" t="s">
        <v>350</v>
      </c>
    </row>
    <row r="685" s="13" customFormat="1">
      <c r="A685" s="13"/>
      <c r="B685" s="247"/>
      <c r="C685" s="248"/>
      <c r="D685" s="242" t="s">
        <v>361</v>
      </c>
      <c r="E685" s="249" t="s">
        <v>1</v>
      </c>
      <c r="F685" s="250" t="s">
        <v>1087</v>
      </c>
      <c r="G685" s="248"/>
      <c r="H685" s="251">
        <v>54.649999999999999</v>
      </c>
      <c r="I685" s="252"/>
      <c r="J685" s="248"/>
      <c r="K685" s="248"/>
      <c r="L685" s="253"/>
      <c r="M685" s="254"/>
      <c r="N685" s="255"/>
      <c r="O685" s="255"/>
      <c r="P685" s="255"/>
      <c r="Q685" s="255"/>
      <c r="R685" s="255"/>
      <c r="S685" s="255"/>
      <c r="T685" s="256"/>
      <c r="U685" s="13"/>
      <c r="V685" s="13"/>
      <c r="W685" s="13"/>
      <c r="X685" s="13"/>
      <c r="Y685" s="13"/>
      <c r="Z685" s="13"/>
      <c r="AA685" s="13"/>
      <c r="AB685" s="13"/>
      <c r="AC685" s="13"/>
      <c r="AD685" s="13"/>
      <c r="AE685" s="13"/>
      <c r="AT685" s="257" t="s">
        <v>361</v>
      </c>
      <c r="AU685" s="257" t="s">
        <v>86</v>
      </c>
      <c r="AV685" s="13" t="s">
        <v>86</v>
      </c>
      <c r="AW685" s="13" t="s">
        <v>32</v>
      </c>
      <c r="AX685" s="13" t="s">
        <v>76</v>
      </c>
      <c r="AY685" s="257" t="s">
        <v>350</v>
      </c>
    </row>
    <row r="686" s="13" customFormat="1">
      <c r="A686" s="13"/>
      <c r="B686" s="247"/>
      <c r="C686" s="248"/>
      <c r="D686" s="242" t="s">
        <v>361</v>
      </c>
      <c r="E686" s="249" t="s">
        <v>1</v>
      </c>
      <c r="F686" s="250" t="s">
        <v>1088</v>
      </c>
      <c r="G686" s="248"/>
      <c r="H686" s="251">
        <v>60.789999999999999</v>
      </c>
      <c r="I686" s="252"/>
      <c r="J686" s="248"/>
      <c r="K686" s="248"/>
      <c r="L686" s="253"/>
      <c r="M686" s="254"/>
      <c r="N686" s="255"/>
      <c r="O686" s="255"/>
      <c r="P686" s="255"/>
      <c r="Q686" s="255"/>
      <c r="R686" s="255"/>
      <c r="S686" s="255"/>
      <c r="T686" s="256"/>
      <c r="U686" s="13"/>
      <c r="V686" s="13"/>
      <c r="W686" s="13"/>
      <c r="X686" s="13"/>
      <c r="Y686" s="13"/>
      <c r="Z686" s="13"/>
      <c r="AA686" s="13"/>
      <c r="AB686" s="13"/>
      <c r="AC686" s="13"/>
      <c r="AD686" s="13"/>
      <c r="AE686" s="13"/>
      <c r="AT686" s="257" t="s">
        <v>361</v>
      </c>
      <c r="AU686" s="257" t="s">
        <v>86</v>
      </c>
      <c r="AV686" s="13" t="s">
        <v>86</v>
      </c>
      <c r="AW686" s="13" t="s">
        <v>32</v>
      </c>
      <c r="AX686" s="13" t="s">
        <v>76</v>
      </c>
      <c r="AY686" s="257" t="s">
        <v>350</v>
      </c>
    </row>
    <row r="687" s="13" customFormat="1">
      <c r="A687" s="13"/>
      <c r="B687" s="247"/>
      <c r="C687" s="248"/>
      <c r="D687" s="242" t="s">
        <v>361</v>
      </c>
      <c r="E687" s="249" t="s">
        <v>1</v>
      </c>
      <c r="F687" s="250" t="s">
        <v>1089</v>
      </c>
      <c r="G687" s="248"/>
      <c r="H687" s="251">
        <v>25.605</v>
      </c>
      <c r="I687" s="252"/>
      <c r="J687" s="248"/>
      <c r="K687" s="248"/>
      <c r="L687" s="253"/>
      <c r="M687" s="254"/>
      <c r="N687" s="255"/>
      <c r="O687" s="255"/>
      <c r="P687" s="255"/>
      <c r="Q687" s="255"/>
      <c r="R687" s="255"/>
      <c r="S687" s="255"/>
      <c r="T687" s="256"/>
      <c r="U687" s="13"/>
      <c r="V687" s="13"/>
      <c r="W687" s="13"/>
      <c r="X687" s="13"/>
      <c r="Y687" s="13"/>
      <c r="Z687" s="13"/>
      <c r="AA687" s="13"/>
      <c r="AB687" s="13"/>
      <c r="AC687" s="13"/>
      <c r="AD687" s="13"/>
      <c r="AE687" s="13"/>
      <c r="AT687" s="257" t="s">
        <v>361</v>
      </c>
      <c r="AU687" s="257" t="s">
        <v>86</v>
      </c>
      <c r="AV687" s="13" t="s">
        <v>86</v>
      </c>
      <c r="AW687" s="13" t="s">
        <v>32</v>
      </c>
      <c r="AX687" s="13" t="s">
        <v>76</v>
      </c>
      <c r="AY687" s="257" t="s">
        <v>350</v>
      </c>
    </row>
    <row r="688" s="14" customFormat="1">
      <c r="A688" s="14"/>
      <c r="B688" s="258"/>
      <c r="C688" s="259"/>
      <c r="D688" s="242" t="s">
        <v>361</v>
      </c>
      <c r="E688" s="260" t="s">
        <v>1</v>
      </c>
      <c r="F688" s="261" t="s">
        <v>364</v>
      </c>
      <c r="G688" s="259"/>
      <c r="H688" s="262">
        <v>221.851</v>
      </c>
      <c r="I688" s="263"/>
      <c r="J688" s="259"/>
      <c r="K688" s="259"/>
      <c r="L688" s="264"/>
      <c r="M688" s="265"/>
      <c r="N688" s="266"/>
      <c r="O688" s="266"/>
      <c r="P688" s="266"/>
      <c r="Q688" s="266"/>
      <c r="R688" s="266"/>
      <c r="S688" s="266"/>
      <c r="T688" s="267"/>
      <c r="U688" s="14"/>
      <c r="V688" s="14"/>
      <c r="W688" s="14"/>
      <c r="X688" s="14"/>
      <c r="Y688" s="14"/>
      <c r="Z688" s="14"/>
      <c r="AA688" s="14"/>
      <c r="AB688" s="14"/>
      <c r="AC688" s="14"/>
      <c r="AD688" s="14"/>
      <c r="AE688" s="14"/>
      <c r="AT688" s="268" t="s">
        <v>361</v>
      </c>
      <c r="AU688" s="268" t="s">
        <v>86</v>
      </c>
      <c r="AV688" s="14" t="s">
        <v>357</v>
      </c>
      <c r="AW688" s="14" t="s">
        <v>32</v>
      </c>
      <c r="AX688" s="14" t="s">
        <v>84</v>
      </c>
      <c r="AY688" s="268" t="s">
        <v>350</v>
      </c>
    </row>
    <row r="689" s="12" customFormat="1" ht="22.8" customHeight="1">
      <c r="A689" s="12"/>
      <c r="B689" s="213"/>
      <c r="C689" s="214"/>
      <c r="D689" s="215" t="s">
        <v>75</v>
      </c>
      <c r="E689" s="227" t="s">
        <v>1090</v>
      </c>
      <c r="F689" s="227" t="s">
        <v>1091</v>
      </c>
      <c r="G689" s="214"/>
      <c r="H689" s="214"/>
      <c r="I689" s="217"/>
      <c r="J689" s="228">
        <f>BK689</f>
        <v>0</v>
      </c>
      <c r="K689" s="214"/>
      <c r="L689" s="219"/>
      <c r="M689" s="220"/>
      <c r="N689" s="221"/>
      <c r="O689" s="221"/>
      <c r="P689" s="222">
        <f>SUM(P690:P700)</f>
        <v>0</v>
      </c>
      <c r="Q689" s="221"/>
      <c r="R689" s="222">
        <f>SUM(R690:R700)</f>
        <v>5.0359939999999996</v>
      </c>
      <c r="S689" s="221"/>
      <c r="T689" s="223">
        <f>SUM(T690:T700)</f>
        <v>1.5611581399999999</v>
      </c>
      <c r="U689" s="12"/>
      <c r="V689" s="12"/>
      <c r="W689" s="12"/>
      <c r="X689" s="12"/>
      <c r="Y689" s="12"/>
      <c r="Z689" s="12"/>
      <c r="AA689" s="12"/>
      <c r="AB689" s="12"/>
      <c r="AC689" s="12"/>
      <c r="AD689" s="12"/>
      <c r="AE689" s="12"/>
      <c r="AR689" s="224" t="s">
        <v>86</v>
      </c>
      <c r="AT689" s="225" t="s">
        <v>75</v>
      </c>
      <c r="AU689" s="225" t="s">
        <v>84</v>
      </c>
      <c r="AY689" s="224" t="s">
        <v>350</v>
      </c>
      <c r="BK689" s="226">
        <f>SUM(BK690:BK700)</f>
        <v>0</v>
      </c>
    </row>
    <row r="690" s="2" customFormat="1" ht="16.5" customHeight="1">
      <c r="A690" s="39"/>
      <c r="B690" s="40"/>
      <c r="C690" s="229" t="s">
        <v>1092</v>
      </c>
      <c r="D690" s="229" t="s">
        <v>352</v>
      </c>
      <c r="E690" s="230" t="s">
        <v>1093</v>
      </c>
      <c r="F690" s="231" t="s">
        <v>1094</v>
      </c>
      <c r="G690" s="232" t="s">
        <v>355</v>
      </c>
      <c r="H690" s="233">
        <v>5035.9939999999997</v>
      </c>
      <c r="I690" s="234"/>
      <c r="J690" s="235">
        <f>ROUND(I690*H690,2)</f>
        <v>0</v>
      </c>
      <c r="K690" s="231" t="s">
        <v>356</v>
      </c>
      <c r="L690" s="45"/>
      <c r="M690" s="236" t="s">
        <v>1</v>
      </c>
      <c r="N690" s="237" t="s">
        <v>41</v>
      </c>
      <c r="O690" s="92"/>
      <c r="P690" s="238">
        <f>O690*H690</f>
        <v>0</v>
      </c>
      <c r="Q690" s="238">
        <v>0.001</v>
      </c>
      <c r="R690" s="238">
        <f>Q690*H690</f>
        <v>5.0359939999999996</v>
      </c>
      <c r="S690" s="238">
        <v>0.00031</v>
      </c>
      <c r="T690" s="239">
        <f>S690*H690</f>
        <v>1.5611581399999999</v>
      </c>
      <c r="U690" s="39"/>
      <c r="V690" s="39"/>
      <c r="W690" s="39"/>
      <c r="X690" s="39"/>
      <c r="Y690" s="39"/>
      <c r="Z690" s="39"/>
      <c r="AA690" s="39"/>
      <c r="AB690" s="39"/>
      <c r="AC690" s="39"/>
      <c r="AD690" s="39"/>
      <c r="AE690" s="39"/>
      <c r="AR690" s="240" t="s">
        <v>530</v>
      </c>
      <c r="AT690" s="240" t="s">
        <v>352</v>
      </c>
      <c r="AU690" s="240" t="s">
        <v>86</v>
      </c>
      <c r="AY690" s="18" t="s">
        <v>350</v>
      </c>
      <c r="BE690" s="241">
        <f>IF(N690="základní",J690,0)</f>
        <v>0</v>
      </c>
      <c r="BF690" s="241">
        <f>IF(N690="snížená",J690,0)</f>
        <v>0</v>
      </c>
      <c r="BG690" s="241">
        <f>IF(N690="zákl. přenesená",J690,0)</f>
        <v>0</v>
      </c>
      <c r="BH690" s="241">
        <f>IF(N690="sníž. přenesená",J690,0)</f>
        <v>0</v>
      </c>
      <c r="BI690" s="241">
        <f>IF(N690="nulová",J690,0)</f>
        <v>0</v>
      </c>
      <c r="BJ690" s="18" t="s">
        <v>84</v>
      </c>
      <c r="BK690" s="241">
        <f>ROUND(I690*H690,2)</f>
        <v>0</v>
      </c>
      <c r="BL690" s="18" t="s">
        <v>530</v>
      </c>
      <c r="BM690" s="240" t="s">
        <v>1095</v>
      </c>
    </row>
    <row r="691" s="2" customFormat="1">
      <c r="A691" s="39"/>
      <c r="B691" s="40"/>
      <c r="C691" s="41"/>
      <c r="D691" s="242" t="s">
        <v>359</v>
      </c>
      <c r="E691" s="41"/>
      <c r="F691" s="243" t="s">
        <v>1096</v>
      </c>
      <c r="G691" s="41"/>
      <c r="H691" s="41"/>
      <c r="I691" s="244"/>
      <c r="J691" s="41"/>
      <c r="K691" s="41"/>
      <c r="L691" s="45"/>
      <c r="M691" s="245"/>
      <c r="N691" s="246"/>
      <c r="O691" s="92"/>
      <c r="P691" s="92"/>
      <c r="Q691" s="92"/>
      <c r="R691" s="92"/>
      <c r="S691" s="92"/>
      <c r="T691" s="93"/>
      <c r="U691" s="39"/>
      <c r="V691" s="39"/>
      <c r="W691" s="39"/>
      <c r="X691" s="39"/>
      <c r="Y691" s="39"/>
      <c r="Z691" s="39"/>
      <c r="AA691" s="39"/>
      <c r="AB691" s="39"/>
      <c r="AC691" s="39"/>
      <c r="AD691" s="39"/>
      <c r="AE691" s="39"/>
      <c r="AT691" s="18" t="s">
        <v>359</v>
      </c>
      <c r="AU691" s="18" t="s">
        <v>86</v>
      </c>
    </row>
    <row r="692" s="15" customFormat="1">
      <c r="A692" s="15"/>
      <c r="B692" s="269"/>
      <c r="C692" s="270"/>
      <c r="D692" s="242" t="s">
        <v>361</v>
      </c>
      <c r="E692" s="271" t="s">
        <v>1</v>
      </c>
      <c r="F692" s="272" t="s">
        <v>753</v>
      </c>
      <c r="G692" s="270"/>
      <c r="H692" s="271" t="s">
        <v>1</v>
      </c>
      <c r="I692" s="273"/>
      <c r="J692" s="270"/>
      <c r="K692" s="270"/>
      <c r="L692" s="274"/>
      <c r="M692" s="275"/>
      <c r="N692" s="276"/>
      <c r="O692" s="276"/>
      <c r="P692" s="276"/>
      <c r="Q692" s="276"/>
      <c r="R692" s="276"/>
      <c r="S692" s="276"/>
      <c r="T692" s="277"/>
      <c r="U692" s="15"/>
      <c r="V692" s="15"/>
      <c r="W692" s="15"/>
      <c r="X692" s="15"/>
      <c r="Y692" s="15"/>
      <c r="Z692" s="15"/>
      <c r="AA692" s="15"/>
      <c r="AB692" s="15"/>
      <c r="AC692" s="15"/>
      <c r="AD692" s="15"/>
      <c r="AE692" s="15"/>
      <c r="AT692" s="278" t="s">
        <v>361</v>
      </c>
      <c r="AU692" s="278" t="s">
        <v>86</v>
      </c>
      <c r="AV692" s="15" t="s">
        <v>84</v>
      </c>
      <c r="AW692" s="15" t="s">
        <v>32</v>
      </c>
      <c r="AX692" s="15" t="s">
        <v>76</v>
      </c>
      <c r="AY692" s="278" t="s">
        <v>350</v>
      </c>
    </row>
    <row r="693" s="13" customFormat="1">
      <c r="A693" s="13"/>
      <c r="B693" s="247"/>
      <c r="C693" s="248"/>
      <c r="D693" s="242" t="s">
        <v>361</v>
      </c>
      <c r="E693" s="249" t="s">
        <v>1</v>
      </c>
      <c r="F693" s="250" t="s">
        <v>858</v>
      </c>
      <c r="G693" s="248"/>
      <c r="H693" s="251">
        <v>96.001999999999995</v>
      </c>
      <c r="I693" s="252"/>
      <c r="J693" s="248"/>
      <c r="K693" s="248"/>
      <c r="L693" s="253"/>
      <c r="M693" s="254"/>
      <c r="N693" s="255"/>
      <c r="O693" s="255"/>
      <c r="P693" s="255"/>
      <c r="Q693" s="255"/>
      <c r="R693" s="255"/>
      <c r="S693" s="255"/>
      <c r="T693" s="256"/>
      <c r="U693" s="13"/>
      <c r="V693" s="13"/>
      <c r="W693" s="13"/>
      <c r="X693" s="13"/>
      <c r="Y693" s="13"/>
      <c r="Z693" s="13"/>
      <c r="AA693" s="13"/>
      <c r="AB693" s="13"/>
      <c r="AC693" s="13"/>
      <c r="AD693" s="13"/>
      <c r="AE693" s="13"/>
      <c r="AT693" s="257" t="s">
        <v>361</v>
      </c>
      <c r="AU693" s="257" t="s">
        <v>86</v>
      </c>
      <c r="AV693" s="13" t="s">
        <v>86</v>
      </c>
      <c r="AW693" s="13" t="s">
        <v>32</v>
      </c>
      <c r="AX693" s="13" t="s">
        <v>76</v>
      </c>
      <c r="AY693" s="257" t="s">
        <v>350</v>
      </c>
    </row>
    <row r="694" s="13" customFormat="1">
      <c r="A694" s="13"/>
      <c r="B694" s="247"/>
      <c r="C694" s="248"/>
      <c r="D694" s="242" t="s">
        <v>361</v>
      </c>
      <c r="E694" s="249" t="s">
        <v>1</v>
      </c>
      <c r="F694" s="250" t="s">
        <v>859</v>
      </c>
      <c r="G694" s="248"/>
      <c r="H694" s="251">
        <v>34.299999999999997</v>
      </c>
      <c r="I694" s="252"/>
      <c r="J694" s="248"/>
      <c r="K694" s="248"/>
      <c r="L694" s="253"/>
      <c r="M694" s="254"/>
      <c r="N694" s="255"/>
      <c r="O694" s="255"/>
      <c r="P694" s="255"/>
      <c r="Q694" s="255"/>
      <c r="R694" s="255"/>
      <c r="S694" s="255"/>
      <c r="T694" s="256"/>
      <c r="U694" s="13"/>
      <c r="V694" s="13"/>
      <c r="W694" s="13"/>
      <c r="X694" s="13"/>
      <c r="Y694" s="13"/>
      <c r="Z694" s="13"/>
      <c r="AA694" s="13"/>
      <c r="AB694" s="13"/>
      <c r="AC694" s="13"/>
      <c r="AD694" s="13"/>
      <c r="AE694" s="13"/>
      <c r="AT694" s="257" t="s">
        <v>361</v>
      </c>
      <c r="AU694" s="257" t="s">
        <v>86</v>
      </c>
      <c r="AV694" s="13" t="s">
        <v>86</v>
      </c>
      <c r="AW694" s="13" t="s">
        <v>32</v>
      </c>
      <c r="AX694" s="13" t="s">
        <v>76</v>
      </c>
      <c r="AY694" s="257" t="s">
        <v>350</v>
      </c>
    </row>
    <row r="695" s="13" customFormat="1">
      <c r="A695" s="13"/>
      <c r="B695" s="247"/>
      <c r="C695" s="248"/>
      <c r="D695" s="242" t="s">
        <v>361</v>
      </c>
      <c r="E695" s="249" t="s">
        <v>1</v>
      </c>
      <c r="F695" s="250" t="s">
        <v>860</v>
      </c>
      <c r="G695" s="248"/>
      <c r="H695" s="251">
        <v>1007.265</v>
      </c>
      <c r="I695" s="252"/>
      <c r="J695" s="248"/>
      <c r="K695" s="248"/>
      <c r="L695" s="253"/>
      <c r="M695" s="254"/>
      <c r="N695" s="255"/>
      <c r="O695" s="255"/>
      <c r="P695" s="255"/>
      <c r="Q695" s="255"/>
      <c r="R695" s="255"/>
      <c r="S695" s="255"/>
      <c r="T695" s="256"/>
      <c r="U695" s="13"/>
      <c r="V695" s="13"/>
      <c r="W695" s="13"/>
      <c r="X695" s="13"/>
      <c r="Y695" s="13"/>
      <c r="Z695" s="13"/>
      <c r="AA695" s="13"/>
      <c r="AB695" s="13"/>
      <c r="AC695" s="13"/>
      <c r="AD695" s="13"/>
      <c r="AE695" s="13"/>
      <c r="AT695" s="257" t="s">
        <v>361</v>
      </c>
      <c r="AU695" s="257" t="s">
        <v>86</v>
      </c>
      <c r="AV695" s="13" t="s">
        <v>86</v>
      </c>
      <c r="AW695" s="13" t="s">
        <v>32</v>
      </c>
      <c r="AX695" s="13" t="s">
        <v>76</v>
      </c>
      <c r="AY695" s="257" t="s">
        <v>350</v>
      </c>
    </row>
    <row r="696" s="13" customFormat="1">
      <c r="A696" s="13"/>
      <c r="B696" s="247"/>
      <c r="C696" s="248"/>
      <c r="D696" s="242" t="s">
        <v>361</v>
      </c>
      <c r="E696" s="249" t="s">
        <v>1</v>
      </c>
      <c r="F696" s="250" t="s">
        <v>1097</v>
      </c>
      <c r="G696" s="248"/>
      <c r="H696" s="251">
        <v>19.09</v>
      </c>
      <c r="I696" s="252"/>
      <c r="J696" s="248"/>
      <c r="K696" s="248"/>
      <c r="L696" s="253"/>
      <c r="M696" s="254"/>
      <c r="N696" s="255"/>
      <c r="O696" s="255"/>
      <c r="P696" s="255"/>
      <c r="Q696" s="255"/>
      <c r="R696" s="255"/>
      <c r="S696" s="255"/>
      <c r="T696" s="256"/>
      <c r="U696" s="13"/>
      <c r="V696" s="13"/>
      <c r="W696" s="13"/>
      <c r="X696" s="13"/>
      <c r="Y696" s="13"/>
      <c r="Z696" s="13"/>
      <c r="AA696" s="13"/>
      <c r="AB696" s="13"/>
      <c r="AC696" s="13"/>
      <c r="AD696" s="13"/>
      <c r="AE696" s="13"/>
      <c r="AT696" s="257" t="s">
        <v>361</v>
      </c>
      <c r="AU696" s="257" t="s">
        <v>86</v>
      </c>
      <c r="AV696" s="13" t="s">
        <v>86</v>
      </c>
      <c r="AW696" s="13" t="s">
        <v>32</v>
      </c>
      <c r="AX696" s="13" t="s">
        <v>76</v>
      </c>
      <c r="AY696" s="257" t="s">
        <v>350</v>
      </c>
    </row>
    <row r="697" s="13" customFormat="1">
      <c r="A697" s="13"/>
      <c r="B697" s="247"/>
      <c r="C697" s="248"/>
      <c r="D697" s="242" t="s">
        <v>361</v>
      </c>
      <c r="E697" s="249" t="s">
        <v>1</v>
      </c>
      <c r="F697" s="250" t="s">
        <v>862</v>
      </c>
      <c r="G697" s="248"/>
      <c r="H697" s="251">
        <v>260.71899999999999</v>
      </c>
      <c r="I697" s="252"/>
      <c r="J697" s="248"/>
      <c r="K697" s="248"/>
      <c r="L697" s="253"/>
      <c r="M697" s="254"/>
      <c r="N697" s="255"/>
      <c r="O697" s="255"/>
      <c r="P697" s="255"/>
      <c r="Q697" s="255"/>
      <c r="R697" s="255"/>
      <c r="S697" s="255"/>
      <c r="T697" s="256"/>
      <c r="U697" s="13"/>
      <c r="V697" s="13"/>
      <c r="W697" s="13"/>
      <c r="X697" s="13"/>
      <c r="Y697" s="13"/>
      <c r="Z697" s="13"/>
      <c r="AA697" s="13"/>
      <c r="AB697" s="13"/>
      <c r="AC697" s="13"/>
      <c r="AD697" s="13"/>
      <c r="AE697" s="13"/>
      <c r="AT697" s="257" t="s">
        <v>361</v>
      </c>
      <c r="AU697" s="257" t="s">
        <v>86</v>
      </c>
      <c r="AV697" s="13" t="s">
        <v>86</v>
      </c>
      <c r="AW697" s="13" t="s">
        <v>32</v>
      </c>
      <c r="AX697" s="13" t="s">
        <v>76</v>
      </c>
      <c r="AY697" s="257" t="s">
        <v>350</v>
      </c>
    </row>
    <row r="698" s="13" customFormat="1">
      <c r="A698" s="13"/>
      <c r="B698" s="247"/>
      <c r="C698" s="248"/>
      <c r="D698" s="242" t="s">
        <v>361</v>
      </c>
      <c r="E698" s="249" t="s">
        <v>1</v>
      </c>
      <c r="F698" s="250" t="s">
        <v>863</v>
      </c>
      <c r="G698" s="248"/>
      <c r="H698" s="251">
        <v>2993.1379999999999</v>
      </c>
      <c r="I698" s="252"/>
      <c r="J698" s="248"/>
      <c r="K698" s="248"/>
      <c r="L698" s="253"/>
      <c r="M698" s="254"/>
      <c r="N698" s="255"/>
      <c r="O698" s="255"/>
      <c r="P698" s="255"/>
      <c r="Q698" s="255"/>
      <c r="R698" s="255"/>
      <c r="S698" s="255"/>
      <c r="T698" s="256"/>
      <c r="U698" s="13"/>
      <c r="V698" s="13"/>
      <c r="W698" s="13"/>
      <c r="X698" s="13"/>
      <c r="Y698" s="13"/>
      <c r="Z698" s="13"/>
      <c r="AA698" s="13"/>
      <c r="AB698" s="13"/>
      <c r="AC698" s="13"/>
      <c r="AD698" s="13"/>
      <c r="AE698" s="13"/>
      <c r="AT698" s="257" t="s">
        <v>361</v>
      </c>
      <c r="AU698" s="257" t="s">
        <v>86</v>
      </c>
      <c r="AV698" s="13" t="s">
        <v>86</v>
      </c>
      <c r="AW698" s="13" t="s">
        <v>32</v>
      </c>
      <c r="AX698" s="13" t="s">
        <v>76</v>
      </c>
      <c r="AY698" s="257" t="s">
        <v>350</v>
      </c>
    </row>
    <row r="699" s="13" customFormat="1">
      <c r="A699" s="13"/>
      <c r="B699" s="247"/>
      <c r="C699" s="248"/>
      <c r="D699" s="242" t="s">
        <v>361</v>
      </c>
      <c r="E699" s="249" t="s">
        <v>1</v>
      </c>
      <c r="F699" s="250" t="s">
        <v>864</v>
      </c>
      <c r="G699" s="248"/>
      <c r="H699" s="251">
        <v>625.48000000000002</v>
      </c>
      <c r="I699" s="252"/>
      <c r="J699" s="248"/>
      <c r="K699" s="248"/>
      <c r="L699" s="253"/>
      <c r="M699" s="254"/>
      <c r="N699" s="255"/>
      <c r="O699" s="255"/>
      <c r="P699" s="255"/>
      <c r="Q699" s="255"/>
      <c r="R699" s="255"/>
      <c r="S699" s="255"/>
      <c r="T699" s="256"/>
      <c r="U699" s="13"/>
      <c r="V699" s="13"/>
      <c r="W699" s="13"/>
      <c r="X699" s="13"/>
      <c r="Y699" s="13"/>
      <c r="Z699" s="13"/>
      <c r="AA699" s="13"/>
      <c r="AB699" s="13"/>
      <c r="AC699" s="13"/>
      <c r="AD699" s="13"/>
      <c r="AE699" s="13"/>
      <c r="AT699" s="257" t="s">
        <v>361</v>
      </c>
      <c r="AU699" s="257" t="s">
        <v>86</v>
      </c>
      <c r="AV699" s="13" t="s">
        <v>86</v>
      </c>
      <c r="AW699" s="13" t="s">
        <v>32</v>
      </c>
      <c r="AX699" s="13" t="s">
        <v>76</v>
      </c>
      <c r="AY699" s="257" t="s">
        <v>350</v>
      </c>
    </row>
    <row r="700" s="14" customFormat="1">
      <c r="A700" s="14"/>
      <c r="B700" s="258"/>
      <c r="C700" s="259"/>
      <c r="D700" s="242" t="s">
        <v>361</v>
      </c>
      <c r="E700" s="260" t="s">
        <v>1</v>
      </c>
      <c r="F700" s="261" t="s">
        <v>364</v>
      </c>
      <c r="G700" s="259"/>
      <c r="H700" s="262">
        <v>5035.9939999999997</v>
      </c>
      <c r="I700" s="263"/>
      <c r="J700" s="259"/>
      <c r="K700" s="259"/>
      <c r="L700" s="264"/>
      <c r="M700" s="290"/>
      <c r="N700" s="291"/>
      <c r="O700" s="291"/>
      <c r="P700" s="291"/>
      <c r="Q700" s="291"/>
      <c r="R700" s="291"/>
      <c r="S700" s="291"/>
      <c r="T700" s="292"/>
      <c r="U700" s="14"/>
      <c r="V700" s="14"/>
      <c r="W700" s="14"/>
      <c r="X700" s="14"/>
      <c r="Y700" s="14"/>
      <c r="Z700" s="14"/>
      <c r="AA700" s="14"/>
      <c r="AB700" s="14"/>
      <c r="AC700" s="14"/>
      <c r="AD700" s="14"/>
      <c r="AE700" s="14"/>
      <c r="AT700" s="268" t="s">
        <v>361</v>
      </c>
      <c r="AU700" s="268" t="s">
        <v>86</v>
      </c>
      <c r="AV700" s="14" t="s">
        <v>357</v>
      </c>
      <c r="AW700" s="14" t="s">
        <v>32</v>
      </c>
      <c r="AX700" s="14" t="s">
        <v>84</v>
      </c>
      <c r="AY700" s="268" t="s">
        <v>350</v>
      </c>
    </row>
    <row r="701" s="2" customFormat="1" ht="6.96" customHeight="1">
      <c r="A701" s="39"/>
      <c r="B701" s="67"/>
      <c r="C701" s="68"/>
      <c r="D701" s="68"/>
      <c r="E701" s="68"/>
      <c r="F701" s="68"/>
      <c r="G701" s="68"/>
      <c r="H701" s="68"/>
      <c r="I701" s="68"/>
      <c r="J701" s="68"/>
      <c r="K701" s="68"/>
      <c r="L701" s="45"/>
      <c r="M701" s="39"/>
      <c r="O701" s="39"/>
      <c r="P701" s="39"/>
      <c r="Q701" s="39"/>
      <c r="R701" s="39"/>
      <c r="S701" s="39"/>
      <c r="T701" s="39"/>
      <c r="U701" s="39"/>
      <c r="V701" s="39"/>
      <c r="W701" s="39"/>
      <c r="X701" s="39"/>
      <c r="Y701" s="39"/>
      <c r="Z701" s="39"/>
      <c r="AA701" s="39"/>
      <c r="AB701" s="39"/>
      <c r="AC701" s="39"/>
      <c r="AD701" s="39"/>
      <c r="AE701" s="39"/>
    </row>
  </sheetData>
  <sheetProtection sheet="1" autoFilter="0" formatColumns="0" formatRows="0" objects="1" scenarios="1" spinCount="100000" saltValue="afsKOZ/6TZv3kc8nmJxC50C68kSUQG3IDY8Bc2D97MZMJcLzqKLnbEP9d0tlxn4/UtC1e2ZK1jhSGp25mkugow==" hashValue="q7l5tD204v8IM0YQHKch+BnzWQh3gXFK4KyciUmYN6gytk5MeJCxQSy7/xi6A0Ub9nDz9pbWwP3CwTDuS0bKFg==" algorithmName="SHA-512" password="CC35"/>
  <autoFilter ref="C132:K700"/>
  <mergeCells count="9">
    <mergeCell ref="E7:H7"/>
    <mergeCell ref="E9:H9"/>
    <mergeCell ref="E18:H18"/>
    <mergeCell ref="E27:H27"/>
    <mergeCell ref="E85:H85"/>
    <mergeCell ref="E87:H87"/>
    <mergeCell ref="E123:H123"/>
    <mergeCell ref="E125:H12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89</v>
      </c>
      <c r="AZ2" s="147" t="s">
        <v>1098</v>
      </c>
      <c r="BA2" s="147" t="s">
        <v>1</v>
      </c>
      <c r="BB2" s="147" t="s">
        <v>1</v>
      </c>
      <c r="BC2" s="147" t="s">
        <v>1099</v>
      </c>
      <c r="BD2" s="147" t="s">
        <v>86</v>
      </c>
    </row>
    <row r="3" s="1" customFormat="1" ht="6.96" customHeight="1">
      <c r="B3" s="148"/>
      <c r="C3" s="149"/>
      <c r="D3" s="149"/>
      <c r="E3" s="149"/>
      <c r="F3" s="149"/>
      <c r="G3" s="149"/>
      <c r="H3" s="149"/>
      <c r="I3" s="149"/>
      <c r="J3" s="149"/>
      <c r="K3" s="149"/>
      <c r="L3" s="21"/>
      <c r="AT3" s="18" t="s">
        <v>86</v>
      </c>
      <c r="AZ3" s="147" t="s">
        <v>1100</v>
      </c>
      <c r="BA3" s="147" t="s">
        <v>1</v>
      </c>
      <c r="BB3" s="147" t="s">
        <v>1</v>
      </c>
      <c r="BC3" s="147" t="s">
        <v>1101</v>
      </c>
      <c r="BD3" s="147" t="s">
        <v>86</v>
      </c>
    </row>
    <row r="4" s="1" customFormat="1" ht="24.96" customHeight="1">
      <c r="B4" s="21"/>
      <c r="D4" s="150" t="s">
        <v>142</v>
      </c>
      <c r="L4" s="21"/>
      <c r="M4" s="151" t="s">
        <v>10</v>
      </c>
      <c r="AT4" s="18" t="s">
        <v>4</v>
      </c>
      <c r="AZ4" s="147" t="s">
        <v>1102</v>
      </c>
      <c r="BA4" s="147" t="s">
        <v>1</v>
      </c>
      <c r="BB4" s="147" t="s">
        <v>1</v>
      </c>
      <c r="BC4" s="147" t="s">
        <v>1103</v>
      </c>
      <c r="BD4" s="147" t="s">
        <v>86</v>
      </c>
    </row>
    <row r="5" s="1" customFormat="1" ht="6.96" customHeight="1">
      <c r="B5" s="21"/>
      <c r="L5" s="21"/>
      <c r="AZ5" s="147" t="s">
        <v>1104</v>
      </c>
      <c r="BA5" s="147" t="s">
        <v>1</v>
      </c>
      <c r="BB5" s="147" t="s">
        <v>1</v>
      </c>
      <c r="BC5" s="147" t="s">
        <v>1105</v>
      </c>
      <c r="BD5" s="147" t="s">
        <v>86</v>
      </c>
    </row>
    <row r="6" s="1" customFormat="1" ht="12" customHeight="1">
      <c r="B6" s="21"/>
      <c r="D6" s="152" t="s">
        <v>16</v>
      </c>
      <c r="L6" s="21"/>
      <c r="AZ6" s="147" t="s">
        <v>1106</v>
      </c>
      <c r="BA6" s="147" t="s">
        <v>1</v>
      </c>
      <c r="BB6" s="147" t="s">
        <v>1</v>
      </c>
      <c r="BC6" s="147" t="s">
        <v>1107</v>
      </c>
      <c r="BD6" s="147" t="s">
        <v>86</v>
      </c>
    </row>
    <row r="7" s="1" customFormat="1" ht="16.5" customHeight="1">
      <c r="B7" s="21"/>
      <c r="E7" s="153" t="str">
        <f>'Rekapitulace stavby'!K6</f>
        <v>Rekonstrukce Kounicova domu, Berkova ul. č.p. 100, Česká Lípa</v>
      </c>
      <c r="F7" s="152"/>
      <c r="G7" s="152"/>
      <c r="H7" s="152"/>
      <c r="L7" s="21"/>
      <c r="AZ7" s="147" t="s">
        <v>1108</v>
      </c>
      <c r="BA7" s="147" t="s">
        <v>1</v>
      </c>
      <c r="BB7" s="147" t="s">
        <v>1</v>
      </c>
      <c r="BC7" s="147" t="s">
        <v>1109</v>
      </c>
      <c r="BD7" s="147" t="s">
        <v>86</v>
      </c>
    </row>
    <row r="8" s="2" customFormat="1" ht="12" customHeight="1">
      <c r="A8" s="39"/>
      <c r="B8" s="45"/>
      <c r="C8" s="39"/>
      <c r="D8" s="152" t="s">
        <v>151</v>
      </c>
      <c r="E8" s="39"/>
      <c r="F8" s="39"/>
      <c r="G8" s="39"/>
      <c r="H8" s="39"/>
      <c r="I8" s="39"/>
      <c r="J8" s="39"/>
      <c r="K8" s="39"/>
      <c r="L8" s="64"/>
      <c r="S8" s="39"/>
      <c r="T8" s="39"/>
      <c r="U8" s="39"/>
      <c r="V8" s="39"/>
      <c r="W8" s="39"/>
      <c r="X8" s="39"/>
      <c r="Y8" s="39"/>
      <c r="Z8" s="39"/>
      <c r="AA8" s="39"/>
      <c r="AB8" s="39"/>
      <c r="AC8" s="39"/>
      <c r="AD8" s="39"/>
      <c r="AE8" s="39"/>
      <c r="AZ8" s="147" t="s">
        <v>1110</v>
      </c>
      <c r="BA8" s="147" t="s">
        <v>1</v>
      </c>
      <c r="BB8" s="147" t="s">
        <v>1</v>
      </c>
      <c r="BC8" s="147" t="s">
        <v>1111</v>
      </c>
      <c r="BD8" s="147" t="s">
        <v>86</v>
      </c>
    </row>
    <row r="9" s="2" customFormat="1" ht="16.5" customHeight="1">
      <c r="A9" s="39"/>
      <c r="B9" s="45"/>
      <c r="C9" s="39"/>
      <c r="D9" s="39"/>
      <c r="E9" s="154" t="s">
        <v>1112</v>
      </c>
      <c r="F9" s="39"/>
      <c r="G9" s="39"/>
      <c r="H9" s="39"/>
      <c r="I9" s="39"/>
      <c r="J9" s="39"/>
      <c r="K9" s="39"/>
      <c r="L9" s="64"/>
      <c r="S9" s="39"/>
      <c r="T9" s="39"/>
      <c r="U9" s="39"/>
      <c r="V9" s="39"/>
      <c r="W9" s="39"/>
      <c r="X9" s="39"/>
      <c r="Y9" s="39"/>
      <c r="Z9" s="39"/>
      <c r="AA9" s="39"/>
      <c r="AB9" s="39"/>
      <c r="AC9" s="39"/>
      <c r="AD9" s="39"/>
      <c r="AE9" s="39"/>
      <c r="AZ9" s="147" t="s">
        <v>1113</v>
      </c>
      <c r="BA9" s="147" t="s">
        <v>1</v>
      </c>
      <c r="BB9" s="147" t="s">
        <v>1</v>
      </c>
      <c r="BC9" s="147" t="s">
        <v>1114</v>
      </c>
      <c r="BD9" s="147" t="s">
        <v>86</v>
      </c>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c r="AZ10" s="147" t="s">
        <v>1115</v>
      </c>
      <c r="BA10" s="147" t="s">
        <v>1</v>
      </c>
      <c r="BB10" s="147" t="s">
        <v>1</v>
      </c>
      <c r="BC10" s="147" t="s">
        <v>1116</v>
      </c>
      <c r="BD10" s="147" t="s">
        <v>86</v>
      </c>
    </row>
    <row r="11" s="2" customFormat="1" ht="12" customHeight="1">
      <c r="A11" s="39"/>
      <c r="B11" s="45"/>
      <c r="C11" s="39"/>
      <c r="D11" s="152" t="s">
        <v>18</v>
      </c>
      <c r="E11" s="39"/>
      <c r="F11" s="142" t="s">
        <v>1</v>
      </c>
      <c r="G11" s="39"/>
      <c r="H11" s="39"/>
      <c r="I11" s="152" t="s">
        <v>19</v>
      </c>
      <c r="J11" s="142" t="s">
        <v>1</v>
      </c>
      <c r="K11" s="39"/>
      <c r="L11" s="64"/>
      <c r="S11" s="39"/>
      <c r="T11" s="39"/>
      <c r="U11" s="39"/>
      <c r="V11" s="39"/>
      <c r="W11" s="39"/>
      <c r="X11" s="39"/>
      <c r="Y11" s="39"/>
      <c r="Z11" s="39"/>
      <c r="AA11" s="39"/>
      <c r="AB11" s="39"/>
      <c r="AC11" s="39"/>
      <c r="AD11" s="39"/>
      <c r="AE11" s="39"/>
      <c r="AZ11" s="147" t="s">
        <v>1117</v>
      </c>
      <c r="BA11" s="147" t="s">
        <v>1</v>
      </c>
      <c r="BB11" s="147" t="s">
        <v>1</v>
      </c>
      <c r="BC11" s="147" t="s">
        <v>1118</v>
      </c>
      <c r="BD11" s="147" t="s">
        <v>86</v>
      </c>
    </row>
    <row r="12" s="2" customFormat="1" ht="12" customHeight="1">
      <c r="A12" s="39"/>
      <c r="B12" s="45"/>
      <c r="C12" s="39"/>
      <c r="D12" s="152" t="s">
        <v>20</v>
      </c>
      <c r="E12" s="39"/>
      <c r="F12" s="142" t="s">
        <v>21</v>
      </c>
      <c r="G12" s="39"/>
      <c r="H12" s="39"/>
      <c r="I12" s="152" t="s">
        <v>22</v>
      </c>
      <c r="J12" s="155" t="str">
        <f>'Rekapitulace stavby'!AN8</f>
        <v>5. 12. 2022</v>
      </c>
      <c r="K12" s="39"/>
      <c r="L12" s="64"/>
      <c r="S12" s="39"/>
      <c r="T12" s="39"/>
      <c r="U12" s="39"/>
      <c r="V12" s="39"/>
      <c r="W12" s="39"/>
      <c r="X12" s="39"/>
      <c r="Y12" s="39"/>
      <c r="Z12" s="39"/>
      <c r="AA12" s="39"/>
      <c r="AB12" s="39"/>
      <c r="AC12" s="39"/>
      <c r="AD12" s="39"/>
      <c r="AE12" s="39"/>
      <c r="AZ12" s="147" t="s">
        <v>1119</v>
      </c>
      <c r="BA12" s="147" t="s">
        <v>1</v>
      </c>
      <c r="BB12" s="147" t="s">
        <v>1</v>
      </c>
      <c r="BC12" s="147" t="s">
        <v>1120</v>
      </c>
      <c r="BD12" s="147" t="s">
        <v>86</v>
      </c>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c r="AZ13" s="147" t="s">
        <v>1121</v>
      </c>
      <c r="BA13" s="147" t="s">
        <v>1</v>
      </c>
      <c r="BB13" s="147" t="s">
        <v>1</v>
      </c>
      <c r="BC13" s="147" t="s">
        <v>1122</v>
      </c>
      <c r="BD13" s="147" t="s">
        <v>86</v>
      </c>
    </row>
    <row r="14" s="2" customFormat="1" ht="12" customHeight="1">
      <c r="A14" s="39"/>
      <c r="B14" s="45"/>
      <c r="C14" s="39"/>
      <c r="D14" s="152" t="s">
        <v>24</v>
      </c>
      <c r="E14" s="39"/>
      <c r="F14" s="39"/>
      <c r="G14" s="39"/>
      <c r="H14" s="39"/>
      <c r="I14" s="152" t="s">
        <v>25</v>
      </c>
      <c r="J14" s="142" t="s">
        <v>1</v>
      </c>
      <c r="K14" s="39"/>
      <c r="L14" s="64"/>
      <c r="S14" s="39"/>
      <c r="T14" s="39"/>
      <c r="U14" s="39"/>
      <c r="V14" s="39"/>
      <c r="W14" s="39"/>
      <c r="X14" s="39"/>
      <c r="Y14" s="39"/>
      <c r="Z14" s="39"/>
      <c r="AA14" s="39"/>
      <c r="AB14" s="39"/>
      <c r="AC14" s="39"/>
      <c r="AD14" s="39"/>
      <c r="AE14" s="39"/>
      <c r="AZ14" s="147" t="s">
        <v>1123</v>
      </c>
      <c r="BA14" s="147" t="s">
        <v>1</v>
      </c>
      <c r="BB14" s="147" t="s">
        <v>1</v>
      </c>
      <c r="BC14" s="147" t="s">
        <v>1124</v>
      </c>
      <c r="BD14" s="147" t="s">
        <v>86</v>
      </c>
    </row>
    <row r="15" s="2" customFormat="1" ht="18" customHeight="1">
      <c r="A15" s="39"/>
      <c r="B15" s="45"/>
      <c r="C15" s="39"/>
      <c r="D15" s="39"/>
      <c r="E15" s="142" t="s">
        <v>26</v>
      </c>
      <c r="F15" s="39"/>
      <c r="G15" s="39"/>
      <c r="H15" s="39"/>
      <c r="I15" s="152" t="s">
        <v>27</v>
      </c>
      <c r="J15" s="142" t="s">
        <v>1</v>
      </c>
      <c r="K15" s="39"/>
      <c r="L15" s="64"/>
      <c r="S15" s="39"/>
      <c r="T15" s="39"/>
      <c r="U15" s="39"/>
      <c r="V15" s="39"/>
      <c r="W15" s="39"/>
      <c r="X15" s="39"/>
      <c r="Y15" s="39"/>
      <c r="Z15" s="39"/>
      <c r="AA15" s="39"/>
      <c r="AB15" s="39"/>
      <c r="AC15" s="39"/>
      <c r="AD15" s="39"/>
      <c r="AE15" s="39"/>
      <c r="AZ15" s="147" t="s">
        <v>1125</v>
      </c>
      <c r="BA15" s="147" t="s">
        <v>1</v>
      </c>
      <c r="BB15" s="147" t="s">
        <v>1</v>
      </c>
      <c r="BC15" s="147" t="s">
        <v>1126</v>
      </c>
      <c r="BD15" s="147" t="s">
        <v>86</v>
      </c>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c r="AZ16" s="147" t="s">
        <v>295</v>
      </c>
      <c r="BA16" s="147" t="s">
        <v>1</v>
      </c>
      <c r="BB16" s="147" t="s">
        <v>1</v>
      </c>
      <c r="BC16" s="147" t="s">
        <v>1127</v>
      </c>
      <c r="BD16" s="147" t="s">
        <v>86</v>
      </c>
    </row>
    <row r="17" s="2" customFormat="1" ht="12" customHeight="1">
      <c r="A17" s="39"/>
      <c r="B17" s="45"/>
      <c r="C17" s="39"/>
      <c r="D17" s="152" t="s">
        <v>28</v>
      </c>
      <c r="E17" s="39"/>
      <c r="F17" s="39"/>
      <c r="G17" s="39"/>
      <c r="H17" s="39"/>
      <c r="I17" s="152" t="s">
        <v>25</v>
      </c>
      <c r="J17" s="34" t="str">
        <f>'Rekapitulace stavby'!AN13</f>
        <v>Vyplň údaj</v>
      </c>
      <c r="K17" s="39"/>
      <c r="L17" s="64"/>
      <c r="S17" s="39"/>
      <c r="T17" s="39"/>
      <c r="U17" s="39"/>
      <c r="V17" s="39"/>
      <c r="W17" s="39"/>
      <c r="X17" s="39"/>
      <c r="Y17" s="39"/>
      <c r="Z17" s="39"/>
      <c r="AA17" s="39"/>
      <c r="AB17" s="39"/>
      <c r="AC17" s="39"/>
      <c r="AD17" s="39"/>
      <c r="AE17" s="39"/>
      <c r="AZ17" s="147" t="s">
        <v>1128</v>
      </c>
      <c r="BA17" s="147" t="s">
        <v>1</v>
      </c>
      <c r="BB17" s="147" t="s">
        <v>1</v>
      </c>
      <c r="BC17" s="147" t="s">
        <v>1129</v>
      </c>
      <c r="BD17" s="147" t="s">
        <v>86</v>
      </c>
    </row>
    <row r="18" s="2" customFormat="1" ht="18" customHeight="1">
      <c r="A18" s="39"/>
      <c r="B18" s="45"/>
      <c r="C18" s="39"/>
      <c r="D18" s="39"/>
      <c r="E18" s="34" t="str">
        <f>'Rekapitulace stavby'!E14</f>
        <v>Vyplň údaj</v>
      </c>
      <c r="F18" s="142"/>
      <c r="G18" s="142"/>
      <c r="H18" s="142"/>
      <c r="I18" s="152" t="s">
        <v>27</v>
      </c>
      <c r="J18" s="34" t="str">
        <f>'Rekapitulace stavby'!AN14</f>
        <v>Vyplň údaj</v>
      </c>
      <c r="K18" s="39"/>
      <c r="L18" s="64"/>
      <c r="S18" s="39"/>
      <c r="T18" s="39"/>
      <c r="U18" s="39"/>
      <c r="V18" s="39"/>
      <c r="W18" s="39"/>
      <c r="X18" s="39"/>
      <c r="Y18" s="39"/>
      <c r="Z18" s="39"/>
      <c r="AA18" s="39"/>
      <c r="AB18" s="39"/>
      <c r="AC18" s="39"/>
      <c r="AD18" s="39"/>
      <c r="AE18" s="39"/>
      <c r="AZ18" s="147" t="s">
        <v>1130</v>
      </c>
      <c r="BA18" s="147" t="s">
        <v>1</v>
      </c>
      <c r="BB18" s="147" t="s">
        <v>1</v>
      </c>
      <c r="BC18" s="147" t="s">
        <v>1131</v>
      </c>
      <c r="BD18" s="147" t="s">
        <v>86</v>
      </c>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c r="AZ19" s="147" t="s">
        <v>1132</v>
      </c>
      <c r="BA19" s="147" t="s">
        <v>1</v>
      </c>
      <c r="BB19" s="147" t="s">
        <v>1</v>
      </c>
      <c r="BC19" s="147" t="s">
        <v>1133</v>
      </c>
      <c r="BD19" s="147" t="s">
        <v>86</v>
      </c>
    </row>
    <row r="20" s="2" customFormat="1" ht="12" customHeight="1">
      <c r="A20" s="39"/>
      <c r="B20" s="45"/>
      <c r="C20" s="39"/>
      <c r="D20" s="152" t="s">
        <v>30</v>
      </c>
      <c r="E20" s="39"/>
      <c r="F20" s="39"/>
      <c r="G20" s="39"/>
      <c r="H20" s="39"/>
      <c r="I20" s="152" t="s">
        <v>25</v>
      </c>
      <c r="J20" s="142" t="s">
        <v>1</v>
      </c>
      <c r="K20" s="39"/>
      <c r="L20" s="64"/>
      <c r="S20" s="39"/>
      <c r="T20" s="39"/>
      <c r="U20" s="39"/>
      <c r="V20" s="39"/>
      <c r="W20" s="39"/>
      <c r="X20" s="39"/>
      <c r="Y20" s="39"/>
      <c r="Z20" s="39"/>
      <c r="AA20" s="39"/>
      <c r="AB20" s="39"/>
      <c r="AC20" s="39"/>
      <c r="AD20" s="39"/>
      <c r="AE20" s="39"/>
      <c r="AZ20" s="147" t="s">
        <v>138</v>
      </c>
      <c r="BA20" s="147" t="s">
        <v>1</v>
      </c>
      <c r="BB20" s="147" t="s">
        <v>1</v>
      </c>
      <c r="BC20" s="147" t="s">
        <v>186</v>
      </c>
      <c r="BD20" s="147" t="s">
        <v>86</v>
      </c>
    </row>
    <row r="21" s="2" customFormat="1" ht="18" customHeight="1">
      <c r="A21" s="39"/>
      <c r="B21" s="45"/>
      <c r="C21" s="39"/>
      <c r="D21" s="39"/>
      <c r="E21" s="142" t="s">
        <v>31</v>
      </c>
      <c r="F21" s="39"/>
      <c r="G21" s="39"/>
      <c r="H21" s="39"/>
      <c r="I21" s="152" t="s">
        <v>27</v>
      </c>
      <c r="J21" s="142" t="s">
        <v>1</v>
      </c>
      <c r="K21" s="39"/>
      <c r="L21" s="64"/>
      <c r="S21" s="39"/>
      <c r="T21" s="39"/>
      <c r="U21" s="39"/>
      <c r="V21" s="39"/>
      <c r="W21" s="39"/>
      <c r="X21" s="39"/>
      <c r="Y21" s="39"/>
      <c r="Z21" s="39"/>
      <c r="AA21" s="39"/>
      <c r="AB21" s="39"/>
      <c r="AC21" s="39"/>
      <c r="AD21" s="39"/>
      <c r="AE21" s="39"/>
      <c r="AZ21" s="147" t="s">
        <v>1134</v>
      </c>
      <c r="BA21" s="147" t="s">
        <v>1</v>
      </c>
      <c r="BB21" s="147" t="s">
        <v>1</v>
      </c>
      <c r="BC21" s="147" t="s">
        <v>1135</v>
      </c>
      <c r="BD21" s="147" t="s">
        <v>86</v>
      </c>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c r="AZ22" s="147" t="s">
        <v>1136</v>
      </c>
      <c r="BA22" s="147" t="s">
        <v>1</v>
      </c>
      <c r="BB22" s="147" t="s">
        <v>1</v>
      </c>
      <c r="BC22" s="147" t="s">
        <v>1137</v>
      </c>
      <c r="BD22" s="147" t="s">
        <v>86</v>
      </c>
    </row>
    <row r="23" s="2" customFormat="1" ht="12" customHeight="1">
      <c r="A23" s="39"/>
      <c r="B23" s="45"/>
      <c r="C23" s="39"/>
      <c r="D23" s="152" t="s">
        <v>33</v>
      </c>
      <c r="E23" s="39"/>
      <c r="F23" s="39"/>
      <c r="G23" s="39"/>
      <c r="H23" s="39"/>
      <c r="I23" s="152" t="s">
        <v>25</v>
      </c>
      <c r="J23" s="142" t="s">
        <v>1</v>
      </c>
      <c r="K23" s="39"/>
      <c r="L23" s="64"/>
      <c r="S23" s="39"/>
      <c r="T23" s="39"/>
      <c r="U23" s="39"/>
      <c r="V23" s="39"/>
      <c r="W23" s="39"/>
      <c r="X23" s="39"/>
      <c r="Y23" s="39"/>
      <c r="Z23" s="39"/>
      <c r="AA23" s="39"/>
      <c r="AB23" s="39"/>
      <c r="AC23" s="39"/>
      <c r="AD23" s="39"/>
      <c r="AE23" s="39"/>
      <c r="AZ23" s="147" t="s">
        <v>1138</v>
      </c>
      <c r="BA23" s="147" t="s">
        <v>1</v>
      </c>
      <c r="BB23" s="147" t="s">
        <v>1</v>
      </c>
      <c r="BC23" s="147" t="s">
        <v>1139</v>
      </c>
      <c r="BD23" s="147" t="s">
        <v>86</v>
      </c>
    </row>
    <row r="24" s="2" customFormat="1" ht="18" customHeight="1">
      <c r="A24" s="39"/>
      <c r="B24" s="45"/>
      <c r="C24" s="39"/>
      <c r="D24" s="39"/>
      <c r="E24" s="142" t="s">
        <v>34</v>
      </c>
      <c r="F24" s="39"/>
      <c r="G24" s="39"/>
      <c r="H24" s="39"/>
      <c r="I24" s="152" t="s">
        <v>27</v>
      </c>
      <c r="J24" s="142" t="s">
        <v>1</v>
      </c>
      <c r="K24" s="39"/>
      <c r="L24" s="64"/>
      <c r="S24" s="39"/>
      <c r="T24" s="39"/>
      <c r="U24" s="39"/>
      <c r="V24" s="39"/>
      <c r="W24" s="39"/>
      <c r="X24" s="39"/>
      <c r="Y24" s="39"/>
      <c r="Z24" s="39"/>
      <c r="AA24" s="39"/>
      <c r="AB24" s="39"/>
      <c r="AC24" s="39"/>
      <c r="AD24" s="39"/>
      <c r="AE24" s="39"/>
      <c r="AZ24" s="147" t="s">
        <v>149</v>
      </c>
      <c r="BA24" s="147" t="s">
        <v>1</v>
      </c>
      <c r="BB24" s="147" t="s">
        <v>1</v>
      </c>
      <c r="BC24" s="147" t="s">
        <v>1140</v>
      </c>
      <c r="BD24" s="147" t="s">
        <v>86</v>
      </c>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c r="AZ25" s="147" t="s">
        <v>152</v>
      </c>
      <c r="BA25" s="147" t="s">
        <v>1</v>
      </c>
      <c r="BB25" s="147" t="s">
        <v>1</v>
      </c>
      <c r="BC25" s="147" t="s">
        <v>1141</v>
      </c>
      <c r="BD25" s="147" t="s">
        <v>86</v>
      </c>
    </row>
    <row r="26" s="2" customFormat="1" ht="12" customHeight="1">
      <c r="A26" s="39"/>
      <c r="B26" s="45"/>
      <c r="C26" s="39"/>
      <c r="D26" s="152" t="s">
        <v>35</v>
      </c>
      <c r="E26" s="39"/>
      <c r="F26" s="39"/>
      <c r="G26" s="39"/>
      <c r="H26" s="39"/>
      <c r="I26" s="39"/>
      <c r="J26" s="39"/>
      <c r="K26" s="39"/>
      <c r="L26" s="64"/>
      <c r="S26" s="39"/>
      <c r="T26" s="39"/>
      <c r="U26" s="39"/>
      <c r="V26" s="39"/>
      <c r="W26" s="39"/>
      <c r="X26" s="39"/>
      <c r="Y26" s="39"/>
      <c r="Z26" s="39"/>
      <c r="AA26" s="39"/>
      <c r="AB26" s="39"/>
      <c r="AC26" s="39"/>
      <c r="AD26" s="39"/>
      <c r="AE26" s="39"/>
      <c r="AZ26" s="147" t="s">
        <v>1142</v>
      </c>
      <c r="BA26" s="147" t="s">
        <v>1</v>
      </c>
      <c r="BB26" s="147" t="s">
        <v>1</v>
      </c>
      <c r="BC26" s="147" t="s">
        <v>1143</v>
      </c>
      <c r="BD26" s="147" t="s">
        <v>86</v>
      </c>
    </row>
    <row r="27" s="8" customFormat="1" ht="16.5" customHeight="1">
      <c r="A27" s="156"/>
      <c r="B27" s="157"/>
      <c r="C27" s="156"/>
      <c r="D27" s="156"/>
      <c r="E27" s="158" t="s">
        <v>1</v>
      </c>
      <c r="F27" s="158"/>
      <c r="G27" s="158"/>
      <c r="H27" s="158"/>
      <c r="I27" s="156"/>
      <c r="J27" s="156"/>
      <c r="K27" s="156"/>
      <c r="L27" s="159"/>
      <c r="S27" s="156"/>
      <c r="T27" s="156"/>
      <c r="U27" s="156"/>
      <c r="V27" s="156"/>
      <c r="W27" s="156"/>
      <c r="X27" s="156"/>
      <c r="Y27" s="156"/>
      <c r="Z27" s="156"/>
      <c r="AA27" s="156"/>
      <c r="AB27" s="156"/>
      <c r="AC27" s="156"/>
      <c r="AD27" s="156"/>
      <c r="AE27" s="156"/>
      <c r="AZ27" s="160" t="s">
        <v>159</v>
      </c>
      <c r="BA27" s="160" t="s">
        <v>1</v>
      </c>
      <c r="BB27" s="160" t="s">
        <v>1</v>
      </c>
      <c r="BC27" s="160" t="s">
        <v>1144</v>
      </c>
      <c r="BD27" s="160" t="s">
        <v>86</v>
      </c>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c r="AZ28" s="147" t="s">
        <v>161</v>
      </c>
      <c r="BA28" s="147" t="s">
        <v>1</v>
      </c>
      <c r="BB28" s="147" t="s">
        <v>1</v>
      </c>
      <c r="BC28" s="147" t="s">
        <v>1145</v>
      </c>
      <c r="BD28" s="147" t="s">
        <v>86</v>
      </c>
    </row>
    <row r="29" s="2" customFormat="1" ht="6.96" customHeight="1">
      <c r="A29" s="39"/>
      <c r="B29" s="45"/>
      <c r="C29" s="39"/>
      <c r="D29" s="161"/>
      <c r="E29" s="161"/>
      <c r="F29" s="161"/>
      <c r="G29" s="161"/>
      <c r="H29" s="161"/>
      <c r="I29" s="161"/>
      <c r="J29" s="161"/>
      <c r="K29" s="161"/>
      <c r="L29" s="64"/>
      <c r="S29" s="39"/>
      <c r="T29" s="39"/>
      <c r="U29" s="39"/>
      <c r="V29" s="39"/>
      <c r="W29" s="39"/>
      <c r="X29" s="39"/>
      <c r="Y29" s="39"/>
      <c r="Z29" s="39"/>
      <c r="AA29" s="39"/>
      <c r="AB29" s="39"/>
      <c r="AC29" s="39"/>
      <c r="AD29" s="39"/>
      <c r="AE29" s="39"/>
      <c r="AZ29" s="147" t="s">
        <v>163</v>
      </c>
      <c r="BA29" s="147" t="s">
        <v>1</v>
      </c>
      <c r="BB29" s="147" t="s">
        <v>1</v>
      </c>
      <c r="BC29" s="147" t="s">
        <v>1146</v>
      </c>
      <c r="BD29" s="147" t="s">
        <v>86</v>
      </c>
    </row>
    <row r="30" s="2" customFormat="1" ht="25.44" customHeight="1">
      <c r="A30" s="39"/>
      <c r="B30" s="45"/>
      <c r="C30" s="39"/>
      <c r="D30" s="162" t="s">
        <v>36</v>
      </c>
      <c r="E30" s="39"/>
      <c r="F30" s="39"/>
      <c r="G30" s="39"/>
      <c r="H30" s="39"/>
      <c r="I30" s="39"/>
      <c r="J30" s="163">
        <f>ROUND(J144, 2)</f>
        <v>0</v>
      </c>
      <c r="K30" s="39"/>
      <c r="L30" s="64"/>
      <c r="S30" s="39"/>
      <c r="T30" s="39"/>
      <c r="U30" s="39"/>
      <c r="V30" s="39"/>
      <c r="W30" s="39"/>
      <c r="X30" s="39"/>
      <c r="Y30" s="39"/>
      <c r="Z30" s="39"/>
      <c r="AA30" s="39"/>
      <c r="AB30" s="39"/>
      <c r="AC30" s="39"/>
      <c r="AD30" s="39"/>
      <c r="AE30" s="39"/>
      <c r="AZ30" s="147" t="s">
        <v>165</v>
      </c>
      <c r="BA30" s="147" t="s">
        <v>1</v>
      </c>
      <c r="BB30" s="147" t="s">
        <v>1</v>
      </c>
      <c r="BC30" s="147" t="s">
        <v>1147</v>
      </c>
      <c r="BD30" s="147" t="s">
        <v>86</v>
      </c>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c r="AZ31" s="147" t="s">
        <v>1148</v>
      </c>
      <c r="BA31" s="147" t="s">
        <v>1</v>
      </c>
      <c r="BB31" s="147" t="s">
        <v>1</v>
      </c>
      <c r="BC31" s="147" t="s">
        <v>1149</v>
      </c>
      <c r="BD31" s="147" t="s">
        <v>86</v>
      </c>
    </row>
    <row r="32" s="2" customFormat="1" ht="14.4" customHeight="1">
      <c r="A32" s="39"/>
      <c r="B32" s="45"/>
      <c r="C32" s="39"/>
      <c r="D32" s="39"/>
      <c r="E32" s="39"/>
      <c r="F32" s="164" t="s">
        <v>38</v>
      </c>
      <c r="G32" s="39"/>
      <c r="H32" s="39"/>
      <c r="I32" s="164" t="s">
        <v>37</v>
      </c>
      <c r="J32" s="164" t="s">
        <v>39</v>
      </c>
      <c r="K32" s="39"/>
      <c r="L32" s="64"/>
      <c r="S32" s="39"/>
      <c r="T32" s="39"/>
      <c r="U32" s="39"/>
      <c r="V32" s="39"/>
      <c r="W32" s="39"/>
      <c r="X32" s="39"/>
      <c r="Y32" s="39"/>
      <c r="Z32" s="39"/>
      <c r="AA32" s="39"/>
      <c r="AB32" s="39"/>
      <c r="AC32" s="39"/>
      <c r="AD32" s="39"/>
      <c r="AE32" s="39"/>
      <c r="AZ32" s="147" t="s">
        <v>1150</v>
      </c>
      <c r="BA32" s="147" t="s">
        <v>1</v>
      </c>
      <c r="BB32" s="147" t="s">
        <v>1</v>
      </c>
      <c r="BC32" s="147" t="s">
        <v>1151</v>
      </c>
      <c r="BD32" s="147" t="s">
        <v>86</v>
      </c>
    </row>
    <row r="33" s="2" customFormat="1" ht="14.4" customHeight="1">
      <c r="A33" s="39"/>
      <c r="B33" s="45"/>
      <c r="C33" s="39"/>
      <c r="D33" s="165" t="s">
        <v>40</v>
      </c>
      <c r="E33" s="152" t="s">
        <v>41</v>
      </c>
      <c r="F33" s="166">
        <f>ROUND((SUM(BE144:BE3504)),  2)</f>
        <v>0</v>
      </c>
      <c r="G33" s="39"/>
      <c r="H33" s="39"/>
      <c r="I33" s="167">
        <v>0.20999999999999999</v>
      </c>
      <c r="J33" s="166">
        <f>ROUND(((SUM(BE144:BE3504))*I33),  2)</f>
        <v>0</v>
      </c>
      <c r="K33" s="39"/>
      <c r="L33" s="64"/>
      <c r="S33" s="39"/>
      <c r="T33" s="39"/>
      <c r="U33" s="39"/>
      <c r="V33" s="39"/>
      <c r="W33" s="39"/>
      <c r="X33" s="39"/>
      <c r="Y33" s="39"/>
      <c r="Z33" s="39"/>
      <c r="AA33" s="39"/>
      <c r="AB33" s="39"/>
      <c r="AC33" s="39"/>
      <c r="AD33" s="39"/>
      <c r="AE33" s="39"/>
      <c r="AZ33" s="147" t="s">
        <v>1152</v>
      </c>
      <c r="BA33" s="147" t="s">
        <v>1</v>
      </c>
      <c r="BB33" s="147" t="s">
        <v>1</v>
      </c>
      <c r="BC33" s="147" t="s">
        <v>1153</v>
      </c>
      <c r="BD33" s="147" t="s">
        <v>86</v>
      </c>
    </row>
    <row r="34" s="2" customFormat="1" ht="14.4" customHeight="1">
      <c r="A34" s="39"/>
      <c r="B34" s="45"/>
      <c r="C34" s="39"/>
      <c r="D34" s="39"/>
      <c r="E34" s="152" t="s">
        <v>42</v>
      </c>
      <c r="F34" s="166">
        <f>ROUND((SUM(BF144:BF3504)),  2)</f>
        <v>0</v>
      </c>
      <c r="G34" s="39"/>
      <c r="H34" s="39"/>
      <c r="I34" s="167">
        <v>0.14999999999999999</v>
      </c>
      <c r="J34" s="166">
        <f>ROUND(((SUM(BF144:BF3504))*I34),  2)</f>
        <v>0</v>
      </c>
      <c r="K34" s="39"/>
      <c r="L34" s="64"/>
      <c r="S34" s="39"/>
      <c r="T34" s="39"/>
      <c r="U34" s="39"/>
      <c r="V34" s="39"/>
      <c r="W34" s="39"/>
      <c r="X34" s="39"/>
      <c r="Y34" s="39"/>
      <c r="Z34" s="39"/>
      <c r="AA34" s="39"/>
      <c r="AB34" s="39"/>
      <c r="AC34" s="39"/>
      <c r="AD34" s="39"/>
      <c r="AE34" s="39"/>
      <c r="AZ34" s="147" t="s">
        <v>169</v>
      </c>
      <c r="BA34" s="147" t="s">
        <v>1</v>
      </c>
      <c r="BB34" s="147" t="s">
        <v>1</v>
      </c>
      <c r="BC34" s="147" t="s">
        <v>1154</v>
      </c>
      <c r="BD34" s="147" t="s">
        <v>86</v>
      </c>
    </row>
    <row r="35" hidden="1" s="2" customFormat="1" ht="14.4" customHeight="1">
      <c r="A35" s="39"/>
      <c r="B35" s="45"/>
      <c r="C35" s="39"/>
      <c r="D35" s="39"/>
      <c r="E35" s="152" t="s">
        <v>43</v>
      </c>
      <c r="F35" s="166">
        <f>ROUND((SUM(BG144:BG3504)),  2)</f>
        <v>0</v>
      </c>
      <c r="G35" s="39"/>
      <c r="H35" s="39"/>
      <c r="I35" s="167">
        <v>0.20999999999999999</v>
      </c>
      <c r="J35" s="166">
        <f>0</f>
        <v>0</v>
      </c>
      <c r="K35" s="39"/>
      <c r="L35" s="64"/>
      <c r="S35" s="39"/>
      <c r="T35" s="39"/>
      <c r="U35" s="39"/>
      <c r="V35" s="39"/>
      <c r="W35" s="39"/>
      <c r="X35" s="39"/>
      <c r="Y35" s="39"/>
      <c r="Z35" s="39"/>
      <c r="AA35" s="39"/>
      <c r="AB35" s="39"/>
      <c r="AC35" s="39"/>
      <c r="AD35" s="39"/>
      <c r="AE35" s="39"/>
      <c r="AZ35" s="147" t="s">
        <v>1155</v>
      </c>
      <c r="BA35" s="147" t="s">
        <v>1</v>
      </c>
      <c r="BB35" s="147" t="s">
        <v>1</v>
      </c>
      <c r="BC35" s="147" t="s">
        <v>1156</v>
      </c>
      <c r="BD35" s="147" t="s">
        <v>86</v>
      </c>
    </row>
    <row r="36" hidden="1" s="2" customFormat="1" ht="14.4" customHeight="1">
      <c r="A36" s="39"/>
      <c r="B36" s="45"/>
      <c r="C36" s="39"/>
      <c r="D36" s="39"/>
      <c r="E36" s="152" t="s">
        <v>44</v>
      </c>
      <c r="F36" s="166">
        <f>ROUND((SUM(BH144:BH3504)),  2)</f>
        <v>0</v>
      </c>
      <c r="G36" s="39"/>
      <c r="H36" s="39"/>
      <c r="I36" s="167">
        <v>0.14999999999999999</v>
      </c>
      <c r="J36" s="166">
        <f>0</f>
        <v>0</v>
      </c>
      <c r="K36" s="39"/>
      <c r="L36" s="64"/>
      <c r="S36" s="39"/>
      <c r="T36" s="39"/>
      <c r="U36" s="39"/>
      <c r="V36" s="39"/>
      <c r="W36" s="39"/>
      <c r="X36" s="39"/>
      <c r="Y36" s="39"/>
      <c r="Z36" s="39"/>
      <c r="AA36" s="39"/>
      <c r="AB36" s="39"/>
      <c r="AC36" s="39"/>
      <c r="AD36" s="39"/>
      <c r="AE36" s="39"/>
      <c r="AZ36" s="147" t="s">
        <v>1157</v>
      </c>
      <c r="BA36" s="147" t="s">
        <v>1</v>
      </c>
      <c r="BB36" s="147" t="s">
        <v>1</v>
      </c>
      <c r="BC36" s="147" t="s">
        <v>1158</v>
      </c>
      <c r="BD36" s="147" t="s">
        <v>86</v>
      </c>
    </row>
    <row r="37" hidden="1" s="2" customFormat="1" ht="14.4" customHeight="1">
      <c r="A37" s="39"/>
      <c r="B37" s="45"/>
      <c r="C37" s="39"/>
      <c r="D37" s="39"/>
      <c r="E37" s="152" t="s">
        <v>45</v>
      </c>
      <c r="F37" s="166">
        <f>ROUND((SUM(BI144:BI3504)),  2)</f>
        <v>0</v>
      </c>
      <c r="G37" s="39"/>
      <c r="H37" s="39"/>
      <c r="I37" s="167">
        <v>0</v>
      </c>
      <c r="J37" s="166">
        <f>0</f>
        <v>0</v>
      </c>
      <c r="K37" s="39"/>
      <c r="L37" s="64"/>
      <c r="S37" s="39"/>
      <c r="T37" s="39"/>
      <c r="U37" s="39"/>
      <c r="V37" s="39"/>
      <c r="W37" s="39"/>
      <c r="X37" s="39"/>
      <c r="Y37" s="39"/>
      <c r="Z37" s="39"/>
      <c r="AA37" s="39"/>
      <c r="AB37" s="39"/>
      <c r="AC37" s="39"/>
      <c r="AD37" s="39"/>
      <c r="AE37" s="39"/>
      <c r="AZ37" s="147" t="s">
        <v>1159</v>
      </c>
      <c r="BA37" s="147" t="s">
        <v>1</v>
      </c>
      <c r="BB37" s="147" t="s">
        <v>1</v>
      </c>
      <c r="BC37" s="147" t="s">
        <v>1160</v>
      </c>
      <c r="BD37" s="147" t="s">
        <v>86</v>
      </c>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c r="AZ38" s="147" t="s">
        <v>1161</v>
      </c>
      <c r="BA38" s="147" t="s">
        <v>1</v>
      </c>
      <c r="BB38" s="147" t="s">
        <v>1</v>
      </c>
      <c r="BC38" s="147" t="s">
        <v>1162</v>
      </c>
      <c r="BD38" s="147" t="s">
        <v>86</v>
      </c>
    </row>
    <row r="39" s="2" customFormat="1" ht="25.44" customHeight="1">
      <c r="A39" s="39"/>
      <c r="B39" s="45"/>
      <c r="C39" s="168"/>
      <c r="D39" s="169" t="s">
        <v>46</v>
      </c>
      <c r="E39" s="170"/>
      <c r="F39" s="170"/>
      <c r="G39" s="171" t="s">
        <v>47</v>
      </c>
      <c r="H39" s="172" t="s">
        <v>48</v>
      </c>
      <c r="I39" s="170"/>
      <c r="J39" s="173">
        <f>SUM(J30:J37)</f>
        <v>0</v>
      </c>
      <c r="K39" s="174"/>
      <c r="L39" s="64"/>
      <c r="S39" s="39"/>
      <c r="T39" s="39"/>
      <c r="U39" s="39"/>
      <c r="V39" s="39"/>
      <c r="W39" s="39"/>
      <c r="X39" s="39"/>
      <c r="Y39" s="39"/>
      <c r="Z39" s="39"/>
      <c r="AA39" s="39"/>
      <c r="AB39" s="39"/>
      <c r="AC39" s="39"/>
      <c r="AD39" s="39"/>
      <c r="AE39" s="39"/>
      <c r="AZ39" s="147" t="s">
        <v>1163</v>
      </c>
      <c r="BA39" s="147" t="s">
        <v>1</v>
      </c>
      <c r="BB39" s="147" t="s">
        <v>1</v>
      </c>
      <c r="BC39" s="147" t="s">
        <v>1164</v>
      </c>
      <c r="BD39" s="147" t="s">
        <v>86</v>
      </c>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c r="AZ40" s="147" t="s">
        <v>1165</v>
      </c>
      <c r="BA40" s="147" t="s">
        <v>1</v>
      </c>
      <c r="BB40" s="147" t="s">
        <v>1</v>
      </c>
      <c r="BC40" s="147" t="s">
        <v>1166</v>
      </c>
      <c r="BD40" s="147" t="s">
        <v>86</v>
      </c>
    </row>
    <row r="41" s="1" customFormat="1" ht="14.4" customHeight="1">
      <c r="B41" s="21"/>
      <c r="L41" s="21"/>
      <c r="AZ41" s="147" t="s">
        <v>1167</v>
      </c>
      <c r="BA41" s="147" t="s">
        <v>1</v>
      </c>
      <c r="BB41" s="147" t="s">
        <v>1</v>
      </c>
      <c r="BC41" s="147" t="s">
        <v>1168</v>
      </c>
      <c r="BD41" s="147" t="s">
        <v>86</v>
      </c>
    </row>
    <row r="42" s="1" customFormat="1" ht="14.4" customHeight="1">
      <c r="B42" s="21"/>
      <c r="L42" s="21"/>
      <c r="AZ42" s="147" t="s">
        <v>1169</v>
      </c>
      <c r="BA42" s="147" t="s">
        <v>1</v>
      </c>
      <c r="BB42" s="147" t="s">
        <v>1</v>
      </c>
      <c r="BC42" s="147" t="s">
        <v>1170</v>
      </c>
      <c r="BD42" s="147" t="s">
        <v>86</v>
      </c>
    </row>
    <row r="43" s="1" customFormat="1" ht="14.4" customHeight="1">
      <c r="B43" s="21"/>
      <c r="L43" s="21"/>
      <c r="AZ43" s="147" t="s">
        <v>1171</v>
      </c>
      <c r="BA43" s="147" t="s">
        <v>1</v>
      </c>
      <c r="BB43" s="147" t="s">
        <v>1</v>
      </c>
      <c r="BC43" s="147" t="s">
        <v>1172</v>
      </c>
      <c r="BD43" s="147" t="s">
        <v>86</v>
      </c>
    </row>
    <row r="44" s="1" customFormat="1" ht="14.4" customHeight="1">
      <c r="B44" s="21"/>
      <c r="L44" s="21"/>
      <c r="AZ44" s="147" t="s">
        <v>1173</v>
      </c>
      <c r="BA44" s="147" t="s">
        <v>1</v>
      </c>
      <c r="BB44" s="147" t="s">
        <v>1</v>
      </c>
      <c r="BC44" s="147" t="s">
        <v>1174</v>
      </c>
      <c r="BD44" s="147" t="s">
        <v>86</v>
      </c>
    </row>
    <row r="45" s="1" customFormat="1" ht="14.4" customHeight="1">
      <c r="B45" s="21"/>
      <c r="L45" s="21"/>
      <c r="AZ45" s="147" t="s">
        <v>1175</v>
      </c>
      <c r="BA45" s="147" t="s">
        <v>1</v>
      </c>
      <c r="BB45" s="147" t="s">
        <v>1</v>
      </c>
      <c r="BC45" s="147" t="s">
        <v>1176</v>
      </c>
      <c r="BD45" s="147" t="s">
        <v>86</v>
      </c>
    </row>
    <row r="46" s="1" customFormat="1" ht="14.4" customHeight="1">
      <c r="B46" s="21"/>
      <c r="L46" s="21"/>
      <c r="AZ46" s="147" t="s">
        <v>1177</v>
      </c>
      <c r="BA46" s="147" t="s">
        <v>1</v>
      </c>
      <c r="BB46" s="147" t="s">
        <v>1</v>
      </c>
      <c r="BC46" s="147" t="s">
        <v>1178</v>
      </c>
      <c r="BD46" s="147" t="s">
        <v>86</v>
      </c>
    </row>
    <row r="47" s="1" customFormat="1" ht="14.4" customHeight="1">
      <c r="B47" s="21"/>
      <c r="L47" s="21"/>
      <c r="AZ47" s="147" t="s">
        <v>1179</v>
      </c>
      <c r="BA47" s="147" t="s">
        <v>1</v>
      </c>
      <c r="BB47" s="147" t="s">
        <v>1</v>
      </c>
      <c r="BC47" s="147" t="s">
        <v>1180</v>
      </c>
      <c r="BD47" s="147" t="s">
        <v>86</v>
      </c>
    </row>
    <row r="48" s="1" customFormat="1" ht="14.4" customHeight="1">
      <c r="B48" s="21"/>
      <c r="L48" s="21"/>
      <c r="AZ48" s="147" t="s">
        <v>1181</v>
      </c>
      <c r="BA48" s="147" t="s">
        <v>1</v>
      </c>
      <c r="BB48" s="147" t="s">
        <v>1</v>
      </c>
      <c r="BC48" s="147" t="s">
        <v>1182</v>
      </c>
      <c r="BD48" s="147" t="s">
        <v>86</v>
      </c>
    </row>
    <row r="49" s="1" customFormat="1" ht="14.4" customHeight="1">
      <c r="B49" s="21"/>
      <c r="L49" s="21"/>
      <c r="AZ49" s="147" t="s">
        <v>1183</v>
      </c>
      <c r="BA49" s="147" t="s">
        <v>1</v>
      </c>
      <c r="BB49" s="147" t="s">
        <v>1</v>
      </c>
      <c r="BC49" s="147" t="s">
        <v>1184</v>
      </c>
      <c r="BD49" s="147" t="s">
        <v>86</v>
      </c>
    </row>
    <row r="50" s="2" customFormat="1" ht="14.4" customHeight="1">
      <c r="B50" s="64"/>
      <c r="D50" s="175" t="s">
        <v>49</v>
      </c>
      <c r="E50" s="176"/>
      <c r="F50" s="176"/>
      <c r="G50" s="175" t="s">
        <v>50</v>
      </c>
      <c r="H50" s="176"/>
      <c r="I50" s="176"/>
      <c r="J50" s="176"/>
      <c r="K50" s="176"/>
      <c r="L50" s="64"/>
      <c r="AZ50" s="147" t="s">
        <v>1185</v>
      </c>
      <c r="BA50" s="147" t="s">
        <v>1</v>
      </c>
      <c r="BB50" s="147" t="s">
        <v>1</v>
      </c>
      <c r="BC50" s="147" t="s">
        <v>1186</v>
      </c>
      <c r="BD50" s="147" t="s">
        <v>86</v>
      </c>
    </row>
    <row r="51">
      <c r="B51" s="21"/>
      <c r="L51" s="21"/>
      <c r="AZ51" s="147" t="s">
        <v>1187</v>
      </c>
      <c r="BA51" s="147" t="s">
        <v>1</v>
      </c>
      <c r="BB51" s="147" t="s">
        <v>1</v>
      </c>
      <c r="BC51" s="147" t="s">
        <v>1188</v>
      </c>
      <c r="BD51" s="147" t="s">
        <v>86</v>
      </c>
    </row>
    <row r="52">
      <c r="B52" s="21"/>
      <c r="L52" s="21"/>
      <c r="AZ52" s="147" t="s">
        <v>1189</v>
      </c>
      <c r="BA52" s="147" t="s">
        <v>1</v>
      </c>
      <c r="BB52" s="147" t="s">
        <v>1</v>
      </c>
      <c r="BC52" s="147" t="s">
        <v>1190</v>
      </c>
      <c r="BD52" s="147" t="s">
        <v>86</v>
      </c>
    </row>
    <row r="53">
      <c r="B53" s="21"/>
      <c r="L53" s="21"/>
      <c r="AZ53" s="147" t="s">
        <v>1191</v>
      </c>
      <c r="BA53" s="147" t="s">
        <v>1</v>
      </c>
      <c r="BB53" s="147" t="s">
        <v>1</v>
      </c>
      <c r="BC53" s="147" t="s">
        <v>1192</v>
      </c>
      <c r="BD53" s="147" t="s">
        <v>86</v>
      </c>
    </row>
    <row r="54">
      <c r="B54" s="21"/>
      <c r="L54" s="21"/>
      <c r="AZ54" s="147" t="s">
        <v>1193</v>
      </c>
      <c r="BA54" s="147" t="s">
        <v>1</v>
      </c>
      <c r="BB54" s="147" t="s">
        <v>1</v>
      </c>
      <c r="BC54" s="147" t="s">
        <v>1194</v>
      </c>
      <c r="BD54" s="147" t="s">
        <v>86</v>
      </c>
    </row>
    <row r="55">
      <c r="B55" s="21"/>
      <c r="L55" s="21"/>
      <c r="AZ55" s="147" t="s">
        <v>1195</v>
      </c>
      <c r="BA55" s="147" t="s">
        <v>1</v>
      </c>
      <c r="BB55" s="147" t="s">
        <v>1</v>
      </c>
      <c r="BC55" s="147" t="s">
        <v>1196</v>
      </c>
      <c r="BD55" s="147" t="s">
        <v>86</v>
      </c>
    </row>
    <row r="56">
      <c r="B56" s="21"/>
      <c r="L56" s="21"/>
      <c r="AZ56" s="147" t="s">
        <v>1197</v>
      </c>
      <c r="BA56" s="147" t="s">
        <v>1</v>
      </c>
      <c r="BB56" s="147" t="s">
        <v>1</v>
      </c>
      <c r="BC56" s="147" t="s">
        <v>1198</v>
      </c>
      <c r="BD56" s="147" t="s">
        <v>86</v>
      </c>
    </row>
    <row r="57">
      <c r="B57" s="21"/>
      <c r="L57" s="21"/>
      <c r="AZ57" s="147" t="s">
        <v>1199</v>
      </c>
      <c r="BA57" s="147" t="s">
        <v>1</v>
      </c>
      <c r="BB57" s="147" t="s">
        <v>1</v>
      </c>
      <c r="BC57" s="147" t="s">
        <v>1200</v>
      </c>
      <c r="BD57" s="147" t="s">
        <v>86</v>
      </c>
    </row>
    <row r="58">
      <c r="B58" s="21"/>
      <c r="L58" s="21"/>
      <c r="AZ58" s="147" t="s">
        <v>1201</v>
      </c>
      <c r="BA58" s="147" t="s">
        <v>1</v>
      </c>
      <c r="BB58" s="147" t="s">
        <v>1</v>
      </c>
      <c r="BC58" s="147" t="s">
        <v>1202</v>
      </c>
      <c r="BD58" s="147" t="s">
        <v>86</v>
      </c>
    </row>
    <row r="59">
      <c r="B59" s="21"/>
      <c r="L59" s="21"/>
      <c r="AZ59" s="147" t="s">
        <v>1203</v>
      </c>
      <c r="BA59" s="147" t="s">
        <v>1</v>
      </c>
      <c r="BB59" s="147" t="s">
        <v>1</v>
      </c>
      <c r="BC59" s="147" t="s">
        <v>1204</v>
      </c>
      <c r="BD59" s="147" t="s">
        <v>86</v>
      </c>
    </row>
    <row r="60">
      <c r="B60" s="21"/>
      <c r="L60" s="21"/>
      <c r="AZ60" s="147" t="s">
        <v>1205</v>
      </c>
      <c r="BA60" s="147" t="s">
        <v>1</v>
      </c>
      <c r="BB60" s="147" t="s">
        <v>1</v>
      </c>
      <c r="BC60" s="147" t="s">
        <v>1206</v>
      </c>
      <c r="BD60" s="147" t="s">
        <v>86</v>
      </c>
    </row>
    <row r="61" s="2" customFormat="1">
      <c r="A61" s="39"/>
      <c r="B61" s="45"/>
      <c r="C61" s="39"/>
      <c r="D61" s="177" t="s">
        <v>51</v>
      </c>
      <c r="E61" s="178"/>
      <c r="F61" s="179" t="s">
        <v>52</v>
      </c>
      <c r="G61" s="177" t="s">
        <v>51</v>
      </c>
      <c r="H61" s="178"/>
      <c r="I61" s="178"/>
      <c r="J61" s="180" t="s">
        <v>52</v>
      </c>
      <c r="K61" s="178"/>
      <c r="L61" s="64"/>
      <c r="S61" s="39"/>
      <c r="T61" s="39"/>
      <c r="U61" s="39"/>
      <c r="V61" s="39"/>
      <c r="W61" s="39"/>
      <c r="X61" s="39"/>
      <c r="Y61" s="39"/>
      <c r="Z61" s="39"/>
      <c r="AA61" s="39"/>
      <c r="AB61" s="39"/>
      <c r="AC61" s="39"/>
      <c r="AD61" s="39"/>
      <c r="AE61" s="39"/>
      <c r="AZ61" s="147" t="s">
        <v>1207</v>
      </c>
      <c r="BA61" s="147" t="s">
        <v>1</v>
      </c>
      <c r="BB61" s="147" t="s">
        <v>1</v>
      </c>
      <c r="BC61" s="147" t="s">
        <v>804</v>
      </c>
      <c r="BD61" s="147" t="s">
        <v>86</v>
      </c>
    </row>
    <row r="62">
      <c r="B62" s="21"/>
      <c r="L62" s="21"/>
      <c r="AZ62" s="147" t="s">
        <v>1208</v>
      </c>
      <c r="BA62" s="147" t="s">
        <v>1</v>
      </c>
      <c r="BB62" s="147" t="s">
        <v>1</v>
      </c>
      <c r="BC62" s="147" t="s">
        <v>1209</v>
      </c>
      <c r="BD62" s="147" t="s">
        <v>86</v>
      </c>
    </row>
    <row r="63">
      <c r="B63" s="21"/>
      <c r="L63" s="21"/>
      <c r="AZ63" s="147" t="s">
        <v>1210</v>
      </c>
      <c r="BA63" s="147" t="s">
        <v>1</v>
      </c>
      <c r="BB63" s="147" t="s">
        <v>1</v>
      </c>
      <c r="BC63" s="147" t="s">
        <v>1211</v>
      </c>
      <c r="BD63" s="147" t="s">
        <v>86</v>
      </c>
    </row>
    <row r="64">
      <c r="B64" s="21"/>
      <c r="L64" s="21"/>
      <c r="AZ64" s="147" t="s">
        <v>1212</v>
      </c>
      <c r="BA64" s="147" t="s">
        <v>1</v>
      </c>
      <c r="BB64" s="147" t="s">
        <v>1</v>
      </c>
      <c r="BC64" s="147" t="s">
        <v>1213</v>
      </c>
      <c r="BD64" s="147" t="s">
        <v>86</v>
      </c>
    </row>
    <row r="65" s="2" customFormat="1">
      <c r="A65" s="39"/>
      <c r="B65" s="45"/>
      <c r="C65" s="39"/>
      <c r="D65" s="175" t="s">
        <v>53</v>
      </c>
      <c r="E65" s="181"/>
      <c r="F65" s="181"/>
      <c r="G65" s="175" t="s">
        <v>54</v>
      </c>
      <c r="H65" s="181"/>
      <c r="I65" s="181"/>
      <c r="J65" s="181"/>
      <c r="K65" s="181"/>
      <c r="L65" s="64"/>
      <c r="S65" s="39"/>
      <c r="T65" s="39"/>
      <c r="U65" s="39"/>
      <c r="V65" s="39"/>
      <c r="W65" s="39"/>
      <c r="X65" s="39"/>
      <c r="Y65" s="39"/>
      <c r="Z65" s="39"/>
      <c r="AA65" s="39"/>
      <c r="AB65" s="39"/>
      <c r="AC65" s="39"/>
      <c r="AD65" s="39"/>
      <c r="AE65" s="39"/>
      <c r="AZ65" s="147" t="s">
        <v>1214</v>
      </c>
      <c r="BA65" s="147" t="s">
        <v>1</v>
      </c>
      <c r="BB65" s="147" t="s">
        <v>1</v>
      </c>
      <c r="BC65" s="147" t="s">
        <v>1215</v>
      </c>
      <c r="BD65" s="147" t="s">
        <v>86</v>
      </c>
    </row>
    <row r="66">
      <c r="B66" s="21"/>
      <c r="L66" s="21"/>
      <c r="AZ66" s="147" t="s">
        <v>1216</v>
      </c>
      <c r="BA66" s="147" t="s">
        <v>1</v>
      </c>
      <c r="BB66" s="147" t="s">
        <v>1</v>
      </c>
      <c r="BC66" s="147" t="s">
        <v>1217</v>
      </c>
      <c r="BD66" s="147" t="s">
        <v>86</v>
      </c>
    </row>
    <row r="67">
      <c r="B67" s="21"/>
      <c r="L67" s="21"/>
      <c r="AZ67" s="147" t="s">
        <v>1218</v>
      </c>
      <c r="BA67" s="147" t="s">
        <v>1</v>
      </c>
      <c r="BB67" s="147" t="s">
        <v>1</v>
      </c>
      <c r="BC67" s="147" t="s">
        <v>1219</v>
      </c>
      <c r="BD67" s="147" t="s">
        <v>86</v>
      </c>
    </row>
    <row r="68">
      <c r="B68" s="21"/>
      <c r="L68" s="21"/>
      <c r="AZ68" s="147" t="s">
        <v>1220</v>
      </c>
      <c r="BA68" s="147" t="s">
        <v>1</v>
      </c>
      <c r="BB68" s="147" t="s">
        <v>1</v>
      </c>
      <c r="BC68" s="147" t="s">
        <v>1221</v>
      </c>
      <c r="BD68" s="147" t="s">
        <v>86</v>
      </c>
    </row>
    <row r="69">
      <c r="B69" s="21"/>
      <c r="L69" s="21"/>
      <c r="AZ69" s="147" t="s">
        <v>1222</v>
      </c>
      <c r="BA69" s="147" t="s">
        <v>1</v>
      </c>
      <c r="BB69" s="147" t="s">
        <v>1</v>
      </c>
      <c r="BC69" s="147" t="s">
        <v>1223</v>
      </c>
      <c r="BD69" s="147" t="s">
        <v>86</v>
      </c>
    </row>
    <row r="70">
      <c r="B70" s="21"/>
      <c r="L70" s="21"/>
      <c r="AZ70" s="147" t="s">
        <v>1224</v>
      </c>
      <c r="BA70" s="147" t="s">
        <v>1</v>
      </c>
      <c r="BB70" s="147" t="s">
        <v>1</v>
      </c>
      <c r="BC70" s="147" t="s">
        <v>1225</v>
      </c>
      <c r="BD70" s="147" t="s">
        <v>86</v>
      </c>
    </row>
    <row r="71">
      <c r="B71" s="21"/>
      <c r="L71" s="21"/>
      <c r="AZ71" s="147" t="s">
        <v>1226</v>
      </c>
      <c r="BA71" s="147" t="s">
        <v>1</v>
      </c>
      <c r="BB71" s="147" t="s">
        <v>1</v>
      </c>
      <c r="BC71" s="147" t="s">
        <v>1227</v>
      </c>
      <c r="BD71" s="147" t="s">
        <v>86</v>
      </c>
    </row>
    <row r="72">
      <c r="B72" s="21"/>
      <c r="L72" s="21"/>
      <c r="AZ72" s="147" t="s">
        <v>1228</v>
      </c>
      <c r="BA72" s="147" t="s">
        <v>1</v>
      </c>
      <c r="BB72" s="147" t="s">
        <v>1</v>
      </c>
      <c r="BC72" s="147" t="s">
        <v>1229</v>
      </c>
      <c r="BD72" s="147" t="s">
        <v>86</v>
      </c>
    </row>
    <row r="73">
      <c r="B73" s="21"/>
      <c r="L73" s="21"/>
      <c r="AZ73" s="147" t="s">
        <v>1230</v>
      </c>
      <c r="BA73" s="147" t="s">
        <v>1</v>
      </c>
      <c r="BB73" s="147" t="s">
        <v>1</v>
      </c>
      <c r="BC73" s="147" t="s">
        <v>1231</v>
      </c>
      <c r="BD73" s="147" t="s">
        <v>86</v>
      </c>
    </row>
    <row r="74">
      <c r="B74" s="21"/>
      <c r="L74" s="21"/>
      <c r="AZ74" s="147" t="s">
        <v>1232</v>
      </c>
      <c r="BA74" s="147" t="s">
        <v>1</v>
      </c>
      <c r="BB74" s="147" t="s">
        <v>1</v>
      </c>
      <c r="BC74" s="147" t="s">
        <v>1233</v>
      </c>
      <c r="BD74" s="147" t="s">
        <v>86</v>
      </c>
    </row>
    <row r="75">
      <c r="B75" s="21"/>
      <c r="L75" s="21"/>
      <c r="AZ75" s="147" t="s">
        <v>1234</v>
      </c>
      <c r="BA75" s="147" t="s">
        <v>1</v>
      </c>
      <c r="BB75" s="147" t="s">
        <v>1</v>
      </c>
      <c r="BC75" s="147" t="s">
        <v>1235</v>
      </c>
      <c r="BD75" s="147" t="s">
        <v>86</v>
      </c>
    </row>
    <row r="76" s="2" customFormat="1">
      <c r="A76" s="39"/>
      <c r="B76" s="45"/>
      <c r="C76" s="39"/>
      <c r="D76" s="177" t="s">
        <v>51</v>
      </c>
      <c r="E76" s="178"/>
      <c r="F76" s="179" t="s">
        <v>52</v>
      </c>
      <c r="G76" s="177" t="s">
        <v>51</v>
      </c>
      <c r="H76" s="178"/>
      <c r="I76" s="178"/>
      <c r="J76" s="180" t="s">
        <v>52</v>
      </c>
      <c r="K76" s="178"/>
      <c r="L76" s="64"/>
      <c r="S76" s="39"/>
      <c r="T76" s="39"/>
      <c r="U76" s="39"/>
      <c r="V76" s="39"/>
      <c r="W76" s="39"/>
      <c r="X76" s="39"/>
      <c r="Y76" s="39"/>
      <c r="Z76" s="39"/>
      <c r="AA76" s="39"/>
      <c r="AB76" s="39"/>
      <c r="AC76" s="39"/>
      <c r="AD76" s="39"/>
      <c r="AE76" s="39"/>
      <c r="AZ76" s="147" t="s">
        <v>1236</v>
      </c>
      <c r="BA76" s="147" t="s">
        <v>1</v>
      </c>
      <c r="BB76" s="147" t="s">
        <v>1</v>
      </c>
      <c r="BC76" s="147" t="s">
        <v>1237</v>
      </c>
      <c r="BD76" s="147" t="s">
        <v>86</v>
      </c>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c r="AZ77" s="147" t="s">
        <v>265</v>
      </c>
      <c r="BA77" s="147" t="s">
        <v>1</v>
      </c>
      <c r="BB77" s="147" t="s">
        <v>1</v>
      </c>
      <c r="BC77" s="147" t="s">
        <v>266</v>
      </c>
      <c r="BD77" s="147" t="s">
        <v>86</v>
      </c>
    </row>
    <row r="78">
      <c r="AZ78" s="147" t="s">
        <v>267</v>
      </c>
      <c r="BA78" s="147" t="s">
        <v>1</v>
      </c>
      <c r="BB78" s="147" t="s">
        <v>1</v>
      </c>
      <c r="BC78" s="147" t="s">
        <v>268</v>
      </c>
      <c r="BD78" s="147" t="s">
        <v>86</v>
      </c>
    </row>
    <row r="79">
      <c r="AZ79" s="147" t="s">
        <v>269</v>
      </c>
      <c r="BA79" s="147" t="s">
        <v>1</v>
      </c>
      <c r="BB79" s="147" t="s">
        <v>1</v>
      </c>
      <c r="BC79" s="147" t="s">
        <v>270</v>
      </c>
      <c r="BD79" s="147" t="s">
        <v>86</v>
      </c>
    </row>
    <row r="80">
      <c r="AZ80" s="147" t="s">
        <v>1238</v>
      </c>
      <c r="BA80" s="147" t="s">
        <v>1</v>
      </c>
      <c r="BB80" s="147" t="s">
        <v>1</v>
      </c>
      <c r="BC80" s="147" t="s">
        <v>1239</v>
      </c>
      <c r="BD80" s="147" t="s">
        <v>86</v>
      </c>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c r="AZ81" s="147" t="s">
        <v>1240</v>
      </c>
      <c r="BA81" s="147" t="s">
        <v>1</v>
      </c>
      <c r="BB81" s="147" t="s">
        <v>1</v>
      </c>
      <c r="BC81" s="147" t="s">
        <v>1241</v>
      </c>
      <c r="BD81" s="147" t="s">
        <v>86</v>
      </c>
    </row>
    <row r="82" s="2" customFormat="1" ht="24.96" customHeight="1">
      <c r="A82" s="39"/>
      <c r="B82" s="40"/>
      <c r="C82" s="24" t="s">
        <v>299</v>
      </c>
      <c r="D82" s="41"/>
      <c r="E82" s="41"/>
      <c r="F82" s="41"/>
      <c r="G82" s="41"/>
      <c r="H82" s="41"/>
      <c r="I82" s="41"/>
      <c r="J82" s="41"/>
      <c r="K82" s="41"/>
      <c r="L82" s="64"/>
      <c r="S82" s="39"/>
      <c r="T82" s="39"/>
      <c r="U82" s="39"/>
      <c r="V82" s="39"/>
      <c r="W82" s="39"/>
      <c r="X82" s="39"/>
      <c r="Y82" s="39"/>
      <c r="Z82" s="39"/>
      <c r="AA82" s="39"/>
      <c r="AB82" s="39"/>
      <c r="AC82" s="39"/>
      <c r="AD82" s="39"/>
      <c r="AE82" s="39"/>
      <c r="AZ82" s="147" t="s">
        <v>1242</v>
      </c>
      <c r="BA82" s="147" t="s">
        <v>1</v>
      </c>
      <c r="BB82" s="147" t="s">
        <v>1</v>
      </c>
      <c r="BC82" s="147" t="s">
        <v>1243</v>
      </c>
      <c r="BD82" s="147" t="s">
        <v>86</v>
      </c>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c r="AZ83" s="147" t="s">
        <v>1244</v>
      </c>
      <c r="BA83" s="147" t="s">
        <v>1</v>
      </c>
      <c r="BB83" s="147" t="s">
        <v>1</v>
      </c>
      <c r="BC83" s="147" t="s">
        <v>1245</v>
      </c>
      <c r="BD83" s="147" t="s">
        <v>86</v>
      </c>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c r="AZ84" s="147" t="s">
        <v>1246</v>
      </c>
      <c r="BA84" s="147" t="s">
        <v>1</v>
      </c>
      <c r="BB84" s="147" t="s">
        <v>1</v>
      </c>
      <c r="BC84" s="147" t="s">
        <v>1247</v>
      </c>
      <c r="BD84" s="147" t="s">
        <v>86</v>
      </c>
    </row>
    <row r="85" s="2" customFormat="1" ht="16.5" customHeight="1">
      <c r="A85" s="39"/>
      <c r="B85" s="40"/>
      <c r="C85" s="41"/>
      <c r="D85" s="41"/>
      <c r="E85" s="186" t="str">
        <f>E7</f>
        <v>Rekonstrukce Kounicova domu, Berkova ul. č.p. 100, Česká Lípa</v>
      </c>
      <c r="F85" s="33"/>
      <c r="G85" s="33"/>
      <c r="H85" s="33"/>
      <c r="I85" s="41"/>
      <c r="J85" s="41"/>
      <c r="K85" s="41"/>
      <c r="L85" s="64"/>
      <c r="S85" s="39"/>
      <c r="T85" s="39"/>
      <c r="U85" s="39"/>
      <c r="V85" s="39"/>
      <c r="W85" s="39"/>
      <c r="X85" s="39"/>
      <c r="Y85" s="39"/>
      <c r="Z85" s="39"/>
      <c r="AA85" s="39"/>
      <c r="AB85" s="39"/>
      <c r="AC85" s="39"/>
      <c r="AD85" s="39"/>
      <c r="AE85" s="39"/>
      <c r="AZ85" s="147" t="s">
        <v>1248</v>
      </c>
      <c r="BA85" s="147" t="s">
        <v>1</v>
      </c>
      <c r="BB85" s="147" t="s">
        <v>1</v>
      </c>
      <c r="BC85" s="147" t="s">
        <v>1249</v>
      </c>
      <c r="BD85" s="147" t="s">
        <v>86</v>
      </c>
    </row>
    <row r="86" s="2" customFormat="1" ht="12" customHeight="1">
      <c r="A86" s="39"/>
      <c r="B86" s="40"/>
      <c r="C86" s="33" t="s">
        <v>151</v>
      </c>
      <c r="D86" s="41"/>
      <c r="E86" s="41"/>
      <c r="F86" s="41"/>
      <c r="G86" s="41"/>
      <c r="H86" s="41"/>
      <c r="I86" s="41"/>
      <c r="J86" s="41"/>
      <c r="K86" s="41"/>
      <c r="L86" s="64"/>
      <c r="S86" s="39"/>
      <c r="T86" s="39"/>
      <c r="U86" s="39"/>
      <c r="V86" s="39"/>
      <c r="W86" s="39"/>
      <c r="X86" s="39"/>
      <c r="Y86" s="39"/>
      <c r="Z86" s="39"/>
      <c r="AA86" s="39"/>
      <c r="AB86" s="39"/>
      <c r="AC86" s="39"/>
      <c r="AD86" s="39"/>
      <c r="AE86" s="39"/>
      <c r="AZ86" s="147" t="s">
        <v>1250</v>
      </c>
      <c r="BA86" s="147" t="s">
        <v>1</v>
      </c>
      <c r="BB86" s="147" t="s">
        <v>1</v>
      </c>
      <c r="BC86" s="147" t="s">
        <v>1251</v>
      </c>
      <c r="BD86" s="147" t="s">
        <v>86</v>
      </c>
    </row>
    <row r="87" s="2" customFormat="1" ht="16.5" customHeight="1">
      <c r="A87" s="39"/>
      <c r="B87" s="40"/>
      <c r="C87" s="41"/>
      <c r="D87" s="41"/>
      <c r="E87" s="77" t="str">
        <f>E9</f>
        <v>01 - Stavební část</v>
      </c>
      <c r="F87" s="41"/>
      <c r="G87" s="41"/>
      <c r="H87" s="41"/>
      <c r="I87" s="41"/>
      <c r="J87" s="41"/>
      <c r="K87" s="41"/>
      <c r="L87" s="64"/>
      <c r="S87" s="39"/>
      <c r="T87" s="39"/>
      <c r="U87" s="39"/>
      <c r="V87" s="39"/>
      <c r="W87" s="39"/>
      <c r="X87" s="39"/>
      <c r="Y87" s="39"/>
      <c r="Z87" s="39"/>
      <c r="AA87" s="39"/>
      <c r="AB87" s="39"/>
      <c r="AC87" s="39"/>
      <c r="AD87" s="39"/>
      <c r="AE87" s="39"/>
      <c r="AZ87" s="147" t="s">
        <v>1252</v>
      </c>
      <c r="BA87" s="147" t="s">
        <v>1</v>
      </c>
      <c r="BB87" s="147" t="s">
        <v>1</v>
      </c>
      <c r="BC87" s="147" t="s">
        <v>1253</v>
      </c>
      <c r="BD87" s="147" t="s">
        <v>86</v>
      </c>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c r="AZ88" s="147" t="s">
        <v>273</v>
      </c>
      <c r="BA88" s="147" t="s">
        <v>1</v>
      </c>
      <c r="BB88" s="147" t="s">
        <v>1</v>
      </c>
      <c r="BC88" s="147" t="s">
        <v>1254</v>
      </c>
      <c r="BD88" s="147" t="s">
        <v>86</v>
      </c>
    </row>
    <row r="89" s="2" customFormat="1" ht="12" customHeight="1">
      <c r="A89" s="39"/>
      <c r="B89" s="40"/>
      <c r="C89" s="33" t="s">
        <v>20</v>
      </c>
      <c r="D89" s="41"/>
      <c r="E89" s="41"/>
      <c r="F89" s="28" t="str">
        <f>F12</f>
        <v>Berkova ul. č.p. 100</v>
      </c>
      <c r="G89" s="41"/>
      <c r="H89" s="41"/>
      <c r="I89" s="33" t="s">
        <v>22</v>
      </c>
      <c r="J89" s="80" t="str">
        <f>IF(J12="","",J12)</f>
        <v>5. 12. 2022</v>
      </c>
      <c r="K89" s="41"/>
      <c r="L89" s="64"/>
      <c r="S89" s="39"/>
      <c r="T89" s="39"/>
      <c r="U89" s="39"/>
      <c r="V89" s="39"/>
      <c r="W89" s="39"/>
      <c r="X89" s="39"/>
      <c r="Y89" s="39"/>
      <c r="Z89" s="39"/>
      <c r="AA89" s="39"/>
      <c r="AB89" s="39"/>
      <c r="AC89" s="39"/>
      <c r="AD89" s="39"/>
      <c r="AE89" s="39"/>
      <c r="AZ89" s="147" t="s">
        <v>275</v>
      </c>
      <c r="BA89" s="147" t="s">
        <v>1</v>
      </c>
      <c r="BB89" s="147" t="s">
        <v>1</v>
      </c>
      <c r="BC89" s="147" t="s">
        <v>1255</v>
      </c>
      <c r="BD89" s="147" t="s">
        <v>86</v>
      </c>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c r="AZ90" s="147" t="s">
        <v>1256</v>
      </c>
      <c r="BA90" s="147" t="s">
        <v>1</v>
      </c>
      <c r="BB90" s="147" t="s">
        <v>1</v>
      </c>
      <c r="BC90" s="147" t="s">
        <v>1257</v>
      </c>
      <c r="BD90" s="147" t="s">
        <v>86</v>
      </c>
    </row>
    <row r="91" s="2" customFormat="1" ht="25.65" customHeight="1">
      <c r="A91" s="39"/>
      <c r="B91" s="40"/>
      <c r="C91" s="33" t="s">
        <v>24</v>
      </c>
      <c r="D91" s="41"/>
      <c r="E91" s="41"/>
      <c r="F91" s="28" t="str">
        <f>E15</f>
        <v>Město Česká Lípa</v>
      </c>
      <c r="G91" s="41"/>
      <c r="H91" s="41"/>
      <c r="I91" s="33" t="s">
        <v>30</v>
      </c>
      <c r="J91" s="37" t="str">
        <f>E21</f>
        <v>DigiTry Art Technologies s.r.o.</v>
      </c>
      <c r="K91" s="41"/>
      <c r="L91" s="64"/>
      <c r="S91" s="39"/>
      <c r="T91" s="39"/>
      <c r="U91" s="39"/>
      <c r="V91" s="39"/>
      <c r="W91" s="39"/>
      <c r="X91" s="39"/>
      <c r="Y91" s="39"/>
      <c r="Z91" s="39"/>
      <c r="AA91" s="39"/>
      <c r="AB91" s="39"/>
      <c r="AC91" s="39"/>
      <c r="AD91" s="39"/>
      <c r="AE91" s="39"/>
      <c r="AZ91" s="147" t="s">
        <v>1258</v>
      </c>
      <c r="BA91" s="147" t="s">
        <v>1</v>
      </c>
      <c r="BB91" s="147" t="s">
        <v>1</v>
      </c>
      <c r="BC91" s="147" t="s">
        <v>1259</v>
      </c>
      <c r="BD91" s="147" t="s">
        <v>86</v>
      </c>
    </row>
    <row r="92" s="2" customFormat="1" ht="15.15" customHeight="1">
      <c r="A92" s="39"/>
      <c r="B92" s="40"/>
      <c r="C92" s="33" t="s">
        <v>28</v>
      </c>
      <c r="D92" s="41"/>
      <c r="E92" s="41"/>
      <c r="F92" s="28" t="str">
        <f>IF(E18="","",E18)</f>
        <v>Vyplň údaj</v>
      </c>
      <c r="G92" s="41"/>
      <c r="H92" s="41"/>
      <c r="I92" s="33" t="s">
        <v>33</v>
      </c>
      <c r="J92" s="37" t="str">
        <f>E24</f>
        <v>Ing. Jan Duben</v>
      </c>
      <c r="K92" s="41"/>
      <c r="L92" s="64"/>
      <c r="S92" s="39"/>
      <c r="T92" s="39"/>
      <c r="U92" s="39"/>
      <c r="V92" s="39"/>
      <c r="W92" s="39"/>
      <c r="X92" s="39"/>
      <c r="Y92" s="39"/>
      <c r="Z92" s="39"/>
      <c r="AA92" s="39"/>
      <c r="AB92" s="39"/>
      <c r="AC92" s="39"/>
      <c r="AD92" s="39"/>
      <c r="AE92" s="39"/>
      <c r="AZ92" s="147" t="s">
        <v>1260</v>
      </c>
      <c r="BA92" s="147" t="s">
        <v>1</v>
      </c>
      <c r="BB92" s="147" t="s">
        <v>1</v>
      </c>
      <c r="BC92" s="147" t="s">
        <v>1261</v>
      </c>
      <c r="BD92" s="147" t="s">
        <v>86</v>
      </c>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c r="AZ93" s="147" t="s">
        <v>1262</v>
      </c>
      <c r="BA93" s="147" t="s">
        <v>1</v>
      </c>
      <c r="BB93" s="147" t="s">
        <v>1</v>
      </c>
      <c r="BC93" s="147" t="s">
        <v>1263</v>
      </c>
      <c r="BD93" s="147" t="s">
        <v>86</v>
      </c>
    </row>
    <row r="94" s="2" customFormat="1" ht="29.28" customHeight="1">
      <c r="A94" s="39"/>
      <c r="B94" s="40"/>
      <c r="C94" s="187" t="s">
        <v>314</v>
      </c>
      <c r="D94" s="188"/>
      <c r="E94" s="188"/>
      <c r="F94" s="188"/>
      <c r="G94" s="188"/>
      <c r="H94" s="188"/>
      <c r="I94" s="188"/>
      <c r="J94" s="189" t="s">
        <v>315</v>
      </c>
      <c r="K94" s="188"/>
      <c r="L94" s="64"/>
      <c r="S94" s="39"/>
      <c r="T94" s="39"/>
      <c r="U94" s="39"/>
      <c r="V94" s="39"/>
      <c r="W94" s="39"/>
      <c r="X94" s="39"/>
      <c r="Y94" s="39"/>
      <c r="Z94" s="39"/>
      <c r="AA94" s="39"/>
      <c r="AB94" s="39"/>
      <c r="AC94" s="39"/>
      <c r="AD94" s="39"/>
      <c r="AE94" s="39"/>
      <c r="AZ94" s="147" t="s">
        <v>1264</v>
      </c>
      <c r="BA94" s="147" t="s">
        <v>1</v>
      </c>
      <c r="BB94" s="147" t="s">
        <v>1</v>
      </c>
      <c r="BC94" s="147" t="s">
        <v>1265</v>
      </c>
      <c r="BD94" s="147" t="s">
        <v>86</v>
      </c>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c r="AZ95" s="147" t="s">
        <v>1266</v>
      </c>
      <c r="BA95" s="147" t="s">
        <v>1</v>
      </c>
      <c r="BB95" s="147" t="s">
        <v>1</v>
      </c>
      <c r="BC95" s="147" t="s">
        <v>1267</v>
      </c>
      <c r="BD95" s="147" t="s">
        <v>86</v>
      </c>
    </row>
    <row r="96" s="2" customFormat="1" ht="22.8" customHeight="1">
      <c r="A96" s="39"/>
      <c r="B96" s="40"/>
      <c r="C96" s="190" t="s">
        <v>316</v>
      </c>
      <c r="D96" s="41"/>
      <c r="E96" s="41"/>
      <c r="F96" s="41"/>
      <c r="G96" s="41"/>
      <c r="H96" s="41"/>
      <c r="I96" s="41"/>
      <c r="J96" s="111">
        <f>J144</f>
        <v>0</v>
      </c>
      <c r="K96" s="41"/>
      <c r="L96" s="64"/>
      <c r="S96" s="39"/>
      <c r="T96" s="39"/>
      <c r="U96" s="39"/>
      <c r="V96" s="39"/>
      <c r="W96" s="39"/>
      <c r="X96" s="39"/>
      <c r="Y96" s="39"/>
      <c r="Z96" s="39"/>
      <c r="AA96" s="39"/>
      <c r="AB96" s="39"/>
      <c r="AC96" s="39"/>
      <c r="AD96" s="39"/>
      <c r="AE96" s="39"/>
      <c r="AU96" s="18" t="s">
        <v>317</v>
      </c>
      <c r="AZ96" s="147" t="s">
        <v>1268</v>
      </c>
      <c r="BA96" s="147" t="s">
        <v>1</v>
      </c>
      <c r="BB96" s="147" t="s">
        <v>1</v>
      </c>
      <c r="BC96" s="147" t="s">
        <v>1269</v>
      </c>
      <c r="BD96" s="147" t="s">
        <v>86</v>
      </c>
    </row>
    <row r="97" s="9" customFormat="1" ht="24.96" customHeight="1">
      <c r="A97" s="9"/>
      <c r="B97" s="191"/>
      <c r="C97" s="192"/>
      <c r="D97" s="193" t="s">
        <v>318</v>
      </c>
      <c r="E97" s="194"/>
      <c r="F97" s="194"/>
      <c r="G97" s="194"/>
      <c r="H97" s="194"/>
      <c r="I97" s="194"/>
      <c r="J97" s="195">
        <f>J145</f>
        <v>0</v>
      </c>
      <c r="K97" s="192"/>
      <c r="L97" s="196"/>
      <c r="S97" s="9"/>
      <c r="T97" s="9"/>
      <c r="U97" s="9"/>
      <c r="V97" s="9"/>
      <c r="W97" s="9"/>
      <c r="X97" s="9"/>
      <c r="Y97" s="9"/>
      <c r="Z97" s="9"/>
      <c r="AA97" s="9"/>
      <c r="AB97" s="9"/>
      <c r="AC97" s="9"/>
      <c r="AD97" s="9"/>
      <c r="AE97" s="9"/>
      <c r="AZ97" s="293" t="s">
        <v>1270</v>
      </c>
      <c r="BA97" s="293" t="s">
        <v>1</v>
      </c>
      <c r="BB97" s="293" t="s">
        <v>1</v>
      </c>
      <c r="BC97" s="293" t="s">
        <v>1271</v>
      </c>
      <c r="BD97" s="293" t="s">
        <v>86</v>
      </c>
    </row>
    <row r="98" s="10" customFormat="1" ht="19.92" customHeight="1">
      <c r="A98" s="10"/>
      <c r="B98" s="197"/>
      <c r="C98" s="134"/>
      <c r="D98" s="198" t="s">
        <v>319</v>
      </c>
      <c r="E98" s="199"/>
      <c r="F98" s="199"/>
      <c r="G98" s="199"/>
      <c r="H98" s="199"/>
      <c r="I98" s="199"/>
      <c r="J98" s="200">
        <f>J146</f>
        <v>0</v>
      </c>
      <c r="K98" s="134"/>
      <c r="L98" s="201"/>
      <c r="S98" s="10"/>
      <c r="T98" s="10"/>
      <c r="U98" s="10"/>
      <c r="V98" s="10"/>
      <c r="W98" s="10"/>
      <c r="X98" s="10"/>
      <c r="Y98" s="10"/>
      <c r="Z98" s="10"/>
      <c r="AA98" s="10"/>
      <c r="AB98" s="10"/>
      <c r="AC98" s="10"/>
      <c r="AD98" s="10"/>
      <c r="AE98" s="10"/>
      <c r="AZ98" s="294" t="s">
        <v>1272</v>
      </c>
      <c r="BA98" s="294" t="s">
        <v>1</v>
      </c>
      <c r="BB98" s="294" t="s">
        <v>1</v>
      </c>
      <c r="BC98" s="294" t="s">
        <v>1273</v>
      </c>
      <c r="BD98" s="294" t="s">
        <v>86</v>
      </c>
    </row>
    <row r="99" s="10" customFormat="1" ht="19.92" customHeight="1">
      <c r="A99" s="10"/>
      <c r="B99" s="197"/>
      <c r="C99" s="134"/>
      <c r="D99" s="198" t="s">
        <v>1274</v>
      </c>
      <c r="E99" s="199"/>
      <c r="F99" s="199"/>
      <c r="G99" s="199"/>
      <c r="H99" s="199"/>
      <c r="I99" s="199"/>
      <c r="J99" s="200">
        <f>J198</f>
        <v>0</v>
      </c>
      <c r="K99" s="134"/>
      <c r="L99" s="201"/>
      <c r="S99" s="10"/>
      <c r="T99" s="10"/>
      <c r="U99" s="10"/>
      <c r="V99" s="10"/>
      <c r="W99" s="10"/>
      <c r="X99" s="10"/>
      <c r="Y99" s="10"/>
      <c r="Z99" s="10"/>
      <c r="AA99" s="10"/>
      <c r="AB99" s="10"/>
      <c r="AC99" s="10"/>
      <c r="AD99" s="10"/>
      <c r="AE99" s="10"/>
      <c r="AZ99" s="294" t="s">
        <v>1275</v>
      </c>
      <c r="BA99" s="294" t="s">
        <v>1</v>
      </c>
      <c r="BB99" s="294" t="s">
        <v>1</v>
      </c>
      <c r="BC99" s="294" t="s">
        <v>1276</v>
      </c>
      <c r="BD99" s="294" t="s">
        <v>86</v>
      </c>
    </row>
    <row r="100" s="10" customFormat="1" ht="19.92" customHeight="1">
      <c r="A100" s="10"/>
      <c r="B100" s="197"/>
      <c r="C100" s="134"/>
      <c r="D100" s="198" t="s">
        <v>1277</v>
      </c>
      <c r="E100" s="199"/>
      <c r="F100" s="199"/>
      <c r="G100" s="199"/>
      <c r="H100" s="199"/>
      <c r="I100" s="199"/>
      <c r="J100" s="200">
        <f>J261</f>
        <v>0</v>
      </c>
      <c r="K100" s="134"/>
      <c r="L100" s="201"/>
      <c r="S100" s="10"/>
      <c r="T100" s="10"/>
      <c r="U100" s="10"/>
      <c r="V100" s="10"/>
      <c r="W100" s="10"/>
      <c r="X100" s="10"/>
      <c r="Y100" s="10"/>
      <c r="Z100" s="10"/>
      <c r="AA100" s="10"/>
      <c r="AB100" s="10"/>
      <c r="AC100" s="10"/>
      <c r="AD100" s="10"/>
      <c r="AE100" s="10"/>
      <c r="AZ100" s="294" t="s">
        <v>1278</v>
      </c>
      <c r="BA100" s="294" t="s">
        <v>1</v>
      </c>
      <c r="BB100" s="294" t="s">
        <v>1</v>
      </c>
      <c r="BC100" s="294" t="s">
        <v>1279</v>
      </c>
      <c r="BD100" s="294" t="s">
        <v>86</v>
      </c>
    </row>
    <row r="101" s="10" customFormat="1" ht="19.92" customHeight="1">
      <c r="A101" s="10"/>
      <c r="B101" s="197"/>
      <c r="C101" s="134"/>
      <c r="D101" s="198" t="s">
        <v>1280</v>
      </c>
      <c r="E101" s="199"/>
      <c r="F101" s="199"/>
      <c r="G101" s="199"/>
      <c r="H101" s="199"/>
      <c r="I101" s="199"/>
      <c r="J101" s="200">
        <f>J505</f>
        <v>0</v>
      </c>
      <c r="K101" s="134"/>
      <c r="L101" s="201"/>
      <c r="S101" s="10"/>
      <c r="T101" s="10"/>
      <c r="U101" s="10"/>
      <c r="V101" s="10"/>
      <c r="W101" s="10"/>
      <c r="X101" s="10"/>
      <c r="Y101" s="10"/>
      <c r="Z101" s="10"/>
      <c r="AA101" s="10"/>
      <c r="AB101" s="10"/>
      <c r="AC101" s="10"/>
      <c r="AD101" s="10"/>
      <c r="AE101" s="10"/>
      <c r="AZ101" s="294" t="s">
        <v>1281</v>
      </c>
      <c r="BA101" s="294" t="s">
        <v>1</v>
      </c>
      <c r="BB101" s="294" t="s">
        <v>1</v>
      </c>
      <c r="BC101" s="294" t="s">
        <v>1282</v>
      </c>
      <c r="BD101" s="294" t="s">
        <v>86</v>
      </c>
    </row>
    <row r="102" s="10" customFormat="1" ht="19.92" customHeight="1">
      <c r="A102" s="10"/>
      <c r="B102" s="197"/>
      <c r="C102" s="134"/>
      <c r="D102" s="198" t="s">
        <v>1283</v>
      </c>
      <c r="E102" s="199"/>
      <c r="F102" s="199"/>
      <c r="G102" s="199"/>
      <c r="H102" s="199"/>
      <c r="I102" s="199"/>
      <c r="J102" s="200">
        <f>J810</f>
        <v>0</v>
      </c>
      <c r="K102" s="134"/>
      <c r="L102" s="201"/>
      <c r="S102" s="10"/>
      <c r="T102" s="10"/>
      <c r="U102" s="10"/>
      <c r="V102" s="10"/>
      <c r="W102" s="10"/>
      <c r="X102" s="10"/>
      <c r="Y102" s="10"/>
      <c r="Z102" s="10"/>
      <c r="AA102" s="10"/>
      <c r="AB102" s="10"/>
      <c r="AC102" s="10"/>
      <c r="AD102" s="10"/>
      <c r="AE102" s="10"/>
      <c r="AZ102" s="294" t="s">
        <v>1284</v>
      </c>
      <c r="BA102" s="294" t="s">
        <v>1</v>
      </c>
      <c r="BB102" s="294" t="s">
        <v>1</v>
      </c>
      <c r="BC102" s="294" t="s">
        <v>1285</v>
      </c>
      <c r="BD102" s="294" t="s">
        <v>86</v>
      </c>
    </row>
    <row r="103" s="10" customFormat="1" ht="19.92" customHeight="1">
      <c r="A103" s="10"/>
      <c r="B103" s="197"/>
      <c r="C103" s="134"/>
      <c r="D103" s="198" t="s">
        <v>1286</v>
      </c>
      <c r="E103" s="199"/>
      <c r="F103" s="199"/>
      <c r="G103" s="199"/>
      <c r="H103" s="199"/>
      <c r="I103" s="199"/>
      <c r="J103" s="200">
        <f>J843</f>
        <v>0</v>
      </c>
      <c r="K103" s="134"/>
      <c r="L103" s="201"/>
      <c r="S103" s="10"/>
      <c r="T103" s="10"/>
      <c r="U103" s="10"/>
      <c r="V103" s="10"/>
      <c r="W103" s="10"/>
      <c r="X103" s="10"/>
      <c r="Y103" s="10"/>
      <c r="Z103" s="10"/>
      <c r="AA103" s="10"/>
      <c r="AB103" s="10"/>
      <c r="AC103" s="10"/>
      <c r="AD103" s="10"/>
      <c r="AE103" s="10"/>
      <c r="AZ103" s="294" t="s">
        <v>1287</v>
      </c>
      <c r="BA103" s="294" t="s">
        <v>1</v>
      </c>
      <c r="BB103" s="294" t="s">
        <v>1</v>
      </c>
      <c r="BC103" s="294" t="s">
        <v>1288</v>
      </c>
      <c r="BD103" s="294" t="s">
        <v>86</v>
      </c>
    </row>
    <row r="104" s="10" customFormat="1" ht="19.92" customHeight="1">
      <c r="A104" s="10"/>
      <c r="B104" s="197"/>
      <c r="C104" s="134"/>
      <c r="D104" s="198" t="s">
        <v>321</v>
      </c>
      <c r="E104" s="199"/>
      <c r="F104" s="199"/>
      <c r="G104" s="199"/>
      <c r="H104" s="199"/>
      <c r="I104" s="199"/>
      <c r="J104" s="200">
        <f>J1096</f>
        <v>0</v>
      </c>
      <c r="K104" s="134"/>
      <c r="L104" s="201"/>
      <c r="S104" s="10"/>
      <c r="T104" s="10"/>
      <c r="U104" s="10"/>
      <c r="V104" s="10"/>
      <c r="W104" s="10"/>
      <c r="X104" s="10"/>
      <c r="Y104" s="10"/>
      <c r="Z104" s="10"/>
      <c r="AA104" s="10"/>
      <c r="AB104" s="10"/>
      <c r="AC104" s="10"/>
      <c r="AD104" s="10"/>
      <c r="AE104" s="10"/>
      <c r="AZ104" s="294" t="s">
        <v>1289</v>
      </c>
      <c r="BA104" s="294" t="s">
        <v>1</v>
      </c>
      <c r="BB104" s="294" t="s">
        <v>1</v>
      </c>
      <c r="BC104" s="294" t="s">
        <v>1290</v>
      </c>
      <c r="BD104" s="294" t="s">
        <v>86</v>
      </c>
    </row>
    <row r="105" s="10" customFormat="1" ht="19.92" customHeight="1">
      <c r="A105" s="10"/>
      <c r="B105" s="197"/>
      <c r="C105" s="134"/>
      <c r="D105" s="198" t="s">
        <v>322</v>
      </c>
      <c r="E105" s="199"/>
      <c r="F105" s="199"/>
      <c r="G105" s="199"/>
      <c r="H105" s="199"/>
      <c r="I105" s="199"/>
      <c r="J105" s="200">
        <f>J1223</f>
        <v>0</v>
      </c>
      <c r="K105" s="134"/>
      <c r="L105" s="201"/>
      <c r="S105" s="10"/>
      <c r="T105" s="10"/>
      <c r="U105" s="10"/>
      <c r="V105" s="10"/>
      <c r="W105" s="10"/>
      <c r="X105" s="10"/>
      <c r="Y105" s="10"/>
      <c r="Z105" s="10"/>
      <c r="AA105" s="10"/>
      <c r="AB105" s="10"/>
      <c r="AC105" s="10"/>
      <c r="AD105" s="10"/>
      <c r="AE105" s="10"/>
      <c r="AZ105" s="294" t="s">
        <v>1291</v>
      </c>
      <c r="BA105" s="294" t="s">
        <v>1</v>
      </c>
      <c r="BB105" s="294" t="s">
        <v>1</v>
      </c>
      <c r="BC105" s="294" t="s">
        <v>1292</v>
      </c>
      <c r="BD105" s="294" t="s">
        <v>86</v>
      </c>
    </row>
    <row r="106" s="10" customFormat="1" ht="19.92" customHeight="1">
      <c r="A106" s="10"/>
      <c r="B106" s="197"/>
      <c r="C106" s="134"/>
      <c r="D106" s="198" t="s">
        <v>323</v>
      </c>
      <c r="E106" s="199"/>
      <c r="F106" s="199"/>
      <c r="G106" s="199"/>
      <c r="H106" s="199"/>
      <c r="I106" s="199"/>
      <c r="J106" s="200">
        <f>J1233</f>
        <v>0</v>
      </c>
      <c r="K106" s="134"/>
      <c r="L106" s="201"/>
      <c r="S106" s="10"/>
      <c r="T106" s="10"/>
      <c r="U106" s="10"/>
      <c r="V106" s="10"/>
      <c r="W106" s="10"/>
      <c r="X106" s="10"/>
      <c r="Y106" s="10"/>
      <c r="Z106" s="10"/>
      <c r="AA106" s="10"/>
      <c r="AB106" s="10"/>
      <c r="AC106" s="10"/>
      <c r="AD106" s="10"/>
      <c r="AE106" s="10"/>
      <c r="AZ106" s="294" t="s">
        <v>1293</v>
      </c>
      <c r="BA106" s="294" t="s">
        <v>1</v>
      </c>
      <c r="BB106" s="294" t="s">
        <v>1</v>
      </c>
      <c r="BC106" s="294" t="s">
        <v>1294</v>
      </c>
      <c r="BD106" s="294" t="s">
        <v>86</v>
      </c>
    </row>
    <row r="107" s="9" customFormat="1" ht="24.96" customHeight="1">
      <c r="A107" s="9"/>
      <c r="B107" s="191"/>
      <c r="C107" s="192"/>
      <c r="D107" s="193" t="s">
        <v>324</v>
      </c>
      <c r="E107" s="194"/>
      <c r="F107" s="194"/>
      <c r="G107" s="194"/>
      <c r="H107" s="194"/>
      <c r="I107" s="194"/>
      <c r="J107" s="195">
        <f>J1236</f>
        <v>0</v>
      </c>
      <c r="K107" s="192"/>
      <c r="L107" s="196"/>
      <c r="S107" s="9"/>
      <c r="T107" s="9"/>
      <c r="U107" s="9"/>
      <c r="V107" s="9"/>
      <c r="W107" s="9"/>
      <c r="X107" s="9"/>
      <c r="Y107" s="9"/>
      <c r="Z107" s="9"/>
      <c r="AA107" s="9"/>
      <c r="AB107" s="9"/>
      <c r="AC107" s="9"/>
      <c r="AD107" s="9"/>
      <c r="AE107" s="9"/>
      <c r="AZ107" s="293" t="s">
        <v>1295</v>
      </c>
      <c r="BA107" s="293" t="s">
        <v>1</v>
      </c>
      <c r="BB107" s="293" t="s">
        <v>1</v>
      </c>
      <c r="BC107" s="293" t="s">
        <v>1296</v>
      </c>
      <c r="BD107" s="293" t="s">
        <v>86</v>
      </c>
    </row>
    <row r="108" s="10" customFormat="1" ht="19.92" customHeight="1">
      <c r="A108" s="10"/>
      <c r="B108" s="197"/>
      <c r="C108" s="134"/>
      <c r="D108" s="198" t="s">
        <v>1297</v>
      </c>
      <c r="E108" s="199"/>
      <c r="F108" s="199"/>
      <c r="G108" s="199"/>
      <c r="H108" s="199"/>
      <c r="I108" s="199"/>
      <c r="J108" s="200">
        <f>J1237</f>
        <v>0</v>
      </c>
      <c r="K108" s="134"/>
      <c r="L108" s="201"/>
      <c r="S108" s="10"/>
      <c r="T108" s="10"/>
      <c r="U108" s="10"/>
      <c r="V108" s="10"/>
      <c r="W108" s="10"/>
      <c r="X108" s="10"/>
      <c r="Y108" s="10"/>
      <c r="Z108" s="10"/>
      <c r="AA108" s="10"/>
      <c r="AB108" s="10"/>
      <c r="AC108" s="10"/>
      <c r="AD108" s="10"/>
      <c r="AE108" s="10"/>
      <c r="AZ108" s="294" t="s">
        <v>1298</v>
      </c>
      <c r="BA108" s="294" t="s">
        <v>1</v>
      </c>
      <c r="BB108" s="294" t="s">
        <v>1</v>
      </c>
      <c r="BC108" s="294" t="s">
        <v>1299</v>
      </c>
      <c r="BD108" s="294" t="s">
        <v>86</v>
      </c>
    </row>
    <row r="109" s="10" customFormat="1" ht="19.92" customHeight="1">
      <c r="A109" s="10"/>
      <c r="B109" s="197"/>
      <c r="C109" s="134"/>
      <c r="D109" s="198" t="s">
        <v>1300</v>
      </c>
      <c r="E109" s="199"/>
      <c r="F109" s="199"/>
      <c r="G109" s="199"/>
      <c r="H109" s="199"/>
      <c r="I109" s="199"/>
      <c r="J109" s="200">
        <f>J1264</f>
        <v>0</v>
      </c>
      <c r="K109" s="134"/>
      <c r="L109" s="201"/>
      <c r="S109" s="10"/>
      <c r="T109" s="10"/>
      <c r="U109" s="10"/>
      <c r="V109" s="10"/>
      <c r="W109" s="10"/>
      <c r="X109" s="10"/>
      <c r="Y109" s="10"/>
      <c r="Z109" s="10"/>
      <c r="AA109" s="10"/>
      <c r="AB109" s="10"/>
      <c r="AC109" s="10"/>
      <c r="AD109" s="10"/>
      <c r="AE109" s="10"/>
      <c r="AZ109" s="294" t="s">
        <v>1301</v>
      </c>
      <c r="BA109" s="294" t="s">
        <v>1</v>
      </c>
      <c r="BB109" s="294" t="s">
        <v>1</v>
      </c>
      <c r="BC109" s="294" t="s">
        <v>1302</v>
      </c>
      <c r="BD109" s="294" t="s">
        <v>86</v>
      </c>
    </row>
    <row r="110" s="10" customFormat="1" ht="19.92" customHeight="1">
      <c r="A110" s="10"/>
      <c r="B110" s="197"/>
      <c r="C110" s="134"/>
      <c r="D110" s="198" t="s">
        <v>1303</v>
      </c>
      <c r="E110" s="199"/>
      <c r="F110" s="199"/>
      <c r="G110" s="199"/>
      <c r="H110" s="199"/>
      <c r="I110" s="199"/>
      <c r="J110" s="200">
        <f>J1367</f>
        <v>0</v>
      </c>
      <c r="K110" s="134"/>
      <c r="L110" s="201"/>
      <c r="S110" s="10"/>
      <c r="T110" s="10"/>
      <c r="U110" s="10"/>
      <c r="V110" s="10"/>
      <c r="W110" s="10"/>
      <c r="X110" s="10"/>
      <c r="Y110" s="10"/>
      <c r="Z110" s="10"/>
      <c r="AA110" s="10"/>
      <c r="AB110" s="10"/>
      <c r="AC110" s="10"/>
      <c r="AD110" s="10"/>
      <c r="AE110" s="10"/>
      <c r="AZ110" s="294" t="s">
        <v>1304</v>
      </c>
      <c r="BA110" s="294" t="s">
        <v>1</v>
      </c>
      <c r="BB110" s="294" t="s">
        <v>1</v>
      </c>
      <c r="BC110" s="294" t="s">
        <v>1305</v>
      </c>
      <c r="BD110" s="294" t="s">
        <v>86</v>
      </c>
    </row>
    <row r="111" s="10" customFormat="1" ht="19.92" customHeight="1">
      <c r="A111" s="10"/>
      <c r="B111" s="197"/>
      <c r="C111" s="134"/>
      <c r="D111" s="198" t="s">
        <v>326</v>
      </c>
      <c r="E111" s="199"/>
      <c r="F111" s="199"/>
      <c r="G111" s="199"/>
      <c r="H111" s="199"/>
      <c r="I111" s="199"/>
      <c r="J111" s="200">
        <f>J1378</f>
        <v>0</v>
      </c>
      <c r="K111" s="134"/>
      <c r="L111" s="201"/>
      <c r="S111" s="10"/>
      <c r="T111" s="10"/>
      <c r="U111" s="10"/>
      <c r="V111" s="10"/>
      <c r="W111" s="10"/>
      <c r="X111" s="10"/>
      <c r="Y111" s="10"/>
      <c r="Z111" s="10"/>
      <c r="AA111" s="10"/>
      <c r="AB111" s="10"/>
      <c r="AC111" s="10"/>
      <c r="AD111" s="10"/>
      <c r="AE111" s="10"/>
    </row>
    <row r="112" s="10" customFormat="1" ht="19.92" customHeight="1">
      <c r="A112" s="10"/>
      <c r="B112" s="197"/>
      <c r="C112" s="134"/>
      <c r="D112" s="198" t="s">
        <v>327</v>
      </c>
      <c r="E112" s="199"/>
      <c r="F112" s="199"/>
      <c r="G112" s="199"/>
      <c r="H112" s="199"/>
      <c r="I112" s="199"/>
      <c r="J112" s="200">
        <f>J1690</f>
        <v>0</v>
      </c>
      <c r="K112" s="134"/>
      <c r="L112" s="201"/>
      <c r="S112" s="10"/>
      <c r="T112" s="10"/>
      <c r="U112" s="10"/>
      <c r="V112" s="10"/>
      <c r="W112" s="10"/>
      <c r="X112" s="10"/>
      <c r="Y112" s="10"/>
      <c r="Z112" s="10"/>
      <c r="AA112" s="10"/>
      <c r="AB112" s="10"/>
      <c r="AC112" s="10"/>
      <c r="AD112" s="10"/>
      <c r="AE112" s="10"/>
    </row>
    <row r="113" s="10" customFormat="1" ht="19.92" customHeight="1">
      <c r="A113" s="10"/>
      <c r="B113" s="197"/>
      <c r="C113" s="134"/>
      <c r="D113" s="198" t="s">
        <v>328</v>
      </c>
      <c r="E113" s="199"/>
      <c r="F113" s="199"/>
      <c r="G113" s="199"/>
      <c r="H113" s="199"/>
      <c r="I113" s="199"/>
      <c r="J113" s="200">
        <f>J1886</f>
        <v>0</v>
      </c>
      <c r="K113" s="134"/>
      <c r="L113" s="201"/>
      <c r="S113" s="10"/>
      <c r="T113" s="10"/>
      <c r="U113" s="10"/>
      <c r="V113" s="10"/>
      <c r="W113" s="10"/>
      <c r="X113" s="10"/>
      <c r="Y113" s="10"/>
      <c r="Z113" s="10"/>
      <c r="AA113" s="10"/>
      <c r="AB113" s="10"/>
      <c r="AC113" s="10"/>
      <c r="AD113" s="10"/>
      <c r="AE113" s="10"/>
    </row>
    <row r="114" s="10" customFormat="1" ht="19.92" customHeight="1">
      <c r="A114" s="10"/>
      <c r="B114" s="197"/>
      <c r="C114" s="134"/>
      <c r="D114" s="198" t="s">
        <v>329</v>
      </c>
      <c r="E114" s="199"/>
      <c r="F114" s="199"/>
      <c r="G114" s="199"/>
      <c r="H114" s="199"/>
      <c r="I114" s="199"/>
      <c r="J114" s="200">
        <f>J1954</f>
        <v>0</v>
      </c>
      <c r="K114" s="134"/>
      <c r="L114" s="201"/>
      <c r="S114" s="10"/>
      <c r="T114" s="10"/>
      <c r="U114" s="10"/>
      <c r="V114" s="10"/>
      <c r="W114" s="10"/>
      <c r="X114" s="10"/>
      <c r="Y114" s="10"/>
      <c r="Z114" s="10"/>
      <c r="AA114" s="10"/>
      <c r="AB114" s="10"/>
      <c r="AC114" s="10"/>
      <c r="AD114" s="10"/>
      <c r="AE114" s="10"/>
    </row>
    <row r="115" s="10" customFormat="1" ht="19.92" customHeight="1">
      <c r="A115" s="10"/>
      <c r="B115" s="197"/>
      <c r="C115" s="134"/>
      <c r="D115" s="198" t="s">
        <v>330</v>
      </c>
      <c r="E115" s="199"/>
      <c r="F115" s="199"/>
      <c r="G115" s="199"/>
      <c r="H115" s="199"/>
      <c r="I115" s="199"/>
      <c r="J115" s="200">
        <f>J1991</f>
        <v>0</v>
      </c>
      <c r="K115" s="134"/>
      <c r="L115" s="201"/>
      <c r="S115" s="10"/>
      <c r="T115" s="10"/>
      <c r="U115" s="10"/>
      <c r="V115" s="10"/>
      <c r="W115" s="10"/>
      <c r="X115" s="10"/>
      <c r="Y115" s="10"/>
      <c r="Z115" s="10"/>
      <c r="AA115" s="10"/>
      <c r="AB115" s="10"/>
      <c r="AC115" s="10"/>
      <c r="AD115" s="10"/>
      <c r="AE115" s="10"/>
    </row>
    <row r="116" s="10" customFormat="1" ht="19.92" customHeight="1">
      <c r="A116" s="10"/>
      <c r="B116" s="197"/>
      <c r="C116" s="134"/>
      <c r="D116" s="198" t="s">
        <v>331</v>
      </c>
      <c r="E116" s="199"/>
      <c r="F116" s="199"/>
      <c r="G116" s="199"/>
      <c r="H116" s="199"/>
      <c r="I116" s="199"/>
      <c r="J116" s="200">
        <f>J3026</f>
        <v>0</v>
      </c>
      <c r="K116" s="134"/>
      <c r="L116" s="201"/>
      <c r="S116" s="10"/>
      <c r="T116" s="10"/>
      <c r="U116" s="10"/>
      <c r="V116" s="10"/>
      <c r="W116" s="10"/>
      <c r="X116" s="10"/>
      <c r="Y116" s="10"/>
      <c r="Z116" s="10"/>
      <c r="AA116" s="10"/>
      <c r="AB116" s="10"/>
      <c r="AC116" s="10"/>
      <c r="AD116" s="10"/>
      <c r="AE116" s="10"/>
    </row>
    <row r="117" s="10" customFormat="1" ht="19.92" customHeight="1">
      <c r="A117" s="10"/>
      <c r="B117" s="197"/>
      <c r="C117" s="134"/>
      <c r="D117" s="198" t="s">
        <v>332</v>
      </c>
      <c r="E117" s="199"/>
      <c r="F117" s="199"/>
      <c r="G117" s="199"/>
      <c r="H117" s="199"/>
      <c r="I117" s="199"/>
      <c r="J117" s="200">
        <f>J3103</f>
        <v>0</v>
      </c>
      <c r="K117" s="134"/>
      <c r="L117" s="201"/>
      <c r="S117" s="10"/>
      <c r="T117" s="10"/>
      <c r="U117" s="10"/>
      <c r="V117" s="10"/>
      <c r="W117" s="10"/>
      <c r="X117" s="10"/>
      <c r="Y117" s="10"/>
      <c r="Z117" s="10"/>
      <c r="AA117" s="10"/>
      <c r="AB117" s="10"/>
      <c r="AC117" s="10"/>
      <c r="AD117" s="10"/>
      <c r="AE117" s="10"/>
    </row>
    <row r="118" s="10" customFormat="1" ht="19.92" customHeight="1">
      <c r="A118" s="10"/>
      <c r="B118" s="197"/>
      <c r="C118" s="134"/>
      <c r="D118" s="198" t="s">
        <v>1306</v>
      </c>
      <c r="E118" s="199"/>
      <c r="F118" s="199"/>
      <c r="G118" s="199"/>
      <c r="H118" s="199"/>
      <c r="I118" s="199"/>
      <c r="J118" s="200">
        <f>J3133</f>
        <v>0</v>
      </c>
      <c r="K118" s="134"/>
      <c r="L118" s="201"/>
      <c r="S118" s="10"/>
      <c r="T118" s="10"/>
      <c r="U118" s="10"/>
      <c r="V118" s="10"/>
      <c r="W118" s="10"/>
      <c r="X118" s="10"/>
      <c r="Y118" s="10"/>
      <c r="Z118" s="10"/>
      <c r="AA118" s="10"/>
      <c r="AB118" s="10"/>
      <c r="AC118" s="10"/>
      <c r="AD118" s="10"/>
      <c r="AE118" s="10"/>
    </row>
    <row r="119" s="10" customFormat="1" ht="19.92" customHeight="1">
      <c r="A119" s="10"/>
      <c r="B119" s="197"/>
      <c r="C119" s="134"/>
      <c r="D119" s="198" t="s">
        <v>1307</v>
      </c>
      <c r="E119" s="199"/>
      <c r="F119" s="199"/>
      <c r="G119" s="199"/>
      <c r="H119" s="199"/>
      <c r="I119" s="199"/>
      <c r="J119" s="200">
        <f>J3169</f>
        <v>0</v>
      </c>
      <c r="K119" s="134"/>
      <c r="L119" s="201"/>
      <c r="S119" s="10"/>
      <c r="T119" s="10"/>
      <c r="U119" s="10"/>
      <c r="V119" s="10"/>
      <c r="W119" s="10"/>
      <c r="X119" s="10"/>
      <c r="Y119" s="10"/>
      <c r="Z119" s="10"/>
      <c r="AA119" s="10"/>
      <c r="AB119" s="10"/>
      <c r="AC119" s="10"/>
      <c r="AD119" s="10"/>
      <c r="AE119" s="10"/>
    </row>
    <row r="120" s="10" customFormat="1" ht="19.92" customHeight="1">
      <c r="A120" s="10"/>
      <c r="B120" s="197"/>
      <c r="C120" s="134"/>
      <c r="D120" s="198" t="s">
        <v>333</v>
      </c>
      <c r="E120" s="199"/>
      <c r="F120" s="199"/>
      <c r="G120" s="199"/>
      <c r="H120" s="199"/>
      <c r="I120" s="199"/>
      <c r="J120" s="200">
        <f>J3182</f>
        <v>0</v>
      </c>
      <c r="K120" s="134"/>
      <c r="L120" s="201"/>
      <c r="S120" s="10"/>
      <c r="T120" s="10"/>
      <c r="U120" s="10"/>
      <c r="V120" s="10"/>
      <c r="W120" s="10"/>
      <c r="X120" s="10"/>
      <c r="Y120" s="10"/>
      <c r="Z120" s="10"/>
      <c r="AA120" s="10"/>
      <c r="AB120" s="10"/>
      <c r="AC120" s="10"/>
      <c r="AD120" s="10"/>
      <c r="AE120" s="10"/>
    </row>
    <row r="121" s="10" customFormat="1" ht="19.92" customHeight="1">
      <c r="A121" s="10"/>
      <c r="B121" s="197"/>
      <c r="C121" s="134"/>
      <c r="D121" s="198" t="s">
        <v>1308</v>
      </c>
      <c r="E121" s="199"/>
      <c r="F121" s="199"/>
      <c r="G121" s="199"/>
      <c r="H121" s="199"/>
      <c r="I121" s="199"/>
      <c r="J121" s="200">
        <f>J3199</f>
        <v>0</v>
      </c>
      <c r="K121" s="134"/>
      <c r="L121" s="201"/>
      <c r="S121" s="10"/>
      <c r="T121" s="10"/>
      <c r="U121" s="10"/>
      <c r="V121" s="10"/>
      <c r="W121" s="10"/>
      <c r="X121" s="10"/>
      <c r="Y121" s="10"/>
      <c r="Z121" s="10"/>
      <c r="AA121" s="10"/>
      <c r="AB121" s="10"/>
      <c r="AC121" s="10"/>
      <c r="AD121" s="10"/>
      <c r="AE121" s="10"/>
    </row>
    <row r="122" s="10" customFormat="1" ht="19.92" customHeight="1">
      <c r="A122" s="10"/>
      <c r="B122" s="197"/>
      <c r="C122" s="134"/>
      <c r="D122" s="198" t="s">
        <v>334</v>
      </c>
      <c r="E122" s="199"/>
      <c r="F122" s="199"/>
      <c r="G122" s="199"/>
      <c r="H122" s="199"/>
      <c r="I122" s="199"/>
      <c r="J122" s="200">
        <f>J3368</f>
        <v>0</v>
      </c>
      <c r="K122" s="134"/>
      <c r="L122" s="201"/>
      <c r="S122" s="10"/>
      <c r="T122" s="10"/>
      <c r="U122" s="10"/>
      <c r="V122" s="10"/>
      <c r="W122" s="10"/>
      <c r="X122" s="10"/>
      <c r="Y122" s="10"/>
      <c r="Z122" s="10"/>
      <c r="AA122" s="10"/>
      <c r="AB122" s="10"/>
      <c r="AC122" s="10"/>
      <c r="AD122" s="10"/>
      <c r="AE122" s="10"/>
    </row>
    <row r="123" s="10" customFormat="1" ht="19.92" customHeight="1">
      <c r="A123" s="10"/>
      <c r="B123" s="197"/>
      <c r="C123" s="134"/>
      <c r="D123" s="198" t="s">
        <v>1309</v>
      </c>
      <c r="E123" s="199"/>
      <c r="F123" s="199"/>
      <c r="G123" s="199"/>
      <c r="H123" s="199"/>
      <c r="I123" s="199"/>
      <c r="J123" s="200">
        <f>J3387</f>
        <v>0</v>
      </c>
      <c r="K123" s="134"/>
      <c r="L123" s="201"/>
      <c r="S123" s="10"/>
      <c r="T123" s="10"/>
      <c r="U123" s="10"/>
      <c r="V123" s="10"/>
      <c r="W123" s="10"/>
      <c r="X123" s="10"/>
      <c r="Y123" s="10"/>
      <c r="Z123" s="10"/>
      <c r="AA123" s="10"/>
      <c r="AB123" s="10"/>
      <c r="AC123" s="10"/>
      <c r="AD123" s="10"/>
      <c r="AE123" s="10"/>
    </row>
    <row r="124" s="10" customFormat="1" ht="19.92" customHeight="1">
      <c r="A124" s="10"/>
      <c r="B124" s="197"/>
      <c r="C124" s="134"/>
      <c r="D124" s="198" t="s">
        <v>1310</v>
      </c>
      <c r="E124" s="199"/>
      <c r="F124" s="199"/>
      <c r="G124" s="199"/>
      <c r="H124" s="199"/>
      <c r="I124" s="199"/>
      <c r="J124" s="200">
        <f>J3426</f>
        <v>0</v>
      </c>
      <c r="K124" s="134"/>
      <c r="L124" s="201"/>
      <c r="S124" s="10"/>
      <c r="T124" s="10"/>
      <c r="U124" s="10"/>
      <c r="V124" s="10"/>
      <c r="W124" s="10"/>
      <c r="X124" s="10"/>
      <c r="Y124" s="10"/>
      <c r="Z124" s="10"/>
      <c r="AA124" s="10"/>
      <c r="AB124" s="10"/>
      <c r="AC124" s="10"/>
      <c r="AD124" s="10"/>
      <c r="AE124" s="10"/>
    </row>
    <row r="125" s="2" customFormat="1" ht="21.84"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6.96" customHeight="1">
      <c r="A126" s="39"/>
      <c r="B126" s="67"/>
      <c r="C126" s="68"/>
      <c r="D126" s="68"/>
      <c r="E126" s="68"/>
      <c r="F126" s="68"/>
      <c r="G126" s="68"/>
      <c r="H126" s="68"/>
      <c r="I126" s="68"/>
      <c r="J126" s="68"/>
      <c r="K126" s="68"/>
      <c r="L126" s="64"/>
      <c r="S126" s="39"/>
      <c r="T126" s="39"/>
      <c r="U126" s="39"/>
      <c r="V126" s="39"/>
      <c r="W126" s="39"/>
      <c r="X126" s="39"/>
      <c r="Y126" s="39"/>
      <c r="Z126" s="39"/>
      <c r="AA126" s="39"/>
      <c r="AB126" s="39"/>
      <c r="AC126" s="39"/>
      <c r="AD126" s="39"/>
      <c r="AE126" s="39"/>
    </row>
    <row r="130" s="2" customFormat="1" ht="6.96" customHeight="1">
      <c r="A130" s="39"/>
      <c r="B130" s="69"/>
      <c r="C130" s="70"/>
      <c r="D130" s="70"/>
      <c r="E130" s="70"/>
      <c r="F130" s="70"/>
      <c r="G130" s="70"/>
      <c r="H130" s="70"/>
      <c r="I130" s="70"/>
      <c r="J130" s="70"/>
      <c r="K130" s="70"/>
      <c r="L130" s="64"/>
      <c r="S130" s="39"/>
      <c r="T130" s="39"/>
      <c r="U130" s="39"/>
      <c r="V130" s="39"/>
      <c r="W130" s="39"/>
      <c r="X130" s="39"/>
      <c r="Y130" s="39"/>
      <c r="Z130" s="39"/>
      <c r="AA130" s="39"/>
      <c r="AB130" s="39"/>
      <c r="AC130" s="39"/>
      <c r="AD130" s="39"/>
      <c r="AE130" s="39"/>
    </row>
    <row r="131" s="2" customFormat="1" ht="24.96" customHeight="1">
      <c r="A131" s="39"/>
      <c r="B131" s="40"/>
      <c r="C131" s="24" t="s">
        <v>335</v>
      </c>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2" customFormat="1" ht="6.96" customHeight="1">
      <c r="A132" s="39"/>
      <c r="B132" s="40"/>
      <c r="C132" s="41"/>
      <c r="D132" s="41"/>
      <c r="E132" s="41"/>
      <c r="F132" s="41"/>
      <c r="G132" s="41"/>
      <c r="H132" s="41"/>
      <c r="I132" s="41"/>
      <c r="J132" s="41"/>
      <c r="K132" s="41"/>
      <c r="L132" s="64"/>
      <c r="S132" s="39"/>
      <c r="T132" s="39"/>
      <c r="U132" s="39"/>
      <c r="V132" s="39"/>
      <c r="W132" s="39"/>
      <c r="X132" s="39"/>
      <c r="Y132" s="39"/>
      <c r="Z132" s="39"/>
      <c r="AA132" s="39"/>
      <c r="AB132" s="39"/>
      <c r="AC132" s="39"/>
      <c r="AD132" s="39"/>
      <c r="AE132" s="39"/>
    </row>
    <row r="133" s="2" customFormat="1" ht="12" customHeight="1">
      <c r="A133" s="39"/>
      <c r="B133" s="40"/>
      <c r="C133" s="33" t="s">
        <v>16</v>
      </c>
      <c r="D133" s="41"/>
      <c r="E133" s="41"/>
      <c r="F133" s="41"/>
      <c r="G133" s="41"/>
      <c r="H133" s="41"/>
      <c r="I133" s="41"/>
      <c r="J133" s="41"/>
      <c r="K133" s="41"/>
      <c r="L133" s="64"/>
      <c r="S133" s="39"/>
      <c r="T133" s="39"/>
      <c r="U133" s="39"/>
      <c r="V133" s="39"/>
      <c r="W133" s="39"/>
      <c r="X133" s="39"/>
      <c r="Y133" s="39"/>
      <c r="Z133" s="39"/>
      <c r="AA133" s="39"/>
      <c r="AB133" s="39"/>
      <c r="AC133" s="39"/>
      <c r="AD133" s="39"/>
      <c r="AE133" s="39"/>
    </row>
    <row r="134" s="2" customFormat="1" ht="16.5" customHeight="1">
      <c r="A134" s="39"/>
      <c r="B134" s="40"/>
      <c r="C134" s="41"/>
      <c r="D134" s="41"/>
      <c r="E134" s="186" t="str">
        <f>E7</f>
        <v>Rekonstrukce Kounicova domu, Berkova ul. č.p. 100, Česká Lípa</v>
      </c>
      <c r="F134" s="33"/>
      <c r="G134" s="33"/>
      <c r="H134" s="33"/>
      <c r="I134" s="41"/>
      <c r="J134" s="41"/>
      <c r="K134" s="41"/>
      <c r="L134" s="64"/>
      <c r="S134" s="39"/>
      <c r="T134" s="39"/>
      <c r="U134" s="39"/>
      <c r="V134" s="39"/>
      <c r="W134" s="39"/>
      <c r="X134" s="39"/>
      <c r="Y134" s="39"/>
      <c r="Z134" s="39"/>
      <c r="AA134" s="39"/>
      <c r="AB134" s="39"/>
      <c r="AC134" s="39"/>
      <c r="AD134" s="39"/>
      <c r="AE134" s="39"/>
    </row>
    <row r="135" s="2" customFormat="1" ht="12" customHeight="1">
      <c r="A135" s="39"/>
      <c r="B135" s="40"/>
      <c r="C135" s="33" t="s">
        <v>151</v>
      </c>
      <c r="D135" s="41"/>
      <c r="E135" s="41"/>
      <c r="F135" s="41"/>
      <c r="G135" s="41"/>
      <c r="H135" s="41"/>
      <c r="I135" s="41"/>
      <c r="J135" s="41"/>
      <c r="K135" s="41"/>
      <c r="L135" s="64"/>
      <c r="S135" s="39"/>
      <c r="T135" s="39"/>
      <c r="U135" s="39"/>
      <c r="V135" s="39"/>
      <c r="W135" s="39"/>
      <c r="X135" s="39"/>
      <c r="Y135" s="39"/>
      <c r="Z135" s="39"/>
      <c r="AA135" s="39"/>
      <c r="AB135" s="39"/>
      <c r="AC135" s="39"/>
      <c r="AD135" s="39"/>
      <c r="AE135" s="39"/>
    </row>
    <row r="136" s="2" customFormat="1" ht="16.5" customHeight="1">
      <c r="A136" s="39"/>
      <c r="B136" s="40"/>
      <c r="C136" s="41"/>
      <c r="D136" s="41"/>
      <c r="E136" s="77" t="str">
        <f>E9</f>
        <v>01 - Stavební část</v>
      </c>
      <c r="F136" s="41"/>
      <c r="G136" s="41"/>
      <c r="H136" s="41"/>
      <c r="I136" s="41"/>
      <c r="J136" s="41"/>
      <c r="K136" s="41"/>
      <c r="L136" s="64"/>
      <c r="S136" s="39"/>
      <c r="T136" s="39"/>
      <c r="U136" s="39"/>
      <c r="V136" s="39"/>
      <c r="W136" s="39"/>
      <c r="X136" s="39"/>
      <c r="Y136" s="39"/>
      <c r="Z136" s="39"/>
      <c r="AA136" s="39"/>
      <c r="AB136" s="39"/>
      <c r="AC136" s="39"/>
      <c r="AD136" s="39"/>
      <c r="AE136" s="39"/>
    </row>
    <row r="137" s="2" customFormat="1" ht="6.96" customHeight="1">
      <c r="A137" s="39"/>
      <c r="B137" s="40"/>
      <c r="C137" s="41"/>
      <c r="D137" s="41"/>
      <c r="E137" s="41"/>
      <c r="F137" s="41"/>
      <c r="G137" s="41"/>
      <c r="H137" s="41"/>
      <c r="I137" s="41"/>
      <c r="J137" s="41"/>
      <c r="K137" s="41"/>
      <c r="L137" s="64"/>
      <c r="S137" s="39"/>
      <c r="T137" s="39"/>
      <c r="U137" s="39"/>
      <c r="V137" s="39"/>
      <c r="W137" s="39"/>
      <c r="X137" s="39"/>
      <c r="Y137" s="39"/>
      <c r="Z137" s="39"/>
      <c r="AA137" s="39"/>
      <c r="AB137" s="39"/>
      <c r="AC137" s="39"/>
      <c r="AD137" s="39"/>
      <c r="AE137" s="39"/>
    </row>
    <row r="138" s="2" customFormat="1" ht="12" customHeight="1">
      <c r="A138" s="39"/>
      <c r="B138" s="40"/>
      <c r="C138" s="33" t="s">
        <v>20</v>
      </c>
      <c r="D138" s="41"/>
      <c r="E138" s="41"/>
      <c r="F138" s="28" t="str">
        <f>F12</f>
        <v>Berkova ul. č.p. 100</v>
      </c>
      <c r="G138" s="41"/>
      <c r="H138" s="41"/>
      <c r="I138" s="33" t="s">
        <v>22</v>
      </c>
      <c r="J138" s="80" t="str">
        <f>IF(J12="","",J12)</f>
        <v>5. 12. 2022</v>
      </c>
      <c r="K138" s="41"/>
      <c r="L138" s="64"/>
      <c r="S138" s="39"/>
      <c r="T138" s="39"/>
      <c r="U138" s="39"/>
      <c r="V138" s="39"/>
      <c r="W138" s="39"/>
      <c r="X138" s="39"/>
      <c r="Y138" s="39"/>
      <c r="Z138" s="39"/>
      <c r="AA138" s="39"/>
      <c r="AB138" s="39"/>
      <c r="AC138" s="39"/>
      <c r="AD138" s="39"/>
      <c r="AE138" s="39"/>
    </row>
    <row r="139" s="2" customFormat="1" ht="6.96" customHeight="1">
      <c r="A139" s="39"/>
      <c r="B139" s="40"/>
      <c r="C139" s="41"/>
      <c r="D139" s="41"/>
      <c r="E139" s="41"/>
      <c r="F139" s="41"/>
      <c r="G139" s="41"/>
      <c r="H139" s="41"/>
      <c r="I139" s="41"/>
      <c r="J139" s="41"/>
      <c r="K139" s="41"/>
      <c r="L139" s="64"/>
      <c r="S139" s="39"/>
      <c r="T139" s="39"/>
      <c r="U139" s="39"/>
      <c r="V139" s="39"/>
      <c r="W139" s="39"/>
      <c r="X139" s="39"/>
      <c r="Y139" s="39"/>
      <c r="Z139" s="39"/>
      <c r="AA139" s="39"/>
      <c r="AB139" s="39"/>
      <c r="AC139" s="39"/>
      <c r="AD139" s="39"/>
      <c r="AE139" s="39"/>
    </row>
    <row r="140" s="2" customFormat="1" ht="25.65" customHeight="1">
      <c r="A140" s="39"/>
      <c r="B140" s="40"/>
      <c r="C140" s="33" t="s">
        <v>24</v>
      </c>
      <c r="D140" s="41"/>
      <c r="E140" s="41"/>
      <c r="F140" s="28" t="str">
        <f>E15</f>
        <v>Město Česká Lípa</v>
      </c>
      <c r="G140" s="41"/>
      <c r="H140" s="41"/>
      <c r="I140" s="33" t="s">
        <v>30</v>
      </c>
      <c r="J140" s="37" t="str">
        <f>E21</f>
        <v>DigiTry Art Technologies s.r.o.</v>
      </c>
      <c r="K140" s="41"/>
      <c r="L140" s="64"/>
      <c r="S140" s="39"/>
      <c r="T140" s="39"/>
      <c r="U140" s="39"/>
      <c r="V140" s="39"/>
      <c r="W140" s="39"/>
      <c r="X140" s="39"/>
      <c r="Y140" s="39"/>
      <c r="Z140" s="39"/>
      <c r="AA140" s="39"/>
      <c r="AB140" s="39"/>
      <c r="AC140" s="39"/>
      <c r="AD140" s="39"/>
      <c r="AE140" s="39"/>
    </row>
    <row r="141" s="2" customFormat="1" ht="15.15" customHeight="1">
      <c r="A141" s="39"/>
      <c r="B141" s="40"/>
      <c r="C141" s="33" t="s">
        <v>28</v>
      </c>
      <c r="D141" s="41"/>
      <c r="E141" s="41"/>
      <c r="F141" s="28" t="str">
        <f>IF(E18="","",E18)</f>
        <v>Vyplň údaj</v>
      </c>
      <c r="G141" s="41"/>
      <c r="H141" s="41"/>
      <c r="I141" s="33" t="s">
        <v>33</v>
      </c>
      <c r="J141" s="37" t="str">
        <f>E24</f>
        <v>Ing. Jan Duben</v>
      </c>
      <c r="K141" s="41"/>
      <c r="L141" s="64"/>
      <c r="S141" s="39"/>
      <c r="T141" s="39"/>
      <c r="U141" s="39"/>
      <c r="V141" s="39"/>
      <c r="W141" s="39"/>
      <c r="X141" s="39"/>
      <c r="Y141" s="39"/>
      <c r="Z141" s="39"/>
      <c r="AA141" s="39"/>
      <c r="AB141" s="39"/>
      <c r="AC141" s="39"/>
      <c r="AD141" s="39"/>
      <c r="AE141" s="39"/>
    </row>
    <row r="142" s="2" customFormat="1" ht="10.32" customHeight="1">
      <c r="A142" s="39"/>
      <c r="B142" s="40"/>
      <c r="C142" s="41"/>
      <c r="D142" s="41"/>
      <c r="E142" s="41"/>
      <c r="F142" s="41"/>
      <c r="G142" s="41"/>
      <c r="H142" s="41"/>
      <c r="I142" s="41"/>
      <c r="J142" s="41"/>
      <c r="K142" s="41"/>
      <c r="L142" s="64"/>
      <c r="S142" s="39"/>
      <c r="T142" s="39"/>
      <c r="U142" s="39"/>
      <c r="V142" s="39"/>
      <c r="W142" s="39"/>
      <c r="X142" s="39"/>
      <c r="Y142" s="39"/>
      <c r="Z142" s="39"/>
      <c r="AA142" s="39"/>
      <c r="AB142" s="39"/>
      <c r="AC142" s="39"/>
      <c r="AD142" s="39"/>
      <c r="AE142" s="39"/>
    </row>
    <row r="143" s="11" customFormat="1" ht="29.28" customHeight="1">
      <c r="A143" s="202"/>
      <c r="B143" s="203"/>
      <c r="C143" s="204" t="s">
        <v>336</v>
      </c>
      <c r="D143" s="205" t="s">
        <v>61</v>
      </c>
      <c r="E143" s="205" t="s">
        <v>57</v>
      </c>
      <c r="F143" s="205" t="s">
        <v>58</v>
      </c>
      <c r="G143" s="205" t="s">
        <v>337</v>
      </c>
      <c r="H143" s="205" t="s">
        <v>338</v>
      </c>
      <c r="I143" s="205" t="s">
        <v>339</v>
      </c>
      <c r="J143" s="205" t="s">
        <v>315</v>
      </c>
      <c r="K143" s="206" t="s">
        <v>340</v>
      </c>
      <c r="L143" s="207"/>
      <c r="M143" s="101" t="s">
        <v>1</v>
      </c>
      <c r="N143" s="102" t="s">
        <v>40</v>
      </c>
      <c r="O143" s="102" t="s">
        <v>341</v>
      </c>
      <c r="P143" s="102" t="s">
        <v>342</v>
      </c>
      <c r="Q143" s="102" t="s">
        <v>343</v>
      </c>
      <c r="R143" s="102" t="s">
        <v>344</v>
      </c>
      <c r="S143" s="102" t="s">
        <v>345</v>
      </c>
      <c r="T143" s="103" t="s">
        <v>346</v>
      </c>
      <c r="U143" s="202"/>
      <c r="V143" s="202"/>
      <c r="W143" s="202"/>
      <c r="X143" s="202"/>
      <c r="Y143" s="202"/>
      <c r="Z143" s="202"/>
      <c r="AA143" s="202"/>
      <c r="AB143" s="202"/>
      <c r="AC143" s="202"/>
      <c r="AD143" s="202"/>
      <c r="AE143" s="202"/>
    </row>
    <row r="144" s="2" customFormat="1" ht="22.8" customHeight="1">
      <c r="A144" s="39"/>
      <c r="B144" s="40"/>
      <c r="C144" s="108" t="s">
        <v>347</v>
      </c>
      <c r="D144" s="41"/>
      <c r="E144" s="41"/>
      <c r="F144" s="41"/>
      <c r="G144" s="41"/>
      <c r="H144" s="41"/>
      <c r="I144" s="41"/>
      <c r="J144" s="208">
        <f>BK144</f>
        <v>0</v>
      </c>
      <c r="K144" s="41"/>
      <c r="L144" s="45"/>
      <c r="M144" s="104"/>
      <c r="N144" s="209"/>
      <c r="O144" s="105"/>
      <c r="P144" s="210">
        <f>P145+P1236</f>
        <v>0</v>
      </c>
      <c r="Q144" s="105"/>
      <c r="R144" s="210">
        <f>R145+R1236</f>
        <v>3665.5620670600001</v>
      </c>
      <c r="S144" s="105"/>
      <c r="T144" s="211">
        <f>T145+T1236</f>
        <v>74.157968000000011</v>
      </c>
      <c r="U144" s="39"/>
      <c r="V144" s="39"/>
      <c r="W144" s="39"/>
      <c r="X144" s="39"/>
      <c r="Y144" s="39"/>
      <c r="Z144" s="39"/>
      <c r="AA144" s="39"/>
      <c r="AB144" s="39"/>
      <c r="AC144" s="39"/>
      <c r="AD144" s="39"/>
      <c r="AE144" s="39"/>
      <c r="AT144" s="18" t="s">
        <v>75</v>
      </c>
      <c r="AU144" s="18" t="s">
        <v>317</v>
      </c>
      <c r="BK144" s="212">
        <f>BK145+BK1236</f>
        <v>0</v>
      </c>
    </row>
    <row r="145" s="12" customFormat="1" ht="25.92" customHeight="1">
      <c r="A145" s="12"/>
      <c r="B145" s="213"/>
      <c r="C145" s="214"/>
      <c r="D145" s="215" t="s">
        <v>75</v>
      </c>
      <c r="E145" s="216" t="s">
        <v>348</v>
      </c>
      <c r="F145" s="216" t="s">
        <v>349</v>
      </c>
      <c r="G145" s="214"/>
      <c r="H145" s="214"/>
      <c r="I145" s="217"/>
      <c r="J145" s="218">
        <f>BK145</f>
        <v>0</v>
      </c>
      <c r="K145" s="214"/>
      <c r="L145" s="219"/>
      <c r="M145" s="220"/>
      <c r="N145" s="221"/>
      <c r="O145" s="221"/>
      <c r="P145" s="222">
        <f>P146+P198+P261+P505+P810+P843+P1096+P1223+P1233</f>
        <v>0</v>
      </c>
      <c r="Q145" s="221"/>
      <c r="R145" s="222">
        <f>R146+R198+R261+R505+R810+R843+R1096+R1223+R1233</f>
        <v>2516.3119645000002</v>
      </c>
      <c r="S145" s="221"/>
      <c r="T145" s="223">
        <f>T146+T198+T261+T505+T810+T843+T1096+T1223+T1233</f>
        <v>74.148368000000005</v>
      </c>
      <c r="U145" s="12"/>
      <c r="V145" s="12"/>
      <c r="W145" s="12"/>
      <c r="X145" s="12"/>
      <c r="Y145" s="12"/>
      <c r="Z145" s="12"/>
      <c r="AA145" s="12"/>
      <c r="AB145" s="12"/>
      <c r="AC145" s="12"/>
      <c r="AD145" s="12"/>
      <c r="AE145" s="12"/>
      <c r="AR145" s="224" t="s">
        <v>84</v>
      </c>
      <c r="AT145" s="225" t="s">
        <v>75</v>
      </c>
      <c r="AU145" s="225" t="s">
        <v>76</v>
      </c>
      <c r="AY145" s="224" t="s">
        <v>350</v>
      </c>
      <c r="BK145" s="226">
        <f>BK146+BK198+BK261+BK505+BK810+BK843+BK1096+BK1223+BK1233</f>
        <v>0</v>
      </c>
    </row>
    <row r="146" s="12" customFormat="1" ht="22.8" customHeight="1">
      <c r="A146" s="12"/>
      <c r="B146" s="213"/>
      <c r="C146" s="214"/>
      <c r="D146" s="215" t="s">
        <v>75</v>
      </c>
      <c r="E146" s="227" t="s">
        <v>84</v>
      </c>
      <c r="F146" s="227" t="s">
        <v>351</v>
      </c>
      <c r="G146" s="214"/>
      <c r="H146" s="214"/>
      <c r="I146" s="217"/>
      <c r="J146" s="228">
        <f>BK146</f>
        <v>0</v>
      </c>
      <c r="K146" s="214"/>
      <c r="L146" s="219"/>
      <c r="M146" s="220"/>
      <c r="N146" s="221"/>
      <c r="O146" s="221"/>
      <c r="P146" s="222">
        <f>SUM(P147:P197)</f>
        <v>0</v>
      </c>
      <c r="Q146" s="221"/>
      <c r="R146" s="222">
        <f>SUM(R147:R197)</f>
        <v>1.722566</v>
      </c>
      <c r="S146" s="221"/>
      <c r="T146" s="223">
        <f>SUM(T147:T197)</f>
        <v>0</v>
      </c>
      <c r="U146" s="12"/>
      <c r="V146" s="12"/>
      <c r="W146" s="12"/>
      <c r="X146" s="12"/>
      <c r="Y146" s="12"/>
      <c r="Z146" s="12"/>
      <c r="AA146" s="12"/>
      <c r="AB146" s="12"/>
      <c r="AC146" s="12"/>
      <c r="AD146" s="12"/>
      <c r="AE146" s="12"/>
      <c r="AR146" s="224" t="s">
        <v>84</v>
      </c>
      <c r="AT146" s="225" t="s">
        <v>75</v>
      </c>
      <c r="AU146" s="225" t="s">
        <v>84</v>
      </c>
      <c r="AY146" s="224" t="s">
        <v>350</v>
      </c>
      <c r="BK146" s="226">
        <f>SUM(BK147:BK197)</f>
        <v>0</v>
      </c>
    </row>
    <row r="147" s="2" customFormat="1" ht="24.15" customHeight="1">
      <c r="A147" s="39"/>
      <c r="B147" s="40"/>
      <c r="C147" s="229" t="s">
        <v>84</v>
      </c>
      <c r="D147" s="229" t="s">
        <v>352</v>
      </c>
      <c r="E147" s="230" t="s">
        <v>1311</v>
      </c>
      <c r="F147" s="231" t="s">
        <v>1312</v>
      </c>
      <c r="G147" s="232" t="s">
        <v>374</v>
      </c>
      <c r="H147" s="233">
        <v>29.699999999999999</v>
      </c>
      <c r="I147" s="234"/>
      <c r="J147" s="235">
        <f>ROUND(I147*H147,2)</f>
        <v>0</v>
      </c>
      <c r="K147" s="231" t="s">
        <v>356</v>
      </c>
      <c r="L147" s="45"/>
      <c r="M147" s="236" t="s">
        <v>1</v>
      </c>
      <c r="N147" s="237" t="s">
        <v>41</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357</v>
      </c>
      <c r="AT147" s="240" t="s">
        <v>352</v>
      </c>
      <c r="AU147" s="240" t="s">
        <v>86</v>
      </c>
      <c r="AY147" s="18" t="s">
        <v>350</v>
      </c>
      <c r="BE147" s="241">
        <f>IF(N147="základní",J147,0)</f>
        <v>0</v>
      </c>
      <c r="BF147" s="241">
        <f>IF(N147="snížená",J147,0)</f>
        <v>0</v>
      </c>
      <c r="BG147" s="241">
        <f>IF(N147="zákl. přenesená",J147,0)</f>
        <v>0</v>
      </c>
      <c r="BH147" s="241">
        <f>IF(N147="sníž. přenesená",J147,0)</f>
        <v>0</v>
      </c>
      <c r="BI147" s="241">
        <f>IF(N147="nulová",J147,0)</f>
        <v>0</v>
      </c>
      <c r="BJ147" s="18" t="s">
        <v>84</v>
      </c>
      <c r="BK147" s="241">
        <f>ROUND(I147*H147,2)</f>
        <v>0</v>
      </c>
      <c r="BL147" s="18" t="s">
        <v>357</v>
      </c>
      <c r="BM147" s="240" t="s">
        <v>1313</v>
      </c>
    </row>
    <row r="148" s="2" customFormat="1">
      <c r="A148" s="39"/>
      <c r="B148" s="40"/>
      <c r="C148" s="41"/>
      <c r="D148" s="242" t="s">
        <v>359</v>
      </c>
      <c r="E148" s="41"/>
      <c r="F148" s="243" t="s">
        <v>1314</v>
      </c>
      <c r="G148" s="41"/>
      <c r="H148" s="41"/>
      <c r="I148" s="244"/>
      <c r="J148" s="41"/>
      <c r="K148" s="41"/>
      <c r="L148" s="45"/>
      <c r="M148" s="245"/>
      <c r="N148" s="246"/>
      <c r="O148" s="92"/>
      <c r="P148" s="92"/>
      <c r="Q148" s="92"/>
      <c r="R148" s="92"/>
      <c r="S148" s="92"/>
      <c r="T148" s="93"/>
      <c r="U148" s="39"/>
      <c r="V148" s="39"/>
      <c r="W148" s="39"/>
      <c r="X148" s="39"/>
      <c r="Y148" s="39"/>
      <c r="Z148" s="39"/>
      <c r="AA148" s="39"/>
      <c r="AB148" s="39"/>
      <c r="AC148" s="39"/>
      <c r="AD148" s="39"/>
      <c r="AE148" s="39"/>
      <c r="AT148" s="18" t="s">
        <v>359</v>
      </c>
      <c r="AU148" s="18" t="s">
        <v>86</v>
      </c>
    </row>
    <row r="149" s="13" customFormat="1">
      <c r="A149" s="13"/>
      <c r="B149" s="247"/>
      <c r="C149" s="248"/>
      <c r="D149" s="242" t="s">
        <v>361</v>
      </c>
      <c r="E149" s="249" t="s">
        <v>1</v>
      </c>
      <c r="F149" s="250" t="s">
        <v>1315</v>
      </c>
      <c r="G149" s="248"/>
      <c r="H149" s="251">
        <v>11.699999999999999</v>
      </c>
      <c r="I149" s="252"/>
      <c r="J149" s="248"/>
      <c r="K149" s="248"/>
      <c r="L149" s="253"/>
      <c r="M149" s="254"/>
      <c r="N149" s="255"/>
      <c r="O149" s="255"/>
      <c r="P149" s="255"/>
      <c r="Q149" s="255"/>
      <c r="R149" s="255"/>
      <c r="S149" s="255"/>
      <c r="T149" s="256"/>
      <c r="U149" s="13"/>
      <c r="V149" s="13"/>
      <c r="W149" s="13"/>
      <c r="X149" s="13"/>
      <c r="Y149" s="13"/>
      <c r="Z149" s="13"/>
      <c r="AA149" s="13"/>
      <c r="AB149" s="13"/>
      <c r="AC149" s="13"/>
      <c r="AD149" s="13"/>
      <c r="AE149" s="13"/>
      <c r="AT149" s="257" t="s">
        <v>361</v>
      </c>
      <c r="AU149" s="257" t="s">
        <v>86</v>
      </c>
      <c r="AV149" s="13" t="s">
        <v>86</v>
      </c>
      <c r="AW149" s="13" t="s">
        <v>32</v>
      </c>
      <c r="AX149" s="13" t="s">
        <v>76</v>
      </c>
      <c r="AY149" s="257" t="s">
        <v>350</v>
      </c>
    </row>
    <row r="150" s="13" customFormat="1">
      <c r="A150" s="13"/>
      <c r="B150" s="247"/>
      <c r="C150" s="248"/>
      <c r="D150" s="242" t="s">
        <v>361</v>
      </c>
      <c r="E150" s="249" t="s">
        <v>1</v>
      </c>
      <c r="F150" s="250" t="s">
        <v>1316</v>
      </c>
      <c r="G150" s="248"/>
      <c r="H150" s="251">
        <v>18</v>
      </c>
      <c r="I150" s="252"/>
      <c r="J150" s="248"/>
      <c r="K150" s="248"/>
      <c r="L150" s="253"/>
      <c r="M150" s="254"/>
      <c r="N150" s="255"/>
      <c r="O150" s="255"/>
      <c r="P150" s="255"/>
      <c r="Q150" s="255"/>
      <c r="R150" s="255"/>
      <c r="S150" s="255"/>
      <c r="T150" s="256"/>
      <c r="U150" s="13"/>
      <c r="V150" s="13"/>
      <c r="W150" s="13"/>
      <c r="X150" s="13"/>
      <c r="Y150" s="13"/>
      <c r="Z150" s="13"/>
      <c r="AA150" s="13"/>
      <c r="AB150" s="13"/>
      <c r="AC150" s="13"/>
      <c r="AD150" s="13"/>
      <c r="AE150" s="13"/>
      <c r="AT150" s="257" t="s">
        <v>361</v>
      </c>
      <c r="AU150" s="257" t="s">
        <v>86</v>
      </c>
      <c r="AV150" s="13" t="s">
        <v>86</v>
      </c>
      <c r="AW150" s="13" t="s">
        <v>32</v>
      </c>
      <c r="AX150" s="13" t="s">
        <v>76</v>
      </c>
      <c r="AY150" s="257" t="s">
        <v>350</v>
      </c>
    </row>
    <row r="151" s="14" customFormat="1">
      <c r="A151" s="14"/>
      <c r="B151" s="258"/>
      <c r="C151" s="259"/>
      <c r="D151" s="242" t="s">
        <v>361</v>
      </c>
      <c r="E151" s="260" t="s">
        <v>1110</v>
      </c>
      <c r="F151" s="261" t="s">
        <v>364</v>
      </c>
      <c r="G151" s="259"/>
      <c r="H151" s="262">
        <v>29.699999999999999</v>
      </c>
      <c r="I151" s="263"/>
      <c r="J151" s="259"/>
      <c r="K151" s="259"/>
      <c r="L151" s="264"/>
      <c r="M151" s="265"/>
      <c r="N151" s="266"/>
      <c r="O151" s="266"/>
      <c r="P151" s="266"/>
      <c r="Q151" s="266"/>
      <c r="R151" s="266"/>
      <c r="S151" s="266"/>
      <c r="T151" s="267"/>
      <c r="U151" s="14"/>
      <c r="V151" s="14"/>
      <c r="W151" s="14"/>
      <c r="X151" s="14"/>
      <c r="Y151" s="14"/>
      <c r="Z151" s="14"/>
      <c r="AA151" s="14"/>
      <c r="AB151" s="14"/>
      <c r="AC151" s="14"/>
      <c r="AD151" s="14"/>
      <c r="AE151" s="14"/>
      <c r="AT151" s="268" t="s">
        <v>361</v>
      </c>
      <c r="AU151" s="268" t="s">
        <v>86</v>
      </c>
      <c r="AV151" s="14" t="s">
        <v>357</v>
      </c>
      <c r="AW151" s="14" t="s">
        <v>32</v>
      </c>
      <c r="AX151" s="14" t="s">
        <v>84</v>
      </c>
      <c r="AY151" s="268" t="s">
        <v>350</v>
      </c>
    </row>
    <row r="152" s="2" customFormat="1" ht="33" customHeight="1">
      <c r="A152" s="39"/>
      <c r="B152" s="40"/>
      <c r="C152" s="229" t="s">
        <v>86</v>
      </c>
      <c r="D152" s="229" t="s">
        <v>352</v>
      </c>
      <c r="E152" s="230" t="s">
        <v>1317</v>
      </c>
      <c r="F152" s="231" t="s">
        <v>1318</v>
      </c>
      <c r="G152" s="232" t="s">
        <v>374</v>
      </c>
      <c r="H152" s="233">
        <v>9.0600000000000005</v>
      </c>
      <c r="I152" s="234"/>
      <c r="J152" s="235">
        <f>ROUND(I152*H152,2)</f>
        <v>0</v>
      </c>
      <c r="K152" s="231" t="s">
        <v>356</v>
      </c>
      <c r="L152" s="45"/>
      <c r="M152" s="236" t="s">
        <v>1</v>
      </c>
      <c r="N152" s="237" t="s">
        <v>41</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357</v>
      </c>
      <c r="AT152" s="240" t="s">
        <v>352</v>
      </c>
      <c r="AU152" s="240" t="s">
        <v>86</v>
      </c>
      <c r="AY152" s="18" t="s">
        <v>350</v>
      </c>
      <c r="BE152" s="241">
        <f>IF(N152="základní",J152,0)</f>
        <v>0</v>
      </c>
      <c r="BF152" s="241">
        <f>IF(N152="snížená",J152,0)</f>
        <v>0</v>
      </c>
      <c r="BG152" s="241">
        <f>IF(N152="zákl. přenesená",J152,0)</f>
        <v>0</v>
      </c>
      <c r="BH152" s="241">
        <f>IF(N152="sníž. přenesená",J152,0)</f>
        <v>0</v>
      </c>
      <c r="BI152" s="241">
        <f>IF(N152="nulová",J152,0)</f>
        <v>0</v>
      </c>
      <c r="BJ152" s="18" t="s">
        <v>84</v>
      </c>
      <c r="BK152" s="241">
        <f>ROUND(I152*H152,2)</f>
        <v>0</v>
      </c>
      <c r="BL152" s="18" t="s">
        <v>357</v>
      </c>
      <c r="BM152" s="240" t="s">
        <v>1319</v>
      </c>
    </row>
    <row r="153" s="2" customFormat="1">
      <c r="A153" s="39"/>
      <c r="B153" s="40"/>
      <c r="C153" s="41"/>
      <c r="D153" s="242" t="s">
        <v>359</v>
      </c>
      <c r="E153" s="41"/>
      <c r="F153" s="243" t="s">
        <v>1320</v>
      </c>
      <c r="G153" s="41"/>
      <c r="H153" s="41"/>
      <c r="I153" s="244"/>
      <c r="J153" s="41"/>
      <c r="K153" s="41"/>
      <c r="L153" s="45"/>
      <c r="M153" s="245"/>
      <c r="N153" s="246"/>
      <c r="O153" s="92"/>
      <c r="P153" s="92"/>
      <c r="Q153" s="92"/>
      <c r="R153" s="92"/>
      <c r="S153" s="92"/>
      <c r="T153" s="93"/>
      <c r="U153" s="39"/>
      <c r="V153" s="39"/>
      <c r="W153" s="39"/>
      <c r="X153" s="39"/>
      <c r="Y153" s="39"/>
      <c r="Z153" s="39"/>
      <c r="AA153" s="39"/>
      <c r="AB153" s="39"/>
      <c r="AC153" s="39"/>
      <c r="AD153" s="39"/>
      <c r="AE153" s="39"/>
      <c r="AT153" s="18" t="s">
        <v>359</v>
      </c>
      <c r="AU153" s="18" t="s">
        <v>86</v>
      </c>
    </row>
    <row r="154" s="13" customFormat="1">
      <c r="A154" s="13"/>
      <c r="B154" s="247"/>
      <c r="C154" s="248"/>
      <c r="D154" s="242" t="s">
        <v>361</v>
      </c>
      <c r="E154" s="249" t="s">
        <v>1157</v>
      </c>
      <c r="F154" s="250" t="s">
        <v>1321</v>
      </c>
      <c r="G154" s="248"/>
      <c r="H154" s="251">
        <v>9.0600000000000005</v>
      </c>
      <c r="I154" s="252"/>
      <c r="J154" s="248"/>
      <c r="K154" s="248"/>
      <c r="L154" s="253"/>
      <c r="M154" s="254"/>
      <c r="N154" s="255"/>
      <c r="O154" s="255"/>
      <c r="P154" s="255"/>
      <c r="Q154" s="255"/>
      <c r="R154" s="255"/>
      <c r="S154" s="255"/>
      <c r="T154" s="256"/>
      <c r="U154" s="13"/>
      <c r="V154" s="13"/>
      <c r="W154" s="13"/>
      <c r="X154" s="13"/>
      <c r="Y154" s="13"/>
      <c r="Z154" s="13"/>
      <c r="AA154" s="13"/>
      <c r="AB154" s="13"/>
      <c r="AC154" s="13"/>
      <c r="AD154" s="13"/>
      <c r="AE154" s="13"/>
      <c r="AT154" s="257" t="s">
        <v>361</v>
      </c>
      <c r="AU154" s="257" t="s">
        <v>86</v>
      </c>
      <c r="AV154" s="13" t="s">
        <v>86</v>
      </c>
      <c r="AW154" s="13" t="s">
        <v>32</v>
      </c>
      <c r="AX154" s="13" t="s">
        <v>84</v>
      </c>
      <c r="AY154" s="257" t="s">
        <v>350</v>
      </c>
    </row>
    <row r="155" s="2" customFormat="1" ht="24.15" customHeight="1">
      <c r="A155" s="39"/>
      <c r="B155" s="40"/>
      <c r="C155" s="229" t="s">
        <v>371</v>
      </c>
      <c r="D155" s="229" t="s">
        <v>352</v>
      </c>
      <c r="E155" s="230" t="s">
        <v>390</v>
      </c>
      <c r="F155" s="231" t="s">
        <v>391</v>
      </c>
      <c r="G155" s="232" t="s">
        <v>374</v>
      </c>
      <c r="H155" s="233">
        <v>31.530000000000001</v>
      </c>
      <c r="I155" s="234"/>
      <c r="J155" s="235">
        <f>ROUND(I155*H155,2)</f>
        <v>0</v>
      </c>
      <c r="K155" s="231" t="s">
        <v>356</v>
      </c>
      <c r="L155" s="45"/>
      <c r="M155" s="236" t="s">
        <v>1</v>
      </c>
      <c r="N155" s="237" t="s">
        <v>41</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357</v>
      </c>
      <c r="AT155" s="240" t="s">
        <v>352</v>
      </c>
      <c r="AU155" s="240" t="s">
        <v>86</v>
      </c>
      <c r="AY155" s="18" t="s">
        <v>350</v>
      </c>
      <c r="BE155" s="241">
        <f>IF(N155="základní",J155,0)</f>
        <v>0</v>
      </c>
      <c r="BF155" s="241">
        <f>IF(N155="snížená",J155,0)</f>
        <v>0</v>
      </c>
      <c r="BG155" s="241">
        <f>IF(N155="zákl. přenesená",J155,0)</f>
        <v>0</v>
      </c>
      <c r="BH155" s="241">
        <f>IF(N155="sníž. přenesená",J155,0)</f>
        <v>0</v>
      </c>
      <c r="BI155" s="241">
        <f>IF(N155="nulová",J155,0)</f>
        <v>0</v>
      </c>
      <c r="BJ155" s="18" t="s">
        <v>84</v>
      </c>
      <c r="BK155" s="241">
        <f>ROUND(I155*H155,2)</f>
        <v>0</v>
      </c>
      <c r="BL155" s="18" t="s">
        <v>357</v>
      </c>
      <c r="BM155" s="240" t="s">
        <v>1322</v>
      </c>
    </row>
    <row r="156" s="2" customFormat="1">
      <c r="A156" s="39"/>
      <c r="B156" s="40"/>
      <c r="C156" s="41"/>
      <c r="D156" s="242" t="s">
        <v>359</v>
      </c>
      <c r="E156" s="41"/>
      <c r="F156" s="243" t="s">
        <v>393</v>
      </c>
      <c r="G156" s="41"/>
      <c r="H156" s="41"/>
      <c r="I156" s="244"/>
      <c r="J156" s="41"/>
      <c r="K156" s="41"/>
      <c r="L156" s="45"/>
      <c r="M156" s="245"/>
      <c r="N156" s="246"/>
      <c r="O156" s="92"/>
      <c r="P156" s="92"/>
      <c r="Q156" s="92"/>
      <c r="R156" s="92"/>
      <c r="S156" s="92"/>
      <c r="T156" s="93"/>
      <c r="U156" s="39"/>
      <c r="V156" s="39"/>
      <c r="W156" s="39"/>
      <c r="X156" s="39"/>
      <c r="Y156" s="39"/>
      <c r="Z156" s="39"/>
      <c r="AA156" s="39"/>
      <c r="AB156" s="39"/>
      <c r="AC156" s="39"/>
      <c r="AD156" s="39"/>
      <c r="AE156" s="39"/>
      <c r="AT156" s="18" t="s">
        <v>359</v>
      </c>
      <c r="AU156" s="18" t="s">
        <v>86</v>
      </c>
    </row>
    <row r="157" s="13" customFormat="1">
      <c r="A157" s="13"/>
      <c r="B157" s="247"/>
      <c r="C157" s="248"/>
      <c r="D157" s="242" t="s">
        <v>361</v>
      </c>
      <c r="E157" s="249" t="s">
        <v>1289</v>
      </c>
      <c r="F157" s="250" t="s">
        <v>1323</v>
      </c>
      <c r="G157" s="248"/>
      <c r="H157" s="251">
        <v>31.530000000000001</v>
      </c>
      <c r="I157" s="252"/>
      <c r="J157" s="248"/>
      <c r="K157" s="248"/>
      <c r="L157" s="253"/>
      <c r="M157" s="254"/>
      <c r="N157" s="255"/>
      <c r="O157" s="255"/>
      <c r="P157" s="255"/>
      <c r="Q157" s="255"/>
      <c r="R157" s="255"/>
      <c r="S157" s="255"/>
      <c r="T157" s="256"/>
      <c r="U157" s="13"/>
      <c r="V157" s="13"/>
      <c r="W157" s="13"/>
      <c r="X157" s="13"/>
      <c r="Y157" s="13"/>
      <c r="Z157" s="13"/>
      <c r="AA157" s="13"/>
      <c r="AB157" s="13"/>
      <c r="AC157" s="13"/>
      <c r="AD157" s="13"/>
      <c r="AE157" s="13"/>
      <c r="AT157" s="257" t="s">
        <v>361</v>
      </c>
      <c r="AU157" s="257" t="s">
        <v>86</v>
      </c>
      <c r="AV157" s="13" t="s">
        <v>86</v>
      </c>
      <c r="AW157" s="13" t="s">
        <v>32</v>
      </c>
      <c r="AX157" s="13" t="s">
        <v>84</v>
      </c>
      <c r="AY157" s="257" t="s">
        <v>350</v>
      </c>
    </row>
    <row r="158" s="2" customFormat="1" ht="37.8" customHeight="1">
      <c r="A158" s="39"/>
      <c r="B158" s="40"/>
      <c r="C158" s="229" t="s">
        <v>357</v>
      </c>
      <c r="D158" s="229" t="s">
        <v>352</v>
      </c>
      <c r="E158" s="230" t="s">
        <v>457</v>
      </c>
      <c r="F158" s="231" t="s">
        <v>458</v>
      </c>
      <c r="G158" s="232" t="s">
        <v>374</v>
      </c>
      <c r="H158" s="233">
        <v>31.530000000000001</v>
      </c>
      <c r="I158" s="234"/>
      <c r="J158" s="235">
        <f>ROUND(I158*H158,2)</f>
        <v>0</v>
      </c>
      <c r="K158" s="231" t="s">
        <v>356</v>
      </c>
      <c r="L158" s="45"/>
      <c r="M158" s="236" t="s">
        <v>1</v>
      </c>
      <c r="N158" s="237" t="s">
        <v>41</v>
      </c>
      <c r="O158" s="92"/>
      <c r="P158" s="238">
        <f>O158*H158</f>
        <v>0</v>
      </c>
      <c r="Q158" s="238">
        <v>0</v>
      </c>
      <c r="R158" s="238">
        <f>Q158*H158</f>
        <v>0</v>
      </c>
      <c r="S158" s="238">
        <v>0</v>
      </c>
      <c r="T158" s="239">
        <f>S158*H158</f>
        <v>0</v>
      </c>
      <c r="U158" s="39"/>
      <c r="V158" s="39"/>
      <c r="W158" s="39"/>
      <c r="X158" s="39"/>
      <c r="Y158" s="39"/>
      <c r="Z158" s="39"/>
      <c r="AA158" s="39"/>
      <c r="AB158" s="39"/>
      <c r="AC158" s="39"/>
      <c r="AD158" s="39"/>
      <c r="AE158" s="39"/>
      <c r="AR158" s="240" t="s">
        <v>357</v>
      </c>
      <c r="AT158" s="240" t="s">
        <v>352</v>
      </c>
      <c r="AU158" s="240" t="s">
        <v>86</v>
      </c>
      <c r="AY158" s="18" t="s">
        <v>350</v>
      </c>
      <c r="BE158" s="241">
        <f>IF(N158="základní",J158,0)</f>
        <v>0</v>
      </c>
      <c r="BF158" s="241">
        <f>IF(N158="snížená",J158,0)</f>
        <v>0</v>
      </c>
      <c r="BG158" s="241">
        <f>IF(N158="zákl. přenesená",J158,0)</f>
        <v>0</v>
      </c>
      <c r="BH158" s="241">
        <f>IF(N158="sníž. přenesená",J158,0)</f>
        <v>0</v>
      </c>
      <c r="BI158" s="241">
        <f>IF(N158="nulová",J158,0)</f>
        <v>0</v>
      </c>
      <c r="BJ158" s="18" t="s">
        <v>84</v>
      </c>
      <c r="BK158" s="241">
        <f>ROUND(I158*H158,2)</f>
        <v>0</v>
      </c>
      <c r="BL158" s="18" t="s">
        <v>357</v>
      </c>
      <c r="BM158" s="240" t="s">
        <v>1324</v>
      </c>
    </row>
    <row r="159" s="2" customFormat="1">
      <c r="A159" s="39"/>
      <c r="B159" s="40"/>
      <c r="C159" s="41"/>
      <c r="D159" s="242" t="s">
        <v>359</v>
      </c>
      <c r="E159" s="41"/>
      <c r="F159" s="243" t="s">
        <v>460</v>
      </c>
      <c r="G159" s="41"/>
      <c r="H159" s="41"/>
      <c r="I159" s="244"/>
      <c r="J159" s="41"/>
      <c r="K159" s="41"/>
      <c r="L159" s="45"/>
      <c r="M159" s="245"/>
      <c r="N159" s="246"/>
      <c r="O159" s="92"/>
      <c r="P159" s="92"/>
      <c r="Q159" s="92"/>
      <c r="R159" s="92"/>
      <c r="S159" s="92"/>
      <c r="T159" s="93"/>
      <c r="U159" s="39"/>
      <c r="V159" s="39"/>
      <c r="W159" s="39"/>
      <c r="X159" s="39"/>
      <c r="Y159" s="39"/>
      <c r="Z159" s="39"/>
      <c r="AA159" s="39"/>
      <c r="AB159" s="39"/>
      <c r="AC159" s="39"/>
      <c r="AD159" s="39"/>
      <c r="AE159" s="39"/>
      <c r="AT159" s="18" t="s">
        <v>359</v>
      </c>
      <c r="AU159" s="18" t="s">
        <v>86</v>
      </c>
    </row>
    <row r="160" s="13" customFormat="1">
      <c r="A160" s="13"/>
      <c r="B160" s="247"/>
      <c r="C160" s="248"/>
      <c r="D160" s="242" t="s">
        <v>361</v>
      </c>
      <c r="E160" s="249" t="s">
        <v>1</v>
      </c>
      <c r="F160" s="250" t="s">
        <v>1325</v>
      </c>
      <c r="G160" s="248"/>
      <c r="H160" s="251">
        <v>31.530000000000001</v>
      </c>
      <c r="I160" s="252"/>
      <c r="J160" s="248"/>
      <c r="K160" s="248"/>
      <c r="L160" s="253"/>
      <c r="M160" s="254"/>
      <c r="N160" s="255"/>
      <c r="O160" s="255"/>
      <c r="P160" s="255"/>
      <c r="Q160" s="255"/>
      <c r="R160" s="255"/>
      <c r="S160" s="255"/>
      <c r="T160" s="256"/>
      <c r="U160" s="13"/>
      <c r="V160" s="13"/>
      <c r="W160" s="13"/>
      <c r="X160" s="13"/>
      <c r="Y160" s="13"/>
      <c r="Z160" s="13"/>
      <c r="AA160" s="13"/>
      <c r="AB160" s="13"/>
      <c r="AC160" s="13"/>
      <c r="AD160" s="13"/>
      <c r="AE160" s="13"/>
      <c r="AT160" s="257" t="s">
        <v>361</v>
      </c>
      <c r="AU160" s="257" t="s">
        <v>86</v>
      </c>
      <c r="AV160" s="13" t="s">
        <v>86</v>
      </c>
      <c r="AW160" s="13" t="s">
        <v>32</v>
      </c>
      <c r="AX160" s="13" t="s">
        <v>84</v>
      </c>
      <c r="AY160" s="257" t="s">
        <v>350</v>
      </c>
    </row>
    <row r="161" s="2" customFormat="1" ht="37.8" customHeight="1">
      <c r="A161" s="39"/>
      <c r="B161" s="40"/>
      <c r="C161" s="229" t="s">
        <v>389</v>
      </c>
      <c r="D161" s="229" t="s">
        <v>352</v>
      </c>
      <c r="E161" s="230" t="s">
        <v>463</v>
      </c>
      <c r="F161" s="231" t="s">
        <v>464</v>
      </c>
      <c r="G161" s="232" t="s">
        <v>374</v>
      </c>
      <c r="H161" s="233">
        <v>157.65000000000001</v>
      </c>
      <c r="I161" s="234"/>
      <c r="J161" s="235">
        <f>ROUND(I161*H161,2)</f>
        <v>0</v>
      </c>
      <c r="K161" s="231" t="s">
        <v>356</v>
      </c>
      <c r="L161" s="45"/>
      <c r="M161" s="236" t="s">
        <v>1</v>
      </c>
      <c r="N161" s="237" t="s">
        <v>41</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357</v>
      </c>
      <c r="AT161" s="240" t="s">
        <v>352</v>
      </c>
      <c r="AU161" s="240" t="s">
        <v>86</v>
      </c>
      <c r="AY161" s="18" t="s">
        <v>350</v>
      </c>
      <c r="BE161" s="241">
        <f>IF(N161="základní",J161,0)</f>
        <v>0</v>
      </c>
      <c r="BF161" s="241">
        <f>IF(N161="snížená",J161,0)</f>
        <v>0</v>
      </c>
      <c r="BG161" s="241">
        <f>IF(N161="zákl. přenesená",J161,0)</f>
        <v>0</v>
      </c>
      <c r="BH161" s="241">
        <f>IF(N161="sníž. přenesená",J161,0)</f>
        <v>0</v>
      </c>
      <c r="BI161" s="241">
        <f>IF(N161="nulová",J161,0)</f>
        <v>0</v>
      </c>
      <c r="BJ161" s="18" t="s">
        <v>84</v>
      </c>
      <c r="BK161" s="241">
        <f>ROUND(I161*H161,2)</f>
        <v>0</v>
      </c>
      <c r="BL161" s="18" t="s">
        <v>357</v>
      </c>
      <c r="BM161" s="240" t="s">
        <v>1326</v>
      </c>
    </row>
    <row r="162" s="2" customFormat="1">
      <c r="A162" s="39"/>
      <c r="B162" s="40"/>
      <c r="C162" s="41"/>
      <c r="D162" s="242" t="s">
        <v>359</v>
      </c>
      <c r="E162" s="41"/>
      <c r="F162" s="243" t="s">
        <v>466</v>
      </c>
      <c r="G162" s="41"/>
      <c r="H162" s="41"/>
      <c r="I162" s="244"/>
      <c r="J162" s="41"/>
      <c r="K162" s="41"/>
      <c r="L162" s="45"/>
      <c r="M162" s="245"/>
      <c r="N162" s="246"/>
      <c r="O162" s="92"/>
      <c r="P162" s="92"/>
      <c r="Q162" s="92"/>
      <c r="R162" s="92"/>
      <c r="S162" s="92"/>
      <c r="T162" s="93"/>
      <c r="U162" s="39"/>
      <c r="V162" s="39"/>
      <c r="W162" s="39"/>
      <c r="X162" s="39"/>
      <c r="Y162" s="39"/>
      <c r="Z162" s="39"/>
      <c r="AA162" s="39"/>
      <c r="AB162" s="39"/>
      <c r="AC162" s="39"/>
      <c r="AD162" s="39"/>
      <c r="AE162" s="39"/>
      <c r="AT162" s="18" t="s">
        <v>359</v>
      </c>
      <c r="AU162" s="18" t="s">
        <v>86</v>
      </c>
    </row>
    <row r="163" s="13" customFormat="1">
      <c r="A163" s="13"/>
      <c r="B163" s="247"/>
      <c r="C163" s="248"/>
      <c r="D163" s="242" t="s">
        <v>361</v>
      </c>
      <c r="E163" s="249" t="s">
        <v>1</v>
      </c>
      <c r="F163" s="250" t="s">
        <v>1327</v>
      </c>
      <c r="G163" s="248"/>
      <c r="H163" s="251">
        <v>157.65000000000001</v>
      </c>
      <c r="I163" s="252"/>
      <c r="J163" s="248"/>
      <c r="K163" s="248"/>
      <c r="L163" s="253"/>
      <c r="M163" s="254"/>
      <c r="N163" s="255"/>
      <c r="O163" s="255"/>
      <c r="P163" s="255"/>
      <c r="Q163" s="255"/>
      <c r="R163" s="255"/>
      <c r="S163" s="255"/>
      <c r="T163" s="256"/>
      <c r="U163" s="13"/>
      <c r="V163" s="13"/>
      <c r="W163" s="13"/>
      <c r="X163" s="13"/>
      <c r="Y163" s="13"/>
      <c r="Z163" s="13"/>
      <c r="AA163" s="13"/>
      <c r="AB163" s="13"/>
      <c r="AC163" s="13"/>
      <c r="AD163" s="13"/>
      <c r="AE163" s="13"/>
      <c r="AT163" s="257" t="s">
        <v>361</v>
      </c>
      <c r="AU163" s="257" t="s">
        <v>86</v>
      </c>
      <c r="AV163" s="13" t="s">
        <v>86</v>
      </c>
      <c r="AW163" s="13" t="s">
        <v>32</v>
      </c>
      <c r="AX163" s="13" t="s">
        <v>84</v>
      </c>
      <c r="AY163" s="257" t="s">
        <v>350</v>
      </c>
    </row>
    <row r="164" s="2" customFormat="1" ht="37.8" customHeight="1">
      <c r="A164" s="39"/>
      <c r="B164" s="40"/>
      <c r="C164" s="229" t="s">
        <v>456</v>
      </c>
      <c r="D164" s="229" t="s">
        <v>352</v>
      </c>
      <c r="E164" s="230" t="s">
        <v>469</v>
      </c>
      <c r="F164" s="231" t="s">
        <v>470</v>
      </c>
      <c r="G164" s="232" t="s">
        <v>374</v>
      </c>
      <c r="H164" s="233">
        <v>17.648</v>
      </c>
      <c r="I164" s="234"/>
      <c r="J164" s="235">
        <f>ROUND(I164*H164,2)</f>
        <v>0</v>
      </c>
      <c r="K164" s="231" t="s">
        <v>356</v>
      </c>
      <c r="L164" s="45"/>
      <c r="M164" s="236" t="s">
        <v>1</v>
      </c>
      <c r="N164" s="237" t="s">
        <v>41</v>
      </c>
      <c r="O164" s="92"/>
      <c r="P164" s="238">
        <f>O164*H164</f>
        <v>0</v>
      </c>
      <c r="Q164" s="238">
        <v>0</v>
      </c>
      <c r="R164" s="238">
        <f>Q164*H164</f>
        <v>0</v>
      </c>
      <c r="S164" s="238">
        <v>0</v>
      </c>
      <c r="T164" s="239">
        <f>S164*H164</f>
        <v>0</v>
      </c>
      <c r="U164" s="39"/>
      <c r="V164" s="39"/>
      <c r="W164" s="39"/>
      <c r="X164" s="39"/>
      <c r="Y164" s="39"/>
      <c r="Z164" s="39"/>
      <c r="AA164" s="39"/>
      <c r="AB164" s="39"/>
      <c r="AC164" s="39"/>
      <c r="AD164" s="39"/>
      <c r="AE164" s="39"/>
      <c r="AR164" s="240" t="s">
        <v>357</v>
      </c>
      <c r="AT164" s="240" t="s">
        <v>352</v>
      </c>
      <c r="AU164" s="240" t="s">
        <v>86</v>
      </c>
      <c r="AY164" s="18" t="s">
        <v>350</v>
      </c>
      <c r="BE164" s="241">
        <f>IF(N164="základní",J164,0)</f>
        <v>0</v>
      </c>
      <c r="BF164" s="241">
        <f>IF(N164="snížená",J164,0)</f>
        <v>0</v>
      </c>
      <c r="BG164" s="241">
        <f>IF(N164="zákl. přenesená",J164,0)</f>
        <v>0</v>
      </c>
      <c r="BH164" s="241">
        <f>IF(N164="sníž. přenesená",J164,0)</f>
        <v>0</v>
      </c>
      <c r="BI164" s="241">
        <f>IF(N164="nulová",J164,0)</f>
        <v>0</v>
      </c>
      <c r="BJ164" s="18" t="s">
        <v>84</v>
      </c>
      <c r="BK164" s="241">
        <f>ROUND(I164*H164,2)</f>
        <v>0</v>
      </c>
      <c r="BL164" s="18" t="s">
        <v>357</v>
      </c>
      <c r="BM164" s="240" t="s">
        <v>1328</v>
      </c>
    </row>
    <row r="165" s="2" customFormat="1">
      <c r="A165" s="39"/>
      <c r="B165" s="40"/>
      <c r="C165" s="41"/>
      <c r="D165" s="242" t="s">
        <v>359</v>
      </c>
      <c r="E165" s="41"/>
      <c r="F165" s="243" t="s">
        <v>472</v>
      </c>
      <c r="G165" s="41"/>
      <c r="H165" s="41"/>
      <c r="I165" s="244"/>
      <c r="J165" s="41"/>
      <c r="K165" s="41"/>
      <c r="L165" s="45"/>
      <c r="M165" s="245"/>
      <c r="N165" s="246"/>
      <c r="O165" s="92"/>
      <c r="P165" s="92"/>
      <c r="Q165" s="92"/>
      <c r="R165" s="92"/>
      <c r="S165" s="92"/>
      <c r="T165" s="93"/>
      <c r="U165" s="39"/>
      <c r="V165" s="39"/>
      <c r="W165" s="39"/>
      <c r="X165" s="39"/>
      <c r="Y165" s="39"/>
      <c r="Z165" s="39"/>
      <c r="AA165" s="39"/>
      <c r="AB165" s="39"/>
      <c r="AC165" s="39"/>
      <c r="AD165" s="39"/>
      <c r="AE165" s="39"/>
      <c r="AT165" s="18" t="s">
        <v>359</v>
      </c>
      <c r="AU165" s="18" t="s">
        <v>86</v>
      </c>
    </row>
    <row r="166" s="13" customFormat="1">
      <c r="A166" s="13"/>
      <c r="B166" s="247"/>
      <c r="C166" s="248"/>
      <c r="D166" s="242" t="s">
        <v>361</v>
      </c>
      <c r="E166" s="249" t="s">
        <v>295</v>
      </c>
      <c r="F166" s="250" t="s">
        <v>1329</v>
      </c>
      <c r="G166" s="248"/>
      <c r="H166" s="251">
        <v>17.648</v>
      </c>
      <c r="I166" s="252"/>
      <c r="J166" s="248"/>
      <c r="K166" s="248"/>
      <c r="L166" s="253"/>
      <c r="M166" s="254"/>
      <c r="N166" s="255"/>
      <c r="O166" s="255"/>
      <c r="P166" s="255"/>
      <c r="Q166" s="255"/>
      <c r="R166" s="255"/>
      <c r="S166" s="255"/>
      <c r="T166" s="256"/>
      <c r="U166" s="13"/>
      <c r="V166" s="13"/>
      <c r="W166" s="13"/>
      <c r="X166" s="13"/>
      <c r="Y166" s="13"/>
      <c r="Z166" s="13"/>
      <c r="AA166" s="13"/>
      <c r="AB166" s="13"/>
      <c r="AC166" s="13"/>
      <c r="AD166" s="13"/>
      <c r="AE166" s="13"/>
      <c r="AT166" s="257" t="s">
        <v>361</v>
      </c>
      <c r="AU166" s="257" t="s">
        <v>86</v>
      </c>
      <c r="AV166" s="13" t="s">
        <v>86</v>
      </c>
      <c r="AW166" s="13" t="s">
        <v>32</v>
      </c>
      <c r="AX166" s="13" t="s">
        <v>84</v>
      </c>
      <c r="AY166" s="257" t="s">
        <v>350</v>
      </c>
    </row>
    <row r="167" s="2" customFormat="1" ht="24.15" customHeight="1">
      <c r="A167" s="39"/>
      <c r="B167" s="40"/>
      <c r="C167" s="229" t="s">
        <v>462</v>
      </c>
      <c r="D167" s="229" t="s">
        <v>352</v>
      </c>
      <c r="E167" s="230" t="s">
        <v>1330</v>
      </c>
      <c r="F167" s="231" t="s">
        <v>1331</v>
      </c>
      <c r="G167" s="232" t="s">
        <v>374</v>
      </c>
      <c r="H167" s="233">
        <v>47.234000000000002</v>
      </c>
      <c r="I167" s="234"/>
      <c r="J167" s="235">
        <f>ROUND(I167*H167,2)</f>
        <v>0</v>
      </c>
      <c r="K167" s="231" t="s">
        <v>356</v>
      </c>
      <c r="L167" s="45"/>
      <c r="M167" s="236" t="s">
        <v>1</v>
      </c>
      <c r="N167" s="237" t="s">
        <v>41</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357</v>
      </c>
      <c r="AT167" s="240" t="s">
        <v>352</v>
      </c>
      <c r="AU167" s="240" t="s">
        <v>86</v>
      </c>
      <c r="AY167" s="18" t="s">
        <v>350</v>
      </c>
      <c r="BE167" s="241">
        <f>IF(N167="základní",J167,0)</f>
        <v>0</v>
      </c>
      <c r="BF167" s="241">
        <f>IF(N167="snížená",J167,0)</f>
        <v>0</v>
      </c>
      <c r="BG167" s="241">
        <f>IF(N167="zákl. přenesená",J167,0)</f>
        <v>0</v>
      </c>
      <c r="BH167" s="241">
        <f>IF(N167="sníž. přenesená",J167,0)</f>
        <v>0</v>
      </c>
      <c r="BI167" s="241">
        <f>IF(N167="nulová",J167,0)</f>
        <v>0</v>
      </c>
      <c r="BJ167" s="18" t="s">
        <v>84</v>
      </c>
      <c r="BK167" s="241">
        <f>ROUND(I167*H167,2)</f>
        <v>0</v>
      </c>
      <c r="BL167" s="18" t="s">
        <v>357</v>
      </c>
      <c r="BM167" s="240" t="s">
        <v>1332</v>
      </c>
    </row>
    <row r="168" s="2" customFormat="1">
      <c r="A168" s="39"/>
      <c r="B168" s="40"/>
      <c r="C168" s="41"/>
      <c r="D168" s="242" t="s">
        <v>359</v>
      </c>
      <c r="E168" s="41"/>
      <c r="F168" s="243" t="s">
        <v>1333</v>
      </c>
      <c r="G168" s="41"/>
      <c r="H168" s="41"/>
      <c r="I168" s="244"/>
      <c r="J168" s="41"/>
      <c r="K168" s="41"/>
      <c r="L168" s="45"/>
      <c r="M168" s="245"/>
      <c r="N168" s="246"/>
      <c r="O168" s="92"/>
      <c r="P168" s="92"/>
      <c r="Q168" s="92"/>
      <c r="R168" s="92"/>
      <c r="S168" s="92"/>
      <c r="T168" s="93"/>
      <c r="U168" s="39"/>
      <c r="V168" s="39"/>
      <c r="W168" s="39"/>
      <c r="X168" s="39"/>
      <c r="Y168" s="39"/>
      <c r="Z168" s="39"/>
      <c r="AA168" s="39"/>
      <c r="AB168" s="39"/>
      <c r="AC168" s="39"/>
      <c r="AD168" s="39"/>
      <c r="AE168" s="39"/>
      <c r="AT168" s="18" t="s">
        <v>359</v>
      </c>
      <c r="AU168" s="18" t="s">
        <v>86</v>
      </c>
    </row>
    <row r="169" s="13" customFormat="1">
      <c r="A169" s="13"/>
      <c r="B169" s="247"/>
      <c r="C169" s="248"/>
      <c r="D169" s="242" t="s">
        <v>361</v>
      </c>
      <c r="E169" s="249" t="s">
        <v>1121</v>
      </c>
      <c r="F169" s="250" t="s">
        <v>1334</v>
      </c>
      <c r="G169" s="248"/>
      <c r="H169" s="251">
        <v>47.234000000000002</v>
      </c>
      <c r="I169" s="252"/>
      <c r="J169" s="248"/>
      <c r="K169" s="248"/>
      <c r="L169" s="253"/>
      <c r="M169" s="254"/>
      <c r="N169" s="255"/>
      <c r="O169" s="255"/>
      <c r="P169" s="255"/>
      <c r="Q169" s="255"/>
      <c r="R169" s="255"/>
      <c r="S169" s="255"/>
      <c r="T169" s="256"/>
      <c r="U169" s="13"/>
      <c r="V169" s="13"/>
      <c r="W169" s="13"/>
      <c r="X169" s="13"/>
      <c r="Y169" s="13"/>
      <c r="Z169" s="13"/>
      <c r="AA169" s="13"/>
      <c r="AB169" s="13"/>
      <c r="AC169" s="13"/>
      <c r="AD169" s="13"/>
      <c r="AE169" s="13"/>
      <c r="AT169" s="257" t="s">
        <v>361</v>
      </c>
      <c r="AU169" s="257" t="s">
        <v>86</v>
      </c>
      <c r="AV169" s="13" t="s">
        <v>86</v>
      </c>
      <c r="AW169" s="13" t="s">
        <v>32</v>
      </c>
      <c r="AX169" s="13" t="s">
        <v>84</v>
      </c>
      <c r="AY169" s="257" t="s">
        <v>350</v>
      </c>
    </row>
    <row r="170" s="2" customFormat="1" ht="33" customHeight="1">
      <c r="A170" s="39"/>
      <c r="B170" s="40"/>
      <c r="C170" s="229" t="s">
        <v>468</v>
      </c>
      <c r="D170" s="229" t="s">
        <v>352</v>
      </c>
      <c r="E170" s="230" t="s">
        <v>481</v>
      </c>
      <c r="F170" s="231" t="s">
        <v>482</v>
      </c>
      <c r="G170" s="232" t="s">
        <v>483</v>
      </c>
      <c r="H170" s="233">
        <v>32.649000000000001</v>
      </c>
      <c r="I170" s="234"/>
      <c r="J170" s="235">
        <f>ROUND(I170*H170,2)</f>
        <v>0</v>
      </c>
      <c r="K170" s="231" t="s">
        <v>356</v>
      </c>
      <c r="L170" s="45"/>
      <c r="M170" s="236" t="s">
        <v>1</v>
      </c>
      <c r="N170" s="237" t="s">
        <v>41</v>
      </c>
      <c r="O170" s="92"/>
      <c r="P170" s="238">
        <f>O170*H170</f>
        <v>0</v>
      </c>
      <c r="Q170" s="238">
        <v>0</v>
      </c>
      <c r="R170" s="238">
        <f>Q170*H170</f>
        <v>0</v>
      </c>
      <c r="S170" s="238">
        <v>0</v>
      </c>
      <c r="T170" s="239">
        <f>S170*H170</f>
        <v>0</v>
      </c>
      <c r="U170" s="39"/>
      <c r="V170" s="39"/>
      <c r="W170" s="39"/>
      <c r="X170" s="39"/>
      <c r="Y170" s="39"/>
      <c r="Z170" s="39"/>
      <c r="AA170" s="39"/>
      <c r="AB170" s="39"/>
      <c r="AC170" s="39"/>
      <c r="AD170" s="39"/>
      <c r="AE170" s="39"/>
      <c r="AR170" s="240" t="s">
        <v>357</v>
      </c>
      <c r="AT170" s="240" t="s">
        <v>352</v>
      </c>
      <c r="AU170" s="240" t="s">
        <v>86</v>
      </c>
      <c r="AY170" s="18" t="s">
        <v>350</v>
      </c>
      <c r="BE170" s="241">
        <f>IF(N170="základní",J170,0)</f>
        <v>0</v>
      </c>
      <c r="BF170" s="241">
        <f>IF(N170="snížená",J170,0)</f>
        <v>0</v>
      </c>
      <c r="BG170" s="241">
        <f>IF(N170="zákl. přenesená",J170,0)</f>
        <v>0</v>
      </c>
      <c r="BH170" s="241">
        <f>IF(N170="sníž. přenesená",J170,0)</f>
        <v>0</v>
      </c>
      <c r="BI170" s="241">
        <f>IF(N170="nulová",J170,0)</f>
        <v>0</v>
      </c>
      <c r="BJ170" s="18" t="s">
        <v>84</v>
      </c>
      <c r="BK170" s="241">
        <f>ROUND(I170*H170,2)</f>
        <v>0</v>
      </c>
      <c r="BL170" s="18" t="s">
        <v>357</v>
      </c>
      <c r="BM170" s="240" t="s">
        <v>1335</v>
      </c>
    </row>
    <row r="171" s="2" customFormat="1">
      <c r="A171" s="39"/>
      <c r="B171" s="40"/>
      <c r="C171" s="41"/>
      <c r="D171" s="242" t="s">
        <v>359</v>
      </c>
      <c r="E171" s="41"/>
      <c r="F171" s="243" t="s">
        <v>485</v>
      </c>
      <c r="G171" s="41"/>
      <c r="H171" s="41"/>
      <c r="I171" s="244"/>
      <c r="J171" s="41"/>
      <c r="K171" s="41"/>
      <c r="L171" s="45"/>
      <c r="M171" s="245"/>
      <c r="N171" s="246"/>
      <c r="O171" s="92"/>
      <c r="P171" s="92"/>
      <c r="Q171" s="92"/>
      <c r="R171" s="92"/>
      <c r="S171" s="92"/>
      <c r="T171" s="93"/>
      <c r="U171" s="39"/>
      <c r="V171" s="39"/>
      <c r="W171" s="39"/>
      <c r="X171" s="39"/>
      <c r="Y171" s="39"/>
      <c r="Z171" s="39"/>
      <c r="AA171" s="39"/>
      <c r="AB171" s="39"/>
      <c r="AC171" s="39"/>
      <c r="AD171" s="39"/>
      <c r="AE171" s="39"/>
      <c r="AT171" s="18" t="s">
        <v>359</v>
      </c>
      <c r="AU171" s="18" t="s">
        <v>86</v>
      </c>
    </row>
    <row r="172" s="13" customFormat="1">
      <c r="A172" s="13"/>
      <c r="B172" s="247"/>
      <c r="C172" s="248"/>
      <c r="D172" s="242" t="s">
        <v>361</v>
      </c>
      <c r="E172" s="249" t="s">
        <v>1</v>
      </c>
      <c r="F172" s="250" t="s">
        <v>486</v>
      </c>
      <c r="G172" s="248"/>
      <c r="H172" s="251">
        <v>32.649000000000001</v>
      </c>
      <c r="I172" s="252"/>
      <c r="J172" s="248"/>
      <c r="K172" s="248"/>
      <c r="L172" s="253"/>
      <c r="M172" s="254"/>
      <c r="N172" s="255"/>
      <c r="O172" s="255"/>
      <c r="P172" s="255"/>
      <c r="Q172" s="255"/>
      <c r="R172" s="255"/>
      <c r="S172" s="255"/>
      <c r="T172" s="256"/>
      <c r="U172" s="13"/>
      <c r="V172" s="13"/>
      <c r="W172" s="13"/>
      <c r="X172" s="13"/>
      <c r="Y172" s="13"/>
      <c r="Z172" s="13"/>
      <c r="AA172" s="13"/>
      <c r="AB172" s="13"/>
      <c r="AC172" s="13"/>
      <c r="AD172" s="13"/>
      <c r="AE172" s="13"/>
      <c r="AT172" s="257" t="s">
        <v>361</v>
      </c>
      <c r="AU172" s="257" t="s">
        <v>86</v>
      </c>
      <c r="AV172" s="13" t="s">
        <v>86</v>
      </c>
      <c r="AW172" s="13" t="s">
        <v>32</v>
      </c>
      <c r="AX172" s="13" t="s">
        <v>84</v>
      </c>
      <c r="AY172" s="257" t="s">
        <v>350</v>
      </c>
    </row>
    <row r="173" s="2" customFormat="1" ht="16.5" customHeight="1">
      <c r="A173" s="39"/>
      <c r="B173" s="40"/>
      <c r="C173" s="229" t="s">
        <v>474</v>
      </c>
      <c r="D173" s="229" t="s">
        <v>352</v>
      </c>
      <c r="E173" s="230" t="s">
        <v>488</v>
      </c>
      <c r="F173" s="231" t="s">
        <v>489</v>
      </c>
      <c r="G173" s="232" t="s">
        <v>374</v>
      </c>
      <c r="H173" s="233">
        <v>17.648</v>
      </c>
      <c r="I173" s="234"/>
      <c r="J173" s="235">
        <f>ROUND(I173*H173,2)</f>
        <v>0</v>
      </c>
      <c r="K173" s="231" t="s">
        <v>356</v>
      </c>
      <c r="L173" s="45"/>
      <c r="M173" s="236" t="s">
        <v>1</v>
      </c>
      <c r="N173" s="237" t="s">
        <v>41</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357</v>
      </c>
      <c r="AT173" s="240" t="s">
        <v>352</v>
      </c>
      <c r="AU173" s="240" t="s">
        <v>86</v>
      </c>
      <c r="AY173" s="18" t="s">
        <v>350</v>
      </c>
      <c r="BE173" s="241">
        <f>IF(N173="základní",J173,0)</f>
        <v>0</v>
      </c>
      <c r="BF173" s="241">
        <f>IF(N173="snížená",J173,0)</f>
        <v>0</v>
      </c>
      <c r="BG173" s="241">
        <f>IF(N173="zákl. přenesená",J173,0)</f>
        <v>0</v>
      </c>
      <c r="BH173" s="241">
        <f>IF(N173="sníž. přenesená",J173,0)</f>
        <v>0</v>
      </c>
      <c r="BI173" s="241">
        <f>IF(N173="nulová",J173,0)</f>
        <v>0</v>
      </c>
      <c r="BJ173" s="18" t="s">
        <v>84</v>
      </c>
      <c r="BK173" s="241">
        <f>ROUND(I173*H173,2)</f>
        <v>0</v>
      </c>
      <c r="BL173" s="18" t="s">
        <v>357</v>
      </c>
      <c r="BM173" s="240" t="s">
        <v>1336</v>
      </c>
    </row>
    <row r="174" s="2" customFormat="1">
      <c r="A174" s="39"/>
      <c r="B174" s="40"/>
      <c r="C174" s="41"/>
      <c r="D174" s="242" t="s">
        <v>359</v>
      </c>
      <c r="E174" s="41"/>
      <c r="F174" s="243" t="s">
        <v>491</v>
      </c>
      <c r="G174" s="41"/>
      <c r="H174" s="41"/>
      <c r="I174" s="244"/>
      <c r="J174" s="41"/>
      <c r="K174" s="41"/>
      <c r="L174" s="45"/>
      <c r="M174" s="245"/>
      <c r="N174" s="246"/>
      <c r="O174" s="92"/>
      <c r="P174" s="92"/>
      <c r="Q174" s="92"/>
      <c r="R174" s="92"/>
      <c r="S174" s="92"/>
      <c r="T174" s="93"/>
      <c r="U174" s="39"/>
      <c r="V174" s="39"/>
      <c r="W174" s="39"/>
      <c r="X174" s="39"/>
      <c r="Y174" s="39"/>
      <c r="Z174" s="39"/>
      <c r="AA174" s="39"/>
      <c r="AB174" s="39"/>
      <c r="AC174" s="39"/>
      <c r="AD174" s="39"/>
      <c r="AE174" s="39"/>
      <c r="AT174" s="18" t="s">
        <v>359</v>
      </c>
      <c r="AU174" s="18" t="s">
        <v>86</v>
      </c>
    </row>
    <row r="175" s="13" customFormat="1">
      <c r="A175" s="13"/>
      <c r="B175" s="247"/>
      <c r="C175" s="248"/>
      <c r="D175" s="242" t="s">
        <v>361</v>
      </c>
      <c r="E175" s="249" t="s">
        <v>1</v>
      </c>
      <c r="F175" s="250" t="s">
        <v>295</v>
      </c>
      <c r="G175" s="248"/>
      <c r="H175" s="251">
        <v>17.648</v>
      </c>
      <c r="I175" s="252"/>
      <c r="J175" s="248"/>
      <c r="K175" s="248"/>
      <c r="L175" s="253"/>
      <c r="M175" s="254"/>
      <c r="N175" s="255"/>
      <c r="O175" s="255"/>
      <c r="P175" s="255"/>
      <c r="Q175" s="255"/>
      <c r="R175" s="255"/>
      <c r="S175" s="255"/>
      <c r="T175" s="256"/>
      <c r="U175" s="13"/>
      <c r="V175" s="13"/>
      <c r="W175" s="13"/>
      <c r="X175" s="13"/>
      <c r="Y175" s="13"/>
      <c r="Z175" s="13"/>
      <c r="AA175" s="13"/>
      <c r="AB175" s="13"/>
      <c r="AC175" s="13"/>
      <c r="AD175" s="13"/>
      <c r="AE175" s="13"/>
      <c r="AT175" s="257" t="s">
        <v>361</v>
      </c>
      <c r="AU175" s="257" t="s">
        <v>86</v>
      </c>
      <c r="AV175" s="13" t="s">
        <v>86</v>
      </c>
      <c r="AW175" s="13" t="s">
        <v>32</v>
      </c>
      <c r="AX175" s="13" t="s">
        <v>84</v>
      </c>
      <c r="AY175" s="257" t="s">
        <v>350</v>
      </c>
    </row>
    <row r="176" s="2" customFormat="1" ht="24.15" customHeight="1">
      <c r="A176" s="39"/>
      <c r="B176" s="40"/>
      <c r="C176" s="229" t="s">
        <v>480</v>
      </c>
      <c r="D176" s="229" t="s">
        <v>352</v>
      </c>
      <c r="E176" s="230" t="s">
        <v>1337</v>
      </c>
      <c r="F176" s="231" t="s">
        <v>1338</v>
      </c>
      <c r="G176" s="232" t="s">
        <v>374</v>
      </c>
      <c r="H176" s="233">
        <v>5.4080000000000004</v>
      </c>
      <c r="I176" s="234"/>
      <c r="J176" s="235">
        <f>ROUND(I176*H176,2)</f>
        <v>0</v>
      </c>
      <c r="K176" s="231" t="s">
        <v>356</v>
      </c>
      <c r="L176" s="45"/>
      <c r="M176" s="236" t="s">
        <v>1</v>
      </c>
      <c r="N176" s="237" t="s">
        <v>41</v>
      </c>
      <c r="O176" s="92"/>
      <c r="P176" s="238">
        <f>O176*H176</f>
        <v>0</v>
      </c>
      <c r="Q176" s="238">
        <v>0</v>
      </c>
      <c r="R176" s="238">
        <f>Q176*H176</f>
        <v>0</v>
      </c>
      <c r="S176" s="238">
        <v>0</v>
      </c>
      <c r="T176" s="239">
        <f>S176*H176</f>
        <v>0</v>
      </c>
      <c r="U176" s="39"/>
      <c r="V176" s="39"/>
      <c r="W176" s="39"/>
      <c r="X176" s="39"/>
      <c r="Y176" s="39"/>
      <c r="Z176" s="39"/>
      <c r="AA176" s="39"/>
      <c r="AB176" s="39"/>
      <c r="AC176" s="39"/>
      <c r="AD176" s="39"/>
      <c r="AE176" s="39"/>
      <c r="AR176" s="240" t="s">
        <v>357</v>
      </c>
      <c r="AT176" s="240" t="s">
        <v>352</v>
      </c>
      <c r="AU176" s="240" t="s">
        <v>86</v>
      </c>
      <c r="AY176" s="18" t="s">
        <v>350</v>
      </c>
      <c r="BE176" s="241">
        <f>IF(N176="základní",J176,0)</f>
        <v>0</v>
      </c>
      <c r="BF176" s="241">
        <f>IF(N176="snížená",J176,0)</f>
        <v>0</v>
      </c>
      <c r="BG176" s="241">
        <f>IF(N176="zákl. přenesená",J176,0)</f>
        <v>0</v>
      </c>
      <c r="BH176" s="241">
        <f>IF(N176="sníž. přenesená",J176,0)</f>
        <v>0</v>
      </c>
      <c r="BI176" s="241">
        <f>IF(N176="nulová",J176,0)</f>
        <v>0</v>
      </c>
      <c r="BJ176" s="18" t="s">
        <v>84</v>
      </c>
      <c r="BK176" s="241">
        <f>ROUND(I176*H176,2)</f>
        <v>0</v>
      </c>
      <c r="BL176" s="18" t="s">
        <v>357</v>
      </c>
      <c r="BM176" s="240" t="s">
        <v>1339</v>
      </c>
    </row>
    <row r="177" s="2" customFormat="1">
      <c r="A177" s="39"/>
      <c r="B177" s="40"/>
      <c r="C177" s="41"/>
      <c r="D177" s="242" t="s">
        <v>359</v>
      </c>
      <c r="E177" s="41"/>
      <c r="F177" s="243" t="s">
        <v>1340</v>
      </c>
      <c r="G177" s="41"/>
      <c r="H177" s="41"/>
      <c r="I177" s="244"/>
      <c r="J177" s="41"/>
      <c r="K177" s="41"/>
      <c r="L177" s="45"/>
      <c r="M177" s="245"/>
      <c r="N177" s="246"/>
      <c r="O177" s="92"/>
      <c r="P177" s="92"/>
      <c r="Q177" s="92"/>
      <c r="R177" s="92"/>
      <c r="S177" s="92"/>
      <c r="T177" s="93"/>
      <c r="U177" s="39"/>
      <c r="V177" s="39"/>
      <c r="W177" s="39"/>
      <c r="X177" s="39"/>
      <c r="Y177" s="39"/>
      <c r="Z177" s="39"/>
      <c r="AA177" s="39"/>
      <c r="AB177" s="39"/>
      <c r="AC177" s="39"/>
      <c r="AD177" s="39"/>
      <c r="AE177" s="39"/>
      <c r="AT177" s="18" t="s">
        <v>359</v>
      </c>
      <c r="AU177" s="18" t="s">
        <v>86</v>
      </c>
    </row>
    <row r="178" s="13" customFormat="1">
      <c r="A178" s="13"/>
      <c r="B178" s="247"/>
      <c r="C178" s="248"/>
      <c r="D178" s="242" t="s">
        <v>361</v>
      </c>
      <c r="E178" s="249" t="s">
        <v>1304</v>
      </c>
      <c r="F178" s="250" t="s">
        <v>1341</v>
      </c>
      <c r="G178" s="248"/>
      <c r="H178" s="251">
        <v>5.4080000000000004</v>
      </c>
      <c r="I178" s="252"/>
      <c r="J178" s="248"/>
      <c r="K178" s="248"/>
      <c r="L178" s="253"/>
      <c r="M178" s="254"/>
      <c r="N178" s="255"/>
      <c r="O178" s="255"/>
      <c r="P178" s="255"/>
      <c r="Q178" s="255"/>
      <c r="R178" s="255"/>
      <c r="S178" s="255"/>
      <c r="T178" s="256"/>
      <c r="U178" s="13"/>
      <c r="V178" s="13"/>
      <c r="W178" s="13"/>
      <c r="X178" s="13"/>
      <c r="Y178" s="13"/>
      <c r="Z178" s="13"/>
      <c r="AA178" s="13"/>
      <c r="AB178" s="13"/>
      <c r="AC178" s="13"/>
      <c r="AD178" s="13"/>
      <c r="AE178" s="13"/>
      <c r="AT178" s="257" t="s">
        <v>361</v>
      </c>
      <c r="AU178" s="257" t="s">
        <v>86</v>
      </c>
      <c r="AV178" s="13" t="s">
        <v>86</v>
      </c>
      <c r="AW178" s="13" t="s">
        <v>32</v>
      </c>
      <c r="AX178" s="13" t="s">
        <v>84</v>
      </c>
      <c r="AY178" s="257" t="s">
        <v>350</v>
      </c>
    </row>
    <row r="179" s="2" customFormat="1" ht="24.15" customHeight="1">
      <c r="A179" s="39"/>
      <c r="B179" s="40"/>
      <c r="C179" s="229" t="s">
        <v>487</v>
      </c>
      <c r="D179" s="229" t="s">
        <v>352</v>
      </c>
      <c r="E179" s="230" t="s">
        <v>1342</v>
      </c>
      <c r="F179" s="231" t="s">
        <v>1343</v>
      </c>
      <c r="G179" s="232" t="s">
        <v>355</v>
      </c>
      <c r="H179" s="233">
        <v>130.30000000000001</v>
      </c>
      <c r="I179" s="234"/>
      <c r="J179" s="235">
        <f>ROUND(I179*H179,2)</f>
        <v>0</v>
      </c>
      <c r="K179" s="231" t="s">
        <v>356</v>
      </c>
      <c r="L179" s="45"/>
      <c r="M179" s="236" t="s">
        <v>1</v>
      </c>
      <c r="N179" s="237" t="s">
        <v>41</v>
      </c>
      <c r="O179" s="92"/>
      <c r="P179" s="238">
        <f>O179*H179</f>
        <v>0</v>
      </c>
      <c r="Q179" s="238">
        <v>0</v>
      </c>
      <c r="R179" s="238">
        <f>Q179*H179</f>
        <v>0</v>
      </c>
      <c r="S179" s="238">
        <v>0</v>
      </c>
      <c r="T179" s="239">
        <f>S179*H179</f>
        <v>0</v>
      </c>
      <c r="U179" s="39"/>
      <c r="V179" s="39"/>
      <c r="W179" s="39"/>
      <c r="X179" s="39"/>
      <c r="Y179" s="39"/>
      <c r="Z179" s="39"/>
      <c r="AA179" s="39"/>
      <c r="AB179" s="39"/>
      <c r="AC179" s="39"/>
      <c r="AD179" s="39"/>
      <c r="AE179" s="39"/>
      <c r="AR179" s="240" t="s">
        <v>357</v>
      </c>
      <c r="AT179" s="240" t="s">
        <v>352</v>
      </c>
      <c r="AU179" s="240" t="s">
        <v>86</v>
      </c>
      <c r="AY179" s="18" t="s">
        <v>350</v>
      </c>
      <c r="BE179" s="241">
        <f>IF(N179="základní",J179,0)</f>
        <v>0</v>
      </c>
      <c r="BF179" s="241">
        <f>IF(N179="snížená",J179,0)</f>
        <v>0</v>
      </c>
      <c r="BG179" s="241">
        <f>IF(N179="zákl. přenesená",J179,0)</f>
        <v>0</v>
      </c>
      <c r="BH179" s="241">
        <f>IF(N179="sníž. přenesená",J179,0)</f>
        <v>0</v>
      </c>
      <c r="BI179" s="241">
        <f>IF(N179="nulová",J179,0)</f>
        <v>0</v>
      </c>
      <c r="BJ179" s="18" t="s">
        <v>84</v>
      </c>
      <c r="BK179" s="241">
        <f>ROUND(I179*H179,2)</f>
        <v>0</v>
      </c>
      <c r="BL179" s="18" t="s">
        <v>357</v>
      </c>
      <c r="BM179" s="240" t="s">
        <v>1344</v>
      </c>
    </row>
    <row r="180" s="2" customFormat="1">
      <c r="A180" s="39"/>
      <c r="B180" s="40"/>
      <c r="C180" s="41"/>
      <c r="D180" s="242" t="s">
        <v>359</v>
      </c>
      <c r="E180" s="41"/>
      <c r="F180" s="243" t="s">
        <v>1345</v>
      </c>
      <c r="G180" s="41"/>
      <c r="H180" s="41"/>
      <c r="I180" s="244"/>
      <c r="J180" s="41"/>
      <c r="K180" s="41"/>
      <c r="L180" s="45"/>
      <c r="M180" s="245"/>
      <c r="N180" s="246"/>
      <c r="O180" s="92"/>
      <c r="P180" s="92"/>
      <c r="Q180" s="92"/>
      <c r="R180" s="92"/>
      <c r="S180" s="92"/>
      <c r="T180" s="93"/>
      <c r="U180" s="39"/>
      <c r="V180" s="39"/>
      <c r="W180" s="39"/>
      <c r="X180" s="39"/>
      <c r="Y180" s="39"/>
      <c r="Z180" s="39"/>
      <c r="AA180" s="39"/>
      <c r="AB180" s="39"/>
      <c r="AC180" s="39"/>
      <c r="AD180" s="39"/>
      <c r="AE180" s="39"/>
      <c r="AT180" s="18" t="s">
        <v>359</v>
      </c>
      <c r="AU180" s="18" t="s">
        <v>86</v>
      </c>
    </row>
    <row r="181" s="13" customFormat="1">
      <c r="A181" s="13"/>
      <c r="B181" s="247"/>
      <c r="C181" s="248"/>
      <c r="D181" s="242" t="s">
        <v>361</v>
      </c>
      <c r="E181" s="249" t="s">
        <v>1108</v>
      </c>
      <c r="F181" s="250" t="s">
        <v>1346</v>
      </c>
      <c r="G181" s="248"/>
      <c r="H181" s="251">
        <v>130.30000000000001</v>
      </c>
      <c r="I181" s="252"/>
      <c r="J181" s="248"/>
      <c r="K181" s="248"/>
      <c r="L181" s="253"/>
      <c r="M181" s="254"/>
      <c r="N181" s="255"/>
      <c r="O181" s="255"/>
      <c r="P181" s="255"/>
      <c r="Q181" s="255"/>
      <c r="R181" s="255"/>
      <c r="S181" s="255"/>
      <c r="T181" s="256"/>
      <c r="U181" s="13"/>
      <c r="V181" s="13"/>
      <c r="W181" s="13"/>
      <c r="X181" s="13"/>
      <c r="Y181" s="13"/>
      <c r="Z181" s="13"/>
      <c r="AA181" s="13"/>
      <c r="AB181" s="13"/>
      <c r="AC181" s="13"/>
      <c r="AD181" s="13"/>
      <c r="AE181" s="13"/>
      <c r="AT181" s="257" t="s">
        <v>361</v>
      </c>
      <c r="AU181" s="257" t="s">
        <v>86</v>
      </c>
      <c r="AV181" s="13" t="s">
        <v>86</v>
      </c>
      <c r="AW181" s="13" t="s">
        <v>32</v>
      </c>
      <c r="AX181" s="13" t="s">
        <v>84</v>
      </c>
      <c r="AY181" s="257" t="s">
        <v>350</v>
      </c>
    </row>
    <row r="182" s="2" customFormat="1" ht="16.5" customHeight="1">
      <c r="A182" s="39"/>
      <c r="B182" s="40"/>
      <c r="C182" s="295" t="s">
        <v>494</v>
      </c>
      <c r="D182" s="295" t="s">
        <v>1347</v>
      </c>
      <c r="E182" s="296" t="s">
        <v>1348</v>
      </c>
      <c r="F182" s="297" t="s">
        <v>1349</v>
      </c>
      <c r="G182" s="298" t="s">
        <v>1350</v>
      </c>
      <c r="H182" s="299">
        <v>2.6059999999999999</v>
      </c>
      <c r="I182" s="300"/>
      <c r="J182" s="301">
        <f>ROUND(I182*H182,2)</f>
        <v>0</v>
      </c>
      <c r="K182" s="297" t="s">
        <v>356</v>
      </c>
      <c r="L182" s="302"/>
      <c r="M182" s="303" t="s">
        <v>1</v>
      </c>
      <c r="N182" s="304" t="s">
        <v>41</v>
      </c>
      <c r="O182" s="92"/>
      <c r="P182" s="238">
        <f>O182*H182</f>
        <v>0</v>
      </c>
      <c r="Q182" s="238">
        <v>0.001</v>
      </c>
      <c r="R182" s="238">
        <f>Q182*H182</f>
        <v>0.0026059999999999998</v>
      </c>
      <c r="S182" s="238">
        <v>0</v>
      </c>
      <c r="T182" s="239">
        <f>S182*H182</f>
        <v>0</v>
      </c>
      <c r="U182" s="39"/>
      <c r="V182" s="39"/>
      <c r="W182" s="39"/>
      <c r="X182" s="39"/>
      <c r="Y182" s="39"/>
      <c r="Z182" s="39"/>
      <c r="AA182" s="39"/>
      <c r="AB182" s="39"/>
      <c r="AC182" s="39"/>
      <c r="AD182" s="39"/>
      <c r="AE182" s="39"/>
      <c r="AR182" s="240" t="s">
        <v>468</v>
      </c>
      <c r="AT182" s="240" t="s">
        <v>1347</v>
      </c>
      <c r="AU182" s="240" t="s">
        <v>86</v>
      </c>
      <c r="AY182" s="18" t="s">
        <v>350</v>
      </c>
      <c r="BE182" s="241">
        <f>IF(N182="základní",J182,0)</f>
        <v>0</v>
      </c>
      <c r="BF182" s="241">
        <f>IF(N182="snížená",J182,0)</f>
        <v>0</v>
      </c>
      <c r="BG182" s="241">
        <f>IF(N182="zákl. přenesená",J182,0)</f>
        <v>0</v>
      </c>
      <c r="BH182" s="241">
        <f>IF(N182="sníž. přenesená",J182,0)</f>
        <v>0</v>
      </c>
      <c r="BI182" s="241">
        <f>IF(N182="nulová",J182,0)</f>
        <v>0</v>
      </c>
      <c r="BJ182" s="18" t="s">
        <v>84</v>
      </c>
      <c r="BK182" s="241">
        <f>ROUND(I182*H182,2)</f>
        <v>0</v>
      </c>
      <c r="BL182" s="18" t="s">
        <v>357</v>
      </c>
      <c r="BM182" s="240" t="s">
        <v>1351</v>
      </c>
    </row>
    <row r="183" s="2" customFormat="1">
      <c r="A183" s="39"/>
      <c r="B183" s="40"/>
      <c r="C183" s="41"/>
      <c r="D183" s="242" t="s">
        <v>359</v>
      </c>
      <c r="E183" s="41"/>
      <c r="F183" s="243" t="s">
        <v>1349</v>
      </c>
      <c r="G183" s="41"/>
      <c r="H183" s="41"/>
      <c r="I183" s="244"/>
      <c r="J183" s="41"/>
      <c r="K183" s="41"/>
      <c r="L183" s="45"/>
      <c r="M183" s="245"/>
      <c r="N183" s="246"/>
      <c r="O183" s="92"/>
      <c r="P183" s="92"/>
      <c r="Q183" s="92"/>
      <c r="R183" s="92"/>
      <c r="S183" s="92"/>
      <c r="T183" s="93"/>
      <c r="U183" s="39"/>
      <c r="V183" s="39"/>
      <c r="W183" s="39"/>
      <c r="X183" s="39"/>
      <c r="Y183" s="39"/>
      <c r="Z183" s="39"/>
      <c r="AA183" s="39"/>
      <c r="AB183" s="39"/>
      <c r="AC183" s="39"/>
      <c r="AD183" s="39"/>
      <c r="AE183" s="39"/>
      <c r="AT183" s="18" t="s">
        <v>359</v>
      </c>
      <c r="AU183" s="18" t="s">
        <v>86</v>
      </c>
    </row>
    <row r="184" s="13" customFormat="1">
      <c r="A184" s="13"/>
      <c r="B184" s="247"/>
      <c r="C184" s="248"/>
      <c r="D184" s="242" t="s">
        <v>361</v>
      </c>
      <c r="E184" s="248"/>
      <c r="F184" s="250" t="s">
        <v>1352</v>
      </c>
      <c r="G184" s="248"/>
      <c r="H184" s="251">
        <v>2.6059999999999999</v>
      </c>
      <c r="I184" s="252"/>
      <c r="J184" s="248"/>
      <c r="K184" s="248"/>
      <c r="L184" s="253"/>
      <c r="M184" s="254"/>
      <c r="N184" s="255"/>
      <c r="O184" s="255"/>
      <c r="P184" s="255"/>
      <c r="Q184" s="255"/>
      <c r="R184" s="255"/>
      <c r="S184" s="255"/>
      <c r="T184" s="256"/>
      <c r="U184" s="13"/>
      <c r="V184" s="13"/>
      <c r="W184" s="13"/>
      <c r="X184" s="13"/>
      <c r="Y184" s="13"/>
      <c r="Z184" s="13"/>
      <c r="AA184" s="13"/>
      <c r="AB184" s="13"/>
      <c r="AC184" s="13"/>
      <c r="AD184" s="13"/>
      <c r="AE184" s="13"/>
      <c r="AT184" s="257" t="s">
        <v>361</v>
      </c>
      <c r="AU184" s="257" t="s">
        <v>86</v>
      </c>
      <c r="AV184" s="13" t="s">
        <v>86</v>
      </c>
      <c r="AW184" s="13" t="s">
        <v>4</v>
      </c>
      <c r="AX184" s="13" t="s">
        <v>84</v>
      </c>
      <c r="AY184" s="257" t="s">
        <v>350</v>
      </c>
    </row>
    <row r="185" s="2" customFormat="1" ht="24.15" customHeight="1">
      <c r="A185" s="39"/>
      <c r="B185" s="40"/>
      <c r="C185" s="229" t="s">
        <v>502</v>
      </c>
      <c r="D185" s="229" t="s">
        <v>352</v>
      </c>
      <c r="E185" s="230" t="s">
        <v>1353</v>
      </c>
      <c r="F185" s="231" t="s">
        <v>1354</v>
      </c>
      <c r="G185" s="232" t="s">
        <v>355</v>
      </c>
      <c r="H185" s="233">
        <v>447.69999999999999</v>
      </c>
      <c r="I185" s="234"/>
      <c r="J185" s="235">
        <f>ROUND(I185*H185,2)</f>
        <v>0</v>
      </c>
      <c r="K185" s="231" t="s">
        <v>356</v>
      </c>
      <c r="L185" s="45"/>
      <c r="M185" s="236" t="s">
        <v>1</v>
      </c>
      <c r="N185" s="237" t="s">
        <v>41</v>
      </c>
      <c r="O185" s="92"/>
      <c r="P185" s="238">
        <f>O185*H185</f>
        <v>0</v>
      </c>
      <c r="Q185" s="238">
        <v>0</v>
      </c>
      <c r="R185" s="238">
        <f>Q185*H185</f>
        <v>0</v>
      </c>
      <c r="S185" s="238">
        <v>0</v>
      </c>
      <c r="T185" s="239">
        <f>S185*H185</f>
        <v>0</v>
      </c>
      <c r="U185" s="39"/>
      <c r="V185" s="39"/>
      <c r="W185" s="39"/>
      <c r="X185" s="39"/>
      <c r="Y185" s="39"/>
      <c r="Z185" s="39"/>
      <c r="AA185" s="39"/>
      <c r="AB185" s="39"/>
      <c r="AC185" s="39"/>
      <c r="AD185" s="39"/>
      <c r="AE185" s="39"/>
      <c r="AR185" s="240" t="s">
        <v>357</v>
      </c>
      <c r="AT185" s="240" t="s">
        <v>352</v>
      </c>
      <c r="AU185" s="240" t="s">
        <v>86</v>
      </c>
      <c r="AY185" s="18" t="s">
        <v>350</v>
      </c>
      <c r="BE185" s="241">
        <f>IF(N185="základní",J185,0)</f>
        <v>0</v>
      </c>
      <c r="BF185" s="241">
        <f>IF(N185="snížená",J185,0)</f>
        <v>0</v>
      </c>
      <c r="BG185" s="241">
        <f>IF(N185="zákl. přenesená",J185,0)</f>
        <v>0</v>
      </c>
      <c r="BH185" s="241">
        <f>IF(N185="sníž. přenesená",J185,0)</f>
        <v>0</v>
      </c>
      <c r="BI185" s="241">
        <f>IF(N185="nulová",J185,0)</f>
        <v>0</v>
      </c>
      <c r="BJ185" s="18" t="s">
        <v>84</v>
      </c>
      <c r="BK185" s="241">
        <f>ROUND(I185*H185,2)</f>
        <v>0</v>
      </c>
      <c r="BL185" s="18" t="s">
        <v>357</v>
      </c>
      <c r="BM185" s="240" t="s">
        <v>1355</v>
      </c>
    </row>
    <row r="186" s="2" customFormat="1">
      <c r="A186" s="39"/>
      <c r="B186" s="40"/>
      <c r="C186" s="41"/>
      <c r="D186" s="242" t="s">
        <v>359</v>
      </c>
      <c r="E186" s="41"/>
      <c r="F186" s="243" t="s">
        <v>1356</v>
      </c>
      <c r="G186" s="41"/>
      <c r="H186" s="41"/>
      <c r="I186" s="244"/>
      <c r="J186" s="41"/>
      <c r="K186" s="41"/>
      <c r="L186" s="45"/>
      <c r="M186" s="245"/>
      <c r="N186" s="246"/>
      <c r="O186" s="92"/>
      <c r="P186" s="92"/>
      <c r="Q186" s="92"/>
      <c r="R186" s="92"/>
      <c r="S186" s="92"/>
      <c r="T186" s="93"/>
      <c r="U186" s="39"/>
      <c r="V186" s="39"/>
      <c r="W186" s="39"/>
      <c r="X186" s="39"/>
      <c r="Y186" s="39"/>
      <c r="Z186" s="39"/>
      <c r="AA186" s="39"/>
      <c r="AB186" s="39"/>
      <c r="AC186" s="39"/>
      <c r="AD186" s="39"/>
      <c r="AE186" s="39"/>
      <c r="AT186" s="18" t="s">
        <v>359</v>
      </c>
      <c r="AU186" s="18" t="s">
        <v>86</v>
      </c>
    </row>
    <row r="187" s="13" customFormat="1">
      <c r="A187" s="13"/>
      <c r="B187" s="247"/>
      <c r="C187" s="248"/>
      <c r="D187" s="242" t="s">
        <v>361</v>
      </c>
      <c r="E187" s="249" t="s">
        <v>1100</v>
      </c>
      <c r="F187" s="250" t="s">
        <v>1357</v>
      </c>
      <c r="G187" s="248"/>
      <c r="H187" s="251">
        <v>318.60000000000002</v>
      </c>
      <c r="I187" s="252"/>
      <c r="J187" s="248"/>
      <c r="K187" s="248"/>
      <c r="L187" s="253"/>
      <c r="M187" s="254"/>
      <c r="N187" s="255"/>
      <c r="O187" s="255"/>
      <c r="P187" s="255"/>
      <c r="Q187" s="255"/>
      <c r="R187" s="255"/>
      <c r="S187" s="255"/>
      <c r="T187" s="256"/>
      <c r="U187" s="13"/>
      <c r="V187" s="13"/>
      <c r="W187" s="13"/>
      <c r="X187" s="13"/>
      <c r="Y187" s="13"/>
      <c r="Z187" s="13"/>
      <c r="AA187" s="13"/>
      <c r="AB187" s="13"/>
      <c r="AC187" s="13"/>
      <c r="AD187" s="13"/>
      <c r="AE187" s="13"/>
      <c r="AT187" s="257" t="s">
        <v>361</v>
      </c>
      <c r="AU187" s="257" t="s">
        <v>86</v>
      </c>
      <c r="AV187" s="13" t="s">
        <v>86</v>
      </c>
      <c r="AW187" s="13" t="s">
        <v>32</v>
      </c>
      <c r="AX187" s="13" t="s">
        <v>76</v>
      </c>
      <c r="AY187" s="257" t="s">
        <v>350</v>
      </c>
    </row>
    <row r="188" s="13" customFormat="1">
      <c r="A188" s="13"/>
      <c r="B188" s="247"/>
      <c r="C188" s="248"/>
      <c r="D188" s="242" t="s">
        <v>361</v>
      </c>
      <c r="E188" s="249" t="s">
        <v>1</v>
      </c>
      <c r="F188" s="250" t="s">
        <v>1358</v>
      </c>
      <c r="G188" s="248"/>
      <c r="H188" s="251">
        <v>62.399999999999999</v>
      </c>
      <c r="I188" s="252"/>
      <c r="J188" s="248"/>
      <c r="K188" s="248"/>
      <c r="L188" s="253"/>
      <c r="M188" s="254"/>
      <c r="N188" s="255"/>
      <c r="O188" s="255"/>
      <c r="P188" s="255"/>
      <c r="Q188" s="255"/>
      <c r="R188" s="255"/>
      <c r="S188" s="255"/>
      <c r="T188" s="256"/>
      <c r="U188" s="13"/>
      <c r="V188" s="13"/>
      <c r="W188" s="13"/>
      <c r="X188" s="13"/>
      <c r="Y188" s="13"/>
      <c r="Z188" s="13"/>
      <c r="AA188" s="13"/>
      <c r="AB188" s="13"/>
      <c r="AC188" s="13"/>
      <c r="AD188" s="13"/>
      <c r="AE188" s="13"/>
      <c r="AT188" s="257" t="s">
        <v>361</v>
      </c>
      <c r="AU188" s="257" t="s">
        <v>86</v>
      </c>
      <c r="AV188" s="13" t="s">
        <v>86</v>
      </c>
      <c r="AW188" s="13" t="s">
        <v>32</v>
      </c>
      <c r="AX188" s="13" t="s">
        <v>76</v>
      </c>
      <c r="AY188" s="257" t="s">
        <v>350</v>
      </c>
    </row>
    <row r="189" s="13" customFormat="1">
      <c r="A189" s="13"/>
      <c r="B189" s="247"/>
      <c r="C189" s="248"/>
      <c r="D189" s="242" t="s">
        <v>361</v>
      </c>
      <c r="E189" s="249" t="s">
        <v>1</v>
      </c>
      <c r="F189" s="250" t="s">
        <v>1359</v>
      </c>
      <c r="G189" s="248"/>
      <c r="H189" s="251">
        <v>13.5</v>
      </c>
      <c r="I189" s="252"/>
      <c r="J189" s="248"/>
      <c r="K189" s="248"/>
      <c r="L189" s="253"/>
      <c r="M189" s="254"/>
      <c r="N189" s="255"/>
      <c r="O189" s="255"/>
      <c r="P189" s="255"/>
      <c r="Q189" s="255"/>
      <c r="R189" s="255"/>
      <c r="S189" s="255"/>
      <c r="T189" s="256"/>
      <c r="U189" s="13"/>
      <c r="V189" s="13"/>
      <c r="W189" s="13"/>
      <c r="X189" s="13"/>
      <c r="Y189" s="13"/>
      <c r="Z189" s="13"/>
      <c r="AA189" s="13"/>
      <c r="AB189" s="13"/>
      <c r="AC189" s="13"/>
      <c r="AD189" s="13"/>
      <c r="AE189" s="13"/>
      <c r="AT189" s="257" t="s">
        <v>361</v>
      </c>
      <c r="AU189" s="257" t="s">
        <v>86</v>
      </c>
      <c r="AV189" s="13" t="s">
        <v>86</v>
      </c>
      <c r="AW189" s="13" t="s">
        <v>32</v>
      </c>
      <c r="AX189" s="13" t="s">
        <v>76</v>
      </c>
      <c r="AY189" s="257" t="s">
        <v>350</v>
      </c>
    </row>
    <row r="190" s="13" customFormat="1">
      <c r="A190" s="13"/>
      <c r="B190" s="247"/>
      <c r="C190" s="248"/>
      <c r="D190" s="242" t="s">
        <v>361</v>
      </c>
      <c r="E190" s="249" t="s">
        <v>1</v>
      </c>
      <c r="F190" s="250" t="s">
        <v>1360</v>
      </c>
      <c r="G190" s="248"/>
      <c r="H190" s="251">
        <v>53.200000000000003</v>
      </c>
      <c r="I190" s="252"/>
      <c r="J190" s="248"/>
      <c r="K190" s="248"/>
      <c r="L190" s="253"/>
      <c r="M190" s="254"/>
      <c r="N190" s="255"/>
      <c r="O190" s="255"/>
      <c r="P190" s="255"/>
      <c r="Q190" s="255"/>
      <c r="R190" s="255"/>
      <c r="S190" s="255"/>
      <c r="T190" s="256"/>
      <c r="U190" s="13"/>
      <c r="V190" s="13"/>
      <c r="W190" s="13"/>
      <c r="X190" s="13"/>
      <c r="Y190" s="13"/>
      <c r="Z190" s="13"/>
      <c r="AA190" s="13"/>
      <c r="AB190" s="13"/>
      <c r="AC190" s="13"/>
      <c r="AD190" s="13"/>
      <c r="AE190" s="13"/>
      <c r="AT190" s="257" t="s">
        <v>361</v>
      </c>
      <c r="AU190" s="257" t="s">
        <v>86</v>
      </c>
      <c r="AV190" s="13" t="s">
        <v>86</v>
      </c>
      <c r="AW190" s="13" t="s">
        <v>32</v>
      </c>
      <c r="AX190" s="13" t="s">
        <v>76</v>
      </c>
      <c r="AY190" s="257" t="s">
        <v>350</v>
      </c>
    </row>
    <row r="191" s="14" customFormat="1">
      <c r="A191" s="14"/>
      <c r="B191" s="258"/>
      <c r="C191" s="259"/>
      <c r="D191" s="242" t="s">
        <v>361</v>
      </c>
      <c r="E191" s="260" t="s">
        <v>1</v>
      </c>
      <c r="F191" s="261" t="s">
        <v>364</v>
      </c>
      <c r="G191" s="259"/>
      <c r="H191" s="262">
        <v>447.69999999999999</v>
      </c>
      <c r="I191" s="263"/>
      <c r="J191" s="259"/>
      <c r="K191" s="259"/>
      <c r="L191" s="264"/>
      <c r="M191" s="265"/>
      <c r="N191" s="266"/>
      <c r="O191" s="266"/>
      <c r="P191" s="266"/>
      <c r="Q191" s="266"/>
      <c r="R191" s="266"/>
      <c r="S191" s="266"/>
      <c r="T191" s="267"/>
      <c r="U191" s="14"/>
      <c r="V191" s="14"/>
      <c r="W191" s="14"/>
      <c r="X191" s="14"/>
      <c r="Y191" s="14"/>
      <c r="Z191" s="14"/>
      <c r="AA191" s="14"/>
      <c r="AB191" s="14"/>
      <c r="AC191" s="14"/>
      <c r="AD191" s="14"/>
      <c r="AE191" s="14"/>
      <c r="AT191" s="268" t="s">
        <v>361</v>
      </c>
      <c r="AU191" s="268" t="s">
        <v>86</v>
      </c>
      <c r="AV191" s="14" t="s">
        <v>357</v>
      </c>
      <c r="AW191" s="14" t="s">
        <v>32</v>
      </c>
      <c r="AX191" s="14" t="s">
        <v>84</v>
      </c>
      <c r="AY191" s="268" t="s">
        <v>350</v>
      </c>
    </row>
    <row r="192" s="2" customFormat="1" ht="33" customHeight="1">
      <c r="A192" s="39"/>
      <c r="B192" s="40"/>
      <c r="C192" s="229" t="s">
        <v>512</v>
      </c>
      <c r="D192" s="229" t="s">
        <v>352</v>
      </c>
      <c r="E192" s="230" t="s">
        <v>1361</v>
      </c>
      <c r="F192" s="231" t="s">
        <v>1362</v>
      </c>
      <c r="G192" s="232" t="s">
        <v>355</v>
      </c>
      <c r="H192" s="233">
        <v>130.30000000000001</v>
      </c>
      <c r="I192" s="234"/>
      <c r="J192" s="235">
        <f>ROUND(I192*H192,2)</f>
        <v>0</v>
      </c>
      <c r="K192" s="231" t="s">
        <v>356</v>
      </c>
      <c r="L192" s="45"/>
      <c r="M192" s="236" t="s">
        <v>1</v>
      </c>
      <c r="N192" s="237" t="s">
        <v>41</v>
      </c>
      <c r="O192" s="92"/>
      <c r="P192" s="238">
        <f>O192*H192</f>
        <v>0</v>
      </c>
      <c r="Q192" s="238">
        <v>0</v>
      </c>
      <c r="R192" s="238">
        <f>Q192*H192</f>
        <v>0</v>
      </c>
      <c r="S192" s="238">
        <v>0</v>
      </c>
      <c r="T192" s="239">
        <f>S192*H192</f>
        <v>0</v>
      </c>
      <c r="U192" s="39"/>
      <c r="V192" s="39"/>
      <c r="W192" s="39"/>
      <c r="X192" s="39"/>
      <c r="Y192" s="39"/>
      <c r="Z192" s="39"/>
      <c r="AA192" s="39"/>
      <c r="AB192" s="39"/>
      <c r="AC192" s="39"/>
      <c r="AD192" s="39"/>
      <c r="AE192" s="39"/>
      <c r="AR192" s="240" t="s">
        <v>357</v>
      </c>
      <c r="AT192" s="240" t="s">
        <v>352</v>
      </c>
      <c r="AU192" s="240" t="s">
        <v>86</v>
      </c>
      <c r="AY192" s="18" t="s">
        <v>350</v>
      </c>
      <c r="BE192" s="241">
        <f>IF(N192="základní",J192,0)</f>
        <v>0</v>
      </c>
      <c r="BF192" s="241">
        <f>IF(N192="snížená",J192,0)</f>
        <v>0</v>
      </c>
      <c r="BG192" s="241">
        <f>IF(N192="zákl. přenesená",J192,0)</f>
        <v>0</v>
      </c>
      <c r="BH192" s="241">
        <f>IF(N192="sníž. přenesená",J192,0)</f>
        <v>0</v>
      </c>
      <c r="BI192" s="241">
        <f>IF(N192="nulová",J192,0)</f>
        <v>0</v>
      </c>
      <c r="BJ192" s="18" t="s">
        <v>84</v>
      </c>
      <c r="BK192" s="241">
        <f>ROUND(I192*H192,2)</f>
        <v>0</v>
      </c>
      <c r="BL192" s="18" t="s">
        <v>357</v>
      </c>
      <c r="BM192" s="240" t="s">
        <v>1363</v>
      </c>
    </row>
    <row r="193" s="2" customFormat="1">
      <c r="A193" s="39"/>
      <c r="B193" s="40"/>
      <c r="C193" s="41"/>
      <c r="D193" s="242" t="s">
        <v>359</v>
      </c>
      <c r="E193" s="41"/>
      <c r="F193" s="243" t="s">
        <v>1364</v>
      </c>
      <c r="G193" s="41"/>
      <c r="H193" s="41"/>
      <c r="I193" s="244"/>
      <c r="J193" s="41"/>
      <c r="K193" s="41"/>
      <c r="L193" s="45"/>
      <c r="M193" s="245"/>
      <c r="N193" s="246"/>
      <c r="O193" s="92"/>
      <c r="P193" s="92"/>
      <c r="Q193" s="92"/>
      <c r="R193" s="92"/>
      <c r="S193" s="92"/>
      <c r="T193" s="93"/>
      <c r="U193" s="39"/>
      <c r="V193" s="39"/>
      <c r="W193" s="39"/>
      <c r="X193" s="39"/>
      <c r="Y193" s="39"/>
      <c r="Z193" s="39"/>
      <c r="AA193" s="39"/>
      <c r="AB193" s="39"/>
      <c r="AC193" s="39"/>
      <c r="AD193" s="39"/>
      <c r="AE193" s="39"/>
      <c r="AT193" s="18" t="s">
        <v>359</v>
      </c>
      <c r="AU193" s="18" t="s">
        <v>86</v>
      </c>
    </row>
    <row r="194" s="13" customFormat="1">
      <c r="A194" s="13"/>
      <c r="B194" s="247"/>
      <c r="C194" s="248"/>
      <c r="D194" s="242" t="s">
        <v>361</v>
      </c>
      <c r="E194" s="249" t="s">
        <v>1</v>
      </c>
      <c r="F194" s="250" t="s">
        <v>1365</v>
      </c>
      <c r="G194" s="248"/>
      <c r="H194" s="251">
        <v>130.30000000000001</v>
      </c>
      <c r="I194" s="252"/>
      <c r="J194" s="248"/>
      <c r="K194" s="248"/>
      <c r="L194" s="253"/>
      <c r="M194" s="254"/>
      <c r="N194" s="255"/>
      <c r="O194" s="255"/>
      <c r="P194" s="255"/>
      <c r="Q194" s="255"/>
      <c r="R194" s="255"/>
      <c r="S194" s="255"/>
      <c r="T194" s="256"/>
      <c r="U194" s="13"/>
      <c r="V194" s="13"/>
      <c r="W194" s="13"/>
      <c r="X194" s="13"/>
      <c r="Y194" s="13"/>
      <c r="Z194" s="13"/>
      <c r="AA194" s="13"/>
      <c r="AB194" s="13"/>
      <c r="AC194" s="13"/>
      <c r="AD194" s="13"/>
      <c r="AE194" s="13"/>
      <c r="AT194" s="257" t="s">
        <v>361</v>
      </c>
      <c r="AU194" s="257" t="s">
        <v>86</v>
      </c>
      <c r="AV194" s="13" t="s">
        <v>86</v>
      </c>
      <c r="AW194" s="13" t="s">
        <v>32</v>
      </c>
      <c r="AX194" s="13" t="s">
        <v>84</v>
      </c>
      <c r="AY194" s="257" t="s">
        <v>350</v>
      </c>
    </row>
    <row r="195" s="2" customFormat="1" ht="16.5" customHeight="1">
      <c r="A195" s="39"/>
      <c r="B195" s="40"/>
      <c r="C195" s="295" t="s">
        <v>8</v>
      </c>
      <c r="D195" s="295" t="s">
        <v>1347</v>
      </c>
      <c r="E195" s="296" t="s">
        <v>1366</v>
      </c>
      <c r="F195" s="297" t="s">
        <v>1367</v>
      </c>
      <c r="G195" s="298" t="s">
        <v>374</v>
      </c>
      <c r="H195" s="299">
        <v>7.8179999999999996</v>
      </c>
      <c r="I195" s="300"/>
      <c r="J195" s="301">
        <f>ROUND(I195*H195,2)</f>
        <v>0</v>
      </c>
      <c r="K195" s="297" t="s">
        <v>356</v>
      </c>
      <c r="L195" s="302"/>
      <c r="M195" s="303" t="s">
        <v>1</v>
      </c>
      <c r="N195" s="304" t="s">
        <v>41</v>
      </c>
      <c r="O195" s="92"/>
      <c r="P195" s="238">
        <f>O195*H195</f>
        <v>0</v>
      </c>
      <c r="Q195" s="238">
        <v>0.22</v>
      </c>
      <c r="R195" s="238">
        <f>Q195*H195</f>
        <v>1.7199599999999999</v>
      </c>
      <c r="S195" s="238">
        <v>0</v>
      </c>
      <c r="T195" s="239">
        <f>S195*H195</f>
        <v>0</v>
      </c>
      <c r="U195" s="39"/>
      <c r="V195" s="39"/>
      <c r="W195" s="39"/>
      <c r="X195" s="39"/>
      <c r="Y195" s="39"/>
      <c r="Z195" s="39"/>
      <c r="AA195" s="39"/>
      <c r="AB195" s="39"/>
      <c r="AC195" s="39"/>
      <c r="AD195" s="39"/>
      <c r="AE195" s="39"/>
      <c r="AR195" s="240" t="s">
        <v>468</v>
      </c>
      <c r="AT195" s="240" t="s">
        <v>1347</v>
      </c>
      <c r="AU195" s="240" t="s">
        <v>86</v>
      </c>
      <c r="AY195" s="18" t="s">
        <v>350</v>
      </c>
      <c r="BE195" s="241">
        <f>IF(N195="základní",J195,0)</f>
        <v>0</v>
      </c>
      <c r="BF195" s="241">
        <f>IF(N195="snížená",J195,0)</f>
        <v>0</v>
      </c>
      <c r="BG195" s="241">
        <f>IF(N195="zákl. přenesená",J195,0)</f>
        <v>0</v>
      </c>
      <c r="BH195" s="241">
        <f>IF(N195="sníž. přenesená",J195,0)</f>
        <v>0</v>
      </c>
      <c r="BI195" s="241">
        <f>IF(N195="nulová",J195,0)</f>
        <v>0</v>
      </c>
      <c r="BJ195" s="18" t="s">
        <v>84</v>
      </c>
      <c r="BK195" s="241">
        <f>ROUND(I195*H195,2)</f>
        <v>0</v>
      </c>
      <c r="BL195" s="18" t="s">
        <v>357</v>
      </c>
      <c r="BM195" s="240" t="s">
        <v>1368</v>
      </c>
    </row>
    <row r="196" s="2" customFormat="1">
      <c r="A196" s="39"/>
      <c r="B196" s="40"/>
      <c r="C196" s="41"/>
      <c r="D196" s="242" t="s">
        <v>359</v>
      </c>
      <c r="E196" s="41"/>
      <c r="F196" s="243" t="s">
        <v>1367</v>
      </c>
      <c r="G196" s="41"/>
      <c r="H196" s="41"/>
      <c r="I196" s="244"/>
      <c r="J196" s="41"/>
      <c r="K196" s="41"/>
      <c r="L196" s="45"/>
      <c r="M196" s="245"/>
      <c r="N196" s="246"/>
      <c r="O196" s="92"/>
      <c r="P196" s="92"/>
      <c r="Q196" s="92"/>
      <c r="R196" s="92"/>
      <c r="S196" s="92"/>
      <c r="T196" s="93"/>
      <c r="U196" s="39"/>
      <c r="V196" s="39"/>
      <c r="W196" s="39"/>
      <c r="X196" s="39"/>
      <c r="Y196" s="39"/>
      <c r="Z196" s="39"/>
      <c r="AA196" s="39"/>
      <c r="AB196" s="39"/>
      <c r="AC196" s="39"/>
      <c r="AD196" s="39"/>
      <c r="AE196" s="39"/>
      <c r="AT196" s="18" t="s">
        <v>359</v>
      </c>
      <c r="AU196" s="18" t="s">
        <v>86</v>
      </c>
    </row>
    <row r="197" s="13" customFormat="1">
      <c r="A197" s="13"/>
      <c r="B197" s="247"/>
      <c r="C197" s="248"/>
      <c r="D197" s="242" t="s">
        <v>361</v>
      </c>
      <c r="E197" s="248"/>
      <c r="F197" s="250" t="s">
        <v>1369</v>
      </c>
      <c r="G197" s="248"/>
      <c r="H197" s="251">
        <v>7.8179999999999996</v>
      </c>
      <c r="I197" s="252"/>
      <c r="J197" s="248"/>
      <c r="K197" s="248"/>
      <c r="L197" s="253"/>
      <c r="M197" s="254"/>
      <c r="N197" s="255"/>
      <c r="O197" s="255"/>
      <c r="P197" s="255"/>
      <c r="Q197" s="255"/>
      <c r="R197" s="255"/>
      <c r="S197" s="255"/>
      <c r="T197" s="256"/>
      <c r="U197" s="13"/>
      <c r="V197" s="13"/>
      <c r="W197" s="13"/>
      <c r="X197" s="13"/>
      <c r="Y197" s="13"/>
      <c r="Z197" s="13"/>
      <c r="AA197" s="13"/>
      <c r="AB197" s="13"/>
      <c r="AC197" s="13"/>
      <c r="AD197" s="13"/>
      <c r="AE197" s="13"/>
      <c r="AT197" s="257" t="s">
        <v>361</v>
      </c>
      <c r="AU197" s="257" t="s">
        <v>86</v>
      </c>
      <c r="AV197" s="13" t="s">
        <v>86</v>
      </c>
      <c r="AW197" s="13" t="s">
        <v>4</v>
      </c>
      <c r="AX197" s="13" t="s">
        <v>84</v>
      </c>
      <c r="AY197" s="257" t="s">
        <v>350</v>
      </c>
    </row>
    <row r="198" s="12" customFormat="1" ht="22.8" customHeight="1">
      <c r="A198" s="12"/>
      <c r="B198" s="213"/>
      <c r="C198" s="214"/>
      <c r="D198" s="215" t="s">
        <v>75</v>
      </c>
      <c r="E198" s="227" t="s">
        <v>86</v>
      </c>
      <c r="F198" s="227" t="s">
        <v>1370</v>
      </c>
      <c r="G198" s="214"/>
      <c r="H198" s="214"/>
      <c r="I198" s="217"/>
      <c r="J198" s="228">
        <f>BK198</f>
        <v>0</v>
      </c>
      <c r="K198" s="214"/>
      <c r="L198" s="219"/>
      <c r="M198" s="220"/>
      <c r="N198" s="221"/>
      <c r="O198" s="221"/>
      <c r="P198" s="222">
        <f>SUM(P199:P260)</f>
        <v>0</v>
      </c>
      <c r="Q198" s="221"/>
      <c r="R198" s="222">
        <f>SUM(R199:R260)</f>
        <v>1004.3069957400001</v>
      </c>
      <c r="S198" s="221"/>
      <c r="T198" s="223">
        <f>SUM(T199:T260)</f>
        <v>0</v>
      </c>
      <c r="U198" s="12"/>
      <c r="V198" s="12"/>
      <c r="W198" s="12"/>
      <c r="X198" s="12"/>
      <c r="Y198" s="12"/>
      <c r="Z198" s="12"/>
      <c r="AA198" s="12"/>
      <c r="AB198" s="12"/>
      <c r="AC198" s="12"/>
      <c r="AD198" s="12"/>
      <c r="AE198" s="12"/>
      <c r="AR198" s="224" t="s">
        <v>84</v>
      </c>
      <c r="AT198" s="225" t="s">
        <v>75</v>
      </c>
      <c r="AU198" s="225" t="s">
        <v>84</v>
      </c>
      <c r="AY198" s="224" t="s">
        <v>350</v>
      </c>
      <c r="BK198" s="226">
        <f>SUM(BK199:BK260)</f>
        <v>0</v>
      </c>
    </row>
    <row r="199" s="2" customFormat="1" ht="24.15" customHeight="1">
      <c r="A199" s="39"/>
      <c r="B199" s="40"/>
      <c r="C199" s="229" t="s">
        <v>530</v>
      </c>
      <c r="D199" s="229" t="s">
        <v>352</v>
      </c>
      <c r="E199" s="230" t="s">
        <v>1371</v>
      </c>
      <c r="F199" s="231" t="s">
        <v>1372</v>
      </c>
      <c r="G199" s="232" t="s">
        <v>374</v>
      </c>
      <c r="H199" s="233">
        <v>235.524</v>
      </c>
      <c r="I199" s="234"/>
      <c r="J199" s="235">
        <f>ROUND(I199*H199,2)</f>
        <v>0</v>
      </c>
      <c r="K199" s="231" t="s">
        <v>356</v>
      </c>
      <c r="L199" s="45"/>
      <c r="M199" s="236" t="s">
        <v>1</v>
      </c>
      <c r="N199" s="237" t="s">
        <v>41</v>
      </c>
      <c r="O199" s="92"/>
      <c r="P199" s="238">
        <f>O199*H199</f>
        <v>0</v>
      </c>
      <c r="Q199" s="238">
        <v>2.1600000000000001</v>
      </c>
      <c r="R199" s="238">
        <f>Q199*H199</f>
        <v>508.73184000000003</v>
      </c>
      <c r="S199" s="238">
        <v>0</v>
      </c>
      <c r="T199" s="239">
        <f>S199*H199</f>
        <v>0</v>
      </c>
      <c r="U199" s="39"/>
      <c r="V199" s="39"/>
      <c r="W199" s="39"/>
      <c r="X199" s="39"/>
      <c r="Y199" s="39"/>
      <c r="Z199" s="39"/>
      <c r="AA199" s="39"/>
      <c r="AB199" s="39"/>
      <c r="AC199" s="39"/>
      <c r="AD199" s="39"/>
      <c r="AE199" s="39"/>
      <c r="AR199" s="240" t="s">
        <v>357</v>
      </c>
      <c r="AT199" s="240" t="s">
        <v>352</v>
      </c>
      <c r="AU199" s="240" t="s">
        <v>86</v>
      </c>
      <c r="AY199" s="18" t="s">
        <v>350</v>
      </c>
      <c r="BE199" s="241">
        <f>IF(N199="základní",J199,0)</f>
        <v>0</v>
      </c>
      <c r="BF199" s="241">
        <f>IF(N199="snížená",J199,0)</f>
        <v>0</v>
      </c>
      <c r="BG199" s="241">
        <f>IF(N199="zákl. přenesená",J199,0)</f>
        <v>0</v>
      </c>
      <c r="BH199" s="241">
        <f>IF(N199="sníž. přenesená",J199,0)</f>
        <v>0</v>
      </c>
      <c r="BI199" s="241">
        <f>IF(N199="nulová",J199,0)</f>
        <v>0</v>
      </c>
      <c r="BJ199" s="18" t="s">
        <v>84</v>
      </c>
      <c r="BK199" s="241">
        <f>ROUND(I199*H199,2)</f>
        <v>0</v>
      </c>
      <c r="BL199" s="18" t="s">
        <v>357</v>
      </c>
      <c r="BM199" s="240" t="s">
        <v>1373</v>
      </c>
    </row>
    <row r="200" s="2" customFormat="1">
      <c r="A200" s="39"/>
      <c r="B200" s="40"/>
      <c r="C200" s="41"/>
      <c r="D200" s="242" t="s">
        <v>359</v>
      </c>
      <c r="E200" s="41"/>
      <c r="F200" s="243" t="s">
        <v>1374</v>
      </c>
      <c r="G200" s="41"/>
      <c r="H200" s="41"/>
      <c r="I200" s="244"/>
      <c r="J200" s="41"/>
      <c r="K200" s="41"/>
      <c r="L200" s="45"/>
      <c r="M200" s="245"/>
      <c r="N200" s="246"/>
      <c r="O200" s="92"/>
      <c r="P200" s="92"/>
      <c r="Q200" s="92"/>
      <c r="R200" s="92"/>
      <c r="S200" s="92"/>
      <c r="T200" s="93"/>
      <c r="U200" s="39"/>
      <c r="V200" s="39"/>
      <c r="W200" s="39"/>
      <c r="X200" s="39"/>
      <c r="Y200" s="39"/>
      <c r="Z200" s="39"/>
      <c r="AA200" s="39"/>
      <c r="AB200" s="39"/>
      <c r="AC200" s="39"/>
      <c r="AD200" s="39"/>
      <c r="AE200" s="39"/>
      <c r="AT200" s="18" t="s">
        <v>359</v>
      </c>
      <c r="AU200" s="18" t="s">
        <v>86</v>
      </c>
    </row>
    <row r="201" s="13" customFormat="1">
      <c r="A201" s="13"/>
      <c r="B201" s="247"/>
      <c r="C201" s="248"/>
      <c r="D201" s="242" t="s">
        <v>361</v>
      </c>
      <c r="E201" s="249" t="s">
        <v>1</v>
      </c>
      <c r="F201" s="250" t="s">
        <v>1375</v>
      </c>
      <c r="G201" s="248"/>
      <c r="H201" s="251">
        <v>223.02000000000001</v>
      </c>
      <c r="I201" s="252"/>
      <c r="J201" s="248"/>
      <c r="K201" s="248"/>
      <c r="L201" s="253"/>
      <c r="M201" s="254"/>
      <c r="N201" s="255"/>
      <c r="O201" s="255"/>
      <c r="P201" s="255"/>
      <c r="Q201" s="255"/>
      <c r="R201" s="255"/>
      <c r="S201" s="255"/>
      <c r="T201" s="256"/>
      <c r="U201" s="13"/>
      <c r="V201" s="13"/>
      <c r="W201" s="13"/>
      <c r="X201" s="13"/>
      <c r="Y201" s="13"/>
      <c r="Z201" s="13"/>
      <c r="AA201" s="13"/>
      <c r="AB201" s="13"/>
      <c r="AC201" s="13"/>
      <c r="AD201" s="13"/>
      <c r="AE201" s="13"/>
      <c r="AT201" s="257" t="s">
        <v>361</v>
      </c>
      <c r="AU201" s="257" t="s">
        <v>86</v>
      </c>
      <c r="AV201" s="13" t="s">
        <v>86</v>
      </c>
      <c r="AW201" s="13" t="s">
        <v>32</v>
      </c>
      <c r="AX201" s="13" t="s">
        <v>76</v>
      </c>
      <c r="AY201" s="257" t="s">
        <v>350</v>
      </c>
    </row>
    <row r="202" s="13" customFormat="1">
      <c r="A202" s="13"/>
      <c r="B202" s="247"/>
      <c r="C202" s="248"/>
      <c r="D202" s="242" t="s">
        <v>361</v>
      </c>
      <c r="E202" s="249" t="s">
        <v>1</v>
      </c>
      <c r="F202" s="250" t="s">
        <v>1376</v>
      </c>
      <c r="G202" s="248"/>
      <c r="H202" s="251">
        <v>10.228</v>
      </c>
      <c r="I202" s="252"/>
      <c r="J202" s="248"/>
      <c r="K202" s="248"/>
      <c r="L202" s="253"/>
      <c r="M202" s="254"/>
      <c r="N202" s="255"/>
      <c r="O202" s="255"/>
      <c r="P202" s="255"/>
      <c r="Q202" s="255"/>
      <c r="R202" s="255"/>
      <c r="S202" s="255"/>
      <c r="T202" s="256"/>
      <c r="U202" s="13"/>
      <c r="V202" s="13"/>
      <c r="W202" s="13"/>
      <c r="X202" s="13"/>
      <c r="Y202" s="13"/>
      <c r="Z202" s="13"/>
      <c r="AA202" s="13"/>
      <c r="AB202" s="13"/>
      <c r="AC202" s="13"/>
      <c r="AD202" s="13"/>
      <c r="AE202" s="13"/>
      <c r="AT202" s="257" t="s">
        <v>361</v>
      </c>
      <c r="AU202" s="257" t="s">
        <v>86</v>
      </c>
      <c r="AV202" s="13" t="s">
        <v>86</v>
      </c>
      <c r="AW202" s="13" t="s">
        <v>32</v>
      </c>
      <c r="AX202" s="13" t="s">
        <v>76</v>
      </c>
      <c r="AY202" s="257" t="s">
        <v>350</v>
      </c>
    </row>
    <row r="203" s="13" customFormat="1">
      <c r="A203" s="13"/>
      <c r="B203" s="247"/>
      <c r="C203" s="248"/>
      <c r="D203" s="242" t="s">
        <v>361</v>
      </c>
      <c r="E203" s="249" t="s">
        <v>1</v>
      </c>
      <c r="F203" s="250" t="s">
        <v>1377</v>
      </c>
      <c r="G203" s="248"/>
      <c r="H203" s="251">
        <v>0.58499999999999996</v>
      </c>
      <c r="I203" s="252"/>
      <c r="J203" s="248"/>
      <c r="K203" s="248"/>
      <c r="L203" s="253"/>
      <c r="M203" s="254"/>
      <c r="N203" s="255"/>
      <c r="O203" s="255"/>
      <c r="P203" s="255"/>
      <c r="Q203" s="255"/>
      <c r="R203" s="255"/>
      <c r="S203" s="255"/>
      <c r="T203" s="256"/>
      <c r="U203" s="13"/>
      <c r="V203" s="13"/>
      <c r="W203" s="13"/>
      <c r="X203" s="13"/>
      <c r="Y203" s="13"/>
      <c r="Z203" s="13"/>
      <c r="AA203" s="13"/>
      <c r="AB203" s="13"/>
      <c r="AC203" s="13"/>
      <c r="AD203" s="13"/>
      <c r="AE203" s="13"/>
      <c r="AT203" s="257" t="s">
        <v>361</v>
      </c>
      <c r="AU203" s="257" t="s">
        <v>86</v>
      </c>
      <c r="AV203" s="13" t="s">
        <v>86</v>
      </c>
      <c r="AW203" s="13" t="s">
        <v>32</v>
      </c>
      <c r="AX203" s="13" t="s">
        <v>76</v>
      </c>
      <c r="AY203" s="257" t="s">
        <v>350</v>
      </c>
    </row>
    <row r="204" s="13" customFormat="1">
      <c r="A204" s="13"/>
      <c r="B204" s="247"/>
      <c r="C204" s="248"/>
      <c r="D204" s="242" t="s">
        <v>361</v>
      </c>
      <c r="E204" s="249" t="s">
        <v>1</v>
      </c>
      <c r="F204" s="250" t="s">
        <v>1378</v>
      </c>
      <c r="G204" s="248"/>
      <c r="H204" s="251">
        <v>1.6910000000000001</v>
      </c>
      <c r="I204" s="252"/>
      <c r="J204" s="248"/>
      <c r="K204" s="248"/>
      <c r="L204" s="253"/>
      <c r="M204" s="254"/>
      <c r="N204" s="255"/>
      <c r="O204" s="255"/>
      <c r="P204" s="255"/>
      <c r="Q204" s="255"/>
      <c r="R204" s="255"/>
      <c r="S204" s="255"/>
      <c r="T204" s="256"/>
      <c r="U204" s="13"/>
      <c r="V204" s="13"/>
      <c r="W204" s="13"/>
      <c r="X204" s="13"/>
      <c r="Y204" s="13"/>
      <c r="Z204" s="13"/>
      <c r="AA204" s="13"/>
      <c r="AB204" s="13"/>
      <c r="AC204" s="13"/>
      <c r="AD204" s="13"/>
      <c r="AE204" s="13"/>
      <c r="AT204" s="257" t="s">
        <v>361</v>
      </c>
      <c r="AU204" s="257" t="s">
        <v>86</v>
      </c>
      <c r="AV204" s="13" t="s">
        <v>86</v>
      </c>
      <c r="AW204" s="13" t="s">
        <v>32</v>
      </c>
      <c r="AX204" s="13" t="s">
        <v>76</v>
      </c>
      <c r="AY204" s="257" t="s">
        <v>350</v>
      </c>
    </row>
    <row r="205" s="14" customFormat="1">
      <c r="A205" s="14"/>
      <c r="B205" s="258"/>
      <c r="C205" s="259"/>
      <c r="D205" s="242" t="s">
        <v>361</v>
      </c>
      <c r="E205" s="260" t="s">
        <v>1</v>
      </c>
      <c r="F205" s="261" t="s">
        <v>364</v>
      </c>
      <c r="G205" s="259"/>
      <c r="H205" s="262">
        <v>235.524</v>
      </c>
      <c r="I205" s="263"/>
      <c r="J205" s="259"/>
      <c r="K205" s="259"/>
      <c r="L205" s="264"/>
      <c r="M205" s="265"/>
      <c r="N205" s="266"/>
      <c r="O205" s="266"/>
      <c r="P205" s="266"/>
      <c r="Q205" s="266"/>
      <c r="R205" s="266"/>
      <c r="S205" s="266"/>
      <c r="T205" s="267"/>
      <c r="U205" s="14"/>
      <c r="V205" s="14"/>
      <c r="W205" s="14"/>
      <c r="X205" s="14"/>
      <c r="Y205" s="14"/>
      <c r="Z205" s="14"/>
      <c r="AA205" s="14"/>
      <c r="AB205" s="14"/>
      <c r="AC205" s="14"/>
      <c r="AD205" s="14"/>
      <c r="AE205" s="14"/>
      <c r="AT205" s="268" t="s">
        <v>361</v>
      </c>
      <c r="AU205" s="268" t="s">
        <v>86</v>
      </c>
      <c r="AV205" s="14" t="s">
        <v>357</v>
      </c>
      <c r="AW205" s="14" t="s">
        <v>32</v>
      </c>
      <c r="AX205" s="14" t="s">
        <v>84</v>
      </c>
      <c r="AY205" s="268" t="s">
        <v>350</v>
      </c>
    </row>
    <row r="206" s="2" customFormat="1" ht="24.15" customHeight="1">
      <c r="A206" s="39"/>
      <c r="B206" s="40"/>
      <c r="C206" s="229" t="s">
        <v>541</v>
      </c>
      <c r="D206" s="229" t="s">
        <v>352</v>
      </c>
      <c r="E206" s="230" t="s">
        <v>1379</v>
      </c>
      <c r="F206" s="231" t="s">
        <v>1380</v>
      </c>
      <c r="G206" s="232" t="s">
        <v>374</v>
      </c>
      <c r="H206" s="233">
        <v>169.01300000000001</v>
      </c>
      <c r="I206" s="234"/>
      <c r="J206" s="235">
        <f>ROUND(I206*H206,2)</f>
        <v>0</v>
      </c>
      <c r="K206" s="231" t="s">
        <v>356</v>
      </c>
      <c r="L206" s="45"/>
      <c r="M206" s="236" t="s">
        <v>1</v>
      </c>
      <c r="N206" s="237" t="s">
        <v>41</v>
      </c>
      <c r="O206" s="92"/>
      <c r="P206" s="238">
        <f>O206*H206</f>
        <v>0</v>
      </c>
      <c r="Q206" s="238">
        <v>2.5018699999999998</v>
      </c>
      <c r="R206" s="238">
        <f>Q206*H206</f>
        <v>422.84855431</v>
      </c>
      <c r="S206" s="238">
        <v>0</v>
      </c>
      <c r="T206" s="239">
        <f>S206*H206</f>
        <v>0</v>
      </c>
      <c r="U206" s="39"/>
      <c r="V206" s="39"/>
      <c r="W206" s="39"/>
      <c r="X206" s="39"/>
      <c r="Y206" s="39"/>
      <c r="Z206" s="39"/>
      <c r="AA206" s="39"/>
      <c r="AB206" s="39"/>
      <c r="AC206" s="39"/>
      <c r="AD206" s="39"/>
      <c r="AE206" s="39"/>
      <c r="AR206" s="240" t="s">
        <v>357</v>
      </c>
      <c r="AT206" s="240" t="s">
        <v>352</v>
      </c>
      <c r="AU206" s="240" t="s">
        <v>86</v>
      </c>
      <c r="AY206" s="18" t="s">
        <v>350</v>
      </c>
      <c r="BE206" s="241">
        <f>IF(N206="základní",J206,0)</f>
        <v>0</v>
      </c>
      <c r="BF206" s="241">
        <f>IF(N206="snížená",J206,0)</f>
        <v>0</v>
      </c>
      <c r="BG206" s="241">
        <f>IF(N206="zákl. přenesená",J206,0)</f>
        <v>0</v>
      </c>
      <c r="BH206" s="241">
        <f>IF(N206="sníž. přenesená",J206,0)</f>
        <v>0</v>
      </c>
      <c r="BI206" s="241">
        <f>IF(N206="nulová",J206,0)</f>
        <v>0</v>
      </c>
      <c r="BJ206" s="18" t="s">
        <v>84</v>
      </c>
      <c r="BK206" s="241">
        <f>ROUND(I206*H206,2)</f>
        <v>0</v>
      </c>
      <c r="BL206" s="18" t="s">
        <v>357</v>
      </c>
      <c r="BM206" s="240" t="s">
        <v>1381</v>
      </c>
    </row>
    <row r="207" s="2" customFormat="1">
      <c r="A207" s="39"/>
      <c r="B207" s="40"/>
      <c r="C207" s="41"/>
      <c r="D207" s="242" t="s">
        <v>359</v>
      </c>
      <c r="E207" s="41"/>
      <c r="F207" s="243" t="s">
        <v>1382</v>
      </c>
      <c r="G207" s="41"/>
      <c r="H207" s="41"/>
      <c r="I207" s="244"/>
      <c r="J207" s="41"/>
      <c r="K207" s="41"/>
      <c r="L207" s="45"/>
      <c r="M207" s="245"/>
      <c r="N207" s="246"/>
      <c r="O207" s="92"/>
      <c r="P207" s="92"/>
      <c r="Q207" s="92"/>
      <c r="R207" s="92"/>
      <c r="S207" s="92"/>
      <c r="T207" s="93"/>
      <c r="U207" s="39"/>
      <c r="V207" s="39"/>
      <c r="W207" s="39"/>
      <c r="X207" s="39"/>
      <c r="Y207" s="39"/>
      <c r="Z207" s="39"/>
      <c r="AA207" s="39"/>
      <c r="AB207" s="39"/>
      <c r="AC207" s="39"/>
      <c r="AD207" s="39"/>
      <c r="AE207" s="39"/>
      <c r="AT207" s="18" t="s">
        <v>359</v>
      </c>
      <c r="AU207" s="18" t="s">
        <v>86</v>
      </c>
    </row>
    <row r="208" s="13" customFormat="1">
      <c r="A208" s="13"/>
      <c r="B208" s="247"/>
      <c r="C208" s="248"/>
      <c r="D208" s="242" t="s">
        <v>361</v>
      </c>
      <c r="E208" s="249" t="s">
        <v>1</v>
      </c>
      <c r="F208" s="250" t="s">
        <v>1383</v>
      </c>
      <c r="G208" s="248"/>
      <c r="H208" s="251">
        <v>4.7350000000000003</v>
      </c>
      <c r="I208" s="252"/>
      <c r="J208" s="248"/>
      <c r="K208" s="248"/>
      <c r="L208" s="253"/>
      <c r="M208" s="254"/>
      <c r="N208" s="255"/>
      <c r="O208" s="255"/>
      <c r="P208" s="255"/>
      <c r="Q208" s="255"/>
      <c r="R208" s="255"/>
      <c r="S208" s="255"/>
      <c r="T208" s="256"/>
      <c r="U208" s="13"/>
      <c r="V208" s="13"/>
      <c r="W208" s="13"/>
      <c r="X208" s="13"/>
      <c r="Y208" s="13"/>
      <c r="Z208" s="13"/>
      <c r="AA208" s="13"/>
      <c r="AB208" s="13"/>
      <c r="AC208" s="13"/>
      <c r="AD208" s="13"/>
      <c r="AE208" s="13"/>
      <c r="AT208" s="257" t="s">
        <v>361</v>
      </c>
      <c r="AU208" s="257" t="s">
        <v>86</v>
      </c>
      <c r="AV208" s="13" t="s">
        <v>86</v>
      </c>
      <c r="AW208" s="13" t="s">
        <v>32</v>
      </c>
      <c r="AX208" s="13" t="s">
        <v>76</v>
      </c>
      <c r="AY208" s="257" t="s">
        <v>350</v>
      </c>
    </row>
    <row r="209" s="13" customFormat="1">
      <c r="A209" s="13"/>
      <c r="B209" s="247"/>
      <c r="C209" s="248"/>
      <c r="D209" s="242" t="s">
        <v>361</v>
      </c>
      <c r="E209" s="249" t="s">
        <v>1</v>
      </c>
      <c r="F209" s="250" t="s">
        <v>1384</v>
      </c>
      <c r="G209" s="248"/>
      <c r="H209" s="251">
        <v>5.4340000000000002</v>
      </c>
      <c r="I209" s="252"/>
      <c r="J209" s="248"/>
      <c r="K209" s="248"/>
      <c r="L209" s="253"/>
      <c r="M209" s="254"/>
      <c r="N209" s="255"/>
      <c r="O209" s="255"/>
      <c r="P209" s="255"/>
      <c r="Q209" s="255"/>
      <c r="R209" s="255"/>
      <c r="S209" s="255"/>
      <c r="T209" s="256"/>
      <c r="U209" s="13"/>
      <c r="V209" s="13"/>
      <c r="W209" s="13"/>
      <c r="X209" s="13"/>
      <c r="Y209" s="13"/>
      <c r="Z209" s="13"/>
      <c r="AA209" s="13"/>
      <c r="AB209" s="13"/>
      <c r="AC209" s="13"/>
      <c r="AD209" s="13"/>
      <c r="AE209" s="13"/>
      <c r="AT209" s="257" t="s">
        <v>361</v>
      </c>
      <c r="AU209" s="257" t="s">
        <v>86</v>
      </c>
      <c r="AV209" s="13" t="s">
        <v>86</v>
      </c>
      <c r="AW209" s="13" t="s">
        <v>32</v>
      </c>
      <c r="AX209" s="13" t="s">
        <v>76</v>
      </c>
      <c r="AY209" s="257" t="s">
        <v>350</v>
      </c>
    </row>
    <row r="210" s="13" customFormat="1">
      <c r="A210" s="13"/>
      <c r="B210" s="247"/>
      <c r="C210" s="248"/>
      <c r="D210" s="242" t="s">
        <v>361</v>
      </c>
      <c r="E210" s="249" t="s">
        <v>1</v>
      </c>
      <c r="F210" s="250" t="s">
        <v>1385</v>
      </c>
      <c r="G210" s="248"/>
      <c r="H210" s="251">
        <v>6.4669999999999996</v>
      </c>
      <c r="I210" s="252"/>
      <c r="J210" s="248"/>
      <c r="K210" s="248"/>
      <c r="L210" s="253"/>
      <c r="M210" s="254"/>
      <c r="N210" s="255"/>
      <c r="O210" s="255"/>
      <c r="P210" s="255"/>
      <c r="Q210" s="255"/>
      <c r="R210" s="255"/>
      <c r="S210" s="255"/>
      <c r="T210" s="256"/>
      <c r="U210" s="13"/>
      <c r="V210" s="13"/>
      <c r="W210" s="13"/>
      <c r="X210" s="13"/>
      <c r="Y210" s="13"/>
      <c r="Z210" s="13"/>
      <c r="AA210" s="13"/>
      <c r="AB210" s="13"/>
      <c r="AC210" s="13"/>
      <c r="AD210" s="13"/>
      <c r="AE210" s="13"/>
      <c r="AT210" s="257" t="s">
        <v>361</v>
      </c>
      <c r="AU210" s="257" t="s">
        <v>86</v>
      </c>
      <c r="AV210" s="13" t="s">
        <v>86</v>
      </c>
      <c r="AW210" s="13" t="s">
        <v>32</v>
      </c>
      <c r="AX210" s="13" t="s">
        <v>76</v>
      </c>
      <c r="AY210" s="257" t="s">
        <v>350</v>
      </c>
    </row>
    <row r="211" s="16" customFormat="1">
      <c r="A211" s="16"/>
      <c r="B211" s="279"/>
      <c r="C211" s="280"/>
      <c r="D211" s="242" t="s">
        <v>361</v>
      </c>
      <c r="E211" s="281" t="s">
        <v>1293</v>
      </c>
      <c r="F211" s="282" t="s">
        <v>755</v>
      </c>
      <c r="G211" s="280"/>
      <c r="H211" s="283">
        <v>16.635999999999999</v>
      </c>
      <c r="I211" s="284"/>
      <c r="J211" s="280"/>
      <c r="K211" s="280"/>
      <c r="L211" s="285"/>
      <c r="M211" s="286"/>
      <c r="N211" s="287"/>
      <c r="O211" s="287"/>
      <c r="P211" s="287"/>
      <c r="Q211" s="287"/>
      <c r="R211" s="287"/>
      <c r="S211" s="287"/>
      <c r="T211" s="288"/>
      <c r="U211" s="16"/>
      <c r="V211" s="16"/>
      <c r="W211" s="16"/>
      <c r="X211" s="16"/>
      <c r="Y211" s="16"/>
      <c r="Z211" s="16"/>
      <c r="AA211" s="16"/>
      <c r="AB211" s="16"/>
      <c r="AC211" s="16"/>
      <c r="AD211" s="16"/>
      <c r="AE211" s="16"/>
      <c r="AT211" s="289" t="s">
        <v>361</v>
      </c>
      <c r="AU211" s="289" t="s">
        <v>86</v>
      </c>
      <c r="AV211" s="16" t="s">
        <v>371</v>
      </c>
      <c r="AW211" s="16" t="s">
        <v>32</v>
      </c>
      <c r="AX211" s="16" t="s">
        <v>76</v>
      </c>
      <c r="AY211" s="289" t="s">
        <v>350</v>
      </c>
    </row>
    <row r="212" s="13" customFormat="1">
      <c r="A212" s="13"/>
      <c r="B212" s="247"/>
      <c r="C212" s="248"/>
      <c r="D212" s="242" t="s">
        <v>361</v>
      </c>
      <c r="E212" s="249" t="s">
        <v>1</v>
      </c>
      <c r="F212" s="250" t="s">
        <v>1386</v>
      </c>
      <c r="G212" s="248"/>
      <c r="H212" s="251">
        <v>0.84799999999999998</v>
      </c>
      <c r="I212" s="252"/>
      <c r="J212" s="248"/>
      <c r="K212" s="248"/>
      <c r="L212" s="253"/>
      <c r="M212" s="254"/>
      <c r="N212" s="255"/>
      <c r="O212" s="255"/>
      <c r="P212" s="255"/>
      <c r="Q212" s="255"/>
      <c r="R212" s="255"/>
      <c r="S212" s="255"/>
      <c r="T212" s="256"/>
      <c r="U212" s="13"/>
      <c r="V212" s="13"/>
      <c r="W212" s="13"/>
      <c r="X212" s="13"/>
      <c r="Y212" s="13"/>
      <c r="Z212" s="13"/>
      <c r="AA212" s="13"/>
      <c r="AB212" s="13"/>
      <c r="AC212" s="13"/>
      <c r="AD212" s="13"/>
      <c r="AE212" s="13"/>
      <c r="AT212" s="257" t="s">
        <v>361</v>
      </c>
      <c r="AU212" s="257" t="s">
        <v>86</v>
      </c>
      <c r="AV212" s="13" t="s">
        <v>86</v>
      </c>
      <c r="AW212" s="13" t="s">
        <v>32</v>
      </c>
      <c r="AX212" s="13" t="s">
        <v>76</v>
      </c>
      <c r="AY212" s="257" t="s">
        <v>350</v>
      </c>
    </row>
    <row r="213" s="13" customFormat="1">
      <c r="A213" s="13"/>
      <c r="B213" s="247"/>
      <c r="C213" s="248"/>
      <c r="D213" s="242" t="s">
        <v>361</v>
      </c>
      <c r="E213" s="249" t="s">
        <v>1</v>
      </c>
      <c r="F213" s="250" t="s">
        <v>1387</v>
      </c>
      <c r="G213" s="248"/>
      <c r="H213" s="251">
        <v>0.52100000000000002</v>
      </c>
      <c r="I213" s="252"/>
      <c r="J213" s="248"/>
      <c r="K213" s="248"/>
      <c r="L213" s="253"/>
      <c r="M213" s="254"/>
      <c r="N213" s="255"/>
      <c r="O213" s="255"/>
      <c r="P213" s="255"/>
      <c r="Q213" s="255"/>
      <c r="R213" s="255"/>
      <c r="S213" s="255"/>
      <c r="T213" s="256"/>
      <c r="U213" s="13"/>
      <c r="V213" s="13"/>
      <c r="W213" s="13"/>
      <c r="X213" s="13"/>
      <c r="Y213" s="13"/>
      <c r="Z213" s="13"/>
      <c r="AA213" s="13"/>
      <c r="AB213" s="13"/>
      <c r="AC213" s="13"/>
      <c r="AD213" s="13"/>
      <c r="AE213" s="13"/>
      <c r="AT213" s="257" t="s">
        <v>361</v>
      </c>
      <c r="AU213" s="257" t="s">
        <v>86</v>
      </c>
      <c r="AV213" s="13" t="s">
        <v>86</v>
      </c>
      <c r="AW213" s="13" t="s">
        <v>32</v>
      </c>
      <c r="AX213" s="13" t="s">
        <v>76</v>
      </c>
      <c r="AY213" s="257" t="s">
        <v>350</v>
      </c>
    </row>
    <row r="214" s="13" customFormat="1">
      <c r="A214" s="13"/>
      <c r="B214" s="247"/>
      <c r="C214" s="248"/>
      <c r="D214" s="242" t="s">
        <v>361</v>
      </c>
      <c r="E214" s="249" t="s">
        <v>1</v>
      </c>
      <c r="F214" s="250" t="s">
        <v>1388</v>
      </c>
      <c r="G214" s="248"/>
      <c r="H214" s="251">
        <v>1.115</v>
      </c>
      <c r="I214" s="252"/>
      <c r="J214" s="248"/>
      <c r="K214" s="248"/>
      <c r="L214" s="253"/>
      <c r="M214" s="254"/>
      <c r="N214" s="255"/>
      <c r="O214" s="255"/>
      <c r="P214" s="255"/>
      <c r="Q214" s="255"/>
      <c r="R214" s="255"/>
      <c r="S214" s="255"/>
      <c r="T214" s="256"/>
      <c r="U214" s="13"/>
      <c r="V214" s="13"/>
      <c r="W214" s="13"/>
      <c r="X214" s="13"/>
      <c r="Y214" s="13"/>
      <c r="Z214" s="13"/>
      <c r="AA214" s="13"/>
      <c r="AB214" s="13"/>
      <c r="AC214" s="13"/>
      <c r="AD214" s="13"/>
      <c r="AE214" s="13"/>
      <c r="AT214" s="257" t="s">
        <v>361</v>
      </c>
      <c r="AU214" s="257" t="s">
        <v>86</v>
      </c>
      <c r="AV214" s="13" t="s">
        <v>86</v>
      </c>
      <c r="AW214" s="13" t="s">
        <v>32</v>
      </c>
      <c r="AX214" s="13" t="s">
        <v>76</v>
      </c>
      <c r="AY214" s="257" t="s">
        <v>350</v>
      </c>
    </row>
    <row r="215" s="13" customFormat="1">
      <c r="A215" s="13"/>
      <c r="B215" s="247"/>
      <c r="C215" s="248"/>
      <c r="D215" s="242" t="s">
        <v>361</v>
      </c>
      <c r="E215" s="249" t="s">
        <v>1</v>
      </c>
      <c r="F215" s="250" t="s">
        <v>1389</v>
      </c>
      <c r="G215" s="248"/>
      <c r="H215" s="251">
        <v>0.36299999999999999</v>
      </c>
      <c r="I215" s="252"/>
      <c r="J215" s="248"/>
      <c r="K215" s="248"/>
      <c r="L215" s="253"/>
      <c r="M215" s="254"/>
      <c r="N215" s="255"/>
      <c r="O215" s="255"/>
      <c r="P215" s="255"/>
      <c r="Q215" s="255"/>
      <c r="R215" s="255"/>
      <c r="S215" s="255"/>
      <c r="T215" s="256"/>
      <c r="U215" s="13"/>
      <c r="V215" s="13"/>
      <c r="W215" s="13"/>
      <c r="X215" s="13"/>
      <c r="Y215" s="13"/>
      <c r="Z215" s="13"/>
      <c r="AA215" s="13"/>
      <c r="AB215" s="13"/>
      <c r="AC215" s="13"/>
      <c r="AD215" s="13"/>
      <c r="AE215" s="13"/>
      <c r="AT215" s="257" t="s">
        <v>361</v>
      </c>
      <c r="AU215" s="257" t="s">
        <v>86</v>
      </c>
      <c r="AV215" s="13" t="s">
        <v>86</v>
      </c>
      <c r="AW215" s="13" t="s">
        <v>32</v>
      </c>
      <c r="AX215" s="13" t="s">
        <v>76</v>
      </c>
      <c r="AY215" s="257" t="s">
        <v>350</v>
      </c>
    </row>
    <row r="216" s="16" customFormat="1">
      <c r="A216" s="16"/>
      <c r="B216" s="279"/>
      <c r="C216" s="280"/>
      <c r="D216" s="242" t="s">
        <v>361</v>
      </c>
      <c r="E216" s="281" t="s">
        <v>1291</v>
      </c>
      <c r="F216" s="282" t="s">
        <v>755</v>
      </c>
      <c r="G216" s="280"/>
      <c r="H216" s="283">
        <v>2.847</v>
      </c>
      <c r="I216" s="284"/>
      <c r="J216" s="280"/>
      <c r="K216" s="280"/>
      <c r="L216" s="285"/>
      <c r="M216" s="286"/>
      <c r="N216" s="287"/>
      <c r="O216" s="287"/>
      <c r="P216" s="287"/>
      <c r="Q216" s="287"/>
      <c r="R216" s="287"/>
      <c r="S216" s="287"/>
      <c r="T216" s="288"/>
      <c r="U216" s="16"/>
      <c r="V216" s="16"/>
      <c r="W216" s="16"/>
      <c r="X216" s="16"/>
      <c r="Y216" s="16"/>
      <c r="Z216" s="16"/>
      <c r="AA216" s="16"/>
      <c r="AB216" s="16"/>
      <c r="AC216" s="16"/>
      <c r="AD216" s="16"/>
      <c r="AE216" s="16"/>
      <c r="AT216" s="289" t="s">
        <v>361</v>
      </c>
      <c r="AU216" s="289" t="s">
        <v>86</v>
      </c>
      <c r="AV216" s="16" t="s">
        <v>371</v>
      </c>
      <c r="AW216" s="16" t="s">
        <v>32</v>
      </c>
      <c r="AX216" s="16" t="s">
        <v>76</v>
      </c>
      <c r="AY216" s="289" t="s">
        <v>350</v>
      </c>
    </row>
    <row r="217" s="13" customFormat="1">
      <c r="A217" s="13"/>
      <c r="B217" s="247"/>
      <c r="C217" s="248"/>
      <c r="D217" s="242" t="s">
        <v>361</v>
      </c>
      <c r="E217" s="249" t="s">
        <v>1295</v>
      </c>
      <c r="F217" s="250" t="s">
        <v>1390</v>
      </c>
      <c r="G217" s="248"/>
      <c r="H217" s="251">
        <v>1.6120000000000001</v>
      </c>
      <c r="I217" s="252"/>
      <c r="J217" s="248"/>
      <c r="K217" s="248"/>
      <c r="L217" s="253"/>
      <c r="M217" s="254"/>
      <c r="N217" s="255"/>
      <c r="O217" s="255"/>
      <c r="P217" s="255"/>
      <c r="Q217" s="255"/>
      <c r="R217" s="255"/>
      <c r="S217" s="255"/>
      <c r="T217" s="256"/>
      <c r="U217" s="13"/>
      <c r="V217" s="13"/>
      <c r="W217" s="13"/>
      <c r="X217" s="13"/>
      <c r="Y217" s="13"/>
      <c r="Z217" s="13"/>
      <c r="AA217" s="13"/>
      <c r="AB217" s="13"/>
      <c r="AC217" s="13"/>
      <c r="AD217" s="13"/>
      <c r="AE217" s="13"/>
      <c r="AT217" s="257" t="s">
        <v>361</v>
      </c>
      <c r="AU217" s="257" t="s">
        <v>86</v>
      </c>
      <c r="AV217" s="13" t="s">
        <v>86</v>
      </c>
      <c r="AW217" s="13" t="s">
        <v>32</v>
      </c>
      <c r="AX217" s="13" t="s">
        <v>76</v>
      </c>
      <c r="AY217" s="257" t="s">
        <v>350</v>
      </c>
    </row>
    <row r="218" s="13" customFormat="1">
      <c r="A218" s="13"/>
      <c r="B218" s="247"/>
      <c r="C218" s="248"/>
      <c r="D218" s="242" t="s">
        <v>361</v>
      </c>
      <c r="E218" s="249" t="s">
        <v>1</v>
      </c>
      <c r="F218" s="250" t="s">
        <v>1391</v>
      </c>
      <c r="G218" s="248"/>
      <c r="H218" s="251">
        <v>16.581</v>
      </c>
      <c r="I218" s="252"/>
      <c r="J218" s="248"/>
      <c r="K218" s="248"/>
      <c r="L218" s="253"/>
      <c r="M218" s="254"/>
      <c r="N218" s="255"/>
      <c r="O218" s="255"/>
      <c r="P218" s="255"/>
      <c r="Q218" s="255"/>
      <c r="R218" s="255"/>
      <c r="S218" s="255"/>
      <c r="T218" s="256"/>
      <c r="U218" s="13"/>
      <c r="V218" s="13"/>
      <c r="W218" s="13"/>
      <c r="X218" s="13"/>
      <c r="Y218" s="13"/>
      <c r="Z218" s="13"/>
      <c r="AA218" s="13"/>
      <c r="AB218" s="13"/>
      <c r="AC218" s="13"/>
      <c r="AD218" s="13"/>
      <c r="AE218" s="13"/>
      <c r="AT218" s="257" t="s">
        <v>361</v>
      </c>
      <c r="AU218" s="257" t="s">
        <v>86</v>
      </c>
      <c r="AV218" s="13" t="s">
        <v>86</v>
      </c>
      <c r="AW218" s="13" t="s">
        <v>32</v>
      </c>
      <c r="AX218" s="13" t="s">
        <v>76</v>
      </c>
      <c r="AY218" s="257" t="s">
        <v>350</v>
      </c>
    </row>
    <row r="219" s="13" customFormat="1">
      <c r="A219" s="13"/>
      <c r="B219" s="247"/>
      <c r="C219" s="248"/>
      <c r="D219" s="242" t="s">
        <v>361</v>
      </c>
      <c r="E219" s="249" t="s">
        <v>1</v>
      </c>
      <c r="F219" s="250" t="s">
        <v>1392</v>
      </c>
      <c r="G219" s="248"/>
      <c r="H219" s="251">
        <v>79.352999999999994</v>
      </c>
      <c r="I219" s="252"/>
      <c r="J219" s="248"/>
      <c r="K219" s="248"/>
      <c r="L219" s="253"/>
      <c r="M219" s="254"/>
      <c r="N219" s="255"/>
      <c r="O219" s="255"/>
      <c r="P219" s="255"/>
      <c r="Q219" s="255"/>
      <c r="R219" s="255"/>
      <c r="S219" s="255"/>
      <c r="T219" s="256"/>
      <c r="U219" s="13"/>
      <c r="V219" s="13"/>
      <c r="W219" s="13"/>
      <c r="X219" s="13"/>
      <c r="Y219" s="13"/>
      <c r="Z219" s="13"/>
      <c r="AA219" s="13"/>
      <c r="AB219" s="13"/>
      <c r="AC219" s="13"/>
      <c r="AD219" s="13"/>
      <c r="AE219" s="13"/>
      <c r="AT219" s="257" t="s">
        <v>361</v>
      </c>
      <c r="AU219" s="257" t="s">
        <v>86</v>
      </c>
      <c r="AV219" s="13" t="s">
        <v>86</v>
      </c>
      <c r="AW219" s="13" t="s">
        <v>32</v>
      </c>
      <c r="AX219" s="13" t="s">
        <v>76</v>
      </c>
      <c r="AY219" s="257" t="s">
        <v>350</v>
      </c>
    </row>
    <row r="220" s="13" customFormat="1">
      <c r="A220" s="13"/>
      <c r="B220" s="247"/>
      <c r="C220" s="248"/>
      <c r="D220" s="242" t="s">
        <v>361</v>
      </c>
      <c r="E220" s="249" t="s">
        <v>1</v>
      </c>
      <c r="F220" s="250" t="s">
        <v>1393</v>
      </c>
      <c r="G220" s="248"/>
      <c r="H220" s="251">
        <v>34.539999999999999</v>
      </c>
      <c r="I220" s="252"/>
      <c r="J220" s="248"/>
      <c r="K220" s="248"/>
      <c r="L220" s="253"/>
      <c r="M220" s="254"/>
      <c r="N220" s="255"/>
      <c r="O220" s="255"/>
      <c r="P220" s="255"/>
      <c r="Q220" s="255"/>
      <c r="R220" s="255"/>
      <c r="S220" s="255"/>
      <c r="T220" s="256"/>
      <c r="U220" s="13"/>
      <c r="V220" s="13"/>
      <c r="W220" s="13"/>
      <c r="X220" s="13"/>
      <c r="Y220" s="13"/>
      <c r="Z220" s="13"/>
      <c r="AA220" s="13"/>
      <c r="AB220" s="13"/>
      <c r="AC220" s="13"/>
      <c r="AD220" s="13"/>
      <c r="AE220" s="13"/>
      <c r="AT220" s="257" t="s">
        <v>361</v>
      </c>
      <c r="AU220" s="257" t="s">
        <v>86</v>
      </c>
      <c r="AV220" s="13" t="s">
        <v>86</v>
      </c>
      <c r="AW220" s="13" t="s">
        <v>32</v>
      </c>
      <c r="AX220" s="13" t="s">
        <v>76</v>
      </c>
      <c r="AY220" s="257" t="s">
        <v>350</v>
      </c>
    </row>
    <row r="221" s="13" customFormat="1">
      <c r="A221" s="13"/>
      <c r="B221" s="247"/>
      <c r="C221" s="248"/>
      <c r="D221" s="242" t="s">
        <v>361</v>
      </c>
      <c r="E221" s="249" t="s">
        <v>1</v>
      </c>
      <c r="F221" s="250" t="s">
        <v>1394</v>
      </c>
      <c r="G221" s="248"/>
      <c r="H221" s="251">
        <v>7.9829999999999997</v>
      </c>
      <c r="I221" s="252"/>
      <c r="J221" s="248"/>
      <c r="K221" s="248"/>
      <c r="L221" s="253"/>
      <c r="M221" s="254"/>
      <c r="N221" s="255"/>
      <c r="O221" s="255"/>
      <c r="P221" s="255"/>
      <c r="Q221" s="255"/>
      <c r="R221" s="255"/>
      <c r="S221" s="255"/>
      <c r="T221" s="256"/>
      <c r="U221" s="13"/>
      <c r="V221" s="13"/>
      <c r="W221" s="13"/>
      <c r="X221" s="13"/>
      <c r="Y221" s="13"/>
      <c r="Z221" s="13"/>
      <c r="AA221" s="13"/>
      <c r="AB221" s="13"/>
      <c r="AC221" s="13"/>
      <c r="AD221" s="13"/>
      <c r="AE221" s="13"/>
      <c r="AT221" s="257" t="s">
        <v>361</v>
      </c>
      <c r="AU221" s="257" t="s">
        <v>86</v>
      </c>
      <c r="AV221" s="13" t="s">
        <v>86</v>
      </c>
      <c r="AW221" s="13" t="s">
        <v>32</v>
      </c>
      <c r="AX221" s="13" t="s">
        <v>76</v>
      </c>
      <c r="AY221" s="257" t="s">
        <v>350</v>
      </c>
    </row>
    <row r="222" s="13" customFormat="1">
      <c r="A222" s="13"/>
      <c r="B222" s="247"/>
      <c r="C222" s="248"/>
      <c r="D222" s="242" t="s">
        <v>361</v>
      </c>
      <c r="E222" s="249" t="s">
        <v>1</v>
      </c>
      <c r="F222" s="250" t="s">
        <v>1395</v>
      </c>
      <c r="G222" s="248"/>
      <c r="H222" s="251">
        <v>4.1639999999999997</v>
      </c>
      <c r="I222" s="252"/>
      <c r="J222" s="248"/>
      <c r="K222" s="248"/>
      <c r="L222" s="253"/>
      <c r="M222" s="254"/>
      <c r="N222" s="255"/>
      <c r="O222" s="255"/>
      <c r="P222" s="255"/>
      <c r="Q222" s="255"/>
      <c r="R222" s="255"/>
      <c r="S222" s="255"/>
      <c r="T222" s="256"/>
      <c r="U222" s="13"/>
      <c r="V222" s="13"/>
      <c r="W222" s="13"/>
      <c r="X222" s="13"/>
      <c r="Y222" s="13"/>
      <c r="Z222" s="13"/>
      <c r="AA222" s="13"/>
      <c r="AB222" s="13"/>
      <c r="AC222" s="13"/>
      <c r="AD222" s="13"/>
      <c r="AE222" s="13"/>
      <c r="AT222" s="257" t="s">
        <v>361</v>
      </c>
      <c r="AU222" s="257" t="s">
        <v>86</v>
      </c>
      <c r="AV222" s="13" t="s">
        <v>86</v>
      </c>
      <c r="AW222" s="13" t="s">
        <v>32</v>
      </c>
      <c r="AX222" s="13" t="s">
        <v>76</v>
      </c>
      <c r="AY222" s="257" t="s">
        <v>350</v>
      </c>
    </row>
    <row r="223" s="13" customFormat="1">
      <c r="A223" s="13"/>
      <c r="B223" s="247"/>
      <c r="C223" s="248"/>
      <c r="D223" s="242" t="s">
        <v>361</v>
      </c>
      <c r="E223" s="249" t="s">
        <v>1</v>
      </c>
      <c r="F223" s="250" t="s">
        <v>1396</v>
      </c>
      <c r="G223" s="248"/>
      <c r="H223" s="251">
        <v>2.903</v>
      </c>
      <c r="I223" s="252"/>
      <c r="J223" s="248"/>
      <c r="K223" s="248"/>
      <c r="L223" s="253"/>
      <c r="M223" s="254"/>
      <c r="N223" s="255"/>
      <c r="O223" s="255"/>
      <c r="P223" s="255"/>
      <c r="Q223" s="255"/>
      <c r="R223" s="255"/>
      <c r="S223" s="255"/>
      <c r="T223" s="256"/>
      <c r="U223" s="13"/>
      <c r="V223" s="13"/>
      <c r="W223" s="13"/>
      <c r="X223" s="13"/>
      <c r="Y223" s="13"/>
      <c r="Z223" s="13"/>
      <c r="AA223" s="13"/>
      <c r="AB223" s="13"/>
      <c r="AC223" s="13"/>
      <c r="AD223" s="13"/>
      <c r="AE223" s="13"/>
      <c r="AT223" s="257" t="s">
        <v>361</v>
      </c>
      <c r="AU223" s="257" t="s">
        <v>86</v>
      </c>
      <c r="AV223" s="13" t="s">
        <v>86</v>
      </c>
      <c r="AW223" s="13" t="s">
        <v>32</v>
      </c>
      <c r="AX223" s="13" t="s">
        <v>76</v>
      </c>
      <c r="AY223" s="257" t="s">
        <v>350</v>
      </c>
    </row>
    <row r="224" s="13" customFormat="1">
      <c r="A224" s="13"/>
      <c r="B224" s="247"/>
      <c r="C224" s="248"/>
      <c r="D224" s="242" t="s">
        <v>361</v>
      </c>
      <c r="E224" s="249" t="s">
        <v>1</v>
      </c>
      <c r="F224" s="250" t="s">
        <v>1397</v>
      </c>
      <c r="G224" s="248"/>
      <c r="H224" s="251">
        <v>2.3940000000000001</v>
      </c>
      <c r="I224" s="252"/>
      <c r="J224" s="248"/>
      <c r="K224" s="248"/>
      <c r="L224" s="253"/>
      <c r="M224" s="254"/>
      <c r="N224" s="255"/>
      <c r="O224" s="255"/>
      <c r="P224" s="255"/>
      <c r="Q224" s="255"/>
      <c r="R224" s="255"/>
      <c r="S224" s="255"/>
      <c r="T224" s="256"/>
      <c r="U224" s="13"/>
      <c r="V224" s="13"/>
      <c r="W224" s="13"/>
      <c r="X224" s="13"/>
      <c r="Y224" s="13"/>
      <c r="Z224" s="13"/>
      <c r="AA224" s="13"/>
      <c r="AB224" s="13"/>
      <c r="AC224" s="13"/>
      <c r="AD224" s="13"/>
      <c r="AE224" s="13"/>
      <c r="AT224" s="257" t="s">
        <v>361</v>
      </c>
      <c r="AU224" s="257" t="s">
        <v>86</v>
      </c>
      <c r="AV224" s="13" t="s">
        <v>86</v>
      </c>
      <c r="AW224" s="13" t="s">
        <v>32</v>
      </c>
      <c r="AX224" s="13" t="s">
        <v>76</v>
      </c>
      <c r="AY224" s="257" t="s">
        <v>350</v>
      </c>
    </row>
    <row r="225" s="14" customFormat="1">
      <c r="A225" s="14"/>
      <c r="B225" s="258"/>
      <c r="C225" s="259"/>
      <c r="D225" s="242" t="s">
        <v>361</v>
      </c>
      <c r="E225" s="260" t="s">
        <v>1</v>
      </c>
      <c r="F225" s="261" t="s">
        <v>364</v>
      </c>
      <c r="G225" s="259"/>
      <c r="H225" s="262">
        <v>169.01300000000001</v>
      </c>
      <c r="I225" s="263"/>
      <c r="J225" s="259"/>
      <c r="K225" s="259"/>
      <c r="L225" s="264"/>
      <c r="M225" s="265"/>
      <c r="N225" s="266"/>
      <c r="O225" s="266"/>
      <c r="P225" s="266"/>
      <c r="Q225" s="266"/>
      <c r="R225" s="266"/>
      <c r="S225" s="266"/>
      <c r="T225" s="267"/>
      <c r="U225" s="14"/>
      <c r="V225" s="14"/>
      <c r="W225" s="14"/>
      <c r="X225" s="14"/>
      <c r="Y225" s="14"/>
      <c r="Z225" s="14"/>
      <c r="AA225" s="14"/>
      <c r="AB225" s="14"/>
      <c r="AC225" s="14"/>
      <c r="AD225" s="14"/>
      <c r="AE225" s="14"/>
      <c r="AT225" s="268" t="s">
        <v>361</v>
      </c>
      <c r="AU225" s="268" t="s">
        <v>86</v>
      </c>
      <c r="AV225" s="14" t="s">
        <v>357</v>
      </c>
      <c r="AW225" s="14" t="s">
        <v>32</v>
      </c>
      <c r="AX225" s="14" t="s">
        <v>84</v>
      </c>
      <c r="AY225" s="268" t="s">
        <v>350</v>
      </c>
    </row>
    <row r="226" s="2" customFormat="1" ht="16.5" customHeight="1">
      <c r="A226" s="39"/>
      <c r="B226" s="40"/>
      <c r="C226" s="229" t="s">
        <v>548</v>
      </c>
      <c r="D226" s="229" t="s">
        <v>352</v>
      </c>
      <c r="E226" s="230" t="s">
        <v>1398</v>
      </c>
      <c r="F226" s="231" t="s">
        <v>1399</v>
      </c>
      <c r="G226" s="232" t="s">
        <v>483</v>
      </c>
      <c r="H226" s="233">
        <v>2.5070000000000001</v>
      </c>
      <c r="I226" s="234"/>
      <c r="J226" s="235">
        <f>ROUND(I226*H226,2)</f>
        <v>0</v>
      </c>
      <c r="K226" s="231" t="s">
        <v>356</v>
      </c>
      <c r="L226" s="45"/>
      <c r="M226" s="236" t="s">
        <v>1</v>
      </c>
      <c r="N226" s="237" t="s">
        <v>41</v>
      </c>
      <c r="O226" s="92"/>
      <c r="P226" s="238">
        <f>O226*H226</f>
        <v>0</v>
      </c>
      <c r="Q226" s="238">
        <v>1.06277</v>
      </c>
      <c r="R226" s="238">
        <f>Q226*H226</f>
        <v>2.6643643900000002</v>
      </c>
      <c r="S226" s="238">
        <v>0</v>
      </c>
      <c r="T226" s="239">
        <f>S226*H226</f>
        <v>0</v>
      </c>
      <c r="U226" s="39"/>
      <c r="V226" s="39"/>
      <c r="W226" s="39"/>
      <c r="X226" s="39"/>
      <c r="Y226" s="39"/>
      <c r="Z226" s="39"/>
      <c r="AA226" s="39"/>
      <c r="AB226" s="39"/>
      <c r="AC226" s="39"/>
      <c r="AD226" s="39"/>
      <c r="AE226" s="39"/>
      <c r="AR226" s="240" t="s">
        <v>357</v>
      </c>
      <c r="AT226" s="240" t="s">
        <v>352</v>
      </c>
      <c r="AU226" s="240" t="s">
        <v>86</v>
      </c>
      <c r="AY226" s="18" t="s">
        <v>350</v>
      </c>
      <c r="BE226" s="241">
        <f>IF(N226="základní",J226,0)</f>
        <v>0</v>
      </c>
      <c r="BF226" s="241">
        <f>IF(N226="snížená",J226,0)</f>
        <v>0</v>
      </c>
      <c r="BG226" s="241">
        <f>IF(N226="zákl. přenesená",J226,0)</f>
        <v>0</v>
      </c>
      <c r="BH226" s="241">
        <f>IF(N226="sníž. přenesená",J226,0)</f>
        <v>0</v>
      </c>
      <c r="BI226" s="241">
        <f>IF(N226="nulová",J226,0)</f>
        <v>0</v>
      </c>
      <c r="BJ226" s="18" t="s">
        <v>84</v>
      </c>
      <c r="BK226" s="241">
        <f>ROUND(I226*H226,2)</f>
        <v>0</v>
      </c>
      <c r="BL226" s="18" t="s">
        <v>357</v>
      </c>
      <c r="BM226" s="240" t="s">
        <v>1400</v>
      </c>
    </row>
    <row r="227" s="2" customFormat="1">
      <c r="A227" s="39"/>
      <c r="B227" s="40"/>
      <c r="C227" s="41"/>
      <c r="D227" s="242" t="s">
        <v>359</v>
      </c>
      <c r="E227" s="41"/>
      <c r="F227" s="243" t="s">
        <v>1401</v>
      </c>
      <c r="G227" s="41"/>
      <c r="H227" s="41"/>
      <c r="I227" s="244"/>
      <c r="J227" s="41"/>
      <c r="K227" s="41"/>
      <c r="L227" s="45"/>
      <c r="M227" s="245"/>
      <c r="N227" s="246"/>
      <c r="O227" s="92"/>
      <c r="P227" s="92"/>
      <c r="Q227" s="92"/>
      <c r="R227" s="92"/>
      <c r="S227" s="92"/>
      <c r="T227" s="93"/>
      <c r="U227" s="39"/>
      <c r="V227" s="39"/>
      <c r="W227" s="39"/>
      <c r="X227" s="39"/>
      <c r="Y227" s="39"/>
      <c r="Z227" s="39"/>
      <c r="AA227" s="39"/>
      <c r="AB227" s="39"/>
      <c r="AC227" s="39"/>
      <c r="AD227" s="39"/>
      <c r="AE227" s="39"/>
      <c r="AT227" s="18" t="s">
        <v>359</v>
      </c>
      <c r="AU227" s="18" t="s">
        <v>86</v>
      </c>
    </row>
    <row r="228" s="13" customFormat="1">
      <c r="A228" s="13"/>
      <c r="B228" s="247"/>
      <c r="C228" s="248"/>
      <c r="D228" s="242" t="s">
        <v>361</v>
      </c>
      <c r="E228" s="249" t="s">
        <v>1</v>
      </c>
      <c r="F228" s="250" t="s">
        <v>1402</v>
      </c>
      <c r="G228" s="248"/>
      <c r="H228" s="251">
        <v>0.32900000000000001</v>
      </c>
      <c r="I228" s="252"/>
      <c r="J228" s="248"/>
      <c r="K228" s="248"/>
      <c r="L228" s="253"/>
      <c r="M228" s="254"/>
      <c r="N228" s="255"/>
      <c r="O228" s="255"/>
      <c r="P228" s="255"/>
      <c r="Q228" s="255"/>
      <c r="R228" s="255"/>
      <c r="S228" s="255"/>
      <c r="T228" s="256"/>
      <c r="U228" s="13"/>
      <c r="V228" s="13"/>
      <c r="W228" s="13"/>
      <c r="X228" s="13"/>
      <c r="Y228" s="13"/>
      <c r="Z228" s="13"/>
      <c r="AA228" s="13"/>
      <c r="AB228" s="13"/>
      <c r="AC228" s="13"/>
      <c r="AD228" s="13"/>
      <c r="AE228" s="13"/>
      <c r="AT228" s="257" t="s">
        <v>361</v>
      </c>
      <c r="AU228" s="257" t="s">
        <v>86</v>
      </c>
      <c r="AV228" s="13" t="s">
        <v>86</v>
      </c>
      <c r="AW228" s="13" t="s">
        <v>32</v>
      </c>
      <c r="AX228" s="13" t="s">
        <v>76</v>
      </c>
      <c r="AY228" s="257" t="s">
        <v>350</v>
      </c>
    </row>
    <row r="229" s="13" customFormat="1">
      <c r="A229" s="13"/>
      <c r="B229" s="247"/>
      <c r="C229" s="248"/>
      <c r="D229" s="242" t="s">
        <v>361</v>
      </c>
      <c r="E229" s="249" t="s">
        <v>1</v>
      </c>
      <c r="F229" s="250" t="s">
        <v>1403</v>
      </c>
      <c r="G229" s="248"/>
      <c r="H229" s="251">
        <v>0.219</v>
      </c>
      <c r="I229" s="252"/>
      <c r="J229" s="248"/>
      <c r="K229" s="248"/>
      <c r="L229" s="253"/>
      <c r="M229" s="254"/>
      <c r="N229" s="255"/>
      <c r="O229" s="255"/>
      <c r="P229" s="255"/>
      <c r="Q229" s="255"/>
      <c r="R229" s="255"/>
      <c r="S229" s="255"/>
      <c r="T229" s="256"/>
      <c r="U229" s="13"/>
      <c r="V229" s="13"/>
      <c r="W229" s="13"/>
      <c r="X229" s="13"/>
      <c r="Y229" s="13"/>
      <c r="Z229" s="13"/>
      <c r="AA229" s="13"/>
      <c r="AB229" s="13"/>
      <c r="AC229" s="13"/>
      <c r="AD229" s="13"/>
      <c r="AE229" s="13"/>
      <c r="AT229" s="257" t="s">
        <v>361</v>
      </c>
      <c r="AU229" s="257" t="s">
        <v>86</v>
      </c>
      <c r="AV229" s="13" t="s">
        <v>86</v>
      </c>
      <c r="AW229" s="13" t="s">
        <v>32</v>
      </c>
      <c r="AX229" s="13" t="s">
        <v>76</v>
      </c>
      <c r="AY229" s="257" t="s">
        <v>350</v>
      </c>
    </row>
    <row r="230" s="13" customFormat="1">
      <c r="A230" s="13"/>
      <c r="B230" s="247"/>
      <c r="C230" s="248"/>
      <c r="D230" s="242" t="s">
        <v>361</v>
      </c>
      <c r="E230" s="249" t="s">
        <v>1</v>
      </c>
      <c r="F230" s="250" t="s">
        <v>1404</v>
      </c>
      <c r="G230" s="248"/>
      <c r="H230" s="251">
        <v>1.0469999999999999</v>
      </c>
      <c r="I230" s="252"/>
      <c r="J230" s="248"/>
      <c r="K230" s="248"/>
      <c r="L230" s="253"/>
      <c r="M230" s="254"/>
      <c r="N230" s="255"/>
      <c r="O230" s="255"/>
      <c r="P230" s="255"/>
      <c r="Q230" s="255"/>
      <c r="R230" s="255"/>
      <c r="S230" s="255"/>
      <c r="T230" s="256"/>
      <c r="U230" s="13"/>
      <c r="V230" s="13"/>
      <c r="W230" s="13"/>
      <c r="X230" s="13"/>
      <c r="Y230" s="13"/>
      <c r="Z230" s="13"/>
      <c r="AA230" s="13"/>
      <c r="AB230" s="13"/>
      <c r="AC230" s="13"/>
      <c r="AD230" s="13"/>
      <c r="AE230" s="13"/>
      <c r="AT230" s="257" t="s">
        <v>361</v>
      </c>
      <c r="AU230" s="257" t="s">
        <v>86</v>
      </c>
      <c r="AV230" s="13" t="s">
        <v>86</v>
      </c>
      <c r="AW230" s="13" t="s">
        <v>32</v>
      </c>
      <c r="AX230" s="13" t="s">
        <v>76</v>
      </c>
      <c r="AY230" s="257" t="s">
        <v>350</v>
      </c>
    </row>
    <row r="231" s="13" customFormat="1">
      <c r="A231" s="13"/>
      <c r="B231" s="247"/>
      <c r="C231" s="248"/>
      <c r="D231" s="242" t="s">
        <v>361</v>
      </c>
      <c r="E231" s="249" t="s">
        <v>1</v>
      </c>
      <c r="F231" s="250" t="s">
        <v>1405</v>
      </c>
      <c r="G231" s="248"/>
      <c r="H231" s="251">
        <v>0.69199999999999995</v>
      </c>
      <c r="I231" s="252"/>
      <c r="J231" s="248"/>
      <c r="K231" s="248"/>
      <c r="L231" s="253"/>
      <c r="M231" s="254"/>
      <c r="N231" s="255"/>
      <c r="O231" s="255"/>
      <c r="P231" s="255"/>
      <c r="Q231" s="255"/>
      <c r="R231" s="255"/>
      <c r="S231" s="255"/>
      <c r="T231" s="256"/>
      <c r="U231" s="13"/>
      <c r="V231" s="13"/>
      <c r="W231" s="13"/>
      <c r="X231" s="13"/>
      <c r="Y231" s="13"/>
      <c r="Z231" s="13"/>
      <c r="AA231" s="13"/>
      <c r="AB231" s="13"/>
      <c r="AC231" s="13"/>
      <c r="AD231" s="13"/>
      <c r="AE231" s="13"/>
      <c r="AT231" s="257" t="s">
        <v>361</v>
      </c>
      <c r="AU231" s="257" t="s">
        <v>86</v>
      </c>
      <c r="AV231" s="13" t="s">
        <v>86</v>
      </c>
      <c r="AW231" s="13" t="s">
        <v>32</v>
      </c>
      <c r="AX231" s="13" t="s">
        <v>76</v>
      </c>
      <c r="AY231" s="257" t="s">
        <v>350</v>
      </c>
    </row>
    <row r="232" s="13" customFormat="1">
      <c r="A232" s="13"/>
      <c r="B232" s="247"/>
      <c r="C232" s="248"/>
      <c r="D232" s="242" t="s">
        <v>361</v>
      </c>
      <c r="E232" s="249" t="s">
        <v>1</v>
      </c>
      <c r="F232" s="250" t="s">
        <v>1406</v>
      </c>
      <c r="G232" s="248"/>
      <c r="H232" s="251">
        <v>0.105</v>
      </c>
      <c r="I232" s="252"/>
      <c r="J232" s="248"/>
      <c r="K232" s="248"/>
      <c r="L232" s="253"/>
      <c r="M232" s="254"/>
      <c r="N232" s="255"/>
      <c r="O232" s="255"/>
      <c r="P232" s="255"/>
      <c r="Q232" s="255"/>
      <c r="R232" s="255"/>
      <c r="S232" s="255"/>
      <c r="T232" s="256"/>
      <c r="U232" s="13"/>
      <c r="V232" s="13"/>
      <c r="W232" s="13"/>
      <c r="X232" s="13"/>
      <c r="Y232" s="13"/>
      <c r="Z232" s="13"/>
      <c r="AA232" s="13"/>
      <c r="AB232" s="13"/>
      <c r="AC232" s="13"/>
      <c r="AD232" s="13"/>
      <c r="AE232" s="13"/>
      <c r="AT232" s="257" t="s">
        <v>361</v>
      </c>
      <c r="AU232" s="257" t="s">
        <v>86</v>
      </c>
      <c r="AV232" s="13" t="s">
        <v>86</v>
      </c>
      <c r="AW232" s="13" t="s">
        <v>32</v>
      </c>
      <c r="AX232" s="13" t="s">
        <v>76</v>
      </c>
      <c r="AY232" s="257" t="s">
        <v>350</v>
      </c>
    </row>
    <row r="233" s="13" customFormat="1">
      <c r="A233" s="13"/>
      <c r="B233" s="247"/>
      <c r="C233" s="248"/>
      <c r="D233" s="242" t="s">
        <v>361</v>
      </c>
      <c r="E233" s="249" t="s">
        <v>1</v>
      </c>
      <c r="F233" s="250" t="s">
        <v>1407</v>
      </c>
      <c r="G233" s="248"/>
      <c r="H233" s="251">
        <v>0.055</v>
      </c>
      <c r="I233" s="252"/>
      <c r="J233" s="248"/>
      <c r="K233" s="248"/>
      <c r="L233" s="253"/>
      <c r="M233" s="254"/>
      <c r="N233" s="255"/>
      <c r="O233" s="255"/>
      <c r="P233" s="255"/>
      <c r="Q233" s="255"/>
      <c r="R233" s="255"/>
      <c r="S233" s="255"/>
      <c r="T233" s="256"/>
      <c r="U233" s="13"/>
      <c r="V233" s="13"/>
      <c r="W233" s="13"/>
      <c r="X233" s="13"/>
      <c r="Y233" s="13"/>
      <c r="Z233" s="13"/>
      <c r="AA233" s="13"/>
      <c r="AB233" s="13"/>
      <c r="AC233" s="13"/>
      <c r="AD233" s="13"/>
      <c r="AE233" s="13"/>
      <c r="AT233" s="257" t="s">
        <v>361</v>
      </c>
      <c r="AU233" s="257" t="s">
        <v>86</v>
      </c>
      <c r="AV233" s="13" t="s">
        <v>86</v>
      </c>
      <c r="AW233" s="13" t="s">
        <v>32</v>
      </c>
      <c r="AX233" s="13" t="s">
        <v>76</v>
      </c>
      <c r="AY233" s="257" t="s">
        <v>350</v>
      </c>
    </row>
    <row r="234" s="13" customFormat="1">
      <c r="A234" s="13"/>
      <c r="B234" s="247"/>
      <c r="C234" s="248"/>
      <c r="D234" s="242" t="s">
        <v>361</v>
      </c>
      <c r="E234" s="249" t="s">
        <v>1</v>
      </c>
      <c r="F234" s="250" t="s">
        <v>1408</v>
      </c>
      <c r="G234" s="248"/>
      <c r="H234" s="251">
        <v>0.037999999999999999</v>
      </c>
      <c r="I234" s="252"/>
      <c r="J234" s="248"/>
      <c r="K234" s="248"/>
      <c r="L234" s="253"/>
      <c r="M234" s="254"/>
      <c r="N234" s="255"/>
      <c r="O234" s="255"/>
      <c r="P234" s="255"/>
      <c r="Q234" s="255"/>
      <c r="R234" s="255"/>
      <c r="S234" s="255"/>
      <c r="T234" s="256"/>
      <c r="U234" s="13"/>
      <c r="V234" s="13"/>
      <c r="W234" s="13"/>
      <c r="X234" s="13"/>
      <c r="Y234" s="13"/>
      <c r="Z234" s="13"/>
      <c r="AA234" s="13"/>
      <c r="AB234" s="13"/>
      <c r="AC234" s="13"/>
      <c r="AD234" s="13"/>
      <c r="AE234" s="13"/>
      <c r="AT234" s="257" t="s">
        <v>361</v>
      </c>
      <c r="AU234" s="257" t="s">
        <v>86</v>
      </c>
      <c r="AV234" s="13" t="s">
        <v>86</v>
      </c>
      <c r="AW234" s="13" t="s">
        <v>32</v>
      </c>
      <c r="AX234" s="13" t="s">
        <v>76</v>
      </c>
      <c r="AY234" s="257" t="s">
        <v>350</v>
      </c>
    </row>
    <row r="235" s="13" customFormat="1">
      <c r="A235" s="13"/>
      <c r="B235" s="247"/>
      <c r="C235" s="248"/>
      <c r="D235" s="242" t="s">
        <v>361</v>
      </c>
      <c r="E235" s="249" t="s">
        <v>1</v>
      </c>
      <c r="F235" s="250" t="s">
        <v>1409</v>
      </c>
      <c r="G235" s="248"/>
      <c r="H235" s="251">
        <v>0.021999999999999999</v>
      </c>
      <c r="I235" s="252"/>
      <c r="J235" s="248"/>
      <c r="K235" s="248"/>
      <c r="L235" s="253"/>
      <c r="M235" s="254"/>
      <c r="N235" s="255"/>
      <c r="O235" s="255"/>
      <c r="P235" s="255"/>
      <c r="Q235" s="255"/>
      <c r="R235" s="255"/>
      <c r="S235" s="255"/>
      <c r="T235" s="256"/>
      <c r="U235" s="13"/>
      <c r="V235" s="13"/>
      <c r="W235" s="13"/>
      <c r="X235" s="13"/>
      <c r="Y235" s="13"/>
      <c r="Z235" s="13"/>
      <c r="AA235" s="13"/>
      <c r="AB235" s="13"/>
      <c r="AC235" s="13"/>
      <c r="AD235" s="13"/>
      <c r="AE235" s="13"/>
      <c r="AT235" s="257" t="s">
        <v>361</v>
      </c>
      <c r="AU235" s="257" t="s">
        <v>86</v>
      </c>
      <c r="AV235" s="13" t="s">
        <v>86</v>
      </c>
      <c r="AW235" s="13" t="s">
        <v>32</v>
      </c>
      <c r="AX235" s="13" t="s">
        <v>76</v>
      </c>
      <c r="AY235" s="257" t="s">
        <v>350</v>
      </c>
    </row>
    <row r="236" s="14" customFormat="1">
      <c r="A236" s="14"/>
      <c r="B236" s="258"/>
      <c r="C236" s="259"/>
      <c r="D236" s="242" t="s">
        <v>361</v>
      </c>
      <c r="E236" s="260" t="s">
        <v>1</v>
      </c>
      <c r="F236" s="261" t="s">
        <v>364</v>
      </c>
      <c r="G236" s="259"/>
      <c r="H236" s="262">
        <v>2.5070000000000001</v>
      </c>
      <c r="I236" s="263"/>
      <c r="J236" s="259"/>
      <c r="K236" s="259"/>
      <c r="L236" s="264"/>
      <c r="M236" s="265"/>
      <c r="N236" s="266"/>
      <c r="O236" s="266"/>
      <c r="P236" s="266"/>
      <c r="Q236" s="266"/>
      <c r="R236" s="266"/>
      <c r="S236" s="266"/>
      <c r="T236" s="267"/>
      <c r="U236" s="14"/>
      <c r="V236" s="14"/>
      <c r="W236" s="14"/>
      <c r="X236" s="14"/>
      <c r="Y236" s="14"/>
      <c r="Z236" s="14"/>
      <c r="AA236" s="14"/>
      <c r="AB236" s="14"/>
      <c r="AC236" s="14"/>
      <c r="AD236" s="14"/>
      <c r="AE236" s="14"/>
      <c r="AT236" s="268" t="s">
        <v>361</v>
      </c>
      <c r="AU236" s="268" t="s">
        <v>86</v>
      </c>
      <c r="AV236" s="14" t="s">
        <v>357</v>
      </c>
      <c r="AW236" s="14" t="s">
        <v>32</v>
      </c>
      <c r="AX236" s="14" t="s">
        <v>84</v>
      </c>
      <c r="AY236" s="268" t="s">
        <v>350</v>
      </c>
    </row>
    <row r="237" s="2" customFormat="1" ht="24.15" customHeight="1">
      <c r="A237" s="39"/>
      <c r="B237" s="40"/>
      <c r="C237" s="229" t="s">
        <v>556</v>
      </c>
      <c r="D237" s="229" t="s">
        <v>352</v>
      </c>
      <c r="E237" s="230" t="s">
        <v>1410</v>
      </c>
      <c r="F237" s="231" t="s">
        <v>1411</v>
      </c>
      <c r="G237" s="232" t="s">
        <v>374</v>
      </c>
      <c r="H237" s="233">
        <v>19.492000000000001</v>
      </c>
      <c r="I237" s="234"/>
      <c r="J237" s="235">
        <f>ROUND(I237*H237,2)</f>
        <v>0</v>
      </c>
      <c r="K237" s="231" t="s">
        <v>356</v>
      </c>
      <c r="L237" s="45"/>
      <c r="M237" s="236" t="s">
        <v>1</v>
      </c>
      <c r="N237" s="237" t="s">
        <v>41</v>
      </c>
      <c r="O237" s="92"/>
      <c r="P237" s="238">
        <f>O237*H237</f>
        <v>0</v>
      </c>
      <c r="Q237" s="238">
        <v>2.5018699999999998</v>
      </c>
      <c r="R237" s="238">
        <f>Q237*H237</f>
        <v>48.766450039999995</v>
      </c>
      <c r="S237" s="238">
        <v>0</v>
      </c>
      <c r="T237" s="239">
        <f>S237*H237</f>
        <v>0</v>
      </c>
      <c r="U237" s="39"/>
      <c r="V237" s="39"/>
      <c r="W237" s="39"/>
      <c r="X237" s="39"/>
      <c r="Y237" s="39"/>
      <c r="Z237" s="39"/>
      <c r="AA237" s="39"/>
      <c r="AB237" s="39"/>
      <c r="AC237" s="39"/>
      <c r="AD237" s="39"/>
      <c r="AE237" s="39"/>
      <c r="AR237" s="240" t="s">
        <v>357</v>
      </c>
      <c r="AT237" s="240" t="s">
        <v>352</v>
      </c>
      <c r="AU237" s="240" t="s">
        <v>86</v>
      </c>
      <c r="AY237" s="18" t="s">
        <v>350</v>
      </c>
      <c r="BE237" s="241">
        <f>IF(N237="základní",J237,0)</f>
        <v>0</v>
      </c>
      <c r="BF237" s="241">
        <f>IF(N237="snížená",J237,0)</f>
        <v>0</v>
      </c>
      <c r="BG237" s="241">
        <f>IF(N237="zákl. přenesená",J237,0)</f>
        <v>0</v>
      </c>
      <c r="BH237" s="241">
        <f>IF(N237="sníž. přenesená",J237,0)</f>
        <v>0</v>
      </c>
      <c r="BI237" s="241">
        <f>IF(N237="nulová",J237,0)</f>
        <v>0</v>
      </c>
      <c r="BJ237" s="18" t="s">
        <v>84</v>
      </c>
      <c r="BK237" s="241">
        <f>ROUND(I237*H237,2)</f>
        <v>0</v>
      </c>
      <c r="BL237" s="18" t="s">
        <v>357</v>
      </c>
      <c r="BM237" s="240" t="s">
        <v>1412</v>
      </c>
    </row>
    <row r="238" s="2" customFormat="1">
      <c r="A238" s="39"/>
      <c r="B238" s="40"/>
      <c r="C238" s="41"/>
      <c r="D238" s="242" t="s">
        <v>359</v>
      </c>
      <c r="E238" s="41"/>
      <c r="F238" s="243" t="s">
        <v>1413</v>
      </c>
      <c r="G238" s="41"/>
      <c r="H238" s="41"/>
      <c r="I238" s="244"/>
      <c r="J238" s="41"/>
      <c r="K238" s="41"/>
      <c r="L238" s="45"/>
      <c r="M238" s="245"/>
      <c r="N238" s="246"/>
      <c r="O238" s="92"/>
      <c r="P238" s="92"/>
      <c r="Q238" s="92"/>
      <c r="R238" s="92"/>
      <c r="S238" s="92"/>
      <c r="T238" s="93"/>
      <c r="U238" s="39"/>
      <c r="V238" s="39"/>
      <c r="W238" s="39"/>
      <c r="X238" s="39"/>
      <c r="Y238" s="39"/>
      <c r="Z238" s="39"/>
      <c r="AA238" s="39"/>
      <c r="AB238" s="39"/>
      <c r="AC238" s="39"/>
      <c r="AD238" s="39"/>
      <c r="AE238" s="39"/>
      <c r="AT238" s="18" t="s">
        <v>359</v>
      </c>
      <c r="AU238" s="18" t="s">
        <v>86</v>
      </c>
    </row>
    <row r="239" s="13" customFormat="1">
      <c r="A239" s="13"/>
      <c r="B239" s="247"/>
      <c r="C239" s="248"/>
      <c r="D239" s="242" t="s">
        <v>361</v>
      </c>
      <c r="E239" s="249" t="s">
        <v>1</v>
      </c>
      <c r="F239" s="250" t="s">
        <v>1414</v>
      </c>
      <c r="G239" s="248"/>
      <c r="H239" s="251">
        <v>4.5049999999999999</v>
      </c>
      <c r="I239" s="252"/>
      <c r="J239" s="248"/>
      <c r="K239" s="248"/>
      <c r="L239" s="253"/>
      <c r="M239" s="254"/>
      <c r="N239" s="255"/>
      <c r="O239" s="255"/>
      <c r="P239" s="255"/>
      <c r="Q239" s="255"/>
      <c r="R239" s="255"/>
      <c r="S239" s="255"/>
      <c r="T239" s="256"/>
      <c r="U239" s="13"/>
      <c r="V239" s="13"/>
      <c r="W239" s="13"/>
      <c r="X239" s="13"/>
      <c r="Y239" s="13"/>
      <c r="Z239" s="13"/>
      <c r="AA239" s="13"/>
      <c r="AB239" s="13"/>
      <c r="AC239" s="13"/>
      <c r="AD239" s="13"/>
      <c r="AE239" s="13"/>
      <c r="AT239" s="257" t="s">
        <v>361</v>
      </c>
      <c r="AU239" s="257" t="s">
        <v>86</v>
      </c>
      <c r="AV239" s="13" t="s">
        <v>86</v>
      </c>
      <c r="AW239" s="13" t="s">
        <v>32</v>
      </c>
      <c r="AX239" s="13" t="s">
        <v>76</v>
      </c>
      <c r="AY239" s="257" t="s">
        <v>350</v>
      </c>
    </row>
    <row r="240" s="13" customFormat="1">
      <c r="A240" s="13"/>
      <c r="B240" s="247"/>
      <c r="C240" s="248"/>
      <c r="D240" s="242" t="s">
        <v>361</v>
      </c>
      <c r="E240" s="249" t="s">
        <v>1</v>
      </c>
      <c r="F240" s="250" t="s">
        <v>1415</v>
      </c>
      <c r="G240" s="248"/>
      <c r="H240" s="251">
        <v>5.9299999999999997</v>
      </c>
      <c r="I240" s="252"/>
      <c r="J240" s="248"/>
      <c r="K240" s="248"/>
      <c r="L240" s="253"/>
      <c r="M240" s="254"/>
      <c r="N240" s="255"/>
      <c r="O240" s="255"/>
      <c r="P240" s="255"/>
      <c r="Q240" s="255"/>
      <c r="R240" s="255"/>
      <c r="S240" s="255"/>
      <c r="T240" s="256"/>
      <c r="U240" s="13"/>
      <c r="V240" s="13"/>
      <c r="W240" s="13"/>
      <c r="X240" s="13"/>
      <c r="Y240" s="13"/>
      <c r="Z240" s="13"/>
      <c r="AA240" s="13"/>
      <c r="AB240" s="13"/>
      <c r="AC240" s="13"/>
      <c r="AD240" s="13"/>
      <c r="AE240" s="13"/>
      <c r="AT240" s="257" t="s">
        <v>361</v>
      </c>
      <c r="AU240" s="257" t="s">
        <v>86</v>
      </c>
      <c r="AV240" s="13" t="s">
        <v>86</v>
      </c>
      <c r="AW240" s="13" t="s">
        <v>32</v>
      </c>
      <c r="AX240" s="13" t="s">
        <v>76</v>
      </c>
      <c r="AY240" s="257" t="s">
        <v>350</v>
      </c>
    </row>
    <row r="241" s="16" customFormat="1">
      <c r="A241" s="16"/>
      <c r="B241" s="279"/>
      <c r="C241" s="280"/>
      <c r="D241" s="242" t="s">
        <v>361</v>
      </c>
      <c r="E241" s="281" t="s">
        <v>1301</v>
      </c>
      <c r="F241" s="282" t="s">
        <v>755</v>
      </c>
      <c r="G241" s="280"/>
      <c r="H241" s="283">
        <v>10.435000000000001</v>
      </c>
      <c r="I241" s="284"/>
      <c r="J241" s="280"/>
      <c r="K241" s="280"/>
      <c r="L241" s="285"/>
      <c r="M241" s="286"/>
      <c r="N241" s="287"/>
      <c r="O241" s="287"/>
      <c r="P241" s="287"/>
      <c r="Q241" s="287"/>
      <c r="R241" s="287"/>
      <c r="S241" s="287"/>
      <c r="T241" s="288"/>
      <c r="U241" s="16"/>
      <c r="V241" s="16"/>
      <c r="W241" s="16"/>
      <c r="X241" s="16"/>
      <c r="Y241" s="16"/>
      <c r="Z241" s="16"/>
      <c r="AA241" s="16"/>
      <c r="AB241" s="16"/>
      <c r="AC241" s="16"/>
      <c r="AD241" s="16"/>
      <c r="AE241" s="16"/>
      <c r="AT241" s="289" t="s">
        <v>361</v>
      </c>
      <c r="AU241" s="289" t="s">
        <v>86</v>
      </c>
      <c r="AV241" s="16" t="s">
        <v>371</v>
      </c>
      <c r="AW241" s="16" t="s">
        <v>32</v>
      </c>
      <c r="AX241" s="16" t="s">
        <v>76</v>
      </c>
      <c r="AY241" s="289" t="s">
        <v>350</v>
      </c>
    </row>
    <row r="242" s="13" customFormat="1">
      <c r="A242" s="13"/>
      <c r="B242" s="247"/>
      <c r="C242" s="248"/>
      <c r="D242" s="242" t="s">
        <v>361</v>
      </c>
      <c r="E242" s="249" t="s">
        <v>1</v>
      </c>
      <c r="F242" s="250" t="s">
        <v>1416</v>
      </c>
      <c r="G242" s="248"/>
      <c r="H242" s="251">
        <v>9.0570000000000004</v>
      </c>
      <c r="I242" s="252"/>
      <c r="J242" s="248"/>
      <c r="K242" s="248"/>
      <c r="L242" s="253"/>
      <c r="M242" s="254"/>
      <c r="N242" s="255"/>
      <c r="O242" s="255"/>
      <c r="P242" s="255"/>
      <c r="Q242" s="255"/>
      <c r="R242" s="255"/>
      <c r="S242" s="255"/>
      <c r="T242" s="256"/>
      <c r="U242" s="13"/>
      <c r="V242" s="13"/>
      <c r="W242" s="13"/>
      <c r="X242" s="13"/>
      <c r="Y242" s="13"/>
      <c r="Z242" s="13"/>
      <c r="AA242" s="13"/>
      <c r="AB242" s="13"/>
      <c r="AC242" s="13"/>
      <c r="AD242" s="13"/>
      <c r="AE242" s="13"/>
      <c r="AT242" s="257" t="s">
        <v>361</v>
      </c>
      <c r="AU242" s="257" t="s">
        <v>86</v>
      </c>
      <c r="AV242" s="13" t="s">
        <v>86</v>
      </c>
      <c r="AW242" s="13" t="s">
        <v>32</v>
      </c>
      <c r="AX242" s="13" t="s">
        <v>76</v>
      </c>
      <c r="AY242" s="257" t="s">
        <v>350</v>
      </c>
    </row>
    <row r="243" s="14" customFormat="1">
      <c r="A243" s="14"/>
      <c r="B243" s="258"/>
      <c r="C243" s="259"/>
      <c r="D243" s="242" t="s">
        <v>361</v>
      </c>
      <c r="E243" s="260" t="s">
        <v>1</v>
      </c>
      <c r="F243" s="261" t="s">
        <v>364</v>
      </c>
      <c r="G243" s="259"/>
      <c r="H243" s="262">
        <v>19.492000000000001</v>
      </c>
      <c r="I243" s="263"/>
      <c r="J243" s="259"/>
      <c r="K243" s="259"/>
      <c r="L243" s="264"/>
      <c r="M243" s="265"/>
      <c r="N243" s="266"/>
      <c r="O243" s="266"/>
      <c r="P243" s="266"/>
      <c r="Q243" s="266"/>
      <c r="R243" s="266"/>
      <c r="S243" s="266"/>
      <c r="T243" s="267"/>
      <c r="U243" s="14"/>
      <c r="V243" s="14"/>
      <c r="W243" s="14"/>
      <c r="X243" s="14"/>
      <c r="Y243" s="14"/>
      <c r="Z243" s="14"/>
      <c r="AA243" s="14"/>
      <c r="AB243" s="14"/>
      <c r="AC243" s="14"/>
      <c r="AD243" s="14"/>
      <c r="AE243" s="14"/>
      <c r="AT243" s="268" t="s">
        <v>361</v>
      </c>
      <c r="AU243" s="268" t="s">
        <v>86</v>
      </c>
      <c r="AV243" s="14" t="s">
        <v>357</v>
      </c>
      <c r="AW243" s="14" t="s">
        <v>32</v>
      </c>
      <c r="AX243" s="14" t="s">
        <v>84</v>
      </c>
      <c r="AY243" s="268" t="s">
        <v>350</v>
      </c>
    </row>
    <row r="244" s="2" customFormat="1" ht="21.75" customHeight="1">
      <c r="A244" s="39"/>
      <c r="B244" s="40"/>
      <c r="C244" s="229" t="s">
        <v>563</v>
      </c>
      <c r="D244" s="229" t="s">
        <v>352</v>
      </c>
      <c r="E244" s="230" t="s">
        <v>1417</v>
      </c>
      <c r="F244" s="231" t="s">
        <v>1418</v>
      </c>
      <c r="G244" s="232" t="s">
        <v>483</v>
      </c>
      <c r="H244" s="233">
        <v>2.5009999999999999</v>
      </c>
      <c r="I244" s="234"/>
      <c r="J244" s="235">
        <f>ROUND(I244*H244,2)</f>
        <v>0</v>
      </c>
      <c r="K244" s="231" t="s">
        <v>356</v>
      </c>
      <c r="L244" s="45"/>
      <c r="M244" s="236" t="s">
        <v>1</v>
      </c>
      <c r="N244" s="237" t="s">
        <v>41</v>
      </c>
      <c r="O244" s="92"/>
      <c r="P244" s="238">
        <f>O244*H244</f>
        <v>0</v>
      </c>
      <c r="Q244" s="238">
        <v>1.0606199999999999</v>
      </c>
      <c r="R244" s="238">
        <f>Q244*H244</f>
        <v>2.6526106199999995</v>
      </c>
      <c r="S244" s="238">
        <v>0</v>
      </c>
      <c r="T244" s="239">
        <f>S244*H244</f>
        <v>0</v>
      </c>
      <c r="U244" s="39"/>
      <c r="V244" s="39"/>
      <c r="W244" s="39"/>
      <c r="X244" s="39"/>
      <c r="Y244" s="39"/>
      <c r="Z244" s="39"/>
      <c r="AA244" s="39"/>
      <c r="AB244" s="39"/>
      <c r="AC244" s="39"/>
      <c r="AD244" s="39"/>
      <c r="AE244" s="39"/>
      <c r="AR244" s="240" t="s">
        <v>357</v>
      </c>
      <c r="AT244" s="240" t="s">
        <v>352</v>
      </c>
      <c r="AU244" s="240" t="s">
        <v>86</v>
      </c>
      <c r="AY244" s="18" t="s">
        <v>350</v>
      </c>
      <c r="BE244" s="241">
        <f>IF(N244="základní",J244,0)</f>
        <v>0</v>
      </c>
      <c r="BF244" s="241">
        <f>IF(N244="snížená",J244,0)</f>
        <v>0</v>
      </c>
      <c r="BG244" s="241">
        <f>IF(N244="zákl. přenesená",J244,0)</f>
        <v>0</v>
      </c>
      <c r="BH244" s="241">
        <f>IF(N244="sníž. přenesená",J244,0)</f>
        <v>0</v>
      </c>
      <c r="BI244" s="241">
        <f>IF(N244="nulová",J244,0)</f>
        <v>0</v>
      </c>
      <c r="BJ244" s="18" t="s">
        <v>84</v>
      </c>
      <c r="BK244" s="241">
        <f>ROUND(I244*H244,2)</f>
        <v>0</v>
      </c>
      <c r="BL244" s="18" t="s">
        <v>357</v>
      </c>
      <c r="BM244" s="240" t="s">
        <v>1419</v>
      </c>
    </row>
    <row r="245" s="2" customFormat="1">
      <c r="A245" s="39"/>
      <c r="B245" s="40"/>
      <c r="C245" s="41"/>
      <c r="D245" s="242" t="s">
        <v>359</v>
      </c>
      <c r="E245" s="41"/>
      <c r="F245" s="243" t="s">
        <v>1420</v>
      </c>
      <c r="G245" s="41"/>
      <c r="H245" s="41"/>
      <c r="I245" s="244"/>
      <c r="J245" s="41"/>
      <c r="K245" s="41"/>
      <c r="L245" s="45"/>
      <c r="M245" s="245"/>
      <c r="N245" s="246"/>
      <c r="O245" s="92"/>
      <c r="P245" s="92"/>
      <c r="Q245" s="92"/>
      <c r="R245" s="92"/>
      <c r="S245" s="92"/>
      <c r="T245" s="93"/>
      <c r="U245" s="39"/>
      <c r="V245" s="39"/>
      <c r="W245" s="39"/>
      <c r="X245" s="39"/>
      <c r="Y245" s="39"/>
      <c r="Z245" s="39"/>
      <c r="AA245" s="39"/>
      <c r="AB245" s="39"/>
      <c r="AC245" s="39"/>
      <c r="AD245" s="39"/>
      <c r="AE245" s="39"/>
      <c r="AT245" s="18" t="s">
        <v>359</v>
      </c>
      <c r="AU245" s="18" t="s">
        <v>86</v>
      </c>
    </row>
    <row r="246" s="13" customFormat="1">
      <c r="A246" s="13"/>
      <c r="B246" s="247"/>
      <c r="C246" s="248"/>
      <c r="D246" s="242" t="s">
        <v>361</v>
      </c>
      <c r="E246" s="249" t="s">
        <v>1</v>
      </c>
      <c r="F246" s="250" t="s">
        <v>1421</v>
      </c>
      <c r="G246" s="248"/>
      <c r="H246" s="251">
        <v>2.5009999999999999</v>
      </c>
      <c r="I246" s="252"/>
      <c r="J246" s="248"/>
      <c r="K246" s="248"/>
      <c r="L246" s="253"/>
      <c r="M246" s="254"/>
      <c r="N246" s="255"/>
      <c r="O246" s="255"/>
      <c r="P246" s="255"/>
      <c r="Q246" s="255"/>
      <c r="R246" s="255"/>
      <c r="S246" s="255"/>
      <c r="T246" s="256"/>
      <c r="U246" s="13"/>
      <c r="V246" s="13"/>
      <c r="W246" s="13"/>
      <c r="X246" s="13"/>
      <c r="Y246" s="13"/>
      <c r="Z246" s="13"/>
      <c r="AA246" s="13"/>
      <c r="AB246" s="13"/>
      <c r="AC246" s="13"/>
      <c r="AD246" s="13"/>
      <c r="AE246" s="13"/>
      <c r="AT246" s="257" t="s">
        <v>361</v>
      </c>
      <c r="AU246" s="257" t="s">
        <v>86</v>
      </c>
      <c r="AV246" s="13" t="s">
        <v>86</v>
      </c>
      <c r="AW246" s="13" t="s">
        <v>32</v>
      </c>
      <c r="AX246" s="13" t="s">
        <v>84</v>
      </c>
      <c r="AY246" s="257" t="s">
        <v>350</v>
      </c>
    </row>
    <row r="247" s="2" customFormat="1" ht="16.5" customHeight="1">
      <c r="A247" s="39"/>
      <c r="B247" s="40"/>
      <c r="C247" s="229" t="s">
        <v>7</v>
      </c>
      <c r="D247" s="229" t="s">
        <v>352</v>
      </c>
      <c r="E247" s="230" t="s">
        <v>1422</v>
      </c>
      <c r="F247" s="231" t="s">
        <v>1423</v>
      </c>
      <c r="G247" s="232" t="s">
        <v>374</v>
      </c>
      <c r="H247" s="233">
        <v>0.45000000000000001</v>
      </c>
      <c r="I247" s="234"/>
      <c r="J247" s="235">
        <f>ROUND(I247*H247,2)</f>
        <v>0</v>
      </c>
      <c r="K247" s="231" t="s">
        <v>356</v>
      </c>
      <c r="L247" s="45"/>
      <c r="M247" s="236" t="s">
        <v>1</v>
      </c>
      <c r="N247" s="237" t="s">
        <v>41</v>
      </c>
      <c r="O247" s="92"/>
      <c r="P247" s="238">
        <f>O247*H247</f>
        <v>0</v>
      </c>
      <c r="Q247" s="238">
        <v>2.3010199999999998</v>
      </c>
      <c r="R247" s="238">
        <f>Q247*H247</f>
        <v>1.0354589999999999</v>
      </c>
      <c r="S247" s="238">
        <v>0</v>
      </c>
      <c r="T247" s="239">
        <f>S247*H247</f>
        <v>0</v>
      </c>
      <c r="U247" s="39"/>
      <c r="V247" s="39"/>
      <c r="W247" s="39"/>
      <c r="X247" s="39"/>
      <c r="Y247" s="39"/>
      <c r="Z247" s="39"/>
      <c r="AA247" s="39"/>
      <c r="AB247" s="39"/>
      <c r="AC247" s="39"/>
      <c r="AD247" s="39"/>
      <c r="AE247" s="39"/>
      <c r="AR247" s="240" t="s">
        <v>357</v>
      </c>
      <c r="AT247" s="240" t="s">
        <v>352</v>
      </c>
      <c r="AU247" s="240" t="s">
        <v>86</v>
      </c>
      <c r="AY247" s="18" t="s">
        <v>350</v>
      </c>
      <c r="BE247" s="241">
        <f>IF(N247="základní",J247,0)</f>
        <v>0</v>
      </c>
      <c r="BF247" s="241">
        <f>IF(N247="snížená",J247,0)</f>
        <v>0</v>
      </c>
      <c r="BG247" s="241">
        <f>IF(N247="zákl. přenesená",J247,0)</f>
        <v>0</v>
      </c>
      <c r="BH247" s="241">
        <f>IF(N247="sníž. přenesená",J247,0)</f>
        <v>0</v>
      </c>
      <c r="BI247" s="241">
        <f>IF(N247="nulová",J247,0)</f>
        <v>0</v>
      </c>
      <c r="BJ247" s="18" t="s">
        <v>84</v>
      </c>
      <c r="BK247" s="241">
        <f>ROUND(I247*H247,2)</f>
        <v>0</v>
      </c>
      <c r="BL247" s="18" t="s">
        <v>357</v>
      </c>
      <c r="BM247" s="240" t="s">
        <v>1424</v>
      </c>
    </row>
    <row r="248" s="2" customFormat="1">
      <c r="A248" s="39"/>
      <c r="B248" s="40"/>
      <c r="C248" s="41"/>
      <c r="D248" s="242" t="s">
        <v>359</v>
      </c>
      <c r="E248" s="41"/>
      <c r="F248" s="243" t="s">
        <v>1425</v>
      </c>
      <c r="G248" s="41"/>
      <c r="H248" s="41"/>
      <c r="I248" s="244"/>
      <c r="J248" s="41"/>
      <c r="K248" s="41"/>
      <c r="L248" s="45"/>
      <c r="M248" s="245"/>
      <c r="N248" s="246"/>
      <c r="O248" s="92"/>
      <c r="P248" s="92"/>
      <c r="Q248" s="92"/>
      <c r="R248" s="92"/>
      <c r="S248" s="92"/>
      <c r="T248" s="93"/>
      <c r="U248" s="39"/>
      <c r="V248" s="39"/>
      <c r="W248" s="39"/>
      <c r="X248" s="39"/>
      <c r="Y248" s="39"/>
      <c r="Z248" s="39"/>
      <c r="AA248" s="39"/>
      <c r="AB248" s="39"/>
      <c r="AC248" s="39"/>
      <c r="AD248" s="39"/>
      <c r="AE248" s="39"/>
      <c r="AT248" s="18" t="s">
        <v>359</v>
      </c>
      <c r="AU248" s="18" t="s">
        <v>86</v>
      </c>
    </row>
    <row r="249" s="13" customFormat="1">
      <c r="A249" s="13"/>
      <c r="B249" s="247"/>
      <c r="C249" s="248"/>
      <c r="D249" s="242" t="s">
        <v>361</v>
      </c>
      <c r="E249" s="249" t="s">
        <v>1</v>
      </c>
      <c r="F249" s="250" t="s">
        <v>1426</v>
      </c>
      <c r="G249" s="248"/>
      <c r="H249" s="251">
        <v>0.45000000000000001</v>
      </c>
      <c r="I249" s="252"/>
      <c r="J249" s="248"/>
      <c r="K249" s="248"/>
      <c r="L249" s="253"/>
      <c r="M249" s="254"/>
      <c r="N249" s="255"/>
      <c r="O249" s="255"/>
      <c r="P249" s="255"/>
      <c r="Q249" s="255"/>
      <c r="R249" s="255"/>
      <c r="S249" s="255"/>
      <c r="T249" s="256"/>
      <c r="U249" s="13"/>
      <c r="V249" s="13"/>
      <c r="W249" s="13"/>
      <c r="X249" s="13"/>
      <c r="Y249" s="13"/>
      <c r="Z249" s="13"/>
      <c r="AA249" s="13"/>
      <c r="AB249" s="13"/>
      <c r="AC249" s="13"/>
      <c r="AD249" s="13"/>
      <c r="AE249" s="13"/>
      <c r="AT249" s="257" t="s">
        <v>361</v>
      </c>
      <c r="AU249" s="257" t="s">
        <v>86</v>
      </c>
      <c r="AV249" s="13" t="s">
        <v>86</v>
      </c>
      <c r="AW249" s="13" t="s">
        <v>32</v>
      </c>
      <c r="AX249" s="13" t="s">
        <v>84</v>
      </c>
      <c r="AY249" s="257" t="s">
        <v>350</v>
      </c>
    </row>
    <row r="250" s="2" customFormat="1" ht="24.15" customHeight="1">
      <c r="A250" s="39"/>
      <c r="B250" s="40"/>
      <c r="C250" s="229" t="s">
        <v>576</v>
      </c>
      <c r="D250" s="229" t="s">
        <v>352</v>
      </c>
      <c r="E250" s="230" t="s">
        <v>1427</v>
      </c>
      <c r="F250" s="231" t="s">
        <v>1428</v>
      </c>
      <c r="G250" s="232" t="s">
        <v>374</v>
      </c>
      <c r="H250" s="233">
        <v>6.2919999999999998</v>
      </c>
      <c r="I250" s="234"/>
      <c r="J250" s="235">
        <f>ROUND(I250*H250,2)</f>
        <v>0</v>
      </c>
      <c r="K250" s="231" t="s">
        <v>356</v>
      </c>
      <c r="L250" s="45"/>
      <c r="M250" s="236" t="s">
        <v>1</v>
      </c>
      <c r="N250" s="237" t="s">
        <v>41</v>
      </c>
      <c r="O250" s="92"/>
      <c r="P250" s="238">
        <f>O250*H250</f>
        <v>0</v>
      </c>
      <c r="Q250" s="238">
        <v>2.5018699999999998</v>
      </c>
      <c r="R250" s="238">
        <f>Q250*H250</f>
        <v>15.741766039999998</v>
      </c>
      <c r="S250" s="238">
        <v>0</v>
      </c>
      <c r="T250" s="239">
        <f>S250*H250</f>
        <v>0</v>
      </c>
      <c r="U250" s="39"/>
      <c r="V250" s="39"/>
      <c r="W250" s="39"/>
      <c r="X250" s="39"/>
      <c r="Y250" s="39"/>
      <c r="Z250" s="39"/>
      <c r="AA250" s="39"/>
      <c r="AB250" s="39"/>
      <c r="AC250" s="39"/>
      <c r="AD250" s="39"/>
      <c r="AE250" s="39"/>
      <c r="AR250" s="240" t="s">
        <v>357</v>
      </c>
      <c r="AT250" s="240" t="s">
        <v>352</v>
      </c>
      <c r="AU250" s="240" t="s">
        <v>86</v>
      </c>
      <c r="AY250" s="18" t="s">
        <v>350</v>
      </c>
      <c r="BE250" s="241">
        <f>IF(N250="základní",J250,0)</f>
        <v>0</v>
      </c>
      <c r="BF250" s="241">
        <f>IF(N250="snížená",J250,0)</f>
        <v>0</v>
      </c>
      <c r="BG250" s="241">
        <f>IF(N250="zákl. přenesená",J250,0)</f>
        <v>0</v>
      </c>
      <c r="BH250" s="241">
        <f>IF(N250="sníž. přenesená",J250,0)</f>
        <v>0</v>
      </c>
      <c r="BI250" s="241">
        <f>IF(N250="nulová",J250,0)</f>
        <v>0</v>
      </c>
      <c r="BJ250" s="18" t="s">
        <v>84</v>
      </c>
      <c r="BK250" s="241">
        <f>ROUND(I250*H250,2)</f>
        <v>0</v>
      </c>
      <c r="BL250" s="18" t="s">
        <v>357</v>
      </c>
      <c r="BM250" s="240" t="s">
        <v>1429</v>
      </c>
    </row>
    <row r="251" s="2" customFormat="1">
      <c r="A251" s="39"/>
      <c r="B251" s="40"/>
      <c r="C251" s="41"/>
      <c r="D251" s="242" t="s">
        <v>359</v>
      </c>
      <c r="E251" s="41"/>
      <c r="F251" s="243" t="s">
        <v>1430</v>
      </c>
      <c r="G251" s="41"/>
      <c r="H251" s="41"/>
      <c r="I251" s="244"/>
      <c r="J251" s="41"/>
      <c r="K251" s="41"/>
      <c r="L251" s="45"/>
      <c r="M251" s="245"/>
      <c r="N251" s="246"/>
      <c r="O251" s="92"/>
      <c r="P251" s="92"/>
      <c r="Q251" s="92"/>
      <c r="R251" s="92"/>
      <c r="S251" s="92"/>
      <c r="T251" s="93"/>
      <c r="U251" s="39"/>
      <c r="V251" s="39"/>
      <c r="W251" s="39"/>
      <c r="X251" s="39"/>
      <c r="Y251" s="39"/>
      <c r="Z251" s="39"/>
      <c r="AA251" s="39"/>
      <c r="AB251" s="39"/>
      <c r="AC251" s="39"/>
      <c r="AD251" s="39"/>
      <c r="AE251" s="39"/>
      <c r="AT251" s="18" t="s">
        <v>359</v>
      </c>
      <c r="AU251" s="18" t="s">
        <v>86</v>
      </c>
    </row>
    <row r="252" s="13" customFormat="1">
      <c r="A252" s="13"/>
      <c r="B252" s="247"/>
      <c r="C252" s="248"/>
      <c r="D252" s="242" t="s">
        <v>361</v>
      </c>
      <c r="E252" s="249" t="s">
        <v>1</v>
      </c>
      <c r="F252" s="250" t="s">
        <v>1431</v>
      </c>
      <c r="G252" s="248"/>
      <c r="H252" s="251">
        <v>6.2919999999999998</v>
      </c>
      <c r="I252" s="252"/>
      <c r="J252" s="248"/>
      <c r="K252" s="248"/>
      <c r="L252" s="253"/>
      <c r="M252" s="254"/>
      <c r="N252" s="255"/>
      <c r="O252" s="255"/>
      <c r="P252" s="255"/>
      <c r="Q252" s="255"/>
      <c r="R252" s="255"/>
      <c r="S252" s="255"/>
      <c r="T252" s="256"/>
      <c r="U252" s="13"/>
      <c r="V252" s="13"/>
      <c r="W252" s="13"/>
      <c r="X252" s="13"/>
      <c r="Y252" s="13"/>
      <c r="Z252" s="13"/>
      <c r="AA252" s="13"/>
      <c r="AB252" s="13"/>
      <c r="AC252" s="13"/>
      <c r="AD252" s="13"/>
      <c r="AE252" s="13"/>
      <c r="AT252" s="257" t="s">
        <v>361</v>
      </c>
      <c r="AU252" s="257" t="s">
        <v>86</v>
      </c>
      <c r="AV252" s="13" t="s">
        <v>86</v>
      </c>
      <c r="AW252" s="13" t="s">
        <v>32</v>
      </c>
      <c r="AX252" s="13" t="s">
        <v>84</v>
      </c>
      <c r="AY252" s="257" t="s">
        <v>350</v>
      </c>
    </row>
    <row r="253" s="2" customFormat="1" ht="16.5" customHeight="1">
      <c r="A253" s="39"/>
      <c r="B253" s="40"/>
      <c r="C253" s="229" t="s">
        <v>582</v>
      </c>
      <c r="D253" s="229" t="s">
        <v>352</v>
      </c>
      <c r="E253" s="230" t="s">
        <v>1432</v>
      </c>
      <c r="F253" s="231" t="s">
        <v>1433</v>
      </c>
      <c r="G253" s="232" t="s">
        <v>355</v>
      </c>
      <c r="H253" s="233">
        <v>8.9600000000000009</v>
      </c>
      <c r="I253" s="234"/>
      <c r="J253" s="235">
        <f>ROUND(I253*H253,2)</f>
        <v>0</v>
      </c>
      <c r="K253" s="231" t="s">
        <v>356</v>
      </c>
      <c r="L253" s="45"/>
      <c r="M253" s="236" t="s">
        <v>1</v>
      </c>
      <c r="N253" s="237" t="s">
        <v>41</v>
      </c>
      <c r="O253" s="92"/>
      <c r="P253" s="238">
        <f>O253*H253</f>
        <v>0</v>
      </c>
      <c r="Q253" s="238">
        <v>0.00264</v>
      </c>
      <c r="R253" s="238">
        <f>Q253*H253</f>
        <v>0.023654400000000003</v>
      </c>
      <c r="S253" s="238">
        <v>0</v>
      </c>
      <c r="T253" s="239">
        <f>S253*H253</f>
        <v>0</v>
      </c>
      <c r="U253" s="39"/>
      <c r="V253" s="39"/>
      <c r="W253" s="39"/>
      <c r="X253" s="39"/>
      <c r="Y253" s="39"/>
      <c r="Z253" s="39"/>
      <c r="AA253" s="39"/>
      <c r="AB253" s="39"/>
      <c r="AC253" s="39"/>
      <c r="AD253" s="39"/>
      <c r="AE253" s="39"/>
      <c r="AR253" s="240" t="s">
        <v>357</v>
      </c>
      <c r="AT253" s="240" t="s">
        <v>352</v>
      </c>
      <c r="AU253" s="240" t="s">
        <v>86</v>
      </c>
      <c r="AY253" s="18" t="s">
        <v>350</v>
      </c>
      <c r="BE253" s="241">
        <f>IF(N253="základní",J253,0)</f>
        <v>0</v>
      </c>
      <c r="BF253" s="241">
        <f>IF(N253="snížená",J253,0)</f>
        <v>0</v>
      </c>
      <c r="BG253" s="241">
        <f>IF(N253="zákl. přenesená",J253,0)</f>
        <v>0</v>
      </c>
      <c r="BH253" s="241">
        <f>IF(N253="sníž. přenesená",J253,0)</f>
        <v>0</v>
      </c>
      <c r="BI253" s="241">
        <f>IF(N253="nulová",J253,0)</f>
        <v>0</v>
      </c>
      <c r="BJ253" s="18" t="s">
        <v>84</v>
      </c>
      <c r="BK253" s="241">
        <f>ROUND(I253*H253,2)</f>
        <v>0</v>
      </c>
      <c r="BL253" s="18" t="s">
        <v>357</v>
      </c>
      <c r="BM253" s="240" t="s">
        <v>1434</v>
      </c>
    </row>
    <row r="254" s="2" customFormat="1">
      <c r="A254" s="39"/>
      <c r="B254" s="40"/>
      <c r="C254" s="41"/>
      <c r="D254" s="242" t="s">
        <v>359</v>
      </c>
      <c r="E254" s="41"/>
      <c r="F254" s="243" t="s">
        <v>1435</v>
      </c>
      <c r="G254" s="41"/>
      <c r="H254" s="41"/>
      <c r="I254" s="244"/>
      <c r="J254" s="41"/>
      <c r="K254" s="41"/>
      <c r="L254" s="45"/>
      <c r="M254" s="245"/>
      <c r="N254" s="246"/>
      <c r="O254" s="92"/>
      <c r="P254" s="92"/>
      <c r="Q254" s="92"/>
      <c r="R254" s="92"/>
      <c r="S254" s="92"/>
      <c r="T254" s="93"/>
      <c r="U254" s="39"/>
      <c r="V254" s="39"/>
      <c r="W254" s="39"/>
      <c r="X254" s="39"/>
      <c r="Y254" s="39"/>
      <c r="Z254" s="39"/>
      <c r="AA254" s="39"/>
      <c r="AB254" s="39"/>
      <c r="AC254" s="39"/>
      <c r="AD254" s="39"/>
      <c r="AE254" s="39"/>
      <c r="AT254" s="18" t="s">
        <v>359</v>
      </c>
      <c r="AU254" s="18" t="s">
        <v>86</v>
      </c>
    </row>
    <row r="255" s="13" customFormat="1">
      <c r="A255" s="13"/>
      <c r="B255" s="247"/>
      <c r="C255" s="248"/>
      <c r="D255" s="242" t="s">
        <v>361</v>
      </c>
      <c r="E255" s="249" t="s">
        <v>1</v>
      </c>
      <c r="F255" s="250" t="s">
        <v>1436</v>
      </c>
      <c r="G255" s="248"/>
      <c r="H255" s="251">
        <v>8.9600000000000009</v>
      </c>
      <c r="I255" s="252"/>
      <c r="J255" s="248"/>
      <c r="K255" s="248"/>
      <c r="L255" s="253"/>
      <c r="M255" s="254"/>
      <c r="N255" s="255"/>
      <c r="O255" s="255"/>
      <c r="P255" s="255"/>
      <c r="Q255" s="255"/>
      <c r="R255" s="255"/>
      <c r="S255" s="255"/>
      <c r="T255" s="256"/>
      <c r="U255" s="13"/>
      <c r="V255" s="13"/>
      <c r="W255" s="13"/>
      <c r="X255" s="13"/>
      <c r="Y255" s="13"/>
      <c r="Z255" s="13"/>
      <c r="AA255" s="13"/>
      <c r="AB255" s="13"/>
      <c r="AC255" s="13"/>
      <c r="AD255" s="13"/>
      <c r="AE255" s="13"/>
      <c r="AT255" s="257" t="s">
        <v>361</v>
      </c>
      <c r="AU255" s="257" t="s">
        <v>86</v>
      </c>
      <c r="AV255" s="13" t="s">
        <v>86</v>
      </c>
      <c r="AW255" s="13" t="s">
        <v>32</v>
      </c>
      <c r="AX255" s="13" t="s">
        <v>84</v>
      </c>
      <c r="AY255" s="257" t="s">
        <v>350</v>
      </c>
    </row>
    <row r="256" s="2" customFormat="1" ht="16.5" customHeight="1">
      <c r="A256" s="39"/>
      <c r="B256" s="40"/>
      <c r="C256" s="229" t="s">
        <v>596</v>
      </c>
      <c r="D256" s="229" t="s">
        <v>352</v>
      </c>
      <c r="E256" s="230" t="s">
        <v>1437</v>
      </c>
      <c r="F256" s="231" t="s">
        <v>1438</v>
      </c>
      <c r="G256" s="232" t="s">
        <v>355</v>
      </c>
      <c r="H256" s="233">
        <v>8.9600000000000009</v>
      </c>
      <c r="I256" s="234"/>
      <c r="J256" s="235">
        <f>ROUND(I256*H256,2)</f>
        <v>0</v>
      </c>
      <c r="K256" s="231" t="s">
        <v>356</v>
      </c>
      <c r="L256" s="45"/>
      <c r="M256" s="236" t="s">
        <v>1</v>
      </c>
      <c r="N256" s="237" t="s">
        <v>41</v>
      </c>
      <c r="O256" s="92"/>
      <c r="P256" s="238">
        <f>O256*H256</f>
        <v>0</v>
      </c>
      <c r="Q256" s="238">
        <v>0</v>
      </c>
      <c r="R256" s="238">
        <f>Q256*H256</f>
        <v>0</v>
      </c>
      <c r="S256" s="238">
        <v>0</v>
      </c>
      <c r="T256" s="239">
        <f>S256*H256</f>
        <v>0</v>
      </c>
      <c r="U256" s="39"/>
      <c r="V256" s="39"/>
      <c r="W256" s="39"/>
      <c r="X256" s="39"/>
      <c r="Y256" s="39"/>
      <c r="Z256" s="39"/>
      <c r="AA256" s="39"/>
      <c r="AB256" s="39"/>
      <c r="AC256" s="39"/>
      <c r="AD256" s="39"/>
      <c r="AE256" s="39"/>
      <c r="AR256" s="240" t="s">
        <v>357</v>
      </c>
      <c r="AT256" s="240" t="s">
        <v>352</v>
      </c>
      <c r="AU256" s="240" t="s">
        <v>86</v>
      </c>
      <c r="AY256" s="18" t="s">
        <v>350</v>
      </c>
      <c r="BE256" s="241">
        <f>IF(N256="základní",J256,0)</f>
        <v>0</v>
      </c>
      <c r="BF256" s="241">
        <f>IF(N256="snížená",J256,0)</f>
        <v>0</v>
      </c>
      <c r="BG256" s="241">
        <f>IF(N256="zákl. přenesená",J256,0)</f>
        <v>0</v>
      </c>
      <c r="BH256" s="241">
        <f>IF(N256="sníž. přenesená",J256,0)</f>
        <v>0</v>
      </c>
      <c r="BI256" s="241">
        <f>IF(N256="nulová",J256,0)</f>
        <v>0</v>
      </c>
      <c r="BJ256" s="18" t="s">
        <v>84</v>
      </c>
      <c r="BK256" s="241">
        <f>ROUND(I256*H256,2)</f>
        <v>0</v>
      </c>
      <c r="BL256" s="18" t="s">
        <v>357</v>
      </c>
      <c r="BM256" s="240" t="s">
        <v>1439</v>
      </c>
    </row>
    <row r="257" s="2" customFormat="1">
      <c r="A257" s="39"/>
      <c r="B257" s="40"/>
      <c r="C257" s="41"/>
      <c r="D257" s="242" t="s">
        <v>359</v>
      </c>
      <c r="E257" s="41"/>
      <c r="F257" s="243" t="s">
        <v>1440</v>
      </c>
      <c r="G257" s="41"/>
      <c r="H257" s="41"/>
      <c r="I257" s="244"/>
      <c r="J257" s="41"/>
      <c r="K257" s="41"/>
      <c r="L257" s="45"/>
      <c r="M257" s="245"/>
      <c r="N257" s="246"/>
      <c r="O257" s="92"/>
      <c r="P257" s="92"/>
      <c r="Q257" s="92"/>
      <c r="R257" s="92"/>
      <c r="S257" s="92"/>
      <c r="T257" s="93"/>
      <c r="U257" s="39"/>
      <c r="V257" s="39"/>
      <c r="W257" s="39"/>
      <c r="X257" s="39"/>
      <c r="Y257" s="39"/>
      <c r="Z257" s="39"/>
      <c r="AA257" s="39"/>
      <c r="AB257" s="39"/>
      <c r="AC257" s="39"/>
      <c r="AD257" s="39"/>
      <c r="AE257" s="39"/>
      <c r="AT257" s="18" t="s">
        <v>359</v>
      </c>
      <c r="AU257" s="18" t="s">
        <v>86</v>
      </c>
    </row>
    <row r="258" s="2" customFormat="1" ht="21.75" customHeight="1">
      <c r="A258" s="39"/>
      <c r="B258" s="40"/>
      <c r="C258" s="229" t="s">
        <v>617</v>
      </c>
      <c r="D258" s="229" t="s">
        <v>352</v>
      </c>
      <c r="E258" s="230" t="s">
        <v>1441</v>
      </c>
      <c r="F258" s="231" t="s">
        <v>1442</v>
      </c>
      <c r="G258" s="232" t="s">
        <v>483</v>
      </c>
      <c r="H258" s="233">
        <v>1.7370000000000001</v>
      </c>
      <c r="I258" s="234"/>
      <c r="J258" s="235">
        <f>ROUND(I258*H258,2)</f>
        <v>0</v>
      </c>
      <c r="K258" s="231" t="s">
        <v>356</v>
      </c>
      <c r="L258" s="45"/>
      <c r="M258" s="236" t="s">
        <v>1</v>
      </c>
      <c r="N258" s="237" t="s">
        <v>41</v>
      </c>
      <c r="O258" s="92"/>
      <c r="P258" s="238">
        <f>O258*H258</f>
        <v>0</v>
      </c>
      <c r="Q258" s="238">
        <v>1.0606199999999999</v>
      </c>
      <c r="R258" s="238">
        <f>Q258*H258</f>
        <v>1.84229694</v>
      </c>
      <c r="S258" s="238">
        <v>0</v>
      </c>
      <c r="T258" s="239">
        <f>S258*H258</f>
        <v>0</v>
      </c>
      <c r="U258" s="39"/>
      <c r="V258" s="39"/>
      <c r="W258" s="39"/>
      <c r="X258" s="39"/>
      <c r="Y258" s="39"/>
      <c r="Z258" s="39"/>
      <c r="AA258" s="39"/>
      <c r="AB258" s="39"/>
      <c r="AC258" s="39"/>
      <c r="AD258" s="39"/>
      <c r="AE258" s="39"/>
      <c r="AR258" s="240" t="s">
        <v>357</v>
      </c>
      <c r="AT258" s="240" t="s">
        <v>352</v>
      </c>
      <c r="AU258" s="240" t="s">
        <v>86</v>
      </c>
      <c r="AY258" s="18" t="s">
        <v>350</v>
      </c>
      <c r="BE258" s="241">
        <f>IF(N258="základní",J258,0)</f>
        <v>0</v>
      </c>
      <c r="BF258" s="241">
        <f>IF(N258="snížená",J258,0)</f>
        <v>0</v>
      </c>
      <c r="BG258" s="241">
        <f>IF(N258="zákl. přenesená",J258,0)</f>
        <v>0</v>
      </c>
      <c r="BH258" s="241">
        <f>IF(N258="sníž. přenesená",J258,0)</f>
        <v>0</v>
      </c>
      <c r="BI258" s="241">
        <f>IF(N258="nulová",J258,0)</f>
        <v>0</v>
      </c>
      <c r="BJ258" s="18" t="s">
        <v>84</v>
      </c>
      <c r="BK258" s="241">
        <f>ROUND(I258*H258,2)</f>
        <v>0</v>
      </c>
      <c r="BL258" s="18" t="s">
        <v>357</v>
      </c>
      <c r="BM258" s="240" t="s">
        <v>1443</v>
      </c>
    </row>
    <row r="259" s="2" customFormat="1">
      <c r="A259" s="39"/>
      <c r="B259" s="40"/>
      <c r="C259" s="41"/>
      <c r="D259" s="242" t="s">
        <v>359</v>
      </c>
      <c r="E259" s="41"/>
      <c r="F259" s="243" t="s">
        <v>1444</v>
      </c>
      <c r="G259" s="41"/>
      <c r="H259" s="41"/>
      <c r="I259" s="244"/>
      <c r="J259" s="41"/>
      <c r="K259" s="41"/>
      <c r="L259" s="45"/>
      <c r="M259" s="245"/>
      <c r="N259" s="246"/>
      <c r="O259" s="92"/>
      <c r="P259" s="92"/>
      <c r="Q259" s="92"/>
      <c r="R259" s="92"/>
      <c r="S259" s="92"/>
      <c r="T259" s="93"/>
      <c r="U259" s="39"/>
      <c r="V259" s="39"/>
      <c r="W259" s="39"/>
      <c r="X259" s="39"/>
      <c r="Y259" s="39"/>
      <c r="Z259" s="39"/>
      <c r="AA259" s="39"/>
      <c r="AB259" s="39"/>
      <c r="AC259" s="39"/>
      <c r="AD259" s="39"/>
      <c r="AE259" s="39"/>
      <c r="AT259" s="18" t="s">
        <v>359</v>
      </c>
      <c r="AU259" s="18" t="s">
        <v>86</v>
      </c>
    </row>
    <row r="260" s="13" customFormat="1">
      <c r="A260" s="13"/>
      <c r="B260" s="247"/>
      <c r="C260" s="248"/>
      <c r="D260" s="242" t="s">
        <v>361</v>
      </c>
      <c r="E260" s="249" t="s">
        <v>1</v>
      </c>
      <c r="F260" s="250" t="s">
        <v>1445</v>
      </c>
      <c r="G260" s="248"/>
      <c r="H260" s="251">
        <v>1.7370000000000001</v>
      </c>
      <c r="I260" s="252"/>
      <c r="J260" s="248"/>
      <c r="K260" s="248"/>
      <c r="L260" s="253"/>
      <c r="M260" s="254"/>
      <c r="N260" s="255"/>
      <c r="O260" s="255"/>
      <c r="P260" s="255"/>
      <c r="Q260" s="255"/>
      <c r="R260" s="255"/>
      <c r="S260" s="255"/>
      <c r="T260" s="256"/>
      <c r="U260" s="13"/>
      <c r="V260" s="13"/>
      <c r="W260" s="13"/>
      <c r="X260" s="13"/>
      <c r="Y260" s="13"/>
      <c r="Z260" s="13"/>
      <c r="AA260" s="13"/>
      <c r="AB260" s="13"/>
      <c r="AC260" s="13"/>
      <c r="AD260" s="13"/>
      <c r="AE260" s="13"/>
      <c r="AT260" s="257" t="s">
        <v>361</v>
      </c>
      <c r="AU260" s="257" t="s">
        <v>86</v>
      </c>
      <c r="AV260" s="13" t="s">
        <v>86</v>
      </c>
      <c r="AW260" s="13" t="s">
        <v>32</v>
      </c>
      <c r="AX260" s="13" t="s">
        <v>84</v>
      </c>
      <c r="AY260" s="257" t="s">
        <v>350</v>
      </c>
    </row>
    <row r="261" s="12" customFormat="1" ht="22.8" customHeight="1">
      <c r="A261" s="12"/>
      <c r="B261" s="213"/>
      <c r="C261" s="214"/>
      <c r="D261" s="215" t="s">
        <v>75</v>
      </c>
      <c r="E261" s="227" t="s">
        <v>371</v>
      </c>
      <c r="F261" s="227" t="s">
        <v>1446</v>
      </c>
      <c r="G261" s="214"/>
      <c r="H261" s="214"/>
      <c r="I261" s="217"/>
      <c r="J261" s="228">
        <f>BK261</f>
        <v>0</v>
      </c>
      <c r="K261" s="214"/>
      <c r="L261" s="219"/>
      <c r="M261" s="220"/>
      <c r="N261" s="221"/>
      <c r="O261" s="221"/>
      <c r="P261" s="222">
        <f>SUM(P262:P504)</f>
        <v>0</v>
      </c>
      <c r="Q261" s="221"/>
      <c r="R261" s="222">
        <f>SUM(R262:R504)</f>
        <v>102.46781615</v>
      </c>
      <c r="S261" s="221"/>
      <c r="T261" s="223">
        <f>SUM(T262:T504)</f>
        <v>0</v>
      </c>
      <c r="U261" s="12"/>
      <c r="V261" s="12"/>
      <c r="W261" s="12"/>
      <c r="X261" s="12"/>
      <c r="Y261" s="12"/>
      <c r="Z261" s="12"/>
      <c r="AA261" s="12"/>
      <c r="AB261" s="12"/>
      <c r="AC261" s="12"/>
      <c r="AD261" s="12"/>
      <c r="AE261" s="12"/>
      <c r="AR261" s="224" t="s">
        <v>84</v>
      </c>
      <c r="AT261" s="225" t="s">
        <v>75</v>
      </c>
      <c r="AU261" s="225" t="s">
        <v>84</v>
      </c>
      <c r="AY261" s="224" t="s">
        <v>350</v>
      </c>
      <c r="BK261" s="226">
        <f>SUM(BK262:BK504)</f>
        <v>0</v>
      </c>
    </row>
    <row r="262" s="2" customFormat="1" ht="33" customHeight="1">
      <c r="A262" s="39"/>
      <c r="B262" s="40"/>
      <c r="C262" s="229" t="s">
        <v>655</v>
      </c>
      <c r="D262" s="229" t="s">
        <v>352</v>
      </c>
      <c r="E262" s="230" t="s">
        <v>1447</v>
      </c>
      <c r="F262" s="231" t="s">
        <v>1448</v>
      </c>
      <c r="G262" s="232" t="s">
        <v>355</v>
      </c>
      <c r="H262" s="233">
        <v>4.4950000000000001</v>
      </c>
      <c r="I262" s="234"/>
      <c r="J262" s="235">
        <f>ROUND(I262*H262,2)</f>
        <v>0</v>
      </c>
      <c r="K262" s="231" t="s">
        <v>356</v>
      </c>
      <c r="L262" s="45"/>
      <c r="M262" s="236" t="s">
        <v>1</v>
      </c>
      <c r="N262" s="237" t="s">
        <v>41</v>
      </c>
      <c r="O262" s="92"/>
      <c r="P262" s="238">
        <f>O262*H262</f>
        <v>0</v>
      </c>
      <c r="Q262" s="238">
        <v>0.27010000000000001</v>
      </c>
      <c r="R262" s="238">
        <f>Q262*H262</f>
        <v>1.2140995000000001</v>
      </c>
      <c r="S262" s="238">
        <v>0</v>
      </c>
      <c r="T262" s="239">
        <f>S262*H262</f>
        <v>0</v>
      </c>
      <c r="U262" s="39"/>
      <c r="V262" s="39"/>
      <c r="W262" s="39"/>
      <c r="X262" s="39"/>
      <c r="Y262" s="39"/>
      <c r="Z262" s="39"/>
      <c r="AA262" s="39"/>
      <c r="AB262" s="39"/>
      <c r="AC262" s="39"/>
      <c r="AD262" s="39"/>
      <c r="AE262" s="39"/>
      <c r="AR262" s="240" t="s">
        <v>357</v>
      </c>
      <c r="AT262" s="240" t="s">
        <v>352</v>
      </c>
      <c r="AU262" s="240" t="s">
        <v>86</v>
      </c>
      <c r="AY262" s="18" t="s">
        <v>350</v>
      </c>
      <c r="BE262" s="241">
        <f>IF(N262="základní",J262,0)</f>
        <v>0</v>
      </c>
      <c r="BF262" s="241">
        <f>IF(N262="snížená",J262,0)</f>
        <v>0</v>
      </c>
      <c r="BG262" s="241">
        <f>IF(N262="zákl. přenesená",J262,0)</f>
        <v>0</v>
      </c>
      <c r="BH262" s="241">
        <f>IF(N262="sníž. přenesená",J262,0)</f>
        <v>0</v>
      </c>
      <c r="BI262" s="241">
        <f>IF(N262="nulová",J262,0)</f>
        <v>0</v>
      </c>
      <c r="BJ262" s="18" t="s">
        <v>84</v>
      </c>
      <c r="BK262" s="241">
        <f>ROUND(I262*H262,2)</f>
        <v>0</v>
      </c>
      <c r="BL262" s="18" t="s">
        <v>357</v>
      </c>
      <c r="BM262" s="240" t="s">
        <v>1449</v>
      </c>
    </row>
    <row r="263" s="2" customFormat="1">
      <c r="A263" s="39"/>
      <c r="B263" s="40"/>
      <c r="C263" s="41"/>
      <c r="D263" s="242" t="s">
        <v>359</v>
      </c>
      <c r="E263" s="41"/>
      <c r="F263" s="243" t="s">
        <v>1450</v>
      </c>
      <c r="G263" s="41"/>
      <c r="H263" s="41"/>
      <c r="I263" s="244"/>
      <c r="J263" s="41"/>
      <c r="K263" s="41"/>
      <c r="L263" s="45"/>
      <c r="M263" s="245"/>
      <c r="N263" s="246"/>
      <c r="O263" s="92"/>
      <c r="P263" s="92"/>
      <c r="Q263" s="92"/>
      <c r="R263" s="92"/>
      <c r="S263" s="92"/>
      <c r="T263" s="93"/>
      <c r="U263" s="39"/>
      <c r="V263" s="39"/>
      <c r="W263" s="39"/>
      <c r="X263" s="39"/>
      <c r="Y263" s="39"/>
      <c r="Z263" s="39"/>
      <c r="AA263" s="39"/>
      <c r="AB263" s="39"/>
      <c r="AC263" s="39"/>
      <c r="AD263" s="39"/>
      <c r="AE263" s="39"/>
      <c r="AT263" s="18" t="s">
        <v>359</v>
      </c>
      <c r="AU263" s="18" t="s">
        <v>86</v>
      </c>
    </row>
    <row r="264" s="13" customFormat="1">
      <c r="A264" s="13"/>
      <c r="B264" s="247"/>
      <c r="C264" s="248"/>
      <c r="D264" s="242" t="s">
        <v>361</v>
      </c>
      <c r="E264" s="249" t="s">
        <v>1</v>
      </c>
      <c r="F264" s="250" t="s">
        <v>1451</v>
      </c>
      <c r="G264" s="248"/>
      <c r="H264" s="251">
        <v>2.105</v>
      </c>
      <c r="I264" s="252"/>
      <c r="J264" s="248"/>
      <c r="K264" s="248"/>
      <c r="L264" s="253"/>
      <c r="M264" s="254"/>
      <c r="N264" s="255"/>
      <c r="O264" s="255"/>
      <c r="P264" s="255"/>
      <c r="Q264" s="255"/>
      <c r="R264" s="255"/>
      <c r="S264" s="255"/>
      <c r="T264" s="256"/>
      <c r="U264" s="13"/>
      <c r="V264" s="13"/>
      <c r="W264" s="13"/>
      <c r="X264" s="13"/>
      <c r="Y264" s="13"/>
      <c r="Z264" s="13"/>
      <c r="AA264" s="13"/>
      <c r="AB264" s="13"/>
      <c r="AC264" s="13"/>
      <c r="AD264" s="13"/>
      <c r="AE264" s="13"/>
      <c r="AT264" s="257" t="s">
        <v>361</v>
      </c>
      <c r="AU264" s="257" t="s">
        <v>86</v>
      </c>
      <c r="AV264" s="13" t="s">
        <v>86</v>
      </c>
      <c r="AW264" s="13" t="s">
        <v>32</v>
      </c>
      <c r="AX264" s="13" t="s">
        <v>76</v>
      </c>
      <c r="AY264" s="257" t="s">
        <v>350</v>
      </c>
    </row>
    <row r="265" s="13" customFormat="1">
      <c r="A265" s="13"/>
      <c r="B265" s="247"/>
      <c r="C265" s="248"/>
      <c r="D265" s="242" t="s">
        <v>361</v>
      </c>
      <c r="E265" s="249" t="s">
        <v>1</v>
      </c>
      <c r="F265" s="250" t="s">
        <v>1452</v>
      </c>
      <c r="G265" s="248"/>
      <c r="H265" s="251">
        <v>2.3900000000000001</v>
      </c>
      <c r="I265" s="252"/>
      <c r="J265" s="248"/>
      <c r="K265" s="248"/>
      <c r="L265" s="253"/>
      <c r="M265" s="254"/>
      <c r="N265" s="255"/>
      <c r="O265" s="255"/>
      <c r="P265" s="255"/>
      <c r="Q265" s="255"/>
      <c r="R265" s="255"/>
      <c r="S265" s="255"/>
      <c r="T265" s="256"/>
      <c r="U265" s="13"/>
      <c r="V265" s="13"/>
      <c r="W265" s="13"/>
      <c r="X265" s="13"/>
      <c r="Y265" s="13"/>
      <c r="Z265" s="13"/>
      <c r="AA265" s="13"/>
      <c r="AB265" s="13"/>
      <c r="AC265" s="13"/>
      <c r="AD265" s="13"/>
      <c r="AE265" s="13"/>
      <c r="AT265" s="257" t="s">
        <v>361</v>
      </c>
      <c r="AU265" s="257" t="s">
        <v>86</v>
      </c>
      <c r="AV265" s="13" t="s">
        <v>86</v>
      </c>
      <c r="AW265" s="13" t="s">
        <v>32</v>
      </c>
      <c r="AX265" s="13" t="s">
        <v>76</v>
      </c>
      <c r="AY265" s="257" t="s">
        <v>350</v>
      </c>
    </row>
    <row r="266" s="14" customFormat="1">
      <c r="A266" s="14"/>
      <c r="B266" s="258"/>
      <c r="C266" s="259"/>
      <c r="D266" s="242" t="s">
        <v>361</v>
      </c>
      <c r="E266" s="260" t="s">
        <v>1</v>
      </c>
      <c r="F266" s="261" t="s">
        <v>364</v>
      </c>
      <c r="G266" s="259"/>
      <c r="H266" s="262">
        <v>4.4950000000000001</v>
      </c>
      <c r="I266" s="263"/>
      <c r="J266" s="259"/>
      <c r="K266" s="259"/>
      <c r="L266" s="264"/>
      <c r="M266" s="265"/>
      <c r="N266" s="266"/>
      <c r="O266" s="266"/>
      <c r="P266" s="266"/>
      <c r="Q266" s="266"/>
      <c r="R266" s="266"/>
      <c r="S266" s="266"/>
      <c r="T266" s="267"/>
      <c r="U266" s="14"/>
      <c r="V266" s="14"/>
      <c r="W266" s="14"/>
      <c r="X266" s="14"/>
      <c r="Y266" s="14"/>
      <c r="Z266" s="14"/>
      <c r="AA266" s="14"/>
      <c r="AB266" s="14"/>
      <c r="AC266" s="14"/>
      <c r="AD266" s="14"/>
      <c r="AE266" s="14"/>
      <c r="AT266" s="268" t="s">
        <v>361</v>
      </c>
      <c r="AU266" s="268" t="s">
        <v>86</v>
      </c>
      <c r="AV266" s="14" t="s">
        <v>357</v>
      </c>
      <c r="AW266" s="14" t="s">
        <v>32</v>
      </c>
      <c r="AX266" s="14" t="s">
        <v>84</v>
      </c>
      <c r="AY266" s="268" t="s">
        <v>350</v>
      </c>
    </row>
    <row r="267" s="2" customFormat="1" ht="33" customHeight="1">
      <c r="A267" s="39"/>
      <c r="B267" s="40"/>
      <c r="C267" s="229" t="s">
        <v>662</v>
      </c>
      <c r="D267" s="229" t="s">
        <v>352</v>
      </c>
      <c r="E267" s="230" t="s">
        <v>1453</v>
      </c>
      <c r="F267" s="231" t="s">
        <v>1454</v>
      </c>
      <c r="G267" s="232" t="s">
        <v>497</v>
      </c>
      <c r="H267" s="233">
        <v>28</v>
      </c>
      <c r="I267" s="234"/>
      <c r="J267" s="235">
        <f>ROUND(I267*H267,2)</f>
        <v>0</v>
      </c>
      <c r="K267" s="231" t="s">
        <v>356</v>
      </c>
      <c r="L267" s="45"/>
      <c r="M267" s="236" t="s">
        <v>1</v>
      </c>
      <c r="N267" s="237" t="s">
        <v>41</v>
      </c>
      <c r="O267" s="92"/>
      <c r="P267" s="238">
        <f>O267*H267</f>
        <v>0</v>
      </c>
      <c r="Q267" s="238">
        <v>0.12021</v>
      </c>
      <c r="R267" s="238">
        <f>Q267*H267</f>
        <v>3.3658799999999998</v>
      </c>
      <c r="S267" s="238">
        <v>0</v>
      </c>
      <c r="T267" s="239">
        <f>S267*H267</f>
        <v>0</v>
      </c>
      <c r="U267" s="39"/>
      <c r="V267" s="39"/>
      <c r="W267" s="39"/>
      <c r="X267" s="39"/>
      <c r="Y267" s="39"/>
      <c r="Z267" s="39"/>
      <c r="AA267" s="39"/>
      <c r="AB267" s="39"/>
      <c r="AC267" s="39"/>
      <c r="AD267" s="39"/>
      <c r="AE267" s="39"/>
      <c r="AR267" s="240" t="s">
        <v>357</v>
      </c>
      <c r="AT267" s="240" t="s">
        <v>352</v>
      </c>
      <c r="AU267" s="240" t="s">
        <v>86</v>
      </c>
      <c r="AY267" s="18" t="s">
        <v>350</v>
      </c>
      <c r="BE267" s="241">
        <f>IF(N267="základní",J267,0)</f>
        <v>0</v>
      </c>
      <c r="BF267" s="241">
        <f>IF(N267="snížená",J267,0)</f>
        <v>0</v>
      </c>
      <c r="BG267" s="241">
        <f>IF(N267="zákl. přenesená",J267,0)</f>
        <v>0</v>
      </c>
      <c r="BH267" s="241">
        <f>IF(N267="sníž. přenesená",J267,0)</f>
        <v>0</v>
      </c>
      <c r="BI267" s="241">
        <f>IF(N267="nulová",J267,0)</f>
        <v>0</v>
      </c>
      <c r="BJ267" s="18" t="s">
        <v>84</v>
      </c>
      <c r="BK267" s="241">
        <f>ROUND(I267*H267,2)</f>
        <v>0</v>
      </c>
      <c r="BL267" s="18" t="s">
        <v>357</v>
      </c>
      <c r="BM267" s="240" t="s">
        <v>1455</v>
      </c>
    </row>
    <row r="268" s="2" customFormat="1">
      <c r="A268" s="39"/>
      <c r="B268" s="40"/>
      <c r="C268" s="41"/>
      <c r="D268" s="242" t="s">
        <v>359</v>
      </c>
      <c r="E268" s="41"/>
      <c r="F268" s="243" t="s">
        <v>1456</v>
      </c>
      <c r="G268" s="41"/>
      <c r="H268" s="41"/>
      <c r="I268" s="244"/>
      <c r="J268" s="41"/>
      <c r="K268" s="41"/>
      <c r="L268" s="45"/>
      <c r="M268" s="245"/>
      <c r="N268" s="246"/>
      <c r="O268" s="92"/>
      <c r="P268" s="92"/>
      <c r="Q268" s="92"/>
      <c r="R268" s="92"/>
      <c r="S268" s="92"/>
      <c r="T268" s="93"/>
      <c r="U268" s="39"/>
      <c r="V268" s="39"/>
      <c r="W268" s="39"/>
      <c r="X268" s="39"/>
      <c r="Y268" s="39"/>
      <c r="Z268" s="39"/>
      <c r="AA268" s="39"/>
      <c r="AB268" s="39"/>
      <c r="AC268" s="39"/>
      <c r="AD268" s="39"/>
      <c r="AE268" s="39"/>
      <c r="AT268" s="18" t="s">
        <v>359</v>
      </c>
      <c r="AU268" s="18" t="s">
        <v>86</v>
      </c>
    </row>
    <row r="269" s="13" customFormat="1">
      <c r="A269" s="13"/>
      <c r="B269" s="247"/>
      <c r="C269" s="248"/>
      <c r="D269" s="242" t="s">
        <v>361</v>
      </c>
      <c r="E269" s="249" t="s">
        <v>1</v>
      </c>
      <c r="F269" s="250" t="s">
        <v>1457</v>
      </c>
      <c r="G269" s="248"/>
      <c r="H269" s="251">
        <v>16</v>
      </c>
      <c r="I269" s="252"/>
      <c r="J269" s="248"/>
      <c r="K269" s="248"/>
      <c r="L269" s="253"/>
      <c r="M269" s="254"/>
      <c r="N269" s="255"/>
      <c r="O269" s="255"/>
      <c r="P269" s="255"/>
      <c r="Q269" s="255"/>
      <c r="R269" s="255"/>
      <c r="S269" s="255"/>
      <c r="T269" s="256"/>
      <c r="U269" s="13"/>
      <c r="V269" s="13"/>
      <c r="W269" s="13"/>
      <c r="X269" s="13"/>
      <c r="Y269" s="13"/>
      <c r="Z269" s="13"/>
      <c r="AA269" s="13"/>
      <c r="AB269" s="13"/>
      <c r="AC269" s="13"/>
      <c r="AD269" s="13"/>
      <c r="AE269" s="13"/>
      <c r="AT269" s="257" t="s">
        <v>361</v>
      </c>
      <c r="AU269" s="257" t="s">
        <v>86</v>
      </c>
      <c r="AV269" s="13" t="s">
        <v>86</v>
      </c>
      <c r="AW269" s="13" t="s">
        <v>32</v>
      </c>
      <c r="AX269" s="13" t="s">
        <v>76</v>
      </c>
      <c r="AY269" s="257" t="s">
        <v>350</v>
      </c>
    </row>
    <row r="270" s="13" customFormat="1">
      <c r="A270" s="13"/>
      <c r="B270" s="247"/>
      <c r="C270" s="248"/>
      <c r="D270" s="242" t="s">
        <v>361</v>
      </c>
      <c r="E270" s="249" t="s">
        <v>1</v>
      </c>
      <c r="F270" s="250" t="s">
        <v>1458</v>
      </c>
      <c r="G270" s="248"/>
      <c r="H270" s="251">
        <v>8</v>
      </c>
      <c r="I270" s="252"/>
      <c r="J270" s="248"/>
      <c r="K270" s="248"/>
      <c r="L270" s="253"/>
      <c r="M270" s="254"/>
      <c r="N270" s="255"/>
      <c r="O270" s="255"/>
      <c r="P270" s="255"/>
      <c r="Q270" s="255"/>
      <c r="R270" s="255"/>
      <c r="S270" s="255"/>
      <c r="T270" s="256"/>
      <c r="U270" s="13"/>
      <c r="V270" s="13"/>
      <c r="W270" s="13"/>
      <c r="X270" s="13"/>
      <c r="Y270" s="13"/>
      <c r="Z270" s="13"/>
      <c r="AA270" s="13"/>
      <c r="AB270" s="13"/>
      <c r="AC270" s="13"/>
      <c r="AD270" s="13"/>
      <c r="AE270" s="13"/>
      <c r="AT270" s="257" t="s">
        <v>361</v>
      </c>
      <c r="AU270" s="257" t="s">
        <v>86</v>
      </c>
      <c r="AV270" s="13" t="s">
        <v>86</v>
      </c>
      <c r="AW270" s="13" t="s">
        <v>32</v>
      </c>
      <c r="AX270" s="13" t="s">
        <v>76</v>
      </c>
      <c r="AY270" s="257" t="s">
        <v>350</v>
      </c>
    </row>
    <row r="271" s="13" customFormat="1">
      <c r="A271" s="13"/>
      <c r="B271" s="247"/>
      <c r="C271" s="248"/>
      <c r="D271" s="242" t="s">
        <v>361</v>
      </c>
      <c r="E271" s="249" t="s">
        <v>1</v>
      </c>
      <c r="F271" s="250" t="s">
        <v>1459</v>
      </c>
      <c r="G271" s="248"/>
      <c r="H271" s="251">
        <v>4</v>
      </c>
      <c r="I271" s="252"/>
      <c r="J271" s="248"/>
      <c r="K271" s="248"/>
      <c r="L271" s="253"/>
      <c r="M271" s="254"/>
      <c r="N271" s="255"/>
      <c r="O271" s="255"/>
      <c r="P271" s="255"/>
      <c r="Q271" s="255"/>
      <c r="R271" s="255"/>
      <c r="S271" s="255"/>
      <c r="T271" s="256"/>
      <c r="U271" s="13"/>
      <c r="V271" s="13"/>
      <c r="W271" s="13"/>
      <c r="X271" s="13"/>
      <c r="Y271" s="13"/>
      <c r="Z271" s="13"/>
      <c r="AA271" s="13"/>
      <c r="AB271" s="13"/>
      <c r="AC271" s="13"/>
      <c r="AD271" s="13"/>
      <c r="AE271" s="13"/>
      <c r="AT271" s="257" t="s">
        <v>361</v>
      </c>
      <c r="AU271" s="257" t="s">
        <v>86</v>
      </c>
      <c r="AV271" s="13" t="s">
        <v>86</v>
      </c>
      <c r="AW271" s="13" t="s">
        <v>32</v>
      </c>
      <c r="AX271" s="13" t="s">
        <v>76</v>
      </c>
      <c r="AY271" s="257" t="s">
        <v>350</v>
      </c>
    </row>
    <row r="272" s="14" customFormat="1">
      <c r="A272" s="14"/>
      <c r="B272" s="258"/>
      <c r="C272" s="259"/>
      <c r="D272" s="242" t="s">
        <v>361</v>
      </c>
      <c r="E272" s="260" t="s">
        <v>1</v>
      </c>
      <c r="F272" s="261" t="s">
        <v>364</v>
      </c>
      <c r="G272" s="259"/>
      <c r="H272" s="262">
        <v>28</v>
      </c>
      <c r="I272" s="263"/>
      <c r="J272" s="259"/>
      <c r="K272" s="259"/>
      <c r="L272" s="264"/>
      <c r="M272" s="265"/>
      <c r="N272" s="266"/>
      <c r="O272" s="266"/>
      <c r="P272" s="266"/>
      <c r="Q272" s="266"/>
      <c r="R272" s="266"/>
      <c r="S272" s="266"/>
      <c r="T272" s="267"/>
      <c r="U272" s="14"/>
      <c r="V272" s="14"/>
      <c r="W272" s="14"/>
      <c r="X272" s="14"/>
      <c r="Y272" s="14"/>
      <c r="Z272" s="14"/>
      <c r="AA272" s="14"/>
      <c r="AB272" s="14"/>
      <c r="AC272" s="14"/>
      <c r="AD272" s="14"/>
      <c r="AE272" s="14"/>
      <c r="AT272" s="268" t="s">
        <v>361</v>
      </c>
      <c r="AU272" s="268" t="s">
        <v>86</v>
      </c>
      <c r="AV272" s="14" t="s">
        <v>357</v>
      </c>
      <c r="AW272" s="14" t="s">
        <v>32</v>
      </c>
      <c r="AX272" s="14" t="s">
        <v>84</v>
      </c>
      <c r="AY272" s="268" t="s">
        <v>350</v>
      </c>
    </row>
    <row r="273" s="2" customFormat="1" ht="37.8" customHeight="1">
      <c r="A273" s="39"/>
      <c r="B273" s="40"/>
      <c r="C273" s="229" t="s">
        <v>669</v>
      </c>
      <c r="D273" s="229" t="s">
        <v>352</v>
      </c>
      <c r="E273" s="230" t="s">
        <v>1460</v>
      </c>
      <c r="F273" s="231" t="s">
        <v>1461</v>
      </c>
      <c r="G273" s="232" t="s">
        <v>497</v>
      </c>
      <c r="H273" s="233">
        <v>4</v>
      </c>
      <c r="I273" s="234"/>
      <c r="J273" s="235">
        <f>ROUND(I273*H273,2)</f>
        <v>0</v>
      </c>
      <c r="K273" s="231" t="s">
        <v>356</v>
      </c>
      <c r="L273" s="45"/>
      <c r="M273" s="236" t="s">
        <v>1</v>
      </c>
      <c r="N273" s="237" t="s">
        <v>41</v>
      </c>
      <c r="O273" s="92"/>
      <c r="P273" s="238">
        <f>O273*H273</f>
        <v>0</v>
      </c>
      <c r="Q273" s="238">
        <v>0.24042</v>
      </c>
      <c r="R273" s="238">
        <f>Q273*H273</f>
        <v>0.96167999999999998</v>
      </c>
      <c r="S273" s="238">
        <v>0</v>
      </c>
      <c r="T273" s="239">
        <f>S273*H273</f>
        <v>0</v>
      </c>
      <c r="U273" s="39"/>
      <c r="V273" s="39"/>
      <c r="W273" s="39"/>
      <c r="X273" s="39"/>
      <c r="Y273" s="39"/>
      <c r="Z273" s="39"/>
      <c r="AA273" s="39"/>
      <c r="AB273" s="39"/>
      <c r="AC273" s="39"/>
      <c r="AD273" s="39"/>
      <c r="AE273" s="39"/>
      <c r="AR273" s="240" t="s">
        <v>357</v>
      </c>
      <c r="AT273" s="240" t="s">
        <v>352</v>
      </c>
      <c r="AU273" s="240" t="s">
        <v>86</v>
      </c>
      <c r="AY273" s="18" t="s">
        <v>350</v>
      </c>
      <c r="BE273" s="241">
        <f>IF(N273="základní",J273,0)</f>
        <v>0</v>
      </c>
      <c r="BF273" s="241">
        <f>IF(N273="snížená",J273,0)</f>
        <v>0</v>
      </c>
      <c r="BG273" s="241">
        <f>IF(N273="zákl. přenesená",J273,0)</f>
        <v>0</v>
      </c>
      <c r="BH273" s="241">
        <f>IF(N273="sníž. přenesená",J273,0)</f>
        <v>0</v>
      </c>
      <c r="BI273" s="241">
        <f>IF(N273="nulová",J273,0)</f>
        <v>0</v>
      </c>
      <c r="BJ273" s="18" t="s">
        <v>84</v>
      </c>
      <c r="BK273" s="241">
        <f>ROUND(I273*H273,2)</f>
        <v>0</v>
      </c>
      <c r="BL273" s="18" t="s">
        <v>357</v>
      </c>
      <c r="BM273" s="240" t="s">
        <v>1462</v>
      </c>
    </row>
    <row r="274" s="2" customFormat="1">
      <c r="A274" s="39"/>
      <c r="B274" s="40"/>
      <c r="C274" s="41"/>
      <c r="D274" s="242" t="s">
        <v>359</v>
      </c>
      <c r="E274" s="41"/>
      <c r="F274" s="243" t="s">
        <v>1463</v>
      </c>
      <c r="G274" s="41"/>
      <c r="H274" s="41"/>
      <c r="I274" s="244"/>
      <c r="J274" s="41"/>
      <c r="K274" s="41"/>
      <c r="L274" s="45"/>
      <c r="M274" s="245"/>
      <c r="N274" s="246"/>
      <c r="O274" s="92"/>
      <c r="P274" s="92"/>
      <c r="Q274" s="92"/>
      <c r="R274" s="92"/>
      <c r="S274" s="92"/>
      <c r="T274" s="93"/>
      <c r="U274" s="39"/>
      <c r="V274" s="39"/>
      <c r="W274" s="39"/>
      <c r="X274" s="39"/>
      <c r="Y274" s="39"/>
      <c r="Z274" s="39"/>
      <c r="AA274" s="39"/>
      <c r="AB274" s="39"/>
      <c r="AC274" s="39"/>
      <c r="AD274" s="39"/>
      <c r="AE274" s="39"/>
      <c r="AT274" s="18" t="s">
        <v>359</v>
      </c>
      <c r="AU274" s="18" t="s">
        <v>86</v>
      </c>
    </row>
    <row r="275" s="13" customFormat="1">
      <c r="A275" s="13"/>
      <c r="B275" s="247"/>
      <c r="C275" s="248"/>
      <c r="D275" s="242" t="s">
        <v>361</v>
      </c>
      <c r="E275" s="249" t="s">
        <v>1</v>
      </c>
      <c r="F275" s="250" t="s">
        <v>1464</v>
      </c>
      <c r="G275" s="248"/>
      <c r="H275" s="251">
        <v>4</v>
      </c>
      <c r="I275" s="252"/>
      <c r="J275" s="248"/>
      <c r="K275" s="248"/>
      <c r="L275" s="253"/>
      <c r="M275" s="254"/>
      <c r="N275" s="255"/>
      <c r="O275" s="255"/>
      <c r="P275" s="255"/>
      <c r="Q275" s="255"/>
      <c r="R275" s="255"/>
      <c r="S275" s="255"/>
      <c r="T275" s="256"/>
      <c r="U275" s="13"/>
      <c r="V275" s="13"/>
      <c r="W275" s="13"/>
      <c r="X275" s="13"/>
      <c r="Y275" s="13"/>
      <c r="Z275" s="13"/>
      <c r="AA275" s="13"/>
      <c r="AB275" s="13"/>
      <c r="AC275" s="13"/>
      <c r="AD275" s="13"/>
      <c r="AE275" s="13"/>
      <c r="AT275" s="257" t="s">
        <v>361</v>
      </c>
      <c r="AU275" s="257" t="s">
        <v>86</v>
      </c>
      <c r="AV275" s="13" t="s">
        <v>86</v>
      </c>
      <c r="AW275" s="13" t="s">
        <v>32</v>
      </c>
      <c r="AX275" s="13" t="s">
        <v>84</v>
      </c>
      <c r="AY275" s="257" t="s">
        <v>350</v>
      </c>
    </row>
    <row r="276" s="2" customFormat="1" ht="37.8" customHeight="1">
      <c r="A276" s="39"/>
      <c r="B276" s="40"/>
      <c r="C276" s="229" t="s">
        <v>676</v>
      </c>
      <c r="D276" s="229" t="s">
        <v>352</v>
      </c>
      <c r="E276" s="230" t="s">
        <v>1465</v>
      </c>
      <c r="F276" s="231" t="s">
        <v>1466</v>
      </c>
      <c r="G276" s="232" t="s">
        <v>497</v>
      </c>
      <c r="H276" s="233">
        <v>2</v>
      </c>
      <c r="I276" s="234"/>
      <c r="J276" s="235">
        <f>ROUND(I276*H276,2)</f>
        <v>0</v>
      </c>
      <c r="K276" s="231" t="s">
        <v>356</v>
      </c>
      <c r="L276" s="45"/>
      <c r="M276" s="236" t="s">
        <v>1</v>
      </c>
      <c r="N276" s="237" t="s">
        <v>41</v>
      </c>
      <c r="O276" s="92"/>
      <c r="P276" s="238">
        <f>O276*H276</f>
        <v>0</v>
      </c>
      <c r="Q276" s="238">
        <v>0.32623000000000002</v>
      </c>
      <c r="R276" s="238">
        <f>Q276*H276</f>
        <v>0.65246000000000004</v>
      </c>
      <c r="S276" s="238">
        <v>0</v>
      </c>
      <c r="T276" s="239">
        <f>S276*H276</f>
        <v>0</v>
      </c>
      <c r="U276" s="39"/>
      <c r="V276" s="39"/>
      <c r="W276" s="39"/>
      <c r="X276" s="39"/>
      <c r="Y276" s="39"/>
      <c r="Z276" s="39"/>
      <c r="AA276" s="39"/>
      <c r="AB276" s="39"/>
      <c r="AC276" s="39"/>
      <c r="AD276" s="39"/>
      <c r="AE276" s="39"/>
      <c r="AR276" s="240" t="s">
        <v>357</v>
      </c>
      <c r="AT276" s="240" t="s">
        <v>352</v>
      </c>
      <c r="AU276" s="240" t="s">
        <v>86</v>
      </c>
      <c r="AY276" s="18" t="s">
        <v>350</v>
      </c>
      <c r="BE276" s="241">
        <f>IF(N276="základní",J276,0)</f>
        <v>0</v>
      </c>
      <c r="BF276" s="241">
        <f>IF(N276="snížená",J276,0)</f>
        <v>0</v>
      </c>
      <c r="BG276" s="241">
        <f>IF(N276="zákl. přenesená",J276,0)</f>
        <v>0</v>
      </c>
      <c r="BH276" s="241">
        <f>IF(N276="sníž. přenesená",J276,0)</f>
        <v>0</v>
      </c>
      <c r="BI276" s="241">
        <f>IF(N276="nulová",J276,0)</f>
        <v>0</v>
      </c>
      <c r="BJ276" s="18" t="s">
        <v>84</v>
      </c>
      <c r="BK276" s="241">
        <f>ROUND(I276*H276,2)</f>
        <v>0</v>
      </c>
      <c r="BL276" s="18" t="s">
        <v>357</v>
      </c>
      <c r="BM276" s="240" t="s">
        <v>1467</v>
      </c>
    </row>
    <row r="277" s="2" customFormat="1">
      <c r="A277" s="39"/>
      <c r="B277" s="40"/>
      <c r="C277" s="41"/>
      <c r="D277" s="242" t="s">
        <v>359</v>
      </c>
      <c r="E277" s="41"/>
      <c r="F277" s="243" t="s">
        <v>1468</v>
      </c>
      <c r="G277" s="41"/>
      <c r="H277" s="41"/>
      <c r="I277" s="244"/>
      <c r="J277" s="41"/>
      <c r="K277" s="41"/>
      <c r="L277" s="45"/>
      <c r="M277" s="245"/>
      <c r="N277" s="246"/>
      <c r="O277" s="92"/>
      <c r="P277" s="92"/>
      <c r="Q277" s="92"/>
      <c r="R277" s="92"/>
      <c r="S277" s="92"/>
      <c r="T277" s="93"/>
      <c r="U277" s="39"/>
      <c r="V277" s="39"/>
      <c r="W277" s="39"/>
      <c r="X277" s="39"/>
      <c r="Y277" s="39"/>
      <c r="Z277" s="39"/>
      <c r="AA277" s="39"/>
      <c r="AB277" s="39"/>
      <c r="AC277" s="39"/>
      <c r="AD277" s="39"/>
      <c r="AE277" s="39"/>
      <c r="AT277" s="18" t="s">
        <v>359</v>
      </c>
      <c r="AU277" s="18" t="s">
        <v>86</v>
      </c>
    </row>
    <row r="278" s="13" customFormat="1">
      <c r="A278" s="13"/>
      <c r="B278" s="247"/>
      <c r="C278" s="248"/>
      <c r="D278" s="242" t="s">
        <v>361</v>
      </c>
      <c r="E278" s="249" t="s">
        <v>1</v>
      </c>
      <c r="F278" s="250" t="s">
        <v>1469</v>
      </c>
      <c r="G278" s="248"/>
      <c r="H278" s="251">
        <v>2</v>
      </c>
      <c r="I278" s="252"/>
      <c r="J278" s="248"/>
      <c r="K278" s="248"/>
      <c r="L278" s="253"/>
      <c r="M278" s="254"/>
      <c r="N278" s="255"/>
      <c r="O278" s="255"/>
      <c r="P278" s="255"/>
      <c r="Q278" s="255"/>
      <c r="R278" s="255"/>
      <c r="S278" s="255"/>
      <c r="T278" s="256"/>
      <c r="U278" s="13"/>
      <c r="V278" s="13"/>
      <c r="W278" s="13"/>
      <c r="X278" s="13"/>
      <c r="Y278" s="13"/>
      <c r="Z278" s="13"/>
      <c r="AA278" s="13"/>
      <c r="AB278" s="13"/>
      <c r="AC278" s="13"/>
      <c r="AD278" s="13"/>
      <c r="AE278" s="13"/>
      <c r="AT278" s="257" t="s">
        <v>361</v>
      </c>
      <c r="AU278" s="257" t="s">
        <v>86</v>
      </c>
      <c r="AV278" s="13" t="s">
        <v>86</v>
      </c>
      <c r="AW278" s="13" t="s">
        <v>32</v>
      </c>
      <c r="AX278" s="13" t="s">
        <v>84</v>
      </c>
      <c r="AY278" s="257" t="s">
        <v>350</v>
      </c>
    </row>
    <row r="279" s="2" customFormat="1" ht="37.8" customHeight="1">
      <c r="A279" s="39"/>
      <c r="B279" s="40"/>
      <c r="C279" s="229" t="s">
        <v>682</v>
      </c>
      <c r="D279" s="229" t="s">
        <v>352</v>
      </c>
      <c r="E279" s="230" t="s">
        <v>1470</v>
      </c>
      <c r="F279" s="231" t="s">
        <v>1471</v>
      </c>
      <c r="G279" s="232" t="s">
        <v>497</v>
      </c>
      <c r="H279" s="233">
        <v>2</v>
      </c>
      <c r="I279" s="234"/>
      <c r="J279" s="235">
        <f>ROUND(I279*H279,2)</f>
        <v>0</v>
      </c>
      <c r="K279" s="231" t="s">
        <v>356</v>
      </c>
      <c r="L279" s="45"/>
      <c r="M279" s="236" t="s">
        <v>1</v>
      </c>
      <c r="N279" s="237" t="s">
        <v>41</v>
      </c>
      <c r="O279" s="92"/>
      <c r="P279" s="238">
        <f>O279*H279</f>
        <v>0</v>
      </c>
      <c r="Q279" s="238">
        <v>0.46505000000000002</v>
      </c>
      <c r="R279" s="238">
        <f>Q279*H279</f>
        <v>0.93010000000000004</v>
      </c>
      <c r="S279" s="238">
        <v>0</v>
      </c>
      <c r="T279" s="239">
        <f>S279*H279</f>
        <v>0</v>
      </c>
      <c r="U279" s="39"/>
      <c r="V279" s="39"/>
      <c r="W279" s="39"/>
      <c r="X279" s="39"/>
      <c r="Y279" s="39"/>
      <c r="Z279" s="39"/>
      <c r="AA279" s="39"/>
      <c r="AB279" s="39"/>
      <c r="AC279" s="39"/>
      <c r="AD279" s="39"/>
      <c r="AE279" s="39"/>
      <c r="AR279" s="240" t="s">
        <v>357</v>
      </c>
      <c r="AT279" s="240" t="s">
        <v>352</v>
      </c>
      <c r="AU279" s="240" t="s">
        <v>86</v>
      </c>
      <c r="AY279" s="18" t="s">
        <v>350</v>
      </c>
      <c r="BE279" s="241">
        <f>IF(N279="základní",J279,0)</f>
        <v>0</v>
      </c>
      <c r="BF279" s="241">
        <f>IF(N279="snížená",J279,0)</f>
        <v>0</v>
      </c>
      <c r="BG279" s="241">
        <f>IF(N279="zákl. přenesená",J279,0)</f>
        <v>0</v>
      </c>
      <c r="BH279" s="241">
        <f>IF(N279="sníž. přenesená",J279,0)</f>
        <v>0</v>
      </c>
      <c r="BI279" s="241">
        <f>IF(N279="nulová",J279,0)</f>
        <v>0</v>
      </c>
      <c r="BJ279" s="18" t="s">
        <v>84</v>
      </c>
      <c r="BK279" s="241">
        <f>ROUND(I279*H279,2)</f>
        <v>0</v>
      </c>
      <c r="BL279" s="18" t="s">
        <v>357</v>
      </c>
      <c r="BM279" s="240" t="s">
        <v>1472</v>
      </c>
    </row>
    <row r="280" s="2" customFormat="1">
      <c r="A280" s="39"/>
      <c r="B280" s="40"/>
      <c r="C280" s="41"/>
      <c r="D280" s="242" t="s">
        <v>359</v>
      </c>
      <c r="E280" s="41"/>
      <c r="F280" s="243" t="s">
        <v>1473</v>
      </c>
      <c r="G280" s="41"/>
      <c r="H280" s="41"/>
      <c r="I280" s="244"/>
      <c r="J280" s="41"/>
      <c r="K280" s="41"/>
      <c r="L280" s="45"/>
      <c r="M280" s="245"/>
      <c r="N280" s="246"/>
      <c r="O280" s="92"/>
      <c r="P280" s="92"/>
      <c r="Q280" s="92"/>
      <c r="R280" s="92"/>
      <c r="S280" s="92"/>
      <c r="T280" s="93"/>
      <c r="U280" s="39"/>
      <c r="V280" s="39"/>
      <c r="W280" s="39"/>
      <c r="X280" s="39"/>
      <c r="Y280" s="39"/>
      <c r="Z280" s="39"/>
      <c r="AA280" s="39"/>
      <c r="AB280" s="39"/>
      <c r="AC280" s="39"/>
      <c r="AD280" s="39"/>
      <c r="AE280" s="39"/>
      <c r="AT280" s="18" t="s">
        <v>359</v>
      </c>
      <c r="AU280" s="18" t="s">
        <v>86</v>
      </c>
    </row>
    <row r="281" s="13" customFormat="1">
      <c r="A281" s="13"/>
      <c r="B281" s="247"/>
      <c r="C281" s="248"/>
      <c r="D281" s="242" t="s">
        <v>361</v>
      </c>
      <c r="E281" s="249" t="s">
        <v>1</v>
      </c>
      <c r="F281" s="250" t="s">
        <v>1474</v>
      </c>
      <c r="G281" s="248"/>
      <c r="H281" s="251">
        <v>2</v>
      </c>
      <c r="I281" s="252"/>
      <c r="J281" s="248"/>
      <c r="K281" s="248"/>
      <c r="L281" s="253"/>
      <c r="M281" s="254"/>
      <c r="N281" s="255"/>
      <c r="O281" s="255"/>
      <c r="P281" s="255"/>
      <c r="Q281" s="255"/>
      <c r="R281" s="255"/>
      <c r="S281" s="255"/>
      <c r="T281" s="256"/>
      <c r="U281" s="13"/>
      <c r="V281" s="13"/>
      <c r="W281" s="13"/>
      <c r="X281" s="13"/>
      <c r="Y281" s="13"/>
      <c r="Z281" s="13"/>
      <c r="AA281" s="13"/>
      <c r="AB281" s="13"/>
      <c r="AC281" s="13"/>
      <c r="AD281" s="13"/>
      <c r="AE281" s="13"/>
      <c r="AT281" s="257" t="s">
        <v>361</v>
      </c>
      <c r="AU281" s="257" t="s">
        <v>86</v>
      </c>
      <c r="AV281" s="13" t="s">
        <v>86</v>
      </c>
      <c r="AW281" s="13" t="s">
        <v>32</v>
      </c>
      <c r="AX281" s="13" t="s">
        <v>84</v>
      </c>
      <c r="AY281" s="257" t="s">
        <v>350</v>
      </c>
    </row>
    <row r="282" s="2" customFormat="1" ht="24.15" customHeight="1">
      <c r="A282" s="39"/>
      <c r="B282" s="40"/>
      <c r="C282" s="229" t="s">
        <v>688</v>
      </c>
      <c r="D282" s="229" t="s">
        <v>352</v>
      </c>
      <c r="E282" s="230" t="s">
        <v>1475</v>
      </c>
      <c r="F282" s="231" t="s">
        <v>1476</v>
      </c>
      <c r="G282" s="232" t="s">
        <v>374</v>
      </c>
      <c r="H282" s="233">
        <v>1.8300000000000001</v>
      </c>
      <c r="I282" s="234"/>
      <c r="J282" s="235">
        <f>ROUND(I282*H282,2)</f>
        <v>0</v>
      </c>
      <c r="K282" s="231" t="s">
        <v>356</v>
      </c>
      <c r="L282" s="45"/>
      <c r="M282" s="236" t="s">
        <v>1</v>
      </c>
      <c r="N282" s="237" t="s">
        <v>41</v>
      </c>
      <c r="O282" s="92"/>
      <c r="P282" s="238">
        <f>O282*H282</f>
        <v>0</v>
      </c>
      <c r="Q282" s="238">
        <v>1.8775</v>
      </c>
      <c r="R282" s="238">
        <f>Q282*H282</f>
        <v>3.4358249999999999</v>
      </c>
      <c r="S282" s="238">
        <v>0</v>
      </c>
      <c r="T282" s="239">
        <f>S282*H282</f>
        <v>0</v>
      </c>
      <c r="U282" s="39"/>
      <c r="V282" s="39"/>
      <c r="W282" s="39"/>
      <c r="X282" s="39"/>
      <c r="Y282" s="39"/>
      <c r="Z282" s="39"/>
      <c r="AA282" s="39"/>
      <c r="AB282" s="39"/>
      <c r="AC282" s="39"/>
      <c r="AD282" s="39"/>
      <c r="AE282" s="39"/>
      <c r="AR282" s="240" t="s">
        <v>357</v>
      </c>
      <c r="AT282" s="240" t="s">
        <v>352</v>
      </c>
      <c r="AU282" s="240" t="s">
        <v>86</v>
      </c>
      <c r="AY282" s="18" t="s">
        <v>350</v>
      </c>
      <c r="BE282" s="241">
        <f>IF(N282="základní",J282,0)</f>
        <v>0</v>
      </c>
      <c r="BF282" s="241">
        <f>IF(N282="snížená",J282,0)</f>
        <v>0</v>
      </c>
      <c r="BG282" s="241">
        <f>IF(N282="zákl. přenesená",J282,0)</f>
        <v>0</v>
      </c>
      <c r="BH282" s="241">
        <f>IF(N282="sníž. přenesená",J282,0)</f>
        <v>0</v>
      </c>
      <c r="BI282" s="241">
        <f>IF(N282="nulová",J282,0)</f>
        <v>0</v>
      </c>
      <c r="BJ282" s="18" t="s">
        <v>84</v>
      </c>
      <c r="BK282" s="241">
        <f>ROUND(I282*H282,2)</f>
        <v>0</v>
      </c>
      <c r="BL282" s="18" t="s">
        <v>357</v>
      </c>
      <c r="BM282" s="240" t="s">
        <v>1477</v>
      </c>
    </row>
    <row r="283" s="2" customFormat="1">
      <c r="A283" s="39"/>
      <c r="B283" s="40"/>
      <c r="C283" s="41"/>
      <c r="D283" s="242" t="s">
        <v>359</v>
      </c>
      <c r="E283" s="41"/>
      <c r="F283" s="243" t="s">
        <v>1478</v>
      </c>
      <c r="G283" s="41"/>
      <c r="H283" s="41"/>
      <c r="I283" s="244"/>
      <c r="J283" s="41"/>
      <c r="K283" s="41"/>
      <c r="L283" s="45"/>
      <c r="M283" s="245"/>
      <c r="N283" s="246"/>
      <c r="O283" s="92"/>
      <c r="P283" s="92"/>
      <c r="Q283" s="92"/>
      <c r="R283" s="92"/>
      <c r="S283" s="92"/>
      <c r="T283" s="93"/>
      <c r="U283" s="39"/>
      <c r="V283" s="39"/>
      <c r="W283" s="39"/>
      <c r="X283" s="39"/>
      <c r="Y283" s="39"/>
      <c r="Z283" s="39"/>
      <c r="AA283" s="39"/>
      <c r="AB283" s="39"/>
      <c r="AC283" s="39"/>
      <c r="AD283" s="39"/>
      <c r="AE283" s="39"/>
      <c r="AT283" s="18" t="s">
        <v>359</v>
      </c>
      <c r="AU283" s="18" t="s">
        <v>86</v>
      </c>
    </row>
    <row r="284" s="13" customFormat="1">
      <c r="A284" s="13"/>
      <c r="B284" s="247"/>
      <c r="C284" s="248"/>
      <c r="D284" s="242" t="s">
        <v>361</v>
      </c>
      <c r="E284" s="249" t="s">
        <v>1</v>
      </c>
      <c r="F284" s="250" t="s">
        <v>1479</v>
      </c>
      <c r="G284" s="248"/>
      <c r="H284" s="251">
        <v>1.3959999999999999</v>
      </c>
      <c r="I284" s="252"/>
      <c r="J284" s="248"/>
      <c r="K284" s="248"/>
      <c r="L284" s="253"/>
      <c r="M284" s="254"/>
      <c r="N284" s="255"/>
      <c r="O284" s="255"/>
      <c r="P284" s="255"/>
      <c r="Q284" s="255"/>
      <c r="R284" s="255"/>
      <c r="S284" s="255"/>
      <c r="T284" s="256"/>
      <c r="U284" s="13"/>
      <c r="V284" s="13"/>
      <c r="W284" s="13"/>
      <c r="X284" s="13"/>
      <c r="Y284" s="13"/>
      <c r="Z284" s="13"/>
      <c r="AA284" s="13"/>
      <c r="AB284" s="13"/>
      <c r="AC284" s="13"/>
      <c r="AD284" s="13"/>
      <c r="AE284" s="13"/>
      <c r="AT284" s="257" t="s">
        <v>361</v>
      </c>
      <c r="AU284" s="257" t="s">
        <v>86</v>
      </c>
      <c r="AV284" s="13" t="s">
        <v>86</v>
      </c>
      <c r="AW284" s="13" t="s">
        <v>32</v>
      </c>
      <c r="AX284" s="13" t="s">
        <v>76</v>
      </c>
      <c r="AY284" s="257" t="s">
        <v>350</v>
      </c>
    </row>
    <row r="285" s="13" customFormat="1">
      <c r="A285" s="13"/>
      <c r="B285" s="247"/>
      <c r="C285" s="248"/>
      <c r="D285" s="242" t="s">
        <v>361</v>
      </c>
      <c r="E285" s="249" t="s">
        <v>1</v>
      </c>
      <c r="F285" s="250" t="s">
        <v>1480</v>
      </c>
      <c r="G285" s="248"/>
      <c r="H285" s="251">
        <v>0.434</v>
      </c>
      <c r="I285" s="252"/>
      <c r="J285" s="248"/>
      <c r="K285" s="248"/>
      <c r="L285" s="253"/>
      <c r="M285" s="254"/>
      <c r="N285" s="255"/>
      <c r="O285" s="255"/>
      <c r="P285" s="255"/>
      <c r="Q285" s="255"/>
      <c r="R285" s="255"/>
      <c r="S285" s="255"/>
      <c r="T285" s="256"/>
      <c r="U285" s="13"/>
      <c r="V285" s="13"/>
      <c r="W285" s="13"/>
      <c r="X285" s="13"/>
      <c r="Y285" s="13"/>
      <c r="Z285" s="13"/>
      <c r="AA285" s="13"/>
      <c r="AB285" s="13"/>
      <c r="AC285" s="13"/>
      <c r="AD285" s="13"/>
      <c r="AE285" s="13"/>
      <c r="AT285" s="257" t="s">
        <v>361</v>
      </c>
      <c r="AU285" s="257" t="s">
        <v>86</v>
      </c>
      <c r="AV285" s="13" t="s">
        <v>86</v>
      </c>
      <c r="AW285" s="13" t="s">
        <v>32</v>
      </c>
      <c r="AX285" s="13" t="s">
        <v>76</v>
      </c>
      <c r="AY285" s="257" t="s">
        <v>350</v>
      </c>
    </row>
    <row r="286" s="14" customFormat="1">
      <c r="A286" s="14"/>
      <c r="B286" s="258"/>
      <c r="C286" s="259"/>
      <c r="D286" s="242" t="s">
        <v>361</v>
      </c>
      <c r="E286" s="260" t="s">
        <v>1</v>
      </c>
      <c r="F286" s="261" t="s">
        <v>364</v>
      </c>
      <c r="G286" s="259"/>
      <c r="H286" s="262">
        <v>1.8300000000000001</v>
      </c>
      <c r="I286" s="263"/>
      <c r="J286" s="259"/>
      <c r="K286" s="259"/>
      <c r="L286" s="264"/>
      <c r="M286" s="265"/>
      <c r="N286" s="266"/>
      <c r="O286" s="266"/>
      <c r="P286" s="266"/>
      <c r="Q286" s="266"/>
      <c r="R286" s="266"/>
      <c r="S286" s="266"/>
      <c r="T286" s="267"/>
      <c r="U286" s="14"/>
      <c r="V286" s="14"/>
      <c r="W286" s="14"/>
      <c r="X286" s="14"/>
      <c r="Y286" s="14"/>
      <c r="Z286" s="14"/>
      <c r="AA286" s="14"/>
      <c r="AB286" s="14"/>
      <c r="AC286" s="14"/>
      <c r="AD286" s="14"/>
      <c r="AE286" s="14"/>
      <c r="AT286" s="268" t="s">
        <v>361</v>
      </c>
      <c r="AU286" s="268" t="s">
        <v>86</v>
      </c>
      <c r="AV286" s="14" t="s">
        <v>357</v>
      </c>
      <c r="AW286" s="14" t="s">
        <v>32</v>
      </c>
      <c r="AX286" s="14" t="s">
        <v>84</v>
      </c>
      <c r="AY286" s="268" t="s">
        <v>350</v>
      </c>
    </row>
    <row r="287" s="2" customFormat="1" ht="24.15" customHeight="1">
      <c r="A287" s="39"/>
      <c r="B287" s="40"/>
      <c r="C287" s="229" t="s">
        <v>695</v>
      </c>
      <c r="D287" s="229" t="s">
        <v>352</v>
      </c>
      <c r="E287" s="230" t="s">
        <v>1481</v>
      </c>
      <c r="F287" s="231" t="s">
        <v>1482</v>
      </c>
      <c r="G287" s="232" t="s">
        <v>374</v>
      </c>
      <c r="H287" s="233">
        <v>8.5380000000000003</v>
      </c>
      <c r="I287" s="234"/>
      <c r="J287" s="235">
        <f>ROUND(I287*H287,2)</f>
        <v>0</v>
      </c>
      <c r="K287" s="231" t="s">
        <v>356</v>
      </c>
      <c r="L287" s="45"/>
      <c r="M287" s="236" t="s">
        <v>1</v>
      </c>
      <c r="N287" s="237" t="s">
        <v>41</v>
      </c>
      <c r="O287" s="92"/>
      <c r="P287" s="238">
        <f>O287*H287</f>
        <v>0</v>
      </c>
      <c r="Q287" s="238">
        <v>1.8775</v>
      </c>
      <c r="R287" s="238">
        <f>Q287*H287</f>
        <v>16.030094999999999</v>
      </c>
      <c r="S287" s="238">
        <v>0</v>
      </c>
      <c r="T287" s="239">
        <f>S287*H287</f>
        <v>0</v>
      </c>
      <c r="U287" s="39"/>
      <c r="V287" s="39"/>
      <c r="W287" s="39"/>
      <c r="X287" s="39"/>
      <c r="Y287" s="39"/>
      <c r="Z287" s="39"/>
      <c r="AA287" s="39"/>
      <c r="AB287" s="39"/>
      <c r="AC287" s="39"/>
      <c r="AD287" s="39"/>
      <c r="AE287" s="39"/>
      <c r="AR287" s="240" t="s">
        <v>357</v>
      </c>
      <c r="AT287" s="240" t="s">
        <v>352</v>
      </c>
      <c r="AU287" s="240" t="s">
        <v>86</v>
      </c>
      <c r="AY287" s="18" t="s">
        <v>350</v>
      </c>
      <c r="BE287" s="241">
        <f>IF(N287="základní",J287,0)</f>
        <v>0</v>
      </c>
      <c r="BF287" s="241">
        <f>IF(N287="snížená",J287,0)</f>
        <v>0</v>
      </c>
      <c r="BG287" s="241">
        <f>IF(N287="zákl. přenesená",J287,0)</f>
        <v>0</v>
      </c>
      <c r="BH287" s="241">
        <f>IF(N287="sníž. přenesená",J287,0)</f>
        <v>0</v>
      </c>
      <c r="BI287" s="241">
        <f>IF(N287="nulová",J287,0)</f>
        <v>0</v>
      </c>
      <c r="BJ287" s="18" t="s">
        <v>84</v>
      </c>
      <c r="BK287" s="241">
        <f>ROUND(I287*H287,2)</f>
        <v>0</v>
      </c>
      <c r="BL287" s="18" t="s">
        <v>357</v>
      </c>
      <c r="BM287" s="240" t="s">
        <v>1483</v>
      </c>
    </row>
    <row r="288" s="2" customFormat="1">
      <c r="A288" s="39"/>
      <c r="B288" s="40"/>
      <c r="C288" s="41"/>
      <c r="D288" s="242" t="s">
        <v>359</v>
      </c>
      <c r="E288" s="41"/>
      <c r="F288" s="243" t="s">
        <v>1484</v>
      </c>
      <c r="G288" s="41"/>
      <c r="H288" s="41"/>
      <c r="I288" s="244"/>
      <c r="J288" s="41"/>
      <c r="K288" s="41"/>
      <c r="L288" s="45"/>
      <c r="M288" s="245"/>
      <c r="N288" s="246"/>
      <c r="O288" s="92"/>
      <c r="P288" s="92"/>
      <c r="Q288" s="92"/>
      <c r="R288" s="92"/>
      <c r="S288" s="92"/>
      <c r="T288" s="93"/>
      <c r="U288" s="39"/>
      <c r="V288" s="39"/>
      <c r="W288" s="39"/>
      <c r="X288" s="39"/>
      <c r="Y288" s="39"/>
      <c r="Z288" s="39"/>
      <c r="AA288" s="39"/>
      <c r="AB288" s="39"/>
      <c r="AC288" s="39"/>
      <c r="AD288" s="39"/>
      <c r="AE288" s="39"/>
      <c r="AT288" s="18" t="s">
        <v>359</v>
      </c>
      <c r="AU288" s="18" t="s">
        <v>86</v>
      </c>
    </row>
    <row r="289" s="13" customFormat="1">
      <c r="A289" s="13"/>
      <c r="B289" s="247"/>
      <c r="C289" s="248"/>
      <c r="D289" s="242" t="s">
        <v>361</v>
      </c>
      <c r="E289" s="249" t="s">
        <v>1</v>
      </c>
      <c r="F289" s="250" t="s">
        <v>1485</v>
      </c>
      <c r="G289" s="248"/>
      <c r="H289" s="251">
        <v>2.6989999999999998</v>
      </c>
      <c r="I289" s="252"/>
      <c r="J289" s="248"/>
      <c r="K289" s="248"/>
      <c r="L289" s="253"/>
      <c r="M289" s="254"/>
      <c r="N289" s="255"/>
      <c r="O289" s="255"/>
      <c r="P289" s="255"/>
      <c r="Q289" s="255"/>
      <c r="R289" s="255"/>
      <c r="S289" s="255"/>
      <c r="T289" s="256"/>
      <c r="U289" s="13"/>
      <c r="V289" s="13"/>
      <c r="W289" s="13"/>
      <c r="X289" s="13"/>
      <c r="Y289" s="13"/>
      <c r="Z289" s="13"/>
      <c r="AA289" s="13"/>
      <c r="AB289" s="13"/>
      <c r="AC289" s="13"/>
      <c r="AD289" s="13"/>
      <c r="AE289" s="13"/>
      <c r="AT289" s="257" t="s">
        <v>361</v>
      </c>
      <c r="AU289" s="257" t="s">
        <v>86</v>
      </c>
      <c r="AV289" s="13" t="s">
        <v>86</v>
      </c>
      <c r="AW289" s="13" t="s">
        <v>32</v>
      </c>
      <c r="AX289" s="13" t="s">
        <v>76</v>
      </c>
      <c r="AY289" s="257" t="s">
        <v>350</v>
      </c>
    </row>
    <row r="290" s="13" customFormat="1">
      <c r="A290" s="13"/>
      <c r="B290" s="247"/>
      <c r="C290" s="248"/>
      <c r="D290" s="242" t="s">
        <v>361</v>
      </c>
      <c r="E290" s="249" t="s">
        <v>1</v>
      </c>
      <c r="F290" s="250" t="s">
        <v>1486</v>
      </c>
      <c r="G290" s="248"/>
      <c r="H290" s="251">
        <v>5.8390000000000004</v>
      </c>
      <c r="I290" s="252"/>
      <c r="J290" s="248"/>
      <c r="K290" s="248"/>
      <c r="L290" s="253"/>
      <c r="M290" s="254"/>
      <c r="N290" s="255"/>
      <c r="O290" s="255"/>
      <c r="P290" s="255"/>
      <c r="Q290" s="255"/>
      <c r="R290" s="255"/>
      <c r="S290" s="255"/>
      <c r="T290" s="256"/>
      <c r="U290" s="13"/>
      <c r="V290" s="13"/>
      <c r="W290" s="13"/>
      <c r="X290" s="13"/>
      <c r="Y290" s="13"/>
      <c r="Z290" s="13"/>
      <c r="AA290" s="13"/>
      <c r="AB290" s="13"/>
      <c r="AC290" s="13"/>
      <c r="AD290" s="13"/>
      <c r="AE290" s="13"/>
      <c r="AT290" s="257" t="s">
        <v>361</v>
      </c>
      <c r="AU290" s="257" t="s">
        <v>86</v>
      </c>
      <c r="AV290" s="13" t="s">
        <v>86</v>
      </c>
      <c r="AW290" s="13" t="s">
        <v>32</v>
      </c>
      <c r="AX290" s="13" t="s">
        <v>76</v>
      </c>
      <c r="AY290" s="257" t="s">
        <v>350</v>
      </c>
    </row>
    <row r="291" s="14" customFormat="1">
      <c r="A291" s="14"/>
      <c r="B291" s="258"/>
      <c r="C291" s="259"/>
      <c r="D291" s="242" t="s">
        <v>361</v>
      </c>
      <c r="E291" s="260" t="s">
        <v>1</v>
      </c>
      <c r="F291" s="261" t="s">
        <v>364</v>
      </c>
      <c r="G291" s="259"/>
      <c r="H291" s="262">
        <v>8.5380000000000003</v>
      </c>
      <c r="I291" s="263"/>
      <c r="J291" s="259"/>
      <c r="K291" s="259"/>
      <c r="L291" s="264"/>
      <c r="M291" s="265"/>
      <c r="N291" s="266"/>
      <c r="O291" s="266"/>
      <c r="P291" s="266"/>
      <c r="Q291" s="266"/>
      <c r="R291" s="266"/>
      <c r="S291" s="266"/>
      <c r="T291" s="267"/>
      <c r="U291" s="14"/>
      <c r="V291" s="14"/>
      <c r="W291" s="14"/>
      <c r="X291" s="14"/>
      <c r="Y291" s="14"/>
      <c r="Z291" s="14"/>
      <c r="AA291" s="14"/>
      <c r="AB291" s="14"/>
      <c r="AC291" s="14"/>
      <c r="AD291" s="14"/>
      <c r="AE291" s="14"/>
      <c r="AT291" s="268" t="s">
        <v>361</v>
      </c>
      <c r="AU291" s="268" t="s">
        <v>86</v>
      </c>
      <c r="AV291" s="14" t="s">
        <v>357</v>
      </c>
      <c r="AW291" s="14" t="s">
        <v>32</v>
      </c>
      <c r="AX291" s="14" t="s">
        <v>84</v>
      </c>
      <c r="AY291" s="268" t="s">
        <v>350</v>
      </c>
    </row>
    <row r="292" s="2" customFormat="1" ht="33" customHeight="1">
      <c r="A292" s="39"/>
      <c r="B292" s="40"/>
      <c r="C292" s="229" t="s">
        <v>701</v>
      </c>
      <c r="D292" s="229" t="s">
        <v>352</v>
      </c>
      <c r="E292" s="230" t="s">
        <v>1487</v>
      </c>
      <c r="F292" s="231" t="s">
        <v>1488</v>
      </c>
      <c r="G292" s="232" t="s">
        <v>374</v>
      </c>
      <c r="H292" s="233">
        <v>12.012000000000001</v>
      </c>
      <c r="I292" s="234"/>
      <c r="J292" s="235">
        <f>ROUND(I292*H292,2)</f>
        <v>0</v>
      </c>
      <c r="K292" s="231" t="s">
        <v>356</v>
      </c>
      <c r="L292" s="45"/>
      <c r="M292" s="236" t="s">
        <v>1</v>
      </c>
      <c r="N292" s="237" t="s">
        <v>41</v>
      </c>
      <c r="O292" s="92"/>
      <c r="P292" s="238">
        <f>O292*H292</f>
        <v>0</v>
      </c>
      <c r="Q292" s="238">
        <v>2.6843599999999999</v>
      </c>
      <c r="R292" s="238">
        <f>Q292*H292</f>
        <v>32.244532319999998</v>
      </c>
      <c r="S292" s="238">
        <v>0</v>
      </c>
      <c r="T292" s="239">
        <f>S292*H292</f>
        <v>0</v>
      </c>
      <c r="U292" s="39"/>
      <c r="V292" s="39"/>
      <c r="W292" s="39"/>
      <c r="X292" s="39"/>
      <c r="Y292" s="39"/>
      <c r="Z292" s="39"/>
      <c r="AA292" s="39"/>
      <c r="AB292" s="39"/>
      <c r="AC292" s="39"/>
      <c r="AD292" s="39"/>
      <c r="AE292" s="39"/>
      <c r="AR292" s="240" t="s">
        <v>357</v>
      </c>
      <c r="AT292" s="240" t="s">
        <v>352</v>
      </c>
      <c r="AU292" s="240" t="s">
        <v>86</v>
      </c>
      <c r="AY292" s="18" t="s">
        <v>350</v>
      </c>
      <c r="BE292" s="241">
        <f>IF(N292="základní",J292,0)</f>
        <v>0</v>
      </c>
      <c r="BF292" s="241">
        <f>IF(N292="snížená",J292,0)</f>
        <v>0</v>
      </c>
      <c r="BG292" s="241">
        <f>IF(N292="zákl. přenesená",J292,0)</f>
        <v>0</v>
      </c>
      <c r="BH292" s="241">
        <f>IF(N292="sníž. přenesená",J292,0)</f>
        <v>0</v>
      </c>
      <c r="BI292" s="241">
        <f>IF(N292="nulová",J292,0)</f>
        <v>0</v>
      </c>
      <c r="BJ292" s="18" t="s">
        <v>84</v>
      </c>
      <c r="BK292" s="241">
        <f>ROUND(I292*H292,2)</f>
        <v>0</v>
      </c>
      <c r="BL292" s="18" t="s">
        <v>357</v>
      </c>
      <c r="BM292" s="240" t="s">
        <v>1489</v>
      </c>
    </row>
    <row r="293" s="2" customFormat="1">
      <c r="A293" s="39"/>
      <c r="B293" s="40"/>
      <c r="C293" s="41"/>
      <c r="D293" s="242" t="s">
        <v>359</v>
      </c>
      <c r="E293" s="41"/>
      <c r="F293" s="243" t="s">
        <v>1490</v>
      </c>
      <c r="G293" s="41"/>
      <c r="H293" s="41"/>
      <c r="I293" s="244"/>
      <c r="J293" s="41"/>
      <c r="K293" s="41"/>
      <c r="L293" s="45"/>
      <c r="M293" s="245"/>
      <c r="N293" s="246"/>
      <c r="O293" s="92"/>
      <c r="P293" s="92"/>
      <c r="Q293" s="92"/>
      <c r="R293" s="92"/>
      <c r="S293" s="92"/>
      <c r="T293" s="93"/>
      <c r="U293" s="39"/>
      <c r="V293" s="39"/>
      <c r="W293" s="39"/>
      <c r="X293" s="39"/>
      <c r="Y293" s="39"/>
      <c r="Z293" s="39"/>
      <c r="AA293" s="39"/>
      <c r="AB293" s="39"/>
      <c r="AC293" s="39"/>
      <c r="AD293" s="39"/>
      <c r="AE293" s="39"/>
      <c r="AT293" s="18" t="s">
        <v>359</v>
      </c>
      <c r="AU293" s="18" t="s">
        <v>86</v>
      </c>
    </row>
    <row r="294" s="13" customFormat="1">
      <c r="A294" s="13"/>
      <c r="B294" s="247"/>
      <c r="C294" s="248"/>
      <c r="D294" s="242" t="s">
        <v>361</v>
      </c>
      <c r="E294" s="249" t="s">
        <v>1</v>
      </c>
      <c r="F294" s="250" t="s">
        <v>1491</v>
      </c>
      <c r="G294" s="248"/>
      <c r="H294" s="251">
        <v>12.012000000000001</v>
      </c>
      <c r="I294" s="252"/>
      <c r="J294" s="248"/>
      <c r="K294" s="248"/>
      <c r="L294" s="253"/>
      <c r="M294" s="254"/>
      <c r="N294" s="255"/>
      <c r="O294" s="255"/>
      <c r="P294" s="255"/>
      <c r="Q294" s="255"/>
      <c r="R294" s="255"/>
      <c r="S294" s="255"/>
      <c r="T294" s="256"/>
      <c r="U294" s="13"/>
      <c r="V294" s="13"/>
      <c r="W294" s="13"/>
      <c r="X294" s="13"/>
      <c r="Y294" s="13"/>
      <c r="Z294" s="13"/>
      <c r="AA294" s="13"/>
      <c r="AB294" s="13"/>
      <c r="AC294" s="13"/>
      <c r="AD294" s="13"/>
      <c r="AE294" s="13"/>
      <c r="AT294" s="257" t="s">
        <v>361</v>
      </c>
      <c r="AU294" s="257" t="s">
        <v>86</v>
      </c>
      <c r="AV294" s="13" t="s">
        <v>86</v>
      </c>
      <c r="AW294" s="13" t="s">
        <v>32</v>
      </c>
      <c r="AX294" s="13" t="s">
        <v>84</v>
      </c>
      <c r="AY294" s="257" t="s">
        <v>350</v>
      </c>
    </row>
    <row r="295" s="2" customFormat="1" ht="24.15" customHeight="1">
      <c r="A295" s="39"/>
      <c r="B295" s="40"/>
      <c r="C295" s="229" t="s">
        <v>707</v>
      </c>
      <c r="D295" s="229" t="s">
        <v>352</v>
      </c>
      <c r="E295" s="230" t="s">
        <v>1492</v>
      </c>
      <c r="F295" s="231" t="s">
        <v>1493</v>
      </c>
      <c r="G295" s="232" t="s">
        <v>374</v>
      </c>
      <c r="H295" s="233">
        <v>12.012000000000001</v>
      </c>
      <c r="I295" s="234"/>
      <c r="J295" s="235">
        <f>ROUND(I295*H295,2)</f>
        <v>0</v>
      </c>
      <c r="K295" s="231" t="s">
        <v>356</v>
      </c>
      <c r="L295" s="45"/>
      <c r="M295" s="236" t="s">
        <v>1</v>
      </c>
      <c r="N295" s="237" t="s">
        <v>41</v>
      </c>
      <c r="O295" s="92"/>
      <c r="P295" s="238">
        <f>O295*H295</f>
        <v>0</v>
      </c>
      <c r="Q295" s="238">
        <v>0</v>
      </c>
      <c r="R295" s="238">
        <f>Q295*H295</f>
        <v>0</v>
      </c>
      <c r="S295" s="238">
        <v>0</v>
      </c>
      <c r="T295" s="239">
        <f>S295*H295</f>
        <v>0</v>
      </c>
      <c r="U295" s="39"/>
      <c r="V295" s="39"/>
      <c r="W295" s="39"/>
      <c r="X295" s="39"/>
      <c r="Y295" s="39"/>
      <c r="Z295" s="39"/>
      <c r="AA295" s="39"/>
      <c r="AB295" s="39"/>
      <c r="AC295" s="39"/>
      <c r="AD295" s="39"/>
      <c r="AE295" s="39"/>
      <c r="AR295" s="240" t="s">
        <v>357</v>
      </c>
      <c r="AT295" s="240" t="s">
        <v>352</v>
      </c>
      <c r="AU295" s="240" t="s">
        <v>86</v>
      </c>
      <c r="AY295" s="18" t="s">
        <v>350</v>
      </c>
      <c r="BE295" s="241">
        <f>IF(N295="základní",J295,0)</f>
        <v>0</v>
      </c>
      <c r="BF295" s="241">
        <f>IF(N295="snížená",J295,0)</f>
        <v>0</v>
      </c>
      <c r="BG295" s="241">
        <f>IF(N295="zákl. přenesená",J295,0)</f>
        <v>0</v>
      </c>
      <c r="BH295" s="241">
        <f>IF(N295="sníž. přenesená",J295,0)</f>
        <v>0</v>
      </c>
      <c r="BI295" s="241">
        <f>IF(N295="nulová",J295,0)</f>
        <v>0</v>
      </c>
      <c r="BJ295" s="18" t="s">
        <v>84</v>
      </c>
      <c r="BK295" s="241">
        <f>ROUND(I295*H295,2)</f>
        <v>0</v>
      </c>
      <c r="BL295" s="18" t="s">
        <v>357</v>
      </c>
      <c r="BM295" s="240" t="s">
        <v>1494</v>
      </c>
    </row>
    <row r="296" s="2" customFormat="1">
      <c r="A296" s="39"/>
      <c r="B296" s="40"/>
      <c r="C296" s="41"/>
      <c r="D296" s="242" t="s">
        <v>359</v>
      </c>
      <c r="E296" s="41"/>
      <c r="F296" s="243" t="s">
        <v>1495</v>
      </c>
      <c r="G296" s="41"/>
      <c r="H296" s="41"/>
      <c r="I296" s="244"/>
      <c r="J296" s="41"/>
      <c r="K296" s="41"/>
      <c r="L296" s="45"/>
      <c r="M296" s="245"/>
      <c r="N296" s="246"/>
      <c r="O296" s="92"/>
      <c r="P296" s="92"/>
      <c r="Q296" s="92"/>
      <c r="R296" s="92"/>
      <c r="S296" s="92"/>
      <c r="T296" s="93"/>
      <c r="U296" s="39"/>
      <c r="V296" s="39"/>
      <c r="W296" s="39"/>
      <c r="X296" s="39"/>
      <c r="Y296" s="39"/>
      <c r="Z296" s="39"/>
      <c r="AA296" s="39"/>
      <c r="AB296" s="39"/>
      <c r="AC296" s="39"/>
      <c r="AD296" s="39"/>
      <c r="AE296" s="39"/>
      <c r="AT296" s="18" t="s">
        <v>359</v>
      </c>
      <c r="AU296" s="18" t="s">
        <v>86</v>
      </c>
    </row>
    <row r="297" s="13" customFormat="1">
      <c r="A297" s="13"/>
      <c r="B297" s="247"/>
      <c r="C297" s="248"/>
      <c r="D297" s="242" t="s">
        <v>361</v>
      </c>
      <c r="E297" s="249" t="s">
        <v>1</v>
      </c>
      <c r="F297" s="250" t="s">
        <v>1491</v>
      </c>
      <c r="G297" s="248"/>
      <c r="H297" s="251">
        <v>12.012000000000001</v>
      </c>
      <c r="I297" s="252"/>
      <c r="J297" s="248"/>
      <c r="K297" s="248"/>
      <c r="L297" s="253"/>
      <c r="M297" s="254"/>
      <c r="N297" s="255"/>
      <c r="O297" s="255"/>
      <c r="P297" s="255"/>
      <c r="Q297" s="255"/>
      <c r="R297" s="255"/>
      <c r="S297" s="255"/>
      <c r="T297" s="256"/>
      <c r="U297" s="13"/>
      <c r="V297" s="13"/>
      <c r="W297" s="13"/>
      <c r="X297" s="13"/>
      <c r="Y297" s="13"/>
      <c r="Z297" s="13"/>
      <c r="AA297" s="13"/>
      <c r="AB297" s="13"/>
      <c r="AC297" s="13"/>
      <c r="AD297" s="13"/>
      <c r="AE297" s="13"/>
      <c r="AT297" s="257" t="s">
        <v>361</v>
      </c>
      <c r="AU297" s="257" t="s">
        <v>86</v>
      </c>
      <c r="AV297" s="13" t="s">
        <v>86</v>
      </c>
      <c r="AW297" s="13" t="s">
        <v>32</v>
      </c>
      <c r="AX297" s="13" t="s">
        <v>84</v>
      </c>
      <c r="AY297" s="257" t="s">
        <v>350</v>
      </c>
    </row>
    <row r="298" s="2" customFormat="1" ht="24.15" customHeight="1">
      <c r="A298" s="39"/>
      <c r="B298" s="40"/>
      <c r="C298" s="229" t="s">
        <v>713</v>
      </c>
      <c r="D298" s="229" t="s">
        <v>352</v>
      </c>
      <c r="E298" s="230" t="s">
        <v>1496</v>
      </c>
      <c r="F298" s="231" t="s">
        <v>1497</v>
      </c>
      <c r="G298" s="232" t="s">
        <v>374</v>
      </c>
      <c r="H298" s="233">
        <v>7.9089999999999998</v>
      </c>
      <c r="I298" s="234"/>
      <c r="J298" s="235">
        <f>ROUND(I298*H298,2)</f>
        <v>0</v>
      </c>
      <c r="K298" s="231" t="s">
        <v>356</v>
      </c>
      <c r="L298" s="45"/>
      <c r="M298" s="236" t="s">
        <v>1</v>
      </c>
      <c r="N298" s="237" t="s">
        <v>41</v>
      </c>
      <c r="O298" s="92"/>
      <c r="P298" s="238">
        <f>O298*H298</f>
        <v>0</v>
      </c>
      <c r="Q298" s="238">
        <v>1.78636</v>
      </c>
      <c r="R298" s="238">
        <f>Q298*H298</f>
        <v>14.12832124</v>
      </c>
      <c r="S298" s="238">
        <v>0</v>
      </c>
      <c r="T298" s="239">
        <f>S298*H298</f>
        <v>0</v>
      </c>
      <c r="U298" s="39"/>
      <c r="V298" s="39"/>
      <c r="W298" s="39"/>
      <c r="X298" s="39"/>
      <c r="Y298" s="39"/>
      <c r="Z298" s="39"/>
      <c r="AA298" s="39"/>
      <c r="AB298" s="39"/>
      <c r="AC298" s="39"/>
      <c r="AD298" s="39"/>
      <c r="AE298" s="39"/>
      <c r="AR298" s="240" t="s">
        <v>357</v>
      </c>
      <c r="AT298" s="240" t="s">
        <v>352</v>
      </c>
      <c r="AU298" s="240" t="s">
        <v>86</v>
      </c>
      <c r="AY298" s="18" t="s">
        <v>350</v>
      </c>
      <c r="BE298" s="241">
        <f>IF(N298="základní",J298,0)</f>
        <v>0</v>
      </c>
      <c r="BF298" s="241">
        <f>IF(N298="snížená",J298,0)</f>
        <v>0</v>
      </c>
      <c r="BG298" s="241">
        <f>IF(N298="zákl. přenesená",J298,0)</f>
        <v>0</v>
      </c>
      <c r="BH298" s="241">
        <f>IF(N298="sníž. přenesená",J298,0)</f>
        <v>0</v>
      </c>
      <c r="BI298" s="241">
        <f>IF(N298="nulová",J298,0)</f>
        <v>0</v>
      </c>
      <c r="BJ298" s="18" t="s">
        <v>84</v>
      </c>
      <c r="BK298" s="241">
        <f>ROUND(I298*H298,2)</f>
        <v>0</v>
      </c>
      <c r="BL298" s="18" t="s">
        <v>357</v>
      </c>
      <c r="BM298" s="240" t="s">
        <v>1498</v>
      </c>
    </row>
    <row r="299" s="2" customFormat="1">
      <c r="A299" s="39"/>
      <c r="B299" s="40"/>
      <c r="C299" s="41"/>
      <c r="D299" s="242" t="s">
        <v>359</v>
      </c>
      <c r="E299" s="41"/>
      <c r="F299" s="243" t="s">
        <v>1499</v>
      </c>
      <c r="G299" s="41"/>
      <c r="H299" s="41"/>
      <c r="I299" s="244"/>
      <c r="J299" s="41"/>
      <c r="K299" s="41"/>
      <c r="L299" s="45"/>
      <c r="M299" s="245"/>
      <c r="N299" s="246"/>
      <c r="O299" s="92"/>
      <c r="P299" s="92"/>
      <c r="Q299" s="92"/>
      <c r="R299" s="92"/>
      <c r="S299" s="92"/>
      <c r="T299" s="93"/>
      <c r="U299" s="39"/>
      <c r="V299" s="39"/>
      <c r="W299" s="39"/>
      <c r="X299" s="39"/>
      <c r="Y299" s="39"/>
      <c r="Z299" s="39"/>
      <c r="AA299" s="39"/>
      <c r="AB299" s="39"/>
      <c r="AC299" s="39"/>
      <c r="AD299" s="39"/>
      <c r="AE299" s="39"/>
      <c r="AT299" s="18" t="s">
        <v>359</v>
      </c>
      <c r="AU299" s="18" t="s">
        <v>86</v>
      </c>
    </row>
    <row r="300" s="13" customFormat="1">
      <c r="A300" s="13"/>
      <c r="B300" s="247"/>
      <c r="C300" s="248"/>
      <c r="D300" s="242" t="s">
        <v>361</v>
      </c>
      <c r="E300" s="249" t="s">
        <v>1</v>
      </c>
      <c r="F300" s="250" t="s">
        <v>1500</v>
      </c>
      <c r="G300" s="248"/>
      <c r="H300" s="251">
        <v>7.9089999999999998</v>
      </c>
      <c r="I300" s="252"/>
      <c r="J300" s="248"/>
      <c r="K300" s="248"/>
      <c r="L300" s="253"/>
      <c r="M300" s="254"/>
      <c r="N300" s="255"/>
      <c r="O300" s="255"/>
      <c r="P300" s="255"/>
      <c r="Q300" s="255"/>
      <c r="R300" s="255"/>
      <c r="S300" s="255"/>
      <c r="T300" s="256"/>
      <c r="U300" s="13"/>
      <c r="V300" s="13"/>
      <c r="W300" s="13"/>
      <c r="X300" s="13"/>
      <c r="Y300" s="13"/>
      <c r="Z300" s="13"/>
      <c r="AA300" s="13"/>
      <c r="AB300" s="13"/>
      <c r="AC300" s="13"/>
      <c r="AD300" s="13"/>
      <c r="AE300" s="13"/>
      <c r="AT300" s="257" t="s">
        <v>361</v>
      </c>
      <c r="AU300" s="257" t="s">
        <v>86</v>
      </c>
      <c r="AV300" s="13" t="s">
        <v>86</v>
      </c>
      <c r="AW300" s="13" t="s">
        <v>32</v>
      </c>
      <c r="AX300" s="13" t="s">
        <v>84</v>
      </c>
      <c r="AY300" s="257" t="s">
        <v>350</v>
      </c>
    </row>
    <row r="301" s="2" customFormat="1" ht="24.15" customHeight="1">
      <c r="A301" s="39"/>
      <c r="B301" s="40"/>
      <c r="C301" s="229" t="s">
        <v>722</v>
      </c>
      <c r="D301" s="229" t="s">
        <v>352</v>
      </c>
      <c r="E301" s="230" t="s">
        <v>1501</v>
      </c>
      <c r="F301" s="231" t="s">
        <v>1502</v>
      </c>
      <c r="G301" s="232" t="s">
        <v>355</v>
      </c>
      <c r="H301" s="233">
        <v>11.984</v>
      </c>
      <c r="I301" s="234"/>
      <c r="J301" s="235">
        <f>ROUND(I301*H301,2)</f>
        <v>0</v>
      </c>
      <c r="K301" s="231" t="s">
        <v>356</v>
      </c>
      <c r="L301" s="45"/>
      <c r="M301" s="236" t="s">
        <v>1</v>
      </c>
      <c r="N301" s="237" t="s">
        <v>41</v>
      </c>
      <c r="O301" s="92"/>
      <c r="P301" s="238">
        <f>O301*H301</f>
        <v>0</v>
      </c>
      <c r="Q301" s="238">
        <v>0.22897999999999999</v>
      </c>
      <c r="R301" s="238">
        <f>Q301*H301</f>
        <v>2.7440963199999997</v>
      </c>
      <c r="S301" s="238">
        <v>0</v>
      </c>
      <c r="T301" s="239">
        <f>S301*H301</f>
        <v>0</v>
      </c>
      <c r="U301" s="39"/>
      <c r="V301" s="39"/>
      <c r="W301" s="39"/>
      <c r="X301" s="39"/>
      <c r="Y301" s="39"/>
      <c r="Z301" s="39"/>
      <c r="AA301" s="39"/>
      <c r="AB301" s="39"/>
      <c r="AC301" s="39"/>
      <c r="AD301" s="39"/>
      <c r="AE301" s="39"/>
      <c r="AR301" s="240" t="s">
        <v>357</v>
      </c>
      <c r="AT301" s="240" t="s">
        <v>352</v>
      </c>
      <c r="AU301" s="240" t="s">
        <v>86</v>
      </c>
      <c r="AY301" s="18" t="s">
        <v>350</v>
      </c>
      <c r="BE301" s="241">
        <f>IF(N301="základní",J301,0)</f>
        <v>0</v>
      </c>
      <c r="BF301" s="241">
        <f>IF(N301="snížená",J301,0)</f>
        <v>0</v>
      </c>
      <c r="BG301" s="241">
        <f>IF(N301="zákl. přenesená",J301,0)</f>
        <v>0</v>
      </c>
      <c r="BH301" s="241">
        <f>IF(N301="sníž. přenesená",J301,0)</f>
        <v>0</v>
      </c>
      <c r="BI301" s="241">
        <f>IF(N301="nulová",J301,0)</f>
        <v>0</v>
      </c>
      <c r="BJ301" s="18" t="s">
        <v>84</v>
      </c>
      <c r="BK301" s="241">
        <f>ROUND(I301*H301,2)</f>
        <v>0</v>
      </c>
      <c r="BL301" s="18" t="s">
        <v>357</v>
      </c>
      <c r="BM301" s="240" t="s">
        <v>1503</v>
      </c>
    </row>
    <row r="302" s="2" customFormat="1">
      <c r="A302" s="39"/>
      <c r="B302" s="40"/>
      <c r="C302" s="41"/>
      <c r="D302" s="242" t="s">
        <v>359</v>
      </c>
      <c r="E302" s="41"/>
      <c r="F302" s="243" t="s">
        <v>1504</v>
      </c>
      <c r="G302" s="41"/>
      <c r="H302" s="41"/>
      <c r="I302" s="244"/>
      <c r="J302" s="41"/>
      <c r="K302" s="41"/>
      <c r="L302" s="45"/>
      <c r="M302" s="245"/>
      <c r="N302" s="246"/>
      <c r="O302" s="92"/>
      <c r="P302" s="92"/>
      <c r="Q302" s="92"/>
      <c r="R302" s="92"/>
      <c r="S302" s="92"/>
      <c r="T302" s="93"/>
      <c r="U302" s="39"/>
      <c r="V302" s="39"/>
      <c r="W302" s="39"/>
      <c r="X302" s="39"/>
      <c r="Y302" s="39"/>
      <c r="Z302" s="39"/>
      <c r="AA302" s="39"/>
      <c r="AB302" s="39"/>
      <c r="AC302" s="39"/>
      <c r="AD302" s="39"/>
      <c r="AE302" s="39"/>
      <c r="AT302" s="18" t="s">
        <v>359</v>
      </c>
      <c r="AU302" s="18" t="s">
        <v>86</v>
      </c>
    </row>
    <row r="303" s="15" customFormat="1">
      <c r="A303" s="15"/>
      <c r="B303" s="269"/>
      <c r="C303" s="270"/>
      <c r="D303" s="242" t="s">
        <v>361</v>
      </c>
      <c r="E303" s="271" t="s">
        <v>1</v>
      </c>
      <c r="F303" s="272" t="s">
        <v>1505</v>
      </c>
      <c r="G303" s="270"/>
      <c r="H303" s="271" t="s">
        <v>1</v>
      </c>
      <c r="I303" s="273"/>
      <c r="J303" s="270"/>
      <c r="K303" s="270"/>
      <c r="L303" s="274"/>
      <c r="M303" s="275"/>
      <c r="N303" s="276"/>
      <c r="O303" s="276"/>
      <c r="P303" s="276"/>
      <c r="Q303" s="276"/>
      <c r="R303" s="276"/>
      <c r="S303" s="276"/>
      <c r="T303" s="277"/>
      <c r="U303" s="15"/>
      <c r="V303" s="15"/>
      <c r="W303" s="15"/>
      <c r="X303" s="15"/>
      <c r="Y303" s="15"/>
      <c r="Z303" s="15"/>
      <c r="AA303" s="15"/>
      <c r="AB303" s="15"/>
      <c r="AC303" s="15"/>
      <c r="AD303" s="15"/>
      <c r="AE303" s="15"/>
      <c r="AT303" s="278" t="s">
        <v>361</v>
      </c>
      <c r="AU303" s="278" t="s">
        <v>86</v>
      </c>
      <c r="AV303" s="15" t="s">
        <v>84</v>
      </c>
      <c r="AW303" s="15" t="s">
        <v>32</v>
      </c>
      <c r="AX303" s="15" t="s">
        <v>76</v>
      </c>
      <c r="AY303" s="278" t="s">
        <v>350</v>
      </c>
    </row>
    <row r="304" s="13" customFormat="1">
      <c r="A304" s="13"/>
      <c r="B304" s="247"/>
      <c r="C304" s="248"/>
      <c r="D304" s="242" t="s">
        <v>361</v>
      </c>
      <c r="E304" s="249" t="s">
        <v>1</v>
      </c>
      <c r="F304" s="250" t="s">
        <v>1506</v>
      </c>
      <c r="G304" s="248"/>
      <c r="H304" s="251">
        <v>6.6769999999999996</v>
      </c>
      <c r="I304" s="252"/>
      <c r="J304" s="248"/>
      <c r="K304" s="248"/>
      <c r="L304" s="253"/>
      <c r="M304" s="254"/>
      <c r="N304" s="255"/>
      <c r="O304" s="255"/>
      <c r="P304" s="255"/>
      <c r="Q304" s="255"/>
      <c r="R304" s="255"/>
      <c r="S304" s="255"/>
      <c r="T304" s="256"/>
      <c r="U304" s="13"/>
      <c r="V304" s="13"/>
      <c r="W304" s="13"/>
      <c r="X304" s="13"/>
      <c r="Y304" s="13"/>
      <c r="Z304" s="13"/>
      <c r="AA304" s="13"/>
      <c r="AB304" s="13"/>
      <c r="AC304" s="13"/>
      <c r="AD304" s="13"/>
      <c r="AE304" s="13"/>
      <c r="AT304" s="257" t="s">
        <v>361</v>
      </c>
      <c r="AU304" s="257" t="s">
        <v>86</v>
      </c>
      <c r="AV304" s="13" t="s">
        <v>86</v>
      </c>
      <c r="AW304" s="13" t="s">
        <v>32</v>
      </c>
      <c r="AX304" s="13" t="s">
        <v>76</v>
      </c>
      <c r="AY304" s="257" t="s">
        <v>350</v>
      </c>
    </row>
    <row r="305" s="13" customFormat="1">
      <c r="A305" s="13"/>
      <c r="B305" s="247"/>
      <c r="C305" s="248"/>
      <c r="D305" s="242" t="s">
        <v>361</v>
      </c>
      <c r="E305" s="249" t="s">
        <v>1</v>
      </c>
      <c r="F305" s="250" t="s">
        <v>1507</v>
      </c>
      <c r="G305" s="248"/>
      <c r="H305" s="251">
        <v>5.3070000000000004</v>
      </c>
      <c r="I305" s="252"/>
      <c r="J305" s="248"/>
      <c r="K305" s="248"/>
      <c r="L305" s="253"/>
      <c r="M305" s="254"/>
      <c r="N305" s="255"/>
      <c r="O305" s="255"/>
      <c r="P305" s="255"/>
      <c r="Q305" s="255"/>
      <c r="R305" s="255"/>
      <c r="S305" s="255"/>
      <c r="T305" s="256"/>
      <c r="U305" s="13"/>
      <c r="V305" s="13"/>
      <c r="W305" s="13"/>
      <c r="X305" s="13"/>
      <c r="Y305" s="13"/>
      <c r="Z305" s="13"/>
      <c r="AA305" s="13"/>
      <c r="AB305" s="13"/>
      <c r="AC305" s="13"/>
      <c r="AD305" s="13"/>
      <c r="AE305" s="13"/>
      <c r="AT305" s="257" t="s">
        <v>361</v>
      </c>
      <c r="AU305" s="257" t="s">
        <v>86</v>
      </c>
      <c r="AV305" s="13" t="s">
        <v>86</v>
      </c>
      <c r="AW305" s="13" t="s">
        <v>32</v>
      </c>
      <c r="AX305" s="13" t="s">
        <v>76</v>
      </c>
      <c r="AY305" s="257" t="s">
        <v>350</v>
      </c>
    </row>
    <row r="306" s="14" customFormat="1">
      <c r="A306" s="14"/>
      <c r="B306" s="258"/>
      <c r="C306" s="259"/>
      <c r="D306" s="242" t="s">
        <v>361</v>
      </c>
      <c r="E306" s="260" t="s">
        <v>1226</v>
      </c>
      <c r="F306" s="261" t="s">
        <v>364</v>
      </c>
      <c r="G306" s="259"/>
      <c r="H306" s="262">
        <v>11.984</v>
      </c>
      <c r="I306" s="263"/>
      <c r="J306" s="259"/>
      <c r="K306" s="259"/>
      <c r="L306" s="264"/>
      <c r="M306" s="265"/>
      <c r="N306" s="266"/>
      <c r="O306" s="266"/>
      <c r="P306" s="266"/>
      <c r="Q306" s="266"/>
      <c r="R306" s="266"/>
      <c r="S306" s="266"/>
      <c r="T306" s="267"/>
      <c r="U306" s="14"/>
      <c r="V306" s="14"/>
      <c r="W306" s="14"/>
      <c r="X306" s="14"/>
      <c r="Y306" s="14"/>
      <c r="Z306" s="14"/>
      <c r="AA306" s="14"/>
      <c r="AB306" s="14"/>
      <c r="AC306" s="14"/>
      <c r="AD306" s="14"/>
      <c r="AE306" s="14"/>
      <c r="AT306" s="268" t="s">
        <v>361</v>
      </c>
      <c r="AU306" s="268" t="s">
        <v>86</v>
      </c>
      <c r="AV306" s="14" t="s">
        <v>357</v>
      </c>
      <c r="AW306" s="14" t="s">
        <v>32</v>
      </c>
      <c r="AX306" s="14" t="s">
        <v>84</v>
      </c>
      <c r="AY306" s="268" t="s">
        <v>350</v>
      </c>
    </row>
    <row r="307" s="2" customFormat="1" ht="24.15" customHeight="1">
      <c r="A307" s="39"/>
      <c r="B307" s="40"/>
      <c r="C307" s="229" t="s">
        <v>729</v>
      </c>
      <c r="D307" s="229" t="s">
        <v>352</v>
      </c>
      <c r="E307" s="230" t="s">
        <v>1508</v>
      </c>
      <c r="F307" s="231" t="s">
        <v>1509</v>
      </c>
      <c r="G307" s="232" t="s">
        <v>355</v>
      </c>
      <c r="H307" s="233">
        <v>23.451000000000001</v>
      </c>
      <c r="I307" s="234"/>
      <c r="J307" s="235">
        <f>ROUND(I307*H307,2)</f>
        <v>0</v>
      </c>
      <c r="K307" s="231" t="s">
        <v>356</v>
      </c>
      <c r="L307" s="45"/>
      <c r="M307" s="236" t="s">
        <v>1</v>
      </c>
      <c r="N307" s="237" t="s">
        <v>41</v>
      </c>
      <c r="O307" s="92"/>
      <c r="P307" s="238">
        <f>O307*H307</f>
        <v>0</v>
      </c>
      <c r="Q307" s="238">
        <v>0.26905000000000001</v>
      </c>
      <c r="R307" s="238">
        <f>Q307*H307</f>
        <v>6.3094915500000006</v>
      </c>
      <c r="S307" s="238">
        <v>0</v>
      </c>
      <c r="T307" s="239">
        <f>S307*H307</f>
        <v>0</v>
      </c>
      <c r="U307" s="39"/>
      <c r="V307" s="39"/>
      <c r="W307" s="39"/>
      <c r="X307" s="39"/>
      <c r="Y307" s="39"/>
      <c r="Z307" s="39"/>
      <c r="AA307" s="39"/>
      <c r="AB307" s="39"/>
      <c r="AC307" s="39"/>
      <c r="AD307" s="39"/>
      <c r="AE307" s="39"/>
      <c r="AR307" s="240" t="s">
        <v>357</v>
      </c>
      <c r="AT307" s="240" t="s">
        <v>352</v>
      </c>
      <c r="AU307" s="240" t="s">
        <v>86</v>
      </c>
      <c r="AY307" s="18" t="s">
        <v>350</v>
      </c>
      <c r="BE307" s="241">
        <f>IF(N307="základní",J307,0)</f>
        <v>0</v>
      </c>
      <c r="BF307" s="241">
        <f>IF(N307="snížená",J307,0)</f>
        <v>0</v>
      </c>
      <c r="BG307" s="241">
        <f>IF(N307="zákl. přenesená",J307,0)</f>
        <v>0</v>
      </c>
      <c r="BH307" s="241">
        <f>IF(N307="sníž. přenesená",J307,0)</f>
        <v>0</v>
      </c>
      <c r="BI307" s="241">
        <f>IF(N307="nulová",J307,0)</f>
        <v>0</v>
      </c>
      <c r="BJ307" s="18" t="s">
        <v>84</v>
      </c>
      <c r="BK307" s="241">
        <f>ROUND(I307*H307,2)</f>
        <v>0</v>
      </c>
      <c r="BL307" s="18" t="s">
        <v>357</v>
      </c>
      <c r="BM307" s="240" t="s">
        <v>1510</v>
      </c>
    </row>
    <row r="308" s="2" customFormat="1">
      <c r="A308" s="39"/>
      <c r="B308" s="40"/>
      <c r="C308" s="41"/>
      <c r="D308" s="242" t="s">
        <v>359</v>
      </c>
      <c r="E308" s="41"/>
      <c r="F308" s="243" t="s">
        <v>1511</v>
      </c>
      <c r="G308" s="41"/>
      <c r="H308" s="41"/>
      <c r="I308" s="244"/>
      <c r="J308" s="41"/>
      <c r="K308" s="41"/>
      <c r="L308" s="45"/>
      <c r="M308" s="245"/>
      <c r="N308" s="246"/>
      <c r="O308" s="92"/>
      <c r="P308" s="92"/>
      <c r="Q308" s="92"/>
      <c r="R308" s="92"/>
      <c r="S308" s="92"/>
      <c r="T308" s="93"/>
      <c r="U308" s="39"/>
      <c r="V308" s="39"/>
      <c r="W308" s="39"/>
      <c r="X308" s="39"/>
      <c r="Y308" s="39"/>
      <c r="Z308" s="39"/>
      <c r="AA308" s="39"/>
      <c r="AB308" s="39"/>
      <c r="AC308" s="39"/>
      <c r="AD308" s="39"/>
      <c r="AE308" s="39"/>
      <c r="AT308" s="18" t="s">
        <v>359</v>
      </c>
      <c r="AU308" s="18" t="s">
        <v>86</v>
      </c>
    </row>
    <row r="309" s="15" customFormat="1">
      <c r="A309" s="15"/>
      <c r="B309" s="269"/>
      <c r="C309" s="270"/>
      <c r="D309" s="242" t="s">
        <v>361</v>
      </c>
      <c r="E309" s="271" t="s">
        <v>1</v>
      </c>
      <c r="F309" s="272" t="s">
        <v>1512</v>
      </c>
      <c r="G309" s="270"/>
      <c r="H309" s="271" t="s">
        <v>1</v>
      </c>
      <c r="I309" s="273"/>
      <c r="J309" s="270"/>
      <c r="K309" s="270"/>
      <c r="L309" s="274"/>
      <c r="M309" s="275"/>
      <c r="N309" s="276"/>
      <c r="O309" s="276"/>
      <c r="P309" s="276"/>
      <c r="Q309" s="276"/>
      <c r="R309" s="276"/>
      <c r="S309" s="276"/>
      <c r="T309" s="277"/>
      <c r="U309" s="15"/>
      <c r="V309" s="15"/>
      <c r="W309" s="15"/>
      <c r="X309" s="15"/>
      <c r="Y309" s="15"/>
      <c r="Z309" s="15"/>
      <c r="AA309" s="15"/>
      <c r="AB309" s="15"/>
      <c r="AC309" s="15"/>
      <c r="AD309" s="15"/>
      <c r="AE309" s="15"/>
      <c r="AT309" s="278" t="s">
        <v>361</v>
      </c>
      <c r="AU309" s="278" t="s">
        <v>86</v>
      </c>
      <c r="AV309" s="15" t="s">
        <v>84</v>
      </c>
      <c r="AW309" s="15" t="s">
        <v>32</v>
      </c>
      <c r="AX309" s="15" t="s">
        <v>76</v>
      </c>
      <c r="AY309" s="278" t="s">
        <v>350</v>
      </c>
    </row>
    <row r="310" s="13" customFormat="1">
      <c r="A310" s="13"/>
      <c r="B310" s="247"/>
      <c r="C310" s="248"/>
      <c r="D310" s="242" t="s">
        <v>361</v>
      </c>
      <c r="E310" s="249" t="s">
        <v>1228</v>
      </c>
      <c r="F310" s="250" t="s">
        <v>1513</v>
      </c>
      <c r="G310" s="248"/>
      <c r="H310" s="251">
        <v>23.451000000000001</v>
      </c>
      <c r="I310" s="252"/>
      <c r="J310" s="248"/>
      <c r="K310" s="248"/>
      <c r="L310" s="253"/>
      <c r="M310" s="254"/>
      <c r="N310" s="255"/>
      <c r="O310" s="255"/>
      <c r="P310" s="255"/>
      <c r="Q310" s="255"/>
      <c r="R310" s="255"/>
      <c r="S310" s="255"/>
      <c r="T310" s="256"/>
      <c r="U310" s="13"/>
      <c r="V310" s="13"/>
      <c r="W310" s="13"/>
      <c r="X310" s="13"/>
      <c r="Y310" s="13"/>
      <c r="Z310" s="13"/>
      <c r="AA310" s="13"/>
      <c r="AB310" s="13"/>
      <c r="AC310" s="13"/>
      <c r="AD310" s="13"/>
      <c r="AE310" s="13"/>
      <c r="AT310" s="257" t="s">
        <v>361</v>
      </c>
      <c r="AU310" s="257" t="s">
        <v>86</v>
      </c>
      <c r="AV310" s="13" t="s">
        <v>86</v>
      </c>
      <c r="AW310" s="13" t="s">
        <v>32</v>
      </c>
      <c r="AX310" s="13" t="s">
        <v>84</v>
      </c>
      <c r="AY310" s="257" t="s">
        <v>350</v>
      </c>
    </row>
    <row r="311" s="2" customFormat="1" ht="33" customHeight="1">
      <c r="A311" s="39"/>
      <c r="B311" s="40"/>
      <c r="C311" s="229" t="s">
        <v>735</v>
      </c>
      <c r="D311" s="229" t="s">
        <v>352</v>
      </c>
      <c r="E311" s="230" t="s">
        <v>1514</v>
      </c>
      <c r="F311" s="231" t="s">
        <v>1515</v>
      </c>
      <c r="G311" s="232" t="s">
        <v>355</v>
      </c>
      <c r="H311" s="233">
        <v>16.539000000000001</v>
      </c>
      <c r="I311" s="234"/>
      <c r="J311" s="235">
        <f>ROUND(I311*H311,2)</f>
        <v>0</v>
      </c>
      <c r="K311" s="231" t="s">
        <v>356</v>
      </c>
      <c r="L311" s="45"/>
      <c r="M311" s="236" t="s">
        <v>1</v>
      </c>
      <c r="N311" s="237" t="s">
        <v>41</v>
      </c>
      <c r="O311" s="92"/>
      <c r="P311" s="238">
        <f>O311*H311</f>
        <v>0</v>
      </c>
      <c r="Q311" s="238">
        <v>0.19692000000000001</v>
      </c>
      <c r="R311" s="238">
        <f>Q311*H311</f>
        <v>3.2568598800000004</v>
      </c>
      <c r="S311" s="238">
        <v>0</v>
      </c>
      <c r="T311" s="239">
        <f>S311*H311</f>
        <v>0</v>
      </c>
      <c r="U311" s="39"/>
      <c r="V311" s="39"/>
      <c r="W311" s="39"/>
      <c r="X311" s="39"/>
      <c r="Y311" s="39"/>
      <c r="Z311" s="39"/>
      <c r="AA311" s="39"/>
      <c r="AB311" s="39"/>
      <c r="AC311" s="39"/>
      <c r="AD311" s="39"/>
      <c r="AE311" s="39"/>
      <c r="AR311" s="240" t="s">
        <v>357</v>
      </c>
      <c r="AT311" s="240" t="s">
        <v>352</v>
      </c>
      <c r="AU311" s="240" t="s">
        <v>86</v>
      </c>
      <c r="AY311" s="18" t="s">
        <v>350</v>
      </c>
      <c r="BE311" s="241">
        <f>IF(N311="základní",J311,0)</f>
        <v>0</v>
      </c>
      <c r="BF311" s="241">
        <f>IF(N311="snížená",J311,0)</f>
        <v>0</v>
      </c>
      <c r="BG311" s="241">
        <f>IF(N311="zákl. přenesená",J311,0)</f>
        <v>0</v>
      </c>
      <c r="BH311" s="241">
        <f>IF(N311="sníž. přenesená",J311,0)</f>
        <v>0</v>
      </c>
      <c r="BI311" s="241">
        <f>IF(N311="nulová",J311,0)</f>
        <v>0</v>
      </c>
      <c r="BJ311" s="18" t="s">
        <v>84</v>
      </c>
      <c r="BK311" s="241">
        <f>ROUND(I311*H311,2)</f>
        <v>0</v>
      </c>
      <c r="BL311" s="18" t="s">
        <v>357</v>
      </c>
      <c r="BM311" s="240" t="s">
        <v>1516</v>
      </c>
    </row>
    <row r="312" s="2" customFormat="1">
      <c r="A312" s="39"/>
      <c r="B312" s="40"/>
      <c r="C312" s="41"/>
      <c r="D312" s="242" t="s">
        <v>359</v>
      </c>
      <c r="E312" s="41"/>
      <c r="F312" s="243" t="s">
        <v>1517</v>
      </c>
      <c r="G312" s="41"/>
      <c r="H312" s="41"/>
      <c r="I312" s="244"/>
      <c r="J312" s="41"/>
      <c r="K312" s="41"/>
      <c r="L312" s="45"/>
      <c r="M312" s="245"/>
      <c r="N312" s="246"/>
      <c r="O312" s="92"/>
      <c r="P312" s="92"/>
      <c r="Q312" s="92"/>
      <c r="R312" s="92"/>
      <c r="S312" s="92"/>
      <c r="T312" s="93"/>
      <c r="U312" s="39"/>
      <c r="V312" s="39"/>
      <c r="W312" s="39"/>
      <c r="X312" s="39"/>
      <c r="Y312" s="39"/>
      <c r="Z312" s="39"/>
      <c r="AA312" s="39"/>
      <c r="AB312" s="39"/>
      <c r="AC312" s="39"/>
      <c r="AD312" s="39"/>
      <c r="AE312" s="39"/>
      <c r="AT312" s="18" t="s">
        <v>359</v>
      </c>
      <c r="AU312" s="18" t="s">
        <v>86</v>
      </c>
    </row>
    <row r="313" s="15" customFormat="1">
      <c r="A313" s="15"/>
      <c r="B313" s="269"/>
      <c r="C313" s="270"/>
      <c r="D313" s="242" t="s">
        <v>361</v>
      </c>
      <c r="E313" s="271" t="s">
        <v>1</v>
      </c>
      <c r="F313" s="272" t="s">
        <v>1518</v>
      </c>
      <c r="G313" s="270"/>
      <c r="H313" s="271" t="s">
        <v>1</v>
      </c>
      <c r="I313" s="273"/>
      <c r="J313" s="270"/>
      <c r="K313" s="270"/>
      <c r="L313" s="274"/>
      <c r="M313" s="275"/>
      <c r="N313" s="276"/>
      <c r="O313" s="276"/>
      <c r="P313" s="276"/>
      <c r="Q313" s="276"/>
      <c r="R313" s="276"/>
      <c r="S313" s="276"/>
      <c r="T313" s="277"/>
      <c r="U313" s="15"/>
      <c r="V313" s="15"/>
      <c r="W313" s="15"/>
      <c r="X313" s="15"/>
      <c r="Y313" s="15"/>
      <c r="Z313" s="15"/>
      <c r="AA313" s="15"/>
      <c r="AB313" s="15"/>
      <c r="AC313" s="15"/>
      <c r="AD313" s="15"/>
      <c r="AE313" s="15"/>
      <c r="AT313" s="278" t="s">
        <v>361</v>
      </c>
      <c r="AU313" s="278" t="s">
        <v>86</v>
      </c>
      <c r="AV313" s="15" t="s">
        <v>84</v>
      </c>
      <c r="AW313" s="15" t="s">
        <v>32</v>
      </c>
      <c r="AX313" s="15" t="s">
        <v>76</v>
      </c>
      <c r="AY313" s="278" t="s">
        <v>350</v>
      </c>
    </row>
    <row r="314" s="13" customFormat="1">
      <c r="A314" s="13"/>
      <c r="B314" s="247"/>
      <c r="C314" s="248"/>
      <c r="D314" s="242" t="s">
        <v>361</v>
      </c>
      <c r="E314" s="249" t="s">
        <v>1224</v>
      </c>
      <c r="F314" s="250" t="s">
        <v>1519</v>
      </c>
      <c r="G314" s="248"/>
      <c r="H314" s="251">
        <v>16.539000000000001</v>
      </c>
      <c r="I314" s="252"/>
      <c r="J314" s="248"/>
      <c r="K314" s="248"/>
      <c r="L314" s="253"/>
      <c r="M314" s="254"/>
      <c r="N314" s="255"/>
      <c r="O314" s="255"/>
      <c r="P314" s="255"/>
      <c r="Q314" s="255"/>
      <c r="R314" s="255"/>
      <c r="S314" s="255"/>
      <c r="T314" s="256"/>
      <c r="U314" s="13"/>
      <c r="V314" s="13"/>
      <c r="W314" s="13"/>
      <c r="X314" s="13"/>
      <c r="Y314" s="13"/>
      <c r="Z314" s="13"/>
      <c r="AA314" s="13"/>
      <c r="AB314" s="13"/>
      <c r="AC314" s="13"/>
      <c r="AD314" s="13"/>
      <c r="AE314" s="13"/>
      <c r="AT314" s="257" t="s">
        <v>361</v>
      </c>
      <c r="AU314" s="257" t="s">
        <v>86</v>
      </c>
      <c r="AV314" s="13" t="s">
        <v>86</v>
      </c>
      <c r="AW314" s="13" t="s">
        <v>32</v>
      </c>
      <c r="AX314" s="13" t="s">
        <v>84</v>
      </c>
      <c r="AY314" s="257" t="s">
        <v>350</v>
      </c>
    </row>
    <row r="315" s="2" customFormat="1" ht="21.75" customHeight="1">
      <c r="A315" s="39"/>
      <c r="B315" s="40"/>
      <c r="C315" s="229" t="s">
        <v>742</v>
      </c>
      <c r="D315" s="229" t="s">
        <v>352</v>
      </c>
      <c r="E315" s="230" t="s">
        <v>1520</v>
      </c>
      <c r="F315" s="231" t="s">
        <v>1521</v>
      </c>
      <c r="G315" s="232" t="s">
        <v>497</v>
      </c>
      <c r="H315" s="233">
        <v>3</v>
      </c>
      <c r="I315" s="234"/>
      <c r="J315" s="235">
        <f>ROUND(I315*H315,2)</f>
        <v>0</v>
      </c>
      <c r="K315" s="231" t="s">
        <v>356</v>
      </c>
      <c r="L315" s="45"/>
      <c r="M315" s="236" t="s">
        <v>1</v>
      </c>
      <c r="N315" s="237" t="s">
        <v>41</v>
      </c>
      <c r="O315" s="92"/>
      <c r="P315" s="238">
        <f>O315*H315</f>
        <v>0</v>
      </c>
      <c r="Q315" s="238">
        <v>0.036549999999999999</v>
      </c>
      <c r="R315" s="238">
        <f>Q315*H315</f>
        <v>0.10965</v>
      </c>
      <c r="S315" s="238">
        <v>0</v>
      </c>
      <c r="T315" s="239">
        <f>S315*H315</f>
        <v>0</v>
      </c>
      <c r="U315" s="39"/>
      <c r="V315" s="39"/>
      <c r="W315" s="39"/>
      <c r="X315" s="39"/>
      <c r="Y315" s="39"/>
      <c r="Z315" s="39"/>
      <c r="AA315" s="39"/>
      <c r="AB315" s="39"/>
      <c r="AC315" s="39"/>
      <c r="AD315" s="39"/>
      <c r="AE315" s="39"/>
      <c r="AR315" s="240" t="s">
        <v>357</v>
      </c>
      <c r="AT315" s="240" t="s">
        <v>352</v>
      </c>
      <c r="AU315" s="240" t="s">
        <v>86</v>
      </c>
      <c r="AY315" s="18" t="s">
        <v>350</v>
      </c>
      <c r="BE315" s="241">
        <f>IF(N315="základní",J315,0)</f>
        <v>0</v>
      </c>
      <c r="BF315" s="241">
        <f>IF(N315="snížená",J315,0)</f>
        <v>0</v>
      </c>
      <c r="BG315" s="241">
        <f>IF(N315="zákl. přenesená",J315,0)</f>
        <v>0</v>
      </c>
      <c r="BH315" s="241">
        <f>IF(N315="sníž. přenesená",J315,0)</f>
        <v>0</v>
      </c>
      <c r="BI315" s="241">
        <f>IF(N315="nulová",J315,0)</f>
        <v>0</v>
      </c>
      <c r="BJ315" s="18" t="s">
        <v>84</v>
      </c>
      <c r="BK315" s="241">
        <f>ROUND(I315*H315,2)</f>
        <v>0</v>
      </c>
      <c r="BL315" s="18" t="s">
        <v>357</v>
      </c>
      <c r="BM315" s="240" t="s">
        <v>1522</v>
      </c>
    </row>
    <row r="316" s="2" customFormat="1">
      <c r="A316" s="39"/>
      <c r="B316" s="40"/>
      <c r="C316" s="41"/>
      <c r="D316" s="242" t="s">
        <v>359</v>
      </c>
      <c r="E316" s="41"/>
      <c r="F316" s="243" t="s">
        <v>1523</v>
      </c>
      <c r="G316" s="41"/>
      <c r="H316" s="41"/>
      <c r="I316" s="244"/>
      <c r="J316" s="41"/>
      <c r="K316" s="41"/>
      <c r="L316" s="45"/>
      <c r="M316" s="245"/>
      <c r="N316" s="246"/>
      <c r="O316" s="92"/>
      <c r="P316" s="92"/>
      <c r="Q316" s="92"/>
      <c r="R316" s="92"/>
      <c r="S316" s="92"/>
      <c r="T316" s="93"/>
      <c r="U316" s="39"/>
      <c r="V316" s="39"/>
      <c r="W316" s="39"/>
      <c r="X316" s="39"/>
      <c r="Y316" s="39"/>
      <c r="Z316" s="39"/>
      <c r="AA316" s="39"/>
      <c r="AB316" s="39"/>
      <c r="AC316" s="39"/>
      <c r="AD316" s="39"/>
      <c r="AE316" s="39"/>
      <c r="AT316" s="18" t="s">
        <v>359</v>
      </c>
      <c r="AU316" s="18" t="s">
        <v>86</v>
      </c>
    </row>
    <row r="317" s="15" customFormat="1">
      <c r="A317" s="15"/>
      <c r="B317" s="269"/>
      <c r="C317" s="270"/>
      <c r="D317" s="242" t="s">
        <v>361</v>
      </c>
      <c r="E317" s="271" t="s">
        <v>1</v>
      </c>
      <c r="F317" s="272" t="s">
        <v>1524</v>
      </c>
      <c r="G317" s="270"/>
      <c r="H317" s="271" t="s">
        <v>1</v>
      </c>
      <c r="I317" s="273"/>
      <c r="J317" s="270"/>
      <c r="K317" s="270"/>
      <c r="L317" s="274"/>
      <c r="M317" s="275"/>
      <c r="N317" s="276"/>
      <c r="O317" s="276"/>
      <c r="P317" s="276"/>
      <c r="Q317" s="276"/>
      <c r="R317" s="276"/>
      <c r="S317" s="276"/>
      <c r="T317" s="277"/>
      <c r="U317" s="15"/>
      <c r="V317" s="15"/>
      <c r="W317" s="15"/>
      <c r="X317" s="15"/>
      <c r="Y317" s="15"/>
      <c r="Z317" s="15"/>
      <c r="AA317" s="15"/>
      <c r="AB317" s="15"/>
      <c r="AC317" s="15"/>
      <c r="AD317" s="15"/>
      <c r="AE317" s="15"/>
      <c r="AT317" s="278" t="s">
        <v>361</v>
      </c>
      <c r="AU317" s="278" t="s">
        <v>86</v>
      </c>
      <c r="AV317" s="15" t="s">
        <v>84</v>
      </c>
      <c r="AW317" s="15" t="s">
        <v>32</v>
      </c>
      <c r="AX317" s="15" t="s">
        <v>76</v>
      </c>
      <c r="AY317" s="278" t="s">
        <v>350</v>
      </c>
    </row>
    <row r="318" s="13" customFormat="1">
      <c r="A318" s="13"/>
      <c r="B318" s="247"/>
      <c r="C318" s="248"/>
      <c r="D318" s="242" t="s">
        <v>361</v>
      </c>
      <c r="E318" s="249" t="s">
        <v>1</v>
      </c>
      <c r="F318" s="250" t="s">
        <v>1525</v>
      </c>
      <c r="G318" s="248"/>
      <c r="H318" s="251">
        <v>3</v>
      </c>
      <c r="I318" s="252"/>
      <c r="J318" s="248"/>
      <c r="K318" s="248"/>
      <c r="L318" s="253"/>
      <c r="M318" s="254"/>
      <c r="N318" s="255"/>
      <c r="O318" s="255"/>
      <c r="P318" s="255"/>
      <c r="Q318" s="255"/>
      <c r="R318" s="255"/>
      <c r="S318" s="255"/>
      <c r="T318" s="256"/>
      <c r="U318" s="13"/>
      <c r="V318" s="13"/>
      <c r="W318" s="13"/>
      <c r="X318" s="13"/>
      <c r="Y318" s="13"/>
      <c r="Z318" s="13"/>
      <c r="AA318" s="13"/>
      <c r="AB318" s="13"/>
      <c r="AC318" s="13"/>
      <c r="AD318" s="13"/>
      <c r="AE318" s="13"/>
      <c r="AT318" s="257" t="s">
        <v>361</v>
      </c>
      <c r="AU318" s="257" t="s">
        <v>86</v>
      </c>
      <c r="AV318" s="13" t="s">
        <v>86</v>
      </c>
      <c r="AW318" s="13" t="s">
        <v>32</v>
      </c>
      <c r="AX318" s="13" t="s">
        <v>84</v>
      </c>
      <c r="AY318" s="257" t="s">
        <v>350</v>
      </c>
    </row>
    <row r="319" s="2" customFormat="1" ht="21.75" customHeight="1">
      <c r="A319" s="39"/>
      <c r="B319" s="40"/>
      <c r="C319" s="229" t="s">
        <v>748</v>
      </c>
      <c r="D319" s="229" t="s">
        <v>352</v>
      </c>
      <c r="E319" s="230" t="s">
        <v>1526</v>
      </c>
      <c r="F319" s="231" t="s">
        <v>1527</v>
      </c>
      <c r="G319" s="232" t="s">
        <v>497</v>
      </c>
      <c r="H319" s="233">
        <v>13</v>
      </c>
      <c r="I319" s="234"/>
      <c r="J319" s="235">
        <f>ROUND(I319*H319,2)</f>
        <v>0</v>
      </c>
      <c r="K319" s="231" t="s">
        <v>356</v>
      </c>
      <c r="L319" s="45"/>
      <c r="M319" s="236" t="s">
        <v>1</v>
      </c>
      <c r="N319" s="237" t="s">
        <v>41</v>
      </c>
      <c r="O319" s="92"/>
      <c r="P319" s="238">
        <f>O319*H319</f>
        <v>0</v>
      </c>
      <c r="Q319" s="238">
        <v>0.04555</v>
      </c>
      <c r="R319" s="238">
        <f>Q319*H319</f>
        <v>0.59214999999999995</v>
      </c>
      <c r="S319" s="238">
        <v>0</v>
      </c>
      <c r="T319" s="239">
        <f>S319*H319</f>
        <v>0</v>
      </c>
      <c r="U319" s="39"/>
      <c r="V319" s="39"/>
      <c r="W319" s="39"/>
      <c r="X319" s="39"/>
      <c r="Y319" s="39"/>
      <c r="Z319" s="39"/>
      <c r="AA319" s="39"/>
      <c r="AB319" s="39"/>
      <c r="AC319" s="39"/>
      <c r="AD319" s="39"/>
      <c r="AE319" s="39"/>
      <c r="AR319" s="240" t="s">
        <v>357</v>
      </c>
      <c r="AT319" s="240" t="s">
        <v>352</v>
      </c>
      <c r="AU319" s="240" t="s">
        <v>86</v>
      </c>
      <c r="AY319" s="18" t="s">
        <v>350</v>
      </c>
      <c r="BE319" s="241">
        <f>IF(N319="základní",J319,0)</f>
        <v>0</v>
      </c>
      <c r="BF319" s="241">
        <f>IF(N319="snížená",J319,0)</f>
        <v>0</v>
      </c>
      <c r="BG319" s="241">
        <f>IF(N319="zákl. přenesená",J319,0)</f>
        <v>0</v>
      </c>
      <c r="BH319" s="241">
        <f>IF(N319="sníž. přenesená",J319,0)</f>
        <v>0</v>
      </c>
      <c r="BI319" s="241">
        <f>IF(N319="nulová",J319,0)</f>
        <v>0</v>
      </c>
      <c r="BJ319" s="18" t="s">
        <v>84</v>
      </c>
      <c r="BK319" s="241">
        <f>ROUND(I319*H319,2)</f>
        <v>0</v>
      </c>
      <c r="BL319" s="18" t="s">
        <v>357</v>
      </c>
      <c r="BM319" s="240" t="s">
        <v>1528</v>
      </c>
    </row>
    <row r="320" s="2" customFormat="1">
      <c r="A320" s="39"/>
      <c r="B320" s="40"/>
      <c r="C320" s="41"/>
      <c r="D320" s="242" t="s">
        <v>359</v>
      </c>
      <c r="E320" s="41"/>
      <c r="F320" s="243" t="s">
        <v>1529</v>
      </c>
      <c r="G320" s="41"/>
      <c r="H320" s="41"/>
      <c r="I320" s="244"/>
      <c r="J320" s="41"/>
      <c r="K320" s="41"/>
      <c r="L320" s="45"/>
      <c r="M320" s="245"/>
      <c r="N320" s="246"/>
      <c r="O320" s="92"/>
      <c r="P320" s="92"/>
      <c r="Q320" s="92"/>
      <c r="R320" s="92"/>
      <c r="S320" s="92"/>
      <c r="T320" s="93"/>
      <c r="U320" s="39"/>
      <c r="V320" s="39"/>
      <c r="W320" s="39"/>
      <c r="X320" s="39"/>
      <c r="Y320" s="39"/>
      <c r="Z320" s="39"/>
      <c r="AA320" s="39"/>
      <c r="AB320" s="39"/>
      <c r="AC320" s="39"/>
      <c r="AD320" s="39"/>
      <c r="AE320" s="39"/>
      <c r="AT320" s="18" t="s">
        <v>359</v>
      </c>
      <c r="AU320" s="18" t="s">
        <v>86</v>
      </c>
    </row>
    <row r="321" s="15" customFormat="1">
      <c r="A321" s="15"/>
      <c r="B321" s="269"/>
      <c r="C321" s="270"/>
      <c r="D321" s="242" t="s">
        <v>361</v>
      </c>
      <c r="E321" s="271" t="s">
        <v>1</v>
      </c>
      <c r="F321" s="272" t="s">
        <v>1530</v>
      </c>
      <c r="G321" s="270"/>
      <c r="H321" s="271" t="s">
        <v>1</v>
      </c>
      <c r="I321" s="273"/>
      <c r="J321" s="270"/>
      <c r="K321" s="270"/>
      <c r="L321" s="274"/>
      <c r="M321" s="275"/>
      <c r="N321" s="276"/>
      <c r="O321" s="276"/>
      <c r="P321" s="276"/>
      <c r="Q321" s="276"/>
      <c r="R321" s="276"/>
      <c r="S321" s="276"/>
      <c r="T321" s="277"/>
      <c r="U321" s="15"/>
      <c r="V321" s="15"/>
      <c r="W321" s="15"/>
      <c r="X321" s="15"/>
      <c r="Y321" s="15"/>
      <c r="Z321" s="15"/>
      <c r="AA321" s="15"/>
      <c r="AB321" s="15"/>
      <c r="AC321" s="15"/>
      <c r="AD321" s="15"/>
      <c r="AE321" s="15"/>
      <c r="AT321" s="278" t="s">
        <v>361</v>
      </c>
      <c r="AU321" s="278" t="s">
        <v>86</v>
      </c>
      <c r="AV321" s="15" t="s">
        <v>84</v>
      </c>
      <c r="AW321" s="15" t="s">
        <v>32</v>
      </c>
      <c r="AX321" s="15" t="s">
        <v>76</v>
      </c>
      <c r="AY321" s="278" t="s">
        <v>350</v>
      </c>
    </row>
    <row r="322" s="13" customFormat="1">
      <c r="A322" s="13"/>
      <c r="B322" s="247"/>
      <c r="C322" s="248"/>
      <c r="D322" s="242" t="s">
        <v>361</v>
      </c>
      <c r="E322" s="249" t="s">
        <v>1</v>
      </c>
      <c r="F322" s="250" t="s">
        <v>1531</v>
      </c>
      <c r="G322" s="248"/>
      <c r="H322" s="251">
        <v>3</v>
      </c>
      <c r="I322" s="252"/>
      <c r="J322" s="248"/>
      <c r="K322" s="248"/>
      <c r="L322" s="253"/>
      <c r="M322" s="254"/>
      <c r="N322" s="255"/>
      <c r="O322" s="255"/>
      <c r="P322" s="255"/>
      <c r="Q322" s="255"/>
      <c r="R322" s="255"/>
      <c r="S322" s="255"/>
      <c r="T322" s="256"/>
      <c r="U322" s="13"/>
      <c r="V322" s="13"/>
      <c r="W322" s="13"/>
      <c r="X322" s="13"/>
      <c r="Y322" s="13"/>
      <c r="Z322" s="13"/>
      <c r="AA322" s="13"/>
      <c r="AB322" s="13"/>
      <c r="AC322" s="13"/>
      <c r="AD322" s="13"/>
      <c r="AE322" s="13"/>
      <c r="AT322" s="257" t="s">
        <v>361</v>
      </c>
      <c r="AU322" s="257" t="s">
        <v>86</v>
      </c>
      <c r="AV322" s="13" t="s">
        <v>86</v>
      </c>
      <c r="AW322" s="13" t="s">
        <v>32</v>
      </c>
      <c r="AX322" s="13" t="s">
        <v>76</v>
      </c>
      <c r="AY322" s="257" t="s">
        <v>350</v>
      </c>
    </row>
    <row r="323" s="13" customFormat="1">
      <c r="A323" s="13"/>
      <c r="B323" s="247"/>
      <c r="C323" s="248"/>
      <c r="D323" s="242" t="s">
        <v>361</v>
      </c>
      <c r="E323" s="249" t="s">
        <v>1</v>
      </c>
      <c r="F323" s="250" t="s">
        <v>1532</v>
      </c>
      <c r="G323" s="248"/>
      <c r="H323" s="251">
        <v>1</v>
      </c>
      <c r="I323" s="252"/>
      <c r="J323" s="248"/>
      <c r="K323" s="248"/>
      <c r="L323" s="253"/>
      <c r="M323" s="254"/>
      <c r="N323" s="255"/>
      <c r="O323" s="255"/>
      <c r="P323" s="255"/>
      <c r="Q323" s="255"/>
      <c r="R323" s="255"/>
      <c r="S323" s="255"/>
      <c r="T323" s="256"/>
      <c r="U323" s="13"/>
      <c r="V323" s="13"/>
      <c r="W323" s="13"/>
      <c r="X323" s="13"/>
      <c r="Y323" s="13"/>
      <c r="Z323" s="13"/>
      <c r="AA323" s="13"/>
      <c r="AB323" s="13"/>
      <c r="AC323" s="13"/>
      <c r="AD323" s="13"/>
      <c r="AE323" s="13"/>
      <c r="AT323" s="257" t="s">
        <v>361</v>
      </c>
      <c r="AU323" s="257" t="s">
        <v>86</v>
      </c>
      <c r="AV323" s="13" t="s">
        <v>86</v>
      </c>
      <c r="AW323" s="13" t="s">
        <v>32</v>
      </c>
      <c r="AX323" s="13" t="s">
        <v>76</v>
      </c>
      <c r="AY323" s="257" t="s">
        <v>350</v>
      </c>
    </row>
    <row r="324" s="13" customFormat="1">
      <c r="A324" s="13"/>
      <c r="B324" s="247"/>
      <c r="C324" s="248"/>
      <c r="D324" s="242" t="s">
        <v>361</v>
      </c>
      <c r="E324" s="249" t="s">
        <v>1</v>
      </c>
      <c r="F324" s="250" t="s">
        <v>1533</v>
      </c>
      <c r="G324" s="248"/>
      <c r="H324" s="251">
        <v>2</v>
      </c>
      <c r="I324" s="252"/>
      <c r="J324" s="248"/>
      <c r="K324" s="248"/>
      <c r="L324" s="253"/>
      <c r="M324" s="254"/>
      <c r="N324" s="255"/>
      <c r="O324" s="255"/>
      <c r="P324" s="255"/>
      <c r="Q324" s="255"/>
      <c r="R324" s="255"/>
      <c r="S324" s="255"/>
      <c r="T324" s="256"/>
      <c r="U324" s="13"/>
      <c r="V324" s="13"/>
      <c r="W324" s="13"/>
      <c r="X324" s="13"/>
      <c r="Y324" s="13"/>
      <c r="Z324" s="13"/>
      <c r="AA324" s="13"/>
      <c r="AB324" s="13"/>
      <c r="AC324" s="13"/>
      <c r="AD324" s="13"/>
      <c r="AE324" s="13"/>
      <c r="AT324" s="257" t="s">
        <v>361</v>
      </c>
      <c r="AU324" s="257" t="s">
        <v>86</v>
      </c>
      <c r="AV324" s="13" t="s">
        <v>86</v>
      </c>
      <c r="AW324" s="13" t="s">
        <v>32</v>
      </c>
      <c r="AX324" s="13" t="s">
        <v>76</v>
      </c>
      <c r="AY324" s="257" t="s">
        <v>350</v>
      </c>
    </row>
    <row r="325" s="13" customFormat="1">
      <c r="A325" s="13"/>
      <c r="B325" s="247"/>
      <c r="C325" s="248"/>
      <c r="D325" s="242" t="s">
        <v>361</v>
      </c>
      <c r="E325" s="249" t="s">
        <v>1</v>
      </c>
      <c r="F325" s="250" t="s">
        <v>1534</v>
      </c>
      <c r="G325" s="248"/>
      <c r="H325" s="251">
        <v>1</v>
      </c>
      <c r="I325" s="252"/>
      <c r="J325" s="248"/>
      <c r="K325" s="248"/>
      <c r="L325" s="253"/>
      <c r="M325" s="254"/>
      <c r="N325" s="255"/>
      <c r="O325" s="255"/>
      <c r="P325" s="255"/>
      <c r="Q325" s="255"/>
      <c r="R325" s="255"/>
      <c r="S325" s="255"/>
      <c r="T325" s="256"/>
      <c r="U325" s="13"/>
      <c r="V325" s="13"/>
      <c r="W325" s="13"/>
      <c r="X325" s="13"/>
      <c r="Y325" s="13"/>
      <c r="Z325" s="13"/>
      <c r="AA325" s="13"/>
      <c r="AB325" s="13"/>
      <c r="AC325" s="13"/>
      <c r="AD325" s="13"/>
      <c r="AE325" s="13"/>
      <c r="AT325" s="257" t="s">
        <v>361</v>
      </c>
      <c r="AU325" s="257" t="s">
        <v>86</v>
      </c>
      <c r="AV325" s="13" t="s">
        <v>86</v>
      </c>
      <c r="AW325" s="13" t="s">
        <v>32</v>
      </c>
      <c r="AX325" s="13" t="s">
        <v>76</v>
      </c>
      <c r="AY325" s="257" t="s">
        <v>350</v>
      </c>
    </row>
    <row r="326" s="13" customFormat="1">
      <c r="A326" s="13"/>
      <c r="B326" s="247"/>
      <c r="C326" s="248"/>
      <c r="D326" s="242" t="s">
        <v>361</v>
      </c>
      <c r="E326" s="249" t="s">
        <v>1</v>
      </c>
      <c r="F326" s="250" t="s">
        <v>1535</v>
      </c>
      <c r="G326" s="248"/>
      <c r="H326" s="251">
        <v>3</v>
      </c>
      <c r="I326" s="252"/>
      <c r="J326" s="248"/>
      <c r="K326" s="248"/>
      <c r="L326" s="253"/>
      <c r="M326" s="254"/>
      <c r="N326" s="255"/>
      <c r="O326" s="255"/>
      <c r="P326" s="255"/>
      <c r="Q326" s="255"/>
      <c r="R326" s="255"/>
      <c r="S326" s="255"/>
      <c r="T326" s="256"/>
      <c r="U326" s="13"/>
      <c r="V326" s="13"/>
      <c r="W326" s="13"/>
      <c r="X326" s="13"/>
      <c r="Y326" s="13"/>
      <c r="Z326" s="13"/>
      <c r="AA326" s="13"/>
      <c r="AB326" s="13"/>
      <c r="AC326" s="13"/>
      <c r="AD326" s="13"/>
      <c r="AE326" s="13"/>
      <c r="AT326" s="257" t="s">
        <v>361</v>
      </c>
      <c r="AU326" s="257" t="s">
        <v>86</v>
      </c>
      <c r="AV326" s="13" t="s">
        <v>86</v>
      </c>
      <c r="AW326" s="13" t="s">
        <v>32</v>
      </c>
      <c r="AX326" s="13" t="s">
        <v>76</v>
      </c>
      <c r="AY326" s="257" t="s">
        <v>350</v>
      </c>
    </row>
    <row r="327" s="15" customFormat="1">
      <c r="A327" s="15"/>
      <c r="B327" s="269"/>
      <c r="C327" s="270"/>
      <c r="D327" s="242" t="s">
        <v>361</v>
      </c>
      <c r="E327" s="271" t="s">
        <v>1</v>
      </c>
      <c r="F327" s="272" t="s">
        <v>1536</v>
      </c>
      <c r="G327" s="270"/>
      <c r="H327" s="271" t="s">
        <v>1</v>
      </c>
      <c r="I327" s="273"/>
      <c r="J327" s="270"/>
      <c r="K327" s="270"/>
      <c r="L327" s="274"/>
      <c r="M327" s="275"/>
      <c r="N327" s="276"/>
      <c r="O327" s="276"/>
      <c r="P327" s="276"/>
      <c r="Q327" s="276"/>
      <c r="R327" s="276"/>
      <c r="S327" s="276"/>
      <c r="T327" s="277"/>
      <c r="U327" s="15"/>
      <c r="V327" s="15"/>
      <c r="W327" s="15"/>
      <c r="X327" s="15"/>
      <c r="Y327" s="15"/>
      <c r="Z327" s="15"/>
      <c r="AA327" s="15"/>
      <c r="AB327" s="15"/>
      <c r="AC327" s="15"/>
      <c r="AD327" s="15"/>
      <c r="AE327" s="15"/>
      <c r="AT327" s="278" t="s">
        <v>361</v>
      </c>
      <c r="AU327" s="278" t="s">
        <v>86</v>
      </c>
      <c r="AV327" s="15" t="s">
        <v>84</v>
      </c>
      <c r="AW327" s="15" t="s">
        <v>32</v>
      </c>
      <c r="AX327" s="15" t="s">
        <v>76</v>
      </c>
      <c r="AY327" s="278" t="s">
        <v>350</v>
      </c>
    </row>
    <row r="328" s="13" customFormat="1">
      <c r="A328" s="13"/>
      <c r="B328" s="247"/>
      <c r="C328" s="248"/>
      <c r="D328" s="242" t="s">
        <v>361</v>
      </c>
      <c r="E328" s="249" t="s">
        <v>1</v>
      </c>
      <c r="F328" s="250" t="s">
        <v>1537</v>
      </c>
      <c r="G328" s="248"/>
      <c r="H328" s="251">
        <v>1</v>
      </c>
      <c r="I328" s="252"/>
      <c r="J328" s="248"/>
      <c r="K328" s="248"/>
      <c r="L328" s="253"/>
      <c r="M328" s="254"/>
      <c r="N328" s="255"/>
      <c r="O328" s="255"/>
      <c r="P328" s="255"/>
      <c r="Q328" s="255"/>
      <c r="R328" s="255"/>
      <c r="S328" s="255"/>
      <c r="T328" s="256"/>
      <c r="U328" s="13"/>
      <c r="V328" s="13"/>
      <c r="W328" s="13"/>
      <c r="X328" s="13"/>
      <c r="Y328" s="13"/>
      <c r="Z328" s="13"/>
      <c r="AA328" s="13"/>
      <c r="AB328" s="13"/>
      <c r="AC328" s="13"/>
      <c r="AD328" s="13"/>
      <c r="AE328" s="13"/>
      <c r="AT328" s="257" t="s">
        <v>361</v>
      </c>
      <c r="AU328" s="257" t="s">
        <v>86</v>
      </c>
      <c r="AV328" s="13" t="s">
        <v>86</v>
      </c>
      <c r="AW328" s="13" t="s">
        <v>32</v>
      </c>
      <c r="AX328" s="13" t="s">
        <v>76</v>
      </c>
      <c r="AY328" s="257" t="s">
        <v>350</v>
      </c>
    </row>
    <row r="329" s="15" customFormat="1">
      <c r="A329" s="15"/>
      <c r="B329" s="269"/>
      <c r="C329" s="270"/>
      <c r="D329" s="242" t="s">
        <v>361</v>
      </c>
      <c r="E329" s="271" t="s">
        <v>1</v>
      </c>
      <c r="F329" s="272" t="s">
        <v>1524</v>
      </c>
      <c r="G329" s="270"/>
      <c r="H329" s="271" t="s">
        <v>1</v>
      </c>
      <c r="I329" s="273"/>
      <c r="J329" s="270"/>
      <c r="K329" s="270"/>
      <c r="L329" s="274"/>
      <c r="M329" s="275"/>
      <c r="N329" s="276"/>
      <c r="O329" s="276"/>
      <c r="P329" s="276"/>
      <c r="Q329" s="276"/>
      <c r="R329" s="276"/>
      <c r="S329" s="276"/>
      <c r="T329" s="277"/>
      <c r="U329" s="15"/>
      <c r="V329" s="15"/>
      <c r="W329" s="15"/>
      <c r="X329" s="15"/>
      <c r="Y329" s="15"/>
      <c r="Z329" s="15"/>
      <c r="AA329" s="15"/>
      <c r="AB329" s="15"/>
      <c r="AC329" s="15"/>
      <c r="AD329" s="15"/>
      <c r="AE329" s="15"/>
      <c r="AT329" s="278" t="s">
        <v>361</v>
      </c>
      <c r="AU329" s="278" t="s">
        <v>86</v>
      </c>
      <c r="AV329" s="15" t="s">
        <v>84</v>
      </c>
      <c r="AW329" s="15" t="s">
        <v>32</v>
      </c>
      <c r="AX329" s="15" t="s">
        <v>76</v>
      </c>
      <c r="AY329" s="278" t="s">
        <v>350</v>
      </c>
    </row>
    <row r="330" s="13" customFormat="1">
      <c r="A330" s="13"/>
      <c r="B330" s="247"/>
      <c r="C330" s="248"/>
      <c r="D330" s="242" t="s">
        <v>361</v>
      </c>
      <c r="E330" s="249" t="s">
        <v>1</v>
      </c>
      <c r="F330" s="250" t="s">
        <v>1532</v>
      </c>
      <c r="G330" s="248"/>
      <c r="H330" s="251">
        <v>1</v>
      </c>
      <c r="I330" s="252"/>
      <c r="J330" s="248"/>
      <c r="K330" s="248"/>
      <c r="L330" s="253"/>
      <c r="M330" s="254"/>
      <c r="N330" s="255"/>
      <c r="O330" s="255"/>
      <c r="P330" s="255"/>
      <c r="Q330" s="255"/>
      <c r="R330" s="255"/>
      <c r="S330" s="255"/>
      <c r="T330" s="256"/>
      <c r="U330" s="13"/>
      <c r="V330" s="13"/>
      <c r="W330" s="13"/>
      <c r="X330" s="13"/>
      <c r="Y330" s="13"/>
      <c r="Z330" s="13"/>
      <c r="AA330" s="13"/>
      <c r="AB330" s="13"/>
      <c r="AC330" s="13"/>
      <c r="AD330" s="13"/>
      <c r="AE330" s="13"/>
      <c r="AT330" s="257" t="s">
        <v>361</v>
      </c>
      <c r="AU330" s="257" t="s">
        <v>86</v>
      </c>
      <c r="AV330" s="13" t="s">
        <v>86</v>
      </c>
      <c r="AW330" s="13" t="s">
        <v>32</v>
      </c>
      <c r="AX330" s="13" t="s">
        <v>76</v>
      </c>
      <c r="AY330" s="257" t="s">
        <v>350</v>
      </c>
    </row>
    <row r="331" s="13" customFormat="1">
      <c r="A331" s="13"/>
      <c r="B331" s="247"/>
      <c r="C331" s="248"/>
      <c r="D331" s="242" t="s">
        <v>361</v>
      </c>
      <c r="E331" s="249" t="s">
        <v>1</v>
      </c>
      <c r="F331" s="250" t="s">
        <v>1537</v>
      </c>
      <c r="G331" s="248"/>
      <c r="H331" s="251">
        <v>1</v>
      </c>
      <c r="I331" s="252"/>
      <c r="J331" s="248"/>
      <c r="K331" s="248"/>
      <c r="L331" s="253"/>
      <c r="M331" s="254"/>
      <c r="N331" s="255"/>
      <c r="O331" s="255"/>
      <c r="P331" s="255"/>
      <c r="Q331" s="255"/>
      <c r="R331" s="255"/>
      <c r="S331" s="255"/>
      <c r="T331" s="256"/>
      <c r="U331" s="13"/>
      <c r="V331" s="13"/>
      <c r="W331" s="13"/>
      <c r="X331" s="13"/>
      <c r="Y331" s="13"/>
      <c r="Z331" s="13"/>
      <c r="AA331" s="13"/>
      <c r="AB331" s="13"/>
      <c r="AC331" s="13"/>
      <c r="AD331" s="13"/>
      <c r="AE331" s="13"/>
      <c r="AT331" s="257" t="s">
        <v>361</v>
      </c>
      <c r="AU331" s="257" t="s">
        <v>86</v>
      </c>
      <c r="AV331" s="13" t="s">
        <v>86</v>
      </c>
      <c r="AW331" s="13" t="s">
        <v>32</v>
      </c>
      <c r="AX331" s="13" t="s">
        <v>76</v>
      </c>
      <c r="AY331" s="257" t="s">
        <v>350</v>
      </c>
    </row>
    <row r="332" s="14" customFormat="1">
      <c r="A332" s="14"/>
      <c r="B332" s="258"/>
      <c r="C332" s="259"/>
      <c r="D332" s="242" t="s">
        <v>361</v>
      </c>
      <c r="E332" s="260" t="s">
        <v>1</v>
      </c>
      <c r="F332" s="261" t="s">
        <v>364</v>
      </c>
      <c r="G332" s="259"/>
      <c r="H332" s="262">
        <v>13</v>
      </c>
      <c r="I332" s="263"/>
      <c r="J332" s="259"/>
      <c r="K332" s="259"/>
      <c r="L332" s="264"/>
      <c r="M332" s="265"/>
      <c r="N332" s="266"/>
      <c r="O332" s="266"/>
      <c r="P332" s="266"/>
      <c r="Q332" s="266"/>
      <c r="R332" s="266"/>
      <c r="S332" s="266"/>
      <c r="T332" s="267"/>
      <c r="U332" s="14"/>
      <c r="V332" s="14"/>
      <c r="W332" s="14"/>
      <c r="X332" s="14"/>
      <c r="Y332" s="14"/>
      <c r="Z332" s="14"/>
      <c r="AA332" s="14"/>
      <c r="AB332" s="14"/>
      <c r="AC332" s="14"/>
      <c r="AD332" s="14"/>
      <c r="AE332" s="14"/>
      <c r="AT332" s="268" t="s">
        <v>361</v>
      </c>
      <c r="AU332" s="268" t="s">
        <v>86</v>
      </c>
      <c r="AV332" s="14" t="s">
        <v>357</v>
      </c>
      <c r="AW332" s="14" t="s">
        <v>32</v>
      </c>
      <c r="AX332" s="14" t="s">
        <v>84</v>
      </c>
      <c r="AY332" s="268" t="s">
        <v>350</v>
      </c>
    </row>
    <row r="333" s="2" customFormat="1" ht="21.75" customHeight="1">
      <c r="A333" s="39"/>
      <c r="B333" s="40"/>
      <c r="C333" s="229" t="s">
        <v>761</v>
      </c>
      <c r="D333" s="229" t="s">
        <v>352</v>
      </c>
      <c r="E333" s="230" t="s">
        <v>1538</v>
      </c>
      <c r="F333" s="231" t="s">
        <v>1539</v>
      </c>
      <c r="G333" s="232" t="s">
        <v>497</v>
      </c>
      <c r="H333" s="233">
        <v>3</v>
      </c>
      <c r="I333" s="234"/>
      <c r="J333" s="235">
        <f>ROUND(I333*H333,2)</f>
        <v>0</v>
      </c>
      <c r="K333" s="231" t="s">
        <v>356</v>
      </c>
      <c r="L333" s="45"/>
      <c r="M333" s="236" t="s">
        <v>1</v>
      </c>
      <c r="N333" s="237" t="s">
        <v>41</v>
      </c>
      <c r="O333" s="92"/>
      <c r="P333" s="238">
        <f>O333*H333</f>
        <v>0</v>
      </c>
      <c r="Q333" s="238">
        <v>0.054550000000000001</v>
      </c>
      <c r="R333" s="238">
        <f>Q333*H333</f>
        <v>0.16365000000000002</v>
      </c>
      <c r="S333" s="238">
        <v>0</v>
      </c>
      <c r="T333" s="239">
        <f>S333*H333</f>
        <v>0</v>
      </c>
      <c r="U333" s="39"/>
      <c r="V333" s="39"/>
      <c r="W333" s="39"/>
      <c r="X333" s="39"/>
      <c r="Y333" s="39"/>
      <c r="Z333" s="39"/>
      <c r="AA333" s="39"/>
      <c r="AB333" s="39"/>
      <c r="AC333" s="39"/>
      <c r="AD333" s="39"/>
      <c r="AE333" s="39"/>
      <c r="AR333" s="240" t="s">
        <v>357</v>
      </c>
      <c r="AT333" s="240" t="s">
        <v>352</v>
      </c>
      <c r="AU333" s="240" t="s">
        <v>86</v>
      </c>
      <c r="AY333" s="18" t="s">
        <v>350</v>
      </c>
      <c r="BE333" s="241">
        <f>IF(N333="základní",J333,0)</f>
        <v>0</v>
      </c>
      <c r="BF333" s="241">
        <f>IF(N333="snížená",J333,0)</f>
        <v>0</v>
      </c>
      <c r="BG333" s="241">
        <f>IF(N333="zákl. přenesená",J333,0)</f>
        <v>0</v>
      </c>
      <c r="BH333" s="241">
        <f>IF(N333="sníž. přenesená",J333,0)</f>
        <v>0</v>
      </c>
      <c r="BI333" s="241">
        <f>IF(N333="nulová",J333,0)</f>
        <v>0</v>
      </c>
      <c r="BJ333" s="18" t="s">
        <v>84</v>
      </c>
      <c r="BK333" s="241">
        <f>ROUND(I333*H333,2)</f>
        <v>0</v>
      </c>
      <c r="BL333" s="18" t="s">
        <v>357</v>
      </c>
      <c r="BM333" s="240" t="s">
        <v>1540</v>
      </c>
    </row>
    <row r="334" s="2" customFormat="1">
      <c r="A334" s="39"/>
      <c r="B334" s="40"/>
      <c r="C334" s="41"/>
      <c r="D334" s="242" t="s">
        <v>359</v>
      </c>
      <c r="E334" s="41"/>
      <c r="F334" s="243" t="s">
        <v>1541</v>
      </c>
      <c r="G334" s="41"/>
      <c r="H334" s="41"/>
      <c r="I334" s="244"/>
      <c r="J334" s="41"/>
      <c r="K334" s="41"/>
      <c r="L334" s="45"/>
      <c r="M334" s="245"/>
      <c r="N334" s="246"/>
      <c r="O334" s="92"/>
      <c r="P334" s="92"/>
      <c r="Q334" s="92"/>
      <c r="R334" s="92"/>
      <c r="S334" s="92"/>
      <c r="T334" s="93"/>
      <c r="U334" s="39"/>
      <c r="V334" s="39"/>
      <c r="W334" s="39"/>
      <c r="X334" s="39"/>
      <c r="Y334" s="39"/>
      <c r="Z334" s="39"/>
      <c r="AA334" s="39"/>
      <c r="AB334" s="39"/>
      <c r="AC334" s="39"/>
      <c r="AD334" s="39"/>
      <c r="AE334" s="39"/>
      <c r="AT334" s="18" t="s">
        <v>359</v>
      </c>
      <c r="AU334" s="18" t="s">
        <v>86</v>
      </c>
    </row>
    <row r="335" s="15" customFormat="1">
      <c r="A335" s="15"/>
      <c r="B335" s="269"/>
      <c r="C335" s="270"/>
      <c r="D335" s="242" t="s">
        <v>361</v>
      </c>
      <c r="E335" s="271" t="s">
        <v>1</v>
      </c>
      <c r="F335" s="272" t="s">
        <v>1530</v>
      </c>
      <c r="G335" s="270"/>
      <c r="H335" s="271" t="s">
        <v>1</v>
      </c>
      <c r="I335" s="273"/>
      <c r="J335" s="270"/>
      <c r="K335" s="270"/>
      <c r="L335" s="274"/>
      <c r="M335" s="275"/>
      <c r="N335" s="276"/>
      <c r="O335" s="276"/>
      <c r="P335" s="276"/>
      <c r="Q335" s="276"/>
      <c r="R335" s="276"/>
      <c r="S335" s="276"/>
      <c r="T335" s="277"/>
      <c r="U335" s="15"/>
      <c r="V335" s="15"/>
      <c r="W335" s="15"/>
      <c r="X335" s="15"/>
      <c r="Y335" s="15"/>
      <c r="Z335" s="15"/>
      <c r="AA335" s="15"/>
      <c r="AB335" s="15"/>
      <c r="AC335" s="15"/>
      <c r="AD335" s="15"/>
      <c r="AE335" s="15"/>
      <c r="AT335" s="278" t="s">
        <v>361</v>
      </c>
      <c r="AU335" s="278" t="s">
        <v>86</v>
      </c>
      <c r="AV335" s="15" t="s">
        <v>84</v>
      </c>
      <c r="AW335" s="15" t="s">
        <v>32</v>
      </c>
      <c r="AX335" s="15" t="s">
        <v>76</v>
      </c>
      <c r="AY335" s="278" t="s">
        <v>350</v>
      </c>
    </row>
    <row r="336" s="13" customFormat="1">
      <c r="A336" s="13"/>
      <c r="B336" s="247"/>
      <c r="C336" s="248"/>
      <c r="D336" s="242" t="s">
        <v>361</v>
      </c>
      <c r="E336" s="249" t="s">
        <v>1</v>
      </c>
      <c r="F336" s="250" t="s">
        <v>1542</v>
      </c>
      <c r="G336" s="248"/>
      <c r="H336" s="251">
        <v>1</v>
      </c>
      <c r="I336" s="252"/>
      <c r="J336" s="248"/>
      <c r="K336" s="248"/>
      <c r="L336" s="253"/>
      <c r="M336" s="254"/>
      <c r="N336" s="255"/>
      <c r="O336" s="255"/>
      <c r="P336" s="255"/>
      <c r="Q336" s="255"/>
      <c r="R336" s="255"/>
      <c r="S336" s="255"/>
      <c r="T336" s="256"/>
      <c r="U336" s="13"/>
      <c r="V336" s="13"/>
      <c r="W336" s="13"/>
      <c r="X336" s="13"/>
      <c r="Y336" s="13"/>
      <c r="Z336" s="13"/>
      <c r="AA336" s="13"/>
      <c r="AB336" s="13"/>
      <c r="AC336" s="13"/>
      <c r="AD336" s="13"/>
      <c r="AE336" s="13"/>
      <c r="AT336" s="257" t="s">
        <v>361</v>
      </c>
      <c r="AU336" s="257" t="s">
        <v>86</v>
      </c>
      <c r="AV336" s="13" t="s">
        <v>86</v>
      </c>
      <c r="AW336" s="13" t="s">
        <v>32</v>
      </c>
      <c r="AX336" s="13" t="s">
        <v>76</v>
      </c>
      <c r="AY336" s="257" t="s">
        <v>350</v>
      </c>
    </row>
    <row r="337" s="15" customFormat="1">
      <c r="A337" s="15"/>
      <c r="B337" s="269"/>
      <c r="C337" s="270"/>
      <c r="D337" s="242" t="s">
        <v>361</v>
      </c>
      <c r="E337" s="271" t="s">
        <v>1</v>
      </c>
      <c r="F337" s="272" t="s">
        <v>1536</v>
      </c>
      <c r="G337" s="270"/>
      <c r="H337" s="271" t="s">
        <v>1</v>
      </c>
      <c r="I337" s="273"/>
      <c r="J337" s="270"/>
      <c r="K337" s="270"/>
      <c r="L337" s="274"/>
      <c r="M337" s="275"/>
      <c r="N337" s="276"/>
      <c r="O337" s="276"/>
      <c r="P337" s="276"/>
      <c r="Q337" s="276"/>
      <c r="R337" s="276"/>
      <c r="S337" s="276"/>
      <c r="T337" s="277"/>
      <c r="U337" s="15"/>
      <c r="V337" s="15"/>
      <c r="W337" s="15"/>
      <c r="X337" s="15"/>
      <c r="Y337" s="15"/>
      <c r="Z337" s="15"/>
      <c r="AA337" s="15"/>
      <c r="AB337" s="15"/>
      <c r="AC337" s="15"/>
      <c r="AD337" s="15"/>
      <c r="AE337" s="15"/>
      <c r="AT337" s="278" t="s">
        <v>361</v>
      </c>
      <c r="AU337" s="278" t="s">
        <v>86</v>
      </c>
      <c r="AV337" s="15" t="s">
        <v>84</v>
      </c>
      <c r="AW337" s="15" t="s">
        <v>32</v>
      </c>
      <c r="AX337" s="15" t="s">
        <v>76</v>
      </c>
      <c r="AY337" s="278" t="s">
        <v>350</v>
      </c>
    </row>
    <row r="338" s="13" customFormat="1">
      <c r="A338" s="13"/>
      <c r="B338" s="247"/>
      <c r="C338" s="248"/>
      <c r="D338" s="242" t="s">
        <v>361</v>
      </c>
      <c r="E338" s="249" t="s">
        <v>1</v>
      </c>
      <c r="F338" s="250" t="s">
        <v>1543</v>
      </c>
      <c r="G338" s="248"/>
      <c r="H338" s="251">
        <v>1</v>
      </c>
      <c r="I338" s="252"/>
      <c r="J338" s="248"/>
      <c r="K338" s="248"/>
      <c r="L338" s="253"/>
      <c r="M338" s="254"/>
      <c r="N338" s="255"/>
      <c r="O338" s="255"/>
      <c r="P338" s="255"/>
      <c r="Q338" s="255"/>
      <c r="R338" s="255"/>
      <c r="S338" s="255"/>
      <c r="T338" s="256"/>
      <c r="U338" s="13"/>
      <c r="V338" s="13"/>
      <c r="W338" s="13"/>
      <c r="X338" s="13"/>
      <c r="Y338" s="13"/>
      <c r="Z338" s="13"/>
      <c r="AA338" s="13"/>
      <c r="AB338" s="13"/>
      <c r="AC338" s="13"/>
      <c r="AD338" s="13"/>
      <c r="AE338" s="13"/>
      <c r="AT338" s="257" t="s">
        <v>361</v>
      </c>
      <c r="AU338" s="257" t="s">
        <v>86</v>
      </c>
      <c r="AV338" s="13" t="s">
        <v>86</v>
      </c>
      <c r="AW338" s="13" t="s">
        <v>32</v>
      </c>
      <c r="AX338" s="13" t="s">
        <v>76</v>
      </c>
      <c r="AY338" s="257" t="s">
        <v>350</v>
      </c>
    </row>
    <row r="339" s="13" customFormat="1">
      <c r="A339" s="13"/>
      <c r="B339" s="247"/>
      <c r="C339" s="248"/>
      <c r="D339" s="242" t="s">
        <v>361</v>
      </c>
      <c r="E339" s="249" t="s">
        <v>1</v>
      </c>
      <c r="F339" s="250" t="s">
        <v>1544</v>
      </c>
      <c r="G339" s="248"/>
      <c r="H339" s="251">
        <v>1</v>
      </c>
      <c r="I339" s="252"/>
      <c r="J339" s="248"/>
      <c r="K339" s="248"/>
      <c r="L339" s="253"/>
      <c r="M339" s="254"/>
      <c r="N339" s="255"/>
      <c r="O339" s="255"/>
      <c r="P339" s="255"/>
      <c r="Q339" s="255"/>
      <c r="R339" s="255"/>
      <c r="S339" s="255"/>
      <c r="T339" s="256"/>
      <c r="U339" s="13"/>
      <c r="V339" s="13"/>
      <c r="W339" s="13"/>
      <c r="X339" s="13"/>
      <c r="Y339" s="13"/>
      <c r="Z339" s="13"/>
      <c r="AA339" s="13"/>
      <c r="AB339" s="13"/>
      <c r="AC339" s="13"/>
      <c r="AD339" s="13"/>
      <c r="AE339" s="13"/>
      <c r="AT339" s="257" t="s">
        <v>361</v>
      </c>
      <c r="AU339" s="257" t="s">
        <v>86</v>
      </c>
      <c r="AV339" s="13" t="s">
        <v>86</v>
      </c>
      <c r="AW339" s="13" t="s">
        <v>32</v>
      </c>
      <c r="AX339" s="13" t="s">
        <v>76</v>
      </c>
      <c r="AY339" s="257" t="s">
        <v>350</v>
      </c>
    </row>
    <row r="340" s="14" customFormat="1">
      <c r="A340" s="14"/>
      <c r="B340" s="258"/>
      <c r="C340" s="259"/>
      <c r="D340" s="242" t="s">
        <v>361</v>
      </c>
      <c r="E340" s="260" t="s">
        <v>1</v>
      </c>
      <c r="F340" s="261" t="s">
        <v>364</v>
      </c>
      <c r="G340" s="259"/>
      <c r="H340" s="262">
        <v>3</v>
      </c>
      <c r="I340" s="263"/>
      <c r="J340" s="259"/>
      <c r="K340" s="259"/>
      <c r="L340" s="264"/>
      <c r="M340" s="265"/>
      <c r="N340" s="266"/>
      <c r="O340" s="266"/>
      <c r="P340" s="266"/>
      <c r="Q340" s="266"/>
      <c r="R340" s="266"/>
      <c r="S340" s="266"/>
      <c r="T340" s="267"/>
      <c r="U340" s="14"/>
      <c r="V340" s="14"/>
      <c r="W340" s="14"/>
      <c r="X340" s="14"/>
      <c r="Y340" s="14"/>
      <c r="Z340" s="14"/>
      <c r="AA340" s="14"/>
      <c r="AB340" s="14"/>
      <c r="AC340" s="14"/>
      <c r="AD340" s="14"/>
      <c r="AE340" s="14"/>
      <c r="AT340" s="268" t="s">
        <v>361</v>
      </c>
      <c r="AU340" s="268" t="s">
        <v>86</v>
      </c>
      <c r="AV340" s="14" t="s">
        <v>357</v>
      </c>
      <c r="AW340" s="14" t="s">
        <v>32</v>
      </c>
      <c r="AX340" s="14" t="s">
        <v>84</v>
      </c>
      <c r="AY340" s="268" t="s">
        <v>350</v>
      </c>
    </row>
    <row r="341" s="2" customFormat="1" ht="21.75" customHeight="1">
      <c r="A341" s="39"/>
      <c r="B341" s="40"/>
      <c r="C341" s="229" t="s">
        <v>767</v>
      </c>
      <c r="D341" s="229" t="s">
        <v>352</v>
      </c>
      <c r="E341" s="230" t="s">
        <v>1545</v>
      </c>
      <c r="F341" s="231" t="s">
        <v>1546</v>
      </c>
      <c r="G341" s="232" t="s">
        <v>497</v>
      </c>
      <c r="H341" s="233">
        <v>6</v>
      </c>
      <c r="I341" s="234"/>
      <c r="J341" s="235">
        <f>ROUND(I341*H341,2)</f>
        <v>0</v>
      </c>
      <c r="K341" s="231" t="s">
        <v>356</v>
      </c>
      <c r="L341" s="45"/>
      <c r="M341" s="236" t="s">
        <v>1</v>
      </c>
      <c r="N341" s="237" t="s">
        <v>41</v>
      </c>
      <c r="O341" s="92"/>
      <c r="P341" s="238">
        <f>O341*H341</f>
        <v>0</v>
      </c>
      <c r="Q341" s="238">
        <v>0.10005</v>
      </c>
      <c r="R341" s="238">
        <f>Q341*H341</f>
        <v>0.60030000000000006</v>
      </c>
      <c r="S341" s="238">
        <v>0</v>
      </c>
      <c r="T341" s="239">
        <f>S341*H341</f>
        <v>0</v>
      </c>
      <c r="U341" s="39"/>
      <c r="V341" s="39"/>
      <c r="W341" s="39"/>
      <c r="X341" s="39"/>
      <c r="Y341" s="39"/>
      <c r="Z341" s="39"/>
      <c r="AA341" s="39"/>
      <c r="AB341" s="39"/>
      <c r="AC341" s="39"/>
      <c r="AD341" s="39"/>
      <c r="AE341" s="39"/>
      <c r="AR341" s="240" t="s">
        <v>357</v>
      </c>
      <c r="AT341" s="240" t="s">
        <v>352</v>
      </c>
      <c r="AU341" s="240" t="s">
        <v>86</v>
      </c>
      <c r="AY341" s="18" t="s">
        <v>350</v>
      </c>
      <c r="BE341" s="241">
        <f>IF(N341="základní",J341,0)</f>
        <v>0</v>
      </c>
      <c r="BF341" s="241">
        <f>IF(N341="snížená",J341,0)</f>
        <v>0</v>
      </c>
      <c r="BG341" s="241">
        <f>IF(N341="zákl. přenesená",J341,0)</f>
        <v>0</v>
      </c>
      <c r="BH341" s="241">
        <f>IF(N341="sníž. přenesená",J341,0)</f>
        <v>0</v>
      </c>
      <c r="BI341" s="241">
        <f>IF(N341="nulová",J341,0)</f>
        <v>0</v>
      </c>
      <c r="BJ341" s="18" t="s">
        <v>84</v>
      </c>
      <c r="BK341" s="241">
        <f>ROUND(I341*H341,2)</f>
        <v>0</v>
      </c>
      <c r="BL341" s="18" t="s">
        <v>357</v>
      </c>
      <c r="BM341" s="240" t="s">
        <v>1547</v>
      </c>
    </row>
    <row r="342" s="2" customFormat="1">
      <c r="A342" s="39"/>
      <c r="B342" s="40"/>
      <c r="C342" s="41"/>
      <c r="D342" s="242" t="s">
        <v>359</v>
      </c>
      <c r="E342" s="41"/>
      <c r="F342" s="243" t="s">
        <v>1548</v>
      </c>
      <c r="G342" s="41"/>
      <c r="H342" s="41"/>
      <c r="I342" s="244"/>
      <c r="J342" s="41"/>
      <c r="K342" s="41"/>
      <c r="L342" s="45"/>
      <c r="M342" s="245"/>
      <c r="N342" s="246"/>
      <c r="O342" s="92"/>
      <c r="P342" s="92"/>
      <c r="Q342" s="92"/>
      <c r="R342" s="92"/>
      <c r="S342" s="92"/>
      <c r="T342" s="93"/>
      <c r="U342" s="39"/>
      <c r="V342" s="39"/>
      <c r="W342" s="39"/>
      <c r="X342" s="39"/>
      <c r="Y342" s="39"/>
      <c r="Z342" s="39"/>
      <c r="AA342" s="39"/>
      <c r="AB342" s="39"/>
      <c r="AC342" s="39"/>
      <c r="AD342" s="39"/>
      <c r="AE342" s="39"/>
      <c r="AT342" s="18" t="s">
        <v>359</v>
      </c>
      <c r="AU342" s="18" t="s">
        <v>86</v>
      </c>
    </row>
    <row r="343" s="15" customFormat="1">
      <c r="A343" s="15"/>
      <c r="B343" s="269"/>
      <c r="C343" s="270"/>
      <c r="D343" s="242" t="s">
        <v>361</v>
      </c>
      <c r="E343" s="271" t="s">
        <v>1</v>
      </c>
      <c r="F343" s="272" t="s">
        <v>1549</v>
      </c>
      <c r="G343" s="270"/>
      <c r="H343" s="271" t="s">
        <v>1</v>
      </c>
      <c r="I343" s="273"/>
      <c r="J343" s="270"/>
      <c r="K343" s="270"/>
      <c r="L343" s="274"/>
      <c r="M343" s="275"/>
      <c r="N343" s="276"/>
      <c r="O343" s="276"/>
      <c r="P343" s="276"/>
      <c r="Q343" s="276"/>
      <c r="R343" s="276"/>
      <c r="S343" s="276"/>
      <c r="T343" s="277"/>
      <c r="U343" s="15"/>
      <c r="V343" s="15"/>
      <c r="W343" s="15"/>
      <c r="X343" s="15"/>
      <c r="Y343" s="15"/>
      <c r="Z343" s="15"/>
      <c r="AA343" s="15"/>
      <c r="AB343" s="15"/>
      <c r="AC343" s="15"/>
      <c r="AD343" s="15"/>
      <c r="AE343" s="15"/>
      <c r="AT343" s="278" t="s">
        <v>361</v>
      </c>
      <c r="AU343" s="278" t="s">
        <v>86</v>
      </c>
      <c r="AV343" s="15" t="s">
        <v>84</v>
      </c>
      <c r="AW343" s="15" t="s">
        <v>32</v>
      </c>
      <c r="AX343" s="15" t="s">
        <v>76</v>
      </c>
      <c r="AY343" s="278" t="s">
        <v>350</v>
      </c>
    </row>
    <row r="344" s="13" customFormat="1">
      <c r="A344" s="13"/>
      <c r="B344" s="247"/>
      <c r="C344" s="248"/>
      <c r="D344" s="242" t="s">
        <v>361</v>
      </c>
      <c r="E344" s="249" t="s">
        <v>1</v>
      </c>
      <c r="F344" s="250" t="s">
        <v>1550</v>
      </c>
      <c r="G344" s="248"/>
      <c r="H344" s="251">
        <v>6</v>
      </c>
      <c r="I344" s="252"/>
      <c r="J344" s="248"/>
      <c r="K344" s="248"/>
      <c r="L344" s="253"/>
      <c r="M344" s="254"/>
      <c r="N344" s="255"/>
      <c r="O344" s="255"/>
      <c r="P344" s="255"/>
      <c r="Q344" s="255"/>
      <c r="R344" s="255"/>
      <c r="S344" s="255"/>
      <c r="T344" s="256"/>
      <c r="U344" s="13"/>
      <c r="V344" s="13"/>
      <c r="W344" s="13"/>
      <c r="X344" s="13"/>
      <c r="Y344" s="13"/>
      <c r="Z344" s="13"/>
      <c r="AA344" s="13"/>
      <c r="AB344" s="13"/>
      <c r="AC344" s="13"/>
      <c r="AD344" s="13"/>
      <c r="AE344" s="13"/>
      <c r="AT344" s="257" t="s">
        <v>361</v>
      </c>
      <c r="AU344" s="257" t="s">
        <v>86</v>
      </c>
      <c r="AV344" s="13" t="s">
        <v>86</v>
      </c>
      <c r="AW344" s="13" t="s">
        <v>32</v>
      </c>
      <c r="AX344" s="13" t="s">
        <v>84</v>
      </c>
      <c r="AY344" s="257" t="s">
        <v>350</v>
      </c>
    </row>
    <row r="345" s="2" customFormat="1" ht="24.15" customHeight="1">
      <c r="A345" s="39"/>
      <c r="B345" s="40"/>
      <c r="C345" s="229" t="s">
        <v>821</v>
      </c>
      <c r="D345" s="229" t="s">
        <v>352</v>
      </c>
      <c r="E345" s="230" t="s">
        <v>1551</v>
      </c>
      <c r="F345" s="231" t="s">
        <v>1552</v>
      </c>
      <c r="G345" s="232" t="s">
        <v>483</v>
      </c>
      <c r="H345" s="233">
        <v>0.214</v>
      </c>
      <c r="I345" s="234"/>
      <c r="J345" s="235">
        <f>ROUND(I345*H345,2)</f>
        <v>0</v>
      </c>
      <c r="K345" s="231" t="s">
        <v>356</v>
      </c>
      <c r="L345" s="45"/>
      <c r="M345" s="236" t="s">
        <v>1</v>
      </c>
      <c r="N345" s="237" t="s">
        <v>41</v>
      </c>
      <c r="O345" s="92"/>
      <c r="P345" s="238">
        <f>O345*H345</f>
        <v>0</v>
      </c>
      <c r="Q345" s="238">
        <v>1.0900000000000001</v>
      </c>
      <c r="R345" s="238">
        <f>Q345*H345</f>
        <v>0.23326000000000002</v>
      </c>
      <c r="S345" s="238">
        <v>0</v>
      </c>
      <c r="T345" s="239">
        <f>S345*H345</f>
        <v>0</v>
      </c>
      <c r="U345" s="39"/>
      <c r="V345" s="39"/>
      <c r="W345" s="39"/>
      <c r="X345" s="39"/>
      <c r="Y345" s="39"/>
      <c r="Z345" s="39"/>
      <c r="AA345" s="39"/>
      <c r="AB345" s="39"/>
      <c r="AC345" s="39"/>
      <c r="AD345" s="39"/>
      <c r="AE345" s="39"/>
      <c r="AR345" s="240" t="s">
        <v>357</v>
      </c>
      <c r="AT345" s="240" t="s">
        <v>352</v>
      </c>
      <c r="AU345" s="240" t="s">
        <v>86</v>
      </c>
      <c r="AY345" s="18" t="s">
        <v>350</v>
      </c>
      <c r="BE345" s="241">
        <f>IF(N345="základní",J345,0)</f>
        <v>0</v>
      </c>
      <c r="BF345" s="241">
        <f>IF(N345="snížená",J345,0)</f>
        <v>0</v>
      </c>
      <c r="BG345" s="241">
        <f>IF(N345="zákl. přenesená",J345,0)</f>
        <v>0</v>
      </c>
      <c r="BH345" s="241">
        <f>IF(N345="sníž. přenesená",J345,0)</f>
        <v>0</v>
      </c>
      <c r="BI345" s="241">
        <f>IF(N345="nulová",J345,0)</f>
        <v>0</v>
      </c>
      <c r="BJ345" s="18" t="s">
        <v>84</v>
      </c>
      <c r="BK345" s="241">
        <f>ROUND(I345*H345,2)</f>
        <v>0</v>
      </c>
      <c r="BL345" s="18" t="s">
        <v>357</v>
      </c>
      <c r="BM345" s="240" t="s">
        <v>1553</v>
      </c>
    </row>
    <row r="346" s="2" customFormat="1">
      <c r="A346" s="39"/>
      <c r="B346" s="40"/>
      <c r="C346" s="41"/>
      <c r="D346" s="242" t="s">
        <v>359</v>
      </c>
      <c r="E346" s="41"/>
      <c r="F346" s="243" t="s">
        <v>1554</v>
      </c>
      <c r="G346" s="41"/>
      <c r="H346" s="41"/>
      <c r="I346" s="244"/>
      <c r="J346" s="41"/>
      <c r="K346" s="41"/>
      <c r="L346" s="45"/>
      <c r="M346" s="245"/>
      <c r="N346" s="246"/>
      <c r="O346" s="92"/>
      <c r="P346" s="92"/>
      <c r="Q346" s="92"/>
      <c r="R346" s="92"/>
      <c r="S346" s="92"/>
      <c r="T346" s="93"/>
      <c r="U346" s="39"/>
      <c r="V346" s="39"/>
      <c r="W346" s="39"/>
      <c r="X346" s="39"/>
      <c r="Y346" s="39"/>
      <c r="Z346" s="39"/>
      <c r="AA346" s="39"/>
      <c r="AB346" s="39"/>
      <c r="AC346" s="39"/>
      <c r="AD346" s="39"/>
      <c r="AE346" s="39"/>
      <c r="AT346" s="18" t="s">
        <v>359</v>
      </c>
      <c r="AU346" s="18" t="s">
        <v>86</v>
      </c>
    </row>
    <row r="347" s="15" customFormat="1">
      <c r="A347" s="15"/>
      <c r="B347" s="269"/>
      <c r="C347" s="270"/>
      <c r="D347" s="242" t="s">
        <v>361</v>
      </c>
      <c r="E347" s="271" t="s">
        <v>1</v>
      </c>
      <c r="F347" s="272" t="s">
        <v>1530</v>
      </c>
      <c r="G347" s="270"/>
      <c r="H347" s="271" t="s">
        <v>1</v>
      </c>
      <c r="I347" s="273"/>
      <c r="J347" s="270"/>
      <c r="K347" s="270"/>
      <c r="L347" s="274"/>
      <c r="M347" s="275"/>
      <c r="N347" s="276"/>
      <c r="O347" s="276"/>
      <c r="P347" s="276"/>
      <c r="Q347" s="276"/>
      <c r="R347" s="276"/>
      <c r="S347" s="276"/>
      <c r="T347" s="277"/>
      <c r="U347" s="15"/>
      <c r="V347" s="15"/>
      <c r="W347" s="15"/>
      <c r="X347" s="15"/>
      <c r="Y347" s="15"/>
      <c r="Z347" s="15"/>
      <c r="AA347" s="15"/>
      <c r="AB347" s="15"/>
      <c r="AC347" s="15"/>
      <c r="AD347" s="15"/>
      <c r="AE347" s="15"/>
      <c r="AT347" s="278" t="s">
        <v>361</v>
      </c>
      <c r="AU347" s="278" t="s">
        <v>86</v>
      </c>
      <c r="AV347" s="15" t="s">
        <v>84</v>
      </c>
      <c r="AW347" s="15" t="s">
        <v>32</v>
      </c>
      <c r="AX347" s="15" t="s">
        <v>76</v>
      </c>
      <c r="AY347" s="278" t="s">
        <v>350</v>
      </c>
    </row>
    <row r="348" s="13" customFormat="1">
      <c r="A348" s="13"/>
      <c r="B348" s="247"/>
      <c r="C348" s="248"/>
      <c r="D348" s="242" t="s">
        <v>361</v>
      </c>
      <c r="E348" s="249" t="s">
        <v>1</v>
      </c>
      <c r="F348" s="250" t="s">
        <v>1555</v>
      </c>
      <c r="G348" s="248"/>
      <c r="H348" s="251">
        <v>0.021999999999999999</v>
      </c>
      <c r="I348" s="252"/>
      <c r="J348" s="248"/>
      <c r="K348" s="248"/>
      <c r="L348" s="253"/>
      <c r="M348" s="254"/>
      <c r="N348" s="255"/>
      <c r="O348" s="255"/>
      <c r="P348" s="255"/>
      <c r="Q348" s="255"/>
      <c r="R348" s="255"/>
      <c r="S348" s="255"/>
      <c r="T348" s="256"/>
      <c r="U348" s="13"/>
      <c r="V348" s="13"/>
      <c r="W348" s="13"/>
      <c r="X348" s="13"/>
      <c r="Y348" s="13"/>
      <c r="Z348" s="13"/>
      <c r="AA348" s="13"/>
      <c r="AB348" s="13"/>
      <c r="AC348" s="13"/>
      <c r="AD348" s="13"/>
      <c r="AE348" s="13"/>
      <c r="AT348" s="257" t="s">
        <v>361</v>
      </c>
      <c r="AU348" s="257" t="s">
        <v>86</v>
      </c>
      <c r="AV348" s="13" t="s">
        <v>86</v>
      </c>
      <c r="AW348" s="13" t="s">
        <v>32</v>
      </c>
      <c r="AX348" s="13" t="s">
        <v>76</v>
      </c>
      <c r="AY348" s="257" t="s">
        <v>350</v>
      </c>
    </row>
    <row r="349" s="13" customFormat="1">
      <c r="A349" s="13"/>
      <c r="B349" s="247"/>
      <c r="C349" s="248"/>
      <c r="D349" s="242" t="s">
        <v>361</v>
      </c>
      <c r="E349" s="249" t="s">
        <v>1</v>
      </c>
      <c r="F349" s="250" t="s">
        <v>1556</v>
      </c>
      <c r="G349" s="248"/>
      <c r="H349" s="251">
        <v>0.047</v>
      </c>
      <c r="I349" s="252"/>
      <c r="J349" s="248"/>
      <c r="K349" s="248"/>
      <c r="L349" s="253"/>
      <c r="M349" s="254"/>
      <c r="N349" s="255"/>
      <c r="O349" s="255"/>
      <c r="P349" s="255"/>
      <c r="Q349" s="255"/>
      <c r="R349" s="255"/>
      <c r="S349" s="255"/>
      <c r="T349" s="256"/>
      <c r="U349" s="13"/>
      <c r="V349" s="13"/>
      <c r="W349" s="13"/>
      <c r="X349" s="13"/>
      <c r="Y349" s="13"/>
      <c r="Z349" s="13"/>
      <c r="AA349" s="13"/>
      <c r="AB349" s="13"/>
      <c r="AC349" s="13"/>
      <c r="AD349" s="13"/>
      <c r="AE349" s="13"/>
      <c r="AT349" s="257" t="s">
        <v>361</v>
      </c>
      <c r="AU349" s="257" t="s">
        <v>86</v>
      </c>
      <c r="AV349" s="13" t="s">
        <v>86</v>
      </c>
      <c r="AW349" s="13" t="s">
        <v>32</v>
      </c>
      <c r="AX349" s="13" t="s">
        <v>76</v>
      </c>
      <c r="AY349" s="257" t="s">
        <v>350</v>
      </c>
    </row>
    <row r="350" s="13" customFormat="1">
      <c r="A350" s="13"/>
      <c r="B350" s="247"/>
      <c r="C350" s="248"/>
      <c r="D350" s="242" t="s">
        <v>361</v>
      </c>
      <c r="E350" s="249" t="s">
        <v>1</v>
      </c>
      <c r="F350" s="250" t="s">
        <v>1557</v>
      </c>
      <c r="G350" s="248"/>
      <c r="H350" s="251">
        <v>0.017999999999999999</v>
      </c>
      <c r="I350" s="252"/>
      <c r="J350" s="248"/>
      <c r="K350" s="248"/>
      <c r="L350" s="253"/>
      <c r="M350" s="254"/>
      <c r="N350" s="255"/>
      <c r="O350" s="255"/>
      <c r="P350" s="255"/>
      <c r="Q350" s="255"/>
      <c r="R350" s="255"/>
      <c r="S350" s="255"/>
      <c r="T350" s="256"/>
      <c r="U350" s="13"/>
      <c r="V350" s="13"/>
      <c r="W350" s="13"/>
      <c r="X350" s="13"/>
      <c r="Y350" s="13"/>
      <c r="Z350" s="13"/>
      <c r="AA350" s="13"/>
      <c r="AB350" s="13"/>
      <c r="AC350" s="13"/>
      <c r="AD350" s="13"/>
      <c r="AE350" s="13"/>
      <c r="AT350" s="257" t="s">
        <v>361</v>
      </c>
      <c r="AU350" s="257" t="s">
        <v>86</v>
      </c>
      <c r="AV350" s="13" t="s">
        <v>86</v>
      </c>
      <c r="AW350" s="13" t="s">
        <v>32</v>
      </c>
      <c r="AX350" s="13" t="s">
        <v>76</v>
      </c>
      <c r="AY350" s="257" t="s">
        <v>350</v>
      </c>
    </row>
    <row r="351" s="13" customFormat="1">
      <c r="A351" s="13"/>
      <c r="B351" s="247"/>
      <c r="C351" s="248"/>
      <c r="D351" s="242" t="s">
        <v>361</v>
      </c>
      <c r="E351" s="249" t="s">
        <v>1</v>
      </c>
      <c r="F351" s="250" t="s">
        <v>1558</v>
      </c>
      <c r="G351" s="248"/>
      <c r="H351" s="251">
        <v>0.024</v>
      </c>
      <c r="I351" s="252"/>
      <c r="J351" s="248"/>
      <c r="K351" s="248"/>
      <c r="L351" s="253"/>
      <c r="M351" s="254"/>
      <c r="N351" s="255"/>
      <c r="O351" s="255"/>
      <c r="P351" s="255"/>
      <c r="Q351" s="255"/>
      <c r="R351" s="255"/>
      <c r="S351" s="255"/>
      <c r="T351" s="256"/>
      <c r="U351" s="13"/>
      <c r="V351" s="13"/>
      <c r="W351" s="13"/>
      <c r="X351" s="13"/>
      <c r="Y351" s="13"/>
      <c r="Z351" s="13"/>
      <c r="AA351" s="13"/>
      <c r="AB351" s="13"/>
      <c r="AC351" s="13"/>
      <c r="AD351" s="13"/>
      <c r="AE351" s="13"/>
      <c r="AT351" s="257" t="s">
        <v>361</v>
      </c>
      <c r="AU351" s="257" t="s">
        <v>86</v>
      </c>
      <c r="AV351" s="13" t="s">
        <v>86</v>
      </c>
      <c r="AW351" s="13" t="s">
        <v>32</v>
      </c>
      <c r="AX351" s="13" t="s">
        <v>76</v>
      </c>
      <c r="AY351" s="257" t="s">
        <v>350</v>
      </c>
    </row>
    <row r="352" s="13" customFormat="1">
      <c r="A352" s="13"/>
      <c r="B352" s="247"/>
      <c r="C352" s="248"/>
      <c r="D352" s="242" t="s">
        <v>361</v>
      </c>
      <c r="E352" s="249" t="s">
        <v>1</v>
      </c>
      <c r="F352" s="250" t="s">
        <v>1559</v>
      </c>
      <c r="G352" s="248"/>
      <c r="H352" s="251">
        <v>0.040000000000000001</v>
      </c>
      <c r="I352" s="252"/>
      <c r="J352" s="248"/>
      <c r="K352" s="248"/>
      <c r="L352" s="253"/>
      <c r="M352" s="254"/>
      <c r="N352" s="255"/>
      <c r="O352" s="255"/>
      <c r="P352" s="255"/>
      <c r="Q352" s="255"/>
      <c r="R352" s="255"/>
      <c r="S352" s="255"/>
      <c r="T352" s="256"/>
      <c r="U352" s="13"/>
      <c r="V352" s="13"/>
      <c r="W352" s="13"/>
      <c r="X352" s="13"/>
      <c r="Y352" s="13"/>
      <c r="Z352" s="13"/>
      <c r="AA352" s="13"/>
      <c r="AB352" s="13"/>
      <c r="AC352" s="13"/>
      <c r="AD352" s="13"/>
      <c r="AE352" s="13"/>
      <c r="AT352" s="257" t="s">
        <v>361</v>
      </c>
      <c r="AU352" s="257" t="s">
        <v>86</v>
      </c>
      <c r="AV352" s="13" t="s">
        <v>86</v>
      </c>
      <c r="AW352" s="13" t="s">
        <v>32</v>
      </c>
      <c r="AX352" s="13" t="s">
        <v>76</v>
      </c>
      <c r="AY352" s="257" t="s">
        <v>350</v>
      </c>
    </row>
    <row r="353" s="13" customFormat="1">
      <c r="A353" s="13"/>
      <c r="B353" s="247"/>
      <c r="C353" s="248"/>
      <c r="D353" s="242" t="s">
        <v>361</v>
      </c>
      <c r="E353" s="249" t="s">
        <v>1</v>
      </c>
      <c r="F353" s="250" t="s">
        <v>1560</v>
      </c>
      <c r="G353" s="248"/>
      <c r="H353" s="251">
        <v>0.012999999999999999</v>
      </c>
      <c r="I353" s="252"/>
      <c r="J353" s="248"/>
      <c r="K353" s="248"/>
      <c r="L353" s="253"/>
      <c r="M353" s="254"/>
      <c r="N353" s="255"/>
      <c r="O353" s="255"/>
      <c r="P353" s="255"/>
      <c r="Q353" s="255"/>
      <c r="R353" s="255"/>
      <c r="S353" s="255"/>
      <c r="T353" s="256"/>
      <c r="U353" s="13"/>
      <c r="V353" s="13"/>
      <c r="W353" s="13"/>
      <c r="X353" s="13"/>
      <c r="Y353" s="13"/>
      <c r="Z353" s="13"/>
      <c r="AA353" s="13"/>
      <c r="AB353" s="13"/>
      <c r="AC353" s="13"/>
      <c r="AD353" s="13"/>
      <c r="AE353" s="13"/>
      <c r="AT353" s="257" t="s">
        <v>361</v>
      </c>
      <c r="AU353" s="257" t="s">
        <v>86</v>
      </c>
      <c r="AV353" s="13" t="s">
        <v>86</v>
      </c>
      <c r="AW353" s="13" t="s">
        <v>32</v>
      </c>
      <c r="AX353" s="13" t="s">
        <v>76</v>
      </c>
      <c r="AY353" s="257" t="s">
        <v>350</v>
      </c>
    </row>
    <row r="354" s="13" customFormat="1">
      <c r="A354" s="13"/>
      <c r="B354" s="247"/>
      <c r="C354" s="248"/>
      <c r="D354" s="242" t="s">
        <v>361</v>
      </c>
      <c r="E354" s="249" t="s">
        <v>1</v>
      </c>
      <c r="F354" s="250" t="s">
        <v>1561</v>
      </c>
      <c r="G354" s="248"/>
      <c r="H354" s="251">
        <v>0.027</v>
      </c>
      <c r="I354" s="252"/>
      <c r="J354" s="248"/>
      <c r="K354" s="248"/>
      <c r="L354" s="253"/>
      <c r="M354" s="254"/>
      <c r="N354" s="255"/>
      <c r="O354" s="255"/>
      <c r="P354" s="255"/>
      <c r="Q354" s="255"/>
      <c r="R354" s="255"/>
      <c r="S354" s="255"/>
      <c r="T354" s="256"/>
      <c r="U354" s="13"/>
      <c r="V354" s="13"/>
      <c r="W354" s="13"/>
      <c r="X354" s="13"/>
      <c r="Y354" s="13"/>
      <c r="Z354" s="13"/>
      <c r="AA354" s="13"/>
      <c r="AB354" s="13"/>
      <c r="AC354" s="13"/>
      <c r="AD354" s="13"/>
      <c r="AE354" s="13"/>
      <c r="AT354" s="257" t="s">
        <v>361</v>
      </c>
      <c r="AU354" s="257" t="s">
        <v>86</v>
      </c>
      <c r="AV354" s="13" t="s">
        <v>86</v>
      </c>
      <c r="AW354" s="13" t="s">
        <v>32</v>
      </c>
      <c r="AX354" s="13" t="s">
        <v>76</v>
      </c>
      <c r="AY354" s="257" t="s">
        <v>350</v>
      </c>
    </row>
    <row r="355" s="15" customFormat="1">
      <c r="A355" s="15"/>
      <c r="B355" s="269"/>
      <c r="C355" s="270"/>
      <c r="D355" s="242" t="s">
        <v>361</v>
      </c>
      <c r="E355" s="271" t="s">
        <v>1</v>
      </c>
      <c r="F355" s="272" t="s">
        <v>1524</v>
      </c>
      <c r="G355" s="270"/>
      <c r="H355" s="271" t="s">
        <v>1</v>
      </c>
      <c r="I355" s="273"/>
      <c r="J355" s="270"/>
      <c r="K355" s="270"/>
      <c r="L355" s="274"/>
      <c r="M355" s="275"/>
      <c r="N355" s="276"/>
      <c r="O355" s="276"/>
      <c r="P355" s="276"/>
      <c r="Q355" s="276"/>
      <c r="R355" s="276"/>
      <c r="S355" s="276"/>
      <c r="T355" s="277"/>
      <c r="U355" s="15"/>
      <c r="V355" s="15"/>
      <c r="W355" s="15"/>
      <c r="X355" s="15"/>
      <c r="Y355" s="15"/>
      <c r="Z355" s="15"/>
      <c r="AA355" s="15"/>
      <c r="AB355" s="15"/>
      <c r="AC355" s="15"/>
      <c r="AD355" s="15"/>
      <c r="AE355" s="15"/>
      <c r="AT355" s="278" t="s">
        <v>361</v>
      </c>
      <c r="AU355" s="278" t="s">
        <v>86</v>
      </c>
      <c r="AV355" s="15" t="s">
        <v>84</v>
      </c>
      <c r="AW355" s="15" t="s">
        <v>32</v>
      </c>
      <c r="AX355" s="15" t="s">
        <v>76</v>
      </c>
      <c r="AY355" s="278" t="s">
        <v>350</v>
      </c>
    </row>
    <row r="356" s="13" customFormat="1">
      <c r="A356" s="13"/>
      <c r="B356" s="247"/>
      <c r="C356" s="248"/>
      <c r="D356" s="242" t="s">
        <v>361</v>
      </c>
      <c r="E356" s="249" t="s">
        <v>1</v>
      </c>
      <c r="F356" s="250" t="s">
        <v>1562</v>
      </c>
      <c r="G356" s="248"/>
      <c r="H356" s="251">
        <v>0.010999999999999999</v>
      </c>
      <c r="I356" s="252"/>
      <c r="J356" s="248"/>
      <c r="K356" s="248"/>
      <c r="L356" s="253"/>
      <c r="M356" s="254"/>
      <c r="N356" s="255"/>
      <c r="O356" s="255"/>
      <c r="P356" s="255"/>
      <c r="Q356" s="255"/>
      <c r="R356" s="255"/>
      <c r="S356" s="255"/>
      <c r="T356" s="256"/>
      <c r="U356" s="13"/>
      <c r="V356" s="13"/>
      <c r="W356" s="13"/>
      <c r="X356" s="13"/>
      <c r="Y356" s="13"/>
      <c r="Z356" s="13"/>
      <c r="AA356" s="13"/>
      <c r="AB356" s="13"/>
      <c r="AC356" s="13"/>
      <c r="AD356" s="13"/>
      <c r="AE356" s="13"/>
      <c r="AT356" s="257" t="s">
        <v>361</v>
      </c>
      <c r="AU356" s="257" t="s">
        <v>86</v>
      </c>
      <c r="AV356" s="13" t="s">
        <v>86</v>
      </c>
      <c r="AW356" s="13" t="s">
        <v>32</v>
      </c>
      <c r="AX356" s="13" t="s">
        <v>76</v>
      </c>
      <c r="AY356" s="257" t="s">
        <v>350</v>
      </c>
    </row>
    <row r="357" s="13" customFormat="1">
      <c r="A357" s="13"/>
      <c r="B357" s="247"/>
      <c r="C357" s="248"/>
      <c r="D357" s="242" t="s">
        <v>361</v>
      </c>
      <c r="E357" s="249" t="s">
        <v>1</v>
      </c>
      <c r="F357" s="250" t="s">
        <v>1563</v>
      </c>
      <c r="G357" s="248"/>
      <c r="H357" s="251">
        <v>0.012</v>
      </c>
      <c r="I357" s="252"/>
      <c r="J357" s="248"/>
      <c r="K357" s="248"/>
      <c r="L357" s="253"/>
      <c r="M357" s="254"/>
      <c r="N357" s="255"/>
      <c r="O357" s="255"/>
      <c r="P357" s="255"/>
      <c r="Q357" s="255"/>
      <c r="R357" s="255"/>
      <c r="S357" s="255"/>
      <c r="T357" s="256"/>
      <c r="U357" s="13"/>
      <c r="V357" s="13"/>
      <c r="W357" s="13"/>
      <c r="X357" s="13"/>
      <c r="Y357" s="13"/>
      <c r="Z357" s="13"/>
      <c r="AA357" s="13"/>
      <c r="AB357" s="13"/>
      <c r="AC357" s="13"/>
      <c r="AD357" s="13"/>
      <c r="AE357" s="13"/>
      <c r="AT357" s="257" t="s">
        <v>361</v>
      </c>
      <c r="AU357" s="257" t="s">
        <v>86</v>
      </c>
      <c r="AV357" s="13" t="s">
        <v>86</v>
      </c>
      <c r="AW357" s="13" t="s">
        <v>32</v>
      </c>
      <c r="AX357" s="13" t="s">
        <v>76</v>
      </c>
      <c r="AY357" s="257" t="s">
        <v>350</v>
      </c>
    </row>
    <row r="358" s="14" customFormat="1">
      <c r="A358" s="14"/>
      <c r="B358" s="258"/>
      <c r="C358" s="259"/>
      <c r="D358" s="242" t="s">
        <v>361</v>
      </c>
      <c r="E358" s="260" t="s">
        <v>1</v>
      </c>
      <c r="F358" s="261" t="s">
        <v>364</v>
      </c>
      <c r="G358" s="259"/>
      <c r="H358" s="262">
        <v>0.214</v>
      </c>
      <c r="I358" s="263"/>
      <c r="J358" s="259"/>
      <c r="K358" s="259"/>
      <c r="L358" s="264"/>
      <c r="M358" s="265"/>
      <c r="N358" s="266"/>
      <c r="O358" s="266"/>
      <c r="P358" s="266"/>
      <c r="Q358" s="266"/>
      <c r="R358" s="266"/>
      <c r="S358" s="266"/>
      <c r="T358" s="267"/>
      <c r="U358" s="14"/>
      <c r="V358" s="14"/>
      <c r="W358" s="14"/>
      <c r="X358" s="14"/>
      <c r="Y358" s="14"/>
      <c r="Z358" s="14"/>
      <c r="AA358" s="14"/>
      <c r="AB358" s="14"/>
      <c r="AC358" s="14"/>
      <c r="AD358" s="14"/>
      <c r="AE358" s="14"/>
      <c r="AT358" s="268" t="s">
        <v>361</v>
      </c>
      <c r="AU358" s="268" t="s">
        <v>86</v>
      </c>
      <c r="AV358" s="14" t="s">
        <v>357</v>
      </c>
      <c r="AW358" s="14" t="s">
        <v>32</v>
      </c>
      <c r="AX358" s="14" t="s">
        <v>84</v>
      </c>
      <c r="AY358" s="268" t="s">
        <v>350</v>
      </c>
    </row>
    <row r="359" s="2" customFormat="1" ht="24.15" customHeight="1">
      <c r="A359" s="39"/>
      <c r="B359" s="40"/>
      <c r="C359" s="229" t="s">
        <v>828</v>
      </c>
      <c r="D359" s="229" t="s">
        <v>352</v>
      </c>
      <c r="E359" s="230" t="s">
        <v>1564</v>
      </c>
      <c r="F359" s="231" t="s">
        <v>1565</v>
      </c>
      <c r="G359" s="232" t="s">
        <v>483</v>
      </c>
      <c r="H359" s="233">
        <v>2.5510000000000002</v>
      </c>
      <c r="I359" s="234"/>
      <c r="J359" s="235">
        <f>ROUND(I359*H359,2)</f>
        <v>0</v>
      </c>
      <c r="K359" s="231" t="s">
        <v>356</v>
      </c>
      <c r="L359" s="45"/>
      <c r="M359" s="236" t="s">
        <v>1</v>
      </c>
      <c r="N359" s="237" t="s">
        <v>41</v>
      </c>
      <c r="O359" s="92"/>
      <c r="P359" s="238">
        <f>O359*H359</f>
        <v>0</v>
      </c>
      <c r="Q359" s="238">
        <v>1.0900000000000001</v>
      </c>
      <c r="R359" s="238">
        <f>Q359*H359</f>
        <v>2.7805900000000006</v>
      </c>
      <c r="S359" s="238">
        <v>0</v>
      </c>
      <c r="T359" s="239">
        <f>S359*H359</f>
        <v>0</v>
      </c>
      <c r="U359" s="39"/>
      <c r="V359" s="39"/>
      <c r="W359" s="39"/>
      <c r="X359" s="39"/>
      <c r="Y359" s="39"/>
      <c r="Z359" s="39"/>
      <c r="AA359" s="39"/>
      <c r="AB359" s="39"/>
      <c r="AC359" s="39"/>
      <c r="AD359" s="39"/>
      <c r="AE359" s="39"/>
      <c r="AR359" s="240" t="s">
        <v>357</v>
      </c>
      <c r="AT359" s="240" t="s">
        <v>352</v>
      </c>
      <c r="AU359" s="240" t="s">
        <v>86</v>
      </c>
      <c r="AY359" s="18" t="s">
        <v>350</v>
      </c>
      <c r="BE359" s="241">
        <f>IF(N359="základní",J359,0)</f>
        <v>0</v>
      </c>
      <c r="BF359" s="241">
        <f>IF(N359="snížená",J359,0)</f>
        <v>0</v>
      </c>
      <c r="BG359" s="241">
        <f>IF(N359="zákl. přenesená",J359,0)</f>
        <v>0</v>
      </c>
      <c r="BH359" s="241">
        <f>IF(N359="sníž. přenesená",J359,0)</f>
        <v>0</v>
      </c>
      <c r="BI359" s="241">
        <f>IF(N359="nulová",J359,0)</f>
        <v>0</v>
      </c>
      <c r="BJ359" s="18" t="s">
        <v>84</v>
      </c>
      <c r="BK359" s="241">
        <f>ROUND(I359*H359,2)</f>
        <v>0</v>
      </c>
      <c r="BL359" s="18" t="s">
        <v>357</v>
      </c>
      <c r="BM359" s="240" t="s">
        <v>1566</v>
      </c>
    </row>
    <row r="360" s="2" customFormat="1">
      <c r="A360" s="39"/>
      <c r="B360" s="40"/>
      <c r="C360" s="41"/>
      <c r="D360" s="242" t="s">
        <v>359</v>
      </c>
      <c r="E360" s="41"/>
      <c r="F360" s="243" t="s">
        <v>1567</v>
      </c>
      <c r="G360" s="41"/>
      <c r="H360" s="41"/>
      <c r="I360" s="244"/>
      <c r="J360" s="41"/>
      <c r="K360" s="41"/>
      <c r="L360" s="45"/>
      <c r="M360" s="245"/>
      <c r="N360" s="246"/>
      <c r="O360" s="92"/>
      <c r="P360" s="92"/>
      <c r="Q360" s="92"/>
      <c r="R360" s="92"/>
      <c r="S360" s="92"/>
      <c r="T360" s="93"/>
      <c r="U360" s="39"/>
      <c r="V360" s="39"/>
      <c r="W360" s="39"/>
      <c r="X360" s="39"/>
      <c r="Y360" s="39"/>
      <c r="Z360" s="39"/>
      <c r="AA360" s="39"/>
      <c r="AB360" s="39"/>
      <c r="AC360" s="39"/>
      <c r="AD360" s="39"/>
      <c r="AE360" s="39"/>
      <c r="AT360" s="18" t="s">
        <v>359</v>
      </c>
      <c r="AU360" s="18" t="s">
        <v>86</v>
      </c>
    </row>
    <row r="361" s="15" customFormat="1">
      <c r="A361" s="15"/>
      <c r="B361" s="269"/>
      <c r="C361" s="270"/>
      <c r="D361" s="242" t="s">
        <v>361</v>
      </c>
      <c r="E361" s="271" t="s">
        <v>1</v>
      </c>
      <c r="F361" s="272" t="s">
        <v>1530</v>
      </c>
      <c r="G361" s="270"/>
      <c r="H361" s="271" t="s">
        <v>1</v>
      </c>
      <c r="I361" s="273"/>
      <c r="J361" s="270"/>
      <c r="K361" s="270"/>
      <c r="L361" s="274"/>
      <c r="M361" s="275"/>
      <c r="N361" s="276"/>
      <c r="O361" s="276"/>
      <c r="P361" s="276"/>
      <c r="Q361" s="276"/>
      <c r="R361" s="276"/>
      <c r="S361" s="276"/>
      <c r="T361" s="277"/>
      <c r="U361" s="15"/>
      <c r="V361" s="15"/>
      <c r="W361" s="15"/>
      <c r="X361" s="15"/>
      <c r="Y361" s="15"/>
      <c r="Z361" s="15"/>
      <c r="AA361" s="15"/>
      <c r="AB361" s="15"/>
      <c r="AC361" s="15"/>
      <c r="AD361" s="15"/>
      <c r="AE361" s="15"/>
      <c r="AT361" s="278" t="s">
        <v>361</v>
      </c>
      <c r="AU361" s="278" t="s">
        <v>86</v>
      </c>
      <c r="AV361" s="15" t="s">
        <v>84</v>
      </c>
      <c r="AW361" s="15" t="s">
        <v>32</v>
      </c>
      <c r="AX361" s="15" t="s">
        <v>76</v>
      </c>
      <c r="AY361" s="278" t="s">
        <v>350</v>
      </c>
    </row>
    <row r="362" s="13" customFormat="1">
      <c r="A362" s="13"/>
      <c r="B362" s="247"/>
      <c r="C362" s="248"/>
      <c r="D362" s="242" t="s">
        <v>361</v>
      </c>
      <c r="E362" s="249" t="s">
        <v>1</v>
      </c>
      <c r="F362" s="250" t="s">
        <v>1568</v>
      </c>
      <c r="G362" s="248"/>
      <c r="H362" s="251">
        <v>0.049000000000000002</v>
      </c>
      <c r="I362" s="252"/>
      <c r="J362" s="248"/>
      <c r="K362" s="248"/>
      <c r="L362" s="253"/>
      <c r="M362" s="254"/>
      <c r="N362" s="255"/>
      <c r="O362" s="255"/>
      <c r="P362" s="255"/>
      <c r="Q362" s="255"/>
      <c r="R362" s="255"/>
      <c r="S362" s="255"/>
      <c r="T362" s="256"/>
      <c r="U362" s="13"/>
      <c r="V362" s="13"/>
      <c r="W362" s="13"/>
      <c r="X362" s="13"/>
      <c r="Y362" s="13"/>
      <c r="Z362" s="13"/>
      <c r="AA362" s="13"/>
      <c r="AB362" s="13"/>
      <c r="AC362" s="13"/>
      <c r="AD362" s="13"/>
      <c r="AE362" s="13"/>
      <c r="AT362" s="257" t="s">
        <v>361</v>
      </c>
      <c r="AU362" s="257" t="s">
        <v>86</v>
      </c>
      <c r="AV362" s="13" t="s">
        <v>86</v>
      </c>
      <c r="AW362" s="13" t="s">
        <v>32</v>
      </c>
      <c r="AX362" s="13" t="s">
        <v>76</v>
      </c>
      <c r="AY362" s="257" t="s">
        <v>350</v>
      </c>
    </row>
    <row r="363" s="13" customFormat="1">
      <c r="A363" s="13"/>
      <c r="B363" s="247"/>
      <c r="C363" s="248"/>
      <c r="D363" s="242" t="s">
        <v>361</v>
      </c>
      <c r="E363" s="249" t="s">
        <v>1</v>
      </c>
      <c r="F363" s="250" t="s">
        <v>1569</v>
      </c>
      <c r="G363" s="248"/>
      <c r="H363" s="251">
        <v>0.068000000000000005</v>
      </c>
      <c r="I363" s="252"/>
      <c r="J363" s="248"/>
      <c r="K363" s="248"/>
      <c r="L363" s="253"/>
      <c r="M363" s="254"/>
      <c r="N363" s="255"/>
      <c r="O363" s="255"/>
      <c r="P363" s="255"/>
      <c r="Q363" s="255"/>
      <c r="R363" s="255"/>
      <c r="S363" s="255"/>
      <c r="T363" s="256"/>
      <c r="U363" s="13"/>
      <c r="V363" s="13"/>
      <c r="W363" s="13"/>
      <c r="X363" s="13"/>
      <c r="Y363" s="13"/>
      <c r="Z363" s="13"/>
      <c r="AA363" s="13"/>
      <c r="AB363" s="13"/>
      <c r="AC363" s="13"/>
      <c r="AD363" s="13"/>
      <c r="AE363" s="13"/>
      <c r="AT363" s="257" t="s">
        <v>361</v>
      </c>
      <c r="AU363" s="257" t="s">
        <v>86</v>
      </c>
      <c r="AV363" s="13" t="s">
        <v>86</v>
      </c>
      <c r="AW363" s="13" t="s">
        <v>32</v>
      </c>
      <c r="AX363" s="13" t="s">
        <v>76</v>
      </c>
      <c r="AY363" s="257" t="s">
        <v>350</v>
      </c>
    </row>
    <row r="364" s="13" customFormat="1">
      <c r="A364" s="13"/>
      <c r="B364" s="247"/>
      <c r="C364" s="248"/>
      <c r="D364" s="242" t="s">
        <v>361</v>
      </c>
      <c r="E364" s="249" t="s">
        <v>1</v>
      </c>
      <c r="F364" s="250" t="s">
        <v>1570</v>
      </c>
      <c r="G364" s="248"/>
      <c r="H364" s="251">
        <v>0.044999999999999998</v>
      </c>
      <c r="I364" s="252"/>
      <c r="J364" s="248"/>
      <c r="K364" s="248"/>
      <c r="L364" s="253"/>
      <c r="M364" s="254"/>
      <c r="N364" s="255"/>
      <c r="O364" s="255"/>
      <c r="P364" s="255"/>
      <c r="Q364" s="255"/>
      <c r="R364" s="255"/>
      <c r="S364" s="255"/>
      <c r="T364" s="256"/>
      <c r="U364" s="13"/>
      <c r="V364" s="13"/>
      <c r="W364" s="13"/>
      <c r="X364" s="13"/>
      <c r="Y364" s="13"/>
      <c r="Z364" s="13"/>
      <c r="AA364" s="13"/>
      <c r="AB364" s="13"/>
      <c r="AC364" s="13"/>
      <c r="AD364" s="13"/>
      <c r="AE364" s="13"/>
      <c r="AT364" s="257" t="s">
        <v>361</v>
      </c>
      <c r="AU364" s="257" t="s">
        <v>86</v>
      </c>
      <c r="AV364" s="13" t="s">
        <v>86</v>
      </c>
      <c r="AW364" s="13" t="s">
        <v>32</v>
      </c>
      <c r="AX364" s="13" t="s">
        <v>76</v>
      </c>
      <c r="AY364" s="257" t="s">
        <v>350</v>
      </c>
    </row>
    <row r="365" s="13" customFormat="1">
      <c r="A365" s="13"/>
      <c r="B365" s="247"/>
      <c r="C365" s="248"/>
      <c r="D365" s="242" t="s">
        <v>361</v>
      </c>
      <c r="E365" s="249" t="s">
        <v>1</v>
      </c>
      <c r="F365" s="250" t="s">
        <v>1571</v>
      </c>
      <c r="G365" s="248"/>
      <c r="H365" s="251">
        <v>0.12</v>
      </c>
      <c r="I365" s="252"/>
      <c r="J365" s="248"/>
      <c r="K365" s="248"/>
      <c r="L365" s="253"/>
      <c r="M365" s="254"/>
      <c r="N365" s="255"/>
      <c r="O365" s="255"/>
      <c r="P365" s="255"/>
      <c r="Q365" s="255"/>
      <c r="R365" s="255"/>
      <c r="S365" s="255"/>
      <c r="T365" s="256"/>
      <c r="U365" s="13"/>
      <c r="V365" s="13"/>
      <c r="W365" s="13"/>
      <c r="X365" s="13"/>
      <c r="Y365" s="13"/>
      <c r="Z365" s="13"/>
      <c r="AA365" s="13"/>
      <c r="AB365" s="13"/>
      <c r="AC365" s="13"/>
      <c r="AD365" s="13"/>
      <c r="AE365" s="13"/>
      <c r="AT365" s="257" t="s">
        <v>361</v>
      </c>
      <c r="AU365" s="257" t="s">
        <v>86</v>
      </c>
      <c r="AV365" s="13" t="s">
        <v>86</v>
      </c>
      <c r="AW365" s="13" t="s">
        <v>32</v>
      </c>
      <c r="AX365" s="13" t="s">
        <v>76</v>
      </c>
      <c r="AY365" s="257" t="s">
        <v>350</v>
      </c>
    </row>
    <row r="366" s="13" customFormat="1">
      <c r="A366" s="13"/>
      <c r="B366" s="247"/>
      <c r="C366" s="248"/>
      <c r="D366" s="242" t="s">
        <v>361</v>
      </c>
      <c r="E366" s="249" t="s">
        <v>1</v>
      </c>
      <c r="F366" s="250" t="s">
        <v>1572</v>
      </c>
      <c r="G366" s="248"/>
      <c r="H366" s="251">
        <v>0.098000000000000004</v>
      </c>
      <c r="I366" s="252"/>
      <c r="J366" s="248"/>
      <c r="K366" s="248"/>
      <c r="L366" s="253"/>
      <c r="M366" s="254"/>
      <c r="N366" s="255"/>
      <c r="O366" s="255"/>
      <c r="P366" s="255"/>
      <c r="Q366" s="255"/>
      <c r="R366" s="255"/>
      <c r="S366" s="255"/>
      <c r="T366" s="256"/>
      <c r="U366" s="13"/>
      <c r="V366" s="13"/>
      <c r="W366" s="13"/>
      <c r="X366" s="13"/>
      <c r="Y366" s="13"/>
      <c r="Z366" s="13"/>
      <c r="AA366" s="13"/>
      <c r="AB366" s="13"/>
      <c r="AC366" s="13"/>
      <c r="AD366" s="13"/>
      <c r="AE366" s="13"/>
      <c r="AT366" s="257" t="s">
        <v>361</v>
      </c>
      <c r="AU366" s="257" t="s">
        <v>86</v>
      </c>
      <c r="AV366" s="13" t="s">
        <v>86</v>
      </c>
      <c r="AW366" s="13" t="s">
        <v>32</v>
      </c>
      <c r="AX366" s="13" t="s">
        <v>76</v>
      </c>
      <c r="AY366" s="257" t="s">
        <v>350</v>
      </c>
    </row>
    <row r="367" s="13" customFormat="1">
      <c r="A367" s="13"/>
      <c r="B367" s="247"/>
      <c r="C367" s="248"/>
      <c r="D367" s="242" t="s">
        <v>361</v>
      </c>
      <c r="E367" s="249" t="s">
        <v>1</v>
      </c>
      <c r="F367" s="250" t="s">
        <v>1573</v>
      </c>
      <c r="G367" s="248"/>
      <c r="H367" s="251">
        <v>0.065000000000000002</v>
      </c>
      <c r="I367" s="252"/>
      <c r="J367" s="248"/>
      <c r="K367" s="248"/>
      <c r="L367" s="253"/>
      <c r="M367" s="254"/>
      <c r="N367" s="255"/>
      <c r="O367" s="255"/>
      <c r="P367" s="255"/>
      <c r="Q367" s="255"/>
      <c r="R367" s="255"/>
      <c r="S367" s="255"/>
      <c r="T367" s="256"/>
      <c r="U367" s="13"/>
      <c r="V367" s="13"/>
      <c r="W367" s="13"/>
      <c r="X367" s="13"/>
      <c r="Y367" s="13"/>
      <c r="Z367" s="13"/>
      <c r="AA367" s="13"/>
      <c r="AB367" s="13"/>
      <c r="AC367" s="13"/>
      <c r="AD367" s="13"/>
      <c r="AE367" s="13"/>
      <c r="AT367" s="257" t="s">
        <v>361</v>
      </c>
      <c r="AU367" s="257" t="s">
        <v>86</v>
      </c>
      <c r="AV367" s="13" t="s">
        <v>86</v>
      </c>
      <c r="AW367" s="13" t="s">
        <v>32</v>
      </c>
      <c r="AX367" s="13" t="s">
        <v>76</v>
      </c>
      <c r="AY367" s="257" t="s">
        <v>350</v>
      </c>
    </row>
    <row r="368" s="13" customFormat="1">
      <c r="A368" s="13"/>
      <c r="B368" s="247"/>
      <c r="C368" s="248"/>
      <c r="D368" s="242" t="s">
        <v>361</v>
      </c>
      <c r="E368" s="249" t="s">
        <v>1</v>
      </c>
      <c r="F368" s="250" t="s">
        <v>1574</v>
      </c>
      <c r="G368" s="248"/>
      <c r="H368" s="251">
        <v>0.070999999999999994</v>
      </c>
      <c r="I368" s="252"/>
      <c r="J368" s="248"/>
      <c r="K368" s="248"/>
      <c r="L368" s="253"/>
      <c r="M368" s="254"/>
      <c r="N368" s="255"/>
      <c r="O368" s="255"/>
      <c r="P368" s="255"/>
      <c r="Q368" s="255"/>
      <c r="R368" s="255"/>
      <c r="S368" s="255"/>
      <c r="T368" s="256"/>
      <c r="U368" s="13"/>
      <c r="V368" s="13"/>
      <c r="W368" s="13"/>
      <c r="X368" s="13"/>
      <c r="Y368" s="13"/>
      <c r="Z368" s="13"/>
      <c r="AA368" s="13"/>
      <c r="AB368" s="13"/>
      <c r="AC368" s="13"/>
      <c r="AD368" s="13"/>
      <c r="AE368" s="13"/>
      <c r="AT368" s="257" t="s">
        <v>361</v>
      </c>
      <c r="AU368" s="257" t="s">
        <v>86</v>
      </c>
      <c r="AV368" s="13" t="s">
        <v>86</v>
      </c>
      <c r="AW368" s="13" t="s">
        <v>32</v>
      </c>
      <c r="AX368" s="13" t="s">
        <v>76</v>
      </c>
      <c r="AY368" s="257" t="s">
        <v>350</v>
      </c>
    </row>
    <row r="369" s="13" customFormat="1">
      <c r="A369" s="13"/>
      <c r="B369" s="247"/>
      <c r="C369" s="248"/>
      <c r="D369" s="242" t="s">
        <v>361</v>
      </c>
      <c r="E369" s="249" t="s">
        <v>1</v>
      </c>
      <c r="F369" s="250" t="s">
        <v>1575</v>
      </c>
      <c r="G369" s="248"/>
      <c r="H369" s="251">
        <v>0.056000000000000001</v>
      </c>
      <c r="I369" s="252"/>
      <c r="J369" s="248"/>
      <c r="K369" s="248"/>
      <c r="L369" s="253"/>
      <c r="M369" s="254"/>
      <c r="N369" s="255"/>
      <c r="O369" s="255"/>
      <c r="P369" s="255"/>
      <c r="Q369" s="255"/>
      <c r="R369" s="255"/>
      <c r="S369" s="255"/>
      <c r="T369" s="256"/>
      <c r="U369" s="13"/>
      <c r="V369" s="13"/>
      <c r="W369" s="13"/>
      <c r="X369" s="13"/>
      <c r="Y369" s="13"/>
      <c r="Z369" s="13"/>
      <c r="AA369" s="13"/>
      <c r="AB369" s="13"/>
      <c r="AC369" s="13"/>
      <c r="AD369" s="13"/>
      <c r="AE369" s="13"/>
      <c r="AT369" s="257" t="s">
        <v>361</v>
      </c>
      <c r="AU369" s="257" t="s">
        <v>86</v>
      </c>
      <c r="AV369" s="13" t="s">
        <v>86</v>
      </c>
      <c r="AW369" s="13" t="s">
        <v>32</v>
      </c>
      <c r="AX369" s="13" t="s">
        <v>76</v>
      </c>
      <c r="AY369" s="257" t="s">
        <v>350</v>
      </c>
    </row>
    <row r="370" s="13" customFormat="1">
      <c r="A370" s="13"/>
      <c r="B370" s="247"/>
      <c r="C370" s="248"/>
      <c r="D370" s="242" t="s">
        <v>361</v>
      </c>
      <c r="E370" s="249" t="s">
        <v>1</v>
      </c>
      <c r="F370" s="250" t="s">
        <v>1576</v>
      </c>
      <c r="G370" s="248"/>
      <c r="H370" s="251">
        <v>0.119</v>
      </c>
      <c r="I370" s="252"/>
      <c r="J370" s="248"/>
      <c r="K370" s="248"/>
      <c r="L370" s="253"/>
      <c r="M370" s="254"/>
      <c r="N370" s="255"/>
      <c r="O370" s="255"/>
      <c r="P370" s="255"/>
      <c r="Q370" s="255"/>
      <c r="R370" s="255"/>
      <c r="S370" s="255"/>
      <c r="T370" s="256"/>
      <c r="U370" s="13"/>
      <c r="V370" s="13"/>
      <c r="W370" s="13"/>
      <c r="X370" s="13"/>
      <c r="Y370" s="13"/>
      <c r="Z370" s="13"/>
      <c r="AA370" s="13"/>
      <c r="AB370" s="13"/>
      <c r="AC370" s="13"/>
      <c r="AD370" s="13"/>
      <c r="AE370" s="13"/>
      <c r="AT370" s="257" t="s">
        <v>361</v>
      </c>
      <c r="AU370" s="257" t="s">
        <v>86</v>
      </c>
      <c r="AV370" s="13" t="s">
        <v>86</v>
      </c>
      <c r="AW370" s="13" t="s">
        <v>32</v>
      </c>
      <c r="AX370" s="13" t="s">
        <v>76</v>
      </c>
      <c r="AY370" s="257" t="s">
        <v>350</v>
      </c>
    </row>
    <row r="371" s="13" customFormat="1">
      <c r="A371" s="13"/>
      <c r="B371" s="247"/>
      <c r="C371" s="248"/>
      <c r="D371" s="242" t="s">
        <v>361</v>
      </c>
      <c r="E371" s="249" t="s">
        <v>1</v>
      </c>
      <c r="F371" s="250" t="s">
        <v>1577</v>
      </c>
      <c r="G371" s="248"/>
      <c r="H371" s="251">
        <v>0.025999999999999999</v>
      </c>
      <c r="I371" s="252"/>
      <c r="J371" s="248"/>
      <c r="K371" s="248"/>
      <c r="L371" s="253"/>
      <c r="M371" s="254"/>
      <c r="N371" s="255"/>
      <c r="O371" s="255"/>
      <c r="P371" s="255"/>
      <c r="Q371" s="255"/>
      <c r="R371" s="255"/>
      <c r="S371" s="255"/>
      <c r="T371" s="256"/>
      <c r="U371" s="13"/>
      <c r="V371" s="13"/>
      <c r="W371" s="13"/>
      <c r="X371" s="13"/>
      <c r="Y371" s="13"/>
      <c r="Z371" s="13"/>
      <c r="AA371" s="13"/>
      <c r="AB371" s="13"/>
      <c r="AC371" s="13"/>
      <c r="AD371" s="13"/>
      <c r="AE371" s="13"/>
      <c r="AT371" s="257" t="s">
        <v>361</v>
      </c>
      <c r="AU371" s="257" t="s">
        <v>86</v>
      </c>
      <c r="AV371" s="13" t="s">
        <v>86</v>
      </c>
      <c r="AW371" s="13" t="s">
        <v>32</v>
      </c>
      <c r="AX371" s="13" t="s">
        <v>76</v>
      </c>
      <c r="AY371" s="257" t="s">
        <v>350</v>
      </c>
    </row>
    <row r="372" s="13" customFormat="1">
      <c r="A372" s="13"/>
      <c r="B372" s="247"/>
      <c r="C372" s="248"/>
      <c r="D372" s="242" t="s">
        <v>361</v>
      </c>
      <c r="E372" s="249" t="s">
        <v>1</v>
      </c>
      <c r="F372" s="250" t="s">
        <v>1578</v>
      </c>
      <c r="G372" s="248"/>
      <c r="H372" s="251">
        <v>0.11700000000000001</v>
      </c>
      <c r="I372" s="252"/>
      <c r="J372" s="248"/>
      <c r="K372" s="248"/>
      <c r="L372" s="253"/>
      <c r="M372" s="254"/>
      <c r="N372" s="255"/>
      <c r="O372" s="255"/>
      <c r="P372" s="255"/>
      <c r="Q372" s="255"/>
      <c r="R372" s="255"/>
      <c r="S372" s="255"/>
      <c r="T372" s="256"/>
      <c r="U372" s="13"/>
      <c r="V372" s="13"/>
      <c r="W372" s="13"/>
      <c r="X372" s="13"/>
      <c r="Y372" s="13"/>
      <c r="Z372" s="13"/>
      <c r="AA372" s="13"/>
      <c r="AB372" s="13"/>
      <c r="AC372" s="13"/>
      <c r="AD372" s="13"/>
      <c r="AE372" s="13"/>
      <c r="AT372" s="257" t="s">
        <v>361</v>
      </c>
      <c r="AU372" s="257" t="s">
        <v>86</v>
      </c>
      <c r="AV372" s="13" t="s">
        <v>86</v>
      </c>
      <c r="AW372" s="13" t="s">
        <v>32</v>
      </c>
      <c r="AX372" s="13" t="s">
        <v>76</v>
      </c>
      <c r="AY372" s="257" t="s">
        <v>350</v>
      </c>
    </row>
    <row r="373" s="13" customFormat="1">
      <c r="A373" s="13"/>
      <c r="B373" s="247"/>
      <c r="C373" s="248"/>
      <c r="D373" s="242" t="s">
        <v>361</v>
      </c>
      <c r="E373" s="249" t="s">
        <v>1</v>
      </c>
      <c r="F373" s="250" t="s">
        <v>1579</v>
      </c>
      <c r="G373" s="248"/>
      <c r="H373" s="251">
        <v>0.079000000000000001</v>
      </c>
      <c r="I373" s="252"/>
      <c r="J373" s="248"/>
      <c r="K373" s="248"/>
      <c r="L373" s="253"/>
      <c r="M373" s="254"/>
      <c r="N373" s="255"/>
      <c r="O373" s="255"/>
      <c r="P373" s="255"/>
      <c r="Q373" s="255"/>
      <c r="R373" s="255"/>
      <c r="S373" s="255"/>
      <c r="T373" s="256"/>
      <c r="U373" s="13"/>
      <c r="V373" s="13"/>
      <c r="W373" s="13"/>
      <c r="X373" s="13"/>
      <c r="Y373" s="13"/>
      <c r="Z373" s="13"/>
      <c r="AA373" s="13"/>
      <c r="AB373" s="13"/>
      <c r="AC373" s="13"/>
      <c r="AD373" s="13"/>
      <c r="AE373" s="13"/>
      <c r="AT373" s="257" t="s">
        <v>361</v>
      </c>
      <c r="AU373" s="257" t="s">
        <v>86</v>
      </c>
      <c r="AV373" s="13" t="s">
        <v>86</v>
      </c>
      <c r="AW373" s="13" t="s">
        <v>32</v>
      </c>
      <c r="AX373" s="13" t="s">
        <v>76</v>
      </c>
      <c r="AY373" s="257" t="s">
        <v>350</v>
      </c>
    </row>
    <row r="374" s="13" customFormat="1">
      <c r="A374" s="13"/>
      <c r="B374" s="247"/>
      <c r="C374" s="248"/>
      <c r="D374" s="242" t="s">
        <v>361</v>
      </c>
      <c r="E374" s="249" t="s">
        <v>1</v>
      </c>
      <c r="F374" s="250" t="s">
        <v>1580</v>
      </c>
      <c r="G374" s="248"/>
      <c r="H374" s="251">
        <v>0.058999999999999997</v>
      </c>
      <c r="I374" s="252"/>
      <c r="J374" s="248"/>
      <c r="K374" s="248"/>
      <c r="L374" s="253"/>
      <c r="M374" s="254"/>
      <c r="N374" s="255"/>
      <c r="O374" s="255"/>
      <c r="P374" s="255"/>
      <c r="Q374" s="255"/>
      <c r="R374" s="255"/>
      <c r="S374" s="255"/>
      <c r="T374" s="256"/>
      <c r="U374" s="13"/>
      <c r="V374" s="13"/>
      <c r="W374" s="13"/>
      <c r="X374" s="13"/>
      <c r="Y374" s="13"/>
      <c r="Z374" s="13"/>
      <c r="AA374" s="13"/>
      <c r="AB374" s="13"/>
      <c r="AC374" s="13"/>
      <c r="AD374" s="13"/>
      <c r="AE374" s="13"/>
      <c r="AT374" s="257" t="s">
        <v>361</v>
      </c>
      <c r="AU374" s="257" t="s">
        <v>86</v>
      </c>
      <c r="AV374" s="13" t="s">
        <v>86</v>
      </c>
      <c r="AW374" s="13" t="s">
        <v>32</v>
      </c>
      <c r="AX374" s="13" t="s">
        <v>76</v>
      </c>
      <c r="AY374" s="257" t="s">
        <v>350</v>
      </c>
    </row>
    <row r="375" s="13" customFormat="1">
      <c r="A375" s="13"/>
      <c r="B375" s="247"/>
      <c r="C375" s="248"/>
      <c r="D375" s="242" t="s">
        <v>361</v>
      </c>
      <c r="E375" s="249" t="s">
        <v>1</v>
      </c>
      <c r="F375" s="250" t="s">
        <v>1581</v>
      </c>
      <c r="G375" s="248"/>
      <c r="H375" s="251">
        <v>0.13500000000000001</v>
      </c>
      <c r="I375" s="252"/>
      <c r="J375" s="248"/>
      <c r="K375" s="248"/>
      <c r="L375" s="253"/>
      <c r="M375" s="254"/>
      <c r="N375" s="255"/>
      <c r="O375" s="255"/>
      <c r="P375" s="255"/>
      <c r="Q375" s="255"/>
      <c r="R375" s="255"/>
      <c r="S375" s="255"/>
      <c r="T375" s="256"/>
      <c r="U375" s="13"/>
      <c r="V375" s="13"/>
      <c r="W375" s="13"/>
      <c r="X375" s="13"/>
      <c r="Y375" s="13"/>
      <c r="Z375" s="13"/>
      <c r="AA375" s="13"/>
      <c r="AB375" s="13"/>
      <c r="AC375" s="13"/>
      <c r="AD375" s="13"/>
      <c r="AE375" s="13"/>
      <c r="AT375" s="257" t="s">
        <v>361</v>
      </c>
      <c r="AU375" s="257" t="s">
        <v>86</v>
      </c>
      <c r="AV375" s="13" t="s">
        <v>86</v>
      </c>
      <c r="AW375" s="13" t="s">
        <v>32</v>
      </c>
      <c r="AX375" s="13" t="s">
        <v>76</v>
      </c>
      <c r="AY375" s="257" t="s">
        <v>350</v>
      </c>
    </row>
    <row r="376" s="13" customFormat="1">
      <c r="A376" s="13"/>
      <c r="B376" s="247"/>
      <c r="C376" s="248"/>
      <c r="D376" s="242" t="s">
        <v>361</v>
      </c>
      <c r="E376" s="249" t="s">
        <v>1</v>
      </c>
      <c r="F376" s="250" t="s">
        <v>1582</v>
      </c>
      <c r="G376" s="248"/>
      <c r="H376" s="251">
        <v>0.14399999999999999</v>
      </c>
      <c r="I376" s="252"/>
      <c r="J376" s="248"/>
      <c r="K376" s="248"/>
      <c r="L376" s="253"/>
      <c r="M376" s="254"/>
      <c r="N376" s="255"/>
      <c r="O376" s="255"/>
      <c r="P376" s="255"/>
      <c r="Q376" s="255"/>
      <c r="R376" s="255"/>
      <c r="S376" s="255"/>
      <c r="T376" s="256"/>
      <c r="U376" s="13"/>
      <c r="V376" s="13"/>
      <c r="W376" s="13"/>
      <c r="X376" s="13"/>
      <c r="Y376" s="13"/>
      <c r="Z376" s="13"/>
      <c r="AA376" s="13"/>
      <c r="AB376" s="13"/>
      <c r="AC376" s="13"/>
      <c r="AD376" s="13"/>
      <c r="AE376" s="13"/>
      <c r="AT376" s="257" t="s">
        <v>361</v>
      </c>
      <c r="AU376" s="257" t="s">
        <v>86</v>
      </c>
      <c r="AV376" s="13" t="s">
        <v>86</v>
      </c>
      <c r="AW376" s="13" t="s">
        <v>32</v>
      </c>
      <c r="AX376" s="13" t="s">
        <v>76</v>
      </c>
      <c r="AY376" s="257" t="s">
        <v>350</v>
      </c>
    </row>
    <row r="377" s="13" customFormat="1">
      <c r="A377" s="13"/>
      <c r="B377" s="247"/>
      <c r="C377" s="248"/>
      <c r="D377" s="242" t="s">
        <v>361</v>
      </c>
      <c r="E377" s="249" t="s">
        <v>1</v>
      </c>
      <c r="F377" s="250" t="s">
        <v>1583</v>
      </c>
      <c r="G377" s="248"/>
      <c r="H377" s="251">
        <v>0.129</v>
      </c>
      <c r="I377" s="252"/>
      <c r="J377" s="248"/>
      <c r="K377" s="248"/>
      <c r="L377" s="253"/>
      <c r="M377" s="254"/>
      <c r="N377" s="255"/>
      <c r="O377" s="255"/>
      <c r="P377" s="255"/>
      <c r="Q377" s="255"/>
      <c r="R377" s="255"/>
      <c r="S377" s="255"/>
      <c r="T377" s="256"/>
      <c r="U377" s="13"/>
      <c r="V377" s="13"/>
      <c r="W377" s="13"/>
      <c r="X377" s="13"/>
      <c r="Y377" s="13"/>
      <c r="Z377" s="13"/>
      <c r="AA377" s="13"/>
      <c r="AB377" s="13"/>
      <c r="AC377" s="13"/>
      <c r="AD377" s="13"/>
      <c r="AE377" s="13"/>
      <c r="AT377" s="257" t="s">
        <v>361</v>
      </c>
      <c r="AU377" s="257" t="s">
        <v>86</v>
      </c>
      <c r="AV377" s="13" t="s">
        <v>86</v>
      </c>
      <c r="AW377" s="13" t="s">
        <v>32</v>
      </c>
      <c r="AX377" s="13" t="s">
        <v>76</v>
      </c>
      <c r="AY377" s="257" t="s">
        <v>350</v>
      </c>
    </row>
    <row r="378" s="13" customFormat="1">
      <c r="A378" s="13"/>
      <c r="B378" s="247"/>
      <c r="C378" s="248"/>
      <c r="D378" s="242" t="s">
        <v>361</v>
      </c>
      <c r="E378" s="249" t="s">
        <v>1</v>
      </c>
      <c r="F378" s="250" t="s">
        <v>1584</v>
      </c>
      <c r="G378" s="248"/>
      <c r="H378" s="251">
        <v>0.13900000000000001</v>
      </c>
      <c r="I378" s="252"/>
      <c r="J378" s="248"/>
      <c r="K378" s="248"/>
      <c r="L378" s="253"/>
      <c r="M378" s="254"/>
      <c r="N378" s="255"/>
      <c r="O378" s="255"/>
      <c r="P378" s="255"/>
      <c r="Q378" s="255"/>
      <c r="R378" s="255"/>
      <c r="S378" s="255"/>
      <c r="T378" s="256"/>
      <c r="U378" s="13"/>
      <c r="V378" s="13"/>
      <c r="W378" s="13"/>
      <c r="X378" s="13"/>
      <c r="Y378" s="13"/>
      <c r="Z378" s="13"/>
      <c r="AA378" s="13"/>
      <c r="AB378" s="13"/>
      <c r="AC378" s="13"/>
      <c r="AD378" s="13"/>
      <c r="AE378" s="13"/>
      <c r="AT378" s="257" t="s">
        <v>361</v>
      </c>
      <c r="AU378" s="257" t="s">
        <v>86</v>
      </c>
      <c r="AV378" s="13" t="s">
        <v>86</v>
      </c>
      <c r="AW378" s="13" t="s">
        <v>32</v>
      </c>
      <c r="AX378" s="13" t="s">
        <v>76</v>
      </c>
      <c r="AY378" s="257" t="s">
        <v>350</v>
      </c>
    </row>
    <row r="379" s="13" customFormat="1">
      <c r="A379" s="13"/>
      <c r="B379" s="247"/>
      <c r="C379" s="248"/>
      <c r="D379" s="242" t="s">
        <v>361</v>
      </c>
      <c r="E379" s="249" t="s">
        <v>1</v>
      </c>
      <c r="F379" s="250" t="s">
        <v>1585</v>
      </c>
      <c r="G379" s="248"/>
      <c r="H379" s="251">
        <v>0.031</v>
      </c>
      <c r="I379" s="252"/>
      <c r="J379" s="248"/>
      <c r="K379" s="248"/>
      <c r="L379" s="253"/>
      <c r="M379" s="254"/>
      <c r="N379" s="255"/>
      <c r="O379" s="255"/>
      <c r="P379" s="255"/>
      <c r="Q379" s="255"/>
      <c r="R379" s="255"/>
      <c r="S379" s="255"/>
      <c r="T379" s="256"/>
      <c r="U379" s="13"/>
      <c r="V379" s="13"/>
      <c r="W379" s="13"/>
      <c r="X379" s="13"/>
      <c r="Y379" s="13"/>
      <c r="Z379" s="13"/>
      <c r="AA379" s="13"/>
      <c r="AB379" s="13"/>
      <c r="AC379" s="13"/>
      <c r="AD379" s="13"/>
      <c r="AE379" s="13"/>
      <c r="AT379" s="257" t="s">
        <v>361</v>
      </c>
      <c r="AU379" s="257" t="s">
        <v>86</v>
      </c>
      <c r="AV379" s="13" t="s">
        <v>86</v>
      </c>
      <c r="AW379" s="13" t="s">
        <v>32</v>
      </c>
      <c r="AX379" s="13" t="s">
        <v>76</v>
      </c>
      <c r="AY379" s="257" t="s">
        <v>350</v>
      </c>
    </row>
    <row r="380" s="15" customFormat="1">
      <c r="A380" s="15"/>
      <c r="B380" s="269"/>
      <c r="C380" s="270"/>
      <c r="D380" s="242" t="s">
        <v>361</v>
      </c>
      <c r="E380" s="271" t="s">
        <v>1</v>
      </c>
      <c r="F380" s="272" t="s">
        <v>1536</v>
      </c>
      <c r="G380" s="270"/>
      <c r="H380" s="271" t="s">
        <v>1</v>
      </c>
      <c r="I380" s="273"/>
      <c r="J380" s="270"/>
      <c r="K380" s="270"/>
      <c r="L380" s="274"/>
      <c r="M380" s="275"/>
      <c r="N380" s="276"/>
      <c r="O380" s="276"/>
      <c r="P380" s="276"/>
      <c r="Q380" s="276"/>
      <c r="R380" s="276"/>
      <c r="S380" s="276"/>
      <c r="T380" s="277"/>
      <c r="U380" s="15"/>
      <c r="V380" s="15"/>
      <c r="W380" s="15"/>
      <c r="X380" s="15"/>
      <c r="Y380" s="15"/>
      <c r="Z380" s="15"/>
      <c r="AA380" s="15"/>
      <c r="AB380" s="15"/>
      <c r="AC380" s="15"/>
      <c r="AD380" s="15"/>
      <c r="AE380" s="15"/>
      <c r="AT380" s="278" t="s">
        <v>361</v>
      </c>
      <c r="AU380" s="278" t="s">
        <v>86</v>
      </c>
      <c r="AV380" s="15" t="s">
        <v>84</v>
      </c>
      <c r="AW380" s="15" t="s">
        <v>32</v>
      </c>
      <c r="AX380" s="15" t="s">
        <v>76</v>
      </c>
      <c r="AY380" s="278" t="s">
        <v>350</v>
      </c>
    </row>
    <row r="381" s="13" customFormat="1">
      <c r="A381" s="13"/>
      <c r="B381" s="247"/>
      <c r="C381" s="248"/>
      <c r="D381" s="242" t="s">
        <v>361</v>
      </c>
      <c r="E381" s="249" t="s">
        <v>1</v>
      </c>
      <c r="F381" s="250" t="s">
        <v>1570</v>
      </c>
      <c r="G381" s="248"/>
      <c r="H381" s="251">
        <v>0.044999999999999998</v>
      </c>
      <c r="I381" s="252"/>
      <c r="J381" s="248"/>
      <c r="K381" s="248"/>
      <c r="L381" s="253"/>
      <c r="M381" s="254"/>
      <c r="N381" s="255"/>
      <c r="O381" s="255"/>
      <c r="P381" s="255"/>
      <c r="Q381" s="255"/>
      <c r="R381" s="255"/>
      <c r="S381" s="255"/>
      <c r="T381" s="256"/>
      <c r="U381" s="13"/>
      <c r="V381" s="13"/>
      <c r="W381" s="13"/>
      <c r="X381" s="13"/>
      <c r="Y381" s="13"/>
      <c r="Z381" s="13"/>
      <c r="AA381" s="13"/>
      <c r="AB381" s="13"/>
      <c r="AC381" s="13"/>
      <c r="AD381" s="13"/>
      <c r="AE381" s="13"/>
      <c r="AT381" s="257" t="s">
        <v>361</v>
      </c>
      <c r="AU381" s="257" t="s">
        <v>86</v>
      </c>
      <c r="AV381" s="13" t="s">
        <v>86</v>
      </c>
      <c r="AW381" s="13" t="s">
        <v>32</v>
      </c>
      <c r="AX381" s="13" t="s">
        <v>76</v>
      </c>
      <c r="AY381" s="257" t="s">
        <v>350</v>
      </c>
    </row>
    <row r="382" s="13" customFormat="1">
      <c r="A382" s="13"/>
      <c r="B382" s="247"/>
      <c r="C382" s="248"/>
      <c r="D382" s="242" t="s">
        <v>361</v>
      </c>
      <c r="E382" s="249" t="s">
        <v>1</v>
      </c>
      <c r="F382" s="250" t="s">
        <v>1581</v>
      </c>
      <c r="G382" s="248"/>
      <c r="H382" s="251">
        <v>0.13500000000000001</v>
      </c>
      <c r="I382" s="252"/>
      <c r="J382" s="248"/>
      <c r="K382" s="248"/>
      <c r="L382" s="253"/>
      <c r="M382" s="254"/>
      <c r="N382" s="255"/>
      <c r="O382" s="255"/>
      <c r="P382" s="255"/>
      <c r="Q382" s="255"/>
      <c r="R382" s="255"/>
      <c r="S382" s="255"/>
      <c r="T382" s="256"/>
      <c r="U382" s="13"/>
      <c r="V382" s="13"/>
      <c r="W382" s="13"/>
      <c r="X382" s="13"/>
      <c r="Y382" s="13"/>
      <c r="Z382" s="13"/>
      <c r="AA382" s="13"/>
      <c r="AB382" s="13"/>
      <c r="AC382" s="13"/>
      <c r="AD382" s="13"/>
      <c r="AE382" s="13"/>
      <c r="AT382" s="257" t="s">
        <v>361</v>
      </c>
      <c r="AU382" s="257" t="s">
        <v>86</v>
      </c>
      <c r="AV382" s="13" t="s">
        <v>86</v>
      </c>
      <c r="AW382" s="13" t="s">
        <v>32</v>
      </c>
      <c r="AX382" s="13" t="s">
        <v>76</v>
      </c>
      <c r="AY382" s="257" t="s">
        <v>350</v>
      </c>
    </row>
    <row r="383" s="13" customFormat="1">
      <c r="A383" s="13"/>
      <c r="B383" s="247"/>
      <c r="C383" s="248"/>
      <c r="D383" s="242" t="s">
        <v>361</v>
      </c>
      <c r="E383" s="249" t="s">
        <v>1</v>
      </c>
      <c r="F383" s="250" t="s">
        <v>1586</v>
      </c>
      <c r="G383" s="248"/>
      <c r="H383" s="251">
        <v>0.075999999999999998</v>
      </c>
      <c r="I383" s="252"/>
      <c r="J383" s="248"/>
      <c r="K383" s="248"/>
      <c r="L383" s="253"/>
      <c r="M383" s="254"/>
      <c r="N383" s="255"/>
      <c r="O383" s="255"/>
      <c r="P383" s="255"/>
      <c r="Q383" s="255"/>
      <c r="R383" s="255"/>
      <c r="S383" s="255"/>
      <c r="T383" s="256"/>
      <c r="U383" s="13"/>
      <c r="V383" s="13"/>
      <c r="W383" s="13"/>
      <c r="X383" s="13"/>
      <c r="Y383" s="13"/>
      <c r="Z383" s="13"/>
      <c r="AA383" s="13"/>
      <c r="AB383" s="13"/>
      <c r="AC383" s="13"/>
      <c r="AD383" s="13"/>
      <c r="AE383" s="13"/>
      <c r="AT383" s="257" t="s">
        <v>361</v>
      </c>
      <c r="AU383" s="257" t="s">
        <v>86</v>
      </c>
      <c r="AV383" s="13" t="s">
        <v>86</v>
      </c>
      <c r="AW383" s="13" t="s">
        <v>32</v>
      </c>
      <c r="AX383" s="13" t="s">
        <v>76</v>
      </c>
      <c r="AY383" s="257" t="s">
        <v>350</v>
      </c>
    </row>
    <row r="384" s="13" customFormat="1">
      <c r="A384" s="13"/>
      <c r="B384" s="247"/>
      <c r="C384" s="248"/>
      <c r="D384" s="242" t="s">
        <v>361</v>
      </c>
      <c r="E384" s="249" t="s">
        <v>1</v>
      </c>
      <c r="F384" s="250" t="s">
        <v>1587</v>
      </c>
      <c r="G384" s="248"/>
      <c r="H384" s="251">
        <v>0.104</v>
      </c>
      <c r="I384" s="252"/>
      <c r="J384" s="248"/>
      <c r="K384" s="248"/>
      <c r="L384" s="253"/>
      <c r="M384" s="254"/>
      <c r="N384" s="255"/>
      <c r="O384" s="255"/>
      <c r="P384" s="255"/>
      <c r="Q384" s="255"/>
      <c r="R384" s="255"/>
      <c r="S384" s="255"/>
      <c r="T384" s="256"/>
      <c r="U384" s="13"/>
      <c r="V384" s="13"/>
      <c r="W384" s="13"/>
      <c r="X384" s="13"/>
      <c r="Y384" s="13"/>
      <c r="Z384" s="13"/>
      <c r="AA384" s="13"/>
      <c r="AB384" s="13"/>
      <c r="AC384" s="13"/>
      <c r="AD384" s="13"/>
      <c r="AE384" s="13"/>
      <c r="AT384" s="257" t="s">
        <v>361</v>
      </c>
      <c r="AU384" s="257" t="s">
        <v>86</v>
      </c>
      <c r="AV384" s="13" t="s">
        <v>86</v>
      </c>
      <c r="AW384" s="13" t="s">
        <v>32</v>
      </c>
      <c r="AX384" s="13" t="s">
        <v>76</v>
      </c>
      <c r="AY384" s="257" t="s">
        <v>350</v>
      </c>
    </row>
    <row r="385" s="13" customFormat="1">
      <c r="A385" s="13"/>
      <c r="B385" s="247"/>
      <c r="C385" s="248"/>
      <c r="D385" s="242" t="s">
        <v>361</v>
      </c>
      <c r="E385" s="249" t="s">
        <v>1</v>
      </c>
      <c r="F385" s="250" t="s">
        <v>1588</v>
      </c>
      <c r="G385" s="248"/>
      <c r="H385" s="251">
        <v>0.127</v>
      </c>
      <c r="I385" s="252"/>
      <c r="J385" s="248"/>
      <c r="K385" s="248"/>
      <c r="L385" s="253"/>
      <c r="M385" s="254"/>
      <c r="N385" s="255"/>
      <c r="O385" s="255"/>
      <c r="P385" s="255"/>
      <c r="Q385" s="255"/>
      <c r="R385" s="255"/>
      <c r="S385" s="255"/>
      <c r="T385" s="256"/>
      <c r="U385" s="13"/>
      <c r="V385" s="13"/>
      <c r="W385" s="13"/>
      <c r="X385" s="13"/>
      <c r="Y385" s="13"/>
      <c r="Z385" s="13"/>
      <c r="AA385" s="13"/>
      <c r="AB385" s="13"/>
      <c r="AC385" s="13"/>
      <c r="AD385" s="13"/>
      <c r="AE385" s="13"/>
      <c r="AT385" s="257" t="s">
        <v>361</v>
      </c>
      <c r="AU385" s="257" t="s">
        <v>86</v>
      </c>
      <c r="AV385" s="13" t="s">
        <v>86</v>
      </c>
      <c r="AW385" s="13" t="s">
        <v>32</v>
      </c>
      <c r="AX385" s="13" t="s">
        <v>76</v>
      </c>
      <c r="AY385" s="257" t="s">
        <v>350</v>
      </c>
    </row>
    <row r="386" s="13" customFormat="1">
      <c r="A386" s="13"/>
      <c r="B386" s="247"/>
      <c r="C386" s="248"/>
      <c r="D386" s="242" t="s">
        <v>361</v>
      </c>
      <c r="E386" s="249" t="s">
        <v>1</v>
      </c>
      <c r="F386" s="250" t="s">
        <v>1589</v>
      </c>
      <c r="G386" s="248"/>
      <c r="H386" s="251">
        <v>0.098000000000000004</v>
      </c>
      <c r="I386" s="252"/>
      <c r="J386" s="248"/>
      <c r="K386" s="248"/>
      <c r="L386" s="253"/>
      <c r="M386" s="254"/>
      <c r="N386" s="255"/>
      <c r="O386" s="255"/>
      <c r="P386" s="255"/>
      <c r="Q386" s="255"/>
      <c r="R386" s="255"/>
      <c r="S386" s="255"/>
      <c r="T386" s="256"/>
      <c r="U386" s="13"/>
      <c r="V386" s="13"/>
      <c r="W386" s="13"/>
      <c r="X386" s="13"/>
      <c r="Y386" s="13"/>
      <c r="Z386" s="13"/>
      <c r="AA386" s="13"/>
      <c r="AB386" s="13"/>
      <c r="AC386" s="13"/>
      <c r="AD386" s="13"/>
      <c r="AE386" s="13"/>
      <c r="AT386" s="257" t="s">
        <v>361</v>
      </c>
      <c r="AU386" s="257" t="s">
        <v>86</v>
      </c>
      <c r="AV386" s="13" t="s">
        <v>86</v>
      </c>
      <c r="AW386" s="13" t="s">
        <v>32</v>
      </c>
      <c r="AX386" s="13" t="s">
        <v>76</v>
      </c>
      <c r="AY386" s="257" t="s">
        <v>350</v>
      </c>
    </row>
    <row r="387" s="13" customFormat="1">
      <c r="A387" s="13"/>
      <c r="B387" s="247"/>
      <c r="C387" s="248"/>
      <c r="D387" s="242" t="s">
        <v>361</v>
      </c>
      <c r="E387" s="249" t="s">
        <v>1</v>
      </c>
      <c r="F387" s="250" t="s">
        <v>1590</v>
      </c>
      <c r="G387" s="248"/>
      <c r="H387" s="251">
        <v>0.050999999999999997</v>
      </c>
      <c r="I387" s="252"/>
      <c r="J387" s="248"/>
      <c r="K387" s="248"/>
      <c r="L387" s="253"/>
      <c r="M387" s="254"/>
      <c r="N387" s="255"/>
      <c r="O387" s="255"/>
      <c r="P387" s="255"/>
      <c r="Q387" s="255"/>
      <c r="R387" s="255"/>
      <c r="S387" s="255"/>
      <c r="T387" s="256"/>
      <c r="U387" s="13"/>
      <c r="V387" s="13"/>
      <c r="W387" s="13"/>
      <c r="X387" s="13"/>
      <c r="Y387" s="13"/>
      <c r="Z387" s="13"/>
      <c r="AA387" s="13"/>
      <c r="AB387" s="13"/>
      <c r="AC387" s="13"/>
      <c r="AD387" s="13"/>
      <c r="AE387" s="13"/>
      <c r="AT387" s="257" t="s">
        <v>361</v>
      </c>
      <c r="AU387" s="257" t="s">
        <v>86</v>
      </c>
      <c r="AV387" s="13" t="s">
        <v>86</v>
      </c>
      <c r="AW387" s="13" t="s">
        <v>32</v>
      </c>
      <c r="AX387" s="13" t="s">
        <v>76</v>
      </c>
      <c r="AY387" s="257" t="s">
        <v>350</v>
      </c>
    </row>
    <row r="388" s="13" customFormat="1">
      <c r="A388" s="13"/>
      <c r="B388" s="247"/>
      <c r="C388" s="248"/>
      <c r="D388" s="242" t="s">
        <v>361</v>
      </c>
      <c r="E388" s="249" t="s">
        <v>1</v>
      </c>
      <c r="F388" s="250" t="s">
        <v>1591</v>
      </c>
      <c r="G388" s="248"/>
      <c r="H388" s="251">
        <v>0.056000000000000001</v>
      </c>
      <c r="I388" s="252"/>
      <c r="J388" s="248"/>
      <c r="K388" s="248"/>
      <c r="L388" s="253"/>
      <c r="M388" s="254"/>
      <c r="N388" s="255"/>
      <c r="O388" s="255"/>
      <c r="P388" s="255"/>
      <c r="Q388" s="255"/>
      <c r="R388" s="255"/>
      <c r="S388" s="255"/>
      <c r="T388" s="256"/>
      <c r="U388" s="13"/>
      <c r="V388" s="13"/>
      <c r="W388" s="13"/>
      <c r="X388" s="13"/>
      <c r="Y388" s="13"/>
      <c r="Z388" s="13"/>
      <c r="AA388" s="13"/>
      <c r="AB388" s="13"/>
      <c r="AC388" s="13"/>
      <c r="AD388" s="13"/>
      <c r="AE388" s="13"/>
      <c r="AT388" s="257" t="s">
        <v>361</v>
      </c>
      <c r="AU388" s="257" t="s">
        <v>86</v>
      </c>
      <c r="AV388" s="13" t="s">
        <v>86</v>
      </c>
      <c r="AW388" s="13" t="s">
        <v>32</v>
      </c>
      <c r="AX388" s="13" t="s">
        <v>76</v>
      </c>
      <c r="AY388" s="257" t="s">
        <v>350</v>
      </c>
    </row>
    <row r="389" s="15" customFormat="1">
      <c r="A389" s="15"/>
      <c r="B389" s="269"/>
      <c r="C389" s="270"/>
      <c r="D389" s="242" t="s">
        <v>361</v>
      </c>
      <c r="E389" s="271" t="s">
        <v>1</v>
      </c>
      <c r="F389" s="272" t="s">
        <v>1524</v>
      </c>
      <c r="G389" s="270"/>
      <c r="H389" s="271" t="s">
        <v>1</v>
      </c>
      <c r="I389" s="273"/>
      <c r="J389" s="270"/>
      <c r="K389" s="270"/>
      <c r="L389" s="274"/>
      <c r="M389" s="275"/>
      <c r="N389" s="276"/>
      <c r="O389" s="276"/>
      <c r="P389" s="276"/>
      <c r="Q389" s="276"/>
      <c r="R389" s="276"/>
      <c r="S389" s="276"/>
      <c r="T389" s="277"/>
      <c r="U389" s="15"/>
      <c r="V389" s="15"/>
      <c r="W389" s="15"/>
      <c r="X389" s="15"/>
      <c r="Y389" s="15"/>
      <c r="Z389" s="15"/>
      <c r="AA389" s="15"/>
      <c r="AB389" s="15"/>
      <c r="AC389" s="15"/>
      <c r="AD389" s="15"/>
      <c r="AE389" s="15"/>
      <c r="AT389" s="278" t="s">
        <v>361</v>
      </c>
      <c r="AU389" s="278" t="s">
        <v>86</v>
      </c>
      <c r="AV389" s="15" t="s">
        <v>84</v>
      </c>
      <c r="AW389" s="15" t="s">
        <v>32</v>
      </c>
      <c r="AX389" s="15" t="s">
        <v>76</v>
      </c>
      <c r="AY389" s="278" t="s">
        <v>350</v>
      </c>
    </row>
    <row r="390" s="13" customFormat="1">
      <c r="A390" s="13"/>
      <c r="B390" s="247"/>
      <c r="C390" s="248"/>
      <c r="D390" s="242" t="s">
        <v>361</v>
      </c>
      <c r="E390" s="249" t="s">
        <v>1</v>
      </c>
      <c r="F390" s="250" t="s">
        <v>1590</v>
      </c>
      <c r="G390" s="248"/>
      <c r="H390" s="251">
        <v>0.050999999999999997</v>
      </c>
      <c r="I390" s="252"/>
      <c r="J390" s="248"/>
      <c r="K390" s="248"/>
      <c r="L390" s="253"/>
      <c r="M390" s="254"/>
      <c r="N390" s="255"/>
      <c r="O390" s="255"/>
      <c r="P390" s="255"/>
      <c r="Q390" s="255"/>
      <c r="R390" s="255"/>
      <c r="S390" s="255"/>
      <c r="T390" s="256"/>
      <c r="U390" s="13"/>
      <c r="V390" s="13"/>
      <c r="W390" s="13"/>
      <c r="X390" s="13"/>
      <c r="Y390" s="13"/>
      <c r="Z390" s="13"/>
      <c r="AA390" s="13"/>
      <c r="AB390" s="13"/>
      <c r="AC390" s="13"/>
      <c r="AD390" s="13"/>
      <c r="AE390" s="13"/>
      <c r="AT390" s="257" t="s">
        <v>361</v>
      </c>
      <c r="AU390" s="257" t="s">
        <v>86</v>
      </c>
      <c r="AV390" s="13" t="s">
        <v>86</v>
      </c>
      <c r="AW390" s="13" t="s">
        <v>32</v>
      </c>
      <c r="AX390" s="13" t="s">
        <v>76</v>
      </c>
      <c r="AY390" s="257" t="s">
        <v>350</v>
      </c>
    </row>
    <row r="391" s="13" customFormat="1">
      <c r="A391" s="13"/>
      <c r="B391" s="247"/>
      <c r="C391" s="248"/>
      <c r="D391" s="242" t="s">
        <v>361</v>
      </c>
      <c r="E391" s="249" t="s">
        <v>1</v>
      </c>
      <c r="F391" s="250" t="s">
        <v>1591</v>
      </c>
      <c r="G391" s="248"/>
      <c r="H391" s="251">
        <v>0.056000000000000001</v>
      </c>
      <c r="I391" s="252"/>
      <c r="J391" s="248"/>
      <c r="K391" s="248"/>
      <c r="L391" s="253"/>
      <c r="M391" s="254"/>
      <c r="N391" s="255"/>
      <c r="O391" s="255"/>
      <c r="P391" s="255"/>
      <c r="Q391" s="255"/>
      <c r="R391" s="255"/>
      <c r="S391" s="255"/>
      <c r="T391" s="256"/>
      <c r="U391" s="13"/>
      <c r="V391" s="13"/>
      <c r="W391" s="13"/>
      <c r="X391" s="13"/>
      <c r="Y391" s="13"/>
      <c r="Z391" s="13"/>
      <c r="AA391" s="13"/>
      <c r="AB391" s="13"/>
      <c r="AC391" s="13"/>
      <c r="AD391" s="13"/>
      <c r="AE391" s="13"/>
      <c r="AT391" s="257" t="s">
        <v>361</v>
      </c>
      <c r="AU391" s="257" t="s">
        <v>86</v>
      </c>
      <c r="AV391" s="13" t="s">
        <v>86</v>
      </c>
      <c r="AW391" s="13" t="s">
        <v>32</v>
      </c>
      <c r="AX391" s="13" t="s">
        <v>76</v>
      </c>
      <c r="AY391" s="257" t="s">
        <v>350</v>
      </c>
    </row>
    <row r="392" s="13" customFormat="1">
      <c r="A392" s="13"/>
      <c r="B392" s="247"/>
      <c r="C392" s="248"/>
      <c r="D392" s="242" t="s">
        <v>361</v>
      </c>
      <c r="E392" s="249" t="s">
        <v>1</v>
      </c>
      <c r="F392" s="250" t="s">
        <v>1592</v>
      </c>
      <c r="G392" s="248"/>
      <c r="H392" s="251">
        <v>0.058000000000000003</v>
      </c>
      <c r="I392" s="252"/>
      <c r="J392" s="248"/>
      <c r="K392" s="248"/>
      <c r="L392" s="253"/>
      <c r="M392" s="254"/>
      <c r="N392" s="255"/>
      <c r="O392" s="255"/>
      <c r="P392" s="255"/>
      <c r="Q392" s="255"/>
      <c r="R392" s="255"/>
      <c r="S392" s="255"/>
      <c r="T392" s="256"/>
      <c r="U392" s="13"/>
      <c r="V392" s="13"/>
      <c r="W392" s="13"/>
      <c r="X392" s="13"/>
      <c r="Y392" s="13"/>
      <c r="Z392" s="13"/>
      <c r="AA392" s="13"/>
      <c r="AB392" s="13"/>
      <c r="AC392" s="13"/>
      <c r="AD392" s="13"/>
      <c r="AE392" s="13"/>
      <c r="AT392" s="257" t="s">
        <v>361</v>
      </c>
      <c r="AU392" s="257" t="s">
        <v>86</v>
      </c>
      <c r="AV392" s="13" t="s">
        <v>86</v>
      </c>
      <c r="AW392" s="13" t="s">
        <v>32</v>
      </c>
      <c r="AX392" s="13" t="s">
        <v>76</v>
      </c>
      <c r="AY392" s="257" t="s">
        <v>350</v>
      </c>
    </row>
    <row r="393" s="13" customFormat="1">
      <c r="A393" s="13"/>
      <c r="B393" s="247"/>
      <c r="C393" s="248"/>
      <c r="D393" s="242" t="s">
        <v>361</v>
      </c>
      <c r="E393" s="249" t="s">
        <v>1</v>
      </c>
      <c r="F393" s="250" t="s">
        <v>1593</v>
      </c>
      <c r="G393" s="248"/>
      <c r="H393" s="251">
        <v>0.14399999999999999</v>
      </c>
      <c r="I393" s="252"/>
      <c r="J393" s="248"/>
      <c r="K393" s="248"/>
      <c r="L393" s="253"/>
      <c r="M393" s="254"/>
      <c r="N393" s="255"/>
      <c r="O393" s="255"/>
      <c r="P393" s="255"/>
      <c r="Q393" s="255"/>
      <c r="R393" s="255"/>
      <c r="S393" s="255"/>
      <c r="T393" s="256"/>
      <c r="U393" s="13"/>
      <c r="V393" s="13"/>
      <c r="W393" s="13"/>
      <c r="X393" s="13"/>
      <c r="Y393" s="13"/>
      <c r="Z393" s="13"/>
      <c r="AA393" s="13"/>
      <c r="AB393" s="13"/>
      <c r="AC393" s="13"/>
      <c r="AD393" s="13"/>
      <c r="AE393" s="13"/>
      <c r="AT393" s="257" t="s">
        <v>361</v>
      </c>
      <c r="AU393" s="257" t="s">
        <v>86</v>
      </c>
      <c r="AV393" s="13" t="s">
        <v>86</v>
      </c>
      <c r="AW393" s="13" t="s">
        <v>32</v>
      </c>
      <c r="AX393" s="13" t="s">
        <v>76</v>
      </c>
      <c r="AY393" s="257" t="s">
        <v>350</v>
      </c>
    </row>
    <row r="394" s="14" customFormat="1">
      <c r="A394" s="14"/>
      <c r="B394" s="258"/>
      <c r="C394" s="259"/>
      <c r="D394" s="242" t="s">
        <v>361</v>
      </c>
      <c r="E394" s="260" t="s">
        <v>1</v>
      </c>
      <c r="F394" s="261" t="s">
        <v>364</v>
      </c>
      <c r="G394" s="259"/>
      <c r="H394" s="262">
        <v>2.5510000000000002</v>
      </c>
      <c r="I394" s="263"/>
      <c r="J394" s="259"/>
      <c r="K394" s="259"/>
      <c r="L394" s="264"/>
      <c r="M394" s="265"/>
      <c r="N394" s="266"/>
      <c r="O394" s="266"/>
      <c r="P394" s="266"/>
      <c r="Q394" s="266"/>
      <c r="R394" s="266"/>
      <c r="S394" s="266"/>
      <c r="T394" s="267"/>
      <c r="U394" s="14"/>
      <c r="V394" s="14"/>
      <c r="W394" s="14"/>
      <c r="X394" s="14"/>
      <c r="Y394" s="14"/>
      <c r="Z394" s="14"/>
      <c r="AA394" s="14"/>
      <c r="AB394" s="14"/>
      <c r="AC394" s="14"/>
      <c r="AD394" s="14"/>
      <c r="AE394" s="14"/>
      <c r="AT394" s="268" t="s">
        <v>361</v>
      </c>
      <c r="AU394" s="268" t="s">
        <v>86</v>
      </c>
      <c r="AV394" s="14" t="s">
        <v>357</v>
      </c>
      <c r="AW394" s="14" t="s">
        <v>32</v>
      </c>
      <c r="AX394" s="14" t="s">
        <v>84</v>
      </c>
      <c r="AY394" s="268" t="s">
        <v>350</v>
      </c>
    </row>
    <row r="395" s="2" customFormat="1" ht="24.15" customHeight="1">
      <c r="A395" s="39"/>
      <c r="B395" s="40"/>
      <c r="C395" s="229" t="s">
        <v>834</v>
      </c>
      <c r="D395" s="229" t="s">
        <v>352</v>
      </c>
      <c r="E395" s="230" t="s">
        <v>1594</v>
      </c>
      <c r="F395" s="231" t="s">
        <v>1595</v>
      </c>
      <c r="G395" s="232" t="s">
        <v>483</v>
      </c>
      <c r="H395" s="233">
        <v>0.92700000000000005</v>
      </c>
      <c r="I395" s="234"/>
      <c r="J395" s="235">
        <f>ROUND(I395*H395,2)</f>
        <v>0</v>
      </c>
      <c r="K395" s="231" t="s">
        <v>356</v>
      </c>
      <c r="L395" s="45"/>
      <c r="M395" s="236" t="s">
        <v>1</v>
      </c>
      <c r="N395" s="237" t="s">
        <v>41</v>
      </c>
      <c r="O395" s="92"/>
      <c r="P395" s="238">
        <f>O395*H395</f>
        <v>0</v>
      </c>
      <c r="Q395" s="238">
        <v>1.0900000000000001</v>
      </c>
      <c r="R395" s="238">
        <f>Q395*H395</f>
        <v>1.0104300000000002</v>
      </c>
      <c r="S395" s="238">
        <v>0</v>
      </c>
      <c r="T395" s="239">
        <f>S395*H395</f>
        <v>0</v>
      </c>
      <c r="U395" s="39"/>
      <c r="V395" s="39"/>
      <c r="W395" s="39"/>
      <c r="X395" s="39"/>
      <c r="Y395" s="39"/>
      <c r="Z395" s="39"/>
      <c r="AA395" s="39"/>
      <c r="AB395" s="39"/>
      <c r="AC395" s="39"/>
      <c r="AD395" s="39"/>
      <c r="AE395" s="39"/>
      <c r="AR395" s="240" t="s">
        <v>357</v>
      </c>
      <c r="AT395" s="240" t="s">
        <v>352</v>
      </c>
      <c r="AU395" s="240" t="s">
        <v>86</v>
      </c>
      <c r="AY395" s="18" t="s">
        <v>350</v>
      </c>
      <c r="BE395" s="241">
        <f>IF(N395="základní",J395,0)</f>
        <v>0</v>
      </c>
      <c r="BF395" s="241">
        <f>IF(N395="snížená",J395,0)</f>
        <v>0</v>
      </c>
      <c r="BG395" s="241">
        <f>IF(N395="zákl. přenesená",J395,0)</f>
        <v>0</v>
      </c>
      <c r="BH395" s="241">
        <f>IF(N395="sníž. přenesená",J395,0)</f>
        <v>0</v>
      </c>
      <c r="BI395" s="241">
        <f>IF(N395="nulová",J395,0)</f>
        <v>0</v>
      </c>
      <c r="BJ395" s="18" t="s">
        <v>84</v>
      </c>
      <c r="BK395" s="241">
        <f>ROUND(I395*H395,2)</f>
        <v>0</v>
      </c>
      <c r="BL395" s="18" t="s">
        <v>357</v>
      </c>
      <c r="BM395" s="240" t="s">
        <v>1596</v>
      </c>
    </row>
    <row r="396" s="2" customFormat="1">
      <c r="A396" s="39"/>
      <c r="B396" s="40"/>
      <c r="C396" s="41"/>
      <c r="D396" s="242" t="s">
        <v>359</v>
      </c>
      <c r="E396" s="41"/>
      <c r="F396" s="243" t="s">
        <v>1597</v>
      </c>
      <c r="G396" s="41"/>
      <c r="H396" s="41"/>
      <c r="I396" s="244"/>
      <c r="J396" s="41"/>
      <c r="K396" s="41"/>
      <c r="L396" s="45"/>
      <c r="M396" s="245"/>
      <c r="N396" s="246"/>
      <c r="O396" s="92"/>
      <c r="P396" s="92"/>
      <c r="Q396" s="92"/>
      <c r="R396" s="92"/>
      <c r="S396" s="92"/>
      <c r="T396" s="93"/>
      <c r="U396" s="39"/>
      <c r="V396" s="39"/>
      <c r="W396" s="39"/>
      <c r="X396" s="39"/>
      <c r="Y396" s="39"/>
      <c r="Z396" s="39"/>
      <c r="AA396" s="39"/>
      <c r="AB396" s="39"/>
      <c r="AC396" s="39"/>
      <c r="AD396" s="39"/>
      <c r="AE396" s="39"/>
      <c r="AT396" s="18" t="s">
        <v>359</v>
      </c>
      <c r="AU396" s="18" t="s">
        <v>86</v>
      </c>
    </row>
    <row r="397" s="15" customFormat="1">
      <c r="A397" s="15"/>
      <c r="B397" s="269"/>
      <c r="C397" s="270"/>
      <c r="D397" s="242" t="s">
        <v>361</v>
      </c>
      <c r="E397" s="271" t="s">
        <v>1</v>
      </c>
      <c r="F397" s="272" t="s">
        <v>1598</v>
      </c>
      <c r="G397" s="270"/>
      <c r="H397" s="271" t="s">
        <v>1</v>
      </c>
      <c r="I397" s="273"/>
      <c r="J397" s="270"/>
      <c r="K397" s="270"/>
      <c r="L397" s="274"/>
      <c r="M397" s="275"/>
      <c r="N397" s="276"/>
      <c r="O397" s="276"/>
      <c r="P397" s="276"/>
      <c r="Q397" s="276"/>
      <c r="R397" s="276"/>
      <c r="S397" s="276"/>
      <c r="T397" s="277"/>
      <c r="U397" s="15"/>
      <c r="V397" s="15"/>
      <c r="W397" s="15"/>
      <c r="X397" s="15"/>
      <c r="Y397" s="15"/>
      <c r="Z397" s="15"/>
      <c r="AA397" s="15"/>
      <c r="AB397" s="15"/>
      <c r="AC397" s="15"/>
      <c r="AD397" s="15"/>
      <c r="AE397" s="15"/>
      <c r="AT397" s="278" t="s">
        <v>361</v>
      </c>
      <c r="AU397" s="278" t="s">
        <v>86</v>
      </c>
      <c r="AV397" s="15" t="s">
        <v>84</v>
      </c>
      <c r="AW397" s="15" t="s">
        <v>32</v>
      </c>
      <c r="AX397" s="15" t="s">
        <v>76</v>
      </c>
      <c r="AY397" s="278" t="s">
        <v>350</v>
      </c>
    </row>
    <row r="398" s="13" customFormat="1">
      <c r="A398" s="13"/>
      <c r="B398" s="247"/>
      <c r="C398" s="248"/>
      <c r="D398" s="242" t="s">
        <v>361</v>
      </c>
      <c r="E398" s="249" t="s">
        <v>1</v>
      </c>
      <c r="F398" s="250" t="s">
        <v>1599</v>
      </c>
      <c r="G398" s="248"/>
      <c r="H398" s="251">
        <v>0.36799999999999999</v>
      </c>
      <c r="I398" s="252"/>
      <c r="J398" s="248"/>
      <c r="K398" s="248"/>
      <c r="L398" s="253"/>
      <c r="M398" s="254"/>
      <c r="N398" s="255"/>
      <c r="O398" s="255"/>
      <c r="P398" s="255"/>
      <c r="Q398" s="255"/>
      <c r="R398" s="255"/>
      <c r="S398" s="255"/>
      <c r="T398" s="256"/>
      <c r="U398" s="13"/>
      <c r="V398" s="13"/>
      <c r="W398" s="13"/>
      <c r="X398" s="13"/>
      <c r="Y398" s="13"/>
      <c r="Z398" s="13"/>
      <c r="AA398" s="13"/>
      <c r="AB398" s="13"/>
      <c r="AC398" s="13"/>
      <c r="AD398" s="13"/>
      <c r="AE398" s="13"/>
      <c r="AT398" s="257" t="s">
        <v>361</v>
      </c>
      <c r="AU398" s="257" t="s">
        <v>86</v>
      </c>
      <c r="AV398" s="13" t="s">
        <v>86</v>
      </c>
      <c r="AW398" s="13" t="s">
        <v>32</v>
      </c>
      <c r="AX398" s="13" t="s">
        <v>76</v>
      </c>
      <c r="AY398" s="257" t="s">
        <v>350</v>
      </c>
    </row>
    <row r="399" s="15" customFormat="1">
      <c r="A399" s="15"/>
      <c r="B399" s="269"/>
      <c r="C399" s="270"/>
      <c r="D399" s="242" t="s">
        <v>361</v>
      </c>
      <c r="E399" s="271" t="s">
        <v>1</v>
      </c>
      <c r="F399" s="272" t="s">
        <v>1530</v>
      </c>
      <c r="G399" s="270"/>
      <c r="H399" s="271" t="s">
        <v>1</v>
      </c>
      <c r="I399" s="273"/>
      <c r="J399" s="270"/>
      <c r="K399" s="270"/>
      <c r="L399" s="274"/>
      <c r="M399" s="275"/>
      <c r="N399" s="276"/>
      <c r="O399" s="276"/>
      <c r="P399" s="276"/>
      <c r="Q399" s="276"/>
      <c r="R399" s="276"/>
      <c r="S399" s="276"/>
      <c r="T399" s="277"/>
      <c r="U399" s="15"/>
      <c r="V399" s="15"/>
      <c r="W399" s="15"/>
      <c r="X399" s="15"/>
      <c r="Y399" s="15"/>
      <c r="Z399" s="15"/>
      <c r="AA399" s="15"/>
      <c r="AB399" s="15"/>
      <c r="AC399" s="15"/>
      <c r="AD399" s="15"/>
      <c r="AE399" s="15"/>
      <c r="AT399" s="278" t="s">
        <v>361</v>
      </c>
      <c r="AU399" s="278" t="s">
        <v>86</v>
      </c>
      <c r="AV399" s="15" t="s">
        <v>84</v>
      </c>
      <c r="AW399" s="15" t="s">
        <v>32</v>
      </c>
      <c r="AX399" s="15" t="s">
        <v>76</v>
      </c>
      <c r="AY399" s="278" t="s">
        <v>350</v>
      </c>
    </row>
    <row r="400" s="13" customFormat="1">
      <c r="A400" s="13"/>
      <c r="B400" s="247"/>
      <c r="C400" s="248"/>
      <c r="D400" s="242" t="s">
        <v>361</v>
      </c>
      <c r="E400" s="249" t="s">
        <v>1</v>
      </c>
      <c r="F400" s="250" t="s">
        <v>1600</v>
      </c>
      <c r="G400" s="248"/>
      <c r="H400" s="251">
        <v>0.55900000000000005</v>
      </c>
      <c r="I400" s="252"/>
      <c r="J400" s="248"/>
      <c r="K400" s="248"/>
      <c r="L400" s="253"/>
      <c r="M400" s="254"/>
      <c r="N400" s="255"/>
      <c r="O400" s="255"/>
      <c r="P400" s="255"/>
      <c r="Q400" s="255"/>
      <c r="R400" s="255"/>
      <c r="S400" s="255"/>
      <c r="T400" s="256"/>
      <c r="U400" s="13"/>
      <c r="V400" s="13"/>
      <c r="W400" s="13"/>
      <c r="X400" s="13"/>
      <c r="Y400" s="13"/>
      <c r="Z400" s="13"/>
      <c r="AA400" s="13"/>
      <c r="AB400" s="13"/>
      <c r="AC400" s="13"/>
      <c r="AD400" s="13"/>
      <c r="AE400" s="13"/>
      <c r="AT400" s="257" t="s">
        <v>361</v>
      </c>
      <c r="AU400" s="257" t="s">
        <v>86</v>
      </c>
      <c r="AV400" s="13" t="s">
        <v>86</v>
      </c>
      <c r="AW400" s="13" t="s">
        <v>32</v>
      </c>
      <c r="AX400" s="13" t="s">
        <v>76</v>
      </c>
      <c r="AY400" s="257" t="s">
        <v>350</v>
      </c>
    </row>
    <row r="401" s="14" customFormat="1">
      <c r="A401" s="14"/>
      <c r="B401" s="258"/>
      <c r="C401" s="259"/>
      <c r="D401" s="242" t="s">
        <v>361</v>
      </c>
      <c r="E401" s="260" t="s">
        <v>1</v>
      </c>
      <c r="F401" s="261" t="s">
        <v>364</v>
      </c>
      <c r="G401" s="259"/>
      <c r="H401" s="262">
        <v>0.92700000000000005</v>
      </c>
      <c r="I401" s="263"/>
      <c r="J401" s="259"/>
      <c r="K401" s="259"/>
      <c r="L401" s="264"/>
      <c r="M401" s="265"/>
      <c r="N401" s="266"/>
      <c r="O401" s="266"/>
      <c r="P401" s="266"/>
      <c r="Q401" s="266"/>
      <c r="R401" s="266"/>
      <c r="S401" s="266"/>
      <c r="T401" s="267"/>
      <c r="U401" s="14"/>
      <c r="V401" s="14"/>
      <c r="W401" s="14"/>
      <c r="X401" s="14"/>
      <c r="Y401" s="14"/>
      <c r="Z401" s="14"/>
      <c r="AA401" s="14"/>
      <c r="AB401" s="14"/>
      <c r="AC401" s="14"/>
      <c r="AD401" s="14"/>
      <c r="AE401" s="14"/>
      <c r="AT401" s="268" t="s">
        <v>361</v>
      </c>
      <c r="AU401" s="268" t="s">
        <v>86</v>
      </c>
      <c r="AV401" s="14" t="s">
        <v>357</v>
      </c>
      <c r="AW401" s="14" t="s">
        <v>32</v>
      </c>
      <c r="AX401" s="14" t="s">
        <v>84</v>
      </c>
      <c r="AY401" s="268" t="s">
        <v>350</v>
      </c>
    </row>
    <row r="402" s="2" customFormat="1" ht="24.15" customHeight="1">
      <c r="A402" s="39"/>
      <c r="B402" s="40"/>
      <c r="C402" s="229" t="s">
        <v>854</v>
      </c>
      <c r="D402" s="229" t="s">
        <v>352</v>
      </c>
      <c r="E402" s="230" t="s">
        <v>1601</v>
      </c>
      <c r="F402" s="231" t="s">
        <v>1602</v>
      </c>
      <c r="G402" s="232" t="s">
        <v>551</v>
      </c>
      <c r="H402" s="233">
        <v>2.5</v>
      </c>
      <c r="I402" s="234"/>
      <c r="J402" s="235">
        <f>ROUND(I402*H402,2)</f>
        <v>0</v>
      </c>
      <c r="K402" s="231" t="s">
        <v>356</v>
      </c>
      <c r="L402" s="45"/>
      <c r="M402" s="236" t="s">
        <v>1</v>
      </c>
      <c r="N402" s="237" t="s">
        <v>41</v>
      </c>
      <c r="O402" s="92"/>
      <c r="P402" s="238">
        <f>O402*H402</f>
        <v>0</v>
      </c>
      <c r="Q402" s="238">
        <v>0.00023000000000000001</v>
      </c>
      <c r="R402" s="238">
        <f>Q402*H402</f>
        <v>0.00057499999999999999</v>
      </c>
      <c r="S402" s="238">
        <v>0</v>
      </c>
      <c r="T402" s="239">
        <f>S402*H402</f>
        <v>0</v>
      </c>
      <c r="U402" s="39"/>
      <c r="V402" s="39"/>
      <c r="W402" s="39"/>
      <c r="X402" s="39"/>
      <c r="Y402" s="39"/>
      <c r="Z402" s="39"/>
      <c r="AA402" s="39"/>
      <c r="AB402" s="39"/>
      <c r="AC402" s="39"/>
      <c r="AD402" s="39"/>
      <c r="AE402" s="39"/>
      <c r="AR402" s="240" t="s">
        <v>357</v>
      </c>
      <c r="AT402" s="240" t="s">
        <v>352</v>
      </c>
      <c r="AU402" s="240" t="s">
        <v>86</v>
      </c>
      <c r="AY402" s="18" t="s">
        <v>350</v>
      </c>
      <c r="BE402" s="241">
        <f>IF(N402="základní",J402,0)</f>
        <v>0</v>
      </c>
      <c r="BF402" s="241">
        <f>IF(N402="snížená",J402,0)</f>
        <v>0</v>
      </c>
      <c r="BG402" s="241">
        <f>IF(N402="zákl. přenesená",J402,0)</f>
        <v>0</v>
      </c>
      <c r="BH402" s="241">
        <f>IF(N402="sníž. přenesená",J402,0)</f>
        <v>0</v>
      </c>
      <c r="BI402" s="241">
        <f>IF(N402="nulová",J402,0)</f>
        <v>0</v>
      </c>
      <c r="BJ402" s="18" t="s">
        <v>84</v>
      </c>
      <c r="BK402" s="241">
        <f>ROUND(I402*H402,2)</f>
        <v>0</v>
      </c>
      <c r="BL402" s="18" t="s">
        <v>357</v>
      </c>
      <c r="BM402" s="240" t="s">
        <v>1603</v>
      </c>
    </row>
    <row r="403" s="2" customFormat="1">
      <c r="A403" s="39"/>
      <c r="B403" s="40"/>
      <c r="C403" s="41"/>
      <c r="D403" s="242" t="s">
        <v>359</v>
      </c>
      <c r="E403" s="41"/>
      <c r="F403" s="243" t="s">
        <v>1604</v>
      </c>
      <c r="G403" s="41"/>
      <c r="H403" s="41"/>
      <c r="I403" s="244"/>
      <c r="J403" s="41"/>
      <c r="K403" s="41"/>
      <c r="L403" s="45"/>
      <c r="M403" s="245"/>
      <c r="N403" s="246"/>
      <c r="O403" s="92"/>
      <c r="P403" s="92"/>
      <c r="Q403" s="92"/>
      <c r="R403" s="92"/>
      <c r="S403" s="92"/>
      <c r="T403" s="93"/>
      <c r="U403" s="39"/>
      <c r="V403" s="39"/>
      <c r="W403" s="39"/>
      <c r="X403" s="39"/>
      <c r="Y403" s="39"/>
      <c r="Z403" s="39"/>
      <c r="AA403" s="39"/>
      <c r="AB403" s="39"/>
      <c r="AC403" s="39"/>
      <c r="AD403" s="39"/>
      <c r="AE403" s="39"/>
      <c r="AT403" s="18" t="s">
        <v>359</v>
      </c>
      <c r="AU403" s="18" t="s">
        <v>86</v>
      </c>
    </row>
    <row r="404" s="15" customFormat="1">
      <c r="A404" s="15"/>
      <c r="B404" s="269"/>
      <c r="C404" s="270"/>
      <c r="D404" s="242" t="s">
        <v>361</v>
      </c>
      <c r="E404" s="271" t="s">
        <v>1</v>
      </c>
      <c r="F404" s="272" t="s">
        <v>1536</v>
      </c>
      <c r="G404" s="270"/>
      <c r="H404" s="271" t="s">
        <v>1</v>
      </c>
      <c r="I404" s="273"/>
      <c r="J404" s="270"/>
      <c r="K404" s="270"/>
      <c r="L404" s="274"/>
      <c r="M404" s="275"/>
      <c r="N404" s="276"/>
      <c r="O404" s="276"/>
      <c r="P404" s="276"/>
      <c r="Q404" s="276"/>
      <c r="R404" s="276"/>
      <c r="S404" s="276"/>
      <c r="T404" s="277"/>
      <c r="U404" s="15"/>
      <c r="V404" s="15"/>
      <c r="W404" s="15"/>
      <c r="X404" s="15"/>
      <c r="Y404" s="15"/>
      <c r="Z404" s="15"/>
      <c r="AA404" s="15"/>
      <c r="AB404" s="15"/>
      <c r="AC404" s="15"/>
      <c r="AD404" s="15"/>
      <c r="AE404" s="15"/>
      <c r="AT404" s="278" t="s">
        <v>361</v>
      </c>
      <c r="AU404" s="278" t="s">
        <v>86</v>
      </c>
      <c r="AV404" s="15" t="s">
        <v>84</v>
      </c>
      <c r="AW404" s="15" t="s">
        <v>32</v>
      </c>
      <c r="AX404" s="15" t="s">
        <v>76</v>
      </c>
      <c r="AY404" s="278" t="s">
        <v>350</v>
      </c>
    </row>
    <row r="405" s="13" customFormat="1">
      <c r="A405" s="13"/>
      <c r="B405" s="247"/>
      <c r="C405" s="248"/>
      <c r="D405" s="242" t="s">
        <v>361</v>
      </c>
      <c r="E405" s="249" t="s">
        <v>1</v>
      </c>
      <c r="F405" s="250" t="s">
        <v>1605</v>
      </c>
      <c r="G405" s="248"/>
      <c r="H405" s="251">
        <v>1.5</v>
      </c>
      <c r="I405" s="252"/>
      <c r="J405" s="248"/>
      <c r="K405" s="248"/>
      <c r="L405" s="253"/>
      <c r="M405" s="254"/>
      <c r="N405" s="255"/>
      <c r="O405" s="255"/>
      <c r="P405" s="255"/>
      <c r="Q405" s="255"/>
      <c r="R405" s="255"/>
      <c r="S405" s="255"/>
      <c r="T405" s="256"/>
      <c r="U405" s="13"/>
      <c r="V405" s="13"/>
      <c r="W405" s="13"/>
      <c r="X405" s="13"/>
      <c r="Y405" s="13"/>
      <c r="Z405" s="13"/>
      <c r="AA405" s="13"/>
      <c r="AB405" s="13"/>
      <c r="AC405" s="13"/>
      <c r="AD405" s="13"/>
      <c r="AE405" s="13"/>
      <c r="AT405" s="257" t="s">
        <v>361</v>
      </c>
      <c r="AU405" s="257" t="s">
        <v>86</v>
      </c>
      <c r="AV405" s="13" t="s">
        <v>86</v>
      </c>
      <c r="AW405" s="13" t="s">
        <v>32</v>
      </c>
      <c r="AX405" s="13" t="s">
        <v>76</v>
      </c>
      <c r="AY405" s="257" t="s">
        <v>350</v>
      </c>
    </row>
    <row r="406" s="15" customFormat="1">
      <c r="A406" s="15"/>
      <c r="B406" s="269"/>
      <c r="C406" s="270"/>
      <c r="D406" s="242" t="s">
        <v>361</v>
      </c>
      <c r="E406" s="271" t="s">
        <v>1</v>
      </c>
      <c r="F406" s="272" t="s">
        <v>1524</v>
      </c>
      <c r="G406" s="270"/>
      <c r="H406" s="271" t="s">
        <v>1</v>
      </c>
      <c r="I406" s="273"/>
      <c r="J406" s="270"/>
      <c r="K406" s="270"/>
      <c r="L406" s="274"/>
      <c r="M406" s="275"/>
      <c r="N406" s="276"/>
      <c r="O406" s="276"/>
      <c r="P406" s="276"/>
      <c r="Q406" s="276"/>
      <c r="R406" s="276"/>
      <c r="S406" s="276"/>
      <c r="T406" s="277"/>
      <c r="U406" s="15"/>
      <c r="V406" s="15"/>
      <c r="W406" s="15"/>
      <c r="X406" s="15"/>
      <c r="Y406" s="15"/>
      <c r="Z406" s="15"/>
      <c r="AA406" s="15"/>
      <c r="AB406" s="15"/>
      <c r="AC406" s="15"/>
      <c r="AD406" s="15"/>
      <c r="AE406" s="15"/>
      <c r="AT406" s="278" t="s">
        <v>361</v>
      </c>
      <c r="AU406" s="278" t="s">
        <v>86</v>
      </c>
      <c r="AV406" s="15" t="s">
        <v>84</v>
      </c>
      <c r="AW406" s="15" t="s">
        <v>32</v>
      </c>
      <c r="AX406" s="15" t="s">
        <v>76</v>
      </c>
      <c r="AY406" s="278" t="s">
        <v>350</v>
      </c>
    </row>
    <row r="407" s="13" customFormat="1">
      <c r="A407" s="13"/>
      <c r="B407" s="247"/>
      <c r="C407" s="248"/>
      <c r="D407" s="242" t="s">
        <v>361</v>
      </c>
      <c r="E407" s="249" t="s">
        <v>1</v>
      </c>
      <c r="F407" s="250" t="s">
        <v>1606</v>
      </c>
      <c r="G407" s="248"/>
      <c r="H407" s="251">
        <v>1</v>
      </c>
      <c r="I407" s="252"/>
      <c r="J407" s="248"/>
      <c r="K407" s="248"/>
      <c r="L407" s="253"/>
      <c r="M407" s="254"/>
      <c r="N407" s="255"/>
      <c r="O407" s="255"/>
      <c r="P407" s="255"/>
      <c r="Q407" s="255"/>
      <c r="R407" s="255"/>
      <c r="S407" s="255"/>
      <c r="T407" s="256"/>
      <c r="U407" s="13"/>
      <c r="V407" s="13"/>
      <c r="W407" s="13"/>
      <c r="X407" s="13"/>
      <c r="Y407" s="13"/>
      <c r="Z407" s="13"/>
      <c r="AA407" s="13"/>
      <c r="AB407" s="13"/>
      <c r="AC407" s="13"/>
      <c r="AD407" s="13"/>
      <c r="AE407" s="13"/>
      <c r="AT407" s="257" t="s">
        <v>361</v>
      </c>
      <c r="AU407" s="257" t="s">
        <v>86</v>
      </c>
      <c r="AV407" s="13" t="s">
        <v>86</v>
      </c>
      <c r="AW407" s="13" t="s">
        <v>32</v>
      </c>
      <c r="AX407" s="13" t="s">
        <v>76</v>
      </c>
      <c r="AY407" s="257" t="s">
        <v>350</v>
      </c>
    </row>
    <row r="408" s="14" customFormat="1">
      <c r="A408" s="14"/>
      <c r="B408" s="258"/>
      <c r="C408" s="259"/>
      <c r="D408" s="242" t="s">
        <v>361</v>
      </c>
      <c r="E408" s="260" t="s">
        <v>1</v>
      </c>
      <c r="F408" s="261" t="s">
        <v>364</v>
      </c>
      <c r="G408" s="259"/>
      <c r="H408" s="262">
        <v>2.5</v>
      </c>
      <c r="I408" s="263"/>
      <c r="J408" s="259"/>
      <c r="K408" s="259"/>
      <c r="L408" s="264"/>
      <c r="M408" s="265"/>
      <c r="N408" s="266"/>
      <c r="O408" s="266"/>
      <c r="P408" s="266"/>
      <c r="Q408" s="266"/>
      <c r="R408" s="266"/>
      <c r="S408" s="266"/>
      <c r="T408" s="267"/>
      <c r="U408" s="14"/>
      <c r="V408" s="14"/>
      <c r="W408" s="14"/>
      <c r="X408" s="14"/>
      <c r="Y408" s="14"/>
      <c r="Z408" s="14"/>
      <c r="AA408" s="14"/>
      <c r="AB408" s="14"/>
      <c r="AC408" s="14"/>
      <c r="AD408" s="14"/>
      <c r="AE408" s="14"/>
      <c r="AT408" s="268" t="s">
        <v>361</v>
      </c>
      <c r="AU408" s="268" t="s">
        <v>86</v>
      </c>
      <c r="AV408" s="14" t="s">
        <v>357</v>
      </c>
      <c r="AW408" s="14" t="s">
        <v>32</v>
      </c>
      <c r="AX408" s="14" t="s">
        <v>84</v>
      </c>
      <c r="AY408" s="268" t="s">
        <v>350</v>
      </c>
    </row>
    <row r="409" s="2" customFormat="1" ht="24.15" customHeight="1">
      <c r="A409" s="39"/>
      <c r="B409" s="40"/>
      <c r="C409" s="229" t="s">
        <v>872</v>
      </c>
      <c r="D409" s="229" t="s">
        <v>352</v>
      </c>
      <c r="E409" s="230" t="s">
        <v>1607</v>
      </c>
      <c r="F409" s="231" t="s">
        <v>1608</v>
      </c>
      <c r="G409" s="232" t="s">
        <v>551</v>
      </c>
      <c r="H409" s="233">
        <v>14</v>
      </c>
      <c r="I409" s="234"/>
      <c r="J409" s="235">
        <f>ROUND(I409*H409,2)</f>
        <v>0</v>
      </c>
      <c r="K409" s="231" t="s">
        <v>356</v>
      </c>
      <c r="L409" s="45"/>
      <c r="M409" s="236" t="s">
        <v>1</v>
      </c>
      <c r="N409" s="237" t="s">
        <v>41</v>
      </c>
      <c r="O409" s="92"/>
      <c r="P409" s="238">
        <f>O409*H409</f>
        <v>0</v>
      </c>
      <c r="Q409" s="238">
        <v>0.00038000000000000002</v>
      </c>
      <c r="R409" s="238">
        <f>Q409*H409</f>
        <v>0.0053200000000000001</v>
      </c>
      <c r="S409" s="238">
        <v>0</v>
      </c>
      <c r="T409" s="239">
        <f>S409*H409</f>
        <v>0</v>
      </c>
      <c r="U409" s="39"/>
      <c r="V409" s="39"/>
      <c r="W409" s="39"/>
      <c r="X409" s="39"/>
      <c r="Y409" s="39"/>
      <c r="Z409" s="39"/>
      <c r="AA409" s="39"/>
      <c r="AB409" s="39"/>
      <c r="AC409" s="39"/>
      <c r="AD409" s="39"/>
      <c r="AE409" s="39"/>
      <c r="AR409" s="240" t="s">
        <v>357</v>
      </c>
      <c r="AT409" s="240" t="s">
        <v>352</v>
      </c>
      <c r="AU409" s="240" t="s">
        <v>86</v>
      </c>
      <c r="AY409" s="18" t="s">
        <v>350</v>
      </c>
      <c r="BE409" s="241">
        <f>IF(N409="základní",J409,0)</f>
        <v>0</v>
      </c>
      <c r="BF409" s="241">
        <f>IF(N409="snížená",J409,0)</f>
        <v>0</v>
      </c>
      <c r="BG409" s="241">
        <f>IF(N409="zákl. přenesená",J409,0)</f>
        <v>0</v>
      </c>
      <c r="BH409" s="241">
        <f>IF(N409="sníž. přenesená",J409,0)</f>
        <v>0</v>
      </c>
      <c r="BI409" s="241">
        <f>IF(N409="nulová",J409,0)</f>
        <v>0</v>
      </c>
      <c r="BJ409" s="18" t="s">
        <v>84</v>
      </c>
      <c r="BK409" s="241">
        <f>ROUND(I409*H409,2)</f>
        <v>0</v>
      </c>
      <c r="BL409" s="18" t="s">
        <v>357</v>
      </c>
      <c r="BM409" s="240" t="s">
        <v>1609</v>
      </c>
    </row>
    <row r="410" s="2" customFormat="1">
      <c r="A410" s="39"/>
      <c r="B410" s="40"/>
      <c r="C410" s="41"/>
      <c r="D410" s="242" t="s">
        <v>359</v>
      </c>
      <c r="E410" s="41"/>
      <c r="F410" s="243" t="s">
        <v>1610</v>
      </c>
      <c r="G410" s="41"/>
      <c r="H410" s="41"/>
      <c r="I410" s="244"/>
      <c r="J410" s="41"/>
      <c r="K410" s="41"/>
      <c r="L410" s="45"/>
      <c r="M410" s="245"/>
      <c r="N410" s="246"/>
      <c r="O410" s="92"/>
      <c r="P410" s="92"/>
      <c r="Q410" s="92"/>
      <c r="R410" s="92"/>
      <c r="S410" s="92"/>
      <c r="T410" s="93"/>
      <c r="U410" s="39"/>
      <c r="V410" s="39"/>
      <c r="W410" s="39"/>
      <c r="X410" s="39"/>
      <c r="Y410" s="39"/>
      <c r="Z410" s="39"/>
      <c r="AA410" s="39"/>
      <c r="AB410" s="39"/>
      <c r="AC410" s="39"/>
      <c r="AD410" s="39"/>
      <c r="AE410" s="39"/>
      <c r="AT410" s="18" t="s">
        <v>359</v>
      </c>
      <c r="AU410" s="18" t="s">
        <v>86</v>
      </c>
    </row>
    <row r="411" s="15" customFormat="1">
      <c r="A411" s="15"/>
      <c r="B411" s="269"/>
      <c r="C411" s="270"/>
      <c r="D411" s="242" t="s">
        <v>361</v>
      </c>
      <c r="E411" s="271" t="s">
        <v>1</v>
      </c>
      <c r="F411" s="272" t="s">
        <v>1530</v>
      </c>
      <c r="G411" s="270"/>
      <c r="H411" s="271" t="s">
        <v>1</v>
      </c>
      <c r="I411" s="273"/>
      <c r="J411" s="270"/>
      <c r="K411" s="270"/>
      <c r="L411" s="274"/>
      <c r="M411" s="275"/>
      <c r="N411" s="276"/>
      <c r="O411" s="276"/>
      <c r="P411" s="276"/>
      <c r="Q411" s="276"/>
      <c r="R411" s="276"/>
      <c r="S411" s="276"/>
      <c r="T411" s="277"/>
      <c r="U411" s="15"/>
      <c r="V411" s="15"/>
      <c r="W411" s="15"/>
      <c r="X411" s="15"/>
      <c r="Y411" s="15"/>
      <c r="Z411" s="15"/>
      <c r="AA411" s="15"/>
      <c r="AB411" s="15"/>
      <c r="AC411" s="15"/>
      <c r="AD411" s="15"/>
      <c r="AE411" s="15"/>
      <c r="AT411" s="278" t="s">
        <v>361</v>
      </c>
      <c r="AU411" s="278" t="s">
        <v>86</v>
      </c>
      <c r="AV411" s="15" t="s">
        <v>84</v>
      </c>
      <c r="AW411" s="15" t="s">
        <v>32</v>
      </c>
      <c r="AX411" s="15" t="s">
        <v>76</v>
      </c>
      <c r="AY411" s="278" t="s">
        <v>350</v>
      </c>
    </row>
    <row r="412" s="13" customFormat="1">
      <c r="A412" s="13"/>
      <c r="B412" s="247"/>
      <c r="C412" s="248"/>
      <c r="D412" s="242" t="s">
        <v>361</v>
      </c>
      <c r="E412" s="249" t="s">
        <v>1</v>
      </c>
      <c r="F412" s="250" t="s">
        <v>1611</v>
      </c>
      <c r="G412" s="248"/>
      <c r="H412" s="251">
        <v>3.75</v>
      </c>
      <c r="I412" s="252"/>
      <c r="J412" s="248"/>
      <c r="K412" s="248"/>
      <c r="L412" s="253"/>
      <c r="M412" s="254"/>
      <c r="N412" s="255"/>
      <c r="O412" s="255"/>
      <c r="P412" s="255"/>
      <c r="Q412" s="255"/>
      <c r="R412" s="255"/>
      <c r="S412" s="255"/>
      <c r="T412" s="256"/>
      <c r="U412" s="13"/>
      <c r="V412" s="13"/>
      <c r="W412" s="13"/>
      <c r="X412" s="13"/>
      <c r="Y412" s="13"/>
      <c r="Z412" s="13"/>
      <c r="AA412" s="13"/>
      <c r="AB412" s="13"/>
      <c r="AC412" s="13"/>
      <c r="AD412" s="13"/>
      <c r="AE412" s="13"/>
      <c r="AT412" s="257" t="s">
        <v>361</v>
      </c>
      <c r="AU412" s="257" t="s">
        <v>86</v>
      </c>
      <c r="AV412" s="13" t="s">
        <v>86</v>
      </c>
      <c r="AW412" s="13" t="s">
        <v>32</v>
      </c>
      <c r="AX412" s="13" t="s">
        <v>76</v>
      </c>
      <c r="AY412" s="257" t="s">
        <v>350</v>
      </c>
    </row>
    <row r="413" s="13" customFormat="1">
      <c r="A413" s="13"/>
      <c r="B413" s="247"/>
      <c r="C413" s="248"/>
      <c r="D413" s="242" t="s">
        <v>361</v>
      </c>
      <c r="E413" s="249" t="s">
        <v>1</v>
      </c>
      <c r="F413" s="250" t="s">
        <v>1612</v>
      </c>
      <c r="G413" s="248"/>
      <c r="H413" s="251">
        <v>1.25</v>
      </c>
      <c r="I413" s="252"/>
      <c r="J413" s="248"/>
      <c r="K413" s="248"/>
      <c r="L413" s="253"/>
      <c r="M413" s="254"/>
      <c r="N413" s="255"/>
      <c r="O413" s="255"/>
      <c r="P413" s="255"/>
      <c r="Q413" s="255"/>
      <c r="R413" s="255"/>
      <c r="S413" s="255"/>
      <c r="T413" s="256"/>
      <c r="U413" s="13"/>
      <c r="V413" s="13"/>
      <c r="W413" s="13"/>
      <c r="X413" s="13"/>
      <c r="Y413" s="13"/>
      <c r="Z413" s="13"/>
      <c r="AA413" s="13"/>
      <c r="AB413" s="13"/>
      <c r="AC413" s="13"/>
      <c r="AD413" s="13"/>
      <c r="AE413" s="13"/>
      <c r="AT413" s="257" t="s">
        <v>361</v>
      </c>
      <c r="AU413" s="257" t="s">
        <v>86</v>
      </c>
      <c r="AV413" s="13" t="s">
        <v>86</v>
      </c>
      <c r="AW413" s="13" t="s">
        <v>32</v>
      </c>
      <c r="AX413" s="13" t="s">
        <v>76</v>
      </c>
      <c r="AY413" s="257" t="s">
        <v>350</v>
      </c>
    </row>
    <row r="414" s="13" customFormat="1">
      <c r="A414" s="13"/>
      <c r="B414" s="247"/>
      <c r="C414" s="248"/>
      <c r="D414" s="242" t="s">
        <v>361</v>
      </c>
      <c r="E414" s="249" t="s">
        <v>1</v>
      </c>
      <c r="F414" s="250" t="s">
        <v>1613</v>
      </c>
      <c r="G414" s="248"/>
      <c r="H414" s="251">
        <v>1.25</v>
      </c>
      <c r="I414" s="252"/>
      <c r="J414" s="248"/>
      <c r="K414" s="248"/>
      <c r="L414" s="253"/>
      <c r="M414" s="254"/>
      <c r="N414" s="255"/>
      <c r="O414" s="255"/>
      <c r="P414" s="255"/>
      <c r="Q414" s="255"/>
      <c r="R414" s="255"/>
      <c r="S414" s="255"/>
      <c r="T414" s="256"/>
      <c r="U414" s="13"/>
      <c r="V414" s="13"/>
      <c r="W414" s="13"/>
      <c r="X414" s="13"/>
      <c r="Y414" s="13"/>
      <c r="Z414" s="13"/>
      <c r="AA414" s="13"/>
      <c r="AB414" s="13"/>
      <c r="AC414" s="13"/>
      <c r="AD414" s="13"/>
      <c r="AE414" s="13"/>
      <c r="AT414" s="257" t="s">
        <v>361</v>
      </c>
      <c r="AU414" s="257" t="s">
        <v>86</v>
      </c>
      <c r="AV414" s="13" t="s">
        <v>86</v>
      </c>
      <c r="AW414" s="13" t="s">
        <v>32</v>
      </c>
      <c r="AX414" s="13" t="s">
        <v>76</v>
      </c>
      <c r="AY414" s="257" t="s">
        <v>350</v>
      </c>
    </row>
    <row r="415" s="13" customFormat="1">
      <c r="A415" s="13"/>
      <c r="B415" s="247"/>
      <c r="C415" s="248"/>
      <c r="D415" s="242" t="s">
        <v>361</v>
      </c>
      <c r="E415" s="249" t="s">
        <v>1</v>
      </c>
      <c r="F415" s="250" t="s">
        <v>1614</v>
      </c>
      <c r="G415" s="248"/>
      <c r="H415" s="251">
        <v>3.75</v>
      </c>
      <c r="I415" s="252"/>
      <c r="J415" s="248"/>
      <c r="K415" s="248"/>
      <c r="L415" s="253"/>
      <c r="M415" s="254"/>
      <c r="N415" s="255"/>
      <c r="O415" s="255"/>
      <c r="P415" s="255"/>
      <c r="Q415" s="255"/>
      <c r="R415" s="255"/>
      <c r="S415" s="255"/>
      <c r="T415" s="256"/>
      <c r="U415" s="13"/>
      <c r="V415" s="13"/>
      <c r="W415" s="13"/>
      <c r="X415" s="13"/>
      <c r="Y415" s="13"/>
      <c r="Z415" s="13"/>
      <c r="AA415" s="13"/>
      <c r="AB415" s="13"/>
      <c r="AC415" s="13"/>
      <c r="AD415" s="13"/>
      <c r="AE415" s="13"/>
      <c r="AT415" s="257" t="s">
        <v>361</v>
      </c>
      <c r="AU415" s="257" t="s">
        <v>86</v>
      </c>
      <c r="AV415" s="13" t="s">
        <v>86</v>
      </c>
      <c r="AW415" s="13" t="s">
        <v>32</v>
      </c>
      <c r="AX415" s="13" t="s">
        <v>76</v>
      </c>
      <c r="AY415" s="257" t="s">
        <v>350</v>
      </c>
    </row>
    <row r="416" s="15" customFormat="1">
      <c r="A416" s="15"/>
      <c r="B416" s="269"/>
      <c r="C416" s="270"/>
      <c r="D416" s="242" t="s">
        <v>361</v>
      </c>
      <c r="E416" s="271" t="s">
        <v>1</v>
      </c>
      <c r="F416" s="272" t="s">
        <v>1536</v>
      </c>
      <c r="G416" s="270"/>
      <c r="H416" s="271" t="s">
        <v>1</v>
      </c>
      <c r="I416" s="273"/>
      <c r="J416" s="270"/>
      <c r="K416" s="270"/>
      <c r="L416" s="274"/>
      <c r="M416" s="275"/>
      <c r="N416" s="276"/>
      <c r="O416" s="276"/>
      <c r="P416" s="276"/>
      <c r="Q416" s="276"/>
      <c r="R416" s="276"/>
      <c r="S416" s="276"/>
      <c r="T416" s="277"/>
      <c r="U416" s="15"/>
      <c r="V416" s="15"/>
      <c r="W416" s="15"/>
      <c r="X416" s="15"/>
      <c r="Y416" s="15"/>
      <c r="Z416" s="15"/>
      <c r="AA416" s="15"/>
      <c r="AB416" s="15"/>
      <c r="AC416" s="15"/>
      <c r="AD416" s="15"/>
      <c r="AE416" s="15"/>
      <c r="AT416" s="278" t="s">
        <v>361</v>
      </c>
      <c r="AU416" s="278" t="s">
        <v>86</v>
      </c>
      <c r="AV416" s="15" t="s">
        <v>84</v>
      </c>
      <c r="AW416" s="15" t="s">
        <v>32</v>
      </c>
      <c r="AX416" s="15" t="s">
        <v>76</v>
      </c>
      <c r="AY416" s="278" t="s">
        <v>350</v>
      </c>
    </row>
    <row r="417" s="13" customFormat="1">
      <c r="A417" s="13"/>
      <c r="B417" s="247"/>
      <c r="C417" s="248"/>
      <c r="D417" s="242" t="s">
        <v>361</v>
      </c>
      <c r="E417" s="249" t="s">
        <v>1</v>
      </c>
      <c r="F417" s="250" t="s">
        <v>1615</v>
      </c>
      <c r="G417" s="248"/>
      <c r="H417" s="251">
        <v>1.25</v>
      </c>
      <c r="I417" s="252"/>
      <c r="J417" s="248"/>
      <c r="K417" s="248"/>
      <c r="L417" s="253"/>
      <c r="M417" s="254"/>
      <c r="N417" s="255"/>
      <c r="O417" s="255"/>
      <c r="P417" s="255"/>
      <c r="Q417" s="255"/>
      <c r="R417" s="255"/>
      <c r="S417" s="255"/>
      <c r="T417" s="256"/>
      <c r="U417" s="13"/>
      <c r="V417" s="13"/>
      <c r="W417" s="13"/>
      <c r="X417" s="13"/>
      <c r="Y417" s="13"/>
      <c r="Z417" s="13"/>
      <c r="AA417" s="13"/>
      <c r="AB417" s="13"/>
      <c r="AC417" s="13"/>
      <c r="AD417" s="13"/>
      <c r="AE417" s="13"/>
      <c r="AT417" s="257" t="s">
        <v>361</v>
      </c>
      <c r="AU417" s="257" t="s">
        <v>86</v>
      </c>
      <c r="AV417" s="13" t="s">
        <v>86</v>
      </c>
      <c r="AW417" s="13" t="s">
        <v>32</v>
      </c>
      <c r="AX417" s="13" t="s">
        <v>76</v>
      </c>
      <c r="AY417" s="257" t="s">
        <v>350</v>
      </c>
    </row>
    <row r="418" s="13" customFormat="1">
      <c r="A418" s="13"/>
      <c r="B418" s="247"/>
      <c r="C418" s="248"/>
      <c r="D418" s="242" t="s">
        <v>361</v>
      </c>
      <c r="E418" s="249" t="s">
        <v>1</v>
      </c>
      <c r="F418" s="250" t="s">
        <v>1616</v>
      </c>
      <c r="G418" s="248"/>
      <c r="H418" s="251">
        <v>1.5</v>
      </c>
      <c r="I418" s="252"/>
      <c r="J418" s="248"/>
      <c r="K418" s="248"/>
      <c r="L418" s="253"/>
      <c r="M418" s="254"/>
      <c r="N418" s="255"/>
      <c r="O418" s="255"/>
      <c r="P418" s="255"/>
      <c r="Q418" s="255"/>
      <c r="R418" s="255"/>
      <c r="S418" s="255"/>
      <c r="T418" s="256"/>
      <c r="U418" s="13"/>
      <c r="V418" s="13"/>
      <c r="W418" s="13"/>
      <c r="X418" s="13"/>
      <c r="Y418" s="13"/>
      <c r="Z418" s="13"/>
      <c r="AA418" s="13"/>
      <c r="AB418" s="13"/>
      <c r="AC418" s="13"/>
      <c r="AD418" s="13"/>
      <c r="AE418" s="13"/>
      <c r="AT418" s="257" t="s">
        <v>361</v>
      </c>
      <c r="AU418" s="257" t="s">
        <v>86</v>
      </c>
      <c r="AV418" s="13" t="s">
        <v>86</v>
      </c>
      <c r="AW418" s="13" t="s">
        <v>32</v>
      </c>
      <c r="AX418" s="13" t="s">
        <v>76</v>
      </c>
      <c r="AY418" s="257" t="s">
        <v>350</v>
      </c>
    </row>
    <row r="419" s="15" customFormat="1">
      <c r="A419" s="15"/>
      <c r="B419" s="269"/>
      <c r="C419" s="270"/>
      <c r="D419" s="242" t="s">
        <v>361</v>
      </c>
      <c r="E419" s="271" t="s">
        <v>1</v>
      </c>
      <c r="F419" s="272" t="s">
        <v>1524</v>
      </c>
      <c r="G419" s="270"/>
      <c r="H419" s="271" t="s">
        <v>1</v>
      </c>
      <c r="I419" s="273"/>
      <c r="J419" s="270"/>
      <c r="K419" s="270"/>
      <c r="L419" s="274"/>
      <c r="M419" s="275"/>
      <c r="N419" s="276"/>
      <c r="O419" s="276"/>
      <c r="P419" s="276"/>
      <c r="Q419" s="276"/>
      <c r="R419" s="276"/>
      <c r="S419" s="276"/>
      <c r="T419" s="277"/>
      <c r="U419" s="15"/>
      <c r="V419" s="15"/>
      <c r="W419" s="15"/>
      <c r="X419" s="15"/>
      <c r="Y419" s="15"/>
      <c r="Z419" s="15"/>
      <c r="AA419" s="15"/>
      <c r="AB419" s="15"/>
      <c r="AC419" s="15"/>
      <c r="AD419" s="15"/>
      <c r="AE419" s="15"/>
      <c r="AT419" s="278" t="s">
        <v>361</v>
      </c>
      <c r="AU419" s="278" t="s">
        <v>86</v>
      </c>
      <c r="AV419" s="15" t="s">
        <v>84</v>
      </c>
      <c r="AW419" s="15" t="s">
        <v>32</v>
      </c>
      <c r="AX419" s="15" t="s">
        <v>76</v>
      </c>
      <c r="AY419" s="278" t="s">
        <v>350</v>
      </c>
    </row>
    <row r="420" s="13" customFormat="1">
      <c r="A420" s="13"/>
      <c r="B420" s="247"/>
      <c r="C420" s="248"/>
      <c r="D420" s="242" t="s">
        <v>361</v>
      </c>
      <c r="E420" s="249" t="s">
        <v>1</v>
      </c>
      <c r="F420" s="250" t="s">
        <v>1615</v>
      </c>
      <c r="G420" s="248"/>
      <c r="H420" s="251">
        <v>1.25</v>
      </c>
      <c r="I420" s="252"/>
      <c r="J420" s="248"/>
      <c r="K420" s="248"/>
      <c r="L420" s="253"/>
      <c r="M420" s="254"/>
      <c r="N420" s="255"/>
      <c r="O420" s="255"/>
      <c r="P420" s="255"/>
      <c r="Q420" s="255"/>
      <c r="R420" s="255"/>
      <c r="S420" s="255"/>
      <c r="T420" s="256"/>
      <c r="U420" s="13"/>
      <c r="V420" s="13"/>
      <c r="W420" s="13"/>
      <c r="X420" s="13"/>
      <c r="Y420" s="13"/>
      <c r="Z420" s="13"/>
      <c r="AA420" s="13"/>
      <c r="AB420" s="13"/>
      <c r="AC420" s="13"/>
      <c r="AD420" s="13"/>
      <c r="AE420" s="13"/>
      <c r="AT420" s="257" t="s">
        <v>361</v>
      </c>
      <c r="AU420" s="257" t="s">
        <v>86</v>
      </c>
      <c r="AV420" s="13" t="s">
        <v>86</v>
      </c>
      <c r="AW420" s="13" t="s">
        <v>32</v>
      </c>
      <c r="AX420" s="13" t="s">
        <v>76</v>
      </c>
      <c r="AY420" s="257" t="s">
        <v>350</v>
      </c>
    </row>
    <row r="421" s="14" customFormat="1">
      <c r="A421" s="14"/>
      <c r="B421" s="258"/>
      <c r="C421" s="259"/>
      <c r="D421" s="242" t="s">
        <v>361</v>
      </c>
      <c r="E421" s="260" t="s">
        <v>1</v>
      </c>
      <c r="F421" s="261" t="s">
        <v>364</v>
      </c>
      <c r="G421" s="259"/>
      <c r="H421" s="262">
        <v>14</v>
      </c>
      <c r="I421" s="263"/>
      <c r="J421" s="259"/>
      <c r="K421" s="259"/>
      <c r="L421" s="264"/>
      <c r="M421" s="265"/>
      <c r="N421" s="266"/>
      <c r="O421" s="266"/>
      <c r="P421" s="266"/>
      <c r="Q421" s="266"/>
      <c r="R421" s="266"/>
      <c r="S421" s="266"/>
      <c r="T421" s="267"/>
      <c r="U421" s="14"/>
      <c r="V421" s="14"/>
      <c r="W421" s="14"/>
      <c r="X421" s="14"/>
      <c r="Y421" s="14"/>
      <c r="Z421" s="14"/>
      <c r="AA421" s="14"/>
      <c r="AB421" s="14"/>
      <c r="AC421" s="14"/>
      <c r="AD421" s="14"/>
      <c r="AE421" s="14"/>
      <c r="AT421" s="268" t="s">
        <v>361</v>
      </c>
      <c r="AU421" s="268" t="s">
        <v>86</v>
      </c>
      <c r="AV421" s="14" t="s">
        <v>357</v>
      </c>
      <c r="AW421" s="14" t="s">
        <v>32</v>
      </c>
      <c r="AX421" s="14" t="s">
        <v>84</v>
      </c>
      <c r="AY421" s="268" t="s">
        <v>350</v>
      </c>
    </row>
    <row r="422" s="2" customFormat="1" ht="24.15" customHeight="1">
      <c r="A422" s="39"/>
      <c r="B422" s="40"/>
      <c r="C422" s="229" t="s">
        <v>877</v>
      </c>
      <c r="D422" s="229" t="s">
        <v>352</v>
      </c>
      <c r="E422" s="230" t="s">
        <v>1617</v>
      </c>
      <c r="F422" s="231" t="s">
        <v>1618</v>
      </c>
      <c r="G422" s="232" t="s">
        <v>551</v>
      </c>
      <c r="H422" s="233">
        <v>2.5</v>
      </c>
      <c r="I422" s="234"/>
      <c r="J422" s="235">
        <f>ROUND(I422*H422,2)</f>
        <v>0</v>
      </c>
      <c r="K422" s="231" t="s">
        <v>356</v>
      </c>
      <c r="L422" s="45"/>
      <c r="M422" s="236" t="s">
        <v>1</v>
      </c>
      <c r="N422" s="237" t="s">
        <v>41</v>
      </c>
      <c r="O422" s="92"/>
      <c r="P422" s="238">
        <f>O422*H422</f>
        <v>0</v>
      </c>
      <c r="Q422" s="238">
        <v>0.00044999999999999999</v>
      </c>
      <c r="R422" s="238">
        <f>Q422*H422</f>
        <v>0.0011249999999999999</v>
      </c>
      <c r="S422" s="238">
        <v>0</v>
      </c>
      <c r="T422" s="239">
        <f>S422*H422</f>
        <v>0</v>
      </c>
      <c r="U422" s="39"/>
      <c r="V422" s="39"/>
      <c r="W422" s="39"/>
      <c r="X422" s="39"/>
      <c r="Y422" s="39"/>
      <c r="Z422" s="39"/>
      <c r="AA422" s="39"/>
      <c r="AB422" s="39"/>
      <c r="AC422" s="39"/>
      <c r="AD422" s="39"/>
      <c r="AE422" s="39"/>
      <c r="AR422" s="240" t="s">
        <v>357</v>
      </c>
      <c r="AT422" s="240" t="s">
        <v>352</v>
      </c>
      <c r="AU422" s="240" t="s">
        <v>86</v>
      </c>
      <c r="AY422" s="18" t="s">
        <v>350</v>
      </c>
      <c r="BE422" s="241">
        <f>IF(N422="základní",J422,0)</f>
        <v>0</v>
      </c>
      <c r="BF422" s="241">
        <f>IF(N422="snížená",J422,0)</f>
        <v>0</v>
      </c>
      <c r="BG422" s="241">
        <f>IF(N422="zákl. přenesená",J422,0)</f>
        <v>0</v>
      </c>
      <c r="BH422" s="241">
        <f>IF(N422="sníž. přenesená",J422,0)</f>
        <v>0</v>
      </c>
      <c r="BI422" s="241">
        <f>IF(N422="nulová",J422,0)</f>
        <v>0</v>
      </c>
      <c r="BJ422" s="18" t="s">
        <v>84</v>
      </c>
      <c r="BK422" s="241">
        <f>ROUND(I422*H422,2)</f>
        <v>0</v>
      </c>
      <c r="BL422" s="18" t="s">
        <v>357</v>
      </c>
      <c r="BM422" s="240" t="s">
        <v>1619</v>
      </c>
    </row>
    <row r="423" s="2" customFormat="1">
      <c r="A423" s="39"/>
      <c r="B423" s="40"/>
      <c r="C423" s="41"/>
      <c r="D423" s="242" t="s">
        <v>359</v>
      </c>
      <c r="E423" s="41"/>
      <c r="F423" s="243" t="s">
        <v>1620</v>
      </c>
      <c r="G423" s="41"/>
      <c r="H423" s="41"/>
      <c r="I423" s="244"/>
      <c r="J423" s="41"/>
      <c r="K423" s="41"/>
      <c r="L423" s="45"/>
      <c r="M423" s="245"/>
      <c r="N423" s="246"/>
      <c r="O423" s="92"/>
      <c r="P423" s="92"/>
      <c r="Q423" s="92"/>
      <c r="R423" s="92"/>
      <c r="S423" s="92"/>
      <c r="T423" s="93"/>
      <c r="U423" s="39"/>
      <c r="V423" s="39"/>
      <c r="W423" s="39"/>
      <c r="X423" s="39"/>
      <c r="Y423" s="39"/>
      <c r="Z423" s="39"/>
      <c r="AA423" s="39"/>
      <c r="AB423" s="39"/>
      <c r="AC423" s="39"/>
      <c r="AD423" s="39"/>
      <c r="AE423" s="39"/>
      <c r="AT423" s="18" t="s">
        <v>359</v>
      </c>
      <c r="AU423" s="18" t="s">
        <v>86</v>
      </c>
    </row>
    <row r="424" s="15" customFormat="1">
      <c r="A424" s="15"/>
      <c r="B424" s="269"/>
      <c r="C424" s="270"/>
      <c r="D424" s="242" t="s">
        <v>361</v>
      </c>
      <c r="E424" s="271" t="s">
        <v>1</v>
      </c>
      <c r="F424" s="272" t="s">
        <v>1530</v>
      </c>
      <c r="G424" s="270"/>
      <c r="H424" s="271" t="s">
        <v>1</v>
      </c>
      <c r="I424" s="273"/>
      <c r="J424" s="270"/>
      <c r="K424" s="270"/>
      <c r="L424" s="274"/>
      <c r="M424" s="275"/>
      <c r="N424" s="276"/>
      <c r="O424" s="276"/>
      <c r="P424" s="276"/>
      <c r="Q424" s="276"/>
      <c r="R424" s="276"/>
      <c r="S424" s="276"/>
      <c r="T424" s="277"/>
      <c r="U424" s="15"/>
      <c r="V424" s="15"/>
      <c r="W424" s="15"/>
      <c r="X424" s="15"/>
      <c r="Y424" s="15"/>
      <c r="Z424" s="15"/>
      <c r="AA424" s="15"/>
      <c r="AB424" s="15"/>
      <c r="AC424" s="15"/>
      <c r="AD424" s="15"/>
      <c r="AE424" s="15"/>
      <c r="AT424" s="278" t="s">
        <v>361</v>
      </c>
      <c r="AU424" s="278" t="s">
        <v>86</v>
      </c>
      <c r="AV424" s="15" t="s">
        <v>84</v>
      </c>
      <c r="AW424" s="15" t="s">
        <v>32</v>
      </c>
      <c r="AX424" s="15" t="s">
        <v>76</v>
      </c>
      <c r="AY424" s="278" t="s">
        <v>350</v>
      </c>
    </row>
    <row r="425" s="13" customFormat="1">
      <c r="A425" s="13"/>
      <c r="B425" s="247"/>
      <c r="C425" s="248"/>
      <c r="D425" s="242" t="s">
        <v>361</v>
      </c>
      <c r="E425" s="249" t="s">
        <v>1</v>
      </c>
      <c r="F425" s="250" t="s">
        <v>1621</v>
      </c>
      <c r="G425" s="248"/>
      <c r="H425" s="251">
        <v>1.25</v>
      </c>
      <c r="I425" s="252"/>
      <c r="J425" s="248"/>
      <c r="K425" s="248"/>
      <c r="L425" s="253"/>
      <c r="M425" s="254"/>
      <c r="N425" s="255"/>
      <c r="O425" s="255"/>
      <c r="P425" s="255"/>
      <c r="Q425" s="255"/>
      <c r="R425" s="255"/>
      <c r="S425" s="255"/>
      <c r="T425" s="256"/>
      <c r="U425" s="13"/>
      <c r="V425" s="13"/>
      <c r="W425" s="13"/>
      <c r="X425" s="13"/>
      <c r="Y425" s="13"/>
      <c r="Z425" s="13"/>
      <c r="AA425" s="13"/>
      <c r="AB425" s="13"/>
      <c r="AC425" s="13"/>
      <c r="AD425" s="13"/>
      <c r="AE425" s="13"/>
      <c r="AT425" s="257" t="s">
        <v>361</v>
      </c>
      <c r="AU425" s="257" t="s">
        <v>86</v>
      </c>
      <c r="AV425" s="13" t="s">
        <v>86</v>
      </c>
      <c r="AW425" s="13" t="s">
        <v>32</v>
      </c>
      <c r="AX425" s="13" t="s">
        <v>76</v>
      </c>
      <c r="AY425" s="257" t="s">
        <v>350</v>
      </c>
    </row>
    <row r="426" s="15" customFormat="1">
      <c r="A426" s="15"/>
      <c r="B426" s="269"/>
      <c r="C426" s="270"/>
      <c r="D426" s="242" t="s">
        <v>361</v>
      </c>
      <c r="E426" s="271" t="s">
        <v>1</v>
      </c>
      <c r="F426" s="272" t="s">
        <v>1524</v>
      </c>
      <c r="G426" s="270"/>
      <c r="H426" s="271" t="s">
        <v>1</v>
      </c>
      <c r="I426" s="273"/>
      <c r="J426" s="270"/>
      <c r="K426" s="270"/>
      <c r="L426" s="274"/>
      <c r="M426" s="275"/>
      <c r="N426" s="276"/>
      <c r="O426" s="276"/>
      <c r="P426" s="276"/>
      <c r="Q426" s="276"/>
      <c r="R426" s="276"/>
      <c r="S426" s="276"/>
      <c r="T426" s="277"/>
      <c r="U426" s="15"/>
      <c r="V426" s="15"/>
      <c r="W426" s="15"/>
      <c r="X426" s="15"/>
      <c r="Y426" s="15"/>
      <c r="Z426" s="15"/>
      <c r="AA426" s="15"/>
      <c r="AB426" s="15"/>
      <c r="AC426" s="15"/>
      <c r="AD426" s="15"/>
      <c r="AE426" s="15"/>
      <c r="AT426" s="278" t="s">
        <v>361</v>
      </c>
      <c r="AU426" s="278" t="s">
        <v>86</v>
      </c>
      <c r="AV426" s="15" t="s">
        <v>84</v>
      </c>
      <c r="AW426" s="15" t="s">
        <v>32</v>
      </c>
      <c r="AX426" s="15" t="s">
        <v>76</v>
      </c>
      <c r="AY426" s="278" t="s">
        <v>350</v>
      </c>
    </row>
    <row r="427" s="13" customFormat="1">
      <c r="A427" s="13"/>
      <c r="B427" s="247"/>
      <c r="C427" s="248"/>
      <c r="D427" s="242" t="s">
        <v>361</v>
      </c>
      <c r="E427" s="249" t="s">
        <v>1</v>
      </c>
      <c r="F427" s="250" t="s">
        <v>1621</v>
      </c>
      <c r="G427" s="248"/>
      <c r="H427" s="251">
        <v>1.25</v>
      </c>
      <c r="I427" s="252"/>
      <c r="J427" s="248"/>
      <c r="K427" s="248"/>
      <c r="L427" s="253"/>
      <c r="M427" s="254"/>
      <c r="N427" s="255"/>
      <c r="O427" s="255"/>
      <c r="P427" s="255"/>
      <c r="Q427" s="255"/>
      <c r="R427" s="255"/>
      <c r="S427" s="255"/>
      <c r="T427" s="256"/>
      <c r="U427" s="13"/>
      <c r="V427" s="13"/>
      <c r="W427" s="13"/>
      <c r="X427" s="13"/>
      <c r="Y427" s="13"/>
      <c r="Z427" s="13"/>
      <c r="AA427" s="13"/>
      <c r="AB427" s="13"/>
      <c r="AC427" s="13"/>
      <c r="AD427" s="13"/>
      <c r="AE427" s="13"/>
      <c r="AT427" s="257" t="s">
        <v>361</v>
      </c>
      <c r="AU427" s="257" t="s">
        <v>86</v>
      </c>
      <c r="AV427" s="13" t="s">
        <v>86</v>
      </c>
      <c r="AW427" s="13" t="s">
        <v>32</v>
      </c>
      <c r="AX427" s="13" t="s">
        <v>76</v>
      </c>
      <c r="AY427" s="257" t="s">
        <v>350</v>
      </c>
    </row>
    <row r="428" s="14" customFormat="1">
      <c r="A428" s="14"/>
      <c r="B428" s="258"/>
      <c r="C428" s="259"/>
      <c r="D428" s="242" t="s">
        <v>361</v>
      </c>
      <c r="E428" s="260" t="s">
        <v>1</v>
      </c>
      <c r="F428" s="261" t="s">
        <v>364</v>
      </c>
      <c r="G428" s="259"/>
      <c r="H428" s="262">
        <v>2.5</v>
      </c>
      <c r="I428" s="263"/>
      <c r="J428" s="259"/>
      <c r="K428" s="259"/>
      <c r="L428" s="264"/>
      <c r="M428" s="265"/>
      <c r="N428" s="266"/>
      <c r="O428" s="266"/>
      <c r="P428" s="266"/>
      <c r="Q428" s="266"/>
      <c r="R428" s="266"/>
      <c r="S428" s="266"/>
      <c r="T428" s="267"/>
      <c r="U428" s="14"/>
      <c r="V428" s="14"/>
      <c r="W428" s="14"/>
      <c r="X428" s="14"/>
      <c r="Y428" s="14"/>
      <c r="Z428" s="14"/>
      <c r="AA428" s="14"/>
      <c r="AB428" s="14"/>
      <c r="AC428" s="14"/>
      <c r="AD428" s="14"/>
      <c r="AE428" s="14"/>
      <c r="AT428" s="268" t="s">
        <v>361</v>
      </c>
      <c r="AU428" s="268" t="s">
        <v>86</v>
      </c>
      <c r="AV428" s="14" t="s">
        <v>357</v>
      </c>
      <c r="AW428" s="14" t="s">
        <v>32</v>
      </c>
      <c r="AX428" s="14" t="s">
        <v>84</v>
      </c>
      <c r="AY428" s="268" t="s">
        <v>350</v>
      </c>
    </row>
    <row r="429" s="2" customFormat="1" ht="24.15" customHeight="1">
      <c r="A429" s="39"/>
      <c r="B429" s="40"/>
      <c r="C429" s="229" t="s">
        <v>882</v>
      </c>
      <c r="D429" s="229" t="s">
        <v>352</v>
      </c>
      <c r="E429" s="230" t="s">
        <v>1622</v>
      </c>
      <c r="F429" s="231" t="s">
        <v>1623</v>
      </c>
      <c r="G429" s="232" t="s">
        <v>551</v>
      </c>
      <c r="H429" s="233">
        <v>5.5</v>
      </c>
      <c r="I429" s="234"/>
      <c r="J429" s="235">
        <f>ROUND(I429*H429,2)</f>
        <v>0</v>
      </c>
      <c r="K429" s="231" t="s">
        <v>356</v>
      </c>
      <c r="L429" s="45"/>
      <c r="M429" s="236" t="s">
        <v>1</v>
      </c>
      <c r="N429" s="237" t="s">
        <v>41</v>
      </c>
      <c r="O429" s="92"/>
      <c r="P429" s="238">
        <f>O429*H429</f>
        <v>0</v>
      </c>
      <c r="Q429" s="238">
        <v>0.00075000000000000002</v>
      </c>
      <c r="R429" s="238">
        <f>Q429*H429</f>
        <v>0.0041250000000000002</v>
      </c>
      <c r="S429" s="238">
        <v>0</v>
      </c>
      <c r="T429" s="239">
        <f>S429*H429</f>
        <v>0</v>
      </c>
      <c r="U429" s="39"/>
      <c r="V429" s="39"/>
      <c r="W429" s="39"/>
      <c r="X429" s="39"/>
      <c r="Y429" s="39"/>
      <c r="Z429" s="39"/>
      <c r="AA429" s="39"/>
      <c r="AB429" s="39"/>
      <c r="AC429" s="39"/>
      <c r="AD429" s="39"/>
      <c r="AE429" s="39"/>
      <c r="AR429" s="240" t="s">
        <v>357</v>
      </c>
      <c r="AT429" s="240" t="s">
        <v>352</v>
      </c>
      <c r="AU429" s="240" t="s">
        <v>86</v>
      </c>
      <c r="AY429" s="18" t="s">
        <v>350</v>
      </c>
      <c r="BE429" s="241">
        <f>IF(N429="základní",J429,0)</f>
        <v>0</v>
      </c>
      <c r="BF429" s="241">
        <f>IF(N429="snížená",J429,0)</f>
        <v>0</v>
      </c>
      <c r="BG429" s="241">
        <f>IF(N429="zákl. přenesená",J429,0)</f>
        <v>0</v>
      </c>
      <c r="BH429" s="241">
        <f>IF(N429="sníž. přenesená",J429,0)</f>
        <v>0</v>
      </c>
      <c r="BI429" s="241">
        <f>IF(N429="nulová",J429,0)</f>
        <v>0</v>
      </c>
      <c r="BJ429" s="18" t="s">
        <v>84</v>
      </c>
      <c r="BK429" s="241">
        <f>ROUND(I429*H429,2)</f>
        <v>0</v>
      </c>
      <c r="BL429" s="18" t="s">
        <v>357</v>
      </c>
      <c r="BM429" s="240" t="s">
        <v>1624</v>
      </c>
    </row>
    <row r="430" s="2" customFormat="1">
      <c r="A430" s="39"/>
      <c r="B430" s="40"/>
      <c r="C430" s="41"/>
      <c r="D430" s="242" t="s">
        <v>359</v>
      </c>
      <c r="E430" s="41"/>
      <c r="F430" s="243" t="s">
        <v>1625</v>
      </c>
      <c r="G430" s="41"/>
      <c r="H430" s="41"/>
      <c r="I430" s="244"/>
      <c r="J430" s="41"/>
      <c r="K430" s="41"/>
      <c r="L430" s="45"/>
      <c r="M430" s="245"/>
      <c r="N430" s="246"/>
      <c r="O430" s="92"/>
      <c r="P430" s="92"/>
      <c r="Q430" s="92"/>
      <c r="R430" s="92"/>
      <c r="S430" s="92"/>
      <c r="T430" s="93"/>
      <c r="U430" s="39"/>
      <c r="V430" s="39"/>
      <c r="W430" s="39"/>
      <c r="X430" s="39"/>
      <c r="Y430" s="39"/>
      <c r="Z430" s="39"/>
      <c r="AA430" s="39"/>
      <c r="AB430" s="39"/>
      <c r="AC430" s="39"/>
      <c r="AD430" s="39"/>
      <c r="AE430" s="39"/>
      <c r="AT430" s="18" t="s">
        <v>359</v>
      </c>
      <c r="AU430" s="18" t="s">
        <v>86</v>
      </c>
    </row>
    <row r="431" s="15" customFormat="1">
      <c r="A431" s="15"/>
      <c r="B431" s="269"/>
      <c r="C431" s="270"/>
      <c r="D431" s="242" t="s">
        <v>361</v>
      </c>
      <c r="E431" s="271" t="s">
        <v>1</v>
      </c>
      <c r="F431" s="272" t="s">
        <v>1549</v>
      </c>
      <c r="G431" s="270"/>
      <c r="H431" s="271" t="s">
        <v>1</v>
      </c>
      <c r="I431" s="273"/>
      <c r="J431" s="270"/>
      <c r="K431" s="270"/>
      <c r="L431" s="274"/>
      <c r="M431" s="275"/>
      <c r="N431" s="276"/>
      <c r="O431" s="276"/>
      <c r="P431" s="276"/>
      <c r="Q431" s="276"/>
      <c r="R431" s="276"/>
      <c r="S431" s="276"/>
      <c r="T431" s="277"/>
      <c r="U431" s="15"/>
      <c r="V431" s="15"/>
      <c r="W431" s="15"/>
      <c r="X431" s="15"/>
      <c r="Y431" s="15"/>
      <c r="Z431" s="15"/>
      <c r="AA431" s="15"/>
      <c r="AB431" s="15"/>
      <c r="AC431" s="15"/>
      <c r="AD431" s="15"/>
      <c r="AE431" s="15"/>
      <c r="AT431" s="278" t="s">
        <v>361</v>
      </c>
      <c r="AU431" s="278" t="s">
        <v>86</v>
      </c>
      <c r="AV431" s="15" t="s">
        <v>84</v>
      </c>
      <c r="AW431" s="15" t="s">
        <v>32</v>
      </c>
      <c r="AX431" s="15" t="s">
        <v>76</v>
      </c>
      <c r="AY431" s="278" t="s">
        <v>350</v>
      </c>
    </row>
    <row r="432" s="13" customFormat="1">
      <c r="A432" s="13"/>
      <c r="B432" s="247"/>
      <c r="C432" s="248"/>
      <c r="D432" s="242" t="s">
        <v>361</v>
      </c>
      <c r="E432" s="249" t="s">
        <v>1</v>
      </c>
      <c r="F432" s="250" t="s">
        <v>1626</v>
      </c>
      <c r="G432" s="248"/>
      <c r="H432" s="251">
        <v>5.5</v>
      </c>
      <c r="I432" s="252"/>
      <c r="J432" s="248"/>
      <c r="K432" s="248"/>
      <c r="L432" s="253"/>
      <c r="M432" s="254"/>
      <c r="N432" s="255"/>
      <c r="O432" s="255"/>
      <c r="P432" s="255"/>
      <c r="Q432" s="255"/>
      <c r="R432" s="255"/>
      <c r="S432" s="255"/>
      <c r="T432" s="256"/>
      <c r="U432" s="13"/>
      <c r="V432" s="13"/>
      <c r="W432" s="13"/>
      <c r="X432" s="13"/>
      <c r="Y432" s="13"/>
      <c r="Z432" s="13"/>
      <c r="AA432" s="13"/>
      <c r="AB432" s="13"/>
      <c r="AC432" s="13"/>
      <c r="AD432" s="13"/>
      <c r="AE432" s="13"/>
      <c r="AT432" s="257" t="s">
        <v>361</v>
      </c>
      <c r="AU432" s="257" t="s">
        <v>86</v>
      </c>
      <c r="AV432" s="13" t="s">
        <v>86</v>
      </c>
      <c r="AW432" s="13" t="s">
        <v>32</v>
      </c>
      <c r="AX432" s="13" t="s">
        <v>84</v>
      </c>
      <c r="AY432" s="257" t="s">
        <v>350</v>
      </c>
    </row>
    <row r="433" s="2" customFormat="1" ht="24.15" customHeight="1">
      <c r="A433" s="39"/>
      <c r="B433" s="40"/>
      <c r="C433" s="229" t="s">
        <v>888</v>
      </c>
      <c r="D433" s="229" t="s">
        <v>352</v>
      </c>
      <c r="E433" s="230" t="s">
        <v>1627</v>
      </c>
      <c r="F433" s="231" t="s">
        <v>1628</v>
      </c>
      <c r="G433" s="232" t="s">
        <v>355</v>
      </c>
      <c r="H433" s="233">
        <v>1.373</v>
      </c>
      <c r="I433" s="234"/>
      <c r="J433" s="235">
        <f>ROUND(I433*H433,2)</f>
        <v>0</v>
      </c>
      <c r="K433" s="231" t="s">
        <v>356</v>
      </c>
      <c r="L433" s="45"/>
      <c r="M433" s="236" t="s">
        <v>1</v>
      </c>
      <c r="N433" s="237" t="s">
        <v>41</v>
      </c>
      <c r="O433" s="92"/>
      <c r="P433" s="238">
        <f>O433*H433</f>
        <v>0</v>
      </c>
      <c r="Q433" s="238">
        <v>0.12335</v>
      </c>
      <c r="R433" s="238">
        <f>Q433*H433</f>
        <v>0.16935955</v>
      </c>
      <c r="S433" s="238">
        <v>0</v>
      </c>
      <c r="T433" s="239">
        <f>S433*H433</f>
        <v>0</v>
      </c>
      <c r="U433" s="39"/>
      <c r="V433" s="39"/>
      <c r="W433" s="39"/>
      <c r="X433" s="39"/>
      <c r="Y433" s="39"/>
      <c r="Z433" s="39"/>
      <c r="AA433" s="39"/>
      <c r="AB433" s="39"/>
      <c r="AC433" s="39"/>
      <c r="AD433" s="39"/>
      <c r="AE433" s="39"/>
      <c r="AR433" s="240" t="s">
        <v>357</v>
      </c>
      <c r="AT433" s="240" t="s">
        <v>352</v>
      </c>
      <c r="AU433" s="240" t="s">
        <v>86</v>
      </c>
      <c r="AY433" s="18" t="s">
        <v>350</v>
      </c>
      <c r="BE433" s="241">
        <f>IF(N433="základní",J433,0)</f>
        <v>0</v>
      </c>
      <c r="BF433" s="241">
        <f>IF(N433="snížená",J433,0)</f>
        <v>0</v>
      </c>
      <c r="BG433" s="241">
        <f>IF(N433="zákl. přenesená",J433,0)</f>
        <v>0</v>
      </c>
      <c r="BH433" s="241">
        <f>IF(N433="sníž. přenesená",J433,0)</f>
        <v>0</v>
      </c>
      <c r="BI433" s="241">
        <f>IF(N433="nulová",J433,0)</f>
        <v>0</v>
      </c>
      <c r="BJ433" s="18" t="s">
        <v>84</v>
      </c>
      <c r="BK433" s="241">
        <f>ROUND(I433*H433,2)</f>
        <v>0</v>
      </c>
      <c r="BL433" s="18" t="s">
        <v>357</v>
      </c>
      <c r="BM433" s="240" t="s">
        <v>1629</v>
      </c>
    </row>
    <row r="434" s="2" customFormat="1">
      <c r="A434" s="39"/>
      <c r="B434" s="40"/>
      <c r="C434" s="41"/>
      <c r="D434" s="242" t="s">
        <v>359</v>
      </c>
      <c r="E434" s="41"/>
      <c r="F434" s="243" t="s">
        <v>1630</v>
      </c>
      <c r="G434" s="41"/>
      <c r="H434" s="41"/>
      <c r="I434" s="244"/>
      <c r="J434" s="41"/>
      <c r="K434" s="41"/>
      <c r="L434" s="45"/>
      <c r="M434" s="245"/>
      <c r="N434" s="246"/>
      <c r="O434" s="92"/>
      <c r="P434" s="92"/>
      <c r="Q434" s="92"/>
      <c r="R434" s="92"/>
      <c r="S434" s="92"/>
      <c r="T434" s="93"/>
      <c r="U434" s="39"/>
      <c r="V434" s="39"/>
      <c r="W434" s="39"/>
      <c r="X434" s="39"/>
      <c r="Y434" s="39"/>
      <c r="Z434" s="39"/>
      <c r="AA434" s="39"/>
      <c r="AB434" s="39"/>
      <c r="AC434" s="39"/>
      <c r="AD434" s="39"/>
      <c r="AE434" s="39"/>
      <c r="AT434" s="18" t="s">
        <v>359</v>
      </c>
      <c r="AU434" s="18" t="s">
        <v>86</v>
      </c>
    </row>
    <row r="435" s="13" customFormat="1">
      <c r="A435" s="13"/>
      <c r="B435" s="247"/>
      <c r="C435" s="248"/>
      <c r="D435" s="242" t="s">
        <v>361</v>
      </c>
      <c r="E435" s="249" t="s">
        <v>1</v>
      </c>
      <c r="F435" s="250" t="s">
        <v>1631</v>
      </c>
      <c r="G435" s="248"/>
      <c r="H435" s="251">
        <v>1.373</v>
      </c>
      <c r="I435" s="252"/>
      <c r="J435" s="248"/>
      <c r="K435" s="248"/>
      <c r="L435" s="253"/>
      <c r="M435" s="254"/>
      <c r="N435" s="255"/>
      <c r="O435" s="255"/>
      <c r="P435" s="255"/>
      <c r="Q435" s="255"/>
      <c r="R435" s="255"/>
      <c r="S435" s="255"/>
      <c r="T435" s="256"/>
      <c r="U435" s="13"/>
      <c r="V435" s="13"/>
      <c r="W435" s="13"/>
      <c r="X435" s="13"/>
      <c r="Y435" s="13"/>
      <c r="Z435" s="13"/>
      <c r="AA435" s="13"/>
      <c r="AB435" s="13"/>
      <c r="AC435" s="13"/>
      <c r="AD435" s="13"/>
      <c r="AE435" s="13"/>
      <c r="AT435" s="257" t="s">
        <v>361</v>
      </c>
      <c r="AU435" s="257" t="s">
        <v>86</v>
      </c>
      <c r="AV435" s="13" t="s">
        <v>86</v>
      </c>
      <c r="AW435" s="13" t="s">
        <v>32</v>
      </c>
      <c r="AX435" s="13" t="s">
        <v>84</v>
      </c>
      <c r="AY435" s="257" t="s">
        <v>350</v>
      </c>
    </row>
    <row r="436" s="2" customFormat="1" ht="24.15" customHeight="1">
      <c r="A436" s="39"/>
      <c r="B436" s="40"/>
      <c r="C436" s="229" t="s">
        <v>894</v>
      </c>
      <c r="D436" s="229" t="s">
        <v>352</v>
      </c>
      <c r="E436" s="230" t="s">
        <v>1632</v>
      </c>
      <c r="F436" s="231" t="s">
        <v>1633</v>
      </c>
      <c r="G436" s="232" t="s">
        <v>355</v>
      </c>
      <c r="H436" s="233">
        <v>18.806999999999999</v>
      </c>
      <c r="I436" s="234"/>
      <c r="J436" s="235">
        <f>ROUND(I436*H436,2)</f>
        <v>0</v>
      </c>
      <c r="K436" s="231" t="s">
        <v>356</v>
      </c>
      <c r="L436" s="45"/>
      <c r="M436" s="236" t="s">
        <v>1</v>
      </c>
      <c r="N436" s="237" t="s">
        <v>41</v>
      </c>
      <c r="O436" s="92"/>
      <c r="P436" s="238">
        <f>O436*H436</f>
        <v>0</v>
      </c>
      <c r="Q436" s="238">
        <v>0.068479999999999999</v>
      </c>
      <c r="R436" s="238">
        <f>Q436*H436</f>
        <v>1.2879033599999998</v>
      </c>
      <c r="S436" s="238">
        <v>0</v>
      </c>
      <c r="T436" s="239">
        <f>S436*H436</f>
        <v>0</v>
      </c>
      <c r="U436" s="39"/>
      <c r="V436" s="39"/>
      <c r="W436" s="39"/>
      <c r="X436" s="39"/>
      <c r="Y436" s="39"/>
      <c r="Z436" s="39"/>
      <c r="AA436" s="39"/>
      <c r="AB436" s="39"/>
      <c r="AC436" s="39"/>
      <c r="AD436" s="39"/>
      <c r="AE436" s="39"/>
      <c r="AR436" s="240" t="s">
        <v>357</v>
      </c>
      <c r="AT436" s="240" t="s">
        <v>352</v>
      </c>
      <c r="AU436" s="240" t="s">
        <v>86</v>
      </c>
      <c r="AY436" s="18" t="s">
        <v>350</v>
      </c>
      <c r="BE436" s="241">
        <f>IF(N436="základní",J436,0)</f>
        <v>0</v>
      </c>
      <c r="BF436" s="241">
        <f>IF(N436="snížená",J436,0)</f>
        <v>0</v>
      </c>
      <c r="BG436" s="241">
        <f>IF(N436="zákl. přenesená",J436,0)</f>
        <v>0</v>
      </c>
      <c r="BH436" s="241">
        <f>IF(N436="sníž. přenesená",J436,0)</f>
        <v>0</v>
      </c>
      <c r="BI436" s="241">
        <f>IF(N436="nulová",J436,0)</f>
        <v>0</v>
      </c>
      <c r="BJ436" s="18" t="s">
        <v>84</v>
      </c>
      <c r="BK436" s="241">
        <f>ROUND(I436*H436,2)</f>
        <v>0</v>
      </c>
      <c r="BL436" s="18" t="s">
        <v>357</v>
      </c>
      <c r="BM436" s="240" t="s">
        <v>1634</v>
      </c>
    </row>
    <row r="437" s="2" customFormat="1">
      <c r="A437" s="39"/>
      <c r="B437" s="40"/>
      <c r="C437" s="41"/>
      <c r="D437" s="242" t="s">
        <v>359</v>
      </c>
      <c r="E437" s="41"/>
      <c r="F437" s="243" t="s">
        <v>1635</v>
      </c>
      <c r="G437" s="41"/>
      <c r="H437" s="41"/>
      <c r="I437" s="244"/>
      <c r="J437" s="41"/>
      <c r="K437" s="41"/>
      <c r="L437" s="45"/>
      <c r="M437" s="245"/>
      <c r="N437" s="246"/>
      <c r="O437" s="92"/>
      <c r="P437" s="92"/>
      <c r="Q437" s="92"/>
      <c r="R437" s="92"/>
      <c r="S437" s="92"/>
      <c r="T437" s="93"/>
      <c r="U437" s="39"/>
      <c r="V437" s="39"/>
      <c r="W437" s="39"/>
      <c r="X437" s="39"/>
      <c r="Y437" s="39"/>
      <c r="Z437" s="39"/>
      <c r="AA437" s="39"/>
      <c r="AB437" s="39"/>
      <c r="AC437" s="39"/>
      <c r="AD437" s="39"/>
      <c r="AE437" s="39"/>
      <c r="AT437" s="18" t="s">
        <v>359</v>
      </c>
      <c r="AU437" s="18" t="s">
        <v>86</v>
      </c>
    </row>
    <row r="438" s="15" customFormat="1">
      <c r="A438" s="15"/>
      <c r="B438" s="269"/>
      <c r="C438" s="270"/>
      <c r="D438" s="242" t="s">
        <v>361</v>
      </c>
      <c r="E438" s="271" t="s">
        <v>1</v>
      </c>
      <c r="F438" s="272" t="s">
        <v>1636</v>
      </c>
      <c r="G438" s="270"/>
      <c r="H438" s="271" t="s">
        <v>1</v>
      </c>
      <c r="I438" s="273"/>
      <c r="J438" s="270"/>
      <c r="K438" s="270"/>
      <c r="L438" s="274"/>
      <c r="M438" s="275"/>
      <c r="N438" s="276"/>
      <c r="O438" s="276"/>
      <c r="P438" s="276"/>
      <c r="Q438" s="276"/>
      <c r="R438" s="276"/>
      <c r="S438" s="276"/>
      <c r="T438" s="277"/>
      <c r="U438" s="15"/>
      <c r="V438" s="15"/>
      <c r="W438" s="15"/>
      <c r="X438" s="15"/>
      <c r="Y438" s="15"/>
      <c r="Z438" s="15"/>
      <c r="AA438" s="15"/>
      <c r="AB438" s="15"/>
      <c r="AC438" s="15"/>
      <c r="AD438" s="15"/>
      <c r="AE438" s="15"/>
      <c r="AT438" s="278" t="s">
        <v>361</v>
      </c>
      <c r="AU438" s="278" t="s">
        <v>86</v>
      </c>
      <c r="AV438" s="15" t="s">
        <v>84</v>
      </c>
      <c r="AW438" s="15" t="s">
        <v>32</v>
      </c>
      <c r="AX438" s="15" t="s">
        <v>76</v>
      </c>
      <c r="AY438" s="278" t="s">
        <v>350</v>
      </c>
    </row>
    <row r="439" s="13" customFormat="1">
      <c r="A439" s="13"/>
      <c r="B439" s="247"/>
      <c r="C439" s="248"/>
      <c r="D439" s="242" t="s">
        <v>361</v>
      </c>
      <c r="E439" s="249" t="s">
        <v>1218</v>
      </c>
      <c r="F439" s="250" t="s">
        <v>1637</v>
      </c>
      <c r="G439" s="248"/>
      <c r="H439" s="251">
        <v>18.806999999999999</v>
      </c>
      <c r="I439" s="252"/>
      <c r="J439" s="248"/>
      <c r="K439" s="248"/>
      <c r="L439" s="253"/>
      <c r="M439" s="254"/>
      <c r="N439" s="255"/>
      <c r="O439" s="255"/>
      <c r="P439" s="255"/>
      <c r="Q439" s="255"/>
      <c r="R439" s="255"/>
      <c r="S439" s="255"/>
      <c r="T439" s="256"/>
      <c r="U439" s="13"/>
      <c r="V439" s="13"/>
      <c r="W439" s="13"/>
      <c r="X439" s="13"/>
      <c r="Y439" s="13"/>
      <c r="Z439" s="13"/>
      <c r="AA439" s="13"/>
      <c r="AB439" s="13"/>
      <c r="AC439" s="13"/>
      <c r="AD439" s="13"/>
      <c r="AE439" s="13"/>
      <c r="AT439" s="257" t="s">
        <v>361</v>
      </c>
      <c r="AU439" s="257" t="s">
        <v>86</v>
      </c>
      <c r="AV439" s="13" t="s">
        <v>86</v>
      </c>
      <c r="AW439" s="13" t="s">
        <v>32</v>
      </c>
      <c r="AX439" s="13" t="s">
        <v>84</v>
      </c>
      <c r="AY439" s="257" t="s">
        <v>350</v>
      </c>
    </row>
    <row r="440" s="2" customFormat="1" ht="24.15" customHeight="1">
      <c r="A440" s="39"/>
      <c r="B440" s="40"/>
      <c r="C440" s="229" t="s">
        <v>911</v>
      </c>
      <c r="D440" s="229" t="s">
        <v>352</v>
      </c>
      <c r="E440" s="230" t="s">
        <v>1638</v>
      </c>
      <c r="F440" s="231" t="s">
        <v>1639</v>
      </c>
      <c r="G440" s="232" t="s">
        <v>355</v>
      </c>
      <c r="H440" s="233">
        <v>78.453999999999994</v>
      </c>
      <c r="I440" s="234"/>
      <c r="J440" s="235">
        <f>ROUND(I440*H440,2)</f>
        <v>0</v>
      </c>
      <c r="K440" s="231" t="s">
        <v>356</v>
      </c>
      <c r="L440" s="45"/>
      <c r="M440" s="236" t="s">
        <v>1</v>
      </c>
      <c r="N440" s="237" t="s">
        <v>41</v>
      </c>
      <c r="O440" s="92"/>
      <c r="P440" s="238">
        <f>O440*H440</f>
        <v>0</v>
      </c>
      <c r="Q440" s="238">
        <v>0.094479999999999995</v>
      </c>
      <c r="R440" s="238">
        <f>Q440*H440</f>
        <v>7.4123339199999991</v>
      </c>
      <c r="S440" s="238">
        <v>0</v>
      </c>
      <c r="T440" s="239">
        <f>S440*H440</f>
        <v>0</v>
      </c>
      <c r="U440" s="39"/>
      <c r="V440" s="39"/>
      <c r="W440" s="39"/>
      <c r="X440" s="39"/>
      <c r="Y440" s="39"/>
      <c r="Z440" s="39"/>
      <c r="AA440" s="39"/>
      <c r="AB440" s="39"/>
      <c r="AC440" s="39"/>
      <c r="AD440" s="39"/>
      <c r="AE440" s="39"/>
      <c r="AR440" s="240" t="s">
        <v>357</v>
      </c>
      <c r="AT440" s="240" t="s">
        <v>352</v>
      </c>
      <c r="AU440" s="240" t="s">
        <v>86</v>
      </c>
      <c r="AY440" s="18" t="s">
        <v>350</v>
      </c>
      <c r="BE440" s="241">
        <f>IF(N440="základní",J440,0)</f>
        <v>0</v>
      </c>
      <c r="BF440" s="241">
        <f>IF(N440="snížená",J440,0)</f>
        <v>0</v>
      </c>
      <c r="BG440" s="241">
        <f>IF(N440="zákl. přenesená",J440,0)</f>
        <v>0</v>
      </c>
      <c r="BH440" s="241">
        <f>IF(N440="sníž. přenesená",J440,0)</f>
        <v>0</v>
      </c>
      <c r="BI440" s="241">
        <f>IF(N440="nulová",J440,0)</f>
        <v>0</v>
      </c>
      <c r="BJ440" s="18" t="s">
        <v>84</v>
      </c>
      <c r="BK440" s="241">
        <f>ROUND(I440*H440,2)</f>
        <v>0</v>
      </c>
      <c r="BL440" s="18" t="s">
        <v>357</v>
      </c>
      <c r="BM440" s="240" t="s">
        <v>1640</v>
      </c>
    </row>
    <row r="441" s="2" customFormat="1">
      <c r="A441" s="39"/>
      <c r="B441" s="40"/>
      <c r="C441" s="41"/>
      <c r="D441" s="242" t="s">
        <v>359</v>
      </c>
      <c r="E441" s="41"/>
      <c r="F441" s="243" t="s">
        <v>1641</v>
      </c>
      <c r="G441" s="41"/>
      <c r="H441" s="41"/>
      <c r="I441" s="244"/>
      <c r="J441" s="41"/>
      <c r="K441" s="41"/>
      <c r="L441" s="45"/>
      <c r="M441" s="245"/>
      <c r="N441" s="246"/>
      <c r="O441" s="92"/>
      <c r="P441" s="92"/>
      <c r="Q441" s="92"/>
      <c r="R441" s="92"/>
      <c r="S441" s="92"/>
      <c r="T441" s="93"/>
      <c r="U441" s="39"/>
      <c r="V441" s="39"/>
      <c r="W441" s="39"/>
      <c r="X441" s="39"/>
      <c r="Y441" s="39"/>
      <c r="Z441" s="39"/>
      <c r="AA441" s="39"/>
      <c r="AB441" s="39"/>
      <c r="AC441" s="39"/>
      <c r="AD441" s="39"/>
      <c r="AE441" s="39"/>
      <c r="AT441" s="18" t="s">
        <v>359</v>
      </c>
      <c r="AU441" s="18" t="s">
        <v>86</v>
      </c>
    </row>
    <row r="442" s="15" customFormat="1">
      <c r="A442" s="15"/>
      <c r="B442" s="269"/>
      <c r="C442" s="270"/>
      <c r="D442" s="242" t="s">
        <v>361</v>
      </c>
      <c r="E442" s="271" t="s">
        <v>1</v>
      </c>
      <c r="F442" s="272" t="s">
        <v>1642</v>
      </c>
      <c r="G442" s="270"/>
      <c r="H442" s="271" t="s">
        <v>1</v>
      </c>
      <c r="I442" s="273"/>
      <c r="J442" s="270"/>
      <c r="K442" s="270"/>
      <c r="L442" s="274"/>
      <c r="M442" s="275"/>
      <c r="N442" s="276"/>
      <c r="O442" s="276"/>
      <c r="P442" s="276"/>
      <c r="Q442" s="276"/>
      <c r="R442" s="276"/>
      <c r="S442" s="276"/>
      <c r="T442" s="277"/>
      <c r="U442" s="15"/>
      <c r="V442" s="15"/>
      <c r="W442" s="15"/>
      <c r="X442" s="15"/>
      <c r="Y442" s="15"/>
      <c r="Z442" s="15"/>
      <c r="AA442" s="15"/>
      <c r="AB442" s="15"/>
      <c r="AC442" s="15"/>
      <c r="AD442" s="15"/>
      <c r="AE442" s="15"/>
      <c r="AT442" s="278" t="s">
        <v>361</v>
      </c>
      <c r="AU442" s="278" t="s">
        <v>86</v>
      </c>
      <c r="AV442" s="15" t="s">
        <v>84</v>
      </c>
      <c r="AW442" s="15" t="s">
        <v>32</v>
      </c>
      <c r="AX442" s="15" t="s">
        <v>76</v>
      </c>
      <c r="AY442" s="278" t="s">
        <v>350</v>
      </c>
    </row>
    <row r="443" s="13" customFormat="1">
      <c r="A443" s="13"/>
      <c r="B443" s="247"/>
      <c r="C443" s="248"/>
      <c r="D443" s="242" t="s">
        <v>361</v>
      </c>
      <c r="E443" s="249" t="s">
        <v>1</v>
      </c>
      <c r="F443" s="250" t="s">
        <v>1643</v>
      </c>
      <c r="G443" s="248"/>
      <c r="H443" s="251">
        <v>21.728999999999999</v>
      </c>
      <c r="I443" s="252"/>
      <c r="J443" s="248"/>
      <c r="K443" s="248"/>
      <c r="L443" s="253"/>
      <c r="M443" s="254"/>
      <c r="N443" s="255"/>
      <c r="O443" s="255"/>
      <c r="P443" s="255"/>
      <c r="Q443" s="255"/>
      <c r="R443" s="255"/>
      <c r="S443" s="255"/>
      <c r="T443" s="256"/>
      <c r="U443" s="13"/>
      <c r="V443" s="13"/>
      <c r="W443" s="13"/>
      <c r="X443" s="13"/>
      <c r="Y443" s="13"/>
      <c r="Z443" s="13"/>
      <c r="AA443" s="13"/>
      <c r="AB443" s="13"/>
      <c r="AC443" s="13"/>
      <c r="AD443" s="13"/>
      <c r="AE443" s="13"/>
      <c r="AT443" s="257" t="s">
        <v>361</v>
      </c>
      <c r="AU443" s="257" t="s">
        <v>86</v>
      </c>
      <c r="AV443" s="13" t="s">
        <v>86</v>
      </c>
      <c r="AW443" s="13" t="s">
        <v>32</v>
      </c>
      <c r="AX443" s="13" t="s">
        <v>76</v>
      </c>
      <c r="AY443" s="257" t="s">
        <v>350</v>
      </c>
    </row>
    <row r="444" s="13" customFormat="1">
      <c r="A444" s="13"/>
      <c r="B444" s="247"/>
      <c r="C444" s="248"/>
      <c r="D444" s="242" t="s">
        <v>361</v>
      </c>
      <c r="E444" s="249" t="s">
        <v>1</v>
      </c>
      <c r="F444" s="250" t="s">
        <v>1644</v>
      </c>
      <c r="G444" s="248"/>
      <c r="H444" s="251">
        <v>39.411999999999999</v>
      </c>
      <c r="I444" s="252"/>
      <c r="J444" s="248"/>
      <c r="K444" s="248"/>
      <c r="L444" s="253"/>
      <c r="M444" s="254"/>
      <c r="N444" s="255"/>
      <c r="O444" s="255"/>
      <c r="P444" s="255"/>
      <c r="Q444" s="255"/>
      <c r="R444" s="255"/>
      <c r="S444" s="255"/>
      <c r="T444" s="256"/>
      <c r="U444" s="13"/>
      <c r="V444" s="13"/>
      <c r="W444" s="13"/>
      <c r="X444" s="13"/>
      <c r="Y444" s="13"/>
      <c r="Z444" s="13"/>
      <c r="AA444" s="13"/>
      <c r="AB444" s="13"/>
      <c r="AC444" s="13"/>
      <c r="AD444" s="13"/>
      <c r="AE444" s="13"/>
      <c r="AT444" s="257" t="s">
        <v>361</v>
      </c>
      <c r="AU444" s="257" t="s">
        <v>86</v>
      </c>
      <c r="AV444" s="13" t="s">
        <v>86</v>
      </c>
      <c r="AW444" s="13" t="s">
        <v>32</v>
      </c>
      <c r="AX444" s="13" t="s">
        <v>76</v>
      </c>
      <c r="AY444" s="257" t="s">
        <v>350</v>
      </c>
    </row>
    <row r="445" s="13" customFormat="1">
      <c r="A445" s="13"/>
      <c r="B445" s="247"/>
      <c r="C445" s="248"/>
      <c r="D445" s="242" t="s">
        <v>361</v>
      </c>
      <c r="E445" s="249" t="s">
        <v>1</v>
      </c>
      <c r="F445" s="250" t="s">
        <v>1645</v>
      </c>
      <c r="G445" s="248"/>
      <c r="H445" s="251">
        <v>17.312999999999999</v>
      </c>
      <c r="I445" s="252"/>
      <c r="J445" s="248"/>
      <c r="K445" s="248"/>
      <c r="L445" s="253"/>
      <c r="M445" s="254"/>
      <c r="N445" s="255"/>
      <c r="O445" s="255"/>
      <c r="P445" s="255"/>
      <c r="Q445" s="255"/>
      <c r="R445" s="255"/>
      <c r="S445" s="255"/>
      <c r="T445" s="256"/>
      <c r="U445" s="13"/>
      <c r="V445" s="13"/>
      <c r="W445" s="13"/>
      <c r="X445" s="13"/>
      <c r="Y445" s="13"/>
      <c r="Z445" s="13"/>
      <c r="AA445" s="13"/>
      <c r="AB445" s="13"/>
      <c r="AC445" s="13"/>
      <c r="AD445" s="13"/>
      <c r="AE445" s="13"/>
      <c r="AT445" s="257" t="s">
        <v>361</v>
      </c>
      <c r="AU445" s="257" t="s">
        <v>86</v>
      </c>
      <c r="AV445" s="13" t="s">
        <v>86</v>
      </c>
      <c r="AW445" s="13" t="s">
        <v>32</v>
      </c>
      <c r="AX445" s="13" t="s">
        <v>76</v>
      </c>
      <c r="AY445" s="257" t="s">
        <v>350</v>
      </c>
    </row>
    <row r="446" s="16" customFormat="1">
      <c r="A446" s="16"/>
      <c r="B446" s="279"/>
      <c r="C446" s="280"/>
      <c r="D446" s="242" t="s">
        <v>361</v>
      </c>
      <c r="E446" s="281" t="s">
        <v>1220</v>
      </c>
      <c r="F446" s="282" t="s">
        <v>755</v>
      </c>
      <c r="G446" s="280"/>
      <c r="H446" s="283">
        <v>78.453999999999994</v>
      </c>
      <c r="I446" s="284"/>
      <c r="J446" s="280"/>
      <c r="K446" s="280"/>
      <c r="L446" s="285"/>
      <c r="M446" s="286"/>
      <c r="N446" s="287"/>
      <c r="O446" s="287"/>
      <c r="P446" s="287"/>
      <c r="Q446" s="287"/>
      <c r="R446" s="287"/>
      <c r="S446" s="287"/>
      <c r="T446" s="288"/>
      <c r="U446" s="16"/>
      <c r="V446" s="16"/>
      <c r="W446" s="16"/>
      <c r="X446" s="16"/>
      <c r="Y446" s="16"/>
      <c r="Z446" s="16"/>
      <c r="AA446" s="16"/>
      <c r="AB446" s="16"/>
      <c r="AC446" s="16"/>
      <c r="AD446" s="16"/>
      <c r="AE446" s="16"/>
      <c r="AT446" s="289" t="s">
        <v>361</v>
      </c>
      <c r="AU446" s="289" t="s">
        <v>86</v>
      </c>
      <c r="AV446" s="16" t="s">
        <v>371</v>
      </c>
      <c r="AW446" s="16" t="s">
        <v>32</v>
      </c>
      <c r="AX446" s="16" t="s">
        <v>84</v>
      </c>
      <c r="AY446" s="289" t="s">
        <v>350</v>
      </c>
    </row>
    <row r="447" s="2" customFormat="1" ht="24.15" customHeight="1">
      <c r="A447" s="39"/>
      <c r="B447" s="40"/>
      <c r="C447" s="229" t="s">
        <v>918</v>
      </c>
      <c r="D447" s="229" t="s">
        <v>352</v>
      </c>
      <c r="E447" s="230" t="s">
        <v>1646</v>
      </c>
      <c r="F447" s="231" t="s">
        <v>1647</v>
      </c>
      <c r="G447" s="232" t="s">
        <v>355</v>
      </c>
      <c r="H447" s="233">
        <v>18.901</v>
      </c>
      <c r="I447" s="234"/>
      <c r="J447" s="235">
        <f>ROUND(I447*H447,2)</f>
        <v>0</v>
      </c>
      <c r="K447" s="231" t="s">
        <v>356</v>
      </c>
      <c r="L447" s="45"/>
      <c r="M447" s="236" t="s">
        <v>1</v>
      </c>
      <c r="N447" s="237" t="s">
        <v>41</v>
      </c>
      <c r="O447" s="92"/>
      <c r="P447" s="238">
        <f>O447*H447</f>
        <v>0</v>
      </c>
      <c r="Q447" s="238">
        <v>0.11396000000000001</v>
      </c>
      <c r="R447" s="238">
        <f>Q447*H447</f>
        <v>2.1539579600000001</v>
      </c>
      <c r="S447" s="238">
        <v>0</v>
      </c>
      <c r="T447" s="239">
        <f>S447*H447</f>
        <v>0</v>
      </c>
      <c r="U447" s="39"/>
      <c r="V447" s="39"/>
      <c r="W447" s="39"/>
      <c r="X447" s="39"/>
      <c r="Y447" s="39"/>
      <c r="Z447" s="39"/>
      <c r="AA447" s="39"/>
      <c r="AB447" s="39"/>
      <c r="AC447" s="39"/>
      <c r="AD447" s="39"/>
      <c r="AE447" s="39"/>
      <c r="AR447" s="240" t="s">
        <v>357</v>
      </c>
      <c r="AT447" s="240" t="s">
        <v>352</v>
      </c>
      <c r="AU447" s="240" t="s">
        <v>86</v>
      </c>
      <c r="AY447" s="18" t="s">
        <v>350</v>
      </c>
      <c r="BE447" s="241">
        <f>IF(N447="základní",J447,0)</f>
        <v>0</v>
      </c>
      <c r="BF447" s="241">
        <f>IF(N447="snížená",J447,0)</f>
        <v>0</v>
      </c>
      <c r="BG447" s="241">
        <f>IF(N447="zákl. přenesená",J447,0)</f>
        <v>0</v>
      </c>
      <c r="BH447" s="241">
        <f>IF(N447="sníž. přenesená",J447,0)</f>
        <v>0</v>
      </c>
      <c r="BI447" s="241">
        <f>IF(N447="nulová",J447,0)</f>
        <v>0</v>
      </c>
      <c r="BJ447" s="18" t="s">
        <v>84</v>
      </c>
      <c r="BK447" s="241">
        <f>ROUND(I447*H447,2)</f>
        <v>0</v>
      </c>
      <c r="BL447" s="18" t="s">
        <v>357</v>
      </c>
      <c r="BM447" s="240" t="s">
        <v>1648</v>
      </c>
    </row>
    <row r="448" s="2" customFormat="1">
      <c r="A448" s="39"/>
      <c r="B448" s="40"/>
      <c r="C448" s="41"/>
      <c r="D448" s="242" t="s">
        <v>359</v>
      </c>
      <c r="E448" s="41"/>
      <c r="F448" s="243" t="s">
        <v>1649</v>
      </c>
      <c r="G448" s="41"/>
      <c r="H448" s="41"/>
      <c r="I448" s="244"/>
      <c r="J448" s="41"/>
      <c r="K448" s="41"/>
      <c r="L448" s="45"/>
      <c r="M448" s="245"/>
      <c r="N448" s="246"/>
      <c r="O448" s="92"/>
      <c r="P448" s="92"/>
      <c r="Q448" s="92"/>
      <c r="R448" s="92"/>
      <c r="S448" s="92"/>
      <c r="T448" s="93"/>
      <c r="U448" s="39"/>
      <c r="V448" s="39"/>
      <c r="W448" s="39"/>
      <c r="X448" s="39"/>
      <c r="Y448" s="39"/>
      <c r="Z448" s="39"/>
      <c r="AA448" s="39"/>
      <c r="AB448" s="39"/>
      <c r="AC448" s="39"/>
      <c r="AD448" s="39"/>
      <c r="AE448" s="39"/>
      <c r="AT448" s="18" t="s">
        <v>359</v>
      </c>
      <c r="AU448" s="18" t="s">
        <v>86</v>
      </c>
    </row>
    <row r="449" s="15" customFormat="1">
      <c r="A449" s="15"/>
      <c r="B449" s="269"/>
      <c r="C449" s="270"/>
      <c r="D449" s="242" t="s">
        <v>361</v>
      </c>
      <c r="E449" s="271" t="s">
        <v>1</v>
      </c>
      <c r="F449" s="272" t="s">
        <v>1650</v>
      </c>
      <c r="G449" s="270"/>
      <c r="H449" s="271" t="s">
        <v>1</v>
      </c>
      <c r="I449" s="273"/>
      <c r="J449" s="270"/>
      <c r="K449" s="270"/>
      <c r="L449" s="274"/>
      <c r="M449" s="275"/>
      <c r="N449" s="276"/>
      <c r="O449" s="276"/>
      <c r="P449" s="276"/>
      <c r="Q449" s="276"/>
      <c r="R449" s="276"/>
      <c r="S449" s="276"/>
      <c r="T449" s="277"/>
      <c r="U449" s="15"/>
      <c r="V449" s="15"/>
      <c r="W449" s="15"/>
      <c r="X449" s="15"/>
      <c r="Y449" s="15"/>
      <c r="Z449" s="15"/>
      <c r="AA449" s="15"/>
      <c r="AB449" s="15"/>
      <c r="AC449" s="15"/>
      <c r="AD449" s="15"/>
      <c r="AE449" s="15"/>
      <c r="AT449" s="278" t="s">
        <v>361</v>
      </c>
      <c r="AU449" s="278" t="s">
        <v>86</v>
      </c>
      <c r="AV449" s="15" t="s">
        <v>84</v>
      </c>
      <c r="AW449" s="15" t="s">
        <v>32</v>
      </c>
      <c r="AX449" s="15" t="s">
        <v>76</v>
      </c>
      <c r="AY449" s="278" t="s">
        <v>350</v>
      </c>
    </row>
    <row r="450" s="13" customFormat="1">
      <c r="A450" s="13"/>
      <c r="B450" s="247"/>
      <c r="C450" s="248"/>
      <c r="D450" s="242" t="s">
        <v>361</v>
      </c>
      <c r="E450" s="249" t="s">
        <v>1</v>
      </c>
      <c r="F450" s="250" t="s">
        <v>1651</v>
      </c>
      <c r="G450" s="248"/>
      <c r="H450" s="251">
        <v>7.6280000000000001</v>
      </c>
      <c r="I450" s="252"/>
      <c r="J450" s="248"/>
      <c r="K450" s="248"/>
      <c r="L450" s="253"/>
      <c r="M450" s="254"/>
      <c r="N450" s="255"/>
      <c r="O450" s="255"/>
      <c r="P450" s="255"/>
      <c r="Q450" s="255"/>
      <c r="R450" s="255"/>
      <c r="S450" s="255"/>
      <c r="T450" s="256"/>
      <c r="U450" s="13"/>
      <c r="V450" s="13"/>
      <c r="W450" s="13"/>
      <c r="X450" s="13"/>
      <c r="Y450" s="13"/>
      <c r="Z450" s="13"/>
      <c r="AA450" s="13"/>
      <c r="AB450" s="13"/>
      <c r="AC450" s="13"/>
      <c r="AD450" s="13"/>
      <c r="AE450" s="13"/>
      <c r="AT450" s="257" t="s">
        <v>361</v>
      </c>
      <c r="AU450" s="257" t="s">
        <v>86</v>
      </c>
      <c r="AV450" s="13" t="s">
        <v>86</v>
      </c>
      <c r="AW450" s="13" t="s">
        <v>32</v>
      </c>
      <c r="AX450" s="13" t="s">
        <v>76</v>
      </c>
      <c r="AY450" s="257" t="s">
        <v>350</v>
      </c>
    </row>
    <row r="451" s="13" customFormat="1">
      <c r="A451" s="13"/>
      <c r="B451" s="247"/>
      <c r="C451" s="248"/>
      <c r="D451" s="242" t="s">
        <v>361</v>
      </c>
      <c r="E451" s="249" t="s">
        <v>1</v>
      </c>
      <c r="F451" s="250" t="s">
        <v>1652</v>
      </c>
      <c r="G451" s="248"/>
      <c r="H451" s="251">
        <v>11.273</v>
      </c>
      <c r="I451" s="252"/>
      <c r="J451" s="248"/>
      <c r="K451" s="248"/>
      <c r="L451" s="253"/>
      <c r="M451" s="254"/>
      <c r="N451" s="255"/>
      <c r="O451" s="255"/>
      <c r="P451" s="255"/>
      <c r="Q451" s="255"/>
      <c r="R451" s="255"/>
      <c r="S451" s="255"/>
      <c r="T451" s="256"/>
      <c r="U451" s="13"/>
      <c r="V451" s="13"/>
      <c r="W451" s="13"/>
      <c r="X451" s="13"/>
      <c r="Y451" s="13"/>
      <c r="Z451" s="13"/>
      <c r="AA451" s="13"/>
      <c r="AB451" s="13"/>
      <c r="AC451" s="13"/>
      <c r="AD451" s="13"/>
      <c r="AE451" s="13"/>
      <c r="AT451" s="257" t="s">
        <v>361</v>
      </c>
      <c r="AU451" s="257" t="s">
        <v>86</v>
      </c>
      <c r="AV451" s="13" t="s">
        <v>86</v>
      </c>
      <c r="AW451" s="13" t="s">
        <v>32</v>
      </c>
      <c r="AX451" s="13" t="s">
        <v>76</v>
      </c>
      <c r="AY451" s="257" t="s">
        <v>350</v>
      </c>
    </row>
    <row r="452" s="14" customFormat="1">
      <c r="A452" s="14"/>
      <c r="B452" s="258"/>
      <c r="C452" s="259"/>
      <c r="D452" s="242" t="s">
        <v>361</v>
      </c>
      <c r="E452" s="260" t="s">
        <v>1222</v>
      </c>
      <c r="F452" s="261" t="s">
        <v>364</v>
      </c>
      <c r="G452" s="259"/>
      <c r="H452" s="262">
        <v>18.901</v>
      </c>
      <c r="I452" s="263"/>
      <c r="J452" s="259"/>
      <c r="K452" s="259"/>
      <c r="L452" s="264"/>
      <c r="M452" s="265"/>
      <c r="N452" s="266"/>
      <c r="O452" s="266"/>
      <c r="P452" s="266"/>
      <c r="Q452" s="266"/>
      <c r="R452" s="266"/>
      <c r="S452" s="266"/>
      <c r="T452" s="267"/>
      <c r="U452" s="14"/>
      <c r="V452" s="14"/>
      <c r="W452" s="14"/>
      <c r="X452" s="14"/>
      <c r="Y452" s="14"/>
      <c r="Z452" s="14"/>
      <c r="AA452" s="14"/>
      <c r="AB452" s="14"/>
      <c r="AC452" s="14"/>
      <c r="AD452" s="14"/>
      <c r="AE452" s="14"/>
      <c r="AT452" s="268" t="s">
        <v>361</v>
      </c>
      <c r="AU452" s="268" t="s">
        <v>86</v>
      </c>
      <c r="AV452" s="14" t="s">
        <v>357</v>
      </c>
      <c r="AW452" s="14" t="s">
        <v>32</v>
      </c>
      <c r="AX452" s="14" t="s">
        <v>84</v>
      </c>
      <c r="AY452" s="268" t="s">
        <v>350</v>
      </c>
    </row>
    <row r="453" s="2" customFormat="1" ht="16.5" customHeight="1">
      <c r="A453" s="39"/>
      <c r="B453" s="40"/>
      <c r="C453" s="229" t="s">
        <v>924</v>
      </c>
      <c r="D453" s="229" t="s">
        <v>352</v>
      </c>
      <c r="E453" s="230" t="s">
        <v>1653</v>
      </c>
      <c r="F453" s="231" t="s">
        <v>1654</v>
      </c>
      <c r="G453" s="232" t="s">
        <v>355</v>
      </c>
      <c r="H453" s="233">
        <v>5.5800000000000001</v>
      </c>
      <c r="I453" s="234"/>
      <c r="J453" s="235">
        <f>ROUND(I453*H453,2)</f>
        <v>0</v>
      </c>
      <c r="K453" s="231" t="s">
        <v>356</v>
      </c>
      <c r="L453" s="45"/>
      <c r="M453" s="236" t="s">
        <v>1</v>
      </c>
      <c r="N453" s="237" t="s">
        <v>41</v>
      </c>
      <c r="O453" s="92"/>
      <c r="P453" s="238">
        <f>O453*H453</f>
        <v>0</v>
      </c>
      <c r="Q453" s="238">
        <v>0.083409999999999998</v>
      </c>
      <c r="R453" s="238">
        <f>Q453*H453</f>
        <v>0.4654278</v>
      </c>
      <c r="S453" s="238">
        <v>0</v>
      </c>
      <c r="T453" s="239">
        <f>S453*H453</f>
        <v>0</v>
      </c>
      <c r="U453" s="39"/>
      <c r="V453" s="39"/>
      <c r="W453" s="39"/>
      <c r="X453" s="39"/>
      <c r="Y453" s="39"/>
      <c r="Z453" s="39"/>
      <c r="AA453" s="39"/>
      <c r="AB453" s="39"/>
      <c r="AC453" s="39"/>
      <c r="AD453" s="39"/>
      <c r="AE453" s="39"/>
      <c r="AR453" s="240" t="s">
        <v>357</v>
      </c>
      <c r="AT453" s="240" t="s">
        <v>352</v>
      </c>
      <c r="AU453" s="240" t="s">
        <v>86</v>
      </c>
      <c r="AY453" s="18" t="s">
        <v>350</v>
      </c>
      <c r="BE453" s="241">
        <f>IF(N453="základní",J453,0)</f>
        <v>0</v>
      </c>
      <c r="BF453" s="241">
        <f>IF(N453="snížená",J453,0)</f>
        <v>0</v>
      </c>
      <c r="BG453" s="241">
        <f>IF(N453="zákl. přenesená",J453,0)</f>
        <v>0</v>
      </c>
      <c r="BH453" s="241">
        <f>IF(N453="sníž. přenesená",J453,0)</f>
        <v>0</v>
      </c>
      <c r="BI453" s="241">
        <f>IF(N453="nulová",J453,0)</f>
        <v>0</v>
      </c>
      <c r="BJ453" s="18" t="s">
        <v>84</v>
      </c>
      <c r="BK453" s="241">
        <f>ROUND(I453*H453,2)</f>
        <v>0</v>
      </c>
      <c r="BL453" s="18" t="s">
        <v>357</v>
      </c>
      <c r="BM453" s="240" t="s">
        <v>1655</v>
      </c>
    </row>
    <row r="454" s="2" customFormat="1">
      <c r="A454" s="39"/>
      <c r="B454" s="40"/>
      <c r="C454" s="41"/>
      <c r="D454" s="242" t="s">
        <v>359</v>
      </c>
      <c r="E454" s="41"/>
      <c r="F454" s="243" t="s">
        <v>1656</v>
      </c>
      <c r="G454" s="41"/>
      <c r="H454" s="41"/>
      <c r="I454" s="244"/>
      <c r="J454" s="41"/>
      <c r="K454" s="41"/>
      <c r="L454" s="45"/>
      <c r="M454" s="245"/>
      <c r="N454" s="246"/>
      <c r="O454" s="92"/>
      <c r="P454" s="92"/>
      <c r="Q454" s="92"/>
      <c r="R454" s="92"/>
      <c r="S454" s="92"/>
      <c r="T454" s="93"/>
      <c r="U454" s="39"/>
      <c r="V454" s="39"/>
      <c r="W454" s="39"/>
      <c r="X454" s="39"/>
      <c r="Y454" s="39"/>
      <c r="Z454" s="39"/>
      <c r="AA454" s="39"/>
      <c r="AB454" s="39"/>
      <c r="AC454" s="39"/>
      <c r="AD454" s="39"/>
      <c r="AE454" s="39"/>
      <c r="AT454" s="18" t="s">
        <v>359</v>
      </c>
      <c r="AU454" s="18" t="s">
        <v>86</v>
      </c>
    </row>
    <row r="455" s="15" customFormat="1">
      <c r="A455" s="15"/>
      <c r="B455" s="269"/>
      <c r="C455" s="270"/>
      <c r="D455" s="242" t="s">
        <v>361</v>
      </c>
      <c r="E455" s="271" t="s">
        <v>1</v>
      </c>
      <c r="F455" s="272" t="s">
        <v>1657</v>
      </c>
      <c r="G455" s="270"/>
      <c r="H455" s="271" t="s">
        <v>1</v>
      </c>
      <c r="I455" s="273"/>
      <c r="J455" s="270"/>
      <c r="K455" s="270"/>
      <c r="L455" s="274"/>
      <c r="M455" s="275"/>
      <c r="N455" s="276"/>
      <c r="O455" s="276"/>
      <c r="P455" s="276"/>
      <c r="Q455" s="276"/>
      <c r="R455" s="276"/>
      <c r="S455" s="276"/>
      <c r="T455" s="277"/>
      <c r="U455" s="15"/>
      <c r="V455" s="15"/>
      <c r="W455" s="15"/>
      <c r="X455" s="15"/>
      <c r="Y455" s="15"/>
      <c r="Z455" s="15"/>
      <c r="AA455" s="15"/>
      <c r="AB455" s="15"/>
      <c r="AC455" s="15"/>
      <c r="AD455" s="15"/>
      <c r="AE455" s="15"/>
      <c r="AT455" s="278" t="s">
        <v>361</v>
      </c>
      <c r="AU455" s="278" t="s">
        <v>86</v>
      </c>
      <c r="AV455" s="15" t="s">
        <v>84</v>
      </c>
      <c r="AW455" s="15" t="s">
        <v>32</v>
      </c>
      <c r="AX455" s="15" t="s">
        <v>76</v>
      </c>
      <c r="AY455" s="278" t="s">
        <v>350</v>
      </c>
    </row>
    <row r="456" s="13" customFormat="1">
      <c r="A456" s="13"/>
      <c r="B456" s="247"/>
      <c r="C456" s="248"/>
      <c r="D456" s="242" t="s">
        <v>361</v>
      </c>
      <c r="E456" s="249" t="s">
        <v>1230</v>
      </c>
      <c r="F456" s="250" t="s">
        <v>1658</v>
      </c>
      <c r="G456" s="248"/>
      <c r="H456" s="251">
        <v>5.5800000000000001</v>
      </c>
      <c r="I456" s="252"/>
      <c r="J456" s="248"/>
      <c r="K456" s="248"/>
      <c r="L456" s="253"/>
      <c r="M456" s="254"/>
      <c r="N456" s="255"/>
      <c r="O456" s="255"/>
      <c r="P456" s="255"/>
      <c r="Q456" s="255"/>
      <c r="R456" s="255"/>
      <c r="S456" s="255"/>
      <c r="T456" s="256"/>
      <c r="U456" s="13"/>
      <c r="V456" s="13"/>
      <c r="W456" s="13"/>
      <c r="X456" s="13"/>
      <c r="Y456" s="13"/>
      <c r="Z456" s="13"/>
      <c r="AA456" s="13"/>
      <c r="AB456" s="13"/>
      <c r="AC456" s="13"/>
      <c r="AD456" s="13"/>
      <c r="AE456" s="13"/>
      <c r="AT456" s="257" t="s">
        <v>361</v>
      </c>
      <c r="AU456" s="257" t="s">
        <v>86</v>
      </c>
      <c r="AV456" s="13" t="s">
        <v>86</v>
      </c>
      <c r="AW456" s="13" t="s">
        <v>32</v>
      </c>
      <c r="AX456" s="13" t="s">
        <v>84</v>
      </c>
      <c r="AY456" s="257" t="s">
        <v>350</v>
      </c>
    </row>
    <row r="457" s="2" customFormat="1" ht="24.15" customHeight="1">
      <c r="A457" s="39"/>
      <c r="B457" s="40"/>
      <c r="C457" s="229" t="s">
        <v>929</v>
      </c>
      <c r="D457" s="229" t="s">
        <v>352</v>
      </c>
      <c r="E457" s="230" t="s">
        <v>1659</v>
      </c>
      <c r="F457" s="231" t="s">
        <v>1660</v>
      </c>
      <c r="G457" s="232" t="s">
        <v>355</v>
      </c>
      <c r="H457" s="233">
        <v>26.015000000000001</v>
      </c>
      <c r="I457" s="234"/>
      <c r="J457" s="235">
        <f>ROUND(I457*H457,2)</f>
        <v>0</v>
      </c>
      <c r="K457" s="231" t="s">
        <v>356</v>
      </c>
      <c r="L457" s="45"/>
      <c r="M457" s="236" t="s">
        <v>1</v>
      </c>
      <c r="N457" s="237" t="s">
        <v>41</v>
      </c>
      <c r="O457" s="92"/>
      <c r="P457" s="238">
        <f>O457*H457</f>
        <v>0</v>
      </c>
      <c r="Q457" s="238">
        <v>0.0078499999999999993</v>
      </c>
      <c r="R457" s="238">
        <f>Q457*H457</f>
        <v>0.20421774999999998</v>
      </c>
      <c r="S457" s="238">
        <v>0</v>
      </c>
      <c r="T457" s="239">
        <f>S457*H457</f>
        <v>0</v>
      </c>
      <c r="U457" s="39"/>
      <c r="V457" s="39"/>
      <c r="W457" s="39"/>
      <c r="X457" s="39"/>
      <c r="Y457" s="39"/>
      <c r="Z457" s="39"/>
      <c r="AA457" s="39"/>
      <c r="AB457" s="39"/>
      <c r="AC457" s="39"/>
      <c r="AD457" s="39"/>
      <c r="AE457" s="39"/>
      <c r="AR457" s="240" t="s">
        <v>357</v>
      </c>
      <c r="AT457" s="240" t="s">
        <v>352</v>
      </c>
      <c r="AU457" s="240" t="s">
        <v>86</v>
      </c>
      <c r="AY457" s="18" t="s">
        <v>350</v>
      </c>
      <c r="BE457" s="241">
        <f>IF(N457="základní",J457,0)</f>
        <v>0</v>
      </c>
      <c r="BF457" s="241">
        <f>IF(N457="snížená",J457,0)</f>
        <v>0</v>
      </c>
      <c r="BG457" s="241">
        <f>IF(N457="zákl. přenesená",J457,0)</f>
        <v>0</v>
      </c>
      <c r="BH457" s="241">
        <f>IF(N457="sníž. přenesená",J457,0)</f>
        <v>0</v>
      </c>
      <c r="BI457" s="241">
        <f>IF(N457="nulová",J457,0)</f>
        <v>0</v>
      </c>
      <c r="BJ457" s="18" t="s">
        <v>84</v>
      </c>
      <c r="BK457" s="241">
        <f>ROUND(I457*H457,2)</f>
        <v>0</v>
      </c>
      <c r="BL457" s="18" t="s">
        <v>357</v>
      </c>
      <c r="BM457" s="240" t="s">
        <v>1661</v>
      </c>
    </row>
    <row r="458" s="2" customFormat="1">
      <c r="A458" s="39"/>
      <c r="B458" s="40"/>
      <c r="C458" s="41"/>
      <c r="D458" s="242" t="s">
        <v>359</v>
      </c>
      <c r="E458" s="41"/>
      <c r="F458" s="243" t="s">
        <v>1662</v>
      </c>
      <c r="G458" s="41"/>
      <c r="H458" s="41"/>
      <c r="I458" s="244"/>
      <c r="J458" s="41"/>
      <c r="K458" s="41"/>
      <c r="L458" s="45"/>
      <c r="M458" s="245"/>
      <c r="N458" s="246"/>
      <c r="O458" s="92"/>
      <c r="P458" s="92"/>
      <c r="Q458" s="92"/>
      <c r="R458" s="92"/>
      <c r="S458" s="92"/>
      <c r="T458" s="93"/>
      <c r="U458" s="39"/>
      <c r="V458" s="39"/>
      <c r="W458" s="39"/>
      <c r="X458" s="39"/>
      <c r="Y458" s="39"/>
      <c r="Z458" s="39"/>
      <c r="AA458" s="39"/>
      <c r="AB458" s="39"/>
      <c r="AC458" s="39"/>
      <c r="AD458" s="39"/>
      <c r="AE458" s="39"/>
      <c r="AT458" s="18" t="s">
        <v>359</v>
      </c>
      <c r="AU458" s="18" t="s">
        <v>86</v>
      </c>
    </row>
    <row r="459" s="15" customFormat="1">
      <c r="A459" s="15"/>
      <c r="B459" s="269"/>
      <c r="C459" s="270"/>
      <c r="D459" s="242" t="s">
        <v>361</v>
      </c>
      <c r="E459" s="271" t="s">
        <v>1</v>
      </c>
      <c r="F459" s="272" t="s">
        <v>1598</v>
      </c>
      <c r="G459" s="270"/>
      <c r="H459" s="271" t="s">
        <v>1</v>
      </c>
      <c r="I459" s="273"/>
      <c r="J459" s="270"/>
      <c r="K459" s="270"/>
      <c r="L459" s="274"/>
      <c r="M459" s="275"/>
      <c r="N459" s="276"/>
      <c r="O459" s="276"/>
      <c r="P459" s="276"/>
      <c r="Q459" s="276"/>
      <c r="R459" s="276"/>
      <c r="S459" s="276"/>
      <c r="T459" s="277"/>
      <c r="U459" s="15"/>
      <c r="V459" s="15"/>
      <c r="W459" s="15"/>
      <c r="X459" s="15"/>
      <c r="Y459" s="15"/>
      <c r="Z459" s="15"/>
      <c r="AA459" s="15"/>
      <c r="AB459" s="15"/>
      <c r="AC459" s="15"/>
      <c r="AD459" s="15"/>
      <c r="AE459" s="15"/>
      <c r="AT459" s="278" t="s">
        <v>361</v>
      </c>
      <c r="AU459" s="278" t="s">
        <v>86</v>
      </c>
      <c r="AV459" s="15" t="s">
        <v>84</v>
      </c>
      <c r="AW459" s="15" t="s">
        <v>32</v>
      </c>
      <c r="AX459" s="15" t="s">
        <v>76</v>
      </c>
      <c r="AY459" s="278" t="s">
        <v>350</v>
      </c>
    </row>
    <row r="460" s="13" customFormat="1">
      <c r="A460" s="13"/>
      <c r="B460" s="247"/>
      <c r="C460" s="248"/>
      <c r="D460" s="242" t="s">
        <v>361</v>
      </c>
      <c r="E460" s="249" t="s">
        <v>1</v>
      </c>
      <c r="F460" s="250" t="s">
        <v>1663</v>
      </c>
      <c r="G460" s="248"/>
      <c r="H460" s="251">
        <v>5.0999999999999996</v>
      </c>
      <c r="I460" s="252"/>
      <c r="J460" s="248"/>
      <c r="K460" s="248"/>
      <c r="L460" s="253"/>
      <c r="M460" s="254"/>
      <c r="N460" s="255"/>
      <c r="O460" s="255"/>
      <c r="P460" s="255"/>
      <c r="Q460" s="255"/>
      <c r="R460" s="255"/>
      <c r="S460" s="255"/>
      <c r="T460" s="256"/>
      <c r="U460" s="13"/>
      <c r="V460" s="13"/>
      <c r="W460" s="13"/>
      <c r="X460" s="13"/>
      <c r="Y460" s="13"/>
      <c r="Z460" s="13"/>
      <c r="AA460" s="13"/>
      <c r="AB460" s="13"/>
      <c r="AC460" s="13"/>
      <c r="AD460" s="13"/>
      <c r="AE460" s="13"/>
      <c r="AT460" s="257" t="s">
        <v>361</v>
      </c>
      <c r="AU460" s="257" t="s">
        <v>86</v>
      </c>
      <c r="AV460" s="13" t="s">
        <v>86</v>
      </c>
      <c r="AW460" s="13" t="s">
        <v>32</v>
      </c>
      <c r="AX460" s="13" t="s">
        <v>76</v>
      </c>
      <c r="AY460" s="257" t="s">
        <v>350</v>
      </c>
    </row>
    <row r="461" s="15" customFormat="1">
      <c r="A461" s="15"/>
      <c r="B461" s="269"/>
      <c r="C461" s="270"/>
      <c r="D461" s="242" t="s">
        <v>361</v>
      </c>
      <c r="E461" s="271" t="s">
        <v>1</v>
      </c>
      <c r="F461" s="272" t="s">
        <v>1530</v>
      </c>
      <c r="G461" s="270"/>
      <c r="H461" s="271" t="s">
        <v>1</v>
      </c>
      <c r="I461" s="273"/>
      <c r="J461" s="270"/>
      <c r="K461" s="270"/>
      <c r="L461" s="274"/>
      <c r="M461" s="275"/>
      <c r="N461" s="276"/>
      <c r="O461" s="276"/>
      <c r="P461" s="276"/>
      <c r="Q461" s="276"/>
      <c r="R461" s="276"/>
      <c r="S461" s="276"/>
      <c r="T461" s="277"/>
      <c r="U461" s="15"/>
      <c r="V461" s="15"/>
      <c r="W461" s="15"/>
      <c r="X461" s="15"/>
      <c r="Y461" s="15"/>
      <c r="Z461" s="15"/>
      <c r="AA461" s="15"/>
      <c r="AB461" s="15"/>
      <c r="AC461" s="15"/>
      <c r="AD461" s="15"/>
      <c r="AE461" s="15"/>
      <c r="AT461" s="278" t="s">
        <v>361</v>
      </c>
      <c r="AU461" s="278" t="s">
        <v>86</v>
      </c>
      <c r="AV461" s="15" t="s">
        <v>84</v>
      </c>
      <c r="AW461" s="15" t="s">
        <v>32</v>
      </c>
      <c r="AX461" s="15" t="s">
        <v>76</v>
      </c>
      <c r="AY461" s="278" t="s">
        <v>350</v>
      </c>
    </row>
    <row r="462" s="13" customFormat="1">
      <c r="A462" s="13"/>
      <c r="B462" s="247"/>
      <c r="C462" s="248"/>
      <c r="D462" s="242" t="s">
        <v>361</v>
      </c>
      <c r="E462" s="249" t="s">
        <v>1</v>
      </c>
      <c r="F462" s="250" t="s">
        <v>1664</v>
      </c>
      <c r="G462" s="248"/>
      <c r="H462" s="251">
        <v>0.14399999999999999</v>
      </c>
      <c r="I462" s="252"/>
      <c r="J462" s="248"/>
      <c r="K462" s="248"/>
      <c r="L462" s="253"/>
      <c r="M462" s="254"/>
      <c r="N462" s="255"/>
      <c r="O462" s="255"/>
      <c r="P462" s="255"/>
      <c r="Q462" s="255"/>
      <c r="R462" s="255"/>
      <c r="S462" s="255"/>
      <c r="T462" s="256"/>
      <c r="U462" s="13"/>
      <c r="V462" s="13"/>
      <c r="W462" s="13"/>
      <c r="X462" s="13"/>
      <c r="Y462" s="13"/>
      <c r="Z462" s="13"/>
      <c r="AA462" s="13"/>
      <c r="AB462" s="13"/>
      <c r="AC462" s="13"/>
      <c r="AD462" s="13"/>
      <c r="AE462" s="13"/>
      <c r="AT462" s="257" t="s">
        <v>361</v>
      </c>
      <c r="AU462" s="257" t="s">
        <v>86</v>
      </c>
      <c r="AV462" s="13" t="s">
        <v>86</v>
      </c>
      <c r="AW462" s="13" t="s">
        <v>32</v>
      </c>
      <c r="AX462" s="13" t="s">
        <v>76</v>
      </c>
      <c r="AY462" s="257" t="s">
        <v>350</v>
      </c>
    </row>
    <row r="463" s="13" customFormat="1">
      <c r="A463" s="13"/>
      <c r="B463" s="247"/>
      <c r="C463" s="248"/>
      <c r="D463" s="242" t="s">
        <v>361</v>
      </c>
      <c r="E463" s="249" t="s">
        <v>1</v>
      </c>
      <c r="F463" s="250" t="s">
        <v>1665</v>
      </c>
      <c r="G463" s="248"/>
      <c r="H463" s="251">
        <v>0.312</v>
      </c>
      <c r="I463" s="252"/>
      <c r="J463" s="248"/>
      <c r="K463" s="248"/>
      <c r="L463" s="253"/>
      <c r="M463" s="254"/>
      <c r="N463" s="255"/>
      <c r="O463" s="255"/>
      <c r="P463" s="255"/>
      <c r="Q463" s="255"/>
      <c r="R463" s="255"/>
      <c r="S463" s="255"/>
      <c r="T463" s="256"/>
      <c r="U463" s="13"/>
      <c r="V463" s="13"/>
      <c r="W463" s="13"/>
      <c r="X463" s="13"/>
      <c r="Y463" s="13"/>
      <c r="Z463" s="13"/>
      <c r="AA463" s="13"/>
      <c r="AB463" s="13"/>
      <c r="AC463" s="13"/>
      <c r="AD463" s="13"/>
      <c r="AE463" s="13"/>
      <c r="AT463" s="257" t="s">
        <v>361</v>
      </c>
      <c r="AU463" s="257" t="s">
        <v>86</v>
      </c>
      <c r="AV463" s="13" t="s">
        <v>86</v>
      </c>
      <c r="AW463" s="13" t="s">
        <v>32</v>
      </c>
      <c r="AX463" s="13" t="s">
        <v>76</v>
      </c>
      <c r="AY463" s="257" t="s">
        <v>350</v>
      </c>
    </row>
    <row r="464" s="13" customFormat="1">
      <c r="A464" s="13"/>
      <c r="B464" s="247"/>
      <c r="C464" s="248"/>
      <c r="D464" s="242" t="s">
        <v>361</v>
      </c>
      <c r="E464" s="249" t="s">
        <v>1</v>
      </c>
      <c r="F464" s="250" t="s">
        <v>1666</v>
      </c>
      <c r="G464" s="248"/>
      <c r="H464" s="251">
        <v>0.12</v>
      </c>
      <c r="I464" s="252"/>
      <c r="J464" s="248"/>
      <c r="K464" s="248"/>
      <c r="L464" s="253"/>
      <c r="M464" s="254"/>
      <c r="N464" s="255"/>
      <c r="O464" s="255"/>
      <c r="P464" s="255"/>
      <c r="Q464" s="255"/>
      <c r="R464" s="255"/>
      <c r="S464" s="255"/>
      <c r="T464" s="256"/>
      <c r="U464" s="13"/>
      <c r="V464" s="13"/>
      <c r="W464" s="13"/>
      <c r="X464" s="13"/>
      <c r="Y464" s="13"/>
      <c r="Z464" s="13"/>
      <c r="AA464" s="13"/>
      <c r="AB464" s="13"/>
      <c r="AC464" s="13"/>
      <c r="AD464" s="13"/>
      <c r="AE464" s="13"/>
      <c r="AT464" s="257" t="s">
        <v>361</v>
      </c>
      <c r="AU464" s="257" t="s">
        <v>86</v>
      </c>
      <c r="AV464" s="13" t="s">
        <v>86</v>
      </c>
      <c r="AW464" s="13" t="s">
        <v>32</v>
      </c>
      <c r="AX464" s="13" t="s">
        <v>76</v>
      </c>
      <c r="AY464" s="257" t="s">
        <v>350</v>
      </c>
    </row>
    <row r="465" s="13" customFormat="1">
      <c r="A465" s="13"/>
      <c r="B465" s="247"/>
      <c r="C465" s="248"/>
      <c r="D465" s="242" t="s">
        <v>361</v>
      </c>
      <c r="E465" s="249" t="s">
        <v>1</v>
      </c>
      <c r="F465" s="250" t="s">
        <v>1667</v>
      </c>
      <c r="G465" s="248"/>
      <c r="H465" s="251">
        <v>0.16</v>
      </c>
      <c r="I465" s="252"/>
      <c r="J465" s="248"/>
      <c r="K465" s="248"/>
      <c r="L465" s="253"/>
      <c r="M465" s="254"/>
      <c r="N465" s="255"/>
      <c r="O465" s="255"/>
      <c r="P465" s="255"/>
      <c r="Q465" s="255"/>
      <c r="R465" s="255"/>
      <c r="S465" s="255"/>
      <c r="T465" s="256"/>
      <c r="U465" s="13"/>
      <c r="V465" s="13"/>
      <c r="W465" s="13"/>
      <c r="X465" s="13"/>
      <c r="Y465" s="13"/>
      <c r="Z465" s="13"/>
      <c r="AA465" s="13"/>
      <c r="AB465" s="13"/>
      <c r="AC465" s="13"/>
      <c r="AD465" s="13"/>
      <c r="AE465" s="13"/>
      <c r="AT465" s="257" t="s">
        <v>361</v>
      </c>
      <c r="AU465" s="257" t="s">
        <v>86</v>
      </c>
      <c r="AV465" s="13" t="s">
        <v>86</v>
      </c>
      <c r="AW465" s="13" t="s">
        <v>32</v>
      </c>
      <c r="AX465" s="13" t="s">
        <v>76</v>
      </c>
      <c r="AY465" s="257" t="s">
        <v>350</v>
      </c>
    </row>
    <row r="466" s="13" customFormat="1">
      <c r="A466" s="13"/>
      <c r="B466" s="247"/>
      <c r="C466" s="248"/>
      <c r="D466" s="242" t="s">
        <v>361</v>
      </c>
      <c r="E466" s="249" t="s">
        <v>1</v>
      </c>
      <c r="F466" s="250" t="s">
        <v>1668</v>
      </c>
      <c r="G466" s="248"/>
      <c r="H466" s="251">
        <v>0.26400000000000001</v>
      </c>
      <c r="I466" s="252"/>
      <c r="J466" s="248"/>
      <c r="K466" s="248"/>
      <c r="L466" s="253"/>
      <c r="M466" s="254"/>
      <c r="N466" s="255"/>
      <c r="O466" s="255"/>
      <c r="P466" s="255"/>
      <c r="Q466" s="255"/>
      <c r="R466" s="255"/>
      <c r="S466" s="255"/>
      <c r="T466" s="256"/>
      <c r="U466" s="13"/>
      <c r="V466" s="13"/>
      <c r="W466" s="13"/>
      <c r="X466" s="13"/>
      <c r="Y466" s="13"/>
      <c r="Z466" s="13"/>
      <c r="AA466" s="13"/>
      <c r="AB466" s="13"/>
      <c r="AC466" s="13"/>
      <c r="AD466" s="13"/>
      <c r="AE466" s="13"/>
      <c r="AT466" s="257" t="s">
        <v>361</v>
      </c>
      <c r="AU466" s="257" t="s">
        <v>86</v>
      </c>
      <c r="AV466" s="13" t="s">
        <v>86</v>
      </c>
      <c r="AW466" s="13" t="s">
        <v>32</v>
      </c>
      <c r="AX466" s="13" t="s">
        <v>76</v>
      </c>
      <c r="AY466" s="257" t="s">
        <v>350</v>
      </c>
    </row>
    <row r="467" s="13" customFormat="1">
      <c r="A467" s="13"/>
      <c r="B467" s="247"/>
      <c r="C467" s="248"/>
      <c r="D467" s="242" t="s">
        <v>361</v>
      </c>
      <c r="E467" s="249" t="s">
        <v>1</v>
      </c>
      <c r="F467" s="250" t="s">
        <v>1669</v>
      </c>
      <c r="G467" s="248"/>
      <c r="H467" s="251">
        <v>0.085999999999999993</v>
      </c>
      <c r="I467" s="252"/>
      <c r="J467" s="248"/>
      <c r="K467" s="248"/>
      <c r="L467" s="253"/>
      <c r="M467" s="254"/>
      <c r="N467" s="255"/>
      <c r="O467" s="255"/>
      <c r="P467" s="255"/>
      <c r="Q467" s="255"/>
      <c r="R467" s="255"/>
      <c r="S467" s="255"/>
      <c r="T467" s="256"/>
      <c r="U467" s="13"/>
      <c r="V467" s="13"/>
      <c r="W467" s="13"/>
      <c r="X467" s="13"/>
      <c r="Y467" s="13"/>
      <c r="Z467" s="13"/>
      <c r="AA467" s="13"/>
      <c r="AB467" s="13"/>
      <c r="AC467" s="13"/>
      <c r="AD467" s="13"/>
      <c r="AE467" s="13"/>
      <c r="AT467" s="257" t="s">
        <v>361</v>
      </c>
      <c r="AU467" s="257" t="s">
        <v>86</v>
      </c>
      <c r="AV467" s="13" t="s">
        <v>86</v>
      </c>
      <c r="AW467" s="13" t="s">
        <v>32</v>
      </c>
      <c r="AX467" s="13" t="s">
        <v>76</v>
      </c>
      <c r="AY467" s="257" t="s">
        <v>350</v>
      </c>
    </row>
    <row r="468" s="13" customFormat="1">
      <c r="A468" s="13"/>
      <c r="B468" s="247"/>
      <c r="C468" s="248"/>
      <c r="D468" s="242" t="s">
        <v>361</v>
      </c>
      <c r="E468" s="249" t="s">
        <v>1</v>
      </c>
      <c r="F468" s="250" t="s">
        <v>1670</v>
      </c>
      <c r="G468" s="248"/>
      <c r="H468" s="251">
        <v>0.71999999999999997</v>
      </c>
      <c r="I468" s="252"/>
      <c r="J468" s="248"/>
      <c r="K468" s="248"/>
      <c r="L468" s="253"/>
      <c r="M468" s="254"/>
      <c r="N468" s="255"/>
      <c r="O468" s="255"/>
      <c r="P468" s="255"/>
      <c r="Q468" s="255"/>
      <c r="R468" s="255"/>
      <c r="S468" s="255"/>
      <c r="T468" s="256"/>
      <c r="U468" s="13"/>
      <c r="V468" s="13"/>
      <c r="W468" s="13"/>
      <c r="X468" s="13"/>
      <c r="Y468" s="13"/>
      <c r="Z468" s="13"/>
      <c r="AA468" s="13"/>
      <c r="AB468" s="13"/>
      <c r="AC468" s="13"/>
      <c r="AD468" s="13"/>
      <c r="AE468" s="13"/>
      <c r="AT468" s="257" t="s">
        <v>361</v>
      </c>
      <c r="AU468" s="257" t="s">
        <v>86</v>
      </c>
      <c r="AV468" s="13" t="s">
        <v>86</v>
      </c>
      <c r="AW468" s="13" t="s">
        <v>32</v>
      </c>
      <c r="AX468" s="13" t="s">
        <v>76</v>
      </c>
      <c r="AY468" s="257" t="s">
        <v>350</v>
      </c>
    </row>
    <row r="469" s="13" customFormat="1">
      <c r="A469" s="13"/>
      <c r="B469" s="247"/>
      <c r="C469" s="248"/>
      <c r="D469" s="242" t="s">
        <v>361</v>
      </c>
      <c r="E469" s="249" t="s">
        <v>1</v>
      </c>
      <c r="F469" s="250" t="s">
        <v>1671</v>
      </c>
      <c r="G469" s="248"/>
      <c r="H469" s="251">
        <v>0.47199999999999998</v>
      </c>
      <c r="I469" s="252"/>
      <c r="J469" s="248"/>
      <c r="K469" s="248"/>
      <c r="L469" s="253"/>
      <c r="M469" s="254"/>
      <c r="N469" s="255"/>
      <c r="O469" s="255"/>
      <c r="P469" s="255"/>
      <c r="Q469" s="255"/>
      <c r="R469" s="255"/>
      <c r="S469" s="255"/>
      <c r="T469" s="256"/>
      <c r="U469" s="13"/>
      <c r="V469" s="13"/>
      <c r="W469" s="13"/>
      <c r="X469" s="13"/>
      <c r="Y469" s="13"/>
      <c r="Z469" s="13"/>
      <c r="AA469" s="13"/>
      <c r="AB469" s="13"/>
      <c r="AC469" s="13"/>
      <c r="AD469" s="13"/>
      <c r="AE469" s="13"/>
      <c r="AT469" s="257" t="s">
        <v>361</v>
      </c>
      <c r="AU469" s="257" t="s">
        <v>86</v>
      </c>
      <c r="AV469" s="13" t="s">
        <v>86</v>
      </c>
      <c r="AW469" s="13" t="s">
        <v>32</v>
      </c>
      <c r="AX469" s="13" t="s">
        <v>76</v>
      </c>
      <c r="AY469" s="257" t="s">
        <v>350</v>
      </c>
    </row>
    <row r="470" s="13" customFormat="1">
      <c r="A470" s="13"/>
      <c r="B470" s="247"/>
      <c r="C470" s="248"/>
      <c r="D470" s="242" t="s">
        <v>361</v>
      </c>
      <c r="E470" s="249" t="s">
        <v>1</v>
      </c>
      <c r="F470" s="250" t="s">
        <v>1672</v>
      </c>
      <c r="G470" s="248"/>
      <c r="H470" s="251">
        <v>0.432</v>
      </c>
      <c r="I470" s="252"/>
      <c r="J470" s="248"/>
      <c r="K470" s="248"/>
      <c r="L470" s="253"/>
      <c r="M470" s="254"/>
      <c r="N470" s="255"/>
      <c r="O470" s="255"/>
      <c r="P470" s="255"/>
      <c r="Q470" s="255"/>
      <c r="R470" s="255"/>
      <c r="S470" s="255"/>
      <c r="T470" s="256"/>
      <c r="U470" s="13"/>
      <c r="V470" s="13"/>
      <c r="W470" s="13"/>
      <c r="X470" s="13"/>
      <c r="Y470" s="13"/>
      <c r="Z470" s="13"/>
      <c r="AA470" s="13"/>
      <c r="AB470" s="13"/>
      <c r="AC470" s="13"/>
      <c r="AD470" s="13"/>
      <c r="AE470" s="13"/>
      <c r="AT470" s="257" t="s">
        <v>361</v>
      </c>
      <c r="AU470" s="257" t="s">
        <v>86</v>
      </c>
      <c r="AV470" s="13" t="s">
        <v>86</v>
      </c>
      <c r="AW470" s="13" t="s">
        <v>32</v>
      </c>
      <c r="AX470" s="13" t="s">
        <v>76</v>
      </c>
      <c r="AY470" s="257" t="s">
        <v>350</v>
      </c>
    </row>
    <row r="471" s="13" customFormat="1">
      <c r="A471" s="13"/>
      <c r="B471" s="247"/>
      <c r="C471" s="248"/>
      <c r="D471" s="242" t="s">
        <v>361</v>
      </c>
      <c r="E471" s="249" t="s">
        <v>1</v>
      </c>
      <c r="F471" s="250" t="s">
        <v>1673</v>
      </c>
      <c r="G471" s="248"/>
      <c r="H471" s="251">
        <v>0.432</v>
      </c>
      <c r="I471" s="252"/>
      <c r="J471" s="248"/>
      <c r="K471" s="248"/>
      <c r="L471" s="253"/>
      <c r="M471" s="254"/>
      <c r="N471" s="255"/>
      <c r="O471" s="255"/>
      <c r="P471" s="255"/>
      <c r="Q471" s="255"/>
      <c r="R471" s="255"/>
      <c r="S471" s="255"/>
      <c r="T471" s="256"/>
      <c r="U471" s="13"/>
      <c r="V471" s="13"/>
      <c r="W471" s="13"/>
      <c r="X471" s="13"/>
      <c r="Y471" s="13"/>
      <c r="Z471" s="13"/>
      <c r="AA471" s="13"/>
      <c r="AB471" s="13"/>
      <c r="AC471" s="13"/>
      <c r="AD471" s="13"/>
      <c r="AE471" s="13"/>
      <c r="AT471" s="257" t="s">
        <v>361</v>
      </c>
      <c r="AU471" s="257" t="s">
        <v>86</v>
      </c>
      <c r="AV471" s="13" t="s">
        <v>86</v>
      </c>
      <c r="AW471" s="13" t="s">
        <v>32</v>
      </c>
      <c r="AX471" s="13" t="s">
        <v>76</v>
      </c>
      <c r="AY471" s="257" t="s">
        <v>350</v>
      </c>
    </row>
    <row r="472" s="13" customFormat="1">
      <c r="A472" s="13"/>
      <c r="B472" s="247"/>
      <c r="C472" s="248"/>
      <c r="D472" s="242" t="s">
        <v>361</v>
      </c>
      <c r="E472" s="249" t="s">
        <v>1</v>
      </c>
      <c r="F472" s="250" t="s">
        <v>1674</v>
      </c>
      <c r="G472" s="248"/>
      <c r="H472" s="251">
        <v>0.57599999999999996</v>
      </c>
      <c r="I472" s="252"/>
      <c r="J472" s="248"/>
      <c r="K472" s="248"/>
      <c r="L472" s="253"/>
      <c r="M472" s="254"/>
      <c r="N472" s="255"/>
      <c r="O472" s="255"/>
      <c r="P472" s="255"/>
      <c r="Q472" s="255"/>
      <c r="R472" s="255"/>
      <c r="S472" s="255"/>
      <c r="T472" s="256"/>
      <c r="U472" s="13"/>
      <c r="V472" s="13"/>
      <c r="W472" s="13"/>
      <c r="X472" s="13"/>
      <c r="Y472" s="13"/>
      <c r="Z472" s="13"/>
      <c r="AA472" s="13"/>
      <c r="AB472" s="13"/>
      <c r="AC472" s="13"/>
      <c r="AD472" s="13"/>
      <c r="AE472" s="13"/>
      <c r="AT472" s="257" t="s">
        <v>361</v>
      </c>
      <c r="AU472" s="257" t="s">
        <v>86</v>
      </c>
      <c r="AV472" s="13" t="s">
        <v>86</v>
      </c>
      <c r="AW472" s="13" t="s">
        <v>32</v>
      </c>
      <c r="AX472" s="13" t="s">
        <v>76</v>
      </c>
      <c r="AY472" s="257" t="s">
        <v>350</v>
      </c>
    </row>
    <row r="473" s="13" customFormat="1">
      <c r="A473" s="13"/>
      <c r="B473" s="247"/>
      <c r="C473" s="248"/>
      <c r="D473" s="242" t="s">
        <v>361</v>
      </c>
      <c r="E473" s="249" t="s">
        <v>1</v>
      </c>
      <c r="F473" s="250" t="s">
        <v>1675</v>
      </c>
      <c r="G473" s="248"/>
      <c r="H473" s="251">
        <v>0.46800000000000003</v>
      </c>
      <c r="I473" s="252"/>
      <c r="J473" s="248"/>
      <c r="K473" s="248"/>
      <c r="L473" s="253"/>
      <c r="M473" s="254"/>
      <c r="N473" s="255"/>
      <c r="O473" s="255"/>
      <c r="P473" s="255"/>
      <c r="Q473" s="255"/>
      <c r="R473" s="255"/>
      <c r="S473" s="255"/>
      <c r="T473" s="256"/>
      <c r="U473" s="13"/>
      <c r="V473" s="13"/>
      <c r="W473" s="13"/>
      <c r="X473" s="13"/>
      <c r="Y473" s="13"/>
      <c r="Z473" s="13"/>
      <c r="AA473" s="13"/>
      <c r="AB473" s="13"/>
      <c r="AC473" s="13"/>
      <c r="AD473" s="13"/>
      <c r="AE473" s="13"/>
      <c r="AT473" s="257" t="s">
        <v>361</v>
      </c>
      <c r="AU473" s="257" t="s">
        <v>86</v>
      </c>
      <c r="AV473" s="13" t="s">
        <v>86</v>
      </c>
      <c r="AW473" s="13" t="s">
        <v>32</v>
      </c>
      <c r="AX473" s="13" t="s">
        <v>76</v>
      </c>
      <c r="AY473" s="257" t="s">
        <v>350</v>
      </c>
    </row>
    <row r="474" s="13" customFormat="1">
      <c r="A474" s="13"/>
      <c r="B474" s="247"/>
      <c r="C474" s="248"/>
      <c r="D474" s="242" t="s">
        <v>361</v>
      </c>
      <c r="E474" s="249" t="s">
        <v>1</v>
      </c>
      <c r="F474" s="250" t="s">
        <v>1676</v>
      </c>
      <c r="G474" s="248"/>
      <c r="H474" s="251">
        <v>0.41399999999999998</v>
      </c>
      <c r="I474" s="252"/>
      <c r="J474" s="248"/>
      <c r="K474" s="248"/>
      <c r="L474" s="253"/>
      <c r="M474" s="254"/>
      <c r="N474" s="255"/>
      <c r="O474" s="255"/>
      <c r="P474" s="255"/>
      <c r="Q474" s="255"/>
      <c r="R474" s="255"/>
      <c r="S474" s="255"/>
      <c r="T474" s="256"/>
      <c r="U474" s="13"/>
      <c r="V474" s="13"/>
      <c r="W474" s="13"/>
      <c r="X474" s="13"/>
      <c r="Y474" s="13"/>
      <c r="Z474" s="13"/>
      <c r="AA474" s="13"/>
      <c r="AB474" s="13"/>
      <c r="AC474" s="13"/>
      <c r="AD474" s="13"/>
      <c r="AE474" s="13"/>
      <c r="AT474" s="257" t="s">
        <v>361</v>
      </c>
      <c r="AU474" s="257" t="s">
        <v>86</v>
      </c>
      <c r="AV474" s="13" t="s">
        <v>86</v>
      </c>
      <c r="AW474" s="13" t="s">
        <v>32</v>
      </c>
      <c r="AX474" s="13" t="s">
        <v>76</v>
      </c>
      <c r="AY474" s="257" t="s">
        <v>350</v>
      </c>
    </row>
    <row r="475" s="13" customFormat="1">
      <c r="A475" s="13"/>
      <c r="B475" s="247"/>
      <c r="C475" s="248"/>
      <c r="D475" s="242" t="s">
        <v>361</v>
      </c>
      <c r="E475" s="249" t="s">
        <v>1</v>
      </c>
      <c r="F475" s="250" t="s">
        <v>1677</v>
      </c>
      <c r="G475" s="248"/>
      <c r="H475" s="251">
        <v>0.45000000000000001</v>
      </c>
      <c r="I475" s="252"/>
      <c r="J475" s="248"/>
      <c r="K475" s="248"/>
      <c r="L475" s="253"/>
      <c r="M475" s="254"/>
      <c r="N475" s="255"/>
      <c r="O475" s="255"/>
      <c r="P475" s="255"/>
      <c r="Q475" s="255"/>
      <c r="R475" s="255"/>
      <c r="S475" s="255"/>
      <c r="T475" s="256"/>
      <c r="U475" s="13"/>
      <c r="V475" s="13"/>
      <c r="W475" s="13"/>
      <c r="X475" s="13"/>
      <c r="Y475" s="13"/>
      <c r="Z475" s="13"/>
      <c r="AA475" s="13"/>
      <c r="AB475" s="13"/>
      <c r="AC475" s="13"/>
      <c r="AD475" s="13"/>
      <c r="AE475" s="13"/>
      <c r="AT475" s="257" t="s">
        <v>361</v>
      </c>
      <c r="AU475" s="257" t="s">
        <v>86</v>
      </c>
      <c r="AV475" s="13" t="s">
        <v>86</v>
      </c>
      <c r="AW475" s="13" t="s">
        <v>32</v>
      </c>
      <c r="AX475" s="13" t="s">
        <v>76</v>
      </c>
      <c r="AY475" s="257" t="s">
        <v>350</v>
      </c>
    </row>
    <row r="476" s="13" customFormat="1">
      <c r="A476" s="13"/>
      <c r="B476" s="247"/>
      <c r="C476" s="248"/>
      <c r="D476" s="242" t="s">
        <v>361</v>
      </c>
      <c r="E476" s="249" t="s">
        <v>1</v>
      </c>
      <c r="F476" s="250" t="s">
        <v>1678</v>
      </c>
      <c r="G476" s="248"/>
      <c r="H476" s="251">
        <v>0.54000000000000004</v>
      </c>
      <c r="I476" s="252"/>
      <c r="J476" s="248"/>
      <c r="K476" s="248"/>
      <c r="L476" s="253"/>
      <c r="M476" s="254"/>
      <c r="N476" s="255"/>
      <c r="O476" s="255"/>
      <c r="P476" s="255"/>
      <c r="Q476" s="255"/>
      <c r="R476" s="255"/>
      <c r="S476" s="255"/>
      <c r="T476" s="256"/>
      <c r="U476" s="13"/>
      <c r="V476" s="13"/>
      <c r="W476" s="13"/>
      <c r="X476" s="13"/>
      <c r="Y476" s="13"/>
      <c r="Z476" s="13"/>
      <c r="AA476" s="13"/>
      <c r="AB476" s="13"/>
      <c r="AC476" s="13"/>
      <c r="AD476" s="13"/>
      <c r="AE476" s="13"/>
      <c r="AT476" s="257" t="s">
        <v>361</v>
      </c>
      <c r="AU476" s="257" t="s">
        <v>86</v>
      </c>
      <c r="AV476" s="13" t="s">
        <v>86</v>
      </c>
      <c r="AW476" s="13" t="s">
        <v>32</v>
      </c>
      <c r="AX476" s="13" t="s">
        <v>76</v>
      </c>
      <c r="AY476" s="257" t="s">
        <v>350</v>
      </c>
    </row>
    <row r="477" s="13" customFormat="1">
      <c r="A477" s="13"/>
      <c r="B477" s="247"/>
      <c r="C477" s="248"/>
      <c r="D477" s="242" t="s">
        <v>361</v>
      </c>
      <c r="E477" s="249" t="s">
        <v>1</v>
      </c>
      <c r="F477" s="250" t="s">
        <v>1679</v>
      </c>
      <c r="G477" s="248"/>
      <c r="H477" s="251">
        <v>0.56899999999999995</v>
      </c>
      <c r="I477" s="252"/>
      <c r="J477" s="248"/>
      <c r="K477" s="248"/>
      <c r="L477" s="253"/>
      <c r="M477" s="254"/>
      <c r="N477" s="255"/>
      <c r="O477" s="255"/>
      <c r="P477" s="255"/>
      <c r="Q477" s="255"/>
      <c r="R477" s="255"/>
      <c r="S477" s="255"/>
      <c r="T477" s="256"/>
      <c r="U477" s="13"/>
      <c r="V477" s="13"/>
      <c r="W477" s="13"/>
      <c r="X477" s="13"/>
      <c r="Y477" s="13"/>
      <c r="Z477" s="13"/>
      <c r="AA477" s="13"/>
      <c r="AB477" s="13"/>
      <c r="AC477" s="13"/>
      <c r="AD477" s="13"/>
      <c r="AE477" s="13"/>
      <c r="AT477" s="257" t="s">
        <v>361</v>
      </c>
      <c r="AU477" s="257" t="s">
        <v>86</v>
      </c>
      <c r="AV477" s="13" t="s">
        <v>86</v>
      </c>
      <c r="AW477" s="13" t="s">
        <v>32</v>
      </c>
      <c r="AX477" s="13" t="s">
        <v>76</v>
      </c>
      <c r="AY477" s="257" t="s">
        <v>350</v>
      </c>
    </row>
    <row r="478" s="13" customFormat="1">
      <c r="A478" s="13"/>
      <c r="B478" s="247"/>
      <c r="C478" s="248"/>
      <c r="D478" s="242" t="s">
        <v>361</v>
      </c>
      <c r="E478" s="249" t="s">
        <v>1</v>
      </c>
      <c r="F478" s="250" t="s">
        <v>1680</v>
      </c>
      <c r="G478" s="248"/>
      <c r="H478" s="251">
        <v>0.504</v>
      </c>
      <c r="I478" s="252"/>
      <c r="J478" s="248"/>
      <c r="K478" s="248"/>
      <c r="L478" s="253"/>
      <c r="M478" s="254"/>
      <c r="N478" s="255"/>
      <c r="O478" s="255"/>
      <c r="P478" s="255"/>
      <c r="Q478" s="255"/>
      <c r="R478" s="255"/>
      <c r="S478" s="255"/>
      <c r="T478" s="256"/>
      <c r="U478" s="13"/>
      <c r="V478" s="13"/>
      <c r="W478" s="13"/>
      <c r="X478" s="13"/>
      <c r="Y478" s="13"/>
      <c r="Z478" s="13"/>
      <c r="AA478" s="13"/>
      <c r="AB478" s="13"/>
      <c r="AC478" s="13"/>
      <c r="AD478" s="13"/>
      <c r="AE478" s="13"/>
      <c r="AT478" s="257" t="s">
        <v>361</v>
      </c>
      <c r="AU478" s="257" t="s">
        <v>86</v>
      </c>
      <c r="AV478" s="13" t="s">
        <v>86</v>
      </c>
      <c r="AW478" s="13" t="s">
        <v>32</v>
      </c>
      <c r="AX478" s="13" t="s">
        <v>76</v>
      </c>
      <c r="AY478" s="257" t="s">
        <v>350</v>
      </c>
    </row>
    <row r="479" s="13" customFormat="1">
      <c r="A479" s="13"/>
      <c r="B479" s="247"/>
      <c r="C479" s="248"/>
      <c r="D479" s="242" t="s">
        <v>361</v>
      </c>
      <c r="E479" s="249" t="s">
        <v>1</v>
      </c>
      <c r="F479" s="250" t="s">
        <v>1681</v>
      </c>
      <c r="G479" s="248"/>
      <c r="H479" s="251">
        <v>0.55800000000000005</v>
      </c>
      <c r="I479" s="252"/>
      <c r="J479" s="248"/>
      <c r="K479" s="248"/>
      <c r="L479" s="253"/>
      <c r="M479" s="254"/>
      <c r="N479" s="255"/>
      <c r="O479" s="255"/>
      <c r="P479" s="255"/>
      <c r="Q479" s="255"/>
      <c r="R479" s="255"/>
      <c r="S479" s="255"/>
      <c r="T479" s="256"/>
      <c r="U479" s="13"/>
      <c r="V479" s="13"/>
      <c r="W479" s="13"/>
      <c r="X479" s="13"/>
      <c r="Y479" s="13"/>
      <c r="Z479" s="13"/>
      <c r="AA479" s="13"/>
      <c r="AB479" s="13"/>
      <c r="AC479" s="13"/>
      <c r="AD479" s="13"/>
      <c r="AE479" s="13"/>
      <c r="AT479" s="257" t="s">
        <v>361</v>
      </c>
      <c r="AU479" s="257" t="s">
        <v>86</v>
      </c>
      <c r="AV479" s="13" t="s">
        <v>86</v>
      </c>
      <c r="AW479" s="13" t="s">
        <v>32</v>
      </c>
      <c r="AX479" s="13" t="s">
        <v>76</v>
      </c>
      <c r="AY479" s="257" t="s">
        <v>350</v>
      </c>
    </row>
    <row r="480" s="13" customFormat="1">
      <c r="A480" s="13"/>
      <c r="B480" s="247"/>
      <c r="C480" s="248"/>
      <c r="D480" s="242" t="s">
        <v>361</v>
      </c>
      <c r="E480" s="249" t="s">
        <v>1</v>
      </c>
      <c r="F480" s="250" t="s">
        <v>1682</v>
      </c>
      <c r="G480" s="248"/>
      <c r="H480" s="251">
        <v>0.504</v>
      </c>
      <c r="I480" s="252"/>
      <c r="J480" s="248"/>
      <c r="K480" s="248"/>
      <c r="L480" s="253"/>
      <c r="M480" s="254"/>
      <c r="N480" s="255"/>
      <c r="O480" s="255"/>
      <c r="P480" s="255"/>
      <c r="Q480" s="255"/>
      <c r="R480" s="255"/>
      <c r="S480" s="255"/>
      <c r="T480" s="256"/>
      <c r="U480" s="13"/>
      <c r="V480" s="13"/>
      <c r="W480" s="13"/>
      <c r="X480" s="13"/>
      <c r="Y480" s="13"/>
      <c r="Z480" s="13"/>
      <c r="AA480" s="13"/>
      <c r="AB480" s="13"/>
      <c r="AC480" s="13"/>
      <c r="AD480" s="13"/>
      <c r="AE480" s="13"/>
      <c r="AT480" s="257" t="s">
        <v>361</v>
      </c>
      <c r="AU480" s="257" t="s">
        <v>86</v>
      </c>
      <c r="AV480" s="13" t="s">
        <v>86</v>
      </c>
      <c r="AW480" s="13" t="s">
        <v>32</v>
      </c>
      <c r="AX480" s="13" t="s">
        <v>76</v>
      </c>
      <c r="AY480" s="257" t="s">
        <v>350</v>
      </c>
    </row>
    <row r="481" s="13" customFormat="1">
      <c r="A481" s="13"/>
      <c r="B481" s="247"/>
      <c r="C481" s="248"/>
      <c r="D481" s="242" t="s">
        <v>361</v>
      </c>
      <c r="E481" s="249" t="s">
        <v>1</v>
      </c>
      <c r="F481" s="250" t="s">
        <v>1683</v>
      </c>
      <c r="G481" s="248"/>
      <c r="H481" s="251">
        <v>0.378</v>
      </c>
      <c r="I481" s="252"/>
      <c r="J481" s="248"/>
      <c r="K481" s="248"/>
      <c r="L481" s="253"/>
      <c r="M481" s="254"/>
      <c r="N481" s="255"/>
      <c r="O481" s="255"/>
      <c r="P481" s="255"/>
      <c r="Q481" s="255"/>
      <c r="R481" s="255"/>
      <c r="S481" s="255"/>
      <c r="T481" s="256"/>
      <c r="U481" s="13"/>
      <c r="V481" s="13"/>
      <c r="W481" s="13"/>
      <c r="X481" s="13"/>
      <c r="Y481" s="13"/>
      <c r="Z481" s="13"/>
      <c r="AA481" s="13"/>
      <c r="AB481" s="13"/>
      <c r="AC481" s="13"/>
      <c r="AD481" s="13"/>
      <c r="AE481" s="13"/>
      <c r="AT481" s="257" t="s">
        <v>361</v>
      </c>
      <c r="AU481" s="257" t="s">
        <v>86</v>
      </c>
      <c r="AV481" s="13" t="s">
        <v>86</v>
      </c>
      <c r="AW481" s="13" t="s">
        <v>32</v>
      </c>
      <c r="AX481" s="13" t="s">
        <v>76</v>
      </c>
      <c r="AY481" s="257" t="s">
        <v>350</v>
      </c>
    </row>
    <row r="482" s="13" customFormat="1">
      <c r="A482" s="13"/>
      <c r="B482" s="247"/>
      <c r="C482" s="248"/>
      <c r="D482" s="242" t="s">
        <v>361</v>
      </c>
      <c r="E482" s="249" t="s">
        <v>1</v>
      </c>
      <c r="F482" s="250" t="s">
        <v>1684</v>
      </c>
      <c r="G482" s="248"/>
      <c r="H482" s="251">
        <v>0.64400000000000002</v>
      </c>
      <c r="I482" s="252"/>
      <c r="J482" s="248"/>
      <c r="K482" s="248"/>
      <c r="L482" s="253"/>
      <c r="M482" s="254"/>
      <c r="N482" s="255"/>
      <c r="O482" s="255"/>
      <c r="P482" s="255"/>
      <c r="Q482" s="255"/>
      <c r="R482" s="255"/>
      <c r="S482" s="255"/>
      <c r="T482" s="256"/>
      <c r="U482" s="13"/>
      <c r="V482" s="13"/>
      <c r="W482" s="13"/>
      <c r="X482" s="13"/>
      <c r="Y482" s="13"/>
      <c r="Z482" s="13"/>
      <c r="AA482" s="13"/>
      <c r="AB482" s="13"/>
      <c r="AC482" s="13"/>
      <c r="AD482" s="13"/>
      <c r="AE482" s="13"/>
      <c r="AT482" s="257" t="s">
        <v>361</v>
      </c>
      <c r="AU482" s="257" t="s">
        <v>86</v>
      </c>
      <c r="AV482" s="13" t="s">
        <v>86</v>
      </c>
      <c r="AW482" s="13" t="s">
        <v>32</v>
      </c>
      <c r="AX482" s="13" t="s">
        <v>76</v>
      </c>
      <c r="AY482" s="257" t="s">
        <v>350</v>
      </c>
    </row>
    <row r="483" s="13" customFormat="1">
      <c r="A483" s="13"/>
      <c r="B483" s="247"/>
      <c r="C483" s="248"/>
      <c r="D483" s="242" t="s">
        <v>361</v>
      </c>
      <c r="E483" s="249" t="s">
        <v>1</v>
      </c>
      <c r="F483" s="250" t="s">
        <v>1685</v>
      </c>
      <c r="G483" s="248"/>
      <c r="H483" s="251">
        <v>0.68799999999999994</v>
      </c>
      <c r="I483" s="252"/>
      <c r="J483" s="248"/>
      <c r="K483" s="248"/>
      <c r="L483" s="253"/>
      <c r="M483" s="254"/>
      <c r="N483" s="255"/>
      <c r="O483" s="255"/>
      <c r="P483" s="255"/>
      <c r="Q483" s="255"/>
      <c r="R483" s="255"/>
      <c r="S483" s="255"/>
      <c r="T483" s="256"/>
      <c r="U483" s="13"/>
      <c r="V483" s="13"/>
      <c r="W483" s="13"/>
      <c r="X483" s="13"/>
      <c r="Y483" s="13"/>
      <c r="Z483" s="13"/>
      <c r="AA483" s="13"/>
      <c r="AB483" s="13"/>
      <c r="AC483" s="13"/>
      <c r="AD483" s="13"/>
      <c r="AE483" s="13"/>
      <c r="AT483" s="257" t="s">
        <v>361</v>
      </c>
      <c r="AU483" s="257" t="s">
        <v>86</v>
      </c>
      <c r="AV483" s="13" t="s">
        <v>86</v>
      </c>
      <c r="AW483" s="13" t="s">
        <v>32</v>
      </c>
      <c r="AX483" s="13" t="s">
        <v>76</v>
      </c>
      <c r="AY483" s="257" t="s">
        <v>350</v>
      </c>
    </row>
    <row r="484" s="13" customFormat="1">
      <c r="A484" s="13"/>
      <c r="B484" s="247"/>
      <c r="C484" s="248"/>
      <c r="D484" s="242" t="s">
        <v>361</v>
      </c>
      <c r="E484" s="249" t="s">
        <v>1</v>
      </c>
      <c r="F484" s="250" t="s">
        <v>1686</v>
      </c>
      <c r="G484" s="248"/>
      <c r="H484" s="251">
        <v>0.61899999999999999</v>
      </c>
      <c r="I484" s="252"/>
      <c r="J484" s="248"/>
      <c r="K484" s="248"/>
      <c r="L484" s="253"/>
      <c r="M484" s="254"/>
      <c r="N484" s="255"/>
      <c r="O484" s="255"/>
      <c r="P484" s="255"/>
      <c r="Q484" s="255"/>
      <c r="R484" s="255"/>
      <c r="S484" s="255"/>
      <c r="T484" s="256"/>
      <c r="U484" s="13"/>
      <c r="V484" s="13"/>
      <c r="W484" s="13"/>
      <c r="X484" s="13"/>
      <c r="Y484" s="13"/>
      <c r="Z484" s="13"/>
      <c r="AA484" s="13"/>
      <c r="AB484" s="13"/>
      <c r="AC484" s="13"/>
      <c r="AD484" s="13"/>
      <c r="AE484" s="13"/>
      <c r="AT484" s="257" t="s">
        <v>361</v>
      </c>
      <c r="AU484" s="257" t="s">
        <v>86</v>
      </c>
      <c r="AV484" s="13" t="s">
        <v>86</v>
      </c>
      <c r="AW484" s="13" t="s">
        <v>32</v>
      </c>
      <c r="AX484" s="13" t="s">
        <v>76</v>
      </c>
      <c r="AY484" s="257" t="s">
        <v>350</v>
      </c>
    </row>
    <row r="485" s="13" customFormat="1">
      <c r="A485" s="13"/>
      <c r="B485" s="247"/>
      <c r="C485" s="248"/>
      <c r="D485" s="242" t="s">
        <v>361</v>
      </c>
      <c r="E485" s="249" t="s">
        <v>1</v>
      </c>
      <c r="F485" s="250" t="s">
        <v>1687</v>
      </c>
      <c r="G485" s="248"/>
      <c r="H485" s="251">
        <v>0.88600000000000001</v>
      </c>
      <c r="I485" s="252"/>
      <c r="J485" s="248"/>
      <c r="K485" s="248"/>
      <c r="L485" s="253"/>
      <c r="M485" s="254"/>
      <c r="N485" s="255"/>
      <c r="O485" s="255"/>
      <c r="P485" s="255"/>
      <c r="Q485" s="255"/>
      <c r="R485" s="255"/>
      <c r="S485" s="255"/>
      <c r="T485" s="256"/>
      <c r="U485" s="13"/>
      <c r="V485" s="13"/>
      <c r="W485" s="13"/>
      <c r="X485" s="13"/>
      <c r="Y485" s="13"/>
      <c r="Z485" s="13"/>
      <c r="AA485" s="13"/>
      <c r="AB485" s="13"/>
      <c r="AC485" s="13"/>
      <c r="AD485" s="13"/>
      <c r="AE485" s="13"/>
      <c r="AT485" s="257" t="s">
        <v>361</v>
      </c>
      <c r="AU485" s="257" t="s">
        <v>86</v>
      </c>
      <c r="AV485" s="13" t="s">
        <v>86</v>
      </c>
      <c r="AW485" s="13" t="s">
        <v>32</v>
      </c>
      <c r="AX485" s="13" t="s">
        <v>76</v>
      </c>
      <c r="AY485" s="257" t="s">
        <v>350</v>
      </c>
    </row>
    <row r="486" s="13" customFormat="1">
      <c r="A486" s="13"/>
      <c r="B486" s="247"/>
      <c r="C486" s="248"/>
      <c r="D486" s="242" t="s">
        <v>361</v>
      </c>
      <c r="E486" s="249" t="s">
        <v>1</v>
      </c>
      <c r="F486" s="250" t="s">
        <v>1688</v>
      </c>
      <c r="G486" s="248"/>
      <c r="H486" s="251">
        <v>0.58699999999999997</v>
      </c>
      <c r="I486" s="252"/>
      <c r="J486" s="248"/>
      <c r="K486" s="248"/>
      <c r="L486" s="253"/>
      <c r="M486" s="254"/>
      <c r="N486" s="255"/>
      <c r="O486" s="255"/>
      <c r="P486" s="255"/>
      <c r="Q486" s="255"/>
      <c r="R486" s="255"/>
      <c r="S486" s="255"/>
      <c r="T486" s="256"/>
      <c r="U486" s="13"/>
      <c r="V486" s="13"/>
      <c r="W486" s="13"/>
      <c r="X486" s="13"/>
      <c r="Y486" s="13"/>
      <c r="Z486" s="13"/>
      <c r="AA486" s="13"/>
      <c r="AB486" s="13"/>
      <c r="AC486" s="13"/>
      <c r="AD486" s="13"/>
      <c r="AE486" s="13"/>
      <c r="AT486" s="257" t="s">
        <v>361</v>
      </c>
      <c r="AU486" s="257" t="s">
        <v>86</v>
      </c>
      <c r="AV486" s="13" t="s">
        <v>86</v>
      </c>
      <c r="AW486" s="13" t="s">
        <v>32</v>
      </c>
      <c r="AX486" s="13" t="s">
        <v>76</v>
      </c>
      <c r="AY486" s="257" t="s">
        <v>350</v>
      </c>
    </row>
    <row r="487" s="13" customFormat="1">
      <c r="A487" s="13"/>
      <c r="B487" s="247"/>
      <c r="C487" s="248"/>
      <c r="D487" s="242" t="s">
        <v>361</v>
      </c>
      <c r="E487" s="249" t="s">
        <v>1</v>
      </c>
      <c r="F487" s="250" t="s">
        <v>1689</v>
      </c>
      <c r="G487" s="248"/>
      <c r="H487" s="251">
        <v>2.5800000000000001</v>
      </c>
      <c r="I487" s="252"/>
      <c r="J487" s="248"/>
      <c r="K487" s="248"/>
      <c r="L487" s="253"/>
      <c r="M487" s="254"/>
      <c r="N487" s="255"/>
      <c r="O487" s="255"/>
      <c r="P487" s="255"/>
      <c r="Q487" s="255"/>
      <c r="R487" s="255"/>
      <c r="S487" s="255"/>
      <c r="T487" s="256"/>
      <c r="U487" s="13"/>
      <c r="V487" s="13"/>
      <c r="W487" s="13"/>
      <c r="X487" s="13"/>
      <c r="Y487" s="13"/>
      <c r="Z487" s="13"/>
      <c r="AA487" s="13"/>
      <c r="AB487" s="13"/>
      <c r="AC487" s="13"/>
      <c r="AD487" s="13"/>
      <c r="AE487" s="13"/>
      <c r="AT487" s="257" t="s">
        <v>361</v>
      </c>
      <c r="AU487" s="257" t="s">
        <v>86</v>
      </c>
      <c r="AV487" s="13" t="s">
        <v>86</v>
      </c>
      <c r="AW487" s="13" t="s">
        <v>32</v>
      </c>
      <c r="AX487" s="13" t="s">
        <v>76</v>
      </c>
      <c r="AY487" s="257" t="s">
        <v>350</v>
      </c>
    </row>
    <row r="488" s="15" customFormat="1">
      <c r="A488" s="15"/>
      <c r="B488" s="269"/>
      <c r="C488" s="270"/>
      <c r="D488" s="242" t="s">
        <v>361</v>
      </c>
      <c r="E488" s="271" t="s">
        <v>1</v>
      </c>
      <c r="F488" s="272" t="s">
        <v>1536</v>
      </c>
      <c r="G488" s="270"/>
      <c r="H488" s="271" t="s">
        <v>1</v>
      </c>
      <c r="I488" s="273"/>
      <c r="J488" s="270"/>
      <c r="K488" s="270"/>
      <c r="L488" s="274"/>
      <c r="M488" s="275"/>
      <c r="N488" s="276"/>
      <c r="O488" s="276"/>
      <c r="P488" s="276"/>
      <c r="Q488" s="276"/>
      <c r="R488" s="276"/>
      <c r="S488" s="276"/>
      <c r="T488" s="277"/>
      <c r="U488" s="15"/>
      <c r="V488" s="15"/>
      <c r="W488" s="15"/>
      <c r="X488" s="15"/>
      <c r="Y488" s="15"/>
      <c r="Z488" s="15"/>
      <c r="AA488" s="15"/>
      <c r="AB488" s="15"/>
      <c r="AC488" s="15"/>
      <c r="AD488" s="15"/>
      <c r="AE488" s="15"/>
      <c r="AT488" s="278" t="s">
        <v>361</v>
      </c>
      <c r="AU488" s="278" t="s">
        <v>86</v>
      </c>
      <c r="AV488" s="15" t="s">
        <v>84</v>
      </c>
      <c r="AW488" s="15" t="s">
        <v>32</v>
      </c>
      <c r="AX488" s="15" t="s">
        <v>76</v>
      </c>
      <c r="AY488" s="278" t="s">
        <v>350</v>
      </c>
    </row>
    <row r="489" s="13" customFormat="1">
      <c r="A489" s="13"/>
      <c r="B489" s="247"/>
      <c r="C489" s="248"/>
      <c r="D489" s="242" t="s">
        <v>361</v>
      </c>
      <c r="E489" s="249" t="s">
        <v>1</v>
      </c>
      <c r="F489" s="250" t="s">
        <v>1673</v>
      </c>
      <c r="G489" s="248"/>
      <c r="H489" s="251">
        <v>0.432</v>
      </c>
      <c r="I489" s="252"/>
      <c r="J489" s="248"/>
      <c r="K489" s="248"/>
      <c r="L489" s="253"/>
      <c r="M489" s="254"/>
      <c r="N489" s="255"/>
      <c r="O489" s="255"/>
      <c r="P489" s="255"/>
      <c r="Q489" s="255"/>
      <c r="R489" s="255"/>
      <c r="S489" s="255"/>
      <c r="T489" s="256"/>
      <c r="U489" s="13"/>
      <c r="V489" s="13"/>
      <c r="W489" s="13"/>
      <c r="X489" s="13"/>
      <c r="Y489" s="13"/>
      <c r="Z489" s="13"/>
      <c r="AA489" s="13"/>
      <c r="AB489" s="13"/>
      <c r="AC489" s="13"/>
      <c r="AD489" s="13"/>
      <c r="AE489" s="13"/>
      <c r="AT489" s="257" t="s">
        <v>361</v>
      </c>
      <c r="AU489" s="257" t="s">
        <v>86</v>
      </c>
      <c r="AV489" s="13" t="s">
        <v>86</v>
      </c>
      <c r="AW489" s="13" t="s">
        <v>32</v>
      </c>
      <c r="AX489" s="13" t="s">
        <v>76</v>
      </c>
      <c r="AY489" s="257" t="s">
        <v>350</v>
      </c>
    </row>
    <row r="490" s="13" customFormat="1">
      <c r="A490" s="13"/>
      <c r="B490" s="247"/>
      <c r="C490" s="248"/>
      <c r="D490" s="242" t="s">
        <v>361</v>
      </c>
      <c r="E490" s="249" t="s">
        <v>1</v>
      </c>
      <c r="F490" s="250" t="s">
        <v>1684</v>
      </c>
      <c r="G490" s="248"/>
      <c r="H490" s="251">
        <v>0.64400000000000002</v>
      </c>
      <c r="I490" s="252"/>
      <c r="J490" s="248"/>
      <c r="K490" s="248"/>
      <c r="L490" s="253"/>
      <c r="M490" s="254"/>
      <c r="N490" s="255"/>
      <c r="O490" s="255"/>
      <c r="P490" s="255"/>
      <c r="Q490" s="255"/>
      <c r="R490" s="255"/>
      <c r="S490" s="255"/>
      <c r="T490" s="256"/>
      <c r="U490" s="13"/>
      <c r="V490" s="13"/>
      <c r="W490" s="13"/>
      <c r="X490" s="13"/>
      <c r="Y490" s="13"/>
      <c r="Z490" s="13"/>
      <c r="AA490" s="13"/>
      <c r="AB490" s="13"/>
      <c r="AC490" s="13"/>
      <c r="AD490" s="13"/>
      <c r="AE490" s="13"/>
      <c r="AT490" s="257" t="s">
        <v>361</v>
      </c>
      <c r="AU490" s="257" t="s">
        <v>86</v>
      </c>
      <c r="AV490" s="13" t="s">
        <v>86</v>
      </c>
      <c r="AW490" s="13" t="s">
        <v>32</v>
      </c>
      <c r="AX490" s="13" t="s">
        <v>76</v>
      </c>
      <c r="AY490" s="257" t="s">
        <v>350</v>
      </c>
    </row>
    <row r="491" s="13" customFormat="1">
      <c r="A491" s="13"/>
      <c r="B491" s="247"/>
      <c r="C491" s="248"/>
      <c r="D491" s="242" t="s">
        <v>361</v>
      </c>
      <c r="E491" s="249" t="s">
        <v>1</v>
      </c>
      <c r="F491" s="250" t="s">
        <v>1690</v>
      </c>
      <c r="G491" s="248"/>
      <c r="H491" s="251">
        <v>0.48599999999999999</v>
      </c>
      <c r="I491" s="252"/>
      <c r="J491" s="248"/>
      <c r="K491" s="248"/>
      <c r="L491" s="253"/>
      <c r="M491" s="254"/>
      <c r="N491" s="255"/>
      <c r="O491" s="255"/>
      <c r="P491" s="255"/>
      <c r="Q491" s="255"/>
      <c r="R491" s="255"/>
      <c r="S491" s="255"/>
      <c r="T491" s="256"/>
      <c r="U491" s="13"/>
      <c r="V491" s="13"/>
      <c r="W491" s="13"/>
      <c r="X491" s="13"/>
      <c r="Y491" s="13"/>
      <c r="Z491" s="13"/>
      <c r="AA491" s="13"/>
      <c r="AB491" s="13"/>
      <c r="AC491" s="13"/>
      <c r="AD491" s="13"/>
      <c r="AE491" s="13"/>
      <c r="AT491" s="257" t="s">
        <v>361</v>
      </c>
      <c r="AU491" s="257" t="s">
        <v>86</v>
      </c>
      <c r="AV491" s="13" t="s">
        <v>86</v>
      </c>
      <c r="AW491" s="13" t="s">
        <v>32</v>
      </c>
      <c r="AX491" s="13" t="s">
        <v>76</v>
      </c>
      <c r="AY491" s="257" t="s">
        <v>350</v>
      </c>
    </row>
    <row r="492" s="13" customFormat="1">
      <c r="A492" s="13"/>
      <c r="B492" s="247"/>
      <c r="C492" s="248"/>
      <c r="D492" s="242" t="s">
        <v>361</v>
      </c>
      <c r="E492" s="249" t="s">
        <v>1</v>
      </c>
      <c r="F492" s="250" t="s">
        <v>1691</v>
      </c>
      <c r="G492" s="248"/>
      <c r="H492" s="251">
        <v>0.497</v>
      </c>
      <c r="I492" s="252"/>
      <c r="J492" s="248"/>
      <c r="K492" s="248"/>
      <c r="L492" s="253"/>
      <c r="M492" s="254"/>
      <c r="N492" s="255"/>
      <c r="O492" s="255"/>
      <c r="P492" s="255"/>
      <c r="Q492" s="255"/>
      <c r="R492" s="255"/>
      <c r="S492" s="255"/>
      <c r="T492" s="256"/>
      <c r="U492" s="13"/>
      <c r="V492" s="13"/>
      <c r="W492" s="13"/>
      <c r="X492" s="13"/>
      <c r="Y492" s="13"/>
      <c r="Z492" s="13"/>
      <c r="AA492" s="13"/>
      <c r="AB492" s="13"/>
      <c r="AC492" s="13"/>
      <c r="AD492" s="13"/>
      <c r="AE492" s="13"/>
      <c r="AT492" s="257" t="s">
        <v>361</v>
      </c>
      <c r="AU492" s="257" t="s">
        <v>86</v>
      </c>
      <c r="AV492" s="13" t="s">
        <v>86</v>
      </c>
      <c r="AW492" s="13" t="s">
        <v>32</v>
      </c>
      <c r="AX492" s="13" t="s">
        <v>76</v>
      </c>
      <c r="AY492" s="257" t="s">
        <v>350</v>
      </c>
    </row>
    <row r="493" s="13" customFormat="1">
      <c r="A493" s="13"/>
      <c r="B493" s="247"/>
      <c r="C493" s="248"/>
      <c r="D493" s="242" t="s">
        <v>361</v>
      </c>
      <c r="E493" s="249" t="s">
        <v>1</v>
      </c>
      <c r="F493" s="250" t="s">
        <v>1692</v>
      </c>
      <c r="G493" s="248"/>
      <c r="H493" s="251">
        <v>0.60799999999999998</v>
      </c>
      <c r="I493" s="252"/>
      <c r="J493" s="248"/>
      <c r="K493" s="248"/>
      <c r="L493" s="253"/>
      <c r="M493" s="254"/>
      <c r="N493" s="255"/>
      <c r="O493" s="255"/>
      <c r="P493" s="255"/>
      <c r="Q493" s="255"/>
      <c r="R493" s="255"/>
      <c r="S493" s="255"/>
      <c r="T493" s="256"/>
      <c r="U493" s="13"/>
      <c r="V493" s="13"/>
      <c r="W493" s="13"/>
      <c r="X493" s="13"/>
      <c r="Y493" s="13"/>
      <c r="Z493" s="13"/>
      <c r="AA493" s="13"/>
      <c r="AB493" s="13"/>
      <c r="AC493" s="13"/>
      <c r="AD493" s="13"/>
      <c r="AE493" s="13"/>
      <c r="AT493" s="257" t="s">
        <v>361</v>
      </c>
      <c r="AU493" s="257" t="s">
        <v>86</v>
      </c>
      <c r="AV493" s="13" t="s">
        <v>86</v>
      </c>
      <c r="AW493" s="13" t="s">
        <v>32</v>
      </c>
      <c r="AX493" s="13" t="s">
        <v>76</v>
      </c>
      <c r="AY493" s="257" t="s">
        <v>350</v>
      </c>
    </row>
    <row r="494" s="13" customFormat="1">
      <c r="A494" s="13"/>
      <c r="B494" s="247"/>
      <c r="C494" s="248"/>
      <c r="D494" s="242" t="s">
        <v>361</v>
      </c>
      <c r="E494" s="249" t="s">
        <v>1</v>
      </c>
      <c r="F494" s="250" t="s">
        <v>1693</v>
      </c>
      <c r="G494" s="248"/>
      <c r="H494" s="251">
        <v>0.46800000000000003</v>
      </c>
      <c r="I494" s="252"/>
      <c r="J494" s="248"/>
      <c r="K494" s="248"/>
      <c r="L494" s="253"/>
      <c r="M494" s="254"/>
      <c r="N494" s="255"/>
      <c r="O494" s="255"/>
      <c r="P494" s="255"/>
      <c r="Q494" s="255"/>
      <c r="R494" s="255"/>
      <c r="S494" s="255"/>
      <c r="T494" s="256"/>
      <c r="U494" s="13"/>
      <c r="V494" s="13"/>
      <c r="W494" s="13"/>
      <c r="X494" s="13"/>
      <c r="Y494" s="13"/>
      <c r="Z494" s="13"/>
      <c r="AA494" s="13"/>
      <c r="AB494" s="13"/>
      <c r="AC494" s="13"/>
      <c r="AD494" s="13"/>
      <c r="AE494" s="13"/>
      <c r="AT494" s="257" t="s">
        <v>361</v>
      </c>
      <c r="AU494" s="257" t="s">
        <v>86</v>
      </c>
      <c r="AV494" s="13" t="s">
        <v>86</v>
      </c>
      <c r="AW494" s="13" t="s">
        <v>32</v>
      </c>
      <c r="AX494" s="13" t="s">
        <v>76</v>
      </c>
      <c r="AY494" s="257" t="s">
        <v>350</v>
      </c>
    </row>
    <row r="495" s="13" customFormat="1">
      <c r="A495" s="13"/>
      <c r="B495" s="247"/>
      <c r="C495" s="248"/>
      <c r="D495" s="242" t="s">
        <v>361</v>
      </c>
      <c r="E495" s="249" t="s">
        <v>1</v>
      </c>
      <c r="F495" s="250" t="s">
        <v>1694</v>
      </c>
      <c r="G495" s="248"/>
      <c r="H495" s="251">
        <v>0.48599999999999999</v>
      </c>
      <c r="I495" s="252"/>
      <c r="J495" s="248"/>
      <c r="K495" s="248"/>
      <c r="L495" s="253"/>
      <c r="M495" s="254"/>
      <c r="N495" s="255"/>
      <c r="O495" s="255"/>
      <c r="P495" s="255"/>
      <c r="Q495" s="255"/>
      <c r="R495" s="255"/>
      <c r="S495" s="255"/>
      <c r="T495" s="256"/>
      <c r="U495" s="13"/>
      <c r="V495" s="13"/>
      <c r="W495" s="13"/>
      <c r="X495" s="13"/>
      <c r="Y495" s="13"/>
      <c r="Z495" s="13"/>
      <c r="AA495" s="13"/>
      <c r="AB495" s="13"/>
      <c r="AC495" s="13"/>
      <c r="AD495" s="13"/>
      <c r="AE495" s="13"/>
      <c r="AT495" s="257" t="s">
        <v>361</v>
      </c>
      <c r="AU495" s="257" t="s">
        <v>86</v>
      </c>
      <c r="AV495" s="13" t="s">
        <v>86</v>
      </c>
      <c r="AW495" s="13" t="s">
        <v>32</v>
      </c>
      <c r="AX495" s="13" t="s">
        <v>76</v>
      </c>
      <c r="AY495" s="257" t="s">
        <v>350</v>
      </c>
    </row>
    <row r="496" s="13" customFormat="1">
      <c r="A496" s="13"/>
      <c r="B496" s="247"/>
      <c r="C496" s="248"/>
      <c r="D496" s="242" t="s">
        <v>361</v>
      </c>
      <c r="E496" s="249" t="s">
        <v>1</v>
      </c>
      <c r="F496" s="250" t="s">
        <v>1695</v>
      </c>
      <c r="G496" s="248"/>
      <c r="H496" s="251">
        <v>0.54000000000000004</v>
      </c>
      <c r="I496" s="252"/>
      <c r="J496" s="248"/>
      <c r="K496" s="248"/>
      <c r="L496" s="253"/>
      <c r="M496" s="254"/>
      <c r="N496" s="255"/>
      <c r="O496" s="255"/>
      <c r="P496" s="255"/>
      <c r="Q496" s="255"/>
      <c r="R496" s="255"/>
      <c r="S496" s="255"/>
      <c r="T496" s="256"/>
      <c r="U496" s="13"/>
      <c r="V496" s="13"/>
      <c r="W496" s="13"/>
      <c r="X496" s="13"/>
      <c r="Y496" s="13"/>
      <c r="Z496" s="13"/>
      <c r="AA496" s="13"/>
      <c r="AB496" s="13"/>
      <c r="AC496" s="13"/>
      <c r="AD496" s="13"/>
      <c r="AE496" s="13"/>
      <c r="AT496" s="257" t="s">
        <v>361</v>
      </c>
      <c r="AU496" s="257" t="s">
        <v>86</v>
      </c>
      <c r="AV496" s="13" t="s">
        <v>86</v>
      </c>
      <c r="AW496" s="13" t="s">
        <v>32</v>
      </c>
      <c r="AX496" s="13" t="s">
        <v>76</v>
      </c>
      <c r="AY496" s="257" t="s">
        <v>350</v>
      </c>
    </row>
    <row r="497" s="15" customFormat="1">
      <c r="A497" s="15"/>
      <c r="B497" s="269"/>
      <c r="C497" s="270"/>
      <c r="D497" s="242" t="s">
        <v>361</v>
      </c>
      <c r="E497" s="271" t="s">
        <v>1</v>
      </c>
      <c r="F497" s="272" t="s">
        <v>1524</v>
      </c>
      <c r="G497" s="270"/>
      <c r="H497" s="271" t="s">
        <v>1</v>
      </c>
      <c r="I497" s="273"/>
      <c r="J497" s="270"/>
      <c r="K497" s="270"/>
      <c r="L497" s="274"/>
      <c r="M497" s="275"/>
      <c r="N497" s="276"/>
      <c r="O497" s="276"/>
      <c r="P497" s="276"/>
      <c r="Q497" s="276"/>
      <c r="R497" s="276"/>
      <c r="S497" s="276"/>
      <c r="T497" s="277"/>
      <c r="U497" s="15"/>
      <c r="V497" s="15"/>
      <c r="W497" s="15"/>
      <c r="X497" s="15"/>
      <c r="Y497" s="15"/>
      <c r="Z497" s="15"/>
      <c r="AA497" s="15"/>
      <c r="AB497" s="15"/>
      <c r="AC497" s="15"/>
      <c r="AD497" s="15"/>
      <c r="AE497" s="15"/>
      <c r="AT497" s="278" t="s">
        <v>361</v>
      </c>
      <c r="AU497" s="278" t="s">
        <v>86</v>
      </c>
      <c r="AV497" s="15" t="s">
        <v>84</v>
      </c>
      <c r="AW497" s="15" t="s">
        <v>32</v>
      </c>
      <c r="AX497" s="15" t="s">
        <v>76</v>
      </c>
      <c r="AY497" s="278" t="s">
        <v>350</v>
      </c>
    </row>
    <row r="498" s="13" customFormat="1">
      <c r="A498" s="13"/>
      <c r="B498" s="247"/>
      <c r="C498" s="248"/>
      <c r="D498" s="242" t="s">
        <v>361</v>
      </c>
      <c r="E498" s="249" t="s">
        <v>1</v>
      </c>
      <c r="F498" s="250" t="s">
        <v>1696</v>
      </c>
      <c r="G498" s="248"/>
      <c r="H498" s="251">
        <v>0.071999999999999995</v>
      </c>
      <c r="I498" s="252"/>
      <c r="J498" s="248"/>
      <c r="K498" s="248"/>
      <c r="L498" s="253"/>
      <c r="M498" s="254"/>
      <c r="N498" s="255"/>
      <c r="O498" s="255"/>
      <c r="P498" s="255"/>
      <c r="Q498" s="255"/>
      <c r="R498" s="255"/>
      <c r="S498" s="255"/>
      <c r="T498" s="256"/>
      <c r="U498" s="13"/>
      <c r="V498" s="13"/>
      <c r="W498" s="13"/>
      <c r="X498" s="13"/>
      <c r="Y498" s="13"/>
      <c r="Z498" s="13"/>
      <c r="AA498" s="13"/>
      <c r="AB498" s="13"/>
      <c r="AC498" s="13"/>
      <c r="AD498" s="13"/>
      <c r="AE498" s="13"/>
      <c r="AT498" s="257" t="s">
        <v>361</v>
      </c>
      <c r="AU498" s="257" t="s">
        <v>86</v>
      </c>
      <c r="AV498" s="13" t="s">
        <v>86</v>
      </c>
      <c r="AW498" s="13" t="s">
        <v>32</v>
      </c>
      <c r="AX498" s="13" t="s">
        <v>76</v>
      </c>
      <c r="AY498" s="257" t="s">
        <v>350</v>
      </c>
    </row>
    <row r="499" s="13" customFormat="1">
      <c r="A499" s="13"/>
      <c r="B499" s="247"/>
      <c r="C499" s="248"/>
      <c r="D499" s="242" t="s">
        <v>361</v>
      </c>
      <c r="E499" s="249" t="s">
        <v>1</v>
      </c>
      <c r="F499" s="250" t="s">
        <v>1697</v>
      </c>
      <c r="G499" s="248"/>
      <c r="H499" s="251">
        <v>0.080000000000000002</v>
      </c>
      <c r="I499" s="252"/>
      <c r="J499" s="248"/>
      <c r="K499" s="248"/>
      <c r="L499" s="253"/>
      <c r="M499" s="254"/>
      <c r="N499" s="255"/>
      <c r="O499" s="255"/>
      <c r="P499" s="255"/>
      <c r="Q499" s="255"/>
      <c r="R499" s="255"/>
      <c r="S499" s="255"/>
      <c r="T499" s="256"/>
      <c r="U499" s="13"/>
      <c r="V499" s="13"/>
      <c r="W499" s="13"/>
      <c r="X499" s="13"/>
      <c r="Y499" s="13"/>
      <c r="Z499" s="13"/>
      <c r="AA499" s="13"/>
      <c r="AB499" s="13"/>
      <c r="AC499" s="13"/>
      <c r="AD499" s="13"/>
      <c r="AE499" s="13"/>
      <c r="AT499" s="257" t="s">
        <v>361</v>
      </c>
      <c r="AU499" s="257" t="s">
        <v>86</v>
      </c>
      <c r="AV499" s="13" t="s">
        <v>86</v>
      </c>
      <c r="AW499" s="13" t="s">
        <v>32</v>
      </c>
      <c r="AX499" s="13" t="s">
        <v>76</v>
      </c>
      <c r="AY499" s="257" t="s">
        <v>350</v>
      </c>
    </row>
    <row r="500" s="13" customFormat="1">
      <c r="A500" s="13"/>
      <c r="B500" s="247"/>
      <c r="C500" s="248"/>
      <c r="D500" s="242" t="s">
        <v>361</v>
      </c>
      <c r="E500" s="249" t="s">
        <v>1</v>
      </c>
      <c r="F500" s="250" t="s">
        <v>1694</v>
      </c>
      <c r="G500" s="248"/>
      <c r="H500" s="251">
        <v>0.48599999999999999</v>
      </c>
      <c r="I500" s="252"/>
      <c r="J500" s="248"/>
      <c r="K500" s="248"/>
      <c r="L500" s="253"/>
      <c r="M500" s="254"/>
      <c r="N500" s="255"/>
      <c r="O500" s="255"/>
      <c r="P500" s="255"/>
      <c r="Q500" s="255"/>
      <c r="R500" s="255"/>
      <c r="S500" s="255"/>
      <c r="T500" s="256"/>
      <c r="U500" s="13"/>
      <c r="V500" s="13"/>
      <c r="W500" s="13"/>
      <c r="X500" s="13"/>
      <c r="Y500" s="13"/>
      <c r="Z500" s="13"/>
      <c r="AA500" s="13"/>
      <c r="AB500" s="13"/>
      <c r="AC500" s="13"/>
      <c r="AD500" s="13"/>
      <c r="AE500" s="13"/>
      <c r="AT500" s="257" t="s">
        <v>361</v>
      </c>
      <c r="AU500" s="257" t="s">
        <v>86</v>
      </c>
      <c r="AV500" s="13" t="s">
        <v>86</v>
      </c>
      <c r="AW500" s="13" t="s">
        <v>32</v>
      </c>
      <c r="AX500" s="13" t="s">
        <v>76</v>
      </c>
      <c r="AY500" s="257" t="s">
        <v>350</v>
      </c>
    </row>
    <row r="501" s="13" customFormat="1">
      <c r="A501" s="13"/>
      <c r="B501" s="247"/>
      <c r="C501" s="248"/>
      <c r="D501" s="242" t="s">
        <v>361</v>
      </c>
      <c r="E501" s="249" t="s">
        <v>1</v>
      </c>
      <c r="F501" s="250" t="s">
        <v>1695</v>
      </c>
      <c r="G501" s="248"/>
      <c r="H501" s="251">
        <v>0.54000000000000004</v>
      </c>
      <c r="I501" s="252"/>
      <c r="J501" s="248"/>
      <c r="K501" s="248"/>
      <c r="L501" s="253"/>
      <c r="M501" s="254"/>
      <c r="N501" s="255"/>
      <c r="O501" s="255"/>
      <c r="P501" s="255"/>
      <c r="Q501" s="255"/>
      <c r="R501" s="255"/>
      <c r="S501" s="255"/>
      <c r="T501" s="256"/>
      <c r="U501" s="13"/>
      <c r="V501" s="13"/>
      <c r="W501" s="13"/>
      <c r="X501" s="13"/>
      <c r="Y501" s="13"/>
      <c r="Z501" s="13"/>
      <c r="AA501" s="13"/>
      <c r="AB501" s="13"/>
      <c r="AC501" s="13"/>
      <c r="AD501" s="13"/>
      <c r="AE501" s="13"/>
      <c r="AT501" s="257" t="s">
        <v>361</v>
      </c>
      <c r="AU501" s="257" t="s">
        <v>86</v>
      </c>
      <c r="AV501" s="13" t="s">
        <v>86</v>
      </c>
      <c r="AW501" s="13" t="s">
        <v>32</v>
      </c>
      <c r="AX501" s="13" t="s">
        <v>76</v>
      </c>
      <c r="AY501" s="257" t="s">
        <v>350</v>
      </c>
    </row>
    <row r="502" s="13" customFormat="1">
      <c r="A502" s="13"/>
      <c r="B502" s="247"/>
      <c r="C502" s="248"/>
      <c r="D502" s="242" t="s">
        <v>361</v>
      </c>
      <c r="E502" s="249" t="s">
        <v>1</v>
      </c>
      <c r="F502" s="250" t="s">
        <v>1698</v>
      </c>
      <c r="G502" s="248"/>
      <c r="H502" s="251">
        <v>0.55100000000000005</v>
      </c>
      <c r="I502" s="252"/>
      <c r="J502" s="248"/>
      <c r="K502" s="248"/>
      <c r="L502" s="253"/>
      <c r="M502" s="254"/>
      <c r="N502" s="255"/>
      <c r="O502" s="255"/>
      <c r="P502" s="255"/>
      <c r="Q502" s="255"/>
      <c r="R502" s="255"/>
      <c r="S502" s="255"/>
      <c r="T502" s="256"/>
      <c r="U502" s="13"/>
      <c r="V502" s="13"/>
      <c r="W502" s="13"/>
      <c r="X502" s="13"/>
      <c r="Y502" s="13"/>
      <c r="Z502" s="13"/>
      <c r="AA502" s="13"/>
      <c r="AB502" s="13"/>
      <c r="AC502" s="13"/>
      <c r="AD502" s="13"/>
      <c r="AE502" s="13"/>
      <c r="AT502" s="257" t="s">
        <v>361</v>
      </c>
      <c r="AU502" s="257" t="s">
        <v>86</v>
      </c>
      <c r="AV502" s="13" t="s">
        <v>86</v>
      </c>
      <c r="AW502" s="13" t="s">
        <v>32</v>
      </c>
      <c r="AX502" s="13" t="s">
        <v>76</v>
      </c>
      <c r="AY502" s="257" t="s">
        <v>350</v>
      </c>
    </row>
    <row r="503" s="13" customFormat="1">
      <c r="A503" s="13"/>
      <c r="B503" s="247"/>
      <c r="C503" s="248"/>
      <c r="D503" s="242" t="s">
        <v>361</v>
      </c>
      <c r="E503" s="249" t="s">
        <v>1</v>
      </c>
      <c r="F503" s="250" t="s">
        <v>1699</v>
      </c>
      <c r="G503" s="248"/>
      <c r="H503" s="251">
        <v>0.91800000000000004</v>
      </c>
      <c r="I503" s="252"/>
      <c r="J503" s="248"/>
      <c r="K503" s="248"/>
      <c r="L503" s="253"/>
      <c r="M503" s="254"/>
      <c r="N503" s="255"/>
      <c r="O503" s="255"/>
      <c r="P503" s="255"/>
      <c r="Q503" s="255"/>
      <c r="R503" s="255"/>
      <c r="S503" s="255"/>
      <c r="T503" s="256"/>
      <c r="U503" s="13"/>
      <c r="V503" s="13"/>
      <c r="W503" s="13"/>
      <c r="X503" s="13"/>
      <c r="Y503" s="13"/>
      <c r="Z503" s="13"/>
      <c r="AA503" s="13"/>
      <c r="AB503" s="13"/>
      <c r="AC503" s="13"/>
      <c r="AD503" s="13"/>
      <c r="AE503" s="13"/>
      <c r="AT503" s="257" t="s">
        <v>361</v>
      </c>
      <c r="AU503" s="257" t="s">
        <v>86</v>
      </c>
      <c r="AV503" s="13" t="s">
        <v>86</v>
      </c>
      <c r="AW503" s="13" t="s">
        <v>32</v>
      </c>
      <c r="AX503" s="13" t="s">
        <v>76</v>
      </c>
      <c r="AY503" s="257" t="s">
        <v>350</v>
      </c>
    </row>
    <row r="504" s="14" customFormat="1">
      <c r="A504" s="14"/>
      <c r="B504" s="258"/>
      <c r="C504" s="259"/>
      <c r="D504" s="242" t="s">
        <v>361</v>
      </c>
      <c r="E504" s="260" t="s">
        <v>1</v>
      </c>
      <c r="F504" s="261" t="s">
        <v>364</v>
      </c>
      <c r="G504" s="259"/>
      <c r="H504" s="262">
        <v>26.015000000000001</v>
      </c>
      <c r="I504" s="263"/>
      <c r="J504" s="259"/>
      <c r="K504" s="259"/>
      <c r="L504" s="264"/>
      <c r="M504" s="265"/>
      <c r="N504" s="266"/>
      <c r="O504" s="266"/>
      <c r="P504" s="266"/>
      <c r="Q504" s="266"/>
      <c r="R504" s="266"/>
      <c r="S504" s="266"/>
      <c r="T504" s="267"/>
      <c r="U504" s="14"/>
      <c r="V504" s="14"/>
      <c r="W504" s="14"/>
      <c r="X504" s="14"/>
      <c r="Y504" s="14"/>
      <c r="Z504" s="14"/>
      <c r="AA504" s="14"/>
      <c r="AB504" s="14"/>
      <c r="AC504" s="14"/>
      <c r="AD504" s="14"/>
      <c r="AE504" s="14"/>
      <c r="AT504" s="268" t="s">
        <v>361</v>
      </c>
      <c r="AU504" s="268" t="s">
        <v>86</v>
      </c>
      <c r="AV504" s="14" t="s">
        <v>357</v>
      </c>
      <c r="AW504" s="14" t="s">
        <v>32</v>
      </c>
      <c r="AX504" s="14" t="s">
        <v>84</v>
      </c>
      <c r="AY504" s="268" t="s">
        <v>350</v>
      </c>
    </row>
    <row r="505" s="12" customFormat="1" ht="22.8" customHeight="1">
      <c r="A505" s="12"/>
      <c r="B505" s="213"/>
      <c r="C505" s="214"/>
      <c r="D505" s="215" t="s">
        <v>75</v>
      </c>
      <c r="E505" s="227" t="s">
        <v>357</v>
      </c>
      <c r="F505" s="227" t="s">
        <v>1700</v>
      </c>
      <c r="G505" s="214"/>
      <c r="H505" s="214"/>
      <c r="I505" s="217"/>
      <c r="J505" s="228">
        <f>BK505</f>
        <v>0</v>
      </c>
      <c r="K505" s="214"/>
      <c r="L505" s="219"/>
      <c r="M505" s="220"/>
      <c r="N505" s="221"/>
      <c r="O505" s="221"/>
      <c r="P505" s="222">
        <f>SUM(P506:P809)</f>
        <v>0</v>
      </c>
      <c r="Q505" s="221"/>
      <c r="R505" s="222">
        <f>SUM(R506:R809)</f>
        <v>262.93171572</v>
      </c>
      <c r="S505" s="221"/>
      <c r="T505" s="223">
        <f>SUM(T506:T809)</f>
        <v>0</v>
      </c>
      <c r="U505" s="12"/>
      <c r="V505" s="12"/>
      <c r="W505" s="12"/>
      <c r="X505" s="12"/>
      <c r="Y505" s="12"/>
      <c r="Z505" s="12"/>
      <c r="AA505" s="12"/>
      <c r="AB505" s="12"/>
      <c r="AC505" s="12"/>
      <c r="AD505" s="12"/>
      <c r="AE505" s="12"/>
      <c r="AR505" s="224" t="s">
        <v>84</v>
      </c>
      <c r="AT505" s="225" t="s">
        <v>75</v>
      </c>
      <c r="AU505" s="225" t="s">
        <v>84</v>
      </c>
      <c r="AY505" s="224" t="s">
        <v>350</v>
      </c>
      <c r="BK505" s="226">
        <f>SUM(BK506:BK809)</f>
        <v>0</v>
      </c>
    </row>
    <row r="506" s="2" customFormat="1" ht="16.5" customHeight="1">
      <c r="A506" s="39"/>
      <c r="B506" s="40"/>
      <c r="C506" s="229" t="s">
        <v>937</v>
      </c>
      <c r="D506" s="229" t="s">
        <v>352</v>
      </c>
      <c r="E506" s="230" t="s">
        <v>1701</v>
      </c>
      <c r="F506" s="231" t="s">
        <v>1702</v>
      </c>
      <c r="G506" s="232" t="s">
        <v>374</v>
      </c>
      <c r="H506" s="233">
        <v>11.551</v>
      </c>
      <c r="I506" s="234"/>
      <c r="J506" s="235">
        <f>ROUND(I506*H506,2)</f>
        <v>0</v>
      </c>
      <c r="K506" s="231" t="s">
        <v>356</v>
      </c>
      <c r="L506" s="45"/>
      <c r="M506" s="236" t="s">
        <v>1</v>
      </c>
      <c r="N506" s="237" t="s">
        <v>41</v>
      </c>
      <c r="O506" s="92"/>
      <c r="P506" s="238">
        <f>O506*H506</f>
        <v>0</v>
      </c>
      <c r="Q506" s="238">
        <v>2.5020099999999998</v>
      </c>
      <c r="R506" s="238">
        <f>Q506*H506</f>
        <v>28.90071751</v>
      </c>
      <c r="S506" s="238">
        <v>0</v>
      </c>
      <c r="T506" s="239">
        <f>S506*H506</f>
        <v>0</v>
      </c>
      <c r="U506" s="39"/>
      <c r="V506" s="39"/>
      <c r="W506" s="39"/>
      <c r="X506" s="39"/>
      <c r="Y506" s="39"/>
      <c r="Z506" s="39"/>
      <c r="AA506" s="39"/>
      <c r="AB506" s="39"/>
      <c r="AC506" s="39"/>
      <c r="AD506" s="39"/>
      <c r="AE506" s="39"/>
      <c r="AR506" s="240" t="s">
        <v>357</v>
      </c>
      <c r="AT506" s="240" t="s">
        <v>352</v>
      </c>
      <c r="AU506" s="240" t="s">
        <v>86</v>
      </c>
      <c r="AY506" s="18" t="s">
        <v>350</v>
      </c>
      <c r="BE506" s="241">
        <f>IF(N506="základní",J506,0)</f>
        <v>0</v>
      </c>
      <c r="BF506" s="241">
        <f>IF(N506="snížená",J506,0)</f>
        <v>0</v>
      </c>
      <c r="BG506" s="241">
        <f>IF(N506="zákl. přenesená",J506,0)</f>
        <v>0</v>
      </c>
      <c r="BH506" s="241">
        <f>IF(N506="sníž. přenesená",J506,0)</f>
        <v>0</v>
      </c>
      <c r="BI506" s="241">
        <f>IF(N506="nulová",J506,0)</f>
        <v>0</v>
      </c>
      <c r="BJ506" s="18" t="s">
        <v>84</v>
      </c>
      <c r="BK506" s="241">
        <f>ROUND(I506*H506,2)</f>
        <v>0</v>
      </c>
      <c r="BL506" s="18" t="s">
        <v>357</v>
      </c>
      <c r="BM506" s="240" t="s">
        <v>1703</v>
      </c>
    </row>
    <row r="507" s="2" customFormat="1">
      <c r="A507" s="39"/>
      <c r="B507" s="40"/>
      <c r="C507" s="41"/>
      <c r="D507" s="242" t="s">
        <v>359</v>
      </c>
      <c r="E507" s="41"/>
      <c r="F507" s="243" t="s">
        <v>1704</v>
      </c>
      <c r="G507" s="41"/>
      <c r="H507" s="41"/>
      <c r="I507" s="244"/>
      <c r="J507" s="41"/>
      <c r="K507" s="41"/>
      <c r="L507" s="45"/>
      <c r="M507" s="245"/>
      <c r="N507" s="246"/>
      <c r="O507" s="92"/>
      <c r="P507" s="92"/>
      <c r="Q507" s="92"/>
      <c r="R507" s="92"/>
      <c r="S507" s="92"/>
      <c r="T507" s="93"/>
      <c r="U507" s="39"/>
      <c r="V507" s="39"/>
      <c r="W507" s="39"/>
      <c r="X507" s="39"/>
      <c r="Y507" s="39"/>
      <c r="Z507" s="39"/>
      <c r="AA507" s="39"/>
      <c r="AB507" s="39"/>
      <c r="AC507" s="39"/>
      <c r="AD507" s="39"/>
      <c r="AE507" s="39"/>
      <c r="AT507" s="18" t="s">
        <v>359</v>
      </c>
      <c r="AU507" s="18" t="s">
        <v>86</v>
      </c>
    </row>
    <row r="508" s="13" customFormat="1">
      <c r="A508" s="13"/>
      <c r="B508" s="247"/>
      <c r="C508" s="248"/>
      <c r="D508" s="242" t="s">
        <v>361</v>
      </c>
      <c r="E508" s="249" t="s">
        <v>1</v>
      </c>
      <c r="F508" s="250" t="s">
        <v>1705</v>
      </c>
      <c r="G508" s="248"/>
      <c r="H508" s="251">
        <v>6.2539999999999996</v>
      </c>
      <c r="I508" s="252"/>
      <c r="J508" s="248"/>
      <c r="K508" s="248"/>
      <c r="L508" s="253"/>
      <c r="M508" s="254"/>
      <c r="N508" s="255"/>
      <c r="O508" s="255"/>
      <c r="P508" s="255"/>
      <c r="Q508" s="255"/>
      <c r="R508" s="255"/>
      <c r="S508" s="255"/>
      <c r="T508" s="256"/>
      <c r="U508" s="13"/>
      <c r="V508" s="13"/>
      <c r="W508" s="13"/>
      <c r="X508" s="13"/>
      <c r="Y508" s="13"/>
      <c r="Z508" s="13"/>
      <c r="AA508" s="13"/>
      <c r="AB508" s="13"/>
      <c r="AC508" s="13"/>
      <c r="AD508" s="13"/>
      <c r="AE508" s="13"/>
      <c r="AT508" s="257" t="s">
        <v>361</v>
      </c>
      <c r="AU508" s="257" t="s">
        <v>86</v>
      </c>
      <c r="AV508" s="13" t="s">
        <v>86</v>
      </c>
      <c r="AW508" s="13" t="s">
        <v>32</v>
      </c>
      <c r="AX508" s="13" t="s">
        <v>76</v>
      </c>
      <c r="AY508" s="257" t="s">
        <v>350</v>
      </c>
    </row>
    <row r="509" s="13" customFormat="1">
      <c r="A509" s="13"/>
      <c r="B509" s="247"/>
      <c r="C509" s="248"/>
      <c r="D509" s="242" t="s">
        <v>361</v>
      </c>
      <c r="E509" s="249" t="s">
        <v>1</v>
      </c>
      <c r="F509" s="250" t="s">
        <v>1706</v>
      </c>
      <c r="G509" s="248"/>
      <c r="H509" s="251">
        <v>4.851</v>
      </c>
      <c r="I509" s="252"/>
      <c r="J509" s="248"/>
      <c r="K509" s="248"/>
      <c r="L509" s="253"/>
      <c r="M509" s="254"/>
      <c r="N509" s="255"/>
      <c r="O509" s="255"/>
      <c r="P509" s="255"/>
      <c r="Q509" s="255"/>
      <c r="R509" s="255"/>
      <c r="S509" s="255"/>
      <c r="T509" s="256"/>
      <c r="U509" s="13"/>
      <c r="V509" s="13"/>
      <c r="W509" s="13"/>
      <c r="X509" s="13"/>
      <c r="Y509" s="13"/>
      <c r="Z509" s="13"/>
      <c r="AA509" s="13"/>
      <c r="AB509" s="13"/>
      <c r="AC509" s="13"/>
      <c r="AD509" s="13"/>
      <c r="AE509" s="13"/>
      <c r="AT509" s="257" t="s">
        <v>361</v>
      </c>
      <c r="AU509" s="257" t="s">
        <v>86</v>
      </c>
      <c r="AV509" s="13" t="s">
        <v>86</v>
      </c>
      <c r="AW509" s="13" t="s">
        <v>32</v>
      </c>
      <c r="AX509" s="13" t="s">
        <v>76</v>
      </c>
      <c r="AY509" s="257" t="s">
        <v>350</v>
      </c>
    </row>
    <row r="510" s="13" customFormat="1">
      <c r="A510" s="13"/>
      <c r="B510" s="247"/>
      <c r="C510" s="248"/>
      <c r="D510" s="242" t="s">
        <v>361</v>
      </c>
      <c r="E510" s="249" t="s">
        <v>1</v>
      </c>
      <c r="F510" s="250" t="s">
        <v>1707</v>
      </c>
      <c r="G510" s="248"/>
      <c r="H510" s="251">
        <v>0.44600000000000001</v>
      </c>
      <c r="I510" s="252"/>
      <c r="J510" s="248"/>
      <c r="K510" s="248"/>
      <c r="L510" s="253"/>
      <c r="M510" s="254"/>
      <c r="N510" s="255"/>
      <c r="O510" s="255"/>
      <c r="P510" s="255"/>
      <c r="Q510" s="255"/>
      <c r="R510" s="255"/>
      <c r="S510" s="255"/>
      <c r="T510" s="256"/>
      <c r="U510" s="13"/>
      <c r="V510" s="13"/>
      <c r="W510" s="13"/>
      <c r="X510" s="13"/>
      <c r="Y510" s="13"/>
      <c r="Z510" s="13"/>
      <c r="AA510" s="13"/>
      <c r="AB510" s="13"/>
      <c r="AC510" s="13"/>
      <c r="AD510" s="13"/>
      <c r="AE510" s="13"/>
      <c r="AT510" s="257" t="s">
        <v>361</v>
      </c>
      <c r="AU510" s="257" t="s">
        <v>86</v>
      </c>
      <c r="AV510" s="13" t="s">
        <v>86</v>
      </c>
      <c r="AW510" s="13" t="s">
        <v>32</v>
      </c>
      <c r="AX510" s="13" t="s">
        <v>76</v>
      </c>
      <c r="AY510" s="257" t="s">
        <v>350</v>
      </c>
    </row>
    <row r="511" s="14" customFormat="1">
      <c r="A511" s="14"/>
      <c r="B511" s="258"/>
      <c r="C511" s="259"/>
      <c r="D511" s="242" t="s">
        <v>361</v>
      </c>
      <c r="E511" s="260" t="s">
        <v>1</v>
      </c>
      <c r="F511" s="261" t="s">
        <v>364</v>
      </c>
      <c r="G511" s="259"/>
      <c r="H511" s="262">
        <v>11.551</v>
      </c>
      <c r="I511" s="263"/>
      <c r="J511" s="259"/>
      <c r="K511" s="259"/>
      <c r="L511" s="264"/>
      <c r="M511" s="265"/>
      <c r="N511" s="266"/>
      <c r="O511" s="266"/>
      <c r="P511" s="266"/>
      <c r="Q511" s="266"/>
      <c r="R511" s="266"/>
      <c r="S511" s="266"/>
      <c r="T511" s="267"/>
      <c r="U511" s="14"/>
      <c r="V511" s="14"/>
      <c r="W511" s="14"/>
      <c r="X511" s="14"/>
      <c r="Y511" s="14"/>
      <c r="Z511" s="14"/>
      <c r="AA511" s="14"/>
      <c r="AB511" s="14"/>
      <c r="AC511" s="14"/>
      <c r="AD511" s="14"/>
      <c r="AE511" s="14"/>
      <c r="AT511" s="268" t="s">
        <v>361</v>
      </c>
      <c r="AU511" s="268" t="s">
        <v>86</v>
      </c>
      <c r="AV511" s="14" t="s">
        <v>357</v>
      </c>
      <c r="AW511" s="14" t="s">
        <v>32</v>
      </c>
      <c r="AX511" s="14" t="s">
        <v>84</v>
      </c>
      <c r="AY511" s="268" t="s">
        <v>350</v>
      </c>
    </row>
    <row r="512" s="2" customFormat="1" ht="24.15" customHeight="1">
      <c r="A512" s="39"/>
      <c r="B512" s="40"/>
      <c r="C512" s="229" t="s">
        <v>943</v>
      </c>
      <c r="D512" s="229" t="s">
        <v>352</v>
      </c>
      <c r="E512" s="230" t="s">
        <v>1708</v>
      </c>
      <c r="F512" s="231" t="s">
        <v>1709</v>
      </c>
      <c r="G512" s="232" t="s">
        <v>355</v>
      </c>
      <c r="H512" s="233">
        <v>61.200000000000003</v>
      </c>
      <c r="I512" s="234"/>
      <c r="J512" s="235">
        <f>ROUND(I512*H512,2)</f>
        <v>0</v>
      </c>
      <c r="K512" s="231" t="s">
        <v>356</v>
      </c>
      <c r="L512" s="45"/>
      <c r="M512" s="236" t="s">
        <v>1</v>
      </c>
      <c r="N512" s="237" t="s">
        <v>41</v>
      </c>
      <c r="O512" s="92"/>
      <c r="P512" s="238">
        <f>O512*H512</f>
        <v>0</v>
      </c>
      <c r="Q512" s="238">
        <v>0.0053299999999999997</v>
      </c>
      <c r="R512" s="238">
        <f>Q512*H512</f>
        <v>0.32619599999999999</v>
      </c>
      <c r="S512" s="238">
        <v>0</v>
      </c>
      <c r="T512" s="239">
        <f>S512*H512</f>
        <v>0</v>
      </c>
      <c r="U512" s="39"/>
      <c r="V512" s="39"/>
      <c r="W512" s="39"/>
      <c r="X512" s="39"/>
      <c r="Y512" s="39"/>
      <c r="Z512" s="39"/>
      <c r="AA512" s="39"/>
      <c r="AB512" s="39"/>
      <c r="AC512" s="39"/>
      <c r="AD512" s="39"/>
      <c r="AE512" s="39"/>
      <c r="AR512" s="240" t="s">
        <v>357</v>
      </c>
      <c r="AT512" s="240" t="s">
        <v>352</v>
      </c>
      <c r="AU512" s="240" t="s">
        <v>86</v>
      </c>
      <c r="AY512" s="18" t="s">
        <v>350</v>
      </c>
      <c r="BE512" s="241">
        <f>IF(N512="základní",J512,0)</f>
        <v>0</v>
      </c>
      <c r="BF512" s="241">
        <f>IF(N512="snížená",J512,0)</f>
        <v>0</v>
      </c>
      <c r="BG512" s="241">
        <f>IF(N512="zákl. přenesená",J512,0)</f>
        <v>0</v>
      </c>
      <c r="BH512" s="241">
        <f>IF(N512="sníž. přenesená",J512,0)</f>
        <v>0</v>
      </c>
      <c r="BI512" s="241">
        <f>IF(N512="nulová",J512,0)</f>
        <v>0</v>
      </c>
      <c r="BJ512" s="18" t="s">
        <v>84</v>
      </c>
      <c r="BK512" s="241">
        <f>ROUND(I512*H512,2)</f>
        <v>0</v>
      </c>
      <c r="BL512" s="18" t="s">
        <v>357</v>
      </c>
      <c r="BM512" s="240" t="s">
        <v>1710</v>
      </c>
    </row>
    <row r="513" s="2" customFormat="1">
      <c r="A513" s="39"/>
      <c r="B513" s="40"/>
      <c r="C513" s="41"/>
      <c r="D513" s="242" t="s">
        <v>359</v>
      </c>
      <c r="E513" s="41"/>
      <c r="F513" s="243" t="s">
        <v>1711</v>
      </c>
      <c r="G513" s="41"/>
      <c r="H513" s="41"/>
      <c r="I513" s="244"/>
      <c r="J513" s="41"/>
      <c r="K513" s="41"/>
      <c r="L513" s="45"/>
      <c r="M513" s="245"/>
      <c r="N513" s="246"/>
      <c r="O513" s="92"/>
      <c r="P513" s="92"/>
      <c r="Q513" s="92"/>
      <c r="R513" s="92"/>
      <c r="S513" s="92"/>
      <c r="T513" s="93"/>
      <c r="U513" s="39"/>
      <c r="V513" s="39"/>
      <c r="W513" s="39"/>
      <c r="X513" s="39"/>
      <c r="Y513" s="39"/>
      <c r="Z513" s="39"/>
      <c r="AA513" s="39"/>
      <c r="AB513" s="39"/>
      <c r="AC513" s="39"/>
      <c r="AD513" s="39"/>
      <c r="AE513" s="39"/>
      <c r="AT513" s="18" t="s">
        <v>359</v>
      </c>
      <c r="AU513" s="18" t="s">
        <v>86</v>
      </c>
    </row>
    <row r="514" s="13" customFormat="1">
      <c r="A514" s="13"/>
      <c r="B514" s="247"/>
      <c r="C514" s="248"/>
      <c r="D514" s="242" t="s">
        <v>361</v>
      </c>
      <c r="E514" s="249" t="s">
        <v>1</v>
      </c>
      <c r="F514" s="250" t="s">
        <v>1712</v>
      </c>
      <c r="G514" s="248"/>
      <c r="H514" s="251">
        <v>33.225000000000001</v>
      </c>
      <c r="I514" s="252"/>
      <c r="J514" s="248"/>
      <c r="K514" s="248"/>
      <c r="L514" s="253"/>
      <c r="M514" s="254"/>
      <c r="N514" s="255"/>
      <c r="O514" s="255"/>
      <c r="P514" s="255"/>
      <c r="Q514" s="255"/>
      <c r="R514" s="255"/>
      <c r="S514" s="255"/>
      <c r="T514" s="256"/>
      <c r="U514" s="13"/>
      <c r="V514" s="13"/>
      <c r="W514" s="13"/>
      <c r="X514" s="13"/>
      <c r="Y514" s="13"/>
      <c r="Z514" s="13"/>
      <c r="AA514" s="13"/>
      <c r="AB514" s="13"/>
      <c r="AC514" s="13"/>
      <c r="AD514" s="13"/>
      <c r="AE514" s="13"/>
      <c r="AT514" s="257" t="s">
        <v>361</v>
      </c>
      <c r="AU514" s="257" t="s">
        <v>86</v>
      </c>
      <c r="AV514" s="13" t="s">
        <v>86</v>
      </c>
      <c r="AW514" s="13" t="s">
        <v>32</v>
      </c>
      <c r="AX514" s="13" t="s">
        <v>76</v>
      </c>
      <c r="AY514" s="257" t="s">
        <v>350</v>
      </c>
    </row>
    <row r="515" s="13" customFormat="1">
      <c r="A515" s="13"/>
      <c r="B515" s="247"/>
      <c r="C515" s="248"/>
      <c r="D515" s="242" t="s">
        <v>361</v>
      </c>
      <c r="E515" s="249" t="s">
        <v>1</v>
      </c>
      <c r="F515" s="250" t="s">
        <v>1713</v>
      </c>
      <c r="G515" s="248"/>
      <c r="H515" s="251">
        <v>24.254999999999999</v>
      </c>
      <c r="I515" s="252"/>
      <c r="J515" s="248"/>
      <c r="K515" s="248"/>
      <c r="L515" s="253"/>
      <c r="M515" s="254"/>
      <c r="N515" s="255"/>
      <c r="O515" s="255"/>
      <c r="P515" s="255"/>
      <c r="Q515" s="255"/>
      <c r="R515" s="255"/>
      <c r="S515" s="255"/>
      <c r="T515" s="256"/>
      <c r="U515" s="13"/>
      <c r="V515" s="13"/>
      <c r="W515" s="13"/>
      <c r="X515" s="13"/>
      <c r="Y515" s="13"/>
      <c r="Z515" s="13"/>
      <c r="AA515" s="13"/>
      <c r="AB515" s="13"/>
      <c r="AC515" s="13"/>
      <c r="AD515" s="13"/>
      <c r="AE515" s="13"/>
      <c r="AT515" s="257" t="s">
        <v>361</v>
      </c>
      <c r="AU515" s="257" t="s">
        <v>86</v>
      </c>
      <c r="AV515" s="13" t="s">
        <v>86</v>
      </c>
      <c r="AW515" s="13" t="s">
        <v>32</v>
      </c>
      <c r="AX515" s="13" t="s">
        <v>76</v>
      </c>
      <c r="AY515" s="257" t="s">
        <v>350</v>
      </c>
    </row>
    <row r="516" s="13" customFormat="1">
      <c r="A516" s="13"/>
      <c r="B516" s="247"/>
      <c r="C516" s="248"/>
      <c r="D516" s="242" t="s">
        <v>361</v>
      </c>
      <c r="E516" s="249" t="s">
        <v>1</v>
      </c>
      <c r="F516" s="250" t="s">
        <v>1714</v>
      </c>
      <c r="G516" s="248"/>
      <c r="H516" s="251">
        <v>3.7200000000000002</v>
      </c>
      <c r="I516" s="252"/>
      <c r="J516" s="248"/>
      <c r="K516" s="248"/>
      <c r="L516" s="253"/>
      <c r="M516" s="254"/>
      <c r="N516" s="255"/>
      <c r="O516" s="255"/>
      <c r="P516" s="255"/>
      <c r="Q516" s="255"/>
      <c r="R516" s="255"/>
      <c r="S516" s="255"/>
      <c r="T516" s="256"/>
      <c r="U516" s="13"/>
      <c r="V516" s="13"/>
      <c r="W516" s="13"/>
      <c r="X516" s="13"/>
      <c r="Y516" s="13"/>
      <c r="Z516" s="13"/>
      <c r="AA516" s="13"/>
      <c r="AB516" s="13"/>
      <c r="AC516" s="13"/>
      <c r="AD516" s="13"/>
      <c r="AE516" s="13"/>
      <c r="AT516" s="257" t="s">
        <v>361</v>
      </c>
      <c r="AU516" s="257" t="s">
        <v>86</v>
      </c>
      <c r="AV516" s="13" t="s">
        <v>86</v>
      </c>
      <c r="AW516" s="13" t="s">
        <v>32</v>
      </c>
      <c r="AX516" s="13" t="s">
        <v>76</v>
      </c>
      <c r="AY516" s="257" t="s">
        <v>350</v>
      </c>
    </row>
    <row r="517" s="14" customFormat="1">
      <c r="A517" s="14"/>
      <c r="B517" s="258"/>
      <c r="C517" s="259"/>
      <c r="D517" s="242" t="s">
        <v>361</v>
      </c>
      <c r="E517" s="260" t="s">
        <v>1</v>
      </c>
      <c r="F517" s="261" t="s">
        <v>364</v>
      </c>
      <c r="G517" s="259"/>
      <c r="H517" s="262">
        <v>61.200000000000003</v>
      </c>
      <c r="I517" s="263"/>
      <c r="J517" s="259"/>
      <c r="K517" s="259"/>
      <c r="L517" s="264"/>
      <c r="M517" s="265"/>
      <c r="N517" s="266"/>
      <c r="O517" s="266"/>
      <c r="P517" s="266"/>
      <c r="Q517" s="266"/>
      <c r="R517" s="266"/>
      <c r="S517" s="266"/>
      <c r="T517" s="267"/>
      <c r="U517" s="14"/>
      <c r="V517" s="14"/>
      <c r="W517" s="14"/>
      <c r="X517" s="14"/>
      <c r="Y517" s="14"/>
      <c r="Z517" s="14"/>
      <c r="AA517" s="14"/>
      <c r="AB517" s="14"/>
      <c r="AC517" s="14"/>
      <c r="AD517" s="14"/>
      <c r="AE517" s="14"/>
      <c r="AT517" s="268" t="s">
        <v>361</v>
      </c>
      <c r="AU517" s="268" t="s">
        <v>86</v>
      </c>
      <c r="AV517" s="14" t="s">
        <v>357</v>
      </c>
      <c r="AW517" s="14" t="s">
        <v>32</v>
      </c>
      <c r="AX517" s="14" t="s">
        <v>84</v>
      </c>
      <c r="AY517" s="268" t="s">
        <v>350</v>
      </c>
    </row>
    <row r="518" s="2" customFormat="1" ht="24.15" customHeight="1">
      <c r="A518" s="39"/>
      <c r="B518" s="40"/>
      <c r="C518" s="229" t="s">
        <v>950</v>
      </c>
      <c r="D518" s="229" t="s">
        <v>352</v>
      </c>
      <c r="E518" s="230" t="s">
        <v>1715</v>
      </c>
      <c r="F518" s="231" t="s">
        <v>1716</v>
      </c>
      <c r="G518" s="232" t="s">
        <v>355</v>
      </c>
      <c r="H518" s="233">
        <v>61.200000000000003</v>
      </c>
      <c r="I518" s="234"/>
      <c r="J518" s="235">
        <f>ROUND(I518*H518,2)</f>
        <v>0</v>
      </c>
      <c r="K518" s="231" t="s">
        <v>356</v>
      </c>
      <c r="L518" s="45"/>
      <c r="M518" s="236" t="s">
        <v>1</v>
      </c>
      <c r="N518" s="237" t="s">
        <v>41</v>
      </c>
      <c r="O518" s="92"/>
      <c r="P518" s="238">
        <f>O518*H518</f>
        <v>0</v>
      </c>
      <c r="Q518" s="238">
        <v>0</v>
      </c>
      <c r="R518" s="238">
        <f>Q518*H518</f>
        <v>0</v>
      </c>
      <c r="S518" s="238">
        <v>0</v>
      </c>
      <c r="T518" s="239">
        <f>S518*H518</f>
        <v>0</v>
      </c>
      <c r="U518" s="39"/>
      <c r="V518" s="39"/>
      <c r="W518" s="39"/>
      <c r="X518" s="39"/>
      <c r="Y518" s="39"/>
      <c r="Z518" s="39"/>
      <c r="AA518" s="39"/>
      <c r="AB518" s="39"/>
      <c r="AC518" s="39"/>
      <c r="AD518" s="39"/>
      <c r="AE518" s="39"/>
      <c r="AR518" s="240" t="s">
        <v>357</v>
      </c>
      <c r="AT518" s="240" t="s">
        <v>352</v>
      </c>
      <c r="AU518" s="240" t="s">
        <v>86</v>
      </c>
      <c r="AY518" s="18" t="s">
        <v>350</v>
      </c>
      <c r="BE518" s="241">
        <f>IF(N518="základní",J518,0)</f>
        <v>0</v>
      </c>
      <c r="BF518" s="241">
        <f>IF(N518="snížená",J518,0)</f>
        <v>0</v>
      </c>
      <c r="BG518" s="241">
        <f>IF(N518="zákl. přenesená",J518,0)</f>
        <v>0</v>
      </c>
      <c r="BH518" s="241">
        <f>IF(N518="sníž. přenesená",J518,0)</f>
        <v>0</v>
      </c>
      <c r="BI518" s="241">
        <f>IF(N518="nulová",J518,0)</f>
        <v>0</v>
      </c>
      <c r="BJ518" s="18" t="s">
        <v>84</v>
      </c>
      <c r="BK518" s="241">
        <f>ROUND(I518*H518,2)</f>
        <v>0</v>
      </c>
      <c r="BL518" s="18" t="s">
        <v>357</v>
      </c>
      <c r="BM518" s="240" t="s">
        <v>1717</v>
      </c>
    </row>
    <row r="519" s="2" customFormat="1">
      <c r="A519" s="39"/>
      <c r="B519" s="40"/>
      <c r="C519" s="41"/>
      <c r="D519" s="242" t="s">
        <v>359</v>
      </c>
      <c r="E519" s="41"/>
      <c r="F519" s="243" t="s">
        <v>1718</v>
      </c>
      <c r="G519" s="41"/>
      <c r="H519" s="41"/>
      <c r="I519" s="244"/>
      <c r="J519" s="41"/>
      <c r="K519" s="41"/>
      <c r="L519" s="45"/>
      <c r="M519" s="245"/>
      <c r="N519" s="246"/>
      <c r="O519" s="92"/>
      <c r="P519" s="92"/>
      <c r="Q519" s="92"/>
      <c r="R519" s="92"/>
      <c r="S519" s="92"/>
      <c r="T519" s="93"/>
      <c r="U519" s="39"/>
      <c r="V519" s="39"/>
      <c r="W519" s="39"/>
      <c r="X519" s="39"/>
      <c r="Y519" s="39"/>
      <c r="Z519" s="39"/>
      <c r="AA519" s="39"/>
      <c r="AB519" s="39"/>
      <c r="AC519" s="39"/>
      <c r="AD519" s="39"/>
      <c r="AE519" s="39"/>
      <c r="AT519" s="18" t="s">
        <v>359</v>
      </c>
      <c r="AU519" s="18" t="s">
        <v>86</v>
      </c>
    </row>
    <row r="520" s="2" customFormat="1" ht="24.15" customHeight="1">
      <c r="A520" s="39"/>
      <c r="B520" s="40"/>
      <c r="C520" s="229" t="s">
        <v>964</v>
      </c>
      <c r="D520" s="229" t="s">
        <v>352</v>
      </c>
      <c r="E520" s="230" t="s">
        <v>1719</v>
      </c>
      <c r="F520" s="231" t="s">
        <v>1720</v>
      </c>
      <c r="G520" s="232" t="s">
        <v>355</v>
      </c>
      <c r="H520" s="233">
        <v>52.533999999999999</v>
      </c>
      <c r="I520" s="234"/>
      <c r="J520" s="235">
        <f>ROUND(I520*H520,2)</f>
        <v>0</v>
      </c>
      <c r="K520" s="231" t="s">
        <v>356</v>
      </c>
      <c r="L520" s="45"/>
      <c r="M520" s="236" t="s">
        <v>1</v>
      </c>
      <c r="N520" s="237" t="s">
        <v>41</v>
      </c>
      <c r="O520" s="92"/>
      <c r="P520" s="238">
        <f>O520*H520</f>
        <v>0</v>
      </c>
      <c r="Q520" s="238">
        <v>0.00088000000000000003</v>
      </c>
      <c r="R520" s="238">
        <f>Q520*H520</f>
        <v>0.046229920000000001</v>
      </c>
      <c r="S520" s="238">
        <v>0</v>
      </c>
      <c r="T520" s="239">
        <f>S520*H520</f>
        <v>0</v>
      </c>
      <c r="U520" s="39"/>
      <c r="V520" s="39"/>
      <c r="W520" s="39"/>
      <c r="X520" s="39"/>
      <c r="Y520" s="39"/>
      <c r="Z520" s="39"/>
      <c r="AA520" s="39"/>
      <c r="AB520" s="39"/>
      <c r="AC520" s="39"/>
      <c r="AD520" s="39"/>
      <c r="AE520" s="39"/>
      <c r="AR520" s="240" t="s">
        <v>357</v>
      </c>
      <c r="AT520" s="240" t="s">
        <v>352</v>
      </c>
      <c r="AU520" s="240" t="s">
        <v>86</v>
      </c>
      <c r="AY520" s="18" t="s">
        <v>350</v>
      </c>
      <c r="BE520" s="241">
        <f>IF(N520="základní",J520,0)</f>
        <v>0</v>
      </c>
      <c r="BF520" s="241">
        <f>IF(N520="snížená",J520,0)</f>
        <v>0</v>
      </c>
      <c r="BG520" s="241">
        <f>IF(N520="zákl. přenesená",J520,0)</f>
        <v>0</v>
      </c>
      <c r="BH520" s="241">
        <f>IF(N520="sníž. přenesená",J520,0)</f>
        <v>0</v>
      </c>
      <c r="BI520" s="241">
        <f>IF(N520="nulová",J520,0)</f>
        <v>0</v>
      </c>
      <c r="BJ520" s="18" t="s">
        <v>84</v>
      </c>
      <c r="BK520" s="241">
        <f>ROUND(I520*H520,2)</f>
        <v>0</v>
      </c>
      <c r="BL520" s="18" t="s">
        <v>357</v>
      </c>
      <c r="BM520" s="240" t="s">
        <v>1721</v>
      </c>
    </row>
    <row r="521" s="2" customFormat="1">
      <c r="A521" s="39"/>
      <c r="B521" s="40"/>
      <c r="C521" s="41"/>
      <c r="D521" s="242" t="s">
        <v>359</v>
      </c>
      <c r="E521" s="41"/>
      <c r="F521" s="243" t="s">
        <v>1722</v>
      </c>
      <c r="G521" s="41"/>
      <c r="H521" s="41"/>
      <c r="I521" s="244"/>
      <c r="J521" s="41"/>
      <c r="K521" s="41"/>
      <c r="L521" s="45"/>
      <c r="M521" s="245"/>
      <c r="N521" s="246"/>
      <c r="O521" s="92"/>
      <c r="P521" s="92"/>
      <c r="Q521" s="92"/>
      <c r="R521" s="92"/>
      <c r="S521" s="92"/>
      <c r="T521" s="93"/>
      <c r="U521" s="39"/>
      <c r="V521" s="39"/>
      <c r="W521" s="39"/>
      <c r="X521" s="39"/>
      <c r="Y521" s="39"/>
      <c r="Z521" s="39"/>
      <c r="AA521" s="39"/>
      <c r="AB521" s="39"/>
      <c r="AC521" s="39"/>
      <c r="AD521" s="39"/>
      <c r="AE521" s="39"/>
      <c r="AT521" s="18" t="s">
        <v>359</v>
      </c>
      <c r="AU521" s="18" t="s">
        <v>86</v>
      </c>
    </row>
    <row r="522" s="13" customFormat="1">
      <c r="A522" s="13"/>
      <c r="B522" s="247"/>
      <c r="C522" s="248"/>
      <c r="D522" s="242" t="s">
        <v>361</v>
      </c>
      <c r="E522" s="249" t="s">
        <v>1</v>
      </c>
      <c r="F522" s="250" t="s">
        <v>1723</v>
      </c>
      <c r="G522" s="248"/>
      <c r="H522" s="251">
        <v>24.559000000000001</v>
      </c>
      <c r="I522" s="252"/>
      <c r="J522" s="248"/>
      <c r="K522" s="248"/>
      <c r="L522" s="253"/>
      <c r="M522" s="254"/>
      <c r="N522" s="255"/>
      <c r="O522" s="255"/>
      <c r="P522" s="255"/>
      <c r="Q522" s="255"/>
      <c r="R522" s="255"/>
      <c r="S522" s="255"/>
      <c r="T522" s="256"/>
      <c r="U522" s="13"/>
      <c r="V522" s="13"/>
      <c r="W522" s="13"/>
      <c r="X522" s="13"/>
      <c r="Y522" s="13"/>
      <c r="Z522" s="13"/>
      <c r="AA522" s="13"/>
      <c r="AB522" s="13"/>
      <c r="AC522" s="13"/>
      <c r="AD522" s="13"/>
      <c r="AE522" s="13"/>
      <c r="AT522" s="257" t="s">
        <v>361</v>
      </c>
      <c r="AU522" s="257" t="s">
        <v>86</v>
      </c>
      <c r="AV522" s="13" t="s">
        <v>86</v>
      </c>
      <c r="AW522" s="13" t="s">
        <v>32</v>
      </c>
      <c r="AX522" s="13" t="s">
        <v>76</v>
      </c>
      <c r="AY522" s="257" t="s">
        <v>350</v>
      </c>
    </row>
    <row r="523" s="13" customFormat="1">
      <c r="A523" s="13"/>
      <c r="B523" s="247"/>
      <c r="C523" s="248"/>
      <c r="D523" s="242" t="s">
        <v>361</v>
      </c>
      <c r="E523" s="249" t="s">
        <v>1</v>
      </c>
      <c r="F523" s="250" t="s">
        <v>1713</v>
      </c>
      <c r="G523" s="248"/>
      <c r="H523" s="251">
        <v>24.254999999999999</v>
      </c>
      <c r="I523" s="252"/>
      <c r="J523" s="248"/>
      <c r="K523" s="248"/>
      <c r="L523" s="253"/>
      <c r="M523" s="254"/>
      <c r="N523" s="255"/>
      <c r="O523" s="255"/>
      <c r="P523" s="255"/>
      <c r="Q523" s="255"/>
      <c r="R523" s="255"/>
      <c r="S523" s="255"/>
      <c r="T523" s="256"/>
      <c r="U523" s="13"/>
      <c r="V523" s="13"/>
      <c r="W523" s="13"/>
      <c r="X523" s="13"/>
      <c r="Y523" s="13"/>
      <c r="Z523" s="13"/>
      <c r="AA523" s="13"/>
      <c r="AB523" s="13"/>
      <c r="AC523" s="13"/>
      <c r="AD523" s="13"/>
      <c r="AE523" s="13"/>
      <c r="AT523" s="257" t="s">
        <v>361</v>
      </c>
      <c r="AU523" s="257" t="s">
        <v>86</v>
      </c>
      <c r="AV523" s="13" t="s">
        <v>86</v>
      </c>
      <c r="AW523" s="13" t="s">
        <v>32</v>
      </c>
      <c r="AX523" s="13" t="s">
        <v>76</v>
      </c>
      <c r="AY523" s="257" t="s">
        <v>350</v>
      </c>
    </row>
    <row r="524" s="13" customFormat="1">
      <c r="A524" s="13"/>
      <c r="B524" s="247"/>
      <c r="C524" s="248"/>
      <c r="D524" s="242" t="s">
        <v>361</v>
      </c>
      <c r="E524" s="249" t="s">
        <v>1</v>
      </c>
      <c r="F524" s="250" t="s">
        <v>1714</v>
      </c>
      <c r="G524" s="248"/>
      <c r="H524" s="251">
        <v>3.7200000000000002</v>
      </c>
      <c r="I524" s="252"/>
      <c r="J524" s="248"/>
      <c r="K524" s="248"/>
      <c r="L524" s="253"/>
      <c r="M524" s="254"/>
      <c r="N524" s="255"/>
      <c r="O524" s="255"/>
      <c r="P524" s="255"/>
      <c r="Q524" s="255"/>
      <c r="R524" s="255"/>
      <c r="S524" s="255"/>
      <c r="T524" s="256"/>
      <c r="U524" s="13"/>
      <c r="V524" s="13"/>
      <c r="W524" s="13"/>
      <c r="X524" s="13"/>
      <c r="Y524" s="13"/>
      <c r="Z524" s="13"/>
      <c r="AA524" s="13"/>
      <c r="AB524" s="13"/>
      <c r="AC524" s="13"/>
      <c r="AD524" s="13"/>
      <c r="AE524" s="13"/>
      <c r="AT524" s="257" t="s">
        <v>361</v>
      </c>
      <c r="AU524" s="257" t="s">
        <v>86</v>
      </c>
      <c r="AV524" s="13" t="s">
        <v>86</v>
      </c>
      <c r="AW524" s="13" t="s">
        <v>32</v>
      </c>
      <c r="AX524" s="13" t="s">
        <v>76</v>
      </c>
      <c r="AY524" s="257" t="s">
        <v>350</v>
      </c>
    </row>
    <row r="525" s="14" customFormat="1">
      <c r="A525" s="14"/>
      <c r="B525" s="258"/>
      <c r="C525" s="259"/>
      <c r="D525" s="242" t="s">
        <v>361</v>
      </c>
      <c r="E525" s="260" t="s">
        <v>1</v>
      </c>
      <c r="F525" s="261" t="s">
        <v>364</v>
      </c>
      <c r="G525" s="259"/>
      <c r="H525" s="262">
        <v>52.533999999999999</v>
      </c>
      <c r="I525" s="263"/>
      <c r="J525" s="259"/>
      <c r="K525" s="259"/>
      <c r="L525" s="264"/>
      <c r="M525" s="265"/>
      <c r="N525" s="266"/>
      <c r="O525" s="266"/>
      <c r="P525" s="266"/>
      <c r="Q525" s="266"/>
      <c r="R525" s="266"/>
      <c r="S525" s="266"/>
      <c r="T525" s="267"/>
      <c r="U525" s="14"/>
      <c r="V525" s="14"/>
      <c r="W525" s="14"/>
      <c r="X525" s="14"/>
      <c r="Y525" s="14"/>
      <c r="Z525" s="14"/>
      <c r="AA525" s="14"/>
      <c r="AB525" s="14"/>
      <c r="AC525" s="14"/>
      <c r="AD525" s="14"/>
      <c r="AE525" s="14"/>
      <c r="AT525" s="268" t="s">
        <v>361</v>
      </c>
      <c r="AU525" s="268" t="s">
        <v>86</v>
      </c>
      <c r="AV525" s="14" t="s">
        <v>357</v>
      </c>
      <c r="AW525" s="14" t="s">
        <v>32</v>
      </c>
      <c r="AX525" s="14" t="s">
        <v>84</v>
      </c>
      <c r="AY525" s="268" t="s">
        <v>350</v>
      </c>
    </row>
    <row r="526" s="2" customFormat="1" ht="24.15" customHeight="1">
      <c r="A526" s="39"/>
      <c r="B526" s="40"/>
      <c r="C526" s="229" t="s">
        <v>974</v>
      </c>
      <c r="D526" s="229" t="s">
        <v>352</v>
      </c>
      <c r="E526" s="230" t="s">
        <v>1724</v>
      </c>
      <c r="F526" s="231" t="s">
        <v>1725</v>
      </c>
      <c r="G526" s="232" t="s">
        <v>355</v>
      </c>
      <c r="H526" s="233">
        <v>52.533999999999999</v>
      </c>
      <c r="I526" s="234"/>
      <c r="J526" s="235">
        <f>ROUND(I526*H526,2)</f>
        <v>0</v>
      </c>
      <c r="K526" s="231" t="s">
        <v>356</v>
      </c>
      <c r="L526" s="45"/>
      <c r="M526" s="236" t="s">
        <v>1</v>
      </c>
      <c r="N526" s="237" t="s">
        <v>41</v>
      </c>
      <c r="O526" s="92"/>
      <c r="P526" s="238">
        <f>O526*H526</f>
        <v>0</v>
      </c>
      <c r="Q526" s="238">
        <v>0</v>
      </c>
      <c r="R526" s="238">
        <f>Q526*H526</f>
        <v>0</v>
      </c>
      <c r="S526" s="238">
        <v>0</v>
      </c>
      <c r="T526" s="239">
        <f>S526*H526</f>
        <v>0</v>
      </c>
      <c r="U526" s="39"/>
      <c r="V526" s="39"/>
      <c r="W526" s="39"/>
      <c r="X526" s="39"/>
      <c r="Y526" s="39"/>
      <c r="Z526" s="39"/>
      <c r="AA526" s="39"/>
      <c r="AB526" s="39"/>
      <c r="AC526" s="39"/>
      <c r="AD526" s="39"/>
      <c r="AE526" s="39"/>
      <c r="AR526" s="240" t="s">
        <v>357</v>
      </c>
      <c r="AT526" s="240" t="s">
        <v>352</v>
      </c>
      <c r="AU526" s="240" t="s">
        <v>86</v>
      </c>
      <c r="AY526" s="18" t="s">
        <v>350</v>
      </c>
      <c r="BE526" s="241">
        <f>IF(N526="základní",J526,0)</f>
        <v>0</v>
      </c>
      <c r="BF526" s="241">
        <f>IF(N526="snížená",J526,0)</f>
        <v>0</v>
      </c>
      <c r="BG526" s="241">
        <f>IF(N526="zákl. přenesená",J526,0)</f>
        <v>0</v>
      </c>
      <c r="BH526" s="241">
        <f>IF(N526="sníž. přenesená",J526,0)</f>
        <v>0</v>
      </c>
      <c r="BI526" s="241">
        <f>IF(N526="nulová",J526,0)</f>
        <v>0</v>
      </c>
      <c r="BJ526" s="18" t="s">
        <v>84</v>
      </c>
      <c r="BK526" s="241">
        <f>ROUND(I526*H526,2)</f>
        <v>0</v>
      </c>
      <c r="BL526" s="18" t="s">
        <v>357</v>
      </c>
      <c r="BM526" s="240" t="s">
        <v>1726</v>
      </c>
    </row>
    <row r="527" s="2" customFormat="1">
      <c r="A527" s="39"/>
      <c r="B527" s="40"/>
      <c r="C527" s="41"/>
      <c r="D527" s="242" t="s">
        <v>359</v>
      </c>
      <c r="E527" s="41"/>
      <c r="F527" s="243" t="s">
        <v>1727</v>
      </c>
      <c r="G527" s="41"/>
      <c r="H527" s="41"/>
      <c r="I527" s="244"/>
      <c r="J527" s="41"/>
      <c r="K527" s="41"/>
      <c r="L527" s="45"/>
      <c r="M527" s="245"/>
      <c r="N527" s="246"/>
      <c r="O527" s="92"/>
      <c r="P527" s="92"/>
      <c r="Q527" s="92"/>
      <c r="R527" s="92"/>
      <c r="S527" s="92"/>
      <c r="T527" s="93"/>
      <c r="U527" s="39"/>
      <c r="V527" s="39"/>
      <c r="W527" s="39"/>
      <c r="X527" s="39"/>
      <c r="Y527" s="39"/>
      <c r="Z527" s="39"/>
      <c r="AA527" s="39"/>
      <c r="AB527" s="39"/>
      <c r="AC527" s="39"/>
      <c r="AD527" s="39"/>
      <c r="AE527" s="39"/>
      <c r="AT527" s="18" t="s">
        <v>359</v>
      </c>
      <c r="AU527" s="18" t="s">
        <v>86</v>
      </c>
    </row>
    <row r="528" s="2" customFormat="1" ht="16.5" customHeight="1">
      <c r="A528" s="39"/>
      <c r="B528" s="40"/>
      <c r="C528" s="229" t="s">
        <v>981</v>
      </c>
      <c r="D528" s="229" t="s">
        <v>352</v>
      </c>
      <c r="E528" s="230" t="s">
        <v>1728</v>
      </c>
      <c r="F528" s="231" t="s">
        <v>1729</v>
      </c>
      <c r="G528" s="232" t="s">
        <v>483</v>
      </c>
      <c r="H528" s="233">
        <v>0.63300000000000001</v>
      </c>
      <c r="I528" s="234"/>
      <c r="J528" s="235">
        <f>ROUND(I528*H528,2)</f>
        <v>0</v>
      </c>
      <c r="K528" s="231" t="s">
        <v>356</v>
      </c>
      <c r="L528" s="45"/>
      <c r="M528" s="236" t="s">
        <v>1</v>
      </c>
      <c r="N528" s="237" t="s">
        <v>41</v>
      </c>
      <c r="O528" s="92"/>
      <c r="P528" s="238">
        <f>O528*H528</f>
        <v>0</v>
      </c>
      <c r="Q528" s="238">
        <v>1.05555</v>
      </c>
      <c r="R528" s="238">
        <f>Q528*H528</f>
        <v>0.66816315000000004</v>
      </c>
      <c r="S528" s="238">
        <v>0</v>
      </c>
      <c r="T528" s="239">
        <f>S528*H528</f>
        <v>0</v>
      </c>
      <c r="U528" s="39"/>
      <c r="V528" s="39"/>
      <c r="W528" s="39"/>
      <c r="X528" s="39"/>
      <c r="Y528" s="39"/>
      <c r="Z528" s="39"/>
      <c r="AA528" s="39"/>
      <c r="AB528" s="39"/>
      <c r="AC528" s="39"/>
      <c r="AD528" s="39"/>
      <c r="AE528" s="39"/>
      <c r="AR528" s="240" t="s">
        <v>357</v>
      </c>
      <c r="AT528" s="240" t="s">
        <v>352</v>
      </c>
      <c r="AU528" s="240" t="s">
        <v>86</v>
      </c>
      <c r="AY528" s="18" t="s">
        <v>350</v>
      </c>
      <c r="BE528" s="241">
        <f>IF(N528="základní",J528,0)</f>
        <v>0</v>
      </c>
      <c r="BF528" s="241">
        <f>IF(N528="snížená",J528,0)</f>
        <v>0</v>
      </c>
      <c r="BG528" s="241">
        <f>IF(N528="zákl. přenesená",J528,0)</f>
        <v>0</v>
      </c>
      <c r="BH528" s="241">
        <f>IF(N528="sníž. přenesená",J528,0)</f>
        <v>0</v>
      </c>
      <c r="BI528" s="241">
        <f>IF(N528="nulová",J528,0)</f>
        <v>0</v>
      </c>
      <c r="BJ528" s="18" t="s">
        <v>84</v>
      </c>
      <c r="BK528" s="241">
        <f>ROUND(I528*H528,2)</f>
        <v>0</v>
      </c>
      <c r="BL528" s="18" t="s">
        <v>357</v>
      </c>
      <c r="BM528" s="240" t="s">
        <v>1730</v>
      </c>
    </row>
    <row r="529" s="2" customFormat="1">
      <c r="A529" s="39"/>
      <c r="B529" s="40"/>
      <c r="C529" s="41"/>
      <c r="D529" s="242" t="s">
        <v>359</v>
      </c>
      <c r="E529" s="41"/>
      <c r="F529" s="243" t="s">
        <v>1731</v>
      </c>
      <c r="G529" s="41"/>
      <c r="H529" s="41"/>
      <c r="I529" s="244"/>
      <c r="J529" s="41"/>
      <c r="K529" s="41"/>
      <c r="L529" s="45"/>
      <c r="M529" s="245"/>
      <c r="N529" s="246"/>
      <c r="O529" s="92"/>
      <c r="P529" s="92"/>
      <c r="Q529" s="92"/>
      <c r="R529" s="92"/>
      <c r="S529" s="92"/>
      <c r="T529" s="93"/>
      <c r="U529" s="39"/>
      <c r="V529" s="39"/>
      <c r="W529" s="39"/>
      <c r="X529" s="39"/>
      <c r="Y529" s="39"/>
      <c r="Z529" s="39"/>
      <c r="AA529" s="39"/>
      <c r="AB529" s="39"/>
      <c r="AC529" s="39"/>
      <c r="AD529" s="39"/>
      <c r="AE529" s="39"/>
      <c r="AT529" s="18" t="s">
        <v>359</v>
      </c>
      <c r="AU529" s="18" t="s">
        <v>86</v>
      </c>
    </row>
    <row r="530" s="13" customFormat="1">
      <c r="A530" s="13"/>
      <c r="B530" s="247"/>
      <c r="C530" s="248"/>
      <c r="D530" s="242" t="s">
        <v>361</v>
      </c>
      <c r="E530" s="249" t="s">
        <v>1</v>
      </c>
      <c r="F530" s="250" t="s">
        <v>1732</v>
      </c>
      <c r="G530" s="248"/>
      <c r="H530" s="251">
        <v>0.34100000000000003</v>
      </c>
      <c r="I530" s="252"/>
      <c r="J530" s="248"/>
      <c r="K530" s="248"/>
      <c r="L530" s="253"/>
      <c r="M530" s="254"/>
      <c r="N530" s="255"/>
      <c r="O530" s="255"/>
      <c r="P530" s="255"/>
      <c r="Q530" s="255"/>
      <c r="R530" s="255"/>
      <c r="S530" s="255"/>
      <c r="T530" s="256"/>
      <c r="U530" s="13"/>
      <c r="V530" s="13"/>
      <c r="W530" s="13"/>
      <c r="X530" s="13"/>
      <c r="Y530" s="13"/>
      <c r="Z530" s="13"/>
      <c r="AA530" s="13"/>
      <c r="AB530" s="13"/>
      <c r="AC530" s="13"/>
      <c r="AD530" s="13"/>
      <c r="AE530" s="13"/>
      <c r="AT530" s="257" t="s">
        <v>361</v>
      </c>
      <c r="AU530" s="257" t="s">
        <v>86</v>
      </c>
      <c r="AV530" s="13" t="s">
        <v>86</v>
      </c>
      <c r="AW530" s="13" t="s">
        <v>32</v>
      </c>
      <c r="AX530" s="13" t="s">
        <v>76</v>
      </c>
      <c r="AY530" s="257" t="s">
        <v>350</v>
      </c>
    </row>
    <row r="531" s="13" customFormat="1">
      <c r="A531" s="13"/>
      <c r="B531" s="247"/>
      <c r="C531" s="248"/>
      <c r="D531" s="242" t="s">
        <v>361</v>
      </c>
      <c r="E531" s="249" t="s">
        <v>1</v>
      </c>
      <c r="F531" s="250" t="s">
        <v>1733</v>
      </c>
      <c r="G531" s="248"/>
      <c r="H531" s="251">
        <v>0.26700000000000002</v>
      </c>
      <c r="I531" s="252"/>
      <c r="J531" s="248"/>
      <c r="K531" s="248"/>
      <c r="L531" s="253"/>
      <c r="M531" s="254"/>
      <c r="N531" s="255"/>
      <c r="O531" s="255"/>
      <c r="P531" s="255"/>
      <c r="Q531" s="255"/>
      <c r="R531" s="255"/>
      <c r="S531" s="255"/>
      <c r="T531" s="256"/>
      <c r="U531" s="13"/>
      <c r="V531" s="13"/>
      <c r="W531" s="13"/>
      <c r="X531" s="13"/>
      <c r="Y531" s="13"/>
      <c r="Z531" s="13"/>
      <c r="AA531" s="13"/>
      <c r="AB531" s="13"/>
      <c r="AC531" s="13"/>
      <c r="AD531" s="13"/>
      <c r="AE531" s="13"/>
      <c r="AT531" s="257" t="s">
        <v>361</v>
      </c>
      <c r="AU531" s="257" t="s">
        <v>86</v>
      </c>
      <c r="AV531" s="13" t="s">
        <v>86</v>
      </c>
      <c r="AW531" s="13" t="s">
        <v>32</v>
      </c>
      <c r="AX531" s="13" t="s">
        <v>76</v>
      </c>
      <c r="AY531" s="257" t="s">
        <v>350</v>
      </c>
    </row>
    <row r="532" s="13" customFormat="1">
      <c r="A532" s="13"/>
      <c r="B532" s="247"/>
      <c r="C532" s="248"/>
      <c r="D532" s="242" t="s">
        <v>361</v>
      </c>
      <c r="E532" s="249" t="s">
        <v>1</v>
      </c>
      <c r="F532" s="250" t="s">
        <v>1734</v>
      </c>
      <c r="G532" s="248"/>
      <c r="H532" s="251">
        <v>0.025000000000000001</v>
      </c>
      <c r="I532" s="252"/>
      <c r="J532" s="248"/>
      <c r="K532" s="248"/>
      <c r="L532" s="253"/>
      <c r="M532" s="254"/>
      <c r="N532" s="255"/>
      <c r="O532" s="255"/>
      <c r="P532" s="255"/>
      <c r="Q532" s="255"/>
      <c r="R532" s="255"/>
      <c r="S532" s="255"/>
      <c r="T532" s="256"/>
      <c r="U532" s="13"/>
      <c r="V532" s="13"/>
      <c r="W532" s="13"/>
      <c r="X532" s="13"/>
      <c r="Y532" s="13"/>
      <c r="Z532" s="13"/>
      <c r="AA532" s="13"/>
      <c r="AB532" s="13"/>
      <c r="AC532" s="13"/>
      <c r="AD532" s="13"/>
      <c r="AE532" s="13"/>
      <c r="AT532" s="257" t="s">
        <v>361</v>
      </c>
      <c r="AU532" s="257" t="s">
        <v>86</v>
      </c>
      <c r="AV532" s="13" t="s">
        <v>86</v>
      </c>
      <c r="AW532" s="13" t="s">
        <v>32</v>
      </c>
      <c r="AX532" s="13" t="s">
        <v>76</v>
      </c>
      <c r="AY532" s="257" t="s">
        <v>350</v>
      </c>
    </row>
    <row r="533" s="14" customFormat="1">
      <c r="A533" s="14"/>
      <c r="B533" s="258"/>
      <c r="C533" s="259"/>
      <c r="D533" s="242" t="s">
        <v>361</v>
      </c>
      <c r="E533" s="260" t="s">
        <v>1</v>
      </c>
      <c r="F533" s="261" t="s">
        <v>364</v>
      </c>
      <c r="G533" s="259"/>
      <c r="H533" s="262">
        <v>0.63300000000000001</v>
      </c>
      <c r="I533" s="263"/>
      <c r="J533" s="259"/>
      <c r="K533" s="259"/>
      <c r="L533" s="264"/>
      <c r="M533" s="265"/>
      <c r="N533" s="266"/>
      <c r="O533" s="266"/>
      <c r="P533" s="266"/>
      <c r="Q533" s="266"/>
      <c r="R533" s="266"/>
      <c r="S533" s="266"/>
      <c r="T533" s="267"/>
      <c r="U533" s="14"/>
      <c r="V533" s="14"/>
      <c r="W533" s="14"/>
      <c r="X533" s="14"/>
      <c r="Y533" s="14"/>
      <c r="Z533" s="14"/>
      <c r="AA533" s="14"/>
      <c r="AB533" s="14"/>
      <c r="AC533" s="14"/>
      <c r="AD533" s="14"/>
      <c r="AE533" s="14"/>
      <c r="AT533" s="268" t="s">
        <v>361</v>
      </c>
      <c r="AU533" s="268" t="s">
        <v>86</v>
      </c>
      <c r="AV533" s="14" t="s">
        <v>357</v>
      </c>
      <c r="AW533" s="14" t="s">
        <v>32</v>
      </c>
      <c r="AX533" s="14" t="s">
        <v>84</v>
      </c>
      <c r="AY533" s="268" t="s">
        <v>350</v>
      </c>
    </row>
    <row r="534" s="2" customFormat="1" ht="16.5" customHeight="1">
      <c r="A534" s="39"/>
      <c r="B534" s="40"/>
      <c r="C534" s="229" t="s">
        <v>987</v>
      </c>
      <c r="D534" s="229" t="s">
        <v>352</v>
      </c>
      <c r="E534" s="230" t="s">
        <v>1735</v>
      </c>
      <c r="F534" s="231" t="s">
        <v>1736</v>
      </c>
      <c r="G534" s="232" t="s">
        <v>374</v>
      </c>
      <c r="H534" s="233">
        <v>0.70799999999999996</v>
      </c>
      <c r="I534" s="234"/>
      <c r="J534" s="235">
        <f>ROUND(I534*H534,2)</f>
        <v>0</v>
      </c>
      <c r="K534" s="231" t="s">
        <v>356</v>
      </c>
      <c r="L534" s="45"/>
      <c r="M534" s="236" t="s">
        <v>1</v>
      </c>
      <c r="N534" s="237" t="s">
        <v>41</v>
      </c>
      <c r="O534" s="92"/>
      <c r="P534" s="238">
        <f>O534*H534</f>
        <v>0</v>
      </c>
      <c r="Q534" s="238">
        <v>2.5019399999999998</v>
      </c>
      <c r="R534" s="238">
        <f>Q534*H534</f>
        <v>1.7713735199999998</v>
      </c>
      <c r="S534" s="238">
        <v>0</v>
      </c>
      <c r="T534" s="239">
        <f>S534*H534</f>
        <v>0</v>
      </c>
      <c r="U534" s="39"/>
      <c r="V534" s="39"/>
      <c r="W534" s="39"/>
      <c r="X534" s="39"/>
      <c r="Y534" s="39"/>
      <c r="Z534" s="39"/>
      <c r="AA534" s="39"/>
      <c r="AB534" s="39"/>
      <c r="AC534" s="39"/>
      <c r="AD534" s="39"/>
      <c r="AE534" s="39"/>
      <c r="AR534" s="240" t="s">
        <v>357</v>
      </c>
      <c r="AT534" s="240" t="s">
        <v>352</v>
      </c>
      <c r="AU534" s="240" t="s">
        <v>86</v>
      </c>
      <c r="AY534" s="18" t="s">
        <v>350</v>
      </c>
      <c r="BE534" s="241">
        <f>IF(N534="základní",J534,0)</f>
        <v>0</v>
      </c>
      <c r="BF534" s="241">
        <f>IF(N534="snížená",J534,0)</f>
        <v>0</v>
      </c>
      <c r="BG534" s="241">
        <f>IF(N534="zákl. přenesená",J534,0)</f>
        <v>0</v>
      </c>
      <c r="BH534" s="241">
        <f>IF(N534="sníž. přenesená",J534,0)</f>
        <v>0</v>
      </c>
      <c r="BI534" s="241">
        <f>IF(N534="nulová",J534,0)</f>
        <v>0</v>
      </c>
      <c r="BJ534" s="18" t="s">
        <v>84</v>
      </c>
      <c r="BK534" s="241">
        <f>ROUND(I534*H534,2)</f>
        <v>0</v>
      </c>
      <c r="BL534" s="18" t="s">
        <v>357</v>
      </c>
      <c r="BM534" s="240" t="s">
        <v>1737</v>
      </c>
    </row>
    <row r="535" s="2" customFormat="1">
      <c r="A535" s="39"/>
      <c r="B535" s="40"/>
      <c r="C535" s="41"/>
      <c r="D535" s="242" t="s">
        <v>359</v>
      </c>
      <c r="E535" s="41"/>
      <c r="F535" s="243" t="s">
        <v>1738</v>
      </c>
      <c r="G535" s="41"/>
      <c r="H535" s="41"/>
      <c r="I535" s="244"/>
      <c r="J535" s="41"/>
      <c r="K535" s="41"/>
      <c r="L535" s="45"/>
      <c r="M535" s="245"/>
      <c r="N535" s="246"/>
      <c r="O535" s="92"/>
      <c r="P535" s="92"/>
      <c r="Q535" s="92"/>
      <c r="R535" s="92"/>
      <c r="S535" s="92"/>
      <c r="T535" s="93"/>
      <c r="U535" s="39"/>
      <c r="V535" s="39"/>
      <c r="W535" s="39"/>
      <c r="X535" s="39"/>
      <c r="Y535" s="39"/>
      <c r="Z535" s="39"/>
      <c r="AA535" s="39"/>
      <c r="AB535" s="39"/>
      <c r="AC535" s="39"/>
      <c r="AD535" s="39"/>
      <c r="AE535" s="39"/>
      <c r="AT535" s="18" t="s">
        <v>359</v>
      </c>
      <c r="AU535" s="18" t="s">
        <v>86</v>
      </c>
    </row>
    <row r="536" s="13" customFormat="1">
      <c r="A536" s="13"/>
      <c r="B536" s="247"/>
      <c r="C536" s="248"/>
      <c r="D536" s="242" t="s">
        <v>361</v>
      </c>
      <c r="E536" s="249" t="s">
        <v>1</v>
      </c>
      <c r="F536" s="250" t="s">
        <v>1739</v>
      </c>
      <c r="G536" s="248"/>
      <c r="H536" s="251">
        <v>0.70799999999999996</v>
      </c>
      <c r="I536" s="252"/>
      <c r="J536" s="248"/>
      <c r="K536" s="248"/>
      <c r="L536" s="253"/>
      <c r="M536" s="254"/>
      <c r="N536" s="255"/>
      <c r="O536" s="255"/>
      <c r="P536" s="255"/>
      <c r="Q536" s="255"/>
      <c r="R536" s="255"/>
      <c r="S536" s="255"/>
      <c r="T536" s="256"/>
      <c r="U536" s="13"/>
      <c r="V536" s="13"/>
      <c r="W536" s="13"/>
      <c r="X536" s="13"/>
      <c r="Y536" s="13"/>
      <c r="Z536" s="13"/>
      <c r="AA536" s="13"/>
      <c r="AB536" s="13"/>
      <c r="AC536" s="13"/>
      <c r="AD536" s="13"/>
      <c r="AE536" s="13"/>
      <c r="AT536" s="257" t="s">
        <v>361</v>
      </c>
      <c r="AU536" s="257" t="s">
        <v>86</v>
      </c>
      <c r="AV536" s="13" t="s">
        <v>86</v>
      </c>
      <c r="AW536" s="13" t="s">
        <v>32</v>
      </c>
      <c r="AX536" s="13" t="s">
        <v>84</v>
      </c>
      <c r="AY536" s="257" t="s">
        <v>350</v>
      </c>
    </row>
    <row r="537" s="2" customFormat="1" ht="24.15" customHeight="1">
      <c r="A537" s="39"/>
      <c r="B537" s="40"/>
      <c r="C537" s="229" t="s">
        <v>993</v>
      </c>
      <c r="D537" s="229" t="s">
        <v>352</v>
      </c>
      <c r="E537" s="230" t="s">
        <v>1740</v>
      </c>
      <c r="F537" s="231" t="s">
        <v>1741</v>
      </c>
      <c r="G537" s="232" t="s">
        <v>355</v>
      </c>
      <c r="H537" s="233">
        <v>4.7220000000000004</v>
      </c>
      <c r="I537" s="234"/>
      <c r="J537" s="235">
        <f>ROUND(I537*H537,2)</f>
        <v>0</v>
      </c>
      <c r="K537" s="231" t="s">
        <v>356</v>
      </c>
      <c r="L537" s="45"/>
      <c r="M537" s="236" t="s">
        <v>1</v>
      </c>
      <c r="N537" s="237" t="s">
        <v>41</v>
      </c>
      <c r="O537" s="92"/>
      <c r="P537" s="238">
        <f>O537*H537</f>
        <v>0</v>
      </c>
      <c r="Q537" s="238">
        <v>0.0046499999999999996</v>
      </c>
      <c r="R537" s="238">
        <f>Q537*H537</f>
        <v>0.021957299999999999</v>
      </c>
      <c r="S537" s="238">
        <v>0</v>
      </c>
      <c r="T537" s="239">
        <f>S537*H537</f>
        <v>0</v>
      </c>
      <c r="U537" s="39"/>
      <c r="V537" s="39"/>
      <c r="W537" s="39"/>
      <c r="X537" s="39"/>
      <c r="Y537" s="39"/>
      <c r="Z537" s="39"/>
      <c r="AA537" s="39"/>
      <c r="AB537" s="39"/>
      <c r="AC537" s="39"/>
      <c r="AD537" s="39"/>
      <c r="AE537" s="39"/>
      <c r="AR537" s="240" t="s">
        <v>357</v>
      </c>
      <c r="AT537" s="240" t="s">
        <v>352</v>
      </c>
      <c r="AU537" s="240" t="s">
        <v>86</v>
      </c>
      <c r="AY537" s="18" t="s">
        <v>350</v>
      </c>
      <c r="BE537" s="241">
        <f>IF(N537="základní",J537,0)</f>
        <v>0</v>
      </c>
      <c r="BF537" s="241">
        <f>IF(N537="snížená",J537,0)</f>
        <v>0</v>
      </c>
      <c r="BG537" s="241">
        <f>IF(N537="zákl. přenesená",J537,0)</f>
        <v>0</v>
      </c>
      <c r="BH537" s="241">
        <f>IF(N537="sníž. přenesená",J537,0)</f>
        <v>0</v>
      </c>
      <c r="BI537" s="241">
        <f>IF(N537="nulová",J537,0)</f>
        <v>0</v>
      </c>
      <c r="BJ537" s="18" t="s">
        <v>84</v>
      </c>
      <c r="BK537" s="241">
        <f>ROUND(I537*H537,2)</f>
        <v>0</v>
      </c>
      <c r="BL537" s="18" t="s">
        <v>357</v>
      </c>
      <c r="BM537" s="240" t="s">
        <v>1742</v>
      </c>
    </row>
    <row r="538" s="2" customFormat="1">
      <c r="A538" s="39"/>
      <c r="B538" s="40"/>
      <c r="C538" s="41"/>
      <c r="D538" s="242" t="s">
        <v>359</v>
      </c>
      <c r="E538" s="41"/>
      <c r="F538" s="243" t="s">
        <v>1743</v>
      </c>
      <c r="G538" s="41"/>
      <c r="H538" s="41"/>
      <c r="I538" s="244"/>
      <c r="J538" s="41"/>
      <c r="K538" s="41"/>
      <c r="L538" s="45"/>
      <c r="M538" s="245"/>
      <c r="N538" s="246"/>
      <c r="O538" s="92"/>
      <c r="P538" s="92"/>
      <c r="Q538" s="92"/>
      <c r="R538" s="92"/>
      <c r="S538" s="92"/>
      <c r="T538" s="93"/>
      <c r="U538" s="39"/>
      <c r="V538" s="39"/>
      <c r="W538" s="39"/>
      <c r="X538" s="39"/>
      <c r="Y538" s="39"/>
      <c r="Z538" s="39"/>
      <c r="AA538" s="39"/>
      <c r="AB538" s="39"/>
      <c r="AC538" s="39"/>
      <c r="AD538" s="39"/>
      <c r="AE538" s="39"/>
      <c r="AT538" s="18" t="s">
        <v>359</v>
      </c>
      <c r="AU538" s="18" t="s">
        <v>86</v>
      </c>
    </row>
    <row r="539" s="13" customFormat="1">
      <c r="A539" s="13"/>
      <c r="B539" s="247"/>
      <c r="C539" s="248"/>
      <c r="D539" s="242" t="s">
        <v>361</v>
      </c>
      <c r="E539" s="249" t="s">
        <v>1</v>
      </c>
      <c r="F539" s="250" t="s">
        <v>1744</v>
      </c>
      <c r="G539" s="248"/>
      <c r="H539" s="251">
        <v>4.7220000000000004</v>
      </c>
      <c r="I539" s="252"/>
      <c r="J539" s="248"/>
      <c r="K539" s="248"/>
      <c r="L539" s="253"/>
      <c r="M539" s="254"/>
      <c r="N539" s="255"/>
      <c r="O539" s="255"/>
      <c r="P539" s="255"/>
      <c r="Q539" s="255"/>
      <c r="R539" s="255"/>
      <c r="S539" s="255"/>
      <c r="T539" s="256"/>
      <c r="U539" s="13"/>
      <c r="V539" s="13"/>
      <c r="W539" s="13"/>
      <c r="X539" s="13"/>
      <c r="Y539" s="13"/>
      <c r="Z539" s="13"/>
      <c r="AA539" s="13"/>
      <c r="AB539" s="13"/>
      <c r="AC539" s="13"/>
      <c r="AD539" s="13"/>
      <c r="AE539" s="13"/>
      <c r="AT539" s="257" t="s">
        <v>361</v>
      </c>
      <c r="AU539" s="257" t="s">
        <v>86</v>
      </c>
      <c r="AV539" s="13" t="s">
        <v>86</v>
      </c>
      <c r="AW539" s="13" t="s">
        <v>32</v>
      </c>
      <c r="AX539" s="13" t="s">
        <v>84</v>
      </c>
      <c r="AY539" s="257" t="s">
        <v>350</v>
      </c>
    </row>
    <row r="540" s="2" customFormat="1" ht="24.15" customHeight="1">
      <c r="A540" s="39"/>
      <c r="B540" s="40"/>
      <c r="C540" s="229" t="s">
        <v>1001</v>
      </c>
      <c r="D540" s="229" t="s">
        <v>352</v>
      </c>
      <c r="E540" s="230" t="s">
        <v>1745</v>
      </c>
      <c r="F540" s="231" t="s">
        <v>1746</v>
      </c>
      <c r="G540" s="232" t="s">
        <v>355</v>
      </c>
      <c r="H540" s="233">
        <v>4.7220000000000004</v>
      </c>
      <c r="I540" s="234"/>
      <c r="J540" s="235">
        <f>ROUND(I540*H540,2)</f>
        <v>0</v>
      </c>
      <c r="K540" s="231" t="s">
        <v>356</v>
      </c>
      <c r="L540" s="45"/>
      <c r="M540" s="236" t="s">
        <v>1</v>
      </c>
      <c r="N540" s="237" t="s">
        <v>41</v>
      </c>
      <c r="O540" s="92"/>
      <c r="P540" s="238">
        <f>O540*H540</f>
        <v>0</v>
      </c>
      <c r="Q540" s="238">
        <v>0</v>
      </c>
      <c r="R540" s="238">
        <f>Q540*H540</f>
        <v>0</v>
      </c>
      <c r="S540" s="238">
        <v>0</v>
      </c>
      <c r="T540" s="239">
        <f>S540*H540</f>
        <v>0</v>
      </c>
      <c r="U540" s="39"/>
      <c r="V540" s="39"/>
      <c r="W540" s="39"/>
      <c r="X540" s="39"/>
      <c r="Y540" s="39"/>
      <c r="Z540" s="39"/>
      <c r="AA540" s="39"/>
      <c r="AB540" s="39"/>
      <c r="AC540" s="39"/>
      <c r="AD540" s="39"/>
      <c r="AE540" s="39"/>
      <c r="AR540" s="240" t="s">
        <v>357</v>
      </c>
      <c r="AT540" s="240" t="s">
        <v>352</v>
      </c>
      <c r="AU540" s="240" t="s">
        <v>86</v>
      </c>
      <c r="AY540" s="18" t="s">
        <v>350</v>
      </c>
      <c r="BE540" s="241">
        <f>IF(N540="základní",J540,0)</f>
        <v>0</v>
      </c>
      <c r="BF540" s="241">
        <f>IF(N540="snížená",J540,0)</f>
        <v>0</v>
      </c>
      <c r="BG540" s="241">
        <f>IF(N540="zákl. přenesená",J540,0)</f>
        <v>0</v>
      </c>
      <c r="BH540" s="241">
        <f>IF(N540="sníž. přenesená",J540,0)</f>
        <v>0</v>
      </c>
      <c r="BI540" s="241">
        <f>IF(N540="nulová",J540,0)</f>
        <v>0</v>
      </c>
      <c r="BJ540" s="18" t="s">
        <v>84</v>
      </c>
      <c r="BK540" s="241">
        <f>ROUND(I540*H540,2)</f>
        <v>0</v>
      </c>
      <c r="BL540" s="18" t="s">
        <v>357</v>
      </c>
      <c r="BM540" s="240" t="s">
        <v>1747</v>
      </c>
    </row>
    <row r="541" s="2" customFormat="1">
      <c r="A541" s="39"/>
      <c r="B541" s="40"/>
      <c r="C541" s="41"/>
      <c r="D541" s="242" t="s">
        <v>359</v>
      </c>
      <c r="E541" s="41"/>
      <c r="F541" s="243" t="s">
        <v>1748</v>
      </c>
      <c r="G541" s="41"/>
      <c r="H541" s="41"/>
      <c r="I541" s="244"/>
      <c r="J541" s="41"/>
      <c r="K541" s="41"/>
      <c r="L541" s="45"/>
      <c r="M541" s="245"/>
      <c r="N541" s="246"/>
      <c r="O541" s="92"/>
      <c r="P541" s="92"/>
      <c r="Q541" s="92"/>
      <c r="R541" s="92"/>
      <c r="S541" s="92"/>
      <c r="T541" s="93"/>
      <c r="U541" s="39"/>
      <c r="V541" s="39"/>
      <c r="W541" s="39"/>
      <c r="X541" s="39"/>
      <c r="Y541" s="39"/>
      <c r="Z541" s="39"/>
      <c r="AA541" s="39"/>
      <c r="AB541" s="39"/>
      <c r="AC541" s="39"/>
      <c r="AD541" s="39"/>
      <c r="AE541" s="39"/>
      <c r="AT541" s="18" t="s">
        <v>359</v>
      </c>
      <c r="AU541" s="18" t="s">
        <v>86</v>
      </c>
    </row>
    <row r="542" s="2" customFormat="1" ht="33" customHeight="1">
      <c r="A542" s="39"/>
      <c r="B542" s="40"/>
      <c r="C542" s="229" t="s">
        <v>1008</v>
      </c>
      <c r="D542" s="229" t="s">
        <v>352</v>
      </c>
      <c r="E542" s="230" t="s">
        <v>1749</v>
      </c>
      <c r="F542" s="231" t="s">
        <v>1750</v>
      </c>
      <c r="G542" s="232" t="s">
        <v>355</v>
      </c>
      <c r="H542" s="233">
        <v>2.3610000000000002</v>
      </c>
      <c r="I542" s="234"/>
      <c r="J542" s="235">
        <f>ROUND(I542*H542,2)</f>
        <v>0</v>
      </c>
      <c r="K542" s="231" t="s">
        <v>356</v>
      </c>
      <c r="L542" s="45"/>
      <c r="M542" s="236" t="s">
        <v>1</v>
      </c>
      <c r="N542" s="237" t="s">
        <v>41</v>
      </c>
      <c r="O542" s="92"/>
      <c r="P542" s="238">
        <f>O542*H542</f>
        <v>0</v>
      </c>
      <c r="Q542" s="238">
        <v>0.0016100000000000001</v>
      </c>
      <c r="R542" s="238">
        <f>Q542*H542</f>
        <v>0.0038012100000000006</v>
      </c>
      <c r="S542" s="238">
        <v>0</v>
      </c>
      <c r="T542" s="239">
        <f>S542*H542</f>
        <v>0</v>
      </c>
      <c r="U542" s="39"/>
      <c r="V542" s="39"/>
      <c r="W542" s="39"/>
      <c r="X542" s="39"/>
      <c r="Y542" s="39"/>
      <c r="Z542" s="39"/>
      <c r="AA542" s="39"/>
      <c r="AB542" s="39"/>
      <c r="AC542" s="39"/>
      <c r="AD542" s="39"/>
      <c r="AE542" s="39"/>
      <c r="AR542" s="240" t="s">
        <v>357</v>
      </c>
      <c r="AT542" s="240" t="s">
        <v>352</v>
      </c>
      <c r="AU542" s="240" t="s">
        <v>86</v>
      </c>
      <c r="AY542" s="18" t="s">
        <v>350</v>
      </c>
      <c r="BE542" s="241">
        <f>IF(N542="základní",J542,0)</f>
        <v>0</v>
      </c>
      <c r="BF542" s="241">
        <f>IF(N542="snížená",J542,0)</f>
        <v>0</v>
      </c>
      <c r="BG542" s="241">
        <f>IF(N542="zákl. přenesená",J542,0)</f>
        <v>0</v>
      </c>
      <c r="BH542" s="241">
        <f>IF(N542="sníž. přenesená",J542,0)</f>
        <v>0</v>
      </c>
      <c r="BI542" s="241">
        <f>IF(N542="nulová",J542,0)</f>
        <v>0</v>
      </c>
      <c r="BJ542" s="18" t="s">
        <v>84</v>
      </c>
      <c r="BK542" s="241">
        <f>ROUND(I542*H542,2)</f>
        <v>0</v>
      </c>
      <c r="BL542" s="18" t="s">
        <v>357</v>
      </c>
      <c r="BM542" s="240" t="s">
        <v>1751</v>
      </c>
    </row>
    <row r="543" s="2" customFormat="1">
      <c r="A543" s="39"/>
      <c r="B543" s="40"/>
      <c r="C543" s="41"/>
      <c r="D543" s="242" t="s">
        <v>359</v>
      </c>
      <c r="E543" s="41"/>
      <c r="F543" s="243" t="s">
        <v>1752</v>
      </c>
      <c r="G543" s="41"/>
      <c r="H543" s="41"/>
      <c r="I543" s="244"/>
      <c r="J543" s="41"/>
      <c r="K543" s="41"/>
      <c r="L543" s="45"/>
      <c r="M543" s="245"/>
      <c r="N543" s="246"/>
      <c r="O543" s="92"/>
      <c r="P543" s="92"/>
      <c r="Q543" s="92"/>
      <c r="R543" s="92"/>
      <c r="S543" s="92"/>
      <c r="T543" s="93"/>
      <c r="U543" s="39"/>
      <c r="V543" s="39"/>
      <c r="W543" s="39"/>
      <c r="X543" s="39"/>
      <c r="Y543" s="39"/>
      <c r="Z543" s="39"/>
      <c r="AA543" s="39"/>
      <c r="AB543" s="39"/>
      <c r="AC543" s="39"/>
      <c r="AD543" s="39"/>
      <c r="AE543" s="39"/>
      <c r="AT543" s="18" t="s">
        <v>359</v>
      </c>
      <c r="AU543" s="18" t="s">
        <v>86</v>
      </c>
    </row>
    <row r="544" s="13" customFormat="1">
      <c r="A544" s="13"/>
      <c r="B544" s="247"/>
      <c r="C544" s="248"/>
      <c r="D544" s="242" t="s">
        <v>361</v>
      </c>
      <c r="E544" s="249" t="s">
        <v>1</v>
      </c>
      <c r="F544" s="250" t="s">
        <v>1753</v>
      </c>
      <c r="G544" s="248"/>
      <c r="H544" s="251">
        <v>2.3610000000000002</v>
      </c>
      <c r="I544" s="252"/>
      <c r="J544" s="248"/>
      <c r="K544" s="248"/>
      <c r="L544" s="253"/>
      <c r="M544" s="254"/>
      <c r="N544" s="255"/>
      <c r="O544" s="255"/>
      <c r="P544" s="255"/>
      <c r="Q544" s="255"/>
      <c r="R544" s="255"/>
      <c r="S544" s="255"/>
      <c r="T544" s="256"/>
      <c r="U544" s="13"/>
      <c r="V544" s="13"/>
      <c r="W544" s="13"/>
      <c r="X544" s="13"/>
      <c r="Y544" s="13"/>
      <c r="Z544" s="13"/>
      <c r="AA544" s="13"/>
      <c r="AB544" s="13"/>
      <c r="AC544" s="13"/>
      <c r="AD544" s="13"/>
      <c r="AE544" s="13"/>
      <c r="AT544" s="257" t="s">
        <v>361</v>
      </c>
      <c r="AU544" s="257" t="s">
        <v>86</v>
      </c>
      <c r="AV544" s="13" t="s">
        <v>86</v>
      </c>
      <c r="AW544" s="13" t="s">
        <v>32</v>
      </c>
      <c r="AX544" s="13" t="s">
        <v>84</v>
      </c>
      <c r="AY544" s="257" t="s">
        <v>350</v>
      </c>
    </row>
    <row r="545" s="2" customFormat="1" ht="33" customHeight="1">
      <c r="A545" s="39"/>
      <c r="B545" s="40"/>
      <c r="C545" s="229" t="s">
        <v>1014</v>
      </c>
      <c r="D545" s="229" t="s">
        <v>352</v>
      </c>
      <c r="E545" s="230" t="s">
        <v>1754</v>
      </c>
      <c r="F545" s="231" t="s">
        <v>1755</v>
      </c>
      <c r="G545" s="232" t="s">
        <v>355</v>
      </c>
      <c r="H545" s="233">
        <v>2.3610000000000002</v>
      </c>
      <c r="I545" s="234"/>
      <c r="J545" s="235">
        <f>ROUND(I545*H545,2)</f>
        <v>0</v>
      </c>
      <c r="K545" s="231" t="s">
        <v>356</v>
      </c>
      <c r="L545" s="45"/>
      <c r="M545" s="236" t="s">
        <v>1</v>
      </c>
      <c r="N545" s="237" t="s">
        <v>41</v>
      </c>
      <c r="O545" s="92"/>
      <c r="P545" s="238">
        <f>O545*H545</f>
        <v>0</v>
      </c>
      <c r="Q545" s="238">
        <v>0</v>
      </c>
      <c r="R545" s="238">
        <f>Q545*H545</f>
        <v>0</v>
      </c>
      <c r="S545" s="238">
        <v>0</v>
      </c>
      <c r="T545" s="239">
        <f>S545*H545</f>
        <v>0</v>
      </c>
      <c r="U545" s="39"/>
      <c r="V545" s="39"/>
      <c r="W545" s="39"/>
      <c r="X545" s="39"/>
      <c r="Y545" s="39"/>
      <c r="Z545" s="39"/>
      <c r="AA545" s="39"/>
      <c r="AB545" s="39"/>
      <c r="AC545" s="39"/>
      <c r="AD545" s="39"/>
      <c r="AE545" s="39"/>
      <c r="AR545" s="240" t="s">
        <v>357</v>
      </c>
      <c r="AT545" s="240" t="s">
        <v>352</v>
      </c>
      <c r="AU545" s="240" t="s">
        <v>86</v>
      </c>
      <c r="AY545" s="18" t="s">
        <v>350</v>
      </c>
      <c r="BE545" s="241">
        <f>IF(N545="základní",J545,0)</f>
        <v>0</v>
      </c>
      <c r="BF545" s="241">
        <f>IF(N545="snížená",J545,0)</f>
        <v>0</v>
      </c>
      <c r="BG545" s="241">
        <f>IF(N545="zákl. přenesená",J545,0)</f>
        <v>0</v>
      </c>
      <c r="BH545" s="241">
        <f>IF(N545="sníž. přenesená",J545,0)</f>
        <v>0</v>
      </c>
      <c r="BI545" s="241">
        <f>IF(N545="nulová",J545,0)</f>
        <v>0</v>
      </c>
      <c r="BJ545" s="18" t="s">
        <v>84</v>
      </c>
      <c r="BK545" s="241">
        <f>ROUND(I545*H545,2)</f>
        <v>0</v>
      </c>
      <c r="BL545" s="18" t="s">
        <v>357</v>
      </c>
      <c r="BM545" s="240" t="s">
        <v>1756</v>
      </c>
    </row>
    <row r="546" s="2" customFormat="1">
      <c r="A546" s="39"/>
      <c r="B546" s="40"/>
      <c r="C546" s="41"/>
      <c r="D546" s="242" t="s">
        <v>359</v>
      </c>
      <c r="E546" s="41"/>
      <c r="F546" s="243" t="s">
        <v>1757</v>
      </c>
      <c r="G546" s="41"/>
      <c r="H546" s="41"/>
      <c r="I546" s="244"/>
      <c r="J546" s="41"/>
      <c r="K546" s="41"/>
      <c r="L546" s="45"/>
      <c r="M546" s="245"/>
      <c r="N546" s="246"/>
      <c r="O546" s="92"/>
      <c r="P546" s="92"/>
      <c r="Q546" s="92"/>
      <c r="R546" s="92"/>
      <c r="S546" s="92"/>
      <c r="T546" s="93"/>
      <c r="U546" s="39"/>
      <c r="V546" s="39"/>
      <c r="W546" s="39"/>
      <c r="X546" s="39"/>
      <c r="Y546" s="39"/>
      <c r="Z546" s="39"/>
      <c r="AA546" s="39"/>
      <c r="AB546" s="39"/>
      <c r="AC546" s="39"/>
      <c r="AD546" s="39"/>
      <c r="AE546" s="39"/>
      <c r="AT546" s="18" t="s">
        <v>359</v>
      </c>
      <c r="AU546" s="18" t="s">
        <v>86</v>
      </c>
    </row>
    <row r="547" s="2" customFormat="1" ht="33" customHeight="1">
      <c r="A547" s="39"/>
      <c r="B547" s="40"/>
      <c r="C547" s="229" t="s">
        <v>1023</v>
      </c>
      <c r="D547" s="229" t="s">
        <v>352</v>
      </c>
      <c r="E547" s="230" t="s">
        <v>1758</v>
      </c>
      <c r="F547" s="231" t="s">
        <v>1759</v>
      </c>
      <c r="G547" s="232" t="s">
        <v>483</v>
      </c>
      <c r="H547" s="233">
        <v>5.1900000000000004</v>
      </c>
      <c r="I547" s="234"/>
      <c r="J547" s="235">
        <f>ROUND(I547*H547,2)</f>
        <v>0</v>
      </c>
      <c r="K547" s="231" t="s">
        <v>356</v>
      </c>
      <c r="L547" s="45"/>
      <c r="M547" s="236" t="s">
        <v>1</v>
      </c>
      <c r="N547" s="237" t="s">
        <v>41</v>
      </c>
      <c r="O547" s="92"/>
      <c r="P547" s="238">
        <f>O547*H547</f>
        <v>0</v>
      </c>
      <c r="Q547" s="238">
        <v>0.019539999999999998</v>
      </c>
      <c r="R547" s="238">
        <f>Q547*H547</f>
        <v>0.10141260000000001</v>
      </c>
      <c r="S547" s="238">
        <v>0</v>
      </c>
      <c r="T547" s="239">
        <f>S547*H547</f>
        <v>0</v>
      </c>
      <c r="U547" s="39"/>
      <c r="V547" s="39"/>
      <c r="W547" s="39"/>
      <c r="X547" s="39"/>
      <c r="Y547" s="39"/>
      <c r="Z547" s="39"/>
      <c r="AA547" s="39"/>
      <c r="AB547" s="39"/>
      <c r="AC547" s="39"/>
      <c r="AD547" s="39"/>
      <c r="AE547" s="39"/>
      <c r="AR547" s="240" t="s">
        <v>357</v>
      </c>
      <c r="AT547" s="240" t="s">
        <v>352</v>
      </c>
      <c r="AU547" s="240" t="s">
        <v>86</v>
      </c>
      <c r="AY547" s="18" t="s">
        <v>350</v>
      </c>
      <c r="BE547" s="241">
        <f>IF(N547="základní",J547,0)</f>
        <v>0</v>
      </c>
      <c r="BF547" s="241">
        <f>IF(N547="snížená",J547,0)</f>
        <v>0</v>
      </c>
      <c r="BG547" s="241">
        <f>IF(N547="zákl. přenesená",J547,0)</f>
        <v>0</v>
      </c>
      <c r="BH547" s="241">
        <f>IF(N547="sníž. přenesená",J547,0)</f>
        <v>0</v>
      </c>
      <c r="BI547" s="241">
        <f>IF(N547="nulová",J547,0)</f>
        <v>0</v>
      </c>
      <c r="BJ547" s="18" t="s">
        <v>84</v>
      </c>
      <c r="BK547" s="241">
        <f>ROUND(I547*H547,2)</f>
        <v>0</v>
      </c>
      <c r="BL547" s="18" t="s">
        <v>357</v>
      </c>
      <c r="BM547" s="240" t="s">
        <v>1760</v>
      </c>
    </row>
    <row r="548" s="2" customFormat="1">
      <c r="A548" s="39"/>
      <c r="B548" s="40"/>
      <c r="C548" s="41"/>
      <c r="D548" s="242" t="s">
        <v>359</v>
      </c>
      <c r="E548" s="41"/>
      <c r="F548" s="243" t="s">
        <v>1761</v>
      </c>
      <c r="G548" s="41"/>
      <c r="H548" s="41"/>
      <c r="I548" s="244"/>
      <c r="J548" s="41"/>
      <c r="K548" s="41"/>
      <c r="L548" s="45"/>
      <c r="M548" s="245"/>
      <c r="N548" s="246"/>
      <c r="O548" s="92"/>
      <c r="P548" s="92"/>
      <c r="Q548" s="92"/>
      <c r="R548" s="92"/>
      <c r="S548" s="92"/>
      <c r="T548" s="93"/>
      <c r="U548" s="39"/>
      <c r="V548" s="39"/>
      <c r="W548" s="39"/>
      <c r="X548" s="39"/>
      <c r="Y548" s="39"/>
      <c r="Z548" s="39"/>
      <c r="AA548" s="39"/>
      <c r="AB548" s="39"/>
      <c r="AC548" s="39"/>
      <c r="AD548" s="39"/>
      <c r="AE548" s="39"/>
      <c r="AT548" s="18" t="s">
        <v>359</v>
      </c>
      <c r="AU548" s="18" t="s">
        <v>86</v>
      </c>
    </row>
    <row r="549" s="15" customFormat="1">
      <c r="A549" s="15"/>
      <c r="B549" s="269"/>
      <c r="C549" s="270"/>
      <c r="D549" s="242" t="s">
        <v>361</v>
      </c>
      <c r="E549" s="271" t="s">
        <v>1</v>
      </c>
      <c r="F549" s="272" t="s">
        <v>1762</v>
      </c>
      <c r="G549" s="270"/>
      <c r="H549" s="271" t="s">
        <v>1</v>
      </c>
      <c r="I549" s="273"/>
      <c r="J549" s="270"/>
      <c r="K549" s="270"/>
      <c r="L549" s="274"/>
      <c r="M549" s="275"/>
      <c r="N549" s="276"/>
      <c r="O549" s="276"/>
      <c r="P549" s="276"/>
      <c r="Q549" s="276"/>
      <c r="R549" s="276"/>
      <c r="S549" s="276"/>
      <c r="T549" s="277"/>
      <c r="U549" s="15"/>
      <c r="V549" s="15"/>
      <c r="W549" s="15"/>
      <c r="X549" s="15"/>
      <c r="Y549" s="15"/>
      <c r="Z549" s="15"/>
      <c r="AA549" s="15"/>
      <c r="AB549" s="15"/>
      <c r="AC549" s="15"/>
      <c r="AD549" s="15"/>
      <c r="AE549" s="15"/>
      <c r="AT549" s="278" t="s">
        <v>361</v>
      </c>
      <c r="AU549" s="278" t="s">
        <v>86</v>
      </c>
      <c r="AV549" s="15" t="s">
        <v>84</v>
      </c>
      <c r="AW549" s="15" t="s">
        <v>32</v>
      </c>
      <c r="AX549" s="15" t="s">
        <v>76</v>
      </c>
      <c r="AY549" s="278" t="s">
        <v>350</v>
      </c>
    </row>
    <row r="550" s="13" customFormat="1">
      <c r="A550" s="13"/>
      <c r="B550" s="247"/>
      <c r="C550" s="248"/>
      <c r="D550" s="242" t="s">
        <v>361</v>
      </c>
      <c r="E550" s="249" t="s">
        <v>1</v>
      </c>
      <c r="F550" s="250" t="s">
        <v>1763</v>
      </c>
      <c r="G550" s="248"/>
      <c r="H550" s="251">
        <v>2.556</v>
      </c>
      <c r="I550" s="252"/>
      <c r="J550" s="248"/>
      <c r="K550" s="248"/>
      <c r="L550" s="253"/>
      <c r="M550" s="254"/>
      <c r="N550" s="255"/>
      <c r="O550" s="255"/>
      <c r="P550" s="255"/>
      <c r="Q550" s="255"/>
      <c r="R550" s="255"/>
      <c r="S550" s="255"/>
      <c r="T550" s="256"/>
      <c r="U550" s="13"/>
      <c r="V550" s="13"/>
      <c r="W550" s="13"/>
      <c r="X550" s="13"/>
      <c r="Y550" s="13"/>
      <c r="Z550" s="13"/>
      <c r="AA550" s="13"/>
      <c r="AB550" s="13"/>
      <c r="AC550" s="13"/>
      <c r="AD550" s="13"/>
      <c r="AE550" s="13"/>
      <c r="AT550" s="257" t="s">
        <v>361</v>
      </c>
      <c r="AU550" s="257" t="s">
        <v>86</v>
      </c>
      <c r="AV550" s="13" t="s">
        <v>86</v>
      </c>
      <c r="AW550" s="13" t="s">
        <v>32</v>
      </c>
      <c r="AX550" s="13" t="s">
        <v>76</v>
      </c>
      <c r="AY550" s="257" t="s">
        <v>350</v>
      </c>
    </row>
    <row r="551" s="15" customFormat="1">
      <c r="A551" s="15"/>
      <c r="B551" s="269"/>
      <c r="C551" s="270"/>
      <c r="D551" s="242" t="s">
        <v>361</v>
      </c>
      <c r="E551" s="271" t="s">
        <v>1</v>
      </c>
      <c r="F551" s="272" t="s">
        <v>1764</v>
      </c>
      <c r="G551" s="270"/>
      <c r="H551" s="271" t="s">
        <v>1</v>
      </c>
      <c r="I551" s="273"/>
      <c r="J551" s="270"/>
      <c r="K551" s="270"/>
      <c r="L551" s="274"/>
      <c r="M551" s="275"/>
      <c r="N551" s="276"/>
      <c r="O551" s="276"/>
      <c r="P551" s="276"/>
      <c r="Q551" s="276"/>
      <c r="R551" s="276"/>
      <c r="S551" s="276"/>
      <c r="T551" s="277"/>
      <c r="U551" s="15"/>
      <c r="V551" s="15"/>
      <c r="W551" s="15"/>
      <c r="X551" s="15"/>
      <c r="Y551" s="15"/>
      <c r="Z551" s="15"/>
      <c r="AA551" s="15"/>
      <c r="AB551" s="15"/>
      <c r="AC551" s="15"/>
      <c r="AD551" s="15"/>
      <c r="AE551" s="15"/>
      <c r="AT551" s="278" t="s">
        <v>361</v>
      </c>
      <c r="AU551" s="278" t="s">
        <v>86</v>
      </c>
      <c r="AV551" s="15" t="s">
        <v>84</v>
      </c>
      <c r="AW551" s="15" t="s">
        <v>32</v>
      </c>
      <c r="AX551" s="15" t="s">
        <v>76</v>
      </c>
      <c r="AY551" s="278" t="s">
        <v>350</v>
      </c>
    </row>
    <row r="552" s="13" customFormat="1">
      <c r="A552" s="13"/>
      <c r="B552" s="247"/>
      <c r="C552" s="248"/>
      <c r="D552" s="242" t="s">
        <v>361</v>
      </c>
      <c r="E552" s="249" t="s">
        <v>1</v>
      </c>
      <c r="F552" s="250" t="s">
        <v>1765</v>
      </c>
      <c r="G552" s="248"/>
      <c r="H552" s="251">
        <v>0.14899999999999999</v>
      </c>
      <c r="I552" s="252"/>
      <c r="J552" s="248"/>
      <c r="K552" s="248"/>
      <c r="L552" s="253"/>
      <c r="M552" s="254"/>
      <c r="N552" s="255"/>
      <c r="O552" s="255"/>
      <c r="P552" s="255"/>
      <c r="Q552" s="255"/>
      <c r="R552" s="255"/>
      <c r="S552" s="255"/>
      <c r="T552" s="256"/>
      <c r="U552" s="13"/>
      <c r="V552" s="13"/>
      <c r="W552" s="13"/>
      <c r="X552" s="13"/>
      <c r="Y552" s="13"/>
      <c r="Z552" s="13"/>
      <c r="AA552" s="13"/>
      <c r="AB552" s="13"/>
      <c r="AC552" s="13"/>
      <c r="AD552" s="13"/>
      <c r="AE552" s="13"/>
      <c r="AT552" s="257" t="s">
        <v>361</v>
      </c>
      <c r="AU552" s="257" t="s">
        <v>86</v>
      </c>
      <c r="AV552" s="13" t="s">
        <v>86</v>
      </c>
      <c r="AW552" s="13" t="s">
        <v>32</v>
      </c>
      <c r="AX552" s="13" t="s">
        <v>76</v>
      </c>
      <c r="AY552" s="257" t="s">
        <v>350</v>
      </c>
    </row>
    <row r="553" s="13" customFormat="1">
      <c r="A553" s="13"/>
      <c r="B553" s="247"/>
      <c r="C553" s="248"/>
      <c r="D553" s="242" t="s">
        <v>361</v>
      </c>
      <c r="E553" s="249" t="s">
        <v>1</v>
      </c>
      <c r="F553" s="250" t="s">
        <v>1766</v>
      </c>
      <c r="G553" s="248"/>
      <c r="H553" s="251">
        <v>1.24</v>
      </c>
      <c r="I553" s="252"/>
      <c r="J553" s="248"/>
      <c r="K553" s="248"/>
      <c r="L553" s="253"/>
      <c r="M553" s="254"/>
      <c r="N553" s="255"/>
      <c r="O553" s="255"/>
      <c r="P553" s="255"/>
      <c r="Q553" s="255"/>
      <c r="R553" s="255"/>
      <c r="S553" s="255"/>
      <c r="T553" s="256"/>
      <c r="U553" s="13"/>
      <c r="V553" s="13"/>
      <c r="W553" s="13"/>
      <c r="X553" s="13"/>
      <c r="Y553" s="13"/>
      <c r="Z553" s="13"/>
      <c r="AA553" s="13"/>
      <c r="AB553" s="13"/>
      <c r="AC553" s="13"/>
      <c r="AD553" s="13"/>
      <c r="AE553" s="13"/>
      <c r="AT553" s="257" t="s">
        <v>361</v>
      </c>
      <c r="AU553" s="257" t="s">
        <v>86</v>
      </c>
      <c r="AV553" s="13" t="s">
        <v>86</v>
      </c>
      <c r="AW553" s="13" t="s">
        <v>32</v>
      </c>
      <c r="AX553" s="13" t="s">
        <v>76</v>
      </c>
      <c r="AY553" s="257" t="s">
        <v>350</v>
      </c>
    </row>
    <row r="554" s="15" customFormat="1">
      <c r="A554" s="15"/>
      <c r="B554" s="269"/>
      <c r="C554" s="270"/>
      <c r="D554" s="242" t="s">
        <v>361</v>
      </c>
      <c r="E554" s="271" t="s">
        <v>1</v>
      </c>
      <c r="F554" s="272" t="s">
        <v>1767</v>
      </c>
      <c r="G554" s="270"/>
      <c r="H554" s="271" t="s">
        <v>1</v>
      </c>
      <c r="I554" s="273"/>
      <c r="J554" s="270"/>
      <c r="K554" s="270"/>
      <c r="L554" s="274"/>
      <c r="M554" s="275"/>
      <c r="N554" s="276"/>
      <c r="O554" s="276"/>
      <c r="P554" s="276"/>
      <c r="Q554" s="276"/>
      <c r="R554" s="276"/>
      <c r="S554" s="276"/>
      <c r="T554" s="277"/>
      <c r="U554" s="15"/>
      <c r="V554" s="15"/>
      <c r="W554" s="15"/>
      <c r="X554" s="15"/>
      <c r="Y554" s="15"/>
      <c r="Z554" s="15"/>
      <c r="AA554" s="15"/>
      <c r="AB554" s="15"/>
      <c r="AC554" s="15"/>
      <c r="AD554" s="15"/>
      <c r="AE554" s="15"/>
      <c r="AT554" s="278" t="s">
        <v>361</v>
      </c>
      <c r="AU554" s="278" t="s">
        <v>86</v>
      </c>
      <c r="AV554" s="15" t="s">
        <v>84</v>
      </c>
      <c r="AW554" s="15" t="s">
        <v>32</v>
      </c>
      <c r="AX554" s="15" t="s">
        <v>76</v>
      </c>
      <c r="AY554" s="278" t="s">
        <v>350</v>
      </c>
    </row>
    <row r="555" s="13" customFormat="1">
      <c r="A555" s="13"/>
      <c r="B555" s="247"/>
      <c r="C555" s="248"/>
      <c r="D555" s="242" t="s">
        <v>361</v>
      </c>
      <c r="E555" s="249" t="s">
        <v>1</v>
      </c>
      <c r="F555" s="250" t="s">
        <v>1768</v>
      </c>
      <c r="G555" s="248"/>
      <c r="H555" s="251">
        <v>0.249</v>
      </c>
      <c r="I555" s="252"/>
      <c r="J555" s="248"/>
      <c r="K555" s="248"/>
      <c r="L555" s="253"/>
      <c r="M555" s="254"/>
      <c r="N555" s="255"/>
      <c r="O555" s="255"/>
      <c r="P555" s="255"/>
      <c r="Q555" s="255"/>
      <c r="R555" s="255"/>
      <c r="S555" s="255"/>
      <c r="T555" s="256"/>
      <c r="U555" s="13"/>
      <c r="V555" s="13"/>
      <c r="W555" s="13"/>
      <c r="X555" s="13"/>
      <c r="Y555" s="13"/>
      <c r="Z555" s="13"/>
      <c r="AA555" s="13"/>
      <c r="AB555" s="13"/>
      <c r="AC555" s="13"/>
      <c r="AD555" s="13"/>
      <c r="AE555" s="13"/>
      <c r="AT555" s="257" t="s">
        <v>361</v>
      </c>
      <c r="AU555" s="257" t="s">
        <v>86</v>
      </c>
      <c r="AV555" s="13" t="s">
        <v>86</v>
      </c>
      <c r="AW555" s="13" t="s">
        <v>32</v>
      </c>
      <c r="AX555" s="13" t="s">
        <v>76</v>
      </c>
      <c r="AY555" s="257" t="s">
        <v>350</v>
      </c>
    </row>
    <row r="556" s="13" customFormat="1">
      <c r="A556" s="13"/>
      <c r="B556" s="247"/>
      <c r="C556" s="248"/>
      <c r="D556" s="242" t="s">
        <v>361</v>
      </c>
      <c r="E556" s="249" t="s">
        <v>1</v>
      </c>
      <c r="F556" s="250" t="s">
        <v>1769</v>
      </c>
      <c r="G556" s="248"/>
      <c r="H556" s="251">
        <v>0.17399999999999999</v>
      </c>
      <c r="I556" s="252"/>
      <c r="J556" s="248"/>
      <c r="K556" s="248"/>
      <c r="L556" s="253"/>
      <c r="M556" s="254"/>
      <c r="N556" s="255"/>
      <c r="O556" s="255"/>
      <c r="P556" s="255"/>
      <c r="Q556" s="255"/>
      <c r="R556" s="255"/>
      <c r="S556" s="255"/>
      <c r="T556" s="256"/>
      <c r="U556" s="13"/>
      <c r="V556" s="13"/>
      <c r="W556" s="13"/>
      <c r="X556" s="13"/>
      <c r="Y556" s="13"/>
      <c r="Z556" s="13"/>
      <c r="AA556" s="13"/>
      <c r="AB556" s="13"/>
      <c r="AC556" s="13"/>
      <c r="AD556" s="13"/>
      <c r="AE556" s="13"/>
      <c r="AT556" s="257" t="s">
        <v>361</v>
      </c>
      <c r="AU556" s="257" t="s">
        <v>86</v>
      </c>
      <c r="AV556" s="13" t="s">
        <v>86</v>
      </c>
      <c r="AW556" s="13" t="s">
        <v>32</v>
      </c>
      <c r="AX556" s="13" t="s">
        <v>76</v>
      </c>
      <c r="AY556" s="257" t="s">
        <v>350</v>
      </c>
    </row>
    <row r="557" s="13" customFormat="1">
      <c r="A557" s="13"/>
      <c r="B557" s="247"/>
      <c r="C557" s="248"/>
      <c r="D557" s="242" t="s">
        <v>361</v>
      </c>
      <c r="E557" s="249" t="s">
        <v>1</v>
      </c>
      <c r="F557" s="250" t="s">
        <v>1770</v>
      </c>
      <c r="G557" s="248"/>
      <c r="H557" s="251">
        <v>0.249</v>
      </c>
      <c r="I557" s="252"/>
      <c r="J557" s="248"/>
      <c r="K557" s="248"/>
      <c r="L557" s="253"/>
      <c r="M557" s="254"/>
      <c r="N557" s="255"/>
      <c r="O557" s="255"/>
      <c r="P557" s="255"/>
      <c r="Q557" s="255"/>
      <c r="R557" s="255"/>
      <c r="S557" s="255"/>
      <c r="T557" s="256"/>
      <c r="U557" s="13"/>
      <c r="V557" s="13"/>
      <c r="W557" s="13"/>
      <c r="X557" s="13"/>
      <c r="Y557" s="13"/>
      <c r="Z557" s="13"/>
      <c r="AA557" s="13"/>
      <c r="AB557" s="13"/>
      <c r="AC557" s="13"/>
      <c r="AD557" s="13"/>
      <c r="AE557" s="13"/>
      <c r="AT557" s="257" t="s">
        <v>361</v>
      </c>
      <c r="AU557" s="257" t="s">
        <v>86</v>
      </c>
      <c r="AV557" s="13" t="s">
        <v>86</v>
      </c>
      <c r="AW557" s="13" t="s">
        <v>32</v>
      </c>
      <c r="AX557" s="13" t="s">
        <v>76</v>
      </c>
      <c r="AY557" s="257" t="s">
        <v>350</v>
      </c>
    </row>
    <row r="558" s="13" customFormat="1">
      <c r="A558" s="13"/>
      <c r="B558" s="247"/>
      <c r="C558" s="248"/>
      <c r="D558" s="242" t="s">
        <v>361</v>
      </c>
      <c r="E558" s="249" t="s">
        <v>1</v>
      </c>
      <c r="F558" s="250" t="s">
        <v>1771</v>
      </c>
      <c r="G558" s="248"/>
      <c r="H558" s="251">
        <v>0.27400000000000002</v>
      </c>
      <c r="I558" s="252"/>
      <c r="J558" s="248"/>
      <c r="K558" s="248"/>
      <c r="L558" s="253"/>
      <c r="M558" s="254"/>
      <c r="N558" s="255"/>
      <c r="O558" s="255"/>
      <c r="P558" s="255"/>
      <c r="Q558" s="255"/>
      <c r="R558" s="255"/>
      <c r="S558" s="255"/>
      <c r="T558" s="256"/>
      <c r="U558" s="13"/>
      <c r="V558" s="13"/>
      <c r="W558" s="13"/>
      <c r="X558" s="13"/>
      <c r="Y558" s="13"/>
      <c r="Z558" s="13"/>
      <c r="AA558" s="13"/>
      <c r="AB558" s="13"/>
      <c r="AC558" s="13"/>
      <c r="AD558" s="13"/>
      <c r="AE558" s="13"/>
      <c r="AT558" s="257" t="s">
        <v>361</v>
      </c>
      <c r="AU558" s="257" t="s">
        <v>86</v>
      </c>
      <c r="AV558" s="13" t="s">
        <v>86</v>
      </c>
      <c r="AW558" s="13" t="s">
        <v>32</v>
      </c>
      <c r="AX558" s="13" t="s">
        <v>76</v>
      </c>
      <c r="AY558" s="257" t="s">
        <v>350</v>
      </c>
    </row>
    <row r="559" s="13" customFormat="1">
      <c r="A559" s="13"/>
      <c r="B559" s="247"/>
      <c r="C559" s="248"/>
      <c r="D559" s="242" t="s">
        <v>361</v>
      </c>
      <c r="E559" s="249" t="s">
        <v>1</v>
      </c>
      <c r="F559" s="250" t="s">
        <v>1772</v>
      </c>
      <c r="G559" s="248"/>
      <c r="H559" s="251">
        <v>0.19900000000000001</v>
      </c>
      <c r="I559" s="252"/>
      <c r="J559" s="248"/>
      <c r="K559" s="248"/>
      <c r="L559" s="253"/>
      <c r="M559" s="254"/>
      <c r="N559" s="255"/>
      <c r="O559" s="255"/>
      <c r="P559" s="255"/>
      <c r="Q559" s="255"/>
      <c r="R559" s="255"/>
      <c r="S559" s="255"/>
      <c r="T559" s="256"/>
      <c r="U559" s="13"/>
      <c r="V559" s="13"/>
      <c r="W559" s="13"/>
      <c r="X559" s="13"/>
      <c r="Y559" s="13"/>
      <c r="Z559" s="13"/>
      <c r="AA559" s="13"/>
      <c r="AB559" s="13"/>
      <c r="AC559" s="13"/>
      <c r="AD559" s="13"/>
      <c r="AE559" s="13"/>
      <c r="AT559" s="257" t="s">
        <v>361</v>
      </c>
      <c r="AU559" s="257" t="s">
        <v>86</v>
      </c>
      <c r="AV559" s="13" t="s">
        <v>86</v>
      </c>
      <c r="AW559" s="13" t="s">
        <v>32</v>
      </c>
      <c r="AX559" s="13" t="s">
        <v>76</v>
      </c>
      <c r="AY559" s="257" t="s">
        <v>350</v>
      </c>
    </row>
    <row r="560" s="13" customFormat="1">
      <c r="A560" s="13"/>
      <c r="B560" s="247"/>
      <c r="C560" s="248"/>
      <c r="D560" s="242" t="s">
        <v>361</v>
      </c>
      <c r="E560" s="249" t="s">
        <v>1</v>
      </c>
      <c r="F560" s="250" t="s">
        <v>1773</v>
      </c>
      <c r="G560" s="248"/>
      <c r="H560" s="251">
        <v>0.10000000000000001</v>
      </c>
      <c r="I560" s="252"/>
      <c r="J560" s="248"/>
      <c r="K560" s="248"/>
      <c r="L560" s="253"/>
      <c r="M560" s="254"/>
      <c r="N560" s="255"/>
      <c r="O560" s="255"/>
      <c r="P560" s="255"/>
      <c r="Q560" s="255"/>
      <c r="R560" s="255"/>
      <c r="S560" s="255"/>
      <c r="T560" s="256"/>
      <c r="U560" s="13"/>
      <c r="V560" s="13"/>
      <c r="W560" s="13"/>
      <c r="X560" s="13"/>
      <c r="Y560" s="13"/>
      <c r="Z560" s="13"/>
      <c r="AA560" s="13"/>
      <c r="AB560" s="13"/>
      <c r="AC560" s="13"/>
      <c r="AD560" s="13"/>
      <c r="AE560" s="13"/>
      <c r="AT560" s="257" t="s">
        <v>361</v>
      </c>
      <c r="AU560" s="257" t="s">
        <v>86</v>
      </c>
      <c r="AV560" s="13" t="s">
        <v>86</v>
      </c>
      <c r="AW560" s="13" t="s">
        <v>32</v>
      </c>
      <c r="AX560" s="13" t="s">
        <v>76</v>
      </c>
      <c r="AY560" s="257" t="s">
        <v>350</v>
      </c>
    </row>
    <row r="561" s="14" customFormat="1">
      <c r="A561" s="14"/>
      <c r="B561" s="258"/>
      <c r="C561" s="259"/>
      <c r="D561" s="242" t="s">
        <v>361</v>
      </c>
      <c r="E561" s="260" t="s">
        <v>1</v>
      </c>
      <c r="F561" s="261" t="s">
        <v>364</v>
      </c>
      <c r="G561" s="259"/>
      <c r="H561" s="262">
        <v>5.1900000000000004</v>
      </c>
      <c r="I561" s="263"/>
      <c r="J561" s="259"/>
      <c r="K561" s="259"/>
      <c r="L561" s="264"/>
      <c r="M561" s="265"/>
      <c r="N561" s="266"/>
      <c r="O561" s="266"/>
      <c r="P561" s="266"/>
      <c r="Q561" s="266"/>
      <c r="R561" s="266"/>
      <c r="S561" s="266"/>
      <c r="T561" s="267"/>
      <c r="U561" s="14"/>
      <c r="V561" s="14"/>
      <c r="W561" s="14"/>
      <c r="X561" s="14"/>
      <c r="Y561" s="14"/>
      <c r="Z561" s="14"/>
      <c r="AA561" s="14"/>
      <c r="AB561" s="14"/>
      <c r="AC561" s="14"/>
      <c r="AD561" s="14"/>
      <c r="AE561" s="14"/>
      <c r="AT561" s="268" t="s">
        <v>361</v>
      </c>
      <c r="AU561" s="268" t="s">
        <v>86</v>
      </c>
      <c r="AV561" s="14" t="s">
        <v>357</v>
      </c>
      <c r="AW561" s="14" t="s">
        <v>32</v>
      </c>
      <c r="AX561" s="14" t="s">
        <v>84</v>
      </c>
      <c r="AY561" s="268" t="s">
        <v>350</v>
      </c>
    </row>
    <row r="562" s="2" customFormat="1" ht="16.5" customHeight="1">
      <c r="A562" s="39"/>
      <c r="B562" s="40"/>
      <c r="C562" s="295" t="s">
        <v>1034</v>
      </c>
      <c r="D562" s="295" t="s">
        <v>1347</v>
      </c>
      <c r="E562" s="296" t="s">
        <v>1774</v>
      </c>
      <c r="F562" s="297" t="s">
        <v>1775</v>
      </c>
      <c r="G562" s="298" t="s">
        <v>483</v>
      </c>
      <c r="H562" s="299">
        <v>5.71</v>
      </c>
      <c r="I562" s="300"/>
      <c r="J562" s="301">
        <f>ROUND(I562*H562,2)</f>
        <v>0</v>
      </c>
      <c r="K562" s="297" t="s">
        <v>385</v>
      </c>
      <c r="L562" s="302"/>
      <c r="M562" s="303" t="s">
        <v>1</v>
      </c>
      <c r="N562" s="304" t="s">
        <v>41</v>
      </c>
      <c r="O562" s="92"/>
      <c r="P562" s="238">
        <f>O562*H562</f>
        <v>0</v>
      </c>
      <c r="Q562" s="238">
        <v>1</v>
      </c>
      <c r="R562" s="238">
        <f>Q562*H562</f>
        <v>5.71</v>
      </c>
      <c r="S562" s="238">
        <v>0</v>
      </c>
      <c r="T562" s="239">
        <f>S562*H562</f>
        <v>0</v>
      </c>
      <c r="U562" s="39"/>
      <c r="V562" s="39"/>
      <c r="W562" s="39"/>
      <c r="X562" s="39"/>
      <c r="Y562" s="39"/>
      <c r="Z562" s="39"/>
      <c r="AA562" s="39"/>
      <c r="AB562" s="39"/>
      <c r="AC562" s="39"/>
      <c r="AD562" s="39"/>
      <c r="AE562" s="39"/>
      <c r="AR562" s="240" t="s">
        <v>468</v>
      </c>
      <c r="AT562" s="240" t="s">
        <v>1347</v>
      </c>
      <c r="AU562" s="240" t="s">
        <v>86</v>
      </c>
      <c r="AY562" s="18" t="s">
        <v>350</v>
      </c>
      <c r="BE562" s="241">
        <f>IF(N562="základní",J562,0)</f>
        <v>0</v>
      </c>
      <c r="BF562" s="241">
        <f>IF(N562="snížená",J562,0)</f>
        <v>0</v>
      </c>
      <c r="BG562" s="241">
        <f>IF(N562="zákl. přenesená",J562,0)</f>
        <v>0</v>
      </c>
      <c r="BH562" s="241">
        <f>IF(N562="sníž. přenesená",J562,0)</f>
        <v>0</v>
      </c>
      <c r="BI562" s="241">
        <f>IF(N562="nulová",J562,0)</f>
        <v>0</v>
      </c>
      <c r="BJ562" s="18" t="s">
        <v>84</v>
      </c>
      <c r="BK562" s="241">
        <f>ROUND(I562*H562,2)</f>
        <v>0</v>
      </c>
      <c r="BL562" s="18" t="s">
        <v>357</v>
      </c>
      <c r="BM562" s="240" t="s">
        <v>1776</v>
      </c>
    </row>
    <row r="563" s="2" customFormat="1">
      <c r="A563" s="39"/>
      <c r="B563" s="40"/>
      <c r="C563" s="41"/>
      <c r="D563" s="242" t="s">
        <v>359</v>
      </c>
      <c r="E563" s="41"/>
      <c r="F563" s="243" t="s">
        <v>1777</v>
      </c>
      <c r="G563" s="41"/>
      <c r="H563" s="41"/>
      <c r="I563" s="244"/>
      <c r="J563" s="41"/>
      <c r="K563" s="41"/>
      <c r="L563" s="45"/>
      <c r="M563" s="245"/>
      <c r="N563" s="246"/>
      <c r="O563" s="92"/>
      <c r="P563" s="92"/>
      <c r="Q563" s="92"/>
      <c r="R563" s="92"/>
      <c r="S563" s="92"/>
      <c r="T563" s="93"/>
      <c r="U563" s="39"/>
      <c r="V563" s="39"/>
      <c r="W563" s="39"/>
      <c r="X563" s="39"/>
      <c r="Y563" s="39"/>
      <c r="Z563" s="39"/>
      <c r="AA563" s="39"/>
      <c r="AB563" s="39"/>
      <c r="AC563" s="39"/>
      <c r="AD563" s="39"/>
      <c r="AE563" s="39"/>
      <c r="AT563" s="18" t="s">
        <v>359</v>
      </c>
      <c r="AU563" s="18" t="s">
        <v>86</v>
      </c>
    </row>
    <row r="564" s="15" customFormat="1">
      <c r="A564" s="15"/>
      <c r="B564" s="269"/>
      <c r="C564" s="270"/>
      <c r="D564" s="242" t="s">
        <v>361</v>
      </c>
      <c r="E564" s="271" t="s">
        <v>1</v>
      </c>
      <c r="F564" s="272" t="s">
        <v>1762</v>
      </c>
      <c r="G564" s="270"/>
      <c r="H564" s="271" t="s">
        <v>1</v>
      </c>
      <c r="I564" s="273"/>
      <c r="J564" s="270"/>
      <c r="K564" s="270"/>
      <c r="L564" s="274"/>
      <c r="M564" s="275"/>
      <c r="N564" s="276"/>
      <c r="O564" s="276"/>
      <c r="P564" s="276"/>
      <c r="Q564" s="276"/>
      <c r="R564" s="276"/>
      <c r="S564" s="276"/>
      <c r="T564" s="277"/>
      <c r="U564" s="15"/>
      <c r="V564" s="15"/>
      <c r="W564" s="15"/>
      <c r="X564" s="15"/>
      <c r="Y564" s="15"/>
      <c r="Z564" s="15"/>
      <c r="AA564" s="15"/>
      <c r="AB564" s="15"/>
      <c r="AC564" s="15"/>
      <c r="AD564" s="15"/>
      <c r="AE564" s="15"/>
      <c r="AT564" s="278" t="s">
        <v>361</v>
      </c>
      <c r="AU564" s="278" t="s">
        <v>86</v>
      </c>
      <c r="AV564" s="15" t="s">
        <v>84</v>
      </c>
      <c r="AW564" s="15" t="s">
        <v>32</v>
      </c>
      <c r="AX564" s="15" t="s">
        <v>76</v>
      </c>
      <c r="AY564" s="278" t="s">
        <v>350</v>
      </c>
    </row>
    <row r="565" s="13" customFormat="1">
      <c r="A565" s="13"/>
      <c r="B565" s="247"/>
      <c r="C565" s="248"/>
      <c r="D565" s="242" t="s">
        <v>361</v>
      </c>
      <c r="E565" s="249" t="s">
        <v>1</v>
      </c>
      <c r="F565" s="250" t="s">
        <v>1778</v>
      </c>
      <c r="G565" s="248"/>
      <c r="H565" s="251">
        <v>2.8119999999999998</v>
      </c>
      <c r="I565" s="252"/>
      <c r="J565" s="248"/>
      <c r="K565" s="248"/>
      <c r="L565" s="253"/>
      <c r="M565" s="254"/>
      <c r="N565" s="255"/>
      <c r="O565" s="255"/>
      <c r="P565" s="255"/>
      <c r="Q565" s="255"/>
      <c r="R565" s="255"/>
      <c r="S565" s="255"/>
      <c r="T565" s="256"/>
      <c r="U565" s="13"/>
      <c r="V565" s="13"/>
      <c r="W565" s="13"/>
      <c r="X565" s="13"/>
      <c r="Y565" s="13"/>
      <c r="Z565" s="13"/>
      <c r="AA565" s="13"/>
      <c r="AB565" s="13"/>
      <c r="AC565" s="13"/>
      <c r="AD565" s="13"/>
      <c r="AE565" s="13"/>
      <c r="AT565" s="257" t="s">
        <v>361</v>
      </c>
      <c r="AU565" s="257" t="s">
        <v>86</v>
      </c>
      <c r="AV565" s="13" t="s">
        <v>86</v>
      </c>
      <c r="AW565" s="13" t="s">
        <v>32</v>
      </c>
      <c r="AX565" s="13" t="s">
        <v>76</v>
      </c>
      <c r="AY565" s="257" t="s">
        <v>350</v>
      </c>
    </row>
    <row r="566" s="15" customFormat="1">
      <c r="A566" s="15"/>
      <c r="B566" s="269"/>
      <c r="C566" s="270"/>
      <c r="D566" s="242" t="s">
        <v>361</v>
      </c>
      <c r="E566" s="271" t="s">
        <v>1</v>
      </c>
      <c r="F566" s="272" t="s">
        <v>1764</v>
      </c>
      <c r="G566" s="270"/>
      <c r="H566" s="271" t="s">
        <v>1</v>
      </c>
      <c r="I566" s="273"/>
      <c r="J566" s="270"/>
      <c r="K566" s="270"/>
      <c r="L566" s="274"/>
      <c r="M566" s="275"/>
      <c r="N566" s="276"/>
      <c r="O566" s="276"/>
      <c r="P566" s="276"/>
      <c r="Q566" s="276"/>
      <c r="R566" s="276"/>
      <c r="S566" s="276"/>
      <c r="T566" s="277"/>
      <c r="U566" s="15"/>
      <c r="V566" s="15"/>
      <c r="W566" s="15"/>
      <c r="X566" s="15"/>
      <c r="Y566" s="15"/>
      <c r="Z566" s="15"/>
      <c r="AA566" s="15"/>
      <c r="AB566" s="15"/>
      <c r="AC566" s="15"/>
      <c r="AD566" s="15"/>
      <c r="AE566" s="15"/>
      <c r="AT566" s="278" t="s">
        <v>361</v>
      </c>
      <c r="AU566" s="278" t="s">
        <v>86</v>
      </c>
      <c r="AV566" s="15" t="s">
        <v>84</v>
      </c>
      <c r="AW566" s="15" t="s">
        <v>32</v>
      </c>
      <c r="AX566" s="15" t="s">
        <v>76</v>
      </c>
      <c r="AY566" s="278" t="s">
        <v>350</v>
      </c>
    </row>
    <row r="567" s="13" customFormat="1">
      <c r="A567" s="13"/>
      <c r="B567" s="247"/>
      <c r="C567" s="248"/>
      <c r="D567" s="242" t="s">
        <v>361</v>
      </c>
      <c r="E567" s="249" t="s">
        <v>1</v>
      </c>
      <c r="F567" s="250" t="s">
        <v>1779</v>
      </c>
      <c r="G567" s="248"/>
      <c r="H567" s="251">
        <v>0.16400000000000001</v>
      </c>
      <c r="I567" s="252"/>
      <c r="J567" s="248"/>
      <c r="K567" s="248"/>
      <c r="L567" s="253"/>
      <c r="M567" s="254"/>
      <c r="N567" s="255"/>
      <c r="O567" s="255"/>
      <c r="P567" s="255"/>
      <c r="Q567" s="255"/>
      <c r="R567" s="255"/>
      <c r="S567" s="255"/>
      <c r="T567" s="256"/>
      <c r="U567" s="13"/>
      <c r="V567" s="13"/>
      <c r="W567" s="13"/>
      <c r="X567" s="13"/>
      <c r="Y567" s="13"/>
      <c r="Z567" s="13"/>
      <c r="AA567" s="13"/>
      <c r="AB567" s="13"/>
      <c r="AC567" s="13"/>
      <c r="AD567" s="13"/>
      <c r="AE567" s="13"/>
      <c r="AT567" s="257" t="s">
        <v>361</v>
      </c>
      <c r="AU567" s="257" t="s">
        <v>86</v>
      </c>
      <c r="AV567" s="13" t="s">
        <v>86</v>
      </c>
      <c r="AW567" s="13" t="s">
        <v>32</v>
      </c>
      <c r="AX567" s="13" t="s">
        <v>76</v>
      </c>
      <c r="AY567" s="257" t="s">
        <v>350</v>
      </c>
    </row>
    <row r="568" s="13" customFormat="1">
      <c r="A568" s="13"/>
      <c r="B568" s="247"/>
      <c r="C568" s="248"/>
      <c r="D568" s="242" t="s">
        <v>361</v>
      </c>
      <c r="E568" s="249" t="s">
        <v>1</v>
      </c>
      <c r="F568" s="250" t="s">
        <v>1780</v>
      </c>
      <c r="G568" s="248"/>
      <c r="H568" s="251">
        <v>1.3640000000000001</v>
      </c>
      <c r="I568" s="252"/>
      <c r="J568" s="248"/>
      <c r="K568" s="248"/>
      <c r="L568" s="253"/>
      <c r="M568" s="254"/>
      <c r="N568" s="255"/>
      <c r="O568" s="255"/>
      <c r="P568" s="255"/>
      <c r="Q568" s="255"/>
      <c r="R568" s="255"/>
      <c r="S568" s="255"/>
      <c r="T568" s="256"/>
      <c r="U568" s="13"/>
      <c r="V568" s="13"/>
      <c r="W568" s="13"/>
      <c r="X568" s="13"/>
      <c r="Y568" s="13"/>
      <c r="Z568" s="13"/>
      <c r="AA568" s="13"/>
      <c r="AB568" s="13"/>
      <c r="AC568" s="13"/>
      <c r="AD568" s="13"/>
      <c r="AE568" s="13"/>
      <c r="AT568" s="257" t="s">
        <v>361</v>
      </c>
      <c r="AU568" s="257" t="s">
        <v>86</v>
      </c>
      <c r="AV568" s="13" t="s">
        <v>86</v>
      </c>
      <c r="AW568" s="13" t="s">
        <v>32</v>
      </c>
      <c r="AX568" s="13" t="s">
        <v>76</v>
      </c>
      <c r="AY568" s="257" t="s">
        <v>350</v>
      </c>
    </row>
    <row r="569" s="15" customFormat="1">
      <c r="A569" s="15"/>
      <c r="B569" s="269"/>
      <c r="C569" s="270"/>
      <c r="D569" s="242" t="s">
        <v>361</v>
      </c>
      <c r="E569" s="271" t="s">
        <v>1</v>
      </c>
      <c r="F569" s="272" t="s">
        <v>1767</v>
      </c>
      <c r="G569" s="270"/>
      <c r="H569" s="271" t="s">
        <v>1</v>
      </c>
      <c r="I569" s="273"/>
      <c r="J569" s="270"/>
      <c r="K569" s="270"/>
      <c r="L569" s="274"/>
      <c r="M569" s="275"/>
      <c r="N569" s="276"/>
      <c r="O569" s="276"/>
      <c r="P569" s="276"/>
      <c r="Q569" s="276"/>
      <c r="R569" s="276"/>
      <c r="S569" s="276"/>
      <c r="T569" s="277"/>
      <c r="U569" s="15"/>
      <c r="V569" s="15"/>
      <c r="W569" s="15"/>
      <c r="X569" s="15"/>
      <c r="Y569" s="15"/>
      <c r="Z569" s="15"/>
      <c r="AA569" s="15"/>
      <c r="AB569" s="15"/>
      <c r="AC569" s="15"/>
      <c r="AD569" s="15"/>
      <c r="AE569" s="15"/>
      <c r="AT569" s="278" t="s">
        <v>361</v>
      </c>
      <c r="AU569" s="278" t="s">
        <v>86</v>
      </c>
      <c r="AV569" s="15" t="s">
        <v>84</v>
      </c>
      <c r="AW569" s="15" t="s">
        <v>32</v>
      </c>
      <c r="AX569" s="15" t="s">
        <v>76</v>
      </c>
      <c r="AY569" s="278" t="s">
        <v>350</v>
      </c>
    </row>
    <row r="570" s="13" customFormat="1">
      <c r="A570" s="13"/>
      <c r="B570" s="247"/>
      <c r="C570" s="248"/>
      <c r="D570" s="242" t="s">
        <v>361</v>
      </c>
      <c r="E570" s="249" t="s">
        <v>1</v>
      </c>
      <c r="F570" s="250" t="s">
        <v>1781</v>
      </c>
      <c r="G570" s="248"/>
      <c r="H570" s="251">
        <v>0.27400000000000002</v>
      </c>
      <c r="I570" s="252"/>
      <c r="J570" s="248"/>
      <c r="K570" s="248"/>
      <c r="L570" s="253"/>
      <c r="M570" s="254"/>
      <c r="N570" s="255"/>
      <c r="O570" s="255"/>
      <c r="P570" s="255"/>
      <c r="Q570" s="255"/>
      <c r="R570" s="255"/>
      <c r="S570" s="255"/>
      <c r="T570" s="256"/>
      <c r="U570" s="13"/>
      <c r="V570" s="13"/>
      <c r="W570" s="13"/>
      <c r="X570" s="13"/>
      <c r="Y570" s="13"/>
      <c r="Z570" s="13"/>
      <c r="AA570" s="13"/>
      <c r="AB570" s="13"/>
      <c r="AC570" s="13"/>
      <c r="AD570" s="13"/>
      <c r="AE570" s="13"/>
      <c r="AT570" s="257" t="s">
        <v>361</v>
      </c>
      <c r="AU570" s="257" t="s">
        <v>86</v>
      </c>
      <c r="AV570" s="13" t="s">
        <v>86</v>
      </c>
      <c r="AW570" s="13" t="s">
        <v>32</v>
      </c>
      <c r="AX570" s="13" t="s">
        <v>76</v>
      </c>
      <c r="AY570" s="257" t="s">
        <v>350</v>
      </c>
    </row>
    <row r="571" s="13" customFormat="1">
      <c r="A571" s="13"/>
      <c r="B571" s="247"/>
      <c r="C571" s="248"/>
      <c r="D571" s="242" t="s">
        <v>361</v>
      </c>
      <c r="E571" s="249" t="s">
        <v>1</v>
      </c>
      <c r="F571" s="250" t="s">
        <v>1782</v>
      </c>
      <c r="G571" s="248"/>
      <c r="H571" s="251">
        <v>0.192</v>
      </c>
      <c r="I571" s="252"/>
      <c r="J571" s="248"/>
      <c r="K571" s="248"/>
      <c r="L571" s="253"/>
      <c r="M571" s="254"/>
      <c r="N571" s="255"/>
      <c r="O571" s="255"/>
      <c r="P571" s="255"/>
      <c r="Q571" s="255"/>
      <c r="R571" s="255"/>
      <c r="S571" s="255"/>
      <c r="T571" s="256"/>
      <c r="U571" s="13"/>
      <c r="V571" s="13"/>
      <c r="W571" s="13"/>
      <c r="X571" s="13"/>
      <c r="Y571" s="13"/>
      <c r="Z571" s="13"/>
      <c r="AA571" s="13"/>
      <c r="AB571" s="13"/>
      <c r="AC571" s="13"/>
      <c r="AD571" s="13"/>
      <c r="AE571" s="13"/>
      <c r="AT571" s="257" t="s">
        <v>361</v>
      </c>
      <c r="AU571" s="257" t="s">
        <v>86</v>
      </c>
      <c r="AV571" s="13" t="s">
        <v>86</v>
      </c>
      <c r="AW571" s="13" t="s">
        <v>32</v>
      </c>
      <c r="AX571" s="13" t="s">
        <v>76</v>
      </c>
      <c r="AY571" s="257" t="s">
        <v>350</v>
      </c>
    </row>
    <row r="572" s="13" customFormat="1">
      <c r="A572" s="13"/>
      <c r="B572" s="247"/>
      <c r="C572" s="248"/>
      <c r="D572" s="242" t="s">
        <v>361</v>
      </c>
      <c r="E572" s="249" t="s">
        <v>1</v>
      </c>
      <c r="F572" s="250" t="s">
        <v>1783</v>
      </c>
      <c r="G572" s="248"/>
      <c r="H572" s="251">
        <v>0.27400000000000002</v>
      </c>
      <c r="I572" s="252"/>
      <c r="J572" s="248"/>
      <c r="K572" s="248"/>
      <c r="L572" s="253"/>
      <c r="M572" s="254"/>
      <c r="N572" s="255"/>
      <c r="O572" s="255"/>
      <c r="P572" s="255"/>
      <c r="Q572" s="255"/>
      <c r="R572" s="255"/>
      <c r="S572" s="255"/>
      <c r="T572" s="256"/>
      <c r="U572" s="13"/>
      <c r="V572" s="13"/>
      <c r="W572" s="13"/>
      <c r="X572" s="13"/>
      <c r="Y572" s="13"/>
      <c r="Z572" s="13"/>
      <c r="AA572" s="13"/>
      <c r="AB572" s="13"/>
      <c r="AC572" s="13"/>
      <c r="AD572" s="13"/>
      <c r="AE572" s="13"/>
      <c r="AT572" s="257" t="s">
        <v>361</v>
      </c>
      <c r="AU572" s="257" t="s">
        <v>86</v>
      </c>
      <c r="AV572" s="13" t="s">
        <v>86</v>
      </c>
      <c r="AW572" s="13" t="s">
        <v>32</v>
      </c>
      <c r="AX572" s="13" t="s">
        <v>76</v>
      </c>
      <c r="AY572" s="257" t="s">
        <v>350</v>
      </c>
    </row>
    <row r="573" s="13" customFormat="1">
      <c r="A573" s="13"/>
      <c r="B573" s="247"/>
      <c r="C573" s="248"/>
      <c r="D573" s="242" t="s">
        <v>361</v>
      </c>
      <c r="E573" s="249" t="s">
        <v>1</v>
      </c>
      <c r="F573" s="250" t="s">
        <v>1784</v>
      </c>
      <c r="G573" s="248"/>
      <c r="H573" s="251">
        <v>0.30099999999999999</v>
      </c>
      <c r="I573" s="252"/>
      <c r="J573" s="248"/>
      <c r="K573" s="248"/>
      <c r="L573" s="253"/>
      <c r="M573" s="254"/>
      <c r="N573" s="255"/>
      <c r="O573" s="255"/>
      <c r="P573" s="255"/>
      <c r="Q573" s="255"/>
      <c r="R573" s="255"/>
      <c r="S573" s="255"/>
      <c r="T573" s="256"/>
      <c r="U573" s="13"/>
      <c r="V573" s="13"/>
      <c r="W573" s="13"/>
      <c r="X573" s="13"/>
      <c r="Y573" s="13"/>
      <c r="Z573" s="13"/>
      <c r="AA573" s="13"/>
      <c r="AB573" s="13"/>
      <c r="AC573" s="13"/>
      <c r="AD573" s="13"/>
      <c r="AE573" s="13"/>
      <c r="AT573" s="257" t="s">
        <v>361</v>
      </c>
      <c r="AU573" s="257" t="s">
        <v>86</v>
      </c>
      <c r="AV573" s="13" t="s">
        <v>86</v>
      </c>
      <c r="AW573" s="13" t="s">
        <v>32</v>
      </c>
      <c r="AX573" s="13" t="s">
        <v>76</v>
      </c>
      <c r="AY573" s="257" t="s">
        <v>350</v>
      </c>
    </row>
    <row r="574" s="13" customFormat="1">
      <c r="A574" s="13"/>
      <c r="B574" s="247"/>
      <c r="C574" s="248"/>
      <c r="D574" s="242" t="s">
        <v>361</v>
      </c>
      <c r="E574" s="249" t="s">
        <v>1</v>
      </c>
      <c r="F574" s="250" t="s">
        <v>1785</v>
      </c>
      <c r="G574" s="248"/>
      <c r="H574" s="251">
        <v>0.219</v>
      </c>
      <c r="I574" s="252"/>
      <c r="J574" s="248"/>
      <c r="K574" s="248"/>
      <c r="L574" s="253"/>
      <c r="M574" s="254"/>
      <c r="N574" s="255"/>
      <c r="O574" s="255"/>
      <c r="P574" s="255"/>
      <c r="Q574" s="255"/>
      <c r="R574" s="255"/>
      <c r="S574" s="255"/>
      <c r="T574" s="256"/>
      <c r="U574" s="13"/>
      <c r="V574" s="13"/>
      <c r="W574" s="13"/>
      <c r="X574" s="13"/>
      <c r="Y574" s="13"/>
      <c r="Z574" s="13"/>
      <c r="AA574" s="13"/>
      <c r="AB574" s="13"/>
      <c r="AC574" s="13"/>
      <c r="AD574" s="13"/>
      <c r="AE574" s="13"/>
      <c r="AT574" s="257" t="s">
        <v>361</v>
      </c>
      <c r="AU574" s="257" t="s">
        <v>86</v>
      </c>
      <c r="AV574" s="13" t="s">
        <v>86</v>
      </c>
      <c r="AW574" s="13" t="s">
        <v>32</v>
      </c>
      <c r="AX574" s="13" t="s">
        <v>76</v>
      </c>
      <c r="AY574" s="257" t="s">
        <v>350</v>
      </c>
    </row>
    <row r="575" s="13" customFormat="1">
      <c r="A575" s="13"/>
      <c r="B575" s="247"/>
      <c r="C575" s="248"/>
      <c r="D575" s="242" t="s">
        <v>361</v>
      </c>
      <c r="E575" s="249" t="s">
        <v>1</v>
      </c>
      <c r="F575" s="250" t="s">
        <v>1786</v>
      </c>
      <c r="G575" s="248"/>
      <c r="H575" s="251">
        <v>0.11</v>
      </c>
      <c r="I575" s="252"/>
      <c r="J575" s="248"/>
      <c r="K575" s="248"/>
      <c r="L575" s="253"/>
      <c r="M575" s="254"/>
      <c r="N575" s="255"/>
      <c r="O575" s="255"/>
      <c r="P575" s="255"/>
      <c r="Q575" s="255"/>
      <c r="R575" s="255"/>
      <c r="S575" s="255"/>
      <c r="T575" s="256"/>
      <c r="U575" s="13"/>
      <c r="V575" s="13"/>
      <c r="W575" s="13"/>
      <c r="X575" s="13"/>
      <c r="Y575" s="13"/>
      <c r="Z575" s="13"/>
      <c r="AA575" s="13"/>
      <c r="AB575" s="13"/>
      <c r="AC575" s="13"/>
      <c r="AD575" s="13"/>
      <c r="AE575" s="13"/>
      <c r="AT575" s="257" t="s">
        <v>361</v>
      </c>
      <c r="AU575" s="257" t="s">
        <v>86</v>
      </c>
      <c r="AV575" s="13" t="s">
        <v>86</v>
      </c>
      <c r="AW575" s="13" t="s">
        <v>32</v>
      </c>
      <c r="AX575" s="13" t="s">
        <v>76</v>
      </c>
      <c r="AY575" s="257" t="s">
        <v>350</v>
      </c>
    </row>
    <row r="576" s="14" customFormat="1">
      <c r="A576" s="14"/>
      <c r="B576" s="258"/>
      <c r="C576" s="259"/>
      <c r="D576" s="242" t="s">
        <v>361</v>
      </c>
      <c r="E576" s="260" t="s">
        <v>1</v>
      </c>
      <c r="F576" s="261" t="s">
        <v>364</v>
      </c>
      <c r="G576" s="259"/>
      <c r="H576" s="262">
        <v>5.71</v>
      </c>
      <c r="I576" s="263"/>
      <c r="J576" s="259"/>
      <c r="K576" s="259"/>
      <c r="L576" s="264"/>
      <c r="M576" s="265"/>
      <c r="N576" s="266"/>
      <c r="O576" s="266"/>
      <c r="P576" s="266"/>
      <c r="Q576" s="266"/>
      <c r="R576" s="266"/>
      <c r="S576" s="266"/>
      <c r="T576" s="267"/>
      <c r="U576" s="14"/>
      <c r="V576" s="14"/>
      <c r="W576" s="14"/>
      <c r="X576" s="14"/>
      <c r="Y576" s="14"/>
      <c r="Z576" s="14"/>
      <c r="AA576" s="14"/>
      <c r="AB576" s="14"/>
      <c r="AC576" s="14"/>
      <c r="AD576" s="14"/>
      <c r="AE576" s="14"/>
      <c r="AT576" s="268" t="s">
        <v>361</v>
      </c>
      <c r="AU576" s="268" t="s">
        <v>86</v>
      </c>
      <c r="AV576" s="14" t="s">
        <v>357</v>
      </c>
      <c r="AW576" s="14" t="s">
        <v>32</v>
      </c>
      <c r="AX576" s="14" t="s">
        <v>84</v>
      </c>
      <c r="AY576" s="268" t="s">
        <v>350</v>
      </c>
    </row>
    <row r="577" s="2" customFormat="1" ht="37.8" customHeight="1">
      <c r="A577" s="39"/>
      <c r="B577" s="40"/>
      <c r="C577" s="229" t="s">
        <v>1042</v>
      </c>
      <c r="D577" s="229" t="s">
        <v>352</v>
      </c>
      <c r="E577" s="230" t="s">
        <v>1787</v>
      </c>
      <c r="F577" s="231" t="s">
        <v>1788</v>
      </c>
      <c r="G577" s="232" t="s">
        <v>483</v>
      </c>
      <c r="H577" s="233">
        <v>9.9060000000000006</v>
      </c>
      <c r="I577" s="234"/>
      <c r="J577" s="235">
        <f>ROUND(I577*H577,2)</f>
        <v>0</v>
      </c>
      <c r="K577" s="231" t="s">
        <v>356</v>
      </c>
      <c r="L577" s="45"/>
      <c r="M577" s="236" t="s">
        <v>1</v>
      </c>
      <c r="N577" s="237" t="s">
        <v>41</v>
      </c>
      <c r="O577" s="92"/>
      <c r="P577" s="238">
        <f>O577*H577</f>
        <v>0</v>
      </c>
      <c r="Q577" s="238">
        <v>0.017090000000000001</v>
      </c>
      <c r="R577" s="238">
        <f>Q577*H577</f>
        <v>0.16929354000000002</v>
      </c>
      <c r="S577" s="238">
        <v>0</v>
      </c>
      <c r="T577" s="239">
        <f>S577*H577</f>
        <v>0</v>
      </c>
      <c r="U577" s="39"/>
      <c r="V577" s="39"/>
      <c r="W577" s="39"/>
      <c r="X577" s="39"/>
      <c r="Y577" s="39"/>
      <c r="Z577" s="39"/>
      <c r="AA577" s="39"/>
      <c r="AB577" s="39"/>
      <c r="AC577" s="39"/>
      <c r="AD577" s="39"/>
      <c r="AE577" s="39"/>
      <c r="AR577" s="240" t="s">
        <v>357</v>
      </c>
      <c r="AT577" s="240" t="s">
        <v>352</v>
      </c>
      <c r="AU577" s="240" t="s">
        <v>86</v>
      </c>
      <c r="AY577" s="18" t="s">
        <v>350</v>
      </c>
      <c r="BE577" s="241">
        <f>IF(N577="základní",J577,0)</f>
        <v>0</v>
      </c>
      <c r="BF577" s="241">
        <f>IF(N577="snížená",J577,0)</f>
        <v>0</v>
      </c>
      <c r="BG577" s="241">
        <f>IF(N577="zákl. přenesená",J577,0)</f>
        <v>0</v>
      </c>
      <c r="BH577" s="241">
        <f>IF(N577="sníž. přenesená",J577,0)</f>
        <v>0</v>
      </c>
      <c r="BI577" s="241">
        <f>IF(N577="nulová",J577,0)</f>
        <v>0</v>
      </c>
      <c r="BJ577" s="18" t="s">
        <v>84</v>
      </c>
      <c r="BK577" s="241">
        <f>ROUND(I577*H577,2)</f>
        <v>0</v>
      </c>
      <c r="BL577" s="18" t="s">
        <v>357</v>
      </c>
      <c r="BM577" s="240" t="s">
        <v>1789</v>
      </c>
    </row>
    <row r="578" s="2" customFormat="1">
      <c r="A578" s="39"/>
      <c r="B578" s="40"/>
      <c r="C578" s="41"/>
      <c r="D578" s="242" t="s">
        <v>359</v>
      </c>
      <c r="E578" s="41"/>
      <c r="F578" s="243" t="s">
        <v>1790</v>
      </c>
      <c r="G578" s="41"/>
      <c r="H578" s="41"/>
      <c r="I578" s="244"/>
      <c r="J578" s="41"/>
      <c r="K578" s="41"/>
      <c r="L578" s="45"/>
      <c r="M578" s="245"/>
      <c r="N578" s="246"/>
      <c r="O578" s="92"/>
      <c r="P578" s="92"/>
      <c r="Q578" s="92"/>
      <c r="R578" s="92"/>
      <c r="S578" s="92"/>
      <c r="T578" s="93"/>
      <c r="U578" s="39"/>
      <c r="V578" s="39"/>
      <c r="W578" s="39"/>
      <c r="X578" s="39"/>
      <c r="Y578" s="39"/>
      <c r="Z578" s="39"/>
      <c r="AA578" s="39"/>
      <c r="AB578" s="39"/>
      <c r="AC578" s="39"/>
      <c r="AD578" s="39"/>
      <c r="AE578" s="39"/>
      <c r="AT578" s="18" t="s">
        <v>359</v>
      </c>
      <c r="AU578" s="18" t="s">
        <v>86</v>
      </c>
    </row>
    <row r="579" s="15" customFormat="1">
      <c r="A579" s="15"/>
      <c r="B579" s="269"/>
      <c r="C579" s="270"/>
      <c r="D579" s="242" t="s">
        <v>361</v>
      </c>
      <c r="E579" s="271" t="s">
        <v>1</v>
      </c>
      <c r="F579" s="272" t="s">
        <v>1762</v>
      </c>
      <c r="G579" s="270"/>
      <c r="H579" s="271" t="s">
        <v>1</v>
      </c>
      <c r="I579" s="273"/>
      <c r="J579" s="270"/>
      <c r="K579" s="270"/>
      <c r="L579" s="274"/>
      <c r="M579" s="275"/>
      <c r="N579" s="276"/>
      <c r="O579" s="276"/>
      <c r="P579" s="276"/>
      <c r="Q579" s="276"/>
      <c r="R579" s="276"/>
      <c r="S579" s="276"/>
      <c r="T579" s="277"/>
      <c r="U579" s="15"/>
      <c r="V579" s="15"/>
      <c r="W579" s="15"/>
      <c r="X579" s="15"/>
      <c r="Y579" s="15"/>
      <c r="Z579" s="15"/>
      <c r="AA579" s="15"/>
      <c r="AB579" s="15"/>
      <c r="AC579" s="15"/>
      <c r="AD579" s="15"/>
      <c r="AE579" s="15"/>
      <c r="AT579" s="278" t="s">
        <v>361</v>
      </c>
      <c r="AU579" s="278" t="s">
        <v>86</v>
      </c>
      <c r="AV579" s="15" t="s">
        <v>84</v>
      </c>
      <c r="AW579" s="15" t="s">
        <v>32</v>
      </c>
      <c r="AX579" s="15" t="s">
        <v>76</v>
      </c>
      <c r="AY579" s="278" t="s">
        <v>350</v>
      </c>
    </row>
    <row r="580" s="13" customFormat="1">
      <c r="A580" s="13"/>
      <c r="B580" s="247"/>
      <c r="C580" s="248"/>
      <c r="D580" s="242" t="s">
        <v>361</v>
      </c>
      <c r="E580" s="249" t="s">
        <v>1</v>
      </c>
      <c r="F580" s="250" t="s">
        <v>1791</v>
      </c>
      <c r="G580" s="248"/>
      <c r="H580" s="251">
        <v>4.3810000000000002</v>
      </c>
      <c r="I580" s="252"/>
      <c r="J580" s="248"/>
      <c r="K580" s="248"/>
      <c r="L580" s="253"/>
      <c r="M580" s="254"/>
      <c r="N580" s="255"/>
      <c r="O580" s="255"/>
      <c r="P580" s="255"/>
      <c r="Q580" s="255"/>
      <c r="R580" s="255"/>
      <c r="S580" s="255"/>
      <c r="T580" s="256"/>
      <c r="U580" s="13"/>
      <c r="V580" s="13"/>
      <c r="W580" s="13"/>
      <c r="X580" s="13"/>
      <c r="Y580" s="13"/>
      <c r="Z580" s="13"/>
      <c r="AA580" s="13"/>
      <c r="AB580" s="13"/>
      <c r="AC580" s="13"/>
      <c r="AD580" s="13"/>
      <c r="AE580" s="13"/>
      <c r="AT580" s="257" t="s">
        <v>361</v>
      </c>
      <c r="AU580" s="257" t="s">
        <v>86</v>
      </c>
      <c r="AV580" s="13" t="s">
        <v>86</v>
      </c>
      <c r="AW580" s="13" t="s">
        <v>32</v>
      </c>
      <c r="AX580" s="13" t="s">
        <v>76</v>
      </c>
      <c r="AY580" s="257" t="s">
        <v>350</v>
      </c>
    </row>
    <row r="581" s="13" customFormat="1">
      <c r="A581" s="13"/>
      <c r="B581" s="247"/>
      <c r="C581" s="248"/>
      <c r="D581" s="242" t="s">
        <v>361</v>
      </c>
      <c r="E581" s="249" t="s">
        <v>1</v>
      </c>
      <c r="F581" s="250" t="s">
        <v>1792</v>
      </c>
      <c r="G581" s="248"/>
      <c r="H581" s="251">
        <v>1.883</v>
      </c>
      <c r="I581" s="252"/>
      <c r="J581" s="248"/>
      <c r="K581" s="248"/>
      <c r="L581" s="253"/>
      <c r="M581" s="254"/>
      <c r="N581" s="255"/>
      <c r="O581" s="255"/>
      <c r="P581" s="255"/>
      <c r="Q581" s="255"/>
      <c r="R581" s="255"/>
      <c r="S581" s="255"/>
      <c r="T581" s="256"/>
      <c r="U581" s="13"/>
      <c r="V581" s="13"/>
      <c r="W581" s="13"/>
      <c r="X581" s="13"/>
      <c r="Y581" s="13"/>
      <c r="Z581" s="13"/>
      <c r="AA581" s="13"/>
      <c r="AB581" s="13"/>
      <c r="AC581" s="13"/>
      <c r="AD581" s="13"/>
      <c r="AE581" s="13"/>
      <c r="AT581" s="257" t="s">
        <v>361</v>
      </c>
      <c r="AU581" s="257" t="s">
        <v>86</v>
      </c>
      <c r="AV581" s="13" t="s">
        <v>86</v>
      </c>
      <c r="AW581" s="13" t="s">
        <v>32</v>
      </c>
      <c r="AX581" s="13" t="s">
        <v>76</v>
      </c>
      <c r="AY581" s="257" t="s">
        <v>350</v>
      </c>
    </row>
    <row r="582" s="15" customFormat="1">
      <c r="A582" s="15"/>
      <c r="B582" s="269"/>
      <c r="C582" s="270"/>
      <c r="D582" s="242" t="s">
        <v>361</v>
      </c>
      <c r="E582" s="271" t="s">
        <v>1</v>
      </c>
      <c r="F582" s="272" t="s">
        <v>1764</v>
      </c>
      <c r="G582" s="270"/>
      <c r="H582" s="271" t="s">
        <v>1</v>
      </c>
      <c r="I582" s="273"/>
      <c r="J582" s="270"/>
      <c r="K582" s="270"/>
      <c r="L582" s="274"/>
      <c r="M582" s="275"/>
      <c r="N582" s="276"/>
      <c r="O582" s="276"/>
      <c r="P582" s="276"/>
      <c r="Q582" s="276"/>
      <c r="R582" s="276"/>
      <c r="S582" s="276"/>
      <c r="T582" s="277"/>
      <c r="U582" s="15"/>
      <c r="V582" s="15"/>
      <c r="W582" s="15"/>
      <c r="X582" s="15"/>
      <c r="Y582" s="15"/>
      <c r="Z582" s="15"/>
      <c r="AA582" s="15"/>
      <c r="AB582" s="15"/>
      <c r="AC582" s="15"/>
      <c r="AD582" s="15"/>
      <c r="AE582" s="15"/>
      <c r="AT582" s="278" t="s">
        <v>361</v>
      </c>
      <c r="AU582" s="278" t="s">
        <v>86</v>
      </c>
      <c r="AV582" s="15" t="s">
        <v>84</v>
      </c>
      <c r="AW582" s="15" t="s">
        <v>32</v>
      </c>
      <c r="AX582" s="15" t="s">
        <v>76</v>
      </c>
      <c r="AY582" s="278" t="s">
        <v>350</v>
      </c>
    </row>
    <row r="583" s="13" customFormat="1">
      <c r="A583" s="13"/>
      <c r="B583" s="247"/>
      <c r="C583" s="248"/>
      <c r="D583" s="242" t="s">
        <v>361</v>
      </c>
      <c r="E583" s="249" t="s">
        <v>1</v>
      </c>
      <c r="F583" s="250" t="s">
        <v>1793</v>
      </c>
      <c r="G583" s="248"/>
      <c r="H583" s="251">
        <v>0.28000000000000003</v>
      </c>
      <c r="I583" s="252"/>
      <c r="J583" s="248"/>
      <c r="K583" s="248"/>
      <c r="L583" s="253"/>
      <c r="M583" s="254"/>
      <c r="N583" s="255"/>
      <c r="O583" s="255"/>
      <c r="P583" s="255"/>
      <c r="Q583" s="255"/>
      <c r="R583" s="255"/>
      <c r="S583" s="255"/>
      <c r="T583" s="256"/>
      <c r="U583" s="13"/>
      <c r="V583" s="13"/>
      <c r="W583" s="13"/>
      <c r="X583" s="13"/>
      <c r="Y583" s="13"/>
      <c r="Z583" s="13"/>
      <c r="AA583" s="13"/>
      <c r="AB583" s="13"/>
      <c r="AC583" s="13"/>
      <c r="AD583" s="13"/>
      <c r="AE583" s="13"/>
      <c r="AT583" s="257" t="s">
        <v>361</v>
      </c>
      <c r="AU583" s="257" t="s">
        <v>86</v>
      </c>
      <c r="AV583" s="13" t="s">
        <v>86</v>
      </c>
      <c r="AW583" s="13" t="s">
        <v>32</v>
      </c>
      <c r="AX583" s="13" t="s">
        <v>76</v>
      </c>
      <c r="AY583" s="257" t="s">
        <v>350</v>
      </c>
    </row>
    <row r="584" s="15" customFormat="1">
      <c r="A584" s="15"/>
      <c r="B584" s="269"/>
      <c r="C584" s="270"/>
      <c r="D584" s="242" t="s">
        <v>361</v>
      </c>
      <c r="E584" s="271" t="s">
        <v>1</v>
      </c>
      <c r="F584" s="272" t="s">
        <v>1767</v>
      </c>
      <c r="G584" s="270"/>
      <c r="H584" s="271" t="s">
        <v>1</v>
      </c>
      <c r="I584" s="273"/>
      <c r="J584" s="270"/>
      <c r="K584" s="270"/>
      <c r="L584" s="274"/>
      <c r="M584" s="275"/>
      <c r="N584" s="276"/>
      <c r="O584" s="276"/>
      <c r="P584" s="276"/>
      <c r="Q584" s="276"/>
      <c r="R584" s="276"/>
      <c r="S584" s="276"/>
      <c r="T584" s="277"/>
      <c r="U584" s="15"/>
      <c r="V584" s="15"/>
      <c r="W584" s="15"/>
      <c r="X584" s="15"/>
      <c r="Y584" s="15"/>
      <c r="Z584" s="15"/>
      <c r="AA584" s="15"/>
      <c r="AB584" s="15"/>
      <c r="AC584" s="15"/>
      <c r="AD584" s="15"/>
      <c r="AE584" s="15"/>
      <c r="AT584" s="278" t="s">
        <v>361</v>
      </c>
      <c r="AU584" s="278" t="s">
        <v>86</v>
      </c>
      <c r="AV584" s="15" t="s">
        <v>84</v>
      </c>
      <c r="AW584" s="15" t="s">
        <v>32</v>
      </c>
      <c r="AX584" s="15" t="s">
        <v>76</v>
      </c>
      <c r="AY584" s="278" t="s">
        <v>350</v>
      </c>
    </row>
    <row r="585" s="13" customFormat="1">
      <c r="A585" s="13"/>
      <c r="B585" s="247"/>
      <c r="C585" s="248"/>
      <c r="D585" s="242" t="s">
        <v>361</v>
      </c>
      <c r="E585" s="249" t="s">
        <v>1</v>
      </c>
      <c r="F585" s="250" t="s">
        <v>1794</v>
      </c>
      <c r="G585" s="248"/>
      <c r="H585" s="251">
        <v>0.498</v>
      </c>
      <c r="I585" s="252"/>
      <c r="J585" s="248"/>
      <c r="K585" s="248"/>
      <c r="L585" s="253"/>
      <c r="M585" s="254"/>
      <c r="N585" s="255"/>
      <c r="O585" s="255"/>
      <c r="P585" s="255"/>
      <c r="Q585" s="255"/>
      <c r="R585" s="255"/>
      <c r="S585" s="255"/>
      <c r="T585" s="256"/>
      <c r="U585" s="13"/>
      <c r="V585" s="13"/>
      <c r="W585" s="13"/>
      <c r="X585" s="13"/>
      <c r="Y585" s="13"/>
      <c r="Z585" s="13"/>
      <c r="AA585" s="13"/>
      <c r="AB585" s="13"/>
      <c r="AC585" s="13"/>
      <c r="AD585" s="13"/>
      <c r="AE585" s="13"/>
      <c r="AT585" s="257" t="s">
        <v>361</v>
      </c>
      <c r="AU585" s="257" t="s">
        <v>86</v>
      </c>
      <c r="AV585" s="13" t="s">
        <v>86</v>
      </c>
      <c r="AW585" s="13" t="s">
        <v>32</v>
      </c>
      <c r="AX585" s="13" t="s">
        <v>76</v>
      </c>
      <c r="AY585" s="257" t="s">
        <v>350</v>
      </c>
    </row>
    <row r="586" s="13" customFormat="1">
      <c r="A586" s="13"/>
      <c r="B586" s="247"/>
      <c r="C586" s="248"/>
      <c r="D586" s="242" t="s">
        <v>361</v>
      </c>
      <c r="E586" s="249" t="s">
        <v>1</v>
      </c>
      <c r="F586" s="250" t="s">
        <v>1795</v>
      </c>
      <c r="G586" s="248"/>
      <c r="H586" s="251">
        <v>0.41999999999999998</v>
      </c>
      <c r="I586" s="252"/>
      <c r="J586" s="248"/>
      <c r="K586" s="248"/>
      <c r="L586" s="253"/>
      <c r="M586" s="254"/>
      <c r="N586" s="255"/>
      <c r="O586" s="255"/>
      <c r="P586" s="255"/>
      <c r="Q586" s="255"/>
      <c r="R586" s="255"/>
      <c r="S586" s="255"/>
      <c r="T586" s="256"/>
      <c r="U586" s="13"/>
      <c r="V586" s="13"/>
      <c r="W586" s="13"/>
      <c r="X586" s="13"/>
      <c r="Y586" s="13"/>
      <c r="Z586" s="13"/>
      <c r="AA586" s="13"/>
      <c r="AB586" s="13"/>
      <c r="AC586" s="13"/>
      <c r="AD586" s="13"/>
      <c r="AE586" s="13"/>
      <c r="AT586" s="257" t="s">
        <v>361</v>
      </c>
      <c r="AU586" s="257" t="s">
        <v>86</v>
      </c>
      <c r="AV586" s="13" t="s">
        <v>86</v>
      </c>
      <c r="AW586" s="13" t="s">
        <v>32</v>
      </c>
      <c r="AX586" s="13" t="s">
        <v>76</v>
      </c>
      <c r="AY586" s="257" t="s">
        <v>350</v>
      </c>
    </row>
    <row r="587" s="13" customFormat="1">
      <c r="A587" s="13"/>
      <c r="B587" s="247"/>
      <c r="C587" s="248"/>
      <c r="D587" s="242" t="s">
        <v>361</v>
      </c>
      <c r="E587" s="249" t="s">
        <v>1</v>
      </c>
      <c r="F587" s="250" t="s">
        <v>1796</v>
      </c>
      <c r="G587" s="248"/>
      <c r="H587" s="251">
        <v>0.68700000000000006</v>
      </c>
      <c r="I587" s="252"/>
      <c r="J587" s="248"/>
      <c r="K587" s="248"/>
      <c r="L587" s="253"/>
      <c r="M587" s="254"/>
      <c r="N587" s="255"/>
      <c r="O587" s="255"/>
      <c r="P587" s="255"/>
      <c r="Q587" s="255"/>
      <c r="R587" s="255"/>
      <c r="S587" s="255"/>
      <c r="T587" s="256"/>
      <c r="U587" s="13"/>
      <c r="V587" s="13"/>
      <c r="W587" s="13"/>
      <c r="X587" s="13"/>
      <c r="Y587" s="13"/>
      <c r="Z587" s="13"/>
      <c r="AA587" s="13"/>
      <c r="AB587" s="13"/>
      <c r="AC587" s="13"/>
      <c r="AD587" s="13"/>
      <c r="AE587" s="13"/>
      <c r="AT587" s="257" t="s">
        <v>361</v>
      </c>
      <c r="AU587" s="257" t="s">
        <v>86</v>
      </c>
      <c r="AV587" s="13" t="s">
        <v>86</v>
      </c>
      <c r="AW587" s="13" t="s">
        <v>32</v>
      </c>
      <c r="AX587" s="13" t="s">
        <v>76</v>
      </c>
      <c r="AY587" s="257" t="s">
        <v>350</v>
      </c>
    </row>
    <row r="588" s="13" customFormat="1">
      <c r="A588" s="13"/>
      <c r="B588" s="247"/>
      <c r="C588" s="248"/>
      <c r="D588" s="242" t="s">
        <v>361</v>
      </c>
      <c r="E588" s="249" t="s">
        <v>1</v>
      </c>
      <c r="F588" s="250" t="s">
        <v>1797</v>
      </c>
      <c r="G588" s="248"/>
      <c r="H588" s="251">
        <v>0.89700000000000002</v>
      </c>
      <c r="I588" s="252"/>
      <c r="J588" s="248"/>
      <c r="K588" s="248"/>
      <c r="L588" s="253"/>
      <c r="M588" s="254"/>
      <c r="N588" s="255"/>
      <c r="O588" s="255"/>
      <c r="P588" s="255"/>
      <c r="Q588" s="255"/>
      <c r="R588" s="255"/>
      <c r="S588" s="255"/>
      <c r="T588" s="256"/>
      <c r="U588" s="13"/>
      <c r="V588" s="13"/>
      <c r="W588" s="13"/>
      <c r="X588" s="13"/>
      <c r="Y588" s="13"/>
      <c r="Z588" s="13"/>
      <c r="AA588" s="13"/>
      <c r="AB588" s="13"/>
      <c r="AC588" s="13"/>
      <c r="AD588" s="13"/>
      <c r="AE588" s="13"/>
      <c r="AT588" s="257" t="s">
        <v>361</v>
      </c>
      <c r="AU588" s="257" t="s">
        <v>86</v>
      </c>
      <c r="AV588" s="13" t="s">
        <v>86</v>
      </c>
      <c r="AW588" s="13" t="s">
        <v>32</v>
      </c>
      <c r="AX588" s="13" t="s">
        <v>76</v>
      </c>
      <c r="AY588" s="257" t="s">
        <v>350</v>
      </c>
    </row>
    <row r="589" s="13" customFormat="1">
      <c r="A589" s="13"/>
      <c r="B589" s="247"/>
      <c r="C589" s="248"/>
      <c r="D589" s="242" t="s">
        <v>361</v>
      </c>
      <c r="E589" s="249" t="s">
        <v>1</v>
      </c>
      <c r="F589" s="250" t="s">
        <v>1798</v>
      </c>
      <c r="G589" s="248"/>
      <c r="H589" s="251">
        <v>0.45900000000000002</v>
      </c>
      <c r="I589" s="252"/>
      <c r="J589" s="248"/>
      <c r="K589" s="248"/>
      <c r="L589" s="253"/>
      <c r="M589" s="254"/>
      <c r="N589" s="255"/>
      <c r="O589" s="255"/>
      <c r="P589" s="255"/>
      <c r="Q589" s="255"/>
      <c r="R589" s="255"/>
      <c r="S589" s="255"/>
      <c r="T589" s="256"/>
      <c r="U589" s="13"/>
      <c r="V589" s="13"/>
      <c r="W589" s="13"/>
      <c r="X589" s="13"/>
      <c r="Y589" s="13"/>
      <c r="Z589" s="13"/>
      <c r="AA589" s="13"/>
      <c r="AB589" s="13"/>
      <c r="AC589" s="13"/>
      <c r="AD589" s="13"/>
      <c r="AE589" s="13"/>
      <c r="AT589" s="257" t="s">
        <v>361</v>
      </c>
      <c r="AU589" s="257" t="s">
        <v>86</v>
      </c>
      <c r="AV589" s="13" t="s">
        <v>86</v>
      </c>
      <c r="AW589" s="13" t="s">
        <v>32</v>
      </c>
      <c r="AX589" s="13" t="s">
        <v>76</v>
      </c>
      <c r="AY589" s="257" t="s">
        <v>350</v>
      </c>
    </row>
    <row r="590" s="13" customFormat="1">
      <c r="A590" s="13"/>
      <c r="B590" s="247"/>
      <c r="C590" s="248"/>
      <c r="D590" s="242" t="s">
        <v>361</v>
      </c>
      <c r="E590" s="249" t="s">
        <v>1</v>
      </c>
      <c r="F590" s="250" t="s">
        <v>1799</v>
      </c>
      <c r="G590" s="248"/>
      <c r="H590" s="251">
        <v>0.40100000000000002</v>
      </c>
      <c r="I590" s="252"/>
      <c r="J590" s="248"/>
      <c r="K590" s="248"/>
      <c r="L590" s="253"/>
      <c r="M590" s="254"/>
      <c r="N590" s="255"/>
      <c r="O590" s="255"/>
      <c r="P590" s="255"/>
      <c r="Q590" s="255"/>
      <c r="R590" s="255"/>
      <c r="S590" s="255"/>
      <c r="T590" s="256"/>
      <c r="U590" s="13"/>
      <c r="V590" s="13"/>
      <c r="W590" s="13"/>
      <c r="X590" s="13"/>
      <c r="Y590" s="13"/>
      <c r="Z590" s="13"/>
      <c r="AA590" s="13"/>
      <c r="AB590" s="13"/>
      <c r="AC590" s="13"/>
      <c r="AD590" s="13"/>
      <c r="AE590" s="13"/>
      <c r="AT590" s="257" t="s">
        <v>361</v>
      </c>
      <c r="AU590" s="257" t="s">
        <v>86</v>
      </c>
      <c r="AV590" s="13" t="s">
        <v>86</v>
      </c>
      <c r="AW590" s="13" t="s">
        <v>32</v>
      </c>
      <c r="AX590" s="13" t="s">
        <v>76</v>
      </c>
      <c r="AY590" s="257" t="s">
        <v>350</v>
      </c>
    </row>
    <row r="591" s="14" customFormat="1">
      <c r="A591" s="14"/>
      <c r="B591" s="258"/>
      <c r="C591" s="259"/>
      <c r="D591" s="242" t="s">
        <v>361</v>
      </c>
      <c r="E591" s="260" t="s">
        <v>1</v>
      </c>
      <c r="F591" s="261" t="s">
        <v>364</v>
      </c>
      <c r="G591" s="259"/>
      <c r="H591" s="262">
        <v>9.9060000000000006</v>
      </c>
      <c r="I591" s="263"/>
      <c r="J591" s="259"/>
      <c r="K591" s="259"/>
      <c r="L591" s="264"/>
      <c r="M591" s="265"/>
      <c r="N591" s="266"/>
      <c r="O591" s="266"/>
      <c r="P591" s="266"/>
      <c r="Q591" s="266"/>
      <c r="R591" s="266"/>
      <c r="S591" s="266"/>
      <c r="T591" s="267"/>
      <c r="U591" s="14"/>
      <c r="V591" s="14"/>
      <c r="W591" s="14"/>
      <c r="X591" s="14"/>
      <c r="Y591" s="14"/>
      <c r="Z591" s="14"/>
      <c r="AA591" s="14"/>
      <c r="AB591" s="14"/>
      <c r="AC591" s="14"/>
      <c r="AD591" s="14"/>
      <c r="AE591" s="14"/>
      <c r="AT591" s="268" t="s">
        <v>361</v>
      </c>
      <c r="AU591" s="268" t="s">
        <v>86</v>
      </c>
      <c r="AV591" s="14" t="s">
        <v>357</v>
      </c>
      <c r="AW591" s="14" t="s">
        <v>32</v>
      </c>
      <c r="AX591" s="14" t="s">
        <v>84</v>
      </c>
      <c r="AY591" s="268" t="s">
        <v>350</v>
      </c>
    </row>
    <row r="592" s="2" customFormat="1" ht="21.75" customHeight="1">
      <c r="A592" s="39"/>
      <c r="B592" s="40"/>
      <c r="C592" s="295" t="s">
        <v>1050</v>
      </c>
      <c r="D592" s="295" t="s">
        <v>1347</v>
      </c>
      <c r="E592" s="296" t="s">
        <v>1800</v>
      </c>
      <c r="F592" s="297" t="s">
        <v>1801</v>
      </c>
      <c r="G592" s="298" t="s">
        <v>483</v>
      </c>
      <c r="H592" s="299">
        <v>8.8249999999999993</v>
      </c>
      <c r="I592" s="300"/>
      <c r="J592" s="301">
        <f>ROUND(I592*H592,2)</f>
        <v>0</v>
      </c>
      <c r="K592" s="297" t="s">
        <v>356</v>
      </c>
      <c r="L592" s="302"/>
      <c r="M592" s="303" t="s">
        <v>1</v>
      </c>
      <c r="N592" s="304" t="s">
        <v>41</v>
      </c>
      <c r="O592" s="92"/>
      <c r="P592" s="238">
        <f>O592*H592</f>
        <v>0</v>
      </c>
      <c r="Q592" s="238">
        <v>1</v>
      </c>
      <c r="R592" s="238">
        <f>Q592*H592</f>
        <v>8.8249999999999993</v>
      </c>
      <c r="S592" s="238">
        <v>0</v>
      </c>
      <c r="T592" s="239">
        <f>S592*H592</f>
        <v>0</v>
      </c>
      <c r="U592" s="39"/>
      <c r="V592" s="39"/>
      <c r="W592" s="39"/>
      <c r="X592" s="39"/>
      <c r="Y592" s="39"/>
      <c r="Z592" s="39"/>
      <c r="AA592" s="39"/>
      <c r="AB592" s="39"/>
      <c r="AC592" s="39"/>
      <c r="AD592" s="39"/>
      <c r="AE592" s="39"/>
      <c r="AR592" s="240" t="s">
        <v>468</v>
      </c>
      <c r="AT592" s="240" t="s">
        <v>1347</v>
      </c>
      <c r="AU592" s="240" t="s">
        <v>86</v>
      </c>
      <c r="AY592" s="18" t="s">
        <v>350</v>
      </c>
      <c r="BE592" s="241">
        <f>IF(N592="základní",J592,0)</f>
        <v>0</v>
      </c>
      <c r="BF592" s="241">
        <f>IF(N592="snížená",J592,0)</f>
        <v>0</v>
      </c>
      <c r="BG592" s="241">
        <f>IF(N592="zákl. přenesená",J592,0)</f>
        <v>0</v>
      </c>
      <c r="BH592" s="241">
        <f>IF(N592="sníž. přenesená",J592,0)</f>
        <v>0</v>
      </c>
      <c r="BI592" s="241">
        <f>IF(N592="nulová",J592,0)</f>
        <v>0</v>
      </c>
      <c r="BJ592" s="18" t="s">
        <v>84</v>
      </c>
      <c r="BK592" s="241">
        <f>ROUND(I592*H592,2)</f>
        <v>0</v>
      </c>
      <c r="BL592" s="18" t="s">
        <v>357</v>
      </c>
      <c r="BM592" s="240" t="s">
        <v>1802</v>
      </c>
    </row>
    <row r="593" s="2" customFormat="1">
      <c r="A593" s="39"/>
      <c r="B593" s="40"/>
      <c r="C593" s="41"/>
      <c r="D593" s="242" t="s">
        <v>359</v>
      </c>
      <c r="E593" s="41"/>
      <c r="F593" s="243" t="s">
        <v>1801</v>
      </c>
      <c r="G593" s="41"/>
      <c r="H593" s="41"/>
      <c r="I593" s="244"/>
      <c r="J593" s="41"/>
      <c r="K593" s="41"/>
      <c r="L593" s="45"/>
      <c r="M593" s="245"/>
      <c r="N593" s="246"/>
      <c r="O593" s="92"/>
      <c r="P593" s="92"/>
      <c r="Q593" s="92"/>
      <c r="R593" s="92"/>
      <c r="S593" s="92"/>
      <c r="T593" s="93"/>
      <c r="U593" s="39"/>
      <c r="V593" s="39"/>
      <c r="W593" s="39"/>
      <c r="X593" s="39"/>
      <c r="Y593" s="39"/>
      <c r="Z593" s="39"/>
      <c r="AA593" s="39"/>
      <c r="AB593" s="39"/>
      <c r="AC593" s="39"/>
      <c r="AD593" s="39"/>
      <c r="AE593" s="39"/>
      <c r="AT593" s="18" t="s">
        <v>359</v>
      </c>
      <c r="AU593" s="18" t="s">
        <v>86</v>
      </c>
    </row>
    <row r="594" s="15" customFormat="1">
      <c r="A594" s="15"/>
      <c r="B594" s="269"/>
      <c r="C594" s="270"/>
      <c r="D594" s="242" t="s">
        <v>361</v>
      </c>
      <c r="E594" s="271" t="s">
        <v>1</v>
      </c>
      <c r="F594" s="272" t="s">
        <v>1762</v>
      </c>
      <c r="G594" s="270"/>
      <c r="H594" s="271" t="s">
        <v>1</v>
      </c>
      <c r="I594" s="273"/>
      <c r="J594" s="270"/>
      <c r="K594" s="270"/>
      <c r="L594" s="274"/>
      <c r="M594" s="275"/>
      <c r="N594" s="276"/>
      <c r="O594" s="276"/>
      <c r="P594" s="276"/>
      <c r="Q594" s="276"/>
      <c r="R594" s="276"/>
      <c r="S594" s="276"/>
      <c r="T594" s="277"/>
      <c r="U594" s="15"/>
      <c r="V594" s="15"/>
      <c r="W594" s="15"/>
      <c r="X594" s="15"/>
      <c r="Y594" s="15"/>
      <c r="Z594" s="15"/>
      <c r="AA594" s="15"/>
      <c r="AB594" s="15"/>
      <c r="AC594" s="15"/>
      <c r="AD594" s="15"/>
      <c r="AE594" s="15"/>
      <c r="AT594" s="278" t="s">
        <v>361</v>
      </c>
      <c r="AU594" s="278" t="s">
        <v>86</v>
      </c>
      <c r="AV594" s="15" t="s">
        <v>84</v>
      </c>
      <c r="AW594" s="15" t="s">
        <v>32</v>
      </c>
      <c r="AX594" s="15" t="s">
        <v>76</v>
      </c>
      <c r="AY594" s="278" t="s">
        <v>350</v>
      </c>
    </row>
    <row r="595" s="13" customFormat="1">
      <c r="A595" s="13"/>
      <c r="B595" s="247"/>
      <c r="C595" s="248"/>
      <c r="D595" s="242" t="s">
        <v>361</v>
      </c>
      <c r="E595" s="249" t="s">
        <v>1</v>
      </c>
      <c r="F595" s="250" t="s">
        <v>1803</v>
      </c>
      <c r="G595" s="248"/>
      <c r="H595" s="251">
        <v>4.819</v>
      </c>
      <c r="I595" s="252"/>
      <c r="J595" s="248"/>
      <c r="K595" s="248"/>
      <c r="L595" s="253"/>
      <c r="M595" s="254"/>
      <c r="N595" s="255"/>
      <c r="O595" s="255"/>
      <c r="P595" s="255"/>
      <c r="Q595" s="255"/>
      <c r="R595" s="255"/>
      <c r="S595" s="255"/>
      <c r="T595" s="256"/>
      <c r="U595" s="13"/>
      <c r="V595" s="13"/>
      <c r="W595" s="13"/>
      <c r="X595" s="13"/>
      <c r="Y595" s="13"/>
      <c r="Z595" s="13"/>
      <c r="AA595" s="13"/>
      <c r="AB595" s="13"/>
      <c r="AC595" s="13"/>
      <c r="AD595" s="13"/>
      <c r="AE595" s="13"/>
      <c r="AT595" s="257" t="s">
        <v>361</v>
      </c>
      <c r="AU595" s="257" t="s">
        <v>86</v>
      </c>
      <c r="AV595" s="13" t="s">
        <v>86</v>
      </c>
      <c r="AW595" s="13" t="s">
        <v>32</v>
      </c>
      <c r="AX595" s="13" t="s">
        <v>76</v>
      </c>
      <c r="AY595" s="257" t="s">
        <v>350</v>
      </c>
    </row>
    <row r="596" s="15" customFormat="1">
      <c r="A596" s="15"/>
      <c r="B596" s="269"/>
      <c r="C596" s="270"/>
      <c r="D596" s="242" t="s">
        <v>361</v>
      </c>
      <c r="E596" s="271" t="s">
        <v>1</v>
      </c>
      <c r="F596" s="272" t="s">
        <v>1764</v>
      </c>
      <c r="G596" s="270"/>
      <c r="H596" s="271" t="s">
        <v>1</v>
      </c>
      <c r="I596" s="273"/>
      <c r="J596" s="270"/>
      <c r="K596" s="270"/>
      <c r="L596" s="274"/>
      <c r="M596" s="275"/>
      <c r="N596" s="276"/>
      <c r="O596" s="276"/>
      <c r="P596" s="276"/>
      <c r="Q596" s="276"/>
      <c r="R596" s="276"/>
      <c r="S596" s="276"/>
      <c r="T596" s="277"/>
      <c r="U596" s="15"/>
      <c r="V596" s="15"/>
      <c r="W596" s="15"/>
      <c r="X596" s="15"/>
      <c r="Y596" s="15"/>
      <c r="Z596" s="15"/>
      <c r="AA596" s="15"/>
      <c r="AB596" s="15"/>
      <c r="AC596" s="15"/>
      <c r="AD596" s="15"/>
      <c r="AE596" s="15"/>
      <c r="AT596" s="278" t="s">
        <v>361</v>
      </c>
      <c r="AU596" s="278" t="s">
        <v>86</v>
      </c>
      <c r="AV596" s="15" t="s">
        <v>84</v>
      </c>
      <c r="AW596" s="15" t="s">
        <v>32</v>
      </c>
      <c r="AX596" s="15" t="s">
        <v>76</v>
      </c>
      <c r="AY596" s="278" t="s">
        <v>350</v>
      </c>
    </row>
    <row r="597" s="13" customFormat="1">
      <c r="A597" s="13"/>
      <c r="B597" s="247"/>
      <c r="C597" s="248"/>
      <c r="D597" s="242" t="s">
        <v>361</v>
      </c>
      <c r="E597" s="249" t="s">
        <v>1</v>
      </c>
      <c r="F597" s="250" t="s">
        <v>1804</v>
      </c>
      <c r="G597" s="248"/>
      <c r="H597" s="251">
        <v>0.308</v>
      </c>
      <c r="I597" s="252"/>
      <c r="J597" s="248"/>
      <c r="K597" s="248"/>
      <c r="L597" s="253"/>
      <c r="M597" s="254"/>
      <c r="N597" s="255"/>
      <c r="O597" s="255"/>
      <c r="P597" s="255"/>
      <c r="Q597" s="255"/>
      <c r="R597" s="255"/>
      <c r="S597" s="255"/>
      <c r="T597" s="256"/>
      <c r="U597" s="13"/>
      <c r="V597" s="13"/>
      <c r="W597" s="13"/>
      <c r="X597" s="13"/>
      <c r="Y597" s="13"/>
      <c r="Z597" s="13"/>
      <c r="AA597" s="13"/>
      <c r="AB597" s="13"/>
      <c r="AC597" s="13"/>
      <c r="AD597" s="13"/>
      <c r="AE597" s="13"/>
      <c r="AT597" s="257" t="s">
        <v>361</v>
      </c>
      <c r="AU597" s="257" t="s">
        <v>86</v>
      </c>
      <c r="AV597" s="13" t="s">
        <v>86</v>
      </c>
      <c r="AW597" s="13" t="s">
        <v>32</v>
      </c>
      <c r="AX597" s="13" t="s">
        <v>76</v>
      </c>
      <c r="AY597" s="257" t="s">
        <v>350</v>
      </c>
    </row>
    <row r="598" s="15" customFormat="1">
      <c r="A598" s="15"/>
      <c r="B598" s="269"/>
      <c r="C598" s="270"/>
      <c r="D598" s="242" t="s">
        <v>361</v>
      </c>
      <c r="E598" s="271" t="s">
        <v>1</v>
      </c>
      <c r="F598" s="272" t="s">
        <v>1767</v>
      </c>
      <c r="G598" s="270"/>
      <c r="H598" s="271" t="s">
        <v>1</v>
      </c>
      <c r="I598" s="273"/>
      <c r="J598" s="270"/>
      <c r="K598" s="270"/>
      <c r="L598" s="274"/>
      <c r="M598" s="275"/>
      <c r="N598" s="276"/>
      <c r="O598" s="276"/>
      <c r="P598" s="276"/>
      <c r="Q598" s="276"/>
      <c r="R598" s="276"/>
      <c r="S598" s="276"/>
      <c r="T598" s="277"/>
      <c r="U598" s="15"/>
      <c r="V598" s="15"/>
      <c r="W598" s="15"/>
      <c r="X598" s="15"/>
      <c r="Y598" s="15"/>
      <c r="Z598" s="15"/>
      <c r="AA598" s="15"/>
      <c r="AB598" s="15"/>
      <c r="AC598" s="15"/>
      <c r="AD598" s="15"/>
      <c r="AE598" s="15"/>
      <c r="AT598" s="278" t="s">
        <v>361</v>
      </c>
      <c r="AU598" s="278" t="s">
        <v>86</v>
      </c>
      <c r="AV598" s="15" t="s">
        <v>84</v>
      </c>
      <c r="AW598" s="15" t="s">
        <v>32</v>
      </c>
      <c r="AX598" s="15" t="s">
        <v>76</v>
      </c>
      <c r="AY598" s="278" t="s">
        <v>350</v>
      </c>
    </row>
    <row r="599" s="13" customFormat="1">
      <c r="A599" s="13"/>
      <c r="B599" s="247"/>
      <c r="C599" s="248"/>
      <c r="D599" s="242" t="s">
        <v>361</v>
      </c>
      <c r="E599" s="249" t="s">
        <v>1</v>
      </c>
      <c r="F599" s="250" t="s">
        <v>1805</v>
      </c>
      <c r="G599" s="248"/>
      <c r="H599" s="251">
        <v>0.54800000000000004</v>
      </c>
      <c r="I599" s="252"/>
      <c r="J599" s="248"/>
      <c r="K599" s="248"/>
      <c r="L599" s="253"/>
      <c r="M599" s="254"/>
      <c r="N599" s="255"/>
      <c r="O599" s="255"/>
      <c r="P599" s="255"/>
      <c r="Q599" s="255"/>
      <c r="R599" s="255"/>
      <c r="S599" s="255"/>
      <c r="T599" s="256"/>
      <c r="U599" s="13"/>
      <c r="V599" s="13"/>
      <c r="W599" s="13"/>
      <c r="X599" s="13"/>
      <c r="Y599" s="13"/>
      <c r="Z599" s="13"/>
      <c r="AA599" s="13"/>
      <c r="AB599" s="13"/>
      <c r="AC599" s="13"/>
      <c r="AD599" s="13"/>
      <c r="AE599" s="13"/>
      <c r="AT599" s="257" t="s">
        <v>361</v>
      </c>
      <c r="AU599" s="257" t="s">
        <v>86</v>
      </c>
      <c r="AV599" s="13" t="s">
        <v>86</v>
      </c>
      <c r="AW599" s="13" t="s">
        <v>32</v>
      </c>
      <c r="AX599" s="13" t="s">
        <v>76</v>
      </c>
      <c r="AY599" s="257" t="s">
        <v>350</v>
      </c>
    </row>
    <row r="600" s="13" customFormat="1">
      <c r="A600" s="13"/>
      <c r="B600" s="247"/>
      <c r="C600" s="248"/>
      <c r="D600" s="242" t="s">
        <v>361</v>
      </c>
      <c r="E600" s="249" t="s">
        <v>1</v>
      </c>
      <c r="F600" s="250" t="s">
        <v>1806</v>
      </c>
      <c r="G600" s="248"/>
      <c r="H600" s="251">
        <v>0.46200000000000002</v>
      </c>
      <c r="I600" s="252"/>
      <c r="J600" s="248"/>
      <c r="K600" s="248"/>
      <c r="L600" s="253"/>
      <c r="M600" s="254"/>
      <c r="N600" s="255"/>
      <c r="O600" s="255"/>
      <c r="P600" s="255"/>
      <c r="Q600" s="255"/>
      <c r="R600" s="255"/>
      <c r="S600" s="255"/>
      <c r="T600" s="256"/>
      <c r="U600" s="13"/>
      <c r="V600" s="13"/>
      <c r="W600" s="13"/>
      <c r="X600" s="13"/>
      <c r="Y600" s="13"/>
      <c r="Z600" s="13"/>
      <c r="AA600" s="13"/>
      <c r="AB600" s="13"/>
      <c r="AC600" s="13"/>
      <c r="AD600" s="13"/>
      <c r="AE600" s="13"/>
      <c r="AT600" s="257" t="s">
        <v>361</v>
      </c>
      <c r="AU600" s="257" t="s">
        <v>86</v>
      </c>
      <c r="AV600" s="13" t="s">
        <v>86</v>
      </c>
      <c r="AW600" s="13" t="s">
        <v>32</v>
      </c>
      <c r="AX600" s="13" t="s">
        <v>76</v>
      </c>
      <c r="AY600" s="257" t="s">
        <v>350</v>
      </c>
    </row>
    <row r="601" s="13" customFormat="1">
      <c r="A601" s="13"/>
      <c r="B601" s="247"/>
      <c r="C601" s="248"/>
      <c r="D601" s="242" t="s">
        <v>361</v>
      </c>
      <c r="E601" s="249" t="s">
        <v>1</v>
      </c>
      <c r="F601" s="250" t="s">
        <v>1807</v>
      </c>
      <c r="G601" s="248"/>
      <c r="H601" s="251">
        <v>0.75600000000000001</v>
      </c>
      <c r="I601" s="252"/>
      <c r="J601" s="248"/>
      <c r="K601" s="248"/>
      <c r="L601" s="253"/>
      <c r="M601" s="254"/>
      <c r="N601" s="255"/>
      <c r="O601" s="255"/>
      <c r="P601" s="255"/>
      <c r="Q601" s="255"/>
      <c r="R601" s="255"/>
      <c r="S601" s="255"/>
      <c r="T601" s="256"/>
      <c r="U601" s="13"/>
      <c r="V601" s="13"/>
      <c r="W601" s="13"/>
      <c r="X601" s="13"/>
      <c r="Y601" s="13"/>
      <c r="Z601" s="13"/>
      <c r="AA601" s="13"/>
      <c r="AB601" s="13"/>
      <c r="AC601" s="13"/>
      <c r="AD601" s="13"/>
      <c r="AE601" s="13"/>
      <c r="AT601" s="257" t="s">
        <v>361</v>
      </c>
      <c r="AU601" s="257" t="s">
        <v>86</v>
      </c>
      <c r="AV601" s="13" t="s">
        <v>86</v>
      </c>
      <c r="AW601" s="13" t="s">
        <v>32</v>
      </c>
      <c r="AX601" s="13" t="s">
        <v>76</v>
      </c>
      <c r="AY601" s="257" t="s">
        <v>350</v>
      </c>
    </row>
    <row r="602" s="13" customFormat="1">
      <c r="A602" s="13"/>
      <c r="B602" s="247"/>
      <c r="C602" s="248"/>
      <c r="D602" s="242" t="s">
        <v>361</v>
      </c>
      <c r="E602" s="249" t="s">
        <v>1</v>
      </c>
      <c r="F602" s="250" t="s">
        <v>1808</v>
      </c>
      <c r="G602" s="248"/>
      <c r="H602" s="251">
        <v>0.98699999999999999</v>
      </c>
      <c r="I602" s="252"/>
      <c r="J602" s="248"/>
      <c r="K602" s="248"/>
      <c r="L602" s="253"/>
      <c r="M602" s="254"/>
      <c r="N602" s="255"/>
      <c r="O602" s="255"/>
      <c r="P602" s="255"/>
      <c r="Q602" s="255"/>
      <c r="R602" s="255"/>
      <c r="S602" s="255"/>
      <c r="T602" s="256"/>
      <c r="U602" s="13"/>
      <c r="V602" s="13"/>
      <c r="W602" s="13"/>
      <c r="X602" s="13"/>
      <c r="Y602" s="13"/>
      <c r="Z602" s="13"/>
      <c r="AA602" s="13"/>
      <c r="AB602" s="13"/>
      <c r="AC602" s="13"/>
      <c r="AD602" s="13"/>
      <c r="AE602" s="13"/>
      <c r="AT602" s="257" t="s">
        <v>361</v>
      </c>
      <c r="AU602" s="257" t="s">
        <v>86</v>
      </c>
      <c r="AV602" s="13" t="s">
        <v>86</v>
      </c>
      <c r="AW602" s="13" t="s">
        <v>32</v>
      </c>
      <c r="AX602" s="13" t="s">
        <v>76</v>
      </c>
      <c r="AY602" s="257" t="s">
        <v>350</v>
      </c>
    </row>
    <row r="603" s="13" customFormat="1">
      <c r="A603" s="13"/>
      <c r="B603" s="247"/>
      <c r="C603" s="248"/>
      <c r="D603" s="242" t="s">
        <v>361</v>
      </c>
      <c r="E603" s="249" t="s">
        <v>1</v>
      </c>
      <c r="F603" s="250" t="s">
        <v>1809</v>
      </c>
      <c r="G603" s="248"/>
      <c r="H603" s="251">
        <v>0.504</v>
      </c>
      <c r="I603" s="252"/>
      <c r="J603" s="248"/>
      <c r="K603" s="248"/>
      <c r="L603" s="253"/>
      <c r="M603" s="254"/>
      <c r="N603" s="255"/>
      <c r="O603" s="255"/>
      <c r="P603" s="255"/>
      <c r="Q603" s="255"/>
      <c r="R603" s="255"/>
      <c r="S603" s="255"/>
      <c r="T603" s="256"/>
      <c r="U603" s="13"/>
      <c r="V603" s="13"/>
      <c r="W603" s="13"/>
      <c r="X603" s="13"/>
      <c r="Y603" s="13"/>
      <c r="Z603" s="13"/>
      <c r="AA603" s="13"/>
      <c r="AB603" s="13"/>
      <c r="AC603" s="13"/>
      <c r="AD603" s="13"/>
      <c r="AE603" s="13"/>
      <c r="AT603" s="257" t="s">
        <v>361</v>
      </c>
      <c r="AU603" s="257" t="s">
        <v>86</v>
      </c>
      <c r="AV603" s="13" t="s">
        <v>86</v>
      </c>
      <c r="AW603" s="13" t="s">
        <v>32</v>
      </c>
      <c r="AX603" s="13" t="s">
        <v>76</v>
      </c>
      <c r="AY603" s="257" t="s">
        <v>350</v>
      </c>
    </row>
    <row r="604" s="13" customFormat="1">
      <c r="A604" s="13"/>
      <c r="B604" s="247"/>
      <c r="C604" s="248"/>
      <c r="D604" s="242" t="s">
        <v>361</v>
      </c>
      <c r="E604" s="249" t="s">
        <v>1</v>
      </c>
      <c r="F604" s="250" t="s">
        <v>1810</v>
      </c>
      <c r="G604" s="248"/>
      <c r="H604" s="251">
        <v>0.441</v>
      </c>
      <c r="I604" s="252"/>
      <c r="J604" s="248"/>
      <c r="K604" s="248"/>
      <c r="L604" s="253"/>
      <c r="M604" s="254"/>
      <c r="N604" s="255"/>
      <c r="O604" s="255"/>
      <c r="P604" s="255"/>
      <c r="Q604" s="255"/>
      <c r="R604" s="255"/>
      <c r="S604" s="255"/>
      <c r="T604" s="256"/>
      <c r="U604" s="13"/>
      <c r="V604" s="13"/>
      <c r="W604" s="13"/>
      <c r="X604" s="13"/>
      <c r="Y604" s="13"/>
      <c r="Z604" s="13"/>
      <c r="AA604" s="13"/>
      <c r="AB604" s="13"/>
      <c r="AC604" s="13"/>
      <c r="AD604" s="13"/>
      <c r="AE604" s="13"/>
      <c r="AT604" s="257" t="s">
        <v>361</v>
      </c>
      <c r="AU604" s="257" t="s">
        <v>86</v>
      </c>
      <c r="AV604" s="13" t="s">
        <v>86</v>
      </c>
      <c r="AW604" s="13" t="s">
        <v>32</v>
      </c>
      <c r="AX604" s="13" t="s">
        <v>76</v>
      </c>
      <c r="AY604" s="257" t="s">
        <v>350</v>
      </c>
    </row>
    <row r="605" s="14" customFormat="1">
      <c r="A605" s="14"/>
      <c r="B605" s="258"/>
      <c r="C605" s="259"/>
      <c r="D605" s="242" t="s">
        <v>361</v>
      </c>
      <c r="E605" s="260" t="s">
        <v>1</v>
      </c>
      <c r="F605" s="261" t="s">
        <v>364</v>
      </c>
      <c r="G605" s="259"/>
      <c r="H605" s="262">
        <v>8.8249999999999993</v>
      </c>
      <c r="I605" s="263"/>
      <c r="J605" s="259"/>
      <c r="K605" s="259"/>
      <c r="L605" s="264"/>
      <c r="M605" s="265"/>
      <c r="N605" s="266"/>
      <c r="O605" s="266"/>
      <c r="P605" s="266"/>
      <c r="Q605" s="266"/>
      <c r="R605" s="266"/>
      <c r="S605" s="266"/>
      <c r="T605" s="267"/>
      <c r="U605" s="14"/>
      <c r="V605" s="14"/>
      <c r="W605" s="14"/>
      <c r="X605" s="14"/>
      <c r="Y605" s="14"/>
      <c r="Z605" s="14"/>
      <c r="AA605" s="14"/>
      <c r="AB605" s="14"/>
      <c r="AC605" s="14"/>
      <c r="AD605" s="14"/>
      <c r="AE605" s="14"/>
      <c r="AT605" s="268" t="s">
        <v>361</v>
      </c>
      <c r="AU605" s="268" t="s">
        <v>86</v>
      </c>
      <c r="AV605" s="14" t="s">
        <v>357</v>
      </c>
      <c r="AW605" s="14" t="s">
        <v>32</v>
      </c>
      <c r="AX605" s="14" t="s">
        <v>84</v>
      </c>
      <c r="AY605" s="268" t="s">
        <v>350</v>
      </c>
    </row>
    <row r="606" s="2" customFormat="1" ht="21.75" customHeight="1">
      <c r="A606" s="39"/>
      <c r="B606" s="40"/>
      <c r="C606" s="295" t="s">
        <v>1059</v>
      </c>
      <c r="D606" s="295" t="s">
        <v>1347</v>
      </c>
      <c r="E606" s="296" t="s">
        <v>1811</v>
      </c>
      <c r="F606" s="297" t="s">
        <v>1812</v>
      </c>
      <c r="G606" s="298" t="s">
        <v>483</v>
      </c>
      <c r="H606" s="299">
        <v>2.0720000000000001</v>
      </c>
      <c r="I606" s="300"/>
      <c r="J606" s="301">
        <f>ROUND(I606*H606,2)</f>
        <v>0</v>
      </c>
      <c r="K606" s="297" t="s">
        <v>356</v>
      </c>
      <c r="L606" s="302"/>
      <c r="M606" s="303" t="s">
        <v>1</v>
      </c>
      <c r="N606" s="304" t="s">
        <v>41</v>
      </c>
      <c r="O606" s="92"/>
      <c r="P606" s="238">
        <f>O606*H606</f>
        <v>0</v>
      </c>
      <c r="Q606" s="238">
        <v>1</v>
      </c>
      <c r="R606" s="238">
        <f>Q606*H606</f>
        <v>2.0720000000000001</v>
      </c>
      <c r="S606" s="238">
        <v>0</v>
      </c>
      <c r="T606" s="239">
        <f>S606*H606</f>
        <v>0</v>
      </c>
      <c r="U606" s="39"/>
      <c r="V606" s="39"/>
      <c r="W606" s="39"/>
      <c r="X606" s="39"/>
      <c r="Y606" s="39"/>
      <c r="Z606" s="39"/>
      <c r="AA606" s="39"/>
      <c r="AB606" s="39"/>
      <c r="AC606" s="39"/>
      <c r="AD606" s="39"/>
      <c r="AE606" s="39"/>
      <c r="AR606" s="240" t="s">
        <v>468</v>
      </c>
      <c r="AT606" s="240" t="s">
        <v>1347</v>
      </c>
      <c r="AU606" s="240" t="s">
        <v>86</v>
      </c>
      <c r="AY606" s="18" t="s">
        <v>350</v>
      </c>
      <c r="BE606" s="241">
        <f>IF(N606="základní",J606,0)</f>
        <v>0</v>
      </c>
      <c r="BF606" s="241">
        <f>IF(N606="snížená",J606,0)</f>
        <v>0</v>
      </c>
      <c r="BG606" s="241">
        <f>IF(N606="zákl. přenesená",J606,0)</f>
        <v>0</v>
      </c>
      <c r="BH606" s="241">
        <f>IF(N606="sníž. přenesená",J606,0)</f>
        <v>0</v>
      </c>
      <c r="BI606" s="241">
        <f>IF(N606="nulová",J606,0)</f>
        <v>0</v>
      </c>
      <c r="BJ606" s="18" t="s">
        <v>84</v>
      </c>
      <c r="BK606" s="241">
        <f>ROUND(I606*H606,2)</f>
        <v>0</v>
      </c>
      <c r="BL606" s="18" t="s">
        <v>357</v>
      </c>
      <c r="BM606" s="240" t="s">
        <v>1813</v>
      </c>
    </row>
    <row r="607" s="2" customFormat="1">
      <c r="A607" s="39"/>
      <c r="B607" s="40"/>
      <c r="C607" s="41"/>
      <c r="D607" s="242" t="s">
        <v>359</v>
      </c>
      <c r="E607" s="41"/>
      <c r="F607" s="243" t="s">
        <v>1812</v>
      </c>
      <c r="G607" s="41"/>
      <c r="H607" s="41"/>
      <c r="I607" s="244"/>
      <c r="J607" s="41"/>
      <c r="K607" s="41"/>
      <c r="L607" s="45"/>
      <c r="M607" s="245"/>
      <c r="N607" s="246"/>
      <c r="O607" s="92"/>
      <c r="P607" s="92"/>
      <c r="Q607" s="92"/>
      <c r="R607" s="92"/>
      <c r="S607" s="92"/>
      <c r="T607" s="93"/>
      <c r="U607" s="39"/>
      <c r="V607" s="39"/>
      <c r="W607" s="39"/>
      <c r="X607" s="39"/>
      <c r="Y607" s="39"/>
      <c r="Z607" s="39"/>
      <c r="AA607" s="39"/>
      <c r="AB607" s="39"/>
      <c r="AC607" s="39"/>
      <c r="AD607" s="39"/>
      <c r="AE607" s="39"/>
      <c r="AT607" s="18" t="s">
        <v>359</v>
      </c>
      <c r="AU607" s="18" t="s">
        <v>86</v>
      </c>
    </row>
    <row r="608" s="15" customFormat="1">
      <c r="A608" s="15"/>
      <c r="B608" s="269"/>
      <c r="C608" s="270"/>
      <c r="D608" s="242" t="s">
        <v>361</v>
      </c>
      <c r="E608" s="271" t="s">
        <v>1</v>
      </c>
      <c r="F608" s="272" t="s">
        <v>1762</v>
      </c>
      <c r="G608" s="270"/>
      <c r="H608" s="271" t="s">
        <v>1</v>
      </c>
      <c r="I608" s="273"/>
      <c r="J608" s="270"/>
      <c r="K608" s="270"/>
      <c r="L608" s="274"/>
      <c r="M608" s="275"/>
      <c r="N608" s="276"/>
      <c r="O608" s="276"/>
      <c r="P608" s="276"/>
      <c r="Q608" s="276"/>
      <c r="R608" s="276"/>
      <c r="S608" s="276"/>
      <c r="T608" s="277"/>
      <c r="U608" s="15"/>
      <c r="V608" s="15"/>
      <c r="W608" s="15"/>
      <c r="X608" s="15"/>
      <c r="Y608" s="15"/>
      <c r="Z608" s="15"/>
      <c r="AA608" s="15"/>
      <c r="AB608" s="15"/>
      <c r="AC608" s="15"/>
      <c r="AD608" s="15"/>
      <c r="AE608" s="15"/>
      <c r="AT608" s="278" t="s">
        <v>361</v>
      </c>
      <c r="AU608" s="278" t="s">
        <v>86</v>
      </c>
      <c r="AV608" s="15" t="s">
        <v>84</v>
      </c>
      <c r="AW608" s="15" t="s">
        <v>32</v>
      </c>
      <c r="AX608" s="15" t="s">
        <v>76</v>
      </c>
      <c r="AY608" s="278" t="s">
        <v>350</v>
      </c>
    </row>
    <row r="609" s="13" customFormat="1">
      <c r="A609" s="13"/>
      <c r="B609" s="247"/>
      <c r="C609" s="248"/>
      <c r="D609" s="242" t="s">
        <v>361</v>
      </c>
      <c r="E609" s="249" t="s">
        <v>1</v>
      </c>
      <c r="F609" s="250" t="s">
        <v>1814</v>
      </c>
      <c r="G609" s="248"/>
      <c r="H609" s="251">
        <v>2.0720000000000001</v>
      </c>
      <c r="I609" s="252"/>
      <c r="J609" s="248"/>
      <c r="K609" s="248"/>
      <c r="L609" s="253"/>
      <c r="M609" s="254"/>
      <c r="N609" s="255"/>
      <c r="O609" s="255"/>
      <c r="P609" s="255"/>
      <c r="Q609" s="255"/>
      <c r="R609" s="255"/>
      <c r="S609" s="255"/>
      <c r="T609" s="256"/>
      <c r="U609" s="13"/>
      <c r="V609" s="13"/>
      <c r="W609" s="13"/>
      <c r="X609" s="13"/>
      <c r="Y609" s="13"/>
      <c r="Z609" s="13"/>
      <c r="AA609" s="13"/>
      <c r="AB609" s="13"/>
      <c r="AC609" s="13"/>
      <c r="AD609" s="13"/>
      <c r="AE609" s="13"/>
      <c r="AT609" s="257" t="s">
        <v>361</v>
      </c>
      <c r="AU609" s="257" t="s">
        <v>86</v>
      </c>
      <c r="AV609" s="13" t="s">
        <v>86</v>
      </c>
      <c r="AW609" s="13" t="s">
        <v>32</v>
      </c>
      <c r="AX609" s="13" t="s">
        <v>84</v>
      </c>
      <c r="AY609" s="257" t="s">
        <v>350</v>
      </c>
    </row>
    <row r="610" s="2" customFormat="1" ht="33" customHeight="1">
      <c r="A610" s="39"/>
      <c r="B610" s="40"/>
      <c r="C610" s="229" t="s">
        <v>1080</v>
      </c>
      <c r="D610" s="229" t="s">
        <v>352</v>
      </c>
      <c r="E610" s="230" t="s">
        <v>1815</v>
      </c>
      <c r="F610" s="231" t="s">
        <v>1816</v>
      </c>
      <c r="G610" s="232" t="s">
        <v>483</v>
      </c>
      <c r="H610" s="233">
        <v>1.7310000000000001</v>
      </c>
      <c r="I610" s="234"/>
      <c r="J610" s="235">
        <f>ROUND(I610*H610,2)</f>
        <v>0</v>
      </c>
      <c r="K610" s="231" t="s">
        <v>356</v>
      </c>
      <c r="L610" s="45"/>
      <c r="M610" s="236" t="s">
        <v>1</v>
      </c>
      <c r="N610" s="237" t="s">
        <v>41</v>
      </c>
      <c r="O610" s="92"/>
      <c r="P610" s="238">
        <f>O610*H610</f>
        <v>0</v>
      </c>
      <c r="Q610" s="238">
        <v>0.01221</v>
      </c>
      <c r="R610" s="238">
        <f>Q610*H610</f>
        <v>0.021135510000000003</v>
      </c>
      <c r="S610" s="238">
        <v>0</v>
      </c>
      <c r="T610" s="239">
        <f>S610*H610</f>
        <v>0</v>
      </c>
      <c r="U610" s="39"/>
      <c r="V610" s="39"/>
      <c r="W610" s="39"/>
      <c r="X610" s="39"/>
      <c r="Y610" s="39"/>
      <c r="Z610" s="39"/>
      <c r="AA610" s="39"/>
      <c r="AB610" s="39"/>
      <c r="AC610" s="39"/>
      <c r="AD610" s="39"/>
      <c r="AE610" s="39"/>
      <c r="AR610" s="240" t="s">
        <v>357</v>
      </c>
      <c r="AT610" s="240" t="s">
        <v>352</v>
      </c>
      <c r="AU610" s="240" t="s">
        <v>86</v>
      </c>
      <c r="AY610" s="18" t="s">
        <v>350</v>
      </c>
      <c r="BE610" s="241">
        <f>IF(N610="základní",J610,0)</f>
        <v>0</v>
      </c>
      <c r="BF610" s="241">
        <f>IF(N610="snížená",J610,0)</f>
        <v>0</v>
      </c>
      <c r="BG610" s="241">
        <f>IF(N610="zákl. přenesená",J610,0)</f>
        <v>0</v>
      </c>
      <c r="BH610" s="241">
        <f>IF(N610="sníž. přenesená",J610,0)</f>
        <v>0</v>
      </c>
      <c r="BI610" s="241">
        <f>IF(N610="nulová",J610,0)</f>
        <v>0</v>
      </c>
      <c r="BJ610" s="18" t="s">
        <v>84</v>
      </c>
      <c r="BK610" s="241">
        <f>ROUND(I610*H610,2)</f>
        <v>0</v>
      </c>
      <c r="BL610" s="18" t="s">
        <v>357</v>
      </c>
      <c r="BM610" s="240" t="s">
        <v>1817</v>
      </c>
    </row>
    <row r="611" s="2" customFormat="1">
      <c r="A611" s="39"/>
      <c r="B611" s="40"/>
      <c r="C611" s="41"/>
      <c r="D611" s="242" t="s">
        <v>359</v>
      </c>
      <c r="E611" s="41"/>
      <c r="F611" s="243" t="s">
        <v>1818</v>
      </c>
      <c r="G611" s="41"/>
      <c r="H611" s="41"/>
      <c r="I611" s="244"/>
      <c r="J611" s="41"/>
      <c r="K611" s="41"/>
      <c r="L611" s="45"/>
      <c r="M611" s="245"/>
      <c r="N611" s="246"/>
      <c r="O611" s="92"/>
      <c r="P611" s="92"/>
      <c r="Q611" s="92"/>
      <c r="R611" s="92"/>
      <c r="S611" s="92"/>
      <c r="T611" s="93"/>
      <c r="U611" s="39"/>
      <c r="V611" s="39"/>
      <c r="W611" s="39"/>
      <c r="X611" s="39"/>
      <c r="Y611" s="39"/>
      <c r="Z611" s="39"/>
      <c r="AA611" s="39"/>
      <c r="AB611" s="39"/>
      <c r="AC611" s="39"/>
      <c r="AD611" s="39"/>
      <c r="AE611" s="39"/>
      <c r="AT611" s="18" t="s">
        <v>359</v>
      </c>
      <c r="AU611" s="18" t="s">
        <v>86</v>
      </c>
    </row>
    <row r="612" s="15" customFormat="1">
      <c r="A612" s="15"/>
      <c r="B612" s="269"/>
      <c r="C612" s="270"/>
      <c r="D612" s="242" t="s">
        <v>361</v>
      </c>
      <c r="E612" s="271" t="s">
        <v>1</v>
      </c>
      <c r="F612" s="272" t="s">
        <v>1764</v>
      </c>
      <c r="G612" s="270"/>
      <c r="H612" s="271" t="s">
        <v>1</v>
      </c>
      <c r="I612" s="273"/>
      <c r="J612" s="270"/>
      <c r="K612" s="270"/>
      <c r="L612" s="274"/>
      <c r="M612" s="275"/>
      <c r="N612" s="276"/>
      <c r="O612" s="276"/>
      <c r="P612" s="276"/>
      <c r="Q612" s="276"/>
      <c r="R612" s="276"/>
      <c r="S612" s="276"/>
      <c r="T612" s="277"/>
      <c r="U612" s="15"/>
      <c r="V612" s="15"/>
      <c r="W612" s="15"/>
      <c r="X612" s="15"/>
      <c r="Y612" s="15"/>
      <c r="Z612" s="15"/>
      <c r="AA612" s="15"/>
      <c r="AB612" s="15"/>
      <c r="AC612" s="15"/>
      <c r="AD612" s="15"/>
      <c r="AE612" s="15"/>
      <c r="AT612" s="278" t="s">
        <v>361</v>
      </c>
      <c r="AU612" s="278" t="s">
        <v>86</v>
      </c>
      <c r="AV612" s="15" t="s">
        <v>84</v>
      </c>
      <c r="AW612" s="15" t="s">
        <v>32</v>
      </c>
      <c r="AX612" s="15" t="s">
        <v>76</v>
      </c>
      <c r="AY612" s="278" t="s">
        <v>350</v>
      </c>
    </row>
    <row r="613" s="13" customFormat="1">
      <c r="A613" s="13"/>
      <c r="B613" s="247"/>
      <c r="C613" s="248"/>
      <c r="D613" s="242" t="s">
        <v>361</v>
      </c>
      <c r="E613" s="249" t="s">
        <v>1</v>
      </c>
      <c r="F613" s="250" t="s">
        <v>1819</v>
      </c>
      <c r="G613" s="248"/>
      <c r="H613" s="251">
        <v>0.61199999999999999</v>
      </c>
      <c r="I613" s="252"/>
      <c r="J613" s="248"/>
      <c r="K613" s="248"/>
      <c r="L613" s="253"/>
      <c r="M613" s="254"/>
      <c r="N613" s="255"/>
      <c r="O613" s="255"/>
      <c r="P613" s="255"/>
      <c r="Q613" s="255"/>
      <c r="R613" s="255"/>
      <c r="S613" s="255"/>
      <c r="T613" s="256"/>
      <c r="U613" s="13"/>
      <c r="V613" s="13"/>
      <c r="W613" s="13"/>
      <c r="X613" s="13"/>
      <c r="Y613" s="13"/>
      <c r="Z613" s="13"/>
      <c r="AA613" s="13"/>
      <c r="AB613" s="13"/>
      <c r="AC613" s="13"/>
      <c r="AD613" s="13"/>
      <c r="AE613" s="13"/>
      <c r="AT613" s="257" t="s">
        <v>361</v>
      </c>
      <c r="AU613" s="257" t="s">
        <v>86</v>
      </c>
      <c r="AV613" s="13" t="s">
        <v>86</v>
      </c>
      <c r="AW613" s="13" t="s">
        <v>32</v>
      </c>
      <c r="AX613" s="13" t="s">
        <v>76</v>
      </c>
      <c r="AY613" s="257" t="s">
        <v>350</v>
      </c>
    </row>
    <row r="614" s="13" customFormat="1">
      <c r="A614" s="13"/>
      <c r="B614" s="247"/>
      <c r="C614" s="248"/>
      <c r="D614" s="242" t="s">
        <v>361</v>
      </c>
      <c r="E614" s="249" t="s">
        <v>1</v>
      </c>
      <c r="F614" s="250" t="s">
        <v>1820</v>
      </c>
      <c r="G614" s="248"/>
      <c r="H614" s="251">
        <v>0.56299999999999994</v>
      </c>
      <c r="I614" s="252"/>
      <c r="J614" s="248"/>
      <c r="K614" s="248"/>
      <c r="L614" s="253"/>
      <c r="M614" s="254"/>
      <c r="N614" s="255"/>
      <c r="O614" s="255"/>
      <c r="P614" s="255"/>
      <c r="Q614" s="255"/>
      <c r="R614" s="255"/>
      <c r="S614" s="255"/>
      <c r="T614" s="256"/>
      <c r="U614" s="13"/>
      <c r="V614" s="13"/>
      <c r="W614" s="13"/>
      <c r="X614" s="13"/>
      <c r="Y614" s="13"/>
      <c r="Z614" s="13"/>
      <c r="AA614" s="13"/>
      <c r="AB614" s="13"/>
      <c r="AC614" s="13"/>
      <c r="AD614" s="13"/>
      <c r="AE614" s="13"/>
      <c r="AT614" s="257" t="s">
        <v>361</v>
      </c>
      <c r="AU614" s="257" t="s">
        <v>86</v>
      </c>
      <c r="AV614" s="13" t="s">
        <v>86</v>
      </c>
      <c r="AW614" s="13" t="s">
        <v>32</v>
      </c>
      <c r="AX614" s="13" t="s">
        <v>76</v>
      </c>
      <c r="AY614" s="257" t="s">
        <v>350</v>
      </c>
    </row>
    <row r="615" s="15" customFormat="1">
      <c r="A615" s="15"/>
      <c r="B615" s="269"/>
      <c r="C615" s="270"/>
      <c r="D615" s="242" t="s">
        <v>361</v>
      </c>
      <c r="E615" s="271" t="s">
        <v>1</v>
      </c>
      <c r="F615" s="272" t="s">
        <v>1767</v>
      </c>
      <c r="G615" s="270"/>
      <c r="H615" s="271" t="s">
        <v>1</v>
      </c>
      <c r="I615" s="273"/>
      <c r="J615" s="270"/>
      <c r="K615" s="270"/>
      <c r="L615" s="274"/>
      <c r="M615" s="275"/>
      <c r="N615" s="276"/>
      <c r="O615" s="276"/>
      <c r="P615" s="276"/>
      <c r="Q615" s="276"/>
      <c r="R615" s="276"/>
      <c r="S615" s="276"/>
      <c r="T615" s="277"/>
      <c r="U615" s="15"/>
      <c r="V615" s="15"/>
      <c r="W615" s="15"/>
      <c r="X615" s="15"/>
      <c r="Y615" s="15"/>
      <c r="Z615" s="15"/>
      <c r="AA615" s="15"/>
      <c r="AB615" s="15"/>
      <c r="AC615" s="15"/>
      <c r="AD615" s="15"/>
      <c r="AE615" s="15"/>
      <c r="AT615" s="278" t="s">
        <v>361</v>
      </c>
      <c r="AU615" s="278" t="s">
        <v>86</v>
      </c>
      <c r="AV615" s="15" t="s">
        <v>84</v>
      </c>
      <c r="AW615" s="15" t="s">
        <v>32</v>
      </c>
      <c r="AX615" s="15" t="s">
        <v>76</v>
      </c>
      <c r="AY615" s="278" t="s">
        <v>350</v>
      </c>
    </row>
    <row r="616" s="13" customFormat="1">
      <c r="A616" s="13"/>
      <c r="B616" s="247"/>
      <c r="C616" s="248"/>
      <c r="D616" s="242" t="s">
        <v>361</v>
      </c>
      <c r="E616" s="249" t="s">
        <v>1</v>
      </c>
      <c r="F616" s="250" t="s">
        <v>1821</v>
      </c>
      <c r="G616" s="248"/>
      <c r="H616" s="251">
        <v>0.55600000000000005</v>
      </c>
      <c r="I616" s="252"/>
      <c r="J616" s="248"/>
      <c r="K616" s="248"/>
      <c r="L616" s="253"/>
      <c r="M616" s="254"/>
      <c r="N616" s="255"/>
      <c r="O616" s="255"/>
      <c r="P616" s="255"/>
      <c r="Q616" s="255"/>
      <c r="R616" s="255"/>
      <c r="S616" s="255"/>
      <c r="T616" s="256"/>
      <c r="U616" s="13"/>
      <c r="V616" s="13"/>
      <c r="W616" s="13"/>
      <c r="X616" s="13"/>
      <c r="Y616" s="13"/>
      <c r="Z616" s="13"/>
      <c r="AA616" s="13"/>
      <c r="AB616" s="13"/>
      <c r="AC616" s="13"/>
      <c r="AD616" s="13"/>
      <c r="AE616" s="13"/>
      <c r="AT616" s="257" t="s">
        <v>361</v>
      </c>
      <c r="AU616" s="257" t="s">
        <v>86</v>
      </c>
      <c r="AV616" s="13" t="s">
        <v>86</v>
      </c>
      <c r="AW616" s="13" t="s">
        <v>32</v>
      </c>
      <c r="AX616" s="13" t="s">
        <v>76</v>
      </c>
      <c r="AY616" s="257" t="s">
        <v>350</v>
      </c>
    </row>
    <row r="617" s="14" customFormat="1">
      <c r="A617" s="14"/>
      <c r="B617" s="258"/>
      <c r="C617" s="259"/>
      <c r="D617" s="242" t="s">
        <v>361</v>
      </c>
      <c r="E617" s="260" t="s">
        <v>1</v>
      </c>
      <c r="F617" s="261" t="s">
        <v>364</v>
      </c>
      <c r="G617" s="259"/>
      <c r="H617" s="262">
        <v>1.7310000000000001</v>
      </c>
      <c r="I617" s="263"/>
      <c r="J617" s="259"/>
      <c r="K617" s="259"/>
      <c r="L617" s="264"/>
      <c r="M617" s="265"/>
      <c r="N617" s="266"/>
      <c r="O617" s="266"/>
      <c r="P617" s="266"/>
      <c r="Q617" s="266"/>
      <c r="R617" s="266"/>
      <c r="S617" s="266"/>
      <c r="T617" s="267"/>
      <c r="U617" s="14"/>
      <c r="V617" s="14"/>
      <c r="W617" s="14"/>
      <c r="X617" s="14"/>
      <c r="Y617" s="14"/>
      <c r="Z617" s="14"/>
      <c r="AA617" s="14"/>
      <c r="AB617" s="14"/>
      <c r="AC617" s="14"/>
      <c r="AD617" s="14"/>
      <c r="AE617" s="14"/>
      <c r="AT617" s="268" t="s">
        <v>361</v>
      </c>
      <c r="AU617" s="268" t="s">
        <v>86</v>
      </c>
      <c r="AV617" s="14" t="s">
        <v>357</v>
      </c>
      <c r="AW617" s="14" t="s">
        <v>32</v>
      </c>
      <c r="AX617" s="14" t="s">
        <v>84</v>
      </c>
      <c r="AY617" s="268" t="s">
        <v>350</v>
      </c>
    </row>
    <row r="618" s="2" customFormat="1" ht="21.75" customHeight="1">
      <c r="A618" s="39"/>
      <c r="B618" s="40"/>
      <c r="C618" s="295" t="s">
        <v>1092</v>
      </c>
      <c r="D618" s="295" t="s">
        <v>1347</v>
      </c>
      <c r="E618" s="296" t="s">
        <v>1822</v>
      </c>
      <c r="F618" s="297" t="s">
        <v>1823</v>
      </c>
      <c r="G618" s="298" t="s">
        <v>483</v>
      </c>
      <c r="H618" s="299">
        <v>1.9039999999999999</v>
      </c>
      <c r="I618" s="300"/>
      <c r="J618" s="301">
        <f>ROUND(I618*H618,2)</f>
        <v>0</v>
      </c>
      <c r="K618" s="297" t="s">
        <v>356</v>
      </c>
      <c r="L618" s="302"/>
      <c r="M618" s="303" t="s">
        <v>1</v>
      </c>
      <c r="N618" s="304" t="s">
        <v>41</v>
      </c>
      <c r="O618" s="92"/>
      <c r="P618" s="238">
        <f>O618*H618</f>
        <v>0</v>
      </c>
      <c r="Q618" s="238">
        <v>1</v>
      </c>
      <c r="R618" s="238">
        <f>Q618*H618</f>
        <v>1.9039999999999999</v>
      </c>
      <c r="S618" s="238">
        <v>0</v>
      </c>
      <c r="T618" s="239">
        <f>S618*H618</f>
        <v>0</v>
      </c>
      <c r="U618" s="39"/>
      <c r="V618" s="39"/>
      <c r="W618" s="39"/>
      <c r="X618" s="39"/>
      <c r="Y618" s="39"/>
      <c r="Z618" s="39"/>
      <c r="AA618" s="39"/>
      <c r="AB618" s="39"/>
      <c r="AC618" s="39"/>
      <c r="AD618" s="39"/>
      <c r="AE618" s="39"/>
      <c r="AR618" s="240" t="s">
        <v>468</v>
      </c>
      <c r="AT618" s="240" t="s">
        <v>1347</v>
      </c>
      <c r="AU618" s="240" t="s">
        <v>86</v>
      </c>
      <c r="AY618" s="18" t="s">
        <v>350</v>
      </c>
      <c r="BE618" s="241">
        <f>IF(N618="základní",J618,0)</f>
        <v>0</v>
      </c>
      <c r="BF618" s="241">
        <f>IF(N618="snížená",J618,0)</f>
        <v>0</v>
      </c>
      <c r="BG618" s="241">
        <f>IF(N618="zákl. přenesená",J618,0)</f>
        <v>0</v>
      </c>
      <c r="BH618" s="241">
        <f>IF(N618="sníž. přenesená",J618,0)</f>
        <v>0</v>
      </c>
      <c r="BI618" s="241">
        <f>IF(N618="nulová",J618,0)</f>
        <v>0</v>
      </c>
      <c r="BJ618" s="18" t="s">
        <v>84</v>
      </c>
      <c r="BK618" s="241">
        <f>ROUND(I618*H618,2)</f>
        <v>0</v>
      </c>
      <c r="BL618" s="18" t="s">
        <v>357</v>
      </c>
      <c r="BM618" s="240" t="s">
        <v>1824</v>
      </c>
    </row>
    <row r="619" s="2" customFormat="1">
      <c r="A619" s="39"/>
      <c r="B619" s="40"/>
      <c r="C619" s="41"/>
      <c r="D619" s="242" t="s">
        <v>359</v>
      </c>
      <c r="E619" s="41"/>
      <c r="F619" s="243" t="s">
        <v>1823</v>
      </c>
      <c r="G619" s="41"/>
      <c r="H619" s="41"/>
      <c r="I619" s="244"/>
      <c r="J619" s="41"/>
      <c r="K619" s="41"/>
      <c r="L619" s="45"/>
      <c r="M619" s="245"/>
      <c r="N619" s="246"/>
      <c r="O619" s="92"/>
      <c r="P619" s="92"/>
      <c r="Q619" s="92"/>
      <c r="R619" s="92"/>
      <c r="S619" s="92"/>
      <c r="T619" s="93"/>
      <c r="U619" s="39"/>
      <c r="V619" s="39"/>
      <c r="W619" s="39"/>
      <c r="X619" s="39"/>
      <c r="Y619" s="39"/>
      <c r="Z619" s="39"/>
      <c r="AA619" s="39"/>
      <c r="AB619" s="39"/>
      <c r="AC619" s="39"/>
      <c r="AD619" s="39"/>
      <c r="AE619" s="39"/>
      <c r="AT619" s="18" t="s">
        <v>359</v>
      </c>
      <c r="AU619" s="18" t="s">
        <v>86</v>
      </c>
    </row>
    <row r="620" s="15" customFormat="1">
      <c r="A620" s="15"/>
      <c r="B620" s="269"/>
      <c r="C620" s="270"/>
      <c r="D620" s="242" t="s">
        <v>361</v>
      </c>
      <c r="E620" s="271" t="s">
        <v>1</v>
      </c>
      <c r="F620" s="272" t="s">
        <v>1764</v>
      </c>
      <c r="G620" s="270"/>
      <c r="H620" s="271" t="s">
        <v>1</v>
      </c>
      <c r="I620" s="273"/>
      <c r="J620" s="270"/>
      <c r="K620" s="270"/>
      <c r="L620" s="274"/>
      <c r="M620" s="275"/>
      <c r="N620" s="276"/>
      <c r="O620" s="276"/>
      <c r="P620" s="276"/>
      <c r="Q620" s="276"/>
      <c r="R620" s="276"/>
      <c r="S620" s="276"/>
      <c r="T620" s="277"/>
      <c r="U620" s="15"/>
      <c r="V620" s="15"/>
      <c r="W620" s="15"/>
      <c r="X620" s="15"/>
      <c r="Y620" s="15"/>
      <c r="Z620" s="15"/>
      <c r="AA620" s="15"/>
      <c r="AB620" s="15"/>
      <c r="AC620" s="15"/>
      <c r="AD620" s="15"/>
      <c r="AE620" s="15"/>
      <c r="AT620" s="278" t="s">
        <v>361</v>
      </c>
      <c r="AU620" s="278" t="s">
        <v>86</v>
      </c>
      <c r="AV620" s="15" t="s">
        <v>84</v>
      </c>
      <c r="AW620" s="15" t="s">
        <v>32</v>
      </c>
      <c r="AX620" s="15" t="s">
        <v>76</v>
      </c>
      <c r="AY620" s="278" t="s">
        <v>350</v>
      </c>
    </row>
    <row r="621" s="13" customFormat="1">
      <c r="A621" s="13"/>
      <c r="B621" s="247"/>
      <c r="C621" s="248"/>
      <c r="D621" s="242" t="s">
        <v>361</v>
      </c>
      <c r="E621" s="249" t="s">
        <v>1</v>
      </c>
      <c r="F621" s="250" t="s">
        <v>1825</v>
      </c>
      <c r="G621" s="248"/>
      <c r="H621" s="251">
        <v>0.67300000000000004</v>
      </c>
      <c r="I621" s="252"/>
      <c r="J621" s="248"/>
      <c r="K621" s="248"/>
      <c r="L621" s="253"/>
      <c r="M621" s="254"/>
      <c r="N621" s="255"/>
      <c r="O621" s="255"/>
      <c r="P621" s="255"/>
      <c r="Q621" s="255"/>
      <c r="R621" s="255"/>
      <c r="S621" s="255"/>
      <c r="T621" s="256"/>
      <c r="U621" s="13"/>
      <c r="V621" s="13"/>
      <c r="W621" s="13"/>
      <c r="X621" s="13"/>
      <c r="Y621" s="13"/>
      <c r="Z621" s="13"/>
      <c r="AA621" s="13"/>
      <c r="AB621" s="13"/>
      <c r="AC621" s="13"/>
      <c r="AD621" s="13"/>
      <c r="AE621" s="13"/>
      <c r="AT621" s="257" t="s">
        <v>361</v>
      </c>
      <c r="AU621" s="257" t="s">
        <v>86</v>
      </c>
      <c r="AV621" s="13" t="s">
        <v>86</v>
      </c>
      <c r="AW621" s="13" t="s">
        <v>32</v>
      </c>
      <c r="AX621" s="13" t="s">
        <v>76</v>
      </c>
      <c r="AY621" s="257" t="s">
        <v>350</v>
      </c>
    </row>
    <row r="622" s="13" customFormat="1">
      <c r="A622" s="13"/>
      <c r="B622" s="247"/>
      <c r="C622" s="248"/>
      <c r="D622" s="242" t="s">
        <v>361</v>
      </c>
      <c r="E622" s="249" t="s">
        <v>1</v>
      </c>
      <c r="F622" s="250" t="s">
        <v>1826</v>
      </c>
      <c r="G622" s="248"/>
      <c r="H622" s="251">
        <v>0.61899999999999999</v>
      </c>
      <c r="I622" s="252"/>
      <c r="J622" s="248"/>
      <c r="K622" s="248"/>
      <c r="L622" s="253"/>
      <c r="M622" s="254"/>
      <c r="N622" s="255"/>
      <c r="O622" s="255"/>
      <c r="P622" s="255"/>
      <c r="Q622" s="255"/>
      <c r="R622" s="255"/>
      <c r="S622" s="255"/>
      <c r="T622" s="256"/>
      <c r="U622" s="13"/>
      <c r="V622" s="13"/>
      <c r="W622" s="13"/>
      <c r="X622" s="13"/>
      <c r="Y622" s="13"/>
      <c r="Z622" s="13"/>
      <c r="AA622" s="13"/>
      <c r="AB622" s="13"/>
      <c r="AC622" s="13"/>
      <c r="AD622" s="13"/>
      <c r="AE622" s="13"/>
      <c r="AT622" s="257" t="s">
        <v>361</v>
      </c>
      <c r="AU622" s="257" t="s">
        <v>86</v>
      </c>
      <c r="AV622" s="13" t="s">
        <v>86</v>
      </c>
      <c r="AW622" s="13" t="s">
        <v>32</v>
      </c>
      <c r="AX622" s="13" t="s">
        <v>76</v>
      </c>
      <c r="AY622" s="257" t="s">
        <v>350</v>
      </c>
    </row>
    <row r="623" s="15" customFormat="1">
      <c r="A623" s="15"/>
      <c r="B623" s="269"/>
      <c r="C623" s="270"/>
      <c r="D623" s="242" t="s">
        <v>361</v>
      </c>
      <c r="E623" s="271" t="s">
        <v>1</v>
      </c>
      <c r="F623" s="272" t="s">
        <v>1767</v>
      </c>
      <c r="G623" s="270"/>
      <c r="H623" s="271" t="s">
        <v>1</v>
      </c>
      <c r="I623" s="273"/>
      <c r="J623" s="270"/>
      <c r="K623" s="270"/>
      <c r="L623" s="274"/>
      <c r="M623" s="275"/>
      <c r="N623" s="276"/>
      <c r="O623" s="276"/>
      <c r="P623" s="276"/>
      <c r="Q623" s="276"/>
      <c r="R623" s="276"/>
      <c r="S623" s="276"/>
      <c r="T623" s="277"/>
      <c r="U623" s="15"/>
      <c r="V623" s="15"/>
      <c r="W623" s="15"/>
      <c r="X623" s="15"/>
      <c r="Y623" s="15"/>
      <c r="Z623" s="15"/>
      <c r="AA623" s="15"/>
      <c r="AB623" s="15"/>
      <c r="AC623" s="15"/>
      <c r="AD623" s="15"/>
      <c r="AE623" s="15"/>
      <c r="AT623" s="278" t="s">
        <v>361</v>
      </c>
      <c r="AU623" s="278" t="s">
        <v>86</v>
      </c>
      <c r="AV623" s="15" t="s">
        <v>84</v>
      </c>
      <c r="AW623" s="15" t="s">
        <v>32</v>
      </c>
      <c r="AX623" s="15" t="s">
        <v>76</v>
      </c>
      <c r="AY623" s="278" t="s">
        <v>350</v>
      </c>
    </row>
    <row r="624" s="13" customFormat="1">
      <c r="A624" s="13"/>
      <c r="B624" s="247"/>
      <c r="C624" s="248"/>
      <c r="D624" s="242" t="s">
        <v>361</v>
      </c>
      <c r="E624" s="249" t="s">
        <v>1</v>
      </c>
      <c r="F624" s="250" t="s">
        <v>1827</v>
      </c>
      <c r="G624" s="248"/>
      <c r="H624" s="251">
        <v>0.61199999999999999</v>
      </c>
      <c r="I624" s="252"/>
      <c r="J624" s="248"/>
      <c r="K624" s="248"/>
      <c r="L624" s="253"/>
      <c r="M624" s="254"/>
      <c r="N624" s="255"/>
      <c r="O624" s="255"/>
      <c r="P624" s="255"/>
      <c r="Q624" s="255"/>
      <c r="R624" s="255"/>
      <c r="S624" s="255"/>
      <c r="T624" s="256"/>
      <c r="U624" s="13"/>
      <c r="V624" s="13"/>
      <c r="W624" s="13"/>
      <c r="X624" s="13"/>
      <c r="Y624" s="13"/>
      <c r="Z624" s="13"/>
      <c r="AA624" s="13"/>
      <c r="AB624" s="13"/>
      <c r="AC624" s="13"/>
      <c r="AD624" s="13"/>
      <c r="AE624" s="13"/>
      <c r="AT624" s="257" t="s">
        <v>361</v>
      </c>
      <c r="AU624" s="257" t="s">
        <v>86</v>
      </c>
      <c r="AV624" s="13" t="s">
        <v>86</v>
      </c>
      <c r="AW624" s="13" t="s">
        <v>32</v>
      </c>
      <c r="AX624" s="13" t="s">
        <v>76</v>
      </c>
      <c r="AY624" s="257" t="s">
        <v>350</v>
      </c>
    </row>
    <row r="625" s="14" customFormat="1">
      <c r="A625" s="14"/>
      <c r="B625" s="258"/>
      <c r="C625" s="259"/>
      <c r="D625" s="242" t="s">
        <v>361</v>
      </c>
      <c r="E625" s="260" t="s">
        <v>1</v>
      </c>
      <c r="F625" s="261" t="s">
        <v>364</v>
      </c>
      <c r="G625" s="259"/>
      <c r="H625" s="262">
        <v>1.9039999999999999</v>
      </c>
      <c r="I625" s="263"/>
      <c r="J625" s="259"/>
      <c r="K625" s="259"/>
      <c r="L625" s="264"/>
      <c r="M625" s="265"/>
      <c r="N625" s="266"/>
      <c r="O625" s="266"/>
      <c r="P625" s="266"/>
      <c r="Q625" s="266"/>
      <c r="R625" s="266"/>
      <c r="S625" s="266"/>
      <c r="T625" s="267"/>
      <c r="U625" s="14"/>
      <c r="V625" s="14"/>
      <c r="W625" s="14"/>
      <c r="X625" s="14"/>
      <c r="Y625" s="14"/>
      <c r="Z625" s="14"/>
      <c r="AA625" s="14"/>
      <c r="AB625" s="14"/>
      <c r="AC625" s="14"/>
      <c r="AD625" s="14"/>
      <c r="AE625" s="14"/>
      <c r="AT625" s="268" t="s">
        <v>361</v>
      </c>
      <c r="AU625" s="268" t="s">
        <v>86</v>
      </c>
      <c r="AV625" s="14" t="s">
        <v>357</v>
      </c>
      <c r="AW625" s="14" t="s">
        <v>32</v>
      </c>
      <c r="AX625" s="14" t="s">
        <v>84</v>
      </c>
      <c r="AY625" s="268" t="s">
        <v>350</v>
      </c>
    </row>
    <row r="626" s="2" customFormat="1" ht="24.15" customHeight="1">
      <c r="A626" s="39"/>
      <c r="B626" s="40"/>
      <c r="C626" s="229" t="s">
        <v>804</v>
      </c>
      <c r="D626" s="229" t="s">
        <v>352</v>
      </c>
      <c r="E626" s="230" t="s">
        <v>1828</v>
      </c>
      <c r="F626" s="231" t="s">
        <v>1829</v>
      </c>
      <c r="G626" s="232" t="s">
        <v>483</v>
      </c>
      <c r="H626" s="233">
        <v>1.3620000000000001</v>
      </c>
      <c r="I626" s="234"/>
      <c r="J626" s="235">
        <f>ROUND(I626*H626,2)</f>
        <v>0</v>
      </c>
      <c r="K626" s="231" t="s">
        <v>356</v>
      </c>
      <c r="L626" s="45"/>
      <c r="M626" s="236" t="s">
        <v>1</v>
      </c>
      <c r="N626" s="237" t="s">
        <v>41</v>
      </c>
      <c r="O626" s="92"/>
      <c r="P626" s="238">
        <f>O626*H626</f>
        <v>0</v>
      </c>
      <c r="Q626" s="238">
        <v>0.017090000000000001</v>
      </c>
      <c r="R626" s="238">
        <f>Q626*H626</f>
        <v>0.023276580000000002</v>
      </c>
      <c r="S626" s="238">
        <v>0</v>
      </c>
      <c r="T626" s="239">
        <f>S626*H626</f>
        <v>0</v>
      </c>
      <c r="U626" s="39"/>
      <c r="V626" s="39"/>
      <c r="W626" s="39"/>
      <c r="X626" s="39"/>
      <c r="Y626" s="39"/>
      <c r="Z626" s="39"/>
      <c r="AA626" s="39"/>
      <c r="AB626" s="39"/>
      <c r="AC626" s="39"/>
      <c r="AD626" s="39"/>
      <c r="AE626" s="39"/>
      <c r="AR626" s="240" t="s">
        <v>357</v>
      </c>
      <c r="AT626" s="240" t="s">
        <v>352</v>
      </c>
      <c r="AU626" s="240" t="s">
        <v>86</v>
      </c>
      <c r="AY626" s="18" t="s">
        <v>350</v>
      </c>
      <c r="BE626" s="241">
        <f>IF(N626="základní",J626,0)</f>
        <v>0</v>
      </c>
      <c r="BF626" s="241">
        <f>IF(N626="snížená",J626,0)</f>
        <v>0</v>
      </c>
      <c r="BG626" s="241">
        <f>IF(N626="zákl. přenesená",J626,0)</f>
        <v>0</v>
      </c>
      <c r="BH626" s="241">
        <f>IF(N626="sníž. přenesená",J626,0)</f>
        <v>0</v>
      </c>
      <c r="BI626" s="241">
        <f>IF(N626="nulová",J626,0)</f>
        <v>0</v>
      </c>
      <c r="BJ626" s="18" t="s">
        <v>84</v>
      </c>
      <c r="BK626" s="241">
        <f>ROUND(I626*H626,2)</f>
        <v>0</v>
      </c>
      <c r="BL626" s="18" t="s">
        <v>357</v>
      </c>
      <c r="BM626" s="240" t="s">
        <v>1830</v>
      </c>
    </row>
    <row r="627" s="2" customFormat="1">
      <c r="A627" s="39"/>
      <c r="B627" s="40"/>
      <c r="C627" s="41"/>
      <c r="D627" s="242" t="s">
        <v>359</v>
      </c>
      <c r="E627" s="41"/>
      <c r="F627" s="243" t="s">
        <v>1831</v>
      </c>
      <c r="G627" s="41"/>
      <c r="H627" s="41"/>
      <c r="I627" s="244"/>
      <c r="J627" s="41"/>
      <c r="K627" s="41"/>
      <c r="L627" s="45"/>
      <c r="M627" s="245"/>
      <c r="N627" s="246"/>
      <c r="O627" s="92"/>
      <c r="P627" s="92"/>
      <c r="Q627" s="92"/>
      <c r="R627" s="92"/>
      <c r="S627" s="92"/>
      <c r="T627" s="93"/>
      <c r="U627" s="39"/>
      <c r="V627" s="39"/>
      <c r="W627" s="39"/>
      <c r="X627" s="39"/>
      <c r="Y627" s="39"/>
      <c r="Z627" s="39"/>
      <c r="AA627" s="39"/>
      <c r="AB627" s="39"/>
      <c r="AC627" s="39"/>
      <c r="AD627" s="39"/>
      <c r="AE627" s="39"/>
      <c r="AT627" s="18" t="s">
        <v>359</v>
      </c>
      <c r="AU627" s="18" t="s">
        <v>86</v>
      </c>
    </row>
    <row r="628" s="15" customFormat="1">
      <c r="A628" s="15"/>
      <c r="B628" s="269"/>
      <c r="C628" s="270"/>
      <c r="D628" s="242" t="s">
        <v>361</v>
      </c>
      <c r="E628" s="271" t="s">
        <v>1</v>
      </c>
      <c r="F628" s="272" t="s">
        <v>1764</v>
      </c>
      <c r="G628" s="270"/>
      <c r="H628" s="271" t="s">
        <v>1</v>
      </c>
      <c r="I628" s="273"/>
      <c r="J628" s="270"/>
      <c r="K628" s="270"/>
      <c r="L628" s="274"/>
      <c r="M628" s="275"/>
      <c r="N628" s="276"/>
      <c r="O628" s="276"/>
      <c r="P628" s="276"/>
      <c r="Q628" s="276"/>
      <c r="R628" s="276"/>
      <c r="S628" s="276"/>
      <c r="T628" s="277"/>
      <c r="U628" s="15"/>
      <c r="V628" s="15"/>
      <c r="W628" s="15"/>
      <c r="X628" s="15"/>
      <c r="Y628" s="15"/>
      <c r="Z628" s="15"/>
      <c r="AA628" s="15"/>
      <c r="AB628" s="15"/>
      <c r="AC628" s="15"/>
      <c r="AD628" s="15"/>
      <c r="AE628" s="15"/>
      <c r="AT628" s="278" t="s">
        <v>361</v>
      </c>
      <c r="AU628" s="278" t="s">
        <v>86</v>
      </c>
      <c r="AV628" s="15" t="s">
        <v>84</v>
      </c>
      <c r="AW628" s="15" t="s">
        <v>32</v>
      </c>
      <c r="AX628" s="15" t="s">
        <v>76</v>
      </c>
      <c r="AY628" s="278" t="s">
        <v>350</v>
      </c>
    </row>
    <row r="629" s="13" customFormat="1">
      <c r="A629" s="13"/>
      <c r="B629" s="247"/>
      <c r="C629" s="248"/>
      <c r="D629" s="242" t="s">
        <v>361</v>
      </c>
      <c r="E629" s="249" t="s">
        <v>1</v>
      </c>
      <c r="F629" s="250" t="s">
        <v>1832</v>
      </c>
      <c r="G629" s="248"/>
      <c r="H629" s="251">
        <v>0.13600000000000001</v>
      </c>
      <c r="I629" s="252"/>
      <c r="J629" s="248"/>
      <c r="K629" s="248"/>
      <c r="L629" s="253"/>
      <c r="M629" s="254"/>
      <c r="N629" s="255"/>
      <c r="O629" s="255"/>
      <c r="P629" s="255"/>
      <c r="Q629" s="255"/>
      <c r="R629" s="255"/>
      <c r="S629" s="255"/>
      <c r="T629" s="256"/>
      <c r="U629" s="13"/>
      <c r="V629" s="13"/>
      <c r="W629" s="13"/>
      <c r="X629" s="13"/>
      <c r="Y629" s="13"/>
      <c r="Z629" s="13"/>
      <c r="AA629" s="13"/>
      <c r="AB629" s="13"/>
      <c r="AC629" s="13"/>
      <c r="AD629" s="13"/>
      <c r="AE629" s="13"/>
      <c r="AT629" s="257" t="s">
        <v>361</v>
      </c>
      <c r="AU629" s="257" t="s">
        <v>86</v>
      </c>
      <c r="AV629" s="13" t="s">
        <v>86</v>
      </c>
      <c r="AW629" s="13" t="s">
        <v>32</v>
      </c>
      <c r="AX629" s="13" t="s">
        <v>76</v>
      </c>
      <c r="AY629" s="257" t="s">
        <v>350</v>
      </c>
    </row>
    <row r="630" s="15" customFormat="1">
      <c r="A630" s="15"/>
      <c r="B630" s="269"/>
      <c r="C630" s="270"/>
      <c r="D630" s="242" t="s">
        <v>361</v>
      </c>
      <c r="E630" s="271" t="s">
        <v>1</v>
      </c>
      <c r="F630" s="272" t="s">
        <v>1767</v>
      </c>
      <c r="G630" s="270"/>
      <c r="H630" s="271" t="s">
        <v>1</v>
      </c>
      <c r="I630" s="273"/>
      <c r="J630" s="270"/>
      <c r="K630" s="270"/>
      <c r="L630" s="274"/>
      <c r="M630" s="275"/>
      <c r="N630" s="276"/>
      <c r="O630" s="276"/>
      <c r="P630" s="276"/>
      <c r="Q630" s="276"/>
      <c r="R630" s="276"/>
      <c r="S630" s="276"/>
      <c r="T630" s="277"/>
      <c r="U630" s="15"/>
      <c r="V630" s="15"/>
      <c r="W630" s="15"/>
      <c r="X630" s="15"/>
      <c r="Y630" s="15"/>
      <c r="Z630" s="15"/>
      <c r="AA630" s="15"/>
      <c r="AB630" s="15"/>
      <c r="AC630" s="15"/>
      <c r="AD630" s="15"/>
      <c r="AE630" s="15"/>
      <c r="AT630" s="278" t="s">
        <v>361</v>
      </c>
      <c r="AU630" s="278" t="s">
        <v>86</v>
      </c>
      <c r="AV630" s="15" t="s">
        <v>84</v>
      </c>
      <c r="AW630" s="15" t="s">
        <v>32</v>
      </c>
      <c r="AX630" s="15" t="s">
        <v>76</v>
      </c>
      <c r="AY630" s="278" t="s">
        <v>350</v>
      </c>
    </row>
    <row r="631" s="13" customFormat="1">
      <c r="A631" s="13"/>
      <c r="B631" s="247"/>
      <c r="C631" s="248"/>
      <c r="D631" s="242" t="s">
        <v>361</v>
      </c>
      <c r="E631" s="249" t="s">
        <v>1</v>
      </c>
      <c r="F631" s="250" t="s">
        <v>1833</v>
      </c>
      <c r="G631" s="248"/>
      <c r="H631" s="251">
        <v>0.23400000000000001</v>
      </c>
      <c r="I631" s="252"/>
      <c r="J631" s="248"/>
      <c r="K631" s="248"/>
      <c r="L631" s="253"/>
      <c r="M631" s="254"/>
      <c r="N631" s="255"/>
      <c r="O631" s="255"/>
      <c r="P631" s="255"/>
      <c r="Q631" s="255"/>
      <c r="R631" s="255"/>
      <c r="S631" s="255"/>
      <c r="T631" s="256"/>
      <c r="U631" s="13"/>
      <c r="V631" s="13"/>
      <c r="W631" s="13"/>
      <c r="X631" s="13"/>
      <c r="Y631" s="13"/>
      <c r="Z631" s="13"/>
      <c r="AA631" s="13"/>
      <c r="AB631" s="13"/>
      <c r="AC631" s="13"/>
      <c r="AD631" s="13"/>
      <c r="AE631" s="13"/>
      <c r="AT631" s="257" t="s">
        <v>361</v>
      </c>
      <c r="AU631" s="257" t="s">
        <v>86</v>
      </c>
      <c r="AV631" s="13" t="s">
        <v>86</v>
      </c>
      <c r="AW631" s="13" t="s">
        <v>32</v>
      </c>
      <c r="AX631" s="13" t="s">
        <v>76</v>
      </c>
      <c r="AY631" s="257" t="s">
        <v>350</v>
      </c>
    </row>
    <row r="632" s="13" customFormat="1">
      <c r="A632" s="13"/>
      <c r="B632" s="247"/>
      <c r="C632" s="248"/>
      <c r="D632" s="242" t="s">
        <v>361</v>
      </c>
      <c r="E632" s="249" t="s">
        <v>1</v>
      </c>
      <c r="F632" s="250" t="s">
        <v>1834</v>
      </c>
      <c r="G632" s="248"/>
      <c r="H632" s="251">
        <v>0.107</v>
      </c>
      <c r="I632" s="252"/>
      <c r="J632" s="248"/>
      <c r="K632" s="248"/>
      <c r="L632" s="253"/>
      <c r="M632" s="254"/>
      <c r="N632" s="255"/>
      <c r="O632" s="255"/>
      <c r="P632" s="255"/>
      <c r="Q632" s="255"/>
      <c r="R632" s="255"/>
      <c r="S632" s="255"/>
      <c r="T632" s="256"/>
      <c r="U632" s="13"/>
      <c r="V632" s="13"/>
      <c r="W632" s="13"/>
      <c r="X632" s="13"/>
      <c r="Y632" s="13"/>
      <c r="Z632" s="13"/>
      <c r="AA632" s="13"/>
      <c r="AB632" s="13"/>
      <c r="AC632" s="13"/>
      <c r="AD632" s="13"/>
      <c r="AE632" s="13"/>
      <c r="AT632" s="257" t="s">
        <v>361</v>
      </c>
      <c r="AU632" s="257" t="s">
        <v>86</v>
      </c>
      <c r="AV632" s="13" t="s">
        <v>86</v>
      </c>
      <c r="AW632" s="13" t="s">
        <v>32</v>
      </c>
      <c r="AX632" s="13" t="s">
        <v>76</v>
      </c>
      <c r="AY632" s="257" t="s">
        <v>350</v>
      </c>
    </row>
    <row r="633" s="13" customFormat="1">
      <c r="A633" s="13"/>
      <c r="B633" s="247"/>
      <c r="C633" s="248"/>
      <c r="D633" s="242" t="s">
        <v>361</v>
      </c>
      <c r="E633" s="249" t="s">
        <v>1</v>
      </c>
      <c r="F633" s="250" t="s">
        <v>1835</v>
      </c>
      <c r="G633" s="248"/>
      <c r="H633" s="251">
        <v>0.26000000000000001</v>
      </c>
      <c r="I633" s="252"/>
      <c r="J633" s="248"/>
      <c r="K633" s="248"/>
      <c r="L633" s="253"/>
      <c r="M633" s="254"/>
      <c r="N633" s="255"/>
      <c r="O633" s="255"/>
      <c r="P633" s="255"/>
      <c r="Q633" s="255"/>
      <c r="R633" s="255"/>
      <c r="S633" s="255"/>
      <c r="T633" s="256"/>
      <c r="U633" s="13"/>
      <c r="V633" s="13"/>
      <c r="W633" s="13"/>
      <c r="X633" s="13"/>
      <c r="Y633" s="13"/>
      <c r="Z633" s="13"/>
      <c r="AA633" s="13"/>
      <c r="AB633" s="13"/>
      <c r="AC633" s="13"/>
      <c r="AD633" s="13"/>
      <c r="AE633" s="13"/>
      <c r="AT633" s="257" t="s">
        <v>361</v>
      </c>
      <c r="AU633" s="257" t="s">
        <v>86</v>
      </c>
      <c r="AV633" s="13" t="s">
        <v>86</v>
      </c>
      <c r="AW633" s="13" t="s">
        <v>32</v>
      </c>
      <c r="AX633" s="13" t="s">
        <v>76</v>
      </c>
      <c r="AY633" s="257" t="s">
        <v>350</v>
      </c>
    </row>
    <row r="634" s="13" customFormat="1">
      <c r="A634" s="13"/>
      <c r="B634" s="247"/>
      <c r="C634" s="248"/>
      <c r="D634" s="242" t="s">
        <v>361</v>
      </c>
      <c r="E634" s="249" t="s">
        <v>1</v>
      </c>
      <c r="F634" s="250" t="s">
        <v>1836</v>
      </c>
      <c r="G634" s="248"/>
      <c r="H634" s="251">
        <v>0.29599999999999999</v>
      </c>
      <c r="I634" s="252"/>
      <c r="J634" s="248"/>
      <c r="K634" s="248"/>
      <c r="L634" s="253"/>
      <c r="M634" s="254"/>
      <c r="N634" s="255"/>
      <c r="O634" s="255"/>
      <c r="P634" s="255"/>
      <c r="Q634" s="255"/>
      <c r="R634" s="255"/>
      <c r="S634" s="255"/>
      <c r="T634" s="256"/>
      <c r="U634" s="13"/>
      <c r="V634" s="13"/>
      <c r="W634" s="13"/>
      <c r="X634" s="13"/>
      <c r="Y634" s="13"/>
      <c r="Z634" s="13"/>
      <c r="AA634" s="13"/>
      <c r="AB634" s="13"/>
      <c r="AC634" s="13"/>
      <c r="AD634" s="13"/>
      <c r="AE634" s="13"/>
      <c r="AT634" s="257" t="s">
        <v>361</v>
      </c>
      <c r="AU634" s="257" t="s">
        <v>86</v>
      </c>
      <c r="AV634" s="13" t="s">
        <v>86</v>
      </c>
      <c r="AW634" s="13" t="s">
        <v>32</v>
      </c>
      <c r="AX634" s="13" t="s">
        <v>76</v>
      </c>
      <c r="AY634" s="257" t="s">
        <v>350</v>
      </c>
    </row>
    <row r="635" s="13" customFormat="1">
      <c r="A635" s="13"/>
      <c r="B635" s="247"/>
      <c r="C635" s="248"/>
      <c r="D635" s="242" t="s">
        <v>361</v>
      </c>
      <c r="E635" s="249" t="s">
        <v>1</v>
      </c>
      <c r="F635" s="250" t="s">
        <v>1837</v>
      </c>
      <c r="G635" s="248"/>
      <c r="H635" s="251">
        <v>0.24099999999999999</v>
      </c>
      <c r="I635" s="252"/>
      <c r="J635" s="248"/>
      <c r="K635" s="248"/>
      <c r="L635" s="253"/>
      <c r="M635" s="254"/>
      <c r="N635" s="255"/>
      <c r="O635" s="255"/>
      <c r="P635" s="255"/>
      <c r="Q635" s="255"/>
      <c r="R635" s="255"/>
      <c r="S635" s="255"/>
      <c r="T635" s="256"/>
      <c r="U635" s="13"/>
      <c r="V635" s="13"/>
      <c r="W635" s="13"/>
      <c r="X635" s="13"/>
      <c r="Y635" s="13"/>
      <c r="Z635" s="13"/>
      <c r="AA635" s="13"/>
      <c r="AB635" s="13"/>
      <c r="AC635" s="13"/>
      <c r="AD635" s="13"/>
      <c r="AE635" s="13"/>
      <c r="AT635" s="257" t="s">
        <v>361</v>
      </c>
      <c r="AU635" s="257" t="s">
        <v>86</v>
      </c>
      <c r="AV635" s="13" t="s">
        <v>86</v>
      </c>
      <c r="AW635" s="13" t="s">
        <v>32</v>
      </c>
      <c r="AX635" s="13" t="s">
        <v>76</v>
      </c>
      <c r="AY635" s="257" t="s">
        <v>350</v>
      </c>
    </row>
    <row r="636" s="13" customFormat="1">
      <c r="A636" s="13"/>
      <c r="B636" s="247"/>
      <c r="C636" s="248"/>
      <c r="D636" s="242" t="s">
        <v>361</v>
      </c>
      <c r="E636" s="249" t="s">
        <v>1</v>
      </c>
      <c r="F636" s="250" t="s">
        <v>1838</v>
      </c>
      <c r="G636" s="248"/>
      <c r="H636" s="251">
        <v>0.087999999999999995</v>
      </c>
      <c r="I636" s="252"/>
      <c r="J636" s="248"/>
      <c r="K636" s="248"/>
      <c r="L636" s="253"/>
      <c r="M636" s="254"/>
      <c r="N636" s="255"/>
      <c r="O636" s="255"/>
      <c r="P636" s="255"/>
      <c r="Q636" s="255"/>
      <c r="R636" s="255"/>
      <c r="S636" s="255"/>
      <c r="T636" s="256"/>
      <c r="U636" s="13"/>
      <c r="V636" s="13"/>
      <c r="W636" s="13"/>
      <c r="X636" s="13"/>
      <c r="Y636" s="13"/>
      <c r="Z636" s="13"/>
      <c r="AA636" s="13"/>
      <c r="AB636" s="13"/>
      <c r="AC636" s="13"/>
      <c r="AD636" s="13"/>
      <c r="AE636" s="13"/>
      <c r="AT636" s="257" t="s">
        <v>361</v>
      </c>
      <c r="AU636" s="257" t="s">
        <v>86</v>
      </c>
      <c r="AV636" s="13" t="s">
        <v>86</v>
      </c>
      <c r="AW636" s="13" t="s">
        <v>32</v>
      </c>
      <c r="AX636" s="13" t="s">
        <v>76</v>
      </c>
      <c r="AY636" s="257" t="s">
        <v>350</v>
      </c>
    </row>
    <row r="637" s="14" customFormat="1">
      <c r="A637" s="14"/>
      <c r="B637" s="258"/>
      <c r="C637" s="259"/>
      <c r="D637" s="242" t="s">
        <v>361</v>
      </c>
      <c r="E637" s="260" t="s">
        <v>1</v>
      </c>
      <c r="F637" s="261" t="s">
        <v>364</v>
      </c>
      <c r="G637" s="259"/>
      <c r="H637" s="262">
        <v>1.3620000000000001</v>
      </c>
      <c r="I637" s="263"/>
      <c r="J637" s="259"/>
      <c r="K637" s="259"/>
      <c r="L637" s="264"/>
      <c r="M637" s="265"/>
      <c r="N637" s="266"/>
      <c r="O637" s="266"/>
      <c r="P637" s="266"/>
      <c r="Q637" s="266"/>
      <c r="R637" s="266"/>
      <c r="S637" s="266"/>
      <c r="T637" s="267"/>
      <c r="U637" s="14"/>
      <c r="V637" s="14"/>
      <c r="W637" s="14"/>
      <c r="X637" s="14"/>
      <c r="Y637" s="14"/>
      <c r="Z637" s="14"/>
      <c r="AA637" s="14"/>
      <c r="AB637" s="14"/>
      <c r="AC637" s="14"/>
      <c r="AD637" s="14"/>
      <c r="AE637" s="14"/>
      <c r="AT637" s="268" t="s">
        <v>361</v>
      </c>
      <c r="AU637" s="268" t="s">
        <v>86</v>
      </c>
      <c r="AV637" s="14" t="s">
        <v>357</v>
      </c>
      <c r="AW637" s="14" t="s">
        <v>32</v>
      </c>
      <c r="AX637" s="14" t="s">
        <v>84</v>
      </c>
      <c r="AY637" s="268" t="s">
        <v>350</v>
      </c>
    </row>
    <row r="638" s="2" customFormat="1" ht="21.75" customHeight="1">
      <c r="A638" s="39"/>
      <c r="B638" s="40"/>
      <c r="C638" s="295" t="s">
        <v>813</v>
      </c>
      <c r="D638" s="295" t="s">
        <v>1347</v>
      </c>
      <c r="E638" s="296" t="s">
        <v>1839</v>
      </c>
      <c r="F638" s="297" t="s">
        <v>1840</v>
      </c>
      <c r="G638" s="298" t="s">
        <v>483</v>
      </c>
      <c r="H638" s="299">
        <v>1.4970000000000001</v>
      </c>
      <c r="I638" s="300"/>
      <c r="J638" s="301">
        <f>ROUND(I638*H638,2)</f>
        <v>0</v>
      </c>
      <c r="K638" s="297" t="s">
        <v>356</v>
      </c>
      <c r="L638" s="302"/>
      <c r="M638" s="303" t="s">
        <v>1</v>
      </c>
      <c r="N638" s="304" t="s">
        <v>41</v>
      </c>
      <c r="O638" s="92"/>
      <c r="P638" s="238">
        <f>O638*H638</f>
        <v>0</v>
      </c>
      <c r="Q638" s="238">
        <v>1</v>
      </c>
      <c r="R638" s="238">
        <f>Q638*H638</f>
        <v>1.4970000000000001</v>
      </c>
      <c r="S638" s="238">
        <v>0</v>
      </c>
      <c r="T638" s="239">
        <f>S638*H638</f>
        <v>0</v>
      </c>
      <c r="U638" s="39"/>
      <c r="V638" s="39"/>
      <c r="W638" s="39"/>
      <c r="X638" s="39"/>
      <c r="Y638" s="39"/>
      <c r="Z638" s="39"/>
      <c r="AA638" s="39"/>
      <c r="AB638" s="39"/>
      <c r="AC638" s="39"/>
      <c r="AD638" s="39"/>
      <c r="AE638" s="39"/>
      <c r="AR638" s="240" t="s">
        <v>468</v>
      </c>
      <c r="AT638" s="240" t="s">
        <v>1347</v>
      </c>
      <c r="AU638" s="240" t="s">
        <v>86</v>
      </c>
      <c r="AY638" s="18" t="s">
        <v>350</v>
      </c>
      <c r="BE638" s="241">
        <f>IF(N638="základní",J638,0)</f>
        <v>0</v>
      </c>
      <c r="BF638" s="241">
        <f>IF(N638="snížená",J638,0)</f>
        <v>0</v>
      </c>
      <c r="BG638" s="241">
        <f>IF(N638="zákl. přenesená",J638,0)</f>
        <v>0</v>
      </c>
      <c r="BH638" s="241">
        <f>IF(N638="sníž. přenesená",J638,0)</f>
        <v>0</v>
      </c>
      <c r="BI638" s="241">
        <f>IF(N638="nulová",J638,0)</f>
        <v>0</v>
      </c>
      <c r="BJ638" s="18" t="s">
        <v>84</v>
      </c>
      <c r="BK638" s="241">
        <f>ROUND(I638*H638,2)</f>
        <v>0</v>
      </c>
      <c r="BL638" s="18" t="s">
        <v>357</v>
      </c>
      <c r="BM638" s="240" t="s">
        <v>1841</v>
      </c>
    </row>
    <row r="639" s="2" customFormat="1">
      <c r="A639" s="39"/>
      <c r="B639" s="40"/>
      <c r="C639" s="41"/>
      <c r="D639" s="242" t="s">
        <v>359</v>
      </c>
      <c r="E639" s="41"/>
      <c r="F639" s="243" t="s">
        <v>1840</v>
      </c>
      <c r="G639" s="41"/>
      <c r="H639" s="41"/>
      <c r="I639" s="244"/>
      <c r="J639" s="41"/>
      <c r="K639" s="41"/>
      <c r="L639" s="45"/>
      <c r="M639" s="245"/>
      <c r="N639" s="246"/>
      <c r="O639" s="92"/>
      <c r="P639" s="92"/>
      <c r="Q639" s="92"/>
      <c r="R639" s="92"/>
      <c r="S639" s="92"/>
      <c r="T639" s="93"/>
      <c r="U639" s="39"/>
      <c r="V639" s="39"/>
      <c r="W639" s="39"/>
      <c r="X639" s="39"/>
      <c r="Y639" s="39"/>
      <c r="Z639" s="39"/>
      <c r="AA639" s="39"/>
      <c r="AB639" s="39"/>
      <c r="AC639" s="39"/>
      <c r="AD639" s="39"/>
      <c r="AE639" s="39"/>
      <c r="AT639" s="18" t="s">
        <v>359</v>
      </c>
      <c r="AU639" s="18" t="s">
        <v>86</v>
      </c>
    </row>
    <row r="640" s="15" customFormat="1">
      <c r="A640" s="15"/>
      <c r="B640" s="269"/>
      <c r="C640" s="270"/>
      <c r="D640" s="242" t="s">
        <v>361</v>
      </c>
      <c r="E640" s="271" t="s">
        <v>1</v>
      </c>
      <c r="F640" s="272" t="s">
        <v>1764</v>
      </c>
      <c r="G640" s="270"/>
      <c r="H640" s="271" t="s">
        <v>1</v>
      </c>
      <c r="I640" s="273"/>
      <c r="J640" s="270"/>
      <c r="K640" s="270"/>
      <c r="L640" s="274"/>
      <c r="M640" s="275"/>
      <c r="N640" s="276"/>
      <c r="O640" s="276"/>
      <c r="P640" s="276"/>
      <c r="Q640" s="276"/>
      <c r="R640" s="276"/>
      <c r="S640" s="276"/>
      <c r="T640" s="277"/>
      <c r="U640" s="15"/>
      <c r="V640" s="15"/>
      <c r="W640" s="15"/>
      <c r="X640" s="15"/>
      <c r="Y640" s="15"/>
      <c r="Z640" s="15"/>
      <c r="AA640" s="15"/>
      <c r="AB640" s="15"/>
      <c r="AC640" s="15"/>
      <c r="AD640" s="15"/>
      <c r="AE640" s="15"/>
      <c r="AT640" s="278" t="s">
        <v>361</v>
      </c>
      <c r="AU640" s="278" t="s">
        <v>86</v>
      </c>
      <c r="AV640" s="15" t="s">
        <v>84</v>
      </c>
      <c r="AW640" s="15" t="s">
        <v>32</v>
      </c>
      <c r="AX640" s="15" t="s">
        <v>76</v>
      </c>
      <c r="AY640" s="278" t="s">
        <v>350</v>
      </c>
    </row>
    <row r="641" s="13" customFormat="1">
      <c r="A641" s="13"/>
      <c r="B641" s="247"/>
      <c r="C641" s="248"/>
      <c r="D641" s="242" t="s">
        <v>361</v>
      </c>
      <c r="E641" s="249" t="s">
        <v>1</v>
      </c>
      <c r="F641" s="250" t="s">
        <v>1842</v>
      </c>
      <c r="G641" s="248"/>
      <c r="H641" s="251">
        <v>0.14999999999999999</v>
      </c>
      <c r="I641" s="252"/>
      <c r="J641" s="248"/>
      <c r="K641" s="248"/>
      <c r="L641" s="253"/>
      <c r="M641" s="254"/>
      <c r="N641" s="255"/>
      <c r="O641" s="255"/>
      <c r="P641" s="255"/>
      <c r="Q641" s="255"/>
      <c r="R641" s="255"/>
      <c r="S641" s="255"/>
      <c r="T641" s="256"/>
      <c r="U641" s="13"/>
      <c r="V641" s="13"/>
      <c r="W641" s="13"/>
      <c r="X641" s="13"/>
      <c r="Y641" s="13"/>
      <c r="Z641" s="13"/>
      <c r="AA641" s="13"/>
      <c r="AB641" s="13"/>
      <c r="AC641" s="13"/>
      <c r="AD641" s="13"/>
      <c r="AE641" s="13"/>
      <c r="AT641" s="257" t="s">
        <v>361</v>
      </c>
      <c r="AU641" s="257" t="s">
        <v>86</v>
      </c>
      <c r="AV641" s="13" t="s">
        <v>86</v>
      </c>
      <c r="AW641" s="13" t="s">
        <v>32</v>
      </c>
      <c r="AX641" s="13" t="s">
        <v>76</v>
      </c>
      <c r="AY641" s="257" t="s">
        <v>350</v>
      </c>
    </row>
    <row r="642" s="15" customFormat="1">
      <c r="A642" s="15"/>
      <c r="B642" s="269"/>
      <c r="C642" s="270"/>
      <c r="D642" s="242" t="s">
        <v>361</v>
      </c>
      <c r="E642" s="271" t="s">
        <v>1</v>
      </c>
      <c r="F642" s="272" t="s">
        <v>1767</v>
      </c>
      <c r="G642" s="270"/>
      <c r="H642" s="271" t="s">
        <v>1</v>
      </c>
      <c r="I642" s="273"/>
      <c r="J642" s="270"/>
      <c r="K642" s="270"/>
      <c r="L642" s="274"/>
      <c r="M642" s="275"/>
      <c r="N642" s="276"/>
      <c r="O642" s="276"/>
      <c r="P642" s="276"/>
      <c r="Q642" s="276"/>
      <c r="R642" s="276"/>
      <c r="S642" s="276"/>
      <c r="T642" s="277"/>
      <c r="U642" s="15"/>
      <c r="V642" s="15"/>
      <c r="W642" s="15"/>
      <c r="X642" s="15"/>
      <c r="Y642" s="15"/>
      <c r="Z642" s="15"/>
      <c r="AA642" s="15"/>
      <c r="AB642" s="15"/>
      <c r="AC642" s="15"/>
      <c r="AD642" s="15"/>
      <c r="AE642" s="15"/>
      <c r="AT642" s="278" t="s">
        <v>361</v>
      </c>
      <c r="AU642" s="278" t="s">
        <v>86</v>
      </c>
      <c r="AV642" s="15" t="s">
        <v>84</v>
      </c>
      <c r="AW642" s="15" t="s">
        <v>32</v>
      </c>
      <c r="AX642" s="15" t="s">
        <v>76</v>
      </c>
      <c r="AY642" s="278" t="s">
        <v>350</v>
      </c>
    </row>
    <row r="643" s="13" customFormat="1">
      <c r="A643" s="13"/>
      <c r="B643" s="247"/>
      <c r="C643" s="248"/>
      <c r="D643" s="242" t="s">
        <v>361</v>
      </c>
      <c r="E643" s="249" t="s">
        <v>1</v>
      </c>
      <c r="F643" s="250" t="s">
        <v>1843</v>
      </c>
      <c r="G643" s="248"/>
      <c r="H643" s="251">
        <v>0.25700000000000001</v>
      </c>
      <c r="I643" s="252"/>
      <c r="J643" s="248"/>
      <c r="K643" s="248"/>
      <c r="L643" s="253"/>
      <c r="M643" s="254"/>
      <c r="N643" s="255"/>
      <c r="O643" s="255"/>
      <c r="P643" s="255"/>
      <c r="Q643" s="255"/>
      <c r="R643" s="255"/>
      <c r="S643" s="255"/>
      <c r="T643" s="256"/>
      <c r="U643" s="13"/>
      <c r="V643" s="13"/>
      <c r="W643" s="13"/>
      <c r="X643" s="13"/>
      <c r="Y643" s="13"/>
      <c r="Z643" s="13"/>
      <c r="AA643" s="13"/>
      <c r="AB643" s="13"/>
      <c r="AC643" s="13"/>
      <c r="AD643" s="13"/>
      <c r="AE643" s="13"/>
      <c r="AT643" s="257" t="s">
        <v>361</v>
      </c>
      <c r="AU643" s="257" t="s">
        <v>86</v>
      </c>
      <c r="AV643" s="13" t="s">
        <v>86</v>
      </c>
      <c r="AW643" s="13" t="s">
        <v>32</v>
      </c>
      <c r="AX643" s="13" t="s">
        <v>76</v>
      </c>
      <c r="AY643" s="257" t="s">
        <v>350</v>
      </c>
    </row>
    <row r="644" s="13" customFormat="1">
      <c r="A644" s="13"/>
      <c r="B644" s="247"/>
      <c r="C644" s="248"/>
      <c r="D644" s="242" t="s">
        <v>361</v>
      </c>
      <c r="E644" s="249" t="s">
        <v>1</v>
      </c>
      <c r="F644" s="250" t="s">
        <v>1844</v>
      </c>
      <c r="G644" s="248"/>
      <c r="H644" s="251">
        <v>0.11700000000000001</v>
      </c>
      <c r="I644" s="252"/>
      <c r="J644" s="248"/>
      <c r="K644" s="248"/>
      <c r="L644" s="253"/>
      <c r="M644" s="254"/>
      <c r="N644" s="255"/>
      <c r="O644" s="255"/>
      <c r="P644" s="255"/>
      <c r="Q644" s="255"/>
      <c r="R644" s="255"/>
      <c r="S644" s="255"/>
      <c r="T644" s="256"/>
      <c r="U644" s="13"/>
      <c r="V644" s="13"/>
      <c r="W644" s="13"/>
      <c r="X644" s="13"/>
      <c r="Y644" s="13"/>
      <c r="Z644" s="13"/>
      <c r="AA644" s="13"/>
      <c r="AB644" s="13"/>
      <c r="AC644" s="13"/>
      <c r="AD644" s="13"/>
      <c r="AE644" s="13"/>
      <c r="AT644" s="257" t="s">
        <v>361</v>
      </c>
      <c r="AU644" s="257" t="s">
        <v>86</v>
      </c>
      <c r="AV644" s="13" t="s">
        <v>86</v>
      </c>
      <c r="AW644" s="13" t="s">
        <v>32</v>
      </c>
      <c r="AX644" s="13" t="s">
        <v>76</v>
      </c>
      <c r="AY644" s="257" t="s">
        <v>350</v>
      </c>
    </row>
    <row r="645" s="13" customFormat="1">
      <c r="A645" s="13"/>
      <c r="B645" s="247"/>
      <c r="C645" s="248"/>
      <c r="D645" s="242" t="s">
        <v>361</v>
      </c>
      <c r="E645" s="249" t="s">
        <v>1</v>
      </c>
      <c r="F645" s="250" t="s">
        <v>1845</v>
      </c>
      <c r="G645" s="248"/>
      <c r="H645" s="251">
        <v>0.28499999999999998</v>
      </c>
      <c r="I645" s="252"/>
      <c r="J645" s="248"/>
      <c r="K645" s="248"/>
      <c r="L645" s="253"/>
      <c r="M645" s="254"/>
      <c r="N645" s="255"/>
      <c r="O645" s="255"/>
      <c r="P645" s="255"/>
      <c r="Q645" s="255"/>
      <c r="R645" s="255"/>
      <c r="S645" s="255"/>
      <c r="T645" s="256"/>
      <c r="U645" s="13"/>
      <c r="V645" s="13"/>
      <c r="W645" s="13"/>
      <c r="X645" s="13"/>
      <c r="Y645" s="13"/>
      <c r="Z645" s="13"/>
      <c r="AA645" s="13"/>
      <c r="AB645" s="13"/>
      <c r="AC645" s="13"/>
      <c r="AD645" s="13"/>
      <c r="AE645" s="13"/>
      <c r="AT645" s="257" t="s">
        <v>361</v>
      </c>
      <c r="AU645" s="257" t="s">
        <v>86</v>
      </c>
      <c r="AV645" s="13" t="s">
        <v>86</v>
      </c>
      <c r="AW645" s="13" t="s">
        <v>32</v>
      </c>
      <c r="AX645" s="13" t="s">
        <v>76</v>
      </c>
      <c r="AY645" s="257" t="s">
        <v>350</v>
      </c>
    </row>
    <row r="646" s="13" customFormat="1">
      <c r="A646" s="13"/>
      <c r="B646" s="247"/>
      <c r="C646" s="248"/>
      <c r="D646" s="242" t="s">
        <v>361</v>
      </c>
      <c r="E646" s="249" t="s">
        <v>1</v>
      </c>
      <c r="F646" s="250" t="s">
        <v>1846</v>
      </c>
      <c r="G646" s="248"/>
      <c r="H646" s="251">
        <v>0.32500000000000001</v>
      </c>
      <c r="I646" s="252"/>
      <c r="J646" s="248"/>
      <c r="K646" s="248"/>
      <c r="L646" s="253"/>
      <c r="M646" s="254"/>
      <c r="N646" s="255"/>
      <c r="O646" s="255"/>
      <c r="P646" s="255"/>
      <c r="Q646" s="255"/>
      <c r="R646" s="255"/>
      <c r="S646" s="255"/>
      <c r="T646" s="256"/>
      <c r="U646" s="13"/>
      <c r="V646" s="13"/>
      <c r="W646" s="13"/>
      <c r="X646" s="13"/>
      <c r="Y646" s="13"/>
      <c r="Z646" s="13"/>
      <c r="AA646" s="13"/>
      <c r="AB646" s="13"/>
      <c r="AC646" s="13"/>
      <c r="AD646" s="13"/>
      <c r="AE646" s="13"/>
      <c r="AT646" s="257" t="s">
        <v>361</v>
      </c>
      <c r="AU646" s="257" t="s">
        <v>86</v>
      </c>
      <c r="AV646" s="13" t="s">
        <v>86</v>
      </c>
      <c r="AW646" s="13" t="s">
        <v>32</v>
      </c>
      <c r="AX646" s="13" t="s">
        <v>76</v>
      </c>
      <c r="AY646" s="257" t="s">
        <v>350</v>
      </c>
    </row>
    <row r="647" s="13" customFormat="1">
      <c r="A647" s="13"/>
      <c r="B647" s="247"/>
      <c r="C647" s="248"/>
      <c r="D647" s="242" t="s">
        <v>361</v>
      </c>
      <c r="E647" s="249" t="s">
        <v>1</v>
      </c>
      <c r="F647" s="250" t="s">
        <v>1847</v>
      </c>
      <c r="G647" s="248"/>
      <c r="H647" s="251">
        <v>0.26600000000000001</v>
      </c>
      <c r="I647" s="252"/>
      <c r="J647" s="248"/>
      <c r="K647" s="248"/>
      <c r="L647" s="253"/>
      <c r="M647" s="254"/>
      <c r="N647" s="255"/>
      <c r="O647" s="255"/>
      <c r="P647" s="255"/>
      <c r="Q647" s="255"/>
      <c r="R647" s="255"/>
      <c r="S647" s="255"/>
      <c r="T647" s="256"/>
      <c r="U647" s="13"/>
      <c r="V647" s="13"/>
      <c r="W647" s="13"/>
      <c r="X647" s="13"/>
      <c r="Y647" s="13"/>
      <c r="Z647" s="13"/>
      <c r="AA647" s="13"/>
      <c r="AB647" s="13"/>
      <c r="AC647" s="13"/>
      <c r="AD647" s="13"/>
      <c r="AE647" s="13"/>
      <c r="AT647" s="257" t="s">
        <v>361</v>
      </c>
      <c r="AU647" s="257" t="s">
        <v>86</v>
      </c>
      <c r="AV647" s="13" t="s">
        <v>86</v>
      </c>
      <c r="AW647" s="13" t="s">
        <v>32</v>
      </c>
      <c r="AX647" s="13" t="s">
        <v>76</v>
      </c>
      <c r="AY647" s="257" t="s">
        <v>350</v>
      </c>
    </row>
    <row r="648" s="13" customFormat="1">
      <c r="A648" s="13"/>
      <c r="B648" s="247"/>
      <c r="C648" s="248"/>
      <c r="D648" s="242" t="s">
        <v>361</v>
      </c>
      <c r="E648" s="249" t="s">
        <v>1</v>
      </c>
      <c r="F648" s="250" t="s">
        <v>1848</v>
      </c>
      <c r="G648" s="248"/>
      <c r="H648" s="251">
        <v>0.097000000000000003</v>
      </c>
      <c r="I648" s="252"/>
      <c r="J648" s="248"/>
      <c r="K648" s="248"/>
      <c r="L648" s="253"/>
      <c r="M648" s="254"/>
      <c r="N648" s="255"/>
      <c r="O648" s="255"/>
      <c r="P648" s="255"/>
      <c r="Q648" s="255"/>
      <c r="R648" s="255"/>
      <c r="S648" s="255"/>
      <c r="T648" s="256"/>
      <c r="U648" s="13"/>
      <c r="V648" s="13"/>
      <c r="W648" s="13"/>
      <c r="X648" s="13"/>
      <c r="Y648" s="13"/>
      <c r="Z648" s="13"/>
      <c r="AA648" s="13"/>
      <c r="AB648" s="13"/>
      <c r="AC648" s="13"/>
      <c r="AD648" s="13"/>
      <c r="AE648" s="13"/>
      <c r="AT648" s="257" t="s">
        <v>361</v>
      </c>
      <c r="AU648" s="257" t="s">
        <v>86</v>
      </c>
      <c r="AV648" s="13" t="s">
        <v>86</v>
      </c>
      <c r="AW648" s="13" t="s">
        <v>32</v>
      </c>
      <c r="AX648" s="13" t="s">
        <v>76</v>
      </c>
      <c r="AY648" s="257" t="s">
        <v>350</v>
      </c>
    </row>
    <row r="649" s="14" customFormat="1">
      <c r="A649" s="14"/>
      <c r="B649" s="258"/>
      <c r="C649" s="259"/>
      <c r="D649" s="242" t="s">
        <v>361</v>
      </c>
      <c r="E649" s="260" t="s">
        <v>1</v>
      </c>
      <c r="F649" s="261" t="s">
        <v>364</v>
      </c>
      <c r="G649" s="259"/>
      <c r="H649" s="262">
        <v>1.4970000000000001</v>
      </c>
      <c r="I649" s="263"/>
      <c r="J649" s="259"/>
      <c r="K649" s="259"/>
      <c r="L649" s="264"/>
      <c r="M649" s="265"/>
      <c r="N649" s="266"/>
      <c r="O649" s="266"/>
      <c r="P649" s="266"/>
      <c r="Q649" s="266"/>
      <c r="R649" s="266"/>
      <c r="S649" s="266"/>
      <c r="T649" s="267"/>
      <c r="U649" s="14"/>
      <c r="V649" s="14"/>
      <c r="W649" s="14"/>
      <c r="X649" s="14"/>
      <c r="Y649" s="14"/>
      <c r="Z649" s="14"/>
      <c r="AA649" s="14"/>
      <c r="AB649" s="14"/>
      <c r="AC649" s="14"/>
      <c r="AD649" s="14"/>
      <c r="AE649" s="14"/>
      <c r="AT649" s="268" t="s">
        <v>361</v>
      </c>
      <c r="AU649" s="268" t="s">
        <v>86</v>
      </c>
      <c r="AV649" s="14" t="s">
        <v>357</v>
      </c>
      <c r="AW649" s="14" t="s">
        <v>32</v>
      </c>
      <c r="AX649" s="14" t="s">
        <v>84</v>
      </c>
      <c r="AY649" s="268" t="s">
        <v>350</v>
      </c>
    </row>
    <row r="650" s="2" customFormat="1" ht="33" customHeight="1">
      <c r="A650" s="39"/>
      <c r="B650" s="40"/>
      <c r="C650" s="229" t="s">
        <v>865</v>
      </c>
      <c r="D650" s="229" t="s">
        <v>352</v>
      </c>
      <c r="E650" s="230" t="s">
        <v>1849</v>
      </c>
      <c r="F650" s="231" t="s">
        <v>1850</v>
      </c>
      <c r="G650" s="232" t="s">
        <v>483</v>
      </c>
      <c r="H650" s="233">
        <v>5.0880000000000001</v>
      </c>
      <c r="I650" s="234"/>
      <c r="J650" s="235">
        <f>ROUND(I650*H650,2)</f>
        <v>0</v>
      </c>
      <c r="K650" s="231" t="s">
        <v>356</v>
      </c>
      <c r="L650" s="45"/>
      <c r="M650" s="236" t="s">
        <v>1</v>
      </c>
      <c r="N650" s="237" t="s">
        <v>41</v>
      </c>
      <c r="O650" s="92"/>
      <c r="P650" s="238">
        <f>O650*H650</f>
        <v>0</v>
      </c>
      <c r="Q650" s="238">
        <v>0.01221</v>
      </c>
      <c r="R650" s="238">
        <f>Q650*H650</f>
        <v>0.062124480000000003</v>
      </c>
      <c r="S650" s="238">
        <v>0</v>
      </c>
      <c r="T650" s="239">
        <f>S650*H650</f>
        <v>0</v>
      </c>
      <c r="U650" s="39"/>
      <c r="V650" s="39"/>
      <c r="W650" s="39"/>
      <c r="X650" s="39"/>
      <c r="Y650" s="39"/>
      <c r="Z650" s="39"/>
      <c r="AA650" s="39"/>
      <c r="AB650" s="39"/>
      <c r="AC650" s="39"/>
      <c r="AD650" s="39"/>
      <c r="AE650" s="39"/>
      <c r="AR650" s="240" t="s">
        <v>357</v>
      </c>
      <c r="AT650" s="240" t="s">
        <v>352</v>
      </c>
      <c r="AU650" s="240" t="s">
        <v>86</v>
      </c>
      <c r="AY650" s="18" t="s">
        <v>350</v>
      </c>
      <c r="BE650" s="241">
        <f>IF(N650="základní",J650,0)</f>
        <v>0</v>
      </c>
      <c r="BF650" s="241">
        <f>IF(N650="snížená",J650,0)</f>
        <v>0</v>
      </c>
      <c r="BG650" s="241">
        <f>IF(N650="zákl. přenesená",J650,0)</f>
        <v>0</v>
      </c>
      <c r="BH650" s="241">
        <f>IF(N650="sníž. přenesená",J650,0)</f>
        <v>0</v>
      </c>
      <c r="BI650" s="241">
        <f>IF(N650="nulová",J650,0)</f>
        <v>0</v>
      </c>
      <c r="BJ650" s="18" t="s">
        <v>84</v>
      </c>
      <c r="BK650" s="241">
        <f>ROUND(I650*H650,2)</f>
        <v>0</v>
      </c>
      <c r="BL650" s="18" t="s">
        <v>357</v>
      </c>
      <c r="BM650" s="240" t="s">
        <v>1851</v>
      </c>
    </row>
    <row r="651" s="2" customFormat="1">
      <c r="A651" s="39"/>
      <c r="B651" s="40"/>
      <c r="C651" s="41"/>
      <c r="D651" s="242" t="s">
        <v>359</v>
      </c>
      <c r="E651" s="41"/>
      <c r="F651" s="243" t="s">
        <v>1852</v>
      </c>
      <c r="G651" s="41"/>
      <c r="H651" s="41"/>
      <c r="I651" s="244"/>
      <c r="J651" s="41"/>
      <c r="K651" s="41"/>
      <c r="L651" s="45"/>
      <c r="M651" s="245"/>
      <c r="N651" s="246"/>
      <c r="O651" s="92"/>
      <c r="P651" s="92"/>
      <c r="Q651" s="92"/>
      <c r="R651" s="92"/>
      <c r="S651" s="92"/>
      <c r="T651" s="93"/>
      <c r="U651" s="39"/>
      <c r="V651" s="39"/>
      <c r="W651" s="39"/>
      <c r="X651" s="39"/>
      <c r="Y651" s="39"/>
      <c r="Z651" s="39"/>
      <c r="AA651" s="39"/>
      <c r="AB651" s="39"/>
      <c r="AC651" s="39"/>
      <c r="AD651" s="39"/>
      <c r="AE651" s="39"/>
      <c r="AT651" s="18" t="s">
        <v>359</v>
      </c>
      <c r="AU651" s="18" t="s">
        <v>86</v>
      </c>
    </row>
    <row r="652" s="15" customFormat="1">
      <c r="A652" s="15"/>
      <c r="B652" s="269"/>
      <c r="C652" s="270"/>
      <c r="D652" s="242" t="s">
        <v>361</v>
      </c>
      <c r="E652" s="271" t="s">
        <v>1</v>
      </c>
      <c r="F652" s="272" t="s">
        <v>1762</v>
      </c>
      <c r="G652" s="270"/>
      <c r="H652" s="271" t="s">
        <v>1</v>
      </c>
      <c r="I652" s="273"/>
      <c r="J652" s="270"/>
      <c r="K652" s="270"/>
      <c r="L652" s="274"/>
      <c r="M652" s="275"/>
      <c r="N652" s="276"/>
      <c r="O652" s="276"/>
      <c r="P652" s="276"/>
      <c r="Q652" s="276"/>
      <c r="R652" s="276"/>
      <c r="S652" s="276"/>
      <c r="T652" s="277"/>
      <c r="U652" s="15"/>
      <c r="V652" s="15"/>
      <c r="W652" s="15"/>
      <c r="X652" s="15"/>
      <c r="Y652" s="15"/>
      <c r="Z652" s="15"/>
      <c r="AA652" s="15"/>
      <c r="AB652" s="15"/>
      <c r="AC652" s="15"/>
      <c r="AD652" s="15"/>
      <c r="AE652" s="15"/>
      <c r="AT652" s="278" t="s">
        <v>361</v>
      </c>
      <c r="AU652" s="278" t="s">
        <v>86</v>
      </c>
      <c r="AV652" s="15" t="s">
        <v>84</v>
      </c>
      <c r="AW652" s="15" t="s">
        <v>32</v>
      </c>
      <c r="AX652" s="15" t="s">
        <v>76</v>
      </c>
      <c r="AY652" s="278" t="s">
        <v>350</v>
      </c>
    </row>
    <row r="653" s="13" customFormat="1">
      <c r="A653" s="13"/>
      <c r="B653" s="247"/>
      <c r="C653" s="248"/>
      <c r="D653" s="242" t="s">
        <v>361</v>
      </c>
      <c r="E653" s="249" t="s">
        <v>1</v>
      </c>
      <c r="F653" s="250" t="s">
        <v>1853</v>
      </c>
      <c r="G653" s="248"/>
      <c r="H653" s="251">
        <v>0.92000000000000004</v>
      </c>
      <c r="I653" s="252"/>
      <c r="J653" s="248"/>
      <c r="K653" s="248"/>
      <c r="L653" s="253"/>
      <c r="M653" s="254"/>
      <c r="N653" s="255"/>
      <c r="O653" s="255"/>
      <c r="P653" s="255"/>
      <c r="Q653" s="255"/>
      <c r="R653" s="255"/>
      <c r="S653" s="255"/>
      <c r="T653" s="256"/>
      <c r="U653" s="13"/>
      <c r="V653" s="13"/>
      <c r="W653" s="13"/>
      <c r="X653" s="13"/>
      <c r="Y653" s="13"/>
      <c r="Z653" s="13"/>
      <c r="AA653" s="13"/>
      <c r="AB653" s="13"/>
      <c r="AC653" s="13"/>
      <c r="AD653" s="13"/>
      <c r="AE653" s="13"/>
      <c r="AT653" s="257" t="s">
        <v>361</v>
      </c>
      <c r="AU653" s="257" t="s">
        <v>86</v>
      </c>
      <c r="AV653" s="13" t="s">
        <v>86</v>
      </c>
      <c r="AW653" s="13" t="s">
        <v>32</v>
      </c>
      <c r="AX653" s="13" t="s">
        <v>76</v>
      </c>
      <c r="AY653" s="257" t="s">
        <v>350</v>
      </c>
    </row>
    <row r="654" s="15" customFormat="1">
      <c r="A654" s="15"/>
      <c r="B654" s="269"/>
      <c r="C654" s="270"/>
      <c r="D654" s="242" t="s">
        <v>361</v>
      </c>
      <c r="E654" s="271" t="s">
        <v>1</v>
      </c>
      <c r="F654" s="272" t="s">
        <v>1764</v>
      </c>
      <c r="G654" s="270"/>
      <c r="H654" s="271" t="s">
        <v>1</v>
      </c>
      <c r="I654" s="273"/>
      <c r="J654" s="270"/>
      <c r="K654" s="270"/>
      <c r="L654" s="274"/>
      <c r="M654" s="275"/>
      <c r="N654" s="276"/>
      <c r="O654" s="276"/>
      <c r="P654" s="276"/>
      <c r="Q654" s="276"/>
      <c r="R654" s="276"/>
      <c r="S654" s="276"/>
      <c r="T654" s="277"/>
      <c r="U654" s="15"/>
      <c r="V654" s="15"/>
      <c r="W654" s="15"/>
      <c r="X654" s="15"/>
      <c r="Y654" s="15"/>
      <c r="Z654" s="15"/>
      <c r="AA654" s="15"/>
      <c r="AB654" s="15"/>
      <c r="AC654" s="15"/>
      <c r="AD654" s="15"/>
      <c r="AE654" s="15"/>
      <c r="AT654" s="278" t="s">
        <v>361</v>
      </c>
      <c r="AU654" s="278" t="s">
        <v>86</v>
      </c>
      <c r="AV654" s="15" t="s">
        <v>84</v>
      </c>
      <c r="AW654" s="15" t="s">
        <v>32</v>
      </c>
      <c r="AX654" s="15" t="s">
        <v>76</v>
      </c>
      <c r="AY654" s="278" t="s">
        <v>350</v>
      </c>
    </row>
    <row r="655" s="13" customFormat="1">
      <c r="A655" s="13"/>
      <c r="B655" s="247"/>
      <c r="C655" s="248"/>
      <c r="D655" s="242" t="s">
        <v>361</v>
      </c>
      <c r="E655" s="249" t="s">
        <v>1</v>
      </c>
      <c r="F655" s="250" t="s">
        <v>1854</v>
      </c>
      <c r="G655" s="248"/>
      <c r="H655" s="251">
        <v>4.1680000000000001</v>
      </c>
      <c r="I655" s="252"/>
      <c r="J655" s="248"/>
      <c r="K655" s="248"/>
      <c r="L655" s="253"/>
      <c r="M655" s="254"/>
      <c r="N655" s="255"/>
      <c r="O655" s="255"/>
      <c r="P655" s="255"/>
      <c r="Q655" s="255"/>
      <c r="R655" s="255"/>
      <c r="S655" s="255"/>
      <c r="T655" s="256"/>
      <c r="U655" s="13"/>
      <c r="V655" s="13"/>
      <c r="W655" s="13"/>
      <c r="X655" s="13"/>
      <c r="Y655" s="13"/>
      <c r="Z655" s="13"/>
      <c r="AA655" s="13"/>
      <c r="AB655" s="13"/>
      <c r="AC655" s="13"/>
      <c r="AD655" s="13"/>
      <c r="AE655" s="13"/>
      <c r="AT655" s="257" t="s">
        <v>361</v>
      </c>
      <c r="AU655" s="257" t="s">
        <v>86</v>
      </c>
      <c r="AV655" s="13" t="s">
        <v>86</v>
      </c>
      <c r="AW655" s="13" t="s">
        <v>32</v>
      </c>
      <c r="AX655" s="13" t="s">
        <v>76</v>
      </c>
      <c r="AY655" s="257" t="s">
        <v>350</v>
      </c>
    </row>
    <row r="656" s="14" customFormat="1">
      <c r="A656" s="14"/>
      <c r="B656" s="258"/>
      <c r="C656" s="259"/>
      <c r="D656" s="242" t="s">
        <v>361</v>
      </c>
      <c r="E656" s="260" t="s">
        <v>1</v>
      </c>
      <c r="F656" s="261" t="s">
        <v>364</v>
      </c>
      <c r="G656" s="259"/>
      <c r="H656" s="262">
        <v>5.0880000000000001</v>
      </c>
      <c r="I656" s="263"/>
      <c r="J656" s="259"/>
      <c r="K656" s="259"/>
      <c r="L656" s="264"/>
      <c r="M656" s="265"/>
      <c r="N656" s="266"/>
      <c r="O656" s="266"/>
      <c r="P656" s="266"/>
      <c r="Q656" s="266"/>
      <c r="R656" s="266"/>
      <c r="S656" s="266"/>
      <c r="T656" s="267"/>
      <c r="U656" s="14"/>
      <c r="V656" s="14"/>
      <c r="W656" s="14"/>
      <c r="X656" s="14"/>
      <c r="Y656" s="14"/>
      <c r="Z656" s="14"/>
      <c r="AA656" s="14"/>
      <c r="AB656" s="14"/>
      <c r="AC656" s="14"/>
      <c r="AD656" s="14"/>
      <c r="AE656" s="14"/>
      <c r="AT656" s="268" t="s">
        <v>361</v>
      </c>
      <c r="AU656" s="268" t="s">
        <v>86</v>
      </c>
      <c r="AV656" s="14" t="s">
        <v>357</v>
      </c>
      <c r="AW656" s="14" t="s">
        <v>32</v>
      </c>
      <c r="AX656" s="14" t="s">
        <v>84</v>
      </c>
      <c r="AY656" s="268" t="s">
        <v>350</v>
      </c>
    </row>
    <row r="657" s="2" customFormat="1" ht="21.75" customHeight="1">
      <c r="A657" s="39"/>
      <c r="B657" s="40"/>
      <c r="C657" s="295" t="s">
        <v>902</v>
      </c>
      <c r="D657" s="295" t="s">
        <v>1347</v>
      </c>
      <c r="E657" s="296" t="s">
        <v>1855</v>
      </c>
      <c r="F657" s="297" t="s">
        <v>1856</v>
      </c>
      <c r="G657" s="298" t="s">
        <v>483</v>
      </c>
      <c r="H657" s="299">
        <v>1.0109999999999999</v>
      </c>
      <c r="I657" s="300"/>
      <c r="J657" s="301">
        <f>ROUND(I657*H657,2)</f>
        <v>0</v>
      </c>
      <c r="K657" s="297" t="s">
        <v>356</v>
      </c>
      <c r="L657" s="302"/>
      <c r="M657" s="303" t="s">
        <v>1</v>
      </c>
      <c r="N657" s="304" t="s">
        <v>41</v>
      </c>
      <c r="O657" s="92"/>
      <c r="P657" s="238">
        <f>O657*H657</f>
        <v>0</v>
      </c>
      <c r="Q657" s="238">
        <v>1</v>
      </c>
      <c r="R657" s="238">
        <f>Q657*H657</f>
        <v>1.0109999999999999</v>
      </c>
      <c r="S657" s="238">
        <v>0</v>
      </c>
      <c r="T657" s="239">
        <f>S657*H657</f>
        <v>0</v>
      </c>
      <c r="U657" s="39"/>
      <c r="V657" s="39"/>
      <c r="W657" s="39"/>
      <c r="X657" s="39"/>
      <c r="Y657" s="39"/>
      <c r="Z657" s="39"/>
      <c r="AA657" s="39"/>
      <c r="AB657" s="39"/>
      <c r="AC657" s="39"/>
      <c r="AD657" s="39"/>
      <c r="AE657" s="39"/>
      <c r="AR657" s="240" t="s">
        <v>468</v>
      </c>
      <c r="AT657" s="240" t="s">
        <v>1347</v>
      </c>
      <c r="AU657" s="240" t="s">
        <v>86</v>
      </c>
      <c r="AY657" s="18" t="s">
        <v>350</v>
      </c>
      <c r="BE657" s="241">
        <f>IF(N657="základní",J657,0)</f>
        <v>0</v>
      </c>
      <c r="BF657" s="241">
        <f>IF(N657="snížená",J657,0)</f>
        <v>0</v>
      </c>
      <c r="BG657" s="241">
        <f>IF(N657="zákl. přenesená",J657,0)</f>
        <v>0</v>
      </c>
      <c r="BH657" s="241">
        <f>IF(N657="sníž. přenesená",J657,0)</f>
        <v>0</v>
      </c>
      <c r="BI657" s="241">
        <f>IF(N657="nulová",J657,0)</f>
        <v>0</v>
      </c>
      <c r="BJ657" s="18" t="s">
        <v>84</v>
      </c>
      <c r="BK657" s="241">
        <f>ROUND(I657*H657,2)</f>
        <v>0</v>
      </c>
      <c r="BL657" s="18" t="s">
        <v>357</v>
      </c>
      <c r="BM657" s="240" t="s">
        <v>1857</v>
      </c>
    </row>
    <row r="658" s="2" customFormat="1">
      <c r="A658" s="39"/>
      <c r="B658" s="40"/>
      <c r="C658" s="41"/>
      <c r="D658" s="242" t="s">
        <v>359</v>
      </c>
      <c r="E658" s="41"/>
      <c r="F658" s="243" t="s">
        <v>1856</v>
      </c>
      <c r="G658" s="41"/>
      <c r="H658" s="41"/>
      <c r="I658" s="244"/>
      <c r="J658" s="41"/>
      <c r="K658" s="41"/>
      <c r="L658" s="45"/>
      <c r="M658" s="245"/>
      <c r="N658" s="246"/>
      <c r="O658" s="92"/>
      <c r="P658" s="92"/>
      <c r="Q658" s="92"/>
      <c r="R658" s="92"/>
      <c r="S658" s="92"/>
      <c r="T658" s="93"/>
      <c r="U658" s="39"/>
      <c r="V658" s="39"/>
      <c r="W658" s="39"/>
      <c r="X658" s="39"/>
      <c r="Y658" s="39"/>
      <c r="Z658" s="39"/>
      <c r="AA658" s="39"/>
      <c r="AB658" s="39"/>
      <c r="AC658" s="39"/>
      <c r="AD658" s="39"/>
      <c r="AE658" s="39"/>
      <c r="AT658" s="18" t="s">
        <v>359</v>
      </c>
      <c r="AU658" s="18" t="s">
        <v>86</v>
      </c>
    </row>
    <row r="659" s="15" customFormat="1">
      <c r="A659" s="15"/>
      <c r="B659" s="269"/>
      <c r="C659" s="270"/>
      <c r="D659" s="242" t="s">
        <v>361</v>
      </c>
      <c r="E659" s="271" t="s">
        <v>1</v>
      </c>
      <c r="F659" s="272" t="s">
        <v>1762</v>
      </c>
      <c r="G659" s="270"/>
      <c r="H659" s="271" t="s">
        <v>1</v>
      </c>
      <c r="I659" s="273"/>
      <c r="J659" s="270"/>
      <c r="K659" s="270"/>
      <c r="L659" s="274"/>
      <c r="M659" s="275"/>
      <c r="N659" s="276"/>
      <c r="O659" s="276"/>
      <c r="P659" s="276"/>
      <c r="Q659" s="276"/>
      <c r="R659" s="276"/>
      <c r="S659" s="276"/>
      <c r="T659" s="277"/>
      <c r="U659" s="15"/>
      <c r="V659" s="15"/>
      <c r="W659" s="15"/>
      <c r="X659" s="15"/>
      <c r="Y659" s="15"/>
      <c r="Z659" s="15"/>
      <c r="AA659" s="15"/>
      <c r="AB659" s="15"/>
      <c r="AC659" s="15"/>
      <c r="AD659" s="15"/>
      <c r="AE659" s="15"/>
      <c r="AT659" s="278" t="s">
        <v>361</v>
      </c>
      <c r="AU659" s="278" t="s">
        <v>86</v>
      </c>
      <c r="AV659" s="15" t="s">
        <v>84</v>
      </c>
      <c r="AW659" s="15" t="s">
        <v>32</v>
      </c>
      <c r="AX659" s="15" t="s">
        <v>76</v>
      </c>
      <c r="AY659" s="278" t="s">
        <v>350</v>
      </c>
    </row>
    <row r="660" s="13" customFormat="1">
      <c r="A660" s="13"/>
      <c r="B660" s="247"/>
      <c r="C660" s="248"/>
      <c r="D660" s="242" t="s">
        <v>361</v>
      </c>
      <c r="E660" s="249" t="s">
        <v>1</v>
      </c>
      <c r="F660" s="250" t="s">
        <v>1858</v>
      </c>
      <c r="G660" s="248"/>
      <c r="H660" s="251">
        <v>1.0109999999999999</v>
      </c>
      <c r="I660" s="252"/>
      <c r="J660" s="248"/>
      <c r="K660" s="248"/>
      <c r="L660" s="253"/>
      <c r="M660" s="254"/>
      <c r="N660" s="255"/>
      <c r="O660" s="255"/>
      <c r="P660" s="255"/>
      <c r="Q660" s="255"/>
      <c r="R660" s="255"/>
      <c r="S660" s="255"/>
      <c r="T660" s="256"/>
      <c r="U660" s="13"/>
      <c r="V660" s="13"/>
      <c r="W660" s="13"/>
      <c r="X660" s="13"/>
      <c r="Y660" s="13"/>
      <c r="Z660" s="13"/>
      <c r="AA660" s="13"/>
      <c r="AB660" s="13"/>
      <c r="AC660" s="13"/>
      <c r="AD660" s="13"/>
      <c r="AE660" s="13"/>
      <c r="AT660" s="257" t="s">
        <v>361</v>
      </c>
      <c r="AU660" s="257" t="s">
        <v>86</v>
      </c>
      <c r="AV660" s="13" t="s">
        <v>86</v>
      </c>
      <c r="AW660" s="13" t="s">
        <v>32</v>
      </c>
      <c r="AX660" s="13" t="s">
        <v>84</v>
      </c>
      <c r="AY660" s="257" t="s">
        <v>350</v>
      </c>
    </row>
    <row r="661" s="2" customFormat="1" ht="21.75" customHeight="1">
      <c r="A661" s="39"/>
      <c r="B661" s="40"/>
      <c r="C661" s="295" t="s">
        <v>1859</v>
      </c>
      <c r="D661" s="295" t="s">
        <v>1347</v>
      </c>
      <c r="E661" s="296" t="s">
        <v>1860</v>
      </c>
      <c r="F661" s="297" t="s">
        <v>1861</v>
      </c>
      <c r="G661" s="298" t="s">
        <v>483</v>
      </c>
      <c r="H661" s="299">
        <v>4.585</v>
      </c>
      <c r="I661" s="300"/>
      <c r="J661" s="301">
        <f>ROUND(I661*H661,2)</f>
        <v>0</v>
      </c>
      <c r="K661" s="297" t="s">
        <v>356</v>
      </c>
      <c r="L661" s="302"/>
      <c r="M661" s="303" t="s">
        <v>1</v>
      </c>
      <c r="N661" s="304" t="s">
        <v>41</v>
      </c>
      <c r="O661" s="92"/>
      <c r="P661" s="238">
        <f>O661*H661</f>
        <v>0</v>
      </c>
      <c r="Q661" s="238">
        <v>1</v>
      </c>
      <c r="R661" s="238">
        <f>Q661*H661</f>
        <v>4.585</v>
      </c>
      <c r="S661" s="238">
        <v>0</v>
      </c>
      <c r="T661" s="239">
        <f>S661*H661</f>
        <v>0</v>
      </c>
      <c r="U661" s="39"/>
      <c r="V661" s="39"/>
      <c r="W661" s="39"/>
      <c r="X661" s="39"/>
      <c r="Y661" s="39"/>
      <c r="Z661" s="39"/>
      <c r="AA661" s="39"/>
      <c r="AB661" s="39"/>
      <c r="AC661" s="39"/>
      <c r="AD661" s="39"/>
      <c r="AE661" s="39"/>
      <c r="AR661" s="240" t="s">
        <v>468</v>
      </c>
      <c r="AT661" s="240" t="s">
        <v>1347</v>
      </c>
      <c r="AU661" s="240" t="s">
        <v>86</v>
      </c>
      <c r="AY661" s="18" t="s">
        <v>350</v>
      </c>
      <c r="BE661" s="241">
        <f>IF(N661="základní",J661,0)</f>
        <v>0</v>
      </c>
      <c r="BF661" s="241">
        <f>IF(N661="snížená",J661,0)</f>
        <v>0</v>
      </c>
      <c r="BG661" s="241">
        <f>IF(N661="zákl. přenesená",J661,0)</f>
        <v>0</v>
      </c>
      <c r="BH661" s="241">
        <f>IF(N661="sníž. přenesená",J661,0)</f>
        <v>0</v>
      </c>
      <c r="BI661" s="241">
        <f>IF(N661="nulová",J661,0)</f>
        <v>0</v>
      </c>
      <c r="BJ661" s="18" t="s">
        <v>84</v>
      </c>
      <c r="BK661" s="241">
        <f>ROUND(I661*H661,2)</f>
        <v>0</v>
      </c>
      <c r="BL661" s="18" t="s">
        <v>357</v>
      </c>
      <c r="BM661" s="240" t="s">
        <v>1862</v>
      </c>
    </row>
    <row r="662" s="2" customFormat="1">
      <c r="A662" s="39"/>
      <c r="B662" s="40"/>
      <c r="C662" s="41"/>
      <c r="D662" s="242" t="s">
        <v>359</v>
      </c>
      <c r="E662" s="41"/>
      <c r="F662" s="243" t="s">
        <v>1861</v>
      </c>
      <c r="G662" s="41"/>
      <c r="H662" s="41"/>
      <c r="I662" s="244"/>
      <c r="J662" s="41"/>
      <c r="K662" s="41"/>
      <c r="L662" s="45"/>
      <c r="M662" s="245"/>
      <c r="N662" s="246"/>
      <c r="O662" s="92"/>
      <c r="P662" s="92"/>
      <c r="Q662" s="92"/>
      <c r="R662" s="92"/>
      <c r="S662" s="92"/>
      <c r="T662" s="93"/>
      <c r="U662" s="39"/>
      <c r="V662" s="39"/>
      <c r="W662" s="39"/>
      <c r="X662" s="39"/>
      <c r="Y662" s="39"/>
      <c r="Z662" s="39"/>
      <c r="AA662" s="39"/>
      <c r="AB662" s="39"/>
      <c r="AC662" s="39"/>
      <c r="AD662" s="39"/>
      <c r="AE662" s="39"/>
      <c r="AT662" s="18" t="s">
        <v>359</v>
      </c>
      <c r="AU662" s="18" t="s">
        <v>86</v>
      </c>
    </row>
    <row r="663" s="15" customFormat="1">
      <c r="A663" s="15"/>
      <c r="B663" s="269"/>
      <c r="C663" s="270"/>
      <c r="D663" s="242" t="s">
        <v>361</v>
      </c>
      <c r="E663" s="271" t="s">
        <v>1</v>
      </c>
      <c r="F663" s="272" t="s">
        <v>1764</v>
      </c>
      <c r="G663" s="270"/>
      <c r="H663" s="271" t="s">
        <v>1</v>
      </c>
      <c r="I663" s="273"/>
      <c r="J663" s="270"/>
      <c r="K663" s="270"/>
      <c r="L663" s="274"/>
      <c r="M663" s="275"/>
      <c r="N663" s="276"/>
      <c r="O663" s="276"/>
      <c r="P663" s="276"/>
      <c r="Q663" s="276"/>
      <c r="R663" s="276"/>
      <c r="S663" s="276"/>
      <c r="T663" s="277"/>
      <c r="U663" s="15"/>
      <c r="V663" s="15"/>
      <c r="W663" s="15"/>
      <c r="X663" s="15"/>
      <c r="Y663" s="15"/>
      <c r="Z663" s="15"/>
      <c r="AA663" s="15"/>
      <c r="AB663" s="15"/>
      <c r="AC663" s="15"/>
      <c r="AD663" s="15"/>
      <c r="AE663" s="15"/>
      <c r="AT663" s="278" t="s">
        <v>361</v>
      </c>
      <c r="AU663" s="278" t="s">
        <v>86</v>
      </c>
      <c r="AV663" s="15" t="s">
        <v>84</v>
      </c>
      <c r="AW663" s="15" t="s">
        <v>32</v>
      </c>
      <c r="AX663" s="15" t="s">
        <v>76</v>
      </c>
      <c r="AY663" s="278" t="s">
        <v>350</v>
      </c>
    </row>
    <row r="664" s="13" customFormat="1">
      <c r="A664" s="13"/>
      <c r="B664" s="247"/>
      <c r="C664" s="248"/>
      <c r="D664" s="242" t="s">
        <v>361</v>
      </c>
      <c r="E664" s="249" t="s">
        <v>1</v>
      </c>
      <c r="F664" s="250" t="s">
        <v>1863</v>
      </c>
      <c r="G664" s="248"/>
      <c r="H664" s="251">
        <v>4.585</v>
      </c>
      <c r="I664" s="252"/>
      <c r="J664" s="248"/>
      <c r="K664" s="248"/>
      <c r="L664" s="253"/>
      <c r="M664" s="254"/>
      <c r="N664" s="255"/>
      <c r="O664" s="255"/>
      <c r="P664" s="255"/>
      <c r="Q664" s="255"/>
      <c r="R664" s="255"/>
      <c r="S664" s="255"/>
      <c r="T664" s="256"/>
      <c r="U664" s="13"/>
      <c r="V664" s="13"/>
      <c r="W664" s="13"/>
      <c r="X664" s="13"/>
      <c r="Y664" s="13"/>
      <c r="Z664" s="13"/>
      <c r="AA664" s="13"/>
      <c r="AB664" s="13"/>
      <c r="AC664" s="13"/>
      <c r="AD664" s="13"/>
      <c r="AE664" s="13"/>
      <c r="AT664" s="257" t="s">
        <v>361</v>
      </c>
      <c r="AU664" s="257" t="s">
        <v>86</v>
      </c>
      <c r="AV664" s="13" t="s">
        <v>86</v>
      </c>
      <c r="AW664" s="13" t="s">
        <v>32</v>
      </c>
      <c r="AX664" s="13" t="s">
        <v>84</v>
      </c>
      <c r="AY664" s="257" t="s">
        <v>350</v>
      </c>
    </row>
    <row r="665" s="2" customFormat="1" ht="24.15" customHeight="1">
      <c r="A665" s="39"/>
      <c r="B665" s="40"/>
      <c r="C665" s="229" t="s">
        <v>1864</v>
      </c>
      <c r="D665" s="229" t="s">
        <v>352</v>
      </c>
      <c r="E665" s="230" t="s">
        <v>1865</v>
      </c>
      <c r="F665" s="231" t="s">
        <v>1866</v>
      </c>
      <c r="G665" s="232" t="s">
        <v>483</v>
      </c>
      <c r="H665" s="233">
        <v>4.0970000000000004</v>
      </c>
      <c r="I665" s="234"/>
      <c r="J665" s="235">
        <f>ROUND(I665*H665,2)</f>
        <v>0</v>
      </c>
      <c r="K665" s="231" t="s">
        <v>356</v>
      </c>
      <c r="L665" s="45"/>
      <c r="M665" s="236" t="s">
        <v>1</v>
      </c>
      <c r="N665" s="237" t="s">
        <v>41</v>
      </c>
      <c r="O665" s="92"/>
      <c r="P665" s="238">
        <f>O665*H665</f>
        <v>0</v>
      </c>
      <c r="Q665" s="238">
        <v>0.0085500000000000003</v>
      </c>
      <c r="R665" s="238">
        <f>Q665*H665</f>
        <v>0.035029350000000008</v>
      </c>
      <c r="S665" s="238">
        <v>0</v>
      </c>
      <c r="T665" s="239">
        <f>S665*H665</f>
        <v>0</v>
      </c>
      <c r="U665" s="39"/>
      <c r="V665" s="39"/>
      <c r="W665" s="39"/>
      <c r="X665" s="39"/>
      <c r="Y665" s="39"/>
      <c r="Z665" s="39"/>
      <c r="AA665" s="39"/>
      <c r="AB665" s="39"/>
      <c r="AC665" s="39"/>
      <c r="AD665" s="39"/>
      <c r="AE665" s="39"/>
      <c r="AR665" s="240" t="s">
        <v>357</v>
      </c>
      <c r="AT665" s="240" t="s">
        <v>352</v>
      </c>
      <c r="AU665" s="240" t="s">
        <v>86</v>
      </c>
      <c r="AY665" s="18" t="s">
        <v>350</v>
      </c>
      <c r="BE665" s="241">
        <f>IF(N665="základní",J665,0)</f>
        <v>0</v>
      </c>
      <c r="BF665" s="241">
        <f>IF(N665="snížená",J665,0)</f>
        <v>0</v>
      </c>
      <c r="BG665" s="241">
        <f>IF(N665="zákl. přenesená",J665,0)</f>
        <v>0</v>
      </c>
      <c r="BH665" s="241">
        <f>IF(N665="sníž. přenesená",J665,0)</f>
        <v>0</v>
      </c>
      <c r="BI665" s="241">
        <f>IF(N665="nulová",J665,0)</f>
        <v>0</v>
      </c>
      <c r="BJ665" s="18" t="s">
        <v>84</v>
      </c>
      <c r="BK665" s="241">
        <f>ROUND(I665*H665,2)</f>
        <v>0</v>
      </c>
      <c r="BL665" s="18" t="s">
        <v>357</v>
      </c>
      <c r="BM665" s="240" t="s">
        <v>1867</v>
      </c>
    </row>
    <row r="666" s="2" customFormat="1">
      <c r="A666" s="39"/>
      <c r="B666" s="40"/>
      <c r="C666" s="41"/>
      <c r="D666" s="242" t="s">
        <v>359</v>
      </c>
      <c r="E666" s="41"/>
      <c r="F666" s="243" t="s">
        <v>1868</v>
      </c>
      <c r="G666" s="41"/>
      <c r="H666" s="41"/>
      <c r="I666" s="244"/>
      <c r="J666" s="41"/>
      <c r="K666" s="41"/>
      <c r="L666" s="45"/>
      <c r="M666" s="245"/>
      <c r="N666" s="246"/>
      <c r="O666" s="92"/>
      <c r="P666" s="92"/>
      <c r="Q666" s="92"/>
      <c r="R666" s="92"/>
      <c r="S666" s="92"/>
      <c r="T666" s="93"/>
      <c r="U666" s="39"/>
      <c r="V666" s="39"/>
      <c r="W666" s="39"/>
      <c r="X666" s="39"/>
      <c r="Y666" s="39"/>
      <c r="Z666" s="39"/>
      <c r="AA666" s="39"/>
      <c r="AB666" s="39"/>
      <c r="AC666" s="39"/>
      <c r="AD666" s="39"/>
      <c r="AE666" s="39"/>
      <c r="AT666" s="18" t="s">
        <v>359</v>
      </c>
      <c r="AU666" s="18" t="s">
        <v>86</v>
      </c>
    </row>
    <row r="667" s="15" customFormat="1">
      <c r="A667" s="15"/>
      <c r="B667" s="269"/>
      <c r="C667" s="270"/>
      <c r="D667" s="242" t="s">
        <v>361</v>
      </c>
      <c r="E667" s="271" t="s">
        <v>1</v>
      </c>
      <c r="F667" s="272" t="s">
        <v>1764</v>
      </c>
      <c r="G667" s="270"/>
      <c r="H667" s="271" t="s">
        <v>1</v>
      </c>
      <c r="I667" s="273"/>
      <c r="J667" s="270"/>
      <c r="K667" s="270"/>
      <c r="L667" s="274"/>
      <c r="M667" s="275"/>
      <c r="N667" s="276"/>
      <c r="O667" s="276"/>
      <c r="P667" s="276"/>
      <c r="Q667" s="276"/>
      <c r="R667" s="276"/>
      <c r="S667" s="276"/>
      <c r="T667" s="277"/>
      <c r="U667" s="15"/>
      <c r="V667" s="15"/>
      <c r="W667" s="15"/>
      <c r="X667" s="15"/>
      <c r="Y667" s="15"/>
      <c r="Z667" s="15"/>
      <c r="AA667" s="15"/>
      <c r="AB667" s="15"/>
      <c r="AC667" s="15"/>
      <c r="AD667" s="15"/>
      <c r="AE667" s="15"/>
      <c r="AT667" s="278" t="s">
        <v>361</v>
      </c>
      <c r="AU667" s="278" t="s">
        <v>86</v>
      </c>
      <c r="AV667" s="15" t="s">
        <v>84</v>
      </c>
      <c r="AW667" s="15" t="s">
        <v>32</v>
      </c>
      <c r="AX667" s="15" t="s">
        <v>76</v>
      </c>
      <c r="AY667" s="278" t="s">
        <v>350</v>
      </c>
    </row>
    <row r="668" s="13" customFormat="1">
      <c r="A668" s="13"/>
      <c r="B668" s="247"/>
      <c r="C668" s="248"/>
      <c r="D668" s="242" t="s">
        <v>361</v>
      </c>
      <c r="E668" s="249" t="s">
        <v>1</v>
      </c>
      <c r="F668" s="250" t="s">
        <v>1869</v>
      </c>
      <c r="G668" s="248"/>
      <c r="H668" s="251">
        <v>2.5110000000000001</v>
      </c>
      <c r="I668" s="252"/>
      <c r="J668" s="248"/>
      <c r="K668" s="248"/>
      <c r="L668" s="253"/>
      <c r="M668" s="254"/>
      <c r="N668" s="255"/>
      <c r="O668" s="255"/>
      <c r="P668" s="255"/>
      <c r="Q668" s="255"/>
      <c r="R668" s="255"/>
      <c r="S668" s="255"/>
      <c r="T668" s="256"/>
      <c r="U668" s="13"/>
      <c r="V668" s="13"/>
      <c r="W668" s="13"/>
      <c r="X668" s="13"/>
      <c r="Y668" s="13"/>
      <c r="Z668" s="13"/>
      <c r="AA668" s="13"/>
      <c r="AB668" s="13"/>
      <c r="AC668" s="13"/>
      <c r="AD668" s="13"/>
      <c r="AE668" s="13"/>
      <c r="AT668" s="257" t="s">
        <v>361</v>
      </c>
      <c r="AU668" s="257" t="s">
        <v>86</v>
      </c>
      <c r="AV668" s="13" t="s">
        <v>86</v>
      </c>
      <c r="AW668" s="13" t="s">
        <v>32</v>
      </c>
      <c r="AX668" s="13" t="s">
        <v>76</v>
      </c>
      <c r="AY668" s="257" t="s">
        <v>350</v>
      </c>
    </row>
    <row r="669" s="15" customFormat="1">
      <c r="A669" s="15"/>
      <c r="B669" s="269"/>
      <c r="C669" s="270"/>
      <c r="D669" s="242" t="s">
        <v>361</v>
      </c>
      <c r="E669" s="271" t="s">
        <v>1</v>
      </c>
      <c r="F669" s="272" t="s">
        <v>1767</v>
      </c>
      <c r="G669" s="270"/>
      <c r="H669" s="271" t="s">
        <v>1</v>
      </c>
      <c r="I669" s="273"/>
      <c r="J669" s="270"/>
      <c r="K669" s="270"/>
      <c r="L669" s="274"/>
      <c r="M669" s="275"/>
      <c r="N669" s="276"/>
      <c r="O669" s="276"/>
      <c r="P669" s="276"/>
      <c r="Q669" s="276"/>
      <c r="R669" s="276"/>
      <c r="S669" s="276"/>
      <c r="T669" s="277"/>
      <c r="U669" s="15"/>
      <c r="V669" s="15"/>
      <c r="W669" s="15"/>
      <c r="X669" s="15"/>
      <c r="Y669" s="15"/>
      <c r="Z669" s="15"/>
      <c r="AA669" s="15"/>
      <c r="AB669" s="15"/>
      <c r="AC669" s="15"/>
      <c r="AD669" s="15"/>
      <c r="AE669" s="15"/>
      <c r="AT669" s="278" t="s">
        <v>361</v>
      </c>
      <c r="AU669" s="278" t="s">
        <v>86</v>
      </c>
      <c r="AV669" s="15" t="s">
        <v>84</v>
      </c>
      <c r="AW669" s="15" t="s">
        <v>32</v>
      </c>
      <c r="AX669" s="15" t="s">
        <v>76</v>
      </c>
      <c r="AY669" s="278" t="s">
        <v>350</v>
      </c>
    </row>
    <row r="670" s="13" customFormat="1">
      <c r="A670" s="13"/>
      <c r="B670" s="247"/>
      <c r="C670" s="248"/>
      <c r="D670" s="242" t="s">
        <v>361</v>
      </c>
      <c r="E670" s="249" t="s">
        <v>1</v>
      </c>
      <c r="F670" s="250" t="s">
        <v>1870</v>
      </c>
      <c r="G670" s="248"/>
      <c r="H670" s="251">
        <v>1.5860000000000001</v>
      </c>
      <c r="I670" s="252"/>
      <c r="J670" s="248"/>
      <c r="K670" s="248"/>
      <c r="L670" s="253"/>
      <c r="M670" s="254"/>
      <c r="N670" s="255"/>
      <c r="O670" s="255"/>
      <c r="P670" s="255"/>
      <c r="Q670" s="255"/>
      <c r="R670" s="255"/>
      <c r="S670" s="255"/>
      <c r="T670" s="256"/>
      <c r="U670" s="13"/>
      <c r="V670" s="13"/>
      <c r="W670" s="13"/>
      <c r="X670" s="13"/>
      <c r="Y670" s="13"/>
      <c r="Z670" s="13"/>
      <c r="AA670" s="13"/>
      <c r="AB670" s="13"/>
      <c r="AC670" s="13"/>
      <c r="AD670" s="13"/>
      <c r="AE670" s="13"/>
      <c r="AT670" s="257" t="s">
        <v>361</v>
      </c>
      <c r="AU670" s="257" t="s">
        <v>86</v>
      </c>
      <c r="AV670" s="13" t="s">
        <v>86</v>
      </c>
      <c r="AW670" s="13" t="s">
        <v>32</v>
      </c>
      <c r="AX670" s="13" t="s">
        <v>76</v>
      </c>
      <c r="AY670" s="257" t="s">
        <v>350</v>
      </c>
    </row>
    <row r="671" s="14" customFormat="1">
      <c r="A671" s="14"/>
      <c r="B671" s="258"/>
      <c r="C671" s="259"/>
      <c r="D671" s="242" t="s">
        <v>361</v>
      </c>
      <c r="E671" s="260" t="s">
        <v>1</v>
      </c>
      <c r="F671" s="261" t="s">
        <v>364</v>
      </c>
      <c r="G671" s="259"/>
      <c r="H671" s="262">
        <v>4.0970000000000004</v>
      </c>
      <c r="I671" s="263"/>
      <c r="J671" s="259"/>
      <c r="K671" s="259"/>
      <c r="L671" s="264"/>
      <c r="M671" s="265"/>
      <c r="N671" s="266"/>
      <c r="O671" s="266"/>
      <c r="P671" s="266"/>
      <c r="Q671" s="266"/>
      <c r="R671" s="266"/>
      <c r="S671" s="266"/>
      <c r="T671" s="267"/>
      <c r="U671" s="14"/>
      <c r="V671" s="14"/>
      <c r="W671" s="14"/>
      <c r="X671" s="14"/>
      <c r="Y671" s="14"/>
      <c r="Z671" s="14"/>
      <c r="AA671" s="14"/>
      <c r="AB671" s="14"/>
      <c r="AC671" s="14"/>
      <c r="AD671" s="14"/>
      <c r="AE671" s="14"/>
      <c r="AT671" s="268" t="s">
        <v>361</v>
      </c>
      <c r="AU671" s="268" t="s">
        <v>86</v>
      </c>
      <c r="AV671" s="14" t="s">
        <v>357</v>
      </c>
      <c r="AW671" s="14" t="s">
        <v>32</v>
      </c>
      <c r="AX671" s="14" t="s">
        <v>84</v>
      </c>
      <c r="AY671" s="268" t="s">
        <v>350</v>
      </c>
    </row>
    <row r="672" s="2" customFormat="1" ht="21.75" customHeight="1">
      <c r="A672" s="39"/>
      <c r="B672" s="40"/>
      <c r="C672" s="295" t="s">
        <v>1871</v>
      </c>
      <c r="D672" s="295" t="s">
        <v>1347</v>
      </c>
      <c r="E672" s="296" t="s">
        <v>1872</v>
      </c>
      <c r="F672" s="297" t="s">
        <v>1873</v>
      </c>
      <c r="G672" s="298" t="s">
        <v>483</v>
      </c>
      <c r="H672" s="299">
        <v>2.762</v>
      </c>
      <c r="I672" s="300"/>
      <c r="J672" s="301">
        <f>ROUND(I672*H672,2)</f>
        <v>0</v>
      </c>
      <c r="K672" s="297" t="s">
        <v>356</v>
      </c>
      <c r="L672" s="302"/>
      <c r="M672" s="303" t="s">
        <v>1</v>
      </c>
      <c r="N672" s="304" t="s">
        <v>41</v>
      </c>
      <c r="O672" s="92"/>
      <c r="P672" s="238">
        <f>O672*H672</f>
        <v>0</v>
      </c>
      <c r="Q672" s="238">
        <v>1</v>
      </c>
      <c r="R672" s="238">
        <f>Q672*H672</f>
        <v>2.762</v>
      </c>
      <c r="S672" s="238">
        <v>0</v>
      </c>
      <c r="T672" s="239">
        <f>S672*H672</f>
        <v>0</v>
      </c>
      <c r="U672" s="39"/>
      <c r="V672" s="39"/>
      <c r="W672" s="39"/>
      <c r="X672" s="39"/>
      <c r="Y672" s="39"/>
      <c r="Z672" s="39"/>
      <c r="AA672" s="39"/>
      <c r="AB672" s="39"/>
      <c r="AC672" s="39"/>
      <c r="AD672" s="39"/>
      <c r="AE672" s="39"/>
      <c r="AR672" s="240" t="s">
        <v>468</v>
      </c>
      <c r="AT672" s="240" t="s">
        <v>1347</v>
      </c>
      <c r="AU672" s="240" t="s">
        <v>86</v>
      </c>
      <c r="AY672" s="18" t="s">
        <v>350</v>
      </c>
      <c r="BE672" s="241">
        <f>IF(N672="základní",J672,0)</f>
        <v>0</v>
      </c>
      <c r="BF672" s="241">
        <f>IF(N672="snížená",J672,0)</f>
        <v>0</v>
      </c>
      <c r="BG672" s="241">
        <f>IF(N672="zákl. přenesená",J672,0)</f>
        <v>0</v>
      </c>
      <c r="BH672" s="241">
        <f>IF(N672="sníž. přenesená",J672,0)</f>
        <v>0</v>
      </c>
      <c r="BI672" s="241">
        <f>IF(N672="nulová",J672,0)</f>
        <v>0</v>
      </c>
      <c r="BJ672" s="18" t="s">
        <v>84</v>
      </c>
      <c r="BK672" s="241">
        <f>ROUND(I672*H672,2)</f>
        <v>0</v>
      </c>
      <c r="BL672" s="18" t="s">
        <v>357</v>
      </c>
      <c r="BM672" s="240" t="s">
        <v>1874</v>
      </c>
    </row>
    <row r="673" s="2" customFormat="1">
      <c r="A673" s="39"/>
      <c r="B673" s="40"/>
      <c r="C673" s="41"/>
      <c r="D673" s="242" t="s">
        <v>359</v>
      </c>
      <c r="E673" s="41"/>
      <c r="F673" s="243" t="s">
        <v>1873</v>
      </c>
      <c r="G673" s="41"/>
      <c r="H673" s="41"/>
      <c r="I673" s="244"/>
      <c r="J673" s="41"/>
      <c r="K673" s="41"/>
      <c r="L673" s="45"/>
      <c r="M673" s="245"/>
      <c r="N673" s="246"/>
      <c r="O673" s="92"/>
      <c r="P673" s="92"/>
      <c r="Q673" s="92"/>
      <c r="R673" s="92"/>
      <c r="S673" s="92"/>
      <c r="T673" s="93"/>
      <c r="U673" s="39"/>
      <c r="V673" s="39"/>
      <c r="W673" s="39"/>
      <c r="X673" s="39"/>
      <c r="Y673" s="39"/>
      <c r="Z673" s="39"/>
      <c r="AA673" s="39"/>
      <c r="AB673" s="39"/>
      <c r="AC673" s="39"/>
      <c r="AD673" s="39"/>
      <c r="AE673" s="39"/>
      <c r="AT673" s="18" t="s">
        <v>359</v>
      </c>
      <c r="AU673" s="18" t="s">
        <v>86</v>
      </c>
    </row>
    <row r="674" s="15" customFormat="1">
      <c r="A674" s="15"/>
      <c r="B674" s="269"/>
      <c r="C674" s="270"/>
      <c r="D674" s="242" t="s">
        <v>361</v>
      </c>
      <c r="E674" s="271" t="s">
        <v>1</v>
      </c>
      <c r="F674" s="272" t="s">
        <v>1764</v>
      </c>
      <c r="G674" s="270"/>
      <c r="H674" s="271" t="s">
        <v>1</v>
      </c>
      <c r="I674" s="273"/>
      <c r="J674" s="270"/>
      <c r="K674" s="270"/>
      <c r="L674" s="274"/>
      <c r="M674" s="275"/>
      <c r="N674" s="276"/>
      <c r="O674" s="276"/>
      <c r="P674" s="276"/>
      <c r="Q674" s="276"/>
      <c r="R674" s="276"/>
      <c r="S674" s="276"/>
      <c r="T674" s="277"/>
      <c r="U674" s="15"/>
      <c r="V674" s="15"/>
      <c r="W674" s="15"/>
      <c r="X674" s="15"/>
      <c r="Y674" s="15"/>
      <c r="Z674" s="15"/>
      <c r="AA674" s="15"/>
      <c r="AB674" s="15"/>
      <c r="AC674" s="15"/>
      <c r="AD674" s="15"/>
      <c r="AE674" s="15"/>
      <c r="AT674" s="278" t="s">
        <v>361</v>
      </c>
      <c r="AU674" s="278" t="s">
        <v>86</v>
      </c>
      <c r="AV674" s="15" t="s">
        <v>84</v>
      </c>
      <c r="AW674" s="15" t="s">
        <v>32</v>
      </c>
      <c r="AX674" s="15" t="s">
        <v>76</v>
      </c>
      <c r="AY674" s="278" t="s">
        <v>350</v>
      </c>
    </row>
    <row r="675" s="13" customFormat="1">
      <c r="A675" s="13"/>
      <c r="B675" s="247"/>
      <c r="C675" s="248"/>
      <c r="D675" s="242" t="s">
        <v>361</v>
      </c>
      <c r="E675" s="249" t="s">
        <v>1</v>
      </c>
      <c r="F675" s="250" t="s">
        <v>1875</v>
      </c>
      <c r="G675" s="248"/>
      <c r="H675" s="251">
        <v>2.762</v>
      </c>
      <c r="I675" s="252"/>
      <c r="J675" s="248"/>
      <c r="K675" s="248"/>
      <c r="L675" s="253"/>
      <c r="M675" s="254"/>
      <c r="N675" s="255"/>
      <c r="O675" s="255"/>
      <c r="P675" s="255"/>
      <c r="Q675" s="255"/>
      <c r="R675" s="255"/>
      <c r="S675" s="255"/>
      <c r="T675" s="256"/>
      <c r="U675" s="13"/>
      <c r="V675" s="13"/>
      <c r="W675" s="13"/>
      <c r="X675" s="13"/>
      <c r="Y675" s="13"/>
      <c r="Z675" s="13"/>
      <c r="AA675" s="13"/>
      <c r="AB675" s="13"/>
      <c r="AC675" s="13"/>
      <c r="AD675" s="13"/>
      <c r="AE675" s="13"/>
      <c r="AT675" s="257" t="s">
        <v>361</v>
      </c>
      <c r="AU675" s="257" t="s">
        <v>86</v>
      </c>
      <c r="AV675" s="13" t="s">
        <v>86</v>
      </c>
      <c r="AW675" s="13" t="s">
        <v>32</v>
      </c>
      <c r="AX675" s="13" t="s">
        <v>84</v>
      </c>
      <c r="AY675" s="257" t="s">
        <v>350</v>
      </c>
    </row>
    <row r="676" s="2" customFormat="1" ht="21.75" customHeight="1">
      <c r="A676" s="39"/>
      <c r="B676" s="40"/>
      <c r="C676" s="295" t="s">
        <v>1876</v>
      </c>
      <c r="D676" s="295" t="s">
        <v>1347</v>
      </c>
      <c r="E676" s="296" t="s">
        <v>1877</v>
      </c>
      <c r="F676" s="297" t="s">
        <v>1878</v>
      </c>
      <c r="G676" s="298" t="s">
        <v>483</v>
      </c>
      <c r="H676" s="299">
        <v>1.7450000000000001</v>
      </c>
      <c r="I676" s="300"/>
      <c r="J676" s="301">
        <f>ROUND(I676*H676,2)</f>
        <v>0</v>
      </c>
      <c r="K676" s="297" t="s">
        <v>356</v>
      </c>
      <c r="L676" s="302"/>
      <c r="M676" s="303" t="s">
        <v>1</v>
      </c>
      <c r="N676" s="304" t="s">
        <v>41</v>
      </c>
      <c r="O676" s="92"/>
      <c r="P676" s="238">
        <f>O676*H676</f>
        <v>0</v>
      </c>
      <c r="Q676" s="238">
        <v>1</v>
      </c>
      <c r="R676" s="238">
        <f>Q676*H676</f>
        <v>1.7450000000000001</v>
      </c>
      <c r="S676" s="238">
        <v>0</v>
      </c>
      <c r="T676" s="239">
        <f>S676*H676</f>
        <v>0</v>
      </c>
      <c r="U676" s="39"/>
      <c r="V676" s="39"/>
      <c r="W676" s="39"/>
      <c r="X676" s="39"/>
      <c r="Y676" s="39"/>
      <c r="Z676" s="39"/>
      <c r="AA676" s="39"/>
      <c r="AB676" s="39"/>
      <c r="AC676" s="39"/>
      <c r="AD676" s="39"/>
      <c r="AE676" s="39"/>
      <c r="AR676" s="240" t="s">
        <v>468</v>
      </c>
      <c r="AT676" s="240" t="s">
        <v>1347</v>
      </c>
      <c r="AU676" s="240" t="s">
        <v>86</v>
      </c>
      <c r="AY676" s="18" t="s">
        <v>350</v>
      </c>
      <c r="BE676" s="241">
        <f>IF(N676="základní",J676,0)</f>
        <v>0</v>
      </c>
      <c r="BF676" s="241">
        <f>IF(N676="snížená",J676,0)</f>
        <v>0</v>
      </c>
      <c r="BG676" s="241">
        <f>IF(N676="zákl. přenesená",J676,0)</f>
        <v>0</v>
      </c>
      <c r="BH676" s="241">
        <f>IF(N676="sníž. přenesená",J676,0)</f>
        <v>0</v>
      </c>
      <c r="BI676" s="241">
        <f>IF(N676="nulová",J676,0)</f>
        <v>0</v>
      </c>
      <c r="BJ676" s="18" t="s">
        <v>84</v>
      </c>
      <c r="BK676" s="241">
        <f>ROUND(I676*H676,2)</f>
        <v>0</v>
      </c>
      <c r="BL676" s="18" t="s">
        <v>357</v>
      </c>
      <c r="BM676" s="240" t="s">
        <v>1879</v>
      </c>
    </row>
    <row r="677" s="2" customFormat="1">
      <c r="A677" s="39"/>
      <c r="B677" s="40"/>
      <c r="C677" s="41"/>
      <c r="D677" s="242" t="s">
        <v>359</v>
      </c>
      <c r="E677" s="41"/>
      <c r="F677" s="243" t="s">
        <v>1878</v>
      </c>
      <c r="G677" s="41"/>
      <c r="H677" s="41"/>
      <c r="I677" s="244"/>
      <c r="J677" s="41"/>
      <c r="K677" s="41"/>
      <c r="L677" s="45"/>
      <c r="M677" s="245"/>
      <c r="N677" s="246"/>
      <c r="O677" s="92"/>
      <c r="P677" s="92"/>
      <c r="Q677" s="92"/>
      <c r="R677" s="92"/>
      <c r="S677" s="92"/>
      <c r="T677" s="93"/>
      <c r="U677" s="39"/>
      <c r="V677" s="39"/>
      <c r="W677" s="39"/>
      <c r="X677" s="39"/>
      <c r="Y677" s="39"/>
      <c r="Z677" s="39"/>
      <c r="AA677" s="39"/>
      <c r="AB677" s="39"/>
      <c r="AC677" s="39"/>
      <c r="AD677" s="39"/>
      <c r="AE677" s="39"/>
      <c r="AT677" s="18" t="s">
        <v>359</v>
      </c>
      <c r="AU677" s="18" t="s">
        <v>86</v>
      </c>
    </row>
    <row r="678" s="15" customFormat="1">
      <c r="A678" s="15"/>
      <c r="B678" s="269"/>
      <c r="C678" s="270"/>
      <c r="D678" s="242" t="s">
        <v>361</v>
      </c>
      <c r="E678" s="271" t="s">
        <v>1</v>
      </c>
      <c r="F678" s="272" t="s">
        <v>1767</v>
      </c>
      <c r="G678" s="270"/>
      <c r="H678" s="271" t="s">
        <v>1</v>
      </c>
      <c r="I678" s="273"/>
      <c r="J678" s="270"/>
      <c r="K678" s="270"/>
      <c r="L678" s="274"/>
      <c r="M678" s="275"/>
      <c r="N678" s="276"/>
      <c r="O678" s="276"/>
      <c r="P678" s="276"/>
      <c r="Q678" s="276"/>
      <c r="R678" s="276"/>
      <c r="S678" s="276"/>
      <c r="T678" s="277"/>
      <c r="U678" s="15"/>
      <c r="V678" s="15"/>
      <c r="W678" s="15"/>
      <c r="X678" s="15"/>
      <c r="Y678" s="15"/>
      <c r="Z678" s="15"/>
      <c r="AA678" s="15"/>
      <c r="AB678" s="15"/>
      <c r="AC678" s="15"/>
      <c r="AD678" s="15"/>
      <c r="AE678" s="15"/>
      <c r="AT678" s="278" t="s">
        <v>361</v>
      </c>
      <c r="AU678" s="278" t="s">
        <v>86</v>
      </c>
      <c r="AV678" s="15" t="s">
        <v>84</v>
      </c>
      <c r="AW678" s="15" t="s">
        <v>32</v>
      </c>
      <c r="AX678" s="15" t="s">
        <v>76</v>
      </c>
      <c r="AY678" s="278" t="s">
        <v>350</v>
      </c>
    </row>
    <row r="679" s="13" customFormat="1">
      <c r="A679" s="13"/>
      <c r="B679" s="247"/>
      <c r="C679" s="248"/>
      <c r="D679" s="242" t="s">
        <v>361</v>
      </c>
      <c r="E679" s="249" t="s">
        <v>1</v>
      </c>
      <c r="F679" s="250" t="s">
        <v>1880</v>
      </c>
      <c r="G679" s="248"/>
      <c r="H679" s="251">
        <v>1.7450000000000001</v>
      </c>
      <c r="I679" s="252"/>
      <c r="J679" s="248"/>
      <c r="K679" s="248"/>
      <c r="L679" s="253"/>
      <c r="M679" s="254"/>
      <c r="N679" s="255"/>
      <c r="O679" s="255"/>
      <c r="P679" s="255"/>
      <c r="Q679" s="255"/>
      <c r="R679" s="255"/>
      <c r="S679" s="255"/>
      <c r="T679" s="256"/>
      <c r="U679" s="13"/>
      <c r="V679" s="13"/>
      <c r="W679" s="13"/>
      <c r="X679" s="13"/>
      <c r="Y679" s="13"/>
      <c r="Z679" s="13"/>
      <c r="AA679" s="13"/>
      <c r="AB679" s="13"/>
      <c r="AC679" s="13"/>
      <c r="AD679" s="13"/>
      <c r="AE679" s="13"/>
      <c r="AT679" s="257" t="s">
        <v>361</v>
      </c>
      <c r="AU679" s="257" t="s">
        <v>86</v>
      </c>
      <c r="AV679" s="13" t="s">
        <v>86</v>
      </c>
      <c r="AW679" s="13" t="s">
        <v>32</v>
      </c>
      <c r="AX679" s="13" t="s">
        <v>84</v>
      </c>
      <c r="AY679" s="257" t="s">
        <v>350</v>
      </c>
    </row>
    <row r="680" s="2" customFormat="1" ht="16.5" customHeight="1">
      <c r="A680" s="39"/>
      <c r="B680" s="40"/>
      <c r="C680" s="229" t="s">
        <v>1881</v>
      </c>
      <c r="D680" s="229" t="s">
        <v>352</v>
      </c>
      <c r="E680" s="230" t="s">
        <v>1882</v>
      </c>
      <c r="F680" s="231" t="s">
        <v>1883</v>
      </c>
      <c r="G680" s="232" t="s">
        <v>374</v>
      </c>
      <c r="H680" s="233">
        <v>64.286000000000001</v>
      </c>
      <c r="I680" s="234"/>
      <c r="J680" s="235">
        <f>ROUND(I680*H680,2)</f>
        <v>0</v>
      </c>
      <c r="K680" s="231" t="s">
        <v>356</v>
      </c>
      <c r="L680" s="45"/>
      <c r="M680" s="236" t="s">
        <v>1</v>
      </c>
      <c r="N680" s="237" t="s">
        <v>41</v>
      </c>
      <c r="O680" s="92"/>
      <c r="P680" s="238">
        <f>O680*H680</f>
        <v>0</v>
      </c>
      <c r="Q680" s="238">
        <v>2.5019800000000001</v>
      </c>
      <c r="R680" s="238">
        <f>Q680*H680</f>
        <v>160.84228628</v>
      </c>
      <c r="S680" s="238">
        <v>0</v>
      </c>
      <c r="T680" s="239">
        <f>S680*H680</f>
        <v>0</v>
      </c>
      <c r="U680" s="39"/>
      <c r="V680" s="39"/>
      <c r="W680" s="39"/>
      <c r="X680" s="39"/>
      <c r="Y680" s="39"/>
      <c r="Z680" s="39"/>
      <c r="AA680" s="39"/>
      <c r="AB680" s="39"/>
      <c r="AC680" s="39"/>
      <c r="AD680" s="39"/>
      <c r="AE680" s="39"/>
      <c r="AR680" s="240" t="s">
        <v>357</v>
      </c>
      <c r="AT680" s="240" t="s">
        <v>352</v>
      </c>
      <c r="AU680" s="240" t="s">
        <v>86</v>
      </c>
      <c r="AY680" s="18" t="s">
        <v>350</v>
      </c>
      <c r="BE680" s="241">
        <f>IF(N680="základní",J680,0)</f>
        <v>0</v>
      </c>
      <c r="BF680" s="241">
        <f>IF(N680="snížená",J680,0)</f>
        <v>0</v>
      </c>
      <c r="BG680" s="241">
        <f>IF(N680="zákl. přenesená",J680,0)</f>
        <v>0</v>
      </c>
      <c r="BH680" s="241">
        <f>IF(N680="sníž. přenesená",J680,0)</f>
        <v>0</v>
      </c>
      <c r="BI680" s="241">
        <f>IF(N680="nulová",J680,0)</f>
        <v>0</v>
      </c>
      <c r="BJ680" s="18" t="s">
        <v>84</v>
      </c>
      <c r="BK680" s="241">
        <f>ROUND(I680*H680,2)</f>
        <v>0</v>
      </c>
      <c r="BL680" s="18" t="s">
        <v>357</v>
      </c>
      <c r="BM680" s="240" t="s">
        <v>1884</v>
      </c>
    </row>
    <row r="681" s="2" customFormat="1">
      <c r="A681" s="39"/>
      <c r="B681" s="40"/>
      <c r="C681" s="41"/>
      <c r="D681" s="242" t="s">
        <v>359</v>
      </c>
      <c r="E681" s="41"/>
      <c r="F681" s="243" t="s">
        <v>1885</v>
      </c>
      <c r="G681" s="41"/>
      <c r="H681" s="41"/>
      <c r="I681" s="244"/>
      <c r="J681" s="41"/>
      <c r="K681" s="41"/>
      <c r="L681" s="45"/>
      <c r="M681" s="245"/>
      <c r="N681" s="246"/>
      <c r="O681" s="92"/>
      <c r="P681" s="92"/>
      <c r="Q681" s="92"/>
      <c r="R681" s="92"/>
      <c r="S681" s="92"/>
      <c r="T681" s="93"/>
      <c r="U681" s="39"/>
      <c r="V681" s="39"/>
      <c r="W681" s="39"/>
      <c r="X681" s="39"/>
      <c r="Y681" s="39"/>
      <c r="Z681" s="39"/>
      <c r="AA681" s="39"/>
      <c r="AB681" s="39"/>
      <c r="AC681" s="39"/>
      <c r="AD681" s="39"/>
      <c r="AE681" s="39"/>
      <c r="AT681" s="18" t="s">
        <v>359</v>
      </c>
      <c r="AU681" s="18" t="s">
        <v>86</v>
      </c>
    </row>
    <row r="682" s="15" customFormat="1">
      <c r="A682" s="15"/>
      <c r="B682" s="269"/>
      <c r="C682" s="270"/>
      <c r="D682" s="242" t="s">
        <v>361</v>
      </c>
      <c r="E682" s="271" t="s">
        <v>1</v>
      </c>
      <c r="F682" s="272" t="s">
        <v>1536</v>
      </c>
      <c r="G682" s="270"/>
      <c r="H682" s="271" t="s">
        <v>1</v>
      </c>
      <c r="I682" s="273"/>
      <c r="J682" s="270"/>
      <c r="K682" s="270"/>
      <c r="L682" s="274"/>
      <c r="M682" s="275"/>
      <c r="N682" s="276"/>
      <c r="O682" s="276"/>
      <c r="P682" s="276"/>
      <c r="Q682" s="276"/>
      <c r="R682" s="276"/>
      <c r="S682" s="276"/>
      <c r="T682" s="277"/>
      <c r="U682" s="15"/>
      <c r="V682" s="15"/>
      <c r="W682" s="15"/>
      <c r="X682" s="15"/>
      <c r="Y682" s="15"/>
      <c r="Z682" s="15"/>
      <c r="AA682" s="15"/>
      <c r="AB682" s="15"/>
      <c r="AC682" s="15"/>
      <c r="AD682" s="15"/>
      <c r="AE682" s="15"/>
      <c r="AT682" s="278" t="s">
        <v>361</v>
      </c>
      <c r="AU682" s="278" t="s">
        <v>86</v>
      </c>
      <c r="AV682" s="15" t="s">
        <v>84</v>
      </c>
      <c r="AW682" s="15" t="s">
        <v>32</v>
      </c>
      <c r="AX682" s="15" t="s">
        <v>76</v>
      </c>
      <c r="AY682" s="278" t="s">
        <v>350</v>
      </c>
    </row>
    <row r="683" s="13" customFormat="1">
      <c r="A683" s="13"/>
      <c r="B683" s="247"/>
      <c r="C683" s="248"/>
      <c r="D683" s="242" t="s">
        <v>361</v>
      </c>
      <c r="E683" s="249" t="s">
        <v>1</v>
      </c>
      <c r="F683" s="250" t="s">
        <v>1886</v>
      </c>
      <c r="G683" s="248"/>
      <c r="H683" s="251">
        <v>2.9249999999999998</v>
      </c>
      <c r="I683" s="252"/>
      <c r="J683" s="248"/>
      <c r="K683" s="248"/>
      <c r="L683" s="253"/>
      <c r="M683" s="254"/>
      <c r="N683" s="255"/>
      <c r="O683" s="255"/>
      <c r="P683" s="255"/>
      <c r="Q683" s="255"/>
      <c r="R683" s="255"/>
      <c r="S683" s="255"/>
      <c r="T683" s="256"/>
      <c r="U683" s="13"/>
      <c r="V683" s="13"/>
      <c r="W683" s="13"/>
      <c r="X683" s="13"/>
      <c r="Y683" s="13"/>
      <c r="Z683" s="13"/>
      <c r="AA683" s="13"/>
      <c r="AB683" s="13"/>
      <c r="AC683" s="13"/>
      <c r="AD683" s="13"/>
      <c r="AE683" s="13"/>
      <c r="AT683" s="257" t="s">
        <v>361</v>
      </c>
      <c r="AU683" s="257" t="s">
        <v>86</v>
      </c>
      <c r="AV683" s="13" t="s">
        <v>86</v>
      </c>
      <c r="AW683" s="13" t="s">
        <v>32</v>
      </c>
      <c r="AX683" s="13" t="s">
        <v>76</v>
      </c>
      <c r="AY683" s="257" t="s">
        <v>350</v>
      </c>
    </row>
    <row r="684" s="13" customFormat="1">
      <c r="A684" s="13"/>
      <c r="B684" s="247"/>
      <c r="C684" s="248"/>
      <c r="D684" s="242" t="s">
        <v>361</v>
      </c>
      <c r="E684" s="249" t="s">
        <v>1</v>
      </c>
      <c r="F684" s="250" t="s">
        <v>1887</v>
      </c>
      <c r="G684" s="248"/>
      <c r="H684" s="251">
        <v>0.872</v>
      </c>
      <c r="I684" s="252"/>
      <c r="J684" s="248"/>
      <c r="K684" s="248"/>
      <c r="L684" s="253"/>
      <c r="M684" s="254"/>
      <c r="N684" s="255"/>
      <c r="O684" s="255"/>
      <c r="P684" s="255"/>
      <c r="Q684" s="255"/>
      <c r="R684" s="255"/>
      <c r="S684" s="255"/>
      <c r="T684" s="256"/>
      <c r="U684" s="13"/>
      <c r="V684" s="13"/>
      <c r="W684" s="13"/>
      <c r="X684" s="13"/>
      <c r="Y684" s="13"/>
      <c r="Z684" s="13"/>
      <c r="AA684" s="13"/>
      <c r="AB684" s="13"/>
      <c r="AC684" s="13"/>
      <c r="AD684" s="13"/>
      <c r="AE684" s="13"/>
      <c r="AT684" s="257" t="s">
        <v>361</v>
      </c>
      <c r="AU684" s="257" t="s">
        <v>86</v>
      </c>
      <c r="AV684" s="13" t="s">
        <v>86</v>
      </c>
      <c r="AW684" s="13" t="s">
        <v>32</v>
      </c>
      <c r="AX684" s="13" t="s">
        <v>76</v>
      </c>
      <c r="AY684" s="257" t="s">
        <v>350</v>
      </c>
    </row>
    <row r="685" s="13" customFormat="1">
      <c r="A685" s="13"/>
      <c r="B685" s="247"/>
      <c r="C685" s="248"/>
      <c r="D685" s="242" t="s">
        <v>361</v>
      </c>
      <c r="E685" s="249" t="s">
        <v>1</v>
      </c>
      <c r="F685" s="250" t="s">
        <v>1888</v>
      </c>
      <c r="G685" s="248"/>
      <c r="H685" s="251">
        <v>5.8250000000000002</v>
      </c>
      <c r="I685" s="252"/>
      <c r="J685" s="248"/>
      <c r="K685" s="248"/>
      <c r="L685" s="253"/>
      <c r="M685" s="254"/>
      <c r="N685" s="255"/>
      <c r="O685" s="255"/>
      <c r="P685" s="255"/>
      <c r="Q685" s="255"/>
      <c r="R685" s="255"/>
      <c r="S685" s="255"/>
      <c r="T685" s="256"/>
      <c r="U685" s="13"/>
      <c r="V685" s="13"/>
      <c r="W685" s="13"/>
      <c r="X685" s="13"/>
      <c r="Y685" s="13"/>
      <c r="Z685" s="13"/>
      <c r="AA685" s="13"/>
      <c r="AB685" s="13"/>
      <c r="AC685" s="13"/>
      <c r="AD685" s="13"/>
      <c r="AE685" s="13"/>
      <c r="AT685" s="257" t="s">
        <v>361</v>
      </c>
      <c r="AU685" s="257" t="s">
        <v>86</v>
      </c>
      <c r="AV685" s="13" t="s">
        <v>86</v>
      </c>
      <c r="AW685" s="13" t="s">
        <v>32</v>
      </c>
      <c r="AX685" s="13" t="s">
        <v>76</v>
      </c>
      <c r="AY685" s="257" t="s">
        <v>350</v>
      </c>
    </row>
    <row r="686" s="13" customFormat="1">
      <c r="A686" s="13"/>
      <c r="B686" s="247"/>
      <c r="C686" s="248"/>
      <c r="D686" s="242" t="s">
        <v>361</v>
      </c>
      <c r="E686" s="249" t="s">
        <v>1</v>
      </c>
      <c r="F686" s="250" t="s">
        <v>1889</v>
      </c>
      <c r="G686" s="248"/>
      <c r="H686" s="251">
        <v>1.5540000000000001</v>
      </c>
      <c r="I686" s="252"/>
      <c r="J686" s="248"/>
      <c r="K686" s="248"/>
      <c r="L686" s="253"/>
      <c r="M686" s="254"/>
      <c r="N686" s="255"/>
      <c r="O686" s="255"/>
      <c r="P686" s="255"/>
      <c r="Q686" s="255"/>
      <c r="R686" s="255"/>
      <c r="S686" s="255"/>
      <c r="T686" s="256"/>
      <c r="U686" s="13"/>
      <c r="V686" s="13"/>
      <c r="W686" s="13"/>
      <c r="X686" s="13"/>
      <c r="Y686" s="13"/>
      <c r="Z686" s="13"/>
      <c r="AA686" s="13"/>
      <c r="AB686" s="13"/>
      <c r="AC686" s="13"/>
      <c r="AD686" s="13"/>
      <c r="AE686" s="13"/>
      <c r="AT686" s="257" t="s">
        <v>361</v>
      </c>
      <c r="AU686" s="257" t="s">
        <v>86</v>
      </c>
      <c r="AV686" s="13" t="s">
        <v>86</v>
      </c>
      <c r="AW686" s="13" t="s">
        <v>32</v>
      </c>
      <c r="AX686" s="13" t="s">
        <v>76</v>
      </c>
      <c r="AY686" s="257" t="s">
        <v>350</v>
      </c>
    </row>
    <row r="687" s="13" customFormat="1">
      <c r="A687" s="13"/>
      <c r="B687" s="247"/>
      <c r="C687" s="248"/>
      <c r="D687" s="242" t="s">
        <v>361</v>
      </c>
      <c r="E687" s="249" t="s">
        <v>1</v>
      </c>
      <c r="F687" s="250" t="s">
        <v>1890</v>
      </c>
      <c r="G687" s="248"/>
      <c r="H687" s="251">
        <v>3.9249999999999998</v>
      </c>
      <c r="I687" s="252"/>
      <c r="J687" s="248"/>
      <c r="K687" s="248"/>
      <c r="L687" s="253"/>
      <c r="M687" s="254"/>
      <c r="N687" s="255"/>
      <c r="O687" s="255"/>
      <c r="P687" s="255"/>
      <c r="Q687" s="255"/>
      <c r="R687" s="255"/>
      <c r="S687" s="255"/>
      <c r="T687" s="256"/>
      <c r="U687" s="13"/>
      <c r="V687" s="13"/>
      <c r="W687" s="13"/>
      <c r="X687" s="13"/>
      <c r="Y687" s="13"/>
      <c r="Z687" s="13"/>
      <c r="AA687" s="13"/>
      <c r="AB687" s="13"/>
      <c r="AC687" s="13"/>
      <c r="AD687" s="13"/>
      <c r="AE687" s="13"/>
      <c r="AT687" s="257" t="s">
        <v>361</v>
      </c>
      <c r="AU687" s="257" t="s">
        <v>86</v>
      </c>
      <c r="AV687" s="13" t="s">
        <v>86</v>
      </c>
      <c r="AW687" s="13" t="s">
        <v>32</v>
      </c>
      <c r="AX687" s="13" t="s">
        <v>76</v>
      </c>
      <c r="AY687" s="257" t="s">
        <v>350</v>
      </c>
    </row>
    <row r="688" s="13" customFormat="1">
      <c r="A688" s="13"/>
      <c r="B688" s="247"/>
      <c r="C688" s="248"/>
      <c r="D688" s="242" t="s">
        <v>361</v>
      </c>
      <c r="E688" s="249" t="s">
        <v>1</v>
      </c>
      <c r="F688" s="250" t="s">
        <v>1891</v>
      </c>
      <c r="G688" s="248"/>
      <c r="H688" s="251">
        <v>3.2879999999999998</v>
      </c>
      <c r="I688" s="252"/>
      <c r="J688" s="248"/>
      <c r="K688" s="248"/>
      <c r="L688" s="253"/>
      <c r="M688" s="254"/>
      <c r="N688" s="255"/>
      <c r="O688" s="255"/>
      <c r="P688" s="255"/>
      <c r="Q688" s="255"/>
      <c r="R688" s="255"/>
      <c r="S688" s="255"/>
      <c r="T688" s="256"/>
      <c r="U688" s="13"/>
      <c r="V688" s="13"/>
      <c r="W688" s="13"/>
      <c r="X688" s="13"/>
      <c r="Y688" s="13"/>
      <c r="Z688" s="13"/>
      <c r="AA688" s="13"/>
      <c r="AB688" s="13"/>
      <c r="AC688" s="13"/>
      <c r="AD688" s="13"/>
      <c r="AE688" s="13"/>
      <c r="AT688" s="257" t="s">
        <v>361</v>
      </c>
      <c r="AU688" s="257" t="s">
        <v>86</v>
      </c>
      <c r="AV688" s="13" t="s">
        <v>86</v>
      </c>
      <c r="AW688" s="13" t="s">
        <v>32</v>
      </c>
      <c r="AX688" s="13" t="s">
        <v>76</v>
      </c>
      <c r="AY688" s="257" t="s">
        <v>350</v>
      </c>
    </row>
    <row r="689" s="13" customFormat="1">
      <c r="A689" s="13"/>
      <c r="B689" s="247"/>
      <c r="C689" s="248"/>
      <c r="D689" s="242" t="s">
        <v>361</v>
      </c>
      <c r="E689" s="249" t="s">
        <v>1</v>
      </c>
      <c r="F689" s="250" t="s">
        <v>1892</v>
      </c>
      <c r="G689" s="248"/>
      <c r="H689" s="251">
        <v>14.877000000000001</v>
      </c>
      <c r="I689" s="252"/>
      <c r="J689" s="248"/>
      <c r="K689" s="248"/>
      <c r="L689" s="253"/>
      <c r="M689" s="254"/>
      <c r="N689" s="255"/>
      <c r="O689" s="255"/>
      <c r="P689" s="255"/>
      <c r="Q689" s="255"/>
      <c r="R689" s="255"/>
      <c r="S689" s="255"/>
      <c r="T689" s="256"/>
      <c r="U689" s="13"/>
      <c r="V689" s="13"/>
      <c r="W689" s="13"/>
      <c r="X689" s="13"/>
      <c r="Y689" s="13"/>
      <c r="Z689" s="13"/>
      <c r="AA689" s="13"/>
      <c r="AB689" s="13"/>
      <c r="AC689" s="13"/>
      <c r="AD689" s="13"/>
      <c r="AE689" s="13"/>
      <c r="AT689" s="257" t="s">
        <v>361</v>
      </c>
      <c r="AU689" s="257" t="s">
        <v>86</v>
      </c>
      <c r="AV689" s="13" t="s">
        <v>86</v>
      </c>
      <c r="AW689" s="13" t="s">
        <v>32</v>
      </c>
      <c r="AX689" s="13" t="s">
        <v>76</v>
      </c>
      <c r="AY689" s="257" t="s">
        <v>350</v>
      </c>
    </row>
    <row r="690" s="13" customFormat="1">
      <c r="A690" s="13"/>
      <c r="B690" s="247"/>
      <c r="C690" s="248"/>
      <c r="D690" s="242" t="s">
        <v>361</v>
      </c>
      <c r="E690" s="249" t="s">
        <v>1</v>
      </c>
      <c r="F690" s="250" t="s">
        <v>1893</v>
      </c>
      <c r="G690" s="248"/>
      <c r="H690" s="251">
        <v>1.192</v>
      </c>
      <c r="I690" s="252"/>
      <c r="J690" s="248"/>
      <c r="K690" s="248"/>
      <c r="L690" s="253"/>
      <c r="M690" s="254"/>
      <c r="N690" s="255"/>
      <c r="O690" s="255"/>
      <c r="P690" s="255"/>
      <c r="Q690" s="255"/>
      <c r="R690" s="255"/>
      <c r="S690" s="255"/>
      <c r="T690" s="256"/>
      <c r="U690" s="13"/>
      <c r="V690" s="13"/>
      <c r="W690" s="13"/>
      <c r="X690" s="13"/>
      <c r="Y690" s="13"/>
      <c r="Z690" s="13"/>
      <c r="AA690" s="13"/>
      <c r="AB690" s="13"/>
      <c r="AC690" s="13"/>
      <c r="AD690" s="13"/>
      <c r="AE690" s="13"/>
      <c r="AT690" s="257" t="s">
        <v>361</v>
      </c>
      <c r="AU690" s="257" t="s">
        <v>86</v>
      </c>
      <c r="AV690" s="13" t="s">
        <v>86</v>
      </c>
      <c r="AW690" s="13" t="s">
        <v>32</v>
      </c>
      <c r="AX690" s="13" t="s">
        <v>76</v>
      </c>
      <c r="AY690" s="257" t="s">
        <v>350</v>
      </c>
    </row>
    <row r="691" s="13" customFormat="1">
      <c r="A691" s="13"/>
      <c r="B691" s="247"/>
      <c r="C691" s="248"/>
      <c r="D691" s="242" t="s">
        <v>361</v>
      </c>
      <c r="E691" s="249" t="s">
        <v>1</v>
      </c>
      <c r="F691" s="250" t="s">
        <v>1894</v>
      </c>
      <c r="G691" s="248"/>
      <c r="H691" s="251">
        <v>3.8340000000000001</v>
      </c>
      <c r="I691" s="252"/>
      <c r="J691" s="248"/>
      <c r="K691" s="248"/>
      <c r="L691" s="253"/>
      <c r="M691" s="254"/>
      <c r="N691" s="255"/>
      <c r="O691" s="255"/>
      <c r="P691" s="255"/>
      <c r="Q691" s="255"/>
      <c r="R691" s="255"/>
      <c r="S691" s="255"/>
      <c r="T691" s="256"/>
      <c r="U691" s="13"/>
      <c r="V691" s="13"/>
      <c r="W691" s="13"/>
      <c r="X691" s="13"/>
      <c r="Y691" s="13"/>
      <c r="Z691" s="13"/>
      <c r="AA691" s="13"/>
      <c r="AB691" s="13"/>
      <c r="AC691" s="13"/>
      <c r="AD691" s="13"/>
      <c r="AE691" s="13"/>
      <c r="AT691" s="257" t="s">
        <v>361</v>
      </c>
      <c r="AU691" s="257" t="s">
        <v>86</v>
      </c>
      <c r="AV691" s="13" t="s">
        <v>86</v>
      </c>
      <c r="AW691" s="13" t="s">
        <v>32</v>
      </c>
      <c r="AX691" s="13" t="s">
        <v>76</v>
      </c>
      <c r="AY691" s="257" t="s">
        <v>350</v>
      </c>
    </row>
    <row r="692" s="13" customFormat="1">
      <c r="A692" s="13"/>
      <c r="B692" s="247"/>
      <c r="C692" s="248"/>
      <c r="D692" s="242" t="s">
        <v>361</v>
      </c>
      <c r="E692" s="249" t="s">
        <v>1</v>
      </c>
      <c r="F692" s="250" t="s">
        <v>1895</v>
      </c>
      <c r="G692" s="248"/>
      <c r="H692" s="251">
        <v>4.6619999999999999</v>
      </c>
      <c r="I692" s="252"/>
      <c r="J692" s="248"/>
      <c r="K692" s="248"/>
      <c r="L692" s="253"/>
      <c r="M692" s="254"/>
      <c r="N692" s="255"/>
      <c r="O692" s="255"/>
      <c r="P692" s="255"/>
      <c r="Q692" s="255"/>
      <c r="R692" s="255"/>
      <c r="S692" s="255"/>
      <c r="T692" s="256"/>
      <c r="U692" s="13"/>
      <c r="V692" s="13"/>
      <c r="W692" s="13"/>
      <c r="X692" s="13"/>
      <c r="Y692" s="13"/>
      <c r="Z692" s="13"/>
      <c r="AA692" s="13"/>
      <c r="AB692" s="13"/>
      <c r="AC692" s="13"/>
      <c r="AD692" s="13"/>
      <c r="AE692" s="13"/>
      <c r="AT692" s="257" t="s">
        <v>361</v>
      </c>
      <c r="AU692" s="257" t="s">
        <v>86</v>
      </c>
      <c r="AV692" s="13" t="s">
        <v>86</v>
      </c>
      <c r="AW692" s="13" t="s">
        <v>32</v>
      </c>
      <c r="AX692" s="13" t="s">
        <v>76</v>
      </c>
      <c r="AY692" s="257" t="s">
        <v>350</v>
      </c>
    </row>
    <row r="693" s="13" customFormat="1">
      <c r="A693" s="13"/>
      <c r="B693" s="247"/>
      <c r="C693" s="248"/>
      <c r="D693" s="242" t="s">
        <v>361</v>
      </c>
      <c r="E693" s="249" t="s">
        <v>1</v>
      </c>
      <c r="F693" s="250" t="s">
        <v>1896</v>
      </c>
      <c r="G693" s="248"/>
      <c r="H693" s="251">
        <v>3.5190000000000001</v>
      </c>
      <c r="I693" s="252"/>
      <c r="J693" s="248"/>
      <c r="K693" s="248"/>
      <c r="L693" s="253"/>
      <c r="M693" s="254"/>
      <c r="N693" s="255"/>
      <c r="O693" s="255"/>
      <c r="P693" s="255"/>
      <c r="Q693" s="255"/>
      <c r="R693" s="255"/>
      <c r="S693" s="255"/>
      <c r="T693" s="256"/>
      <c r="U693" s="13"/>
      <c r="V693" s="13"/>
      <c r="W693" s="13"/>
      <c r="X693" s="13"/>
      <c r="Y693" s="13"/>
      <c r="Z693" s="13"/>
      <c r="AA693" s="13"/>
      <c r="AB693" s="13"/>
      <c r="AC693" s="13"/>
      <c r="AD693" s="13"/>
      <c r="AE693" s="13"/>
      <c r="AT693" s="257" t="s">
        <v>361</v>
      </c>
      <c r="AU693" s="257" t="s">
        <v>86</v>
      </c>
      <c r="AV693" s="13" t="s">
        <v>86</v>
      </c>
      <c r="AW693" s="13" t="s">
        <v>32</v>
      </c>
      <c r="AX693" s="13" t="s">
        <v>76</v>
      </c>
      <c r="AY693" s="257" t="s">
        <v>350</v>
      </c>
    </row>
    <row r="694" s="15" customFormat="1">
      <c r="A694" s="15"/>
      <c r="B694" s="269"/>
      <c r="C694" s="270"/>
      <c r="D694" s="242" t="s">
        <v>361</v>
      </c>
      <c r="E694" s="271" t="s">
        <v>1</v>
      </c>
      <c r="F694" s="272" t="s">
        <v>1524</v>
      </c>
      <c r="G694" s="270"/>
      <c r="H694" s="271" t="s">
        <v>1</v>
      </c>
      <c r="I694" s="273"/>
      <c r="J694" s="270"/>
      <c r="K694" s="270"/>
      <c r="L694" s="274"/>
      <c r="M694" s="275"/>
      <c r="N694" s="276"/>
      <c r="O694" s="276"/>
      <c r="P694" s="276"/>
      <c r="Q694" s="276"/>
      <c r="R694" s="276"/>
      <c r="S694" s="276"/>
      <c r="T694" s="277"/>
      <c r="U694" s="15"/>
      <c r="V694" s="15"/>
      <c r="W694" s="15"/>
      <c r="X694" s="15"/>
      <c r="Y694" s="15"/>
      <c r="Z694" s="15"/>
      <c r="AA694" s="15"/>
      <c r="AB694" s="15"/>
      <c r="AC694" s="15"/>
      <c r="AD694" s="15"/>
      <c r="AE694" s="15"/>
      <c r="AT694" s="278" t="s">
        <v>361</v>
      </c>
      <c r="AU694" s="278" t="s">
        <v>86</v>
      </c>
      <c r="AV694" s="15" t="s">
        <v>84</v>
      </c>
      <c r="AW694" s="15" t="s">
        <v>32</v>
      </c>
      <c r="AX694" s="15" t="s">
        <v>76</v>
      </c>
      <c r="AY694" s="278" t="s">
        <v>350</v>
      </c>
    </row>
    <row r="695" s="13" customFormat="1">
      <c r="A695" s="13"/>
      <c r="B695" s="247"/>
      <c r="C695" s="248"/>
      <c r="D695" s="242" t="s">
        <v>361</v>
      </c>
      <c r="E695" s="249" t="s">
        <v>1</v>
      </c>
      <c r="F695" s="250" t="s">
        <v>1897</v>
      </c>
      <c r="G695" s="248"/>
      <c r="H695" s="251">
        <v>3.625</v>
      </c>
      <c r="I695" s="252"/>
      <c r="J695" s="248"/>
      <c r="K695" s="248"/>
      <c r="L695" s="253"/>
      <c r="M695" s="254"/>
      <c r="N695" s="255"/>
      <c r="O695" s="255"/>
      <c r="P695" s="255"/>
      <c r="Q695" s="255"/>
      <c r="R695" s="255"/>
      <c r="S695" s="255"/>
      <c r="T695" s="256"/>
      <c r="U695" s="13"/>
      <c r="V695" s="13"/>
      <c r="W695" s="13"/>
      <c r="X695" s="13"/>
      <c r="Y695" s="13"/>
      <c r="Z695" s="13"/>
      <c r="AA695" s="13"/>
      <c r="AB695" s="13"/>
      <c r="AC695" s="13"/>
      <c r="AD695" s="13"/>
      <c r="AE695" s="13"/>
      <c r="AT695" s="257" t="s">
        <v>361</v>
      </c>
      <c r="AU695" s="257" t="s">
        <v>86</v>
      </c>
      <c r="AV695" s="13" t="s">
        <v>86</v>
      </c>
      <c r="AW695" s="13" t="s">
        <v>32</v>
      </c>
      <c r="AX695" s="13" t="s">
        <v>76</v>
      </c>
      <c r="AY695" s="257" t="s">
        <v>350</v>
      </c>
    </row>
    <row r="696" s="13" customFormat="1">
      <c r="A696" s="13"/>
      <c r="B696" s="247"/>
      <c r="C696" s="248"/>
      <c r="D696" s="242" t="s">
        <v>361</v>
      </c>
      <c r="E696" s="249" t="s">
        <v>1</v>
      </c>
      <c r="F696" s="250" t="s">
        <v>1898</v>
      </c>
      <c r="G696" s="248"/>
      <c r="H696" s="251">
        <v>1.1790000000000001</v>
      </c>
      <c r="I696" s="252"/>
      <c r="J696" s="248"/>
      <c r="K696" s="248"/>
      <c r="L696" s="253"/>
      <c r="M696" s="254"/>
      <c r="N696" s="255"/>
      <c r="O696" s="255"/>
      <c r="P696" s="255"/>
      <c r="Q696" s="255"/>
      <c r="R696" s="255"/>
      <c r="S696" s="255"/>
      <c r="T696" s="256"/>
      <c r="U696" s="13"/>
      <c r="V696" s="13"/>
      <c r="W696" s="13"/>
      <c r="X696" s="13"/>
      <c r="Y696" s="13"/>
      <c r="Z696" s="13"/>
      <c r="AA696" s="13"/>
      <c r="AB696" s="13"/>
      <c r="AC696" s="13"/>
      <c r="AD696" s="13"/>
      <c r="AE696" s="13"/>
      <c r="AT696" s="257" t="s">
        <v>361</v>
      </c>
      <c r="AU696" s="257" t="s">
        <v>86</v>
      </c>
      <c r="AV696" s="13" t="s">
        <v>86</v>
      </c>
      <c r="AW696" s="13" t="s">
        <v>32</v>
      </c>
      <c r="AX696" s="13" t="s">
        <v>76</v>
      </c>
      <c r="AY696" s="257" t="s">
        <v>350</v>
      </c>
    </row>
    <row r="697" s="13" customFormat="1">
      <c r="A697" s="13"/>
      <c r="B697" s="247"/>
      <c r="C697" s="248"/>
      <c r="D697" s="242" t="s">
        <v>361</v>
      </c>
      <c r="E697" s="249" t="s">
        <v>1</v>
      </c>
      <c r="F697" s="250" t="s">
        <v>1899</v>
      </c>
      <c r="G697" s="248"/>
      <c r="H697" s="251">
        <v>3.1749999999999998</v>
      </c>
      <c r="I697" s="252"/>
      <c r="J697" s="248"/>
      <c r="K697" s="248"/>
      <c r="L697" s="253"/>
      <c r="M697" s="254"/>
      <c r="N697" s="255"/>
      <c r="O697" s="255"/>
      <c r="P697" s="255"/>
      <c r="Q697" s="255"/>
      <c r="R697" s="255"/>
      <c r="S697" s="255"/>
      <c r="T697" s="256"/>
      <c r="U697" s="13"/>
      <c r="V697" s="13"/>
      <c r="W697" s="13"/>
      <c r="X697" s="13"/>
      <c r="Y697" s="13"/>
      <c r="Z697" s="13"/>
      <c r="AA697" s="13"/>
      <c r="AB697" s="13"/>
      <c r="AC697" s="13"/>
      <c r="AD697" s="13"/>
      <c r="AE697" s="13"/>
      <c r="AT697" s="257" t="s">
        <v>361</v>
      </c>
      <c r="AU697" s="257" t="s">
        <v>86</v>
      </c>
      <c r="AV697" s="13" t="s">
        <v>86</v>
      </c>
      <c r="AW697" s="13" t="s">
        <v>32</v>
      </c>
      <c r="AX697" s="13" t="s">
        <v>76</v>
      </c>
      <c r="AY697" s="257" t="s">
        <v>350</v>
      </c>
    </row>
    <row r="698" s="13" customFormat="1">
      <c r="A698" s="13"/>
      <c r="B698" s="247"/>
      <c r="C698" s="248"/>
      <c r="D698" s="242" t="s">
        <v>361</v>
      </c>
      <c r="E698" s="249" t="s">
        <v>1</v>
      </c>
      <c r="F698" s="250" t="s">
        <v>1900</v>
      </c>
      <c r="G698" s="248"/>
      <c r="H698" s="251">
        <v>1.47</v>
      </c>
      <c r="I698" s="252"/>
      <c r="J698" s="248"/>
      <c r="K698" s="248"/>
      <c r="L698" s="253"/>
      <c r="M698" s="254"/>
      <c r="N698" s="255"/>
      <c r="O698" s="255"/>
      <c r="P698" s="255"/>
      <c r="Q698" s="255"/>
      <c r="R698" s="255"/>
      <c r="S698" s="255"/>
      <c r="T698" s="256"/>
      <c r="U698" s="13"/>
      <c r="V698" s="13"/>
      <c r="W698" s="13"/>
      <c r="X698" s="13"/>
      <c r="Y698" s="13"/>
      <c r="Z698" s="13"/>
      <c r="AA698" s="13"/>
      <c r="AB698" s="13"/>
      <c r="AC698" s="13"/>
      <c r="AD698" s="13"/>
      <c r="AE698" s="13"/>
      <c r="AT698" s="257" t="s">
        <v>361</v>
      </c>
      <c r="AU698" s="257" t="s">
        <v>86</v>
      </c>
      <c r="AV698" s="13" t="s">
        <v>86</v>
      </c>
      <c r="AW698" s="13" t="s">
        <v>32</v>
      </c>
      <c r="AX698" s="13" t="s">
        <v>76</v>
      </c>
      <c r="AY698" s="257" t="s">
        <v>350</v>
      </c>
    </row>
    <row r="699" s="13" customFormat="1">
      <c r="A699" s="13"/>
      <c r="B699" s="247"/>
      <c r="C699" s="248"/>
      <c r="D699" s="242" t="s">
        <v>361</v>
      </c>
      <c r="E699" s="249" t="s">
        <v>1</v>
      </c>
      <c r="F699" s="250" t="s">
        <v>1901</v>
      </c>
      <c r="G699" s="248"/>
      <c r="H699" s="251">
        <v>0.68400000000000005</v>
      </c>
      <c r="I699" s="252"/>
      <c r="J699" s="248"/>
      <c r="K699" s="248"/>
      <c r="L699" s="253"/>
      <c r="M699" s="254"/>
      <c r="N699" s="255"/>
      <c r="O699" s="255"/>
      <c r="P699" s="255"/>
      <c r="Q699" s="255"/>
      <c r="R699" s="255"/>
      <c r="S699" s="255"/>
      <c r="T699" s="256"/>
      <c r="U699" s="13"/>
      <c r="V699" s="13"/>
      <c r="W699" s="13"/>
      <c r="X699" s="13"/>
      <c r="Y699" s="13"/>
      <c r="Z699" s="13"/>
      <c r="AA699" s="13"/>
      <c r="AB699" s="13"/>
      <c r="AC699" s="13"/>
      <c r="AD699" s="13"/>
      <c r="AE699" s="13"/>
      <c r="AT699" s="257" t="s">
        <v>361</v>
      </c>
      <c r="AU699" s="257" t="s">
        <v>86</v>
      </c>
      <c r="AV699" s="13" t="s">
        <v>86</v>
      </c>
      <c r="AW699" s="13" t="s">
        <v>32</v>
      </c>
      <c r="AX699" s="13" t="s">
        <v>76</v>
      </c>
      <c r="AY699" s="257" t="s">
        <v>350</v>
      </c>
    </row>
    <row r="700" s="13" customFormat="1">
      <c r="A700" s="13"/>
      <c r="B700" s="247"/>
      <c r="C700" s="248"/>
      <c r="D700" s="242" t="s">
        <v>361</v>
      </c>
      <c r="E700" s="249" t="s">
        <v>1</v>
      </c>
      <c r="F700" s="250" t="s">
        <v>1902</v>
      </c>
      <c r="G700" s="248"/>
      <c r="H700" s="251">
        <v>1.3999999999999999</v>
      </c>
      <c r="I700" s="252"/>
      <c r="J700" s="248"/>
      <c r="K700" s="248"/>
      <c r="L700" s="253"/>
      <c r="M700" s="254"/>
      <c r="N700" s="255"/>
      <c r="O700" s="255"/>
      <c r="P700" s="255"/>
      <c r="Q700" s="255"/>
      <c r="R700" s="255"/>
      <c r="S700" s="255"/>
      <c r="T700" s="256"/>
      <c r="U700" s="13"/>
      <c r="V700" s="13"/>
      <c r="W700" s="13"/>
      <c r="X700" s="13"/>
      <c r="Y700" s="13"/>
      <c r="Z700" s="13"/>
      <c r="AA700" s="13"/>
      <c r="AB700" s="13"/>
      <c r="AC700" s="13"/>
      <c r="AD700" s="13"/>
      <c r="AE700" s="13"/>
      <c r="AT700" s="257" t="s">
        <v>361</v>
      </c>
      <c r="AU700" s="257" t="s">
        <v>86</v>
      </c>
      <c r="AV700" s="13" t="s">
        <v>86</v>
      </c>
      <c r="AW700" s="13" t="s">
        <v>32</v>
      </c>
      <c r="AX700" s="13" t="s">
        <v>76</v>
      </c>
      <c r="AY700" s="257" t="s">
        <v>350</v>
      </c>
    </row>
    <row r="701" s="13" customFormat="1">
      <c r="A701" s="13"/>
      <c r="B701" s="247"/>
      <c r="C701" s="248"/>
      <c r="D701" s="242" t="s">
        <v>361</v>
      </c>
      <c r="E701" s="249" t="s">
        <v>1</v>
      </c>
      <c r="F701" s="250" t="s">
        <v>1903</v>
      </c>
      <c r="G701" s="248"/>
      <c r="H701" s="251">
        <v>0.81999999999999995</v>
      </c>
      <c r="I701" s="252"/>
      <c r="J701" s="248"/>
      <c r="K701" s="248"/>
      <c r="L701" s="253"/>
      <c r="M701" s="254"/>
      <c r="N701" s="255"/>
      <c r="O701" s="255"/>
      <c r="P701" s="255"/>
      <c r="Q701" s="255"/>
      <c r="R701" s="255"/>
      <c r="S701" s="255"/>
      <c r="T701" s="256"/>
      <c r="U701" s="13"/>
      <c r="V701" s="13"/>
      <c r="W701" s="13"/>
      <c r="X701" s="13"/>
      <c r="Y701" s="13"/>
      <c r="Z701" s="13"/>
      <c r="AA701" s="13"/>
      <c r="AB701" s="13"/>
      <c r="AC701" s="13"/>
      <c r="AD701" s="13"/>
      <c r="AE701" s="13"/>
      <c r="AT701" s="257" t="s">
        <v>361</v>
      </c>
      <c r="AU701" s="257" t="s">
        <v>86</v>
      </c>
      <c r="AV701" s="13" t="s">
        <v>86</v>
      </c>
      <c r="AW701" s="13" t="s">
        <v>32</v>
      </c>
      <c r="AX701" s="13" t="s">
        <v>76</v>
      </c>
      <c r="AY701" s="257" t="s">
        <v>350</v>
      </c>
    </row>
    <row r="702" s="13" customFormat="1">
      <c r="A702" s="13"/>
      <c r="B702" s="247"/>
      <c r="C702" s="248"/>
      <c r="D702" s="242" t="s">
        <v>361</v>
      </c>
      <c r="E702" s="249" t="s">
        <v>1</v>
      </c>
      <c r="F702" s="250" t="s">
        <v>1904</v>
      </c>
      <c r="G702" s="248"/>
      <c r="H702" s="251">
        <v>2.46</v>
      </c>
      <c r="I702" s="252"/>
      <c r="J702" s="248"/>
      <c r="K702" s="248"/>
      <c r="L702" s="253"/>
      <c r="M702" s="254"/>
      <c r="N702" s="255"/>
      <c r="O702" s="255"/>
      <c r="P702" s="255"/>
      <c r="Q702" s="255"/>
      <c r="R702" s="255"/>
      <c r="S702" s="255"/>
      <c r="T702" s="256"/>
      <c r="U702" s="13"/>
      <c r="V702" s="13"/>
      <c r="W702" s="13"/>
      <c r="X702" s="13"/>
      <c r="Y702" s="13"/>
      <c r="Z702" s="13"/>
      <c r="AA702" s="13"/>
      <c r="AB702" s="13"/>
      <c r="AC702" s="13"/>
      <c r="AD702" s="13"/>
      <c r="AE702" s="13"/>
      <c r="AT702" s="257" t="s">
        <v>361</v>
      </c>
      <c r="AU702" s="257" t="s">
        <v>86</v>
      </c>
      <c r="AV702" s="13" t="s">
        <v>86</v>
      </c>
      <c r="AW702" s="13" t="s">
        <v>32</v>
      </c>
      <c r="AX702" s="13" t="s">
        <v>76</v>
      </c>
      <c r="AY702" s="257" t="s">
        <v>350</v>
      </c>
    </row>
    <row r="703" s="15" customFormat="1">
      <c r="A703" s="15"/>
      <c r="B703" s="269"/>
      <c r="C703" s="270"/>
      <c r="D703" s="242" t="s">
        <v>361</v>
      </c>
      <c r="E703" s="271" t="s">
        <v>1</v>
      </c>
      <c r="F703" s="272" t="s">
        <v>1905</v>
      </c>
      <c r="G703" s="270"/>
      <c r="H703" s="271" t="s">
        <v>1</v>
      </c>
      <c r="I703" s="273"/>
      <c r="J703" s="270"/>
      <c r="K703" s="270"/>
      <c r="L703" s="274"/>
      <c r="M703" s="275"/>
      <c r="N703" s="276"/>
      <c r="O703" s="276"/>
      <c r="P703" s="276"/>
      <c r="Q703" s="276"/>
      <c r="R703" s="276"/>
      <c r="S703" s="276"/>
      <c r="T703" s="277"/>
      <c r="U703" s="15"/>
      <c r="V703" s="15"/>
      <c r="W703" s="15"/>
      <c r="X703" s="15"/>
      <c r="Y703" s="15"/>
      <c r="Z703" s="15"/>
      <c r="AA703" s="15"/>
      <c r="AB703" s="15"/>
      <c r="AC703" s="15"/>
      <c r="AD703" s="15"/>
      <c r="AE703" s="15"/>
      <c r="AT703" s="278" t="s">
        <v>361</v>
      </c>
      <c r="AU703" s="278" t="s">
        <v>86</v>
      </c>
      <c r="AV703" s="15" t="s">
        <v>84</v>
      </c>
      <c r="AW703" s="15" t="s">
        <v>32</v>
      </c>
      <c r="AX703" s="15" t="s">
        <v>76</v>
      </c>
      <c r="AY703" s="278" t="s">
        <v>350</v>
      </c>
    </row>
    <row r="704" s="13" customFormat="1">
      <c r="A704" s="13"/>
      <c r="B704" s="247"/>
      <c r="C704" s="248"/>
      <c r="D704" s="242" t="s">
        <v>361</v>
      </c>
      <c r="E704" s="249" t="s">
        <v>1</v>
      </c>
      <c r="F704" s="250" t="s">
        <v>371</v>
      </c>
      <c r="G704" s="248"/>
      <c r="H704" s="251">
        <v>3</v>
      </c>
      <c r="I704" s="252"/>
      <c r="J704" s="248"/>
      <c r="K704" s="248"/>
      <c r="L704" s="253"/>
      <c r="M704" s="254"/>
      <c r="N704" s="255"/>
      <c r="O704" s="255"/>
      <c r="P704" s="255"/>
      <c r="Q704" s="255"/>
      <c r="R704" s="255"/>
      <c r="S704" s="255"/>
      <c r="T704" s="256"/>
      <c r="U704" s="13"/>
      <c r="V704" s="13"/>
      <c r="W704" s="13"/>
      <c r="X704" s="13"/>
      <c r="Y704" s="13"/>
      <c r="Z704" s="13"/>
      <c r="AA704" s="13"/>
      <c r="AB704" s="13"/>
      <c r="AC704" s="13"/>
      <c r="AD704" s="13"/>
      <c r="AE704" s="13"/>
      <c r="AT704" s="257" t="s">
        <v>361</v>
      </c>
      <c r="AU704" s="257" t="s">
        <v>86</v>
      </c>
      <c r="AV704" s="13" t="s">
        <v>86</v>
      </c>
      <c r="AW704" s="13" t="s">
        <v>32</v>
      </c>
      <c r="AX704" s="13" t="s">
        <v>76</v>
      </c>
      <c r="AY704" s="257" t="s">
        <v>350</v>
      </c>
    </row>
    <row r="705" s="14" customFormat="1">
      <c r="A705" s="14"/>
      <c r="B705" s="258"/>
      <c r="C705" s="259"/>
      <c r="D705" s="242" t="s">
        <v>361</v>
      </c>
      <c r="E705" s="260" t="s">
        <v>1</v>
      </c>
      <c r="F705" s="261" t="s">
        <v>364</v>
      </c>
      <c r="G705" s="259"/>
      <c r="H705" s="262">
        <v>64.286000000000001</v>
      </c>
      <c r="I705" s="263"/>
      <c r="J705" s="259"/>
      <c r="K705" s="259"/>
      <c r="L705" s="264"/>
      <c r="M705" s="265"/>
      <c r="N705" s="266"/>
      <c r="O705" s="266"/>
      <c r="P705" s="266"/>
      <c r="Q705" s="266"/>
      <c r="R705" s="266"/>
      <c r="S705" s="266"/>
      <c r="T705" s="267"/>
      <c r="U705" s="14"/>
      <c r="V705" s="14"/>
      <c r="W705" s="14"/>
      <c r="X705" s="14"/>
      <c r="Y705" s="14"/>
      <c r="Z705" s="14"/>
      <c r="AA705" s="14"/>
      <c r="AB705" s="14"/>
      <c r="AC705" s="14"/>
      <c r="AD705" s="14"/>
      <c r="AE705" s="14"/>
      <c r="AT705" s="268" t="s">
        <v>361</v>
      </c>
      <c r="AU705" s="268" t="s">
        <v>86</v>
      </c>
      <c r="AV705" s="14" t="s">
        <v>357</v>
      </c>
      <c r="AW705" s="14" t="s">
        <v>32</v>
      </c>
      <c r="AX705" s="14" t="s">
        <v>84</v>
      </c>
      <c r="AY705" s="268" t="s">
        <v>350</v>
      </c>
    </row>
    <row r="706" s="2" customFormat="1" ht="16.5" customHeight="1">
      <c r="A706" s="39"/>
      <c r="B706" s="40"/>
      <c r="C706" s="229" t="s">
        <v>1906</v>
      </c>
      <c r="D706" s="229" t="s">
        <v>352</v>
      </c>
      <c r="E706" s="230" t="s">
        <v>1907</v>
      </c>
      <c r="F706" s="231" t="s">
        <v>1908</v>
      </c>
      <c r="G706" s="232" t="s">
        <v>355</v>
      </c>
      <c r="H706" s="233">
        <v>196.26900000000001</v>
      </c>
      <c r="I706" s="234"/>
      <c r="J706" s="235">
        <f>ROUND(I706*H706,2)</f>
        <v>0</v>
      </c>
      <c r="K706" s="231" t="s">
        <v>356</v>
      </c>
      <c r="L706" s="45"/>
      <c r="M706" s="236" t="s">
        <v>1</v>
      </c>
      <c r="N706" s="237" t="s">
        <v>41</v>
      </c>
      <c r="O706" s="92"/>
      <c r="P706" s="238">
        <f>O706*H706</f>
        <v>0</v>
      </c>
      <c r="Q706" s="238">
        <v>0.0057600000000000004</v>
      </c>
      <c r="R706" s="238">
        <f>Q706*H706</f>
        <v>1.1305094400000002</v>
      </c>
      <c r="S706" s="238">
        <v>0</v>
      </c>
      <c r="T706" s="239">
        <f>S706*H706</f>
        <v>0</v>
      </c>
      <c r="U706" s="39"/>
      <c r="V706" s="39"/>
      <c r="W706" s="39"/>
      <c r="X706" s="39"/>
      <c r="Y706" s="39"/>
      <c r="Z706" s="39"/>
      <c r="AA706" s="39"/>
      <c r="AB706" s="39"/>
      <c r="AC706" s="39"/>
      <c r="AD706" s="39"/>
      <c r="AE706" s="39"/>
      <c r="AR706" s="240" t="s">
        <v>357</v>
      </c>
      <c r="AT706" s="240" t="s">
        <v>352</v>
      </c>
      <c r="AU706" s="240" t="s">
        <v>86</v>
      </c>
      <c r="AY706" s="18" t="s">
        <v>350</v>
      </c>
      <c r="BE706" s="241">
        <f>IF(N706="základní",J706,0)</f>
        <v>0</v>
      </c>
      <c r="BF706" s="241">
        <f>IF(N706="snížená",J706,0)</f>
        <v>0</v>
      </c>
      <c r="BG706" s="241">
        <f>IF(N706="zákl. přenesená",J706,0)</f>
        <v>0</v>
      </c>
      <c r="BH706" s="241">
        <f>IF(N706="sníž. přenesená",J706,0)</f>
        <v>0</v>
      </c>
      <c r="BI706" s="241">
        <f>IF(N706="nulová",J706,0)</f>
        <v>0</v>
      </c>
      <c r="BJ706" s="18" t="s">
        <v>84</v>
      </c>
      <c r="BK706" s="241">
        <f>ROUND(I706*H706,2)</f>
        <v>0</v>
      </c>
      <c r="BL706" s="18" t="s">
        <v>357</v>
      </c>
      <c r="BM706" s="240" t="s">
        <v>1909</v>
      </c>
    </row>
    <row r="707" s="2" customFormat="1">
      <c r="A707" s="39"/>
      <c r="B707" s="40"/>
      <c r="C707" s="41"/>
      <c r="D707" s="242" t="s">
        <v>359</v>
      </c>
      <c r="E707" s="41"/>
      <c r="F707" s="243" t="s">
        <v>1910</v>
      </c>
      <c r="G707" s="41"/>
      <c r="H707" s="41"/>
      <c r="I707" s="244"/>
      <c r="J707" s="41"/>
      <c r="K707" s="41"/>
      <c r="L707" s="45"/>
      <c r="M707" s="245"/>
      <c r="N707" s="246"/>
      <c r="O707" s="92"/>
      <c r="P707" s="92"/>
      <c r="Q707" s="92"/>
      <c r="R707" s="92"/>
      <c r="S707" s="92"/>
      <c r="T707" s="93"/>
      <c r="U707" s="39"/>
      <c r="V707" s="39"/>
      <c r="W707" s="39"/>
      <c r="X707" s="39"/>
      <c r="Y707" s="39"/>
      <c r="Z707" s="39"/>
      <c r="AA707" s="39"/>
      <c r="AB707" s="39"/>
      <c r="AC707" s="39"/>
      <c r="AD707" s="39"/>
      <c r="AE707" s="39"/>
      <c r="AT707" s="18" t="s">
        <v>359</v>
      </c>
      <c r="AU707" s="18" t="s">
        <v>86</v>
      </c>
    </row>
    <row r="708" s="15" customFormat="1">
      <c r="A708" s="15"/>
      <c r="B708" s="269"/>
      <c r="C708" s="270"/>
      <c r="D708" s="242" t="s">
        <v>361</v>
      </c>
      <c r="E708" s="271" t="s">
        <v>1</v>
      </c>
      <c r="F708" s="272" t="s">
        <v>1536</v>
      </c>
      <c r="G708" s="270"/>
      <c r="H708" s="271" t="s">
        <v>1</v>
      </c>
      <c r="I708" s="273"/>
      <c r="J708" s="270"/>
      <c r="K708" s="270"/>
      <c r="L708" s="274"/>
      <c r="M708" s="275"/>
      <c r="N708" s="276"/>
      <c r="O708" s="276"/>
      <c r="P708" s="276"/>
      <c r="Q708" s="276"/>
      <c r="R708" s="276"/>
      <c r="S708" s="276"/>
      <c r="T708" s="277"/>
      <c r="U708" s="15"/>
      <c r="V708" s="15"/>
      <c r="W708" s="15"/>
      <c r="X708" s="15"/>
      <c r="Y708" s="15"/>
      <c r="Z708" s="15"/>
      <c r="AA708" s="15"/>
      <c r="AB708" s="15"/>
      <c r="AC708" s="15"/>
      <c r="AD708" s="15"/>
      <c r="AE708" s="15"/>
      <c r="AT708" s="278" t="s">
        <v>361</v>
      </c>
      <c r="AU708" s="278" t="s">
        <v>86</v>
      </c>
      <c r="AV708" s="15" t="s">
        <v>84</v>
      </c>
      <c r="AW708" s="15" t="s">
        <v>32</v>
      </c>
      <c r="AX708" s="15" t="s">
        <v>76</v>
      </c>
      <c r="AY708" s="278" t="s">
        <v>350</v>
      </c>
    </row>
    <row r="709" s="13" customFormat="1">
      <c r="A709" s="13"/>
      <c r="B709" s="247"/>
      <c r="C709" s="248"/>
      <c r="D709" s="242" t="s">
        <v>361</v>
      </c>
      <c r="E709" s="249" t="s">
        <v>1</v>
      </c>
      <c r="F709" s="250" t="s">
        <v>1911</v>
      </c>
      <c r="G709" s="248"/>
      <c r="H709" s="251">
        <v>7.3129999999999997</v>
      </c>
      <c r="I709" s="252"/>
      <c r="J709" s="248"/>
      <c r="K709" s="248"/>
      <c r="L709" s="253"/>
      <c r="M709" s="254"/>
      <c r="N709" s="255"/>
      <c r="O709" s="255"/>
      <c r="P709" s="255"/>
      <c r="Q709" s="255"/>
      <c r="R709" s="255"/>
      <c r="S709" s="255"/>
      <c r="T709" s="256"/>
      <c r="U709" s="13"/>
      <c r="V709" s="13"/>
      <c r="W709" s="13"/>
      <c r="X709" s="13"/>
      <c r="Y709" s="13"/>
      <c r="Z709" s="13"/>
      <c r="AA709" s="13"/>
      <c r="AB709" s="13"/>
      <c r="AC709" s="13"/>
      <c r="AD709" s="13"/>
      <c r="AE709" s="13"/>
      <c r="AT709" s="257" t="s">
        <v>361</v>
      </c>
      <c r="AU709" s="257" t="s">
        <v>86</v>
      </c>
      <c r="AV709" s="13" t="s">
        <v>86</v>
      </c>
      <c r="AW709" s="13" t="s">
        <v>32</v>
      </c>
      <c r="AX709" s="13" t="s">
        <v>76</v>
      </c>
      <c r="AY709" s="257" t="s">
        <v>350</v>
      </c>
    </row>
    <row r="710" s="13" customFormat="1">
      <c r="A710" s="13"/>
      <c r="B710" s="247"/>
      <c r="C710" s="248"/>
      <c r="D710" s="242" t="s">
        <v>361</v>
      </c>
      <c r="E710" s="249" t="s">
        <v>1</v>
      </c>
      <c r="F710" s="250" t="s">
        <v>1912</v>
      </c>
      <c r="G710" s="248"/>
      <c r="H710" s="251">
        <v>5.4500000000000002</v>
      </c>
      <c r="I710" s="252"/>
      <c r="J710" s="248"/>
      <c r="K710" s="248"/>
      <c r="L710" s="253"/>
      <c r="M710" s="254"/>
      <c r="N710" s="255"/>
      <c r="O710" s="255"/>
      <c r="P710" s="255"/>
      <c r="Q710" s="255"/>
      <c r="R710" s="255"/>
      <c r="S710" s="255"/>
      <c r="T710" s="256"/>
      <c r="U710" s="13"/>
      <c r="V710" s="13"/>
      <c r="W710" s="13"/>
      <c r="X710" s="13"/>
      <c r="Y710" s="13"/>
      <c r="Z710" s="13"/>
      <c r="AA710" s="13"/>
      <c r="AB710" s="13"/>
      <c r="AC710" s="13"/>
      <c r="AD710" s="13"/>
      <c r="AE710" s="13"/>
      <c r="AT710" s="257" t="s">
        <v>361</v>
      </c>
      <c r="AU710" s="257" t="s">
        <v>86</v>
      </c>
      <c r="AV710" s="13" t="s">
        <v>86</v>
      </c>
      <c r="AW710" s="13" t="s">
        <v>32</v>
      </c>
      <c r="AX710" s="13" t="s">
        <v>76</v>
      </c>
      <c r="AY710" s="257" t="s">
        <v>350</v>
      </c>
    </row>
    <row r="711" s="13" customFormat="1">
      <c r="A711" s="13"/>
      <c r="B711" s="247"/>
      <c r="C711" s="248"/>
      <c r="D711" s="242" t="s">
        <v>361</v>
      </c>
      <c r="E711" s="249" t="s">
        <v>1</v>
      </c>
      <c r="F711" s="250" t="s">
        <v>1913</v>
      </c>
      <c r="G711" s="248"/>
      <c r="H711" s="251">
        <v>14.563000000000001</v>
      </c>
      <c r="I711" s="252"/>
      <c r="J711" s="248"/>
      <c r="K711" s="248"/>
      <c r="L711" s="253"/>
      <c r="M711" s="254"/>
      <c r="N711" s="255"/>
      <c r="O711" s="255"/>
      <c r="P711" s="255"/>
      <c r="Q711" s="255"/>
      <c r="R711" s="255"/>
      <c r="S711" s="255"/>
      <c r="T711" s="256"/>
      <c r="U711" s="13"/>
      <c r="V711" s="13"/>
      <c r="W711" s="13"/>
      <c r="X711" s="13"/>
      <c r="Y711" s="13"/>
      <c r="Z711" s="13"/>
      <c r="AA711" s="13"/>
      <c r="AB711" s="13"/>
      <c r="AC711" s="13"/>
      <c r="AD711" s="13"/>
      <c r="AE711" s="13"/>
      <c r="AT711" s="257" t="s">
        <v>361</v>
      </c>
      <c r="AU711" s="257" t="s">
        <v>86</v>
      </c>
      <c r="AV711" s="13" t="s">
        <v>86</v>
      </c>
      <c r="AW711" s="13" t="s">
        <v>32</v>
      </c>
      <c r="AX711" s="13" t="s">
        <v>76</v>
      </c>
      <c r="AY711" s="257" t="s">
        <v>350</v>
      </c>
    </row>
    <row r="712" s="13" customFormat="1">
      <c r="A712" s="13"/>
      <c r="B712" s="247"/>
      <c r="C712" s="248"/>
      <c r="D712" s="242" t="s">
        <v>361</v>
      </c>
      <c r="E712" s="249" t="s">
        <v>1</v>
      </c>
      <c r="F712" s="250" t="s">
        <v>1914</v>
      </c>
      <c r="G712" s="248"/>
      <c r="H712" s="251">
        <v>5.5499999999999998</v>
      </c>
      <c r="I712" s="252"/>
      <c r="J712" s="248"/>
      <c r="K712" s="248"/>
      <c r="L712" s="253"/>
      <c r="M712" s="254"/>
      <c r="N712" s="255"/>
      <c r="O712" s="255"/>
      <c r="P712" s="255"/>
      <c r="Q712" s="255"/>
      <c r="R712" s="255"/>
      <c r="S712" s="255"/>
      <c r="T712" s="256"/>
      <c r="U712" s="13"/>
      <c r="V712" s="13"/>
      <c r="W712" s="13"/>
      <c r="X712" s="13"/>
      <c r="Y712" s="13"/>
      <c r="Z712" s="13"/>
      <c r="AA712" s="13"/>
      <c r="AB712" s="13"/>
      <c r="AC712" s="13"/>
      <c r="AD712" s="13"/>
      <c r="AE712" s="13"/>
      <c r="AT712" s="257" t="s">
        <v>361</v>
      </c>
      <c r="AU712" s="257" t="s">
        <v>86</v>
      </c>
      <c r="AV712" s="13" t="s">
        <v>86</v>
      </c>
      <c r="AW712" s="13" t="s">
        <v>32</v>
      </c>
      <c r="AX712" s="13" t="s">
        <v>76</v>
      </c>
      <c r="AY712" s="257" t="s">
        <v>350</v>
      </c>
    </row>
    <row r="713" s="13" customFormat="1">
      <c r="A713" s="13"/>
      <c r="B713" s="247"/>
      <c r="C713" s="248"/>
      <c r="D713" s="242" t="s">
        <v>361</v>
      </c>
      <c r="E713" s="249" t="s">
        <v>1</v>
      </c>
      <c r="F713" s="250" t="s">
        <v>1915</v>
      </c>
      <c r="G713" s="248"/>
      <c r="H713" s="251">
        <v>9.9700000000000006</v>
      </c>
      <c r="I713" s="252"/>
      <c r="J713" s="248"/>
      <c r="K713" s="248"/>
      <c r="L713" s="253"/>
      <c r="M713" s="254"/>
      <c r="N713" s="255"/>
      <c r="O713" s="255"/>
      <c r="P713" s="255"/>
      <c r="Q713" s="255"/>
      <c r="R713" s="255"/>
      <c r="S713" s="255"/>
      <c r="T713" s="256"/>
      <c r="U713" s="13"/>
      <c r="V713" s="13"/>
      <c r="W713" s="13"/>
      <c r="X713" s="13"/>
      <c r="Y713" s="13"/>
      <c r="Z713" s="13"/>
      <c r="AA713" s="13"/>
      <c r="AB713" s="13"/>
      <c r="AC713" s="13"/>
      <c r="AD713" s="13"/>
      <c r="AE713" s="13"/>
      <c r="AT713" s="257" t="s">
        <v>361</v>
      </c>
      <c r="AU713" s="257" t="s">
        <v>86</v>
      </c>
      <c r="AV713" s="13" t="s">
        <v>86</v>
      </c>
      <c r="AW713" s="13" t="s">
        <v>32</v>
      </c>
      <c r="AX713" s="13" t="s">
        <v>76</v>
      </c>
      <c r="AY713" s="257" t="s">
        <v>350</v>
      </c>
    </row>
    <row r="714" s="13" customFormat="1">
      <c r="A714" s="13"/>
      <c r="B714" s="247"/>
      <c r="C714" s="248"/>
      <c r="D714" s="242" t="s">
        <v>361</v>
      </c>
      <c r="E714" s="249" t="s">
        <v>1</v>
      </c>
      <c r="F714" s="250" t="s">
        <v>1916</v>
      </c>
      <c r="G714" s="248"/>
      <c r="H714" s="251">
        <v>10.960000000000001</v>
      </c>
      <c r="I714" s="252"/>
      <c r="J714" s="248"/>
      <c r="K714" s="248"/>
      <c r="L714" s="253"/>
      <c r="M714" s="254"/>
      <c r="N714" s="255"/>
      <c r="O714" s="255"/>
      <c r="P714" s="255"/>
      <c r="Q714" s="255"/>
      <c r="R714" s="255"/>
      <c r="S714" s="255"/>
      <c r="T714" s="256"/>
      <c r="U714" s="13"/>
      <c r="V714" s="13"/>
      <c r="W714" s="13"/>
      <c r="X714" s="13"/>
      <c r="Y714" s="13"/>
      <c r="Z714" s="13"/>
      <c r="AA714" s="13"/>
      <c r="AB714" s="13"/>
      <c r="AC714" s="13"/>
      <c r="AD714" s="13"/>
      <c r="AE714" s="13"/>
      <c r="AT714" s="257" t="s">
        <v>361</v>
      </c>
      <c r="AU714" s="257" t="s">
        <v>86</v>
      </c>
      <c r="AV714" s="13" t="s">
        <v>86</v>
      </c>
      <c r="AW714" s="13" t="s">
        <v>32</v>
      </c>
      <c r="AX714" s="13" t="s">
        <v>76</v>
      </c>
      <c r="AY714" s="257" t="s">
        <v>350</v>
      </c>
    </row>
    <row r="715" s="13" customFormat="1">
      <c r="A715" s="13"/>
      <c r="B715" s="247"/>
      <c r="C715" s="248"/>
      <c r="D715" s="242" t="s">
        <v>361</v>
      </c>
      <c r="E715" s="249" t="s">
        <v>1</v>
      </c>
      <c r="F715" s="250" t="s">
        <v>1917</v>
      </c>
      <c r="G715" s="248"/>
      <c r="H715" s="251">
        <v>33.060000000000002</v>
      </c>
      <c r="I715" s="252"/>
      <c r="J715" s="248"/>
      <c r="K715" s="248"/>
      <c r="L715" s="253"/>
      <c r="M715" s="254"/>
      <c r="N715" s="255"/>
      <c r="O715" s="255"/>
      <c r="P715" s="255"/>
      <c r="Q715" s="255"/>
      <c r="R715" s="255"/>
      <c r="S715" s="255"/>
      <c r="T715" s="256"/>
      <c r="U715" s="13"/>
      <c r="V715" s="13"/>
      <c r="W715" s="13"/>
      <c r="X715" s="13"/>
      <c r="Y715" s="13"/>
      <c r="Z715" s="13"/>
      <c r="AA715" s="13"/>
      <c r="AB715" s="13"/>
      <c r="AC715" s="13"/>
      <c r="AD715" s="13"/>
      <c r="AE715" s="13"/>
      <c r="AT715" s="257" t="s">
        <v>361</v>
      </c>
      <c r="AU715" s="257" t="s">
        <v>86</v>
      </c>
      <c r="AV715" s="13" t="s">
        <v>86</v>
      </c>
      <c r="AW715" s="13" t="s">
        <v>32</v>
      </c>
      <c r="AX715" s="13" t="s">
        <v>76</v>
      </c>
      <c r="AY715" s="257" t="s">
        <v>350</v>
      </c>
    </row>
    <row r="716" s="13" customFormat="1">
      <c r="A716" s="13"/>
      <c r="B716" s="247"/>
      <c r="C716" s="248"/>
      <c r="D716" s="242" t="s">
        <v>361</v>
      </c>
      <c r="E716" s="249" t="s">
        <v>1</v>
      </c>
      <c r="F716" s="250" t="s">
        <v>1918</v>
      </c>
      <c r="G716" s="248"/>
      <c r="H716" s="251">
        <v>2.2349999999999999</v>
      </c>
      <c r="I716" s="252"/>
      <c r="J716" s="248"/>
      <c r="K716" s="248"/>
      <c r="L716" s="253"/>
      <c r="M716" s="254"/>
      <c r="N716" s="255"/>
      <c r="O716" s="255"/>
      <c r="P716" s="255"/>
      <c r="Q716" s="255"/>
      <c r="R716" s="255"/>
      <c r="S716" s="255"/>
      <c r="T716" s="256"/>
      <c r="U716" s="13"/>
      <c r="V716" s="13"/>
      <c r="W716" s="13"/>
      <c r="X716" s="13"/>
      <c r="Y716" s="13"/>
      <c r="Z716" s="13"/>
      <c r="AA716" s="13"/>
      <c r="AB716" s="13"/>
      <c r="AC716" s="13"/>
      <c r="AD716" s="13"/>
      <c r="AE716" s="13"/>
      <c r="AT716" s="257" t="s">
        <v>361</v>
      </c>
      <c r="AU716" s="257" t="s">
        <v>86</v>
      </c>
      <c r="AV716" s="13" t="s">
        <v>86</v>
      </c>
      <c r="AW716" s="13" t="s">
        <v>32</v>
      </c>
      <c r="AX716" s="13" t="s">
        <v>76</v>
      </c>
      <c r="AY716" s="257" t="s">
        <v>350</v>
      </c>
    </row>
    <row r="717" s="13" customFormat="1">
      <c r="A717" s="13"/>
      <c r="B717" s="247"/>
      <c r="C717" s="248"/>
      <c r="D717" s="242" t="s">
        <v>361</v>
      </c>
      <c r="E717" s="249" t="s">
        <v>1</v>
      </c>
      <c r="F717" s="250" t="s">
        <v>1919</v>
      </c>
      <c r="G717" s="248"/>
      <c r="H717" s="251">
        <v>8.6620000000000008</v>
      </c>
      <c r="I717" s="252"/>
      <c r="J717" s="248"/>
      <c r="K717" s="248"/>
      <c r="L717" s="253"/>
      <c r="M717" s="254"/>
      <c r="N717" s="255"/>
      <c r="O717" s="255"/>
      <c r="P717" s="255"/>
      <c r="Q717" s="255"/>
      <c r="R717" s="255"/>
      <c r="S717" s="255"/>
      <c r="T717" s="256"/>
      <c r="U717" s="13"/>
      <c r="V717" s="13"/>
      <c r="W717" s="13"/>
      <c r="X717" s="13"/>
      <c r="Y717" s="13"/>
      <c r="Z717" s="13"/>
      <c r="AA717" s="13"/>
      <c r="AB717" s="13"/>
      <c r="AC717" s="13"/>
      <c r="AD717" s="13"/>
      <c r="AE717" s="13"/>
      <c r="AT717" s="257" t="s">
        <v>361</v>
      </c>
      <c r="AU717" s="257" t="s">
        <v>86</v>
      </c>
      <c r="AV717" s="13" t="s">
        <v>86</v>
      </c>
      <c r="AW717" s="13" t="s">
        <v>32</v>
      </c>
      <c r="AX717" s="13" t="s">
        <v>76</v>
      </c>
      <c r="AY717" s="257" t="s">
        <v>350</v>
      </c>
    </row>
    <row r="718" s="13" customFormat="1">
      <c r="A718" s="13"/>
      <c r="B718" s="247"/>
      <c r="C718" s="248"/>
      <c r="D718" s="242" t="s">
        <v>361</v>
      </c>
      <c r="E718" s="249" t="s">
        <v>1</v>
      </c>
      <c r="F718" s="250" t="s">
        <v>1920</v>
      </c>
      <c r="G718" s="248"/>
      <c r="H718" s="251">
        <v>15.539999999999999</v>
      </c>
      <c r="I718" s="252"/>
      <c r="J718" s="248"/>
      <c r="K718" s="248"/>
      <c r="L718" s="253"/>
      <c r="M718" s="254"/>
      <c r="N718" s="255"/>
      <c r="O718" s="255"/>
      <c r="P718" s="255"/>
      <c r="Q718" s="255"/>
      <c r="R718" s="255"/>
      <c r="S718" s="255"/>
      <c r="T718" s="256"/>
      <c r="U718" s="13"/>
      <c r="V718" s="13"/>
      <c r="W718" s="13"/>
      <c r="X718" s="13"/>
      <c r="Y718" s="13"/>
      <c r="Z718" s="13"/>
      <c r="AA718" s="13"/>
      <c r="AB718" s="13"/>
      <c r="AC718" s="13"/>
      <c r="AD718" s="13"/>
      <c r="AE718" s="13"/>
      <c r="AT718" s="257" t="s">
        <v>361</v>
      </c>
      <c r="AU718" s="257" t="s">
        <v>86</v>
      </c>
      <c r="AV718" s="13" t="s">
        <v>86</v>
      </c>
      <c r="AW718" s="13" t="s">
        <v>32</v>
      </c>
      <c r="AX718" s="13" t="s">
        <v>76</v>
      </c>
      <c r="AY718" s="257" t="s">
        <v>350</v>
      </c>
    </row>
    <row r="719" s="13" customFormat="1">
      <c r="A719" s="13"/>
      <c r="B719" s="247"/>
      <c r="C719" s="248"/>
      <c r="D719" s="242" t="s">
        <v>361</v>
      </c>
      <c r="E719" s="249" t="s">
        <v>1</v>
      </c>
      <c r="F719" s="250" t="s">
        <v>1921</v>
      </c>
      <c r="G719" s="248"/>
      <c r="H719" s="251">
        <v>21.420000000000002</v>
      </c>
      <c r="I719" s="252"/>
      <c r="J719" s="248"/>
      <c r="K719" s="248"/>
      <c r="L719" s="253"/>
      <c r="M719" s="254"/>
      <c r="N719" s="255"/>
      <c r="O719" s="255"/>
      <c r="P719" s="255"/>
      <c r="Q719" s="255"/>
      <c r="R719" s="255"/>
      <c r="S719" s="255"/>
      <c r="T719" s="256"/>
      <c r="U719" s="13"/>
      <c r="V719" s="13"/>
      <c r="W719" s="13"/>
      <c r="X719" s="13"/>
      <c r="Y719" s="13"/>
      <c r="Z719" s="13"/>
      <c r="AA719" s="13"/>
      <c r="AB719" s="13"/>
      <c r="AC719" s="13"/>
      <c r="AD719" s="13"/>
      <c r="AE719" s="13"/>
      <c r="AT719" s="257" t="s">
        <v>361</v>
      </c>
      <c r="AU719" s="257" t="s">
        <v>86</v>
      </c>
      <c r="AV719" s="13" t="s">
        <v>86</v>
      </c>
      <c r="AW719" s="13" t="s">
        <v>32</v>
      </c>
      <c r="AX719" s="13" t="s">
        <v>76</v>
      </c>
      <c r="AY719" s="257" t="s">
        <v>350</v>
      </c>
    </row>
    <row r="720" s="15" customFormat="1">
      <c r="A720" s="15"/>
      <c r="B720" s="269"/>
      <c r="C720" s="270"/>
      <c r="D720" s="242" t="s">
        <v>361</v>
      </c>
      <c r="E720" s="271" t="s">
        <v>1</v>
      </c>
      <c r="F720" s="272" t="s">
        <v>1524</v>
      </c>
      <c r="G720" s="270"/>
      <c r="H720" s="271" t="s">
        <v>1</v>
      </c>
      <c r="I720" s="273"/>
      <c r="J720" s="270"/>
      <c r="K720" s="270"/>
      <c r="L720" s="274"/>
      <c r="M720" s="275"/>
      <c r="N720" s="276"/>
      <c r="O720" s="276"/>
      <c r="P720" s="276"/>
      <c r="Q720" s="276"/>
      <c r="R720" s="276"/>
      <c r="S720" s="276"/>
      <c r="T720" s="277"/>
      <c r="U720" s="15"/>
      <c r="V720" s="15"/>
      <c r="W720" s="15"/>
      <c r="X720" s="15"/>
      <c r="Y720" s="15"/>
      <c r="Z720" s="15"/>
      <c r="AA720" s="15"/>
      <c r="AB720" s="15"/>
      <c r="AC720" s="15"/>
      <c r="AD720" s="15"/>
      <c r="AE720" s="15"/>
      <c r="AT720" s="278" t="s">
        <v>361</v>
      </c>
      <c r="AU720" s="278" t="s">
        <v>86</v>
      </c>
      <c r="AV720" s="15" t="s">
        <v>84</v>
      </c>
      <c r="AW720" s="15" t="s">
        <v>32</v>
      </c>
      <c r="AX720" s="15" t="s">
        <v>76</v>
      </c>
      <c r="AY720" s="278" t="s">
        <v>350</v>
      </c>
    </row>
    <row r="721" s="13" customFormat="1">
      <c r="A721" s="13"/>
      <c r="B721" s="247"/>
      <c r="C721" s="248"/>
      <c r="D721" s="242" t="s">
        <v>361</v>
      </c>
      <c r="E721" s="249" t="s">
        <v>1</v>
      </c>
      <c r="F721" s="250" t="s">
        <v>1922</v>
      </c>
      <c r="G721" s="248"/>
      <c r="H721" s="251">
        <v>6.96</v>
      </c>
      <c r="I721" s="252"/>
      <c r="J721" s="248"/>
      <c r="K721" s="248"/>
      <c r="L721" s="253"/>
      <c r="M721" s="254"/>
      <c r="N721" s="255"/>
      <c r="O721" s="255"/>
      <c r="P721" s="255"/>
      <c r="Q721" s="255"/>
      <c r="R721" s="255"/>
      <c r="S721" s="255"/>
      <c r="T721" s="256"/>
      <c r="U721" s="13"/>
      <c r="V721" s="13"/>
      <c r="W721" s="13"/>
      <c r="X721" s="13"/>
      <c r="Y721" s="13"/>
      <c r="Z721" s="13"/>
      <c r="AA721" s="13"/>
      <c r="AB721" s="13"/>
      <c r="AC721" s="13"/>
      <c r="AD721" s="13"/>
      <c r="AE721" s="13"/>
      <c r="AT721" s="257" t="s">
        <v>361</v>
      </c>
      <c r="AU721" s="257" t="s">
        <v>86</v>
      </c>
      <c r="AV721" s="13" t="s">
        <v>86</v>
      </c>
      <c r="AW721" s="13" t="s">
        <v>32</v>
      </c>
      <c r="AX721" s="13" t="s">
        <v>76</v>
      </c>
      <c r="AY721" s="257" t="s">
        <v>350</v>
      </c>
    </row>
    <row r="722" s="13" customFormat="1">
      <c r="A722" s="13"/>
      <c r="B722" s="247"/>
      <c r="C722" s="248"/>
      <c r="D722" s="242" t="s">
        <v>361</v>
      </c>
      <c r="E722" s="249" t="s">
        <v>1</v>
      </c>
      <c r="F722" s="250" t="s">
        <v>1923</v>
      </c>
      <c r="G722" s="248"/>
      <c r="H722" s="251">
        <v>7.0739999999999998</v>
      </c>
      <c r="I722" s="252"/>
      <c r="J722" s="248"/>
      <c r="K722" s="248"/>
      <c r="L722" s="253"/>
      <c r="M722" s="254"/>
      <c r="N722" s="255"/>
      <c r="O722" s="255"/>
      <c r="P722" s="255"/>
      <c r="Q722" s="255"/>
      <c r="R722" s="255"/>
      <c r="S722" s="255"/>
      <c r="T722" s="256"/>
      <c r="U722" s="13"/>
      <c r="V722" s="13"/>
      <c r="W722" s="13"/>
      <c r="X722" s="13"/>
      <c r="Y722" s="13"/>
      <c r="Z722" s="13"/>
      <c r="AA722" s="13"/>
      <c r="AB722" s="13"/>
      <c r="AC722" s="13"/>
      <c r="AD722" s="13"/>
      <c r="AE722" s="13"/>
      <c r="AT722" s="257" t="s">
        <v>361</v>
      </c>
      <c r="AU722" s="257" t="s">
        <v>86</v>
      </c>
      <c r="AV722" s="13" t="s">
        <v>86</v>
      </c>
      <c r="AW722" s="13" t="s">
        <v>32</v>
      </c>
      <c r="AX722" s="13" t="s">
        <v>76</v>
      </c>
      <c r="AY722" s="257" t="s">
        <v>350</v>
      </c>
    </row>
    <row r="723" s="13" customFormat="1">
      <c r="A723" s="13"/>
      <c r="B723" s="247"/>
      <c r="C723" s="248"/>
      <c r="D723" s="242" t="s">
        <v>361</v>
      </c>
      <c r="E723" s="249" t="s">
        <v>1</v>
      </c>
      <c r="F723" s="250" t="s">
        <v>1924</v>
      </c>
      <c r="G723" s="248"/>
      <c r="H723" s="251">
        <v>6.0960000000000001</v>
      </c>
      <c r="I723" s="252"/>
      <c r="J723" s="248"/>
      <c r="K723" s="248"/>
      <c r="L723" s="253"/>
      <c r="M723" s="254"/>
      <c r="N723" s="255"/>
      <c r="O723" s="255"/>
      <c r="P723" s="255"/>
      <c r="Q723" s="255"/>
      <c r="R723" s="255"/>
      <c r="S723" s="255"/>
      <c r="T723" s="256"/>
      <c r="U723" s="13"/>
      <c r="V723" s="13"/>
      <c r="W723" s="13"/>
      <c r="X723" s="13"/>
      <c r="Y723" s="13"/>
      <c r="Z723" s="13"/>
      <c r="AA723" s="13"/>
      <c r="AB723" s="13"/>
      <c r="AC723" s="13"/>
      <c r="AD723" s="13"/>
      <c r="AE723" s="13"/>
      <c r="AT723" s="257" t="s">
        <v>361</v>
      </c>
      <c r="AU723" s="257" t="s">
        <v>86</v>
      </c>
      <c r="AV723" s="13" t="s">
        <v>86</v>
      </c>
      <c r="AW723" s="13" t="s">
        <v>32</v>
      </c>
      <c r="AX723" s="13" t="s">
        <v>76</v>
      </c>
      <c r="AY723" s="257" t="s">
        <v>350</v>
      </c>
    </row>
    <row r="724" s="13" customFormat="1">
      <c r="A724" s="13"/>
      <c r="B724" s="247"/>
      <c r="C724" s="248"/>
      <c r="D724" s="242" t="s">
        <v>361</v>
      </c>
      <c r="E724" s="249" t="s">
        <v>1</v>
      </c>
      <c r="F724" s="250" t="s">
        <v>1925</v>
      </c>
      <c r="G724" s="248"/>
      <c r="H724" s="251">
        <v>7.9379999999999997</v>
      </c>
      <c r="I724" s="252"/>
      <c r="J724" s="248"/>
      <c r="K724" s="248"/>
      <c r="L724" s="253"/>
      <c r="M724" s="254"/>
      <c r="N724" s="255"/>
      <c r="O724" s="255"/>
      <c r="P724" s="255"/>
      <c r="Q724" s="255"/>
      <c r="R724" s="255"/>
      <c r="S724" s="255"/>
      <c r="T724" s="256"/>
      <c r="U724" s="13"/>
      <c r="V724" s="13"/>
      <c r="W724" s="13"/>
      <c r="X724" s="13"/>
      <c r="Y724" s="13"/>
      <c r="Z724" s="13"/>
      <c r="AA724" s="13"/>
      <c r="AB724" s="13"/>
      <c r="AC724" s="13"/>
      <c r="AD724" s="13"/>
      <c r="AE724" s="13"/>
      <c r="AT724" s="257" t="s">
        <v>361</v>
      </c>
      <c r="AU724" s="257" t="s">
        <v>86</v>
      </c>
      <c r="AV724" s="13" t="s">
        <v>86</v>
      </c>
      <c r="AW724" s="13" t="s">
        <v>32</v>
      </c>
      <c r="AX724" s="13" t="s">
        <v>76</v>
      </c>
      <c r="AY724" s="257" t="s">
        <v>350</v>
      </c>
    </row>
    <row r="725" s="13" customFormat="1">
      <c r="A725" s="13"/>
      <c r="B725" s="247"/>
      <c r="C725" s="248"/>
      <c r="D725" s="242" t="s">
        <v>361</v>
      </c>
      <c r="E725" s="249" t="s">
        <v>1</v>
      </c>
      <c r="F725" s="250" t="s">
        <v>1926</v>
      </c>
      <c r="G725" s="248"/>
      <c r="H725" s="251">
        <v>4.1040000000000001</v>
      </c>
      <c r="I725" s="252"/>
      <c r="J725" s="248"/>
      <c r="K725" s="248"/>
      <c r="L725" s="253"/>
      <c r="M725" s="254"/>
      <c r="N725" s="255"/>
      <c r="O725" s="255"/>
      <c r="P725" s="255"/>
      <c r="Q725" s="255"/>
      <c r="R725" s="255"/>
      <c r="S725" s="255"/>
      <c r="T725" s="256"/>
      <c r="U725" s="13"/>
      <c r="V725" s="13"/>
      <c r="W725" s="13"/>
      <c r="X725" s="13"/>
      <c r="Y725" s="13"/>
      <c r="Z725" s="13"/>
      <c r="AA725" s="13"/>
      <c r="AB725" s="13"/>
      <c r="AC725" s="13"/>
      <c r="AD725" s="13"/>
      <c r="AE725" s="13"/>
      <c r="AT725" s="257" t="s">
        <v>361</v>
      </c>
      <c r="AU725" s="257" t="s">
        <v>86</v>
      </c>
      <c r="AV725" s="13" t="s">
        <v>86</v>
      </c>
      <c r="AW725" s="13" t="s">
        <v>32</v>
      </c>
      <c r="AX725" s="13" t="s">
        <v>76</v>
      </c>
      <c r="AY725" s="257" t="s">
        <v>350</v>
      </c>
    </row>
    <row r="726" s="13" customFormat="1">
      <c r="A726" s="13"/>
      <c r="B726" s="247"/>
      <c r="C726" s="248"/>
      <c r="D726" s="242" t="s">
        <v>361</v>
      </c>
      <c r="E726" s="249" t="s">
        <v>1</v>
      </c>
      <c r="F726" s="250" t="s">
        <v>1927</v>
      </c>
      <c r="G726" s="248"/>
      <c r="H726" s="251">
        <v>7.5599999999999996</v>
      </c>
      <c r="I726" s="252"/>
      <c r="J726" s="248"/>
      <c r="K726" s="248"/>
      <c r="L726" s="253"/>
      <c r="M726" s="254"/>
      <c r="N726" s="255"/>
      <c r="O726" s="255"/>
      <c r="P726" s="255"/>
      <c r="Q726" s="255"/>
      <c r="R726" s="255"/>
      <c r="S726" s="255"/>
      <c r="T726" s="256"/>
      <c r="U726" s="13"/>
      <c r="V726" s="13"/>
      <c r="W726" s="13"/>
      <c r="X726" s="13"/>
      <c r="Y726" s="13"/>
      <c r="Z726" s="13"/>
      <c r="AA726" s="13"/>
      <c r="AB726" s="13"/>
      <c r="AC726" s="13"/>
      <c r="AD726" s="13"/>
      <c r="AE726" s="13"/>
      <c r="AT726" s="257" t="s">
        <v>361</v>
      </c>
      <c r="AU726" s="257" t="s">
        <v>86</v>
      </c>
      <c r="AV726" s="13" t="s">
        <v>86</v>
      </c>
      <c r="AW726" s="13" t="s">
        <v>32</v>
      </c>
      <c r="AX726" s="13" t="s">
        <v>76</v>
      </c>
      <c r="AY726" s="257" t="s">
        <v>350</v>
      </c>
    </row>
    <row r="727" s="13" customFormat="1">
      <c r="A727" s="13"/>
      <c r="B727" s="247"/>
      <c r="C727" s="248"/>
      <c r="D727" s="242" t="s">
        <v>361</v>
      </c>
      <c r="E727" s="249" t="s">
        <v>1</v>
      </c>
      <c r="F727" s="250" t="s">
        <v>1928</v>
      </c>
      <c r="G727" s="248"/>
      <c r="H727" s="251">
        <v>4.4279999999999999</v>
      </c>
      <c r="I727" s="252"/>
      <c r="J727" s="248"/>
      <c r="K727" s="248"/>
      <c r="L727" s="253"/>
      <c r="M727" s="254"/>
      <c r="N727" s="255"/>
      <c r="O727" s="255"/>
      <c r="P727" s="255"/>
      <c r="Q727" s="255"/>
      <c r="R727" s="255"/>
      <c r="S727" s="255"/>
      <c r="T727" s="256"/>
      <c r="U727" s="13"/>
      <c r="V727" s="13"/>
      <c r="W727" s="13"/>
      <c r="X727" s="13"/>
      <c r="Y727" s="13"/>
      <c r="Z727" s="13"/>
      <c r="AA727" s="13"/>
      <c r="AB727" s="13"/>
      <c r="AC727" s="13"/>
      <c r="AD727" s="13"/>
      <c r="AE727" s="13"/>
      <c r="AT727" s="257" t="s">
        <v>361</v>
      </c>
      <c r="AU727" s="257" t="s">
        <v>86</v>
      </c>
      <c r="AV727" s="13" t="s">
        <v>86</v>
      </c>
      <c r="AW727" s="13" t="s">
        <v>32</v>
      </c>
      <c r="AX727" s="13" t="s">
        <v>76</v>
      </c>
      <c r="AY727" s="257" t="s">
        <v>350</v>
      </c>
    </row>
    <row r="728" s="13" customFormat="1">
      <c r="A728" s="13"/>
      <c r="B728" s="247"/>
      <c r="C728" s="248"/>
      <c r="D728" s="242" t="s">
        <v>361</v>
      </c>
      <c r="E728" s="249" t="s">
        <v>1</v>
      </c>
      <c r="F728" s="250" t="s">
        <v>1929</v>
      </c>
      <c r="G728" s="248"/>
      <c r="H728" s="251">
        <v>8.8559999999999999</v>
      </c>
      <c r="I728" s="252"/>
      <c r="J728" s="248"/>
      <c r="K728" s="248"/>
      <c r="L728" s="253"/>
      <c r="M728" s="254"/>
      <c r="N728" s="255"/>
      <c r="O728" s="255"/>
      <c r="P728" s="255"/>
      <c r="Q728" s="255"/>
      <c r="R728" s="255"/>
      <c r="S728" s="255"/>
      <c r="T728" s="256"/>
      <c r="U728" s="13"/>
      <c r="V728" s="13"/>
      <c r="W728" s="13"/>
      <c r="X728" s="13"/>
      <c r="Y728" s="13"/>
      <c r="Z728" s="13"/>
      <c r="AA728" s="13"/>
      <c r="AB728" s="13"/>
      <c r="AC728" s="13"/>
      <c r="AD728" s="13"/>
      <c r="AE728" s="13"/>
      <c r="AT728" s="257" t="s">
        <v>361</v>
      </c>
      <c r="AU728" s="257" t="s">
        <v>86</v>
      </c>
      <c r="AV728" s="13" t="s">
        <v>86</v>
      </c>
      <c r="AW728" s="13" t="s">
        <v>32</v>
      </c>
      <c r="AX728" s="13" t="s">
        <v>76</v>
      </c>
      <c r="AY728" s="257" t="s">
        <v>350</v>
      </c>
    </row>
    <row r="729" s="15" customFormat="1">
      <c r="A729" s="15"/>
      <c r="B729" s="269"/>
      <c r="C729" s="270"/>
      <c r="D729" s="242" t="s">
        <v>361</v>
      </c>
      <c r="E729" s="271" t="s">
        <v>1</v>
      </c>
      <c r="F729" s="272" t="s">
        <v>1905</v>
      </c>
      <c r="G729" s="270"/>
      <c r="H729" s="271" t="s">
        <v>1</v>
      </c>
      <c r="I729" s="273"/>
      <c r="J729" s="270"/>
      <c r="K729" s="270"/>
      <c r="L729" s="274"/>
      <c r="M729" s="275"/>
      <c r="N729" s="276"/>
      <c r="O729" s="276"/>
      <c r="P729" s="276"/>
      <c r="Q729" s="276"/>
      <c r="R729" s="276"/>
      <c r="S729" s="276"/>
      <c r="T729" s="277"/>
      <c r="U729" s="15"/>
      <c r="V729" s="15"/>
      <c r="W729" s="15"/>
      <c r="X729" s="15"/>
      <c r="Y729" s="15"/>
      <c r="Z729" s="15"/>
      <c r="AA729" s="15"/>
      <c r="AB729" s="15"/>
      <c r="AC729" s="15"/>
      <c r="AD729" s="15"/>
      <c r="AE729" s="15"/>
      <c r="AT729" s="278" t="s">
        <v>361</v>
      </c>
      <c r="AU729" s="278" t="s">
        <v>86</v>
      </c>
      <c r="AV729" s="15" t="s">
        <v>84</v>
      </c>
      <c r="AW729" s="15" t="s">
        <v>32</v>
      </c>
      <c r="AX729" s="15" t="s">
        <v>76</v>
      </c>
      <c r="AY729" s="278" t="s">
        <v>350</v>
      </c>
    </row>
    <row r="730" s="13" customFormat="1">
      <c r="A730" s="13"/>
      <c r="B730" s="247"/>
      <c r="C730" s="248"/>
      <c r="D730" s="242" t="s">
        <v>361</v>
      </c>
      <c r="E730" s="249" t="s">
        <v>1</v>
      </c>
      <c r="F730" s="250" t="s">
        <v>1930</v>
      </c>
      <c r="G730" s="248"/>
      <c r="H730" s="251">
        <v>8.5299999999999994</v>
      </c>
      <c r="I730" s="252"/>
      <c r="J730" s="248"/>
      <c r="K730" s="248"/>
      <c r="L730" s="253"/>
      <c r="M730" s="254"/>
      <c r="N730" s="255"/>
      <c r="O730" s="255"/>
      <c r="P730" s="255"/>
      <c r="Q730" s="255"/>
      <c r="R730" s="255"/>
      <c r="S730" s="255"/>
      <c r="T730" s="256"/>
      <c r="U730" s="13"/>
      <c r="V730" s="13"/>
      <c r="W730" s="13"/>
      <c r="X730" s="13"/>
      <c r="Y730" s="13"/>
      <c r="Z730" s="13"/>
      <c r="AA730" s="13"/>
      <c r="AB730" s="13"/>
      <c r="AC730" s="13"/>
      <c r="AD730" s="13"/>
      <c r="AE730" s="13"/>
      <c r="AT730" s="257" t="s">
        <v>361</v>
      </c>
      <c r="AU730" s="257" t="s">
        <v>86</v>
      </c>
      <c r="AV730" s="13" t="s">
        <v>86</v>
      </c>
      <c r="AW730" s="13" t="s">
        <v>32</v>
      </c>
      <c r="AX730" s="13" t="s">
        <v>76</v>
      </c>
      <c r="AY730" s="257" t="s">
        <v>350</v>
      </c>
    </row>
    <row r="731" s="14" customFormat="1">
      <c r="A731" s="14"/>
      <c r="B731" s="258"/>
      <c r="C731" s="259"/>
      <c r="D731" s="242" t="s">
        <v>361</v>
      </c>
      <c r="E731" s="260" t="s">
        <v>1</v>
      </c>
      <c r="F731" s="261" t="s">
        <v>364</v>
      </c>
      <c r="G731" s="259"/>
      <c r="H731" s="262">
        <v>196.26900000000001</v>
      </c>
      <c r="I731" s="263"/>
      <c r="J731" s="259"/>
      <c r="K731" s="259"/>
      <c r="L731" s="264"/>
      <c r="M731" s="265"/>
      <c r="N731" s="266"/>
      <c r="O731" s="266"/>
      <c r="P731" s="266"/>
      <c r="Q731" s="266"/>
      <c r="R731" s="266"/>
      <c r="S731" s="266"/>
      <c r="T731" s="267"/>
      <c r="U731" s="14"/>
      <c r="V731" s="14"/>
      <c r="W731" s="14"/>
      <c r="X731" s="14"/>
      <c r="Y731" s="14"/>
      <c r="Z731" s="14"/>
      <c r="AA731" s="14"/>
      <c r="AB731" s="14"/>
      <c r="AC731" s="14"/>
      <c r="AD731" s="14"/>
      <c r="AE731" s="14"/>
      <c r="AT731" s="268" t="s">
        <v>361</v>
      </c>
      <c r="AU731" s="268" t="s">
        <v>86</v>
      </c>
      <c r="AV731" s="14" t="s">
        <v>357</v>
      </c>
      <c r="AW731" s="14" t="s">
        <v>32</v>
      </c>
      <c r="AX731" s="14" t="s">
        <v>84</v>
      </c>
      <c r="AY731" s="268" t="s">
        <v>350</v>
      </c>
    </row>
    <row r="732" s="2" customFormat="1" ht="16.5" customHeight="1">
      <c r="A732" s="39"/>
      <c r="B732" s="40"/>
      <c r="C732" s="229" t="s">
        <v>1931</v>
      </c>
      <c r="D732" s="229" t="s">
        <v>352</v>
      </c>
      <c r="E732" s="230" t="s">
        <v>1932</v>
      </c>
      <c r="F732" s="231" t="s">
        <v>1933</v>
      </c>
      <c r="G732" s="232" t="s">
        <v>355</v>
      </c>
      <c r="H732" s="233">
        <v>196.26900000000001</v>
      </c>
      <c r="I732" s="234"/>
      <c r="J732" s="235">
        <f>ROUND(I732*H732,2)</f>
        <v>0</v>
      </c>
      <c r="K732" s="231" t="s">
        <v>356</v>
      </c>
      <c r="L732" s="45"/>
      <c r="M732" s="236" t="s">
        <v>1</v>
      </c>
      <c r="N732" s="237" t="s">
        <v>41</v>
      </c>
      <c r="O732" s="92"/>
      <c r="P732" s="238">
        <f>O732*H732</f>
        <v>0</v>
      </c>
      <c r="Q732" s="238">
        <v>0</v>
      </c>
      <c r="R732" s="238">
        <f>Q732*H732</f>
        <v>0</v>
      </c>
      <c r="S732" s="238">
        <v>0</v>
      </c>
      <c r="T732" s="239">
        <f>S732*H732</f>
        <v>0</v>
      </c>
      <c r="U732" s="39"/>
      <c r="V732" s="39"/>
      <c r="W732" s="39"/>
      <c r="X732" s="39"/>
      <c r="Y732" s="39"/>
      <c r="Z732" s="39"/>
      <c r="AA732" s="39"/>
      <c r="AB732" s="39"/>
      <c r="AC732" s="39"/>
      <c r="AD732" s="39"/>
      <c r="AE732" s="39"/>
      <c r="AR732" s="240" t="s">
        <v>357</v>
      </c>
      <c r="AT732" s="240" t="s">
        <v>352</v>
      </c>
      <c r="AU732" s="240" t="s">
        <v>86</v>
      </c>
      <c r="AY732" s="18" t="s">
        <v>350</v>
      </c>
      <c r="BE732" s="241">
        <f>IF(N732="základní",J732,0)</f>
        <v>0</v>
      </c>
      <c r="BF732" s="241">
        <f>IF(N732="snížená",J732,0)</f>
        <v>0</v>
      </c>
      <c r="BG732" s="241">
        <f>IF(N732="zákl. přenesená",J732,0)</f>
        <v>0</v>
      </c>
      <c r="BH732" s="241">
        <f>IF(N732="sníž. přenesená",J732,0)</f>
        <v>0</v>
      </c>
      <c r="BI732" s="241">
        <f>IF(N732="nulová",J732,0)</f>
        <v>0</v>
      </c>
      <c r="BJ732" s="18" t="s">
        <v>84</v>
      </c>
      <c r="BK732" s="241">
        <f>ROUND(I732*H732,2)</f>
        <v>0</v>
      </c>
      <c r="BL732" s="18" t="s">
        <v>357</v>
      </c>
      <c r="BM732" s="240" t="s">
        <v>1934</v>
      </c>
    </row>
    <row r="733" s="2" customFormat="1">
      <c r="A733" s="39"/>
      <c r="B733" s="40"/>
      <c r="C733" s="41"/>
      <c r="D733" s="242" t="s">
        <v>359</v>
      </c>
      <c r="E733" s="41"/>
      <c r="F733" s="243" t="s">
        <v>1935</v>
      </c>
      <c r="G733" s="41"/>
      <c r="H733" s="41"/>
      <c r="I733" s="244"/>
      <c r="J733" s="41"/>
      <c r="K733" s="41"/>
      <c r="L733" s="45"/>
      <c r="M733" s="245"/>
      <c r="N733" s="246"/>
      <c r="O733" s="92"/>
      <c r="P733" s="92"/>
      <c r="Q733" s="92"/>
      <c r="R733" s="92"/>
      <c r="S733" s="92"/>
      <c r="T733" s="93"/>
      <c r="U733" s="39"/>
      <c r="V733" s="39"/>
      <c r="W733" s="39"/>
      <c r="X733" s="39"/>
      <c r="Y733" s="39"/>
      <c r="Z733" s="39"/>
      <c r="AA733" s="39"/>
      <c r="AB733" s="39"/>
      <c r="AC733" s="39"/>
      <c r="AD733" s="39"/>
      <c r="AE733" s="39"/>
      <c r="AT733" s="18" t="s">
        <v>359</v>
      </c>
      <c r="AU733" s="18" t="s">
        <v>86</v>
      </c>
    </row>
    <row r="734" s="2" customFormat="1" ht="24.15" customHeight="1">
      <c r="A734" s="39"/>
      <c r="B734" s="40"/>
      <c r="C734" s="229" t="s">
        <v>1936</v>
      </c>
      <c r="D734" s="229" t="s">
        <v>352</v>
      </c>
      <c r="E734" s="230" t="s">
        <v>1937</v>
      </c>
      <c r="F734" s="231" t="s">
        <v>1938</v>
      </c>
      <c r="G734" s="232" t="s">
        <v>483</v>
      </c>
      <c r="H734" s="233">
        <v>3.6139999999999999</v>
      </c>
      <c r="I734" s="234"/>
      <c r="J734" s="235">
        <f>ROUND(I734*H734,2)</f>
        <v>0</v>
      </c>
      <c r="K734" s="231" t="s">
        <v>356</v>
      </c>
      <c r="L734" s="45"/>
      <c r="M734" s="236" t="s">
        <v>1</v>
      </c>
      <c r="N734" s="237" t="s">
        <v>41</v>
      </c>
      <c r="O734" s="92"/>
      <c r="P734" s="238">
        <f>O734*H734</f>
        <v>0</v>
      </c>
      <c r="Q734" s="238">
        <v>1.05291</v>
      </c>
      <c r="R734" s="238">
        <f>Q734*H734</f>
        <v>3.8052167400000001</v>
      </c>
      <c r="S734" s="238">
        <v>0</v>
      </c>
      <c r="T734" s="239">
        <f>S734*H734</f>
        <v>0</v>
      </c>
      <c r="U734" s="39"/>
      <c r="V734" s="39"/>
      <c r="W734" s="39"/>
      <c r="X734" s="39"/>
      <c r="Y734" s="39"/>
      <c r="Z734" s="39"/>
      <c r="AA734" s="39"/>
      <c r="AB734" s="39"/>
      <c r="AC734" s="39"/>
      <c r="AD734" s="39"/>
      <c r="AE734" s="39"/>
      <c r="AR734" s="240" t="s">
        <v>357</v>
      </c>
      <c r="AT734" s="240" t="s">
        <v>352</v>
      </c>
      <c r="AU734" s="240" t="s">
        <v>86</v>
      </c>
      <c r="AY734" s="18" t="s">
        <v>350</v>
      </c>
      <c r="BE734" s="241">
        <f>IF(N734="základní",J734,0)</f>
        <v>0</v>
      </c>
      <c r="BF734" s="241">
        <f>IF(N734="snížená",J734,0)</f>
        <v>0</v>
      </c>
      <c r="BG734" s="241">
        <f>IF(N734="zákl. přenesená",J734,0)</f>
        <v>0</v>
      </c>
      <c r="BH734" s="241">
        <f>IF(N734="sníž. přenesená",J734,0)</f>
        <v>0</v>
      </c>
      <c r="BI734" s="241">
        <f>IF(N734="nulová",J734,0)</f>
        <v>0</v>
      </c>
      <c r="BJ734" s="18" t="s">
        <v>84</v>
      </c>
      <c r="BK734" s="241">
        <f>ROUND(I734*H734,2)</f>
        <v>0</v>
      </c>
      <c r="BL734" s="18" t="s">
        <v>357</v>
      </c>
      <c r="BM734" s="240" t="s">
        <v>1939</v>
      </c>
    </row>
    <row r="735" s="2" customFormat="1">
      <c r="A735" s="39"/>
      <c r="B735" s="40"/>
      <c r="C735" s="41"/>
      <c r="D735" s="242" t="s">
        <v>359</v>
      </c>
      <c r="E735" s="41"/>
      <c r="F735" s="243" t="s">
        <v>1940</v>
      </c>
      <c r="G735" s="41"/>
      <c r="H735" s="41"/>
      <c r="I735" s="244"/>
      <c r="J735" s="41"/>
      <c r="K735" s="41"/>
      <c r="L735" s="45"/>
      <c r="M735" s="245"/>
      <c r="N735" s="246"/>
      <c r="O735" s="92"/>
      <c r="P735" s="92"/>
      <c r="Q735" s="92"/>
      <c r="R735" s="92"/>
      <c r="S735" s="92"/>
      <c r="T735" s="93"/>
      <c r="U735" s="39"/>
      <c r="V735" s="39"/>
      <c r="W735" s="39"/>
      <c r="X735" s="39"/>
      <c r="Y735" s="39"/>
      <c r="Z735" s="39"/>
      <c r="AA735" s="39"/>
      <c r="AB735" s="39"/>
      <c r="AC735" s="39"/>
      <c r="AD735" s="39"/>
      <c r="AE735" s="39"/>
      <c r="AT735" s="18" t="s">
        <v>359</v>
      </c>
      <c r="AU735" s="18" t="s">
        <v>86</v>
      </c>
    </row>
    <row r="736" s="15" customFormat="1">
      <c r="A736" s="15"/>
      <c r="B736" s="269"/>
      <c r="C736" s="270"/>
      <c r="D736" s="242" t="s">
        <v>361</v>
      </c>
      <c r="E736" s="271" t="s">
        <v>1</v>
      </c>
      <c r="F736" s="272" t="s">
        <v>1536</v>
      </c>
      <c r="G736" s="270"/>
      <c r="H736" s="271" t="s">
        <v>1</v>
      </c>
      <c r="I736" s="273"/>
      <c r="J736" s="270"/>
      <c r="K736" s="270"/>
      <c r="L736" s="274"/>
      <c r="M736" s="275"/>
      <c r="N736" s="276"/>
      <c r="O736" s="276"/>
      <c r="P736" s="276"/>
      <c r="Q736" s="276"/>
      <c r="R736" s="276"/>
      <c r="S736" s="276"/>
      <c r="T736" s="277"/>
      <c r="U736" s="15"/>
      <c r="V736" s="15"/>
      <c r="W736" s="15"/>
      <c r="X736" s="15"/>
      <c r="Y736" s="15"/>
      <c r="Z736" s="15"/>
      <c r="AA736" s="15"/>
      <c r="AB736" s="15"/>
      <c r="AC736" s="15"/>
      <c r="AD736" s="15"/>
      <c r="AE736" s="15"/>
      <c r="AT736" s="278" t="s">
        <v>361</v>
      </c>
      <c r="AU736" s="278" t="s">
        <v>86</v>
      </c>
      <c r="AV736" s="15" t="s">
        <v>84</v>
      </c>
      <c r="AW736" s="15" t="s">
        <v>32</v>
      </c>
      <c r="AX736" s="15" t="s">
        <v>76</v>
      </c>
      <c r="AY736" s="278" t="s">
        <v>350</v>
      </c>
    </row>
    <row r="737" s="13" customFormat="1">
      <c r="A737" s="13"/>
      <c r="B737" s="247"/>
      <c r="C737" s="248"/>
      <c r="D737" s="242" t="s">
        <v>361</v>
      </c>
      <c r="E737" s="249" t="s">
        <v>1</v>
      </c>
      <c r="F737" s="250" t="s">
        <v>1941</v>
      </c>
      <c r="G737" s="248"/>
      <c r="H737" s="251">
        <v>0.13300000000000001</v>
      </c>
      <c r="I737" s="252"/>
      <c r="J737" s="248"/>
      <c r="K737" s="248"/>
      <c r="L737" s="253"/>
      <c r="M737" s="254"/>
      <c r="N737" s="255"/>
      <c r="O737" s="255"/>
      <c r="P737" s="255"/>
      <c r="Q737" s="255"/>
      <c r="R737" s="255"/>
      <c r="S737" s="255"/>
      <c r="T737" s="256"/>
      <c r="U737" s="13"/>
      <c r="V737" s="13"/>
      <c r="W737" s="13"/>
      <c r="X737" s="13"/>
      <c r="Y737" s="13"/>
      <c r="Z737" s="13"/>
      <c r="AA737" s="13"/>
      <c r="AB737" s="13"/>
      <c r="AC737" s="13"/>
      <c r="AD737" s="13"/>
      <c r="AE737" s="13"/>
      <c r="AT737" s="257" t="s">
        <v>361</v>
      </c>
      <c r="AU737" s="257" t="s">
        <v>86</v>
      </c>
      <c r="AV737" s="13" t="s">
        <v>86</v>
      </c>
      <c r="AW737" s="13" t="s">
        <v>32</v>
      </c>
      <c r="AX737" s="13" t="s">
        <v>76</v>
      </c>
      <c r="AY737" s="257" t="s">
        <v>350</v>
      </c>
    </row>
    <row r="738" s="13" customFormat="1">
      <c r="A738" s="13"/>
      <c r="B738" s="247"/>
      <c r="C738" s="248"/>
      <c r="D738" s="242" t="s">
        <v>361</v>
      </c>
      <c r="E738" s="249" t="s">
        <v>1</v>
      </c>
      <c r="F738" s="250" t="s">
        <v>1942</v>
      </c>
      <c r="G738" s="248"/>
      <c r="H738" s="251">
        <v>0.040000000000000001</v>
      </c>
      <c r="I738" s="252"/>
      <c r="J738" s="248"/>
      <c r="K738" s="248"/>
      <c r="L738" s="253"/>
      <c r="M738" s="254"/>
      <c r="N738" s="255"/>
      <c r="O738" s="255"/>
      <c r="P738" s="255"/>
      <c r="Q738" s="255"/>
      <c r="R738" s="255"/>
      <c r="S738" s="255"/>
      <c r="T738" s="256"/>
      <c r="U738" s="13"/>
      <c r="V738" s="13"/>
      <c r="W738" s="13"/>
      <c r="X738" s="13"/>
      <c r="Y738" s="13"/>
      <c r="Z738" s="13"/>
      <c r="AA738" s="13"/>
      <c r="AB738" s="13"/>
      <c r="AC738" s="13"/>
      <c r="AD738" s="13"/>
      <c r="AE738" s="13"/>
      <c r="AT738" s="257" t="s">
        <v>361</v>
      </c>
      <c r="AU738" s="257" t="s">
        <v>86</v>
      </c>
      <c r="AV738" s="13" t="s">
        <v>86</v>
      </c>
      <c r="AW738" s="13" t="s">
        <v>32</v>
      </c>
      <c r="AX738" s="13" t="s">
        <v>76</v>
      </c>
      <c r="AY738" s="257" t="s">
        <v>350</v>
      </c>
    </row>
    <row r="739" s="13" customFormat="1">
      <c r="A739" s="13"/>
      <c r="B739" s="247"/>
      <c r="C739" s="248"/>
      <c r="D739" s="242" t="s">
        <v>361</v>
      </c>
      <c r="E739" s="249" t="s">
        <v>1</v>
      </c>
      <c r="F739" s="250" t="s">
        <v>1943</v>
      </c>
      <c r="G739" s="248"/>
      <c r="H739" s="251">
        <v>0.26500000000000001</v>
      </c>
      <c r="I739" s="252"/>
      <c r="J739" s="248"/>
      <c r="K739" s="248"/>
      <c r="L739" s="253"/>
      <c r="M739" s="254"/>
      <c r="N739" s="255"/>
      <c r="O739" s="255"/>
      <c r="P739" s="255"/>
      <c r="Q739" s="255"/>
      <c r="R739" s="255"/>
      <c r="S739" s="255"/>
      <c r="T739" s="256"/>
      <c r="U739" s="13"/>
      <c r="V739" s="13"/>
      <c r="W739" s="13"/>
      <c r="X739" s="13"/>
      <c r="Y739" s="13"/>
      <c r="Z739" s="13"/>
      <c r="AA739" s="13"/>
      <c r="AB739" s="13"/>
      <c r="AC739" s="13"/>
      <c r="AD739" s="13"/>
      <c r="AE739" s="13"/>
      <c r="AT739" s="257" t="s">
        <v>361</v>
      </c>
      <c r="AU739" s="257" t="s">
        <v>86</v>
      </c>
      <c r="AV739" s="13" t="s">
        <v>86</v>
      </c>
      <c r="AW739" s="13" t="s">
        <v>32</v>
      </c>
      <c r="AX739" s="13" t="s">
        <v>76</v>
      </c>
      <c r="AY739" s="257" t="s">
        <v>350</v>
      </c>
    </row>
    <row r="740" s="13" customFormat="1">
      <c r="A740" s="13"/>
      <c r="B740" s="247"/>
      <c r="C740" s="248"/>
      <c r="D740" s="242" t="s">
        <v>361</v>
      </c>
      <c r="E740" s="249" t="s">
        <v>1</v>
      </c>
      <c r="F740" s="250" t="s">
        <v>1944</v>
      </c>
      <c r="G740" s="248"/>
      <c r="H740" s="251">
        <v>0.070000000000000007</v>
      </c>
      <c r="I740" s="252"/>
      <c r="J740" s="248"/>
      <c r="K740" s="248"/>
      <c r="L740" s="253"/>
      <c r="M740" s="254"/>
      <c r="N740" s="255"/>
      <c r="O740" s="255"/>
      <c r="P740" s="255"/>
      <c r="Q740" s="255"/>
      <c r="R740" s="255"/>
      <c r="S740" s="255"/>
      <c r="T740" s="256"/>
      <c r="U740" s="13"/>
      <c r="V740" s="13"/>
      <c r="W740" s="13"/>
      <c r="X740" s="13"/>
      <c r="Y740" s="13"/>
      <c r="Z740" s="13"/>
      <c r="AA740" s="13"/>
      <c r="AB740" s="13"/>
      <c r="AC740" s="13"/>
      <c r="AD740" s="13"/>
      <c r="AE740" s="13"/>
      <c r="AT740" s="257" t="s">
        <v>361</v>
      </c>
      <c r="AU740" s="257" t="s">
        <v>86</v>
      </c>
      <c r="AV740" s="13" t="s">
        <v>86</v>
      </c>
      <c r="AW740" s="13" t="s">
        <v>32</v>
      </c>
      <c r="AX740" s="13" t="s">
        <v>76</v>
      </c>
      <c r="AY740" s="257" t="s">
        <v>350</v>
      </c>
    </row>
    <row r="741" s="13" customFormat="1">
      <c r="A741" s="13"/>
      <c r="B741" s="247"/>
      <c r="C741" s="248"/>
      <c r="D741" s="242" t="s">
        <v>361</v>
      </c>
      <c r="E741" s="249" t="s">
        <v>1</v>
      </c>
      <c r="F741" s="250" t="s">
        <v>1945</v>
      </c>
      <c r="G741" s="248"/>
      <c r="H741" s="251">
        <v>0.17899999999999999</v>
      </c>
      <c r="I741" s="252"/>
      <c r="J741" s="248"/>
      <c r="K741" s="248"/>
      <c r="L741" s="253"/>
      <c r="M741" s="254"/>
      <c r="N741" s="255"/>
      <c r="O741" s="255"/>
      <c r="P741" s="255"/>
      <c r="Q741" s="255"/>
      <c r="R741" s="255"/>
      <c r="S741" s="255"/>
      <c r="T741" s="256"/>
      <c r="U741" s="13"/>
      <c r="V741" s="13"/>
      <c r="W741" s="13"/>
      <c r="X741" s="13"/>
      <c r="Y741" s="13"/>
      <c r="Z741" s="13"/>
      <c r="AA741" s="13"/>
      <c r="AB741" s="13"/>
      <c r="AC741" s="13"/>
      <c r="AD741" s="13"/>
      <c r="AE741" s="13"/>
      <c r="AT741" s="257" t="s">
        <v>361</v>
      </c>
      <c r="AU741" s="257" t="s">
        <v>86</v>
      </c>
      <c r="AV741" s="13" t="s">
        <v>86</v>
      </c>
      <c r="AW741" s="13" t="s">
        <v>32</v>
      </c>
      <c r="AX741" s="13" t="s">
        <v>76</v>
      </c>
      <c r="AY741" s="257" t="s">
        <v>350</v>
      </c>
    </row>
    <row r="742" s="13" customFormat="1">
      <c r="A742" s="13"/>
      <c r="B742" s="247"/>
      <c r="C742" s="248"/>
      <c r="D742" s="242" t="s">
        <v>361</v>
      </c>
      <c r="E742" s="249" t="s">
        <v>1</v>
      </c>
      <c r="F742" s="250" t="s">
        <v>1946</v>
      </c>
      <c r="G742" s="248"/>
      <c r="H742" s="251">
        <v>0.14899999999999999</v>
      </c>
      <c r="I742" s="252"/>
      <c r="J742" s="248"/>
      <c r="K742" s="248"/>
      <c r="L742" s="253"/>
      <c r="M742" s="254"/>
      <c r="N742" s="255"/>
      <c r="O742" s="255"/>
      <c r="P742" s="255"/>
      <c r="Q742" s="255"/>
      <c r="R742" s="255"/>
      <c r="S742" s="255"/>
      <c r="T742" s="256"/>
      <c r="U742" s="13"/>
      <c r="V742" s="13"/>
      <c r="W742" s="13"/>
      <c r="X742" s="13"/>
      <c r="Y742" s="13"/>
      <c r="Z742" s="13"/>
      <c r="AA742" s="13"/>
      <c r="AB742" s="13"/>
      <c r="AC742" s="13"/>
      <c r="AD742" s="13"/>
      <c r="AE742" s="13"/>
      <c r="AT742" s="257" t="s">
        <v>361</v>
      </c>
      <c r="AU742" s="257" t="s">
        <v>86</v>
      </c>
      <c r="AV742" s="13" t="s">
        <v>86</v>
      </c>
      <c r="AW742" s="13" t="s">
        <v>32</v>
      </c>
      <c r="AX742" s="13" t="s">
        <v>76</v>
      </c>
      <c r="AY742" s="257" t="s">
        <v>350</v>
      </c>
    </row>
    <row r="743" s="13" customFormat="1">
      <c r="A743" s="13"/>
      <c r="B743" s="247"/>
      <c r="C743" s="248"/>
      <c r="D743" s="242" t="s">
        <v>361</v>
      </c>
      <c r="E743" s="249" t="s">
        <v>1</v>
      </c>
      <c r="F743" s="250" t="s">
        <v>1947</v>
      </c>
      <c r="G743" s="248"/>
      <c r="H743" s="251">
        <v>0.67600000000000005</v>
      </c>
      <c r="I743" s="252"/>
      <c r="J743" s="248"/>
      <c r="K743" s="248"/>
      <c r="L743" s="253"/>
      <c r="M743" s="254"/>
      <c r="N743" s="255"/>
      <c r="O743" s="255"/>
      <c r="P743" s="255"/>
      <c r="Q743" s="255"/>
      <c r="R743" s="255"/>
      <c r="S743" s="255"/>
      <c r="T743" s="256"/>
      <c r="U743" s="13"/>
      <c r="V743" s="13"/>
      <c r="W743" s="13"/>
      <c r="X743" s="13"/>
      <c r="Y743" s="13"/>
      <c r="Z743" s="13"/>
      <c r="AA743" s="13"/>
      <c r="AB743" s="13"/>
      <c r="AC743" s="13"/>
      <c r="AD743" s="13"/>
      <c r="AE743" s="13"/>
      <c r="AT743" s="257" t="s">
        <v>361</v>
      </c>
      <c r="AU743" s="257" t="s">
        <v>86</v>
      </c>
      <c r="AV743" s="13" t="s">
        <v>86</v>
      </c>
      <c r="AW743" s="13" t="s">
        <v>32</v>
      </c>
      <c r="AX743" s="13" t="s">
        <v>76</v>
      </c>
      <c r="AY743" s="257" t="s">
        <v>350</v>
      </c>
    </row>
    <row r="744" s="13" customFormat="1">
      <c r="A744" s="13"/>
      <c r="B744" s="247"/>
      <c r="C744" s="248"/>
      <c r="D744" s="242" t="s">
        <v>361</v>
      </c>
      <c r="E744" s="249" t="s">
        <v>1</v>
      </c>
      <c r="F744" s="250" t="s">
        <v>1948</v>
      </c>
      <c r="G744" s="248"/>
      <c r="H744" s="251">
        <v>0.053999999999999999</v>
      </c>
      <c r="I744" s="252"/>
      <c r="J744" s="248"/>
      <c r="K744" s="248"/>
      <c r="L744" s="253"/>
      <c r="M744" s="254"/>
      <c r="N744" s="255"/>
      <c r="O744" s="255"/>
      <c r="P744" s="255"/>
      <c r="Q744" s="255"/>
      <c r="R744" s="255"/>
      <c r="S744" s="255"/>
      <c r="T744" s="256"/>
      <c r="U744" s="13"/>
      <c r="V744" s="13"/>
      <c r="W744" s="13"/>
      <c r="X744" s="13"/>
      <c r="Y744" s="13"/>
      <c r="Z744" s="13"/>
      <c r="AA744" s="13"/>
      <c r="AB744" s="13"/>
      <c r="AC744" s="13"/>
      <c r="AD744" s="13"/>
      <c r="AE744" s="13"/>
      <c r="AT744" s="257" t="s">
        <v>361</v>
      </c>
      <c r="AU744" s="257" t="s">
        <v>86</v>
      </c>
      <c r="AV744" s="13" t="s">
        <v>86</v>
      </c>
      <c r="AW744" s="13" t="s">
        <v>32</v>
      </c>
      <c r="AX744" s="13" t="s">
        <v>76</v>
      </c>
      <c r="AY744" s="257" t="s">
        <v>350</v>
      </c>
    </row>
    <row r="745" s="13" customFormat="1">
      <c r="A745" s="13"/>
      <c r="B745" s="247"/>
      <c r="C745" s="248"/>
      <c r="D745" s="242" t="s">
        <v>361</v>
      </c>
      <c r="E745" s="249" t="s">
        <v>1</v>
      </c>
      <c r="F745" s="250" t="s">
        <v>1949</v>
      </c>
      <c r="G745" s="248"/>
      <c r="H745" s="251">
        <v>0.17399999999999999</v>
      </c>
      <c r="I745" s="252"/>
      <c r="J745" s="248"/>
      <c r="K745" s="248"/>
      <c r="L745" s="253"/>
      <c r="M745" s="254"/>
      <c r="N745" s="255"/>
      <c r="O745" s="255"/>
      <c r="P745" s="255"/>
      <c r="Q745" s="255"/>
      <c r="R745" s="255"/>
      <c r="S745" s="255"/>
      <c r="T745" s="256"/>
      <c r="U745" s="13"/>
      <c r="V745" s="13"/>
      <c r="W745" s="13"/>
      <c r="X745" s="13"/>
      <c r="Y745" s="13"/>
      <c r="Z745" s="13"/>
      <c r="AA745" s="13"/>
      <c r="AB745" s="13"/>
      <c r="AC745" s="13"/>
      <c r="AD745" s="13"/>
      <c r="AE745" s="13"/>
      <c r="AT745" s="257" t="s">
        <v>361</v>
      </c>
      <c r="AU745" s="257" t="s">
        <v>86</v>
      </c>
      <c r="AV745" s="13" t="s">
        <v>86</v>
      </c>
      <c r="AW745" s="13" t="s">
        <v>32</v>
      </c>
      <c r="AX745" s="13" t="s">
        <v>76</v>
      </c>
      <c r="AY745" s="257" t="s">
        <v>350</v>
      </c>
    </row>
    <row r="746" s="13" customFormat="1">
      <c r="A746" s="13"/>
      <c r="B746" s="247"/>
      <c r="C746" s="248"/>
      <c r="D746" s="242" t="s">
        <v>361</v>
      </c>
      <c r="E746" s="249" t="s">
        <v>1</v>
      </c>
      <c r="F746" s="250" t="s">
        <v>1950</v>
      </c>
      <c r="G746" s="248"/>
      <c r="H746" s="251">
        <v>0.21199999999999999</v>
      </c>
      <c r="I746" s="252"/>
      <c r="J746" s="248"/>
      <c r="K746" s="248"/>
      <c r="L746" s="253"/>
      <c r="M746" s="254"/>
      <c r="N746" s="255"/>
      <c r="O746" s="255"/>
      <c r="P746" s="255"/>
      <c r="Q746" s="255"/>
      <c r="R746" s="255"/>
      <c r="S746" s="255"/>
      <c r="T746" s="256"/>
      <c r="U746" s="13"/>
      <c r="V746" s="13"/>
      <c r="W746" s="13"/>
      <c r="X746" s="13"/>
      <c r="Y746" s="13"/>
      <c r="Z746" s="13"/>
      <c r="AA746" s="13"/>
      <c r="AB746" s="13"/>
      <c r="AC746" s="13"/>
      <c r="AD746" s="13"/>
      <c r="AE746" s="13"/>
      <c r="AT746" s="257" t="s">
        <v>361</v>
      </c>
      <c r="AU746" s="257" t="s">
        <v>86</v>
      </c>
      <c r="AV746" s="13" t="s">
        <v>86</v>
      </c>
      <c r="AW746" s="13" t="s">
        <v>32</v>
      </c>
      <c r="AX746" s="13" t="s">
        <v>76</v>
      </c>
      <c r="AY746" s="257" t="s">
        <v>350</v>
      </c>
    </row>
    <row r="747" s="13" customFormat="1">
      <c r="A747" s="13"/>
      <c r="B747" s="247"/>
      <c r="C747" s="248"/>
      <c r="D747" s="242" t="s">
        <v>361</v>
      </c>
      <c r="E747" s="249" t="s">
        <v>1</v>
      </c>
      <c r="F747" s="250" t="s">
        <v>1951</v>
      </c>
      <c r="G747" s="248"/>
      <c r="H747" s="251">
        <v>0.16</v>
      </c>
      <c r="I747" s="252"/>
      <c r="J747" s="248"/>
      <c r="K747" s="248"/>
      <c r="L747" s="253"/>
      <c r="M747" s="254"/>
      <c r="N747" s="255"/>
      <c r="O747" s="255"/>
      <c r="P747" s="255"/>
      <c r="Q747" s="255"/>
      <c r="R747" s="255"/>
      <c r="S747" s="255"/>
      <c r="T747" s="256"/>
      <c r="U747" s="13"/>
      <c r="V747" s="13"/>
      <c r="W747" s="13"/>
      <c r="X747" s="13"/>
      <c r="Y747" s="13"/>
      <c r="Z747" s="13"/>
      <c r="AA747" s="13"/>
      <c r="AB747" s="13"/>
      <c r="AC747" s="13"/>
      <c r="AD747" s="13"/>
      <c r="AE747" s="13"/>
      <c r="AT747" s="257" t="s">
        <v>361</v>
      </c>
      <c r="AU747" s="257" t="s">
        <v>86</v>
      </c>
      <c r="AV747" s="13" t="s">
        <v>86</v>
      </c>
      <c r="AW747" s="13" t="s">
        <v>32</v>
      </c>
      <c r="AX747" s="13" t="s">
        <v>76</v>
      </c>
      <c r="AY747" s="257" t="s">
        <v>350</v>
      </c>
    </row>
    <row r="748" s="15" customFormat="1">
      <c r="A748" s="15"/>
      <c r="B748" s="269"/>
      <c r="C748" s="270"/>
      <c r="D748" s="242" t="s">
        <v>361</v>
      </c>
      <c r="E748" s="271" t="s">
        <v>1</v>
      </c>
      <c r="F748" s="272" t="s">
        <v>1524</v>
      </c>
      <c r="G748" s="270"/>
      <c r="H748" s="271" t="s">
        <v>1</v>
      </c>
      <c r="I748" s="273"/>
      <c r="J748" s="270"/>
      <c r="K748" s="270"/>
      <c r="L748" s="274"/>
      <c r="M748" s="275"/>
      <c r="N748" s="276"/>
      <c r="O748" s="276"/>
      <c r="P748" s="276"/>
      <c r="Q748" s="276"/>
      <c r="R748" s="276"/>
      <c r="S748" s="276"/>
      <c r="T748" s="277"/>
      <c r="U748" s="15"/>
      <c r="V748" s="15"/>
      <c r="W748" s="15"/>
      <c r="X748" s="15"/>
      <c r="Y748" s="15"/>
      <c r="Z748" s="15"/>
      <c r="AA748" s="15"/>
      <c r="AB748" s="15"/>
      <c r="AC748" s="15"/>
      <c r="AD748" s="15"/>
      <c r="AE748" s="15"/>
      <c r="AT748" s="278" t="s">
        <v>361</v>
      </c>
      <c r="AU748" s="278" t="s">
        <v>86</v>
      </c>
      <c r="AV748" s="15" t="s">
        <v>84</v>
      </c>
      <c r="AW748" s="15" t="s">
        <v>32</v>
      </c>
      <c r="AX748" s="15" t="s">
        <v>76</v>
      </c>
      <c r="AY748" s="278" t="s">
        <v>350</v>
      </c>
    </row>
    <row r="749" s="13" customFormat="1">
      <c r="A749" s="13"/>
      <c r="B749" s="247"/>
      <c r="C749" s="248"/>
      <c r="D749" s="242" t="s">
        <v>361</v>
      </c>
      <c r="E749" s="249" t="s">
        <v>1</v>
      </c>
      <c r="F749" s="250" t="s">
        <v>1952</v>
      </c>
      <c r="G749" s="248"/>
      <c r="H749" s="251">
        <v>0.16500000000000001</v>
      </c>
      <c r="I749" s="252"/>
      <c r="J749" s="248"/>
      <c r="K749" s="248"/>
      <c r="L749" s="253"/>
      <c r="M749" s="254"/>
      <c r="N749" s="255"/>
      <c r="O749" s="255"/>
      <c r="P749" s="255"/>
      <c r="Q749" s="255"/>
      <c r="R749" s="255"/>
      <c r="S749" s="255"/>
      <c r="T749" s="256"/>
      <c r="U749" s="13"/>
      <c r="V749" s="13"/>
      <c r="W749" s="13"/>
      <c r="X749" s="13"/>
      <c r="Y749" s="13"/>
      <c r="Z749" s="13"/>
      <c r="AA749" s="13"/>
      <c r="AB749" s="13"/>
      <c r="AC749" s="13"/>
      <c r="AD749" s="13"/>
      <c r="AE749" s="13"/>
      <c r="AT749" s="257" t="s">
        <v>361</v>
      </c>
      <c r="AU749" s="257" t="s">
        <v>86</v>
      </c>
      <c r="AV749" s="13" t="s">
        <v>86</v>
      </c>
      <c r="AW749" s="13" t="s">
        <v>32</v>
      </c>
      <c r="AX749" s="13" t="s">
        <v>76</v>
      </c>
      <c r="AY749" s="257" t="s">
        <v>350</v>
      </c>
    </row>
    <row r="750" s="13" customFormat="1">
      <c r="A750" s="13"/>
      <c r="B750" s="247"/>
      <c r="C750" s="248"/>
      <c r="D750" s="242" t="s">
        <v>361</v>
      </c>
      <c r="E750" s="249" t="s">
        <v>1</v>
      </c>
      <c r="F750" s="250" t="s">
        <v>1953</v>
      </c>
      <c r="G750" s="248"/>
      <c r="H750" s="251">
        <v>0.053999999999999999</v>
      </c>
      <c r="I750" s="252"/>
      <c r="J750" s="248"/>
      <c r="K750" s="248"/>
      <c r="L750" s="253"/>
      <c r="M750" s="254"/>
      <c r="N750" s="255"/>
      <c r="O750" s="255"/>
      <c r="P750" s="255"/>
      <c r="Q750" s="255"/>
      <c r="R750" s="255"/>
      <c r="S750" s="255"/>
      <c r="T750" s="256"/>
      <c r="U750" s="13"/>
      <c r="V750" s="13"/>
      <c r="W750" s="13"/>
      <c r="X750" s="13"/>
      <c r="Y750" s="13"/>
      <c r="Z750" s="13"/>
      <c r="AA750" s="13"/>
      <c r="AB750" s="13"/>
      <c r="AC750" s="13"/>
      <c r="AD750" s="13"/>
      <c r="AE750" s="13"/>
      <c r="AT750" s="257" t="s">
        <v>361</v>
      </c>
      <c r="AU750" s="257" t="s">
        <v>86</v>
      </c>
      <c r="AV750" s="13" t="s">
        <v>86</v>
      </c>
      <c r="AW750" s="13" t="s">
        <v>32</v>
      </c>
      <c r="AX750" s="13" t="s">
        <v>76</v>
      </c>
      <c r="AY750" s="257" t="s">
        <v>350</v>
      </c>
    </row>
    <row r="751" s="13" customFormat="1">
      <c r="A751" s="13"/>
      <c r="B751" s="247"/>
      <c r="C751" s="248"/>
      <c r="D751" s="242" t="s">
        <v>361</v>
      </c>
      <c r="E751" s="249" t="s">
        <v>1</v>
      </c>
      <c r="F751" s="250" t="s">
        <v>1954</v>
      </c>
      <c r="G751" s="248"/>
      <c r="H751" s="251">
        <v>0.14399999999999999</v>
      </c>
      <c r="I751" s="252"/>
      <c r="J751" s="248"/>
      <c r="K751" s="248"/>
      <c r="L751" s="253"/>
      <c r="M751" s="254"/>
      <c r="N751" s="255"/>
      <c r="O751" s="255"/>
      <c r="P751" s="255"/>
      <c r="Q751" s="255"/>
      <c r="R751" s="255"/>
      <c r="S751" s="255"/>
      <c r="T751" s="256"/>
      <c r="U751" s="13"/>
      <c r="V751" s="13"/>
      <c r="W751" s="13"/>
      <c r="X751" s="13"/>
      <c r="Y751" s="13"/>
      <c r="Z751" s="13"/>
      <c r="AA751" s="13"/>
      <c r="AB751" s="13"/>
      <c r="AC751" s="13"/>
      <c r="AD751" s="13"/>
      <c r="AE751" s="13"/>
      <c r="AT751" s="257" t="s">
        <v>361</v>
      </c>
      <c r="AU751" s="257" t="s">
        <v>86</v>
      </c>
      <c r="AV751" s="13" t="s">
        <v>86</v>
      </c>
      <c r="AW751" s="13" t="s">
        <v>32</v>
      </c>
      <c r="AX751" s="13" t="s">
        <v>76</v>
      </c>
      <c r="AY751" s="257" t="s">
        <v>350</v>
      </c>
    </row>
    <row r="752" s="13" customFormat="1">
      <c r="A752" s="13"/>
      <c r="B752" s="247"/>
      <c r="C752" s="248"/>
      <c r="D752" s="242" t="s">
        <v>361</v>
      </c>
      <c r="E752" s="249" t="s">
        <v>1</v>
      </c>
      <c r="F752" s="250" t="s">
        <v>1955</v>
      </c>
      <c r="G752" s="248"/>
      <c r="H752" s="251">
        <v>0.067000000000000004</v>
      </c>
      <c r="I752" s="252"/>
      <c r="J752" s="248"/>
      <c r="K752" s="248"/>
      <c r="L752" s="253"/>
      <c r="M752" s="254"/>
      <c r="N752" s="255"/>
      <c r="O752" s="255"/>
      <c r="P752" s="255"/>
      <c r="Q752" s="255"/>
      <c r="R752" s="255"/>
      <c r="S752" s="255"/>
      <c r="T752" s="256"/>
      <c r="U752" s="13"/>
      <c r="V752" s="13"/>
      <c r="W752" s="13"/>
      <c r="X752" s="13"/>
      <c r="Y752" s="13"/>
      <c r="Z752" s="13"/>
      <c r="AA752" s="13"/>
      <c r="AB752" s="13"/>
      <c r="AC752" s="13"/>
      <c r="AD752" s="13"/>
      <c r="AE752" s="13"/>
      <c r="AT752" s="257" t="s">
        <v>361</v>
      </c>
      <c r="AU752" s="257" t="s">
        <v>86</v>
      </c>
      <c r="AV752" s="13" t="s">
        <v>86</v>
      </c>
      <c r="AW752" s="13" t="s">
        <v>32</v>
      </c>
      <c r="AX752" s="13" t="s">
        <v>76</v>
      </c>
      <c r="AY752" s="257" t="s">
        <v>350</v>
      </c>
    </row>
    <row r="753" s="13" customFormat="1">
      <c r="A753" s="13"/>
      <c r="B753" s="247"/>
      <c r="C753" s="248"/>
      <c r="D753" s="242" t="s">
        <v>361</v>
      </c>
      <c r="E753" s="249" t="s">
        <v>1</v>
      </c>
      <c r="F753" s="250" t="s">
        <v>1956</v>
      </c>
      <c r="G753" s="248"/>
      <c r="H753" s="251">
        <v>0.031</v>
      </c>
      <c r="I753" s="252"/>
      <c r="J753" s="248"/>
      <c r="K753" s="248"/>
      <c r="L753" s="253"/>
      <c r="M753" s="254"/>
      <c r="N753" s="255"/>
      <c r="O753" s="255"/>
      <c r="P753" s="255"/>
      <c r="Q753" s="255"/>
      <c r="R753" s="255"/>
      <c r="S753" s="255"/>
      <c r="T753" s="256"/>
      <c r="U753" s="13"/>
      <c r="V753" s="13"/>
      <c r="W753" s="13"/>
      <c r="X753" s="13"/>
      <c r="Y753" s="13"/>
      <c r="Z753" s="13"/>
      <c r="AA753" s="13"/>
      <c r="AB753" s="13"/>
      <c r="AC753" s="13"/>
      <c r="AD753" s="13"/>
      <c r="AE753" s="13"/>
      <c r="AT753" s="257" t="s">
        <v>361</v>
      </c>
      <c r="AU753" s="257" t="s">
        <v>86</v>
      </c>
      <c r="AV753" s="13" t="s">
        <v>86</v>
      </c>
      <c r="AW753" s="13" t="s">
        <v>32</v>
      </c>
      <c r="AX753" s="13" t="s">
        <v>76</v>
      </c>
      <c r="AY753" s="257" t="s">
        <v>350</v>
      </c>
    </row>
    <row r="754" s="13" customFormat="1">
      <c r="A754" s="13"/>
      <c r="B754" s="247"/>
      <c r="C754" s="248"/>
      <c r="D754" s="242" t="s">
        <v>361</v>
      </c>
      <c r="E754" s="249" t="s">
        <v>1</v>
      </c>
      <c r="F754" s="250" t="s">
        <v>1957</v>
      </c>
      <c r="G754" s="248"/>
      <c r="H754" s="251">
        <v>0.064000000000000001</v>
      </c>
      <c r="I754" s="252"/>
      <c r="J754" s="248"/>
      <c r="K754" s="248"/>
      <c r="L754" s="253"/>
      <c r="M754" s="254"/>
      <c r="N754" s="255"/>
      <c r="O754" s="255"/>
      <c r="P754" s="255"/>
      <c r="Q754" s="255"/>
      <c r="R754" s="255"/>
      <c r="S754" s="255"/>
      <c r="T754" s="256"/>
      <c r="U754" s="13"/>
      <c r="V754" s="13"/>
      <c r="W754" s="13"/>
      <c r="X754" s="13"/>
      <c r="Y754" s="13"/>
      <c r="Z754" s="13"/>
      <c r="AA754" s="13"/>
      <c r="AB754" s="13"/>
      <c r="AC754" s="13"/>
      <c r="AD754" s="13"/>
      <c r="AE754" s="13"/>
      <c r="AT754" s="257" t="s">
        <v>361</v>
      </c>
      <c r="AU754" s="257" t="s">
        <v>86</v>
      </c>
      <c r="AV754" s="13" t="s">
        <v>86</v>
      </c>
      <c r="AW754" s="13" t="s">
        <v>32</v>
      </c>
      <c r="AX754" s="13" t="s">
        <v>76</v>
      </c>
      <c r="AY754" s="257" t="s">
        <v>350</v>
      </c>
    </row>
    <row r="755" s="13" customFormat="1">
      <c r="A755" s="13"/>
      <c r="B755" s="247"/>
      <c r="C755" s="248"/>
      <c r="D755" s="242" t="s">
        <v>361</v>
      </c>
      <c r="E755" s="249" t="s">
        <v>1</v>
      </c>
      <c r="F755" s="250" t="s">
        <v>1958</v>
      </c>
      <c r="G755" s="248"/>
      <c r="H755" s="251">
        <v>0.036999999999999998</v>
      </c>
      <c r="I755" s="252"/>
      <c r="J755" s="248"/>
      <c r="K755" s="248"/>
      <c r="L755" s="253"/>
      <c r="M755" s="254"/>
      <c r="N755" s="255"/>
      <c r="O755" s="255"/>
      <c r="P755" s="255"/>
      <c r="Q755" s="255"/>
      <c r="R755" s="255"/>
      <c r="S755" s="255"/>
      <c r="T755" s="256"/>
      <c r="U755" s="13"/>
      <c r="V755" s="13"/>
      <c r="W755" s="13"/>
      <c r="X755" s="13"/>
      <c r="Y755" s="13"/>
      <c r="Z755" s="13"/>
      <c r="AA755" s="13"/>
      <c r="AB755" s="13"/>
      <c r="AC755" s="13"/>
      <c r="AD755" s="13"/>
      <c r="AE755" s="13"/>
      <c r="AT755" s="257" t="s">
        <v>361</v>
      </c>
      <c r="AU755" s="257" t="s">
        <v>86</v>
      </c>
      <c r="AV755" s="13" t="s">
        <v>86</v>
      </c>
      <c r="AW755" s="13" t="s">
        <v>32</v>
      </c>
      <c r="AX755" s="13" t="s">
        <v>76</v>
      </c>
      <c r="AY755" s="257" t="s">
        <v>350</v>
      </c>
    </row>
    <row r="756" s="13" customFormat="1">
      <c r="A756" s="13"/>
      <c r="B756" s="247"/>
      <c r="C756" s="248"/>
      <c r="D756" s="242" t="s">
        <v>361</v>
      </c>
      <c r="E756" s="249" t="s">
        <v>1</v>
      </c>
      <c r="F756" s="250" t="s">
        <v>1959</v>
      </c>
      <c r="G756" s="248"/>
      <c r="H756" s="251">
        <v>0.112</v>
      </c>
      <c r="I756" s="252"/>
      <c r="J756" s="248"/>
      <c r="K756" s="248"/>
      <c r="L756" s="253"/>
      <c r="M756" s="254"/>
      <c r="N756" s="255"/>
      <c r="O756" s="255"/>
      <c r="P756" s="255"/>
      <c r="Q756" s="255"/>
      <c r="R756" s="255"/>
      <c r="S756" s="255"/>
      <c r="T756" s="256"/>
      <c r="U756" s="13"/>
      <c r="V756" s="13"/>
      <c r="W756" s="13"/>
      <c r="X756" s="13"/>
      <c r="Y756" s="13"/>
      <c r="Z756" s="13"/>
      <c r="AA756" s="13"/>
      <c r="AB756" s="13"/>
      <c r="AC756" s="13"/>
      <c r="AD756" s="13"/>
      <c r="AE756" s="13"/>
      <c r="AT756" s="257" t="s">
        <v>361</v>
      </c>
      <c r="AU756" s="257" t="s">
        <v>86</v>
      </c>
      <c r="AV756" s="13" t="s">
        <v>86</v>
      </c>
      <c r="AW756" s="13" t="s">
        <v>32</v>
      </c>
      <c r="AX756" s="13" t="s">
        <v>76</v>
      </c>
      <c r="AY756" s="257" t="s">
        <v>350</v>
      </c>
    </row>
    <row r="757" s="15" customFormat="1">
      <c r="A757" s="15"/>
      <c r="B757" s="269"/>
      <c r="C757" s="270"/>
      <c r="D757" s="242" t="s">
        <v>361</v>
      </c>
      <c r="E757" s="271" t="s">
        <v>1</v>
      </c>
      <c r="F757" s="272" t="s">
        <v>1905</v>
      </c>
      <c r="G757" s="270"/>
      <c r="H757" s="271" t="s">
        <v>1</v>
      </c>
      <c r="I757" s="273"/>
      <c r="J757" s="270"/>
      <c r="K757" s="270"/>
      <c r="L757" s="274"/>
      <c r="M757" s="275"/>
      <c r="N757" s="276"/>
      <c r="O757" s="276"/>
      <c r="P757" s="276"/>
      <c r="Q757" s="276"/>
      <c r="R757" s="276"/>
      <c r="S757" s="276"/>
      <c r="T757" s="277"/>
      <c r="U757" s="15"/>
      <c r="V757" s="15"/>
      <c r="W757" s="15"/>
      <c r="X757" s="15"/>
      <c r="Y757" s="15"/>
      <c r="Z757" s="15"/>
      <c r="AA757" s="15"/>
      <c r="AB757" s="15"/>
      <c r="AC757" s="15"/>
      <c r="AD757" s="15"/>
      <c r="AE757" s="15"/>
      <c r="AT757" s="278" t="s">
        <v>361</v>
      </c>
      <c r="AU757" s="278" t="s">
        <v>86</v>
      </c>
      <c r="AV757" s="15" t="s">
        <v>84</v>
      </c>
      <c r="AW757" s="15" t="s">
        <v>32</v>
      </c>
      <c r="AX757" s="15" t="s">
        <v>76</v>
      </c>
      <c r="AY757" s="278" t="s">
        <v>350</v>
      </c>
    </row>
    <row r="758" s="13" customFormat="1">
      <c r="A758" s="13"/>
      <c r="B758" s="247"/>
      <c r="C758" s="248"/>
      <c r="D758" s="242" t="s">
        <v>361</v>
      </c>
      <c r="E758" s="249" t="s">
        <v>1</v>
      </c>
      <c r="F758" s="250" t="s">
        <v>1960</v>
      </c>
      <c r="G758" s="248"/>
      <c r="H758" s="251">
        <v>0.82799999999999996</v>
      </c>
      <c r="I758" s="252"/>
      <c r="J758" s="248"/>
      <c r="K758" s="248"/>
      <c r="L758" s="253"/>
      <c r="M758" s="254"/>
      <c r="N758" s="255"/>
      <c r="O758" s="255"/>
      <c r="P758" s="255"/>
      <c r="Q758" s="255"/>
      <c r="R758" s="255"/>
      <c r="S758" s="255"/>
      <c r="T758" s="256"/>
      <c r="U758" s="13"/>
      <c r="V758" s="13"/>
      <c r="W758" s="13"/>
      <c r="X758" s="13"/>
      <c r="Y758" s="13"/>
      <c r="Z758" s="13"/>
      <c r="AA758" s="13"/>
      <c r="AB758" s="13"/>
      <c r="AC758" s="13"/>
      <c r="AD758" s="13"/>
      <c r="AE758" s="13"/>
      <c r="AT758" s="257" t="s">
        <v>361</v>
      </c>
      <c r="AU758" s="257" t="s">
        <v>86</v>
      </c>
      <c r="AV758" s="13" t="s">
        <v>86</v>
      </c>
      <c r="AW758" s="13" t="s">
        <v>32</v>
      </c>
      <c r="AX758" s="13" t="s">
        <v>76</v>
      </c>
      <c r="AY758" s="257" t="s">
        <v>350</v>
      </c>
    </row>
    <row r="759" s="14" customFormat="1">
      <c r="A759" s="14"/>
      <c r="B759" s="258"/>
      <c r="C759" s="259"/>
      <c r="D759" s="242" t="s">
        <v>361</v>
      </c>
      <c r="E759" s="260" t="s">
        <v>1</v>
      </c>
      <c r="F759" s="261" t="s">
        <v>364</v>
      </c>
      <c r="G759" s="259"/>
      <c r="H759" s="262">
        <v>3.6139999999999999</v>
      </c>
      <c r="I759" s="263"/>
      <c r="J759" s="259"/>
      <c r="K759" s="259"/>
      <c r="L759" s="264"/>
      <c r="M759" s="265"/>
      <c r="N759" s="266"/>
      <c r="O759" s="266"/>
      <c r="P759" s="266"/>
      <c r="Q759" s="266"/>
      <c r="R759" s="266"/>
      <c r="S759" s="266"/>
      <c r="T759" s="267"/>
      <c r="U759" s="14"/>
      <c r="V759" s="14"/>
      <c r="W759" s="14"/>
      <c r="X759" s="14"/>
      <c r="Y759" s="14"/>
      <c r="Z759" s="14"/>
      <c r="AA759" s="14"/>
      <c r="AB759" s="14"/>
      <c r="AC759" s="14"/>
      <c r="AD759" s="14"/>
      <c r="AE759" s="14"/>
      <c r="AT759" s="268" t="s">
        <v>361</v>
      </c>
      <c r="AU759" s="268" t="s">
        <v>86</v>
      </c>
      <c r="AV759" s="14" t="s">
        <v>357</v>
      </c>
      <c r="AW759" s="14" t="s">
        <v>32</v>
      </c>
      <c r="AX759" s="14" t="s">
        <v>84</v>
      </c>
      <c r="AY759" s="268" t="s">
        <v>350</v>
      </c>
    </row>
    <row r="760" s="2" customFormat="1" ht="21.75" customHeight="1">
      <c r="A760" s="39"/>
      <c r="B760" s="40"/>
      <c r="C760" s="229" t="s">
        <v>1961</v>
      </c>
      <c r="D760" s="229" t="s">
        <v>352</v>
      </c>
      <c r="E760" s="230" t="s">
        <v>1962</v>
      </c>
      <c r="F760" s="231" t="s">
        <v>1963</v>
      </c>
      <c r="G760" s="232" t="s">
        <v>374</v>
      </c>
      <c r="H760" s="233">
        <v>11.460000000000001</v>
      </c>
      <c r="I760" s="234"/>
      <c r="J760" s="235">
        <f>ROUND(I760*H760,2)</f>
        <v>0</v>
      </c>
      <c r="K760" s="231" t="s">
        <v>356</v>
      </c>
      <c r="L760" s="45"/>
      <c r="M760" s="236" t="s">
        <v>1</v>
      </c>
      <c r="N760" s="237" t="s">
        <v>41</v>
      </c>
      <c r="O760" s="92"/>
      <c r="P760" s="238">
        <f>O760*H760</f>
        <v>0</v>
      </c>
      <c r="Q760" s="238">
        <v>2.5019499999999999</v>
      </c>
      <c r="R760" s="238">
        <f>Q760*H760</f>
        <v>28.672347000000002</v>
      </c>
      <c r="S760" s="238">
        <v>0</v>
      </c>
      <c r="T760" s="239">
        <f>S760*H760</f>
        <v>0</v>
      </c>
      <c r="U760" s="39"/>
      <c r="V760" s="39"/>
      <c r="W760" s="39"/>
      <c r="X760" s="39"/>
      <c r="Y760" s="39"/>
      <c r="Z760" s="39"/>
      <c r="AA760" s="39"/>
      <c r="AB760" s="39"/>
      <c r="AC760" s="39"/>
      <c r="AD760" s="39"/>
      <c r="AE760" s="39"/>
      <c r="AR760" s="240" t="s">
        <v>357</v>
      </c>
      <c r="AT760" s="240" t="s">
        <v>352</v>
      </c>
      <c r="AU760" s="240" t="s">
        <v>86</v>
      </c>
      <c r="AY760" s="18" t="s">
        <v>350</v>
      </c>
      <c r="BE760" s="241">
        <f>IF(N760="základní",J760,0)</f>
        <v>0</v>
      </c>
      <c r="BF760" s="241">
        <f>IF(N760="snížená",J760,0)</f>
        <v>0</v>
      </c>
      <c r="BG760" s="241">
        <f>IF(N760="zákl. přenesená",J760,0)</f>
        <v>0</v>
      </c>
      <c r="BH760" s="241">
        <f>IF(N760="sníž. přenesená",J760,0)</f>
        <v>0</v>
      </c>
      <c r="BI760" s="241">
        <f>IF(N760="nulová",J760,0)</f>
        <v>0</v>
      </c>
      <c r="BJ760" s="18" t="s">
        <v>84</v>
      </c>
      <c r="BK760" s="241">
        <f>ROUND(I760*H760,2)</f>
        <v>0</v>
      </c>
      <c r="BL760" s="18" t="s">
        <v>357</v>
      </c>
      <c r="BM760" s="240" t="s">
        <v>1964</v>
      </c>
    </row>
    <row r="761" s="2" customFormat="1">
      <c r="A761" s="39"/>
      <c r="B761" s="40"/>
      <c r="C761" s="41"/>
      <c r="D761" s="242" t="s">
        <v>359</v>
      </c>
      <c r="E761" s="41"/>
      <c r="F761" s="243" t="s">
        <v>1965</v>
      </c>
      <c r="G761" s="41"/>
      <c r="H761" s="41"/>
      <c r="I761" s="244"/>
      <c r="J761" s="41"/>
      <c r="K761" s="41"/>
      <c r="L761" s="45"/>
      <c r="M761" s="245"/>
      <c r="N761" s="246"/>
      <c r="O761" s="92"/>
      <c r="P761" s="92"/>
      <c r="Q761" s="92"/>
      <c r="R761" s="92"/>
      <c r="S761" s="92"/>
      <c r="T761" s="93"/>
      <c r="U761" s="39"/>
      <c r="V761" s="39"/>
      <c r="W761" s="39"/>
      <c r="X761" s="39"/>
      <c r="Y761" s="39"/>
      <c r="Z761" s="39"/>
      <c r="AA761" s="39"/>
      <c r="AB761" s="39"/>
      <c r="AC761" s="39"/>
      <c r="AD761" s="39"/>
      <c r="AE761" s="39"/>
      <c r="AT761" s="18" t="s">
        <v>359</v>
      </c>
      <c r="AU761" s="18" t="s">
        <v>86</v>
      </c>
    </row>
    <row r="762" s="13" customFormat="1">
      <c r="A762" s="13"/>
      <c r="B762" s="247"/>
      <c r="C762" s="248"/>
      <c r="D762" s="242" t="s">
        <v>361</v>
      </c>
      <c r="E762" s="249" t="s">
        <v>1</v>
      </c>
      <c r="F762" s="250" t="s">
        <v>1966</v>
      </c>
      <c r="G762" s="248"/>
      <c r="H762" s="251">
        <v>1.694</v>
      </c>
      <c r="I762" s="252"/>
      <c r="J762" s="248"/>
      <c r="K762" s="248"/>
      <c r="L762" s="253"/>
      <c r="M762" s="254"/>
      <c r="N762" s="255"/>
      <c r="O762" s="255"/>
      <c r="P762" s="255"/>
      <c r="Q762" s="255"/>
      <c r="R762" s="255"/>
      <c r="S762" s="255"/>
      <c r="T762" s="256"/>
      <c r="U762" s="13"/>
      <c r="V762" s="13"/>
      <c r="W762" s="13"/>
      <c r="X762" s="13"/>
      <c r="Y762" s="13"/>
      <c r="Z762" s="13"/>
      <c r="AA762" s="13"/>
      <c r="AB762" s="13"/>
      <c r="AC762" s="13"/>
      <c r="AD762" s="13"/>
      <c r="AE762" s="13"/>
      <c r="AT762" s="257" t="s">
        <v>361</v>
      </c>
      <c r="AU762" s="257" t="s">
        <v>86</v>
      </c>
      <c r="AV762" s="13" t="s">
        <v>86</v>
      </c>
      <c r="AW762" s="13" t="s">
        <v>32</v>
      </c>
      <c r="AX762" s="13" t="s">
        <v>76</v>
      </c>
      <c r="AY762" s="257" t="s">
        <v>350</v>
      </c>
    </row>
    <row r="763" s="13" customFormat="1">
      <c r="A763" s="13"/>
      <c r="B763" s="247"/>
      <c r="C763" s="248"/>
      <c r="D763" s="242" t="s">
        <v>361</v>
      </c>
      <c r="E763" s="249" t="s">
        <v>1</v>
      </c>
      <c r="F763" s="250" t="s">
        <v>1967</v>
      </c>
      <c r="G763" s="248"/>
      <c r="H763" s="251">
        <v>4.681</v>
      </c>
      <c r="I763" s="252"/>
      <c r="J763" s="248"/>
      <c r="K763" s="248"/>
      <c r="L763" s="253"/>
      <c r="M763" s="254"/>
      <c r="N763" s="255"/>
      <c r="O763" s="255"/>
      <c r="P763" s="255"/>
      <c r="Q763" s="255"/>
      <c r="R763" s="255"/>
      <c r="S763" s="255"/>
      <c r="T763" s="256"/>
      <c r="U763" s="13"/>
      <c r="V763" s="13"/>
      <c r="W763" s="13"/>
      <c r="X763" s="13"/>
      <c r="Y763" s="13"/>
      <c r="Z763" s="13"/>
      <c r="AA763" s="13"/>
      <c r="AB763" s="13"/>
      <c r="AC763" s="13"/>
      <c r="AD763" s="13"/>
      <c r="AE763" s="13"/>
      <c r="AT763" s="257" t="s">
        <v>361</v>
      </c>
      <c r="AU763" s="257" t="s">
        <v>86</v>
      </c>
      <c r="AV763" s="13" t="s">
        <v>86</v>
      </c>
      <c r="AW763" s="13" t="s">
        <v>32</v>
      </c>
      <c r="AX763" s="13" t="s">
        <v>76</v>
      </c>
      <c r="AY763" s="257" t="s">
        <v>350</v>
      </c>
    </row>
    <row r="764" s="13" customFormat="1">
      <c r="A764" s="13"/>
      <c r="B764" s="247"/>
      <c r="C764" s="248"/>
      <c r="D764" s="242" t="s">
        <v>361</v>
      </c>
      <c r="E764" s="249" t="s">
        <v>1</v>
      </c>
      <c r="F764" s="250" t="s">
        <v>1968</v>
      </c>
      <c r="G764" s="248"/>
      <c r="H764" s="251">
        <v>5.085</v>
      </c>
      <c r="I764" s="252"/>
      <c r="J764" s="248"/>
      <c r="K764" s="248"/>
      <c r="L764" s="253"/>
      <c r="M764" s="254"/>
      <c r="N764" s="255"/>
      <c r="O764" s="255"/>
      <c r="P764" s="255"/>
      <c r="Q764" s="255"/>
      <c r="R764" s="255"/>
      <c r="S764" s="255"/>
      <c r="T764" s="256"/>
      <c r="U764" s="13"/>
      <c r="V764" s="13"/>
      <c r="W764" s="13"/>
      <c r="X764" s="13"/>
      <c r="Y764" s="13"/>
      <c r="Z764" s="13"/>
      <c r="AA764" s="13"/>
      <c r="AB764" s="13"/>
      <c r="AC764" s="13"/>
      <c r="AD764" s="13"/>
      <c r="AE764" s="13"/>
      <c r="AT764" s="257" t="s">
        <v>361</v>
      </c>
      <c r="AU764" s="257" t="s">
        <v>86</v>
      </c>
      <c r="AV764" s="13" t="s">
        <v>86</v>
      </c>
      <c r="AW764" s="13" t="s">
        <v>32</v>
      </c>
      <c r="AX764" s="13" t="s">
        <v>76</v>
      </c>
      <c r="AY764" s="257" t="s">
        <v>350</v>
      </c>
    </row>
    <row r="765" s="14" customFormat="1">
      <c r="A765" s="14"/>
      <c r="B765" s="258"/>
      <c r="C765" s="259"/>
      <c r="D765" s="242" t="s">
        <v>361</v>
      </c>
      <c r="E765" s="260" t="s">
        <v>1</v>
      </c>
      <c r="F765" s="261" t="s">
        <v>364</v>
      </c>
      <c r="G765" s="259"/>
      <c r="H765" s="262">
        <v>11.460000000000001</v>
      </c>
      <c r="I765" s="263"/>
      <c r="J765" s="259"/>
      <c r="K765" s="259"/>
      <c r="L765" s="264"/>
      <c r="M765" s="265"/>
      <c r="N765" s="266"/>
      <c r="O765" s="266"/>
      <c r="P765" s="266"/>
      <c r="Q765" s="266"/>
      <c r="R765" s="266"/>
      <c r="S765" s="266"/>
      <c r="T765" s="267"/>
      <c r="U765" s="14"/>
      <c r="V765" s="14"/>
      <c r="W765" s="14"/>
      <c r="X765" s="14"/>
      <c r="Y765" s="14"/>
      <c r="Z765" s="14"/>
      <c r="AA765" s="14"/>
      <c r="AB765" s="14"/>
      <c r="AC765" s="14"/>
      <c r="AD765" s="14"/>
      <c r="AE765" s="14"/>
      <c r="AT765" s="268" t="s">
        <v>361</v>
      </c>
      <c r="AU765" s="268" t="s">
        <v>86</v>
      </c>
      <c r="AV765" s="14" t="s">
        <v>357</v>
      </c>
      <c r="AW765" s="14" t="s">
        <v>32</v>
      </c>
      <c r="AX765" s="14" t="s">
        <v>84</v>
      </c>
      <c r="AY765" s="268" t="s">
        <v>350</v>
      </c>
    </row>
    <row r="766" s="2" customFormat="1" ht="24.15" customHeight="1">
      <c r="A766" s="39"/>
      <c r="B766" s="40"/>
      <c r="C766" s="229" t="s">
        <v>1969</v>
      </c>
      <c r="D766" s="229" t="s">
        <v>352</v>
      </c>
      <c r="E766" s="230" t="s">
        <v>1970</v>
      </c>
      <c r="F766" s="231" t="s">
        <v>1971</v>
      </c>
      <c r="G766" s="232" t="s">
        <v>483</v>
      </c>
      <c r="H766" s="233">
        <v>0.68700000000000006</v>
      </c>
      <c r="I766" s="234"/>
      <c r="J766" s="235">
        <f>ROUND(I766*H766,2)</f>
        <v>0</v>
      </c>
      <c r="K766" s="231" t="s">
        <v>356</v>
      </c>
      <c r="L766" s="45"/>
      <c r="M766" s="236" t="s">
        <v>1</v>
      </c>
      <c r="N766" s="237" t="s">
        <v>41</v>
      </c>
      <c r="O766" s="92"/>
      <c r="P766" s="238">
        <f>O766*H766</f>
        <v>0</v>
      </c>
      <c r="Q766" s="238">
        <v>1.0492699999999999</v>
      </c>
      <c r="R766" s="238">
        <f>Q766*H766</f>
        <v>0.72084848999999995</v>
      </c>
      <c r="S766" s="238">
        <v>0</v>
      </c>
      <c r="T766" s="239">
        <f>S766*H766</f>
        <v>0</v>
      </c>
      <c r="U766" s="39"/>
      <c r="V766" s="39"/>
      <c r="W766" s="39"/>
      <c r="X766" s="39"/>
      <c r="Y766" s="39"/>
      <c r="Z766" s="39"/>
      <c r="AA766" s="39"/>
      <c r="AB766" s="39"/>
      <c r="AC766" s="39"/>
      <c r="AD766" s="39"/>
      <c r="AE766" s="39"/>
      <c r="AR766" s="240" t="s">
        <v>357</v>
      </c>
      <c r="AT766" s="240" t="s">
        <v>352</v>
      </c>
      <c r="AU766" s="240" t="s">
        <v>86</v>
      </c>
      <c r="AY766" s="18" t="s">
        <v>350</v>
      </c>
      <c r="BE766" s="241">
        <f>IF(N766="základní",J766,0)</f>
        <v>0</v>
      </c>
      <c r="BF766" s="241">
        <f>IF(N766="snížená",J766,0)</f>
        <v>0</v>
      </c>
      <c r="BG766" s="241">
        <f>IF(N766="zákl. přenesená",J766,0)</f>
        <v>0</v>
      </c>
      <c r="BH766" s="241">
        <f>IF(N766="sníž. přenesená",J766,0)</f>
        <v>0</v>
      </c>
      <c r="BI766" s="241">
        <f>IF(N766="nulová",J766,0)</f>
        <v>0</v>
      </c>
      <c r="BJ766" s="18" t="s">
        <v>84</v>
      </c>
      <c r="BK766" s="241">
        <f>ROUND(I766*H766,2)</f>
        <v>0</v>
      </c>
      <c r="BL766" s="18" t="s">
        <v>357</v>
      </c>
      <c r="BM766" s="240" t="s">
        <v>1972</v>
      </c>
    </row>
    <row r="767" s="2" customFormat="1">
      <c r="A767" s="39"/>
      <c r="B767" s="40"/>
      <c r="C767" s="41"/>
      <c r="D767" s="242" t="s">
        <v>359</v>
      </c>
      <c r="E767" s="41"/>
      <c r="F767" s="243" t="s">
        <v>1973</v>
      </c>
      <c r="G767" s="41"/>
      <c r="H767" s="41"/>
      <c r="I767" s="244"/>
      <c r="J767" s="41"/>
      <c r="K767" s="41"/>
      <c r="L767" s="45"/>
      <c r="M767" s="245"/>
      <c r="N767" s="246"/>
      <c r="O767" s="92"/>
      <c r="P767" s="92"/>
      <c r="Q767" s="92"/>
      <c r="R767" s="92"/>
      <c r="S767" s="92"/>
      <c r="T767" s="93"/>
      <c r="U767" s="39"/>
      <c r="V767" s="39"/>
      <c r="W767" s="39"/>
      <c r="X767" s="39"/>
      <c r="Y767" s="39"/>
      <c r="Z767" s="39"/>
      <c r="AA767" s="39"/>
      <c r="AB767" s="39"/>
      <c r="AC767" s="39"/>
      <c r="AD767" s="39"/>
      <c r="AE767" s="39"/>
      <c r="AT767" s="18" t="s">
        <v>359</v>
      </c>
      <c r="AU767" s="18" t="s">
        <v>86</v>
      </c>
    </row>
    <row r="768" s="13" customFormat="1">
      <c r="A768" s="13"/>
      <c r="B768" s="247"/>
      <c r="C768" s="248"/>
      <c r="D768" s="242" t="s">
        <v>361</v>
      </c>
      <c r="E768" s="249" t="s">
        <v>1</v>
      </c>
      <c r="F768" s="250" t="s">
        <v>1974</v>
      </c>
      <c r="G768" s="248"/>
      <c r="H768" s="251">
        <v>0.154</v>
      </c>
      <c r="I768" s="252"/>
      <c r="J768" s="248"/>
      <c r="K768" s="248"/>
      <c r="L768" s="253"/>
      <c r="M768" s="254"/>
      <c r="N768" s="255"/>
      <c r="O768" s="255"/>
      <c r="P768" s="255"/>
      <c r="Q768" s="255"/>
      <c r="R768" s="255"/>
      <c r="S768" s="255"/>
      <c r="T768" s="256"/>
      <c r="U768" s="13"/>
      <c r="V768" s="13"/>
      <c r="W768" s="13"/>
      <c r="X768" s="13"/>
      <c r="Y768" s="13"/>
      <c r="Z768" s="13"/>
      <c r="AA768" s="13"/>
      <c r="AB768" s="13"/>
      <c r="AC768" s="13"/>
      <c r="AD768" s="13"/>
      <c r="AE768" s="13"/>
      <c r="AT768" s="257" t="s">
        <v>361</v>
      </c>
      <c r="AU768" s="257" t="s">
        <v>86</v>
      </c>
      <c r="AV768" s="13" t="s">
        <v>86</v>
      </c>
      <c r="AW768" s="13" t="s">
        <v>32</v>
      </c>
      <c r="AX768" s="13" t="s">
        <v>76</v>
      </c>
      <c r="AY768" s="257" t="s">
        <v>350</v>
      </c>
    </row>
    <row r="769" s="13" customFormat="1">
      <c r="A769" s="13"/>
      <c r="B769" s="247"/>
      <c r="C769" s="248"/>
      <c r="D769" s="242" t="s">
        <v>361</v>
      </c>
      <c r="E769" s="249" t="s">
        <v>1</v>
      </c>
      <c r="F769" s="250" t="s">
        <v>1975</v>
      </c>
      <c r="G769" s="248"/>
      <c r="H769" s="251">
        <v>0.25600000000000001</v>
      </c>
      <c r="I769" s="252"/>
      <c r="J769" s="248"/>
      <c r="K769" s="248"/>
      <c r="L769" s="253"/>
      <c r="M769" s="254"/>
      <c r="N769" s="255"/>
      <c r="O769" s="255"/>
      <c r="P769" s="255"/>
      <c r="Q769" s="255"/>
      <c r="R769" s="255"/>
      <c r="S769" s="255"/>
      <c r="T769" s="256"/>
      <c r="U769" s="13"/>
      <c r="V769" s="13"/>
      <c r="W769" s="13"/>
      <c r="X769" s="13"/>
      <c r="Y769" s="13"/>
      <c r="Z769" s="13"/>
      <c r="AA769" s="13"/>
      <c r="AB769" s="13"/>
      <c r="AC769" s="13"/>
      <c r="AD769" s="13"/>
      <c r="AE769" s="13"/>
      <c r="AT769" s="257" t="s">
        <v>361</v>
      </c>
      <c r="AU769" s="257" t="s">
        <v>86</v>
      </c>
      <c r="AV769" s="13" t="s">
        <v>86</v>
      </c>
      <c r="AW769" s="13" t="s">
        <v>32</v>
      </c>
      <c r="AX769" s="13" t="s">
        <v>76</v>
      </c>
      <c r="AY769" s="257" t="s">
        <v>350</v>
      </c>
    </row>
    <row r="770" s="13" customFormat="1">
      <c r="A770" s="13"/>
      <c r="B770" s="247"/>
      <c r="C770" s="248"/>
      <c r="D770" s="242" t="s">
        <v>361</v>
      </c>
      <c r="E770" s="249" t="s">
        <v>1</v>
      </c>
      <c r="F770" s="250" t="s">
        <v>1976</v>
      </c>
      <c r="G770" s="248"/>
      <c r="H770" s="251">
        <v>0.27700000000000002</v>
      </c>
      <c r="I770" s="252"/>
      <c r="J770" s="248"/>
      <c r="K770" s="248"/>
      <c r="L770" s="253"/>
      <c r="M770" s="254"/>
      <c r="N770" s="255"/>
      <c r="O770" s="255"/>
      <c r="P770" s="255"/>
      <c r="Q770" s="255"/>
      <c r="R770" s="255"/>
      <c r="S770" s="255"/>
      <c r="T770" s="256"/>
      <c r="U770" s="13"/>
      <c r="V770" s="13"/>
      <c r="W770" s="13"/>
      <c r="X770" s="13"/>
      <c r="Y770" s="13"/>
      <c r="Z770" s="13"/>
      <c r="AA770" s="13"/>
      <c r="AB770" s="13"/>
      <c r="AC770" s="13"/>
      <c r="AD770" s="13"/>
      <c r="AE770" s="13"/>
      <c r="AT770" s="257" t="s">
        <v>361</v>
      </c>
      <c r="AU770" s="257" t="s">
        <v>86</v>
      </c>
      <c r="AV770" s="13" t="s">
        <v>86</v>
      </c>
      <c r="AW770" s="13" t="s">
        <v>32</v>
      </c>
      <c r="AX770" s="13" t="s">
        <v>76</v>
      </c>
      <c r="AY770" s="257" t="s">
        <v>350</v>
      </c>
    </row>
    <row r="771" s="14" customFormat="1">
      <c r="A771" s="14"/>
      <c r="B771" s="258"/>
      <c r="C771" s="259"/>
      <c r="D771" s="242" t="s">
        <v>361</v>
      </c>
      <c r="E771" s="260" t="s">
        <v>1</v>
      </c>
      <c r="F771" s="261" t="s">
        <v>364</v>
      </c>
      <c r="G771" s="259"/>
      <c r="H771" s="262">
        <v>0.68700000000000006</v>
      </c>
      <c r="I771" s="263"/>
      <c r="J771" s="259"/>
      <c r="K771" s="259"/>
      <c r="L771" s="264"/>
      <c r="M771" s="265"/>
      <c r="N771" s="266"/>
      <c r="O771" s="266"/>
      <c r="P771" s="266"/>
      <c r="Q771" s="266"/>
      <c r="R771" s="266"/>
      <c r="S771" s="266"/>
      <c r="T771" s="267"/>
      <c r="U771" s="14"/>
      <c r="V771" s="14"/>
      <c r="W771" s="14"/>
      <c r="X771" s="14"/>
      <c r="Y771" s="14"/>
      <c r="Z771" s="14"/>
      <c r="AA771" s="14"/>
      <c r="AB771" s="14"/>
      <c r="AC771" s="14"/>
      <c r="AD771" s="14"/>
      <c r="AE771" s="14"/>
      <c r="AT771" s="268" t="s">
        <v>361</v>
      </c>
      <c r="AU771" s="268" t="s">
        <v>86</v>
      </c>
      <c r="AV771" s="14" t="s">
        <v>357</v>
      </c>
      <c r="AW771" s="14" t="s">
        <v>32</v>
      </c>
      <c r="AX771" s="14" t="s">
        <v>84</v>
      </c>
      <c r="AY771" s="268" t="s">
        <v>350</v>
      </c>
    </row>
    <row r="772" s="2" customFormat="1" ht="24.15" customHeight="1">
      <c r="A772" s="39"/>
      <c r="B772" s="40"/>
      <c r="C772" s="229" t="s">
        <v>1977</v>
      </c>
      <c r="D772" s="229" t="s">
        <v>352</v>
      </c>
      <c r="E772" s="230" t="s">
        <v>1978</v>
      </c>
      <c r="F772" s="231" t="s">
        <v>1979</v>
      </c>
      <c r="G772" s="232" t="s">
        <v>355</v>
      </c>
      <c r="H772" s="233">
        <v>63.293999999999997</v>
      </c>
      <c r="I772" s="234"/>
      <c r="J772" s="235">
        <f>ROUND(I772*H772,2)</f>
        <v>0</v>
      </c>
      <c r="K772" s="231" t="s">
        <v>356</v>
      </c>
      <c r="L772" s="45"/>
      <c r="M772" s="236" t="s">
        <v>1</v>
      </c>
      <c r="N772" s="237" t="s">
        <v>41</v>
      </c>
      <c r="O772" s="92"/>
      <c r="P772" s="238">
        <f>O772*H772</f>
        <v>0</v>
      </c>
      <c r="Q772" s="238">
        <v>0.01282</v>
      </c>
      <c r="R772" s="238">
        <f>Q772*H772</f>
        <v>0.81142907999999991</v>
      </c>
      <c r="S772" s="238">
        <v>0</v>
      </c>
      <c r="T772" s="239">
        <f>S772*H772</f>
        <v>0</v>
      </c>
      <c r="U772" s="39"/>
      <c r="V772" s="39"/>
      <c r="W772" s="39"/>
      <c r="X772" s="39"/>
      <c r="Y772" s="39"/>
      <c r="Z772" s="39"/>
      <c r="AA772" s="39"/>
      <c r="AB772" s="39"/>
      <c r="AC772" s="39"/>
      <c r="AD772" s="39"/>
      <c r="AE772" s="39"/>
      <c r="AR772" s="240" t="s">
        <v>357</v>
      </c>
      <c r="AT772" s="240" t="s">
        <v>352</v>
      </c>
      <c r="AU772" s="240" t="s">
        <v>86</v>
      </c>
      <c r="AY772" s="18" t="s">
        <v>350</v>
      </c>
      <c r="BE772" s="241">
        <f>IF(N772="základní",J772,0)</f>
        <v>0</v>
      </c>
      <c r="BF772" s="241">
        <f>IF(N772="snížená",J772,0)</f>
        <v>0</v>
      </c>
      <c r="BG772" s="241">
        <f>IF(N772="zákl. přenesená",J772,0)</f>
        <v>0</v>
      </c>
      <c r="BH772" s="241">
        <f>IF(N772="sníž. přenesená",J772,0)</f>
        <v>0</v>
      </c>
      <c r="BI772" s="241">
        <f>IF(N772="nulová",J772,0)</f>
        <v>0</v>
      </c>
      <c r="BJ772" s="18" t="s">
        <v>84</v>
      </c>
      <c r="BK772" s="241">
        <f>ROUND(I772*H772,2)</f>
        <v>0</v>
      </c>
      <c r="BL772" s="18" t="s">
        <v>357</v>
      </c>
      <c r="BM772" s="240" t="s">
        <v>1980</v>
      </c>
    </row>
    <row r="773" s="2" customFormat="1">
      <c r="A773" s="39"/>
      <c r="B773" s="40"/>
      <c r="C773" s="41"/>
      <c r="D773" s="242" t="s">
        <v>359</v>
      </c>
      <c r="E773" s="41"/>
      <c r="F773" s="243" t="s">
        <v>1981</v>
      </c>
      <c r="G773" s="41"/>
      <c r="H773" s="41"/>
      <c r="I773" s="244"/>
      <c r="J773" s="41"/>
      <c r="K773" s="41"/>
      <c r="L773" s="45"/>
      <c r="M773" s="245"/>
      <c r="N773" s="246"/>
      <c r="O773" s="92"/>
      <c r="P773" s="92"/>
      <c r="Q773" s="92"/>
      <c r="R773" s="92"/>
      <c r="S773" s="92"/>
      <c r="T773" s="93"/>
      <c r="U773" s="39"/>
      <c r="V773" s="39"/>
      <c r="W773" s="39"/>
      <c r="X773" s="39"/>
      <c r="Y773" s="39"/>
      <c r="Z773" s="39"/>
      <c r="AA773" s="39"/>
      <c r="AB773" s="39"/>
      <c r="AC773" s="39"/>
      <c r="AD773" s="39"/>
      <c r="AE773" s="39"/>
      <c r="AT773" s="18" t="s">
        <v>359</v>
      </c>
      <c r="AU773" s="18" t="s">
        <v>86</v>
      </c>
    </row>
    <row r="774" s="13" customFormat="1">
      <c r="A774" s="13"/>
      <c r="B774" s="247"/>
      <c r="C774" s="248"/>
      <c r="D774" s="242" t="s">
        <v>361</v>
      </c>
      <c r="E774" s="249" t="s">
        <v>1</v>
      </c>
      <c r="F774" s="250" t="s">
        <v>1982</v>
      </c>
      <c r="G774" s="248"/>
      <c r="H774" s="251">
        <v>10.994</v>
      </c>
      <c r="I774" s="252"/>
      <c r="J774" s="248"/>
      <c r="K774" s="248"/>
      <c r="L774" s="253"/>
      <c r="M774" s="254"/>
      <c r="N774" s="255"/>
      <c r="O774" s="255"/>
      <c r="P774" s="255"/>
      <c r="Q774" s="255"/>
      <c r="R774" s="255"/>
      <c r="S774" s="255"/>
      <c r="T774" s="256"/>
      <c r="U774" s="13"/>
      <c r="V774" s="13"/>
      <c r="W774" s="13"/>
      <c r="X774" s="13"/>
      <c r="Y774" s="13"/>
      <c r="Z774" s="13"/>
      <c r="AA774" s="13"/>
      <c r="AB774" s="13"/>
      <c r="AC774" s="13"/>
      <c r="AD774" s="13"/>
      <c r="AE774" s="13"/>
      <c r="AT774" s="257" t="s">
        <v>361</v>
      </c>
      <c r="AU774" s="257" t="s">
        <v>86</v>
      </c>
      <c r="AV774" s="13" t="s">
        <v>86</v>
      </c>
      <c r="AW774" s="13" t="s">
        <v>32</v>
      </c>
      <c r="AX774" s="13" t="s">
        <v>76</v>
      </c>
      <c r="AY774" s="257" t="s">
        <v>350</v>
      </c>
    </row>
    <row r="775" s="13" customFormat="1">
      <c r="A775" s="13"/>
      <c r="B775" s="247"/>
      <c r="C775" s="248"/>
      <c r="D775" s="242" t="s">
        <v>361</v>
      </c>
      <c r="E775" s="249" t="s">
        <v>1</v>
      </c>
      <c r="F775" s="250" t="s">
        <v>1983</v>
      </c>
      <c r="G775" s="248"/>
      <c r="H775" s="251">
        <v>24.684000000000001</v>
      </c>
      <c r="I775" s="252"/>
      <c r="J775" s="248"/>
      <c r="K775" s="248"/>
      <c r="L775" s="253"/>
      <c r="M775" s="254"/>
      <c r="N775" s="255"/>
      <c r="O775" s="255"/>
      <c r="P775" s="255"/>
      <c r="Q775" s="255"/>
      <c r="R775" s="255"/>
      <c r="S775" s="255"/>
      <c r="T775" s="256"/>
      <c r="U775" s="13"/>
      <c r="V775" s="13"/>
      <c r="W775" s="13"/>
      <c r="X775" s="13"/>
      <c r="Y775" s="13"/>
      <c r="Z775" s="13"/>
      <c r="AA775" s="13"/>
      <c r="AB775" s="13"/>
      <c r="AC775" s="13"/>
      <c r="AD775" s="13"/>
      <c r="AE775" s="13"/>
      <c r="AT775" s="257" t="s">
        <v>361</v>
      </c>
      <c r="AU775" s="257" t="s">
        <v>86</v>
      </c>
      <c r="AV775" s="13" t="s">
        <v>86</v>
      </c>
      <c r="AW775" s="13" t="s">
        <v>32</v>
      </c>
      <c r="AX775" s="13" t="s">
        <v>76</v>
      </c>
      <c r="AY775" s="257" t="s">
        <v>350</v>
      </c>
    </row>
    <row r="776" s="13" customFormat="1">
      <c r="A776" s="13"/>
      <c r="B776" s="247"/>
      <c r="C776" s="248"/>
      <c r="D776" s="242" t="s">
        <v>361</v>
      </c>
      <c r="E776" s="249" t="s">
        <v>1</v>
      </c>
      <c r="F776" s="250" t="s">
        <v>1984</v>
      </c>
      <c r="G776" s="248"/>
      <c r="H776" s="251">
        <v>27.616</v>
      </c>
      <c r="I776" s="252"/>
      <c r="J776" s="248"/>
      <c r="K776" s="248"/>
      <c r="L776" s="253"/>
      <c r="M776" s="254"/>
      <c r="N776" s="255"/>
      <c r="O776" s="255"/>
      <c r="P776" s="255"/>
      <c r="Q776" s="255"/>
      <c r="R776" s="255"/>
      <c r="S776" s="255"/>
      <c r="T776" s="256"/>
      <c r="U776" s="13"/>
      <c r="V776" s="13"/>
      <c r="W776" s="13"/>
      <c r="X776" s="13"/>
      <c r="Y776" s="13"/>
      <c r="Z776" s="13"/>
      <c r="AA776" s="13"/>
      <c r="AB776" s="13"/>
      <c r="AC776" s="13"/>
      <c r="AD776" s="13"/>
      <c r="AE776" s="13"/>
      <c r="AT776" s="257" t="s">
        <v>361</v>
      </c>
      <c r="AU776" s="257" t="s">
        <v>86</v>
      </c>
      <c r="AV776" s="13" t="s">
        <v>86</v>
      </c>
      <c r="AW776" s="13" t="s">
        <v>32</v>
      </c>
      <c r="AX776" s="13" t="s">
        <v>76</v>
      </c>
      <c r="AY776" s="257" t="s">
        <v>350</v>
      </c>
    </row>
    <row r="777" s="14" customFormat="1">
      <c r="A777" s="14"/>
      <c r="B777" s="258"/>
      <c r="C777" s="259"/>
      <c r="D777" s="242" t="s">
        <v>361</v>
      </c>
      <c r="E777" s="260" t="s">
        <v>1</v>
      </c>
      <c r="F777" s="261" t="s">
        <v>364</v>
      </c>
      <c r="G777" s="259"/>
      <c r="H777" s="262">
        <v>63.293999999999997</v>
      </c>
      <c r="I777" s="263"/>
      <c r="J777" s="259"/>
      <c r="K777" s="259"/>
      <c r="L777" s="264"/>
      <c r="M777" s="265"/>
      <c r="N777" s="266"/>
      <c r="O777" s="266"/>
      <c r="P777" s="266"/>
      <c r="Q777" s="266"/>
      <c r="R777" s="266"/>
      <c r="S777" s="266"/>
      <c r="T777" s="267"/>
      <c r="U777" s="14"/>
      <c r="V777" s="14"/>
      <c r="W777" s="14"/>
      <c r="X777" s="14"/>
      <c r="Y777" s="14"/>
      <c r="Z777" s="14"/>
      <c r="AA777" s="14"/>
      <c r="AB777" s="14"/>
      <c r="AC777" s="14"/>
      <c r="AD777" s="14"/>
      <c r="AE777" s="14"/>
      <c r="AT777" s="268" t="s">
        <v>361</v>
      </c>
      <c r="AU777" s="268" t="s">
        <v>86</v>
      </c>
      <c r="AV777" s="14" t="s">
        <v>357</v>
      </c>
      <c r="AW777" s="14" t="s">
        <v>32</v>
      </c>
      <c r="AX777" s="14" t="s">
        <v>84</v>
      </c>
      <c r="AY777" s="268" t="s">
        <v>350</v>
      </c>
    </row>
    <row r="778" s="2" customFormat="1" ht="24.15" customHeight="1">
      <c r="A778" s="39"/>
      <c r="B778" s="40"/>
      <c r="C778" s="229" t="s">
        <v>1985</v>
      </c>
      <c r="D778" s="229" t="s">
        <v>352</v>
      </c>
      <c r="E778" s="230" t="s">
        <v>1986</v>
      </c>
      <c r="F778" s="231" t="s">
        <v>1987</v>
      </c>
      <c r="G778" s="232" t="s">
        <v>355</v>
      </c>
      <c r="H778" s="233">
        <v>63.293999999999997</v>
      </c>
      <c r="I778" s="234"/>
      <c r="J778" s="235">
        <f>ROUND(I778*H778,2)</f>
        <v>0</v>
      </c>
      <c r="K778" s="231" t="s">
        <v>356</v>
      </c>
      <c r="L778" s="45"/>
      <c r="M778" s="236" t="s">
        <v>1</v>
      </c>
      <c r="N778" s="237" t="s">
        <v>41</v>
      </c>
      <c r="O778" s="92"/>
      <c r="P778" s="238">
        <f>O778*H778</f>
        <v>0</v>
      </c>
      <c r="Q778" s="238">
        <v>0</v>
      </c>
      <c r="R778" s="238">
        <f>Q778*H778</f>
        <v>0</v>
      </c>
      <c r="S778" s="238">
        <v>0</v>
      </c>
      <c r="T778" s="239">
        <f>S778*H778</f>
        <v>0</v>
      </c>
      <c r="U778" s="39"/>
      <c r="V778" s="39"/>
      <c r="W778" s="39"/>
      <c r="X778" s="39"/>
      <c r="Y778" s="39"/>
      <c r="Z778" s="39"/>
      <c r="AA778" s="39"/>
      <c r="AB778" s="39"/>
      <c r="AC778" s="39"/>
      <c r="AD778" s="39"/>
      <c r="AE778" s="39"/>
      <c r="AR778" s="240" t="s">
        <v>357</v>
      </c>
      <c r="AT778" s="240" t="s">
        <v>352</v>
      </c>
      <c r="AU778" s="240" t="s">
        <v>86</v>
      </c>
      <c r="AY778" s="18" t="s">
        <v>350</v>
      </c>
      <c r="BE778" s="241">
        <f>IF(N778="základní",J778,0)</f>
        <v>0</v>
      </c>
      <c r="BF778" s="241">
        <f>IF(N778="snížená",J778,0)</f>
        <v>0</v>
      </c>
      <c r="BG778" s="241">
        <f>IF(N778="zákl. přenesená",J778,0)</f>
        <v>0</v>
      </c>
      <c r="BH778" s="241">
        <f>IF(N778="sníž. přenesená",J778,0)</f>
        <v>0</v>
      </c>
      <c r="BI778" s="241">
        <f>IF(N778="nulová",J778,0)</f>
        <v>0</v>
      </c>
      <c r="BJ778" s="18" t="s">
        <v>84</v>
      </c>
      <c r="BK778" s="241">
        <f>ROUND(I778*H778,2)</f>
        <v>0</v>
      </c>
      <c r="BL778" s="18" t="s">
        <v>357</v>
      </c>
      <c r="BM778" s="240" t="s">
        <v>1988</v>
      </c>
    </row>
    <row r="779" s="2" customFormat="1">
      <c r="A779" s="39"/>
      <c r="B779" s="40"/>
      <c r="C779" s="41"/>
      <c r="D779" s="242" t="s">
        <v>359</v>
      </c>
      <c r="E779" s="41"/>
      <c r="F779" s="243" t="s">
        <v>1989</v>
      </c>
      <c r="G779" s="41"/>
      <c r="H779" s="41"/>
      <c r="I779" s="244"/>
      <c r="J779" s="41"/>
      <c r="K779" s="41"/>
      <c r="L779" s="45"/>
      <c r="M779" s="245"/>
      <c r="N779" s="246"/>
      <c r="O779" s="92"/>
      <c r="P779" s="92"/>
      <c r="Q779" s="92"/>
      <c r="R779" s="92"/>
      <c r="S779" s="92"/>
      <c r="T779" s="93"/>
      <c r="U779" s="39"/>
      <c r="V779" s="39"/>
      <c r="W779" s="39"/>
      <c r="X779" s="39"/>
      <c r="Y779" s="39"/>
      <c r="Z779" s="39"/>
      <c r="AA779" s="39"/>
      <c r="AB779" s="39"/>
      <c r="AC779" s="39"/>
      <c r="AD779" s="39"/>
      <c r="AE779" s="39"/>
      <c r="AT779" s="18" t="s">
        <v>359</v>
      </c>
      <c r="AU779" s="18" t="s">
        <v>86</v>
      </c>
    </row>
    <row r="780" s="2" customFormat="1" ht="24.15" customHeight="1">
      <c r="A780" s="39"/>
      <c r="B780" s="40"/>
      <c r="C780" s="229" t="s">
        <v>1990</v>
      </c>
      <c r="D780" s="229" t="s">
        <v>352</v>
      </c>
      <c r="E780" s="230" t="s">
        <v>1991</v>
      </c>
      <c r="F780" s="231" t="s">
        <v>1992</v>
      </c>
      <c r="G780" s="232" t="s">
        <v>355</v>
      </c>
      <c r="H780" s="233">
        <v>14.573</v>
      </c>
      <c r="I780" s="234"/>
      <c r="J780" s="235">
        <f>ROUND(I780*H780,2)</f>
        <v>0</v>
      </c>
      <c r="K780" s="231" t="s">
        <v>356</v>
      </c>
      <c r="L780" s="45"/>
      <c r="M780" s="236" t="s">
        <v>1</v>
      </c>
      <c r="N780" s="237" t="s">
        <v>41</v>
      </c>
      <c r="O780" s="92"/>
      <c r="P780" s="238">
        <f>O780*H780</f>
        <v>0</v>
      </c>
      <c r="Q780" s="238">
        <v>0.0087399999999999995</v>
      </c>
      <c r="R780" s="238">
        <f>Q780*H780</f>
        <v>0.12736802</v>
      </c>
      <c r="S780" s="238">
        <v>0</v>
      </c>
      <c r="T780" s="239">
        <f>S780*H780</f>
        <v>0</v>
      </c>
      <c r="U780" s="39"/>
      <c r="V780" s="39"/>
      <c r="W780" s="39"/>
      <c r="X780" s="39"/>
      <c r="Y780" s="39"/>
      <c r="Z780" s="39"/>
      <c r="AA780" s="39"/>
      <c r="AB780" s="39"/>
      <c r="AC780" s="39"/>
      <c r="AD780" s="39"/>
      <c r="AE780" s="39"/>
      <c r="AR780" s="240" t="s">
        <v>357</v>
      </c>
      <c r="AT780" s="240" t="s">
        <v>352</v>
      </c>
      <c r="AU780" s="240" t="s">
        <v>86</v>
      </c>
      <c r="AY780" s="18" t="s">
        <v>350</v>
      </c>
      <c r="BE780" s="241">
        <f>IF(N780="základní",J780,0)</f>
        <v>0</v>
      </c>
      <c r="BF780" s="241">
        <f>IF(N780="snížená",J780,0)</f>
        <v>0</v>
      </c>
      <c r="BG780" s="241">
        <f>IF(N780="zákl. přenesená",J780,0)</f>
        <v>0</v>
      </c>
      <c r="BH780" s="241">
        <f>IF(N780="sníž. přenesená",J780,0)</f>
        <v>0</v>
      </c>
      <c r="BI780" s="241">
        <f>IF(N780="nulová",J780,0)</f>
        <v>0</v>
      </c>
      <c r="BJ780" s="18" t="s">
        <v>84</v>
      </c>
      <c r="BK780" s="241">
        <f>ROUND(I780*H780,2)</f>
        <v>0</v>
      </c>
      <c r="BL780" s="18" t="s">
        <v>357</v>
      </c>
      <c r="BM780" s="240" t="s">
        <v>1993</v>
      </c>
    </row>
    <row r="781" s="2" customFormat="1">
      <c r="A781" s="39"/>
      <c r="B781" s="40"/>
      <c r="C781" s="41"/>
      <c r="D781" s="242" t="s">
        <v>359</v>
      </c>
      <c r="E781" s="41"/>
      <c r="F781" s="243" t="s">
        <v>1994</v>
      </c>
      <c r="G781" s="41"/>
      <c r="H781" s="41"/>
      <c r="I781" s="244"/>
      <c r="J781" s="41"/>
      <c r="K781" s="41"/>
      <c r="L781" s="45"/>
      <c r="M781" s="245"/>
      <c r="N781" s="246"/>
      <c r="O781" s="92"/>
      <c r="P781" s="92"/>
      <c r="Q781" s="92"/>
      <c r="R781" s="92"/>
      <c r="S781" s="92"/>
      <c r="T781" s="93"/>
      <c r="U781" s="39"/>
      <c r="V781" s="39"/>
      <c r="W781" s="39"/>
      <c r="X781" s="39"/>
      <c r="Y781" s="39"/>
      <c r="Z781" s="39"/>
      <c r="AA781" s="39"/>
      <c r="AB781" s="39"/>
      <c r="AC781" s="39"/>
      <c r="AD781" s="39"/>
      <c r="AE781" s="39"/>
      <c r="AT781" s="18" t="s">
        <v>359</v>
      </c>
      <c r="AU781" s="18" t="s">
        <v>86</v>
      </c>
    </row>
    <row r="782" s="13" customFormat="1">
      <c r="A782" s="13"/>
      <c r="B782" s="247"/>
      <c r="C782" s="248"/>
      <c r="D782" s="242" t="s">
        <v>361</v>
      </c>
      <c r="E782" s="249" t="s">
        <v>1</v>
      </c>
      <c r="F782" s="250" t="s">
        <v>1995</v>
      </c>
      <c r="G782" s="248"/>
      <c r="H782" s="251">
        <v>2.218</v>
      </c>
      <c r="I782" s="252"/>
      <c r="J782" s="248"/>
      <c r="K782" s="248"/>
      <c r="L782" s="253"/>
      <c r="M782" s="254"/>
      <c r="N782" s="255"/>
      <c r="O782" s="255"/>
      <c r="P782" s="255"/>
      <c r="Q782" s="255"/>
      <c r="R782" s="255"/>
      <c r="S782" s="255"/>
      <c r="T782" s="256"/>
      <c r="U782" s="13"/>
      <c r="V782" s="13"/>
      <c r="W782" s="13"/>
      <c r="X782" s="13"/>
      <c r="Y782" s="13"/>
      <c r="Z782" s="13"/>
      <c r="AA782" s="13"/>
      <c r="AB782" s="13"/>
      <c r="AC782" s="13"/>
      <c r="AD782" s="13"/>
      <c r="AE782" s="13"/>
      <c r="AT782" s="257" t="s">
        <v>361</v>
      </c>
      <c r="AU782" s="257" t="s">
        <v>86</v>
      </c>
      <c r="AV782" s="13" t="s">
        <v>86</v>
      </c>
      <c r="AW782" s="13" t="s">
        <v>32</v>
      </c>
      <c r="AX782" s="13" t="s">
        <v>76</v>
      </c>
      <c r="AY782" s="257" t="s">
        <v>350</v>
      </c>
    </row>
    <row r="783" s="13" customFormat="1">
      <c r="A783" s="13"/>
      <c r="B783" s="247"/>
      <c r="C783" s="248"/>
      <c r="D783" s="242" t="s">
        <v>361</v>
      </c>
      <c r="E783" s="249" t="s">
        <v>1</v>
      </c>
      <c r="F783" s="250" t="s">
        <v>1996</v>
      </c>
      <c r="G783" s="248"/>
      <c r="H783" s="251">
        <v>6.2679999999999998</v>
      </c>
      <c r="I783" s="252"/>
      <c r="J783" s="248"/>
      <c r="K783" s="248"/>
      <c r="L783" s="253"/>
      <c r="M783" s="254"/>
      <c r="N783" s="255"/>
      <c r="O783" s="255"/>
      <c r="P783" s="255"/>
      <c r="Q783" s="255"/>
      <c r="R783" s="255"/>
      <c r="S783" s="255"/>
      <c r="T783" s="256"/>
      <c r="U783" s="13"/>
      <c r="V783" s="13"/>
      <c r="W783" s="13"/>
      <c r="X783" s="13"/>
      <c r="Y783" s="13"/>
      <c r="Z783" s="13"/>
      <c r="AA783" s="13"/>
      <c r="AB783" s="13"/>
      <c r="AC783" s="13"/>
      <c r="AD783" s="13"/>
      <c r="AE783" s="13"/>
      <c r="AT783" s="257" t="s">
        <v>361</v>
      </c>
      <c r="AU783" s="257" t="s">
        <v>86</v>
      </c>
      <c r="AV783" s="13" t="s">
        <v>86</v>
      </c>
      <c r="AW783" s="13" t="s">
        <v>32</v>
      </c>
      <c r="AX783" s="13" t="s">
        <v>76</v>
      </c>
      <c r="AY783" s="257" t="s">
        <v>350</v>
      </c>
    </row>
    <row r="784" s="13" customFormat="1">
      <c r="A784" s="13"/>
      <c r="B784" s="247"/>
      <c r="C784" s="248"/>
      <c r="D784" s="242" t="s">
        <v>361</v>
      </c>
      <c r="E784" s="249" t="s">
        <v>1</v>
      </c>
      <c r="F784" s="250" t="s">
        <v>1997</v>
      </c>
      <c r="G784" s="248"/>
      <c r="H784" s="251">
        <v>6.0869999999999997</v>
      </c>
      <c r="I784" s="252"/>
      <c r="J784" s="248"/>
      <c r="K784" s="248"/>
      <c r="L784" s="253"/>
      <c r="M784" s="254"/>
      <c r="N784" s="255"/>
      <c r="O784" s="255"/>
      <c r="P784" s="255"/>
      <c r="Q784" s="255"/>
      <c r="R784" s="255"/>
      <c r="S784" s="255"/>
      <c r="T784" s="256"/>
      <c r="U784" s="13"/>
      <c r="V784" s="13"/>
      <c r="W784" s="13"/>
      <c r="X784" s="13"/>
      <c r="Y784" s="13"/>
      <c r="Z784" s="13"/>
      <c r="AA784" s="13"/>
      <c r="AB784" s="13"/>
      <c r="AC784" s="13"/>
      <c r="AD784" s="13"/>
      <c r="AE784" s="13"/>
      <c r="AT784" s="257" t="s">
        <v>361</v>
      </c>
      <c r="AU784" s="257" t="s">
        <v>86</v>
      </c>
      <c r="AV784" s="13" t="s">
        <v>86</v>
      </c>
      <c r="AW784" s="13" t="s">
        <v>32</v>
      </c>
      <c r="AX784" s="13" t="s">
        <v>76</v>
      </c>
      <c r="AY784" s="257" t="s">
        <v>350</v>
      </c>
    </row>
    <row r="785" s="14" customFormat="1">
      <c r="A785" s="14"/>
      <c r="B785" s="258"/>
      <c r="C785" s="259"/>
      <c r="D785" s="242" t="s">
        <v>361</v>
      </c>
      <c r="E785" s="260" t="s">
        <v>1</v>
      </c>
      <c r="F785" s="261" t="s">
        <v>364</v>
      </c>
      <c r="G785" s="259"/>
      <c r="H785" s="262">
        <v>14.573</v>
      </c>
      <c r="I785" s="263"/>
      <c r="J785" s="259"/>
      <c r="K785" s="259"/>
      <c r="L785" s="264"/>
      <c r="M785" s="265"/>
      <c r="N785" s="266"/>
      <c r="O785" s="266"/>
      <c r="P785" s="266"/>
      <c r="Q785" s="266"/>
      <c r="R785" s="266"/>
      <c r="S785" s="266"/>
      <c r="T785" s="267"/>
      <c r="U785" s="14"/>
      <c r="V785" s="14"/>
      <c r="W785" s="14"/>
      <c r="X785" s="14"/>
      <c r="Y785" s="14"/>
      <c r="Z785" s="14"/>
      <c r="AA785" s="14"/>
      <c r="AB785" s="14"/>
      <c r="AC785" s="14"/>
      <c r="AD785" s="14"/>
      <c r="AE785" s="14"/>
      <c r="AT785" s="268" t="s">
        <v>361</v>
      </c>
      <c r="AU785" s="268" t="s">
        <v>86</v>
      </c>
      <c r="AV785" s="14" t="s">
        <v>357</v>
      </c>
      <c r="AW785" s="14" t="s">
        <v>32</v>
      </c>
      <c r="AX785" s="14" t="s">
        <v>84</v>
      </c>
      <c r="AY785" s="268" t="s">
        <v>350</v>
      </c>
    </row>
    <row r="786" s="2" customFormat="1" ht="24.15" customHeight="1">
      <c r="A786" s="39"/>
      <c r="B786" s="40"/>
      <c r="C786" s="229" t="s">
        <v>1998</v>
      </c>
      <c r="D786" s="229" t="s">
        <v>352</v>
      </c>
      <c r="E786" s="230" t="s">
        <v>1999</v>
      </c>
      <c r="F786" s="231" t="s">
        <v>2000</v>
      </c>
      <c r="G786" s="232" t="s">
        <v>355</v>
      </c>
      <c r="H786" s="233">
        <v>14.573</v>
      </c>
      <c r="I786" s="234"/>
      <c r="J786" s="235">
        <f>ROUND(I786*H786,2)</f>
        <v>0</v>
      </c>
      <c r="K786" s="231" t="s">
        <v>356</v>
      </c>
      <c r="L786" s="45"/>
      <c r="M786" s="236" t="s">
        <v>1</v>
      </c>
      <c r="N786" s="237" t="s">
        <v>41</v>
      </c>
      <c r="O786" s="92"/>
      <c r="P786" s="238">
        <f>O786*H786</f>
        <v>0</v>
      </c>
      <c r="Q786" s="238">
        <v>0</v>
      </c>
      <c r="R786" s="238">
        <f>Q786*H786</f>
        <v>0</v>
      </c>
      <c r="S786" s="238">
        <v>0</v>
      </c>
      <c r="T786" s="239">
        <f>S786*H786</f>
        <v>0</v>
      </c>
      <c r="U786" s="39"/>
      <c r="V786" s="39"/>
      <c r="W786" s="39"/>
      <c r="X786" s="39"/>
      <c r="Y786" s="39"/>
      <c r="Z786" s="39"/>
      <c r="AA786" s="39"/>
      <c r="AB786" s="39"/>
      <c r="AC786" s="39"/>
      <c r="AD786" s="39"/>
      <c r="AE786" s="39"/>
      <c r="AR786" s="240" t="s">
        <v>357</v>
      </c>
      <c r="AT786" s="240" t="s">
        <v>352</v>
      </c>
      <c r="AU786" s="240" t="s">
        <v>86</v>
      </c>
      <c r="AY786" s="18" t="s">
        <v>350</v>
      </c>
      <c r="BE786" s="241">
        <f>IF(N786="základní",J786,0)</f>
        <v>0</v>
      </c>
      <c r="BF786" s="241">
        <f>IF(N786="snížená",J786,0)</f>
        <v>0</v>
      </c>
      <c r="BG786" s="241">
        <f>IF(N786="zákl. přenesená",J786,0)</f>
        <v>0</v>
      </c>
      <c r="BH786" s="241">
        <f>IF(N786="sníž. přenesená",J786,0)</f>
        <v>0</v>
      </c>
      <c r="BI786" s="241">
        <f>IF(N786="nulová",J786,0)</f>
        <v>0</v>
      </c>
      <c r="BJ786" s="18" t="s">
        <v>84</v>
      </c>
      <c r="BK786" s="241">
        <f>ROUND(I786*H786,2)</f>
        <v>0</v>
      </c>
      <c r="BL786" s="18" t="s">
        <v>357</v>
      </c>
      <c r="BM786" s="240" t="s">
        <v>2001</v>
      </c>
    </row>
    <row r="787" s="2" customFormat="1">
      <c r="A787" s="39"/>
      <c r="B787" s="40"/>
      <c r="C787" s="41"/>
      <c r="D787" s="242" t="s">
        <v>359</v>
      </c>
      <c r="E787" s="41"/>
      <c r="F787" s="243" t="s">
        <v>2002</v>
      </c>
      <c r="G787" s="41"/>
      <c r="H787" s="41"/>
      <c r="I787" s="244"/>
      <c r="J787" s="41"/>
      <c r="K787" s="41"/>
      <c r="L787" s="45"/>
      <c r="M787" s="245"/>
      <c r="N787" s="246"/>
      <c r="O787" s="92"/>
      <c r="P787" s="92"/>
      <c r="Q787" s="92"/>
      <c r="R787" s="92"/>
      <c r="S787" s="92"/>
      <c r="T787" s="93"/>
      <c r="U787" s="39"/>
      <c r="V787" s="39"/>
      <c r="W787" s="39"/>
      <c r="X787" s="39"/>
      <c r="Y787" s="39"/>
      <c r="Z787" s="39"/>
      <c r="AA787" s="39"/>
      <c r="AB787" s="39"/>
      <c r="AC787" s="39"/>
      <c r="AD787" s="39"/>
      <c r="AE787" s="39"/>
      <c r="AT787" s="18" t="s">
        <v>359</v>
      </c>
      <c r="AU787" s="18" t="s">
        <v>86</v>
      </c>
    </row>
    <row r="788" s="2" customFormat="1" ht="24.15" customHeight="1">
      <c r="A788" s="39"/>
      <c r="B788" s="40"/>
      <c r="C788" s="229" t="s">
        <v>2003</v>
      </c>
      <c r="D788" s="229" t="s">
        <v>352</v>
      </c>
      <c r="E788" s="230" t="s">
        <v>2004</v>
      </c>
      <c r="F788" s="231" t="s">
        <v>2005</v>
      </c>
      <c r="G788" s="232" t="s">
        <v>483</v>
      </c>
      <c r="H788" s="233">
        <v>1.2989999999999999</v>
      </c>
      <c r="I788" s="234"/>
      <c r="J788" s="235">
        <f>ROUND(I788*H788,2)</f>
        <v>0</v>
      </c>
      <c r="K788" s="231" t="s">
        <v>356</v>
      </c>
      <c r="L788" s="45"/>
      <c r="M788" s="236" t="s">
        <v>1</v>
      </c>
      <c r="N788" s="237" t="s">
        <v>41</v>
      </c>
      <c r="O788" s="92"/>
      <c r="P788" s="238">
        <f>O788*H788</f>
        <v>0</v>
      </c>
      <c r="Q788" s="238">
        <v>0</v>
      </c>
      <c r="R788" s="238">
        <f>Q788*H788</f>
        <v>0</v>
      </c>
      <c r="S788" s="238">
        <v>0</v>
      </c>
      <c r="T788" s="239">
        <f>S788*H788</f>
        <v>0</v>
      </c>
      <c r="U788" s="39"/>
      <c r="V788" s="39"/>
      <c r="W788" s="39"/>
      <c r="X788" s="39"/>
      <c r="Y788" s="39"/>
      <c r="Z788" s="39"/>
      <c r="AA788" s="39"/>
      <c r="AB788" s="39"/>
      <c r="AC788" s="39"/>
      <c r="AD788" s="39"/>
      <c r="AE788" s="39"/>
      <c r="AR788" s="240" t="s">
        <v>357</v>
      </c>
      <c r="AT788" s="240" t="s">
        <v>352</v>
      </c>
      <c r="AU788" s="240" t="s">
        <v>86</v>
      </c>
      <c r="AY788" s="18" t="s">
        <v>350</v>
      </c>
      <c r="BE788" s="241">
        <f>IF(N788="základní",J788,0)</f>
        <v>0</v>
      </c>
      <c r="BF788" s="241">
        <f>IF(N788="snížená",J788,0)</f>
        <v>0</v>
      </c>
      <c r="BG788" s="241">
        <f>IF(N788="zákl. přenesená",J788,0)</f>
        <v>0</v>
      </c>
      <c r="BH788" s="241">
        <f>IF(N788="sníž. přenesená",J788,0)</f>
        <v>0</v>
      </c>
      <c r="BI788" s="241">
        <f>IF(N788="nulová",J788,0)</f>
        <v>0</v>
      </c>
      <c r="BJ788" s="18" t="s">
        <v>84</v>
      </c>
      <c r="BK788" s="241">
        <f>ROUND(I788*H788,2)</f>
        <v>0</v>
      </c>
      <c r="BL788" s="18" t="s">
        <v>357</v>
      </c>
      <c r="BM788" s="240" t="s">
        <v>2006</v>
      </c>
    </row>
    <row r="789" s="2" customFormat="1">
      <c r="A789" s="39"/>
      <c r="B789" s="40"/>
      <c r="C789" s="41"/>
      <c r="D789" s="242" t="s">
        <v>359</v>
      </c>
      <c r="E789" s="41"/>
      <c r="F789" s="243" t="s">
        <v>2007</v>
      </c>
      <c r="G789" s="41"/>
      <c r="H789" s="41"/>
      <c r="I789" s="244"/>
      <c r="J789" s="41"/>
      <c r="K789" s="41"/>
      <c r="L789" s="45"/>
      <c r="M789" s="245"/>
      <c r="N789" s="246"/>
      <c r="O789" s="92"/>
      <c r="P789" s="92"/>
      <c r="Q789" s="92"/>
      <c r="R789" s="92"/>
      <c r="S789" s="92"/>
      <c r="T789" s="93"/>
      <c r="U789" s="39"/>
      <c r="V789" s="39"/>
      <c r="W789" s="39"/>
      <c r="X789" s="39"/>
      <c r="Y789" s="39"/>
      <c r="Z789" s="39"/>
      <c r="AA789" s="39"/>
      <c r="AB789" s="39"/>
      <c r="AC789" s="39"/>
      <c r="AD789" s="39"/>
      <c r="AE789" s="39"/>
      <c r="AT789" s="18" t="s">
        <v>359</v>
      </c>
      <c r="AU789" s="18" t="s">
        <v>86</v>
      </c>
    </row>
    <row r="790" s="13" customFormat="1">
      <c r="A790" s="13"/>
      <c r="B790" s="247"/>
      <c r="C790" s="248"/>
      <c r="D790" s="242" t="s">
        <v>361</v>
      </c>
      <c r="E790" s="249" t="s">
        <v>1</v>
      </c>
      <c r="F790" s="250" t="s">
        <v>2008</v>
      </c>
      <c r="G790" s="248"/>
      <c r="H790" s="251">
        <v>1.0660000000000001</v>
      </c>
      <c r="I790" s="252"/>
      <c r="J790" s="248"/>
      <c r="K790" s="248"/>
      <c r="L790" s="253"/>
      <c r="M790" s="254"/>
      <c r="N790" s="255"/>
      <c r="O790" s="255"/>
      <c r="P790" s="255"/>
      <c r="Q790" s="255"/>
      <c r="R790" s="255"/>
      <c r="S790" s="255"/>
      <c r="T790" s="256"/>
      <c r="U790" s="13"/>
      <c r="V790" s="13"/>
      <c r="W790" s="13"/>
      <c r="X790" s="13"/>
      <c r="Y790" s="13"/>
      <c r="Z790" s="13"/>
      <c r="AA790" s="13"/>
      <c r="AB790" s="13"/>
      <c r="AC790" s="13"/>
      <c r="AD790" s="13"/>
      <c r="AE790" s="13"/>
      <c r="AT790" s="257" t="s">
        <v>361</v>
      </c>
      <c r="AU790" s="257" t="s">
        <v>86</v>
      </c>
      <c r="AV790" s="13" t="s">
        <v>86</v>
      </c>
      <c r="AW790" s="13" t="s">
        <v>32</v>
      </c>
      <c r="AX790" s="13" t="s">
        <v>76</v>
      </c>
      <c r="AY790" s="257" t="s">
        <v>350</v>
      </c>
    </row>
    <row r="791" s="13" customFormat="1">
      <c r="A791" s="13"/>
      <c r="B791" s="247"/>
      <c r="C791" s="248"/>
      <c r="D791" s="242" t="s">
        <v>361</v>
      </c>
      <c r="E791" s="249" t="s">
        <v>1</v>
      </c>
      <c r="F791" s="250" t="s">
        <v>2009</v>
      </c>
      <c r="G791" s="248"/>
      <c r="H791" s="251">
        <v>0.23300000000000001</v>
      </c>
      <c r="I791" s="252"/>
      <c r="J791" s="248"/>
      <c r="K791" s="248"/>
      <c r="L791" s="253"/>
      <c r="M791" s="254"/>
      <c r="N791" s="255"/>
      <c r="O791" s="255"/>
      <c r="P791" s="255"/>
      <c r="Q791" s="255"/>
      <c r="R791" s="255"/>
      <c r="S791" s="255"/>
      <c r="T791" s="256"/>
      <c r="U791" s="13"/>
      <c r="V791" s="13"/>
      <c r="W791" s="13"/>
      <c r="X791" s="13"/>
      <c r="Y791" s="13"/>
      <c r="Z791" s="13"/>
      <c r="AA791" s="13"/>
      <c r="AB791" s="13"/>
      <c r="AC791" s="13"/>
      <c r="AD791" s="13"/>
      <c r="AE791" s="13"/>
      <c r="AT791" s="257" t="s">
        <v>361</v>
      </c>
      <c r="AU791" s="257" t="s">
        <v>86</v>
      </c>
      <c r="AV791" s="13" t="s">
        <v>86</v>
      </c>
      <c r="AW791" s="13" t="s">
        <v>32</v>
      </c>
      <c r="AX791" s="13" t="s">
        <v>76</v>
      </c>
      <c r="AY791" s="257" t="s">
        <v>350</v>
      </c>
    </row>
    <row r="792" s="14" customFormat="1">
      <c r="A792" s="14"/>
      <c r="B792" s="258"/>
      <c r="C792" s="259"/>
      <c r="D792" s="242" t="s">
        <v>361</v>
      </c>
      <c r="E792" s="260" t="s">
        <v>1</v>
      </c>
      <c r="F792" s="261" t="s">
        <v>364</v>
      </c>
      <c r="G792" s="259"/>
      <c r="H792" s="262">
        <v>1.2989999999999999</v>
      </c>
      <c r="I792" s="263"/>
      <c r="J792" s="259"/>
      <c r="K792" s="259"/>
      <c r="L792" s="264"/>
      <c r="M792" s="265"/>
      <c r="N792" s="266"/>
      <c r="O792" s="266"/>
      <c r="P792" s="266"/>
      <c r="Q792" s="266"/>
      <c r="R792" s="266"/>
      <c r="S792" s="266"/>
      <c r="T792" s="267"/>
      <c r="U792" s="14"/>
      <c r="V792" s="14"/>
      <c r="W792" s="14"/>
      <c r="X792" s="14"/>
      <c r="Y792" s="14"/>
      <c r="Z792" s="14"/>
      <c r="AA792" s="14"/>
      <c r="AB792" s="14"/>
      <c r="AC792" s="14"/>
      <c r="AD792" s="14"/>
      <c r="AE792" s="14"/>
      <c r="AT792" s="268" t="s">
        <v>361</v>
      </c>
      <c r="AU792" s="268" t="s">
        <v>86</v>
      </c>
      <c r="AV792" s="14" t="s">
        <v>357</v>
      </c>
      <c r="AW792" s="14" t="s">
        <v>32</v>
      </c>
      <c r="AX792" s="14" t="s">
        <v>84</v>
      </c>
      <c r="AY792" s="268" t="s">
        <v>350</v>
      </c>
    </row>
    <row r="793" s="2" customFormat="1" ht="21.75" customHeight="1">
      <c r="A793" s="39"/>
      <c r="B793" s="40"/>
      <c r="C793" s="295" t="s">
        <v>2010</v>
      </c>
      <c r="D793" s="295" t="s">
        <v>1347</v>
      </c>
      <c r="E793" s="296" t="s">
        <v>2011</v>
      </c>
      <c r="F793" s="297" t="s">
        <v>2012</v>
      </c>
      <c r="G793" s="298" t="s">
        <v>483</v>
      </c>
      <c r="H793" s="299">
        <v>1.071</v>
      </c>
      <c r="I793" s="300"/>
      <c r="J793" s="301">
        <f>ROUND(I793*H793,2)</f>
        <v>0</v>
      </c>
      <c r="K793" s="297" t="s">
        <v>356</v>
      </c>
      <c r="L793" s="302"/>
      <c r="M793" s="303" t="s">
        <v>1</v>
      </c>
      <c r="N793" s="304" t="s">
        <v>41</v>
      </c>
      <c r="O793" s="92"/>
      <c r="P793" s="238">
        <f>O793*H793</f>
        <v>0</v>
      </c>
      <c r="Q793" s="238">
        <v>1</v>
      </c>
      <c r="R793" s="238">
        <f>Q793*H793</f>
        <v>1.071</v>
      </c>
      <c r="S793" s="238">
        <v>0</v>
      </c>
      <c r="T793" s="239">
        <f>S793*H793</f>
        <v>0</v>
      </c>
      <c r="U793" s="39"/>
      <c r="V793" s="39"/>
      <c r="W793" s="39"/>
      <c r="X793" s="39"/>
      <c r="Y793" s="39"/>
      <c r="Z793" s="39"/>
      <c r="AA793" s="39"/>
      <c r="AB793" s="39"/>
      <c r="AC793" s="39"/>
      <c r="AD793" s="39"/>
      <c r="AE793" s="39"/>
      <c r="AR793" s="240" t="s">
        <v>468</v>
      </c>
      <c r="AT793" s="240" t="s">
        <v>1347</v>
      </c>
      <c r="AU793" s="240" t="s">
        <v>86</v>
      </c>
      <c r="AY793" s="18" t="s">
        <v>350</v>
      </c>
      <c r="BE793" s="241">
        <f>IF(N793="základní",J793,0)</f>
        <v>0</v>
      </c>
      <c r="BF793" s="241">
        <f>IF(N793="snížená",J793,0)</f>
        <v>0</v>
      </c>
      <c r="BG793" s="241">
        <f>IF(N793="zákl. přenesená",J793,0)</f>
        <v>0</v>
      </c>
      <c r="BH793" s="241">
        <f>IF(N793="sníž. přenesená",J793,0)</f>
        <v>0</v>
      </c>
      <c r="BI793" s="241">
        <f>IF(N793="nulová",J793,0)</f>
        <v>0</v>
      </c>
      <c r="BJ793" s="18" t="s">
        <v>84</v>
      </c>
      <c r="BK793" s="241">
        <f>ROUND(I793*H793,2)</f>
        <v>0</v>
      </c>
      <c r="BL793" s="18" t="s">
        <v>357</v>
      </c>
      <c r="BM793" s="240" t="s">
        <v>2013</v>
      </c>
    </row>
    <row r="794" s="2" customFormat="1">
      <c r="A794" s="39"/>
      <c r="B794" s="40"/>
      <c r="C794" s="41"/>
      <c r="D794" s="242" t="s">
        <v>359</v>
      </c>
      <c r="E794" s="41"/>
      <c r="F794" s="243" t="s">
        <v>2012</v>
      </c>
      <c r="G794" s="41"/>
      <c r="H794" s="41"/>
      <c r="I794" s="244"/>
      <c r="J794" s="41"/>
      <c r="K794" s="41"/>
      <c r="L794" s="45"/>
      <c r="M794" s="245"/>
      <c r="N794" s="246"/>
      <c r="O794" s="92"/>
      <c r="P794" s="92"/>
      <c r="Q794" s="92"/>
      <c r="R794" s="92"/>
      <c r="S794" s="92"/>
      <c r="T794" s="93"/>
      <c r="U794" s="39"/>
      <c r="V794" s="39"/>
      <c r="W794" s="39"/>
      <c r="X794" s="39"/>
      <c r="Y794" s="39"/>
      <c r="Z794" s="39"/>
      <c r="AA794" s="39"/>
      <c r="AB794" s="39"/>
      <c r="AC794" s="39"/>
      <c r="AD794" s="39"/>
      <c r="AE794" s="39"/>
      <c r="AT794" s="18" t="s">
        <v>359</v>
      </c>
      <c r="AU794" s="18" t="s">
        <v>86</v>
      </c>
    </row>
    <row r="795" s="13" customFormat="1">
      <c r="A795" s="13"/>
      <c r="B795" s="247"/>
      <c r="C795" s="248"/>
      <c r="D795" s="242" t="s">
        <v>361</v>
      </c>
      <c r="E795" s="249" t="s">
        <v>1</v>
      </c>
      <c r="F795" s="250" t="s">
        <v>2014</v>
      </c>
      <c r="G795" s="248"/>
      <c r="H795" s="251">
        <v>1.071</v>
      </c>
      <c r="I795" s="252"/>
      <c r="J795" s="248"/>
      <c r="K795" s="248"/>
      <c r="L795" s="253"/>
      <c r="M795" s="254"/>
      <c r="N795" s="255"/>
      <c r="O795" s="255"/>
      <c r="P795" s="255"/>
      <c r="Q795" s="255"/>
      <c r="R795" s="255"/>
      <c r="S795" s="255"/>
      <c r="T795" s="256"/>
      <c r="U795" s="13"/>
      <c r="V795" s="13"/>
      <c r="W795" s="13"/>
      <c r="X795" s="13"/>
      <c r="Y795" s="13"/>
      <c r="Z795" s="13"/>
      <c r="AA795" s="13"/>
      <c r="AB795" s="13"/>
      <c r="AC795" s="13"/>
      <c r="AD795" s="13"/>
      <c r="AE795" s="13"/>
      <c r="AT795" s="257" t="s">
        <v>361</v>
      </c>
      <c r="AU795" s="257" t="s">
        <v>86</v>
      </c>
      <c r="AV795" s="13" t="s">
        <v>86</v>
      </c>
      <c r="AW795" s="13" t="s">
        <v>32</v>
      </c>
      <c r="AX795" s="13" t="s">
        <v>84</v>
      </c>
      <c r="AY795" s="257" t="s">
        <v>350</v>
      </c>
    </row>
    <row r="796" s="2" customFormat="1" ht="16.5" customHeight="1">
      <c r="A796" s="39"/>
      <c r="B796" s="40"/>
      <c r="C796" s="295" t="s">
        <v>2015</v>
      </c>
      <c r="D796" s="295" t="s">
        <v>1347</v>
      </c>
      <c r="E796" s="296" t="s">
        <v>1774</v>
      </c>
      <c r="F796" s="297" t="s">
        <v>1775</v>
      </c>
      <c r="G796" s="298" t="s">
        <v>483</v>
      </c>
      <c r="H796" s="299">
        <v>0.23300000000000001</v>
      </c>
      <c r="I796" s="300"/>
      <c r="J796" s="301">
        <f>ROUND(I796*H796,2)</f>
        <v>0</v>
      </c>
      <c r="K796" s="297" t="s">
        <v>385</v>
      </c>
      <c r="L796" s="302"/>
      <c r="M796" s="303" t="s">
        <v>1</v>
      </c>
      <c r="N796" s="304" t="s">
        <v>41</v>
      </c>
      <c r="O796" s="92"/>
      <c r="P796" s="238">
        <f>O796*H796</f>
        <v>0</v>
      </c>
      <c r="Q796" s="238">
        <v>1</v>
      </c>
      <c r="R796" s="238">
        <f>Q796*H796</f>
        <v>0.23300000000000001</v>
      </c>
      <c r="S796" s="238">
        <v>0</v>
      </c>
      <c r="T796" s="239">
        <f>S796*H796</f>
        <v>0</v>
      </c>
      <c r="U796" s="39"/>
      <c r="V796" s="39"/>
      <c r="W796" s="39"/>
      <c r="X796" s="39"/>
      <c r="Y796" s="39"/>
      <c r="Z796" s="39"/>
      <c r="AA796" s="39"/>
      <c r="AB796" s="39"/>
      <c r="AC796" s="39"/>
      <c r="AD796" s="39"/>
      <c r="AE796" s="39"/>
      <c r="AR796" s="240" t="s">
        <v>468</v>
      </c>
      <c r="AT796" s="240" t="s">
        <v>1347</v>
      </c>
      <c r="AU796" s="240" t="s">
        <v>86</v>
      </c>
      <c r="AY796" s="18" t="s">
        <v>350</v>
      </c>
      <c r="BE796" s="241">
        <f>IF(N796="základní",J796,0)</f>
        <v>0</v>
      </c>
      <c r="BF796" s="241">
        <f>IF(N796="snížená",J796,0)</f>
        <v>0</v>
      </c>
      <c r="BG796" s="241">
        <f>IF(N796="zákl. přenesená",J796,0)</f>
        <v>0</v>
      </c>
      <c r="BH796" s="241">
        <f>IF(N796="sníž. přenesená",J796,0)</f>
        <v>0</v>
      </c>
      <c r="BI796" s="241">
        <f>IF(N796="nulová",J796,0)</f>
        <v>0</v>
      </c>
      <c r="BJ796" s="18" t="s">
        <v>84</v>
      </c>
      <c r="BK796" s="241">
        <f>ROUND(I796*H796,2)</f>
        <v>0</v>
      </c>
      <c r="BL796" s="18" t="s">
        <v>357</v>
      </c>
      <c r="BM796" s="240" t="s">
        <v>2016</v>
      </c>
    </row>
    <row r="797" s="2" customFormat="1">
      <c r="A797" s="39"/>
      <c r="B797" s="40"/>
      <c r="C797" s="41"/>
      <c r="D797" s="242" t="s">
        <v>359</v>
      </c>
      <c r="E797" s="41"/>
      <c r="F797" s="243" t="s">
        <v>1777</v>
      </c>
      <c r="G797" s="41"/>
      <c r="H797" s="41"/>
      <c r="I797" s="244"/>
      <c r="J797" s="41"/>
      <c r="K797" s="41"/>
      <c r="L797" s="45"/>
      <c r="M797" s="245"/>
      <c r="N797" s="246"/>
      <c r="O797" s="92"/>
      <c r="P797" s="92"/>
      <c r="Q797" s="92"/>
      <c r="R797" s="92"/>
      <c r="S797" s="92"/>
      <c r="T797" s="93"/>
      <c r="U797" s="39"/>
      <c r="V797" s="39"/>
      <c r="W797" s="39"/>
      <c r="X797" s="39"/>
      <c r="Y797" s="39"/>
      <c r="Z797" s="39"/>
      <c r="AA797" s="39"/>
      <c r="AB797" s="39"/>
      <c r="AC797" s="39"/>
      <c r="AD797" s="39"/>
      <c r="AE797" s="39"/>
      <c r="AT797" s="18" t="s">
        <v>359</v>
      </c>
      <c r="AU797" s="18" t="s">
        <v>86</v>
      </c>
    </row>
    <row r="798" s="13" customFormat="1">
      <c r="A798" s="13"/>
      <c r="B798" s="247"/>
      <c r="C798" s="248"/>
      <c r="D798" s="242" t="s">
        <v>361</v>
      </c>
      <c r="E798" s="249" t="s">
        <v>1</v>
      </c>
      <c r="F798" s="250" t="s">
        <v>2009</v>
      </c>
      <c r="G798" s="248"/>
      <c r="H798" s="251">
        <v>0.23300000000000001</v>
      </c>
      <c r="I798" s="252"/>
      <c r="J798" s="248"/>
      <c r="K798" s="248"/>
      <c r="L798" s="253"/>
      <c r="M798" s="254"/>
      <c r="N798" s="255"/>
      <c r="O798" s="255"/>
      <c r="P798" s="255"/>
      <c r="Q798" s="255"/>
      <c r="R798" s="255"/>
      <c r="S798" s="255"/>
      <c r="T798" s="256"/>
      <c r="U798" s="13"/>
      <c r="V798" s="13"/>
      <c r="W798" s="13"/>
      <c r="X798" s="13"/>
      <c r="Y798" s="13"/>
      <c r="Z798" s="13"/>
      <c r="AA798" s="13"/>
      <c r="AB798" s="13"/>
      <c r="AC798" s="13"/>
      <c r="AD798" s="13"/>
      <c r="AE798" s="13"/>
      <c r="AT798" s="257" t="s">
        <v>361</v>
      </c>
      <c r="AU798" s="257" t="s">
        <v>86</v>
      </c>
      <c r="AV798" s="13" t="s">
        <v>86</v>
      </c>
      <c r="AW798" s="13" t="s">
        <v>32</v>
      </c>
      <c r="AX798" s="13" t="s">
        <v>84</v>
      </c>
      <c r="AY798" s="257" t="s">
        <v>350</v>
      </c>
    </row>
    <row r="799" s="2" customFormat="1" ht="33" customHeight="1">
      <c r="A799" s="39"/>
      <c r="B799" s="40"/>
      <c r="C799" s="229" t="s">
        <v>2017</v>
      </c>
      <c r="D799" s="229" t="s">
        <v>352</v>
      </c>
      <c r="E799" s="230" t="s">
        <v>2018</v>
      </c>
      <c r="F799" s="231" t="s">
        <v>2019</v>
      </c>
      <c r="G799" s="232" t="s">
        <v>483</v>
      </c>
      <c r="H799" s="233">
        <v>3.2400000000000002</v>
      </c>
      <c r="I799" s="234"/>
      <c r="J799" s="235">
        <f>ROUND(I799*H799,2)</f>
        <v>0</v>
      </c>
      <c r="K799" s="231" t="s">
        <v>356</v>
      </c>
      <c r="L799" s="45"/>
      <c r="M799" s="236" t="s">
        <v>1</v>
      </c>
      <c r="N799" s="237" t="s">
        <v>41</v>
      </c>
      <c r="O799" s="92"/>
      <c r="P799" s="238">
        <f>O799*H799</f>
        <v>0</v>
      </c>
      <c r="Q799" s="238">
        <v>0</v>
      </c>
      <c r="R799" s="238">
        <f>Q799*H799</f>
        <v>0</v>
      </c>
      <c r="S799" s="238">
        <v>0</v>
      </c>
      <c r="T799" s="239">
        <f>S799*H799</f>
        <v>0</v>
      </c>
      <c r="U799" s="39"/>
      <c r="V799" s="39"/>
      <c r="W799" s="39"/>
      <c r="X799" s="39"/>
      <c r="Y799" s="39"/>
      <c r="Z799" s="39"/>
      <c r="AA799" s="39"/>
      <c r="AB799" s="39"/>
      <c r="AC799" s="39"/>
      <c r="AD799" s="39"/>
      <c r="AE799" s="39"/>
      <c r="AR799" s="240" t="s">
        <v>357</v>
      </c>
      <c r="AT799" s="240" t="s">
        <v>352</v>
      </c>
      <c r="AU799" s="240" t="s">
        <v>86</v>
      </c>
      <c r="AY799" s="18" t="s">
        <v>350</v>
      </c>
      <c r="BE799" s="241">
        <f>IF(N799="základní",J799,0)</f>
        <v>0</v>
      </c>
      <c r="BF799" s="241">
        <f>IF(N799="snížená",J799,0)</f>
        <v>0</v>
      </c>
      <c r="BG799" s="241">
        <f>IF(N799="zákl. přenesená",J799,0)</f>
        <v>0</v>
      </c>
      <c r="BH799" s="241">
        <f>IF(N799="sníž. přenesená",J799,0)</f>
        <v>0</v>
      </c>
      <c r="BI799" s="241">
        <f>IF(N799="nulová",J799,0)</f>
        <v>0</v>
      </c>
      <c r="BJ799" s="18" t="s">
        <v>84</v>
      </c>
      <c r="BK799" s="241">
        <f>ROUND(I799*H799,2)</f>
        <v>0</v>
      </c>
      <c r="BL799" s="18" t="s">
        <v>357</v>
      </c>
      <c r="BM799" s="240" t="s">
        <v>2020</v>
      </c>
    </row>
    <row r="800" s="2" customFormat="1">
      <c r="A800" s="39"/>
      <c r="B800" s="40"/>
      <c r="C800" s="41"/>
      <c r="D800" s="242" t="s">
        <v>359</v>
      </c>
      <c r="E800" s="41"/>
      <c r="F800" s="243" t="s">
        <v>2021</v>
      </c>
      <c r="G800" s="41"/>
      <c r="H800" s="41"/>
      <c r="I800" s="244"/>
      <c r="J800" s="41"/>
      <c r="K800" s="41"/>
      <c r="L800" s="45"/>
      <c r="M800" s="245"/>
      <c r="N800" s="246"/>
      <c r="O800" s="92"/>
      <c r="P800" s="92"/>
      <c r="Q800" s="92"/>
      <c r="R800" s="92"/>
      <c r="S800" s="92"/>
      <c r="T800" s="93"/>
      <c r="U800" s="39"/>
      <c r="V800" s="39"/>
      <c r="W800" s="39"/>
      <c r="X800" s="39"/>
      <c r="Y800" s="39"/>
      <c r="Z800" s="39"/>
      <c r="AA800" s="39"/>
      <c r="AB800" s="39"/>
      <c r="AC800" s="39"/>
      <c r="AD800" s="39"/>
      <c r="AE800" s="39"/>
      <c r="AT800" s="18" t="s">
        <v>359</v>
      </c>
      <c r="AU800" s="18" t="s">
        <v>86</v>
      </c>
    </row>
    <row r="801" s="13" customFormat="1">
      <c r="A801" s="13"/>
      <c r="B801" s="247"/>
      <c r="C801" s="248"/>
      <c r="D801" s="242" t="s">
        <v>361</v>
      </c>
      <c r="E801" s="249" t="s">
        <v>1</v>
      </c>
      <c r="F801" s="250" t="s">
        <v>2022</v>
      </c>
      <c r="G801" s="248"/>
      <c r="H801" s="251">
        <v>1.1790000000000001</v>
      </c>
      <c r="I801" s="252"/>
      <c r="J801" s="248"/>
      <c r="K801" s="248"/>
      <c r="L801" s="253"/>
      <c r="M801" s="254"/>
      <c r="N801" s="255"/>
      <c r="O801" s="255"/>
      <c r="P801" s="255"/>
      <c r="Q801" s="255"/>
      <c r="R801" s="255"/>
      <c r="S801" s="255"/>
      <c r="T801" s="256"/>
      <c r="U801" s="13"/>
      <c r="V801" s="13"/>
      <c r="W801" s="13"/>
      <c r="X801" s="13"/>
      <c r="Y801" s="13"/>
      <c r="Z801" s="13"/>
      <c r="AA801" s="13"/>
      <c r="AB801" s="13"/>
      <c r="AC801" s="13"/>
      <c r="AD801" s="13"/>
      <c r="AE801" s="13"/>
      <c r="AT801" s="257" t="s">
        <v>361</v>
      </c>
      <c r="AU801" s="257" t="s">
        <v>86</v>
      </c>
      <c r="AV801" s="13" t="s">
        <v>86</v>
      </c>
      <c r="AW801" s="13" t="s">
        <v>32</v>
      </c>
      <c r="AX801" s="13" t="s">
        <v>76</v>
      </c>
      <c r="AY801" s="257" t="s">
        <v>350</v>
      </c>
    </row>
    <row r="802" s="13" customFormat="1">
      <c r="A802" s="13"/>
      <c r="B802" s="247"/>
      <c r="C802" s="248"/>
      <c r="D802" s="242" t="s">
        <v>361</v>
      </c>
      <c r="E802" s="249" t="s">
        <v>1</v>
      </c>
      <c r="F802" s="250" t="s">
        <v>2023</v>
      </c>
      <c r="G802" s="248"/>
      <c r="H802" s="251">
        <v>2.0609999999999999</v>
      </c>
      <c r="I802" s="252"/>
      <c r="J802" s="248"/>
      <c r="K802" s="248"/>
      <c r="L802" s="253"/>
      <c r="M802" s="254"/>
      <c r="N802" s="255"/>
      <c r="O802" s="255"/>
      <c r="P802" s="255"/>
      <c r="Q802" s="255"/>
      <c r="R802" s="255"/>
      <c r="S802" s="255"/>
      <c r="T802" s="256"/>
      <c r="U802" s="13"/>
      <c r="V802" s="13"/>
      <c r="W802" s="13"/>
      <c r="X802" s="13"/>
      <c r="Y802" s="13"/>
      <c r="Z802" s="13"/>
      <c r="AA802" s="13"/>
      <c r="AB802" s="13"/>
      <c r="AC802" s="13"/>
      <c r="AD802" s="13"/>
      <c r="AE802" s="13"/>
      <c r="AT802" s="257" t="s">
        <v>361</v>
      </c>
      <c r="AU802" s="257" t="s">
        <v>86</v>
      </c>
      <c r="AV802" s="13" t="s">
        <v>86</v>
      </c>
      <c r="AW802" s="13" t="s">
        <v>32</v>
      </c>
      <c r="AX802" s="13" t="s">
        <v>76</v>
      </c>
      <c r="AY802" s="257" t="s">
        <v>350</v>
      </c>
    </row>
    <row r="803" s="14" customFormat="1">
      <c r="A803" s="14"/>
      <c r="B803" s="258"/>
      <c r="C803" s="259"/>
      <c r="D803" s="242" t="s">
        <v>361</v>
      </c>
      <c r="E803" s="260" t="s">
        <v>1</v>
      </c>
      <c r="F803" s="261" t="s">
        <v>364</v>
      </c>
      <c r="G803" s="259"/>
      <c r="H803" s="262">
        <v>3.2400000000000002</v>
      </c>
      <c r="I803" s="263"/>
      <c r="J803" s="259"/>
      <c r="K803" s="259"/>
      <c r="L803" s="264"/>
      <c r="M803" s="265"/>
      <c r="N803" s="266"/>
      <c r="O803" s="266"/>
      <c r="P803" s="266"/>
      <c r="Q803" s="266"/>
      <c r="R803" s="266"/>
      <c r="S803" s="266"/>
      <c r="T803" s="267"/>
      <c r="U803" s="14"/>
      <c r="V803" s="14"/>
      <c r="W803" s="14"/>
      <c r="X803" s="14"/>
      <c r="Y803" s="14"/>
      <c r="Z803" s="14"/>
      <c r="AA803" s="14"/>
      <c r="AB803" s="14"/>
      <c r="AC803" s="14"/>
      <c r="AD803" s="14"/>
      <c r="AE803" s="14"/>
      <c r="AT803" s="268" t="s">
        <v>361</v>
      </c>
      <c r="AU803" s="268" t="s">
        <v>86</v>
      </c>
      <c r="AV803" s="14" t="s">
        <v>357</v>
      </c>
      <c r="AW803" s="14" t="s">
        <v>32</v>
      </c>
      <c r="AX803" s="14" t="s">
        <v>84</v>
      </c>
      <c r="AY803" s="268" t="s">
        <v>350</v>
      </c>
    </row>
    <row r="804" s="2" customFormat="1" ht="21.75" customHeight="1">
      <c r="A804" s="39"/>
      <c r="B804" s="40"/>
      <c r="C804" s="295" t="s">
        <v>2024</v>
      </c>
      <c r="D804" s="295" t="s">
        <v>1347</v>
      </c>
      <c r="E804" s="296" t="s">
        <v>2025</v>
      </c>
      <c r="F804" s="297" t="s">
        <v>2026</v>
      </c>
      <c r="G804" s="298" t="s">
        <v>483</v>
      </c>
      <c r="H804" s="299">
        <v>1.1850000000000001</v>
      </c>
      <c r="I804" s="300"/>
      <c r="J804" s="301">
        <f>ROUND(I804*H804,2)</f>
        <v>0</v>
      </c>
      <c r="K804" s="297" t="s">
        <v>356</v>
      </c>
      <c r="L804" s="302"/>
      <c r="M804" s="303" t="s">
        <v>1</v>
      </c>
      <c r="N804" s="304" t="s">
        <v>41</v>
      </c>
      <c r="O804" s="92"/>
      <c r="P804" s="238">
        <f>O804*H804</f>
        <v>0</v>
      </c>
      <c r="Q804" s="238">
        <v>1</v>
      </c>
      <c r="R804" s="238">
        <f>Q804*H804</f>
        <v>1.1850000000000001</v>
      </c>
      <c r="S804" s="238">
        <v>0</v>
      </c>
      <c r="T804" s="239">
        <f>S804*H804</f>
        <v>0</v>
      </c>
      <c r="U804" s="39"/>
      <c r="V804" s="39"/>
      <c r="W804" s="39"/>
      <c r="X804" s="39"/>
      <c r="Y804" s="39"/>
      <c r="Z804" s="39"/>
      <c r="AA804" s="39"/>
      <c r="AB804" s="39"/>
      <c r="AC804" s="39"/>
      <c r="AD804" s="39"/>
      <c r="AE804" s="39"/>
      <c r="AR804" s="240" t="s">
        <v>468</v>
      </c>
      <c r="AT804" s="240" t="s">
        <v>1347</v>
      </c>
      <c r="AU804" s="240" t="s">
        <v>86</v>
      </c>
      <c r="AY804" s="18" t="s">
        <v>350</v>
      </c>
      <c r="BE804" s="241">
        <f>IF(N804="základní",J804,0)</f>
        <v>0</v>
      </c>
      <c r="BF804" s="241">
        <f>IF(N804="snížená",J804,0)</f>
        <v>0</v>
      </c>
      <c r="BG804" s="241">
        <f>IF(N804="zákl. přenesená",J804,0)</f>
        <v>0</v>
      </c>
      <c r="BH804" s="241">
        <f>IF(N804="sníž. přenesená",J804,0)</f>
        <v>0</v>
      </c>
      <c r="BI804" s="241">
        <f>IF(N804="nulová",J804,0)</f>
        <v>0</v>
      </c>
      <c r="BJ804" s="18" t="s">
        <v>84</v>
      </c>
      <c r="BK804" s="241">
        <f>ROUND(I804*H804,2)</f>
        <v>0</v>
      </c>
      <c r="BL804" s="18" t="s">
        <v>357</v>
      </c>
      <c r="BM804" s="240" t="s">
        <v>2027</v>
      </c>
    </row>
    <row r="805" s="2" customFormat="1">
      <c r="A805" s="39"/>
      <c r="B805" s="40"/>
      <c r="C805" s="41"/>
      <c r="D805" s="242" t="s">
        <v>359</v>
      </c>
      <c r="E805" s="41"/>
      <c r="F805" s="243" t="s">
        <v>2026</v>
      </c>
      <c r="G805" s="41"/>
      <c r="H805" s="41"/>
      <c r="I805" s="244"/>
      <c r="J805" s="41"/>
      <c r="K805" s="41"/>
      <c r="L805" s="45"/>
      <c r="M805" s="245"/>
      <c r="N805" s="246"/>
      <c r="O805" s="92"/>
      <c r="P805" s="92"/>
      <c r="Q805" s="92"/>
      <c r="R805" s="92"/>
      <c r="S805" s="92"/>
      <c r="T805" s="93"/>
      <c r="U805" s="39"/>
      <c r="V805" s="39"/>
      <c r="W805" s="39"/>
      <c r="X805" s="39"/>
      <c r="Y805" s="39"/>
      <c r="Z805" s="39"/>
      <c r="AA805" s="39"/>
      <c r="AB805" s="39"/>
      <c r="AC805" s="39"/>
      <c r="AD805" s="39"/>
      <c r="AE805" s="39"/>
      <c r="AT805" s="18" t="s">
        <v>359</v>
      </c>
      <c r="AU805" s="18" t="s">
        <v>86</v>
      </c>
    </row>
    <row r="806" s="13" customFormat="1">
      <c r="A806" s="13"/>
      <c r="B806" s="247"/>
      <c r="C806" s="248"/>
      <c r="D806" s="242" t="s">
        <v>361</v>
      </c>
      <c r="E806" s="249" t="s">
        <v>1</v>
      </c>
      <c r="F806" s="250" t="s">
        <v>2028</v>
      </c>
      <c r="G806" s="248"/>
      <c r="H806" s="251">
        <v>1.1850000000000001</v>
      </c>
      <c r="I806" s="252"/>
      <c r="J806" s="248"/>
      <c r="K806" s="248"/>
      <c r="L806" s="253"/>
      <c r="M806" s="254"/>
      <c r="N806" s="255"/>
      <c r="O806" s="255"/>
      <c r="P806" s="255"/>
      <c r="Q806" s="255"/>
      <c r="R806" s="255"/>
      <c r="S806" s="255"/>
      <c r="T806" s="256"/>
      <c r="U806" s="13"/>
      <c r="V806" s="13"/>
      <c r="W806" s="13"/>
      <c r="X806" s="13"/>
      <c r="Y806" s="13"/>
      <c r="Z806" s="13"/>
      <c r="AA806" s="13"/>
      <c r="AB806" s="13"/>
      <c r="AC806" s="13"/>
      <c r="AD806" s="13"/>
      <c r="AE806" s="13"/>
      <c r="AT806" s="257" t="s">
        <v>361</v>
      </c>
      <c r="AU806" s="257" t="s">
        <v>86</v>
      </c>
      <c r="AV806" s="13" t="s">
        <v>86</v>
      </c>
      <c r="AW806" s="13" t="s">
        <v>32</v>
      </c>
      <c r="AX806" s="13" t="s">
        <v>84</v>
      </c>
      <c r="AY806" s="257" t="s">
        <v>350</v>
      </c>
    </row>
    <row r="807" s="2" customFormat="1" ht="24.15" customHeight="1">
      <c r="A807" s="39"/>
      <c r="B807" s="40"/>
      <c r="C807" s="295" t="s">
        <v>2029</v>
      </c>
      <c r="D807" s="295" t="s">
        <v>1347</v>
      </c>
      <c r="E807" s="296" t="s">
        <v>2030</v>
      </c>
      <c r="F807" s="297" t="s">
        <v>2031</v>
      </c>
      <c r="G807" s="298" t="s">
        <v>483</v>
      </c>
      <c r="H807" s="299">
        <v>2.0710000000000002</v>
      </c>
      <c r="I807" s="300"/>
      <c r="J807" s="301">
        <f>ROUND(I807*H807,2)</f>
        <v>0</v>
      </c>
      <c r="K807" s="297" t="s">
        <v>356</v>
      </c>
      <c r="L807" s="302"/>
      <c r="M807" s="303" t="s">
        <v>1</v>
      </c>
      <c r="N807" s="304" t="s">
        <v>41</v>
      </c>
      <c r="O807" s="92"/>
      <c r="P807" s="238">
        <f>O807*H807</f>
        <v>0</v>
      </c>
      <c r="Q807" s="238">
        <v>1</v>
      </c>
      <c r="R807" s="238">
        <f>Q807*H807</f>
        <v>2.0710000000000002</v>
      </c>
      <c r="S807" s="238">
        <v>0</v>
      </c>
      <c r="T807" s="239">
        <f>S807*H807</f>
        <v>0</v>
      </c>
      <c r="U807" s="39"/>
      <c r="V807" s="39"/>
      <c r="W807" s="39"/>
      <c r="X807" s="39"/>
      <c r="Y807" s="39"/>
      <c r="Z807" s="39"/>
      <c r="AA807" s="39"/>
      <c r="AB807" s="39"/>
      <c r="AC807" s="39"/>
      <c r="AD807" s="39"/>
      <c r="AE807" s="39"/>
      <c r="AR807" s="240" t="s">
        <v>468</v>
      </c>
      <c r="AT807" s="240" t="s">
        <v>1347</v>
      </c>
      <c r="AU807" s="240" t="s">
        <v>86</v>
      </c>
      <c r="AY807" s="18" t="s">
        <v>350</v>
      </c>
      <c r="BE807" s="241">
        <f>IF(N807="základní",J807,0)</f>
        <v>0</v>
      </c>
      <c r="BF807" s="241">
        <f>IF(N807="snížená",J807,0)</f>
        <v>0</v>
      </c>
      <c r="BG807" s="241">
        <f>IF(N807="zákl. přenesená",J807,0)</f>
        <v>0</v>
      </c>
      <c r="BH807" s="241">
        <f>IF(N807="sníž. přenesená",J807,0)</f>
        <v>0</v>
      </c>
      <c r="BI807" s="241">
        <f>IF(N807="nulová",J807,0)</f>
        <v>0</v>
      </c>
      <c r="BJ807" s="18" t="s">
        <v>84</v>
      </c>
      <c r="BK807" s="241">
        <f>ROUND(I807*H807,2)</f>
        <v>0</v>
      </c>
      <c r="BL807" s="18" t="s">
        <v>357</v>
      </c>
      <c r="BM807" s="240" t="s">
        <v>2032</v>
      </c>
    </row>
    <row r="808" s="2" customFormat="1">
      <c r="A808" s="39"/>
      <c r="B808" s="40"/>
      <c r="C808" s="41"/>
      <c r="D808" s="242" t="s">
        <v>359</v>
      </c>
      <c r="E808" s="41"/>
      <c r="F808" s="243" t="s">
        <v>2031</v>
      </c>
      <c r="G808" s="41"/>
      <c r="H808" s="41"/>
      <c r="I808" s="244"/>
      <c r="J808" s="41"/>
      <c r="K808" s="41"/>
      <c r="L808" s="45"/>
      <c r="M808" s="245"/>
      <c r="N808" s="246"/>
      <c r="O808" s="92"/>
      <c r="P808" s="92"/>
      <c r="Q808" s="92"/>
      <c r="R808" s="92"/>
      <c r="S808" s="92"/>
      <c r="T808" s="93"/>
      <c r="U808" s="39"/>
      <c r="V808" s="39"/>
      <c r="W808" s="39"/>
      <c r="X808" s="39"/>
      <c r="Y808" s="39"/>
      <c r="Z808" s="39"/>
      <c r="AA808" s="39"/>
      <c r="AB808" s="39"/>
      <c r="AC808" s="39"/>
      <c r="AD808" s="39"/>
      <c r="AE808" s="39"/>
      <c r="AT808" s="18" t="s">
        <v>359</v>
      </c>
      <c r="AU808" s="18" t="s">
        <v>86</v>
      </c>
    </row>
    <row r="809" s="13" customFormat="1">
      <c r="A809" s="13"/>
      <c r="B809" s="247"/>
      <c r="C809" s="248"/>
      <c r="D809" s="242" t="s">
        <v>361</v>
      </c>
      <c r="E809" s="249" t="s">
        <v>1</v>
      </c>
      <c r="F809" s="250" t="s">
        <v>2033</v>
      </c>
      <c r="G809" s="248"/>
      <c r="H809" s="251">
        <v>2.0710000000000002</v>
      </c>
      <c r="I809" s="252"/>
      <c r="J809" s="248"/>
      <c r="K809" s="248"/>
      <c r="L809" s="253"/>
      <c r="M809" s="254"/>
      <c r="N809" s="255"/>
      <c r="O809" s="255"/>
      <c r="P809" s="255"/>
      <c r="Q809" s="255"/>
      <c r="R809" s="255"/>
      <c r="S809" s="255"/>
      <c r="T809" s="256"/>
      <c r="U809" s="13"/>
      <c r="V809" s="13"/>
      <c r="W809" s="13"/>
      <c r="X809" s="13"/>
      <c r="Y809" s="13"/>
      <c r="Z809" s="13"/>
      <c r="AA809" s="13"/>
      <c r="AB809" s="13"/>
      <c r="AC809" s="13"/>
      <c r="AD809" s="13"/>
      <c r="AE809" s="13"/>
      <c r="AT809" s="257" t="s">
        <v>361</v>
      </c>
      <c r="AU809" s="257" t="s">
        <v>86</v>
      </c>
      <c r="AV809" s="13" t="s">
        <v>86</v>
      </c>
      <c r="AW809" s="13" t="s">
        <v>32</v>
      </c>
      <c r="AX809" s="13" t="s">
        <v>84</v>
      </c>
      <c r="AY809" s="257" t="s">
        <v>350</v>
      </c>
    </row>
    <row r="810" s="12" customFormat="1" ht="22.8" customHeight="1">
      <c r="A810" s="12"/>
      <c r="B810" s="213"/>
      <c r="C810" s="214"/>
      <c r="D810" s="215" t="s">
        <v>75</v>
      </c>
      <c r="E810" s="227" t="s">
        <v>389</v>
      </c>
      <c r="F810" s="227" t="s">
        <v>2034</v>
      </c>
      <c r="G810" s="214"/>
      <c r="H810" s="214"/>
      <c r="I810" s="217"/>
      <c r="J810" s="228">
        <f>BK810</f>
        <v>0</v>
      </c>
      <c r="K810" s="214"/>
      <c r="L810" s="219"/>
      <c r="M810" s="220"/>
      <c r="N810" s="221"/>
      <c r="O810" s="221"/>
      <c r="P810" s="222">
        <f>SUM(P811:P842)</f>
        <v>0</v>
      </c>
      <c r="Q810" s="221"/>
      <c r="R810" s="222">
        <f>SUM(R811:R842)</f>
        <v>147.572566</v>
      </c>
      <c r="S810" s="221"/>
      <c r="T810" s="223">
        <f>SUM(T811:T842)</f>
        <v>0</v>
      </c>
      <c r="U810" s="12"/>
      <c r="V810" s="12"/>
      <c r="W810" s="12"/>
      <c r="X810" s="12"/>
      <c r="Y810" s="12"/>
      <c r="Z810" s="12"/>
      <c r="AA810" s="12"/>
      <c r="AB810" s="12"/>
      <c r="AC810" s="12"/>
      <c r="AD810" s="12"/>
      <c r="AE810" s="12"/>
      <c r="AR810" s="224" t="s">
        <v>84</v>
      </c>
      <c r="AT810" s="225" t="s">
        <v>75</v>
      </c>
      <c r="AU810" s="225" t="s">
        <v>84</v>
      </c>
      <c r="AY810" s="224" t="s">
        <v>350</v>
      </c>
      <c r="BK810" s="226">
        <f>SUM(BK811:BK842)</f>
        <v>0</v>
      </c>
    </row>
    <row r="811" s="2" customFormat="1" ht="24.15" customHeight="1">
      <c r="A811" s="39"/>
      <c r="B811" s="40"/>
      <c r="C811" s="229" t="s">
        <v>2035</v>
      </c>
      <c r="D811" s="229" t="s">
        <v>352</v>
      </c>
      <c r="E811" s="230" t="s">
        <v>2036</v>
      </c>
      <c r="F811" s="231" t="s">
        <v>2037</v>
      </c>
      <c r="G811" s="232" t="s">
        <v>355</v>
      </c>
      <c r="H811" s="233">
        <v>115.59999999999999</v>
      </c>
      <c r="I811" s="234"/>
      <c r="J811" s="235">
        <f>ROUND(I811*H811,2)</f>
        <v>0</v>
      </c>
      <c r="K811" s="231" t="s">
        <v>356</v>
      </c>
      <c r="L811" s="45"/>
      <c r="M811" s="236" t="s">
        <v>1</v>
      </c>
      <c r="N811" s="237" t="s">
        <v>41</v>
      </c>
      <c r="O811" s="92"/>
      <c r="P811" s="238">
        <f>O811*H811</f>
        <v>0</v>
      </c>
      <c r="Q811" s="238">
        <v>0</v>
      </c>
      <c r="R811" s="238">
        <f>Q811*H811</f>
        <v>0</v>
      </c>
      <c r="S811" s="238">
        <v>0</v>
      </c>
      <c r="T811" s="239">
        <f>S811*H811</f>
        <v>0</v>
      </c>
      <c r="U811" s="39"/>
      <c r="V811" s="39"/>
      <c r="W811" s="39"/>
      <c r="X811" s="39"/>
      <c r="Y811" s="39"/>
      <c r="Z811" s="39"/>
      <c r="AA811" s="39"/>
      <c r="AB811" s="39"/>
      <c r="AC811" s="39"/>
      <c r="AD811" s="39"/>
      <c r="AE811" s="39"/>
      <c r="AR811" s="240" t="s">
        <v>357</v>
      </c>
      <c r="AT811" s="240" t="s">
        <v>352</v>
      </c>
      <c r="AU811" s="240" t="s">
        <v>86</v>
      </c>
      <c r="AY811" s="18" t="s">
        <v>350</v>
      </c>
      <c r="BE811" s="241">
        <f>IF(N811="základní",J811,0)</f>
        <v>0</v>
      </c>
      <c r="BF811" s="241">
        <f>IF(N811="snížená",J811,0)</f>
        <v>0</v>
      </c>
      <c r="BG811" s="241">
        <f>IF(N811="zákl. přenesená",J811,0)</f>
        <v>0</v>
      </c>
      <c r="BH811" s="241">
        <f>IF(N811="sníž. přenesená",J811,0)</f>
        <v>0</v>
      </c>
      <c r="BI811" s="241">
        <f>IF(N811="nulová",J811,0)</f>
        <v>0</v>
      </c>
      <c r="BJ811" s="18" t="s">
        <v>84</v>
      </c>
      <c r="BK811" s="241">
        <f>ROUND(I811*H811,2)</f>
        <v>0</v>
      </c>
      <c r="BL811" s="18" t="s">
        <v>357</v>
      </c>
      <c r="BM811" s="240" t="s">
        <v>2038</v>
      </c>
    </row>
    <row r="812" s="2" customFormat="1">
      <c r="A812" s="39"/>
      <c r="B812" s="40"/>
      <c r="C812" s="41"/>
      <c r="D812" s="242" t="s">
        <v>359</v>
      </c>
      <c r="E812" s="41"/>
      <c r="F812" s="243" t="s">
        <v>2039</v>
      </c>
      <c r="G812" s="41"/>
      <c r="H812" s="41"/>
      <c r="I812" s="244"/>
      <c r="J812" s="41"/>
      <c r="K812" s="41"/>
      <c r="L812" s="45"/>
      <c r="M812" s="245"/>
      <c r="N812" s="246"/>
      <c r="O812" s="92"/>
      <c r="P812" s="92"/>
      <c r="Q812" s="92"/>
      <c r="R812" s="92"/>
      <c r="S812" s="92"/>
      <c r="T812" s="93"/>
      <c r="U812" s="39"/>
      <c r="V812" s="39"/>
      <c r="W812" s="39"/>
      <c r="X812" s="39"/>
      <c r="Y812" s="39"/>
      <c r="Z812" s="39"/>
      <c r="AA812" s="39"/>
      <c r="AB812" s="39"/>
      <c r="AC812" s="39"/>
      <c r="AD812" s="39"/>
      <c r="AE812" s="39"/>
      <c r="AT812" s="18" t="s">
        <v>359</v>
      </c>
      <c r="AU812" s="18" t="s">
        <v>86</v>
      </c>
    </row>
    <row r="813" s="13" customFormat="1">
      <c r="A813" s="13"/>
      <c r="B813" s="247"/>
      <c r="C813" s="248"/>
      <c r="D813" s="242" t="s">
        <v>361</v>
      </c>
      <c r="E813" s="249" t="s">
        <v>1102</v>
      </c>
      <c r="F813" s="250" t="s">
        <v>2040</v>
      </c>
      <c r="G813" s="248"/>
      <c r="H813" s="251">
        <v>62.399999999999999</v>
      </c>
      <c r="I813" s="252"/>
      <c r="J813" s="248"/>
      <c r="K813" s="248"/>
      <c r="L813" s="253"/>
      <c r="M813" s="254"/>
      <c r="N813" s="255"/>
      <c r="O813" s="255"/>
      <c r="P813" s="255"/>
      <c r="Q813" s="255"/>
      <c r="R813" s="255"/>
      <c r="S813" s="255"/>
      <c r="T813" s="256"/>
      <c r="U813" s="13"/>
      <c r="V813" s="13"/>
      <c r="W813" s="13"/>
      <c r="X813" s="13"/>
      <c r="Y813" s="13"/>
      <c r="Z813" s="13"/>
      <c r="AA813" s="13"/>
      <c r="AB813" s="13"/>
      <c r="AC813" s="13"/>
      <c r="AD813" s="13"/>
      <c r="AE813" s="13"/>
      <c r="AT813" s="257" t="s">
        <v>361</v>
      </c>
      <c r="AU813" s="257" t="s">
        <v>86</v>
      </c>
      <c r="AV813" s="13" t="s">
        <v>86</v>
      </c>
      <c r="AW813" s="13" t="s">
        <v>32</v>
      </c>
      <c r="AX813" s="13" t="s">
        <v>76</v>
      </c>
      <c r="AY813" s="257" t="s">
        <v>350</v>
      </c>
    </row>
    <row r="814" s="13" customFormat="1">
      <c r="A814" s="13"/>
      <c r="B814" s="247"/>
      <c r="C814" s="248"/>
      <c r="D814" s="242" t="s">
        <v>361</v>
      </c>
      <c r="E814" s="249" t="s">
        <v>1106</v>
      </c>
      <c r="F814" s="250" t="s">
        <v>2041</v>
      </c>
      <c r="G814" s="248"/>
      <c r="H814" s="251">
        <v>53.200000000000003</v>
      </c>
      <c r="I814" s="252"/>
      <c r="J814" s="248"/>
      <c r="K814" s="248"/>
      <c r="L814" s="253"/>
      <c r="M814" s="254"/>
      <c r="N814" s="255"/>
      <c r="O814" s="255"/>
      <c r="P814" s="255"/>
      <c r="Q814" s="255"/>
      <c r="R814" s="255"/>
      <c r="S814" s="255"/>
      <c r="T814" s="256"/>
      <c r="U814" s="13"/>
      <c r="V814" s="13"/>
      <c r="W814" s="13"/>
      <c r="X814" s="13"/>
      <c r="Y814" s="13"/>
      <c r="Z814" s="13"/>
      <c r="AA814" s="13"/>
      <c r="AB814" s="13"/>
      <c r="AC814" s="13"/>
      <c r="AD814" s="13"/>
      <c r="AE814" s="13"/>
      <c r="AT814" s="257" t="s">
        <v>361</v>
      </c>
      <c r="AU814" s="257" t="s">
        <v>86</v>
      </c>
      <c r="AV814" s="13" t="s">
        <v>86</v>
      </c>
      <c r="AW814" s="13" t="s">
        <v>32</v>
      </c>
      <c r="AX814" s="13" t="s">
        <v>76</v>
      </c>
      <c r="AY814" s="257" t="s">
        <v>350</v>
      </c>
    </row>
    <row r="815" s="14" customFormat="1">
      <c r="A815" s="14"/>
      <c r="B815" s="258"/>
      <c r="C815" s="259"/>
      <c r="D815" s="242" t="s">
        <v>361</v>
      </c>
      <c r="E815" s="260" t="s">
        <v>1</v>
      </c>
      <c r="F815" s="261" t="s">
        <v>364</v>
      </c>
      <c r="G815" s="259"/>
      <c r="H815" s="262">
        <v>115.59999999999999</v>
      </c>
      <c r="I815" s="263"/>
      <c r="J815" s="259"/>
      <c r="K815" s="259"/>
      <c r="L815" s="264"/>
      <c r="M815" s="265"/>
      <c r="N815" s="266"/>
      <c r="O815" s="266"/>
      <c r="P815" s="266"/>
      <c r="Q815" s="266"/>
      <c r="R815" s="266"/>
      <c r="S815" s="266"/>
      <c r="T815" s="267"/>
      <c r="U815" s="14"/>
      <c r="V815" s="14"/>
      <c r="W815" s="14"/>
      <c r="X815" s="14"/>
      <c r="Y815" s="14"/>
      <c r="Z815" s="14"/>
      <c r="AA815" s="14"/>
      <c r="AB815" s="14"/>
      <c r="AC815" s="14"/>
      <c r="AD815" s="14"/>
      <c r="AE815" s="14"/>
      <c r="AT815" s="268" t="s">
        <v>361</v>
      </c>
      <c r="AU815" s="268" t="s">
        <v>86</v>
      </c>
      <c r="AV815" s="14" t="s">
        <v>357</v>
      </c>
      <c r="AW815" s="14" t="s">
        <v>32</v>
      </c>
      <c r="AX815" s="14" t="s">
        <v>84</v>
      </c>
      <c r="AY815" s="268" t="s">
        <v>350</v>
      </c>
    </row>
    <row r="816" s="2" customFormat="1" ht="24.15" customHeight="1">
      <c r="A816" s="39"/>
      <c r="B816" s="40"/>
      <c r="C816" s="229" t="s">
        <v>2042</v>
      </c>
      <c r="D816" s="229" t="s">
        <v>352</v>
      </c>
      <c r="E816" s="230" t="s">
        <v>2043</v>
      </c>
      <c r="F816" s="231" t="s">
        <v>2044</v>
      </c>
      <c r="G816" s="232" t="s">
        <v>355</v>
      </c>
      <c r="H816" s="233">
        <v>13.5</v>
      </c>
      <c r="I816" s="234"/>
      <c r="J816" s="235">
        <f>ROUND(I816*H816,2)</f>
        <v>0</v>
      </c>
      <c r="K816" s="231" t="s">
        <v>356</v>
      </c>
      <c r="L816" s="45"/>
      <c r="M816" s="236" t="s">
        <v>1</v>
      </c>
      <c r="N816" s="237" t="s">
        <v>41</v>
      </c>
      <c r="O816" s="92"/>
      <c r="P816" s="238">
        <f>O816*H816</f>
        <v>0</v>
      </c>
      <c r="Q816" s="238">
        <v>0</v>
      </c>
      <c r="R816" s="238">
        <f>Q816*H816</f>
        <v>0</v>
      </c>
      <c r="S816" s="238">
        <v>0</v>
      </c>
      <c r="T816" s="239">
        <f>S816*H816</f>
        <v>0</v>
      </c>
      <c r="U816" s="39"/>
      <c r="V816" s="39"/>
      <c r="W816" s="39"/>
      <c r="X816" s="39"/>
      <c r="Y816" s="39"/>
      <c r="Z816" s="39"/>
      <c r="AA816" s="39"/>
      <c r="AB816" s="39"/>
      <c r="AC816" s="39"/>
      <c r="AD816" s="39"/>
      <c r="AE816" s="39"/>
      <c r="AR816" s="240" t="s">
        <v>357</v>
      </c>
      <c r="AT816" s="240" t="s">
        <v>352</v>
      </c>
      <c r="AU816" s="240" t="s">
        <v>86</v>
      </c>
      <c r="AY816" s="18" t="s">
        <v>350</v>
      </c>
      <c r="BE816" s="241">
        <f>IF(N816="základní",J816,0)</f>
        <v>0</v>
      </c>
      <c r="BF816" s="241">
        <f>IF(N816="snížená",J816,0)</f>
        <v>0</v>
      </c>
      <c r="BG816" s="241">
        <f>IF(N816="zákl. přenesená",J816,0)</f>
        <v>0</v>
      </c>
      <c r="BH816" s="241">
        <f>IF(N816="sníž. přenesená",J816,0)</f>
        <v>0</v>
      </c>
      <c r="BI816" s="241">
        <f>IF(N816="nulová",J816,0)</f>
        <v>0</v>
      </c>
      <c r="BJ816" s="18" t="s">
        <v>84</v>
      </c>
      <c r="BK816" s="241">
        <f>ROUND(I816*H816,2)</f>
        <v>0</v>
      </c>
      <c r="BL816" s="18" t="s">
        <v>357</v>
      </c>
      <c r="BM816" s="240" t="s">
        <v>2045</v>
      </c>
    </row>
    <row r="817" s="2" customFormat="1">
      <c r="A817" s="39"/>
      <c r="B817" s="40"/>
      <c r="C817" s="41"/>
      <c r="D817" s="242" t="s">
        <v>359</v>
      </c>
      <c r="E817" s="41"/>
      <c r="F817" s="243" t="s">
        <v>2046</v>
      </c>
      <c r="G817" s="41"/>
      <c r="H817" s="41"/>
      <c r="I817" s="244"/>
      <c r="J817" s="41"/>
      <c r="K817" s="41"/>
      <c r="L817" s="45"/>
      <c r="M817" s="245"/>
      <c r="N817" s="246"/>
      <c r="O817" s="92"/>
      <c r="P817" s="92"/>
      <c r="Q817" s="92"/>
      <c r="R817" s="92"/>
      <c r="S817" s="92"/>
      <c r="T817" s="93"/>
      <c r="U817" s="39"/>
      <c r="V817" s="39"/>
      <c r="W817" s="39"/>
      <c r="X817" s="39"/>
      <c r="Y817" s="39"/>
      <c r="Z817" s="39"/>
      <c r="AA817" s="39"/>
      <c r="AB817" s="39"/>
      <c r="AC817" s="39"/>
      <c r="AD817" s="39"/>
      <c r="AE817" s="39"/>
      <c r="AT817" s="18" t="s">
        <v>359</v>
      </c>
      <c r="AU817" s="18" t="s">
        <v>86</v>
      </c>
    </row>
    <row r="818" s="13" customFormat="1">
      <c r="A818" s="13"/>
      <c r="B818" s="247"/>
      <c r="C818" s="248"/>
      <c r="D818" s="242" t="s">
        <v>361</v>
      </c>
      <c r="E818" s="249" t="s">
        <v>1104</v>
      </c>
      <c r="F818" s="250" t="s">
        <v>2047</v>
      </c>
      <c r="G818" s="248"/>
      <c r="H818" s="251">
        <v>13.5</v>
      </c>
      <c r="I818" s="252"/>
      <c r="J818" s="248"/>
      <c r="K818" s="248"/>
      <c r="L818" s="253"/>
      <c r="M818" s="254"/>
      <c r="N818" s="255"/>
      <c r="O818" s="255"/>
      <c r="P818" s="255"/>
      <c r="Q818" s="255"/>
      <c r="R818" s="255"/>
      <c r="S818" s="255"/>
      <c r="T818" s="256"/>
      <c r="U818" s="13"/>
      <c r="V818" s="13"/>
      <c r="W818" s="13"/>
      <c r="X818" s="13"/>
      <c r="Y818" s="13"/>
      <c r="Z818" s="13"/>
      <c r="AA818" s="13"/>
      <c r="AB818" s="13"/>
      <c r="AC818" s="13"/>
      <c r="AD818" s="13"/>
      <c r="AE818" s="13"/>
      <c r="AT818" s="257" t="s">
        <v>361</v>
      </c>
      <c r="AU818" s="257" t="s">
        <v>86</v>
      </c>
      <c r="AV818" s="13" t="s">
        <v>86</v>
      </c>
      <c r="AW818" s="13" t="s">
        <v>32</v>
      </c>
      <c r="AX818" s="13" t="s">
        <v>84</v>
      </c>
      <c r="AY818" s="257" t="s">
        <v>350</v>
      </c>
    </row>
    <row r="819" s="2" customFormat="1" ht="24.15" customHeight="1">
      <c r="A819" s="39"/>
      <c r="B819" s="40"/>
      <c r="C819" s="229" t="s">
        <v>2048</v>
      </c>
      <c r="D819" s="229" t="s">
        <v>352</v>
      </c>
      <c r="E819" s="230" t="s">
        <v>2049</v>
      </c>
      <c r="F819" s="231" t="s">
        <v>2050</v>
      </c>
      <c r="G819" s="232" t="s">
        <v>355</v>
      </c>
      <c r="H819" s="233">
        <v>129.09999999999999</v>
      </c>
      <c r="I819" s="234"/>
      <c r="J819" s="235">
        <f>ROUND(I819*H819,2)</f>
        <v>0</v>
      </c>
      <c r="K819" s="231" t="s">
        <v>356</v>
      </c>
      <c r="L819" s="45"/>
      <c r="M819" s="236" t="s">
        <v>1</v>
      </c>
      <c r="N819" s="237" t="s">
        <v>41</v>
      </c>
      <c r="O819" s="92"/>
      <c r="P819" s="238">
        <f>O819*H819</f>
        <v>0</v>
      </c>
      <c r="Q819" s="238">
        <v>0.1837</v>
      </c>
      <c r="R819" s="238">
        <f>Q819*H819</f>
        <v>23.715669999999999</v>
      </c>
      <c r="S819" s="238">
        <v>0</v>
      </c>
      <c r="T819" s="239">
        <f>S819*H819</f>
        <v>0</v>
      </c>
      <c r="U819" s="39"/>
      <c r="V819" s="39"/>
      <c r="W819" s="39"/>
      <c r="X819" s="39"/>
      <c r="Y819" s="39"/>
      <c r="Z819" s="39"/>
      <c r="AA819" s="39"/>
      <c r="AB819" s="39"/>
      <c r="AC819" s="39"/>
      <c r="AD819" s="39"/>
      <c r="AE819" s="39"/>
      <c r="AR819" s="240" t="s">
        <v>357</v>
      </c>
      <c r="AT819" s="240" t="s">
        <v>352</v>
      </c>
      <c r="AU819" s="240" t="s">
        <v>86</v>
      </c>
      <c r="AY819" s="18" t="s">
        <v>350</v>
      </c>
      <c r="BE819" s="241">
        <f>IF(N819="základní",J819,0)</f>
        <v>0</v>
      </c>
      <c r="BF819" s="241">
        <f>IF(N819="snížená",J819,0)</f>
        <v>0</v>
      </c>
      <c r="BG819" s="241">
        <f>IF(N819="zákl. přenesená",J819,0)</f>
        <v>0</v>
      </c>
      <c r="BH819" s="241">
        <f>IF(N819="sníž. přenesená",J819,0)</f>
        <v>0</v>
      </c>
      <c r="BI819" s="241">
        <f>IF(N819="nulová",J819,0)</f>
        <v>0</v>
      </c>
      <c r="BJ819" s="18" t="s">
        <v>84</v>
      </c>
      <c r="BK819" s="241">
        <f>ROUND(I819*H819,2)</f>
        <v>0</v>
      </c>
      <c r="BL819" s="18" t="s">
        <v>357</v>
      </c>
      <c r="BM819" s="240" t="s">
        <v>2051</v>
      </c>
    </row>
    <row r="820" s="2" customFormat="1">
      <c r="A820" s="39"/>
      <c r="B820" s="40"/>
      <c r="C820" s="41"/>
      <c r="D820" s="242" t="s">
        <v>359</v>
      </c>
      <c r="E820" s="41"/>
      <c r="F820" s="243" t="s">
        <v>2052</v>
      </c>
      <c r="G820" s="41"/>
      <c r="H820" s="41"/>
      <c r="I820" s="244"/>
      <c r="J820" s="41"/>
      <c r="K820" s="41"/>
      <c r="L820" s="45"/>
      <c r="M820" s="245"/>
      <c r="N820" s="246"/>
      <c r="O820" s="92"/>
      <c r="P820" s="92"/>
      <c r="Q820" s="92"/>
      <c r="R820" s="92"/>
      <c r="S820" s="92"/>
      <c r="T820" s="93"/>
      <c r="U820" s="39"/>
      <c r="V820" s="39"/>
      <c r="W820" s="39"/>
      <c r="X820" s="39"/>
      <c r="Y820" s="39"/>
      <c r="Z820" s="39"/>
      <c r="AA820" s="39"/>
      <c r="AB820" s="39"/>
      <c r="AC820" s="39"/>
      <c r="AD820" s="39"/>
      <c r="AE820" s="39"/>
      <c r="AT820" s="18" t="s">
        <v>359</v>
      </c>
      <c r="AU820" s="18" t="s">
        <v>86</v>
      </c>
    </row>
    <row r="821" s="13" customFormat="1">
      <c r="A821" s="13"/>
      <c r="B821" s="247"/>
      <c r="C821" s="248"/>
      <c r="D821" s="242" t="s">
        <v>361</v>
      </c>
      <c r="E821" s="249" t="s">
        <v>1</v>
      </c>
      <c r="F821" s="250" t="s">
        <v>1358</v>
      </c>
      <c r="G821" s="248"/>
      <c r="H821" s="251">
        <v>62.399999999999999</v>
      </c>
      <c r="I821" s="252"/>
      <c r="J821" s="248"/>
      <c r="K821" s="248"/>
      <c r="L821" s="253"/>
      <c r="M821" s="254"/>
      <c r="N821" s="255"/>
      <c r="O821" s="255"/>
      <c r="P821" s="255"/>
      <c r="Q821" s="255"/>
      <c r="R821" s="255"/>
      <c r="S821" s="255"/>
      <c r="T821" s="256"/>
      <c r="U821" s="13"/>
      <c r="V821" s="13"/>
      <c r="W821" s="13"/>
      <c r="X821" s="13"/>
      <c r="Y821" s="13"/>
      <c r="Z821" s="13"/>
      <c r="AA821" s="13"/>
      <c r="AB821" s="13"/>
      <c r="AC821" s="13"/>
      <c r="AD821" s="13"/>
      <c r="AE821" s="13"/>
      <c r="AT821" s="257" t="s">
        <v>361</v>
      </c>
      <c r="AU821" s="257" t="s">
        <v>86</v>
      </c>
      <c r="AV821" s="13" t="s">
        <v>86</v>
      </c>
      <c r="AW821" s="13" t="s">
        <v>32</v>
      </c>
      <c r="AX821" s="13" t="s">
        <v>76</v>
      </c>
      <c r="AY821" s="257" t="s">
        <v>350</v>
      </c>
    </row>
    <row r="822" s="13" customFormat="1">
      <c r="A822" s="13"/>
      <c r="B822" s="247"/>
      <c r="C822" s="248"/>
      <c r="D822" s="242" t="s">
        <v>361</v>
      </c>
      <c r="E822" s="249" t="s">
        <v>1</v>
      </c>
      <c r="F822" s="250" t="s">
        <v>1359</v>
      </c>
      <c r="G822" s="248"/>
      <c r="H822" s="251">
        <v>13.5</v>
      </c>
      <c r="I822" s="252"/>
      <c r="J822" s="248"/>
      <c r="K822" s="248"/>
      <c r="L822" s="253"/>
      <c r="M822" s="254"/>
      <c r="N822" s="255"/>
      <c r="O822" s="255"/>
      <c r="P822" s="255"/>
      <c r="Q822" s="255"/>
      <c r="R822" s="255"/>
      <c r="S822" s="255"/>
      <c r="T822" s="256"/>
      <c r="U822" s="13"/>
      <c r="V822" s="13"/>
      <c r="W822" s="13"/>
      <c r="X822" s="13"/>
      <c r="Y822" s="13"/>
      <c r="Z822" s="13"/>
      <c r="AA822" s="13"/>
      <c r="AB822" s="13"/>
      <c r="AC822" s="13"/>
      <c r="AD822" s="13"/>
      <c r="AE822" s="13"/>
      <c r="AT822" s="257" t="s">
        <v>361</v>
      </c>
      <c r="AU822" s="257" t="s">
        <v>86</v>
      </c>
      <c r="AV822" s="13" t="s">
        <v>86</v>
      </c>
      <c r="AW822" s="13" t="s">
        <v>32</v>
      </c>
      <c r="AX822" s="13" t="s">
        <v>76</v>
      </c>
      <c r="AY822" s="257" t="s">
        <v>350</v>
      </c>
    </row>
    <row r="823" s="13" customFormat="1">
      <c r="A823" s="13"/>
      <c r="B823" s="247"/>
      <c r="C823" s="248"/>
      <c r="D823" s="242" t="s">
        <v>361</v>
      </c>
      <c r="E823" s="249" t="s">
        <v>1</v>
      </c>
      <c r="F823" s="250" t="s">
        <v>1360</v>
      </c>
      <c r="G823" s="248"/>
      <c r="H823" s="251">
        <v>53.200000000000003</v>
      </c>
      <c r="I823" s="252"/>
      <c r="J823" s="248"/>
      <c r="K823" s="248"/>
      <c r="L823" s="253"/>
      <c r="M823" s="254"/>
      <c r="N823" s="255"/>
      <c r="O823" s="255"/>
      <c r="P823" s="255"/>
      <c r="Q823" s="255"/>
      <c r="R823" s="255"/>
      <c r="S823" s="255"/>
      <c r="T823" s="256"/>
      <c r="U823" s="13"/>
      <c r="V823" s="13"/>
      <c r="W823" s="13"/>
      <c r="X823" s="13"/>
      <c r="Y823" s="13"/>
      <c r="Z823" s="13"/>
      <c r="AA823" s="13"/>
      <c r="AB823" s="13"/>
      <c r="AC823" s="13"/>
      <c r="AD823" s="13"/>
      <c r="AE823" s="13"/>
      <c r="AT823" s="257" t="s">
        <v>361</v>
      </c>
      <c r="AU823" s="257" t="s">
        <v>86</v>
      </c>
      <c r="AV823" s="13" t="s">
        <v>86</v>
      </c>
      <c r="AW823" s="13" t="s">
        <v>32</v>
      </c>
      <c r="AX823" s="13" t="s">
        <v>76</v>
      </c>
      <c r="AY823" s="257" t="s">
        <v>350</v>
      </c>
    </row>
    <row r="824" s="14" customFormat="1">
      <c r="A824" s="14"/>
      <c r="B824" s="258"/>
      <c r="C824" s="259"/>
      <c r="D824" s="242" t="s">
        <v>361</v>
      </c>
      <c r="E824" s="260" t="s">
        <v>1</v>
      </c>
      <c r="F824" s="261" t="s">
        <v>364</v>
      </c>
      <c r="G824" s="259"/>
      <c r="H824" s="262">
        <v>129.09999999999999</v>
      </c>
      <c r="I824" s="263"/>
      <c r="J824" s="259"/>
      <c r="K824" s="259"/>
      <c r="L824" s="264"/>
      <c r="M824" s="265"/>
      <c r="N824" s="266"/>
      <c r="O824" s="266"/>
      <c r="P824" s="266"/>
      <c r="Q824" s="266"/>
      <c r="R824" s="266"/>
      <c r="S824" s="266"/>
      <c r="T824" s="267"/>
      <c r="U824" s="14"/>
      <c r="V824" s="14"/>
      <c r="W824" s="14"/>
      <c r="X824" s="14"/>
      <c r="Y824" s="14"/>
      <c r="Z824" s="14"/>
      <c r="AA824" s="14"/>
      <c r="AB824" s="14"/>
      <c r="AC824" s="14"/>
      <c r="AD824" s="14"/>
      <c r="AE824" s="14"/>
      <c r="AT824" s="268" t="s">
        <v>361</v>
      </c>
      <c r="AU824" s="268" t="s">
        <v>86</v>
      </c>
      <c r="AV824" s="14" t="s">
        <v>357</v>
      </c>
      <c r="AW824" s="14" t="s">
        <v>32</v>
      </c>
      <c r="AX824" s="14" t="s">
        <v>84</v>
      </c>
      <c r="AY824" s="268" t="s">
        <v>350</v>
      </c>
    </row>
    <row r="825" s="2" customFormat="1" ht="16.5" customHeight="1">
      <c r="A825" s="39"/>
      <c r="B825" s="40"/>
      <c r="C825" s="295" t="s">
        <v>2053</v>
      </c>
      <c r="D825" s="295" t="s">
        <v>1347</v>
      </c>
      <c r="E825" s="296" t="s">
        <v>2054</v>
      </c>
      <c r="F825" s="297" t="s">
        <v>2055</v>
      </c>
      <c r="G825" s="298" t="s">
        <v>355</v>
      </c>
      <c r="H825" s="299">
        <v>88.271000000000001</v>
      </c>
      <c r="I825" s="300"/>
      <c r="J825" s="301">
        <f>ROUND(I825*H825,2)</f>
        <v>0</v>
      </c>
      <c r="K825" s="297" t="s">
        <v>1</v>
      </c>
      <c r="L825" s="302"/>
      <c r="M825" s="303" t="s">
        <v>1</v>
      </c>
      <c r="N825" s="304" t="s">
        <v>41</v>
      </c>
      <c r="O825" s="92"/>
      <c r="P825" s="238">
        <f>O825*H825</f>
        <v>0</v>
      </c>
      <c r="Q825" s="238">
        <v>0.161</v>
      </c>
      <c r="R825" s="238">
        <f>Q825*H825</f>
        <v>14.211631000000001</v>
      </c>
      <c r="S825" s="238">
        <v>0</v>
      </c>
      <c r="T825" s="239">
        <f>S825*H825</f>
        <v>0</v>
      </c>
      <c r="U825" s="39"/>
      <c r="V825" s="39"/>
      <c r="W825" s="39"/>
      <c r="X825" s="39"/>
      <c r="Y825" s="39"/>
      <c r="Z825" s="39"/>
      <c r="AA825" s="39"/>
      <c r="AB825" s="39"/>
      <c r="AC825" s="39"/>
      <c r="AD825" s="39"/>
      <c r="AE825" s="39"/>
      <c r="AR825" s="240" t="s">
        <v>468</v>
      </c>
      <c r="AT825" s="240" t="s">
        <v>1347</v>
      </c>
      <c r="AU825" s="240" t="s">
        <v>86</v>
      </c>
      <c r="AY825" s="18" t="s">
        <v>350</v>
      </c>
      <c r="BE825" s="241">
        <f>IF(N825="základní",J825,0)</f>
        <v>0</v>
      </c>
      <c r="BF825" s="241">
        <f>IF(N825="snížená",J825,0)</f>
        <v>0</v>
      </c>
      <c r="BG825" s="241">
        <f>IF(N825="zákl. přenesená",J825,0)</f>
        <v>0</v>
      </c>
      <c r="BH825" s="241">
        <f>IF(N825="sníž. přenesená",J825,0)</f>
        <v>0</v>
      </c>
      <c r="BI825" s="241">
        <f>IF(N825="nulová",J825,0)</f>
        <v>0</v>
      </c>
      <c r="BJ825" s="18" t="s">
        <v>84</v>
      </c>
      <c r="BK825" s="241">
        <f>ROUND(I825*H825,2)</f>
        <v>0</v>
      </c>
      <c r="BL825" s="18" t="s">
        <v>357</v>
      </c>
      <c r="BM825" s="240" t="s">
        <v>2056</v>
      </c>
    </row>
    <row r="826" s="2" customFormat="1">
      <c r="A826" s="39"/>
      <c r="B826" s="40"/>
      <c r="C826" s="41"/>
      <c r="D826" s="242" t="s">
        <v>359</v>
      </c>
      <c r="E826" s="41"/>
      <c r="F826" s="243" t="s">
        <v>2057</v>
      </c>
      <c r="G826" s="41"/>
      <c r="H826" s="41"/>
      <c r="I826" s="244"/>
      <c r="J826" s="41"/>
      <c r="K826" s="41"/>
      <c r="L826" s="45"/>
      <c r="M826" s="245"/>
      <c r="N826" s="246"/>
      <c r="O826" s="92"/>
      <c r="P826" s="92"/>
      <c r="Q826" s="92"/>
      <c r="R826" s="92"/>
      <c r="S826" s="92"/>
      <c r="T826" s="93"/>
      <c r="U826" s="39"/>
      <c r="V826" s="39"/>
      <c r="W826" s="39"/>
      <c r="X826" s="39"/>
      <c r="Y826" s="39"/>
      <c r="Z826" s="39"/>
      <c r="AA826" s="39"/>
      <c r="AB826" s="39"/>
      <c r="AC826" s="39"/>
      <c r="AD826" s="39"/>
      <c r="AE826" s="39"/>
      <c r="AT826" s="18" t="s">
        <v>359</v>
      </c>
      <c r="AU826" s="18" t="s">
        <v>86</v>
      </c>
    </row>
    <row r="827" s="13" customFormat="1">
      <c r="A827" s="13"/>
      <c r="B827" s="247"/>
      <c r="C827" s="248"/>
      <c r="D827" s="242" t="s">
        <v>361</v>
      </c>
      <c r="E827" s="249" t="s">
        <v>1</v>
      </c>
      <c r="F827" s="250" t="s">
        <v>1358</v>
      </c>
      <c r="G827" s="248"/>
      <c r="H827" s="251">
        <v>62.399999999999999</v>
      </c>
      <c r="I827" s="252"/>
      <c r="J827" s="248"/>
      <c r="K827" s="248"/>
      <c r="L827" s="253"/>
      <c r="M827" s="254"/>
      <c r="N827" s="255"/>
      <c r="O827" s="255"/>
      <c r="P827" s="255"/>
      <c r="Q827" s="255"/>
      <c r="R827" s="255"/>
      <c r="S827" s="255"/>
      <c r="T827" s="256"/>
      <c r="U827" s="13"/>
      <c r="V827" s="13"/>
      <c r="W827" s="13"/>
      <c r="X827" s="13"/>
      <c r="Y827" s="13"/>
      <c r="Z827" s="13"/>
      <c r="AA827" s="13"/>
      <c r="AB827" s="13"/>
      <c r="AC827" s="13"/>
      <c r="AD827" s="13"/>
      <c r="AE827" s="13"/>
      <c r="AT827" s="257" t="s">
        <v>361</v>
      </c>
      <c r="AU827" s="257" t="s">
        <v>86</v>
      </c>
      <c r="AV827" s="13" t="s">
        <v>86</v>
      </c>
      <c r="AW827" s="13" t="s">
        <v>32</v>
      </c>
      <c r="AX827" s="13" t="s">
        <v>76</v>
      </c>
      <c r="AY827" s="257" t="s">
        <v>350</v>
      </c>
    </row>
    <row r="828" s="13" customFormat="1">
      <c r="A828" s="13"/>
      <c r="B828" s="247"/>
      <c r="C828" s="248"/>
      <c r="D828" s="242" t="s">
        <v>361</v>
      </c>
      <c r="E828" s="249" t="s">
        <v>1</v>
      </c>
      <c r="F828" s="250" t="s">
        <v>1359</v>
      </c>
      <c r="G828" s="248"/>
      <c r="H828" s="251">
        <v>13.5</v>
      </c>
      <c r="I828" s="252"/>
      <c r="J828" s="248"/>
      <c r="K828" s="248"/>
      <c r="L828" s="253"/>
      <c r="M828" s="254"/>
      <c r="N828" s="255"/>
      <c r="O828" s="255"/>
      <c r="P828" s="255"/>
      <c r="Q828" s="255"/>
      <c r="R828" s="255"/>
      <c r="S828" s="255"/>
      <c r="T828" s="256"/>
      <c r="U828" s="13"/>
      <c r="V828" s="13"/>
      <c r="W828" s="13"/>
      <c r="X828" s="13"/>
      <c r="Y828" s="13"/>
      <c r="Z828" s="13"/>
      <c r="AA828" s="13"/>
      <c r="AB828" s="13"/>
      <c r="AC828" s="13"/>
      <c r="AD828" s="13"/>
      <c r="AE828" s="13"/>
      <c r="AT828" s="257" t="s">
        <v>361</v>
      </c>
      <c r="AU828" s="257" t="s">
        <v>86</v>
      </c>
      <c r="AV828" s="13" t="s">
        <v>86</v>
      </c>
      <c r="AW828" s="13" t="s">
        <v>32</v>
      </c>
      <c r="AX828" s="13" t="s">
        <v>76</v>
      </c>
      <c r="AY828" s="257" t="s">
        <v>350</v>
      </c>
    </row>
    <row r="829" s="13" customFormat="1">
      <c r="A829" s="13"/>
      <c r="B829" s="247"/>
      <c r="C829" s="248"/>
      <c r="D829" s="242" t="s">
        <v>361</v>
      </c>
      <c r="E829" s="249" t="s">
        <v>1</v>
      </c>
      <c r="F829" s="250" t="s">
        <v>2058</v>
      </c>
      <c r="G829" s="248"/>
      <c r="H829" s="251">
        <v>10.640000000000001</v>
      </c>
      <c r="I829" s="252"/>
      <c r="J829" s="248"/>
      <c r="K829" s="248"/>
      <c r="L829" s="253"/>
      <c r="M829" s="254"/>
      <c r="N829" s="255"/>
      <c r="O829" s="255"/>
      <c r="P829" s="255"/>
      <c r="Q829" s="255"/>
      <c r="R829" s="255"/>
      <c r="S829" s="255"/>
      <c r="T829" s="256"/>
      <c r="U829" s="13"/>
      <c r="V829" s="13"/>
      <c r="W829" s="13"/>
      <c r="X829" s="13"/>
      <c r="Y829" s="13"/>
      <c r="Z829" s="13"/>
      <c r="AA829" s="13"/>
      <c r="AB829" s="13"/>
      <c r="AC829" s="13"/>
      <c r="AD829" s="13"/>
      <c r="AE829" s="13"/>
      <c r="AT829" s="257" t="s">
        <v>361</v>
      </c>
      <c r="AU829" s="257" t="s">
        <v>86</v>
      </c>
      <c r="AV829" s="13" t="s">
        <v>86</v>
      </c>
      <c r="AW829" s="13" t="s">
        <v>32</v>
      </c>
      <c r="AX829" s="13" t="s">
        <v>76</v>
      </c>
      <c r="AY829" s="257" t="s">
        <v>350</v>
      </c>
    </row>
    <row r="830" s="14" customFormat="1">
      <c r="A830" s="14"/>
      <c r="B830" s="258"/>
      <c r="C830" s="259"/>
      <c r="D830" s="242" t="s">
        <v>361</v>
      </c>
      <c r="E830" s="260" t="s">
        <v>1</v>
      </c>
      <c r="F830" s="261" t="s">
        <v>364</v>
      </c>
      <c r="G830" s="259"/>
      <c r="H830" s="262">
        <v>86.540000000000006</v>
      </c>
      <c r="I830" s="263"/>
      <c r="J830" s="259"/>
      <c r="K830" s="259"/>
      <c r="L830" s="264"/>
      <c r="M830" s="265"/>
      <c r="N830" s="266"/>
      <c r="O830" s="266"/>
      <c r="P830" s="266"/>
      <c r="Q830" s="266"/>
      <c r="R830" s="266"/>
      <c r="S830" s="266"/>
      <c r="T830" s="267"/>
      <c r="U830" s="14"/>
      <c r="V830" s="14"/>
      <c r="W830" s="14"/>
      <c r="X830" s="14"/>
      <c r="Y830" s="14"/>
      <c r="Z830" s="14"/>
      <c r="AA830" s="14"/>
      <c r="AB830" s="14"/>
      <c r="AC830" s="14"/>
      <c r="AD830" s="14"/>
      <c r="AE830" s="14"/>
      <c r="AT830" s="268" t="s">
        <v>361</v>
      </c>
      <c r="AU830" s="268" t="s">
        <v>86</v>
      </c>
      <c r="AV830" s="14" t="s">
        <v>357</v>
      </c>
      <c r="AW830" s="14" t="s">
        <v>32</v>
      </c>
      <c r="AX830" s="14" t="s">
        <v>84</v>
      </c>
      <c r="AY830" s="268" t="s">
        <v>350</v>
      </c>
    </row>
    <row r="831" s="13" customFormat="1">
      <c r="A831" s="13"/>
      <c r="B831" s="247"/>
      <c r="C831" s="248"/>
      <c r="D831" s="242" t="s">
        <v>361</v>
      </c>
      <c r="E831" s="248"/>
      <c r="F831" s="250" t="s">
        <v>2059</v>
      </c>
      <c r="G831" s="248"/>
      <c r="H831" s="251">
        <v>88.271000000000001</v>
      </c>
      <c r="I831" s="252"/>
      <c r="J831" s="248"/>
      <c r="K831" s="248"/>
      <c r="L831" s="253"/>
      <c r="M831" s="254"/>
      <c r="N831" s="255"/>
      <c r="O831" s="255"/>
      <c r="P831" s="255"/>
      <c r="Q831" s="255"/>
      <c r="R831" s="255"/>
      <c r="S831" s="255"/>
      <c r="T831" s="256"/>
      <c r="U831" s="13"/>
      <c r="V831" s="13"/>
      <c r="W831" s="13"/>
      <c r="X831" s="13"/>
      <c r="Y831" s="13"/>
      <c r="Z831" s="13"/>
      <c r="AA831" s="13"/>
      <c r="AB831" s="13"/>
      <c r="AC831" s="13"/>
      <c r="AD831" s="13"/>
      <c r="AE831" s="13"/>
      <c r="AT831" s="257" t="s">
        <v>361</v>
      </c>
      <c r="AU831" s="257" t="s">
        <v>86</v>
      </c>
      <c r="AV831" s="13" t="s">
        <v>86</v>
      </c>
      <c r="AW831" s="13" t="s">
        <v>4</v>
      </c>
      <c r="AX831" s="13" t="s">
        <v>84</v>
      </c>
      <c r="AY831" s="257" t="s">
        <v>350</v>
      </c>
    </row>
    <row r="832" s="2" customFormat="1" ht="33" customHeight="1">
      <c r="A832" s="39"/>
      <c r="B832" s="40"/>
      <c r="C832" s="229" t="s">
        <v>2060</v>
      </c>
      <c r="D832" s="229" t="s">
        <v>352</v>
      </c>
      <c r="E832" s="230" t="s">
        <v>2061</v>
      </c>
      <c r="F832" s="231" t="s">
        <v>2062</v>
      </c>
      <c r="G832" s="232" t="s">
        <v>355</v>
      </c>
      <c r="H832" s="233">
        <v>456.75999999999999</v>
      </c>
      <c r="I832" s="234"/>
      <c r="J832" s="235">
        <f>ROUND(I832*H832,2)</f>
        <v>0</v>
      </c>
      <c r="K832" s="231" t="s">
        <v>356</v>
      </c>
      <c r="L832" s="45"/>
      <c r="M832" s="236" t="s">
        <v>1</v>
      </c>
      <c r="N832" s="237" t="s">
        <v>41</v>
      </c>
      <c r="O832" s="92"/>
      <c r="P832" s="238">
        <f>O832*H832</f>
        <v>0</v>
      </c>
      <c r="Q832" s="238">
        <v>0.10100000000000001</v>
      </c>
      <c r="R832" s="238">
        <f>Q832*H832</f>
        <v>46.132760000000005</v>
      </c>
      <c r="S832" s="238">
        <v>0</v>
      </c>
      <c r="T832" s="239">
        <f>S832*H832</f>
        <v>0</v>
      </c>
      <c r="U832" s="39"/>
      <c r="V832" s="39"/>
      <c r="W832" s="39"/>
      <c r="X832" s="39"/>
      <c r="Y832" s="39"/>
      <c r="Z832" s="39"/>
      <c r="AA832" s="39"/>
      <c r="AB832" s="39"/>
      <c r="AC832" s="39"/>
      <c r="AD832" s="39"/>
      <c r="AE832" s="39"/>
      <c r="AR832" s="240" t="s">
        <v>357</v>
      </c>
      <c r="AT832" s="240" t="s">
        <v>352</v>
      </c>
      <c r="AU832" s="240" t="s">
        <v>86</v>
      </c>
      <c r="AY832" s="18" t="s">
        <v>350</v>
      </c>
      <c r="BE832" s="241">
        <f>IF(N832="základní",J832,0)</f>
        <v>0</v>
      </c>
      <c r="BF832" s="241">
        <f>IF(N832="snížená",J832,0)</f>
        <v>0</v>
      </c>
      <c r="BG832" s="241">
        <f>IF(N832="zákl. přenesená",J832,0)</f>
        <v>0</v>
      </c>
      <c r="BH832" s="241">
        <f>IF(N832="sníž. přenesená",J832,0)</f>
        <v>0</v>
      </c>
      <c r="BI832" s="241">
        <f>IF(N832="nulová",J832,0)</f>
        <v>0</v>
      </c>
      <c r="BJ832" s="18" t="s">
        <v>84</v>
      </c>
      <c r="BK832" s="241">
        <f>ROUND(I832*H832,2)</f>
        <v>0</v>
      </c>
      <c r="BL832" s="18" t="s">
        <v>357</v>
      </c>
      <c r="BM832" s="240" t="s">
        <v>2063</v>
      </c>
    </row>
    <row r="833" s="2" customFormat="1">
      <c r="A833" s="39"/>
      <c r="B833" s="40"/>
      <c r="C833" s="41"/>
      <c r="D833" s="242" t="s">
        <v>359</v>
      </c>
      <c r="E833" s="41"/>
      <c r="F833" s="243" t="s">
        <v>2064</v>
      </c>
      <c r="G833" s="41"/>
      <c r="H833" s="41"/>
      <c r="I833" s="244"/>
      <c r="J833" s="41"/>
      <c r="K833" s="41"/>
      <c r="L833" s="45"/>
      <c r="M833" s="245"/>
      <c r="N833" s="246"/>
      <c r="O833" s="92"/>
      <c r="P833" s="92"/>
      <c r="Q833" s="92"/>
      <c r="R833" s="92"/>
      <c r="S833" s="92"/>
      <c r="T833" s="93"/>
      <c r="U833" s="39"/>
      <c r="V833" s="39"/>
      <c r="W833" s="39"/>
      <c r="X833" s="39"/>
      <c r="Y833" s="39"/>
      <c r="Z833" s="39"/>
      <c r="AA833" s="39"/>
      <c r="AB833" s="39"/>
      <c r="AC833" s="39"/>
      <c r="AD833" s="39"/>
      <c r="AE833" s="39"/>
      <c r="AT833" s="18" t="s">
        <v>359</v>
      </c>
      <c r="AU833" s="18" t="s">
        <v>86</v>
      </c>
    </row>
    <row r="834" s="13" customFormat="1">
      <c r="A834" s="13"/>
      <c r="B834" s="247"/>
      <c r="C834" s="248"/>
      <c r="D834" s="242" t="s">
        <v>361</v>
      </c>
      <c r="E834" s="249" t="s">
        <v>1</v>
      </c>
      <c r="F834" s="250" t="s">
        <v>2065</v>
      </c>
      <c r="G834" s="248"/>
      <c r="H834" s="251">
        <v>138.16</v>
      </c>
      <c r="I834" s="252"/>
      <c r="J834" s="248"/>
      <c r="K834" s="248"/>
      <c r="L834" s="253"/>
      <c r="M834" s="254"/>
      <c r="N834" s="255"/>
      <c r="O834" s="255"/>
      <c r="P834" s="255"/>
      <c r="Q834" s="255"/>
      <c r="R834" s="255"/>
      <c r="S834" s="255"/>
      <c r="T834" s="256"/>
      <c r="U834" s="13"/>
      <c r="V834" s="13"/>
      <c r="W834" s="13"/>
      <c r="X834" s="13"/>
      <c r="Y834" s="13"/>
      <c r="Z834" s="13"/>
      <c r="AA834" s="13"/>
      <c r="AB834" s="13"/>
      <c r="AC834" s="13"/>
      <c r="AD834" s="13"/>
      <c r="AE834" s="13"/>
      <c r="AT834" s="257" t="s">
        <v>361</v>
      </c>
      <c r="AU834" s="257" t="s">
        <v>86</v>
      </c>
      <c r="AV834" s="13" t="s">
        <v>86</v>
      </c>
      <c r="AW834" s="13" t="s">
        <v>32</v>
      </c>
      <c r="AX834" s="13" t="s">
        <v>76</v>
      </c>
      <c r="AY834" s="257" t="s">
        <v>350</v>
      </c>
    </row>
    <row r="835" s="13" customFormat="1">
      <c r="A835" s="13"/>
      <c r="B835" s="247"/>
      <c r="C835" s="248"/>
      <c r="D835" s="242" t="s">
        <v>361</v>
      </c>
      <c r="E835" s="249" t="s">
        <v>1</v>
      </c>
      <c r="F835" s="250" t="s">
        <v>2066</v>
      </c>
      <c r="G835" s="248"/>
      <c r="H835" s="251">
        <v>318.60000000000002</v>
      </c>
      <c r="I835" s="252"/>
      <c r="J835" s="248"/>
      <c r="K835" s="248"/>
      <c r="L835" s="253"/>
      <c r="M835" s="254"/>
      <c r="N835" s="255"/>
      <c r="O835" s="255"/>
      <c r="P835" s="255"/>
      <c r="Q835" s="255"/>
      <c r="R835" s="255"/>
      <c r="S835" s="255"/>
      <c r="T835" s="256"/>
      <c r="U835" s="13"/>
      <c r="V835" s="13"/>
      <c r="W835" s="13"/>
      <c r="X835" s="13"/>
      <c r="Y835" s="13"/>
      <c r="Z835" s="13"/>
      <c r="AA835" s="13"/>
      <c r="AB835" s="13"/>
      <c r="AC835" s="13"/>
      <c r="AD835" s="13"/>
      <c r="AE835" s="13"/>
      <c r="AT835" s="257" t="s">
        <v>361</v>
      </c>
      <c r="AU835" s="257" t="s">
        <v>86</v>
      </c>
      <c r="AV835" s="13" t="s">
        <v>86</v>
      </c>
      <c r="AW835" s="13" t="s">
        <v>32</v>
      </c>
      <c r="AX835" s="13" t="s">
        <v>76</v>
      </c>
      <c r="AY835" s="257" t="s">
        <v>350</v>
      </c>
    </row>
    <row r="836" s="14" customFormat="1">
      <c r="A836" s="14"/>
      <c r="B836" s="258"/>
      <c r="C836" s="259"/>
      <c r="D836" s="242" t="s">
        <v>361</v>
      </c>
      <c r="E836" s="260" t="s">
        <v>1</v>
      </c>
      <c r="F836" s="261" t="s">
        <v>364</v>
      </c>
      <c r="G836" s="259"/>
      <c r="H836" s="262">
        <v>456.75999999999999</v>
      </c>
      <c r="I836" s="263"/>
      <c r="J836" s="259"/>
      <c r="K836" s="259"/>
      <c r="L836" s="264"/>
      <c r="M836" s="265"/>
      <c r="N836" s="266"/>
      <c r="O836" s="266"/>
      <c r="P836" s="266"/>
      <c r="Q836" s="266"/>
      <c r="R836" s="266"/>
      <c r="S836" s="266"/>
      <c r="T836" s="267"/>
      <c r="U836" s="14"/>
      <c r="V836" s="14"/>
      <c r="W836" s="14"/>
      <c r="X836" s="14"/>
      <c r="Y836" s="14"/>
      <c r="Z836" s="14"/>
      <c r="AA836" s="14"/>
      <c r="AB836" s="14"/>
      <c r="AC836" s="14"/>
      <c r="AD836" s="14"/>
      <c r="AE836" s="14"/>
      <c r="AT836" s="268" t="s">
        <v>361</v>
      </c>
      <c r="AU836" s="268" t="s">
        <v>86</v>
      </c>
      <c r="AV836" s="14" t="s">
        <v>357</v>
      </c>
      <c r="AW836" s="14" t="s">
        <v>32</v>
      </c>
      <c r="AX836" s="14" t="s">
        <v>84</v>
      </c>
      <c r="AY836" s="268" t="s">
        <v>350</v>
      </c>
    </row>
    <row r="837" s="2" customFormat="1" ht="16.5" customHeight="1">
      <c r="A837" s="39"/>
      <c r="B837" s="40"/>
      <c r="C837" s="295" t="s">
        <v>2067</v>
      </c>
      <c r="D837" s="295" t="s">
        <v>1347</v>
      </c>
      <c r="E837" s="296" t="s">
        <v>2068</v>
      </c>
      <c r="F837" s="297" t="s">
        <v>2069</v>
      </c>
      <c r="G837" s="298" t="s">
        <v>355</v>
      </c>
      <c r="H837" s="299">
        <v>470.46300000000002</v>
      </c>
      <c r="I837" s="300"/>
      <c r="J837" s="301">
        <f>ROUND(I837*H837,2)</f>
        <v>0</v>
      </c>
      <c r="K837" s="297" t="s">
        <v>1</v>
      </c>
      <c r="L837" s="302"/>
      <c r="M837" s="303" t="s">
        <v>1</v>
      </c>
      <c r="N837" s="304" t="s">
        <v>41</v>
      </c>
      <c r="O837" s="92"/>
      <c r="P837" s="238">
        <f>O837*H837</f>
        <v>0</v>
      </c>
      <c r="Q837" s="238">
        <v>0.13500000000000001</v>
      </c>
      <c r="R837" s="238">
        <f>Q837*H837</f>
        <v>63.512505000000004</v>
      </c>
      <c r="S837" s="238">
        <v>0</v>
      </c>
      <c r="T837" s="239">
        <f>S837*H837</f>
        <v>0</v>
      </c>
      <c r="U837" s="39"/>
      <c r="V837" s="39"/>
      <c r="W837" s="39"/>
      <c r="X837" s="39"/>
      <c r="Y837" s="39"/>
      <c r="Z837" s="39"/>
      <c r="AA837" s="39"/>
      <c r="AB837" s="39"/>
      <c r="AC837" s="39"/>
      <c r="AD837" s="39"/>
      <c r="AE837" s="39"/>
      <c r="AR837" s="240" t="s">
        <v>468</v>
      </c>
      <c r="AT837" s="240" t="s">
        <v>1347</v>
      </c>
      <c r="AU837" s="240" t="s">
        <v>86</v>
      </c>
      <c r="AY837" s="18" t="s">
        <v>350</v>
      </c>
      <c r="BE837" s="241">
        <f>IF(N837="základní",J837,0)</f>
        <v>0</v>
      </c>
      <c r="BF837" s="241">
        <f>IF(N837="snížená",J837,0)</f>
        <v>0</v>
      </c>
      <c r="BG837" s="241">
        <f>IF(N837="zákl. přenesená",J837,0)</f>
        <v>0</v>
      </c>
      <c r="BH837" s="241">
        <f>IF(N837="sníž. přenesená",J837,0)</f>
        <v>0</v>
      </c>
      <c r="BI837" s="241">
        <f>IF(N837="nulová",J837,0)</f>
        <v>0</v>
      </c>
      <c r="BJ837" s="18" t="s">
        <v>84</v>
      </c>
      <c r="BK837" s="241">
        <f>ROUND(I837*H837,2)</f>
        <v>0</v>
      </c>
      <c r="BL837" s="18" t="s">
        <v>357</v>
      </c>
      <c r="BM837" s="240" t="s">
        <v>2070</v>
      </c>
    </row>
    <row r="838" s="2" customFormat="1">
      <c r="A838" s="39"/>
      <c r="B838" s="40"/>
      <c r="C838" s="41"/>
      <c r="D838" s="242" t="s">
        <v>359</v>
      </c>
      <c r="E838" s="41"/>
      <c r="F838" s="243" t="s">
        <v>2071</v>
      </c>
      <c r="G838" s="41"/>
      <c r="H838" s="41"/>
      <c r="I838" s="244"/>
      <c r="J838" s="41"/>
      <c r="K838" s="41"/>
      <c r="L838" s="45"/>
      <c r="M838" s="245"/>
      <c r="N838" s="246"/>
      <c r="O838" s="92"/>
      <c r="P838" s="92"/>
      <c r="Q838" s="92"/>
      <c r="R838" s="92"/>
      <c r="S838" s="92"/>
      <c r="T838" s="93"/>
      <c r="U838" s="39"/>
      <c r="V838" s="39"/>
      <c r="W838" s="39"/>
      <c r="X838" s="39"/>
      <c r="Y838" s="39"/>
      <c r="Z838" s="39"/>
      <c r="AA838" s="39"/>
      <c r="AB838" s="39"/>
      <c r="AC838" s="39"/>
      <c r="AD838" s="39"/>
      <c r="AE838" s="39"/>
      <c r="AT838" s="18" t="s">
        <v>359</v>
      </c>
      <c r="AU838" s="18" t="s">
        <v>86</v>
      </c>
    </row>
    <row r="839" s="13" customFormat="1">
      <c r="A839" s="13"/>
      <c r="B839" s="247"/>
      <c r="C839" s="248"/>
      <c r="D839" s="242" t="s">
        <v>361</v>
      </c>
      <c r="E839" s="249" t="s">
        <v>1</v>
      </c>
      <c r="F839" s="250" t="s">
        <v>2065</v>
      </c>
      <c r="G839" s="248"/>
      <c r="H839" s="251">
        <v>138.16</v>
      </c>
      <c r="I839" s="252"/>
      <c r="J839" s="248"/>
      <c r="K839" s="248"/>
      <c r="L839" s="253"/>
      <c r="M839" s="254"/>
      <c r="N839" s="255"/>
      <c r="O839" s="255"/>
      <c r="P839" s="255"/>
      <c r="Q839" s="255"/>
      <c r="R839" s="255"/>
      <c r="S839" s="255"/>
      <c r="T839" s="256"/>
      <c r="U839" s="13"/>
      <c r="V839" s="13"/>
      <c r="W839" s="13"/>
      <c r="X839" s="13"/>
      <c r="Y839" s="13"/>
      <c r="Z839" s="13"/>
      <c r="AA839" s="13"/>
      <c r="AB839" s="13"/>
      <c r="AC839" s="13"/>
      <c r="AD839" s="13"/>
      <c r="AE839" s="13"/>
      <c r="AT839" s="257" t="s">
        <v>361</v>
      </c>
      <c r="AU839" s="257" t="s">
        <v>86</v>
      </c>
      <c r="AV839" s="13" t="s">
        <v>86</v>
      </c>
      <c r="AW839" s="13" t="s">
        <v>32</v>
      </c>
      <c r="AX839" s="13" t="s">
        <v>76</v>
      </c>
      <c r="AY839" s="257" t="s">
        <v>350</v>
      </c>
    </row>
    <row r="840" s="13" customFormat="1">
      <c r="A840" s="13"/>
      <c r="B840" s="247"/>
      <c r="C840" s="248"/>
      <c r="D840" s="242" t="s">
        <v>361</v>
      </c>
      <c r="E840" s="249" t="s">
        <v>1</v>
      </c>
      <c r="F840" s="250" t="s">
        <v>2066</v>
      </c>
      <c r="G840" s="248"/>
      <c r="H840" s="251">
        <v>318.60000000000002</v>
      </c>
      <c r="I840" s="252"/>
      <c r="J840" s="248"/>
      <c r="K840" s="248"/>
      <c r="L840" s="253"/>
      <c r="M840" s="254"/>
      <c r="N840" s="255"/>
      <c r="O840" s="255"/>
      <c r="P840" s="255"/>
      <c r="Q840" s="255"/>
      <c r="R840" s="255"/>
      <c r="S840" s="255"/>
      <c r="T840" s="256"/>
      <c r="U840" s="13"/>
      <c r="V840" s="13"/>
      <c r="W840" s="13"/>
      <c r="X840" s="13"/>
      <c r="Y840" s="13"/>
      <c r="Z840" s="13"/>
      <c r="AA840" s="13"/>
      <c r="AB840" s="13"/>
      <c r="AC840" s="13"/>
      <c r="AD840" s="13"/>
      <c r="AE840" s="13"/>
      <c r="AT840" s="257" t="s">
        <v>361</v>
      </c>
      <c r="AU840" s="257" t="s">
        <v>86</v>
      </c>
      <c r="AV840" s="13" t="s">
        <v>86</v>
      </c>
      <c r="AW840" s="13" t="s">
        <v>32</v>
      </c>
      <c r="AX840" s="13" t="s">
        <v>76</v>
      </c>
      <c r="AY840" s="257" t="s">
        <v>350</v>
      </c>
    </row>
    <row r="841" s="14" customFormat="1">
      <c r="A841" s="14"/>
      <c r="B841" s="258"/>
      <c r="C841" s="259"/>
      <c r="D841" s="242" t="s">
        <v>361</v>
      </c>
      <c r="E841" s="260" t="s">
        <v>1</v>
      </c>
      <c r="F841" s="261" t="s">
        <v>364</v>
      </c>
      <c r="G841" s="259"/>
      <c r="H841" s="262">
        <v>456.75999999999999</v>
      </c>
      <c r="I841" s="263"/>
      <c r="J841" s="259"/>
      <c r="K841" s="259"/>
      <c r="L841" s="264"/>
      <c r="M841" s="265"/>
      <c r="N841" s="266"/>
      <c r="O841" s="266"/>
      <c r="P841" s="266"/>
      <c r="Q841" s="266"/>
      <c r="R841" s="266"/>
      <c r="S841" s="266"/>
      <c r="T841" s="267"/>
      <c r="U841" s="14"/>
      <c r="V841" s="14"/>
      <c r="W841" s="14"/>
      <c r="X841" s="14"/>
      <c r="Y841" s="14"/>
      <c r="Z841" s="14"/>
      <c r="AA841" s="14"/>
      <c r="AB841" s="14"/>
      <c r="AC841" s="14"/>
      <c r="AD841" s="14"/>
      <c r="AE841" s="14"/>
      <c r="AT841" s="268" t="s">
        <v>361</v>
      </c>
      <c r="AU841" s="268" t="s">
        <v>86</v>
      </c>
      <c r="AV841" s="14" t="s">
        <v>357</v>
      </c>
      <c r="AW841" s="14" t="s">
        <v>32</v>
      </c>
      <c r="AX841" s="14" t="s">
        <v>84</v>
      </c>
      <c r="AY841" s="268" t="s">
        <v>350</v>
      </c>
    </row>
    <row r="842" s="13" customFormat="1">
      <c r="A842" s="13"/>
      <c r="B842" s="247"/>
      <c r="C842" s="248"/>
      <c r="D842" s="242" t="s">
        <v>361</v>
      </c>
      <c r="E842" s="248"/>
      <c r="F842" s="250" t="s">
        <v>2072</v>
      </c>
      <c r="G842" s="248"/>
      <c r="H842" s="251">
        <v>470.46300000000002</v>
      </c>
      <c r="I842" s="252"/>
      <c r="J842" s="248"/>
      <c r="K842" s="248"/>
      <c r="L842" s="253"/>
      <c r="M842" s="254"/>
      <c r="N842" s="255"/>
      <c r="O842" s="255"/>
      <c r="P842" s="255"/>
      <c r="Q842" s="255"/>
      <c r="R842" s="255"/>
      <c r="S842" s="255"/>
      <c r="T842" s="256"/>
      <c r="U842" s="13"/>
      <c r="V842" s="13"/>
      <c r="W842" s="13"/>
      <c r="X842" s="13"/>
      <c r="Y842" s="13"/>
      <c r="Z842" s="13"/>
      <c r="AA842" s="13"/>
      <c r="AB842" s="13"/>
      <c r="AC842" s="13"/>
      <c r="AD842" s="13"/>
      <c r="AE842" s="13"/>
      <c r="AT842" s="257" t="s">
        <v>361</v>
      </c>
      <c r="AU842" s="257" t="s">
        <v>86</v>
      </c>
      <c r="AV842" s="13" t="s">
        <v>86</v>
      </c>
      <c r="AW842" s="13" t="s">
        <v>4</v>
      </c>
      <c r="AX842" s="13" t="s">
        <v>84</v>
      </c>
      <c r="AY842" s="257" t="s">
        <v>350</v>
      </c>
    </row>
    <row r="843" s="12" customFormat="1" ht="22.8" customHeight="1">
      <c r="A843" s="12"/>
      <c r="B843" s="213"/>
      <c r="C843" s="214"/>
      <c r="D843" s="215" t="s">
        <v>75</v>
      </c>
      <c r="E843" s="227" t="s">
        <v>456</v>
      </c>
      <c r="F843" s="227" t="s">
        <v>2073</v>
      </c>
      <c r="G843" s="214"/>
      <c r="H843" s="214"/>
      <c r="I843" s="217"/>
      <c r="J843" s="228">
        <f>BK843</f>
        <v>0</v>
      </c>
      <c r="K843" s="214"/>
      <c r="L843" s="219"/>
      <c r="M843" s="220"/>
      <c r="N843" s="221"/>
      <c r="O843" s="221"/>
      <c r="P843" s="222">
        <f>SUM(P844:P1095)</f>
        <v>0</v>
      </c>
      <c r="Q843" s="221"/>
      <c r="R843" s="222">
        <f>SUM(R844:R1095)</f>
        <v>682.81493923000005</v>
      </c>
      <c r="S843" s="221"/>
      <c r="T843" s="223">
        <f>SUM(T844:T1095)</f>
        <v>0</v>
      </c>
      <c r="U843" s="12"/>
      <c r="V843" s="12"/>
      <c r="W843" s="12"/>
      <c r="X843" s="12"/>
      <c r="Y843" s="12"/>
      <c r="Z843" s="12"/>
      <c r="AA843" s="12"/>
      <c r="AB843" s="12"/>
      <c r="AC843" s="12"/>
      <c r="AD843" s="12"/>
      <c r="AE843" s="12"/>
      <c r="AR843" s="224" t="s">
        <v>84</v>
      </c>
      <c r="AT843" s="225" t="s">
        <v>75</v>
      </c>
      <c r="AU843" s="225" t="s">
        <v>84</v>
      </c>
      <c r="AY843" s="224" t="s">
        <v>350</v>
      </c>
      <c r="BK843" s="226">
        <f>SUM(BK844:BK1095)</f>
        <v>0</v>
      </c>
    </row>
    <row r="844" s="2" customFormat="1" ht="24.15" customHeight="1">
      <c r="A844" s="39"/>
      <c r="B844" s="40"/>
      <c r="C844" s="229" t="s">
        <v>2074</v>
      </c>
      <c r="D844" s="229" t="s">
        <v>352</v>
      </c>
      <c r="E844" s="230" t="s">
        <v>2075</v>
      </c>
      <c r="F844" s="231" t="s">
        <v>2076</v>
      </c>
      <c r="G844" s="232" t="s">
        <v>355</v>
      </c>
      <c r="H844" s="233">
        <v>1195.4970000000001</v>
      </c>
      <c r="I844" s="234"/>
      <c r="J844" s="235">
        <f>ROUND(I844*H844,2)</f>
        <v>0</v>
      </c>
      <c r="K844" s="231" t="s">
        <v>356</v>
      </c>
      <c r="L844" s="45"/>
      <c r="M844" s="236" t="s">
        <v>1</v>
      </c>
      <c r="N844" s="237" t="s">
        <v>41</v>
      </c>
      <c r="O844" s="92"/>
      <c r="P844" s="238">
        <f>O844*H844</f>
        <v>0</v>
      </c>
      <c r="Q844" s="238">
        <v>0.00025999999999999998</v>
      </c>
      <c r="R844" s="238">
        <f>Q844*H844</f>
        <v>0.31082922000000002</v>
      </c>
      <c r="S844" s="238">
        <v>0</v>
      </c>
      <c r="T844" s="239">
        <f>S844*H844</f>
        <v>0</v>
      </c>
      <c r="U844" s="39"/>
      <c r="V844" s="39"/>
      <c r="W844" s="39"/>
      <c r="X844" s="39"/>
      <c r="Y844" s="39"/>
      <c r="Z844" s="39"/>
      <c r="AA844" s="39"/>
      <c r="AB844" s="39"/>
      <c r="AC844" s="39"/>
      <c r="AD844" s="39"/>
      <c r="AE844" s="39"/>
      <c r="AR844" s="240" t="s">
        <v>357</v>
      </c>
      <c r="AT844" s="240" t="s">
        <v>352</v>
      </c>
      <c r="AU844" s="240" t="s">
        <v>86</v>
      </c>
      <c r="AY844" s="18" t="s">
        <v>350</v>
      </c>
      <c r="BE844" s="241">
        <f>IF(N844="základní",J844,0)</f>
        <v>0</v>
      </c>
      <c r="BF844" s="241">
        <f>IF(N844="snížená",J844,0)</f>
        <v>0</v>
      </c>
      <c r="BG844" s="241">
        <f>IF(N844="zákl. přenesená",J844,0)</f>
        <v>0</v>
      </c>
      <c r="BH844" s="241">
        <f>IF(N844="sníž. přenesená",J844,0)</f>
        <v>0</v>
      </c>
      <c r="BI844" s="241">
        <f>IF(N844="nulová",J844,0)</f>
        <v>0</v>
      </c>
      <c r="BJ844" s="18" t="s">
        <v>84</v>
      </c>
      <c r="BK844" s="241">
        <f>ROUND(I844*H844,2)</f>
        <v>0</v>
      </c>
      <c r="BL844" s="18" t="s">
        <v>357</v>
      </c>
      <c r="BM844" s="240" t="s">
        <v>2077</v>
      </c>
    </row>
    <row r="845" s="2" customFormat="1">
      <c r="A845" s="39"/>
      <c r="B845" s="40"/>
      <c r="C845" s="41"/>
      <c r="D845" s="242" t="s">
        <v>359</v>
      </c>
      <c r="E845" s="41"/>
      <c r="F845" s="243" t="s">
        <v>2078</v>
      </c>
      <c r="G845" s="41"/>
      <c r="H845" s="41"/>
      <c r="I845" s="244"/>
      <c r="J845" s="41"/>
      <c r="K845" s="41"/>
      <c r="L845" s="45"/>
      <c r="M845" s="245"/>
      <c r="N845" s="246"/>
      <c r="O845" s="92"/>
      <c r="P845" s="92"/>
      <c r="Q845" s="92"/>
      <c r="R845" s="92"/>
      <c r="S845" s="92"/>
      <c r="T845" s="93"/>
      <c r="U845" s="39"/>
      <c r="V845" s="39"/>
      <c r="W845" s="39"/>
      <c r="X845" s="39"/>
      <c r="Y845" s="39"/>
      <c r="Z845" s="39"/>
      <c r="AA845" s="39"/>
      <c r="AB845" s="39"/>
      <c r="AC845" s="39"/>
      <c r="AD845" s="39"/>
      <c r="AE845" s="39"/>
      <c r="AT845" s="18" t="s">
        <v>359</v>
      </c>
      <c r="AU845" s="18" t="s">
        <v>86</v>
      </c>
    </row>
    <row r="846" s="13" customFormat="1">
      <c r="A846" s="13"/>
      <c r="B846" s="247"/>
      <c r="C846" s="248"/>
      <c r="D846" s="242" t="s">
        <v>361</v>
      </c>
      <c r="E846" s="249" t="s">
        <v>1</v>
      </c>
      <c r="F846" s="250" t="s">
        <v>2079</v>
      </c>
      <c r="G846" s="248"/>
      <c r="H846" s="251">
        <v>88.902000000000001</v>
      </c>
      <c r="I846" s="252"/>
      <c r="J846" s="248"/>
      <c r="K846" s="248"/>
      <c r="L846" s="253"/>
      <c r="M846" s="254"/>
      <c r="N846" s="255"/>
      <c r="O846" s="255"/>
      <c r="P846" s="255"/>
      <c r="Q846" s="255"/>
      <c r="R846" s="255"/>
      <c r="S846" s="255"/>
      <c r="T846" s="256"/>
      <c r="U846" s="13"/>
      <c r="V846" s="13"/>
      <c r="W846" s="13"/>
      <c r="X846" s="13"/>
      <c r="Y846" s="13"/>
      <c r="Z846" s="13"/>
      <c r="AA846" s="13"/>
      <c r="AB846" s="13"/>
      <c r="AC846" s="13"/>
      <c r="AD846" s="13"/>
      <c r="AE846" s="13"/>
      <c r="AT846" s="257" t="s">
        <v>361</v>
      </c>
      <c r="AU846" s="257" t="s">
        <v>86</v>
      </c>
      <c r="AV846" s="13" t="s">
        <v>86</v>
      </c>
      <c r="AW846" s="13" t="s">
        <v>32</v>
      </c>
      <c r="AX846" s="13" t="s">
        <v>76</v>
      </c>
      <c r="AY846" s="257" t="s">
        <v>350</v>
      </c>
    </row>
    <row r="847" s="13" customFormat="1">
      <c r="A847" s="13"/>
      <c r="B847" s="247"/>
      <c r="C847" s="248"/>
      <c r="D847" s="242" t="s">
        <v>361</v>
      </c>
      <c r="E847" s="249" t="s">
        <v>1</v>
      </c>
      <c r="F847" s="250" t="s">
        <v>2080</v>
      </c>
      <c r="G847" s="248"/>
      <c r="H847" s="251">
        <v>34.274000000000001</v>
      </c>
      <c r="I847" s="252"/>
      <c r="J847" s="248"/>
      <c r="K847" s="248"/>
      <c r="L847" s="253"/>
      <c r="M847" s="254"/>
      <c r="N847" s="255"/>
      <c r="O847" s="255"/>
      <c r="P847" s="255"/>
      <c r="Q847" s="255"/>
      <c r="R847" s="255"/>
      <c r="S847" s="255"/>
      <c r="T847" s="256"/>
      <c r="U847" s="13"/>
      <c r="V847" s="13"/>
      <c r="W847" s="13"/>
      <c r="X847" s="13"/>
      <c r="Y847" s="13"/>
      <c r="Z847" s="13"/>
      <c r="AA847" s="13"/>
      <c r="AB847" s="13"/>
      <c r="AC847" s="13"/>
      <c r="AD847" s="13"/>
      <c r="AE847" s="13"/>
      <c r="AT847" s="257" t="s">
        <v>361</v>
      </c>
      <c r="AU847" s="257" t="s">
        <v>86</v>
      </c>
      <c r="AV847" s="13" t="s">
        <v>86</v>
      </c>
      <c r="AW847" s="13" t="s">
        <v>32</v>
      </c>
      <c r="AX847" s="13" t="s">
        <v>76</v>
      </c>
      <c r="AY847" s="257" t="s">
        <v>350</v>
      </c>
    </row>
    <row r="848" s="13" customFormat="1">
      <c r="A848" s="13"/>
      <c r="B848" s="247"/>
      <c r="C848" s="248"/>
      <c r="D848" s="242" t="s">
        <v>361</v>
      </c>
      <c r="E848" s="249" t="s">
        <v>1</v>
      </c>
      <c r="F848" s="250" t="s">
        <v>2081</v>
      </c>
      <c r="G848" s="248"/>
      <c r="H848" s="251">
        <v>174.58000000000001</v>
      </c>
      <c r="I848" s="252"/>
      <c r="J848" s="248"/>
      <c r="K848" s="248"/>
      <c r="L848" s="253"/>
      <c r="M848" s="254"/>
      <c r="N848" s="255"/>
      <c r="O848" s="255"/>
      <c r="P848" s="255"/>
      <c r="Q848" s="255"/>
      <c r="R848" s="255"/>
      <c r="S848" s="255"/>
      <c r="T848" s="256"/>
      <c r="U848" s="13"/>
      <c r="V848" s="13"/>
      <c r="W848" s="13"/>
      <c r="X848" s="13"/>
      <c r="Y848" s="13"/>
      <c r="Z848" s="13"/>
      <c r="AA848" s="13"/>
      <c r="AB848" s="13"/>
      <c r="AC848" s="13"/>
      <c r="AD848" s="13"/>
      <c r="AE848" s="13"/>
      <c r="AT848" s="257" t="s">
        <v>361</v>
      </c>
      <c r="AU848" s="257" t="s">
        <v>86</v>
      </c>
      <c r="AV848" s="13" t="s">
        <v>86</v>
      </c>
      <c r="AW848" s="13" t="s">
        <v>32</v>
      </c>
      <c r="AX848" s="13" t="s">
        <v>76</v>
      </c>
      <c r="AY848" s="257" t="s">
        <v>350</v>
      </c>
    </row>
    <row r="849" s="13" customFormat="1">
      <c r="A849" s="13"/>
      <c r="B849" s="247"/>
      <c r="C849" s="248"/>
      <c r="D849" s="242" t="s">
        <v>361</v>
      </c>
      <c r="E849" s="249" t="s">
        <v>1</v>
      </c>
      <c r="F849" s="250" t="s">
        <v>2082</v>
      </c>
      <c r="G849" s="248"/>
      <c r="H849" s="251">
        <v>78.299999999999997</v>
      </c>
      <c r="I849" s="252"/>
      <c r="J849" s="248"/>
      <c r="K849" s="248"/>
      <c r="L849" s="253"/>
      <c r="M849" s="254"/>
      <c r="N849" s="255"/>
      <c r="O849" s="255"/>
      <c r="P849" s="255"/>
      <c r="Q849" s="255"/>
      <c r="R849" s="255"/>
      <c r="S849" s="255"/>
      <c r="T849" s="256"/>
      <c r="U849" s="13"/>
      <c r="V849" s="13"/>
      <c r="W849" s="13"/>
      <c r="X849" s="13"/>
      <c r="Y849" s="13"/>
      <c r="Z849" s="13"/>
      <c r="AA849" s="13"/>
      <c r="AB849" s="13"/>
      <c r="AC849" s="13"/>
      <c r="AD849" s="13"/>
      <c r="AE849" s="13"/>
      <c r="AT849" s="257" t="s">
        <v>361</v>
      </c>
      <c r="AU849" s="257" t="s">
        <v>86</v>
      </c>
      <c r="AV849" s="13" t="s">
        <v>86</v>
      </c>
      <c r="AW849" s="13" t="s">
        <v>32</v>
      </c>
      <c r="AX849" s="13" t="s">
        <v>76</v>
      </c>
      <c r="AY849" s="257" t="s">
        <v>350</v>
      </c>
    </row>
    <row r="850" s="13" customFormat="1">
      <c r="A850" s="13"/>
      <c r="B850" s="247"/>
      <c r="C850" s="248"/>
      <c r="D850" s="242" t="s">
        <v>361</v>
      </c>
      <c r="E850" s="249" t="s">
        <v>1</v>
      </c>
      <c r="F850" s="250" t="s">
        <v>2083</v>
      </c>
      <c r="G850" s="248"/>
      <c r="H850" s="251">
        <v>205.934</v>
      </c>
      <c r="I850" s="252"/>
      <c r="J850" s="248"/>
      <c r="K850" s="248"/>
      <c r="L850" s="253"/>
      <c r="M850" s="254"/>
      <c r="N850" s="255"/>
      <c r="O850" s="255"/>
      <c r="P850" s="255"/>
      <c r="Q850" s="255"/>
      <c r="R850" s="255"/>
      <c r="S850" s="255"/>
      <c r="T850" s="256"/>
      <c r="U850" s="13"/>
      <c r="V850" s="13"/>
      <c r="W850" s="13"/>
      <c r="X850" s="13"/>
      <c r="Y850" s="13"/>
      <c r="Z850" s="13"/>
      <c r="AA850" s="13"/>
      <c r="AB850" s="13"/>
      <c r="AC850" s="13"/>
      <c r="AD850" s="13"/>
      <c r="AE850" s="13"/>
      <c r="AT850" s="257" t="s">
        <v>361</v>
      </c>
      <c r="AU850" s="257" t="s">
        <v>86</v>
      </c>
      <c r="AV850" s="13" t="s">
        <v>86</v>
      </c>
      <c r="AW850" s="13" t="s">
        <v>32</v>
      </c>
      <c r="AX850" s="13" t="s">
        <v>76</v>
      </c>
      <c r="AY850" s="257" t="s">
        <v>350</v>
      </c>
    </row>
    <row r="851" s="13" customFormat="1">
      <c r="A851" s="13"/>
      <c r="B851" s="247"/>
      <c r="C851" s="248"/>
      <c r="D851" s="242" t="s">
        <v>361</v>
      </c>
      <c r="E851" s="249" t="s">
        <v>1</v>
      </c>
      <c r="F851" s="250" t="s">
        <v>2084</v>
      </c>
      <c r="G851" s="248"/>
      <c r="H851" s="251">
        <v>613.50699999999995</v>
      </c>
      <c r="I851" s="252"/>
      <c r="J851" s="248"/>
      <c r="K851" s="248"/>
      <c r="L851" s="253"/>
      <c r="M851" s="254"/>
      <c r="N851" s="255"/>
      <c r="O851" s="255"/>
      <c r="P851" s="255"/>
      <c r="Q851" s="255"/>
      <c r="R851" s="255"/>
      <c r="S851" s="255"/>
      <c r="T851" s="256"/>
      <c r="U851" s="13"/>
      <c r="V851" s="13"/>
      <c r="W851" s="13"/>
      <c r="X851" s="13"/>
      <c r="Y851" s="13"/>
      <c r="Z851" s="13"/>
      <c r="AA851" s="13"/>
      <c r="AB851" s="13"/>
      <c r="AC851" s="13"/>
      <c r="AD851" s="13"/>
      <c r="AE851" s="13"/>
      <c r="AT851" s="257" t="s">
        <v>361</v>
      </c>
      <c r="AU851" s="257" t="s">
        <v>86</v>
      </c>
      <c r="AV851" s="13" t="s">
        <v>86</v>
      </c>
      <c r="AW851" s="13" t="s">
        <v>32</v>
      </c>
      <c r="AX851" s="13" t="s">
        <v>76</v>
      </c>
      <c r="AY851" s="257" t="s">
        <v>350</v>
      </c>
    </row>
    <row r="852" s="14" customFormat="1">
      <c r="A852" s="14"/>
      <c r="B852" s="258"/>
      <c r="C852" s="259"/>
      <c r="D852" s="242" t="s">
        <v>361</v>
      </c>
      <c r="E852" s="260" t="s">
        <v>1</v>
      </c>
      <c r="F852" s="261" t="s">
        <v>364</v>
      </c>
      <c r="G852" s="259"/>
      <c r="H852" s="262">
        <v>1195.4970000000001</v>
      </c>
      <c r="I852" s="263"/>
      <c r="J852" s="259"/>
      <c r="K852" s="259"/>
      <c r="L852" s="264"/>
      <c r="M852" s="265"/>
      <c r="N852" s="266"/>
      <c r="O852" s="266"/>
      <c r="P852" s="266"/>
      <c r="Q852" s="266"/>
      <c r="R852" s="266"/>
      <c r="S852" s="266"/>
      <c r="T852" s="267"/>
      <c r="U852" s="14"/>
      <c r="V852" s="14"/>
      <c r="W852" s="14"/>
      <c r="X852" s="14"/>
      <c r="Y852" s="14"/>
      <c r="Z852" s="14"/>
      <c r="AA852" s="14"/>
      <c r="AB852" s="14"/>
      <c r="AC852" s="14"/>
      <c r="AD852" s="14"/>
      <c r="AE852" s="14"/>
      <c r="AT852" s="268" t="s">
        <v>361</v>
      </c>
      <c r="AU852" s="268" t="s">
        <v>86</v>
      </c>
      <c r="AV852" s="14" t="s">
        <v>357</v>
      </c>
      <c r="AW852" s="14" t="s">
        <v>32</v>
      </c>
      <c r="AX852" s="14" t="s">
        <v>84</v>
      </c>
      <c r="AY852" s="268" t="s">
        <v>350</v>
      </c>
    </row>
    <row r="853" s="2" customFormat="1" ht="24.15" customHeight="1">
      <c r="A853" s="39"/>
      <c r="B853" s="40"/>
      <c r="C853" s="229" t="s">
        <v>2085</v>
      </c>
      <c r="D853" s="229" t="s">
        <v>352</v>
      </c>
      <c r="E853" s="230" t="s">
        <v>2086</v>
      </c>
      <c r="F853" s="231" t="s">
        <v>2087</v>
      </c>
      <c r="G853" s="232" t="s">
        <v>355</v>
      </c>
      <c r="H853" s="233">
        <v>144.86000000000001</v>
      </c>
      <c r="I853" s="234"/>
      <c r="J853" s="235">
        <f>ROUND(I853*H853,2)</f>
        <v>0</v>
      </c>
      <c r="K853" s="231" t="s">
        <v>356</v>
      </c>
      <c r="L853" s="45"/>
      <c r="M853" s="236" t="s">
        <v>1</v>
      </c>
      <c r="N853" s="237" t="s">
        <v>41</v>
      </c>
      <c r="O853" s="92"/>
      <c r="P853" s="238">
        <f>O853*H853</f>
        <v>0</v>
      </c>
      <c r="Q853" s="238">
        <v>0.00068999999999999997</v>
      </c>
      <c r="R853" s="238">
        <f>Q853*H853</f>
        <v>0.099953399999999998</v>
      </c>
      <c r="S853" s="238">
        <v>0</v>
      </c>
      <c r="T853" s="239">
        <f>S853*H853</f>
        <v>0</v>
      </c>
      <c r="U853" s="39"/>
      <c r="V853" s="39"/>
      <c r="W853" s="39"/>
      <c r="X853" s="39"/>
      <c r="Y853" s="39"/>
      <c r="Z853" s="39"/>
      <c r="AA853" s="39"/>
      <c r="AB853" s="39"/>
      <c r="AC853" s="39"/>
      <c r="AD853" s="39"/>
      <c r="AE853" s="39"/>
      <c r="AR853" s="240" t="s">
        <v>357</v>
      </c>
      <c r="AT853" s="240" t="s">
        <v>352</v>
      </c>
      <c r="AU853" s="240" t="s">
        <v>86</v>
      </c>
      <c r="AY853" s="18" t="s">
        <v>350</v>
      </c>
      <c r="BE853" s="241">
        <f>IF(N853="základní",J853,0)</f>
        <v>0</v>
      </c>
      <c r="BF853" s="241">
        <f>IF(N853="snížená",J853,0)</f>
        <v>0</v>
      </c>
      <c r="BG853" s="241">
        <f>IF(N853="zákl. přenesená",J853,0)</f>
        <v>0</v>
      </c>
      <c r="BH853" s="241">
        <f>IF(N853="sníž. přenesená",J853,0)</f>
        <v>0</v>
      </c>
      <c r="BI853" s="241">
        <f>IF(N853="nulová",J853,0)</f>
        <v>0</v>
      </c>
      <c r="BJ853" s="18" t="s">
        <v>84</v>
      </c>
      <c r="BK853" s="241">
        <f>ROUND(I853*H853,2)</f>
        <v>0</v>
      </c>
      <c r="BL853" s="18" t="s">
        <v>357</v>
      </c>
      <c r="BM853" s="240" t="s">
        <v>2088</v>
      </c>
    </row>
    <row r="854" s="2" customFormat="1">
      <c r="A854" s="39"/>
      <c r="B854" s="40"/>
      <c r="C854" s="41"/>
      <c r="D854" s="242" t="s">
        <v>359</v>
      </c>
      <c r="E854" s="41"/>
      <c r="F854" s="243" t="s">
        <v>2089</v>
      </c>
      <c r="G854" s="41"/>
      <c r="H854" s="41"/>
      <c r="I854" s="244"/>
      <c r="J854" s="41"/>
      <c r="K854" s="41"/>
      <c r="L854" s="45"/>
      <c r="M854" s="245"/>
      <c r="N854" s="246"/>
      <c r="O854" s="92"/>
      <c r="P854" s="92"/>
      <c r="Q854" s="92"/>
      <c r="R854" s="92"/>
      <c r="S854" s="92"/>
      <c r="T854" s="93"/>
      <c r="U854" s="39"/>
      <c r="V854" s="39"/>
      <c r="W854" s="39"/>
      <c r="X854" s="39"/>
      <c r="Y854" s="39"/>
      <c r="Z854" s="39"/>
      <c r="AA854" s="39"/>
      <c r="AB854" s="39"/>
      <c r="AC854" s="39"/>
      <c r="AD854" s="39"/>
      <c r="AE854" s="39"/>
      <c r="AT854" s="18" t="s">
        <v>359</v>
      </c>
      <c r="AU854" s="18" t="s">
        <v>86</v>
      </c>
    </row>
    <row r="855" s="13" customFormat="1">
      <c r="A855" s="13"/>
      <c r="B855" s="247"/>
      <c r="C855" s="248"/>
      <c r="D855" s="242" t="s">
        <v>361</v>
      </c>
      <c r="E855" s="249" t="s">
        <v>1</v>
      </c>
      <c r="F855" s="250" t="s">
        <v>2090</v>
      </c>
      <c r="G855" s="248"/>
      <c r="H855" s="251">
        <v>144.86000000000001</v>
      </c>
      <c r="I855" s="252"/>
      <c r="J855" s="248"/>
      <c r="K855" s="248"/>
      <c r="L855" s="253"/>
      <c r="M855" s="254"/>
      <c r="N855" s="255"/>
      <c r="O855" s="255"/>
      <c r="P855" s="255"/>
      <c r="Q855" s="255"/>
      <c r="R855" s="255"/>
      <c r="S855" s="255"/>
      <c r="T855" s="256"/>
      <c r="U855" s="13"/>
      <c r="V855" s="13"/>
      <c r="W855" s="13"/>
      <c r="X855" s="13"/>
      <c r="Y855" s="13"/>
      <c r="Z855" s="13"/>
      <c r="AA855" s="13"/>
      <c r="AB855" s="13"/>
      <c r="AC855" s="13"/>
      <c r="AD855" s="13"/>
      <c r="AE855" s="13"/>
      <c r="AT855" s="257" t="s">
        <v>361</v>
      </c>
      <c r="AU855" s="257" t="s">
        <v>86</v>
      </c>
      <c r="AV855" s="13" t="s">
        <v>86</v>
      </c>
      <c r="AW855" s="13" t="s">
        <v>32</v>
      </c>
      <c r="AX855" s="13" t="s">
        <v>84</v>
      </c>
      <c r="AY855" s="257" t="s">
        <v>350</v>
      </c>
    </row>
    <row r="856" s="2" customFormat="1" ht="24.15" customHeight="1">
      <c r="A856" s="39"/>
      <c r="B856" s="40"/>
      <c r="C856" s="229" t="s">
        <v>2091</v>
      </c>
      <c r="D856" s="229" t="s">
        <v>352</v>
      </c>
      <c r="E856" s="230" t="s">
        <v>2092</v>
      </c>
      <c r="F856" s="231" t="s">
        <v>2093</v>
      </c>
      <c r="G856" s="232" t="s">
        <v>355</v>
      </c>
      <c r="H856" s="233">
        <v>989.56299999999999</v>
      </c>
      <c r="I856" s="234"/>
      <c r="J856" s="235">
        <f>ROUND(I856*H856,2)</f>
        <v>0</v>
      </c>
      <c r="K856" s="231" t="s">
        <v>356</v>
      </c>
      <c r="L856" s="45"/>
      <c r="M856" s="236" t="s">
        <v>1</v>
      </c>
      <c r="N856" s="237" t="s">
        <v>41</v>
      </c>
      <c r="O856" s="92"/>
      <c r="P856" s="238">
        <f>O856*H856</f>
        <v>0</v>
      </c>
      <c r="Q856" s="238">
        <v>0.0040000000000000001</v>
      </c>
      <c r="R856" s="238">
        <f>Q856*H856</f>
        <v>3.9582519999999999</v>
      </c>
      <c r="S856" s="238">
        <v>0</v>
      </c>
      <c r="T856" s="239">
        <f>S856*H856</f>
        <v>0</v>
      </c>
      <c r="U856" s="39"/>
      <c r="V856" s="39"/>
      <c r="W856" s="39"/>
      <c r="X856" s="39"/>
      <c r="Y856" s="39"/>
      <c r="Z856" s="39"/>
      <c r="AA856" s="39"/>
      <c r="AB856" s="39"/>
      <c r="AC856" s="39"/>
      <c r="AD856" s="39"/>
      <c r="AE856" s="39"/>
      <c r="AR856" s="240" t="s">
        <v>357</v>
      </c>
      <c r="AT856" s="240" t="s">
        <v>352</v>
      </c>
      <c r="AU856" s="240" t="s">
        <v>86</v>
      </c>
      <c r="AY856" s="18" t="s">
        <v>350</v>
      </c>
      <c r="BE856" s="241">
        <f>IF(N856="základní",J856,0)</f>
        <v>0</v>
      </c>
      <c r="BF856" s="241">
        <f>IF(N856="snížená",J856,0)</f>
        <v>0</v>
      </c>
      <c r="BG856" s="241">
        <f>IF(N856="zákl. přenesená",J856,0)</f>
        <v>0</v>
      </c>
      <c r="BH856" s="241">
        <f>IF(N856="sníž. přenesená",J856,0)</f>
        <v>0</v>
      </c>
      <c r="BI856" s="241">
        <f>IF(N856="nulová",J856,0)</f>
        <v>0</v>
      </c>
      <c r="BJ856" s="18" t="s">
        <v>84</v>
      </c>
      <c r="BK856" s="241">
        <f>ROUND(I856*H856,2)</f>
        <v>0</v>
      </c>
      <c r="BL856" s="18" t="s">
        <v>357</v>
      </c>
      <c r="BM856" s="240" t="s">
        <v>2094</v>
      </c>
    </row>
    <row r="857" s="2" customFormat="1">
      <c r="A857" s="39"/>
      <c r="B857" s="40"/>
      <c r="C857" s="41"/>
      <c r="D857" s="242" t="s">
        <v>359</v>
      </c>
      <c r="E857" s="41"/>
      <c r="F857" s="243" t="s">
        <v>2095</v>
      </c>
      <c r="G857" s="41"/>
      <c r="H857" s="41"/>
      <c r="I857" s="244"/>
      <c r="J857" s="41"/>
      <c r="K857" s="41"/>
      <c r="L857" s="45"/>
      <c r="M857" s="245"/>
      <c r="N857" s="246"/>
      <c r="O857" s="92"/>
      <c r="P857" s="92"/>
      <c r="Q857" s="92"/>
      <c r="R857" s="92"/>
      <c r="S857" s="92"/>
      <c r="T857" s="93"/>
      <c r="U857" s="39"/>
      <c r="V857" s="39"/>
      <c r="W857" s="39"/>
      <c r="X857" s="39"/>
      <c r="Y857" s="39"/>
      <c r="Z857" s="39"/>
      <c r="AA857" s="39"/>
      <c r="AB857" s="39"/>
      <c r="AC857" s="39"/>
      <c r="AD857" s="39"/>
      <c r="AE857" s="39"/>
      <c r="AT857" s="18" t="s">
        <v>359</v>
      </c>
      <c r="AU857" s="18" t="s">
        <v>86</v>
      </c>
    </row>
    <row r="858" s="13" customFormat="1">
      <c r="A858" s="13"/>
      <c r="B858" s="247"/>
      <c r="C858" s="248"/>
      <c r="D858" s="242" t="s">
        <v>361</v>
      </c>
      <c r="E858" s="249" t="s">
        <v>1</v>
      </c>
      <c r="F858" s="250" t="s">
        <v>2079</v>
      </c>
      <c r="G858" s="248"/>
      <c r="H858" s="251">
        <v>88.902000000000001</v>
      </c>
      <c r="I858" s="252"/>
      <c r="J858" s="248"/>
      <c r="K858" s="248"/>
      <c r="L858" s="253"/>
      <c r="M858" s="254"/>
      <c r="N858" s="255"/>
      <c r="O858" s="255"/>
      <c r="P858" s="255"/>
      <c r="Q858" s="255"/>
      <c r="R858" s="255"/>
      <c r="S858" s="255"/>
      <c r="T858" s="256"/>
      <c r="U858" s="13"/>
      <c r="V858" s="13"/>
      <c r="W858" s="13"/>
      <c r="X858" s="13"/>
      <c r="Y858" s="13"/>
      <c r="Z858" s="13"/>
      <c r="AA858" s="13"/>
      <c r="AB858" s="13"/>
      <c r="AC858" s="13"/>
      <c r="AD858" s="13"/>
      <c r="AE858" s="13"/>
      <c r="AT858" s="257" t="s">
        <v>361</v>
      </c>
      <c r="AU858" s="257" t="s">
        <v>86</v>
      </c>
      <c r="AV858" s="13" t="s">
        <v>86</v>
      </c>
      <c r="AW858" s="13" t="s">
        <v>32</v>
      </c>
      <c r="AX858" s="13" t="s">
        <v>76</v>
      </c>
      <c r="AY858" s="257" t="s">
        <v>350</v>
      </c>
    </row>
    <row r="859" s="13" customFormat="1">
      <c r="A859" s="13"/>
      <c r="B859" s="247"/>
      <c r="C859" s="248"/>
      <c r="D859" s="242" t="s">
        <v>361</v>
      </c>
      <c r="E859" s="249" t="s">
        <v>1</v>
      </c>
      <c r="F859" s="250" t="s">
        <v>2080</v>
      </c>
      <c r="G859" s="248"/>
      <c r="H859" s="251">
        <v>34.274000000000001</v>
      </c>
      <c r="I859" s="252"/>
      <c r="J859" s="248"/>
      <c r="K859" s="248"/>
      <c r="L859" s="253"/>
      <c r="M859" s="254"/>
      <c r="N859" s="255"/>
      <c r="O859" s="255"/>
      <c r="P859" s="255"/>
      <c r="Q859" s="255"/>
      <c r="R859" s="255"/>
      <c r="S859" s="255"/>
      <c r="T859" s="256"/>
      <c r="U859" s="13"/>
      <c r="V859" s="13"/>
      <c r="W859" s="13"/>
      <c r="X859" s="13"/>
      <c r="Y859" s="13"/>
      <c r="Z859" s="13"/>
      <c r="AA859" s="13"/>
      <c r="AB859" s="13"/>
      <c r="AC859" s="13"/>
      <c r="AD859" s="13"/>
      <c r="AE859" s="13"/>
      <c r="AT859" s="257" t="s">
        <v>361</v>
      </c>
      <c r="AU859" s="257" t="s">
        <v>86</v>
      </c>
      <c r="AV859" s="13" t="s">
        <v>86</v>
      </c>
      <c r="AW859" s="13" t="s">
        <v>32</v>
      </c>
      <c r="AX859" s="13" t="s">
        <v>76</v>
      </c>
      <c r="AY859" s="257" t="s">
        <v>350</v>
      </c>
    </row>
    <row r="860" s="13" customFormat="1">
      <c r="A860" s="13"/>
      <c r="B860" s="247"/>
      <c r="C860" s="248"/>
      <c r="D860" s="242" t="s">
        <v>361</v>
      </c>
      <c r="E860" s="249" t="s">
        <v>1</v>
      </c>
      <c r="F860" s="250" t="s">
        <v>2081</v>
      </c>
      <c r="G860" s="248"/>
      <c r="H860" s="251">
        <v>174.58000000000001</v>
      </c>
      <c r="I860" s="252"/>
      <c r="J860" s="248"/>
      <c r="K860" s="248"/>
      <c r="L860" s="253"/>
      <c r="M860" s="254"/>
      <c r="N860" s="255"/>
      <c r="O860" s="255"/>
      <c r="P860" s="255"/>
      <c r="Q860" s="255"/>
      <c r="R860" s="255"/>
      <c r="S860" s="255"/>
      <c r="T860" s="256"/>
      <c r="U860" s="13"/>
      <c r="V860" s="13"/>
      <c r="W860" s="13"/>
      <c r="X860" s="13"/>
      <c r="Y860" s="13"/>
      <c r="Z860" s="13"/>
      <c r="AA860" s="13"/>
      <c r="AB860" s="13"/>
      <c r="AC860" s="13"/>
      <c r="AD860" s="13"/>
      <c r="AE860" s="13"/>
      <c r="AT860" s="257" t="s">
        <v>361</v>
      </c>
      <c r="AU860" s="257" t="s">
        <v>86</v>
      </c>
      <c r="AV860" s="13" t="s">
        <v>86</v>
      </c>
      <c r="AW860" s="13" t="s">
        <v>32</v>
      </c>
      <c r="AX860" s="13" t="s">
        <v>76</v>
      </c>
      <c r="AY860" s="257" t="s">
        <v>350</v>
      </c>
    </row>
    <row r="861" s="13" customFormat="1">
      <c r="A861" s="13"/>
      <c r="B861" s="247"/>
      <c r="C861" s="248"/>
      <c r="D861" s="242" t="s">
        <v>361</v>
      </c>
      <c r="E861" s="249" t="s">
        <v>1</v>
      </c>
      <c r="F861" s="250" t="s">
        <v>2082</v>
      </c>
      <c r="G861" s="248"/>
      <c r="H861" s="251">
        <v>78.299999999999997</v>
      </c>
      <c r="I861" s="252"/>
      <c r="J861" s="248"/>
      <c r="K861" s="248"/>
      <c r="L861" s="253"/>
      <c r="M861" s="254"/>
      <c r="N861" s="255"/>
      <c r="O861" s="255"/>
      <c r="P861" s="255"/>
      <c r="Q861" s="255"/>
      <c r="R861" s="255"/>
      <c r="S861" s="255"/>
      <c r="T861" s="256"/>
      <c r="U861" s="13"/>
      <c r="V861" s="13"/>
      <c r="W861" s="13"/>
      <c r="X861" s="13"/>
      <c r="Y861" s="13"/>
      <c r="Z861" s="13"/>
      <c r="AA861" s="13"/>
      <c r="AB861" s="13"/>
      <c r="AC861" s="13"/>
      <c r="AD861" s="13"/>
      <c r="AE861" s="13"/>
      <c r="AT861" s="257" t="s">
        <v>361</v>
      </c>
      <c r="AU861" s="257" t="s">
        <v>86</v>
      </c>
      <c r="AV861" s="13" t="s">
        <v>86</v>
      </c>
      <c r="AW861" s="13" t="s">
        <v>32</v>
      </c>
      <c r="AX861" s="13" t="s">
        <v>76</v>
      </c>
      <c r="AY861" s="257" t="s">
        <v>350</v>
      </c>
    </row>
    <row r="862" s="13" customFormat="1">
      <c r="A862" s="13"/>
      <c r="B862" s="247"/>
      <c r="C862" s="248"/>
      <c r="D862" s="242" t="s">
        <v>361</v>
      </c>
      <c r="E862" s="249" t="s">
        <v>1</v>
      </c>
      <c r="F862" s="250" t="s">
        <v>2084</v>
      </c>
      <c r="G862" s="248"/>
      <c r="H862" s="251">
        <v>613.50699999999995</v>
      </c>
      <c r="I862" s="252"/>
      <c r="J862" s="248"/>
      <c r="K862" s="248"/>
      <c r="L862" s="253"/>
      <c r="M862" s="254"/>
      <c r="N862" s="255"/>
      <c r="O862" s="255"/>
      <c r="P862" s="255"/>
      <c r="Q862" s="255"/>
      <c r="R862" s="255"/>
      <c r="S862" s="255"/>
      <c r="T862" s="256"/>
      <c r="U862" s="13"/>
      <c r="V862" s="13"/>
      <c r="W862" s="13"/>
      <c r="X862" s="13"/>
      <c r="Y862" s="13"/>
      <c r="Z862" s="13"/>
      <c r="AA862" s="13"/>
      <c r="AB862" s="13"/>
      <c r="AC862" s="13"/>
      <c r="AD862" s="13"/>
      <c r="AE862" s="13"/>
      <c r="AT862" s="257" t="s">
        <v>361</v>
      </c>
      <c r="AU862" s="257" t="s">
        <v>86</v>
      </c>
      <c r="AV862" s="13" t="s">
        <v>86</v>
      </c>
      <c r="AW862" s="13" t="s">
        <v>32</v>
      </c>
      <c r="AX862" s="13" t="s">
        <v>76</v>
      </c>
      <c r="AY862" s="257" t="s">
        <v>350</v>
      </c>
    </row>
    <row r="863" s="14" customFormat="1">
      <c r="A863" s="14"/>
      <c r="B863" s="258"/>
      <c r="C863" s="259"/>
      <c r="D863" s="242" t="s">
        <v>361</v>
      </c>
      <c r="E863" s="260" t="s">
        <v>1</v>
      </c>
      <c r="F863" s="261" t="s">
        <v>364</v>
      </c>
      <c r="G863" s="259"/>
      <c r="H863" s="262">
        <v>989.56299999999999</v>
      </c>
      <c r="I863" s="263"/>
      <c r="J863" s="259"/>
      <c r="K863" s="259"/>
      <c r="L863" s="264"/>
      <c r="M863" s="265"/>
      <c r="N863" s="266"/>
      <c r="O863" s="266"/>
      <c r="P863" s="266"/>
      <c r="Q863" s="266"/>
      <c r="R863" s="266"/>
      <c r="S863" s="266"/>
      <c r="T863" s="267"/>
      <c r="U863" s="14"/>
      <c r="V863" s="14"/>
      <c r="W863" s="14"/>
      <c r="X863" s="14"/>
      <c r="Y863" s="14"/>
      <c r="Z863" s="14"/>
      <c r="AA863" s="14"/>
      <c r="AB863" s="14"/>
      <c r="AC863" s="14"/>
      <c r="AD863" s="14"/>
      <c r="AE863" s="14"/>
      <c r="AT863" s="268" t="s">
        <v>361</v>
      </c>
      <c r="AU863" s="268" t="s">
        <v>86</v>
      </c>
      <c r="AV863" s="14" t="s">
        <v>357</v>
      </c>
      <c r="AW863" s="14" t="s">
        <v>32</v>
      </c>
      <c r="AX863" s="14" t="s">
        <v>84</v>
      </c>
      <c r="AY863" s="268" t="s">
        <v>350</v>
      </c>
    </row>
    <row r="864" s="2" customFormat="1" ht="24.15" customHeight="1">
      <c r="A864" s="39"/>
      <c r="B864" s="40"/>
      <c r="C864" s="229" t="s">
        <v>2096</v>
      </c>
      <c r="D864" s="229" t="s">
        <v>352</v>
      </c>
      <c r="E864" s="230" t="s">
        <v>2097</v>
      </c>
      <c r="F864" s="231" t="s">
        <v>2098</v>
      </c>
      <c r="G864" s="232" t="s">
        <v>355</v>
      </c>
      <c r="H864" s="233">
        <v>845.13400000000001</v>
      </c>
      <c r="I864" s="234"/>
      <c r="J864" s="235">
        <f>ROUND(I864*H864,2)</f>
        <v>0</v>
      </c>
      <c r="K864" s="231" t="s">
        <v>1</v>
      </c>
      <c r="L864" s="45"/>
      <c r="M864" s="236" t="s">
        <v>1</v>
      </c>
      <c r="N864" s="237" t="s">
        <v>41</v>
      </c>
      <c r="O864" s="92"/>
      <c r="P864" s="238">
        <f>O864*H864</f>
        <v>0</v>
      </c>
      <c r="Q864" s="238">
        <v>0.017330000000000002</v>
      </c>
      <c r="R864" s="238">
        <f>Q864*H864</f>
        <v>14.646172220000002</v>
      </c>
      <c r="S864" s="238">
        <v>0</v>
      </c>
      <c r="T864" s="239">
        <f>S864*H864</f>
        <v>0</v>
      </c>
      <c r="U864" s="39"/>
      <c r="V864" s="39"/>
      <c r="W864" s="39"/>
      <c r="X864" s="39"/>
      <c r="Y864" s="39"/>
      <c r="Z864" s="39"/>
      <c r="AA864" s="39"/>
      <c r="AB864" s="39"/>
      <c r="AC864" s="39"/>
      <c r="AD864" s="39"/>
      <c r="AE864" s="39"/>
      <c r="AR864" s="240" t="s">
        <v>357</v>
      </c>
      <c r="AT864" s="240" t="s">
        <v>352</v>
      </c>
      <c r="AU864" s="240" t="s">
        <v>86</v>
      </c>
      <c r="AY864" s="18" t="s">
        <v>350</v>
      </c>
      <c r="BE864" s="241">
        <f>IF(N864="základní",J864,0)</f>
        <v>0</v>
      </c>
      <c r="BF864" s="241">
        <f>IF(N864="snížená",J864,0)</f>
        <v>0</v>
      </c>
      <c r="BG864" s="241">
        <f>IF(N864="zákl. přenesená",J864,0)</f>
        <v>0</v>
      </c>
      <c r="BH864" s="241">
        <f>IF(N864="sníž. přenesená",J864,0)</f>
        <v>0</v>
      </c>
      <c r="BI864" s="241">
        <f>IF(N864="nulová",J864,0)</f>
        <v>0</v>
      </c>
      <c r="BJ864" s="18" t="s">
        <v>84</v>
      </c>
      <c r="BK864" s="241">
        <f>ROUND(I864*H864,2)</f>
        <v>0</v>
      </c>
      <c r="BL864" s="18" t="s">
        <v>357</v>
      </c>
      <c r="BM864" s="240" t="s">
        <v>2099</v>
      </c>
    </row>
    <row r="865" s="2" customFormat="1">
      <c r="A865" s="39"/>
      <c r="B865" s="40"/>
      <c r="C865" s="41"/>
      <c r="D865" s="242" t="s">
        <v>359</v>
      </c>
      <c r="E865" s="41"/>
      <c r="F865" s="243" t="s">
        <v>2100</v>
      </c>
      <c r="G865" s="41"/>
      <c r="H865" s="41"/>
      <c r="I865" s="244"/>
      <c r="J865" s="41"/>
      <c r="K865" s="41"/>
      <c r="L865" s="45"/>
      <c r="M865" s="245"/>
      <c r="N865" s="246"/>
      <c r="O865" s="92"/>
      <c r="P865" s="92"/>
      <c r="Q865" s="92"/>
      <c r="R865" s="92"/>
      <c r="S865" s="92"/>
      <c r="T865" s="93"/>
      <c r="U865" s="39"/>
      <c r="V865" s="39"/>
      <c r="W865" s="39"/>
      <c r="X865" s="39"/>
      <c r="Y865" s="39"/>
      <c r="Z865" s="39"/>
      <c r="AA865" s="39"/>
      <c r="AB865" s="39"/>
      <c r="AC865" s="39"/>
      <c r="AD865" s="39"/>
      <c r="AE865" s="39"/>
      <c r="AT865" s="18" t="s">
        <v>359</v>
      </c>
      <c r="AU865" s="18" t="s">
        <v>86</v>
      </c>
    </row>
    <row r="866" s="13" customFormat="1">
      <c r="A866" s="13"/>
      <c r="B866" s="247"/>
      <c r="C866" s="248"/>
      <c r="D866" s="242" t="s">
        <v>361</v>
      </c>
      <c r="E866" s="249" t="s">
        <v>1</v>
      </c>
      <c r="F866" s="250" t="s">
        <v>2101</v>
      </c>
      <c r="G866" s="248"/>
      <c r="H866" s="251">
        <v>639.20000000000005</v>
      </c>
      <c r="I866" s="252"/>
      <c r="J866" s="248"/>
      <c r="K866" s="248"/>
      <c r="L866" s="253"/>
      <c r="M866" s="254"/>
      <c r="N866" s="255"/>
      <c r="O866" s="255"/>
      <c r="P866" s="255"/>
      <c r="Q866" s="255"/>
      <c r="R866" s="255"/>
      <c r="S866" s="255"/>
      <c r="T866" s="256"/>
      <c r="U866" s="13"/>
      <c r="V866" s="13"/>
      <c r="W866" s="13"/>
      <c r="X866" s="13"/>
      <c r="Y866" s="13"/>
      <c r="Z866" s="13"/>
      <c r="AA866" s="13"/>
      <c r="AB866" s="13"/>
      <c r="AC866" s="13"/>
      <c r="AD866" s="13"/>
      <c r="AE866" s="13"/>
      <c r="AT866" s="257" t="s">
        <v>361</v>
      </c>
      <c r="AU866" s="257" t="s">
        <v>86</v>
      </c>
      <c r="AV866" s="13" t="s">
        <v>86</v>
      </c>
      <c r="AW866" s="13" t="s">
        <v>32</v>
      </c>
      <c r="AX866" s="13" t="s">
        <v>76</v>
      </c>
      <c r="AY866" s="257" t="s">
        <v>350</v>
      </c>
    </row>
    <row r="867" s="13" customFormat="1">
      <c r="A867" s="13"/>
      <c r="B867" s="247"/>
      <c r="C867" s="248"/>
      <c r="D867" s="242" t="s">
        <v>361</v>
      </c>
      <c r="E867" s="249" t="s">
        <v>1</v>
      </c>
      <c r="F867" s="250" t="s">
        <v>2083</v>
      </c>
      <c r="G867" s="248"/>
      <c r="H867" s="251">
        <v>205.934</v>
      </c>
      <c r="I867" s="252"/>
      <c r="J867" s="248"/>
      <c r="K867" s="248"/>
      <c r="L867" s="253"/>
      <c r="M867" s="254"/>
      <c r="N867" s="255"/>
      <c r="O867" s="255"/>
      <c r="P867" s="255"/>
      <c r="Q867" s="255"/>
      <c r="R867" s="255"/>
      <c r="S867" s="255"/>
      <c r="T867" s="256"/>
      <c r="U867" s="13"/>
      <c r="V867" s="13"/>
      <c r="W867" s="13"/>
      <c r="X867" s="13"/>
      <c r="Y867" s="13"/>
      <c r="Z867" s="13"/>
      <c r="AA867" s="13"/>
      <c r="AB867" s="13"/>
      <c r="AC867" s="13"/>
      <c r="AD867" s="13"/>
      <c r="AE867" s="13"/>
      <c r="AT867" s="257" t="s">
        <v>361</v>
      </c>
      <c r="AU867" s="257" t="s">
        <v>86</v>
      </c>
      <c r="AV867" s="13" t="s">
        <v>86</v>
      </c>
      <c r="AW867" s="13" t="s">
        <v>32</v>
      </c>
      <c r="AX867" s="13" t="s">
        <v>76</v>
      </c>
      <c r="AY867" s="257" t="s">
        <v>350</v>
      </c>
    </row>
    <row r="868" s="14" customFormat="1">
      <c r="A868" s="14"/>
      <c r="B868" s="258"/>
      <c r="C868" s="259"/>
      <c r="D868" s="242" t="s">
        <v>361</v>
      </c>
      <c r="E868" s="260" t="s">
        <v>1</v>
      </c>
      <c r="F868" s="261" t="s">
        <v>364</v>
      </c>
      <c r="G868" s="259"/>
      <c r="H868" s="262">
        <v>845.13400000000001</v>
      </c>
      <c r="I868" s="263"/>
      <c r="J868" s="259"/>
      <c r="K868" s="259"/>
      <c r="L868" s="264"/>
      <c r="M868" s="265"/>
      <c r="N868" s="266"/>
      <c r="O868" s="266"/>
      <c r="P868" s="266"/>
      <c r="Q868" s="266"/>
      <c r="R868" s="266"/>
      <c r="S868" s="266"/>
      <c r="T868" s="267"/>
      <c r="U868" s="14"/>
      <c r="V868" s="14"/>
      <c r="W868" s="14"/>
      <c r="X868" s="14"/>
      <c r="Y868" s="14"/>
      <c r="Z868" s="14"/>
      <c r="AA868" s="14"/>
      <c r="AB868" s="14"/>
      <c r="AC868" s="14"/>
      <c r="AD868" s="14"/>
      <c r="AE868" s="14"/>
      <c r="AT868" s="268" t="s">
        <v>361</v>
      </c>
      <c r="AU868" s="268" t="s">
        <v>86</v>
      </c>
      <c r="AV868" s="14" t="s">
        <v>357</v>
      </c>
      <c r="AW868" s="14" t="s">
        <v>32</v>
      </c>
      <c r="AX868" s="14" t="s">
        <v>84</v>
      </c>
      <c r="AY868" s="268" t="s">
        <v>350</v>
      </c>
    </row>
    <row r="869" s="2" customFormat="1" ht="24.15" customHeight="1">
      <c r="A869" s="39"/>
      <c r="B869" s="40"/>
      <c r="C869" s="229" t="s">
        <v>2102</v>
      </c>
      <c r="D869" s="229" t="s">
        <v>352</v>
      </c>
      <c r="E869" s="230" t="s">
        <v>2103</v>
      </c>
      <c r="F869" s="231" t="s">
        <v>2104</v>
      </c>
      <c r="G869" s="232" t="s">
        <v>355</v>
      </c>
      <c r="H869" s="233">
        <v>172.83500000000001</v>
      </c>
      <c r="I869" s="234"/>
      <c r="J869" s="235">
        <f>ROUND(I869*H869,2)</f>
        <v>0</v>
      </c>
      <c r="K869" s="231" t="s">
        <v>356</v>
      </c>
      <c r="L869" s="45"/>
      <c r="M869" s="236" t="s">
        <v>1</v>
      </c>
      <c r="N869" s="237" t="s">
        <v>41</v>
      </c>
      <c r="O869" s="92"/>
      <c r="P869" s="238">
        <f>O869*H869</f>
        <v>0</v>
      </c>
      <c r="Q869" s="238">
        <v>0.017330000000000002</v>
      </c>
      <c r="R869" s="238">
        <f>Q869*H869</f>
        <v>2.9952305500000005</v>
      </c>
      <c r="S869" s="238">
        <v>0</v>
      </c>
      <c r="T869" s="239">
        <f>S869*H869</f>
        <v>0</v>
      </c>
      <c r="U869" s="39"/>
      <c r="V869" s="39"/>
      <c r="W869" s="39"/>
      <c r="X869" s="39"/>
      <c r="Y869" s="39"/>
      <c r="Z869" s="39"/>
      <c r="AA869" s="39"/>
      <c r="AB869" s="39"/>
      <c r="AC869" s="39"/>
      <c r="AD869" s="39"/>
      <c r="AE869" s="39"/>
      <c r="AR869" s="240" t="s">
        <v>357</v>
      </c>
      <c r="AT869" s="240" t="s">
        <v>352</v>
      </c>
      <c r="AU869" s="240" t="s">
        <v>86</v>
      </c>
      <c r="AY869" s="18" t="s">
        <v>350</v>
      </c>
      <c r="BE869" s="241">
        <f>IF(N869="základní",J869,0)</f>
        <v>0</v>
      </c>
      <c r="BF869" s="241">
        <f>IF(N869="snížená",J869,0)</f>
        <v>0</v>
      </c>
      <c r="BG869" s="241">
        <f>IF(N869="zákl. přenesená",J869,0)</f>
        <v>0</v>
      </c>
      <c r="BH869" s="241">
        <f>IF(N869="sníž. přenesená",J869,0)</f>
        <v>0</v>
      </c>
      <c r="BI869" s="241">
        <f>IF(N869="nulová",J869,0)</f>
        <v>0</v>
      </c>
      <c r="BJ869" s="18" t="s">
        <v>84</v>
      </c>
      <c r="BK869" s="241">
        <f>ROUND(I869*H869,2)</f>
        <v>0</v>
      </c>
      <c r="BL869" s="18" t="s">
        <v>357</v>
      </c>
      <c r="BM869" s="240" t="s">
        <v>2105</v>
      </c>
    </row>
    <row r="870" s="2" customFormat="1">
      <c r="A870" s="39"/>
      <c r="B870" s="40"/>
      <c r="C870" s="41"/>
      <c r="D870" s="242" t="s">
        <v>359</v>
      </c>
      <c r="E870" s="41"/>
      <c r="F870" s="243" t="s">
        <v>2100</v>
      </c>
      <c r="G870" s="41"/>
      <c r="H870" s="41"/>
      <c r="I870" s="244"/>
      <c r="J870" s="41"/>
      <c r="K870" s="41"/>
      <c r="L870" s="45"/>
      <c r="M870" s="245"/>
      <c r="N870" s="246"/>
      <c r="O870" s="92"/>
      <c r="P870" s="92"/>
      <c r="Q870" s="92"/>
      <c r="R870" s="92"/>
      <c r="S870" s="92"/>
      <c r="T870" s="93"/>
      <c r="U870" s="39"/>
      <c r="V870" s="39"/>
      <c r="W870" s="39"/>
      <c r="X870" s="39"/>
      <c r="Y870" s="39"/>
      <c r="Z870" s="39"/>
      <c r="AA870" s="39"/>
      <c r="AB870" s="39"/>
      <c r="AC870" s="39"/>
      <c r="AD870" s="39"/>
      <c r="AE870" s="39"/>
      <c r="AT870" s="18" t="s">
        <v>359</v>
      </c>
      <c r="AU870" s="18" t="s">
        <v>86</v>
      </c>
    </row>
    <row r="871" s="13" customFormat="1">
      <c r="A871" s="13"/>
      <c r="B871" s="247"/>
      <c r="C871" s="248"/>
      <c r="D871" s="242" t="s">
        <v>361</v>
      </c>
      <c r="E871" s="249" t="s">
        <v>1163</v>
      </c>
      <c r="F871" s="250" t="s">
        <v>2106</v>
      </c>
      <c r="G871" s="248"/>
      <c r="H871" s="251">
        <v>27.975000000000001</v>
      </c>
      <c r="I871" s="252"/>
      <c r="J871" s="248"/>
      <c r="K871" s="248"/>
      <c r="L871" s="253"/>
      <c r="M871" s="254"/>
      <c r="N871" s="255"/>
      <c r="O871" s="255"/>
      <c r="P871" s="255"/>
      <c r="Q871" s="255"/>
      <c r="R871" s="255"/>
      <c r="S871" s="255"/>
      <c r="T871" s="256"/>
      <c r="U871" s="13"/>
      <c r="V871" s="13"/>
      <c r="W871" s="13"/>
      <c r="X871" s="13"/>
      <c r="Y871" s="13"/>
      <c r="Z871" s="13"/>
      <c r="AA871" s="13"/>
      <c r="AB871" s="13"/>
      <c r="AC871" s="13"/>
      <c r="AD871" s="13"/>
      <c r="AE871" s="13"/>
      <c r="AT871" s="257" t="s">
        <v>361</v>
      </c>
      <c r="AU871" s="257" t="s">
        <v>86</v>
      </c>
      <c r="AV871" s="13" t="s">
        <v>86</v>
      </c>
      <c r="AW871" s="13" t="s">
        <v>32</v>
      </c>
      <c r="AX871" s="13" t="s">
        <v>76</v>
      </c>
      <c r="AY871" s="257" t="s">
        <v>350</v>
      </c>
    </row>
    <row r="872" s="13" customFormat="1">
      <c r="A872" s="13"/>
      <c r="B872" s="247"/>
      <c r="C872" s="248"/>
      <c r="D872" s="242" t="s">
        <v>361</v>
      </c>
      <c r="E872" s="249" t="s">
        <v>1</v>
      </c>
      <c r="F872" s="250" t="s">
        <v>2090</v>
      </c>
      <c r="G872" s="248"/>
      <c r="H872" s="251">
        <v>144.86000000000001</v>
      </c>
      <c r="I872" s="252"/>
      <c r="J872" s="248"/>
      <c r="K872" s="248"/>
      <c r="L872" s="253"/>
      <c r="M872" s="254"/>
      <c r="N872" s="255"/>
      <c r="O872" s="255"/>
      <c r="P872" s="255"/>
      <c r="Q872" s="255"/>
      <c r="R872" s="255"/>
      <c r="S872" s="255"/>
      <c r="T872" s="256"/>
      <c r="U872" s="13"/>
      <c r="V872" s="13"/>
      <c r="W872" s="13"/>
      <c r="X872" s="13"/>
      <c r="Y872" s="13"/>
      <c r="Z872" s="13"/>
      <c r="AA872" s="13"/>
      <c r="AB872" s="13"/>
      <c r="AC872" s="13"/>
      <c r="AD872" s="13"/>
      <c r="AE872" s="13"/>
      <c r="AT872" s="257" t="s">
        <v>361</v>
      </c>
      <c r="AU872" s="257" t="s">
        <v>86</v>
      </c>
      <c r="AV872" s="13" t="s">
        <v>86</v>
      </c>
      <c r="AW872" s="13" t="s">
        <v>32</v>
      </c>
      <c r="AX872" s="13" t="s">
        <v>76</v>
      </c>
      <c r="AY872" s="257" t="s">
        <v>350</v>
      </c>
    </row>
    <row r="873" s="14" customFormat="1">
      <c r="A873" s="14"/>
      <c r="B873" s="258"/>
      <c r="C873" s="259"/>
      <c r="D873" s="242" t="s">
        <v>361</v>
      </c>
      <c r="E873" s="260" t="s">
        <v>1</v>
      </c>
      <c r="F873" s="261" t="s">
        <v>364</v>
      </c>
      <c r="G873" s="259"/>
      <c r="H873" s="262">
        <v>172.83500000000001</v>
      </c>
      <c r="I873" s="263"/>
      <c r="J873" s="259"/>
      <c r="K873" s="259"/>
      <c r="L873" s="264"/>
      <c r="M873" s="265"/>
      <c r="N873" s="266"/>
      <c r="O873" s="266"/>
      <c r="P873" s="266"/>
      <c r="Q873" s="266"/>
      <c r="R873" s="266"/>
      <c r="S873" s="266"/>
      <c r="T873" s="267"/>
      <c r="U873" s="14"/>
      <c r="V873" s="14"/>
      <c r="W873" s="14"/>
      <c r="X873" s="14"/>
      <c r="Y873" s="14"/>
      <c r="Z873" s="14"/>
      <c r="AA873" s="14"/>
      <c r="AB873" s="14"/>
      <c r="AC873" s="14"/>
      <c r="AD873" s="14"/>
      <c r="AE873" s="14"/>
      <c r="AT873" s="268" t="s">
        <v>361</v>
      </c>
      <c r="AU873" s="268" t="s">
        <v>86</v>
      </c>
      <c r="AV873" s="14" t="s">
        <v>357</v>
      </c>
      <c r="AW873" s="14" t="s">
        <v>32</v>
      </c>
      <c r="AX873" s="14" t="s">
        <v>84</v>
      </c>
      <c r="AY873" s="268" t="s">
        <v>350</v>
      </c>
    </row>
    <row r="874" s="2" customFormat="1" ht="24.15" customHeight="1">
      <c r="A874" s="39"/>
      <c r="B874" s="40"/>
      <c r="C874" s="229" t="s">
        <v>2107</v>
      </c>
      <c r="D874" s="229" t="s">
        <v>352</v>
      </c>
      <c r="E874" s="230" t="s">
        <v>2108</v>
      </c>
      <c r="F874" s="231" t="s">
        <v>2109</v>
      </c>
      <c r="G874" s="232" t="s">
        <v>355</v>
      </c>
      <c r="H874" s="233">
        <v>98.352000000000004</v>
      </c>
      <c r="I874" s="234"/>
      <c r="J874" s="235">
        <f>ROUND(I874*H874,2)</f>
        <v>0</v>
      </c>
      <c r="K874" s="231" t="s">
        <v>356</v>
      </c>
      <c r="L874" s="45"/>
      <c r="M874" s="236" t="s">
        <v>1</v>
      </c>
      <c r="N874" s="237" t="s">
        <v>41</v>
      </c>
      <c r="O874" s="92"/>
      <c r="P874" s="238">
        <f>O874*H874</f>
        <v>0</v>
      </c>
      <c r="Q874" s="238">
        <v>0.017330000000000002</v>
      </c>
      <c r="R874" s="238">
        <f>Q874*H874</f>
        <v>1.7044401600000003</v>
      </c>
      <c r="S874" s="238">
        <v>0</v>
      </c>
      <c r="T874" s="239">
        <f>S874*H874</f>
        <v>0</v>
      </c>
      <c r="U874" s="39"/>
      <c r="V874" s="39"/>
      <c r="W874" s="39"/>
      <c r="X874" s="39"/>
      <c r="Y874" s="39"/>
      <c r="Z874" s="39"/>
      <c r="AA874" s="39"/>
      <c r="AB874" s="39"/>
      <c r="AC874" s="39"/>
      <c r="AD874" s="39"/>
      <c r="AE874" s="39"/>
      <c r="AR874" s="240" t="s">
        <v>357</v>
      </c>
      <c r="AT874" s="240" t="s">
        <v>352</v>
      </c>
      <c r="AU874" s="240" t="s">
        <v>86</v>
      </c>
      <c r="AY874" s="18" t="s">
        <v>350</v>
      </c>
      <c r="BE874" s="241">
        <f>IF(N874="základní",J874,0)</f>
        <v>0</v>
      </c>
      <c r="BF874" s="241">
        <f>IF(N874="snížená",J874,0)</f>
        <v>0</v>
      </c>
      <c r="BG874" s="241">
        <f>IF(N874="zákl. přenesená",J874,0)</f>
        <v>0</v>
      </c>
      <c r="BH874" s="241">
        <f>IF(N874="sníž. přenesená",J874,0)</f>
        <v>0</v>
      </c>
      <c r="BI874" s="241">
        <f>IF(N874="nulová",J874,0)</f>
        <v>0</v>
      </c>
      <c r="BJ874" s="18" t="s">
        <v>84</v>
      </c>
      <c r="BK874" s="241">
        <f>ROUND(I874*H874,2)</f>
        <v>0</v>
      </c>
      <c r="BL874" s="18" t="s">
        <v>357</v>
      </c>
      <c r="BM874" s="240" t="s">
        <v>2110</v>
      </c>
    </row>
    <row r="875" s="2" customFormat="1">
      <c r="A875" s="39"/>
      <c r="B875" s="40"/>
      <c r="C875" s="41"/>
      <c r="D875" s="242" t="s">
        <v>359</v>
      </c>
      <c r="E875" s="41"/>
      <c r="F875" s="243" t="s">
        <v>2111</v>
      </c>
      <c r="G875" s="41"/>
      <c r="H875" s="41"/>
      <c r="I875" s="244"/>
      <c r="J875" s="41"/>
      <c r="K875" s="41"/>
      <c r="L875" s="45"/>
      <c r="M875" s="245"/>
      <c r="N875" s="246"/>
      <c r="O875" s="92"/>
      <c r="P875" s="92"/>
      <c r="Q875" s="92"/>
      <c r="R875" s="92"/>
      <c r="S875" s="92"/>
      <c r="T875" s="93"/>
      <c r="U875" s="39"/>
      <c r="V875" s="39"/>
      <c r="W875" s="39"/>
      <c r="X875" s="39"/>
      <c r="Y875" s="39"/>
      <c r="Z875" s="39"/>
      <c r="AA875" s="39"/>
      <c r="AB875" s="39"/>
      <c r="AC875" s="39"/>
      <c r="AD875" s="39"/>
      <c r="AE875" s="39"/>
      <c r="AT875" s="18" t="s">
        <v>359</v>
      </c>
      <c r="AU875" s="18" t="s">
        <v>86</v>
      </c>
    </row>
    <row r="876" s="13" customFormat="1">
      <c r="A876" s="13"/>
      <c r="B876" s="247"/>
      <c r="C876" s="248"/>
      <c r="D876" s="242" t="s">
        <v>361</v>
      </c>
      <c r="E876" s="249" t="s">
        <v>1</v>
      </c>
      <c r="F876" s="250" t="s">
        <v>2112</v>
      </c>
      <c r="G876" s="248"/>
      <c r="H876" s="251">
        <v>47.545999999999999</v>
      </c>
      <c r="I876" s="252"/>
      <c r="J876" s="248"/>
      <c r="K876" s="248"/>
      <c r="L876" s="253"/>
      <c r="M876" s="254"/>
      <c r="N876" s="255"/>
      <c r="O876" s="255"/>
      <c r="P876" s="255"/>
      <c r="Q876" s="255"/>
      <c r="R876" s="255"/>
      <c r="S876" s="255"/>
      <c r="T876" s="256"/>
      <c r="U876" s="13"/>
      <c r="V876" s="13"/>
      <c r="W876" s="13"/>
      <c r="X876" s="13"/>
      <c r="Y876" s="13"/>
      <c r="Z876" s="13"/>
      <c r="AA876" s="13"/>
      <c r="AB876" s="13"/>
      <c r="AC876" s="13"/>
      <c r="AD876" s="13"/>
      <c r="AE876" s="13"/>
      <c r="AT876" s="257" t="s">
        <v>361</v>
      </c>
      <c r="AU876" s="257" t="s">
        <v>86</v>
      </c>
      <c r="AV876" s="13" t="s">
        <v>86</v>
      </c>
      <c r="AW876" s="13" t="s">
        <v>32</v>
      </c>
      <c r="AX876" s="13" t="s">
        <v>76</v>
      </c>
      <c r="AY876" s="257" t="s">
        <v>350</v>
      </c>
    </row>
    <row r="877" s="13" customFormat="1">
      <c r="A877" s="13"/>
      <c r="B877" s="247"/>
      <c r="C877" s="248"/>
      <c r="D877" s="242" t="s">
        <v>361</v>
      </c>
      <c r="E877" s="249" t="s">
        <v>1</v>
      </c>
      <c r="F877" s="250" t="s">
        <v>2113</v>
      </c>
      <c r="G877" s="248"/>
      <c r="H877" s="251">
        <v>29.623000000000001</v>
      </c>
      <c r="I877" s="252"/>
      <c r="J877" s="248"/>
      <c r="K877" s="248"/>
      <c r="L877" s="253"/>
      <c r="M877" s="254"/>
      <c r="N877" s="255"/>
      <c r="O877" s="255"/>
      <c r="P877" s="255"/>
      <c r="Q877" s="255"/>
      <c r="R877" s="255"/>
      <c r="S877" s="255"/>
      <c r="T877" s="256"/>
      <c r="U877" s="13"/>
      <c r="V877" s="13"/>
      <c r="W877" s="13"/>
      <c r="X877" s="13"/>
      <c r="Y877" s="13"/>
      <c r="Z877" s="13"/>
      <c r="AA877" s="13"/>
      <c r="AB877" s="13"/>
      <c r="AC877" s="13"/>
      <c r="AD877" s="13"/>
      <c r="AE877" s="13"/>
      <c r="AT877" s="257" t="s">
        <v>361</v>
      </c>
      <c r="AU877" s="257" t="s">
        <v>86</v>
      </c>
      <c r="AV877" s="13" t="s">
        <v>86</v>
      </c>
      <c r="AW877" s="13" t="s">
        <v>32</v>
      </c>
      <c r="AX877" s="13" t="s">
        <v>76</v>
      </c>
      <c r="AY877" s="257" t="s">
        <v>350</v>
      </c>
    </row>
    <row r="878" s="16" customFormat="1">
      <c r="A878" s="16"/>
      <c r="B878" s="279"/>
      <c r="C878" s="280"/>
      <c r="D878" s="242" t="s">
        <v>361</v>
      </c>
      <c r="E878" s="281" t="s">
        <v>1165</v>
      </c>
      <c r="F878" s="282" t="s">
        <v>755</v>
      </c>
      <c r="G878" s="280"/>
      <c r="H878" s="283">
        <v>77.168999999999997</v>
      </c>
      <c r="I878" s="284"/>
      <c r="J878" s="280"/>
      <c r="K878" s="280"/>
      <c r="L878" s="285"/>
      <c r="M878" s="286"/>
      <c r="N878" s="287"/>
      <c r="O878" s="287"/>
      <c r="P878" s="287"/>
      <c r="Q878" s="287"/>
      <c r="R878" s="287"/>
      <c r="S878" s="287"/>
      <c r="T878" s="288"/>
      <c r="U878" s="16"/>
      <c r="V878" s="16"/>
      <c r="W878" s="16"/>
      <c r="X878" s="16"/>
      <c r="Y878" s="16"/>
      <c r="Z878" s="16"/>
      <c r="AA878" s="16"/>
      <c r="AB878" s="16"/>
      <c r="AC878" s="16"/>
      <c r="AD878" s="16"/>
      <c r="AE878" s="16"/>
      <c r="AT878" s="289" t="s">
        <v>361</v>
      </c>
      <c r="AU878" s="289" t="s">
        <v>86</v>
      </c>
      <c r="AV878" s="16" t="s">
        <v>371</v>
      </c>
      <c r="AW878" s="16" t="s">
        <v>32</v>
      </c>
      <c r="AX878" s="16" t="s">
        <v>76</v>
      </c>
      <c r="AY878" s="289" t="s">
        <v>350</v>
      </c>
    </row>
    <row r="879" s="13" customFormat="1">
      <c r="A879" s="13"/>
      <c r="B879" s="247"/>
      <c r="C879" s="248"/>
      <c r="D879" s="242" t="s">
        <v>361</v>
      </c>
      <c r="E879" s="249" t="s">
        <v>1159</v>
      </c>
      <c r="F879" s="250" t="s">
        <v>2114</v>
      </c>
      <c r="G879" s="248"/>
      <c r="H879" s="251">
        <v>11.779</v>
      </c>
      <c r="I879" s="252"/>
      <c r="J879" s="248"/>
      <c r="K879" s="248"/>
      <c r="L879" s="253"/>
      <c r="M879" s="254"/>
      <c r="N879" s="255"/>
      <c r="O879" s="255"/>
      <c r="P879" s="255"/>
      <c r="Q879" s="255"/>
      <c r="R879" s="255"/>
      <c r="S879" s="255"/>
      <c r="T879" s="256"/>
      <c r="U879" s="13"/>
      <c r="V879" s="13"/>
      <c r="W879" s="13"/>
      <c r="X879" s="13"/>
      <c r="Y879" s="13"/>
      <c r="Z879" s="13"/>
      <c r="AA879" s="13"/>
      <c r="AB879" s="13"/>
      <c r="AC879" s="13"/>
      <c r="AD879" s="13"/>
      <c r="AE879" s="13"/>
      <c r="AT879" s="257" t="s">
        <v>361</v>
      </c>
      <c r="AU879" s="257" t="s">
        <v>86</v>
      </c>
      <c r="AV879" s="13" t="s">
        <v>86</v>
      </c>
      <c r="AW879" s="13" t="s">
        <v>32</v>
      </c>
      <c r="AX879" s="13" t="s">
        <v>76</v>
      </c>
      <c r="AY879" s="257" t="s">
        <v>350</v>
      </c>
    </row>
    <row r="880" s="13" customFormat="1">
      <c r="A880" s="13"/>
      <c r="B880" s="247"/>
      <c r="C880" s="248"/>
      <c r="D880" s="242" t="s">
        <v>361</v>
      </c>
      <c r="E880" s="249" t="s">
        <v>1161</v>
      </c>
      <c r="F880" s="250" t="s">
        <v>2115</v>
      </c>
      <c r="G880" s="248"/>
      <c r="H880" s="251">
        <v>0.29299999999999998</v>
      </c>
      <c r="I880" s="252"/>
      <c r="J880" s="248"/>
      <c r="K880" s="248"/>
      <c r="L880" s="253"/>
      <c r="M880" s="254"/>
      <c r="N880" s="255"/>
      <c r="O880" s="255"/>
      <c r="P880" s="255"/>
      <c r="Q880" s="255"/>
      <c r="R880" s="255"/>
      <c r="S880" s="255"/>
      <c r="T880" s="256"/>
      <c r="U880" s="13"/>
      <c r="V880" s="13"/>
      <c r="W880" s="13"/>
      <c r="X880" s="13"/>
      <c r="Y880" s="13"/>
      <c r="Z880" s="13"/>
      <c r="AA880" s="13"/>
      <c r="AB880" s="13"/>
      <c r="AC880" s="13"/>
      <c r="AD880" s="13"/>
      <c r="AE880" s="13"/>
      <c r="AT880" s="257" t="s">
        <v>361</v>
      </c>
      <c r="AU880" s="257" t="s">
        <v>86</v>
      </c>
      <c r="AV880" s="13" t="s">
        <v>86</v>
      </c>
      <c r="AW880" s="13" t="s">
        <v>32</v>
      </c>
      <c r="AX880" s="13" t="s">
        <v>76</v>
      </c>
      <c r="AY880" s="257" t="s">
        <v>350</v>
      </c>
    </row>
    <row r="881" s="13" customFormat="1">
      <c r="A881" s="13"/>
      <c r="B881" s="247"/>
      <c r="C881" s="248"/>
      <c r="D881" s="242" t="s">
        <v>361</v>
      </c>
      <c r="E881" s="249" t="s">
        <v>1171</v>
      </c>
      <c r="F881" s="250" t="s">
        <v>2116</v>
      </c>
      <c r="G881" s="248"/>
      <c r="H881" s="251">
        <v>9.1110000000000007</v>
      </c>
      <c r="I881" s="252"/>
      <c r="J881" s="248"/>
      <c r="K881" s="248"/>
      <c r="L881" s="253"/>
      <c r="M881" s="254"/>
      <c r="N881" s="255"/>
      <c r="O881" s="255"/>
      <c r="P881" s="255"/>
      <c r="Q881" s="255"/>
      <c r="R881" s="255"/>
      <c r="S881" s="255"/>
      <c r="T881" s="256"/>
      <c r="U881" s="13"/>
      <c r="V881" s="13"/>
      <c r="W881" s="13"/>
      <c r="X881" s="13"/>
      <c r="Y881" s="13"/>
      <c r="Z881" s="13"/>
      <c r="AA881" s="13"/>
      <c r="AB881" s="13"/>
      <c r="AC881" s="13"/>
      <c r="AD881" s="13"/>
      <c r="AE881" s="13"/>
      <c r="AT881" s="257" t="s">
        <v>361</v>
      </c>
      <c r="AU881" s="257" t="s">
        <v>86</v>
      </c>
      <c r="AV881" s="13" t="s">
        <v>86</v>
      </c>
      <c r="AW881" s="13" t="s">
        <v>32</v>
      </c>
      <c r="AX881" s="13" t="s">
        <v>76</v>
      </c>
      <c r="AY881" s="257" t="s">
        <v>350</v>
      </c>
    </row>
    <row r="882" s="14" customFormat="1">
      <c r="A882" s="14"/>
      <c r="B882" s="258"/>
      <c r="C882" s="259"/>
      <c r="D882" s="242" t="s">
        <v>361</v>
      </c>
      <c r="E882" s="260" t="s">
        <v>1</v>
      </c>
      <c r="F882" s="261" t="s">
        <v>364</v>
      </c>
      <c r="G882" s="259"/>
      <c r="H882" s="262">
        <v>98.352000000000004</v>
      </c>
      <c r="I882" s="263"/>
      <c r="J882" s="259"/>
      <c r="K882" s="259"/>
      <c r="L882" s="264"/>
      <c r="M882" s="265"/>
      <c r="N882" s="266"/>
      <c r="O882" s="266"/>
      <c r="P882" s="266"/>
      <c r="Q882" s="266"/>
      <c r="R882" s="266"/>
      <c r="S882" s="266"/>
      <c r="T882" s="267"/>
      <c r="U882" s="14"/>
      <c r="V882" s="14"/>
      <c r="W882" s="14"/>
      <c r="X882" s="14"/>
      <c r="Y882" s="14"/>
      <c r="Z882" s="14"/>
      <c r="AA882" s="14"/>
      <c r="AB882" s="14"/>
      <c r="AC882" s="14"/>
      <c r="AD882" s="14"/>
      <c r="AE882" s="14"/>
      <c r="AT882" s="268" t="s">
        <v>361</v>
      </c>
      <c r="AU882" s="268" t="s">
        <v>86</v>
      </c>
      <c r="AV882" s="14" t="s">
        <v>357</v>
      </c>
      <c r="AW882" s="14" t="s">
        <v>32</v>
      </c>
      <c r="AX882" s="14" t="s">
        <v>84</v>
      </c>
      <c r="AY882" s="268" t="s">
        <v>350</v>
      </c>
    </row>
    <row r="883" s="2" customFormat="1" ht="24.15" customHeight="1">
      <c r="A883" s="39"/>
      <c r="B883" s="40"/>
      <c r="C883" s="229" t="s">
        <v>2117</v>
      </c>
      <c r="D883" s="229" t="s">
        <v>352</v>
      </c>
      <c r="E883" s="230" t="s">
        <v>2118</v>
      </c>
      <c r="F883" s="231" t="s">
        <v>2119</v>
      </c>
      <c r="G883" s="232" t="s">
        <v>355</v>
      </c>
      <c r="H883" s="233">
        <v>59.689999999999998</v>
      </c>
      <c r="I883" s="234"/>
      <c r="J883" s="235">
        <f>ROUND(I883*H883,2)</f>
        <v>0</v>
      </c>
      <c r="K883" s="231" t="s">
        <v>356</v>
      </c>
      <c r="L883" s="45"/>
      <c r="M883" s="236" t="s">
        <v>1</v>
      </c>
      <c r="N883" s="237" t="s">
        <v>41</v>
      </c>
      <c r="O883" s="92"/>
      <c r="P883" s="238">
        <f>O883*H883</f>
        <v>0</v>
      </c>
      <c r="Q883" s="238">
        <v>0.017330000000000002</v>
      </c>
      <c r="R883" s="238">
        <f>Q883*H883</f>
        <v>1.0344277</v>
      </c>
      <c r="S883" s="238">
        <v>0</v>
      </c>
      <c r="T883" s="239">
        <f>S883*H883</f>
        <v>0</v>
      </c>
      <c r="U883" s="39"/>
      <c r="V883" s="39"/>
      <c r="W883" s="39"/>
      <c r="X883" s="39"/>
      <c r="Y883" s="39"/>
      <c r="Z883" s="39"/>
      <c r="AA883" s="39"/>
      <c r="AB883" s="39"/>
      <c r="AC883" s="39"/>
      <c r="AD883" s="39"/>
      <c r="AE883" s="39"/>
      <c r="AR883" s="240" t="s">
        <v>357</v>
      </c>
      <c r="AT883" s="240" t="s">
        <v>352</v>
      </c>
      <c r="AU883" s="240" t="s">
        <v>86</v>
      </c>
      <c r="AY883" s="18" t="s">
        <v>350</v>
      </c>
      <c r="BE883" s="241">
        <f>IF(N883="základní",J883,0)</f>
        <v>0</v>
      </c>
      <c r="BF883" s="241">
        <f>IF(N883="snížená",J883,0)</f>
        <v>0</v>
      </c>
      <c r="BG883" s="241">
        <f>IF(N883="zákl. přenesená",J883,0)</f>
        <v>0</v>
      </c>
      <c r="BH883" s="241">
        <f>IF(N883="sníž. přenesená",J883,0)</f>
        <v>0</v>
      </c>
      <c r="BI883" s="241">
        <f>IF(N883="nulová",J883,0)</f>
        <v>0</v>
      </c>
      <c r="BJ883" s="18" t="s">
        <v>84</v>
      </c>
      <c r="BK883" s="241">
        <f>ROUND(I883*H883,2)</f>
        <v>0</v>
      </c>
      <c r="BL883" s="18" t="s">
        <v>357</v>
      </c>
      <c r="BM883" s="240" t="s">
        <v>2120</v>
      </c>
    </row>
    <row r="884" s="2" customFormat="1">
      <c r="A884" s="39"/>
      <c r="B884" s="40"/>
      <c r="C884" s="41"/>
      <c r="D884" s="242" t="s">
        <v>359</v>
      </c>
      <c r="E884" s="41"/>
      <c r="F884" s="243" t="s">
        <v>2121</v>
      </c>
      <c r="G884" s="41"/>
      <c r="H884" s="41"/>
      <c r="I884" s="244"/>
      <c r="J884" s="41"/>
      <c r="K884" s="41"/>
      <c r="L884" s="45"/>
      <c r="M884" s="245"/>
      <c r="N884" s="246"/>
      <c r="O884" s="92"/>
      <c r="P884" s="92"/>
      <c r="Q884" s="92"/>
      <c r="R884" s="92"/>
      <c r="S884" s="92"/>
      <c r="T884" s="93"/>
      <c r="U884" s="39"/>
      <c r="V884" s="39"/>
      <c r="W884" s="39"/>
      <c r="X884" s="39"/>
      <c r="Y884" s="39"/>
      <c r="Z884" s="39"/>
      <c r="AA884" s="39"/>
      <c r="AB884" s="39"/>
      <c r="AC884" s="39"/>
      <c r="AD884" s="39"/>
      <c r="AE884" s="39"/>
      <c r="AT884" s="18" t="s">
        <v>359</v>
      </c>
      <c r="AU884" s="18" t="s">
        <v>86</v>
      </c>
    </row>
    <row r="885" s="13" customFormat="1">
      <c r="A885" s="13"/>
      <c r="B885" s="247"/>
      <c r="C885" s="248"/>
      <c r="D885" s="242" t="s">
        <v>361</v>
      </c>
      <c r="E885" s="249" t="s">
        <v>1169</v>
      </c>
      <c r="F885" s="250" t="s">
        <v>2122</v>
      </c>
      <c r="G885" s="248"/>
      <c r="H885" s="251">
        <v>59.689999999999998</v>
      </c>
      <c r="I885" s="252"/>
      <c r="J885" s="248"/>
      <c r="K885" s="248"/>
      <c r="L885" s="253"/>
      <c r="M885" s="254"/>
      <c r="N885" s="255"/>
      <c r="O885" s="255"/>
      <c r="P885" s="255"/>
      <c r="Q885" s="255"/>
      <c r="R885" s="255"/>
      <c r="S885" s="255"/>
      <c r="T885" s="256"/>
      <c r="U885" s="13"/>
      <c r="V885" s="13"/>
      <c r="W885" s="13"/>
      <c r="X885" s="13"/>
      <c r="Y885" s="13"/>
      <c r="Z885" s="13"/>
      <c r="AA885" s="13"/>
      <c r="AB885" s="13"/>
      <c r="AC885" s="13"/>
      <c r="AD885" s="13"/>
      <c r="AE885" s="13"/>
      <c r="AT885" s="257" t="s">
        <v>361</v>
      </c>
      <c r="AU885" s="257" t="s">
        <v>86</v>
      </c>
      <c r="AV885" s="13" t="s">
        <v>86</v>
      </c>
      <c r="AW885" s="13" t="s">
        <v>32</v>
      </c>
      <c r="AX885" s="13" t="s">
        <v>84</v>
      </c>
      <c r="AY885" s="257" t="s">
        <v>350</v>
      </c>
    </row>
    <row r="886" s="2" customFormat="1" ht="24.15" customHeight="1">
      <c r="A886" s="39"/>
      <c r="B886" s="40"/>
      <c r="C886" s="229" t="s">
        <v>2123</v>
      </c>
      <c r="D886" s="229" t="s">
        <v>352</v>
      </c>
      <c r="E886" s="230" t="s">
        <v>2124</v>
      </c>
      <c r="F886" s="231" t="s">
        <v>2125</v>
      </c>
      <c r="G886" s="232" t="s">
        <v>355</v>
      </c>
      <c r="H886" s="233">
        <v>382.14499999999998</v>
      </c>
      <c r="I886" s="234"/>
      <c r="J886" s="235">
        <f>ROUND(I886*H886,2)</f>
        <v>0</v>
      </c>
      <c r="K886" s="231" t="s">
        <v>1</v>
      </c>
      <c r="L886" s="45"/>
      <c r="M886" s="236" t="s">
        <v>1</v>
      </c>
      <c r="N886" s="237" t="s">
        <v>41</v>
      </c>
      <c r="O886" s="92"/>
      <c r="P886" s="238">
        <f>O886*H886</f>
        <v>0</v>
      </c>
      <c r="Q886" s="238">
        <v>0.017330000000000002</v>
      </c>
      <c r="R886" s="238">
        <f>Q886*H886</f>
        <v>6.6225728500000001</v>
      </c>
      <c r="S886" s="238">
        <v>0</v>
      </c>
      <c r="T886" s="239">
        <f>S886*H886</f>
        <v>0</v>
      </c>
      <c r="U886" s="39"/>
      <c r="V886" s="39"/>
      <c r="W886" s="39"/>
      <c r="X886" s="39"/>
      <c r="Y886" s="39"/>
      <c r="Z886" s="39"/>
      <c r="AA886" s="39"/>
      <c r="AB886" s="39"/>
      <c r="AC886" s="39"/>
      <c r="AD886" s="39"/>
      <c r="AE886" s="39"/>
      <c r="AR886" s="240" t="s">
        <v>357</v>
      </c>
      <c r="AT886" s="240" t="s">
        <v>352</v>
      </c>
      <c r="AU886" s="240" t="s">
        <v>86</v>
      </c>
      <c r="AY886" s="18" t="s">
        <v>350</v>
      </c>
      <c r="BE886" s="241">
        <f>IF(N886="základní",J886,0)</f>
        <v>0</v>
      </c>
      <c r="BF886" s="241">
        <f>IF(N886="snížená",J886,0)</f>
        <v>0</v>
      </c>
      <c r="BG886" s="241">
        <f>IF(N886="zákl. přenesená",J886,0)</f>
        <v>0</v>
      </c>
      <c r="BH886" s="241">
        <f>IF(N886="sníž. přenesená",J886,0)</f>
        <v>0</v>
      </c>
      <c r="BI886" s="241">
        <f>IF(N886="nulová",J886,0)</f>
        <v>0</v>
      </c>
      <c r="BJ886" s="18" t="s">
        <v>84</v>
      </c>
      <c r="BK886" s="241">
        <f>ROUND(I886*H886,2)</f>
        <v>0</v>
      </c>
      <c r="BL886" s="18" t="s">
        <v>357</v>
      </c>
      <c r="BM886" s="240" t="s">
        <v>2126</v>
      </c>
    </row>
    <row r="887" s="2" customFormat="1">
      <c r="A887" s="39"/>
      <c r="B887" s="40"/>
      <c r="C887" s="41"/>
      <c r="D887" s="242" t="s">
        <v>359</v>
      </c>
      <c r="E887" s="41"/>
      <c r="F887" s="243" t="s">
        <v>2111</v>
      </c>
      <c r="G887" s="41"/>
      <c r="H887" s="41"/>
      <c r="I887" s="244"/>
      <c r="J887" s="41"/>
      <c r="K887" s="41"/>
      <c r="L887" s="45"/>
      <c r="M887" s="245"/>
      <c r="N887" s="246"/>
      <c r="O887" s="92"/>
      <c r="P887" s="92"/>
      <c r="Q887" s="92"/>
      <c r="R887" s="92"/>
      <c r="S887" s="92"/>
      <c r="T887" s="93"/>
      <c r="U887" s="39"/>
      <c r="V887" s="39"/>
      <c r="W887" s="39"/>
      <c r="X887" s="39"/>
      <c r="Y887" s="39"/>
      <c r="Z887" s="39"/>
      <c r="AA887" s="39"/>
      <c r="AB887" s="39"/>
      <c r="AC887" s="39"/>
      <c r="AD887" s="39"/>
      <c r="AE887" s="39"/>
      <c r="AT887" s="18" t="s">
        <v>359</v>
      </c>
      <c r="AU887" s="18" t="s">
        <v>86</v>
      </c>
    </row>
    <row r="888" s="13" customFormat="1">
      <c r="A888" s="13"/>
      <c r="B888" s="247"/>
      <c r="C888" s="248"/>
      <c r="D888" s="242" t="s">
        <v>361</v>
      </c>
      <c r="E888" s="249" t="s">
        <v>1</v>
      </c>
      <c r="F888" s="250" t="s">
        <v>2127</v>
      </c>
      <c r="G888" s="248"/>
      <c r="H888" s="251">
        <v>382.14499999999998</v>
      </c>
      <c r="I888" s="252"/>
      <c r="J888" s="248"/>
      <c r="K888" s="248"/>
      <c r="L888" s="253"/>
      <c r="M888" s="254"/>
      <c r="N888" s="255"/>
      <c r="O888" s="255"/>
      <c r="P888" s="255"/>
      <c r="Q888" s="255"/>
      <c r="R888" s="255"/>
      <c r="S888" s="255"/>
      <c r="T888" s="256"/>
      <c r="U888" s="13"/>
      <c r="V888" s="13"/>
      <c r="W888" s="13"/>
      <c r="X888" s="13"/>
      <c r="Y888" s="13"/>
      <c r="Z888" s="13"/>
      <c r="AA888" s="13"/>
      <c r="AB888" s="13"/>
      <c r="AC888" s="13"/>
      <c r="AD888" s="13"/>
      <c r="AE888" s="13"/>
      <c r="AT888" s="257" t="s">
        <v>361</v>
      </c>
      <c r="AU888" s="257" t="s">
        <v>86</v>
      </c>
      <c r="AV888" s="13" t="s">
        <v>86</v>
      </c>
      <c r="AW888" s="13" t="s">
        <v>32</v>
      </c>
      <c r="AX888" s="13" t="s">
        <v>84</v>
      </c>
      <c r="AY888" s="257" t="s">
        <v>350</v>
      </c>
    </row>
    <row r="889" s="2" customFormat="1" ht="24.15" customHeight="1">
      <c r="A889" s="39"/>
      <c r="B889" s="40"/>
      <c r="C889" s="229" t="s">
        <v>2128</v>
      </c>
      <c r="D889" s="229" t="s">
        <v>352</v>
      </c>
      <c r="E889" s="230" t="s">
        <v>2129</v>
      </c>
      <c r="F889" s="231" t="s">
        <v>2130</v>
      </c>
      <c r="G889" s="232" t="s">
        <v>355</v>
      </c>
      <c r="H889" s="233">
        <v>585.05200000000002</v>
      </c>
      <c r="I889" s="234"/>
      <c r="J889" s="235">
        <f>ROUND(I889*H889,2)</f>
        <v>0</v>
      </c>
      <c r="K889" s="231" t="s">
        <v>356</v>
      </c>
      <c r="L889" s="45"/>
      <c r="M889" s="236" t="s">
        <v>1</v>
      </c>
      <c r="N889" s="237" t="s">
        <v>41</v>
      </c>
      <c r="O889" s="92"/>
      <c r="P889" s="238">
        <f>O889*H889</f>
        <v>0</v>
      </c>
      <c r="Q889" s="238">
        <v>0.0073499999999999998</v>
      </c>
      <c r="R889" s="238">
        <f>Q889*H889</f>
        <v>4.3001322000000002</v>
      </c>
      <c r="S889" s="238">
        <v>0</v>
      </c>
      <c r="T889" s="239">
        <f>S889*H889</f>
        <v>0</v>
      </c>
      <c r="U889" s="39"/>
      <c r="V889" s="39"/>
      <c r="W889" s="39"/>
      <c r="X889" s="39"/>
      <c r="Y889" s="39"/>
      <c r="Z889" s="39"/>
      <c r="AA889" s="39"/>
      <c r="AB889" s="39"/>
      <c r="AC889" s="39"/>
      <c r="AD889" s="39"/>
      <c r="AE889" s="39"/>
      <c r="AR889" s="240" t="s">
        <v>357</v>
      </c>
      <c r="AT889" s="240" t="s">
        <v>352</v>
      </c>
      <c r="AU889" s="240" t="s">
        <v>86</v>
      </c>
      <c r="AY889" s="18" t="s">
        <v>350</v>
      </c>
      <c r="BE889" s="241">
        <f>IF(N889="základní",J889,0)</f>
        <v>0</v>
      </c>
      <c r="BF889" s="241">
        <f>IF(N889="snížená",J889,0)</f>
        <v>0</v>
      </c>
      <c r="BG889" s="241">
        <f>IF(N889="zákl. přenesená",J889,0)</f>
        <v>0</v>
      </c>
      <c r="BH889" s="241">
        <f>IF(N889="sníž. přenesená",J889,0)</f>
        <v>0</v>
      </c>
      <c r="BI889" s="241">
        <f>IF(N889="nulová",J889,0)</f>
        <v>0</v>
      </c>
      <c r="BJ889" s="18" t="s">
        <v>84</v>
      </c>
      <c r="BK889" s="241">
        <f>ROUND(I889*H889,2)</f>
        <v>0</v>
      </c>
      <c r="BL889" s="18" t="s">
        <v>357</v>
      </c>
      <c r="BM889" s="240" t="s">
        <v>2131</v>
      </c>
    </row>
    <row r="890" s="2" customFormat="1">
      <c r="A890" s="39"/>
      <c r="B890" s="40"/>
      <c r="C890" s="41"/>
      <c r="D890" s="242" t="s">
        <v>359</v>
      </c>
      <c r="E890" s="41"/>
      <c r="F890" s="243" t="s">
        <v>2132</v>
      </c>
      <c r="G890" s="41"/>
      <c r="H890" s="41"/>
      <c r="I890" s="244"/>
      <c r="J890" s="41"/>
      <c r="K890" s="41"/>
      <c r="L890" s="45"/>
      <c r="M890" s="245"/>
      <c r="N890" s="246"/>
      <c r="O890" s="92"/>
      <c r="P890" s="92"/>
      <c r="Q890" s="92"/>
      <c r="R890" s="92"/>
      <c r="S890" s="92"/>
      <c r="T890" s="93"/>
      <c r="U890" s="39"/>
      <c r="V890" s="39"/>
      <c r="W890" s="39"/>
      <c r="X890" s="39"/>
      <c r="Y890" s="39"/>
      <c r="Z890" s="39"/>
      <c r="AA890" s="39"/>
      <c r="AB890" s="39"/>
      <c r="AC890" s="39"/>
      <c r="AD890" s="39"/>
      <c r="AE890" s="39"/>
      <c r="AT890" s="18" t="s">
        <v>359</v>
      </c>
      <c r="AU890" s="18" t="s">
        <v>86</v>
      </c>
    </row>
    <row r="891" s="13" customFormat="1">
      <c r="A891" s="13"/>
      <c r="B891" s="247"/>
      <c r="C891" s="248"/>
      <c r="D891" s="242" t="s">
        <v>361</v>
      </c>
      <c r="E891" s="249" t="s">
        <v>1</v>
      </c>
      <c r="F891" s="250" t="s">
        <v>2133</v>
      </c>
      <c r="G891" s="248"/>
      <c r="H891" s="251">
        <v>308.67599999999999</v>
      </c>
      <c r="I891" s="252"/>
      <c r="J891" s="248"/>
      <c r="K891" s="248"/>
      <c r="L891" s="253"/>
      <c r="M891" s="254"/>
      <c r="N891" s="255"/>
      <c r="O891" s="255"/>
      <c r="P891" s="255"/>
      <c r="Q891" s="255"/>
      <c r="R891" s="255"/>
      <c r="S891" s="255"/>
      <c r="T891" s="256"/>
      <c r="U891" s="13"/>
      <c r="V891" s="13"/>
      <c r="W891" s="13"/>
      <c r="X891" s="13"/>
      <c r="Y891" s="13"/>
      <c r="Z891" s="13"/>
      <c r="AA891" s="13"/>
      <c r="AB891" s="13"/>
      <c r="AC891" s="13"/>
      <c r="AD891" s="13"/>
      <c r="AE891" s="13"/>
      <c r="AT891" s="257" t="s">
        <v>361</v>
      </c>
      <c r="AU891" s="257" t="s">
        <v>86</v>
      </c>
      <c r="AV891" s="13" t="s">
        <v>86</v>
      </c>
      <c r="AW891" s="13" t="s">
        <v>32</v>
      </c>
      <c r="AX891" s="13" t="s">
        <v>76</v>
      </c>
      <c r="AY891" s="257" t="s">
        <v>350</v>
      </c>
    </row>
    <row r="892" s="13" customFormat="1">
      <c r="A892" s="13"/>
      <c r="B892" s="247"/>
      <c r="C892" s="248"/>
      <c r="D892" s="242" t="s">
        <v>361</v>
      </c>
      <c r="E892" s="249" t="s">
        <v>1</v>
      </c>
      <c r="F892" s="250" t="s">
        <v>2134</v>
      </c>
      <c r="G892" s="248"/>
      <c r="H892" s="251">
        <v>1.1719999999999999</v>
      </c>
      <c r="I892" s="252"/>
      <c r="J892" s="248"/>
      <c r="K892" s="248"/>
      <c r="L892" s="253"/>
      <c r="M892" s="254"/>
      <c r="N892" s="255"/>
      <c r="O892" s="255"/>
      <c r="P892" s="255"/>
      <c r="Q892" s="255"/>
      <c r="R892" s="255"/>
      <c r="S892" s="255"/>
      <c r="T892" s="256"/>
      <c r="U892" s="13"/>
      <c r="V892" s="13"/>
      <c r="W892" s="13"/>
      <c r="X892" s="13"/>
      <c r="Y892" s="13"/>
      <c r="Z892" s="13"/>
      <c r="AA892" s="13"/>
      <c r="AB892" s="13"/>
      <c r="AC892" s="13"/>
      <c r="AD892" s="13"/>
      <c r="AE892" s="13"/>
      <c r="AT892" s="257" t="s">
        <v>361</v>
      </c>
      <c r="AU892" s="257" t="s">
        <v>86</v>
      </c>
      <c r="AV892" s="13" t="s">
        <v>86</v>
      </c>
      <c r="AW892" s="13" t="s">
        <v>32</v>
      </c>
      <c r="AX892" s="13" t="s">
        <v>76</v>
      </c>
      <c r="AY892" s="257" t="s">
        <v>350</v>
      </c>
    </row>
    <row r="893" s="13" customFormat="1">
      <c r="A893" s="13"/>
      <c r="B893" s="247"/>
      <c r="C893" s="248"/>
      <c r="D893" s="242" t="s">
        <v>361</v>
      </c>
      <c r="E893" s="249" t="s">
        <v>1</v>
      </c>
      <c r="F893" s="250" t="s">
        <v>2135</v>
      </c>
      <c r="G893" s="248"/>
      <c r="H893" s="251">
        <v>238.75999999999999</v>
      </c>
      <c r="I893" s="252"/>
      <c r="J893" s="248"/>
      <c r="K893" s="248"/>
      <c r="L893" s="253"/>
      <c r="M893" s="254"/>
      <c r="N893" s="255"/>
      <c r="O893" s="255"/>
      <c r="P893" s="255"/>
      <c r="Q893" s="255"/>
      <c r="R893" s="255"/>
      <c r="S893" s="255"/>
      <c r="T893" s="256"/>
      <c r="U893" s="13"/>
      <c r="V893" s="13"/>
      <c r="W893" s="13"/>
      <c r="X893" s="13"/>
      <c r="Y893" s="13"/>
      <c r="Z893" s="13"/>
      <c r="AA893" s="13"/>
      <c r="AB893" s="13"/>
      <c r="AC893" s="13"/>
      <c r="AD893" s="13"/>
      <c r="AE893" s="13"/>
      <c r="AT893" s="257" t="s">
        <v>361</v>
      </c>
      <c r="AU893" s="257" t="s">
        <v>86</v>
      </c>
      <c r="AV893" s="13" t="s">
        <v>86</v>
      </c>
      <c r="AW893" s="13" t="s">
        <v>32</v>
      </c>
      <c r="AX893" s="13" t="s">
        <v>76</v>
      </c>
      <c r="AY893" s="257" t="s">
        <v>350</v>
      </c>
    </row>
    <row r="894" s="13" customFormat="1">
      <c r="A894" s="13"/>
      <c r="B894" s="247"/>
      <c r="C894" s="248"/>
      <c r="D894" s="242" t="s">
        <v>361</v>
      </c>
      <c r="E894" s="249" t="s">
        <v>1</v>
      </c>
      <c r="F894" s="250" t="s">
        <v>2136</v>
      </c>
      <c r="G894" s="248"/>
      <c r="H894" s="251">
        <v>36.444000000000003</v>
      </c>
      <c r="I894" s="252"/>
      <c r="J894" s="248"/>
      <c r="K894" s="248"/>
      <c r="L894" s="253"/>
      <c r="M894" s="254"/>
      <c r="N894" s="255"/>
      <c r="O894" s="255"/>
      <c r="P894" s="255"/>
      <c r="Q894" s="255"/>
      <c r="R894" s="255"/>
      <c r="S894" s="255"/>
      <c r="T894" s="256"/>
      <c r="U894" s="13"/>
      <c r="V894" s="13"/>
      <c r="W894" s="13"/>
      <c r="X894" s="13"/>
      <c r="Y894" s="13"/>
      <c r="Z894" s="13"/>
      <c r="AA894" s="13"/>
      <c r="AB894" s="13"/>
      <c r="AC894" s="13"/>
      <c r="AD894" s="13"/>
      <c r="AE894" s="13"/>
      <c r="AT894" s="257" t="s">
        <v>361</v>
      </c>
      <c r="AU894" s="257" t="s">
        <v>86</v>
      </c>
      <c r="AV894" s="13" t="s">
        <v>86</v>
      </c>
      <c r="AW894" s="13" t="s">
        <v>32</v>
      </c>
      <c r="AX894" s="13" t="s">
        <v>76</v>
      </c>
      <c r="AY894" s="257" t="s">
        <v>350</v>
      </c>
    </row>
    <row r="895" s="14" customFormat="1">
      <c r="A895" s="14"/>
      <c r="B895" s="258"/>
      <c r="C895" s="259"/>
      <c r="D895" s="242" t="s">
        <v>361</v>
      </c>
      <c r="E895" s="260" t="s">
        <v>1</v>
      </c>
      <c r="F895" s="261" t="s">
        <v>364</v>
      </c>
      <c r="G895" s="259"/>
      <c r="H895" s="262">
        <v>585.05200000000002</v>
      </c>
      <c r="I895" s="263"/>
      <c r="J895" s="259"/>
      <c r="K895" s="259"/>
      <c r="L895" s="264"/>
      <c r="M895" s="265"/>
      <c r="N895" s="266"/>
      <c r="O895" s="266"/>
      <c r="P895" s="266"/>
      <c r="Q895" s="266"/>
      <c r="R895" s="266"/>
      <c r="S895" s="266"/>
      <c r="T895" s="267"/>
      <c r="U895" s="14"/>
      <c r="V895" s="14"/>
      <c r="W895" s="14"/>
      <c r="X895" s="14"/>
      <c r="Y895" s="14"/>
      <c r="Z895" s="14"/>
      <c r="AA895" s="14"/>
      <c r="AB895" s="14"/>
      <c r="AC895" s="14"/>
      <c r="AD895" s="14"/>
      <c r="AE895" s="14"/>
      <c r="AT895" s="268" t="s">
        <v>361</v>
      </c>
      <c r="AU895" s="268" t="s">
        <v>86</v>
      </c>
      <c r="AV895" s="14" t="s">
        <v>357</v>
      </c>
      <c r="AW895" s="14" t="s">
        <v>32</v>
      </c>
      <c r="AX895" s="14" t="s">
        <v>84</v>
      </c>
      <c r="AY895" s="268" t="s">
        <v>350</v>
      </c>
    </row>
    <row r="896" s="2" customFormat="1" ht="24.15" customHeight="1">
      <c r="A896" s="39"/>
      <c r="B896" s="40"/>
      <c r="C896" s="229" t="s">
        <v>2137</v>
      </c>
      <c r="D896" s="229" t="s">
        <v>352</v>
      </c>
      <c r="E896" s="230" t="s">
        <v>2138</v>
      </c>
      <c r="F896" s="231" t="s">
        <v>2139</v>
      </c>
      <c r="G896" s="232" t="s">
        <v>355</v>
      </c>
      <c r="H896" s="233">
        <v>1450.74</v>
      </c>
      <c r="I896" s="234"/>
      <c r="J896" s="235">
        <f>ROUND(I896*H896,2)</f>
        <v>0</v>
      </c>
      <c r="K896" s="231" t="s">
        <v>356</v>
      </c>
      <c r="L896" s="45"/>
      <c r="M896" s="236" t="s">
        <v>1</v>
      </c>
      <c r="N896" s="237" t="s">
        <v>41</v>
      </c>
      <c r="O896" s="92"/>
      <c r="P896" s="238">
        <f>O896*H896</f>
        <v>0</v>
      </c>
      <c r="Q896" s="238">
        <v>0.00025999999999999998</v>
      </c>
      <c r="R896" s="238">
        <f>Q896*H896</f>
        <v>0.37719239999999998</v>
      </c>
      <c r="S896" s="238">
        <v>0</v>
      </c>
      <c r="T896" s="239">
        <f>S896*H896</f>
        <v>0</v>
      </c>
      <c r="U896" s="39"/>
      <c r="V896" s="39"/>
      <c r="W896" s="39"/>
      <c r="X896" s="39"/>
      <c r="Y896" s="39"/>
      <c r="Z896" s="39"/>
      <c r="AA896" s="39"/>
      <c r="AB896" s="39"/>
      <c r="AC896" s="39"/>
      <c r="AD896" s="39"/>
      <c r="AE896" s="39"/>
      <c r="AR896" s="240" t="s">
        <v>357</v>
      </c>
      <c r="AT896" s="240" t="s">
        <v>352</v>
      </c>
      <c r="AU896" s="240" t="s">
        <v>86</v>
      </c>
      <c r="AY896" s="18" t="s">
        <v>350</v>
      </c>
      <c r="BE896" s="241">
        <f>IF(N896="základní",J896,0)</f>
        <v>0</v>
      </c>
      <c r="BF896" s="241">
        <f>IF(N896="snížená",J896,0)</f>
        <v>0</v>
      </c>
      <c r="BG896" s="241">
        <f>IF(N896="zákl. přenesená",J896,0)</f>
        <v>0</v>
      </c>
      <c r="BH896" s="241">
        <f>IF(N896="sníž. přenesená",J896,0)</f>
        <v>0</v>
      </c>
      <c r="BI896" s="241">
        <f>IF(N896="nulová",J896,0)</f>
        <v>0</v>
      </c>
      <c r="BJ896" s="18" t="s">
        <v>84</v>
      </c>
      <c r="BK896" s="241">
        <f>ROUND(I896*H896,2)</f>
        <v>0</v>
      </c>
      <c r="BL896" s="18" t="s">
        <v>357</v>
      </c>
      <c r="BM896" s="240" t="s">
        <v>2140</v>
      </c>
    </row>
    <row r="897" s="2" customFormat="1">
      <c r="A897" s="39"/>
      <c r="B897" s="40"/>
      <c r="C897" s="41"/>
      <c r="D897" s="242" t="s">
        <v>359</v>
      </c>
      <c r="E897" s="41"/>
      <c r="F897" s="243" t="s">
        <v>2141</v>
      </c>
      <c r="G897" s="41"/>
      <c r="H897" s="41"/>
      <c r="I897" s="244"/>
      <c r="J897" s="41"/>
      <c r="K897" s="41"/>
      <c r="L897" s="45"/>
      <c r="M897" s="245"/>
      <c r="N897" s="246"/>
      <c r="O897" s="92"/>
      <c r="P897" s="92"/>
      <c r="Q897" s="92"/>
      <c r="R897" s="92"/>
      <c r="S897" s="92"/>
      <c r="T897" s="93"/>
      <c r="U897" s="39"/>
      <c r="V897" s="39"/>
      <c r="W897" s="39"/>
      <c r="X897" s="39"/>
      <c r="Y897" s="39"/>
      <c r="Z897" s="39"/>
      <c r="AA897" s="39"/>
      <c r="AB897" s="39"/>
      <c r="AC897" s="39"/>
      <c r="AD897" s="39"/>
      <c r="AE897" s="39"/>
      <c r="AT897" s="18" t="s">
        <v>359</v>
      </c>
      <c r="AU897" s="18" t="s">
        <v>86</v>
      </c>
    </row>
    <row r="898" s="13" customFormat="1">
      <c r="A898" s="13"/>
      <c r="B898" s="247"/>
      <c r="C898" s="248"/>
      <c r="D898" s="242" t="s">
        <v>361</v>
      </c>
      <c r="E898" s="249" t="s">
        <v>1</v>
      </c>
      <c r="F898" s="250" t="s">
        <v>2142</v>
      </c>
      <c r="G898" s="248"/>
      <c r="H898" s="251">
        <v>620.51400000000001</v>
      </c>
      <c r="I898" s="252"/>
      <c r="J898" s="248"/>
      <c r="K898" s="248"/>
      <c r="L898" s="253"/>
      <c r="M898" s="254"/>
      <c r="N898" s="255"/>
      <c r="O898" s="255"/>
      <c r="P898" s="255"/>
      <c r="Q898" s="255"/>
      <c r="R898" s="255"/>
      <c r="S898" s="255"/>
      <c r="T898" s="256"/>
      <c r="U898" s="13"/>
      <c r="V898" s="13"/>
      <c r="W898" s="13"/>
      <c r="X898" s="13"/>
      <c r="Y898" s="13"/>
      <c r="Z898" s="13"/>
      <c r="AA898" s="13"/>
      <c r="AB898" s="13"/>
      <c r="AC898" s="13"/>
      <c r="AD898" s="13"/>
      <c r="AE898" s="13"/>
      <c r="AT898" s="257" t="s">
        <v>361</v>
      </c>
      <c r="AU898" s="257" t="s">
        <v>86</v>
      </c>
      <c r="AV898" s="13" t="s">
        <v>86</v>
      </c>
      <c r="AW898" s="13" t="s">
        <v>32</v>
      </c>
      <c r="AX898" s="13" t="s">
        <v>76</v>
      </c>
      <c r="AY898" s="257" t="s">
        <v>350</v>
      </c>
    </row>
    <row r="899" s="13" customFormat="1">
      <c r="A899" s="13"/>
      <c r="B899" s="247"/>
      <c r="C899" s="248"/>
      <c r="D899" s="242" t="s">
        <v>361</v>
      </c>
      <c r="E899" s="249" t="s">
        <v>1</v>
      </c>
      <c r="F899" s="250" t="s">
        <v>2143</v>
      </c>
      <c r="G899" s="248"/>
      <c r="H899" s="251">
        <v>323.74599999999998</v>
      </c>
      <c r="I899" s="252"/>
      <c r="J899" s="248"/>
      <c r="K899" s="248"/>
      <c r="L899" s="253"/>
      <c r="M899" s="254"/>
      <c r="N899" s="255"/>
      <c r="O899" s="255"/>
      <c r="P899" s="255"/>
      <c r="Q899" s="255"/>
      <c r="R899" s="255"/>
      <c r="S899" s="255"/>
      <c r="T899" s="256"/>
      <c r="U899" s="13"/>
      <c r="V899" s="13"/>
      <c r="W899" s="13"/>
      <c r="X899" s="13"/>
      <c r="Y899" s="13"/>
      <c r="Z899" s="13"/>
      <c r="AA899" s="13"/>
      <c r="AB899" s="13"/>
      <c r="AC899" s="13"/>
      <c r="AD899" s="13"/>
      <c r="AE899" s="13"/>
      <c r="AT899" s="257" t="s">
        <v>361</v>
      </c>
      <c r="AU899" s="257" t="s">
        <v>86</v>
      </c>
      <c r="AV899" s="13" t="s">
        <v>86</v>
      </c>
      <c r="AW899" s="13" t="s">
        <v>32</v>
      </c>
      <c r="AX899" s="13" t="s">
        <v>76</v>
      </c>
      <c r="AY899" s="257" t="s">
        <v>350</v>
      </c>
    </row>
    <row r="900" s="13" customFormat="1">
      <c r="A900" s="13"/>
      <c r="B900" s="247"/>
      <c r="C900" s="248"/>
      <c r="D900" s="242" t="s">
        <v>361</v>
      </c>
      <c r="E900" s="249" t="s">
        <v>1</v>
      </c>
      <c r="F900" s="250" t="s">
        <v>2144</v>
      </c>
      <c r="G900" s="248"/>
      <c r="H900" s="251">
        <v>135.761</v>
      </c>
      <c r="I900" s="252"/>
      <c r="J900" s="248"/>
      <c r="K900" s="248"/>
      <c r="L900" s="253"/>
      <c r="M900" s="254"/>
      <c r="N900" s="255"/>
      <c r="O900" s="255"/>
      <c r="P900" s="255"/>
      <c r="Q900" s="255"/>
      <c r="R900" s="255"/>
      <c r="S900" s="255"/>
      <c r="T900" s="256"/>
      <c r="U900" s="13"/>
      <c r="V900" s="13"/>
      <c r="W900" s="13"/>
      <c r="X900" s="13"/>
      <c r="Y900" s="13"/>
      <c r="Z900" s="13"/>
      <c r="AA900" s="13"/>
      <c r="AB900" s="13"/>
      <c r="AC900" s="13"/>
      <c r="AD900" s="13"/>
      <c r="AE900" s="13"/>
      <c r="AT900" s="257" t="s">
        <v>361</v>
      </c>
      <c r="AU900" s="257" t="s">
        <v>86</v>
      </c>
      <c r="AV900" s="13" t="s">
        <v>86</v>
      </c>
      <c r="AW900" s="13" t="s">
        <v>32</v>
      </c>
      <c r="AX900" s="13" t="s">
        <v>76</v>
      </c>
      <c r="AY900" s="257" t="s">
        <v>350</v>
      </c>
    </row>
    <row r="901" s="13" customFormat="1">
      <c r="A901" s="13"/>
      <c r="B901" s="247"/>
      <c r="C901" s="248"/>
      <c r="D901" s="242" t="s">
        <v>361</v>
      </c>
      <c r="E901" s="249" t="s">
        <v>1</v>
      </c>
      <c r="F901" s="250" t="s">
        <v>2145</v>
      </c>
      <c r="G901" s="248"/>
      <c r="H901" s="251">
        <v>77.477999999999994</v>
      </c>
      <c r="I901" s="252"/>
      <c r="J901" s="248"/>
      <c r="K901" s="248"/>
      <c r="L901" s="253"/>
      <c r="M901" s="254"/>
      <c r="N901" s="255"/>
      <c r="O901" s="255"/>
      <c r="P901" s="255"/>
      <c r="Q901" s="255"/>
      <c r="R901" s="255"/>
      <c r="S901" s="255"/>
      <c r="T901" s="256"/>
      <c r="U901" s="13"/>
      <c r="V901" s="13"/>
      <c r="W901" s="13"/>
      <c r="X901" s="13"/>
      <c r="Y901" s="13"/>
      <c r="Z901" s="13"/>
      <c r="AA901" s="13"/>
      <c r="AB901" s="13"/>
      <c r="AC901" s="13"/>
      <c r="AD901" s="13"/>
      <c r="AE901" s="13"/>
      <c r="AT901" s="257" t="s">
        <v>361</v>
      </c>
      <c r="AU901" s="257" t="s">
        <v>86</v>
      </c>
      <c r="AV901" s="13" t="s">
        <v>86</v>
      </c>
      <c r="AW901" s="13" t="s">
        <v>32</v>
      </c>
      <c r="AX901" s="13" t="s">
        <v>76</v>
      </c>
      <c r="AY901" s="257" t="s">
        <v>350</v>
      </c>
    </row>
    <row r="902" s="13" customFormat="1">
      <c r="A902" s="13"/>
      <c r="B902" s="247"/>
      <c r="C902" s="248"/>
      <c r="D902" s="242" t="s">
        <v>361</v>
      </c>
      <c r="E902" s="249" t="s">
        <v>1</v>
      </c>
      <c r="F902" s="250" t="s">
        <v>2146</v>
      </c>
      <c r="G902" s="248"/>
      <c r="H902" s="251">
        <v>251.696</v>
      </c>
      <c r="I902" s="252"/>
      <c r="J902" s="248"/>
      <c r="K902" s="248"/>
      <c r="L902" s="253"/>
      <c r="M902" s="254"/>
      <c r="N902" s="255"/>
      <c r="O902" s="255"/>
      <c r="P902" s="255"/>
      <c r="Q902" s="255"/>
      <c r="R902" s="255"/>
      <c r="S902" s="255"/>
      <c r="T902" s="256"/>
      <c r="U902" s="13"/>
      <c r="V902" s="13"/>
      <c r="W902" s="13"/>
      <c r="X902" s="13"/>
      <c r="Y902" s="13"/>
      <c r="Z902" s="13"/>
      <c r="AA902" s="13"/>
      <c r="AB902" s="13"/>
      <c r="AC902" s="13"/>
      <c r="AD902" s="13"/>
      <c r="AE902" s="13"/>
      <c r="AT902" s="257" t="s">
        <v>361</v>
      </c>
      <c r="AU902" s="257" t="s">
        <v>86</v>
      </c>
      <c r="AV902" s="13" t="s">
        <v>86</v>
      </c>
      <c r="AW902" s="13" t="s">
        <v>32</v>
      </c>
      <c r="AX902" s="13" t="s">
        <v>76</v>
      </c>
      <c r="AY902" s="257" t="s">
        <v>350</v>
      </c>
    </row>
    <row r="903" s="13" customFormat="1">
      <c r="A903" s="13"/>
      <c r="B903" s="247"/>
      <c r="C903" s="248"/>
      <c r="D903" s="242" t="s">
        <v>361</v>
      </c>
      <c r="E903" s="249" t="s">
        <v>1</v>
      </c>
      <c r="F903" s="250" t="s">
        <v>2147</v>
      </c>
      <c r="G903" s="248"/>
      <c r="H903" s="251">
        <v>298.678</v>
      </c>
      <c r="I903" s="252"/>
      <c r="J903" s="248"/>
      <c r="K903" s="248"/>
      <c r="L903" s="253"/>
      <c r="M903" s="254"/>
      <c r="N903" s="255"/>
      <c r="O903" s="255"/>
      <c r="P903" s="255"/>
      <c r="Q903" s="255"/>
      <c r="R903" s="255"/>
      <c r="S903" s="255"/>
      <c r="T903" s="256"/>
      <c r="U903" s="13"/>
      <c r="V903" s="13"/>
      <c r="W903" s="13"/>
      <c r="X903" s="13"/>
      <c r="Y903" s="13"/>
      <c r="Z903" s="13"/>
      <c r="AA903" s="13"/>
      <c r="AB903" s="13"/>
      <c r="AC903" s="13"/>
      <c r="AD903" s="13"/>
      <c r="AE903" s="13"/>
      <c r="AT903" s="257" t="s">
        <v>361</v>
      </c>
      <c r="AU903" s="257" t="s">
        <v>86</v>
      </c>
      <c r="AV903" s="13" t="s">
        <v>86</v>
      </c>
      <c r="AW903" s="13" t="s">
        <v>32</v>
      </c>
      <c r="AX903" s="13" t="s">
        <v>76</v>
      </c>
      <c r="AY903" s="257" t="s">
        <v>350</v>
      </c>
    </row>
    <row r="904" s="13" customFormat="1">
      <c r="A904" s="13"/>
      <c r="B904" s="247"/>
      <c r="C904" s="248"/>
      <c r="D904" s="242" t="s">
        <v>361</v>
      </c>
      <c r="E904" s="249" t="s">
        <v>1</v>
      </c>
      <c r="F904" s="250" t="s">
        <v>2148</v>
      </c>
      <c r="G904" s="248"/>
      <c r="H904" s="251">
        <v>74</v>
      </c>
      <c r="I904" s="252"/>
      <c r="J904" s="248"/>
      <c r="K904" s="248"/>
      <c r="L904" s="253"/>
      <c r="M904" s="254"/>
      <c r="N904" s="255"/>
      <c r="O904" s="255"/>
      <c r="P904" s="255"/>
      <c r="Q904" s="255"/>
      <c r="R904" s="255"/>
      <c r="S904" s="255"/>
      <c r="T904" s="256"/>
      <c r="U904" s="13"/>
      <c r="V904" s="13"/>
      <c r="W904" s="13"/>
      <c r="X904" s="13"/>
      <c r="Y904" s="13"/>
      <c r="Z904" s="13"/>
      <c r="AA904" s="13"/>
      <c r="AB904" s="13"/>
      <c r="AC904" s="13"/>
      <c r="AD904" s="13"/>
      <c r="AE904" s="13"/>
      <c r="AT904" s="257" t="s">
        <v>361</v>
      </c>
      <c r="AU904" s="257" t="s">
        <v>86</v>
      </c>
      <c r="AV904" s="13" t="s">
        <v>86</v>
      </c>
      <c r="AW904" s="13" t="s">
        <v>32</v>
      </c>
      <c r="AX904" s="13" t="s">
        <v>76</v>
      </c>
      <c r="AY904" s="257" t="s">
        <v>350</v>
      </c>
    </row>
    <row r="905" s="13" customFormat="1">
      <c r="A905" s="13"/>
      <c r="B905" s="247"/>
      <c r="C905" s="248"/>
      <c r="D905" s="242" t="s">
        <v>361</v>
      </c>
      <c r="E905" s="249" t="s">
        <v>1</v>
      </c>
      <c r="F905" s="250" t="s">
        <v>2149</v>
      </c>
      <c r="G905" s="248"/>
      <c r="H905" s="251">
        <v>68.427000000000007</v>
      </c>
      <c r="I905" s="252"/>
      <c r="J905" s="248"/>
      <c r="K905" s="248"/>
      <c r="L905" s="253"/>
      <c r="M905" s="254"/>
      <c r="N905" s="255"/>
      <c r="O905" s="255"/>
      <c r="P905" s="255"/>
      <c r="Q905" s="255"/>
      <c r="R905" s="255"/>
      <c r="S905" s="255"/>
      <c r="T905" s="256"/>
      <c r="U905" s="13"/>
      <c r="V905" s="13"/>
      <c r="W905" s="13"/>
      <c r="X905" s="13"/>
      <c r="Y905" s="13"/>
      <c r="Z905" s="13"/>
      <c r="AA905" s="13"/>
      <c r="AB905" s="13"/>
      <c r="AC905" s="13"/>
      <c r="AD905" s="13"/>
      <c r="AE905" s="13"/>
      <c r="AT905" s="257" t="s">
        <v>361</v>
      </c>
      <c r="AU905" s="257" t="s">
        <v>86</v>
      </c>
      <c r="AV905" s="13" t="s">
        <v>86</v>
      </c>
      <c r="AW905" s="13" t="s">
        <v>32</v>
      </c>
      <c r="AX905" s="13" t="s">
        <v>76</v>
      </c>
      <c r="AY905" s="257" t="s">
        <v>350</v>
      </c>
    </row>
    <row r="906" s="13" customFormat="1">
      <c r="A906" s="13"/>
      <c r="B906" s="247"/>
      <c r="C906" s="248"/>
      <c r="D906" s="242" t="s">
        <v>361</v>
      </c>
      <c r="E906" s="249" t="s">
        <v>1</v>
      </c>
      <c r="F906" s="250" t="s">
        <v>2150</v>
      </c>
      <c r="G906" s="248"/>
      <c r="H906" s="251">
        <v>111.746</v>
      </c>
      <c r="I906" s="252"/>
      <c r="J906" s="248"/>
      <c r="K906" s="248"/>
      <c r="L906" s="253"/>
      <c r="M906" s="254"/>
      <c r="N906" s="255"/>
      <c r="O906" s="255"/>
      <c r="P906" s="255"/>
      <c r="Q906" s="255"/>
      <c r="R906" s="255"/>
      <c r="S906" s="255"/>
      <c r="T906" s="256"/>
      <c r="U906" s="13"/>
      <c r="V906" s="13"/>
      <c r="W906" s="13"/>
      <c r="X906" s="13"/>
      <c r="Y906" s="13"/>
      <c r="Z906" s="13"/>
      <c r="AA906" s="13"/>
      <c r="AB906" s="13"/>
      <c r="AC906" s="13"/>
      <c r="AD906" s="13"/>
      <c r="AE906" s="13"/>
      <c r="AT906" s="257" t="s">
        <v>361</v>
      </c>
      <c r="AU906" s="257" t="s">
        <v>86</v>
      </c>
      <c r="AV906" s="13" t="s">
        <v>86</v>
      </c>
      <c r="AW906" s="13" t="s">
        <v>32</v>
      </c>
      <c r="AX906" s="13" t="s">
        <v>76</v>
      </c>
      <c r="AY906" s="257" t="s">
        <v>350</v>
      </c>
    </row>
    <row r="907" s="13" customFormat="1">
      <c r="A907" s="13"/>
      <c r="B907" s="247"/>
      <c r="C907" s="248"/>
      <c r="D907" s="242" t="s">
        <v>361</v>
      </c>
      <c r="E907" s="249" t="s">
        <v>1</v>
      </c>
      <c r="F907" s="250" t="s">
        <v>2151</v>
      </c>
      <c r="G907" s="248"/>
      <c r="H907" s="251">
        <v>-511.30599999999998</v>
      </c>
      <c r="I907" s="252"/>
      <c r="J907" s="248"/>
      <c r="K907" s="248"/>
      <c r="L907" s="253"/>
      <c r="M907" s="254"/>
      <c r="N907" s="255"/>
      <c r="O907" s="255"/>
      <c r="P907" s="255"/>
      <c r="Q907" s="255"/>
      <c r="R907" s="255"/>
      <c r="S907" s="255"/>
      <c r="T907" s="256"/>
      <c r="U907" s="13"/>
      <c r="V907" s="13"/>
      <c r="W907" s="13"/>
      <c r="X907" s="13"/>
      <c r="Y907" s="13"/>
      <c r="Z907" s="13"/>
      <c r="AA907" s="13"/>
      <c r="AB907" s="13"/>
      <c r="AC907" s="13"/>
      <c r="AD907" s="13"/>
      <c r="AE907" s="13"/>
      <c r="AT907" s="257" t="s">
        <v>361</v>
      </c>
      <c r="AU907" s="257" t="s">
        <v>86</v>
      </c>
      <c r="AV907" s="13" t="s">
        <v>86</v>
      </c>
      <c r="AW907" s="13" t="s">
        <v>32</v>
      </c>
      <c r="AX907" s="13" t="s">
        <v>76</v>
      </c>
      <c r="AY907" s="257" t="s">
        <v>350</v>
      </c>
    </row>
    <row r="908" s="14" customFormat="1">
      <c r="A908" s="14"/>
      <c r="B908" s="258"/>
      <c r="C908" s="259"/>
      <c r="D908" s="242" t="s">
        <v>361</v>
      </c>
      <c r="E908" s="260" t="s">
        <v>1</v>
      </c>
      <c r="F908" s="261" t="s">
        <v>364</v>
      </c>
      <c r="G908" s="259"/>
      <c r="H908" s="262">
        <v>1450.74</v>
      </c>
      <c r="I908" s="263"/>
      <c r="J908" s="259"/>
      <c r="K908" s="259"/>
      <c r="L908" s="264"/>
      <c r="M908" s="265"/>
      <c r="N908" s="266"/>
      <c r="O908" s="266"/>
      <c r="P908" s="266"/>
      <c r="Q908" s="266"/>
      <c r="R908" s="266"/>
      <c r="S908" s="266"/>
      <c r="T908" s="267"/>
      <c r="U908" s="14"/>
      <c r="V908" s="14"/>
      <c r="W908" s="14"/>
      <c r="X908" s="14"/>
      <c r="Y908" s="14"/>
      <c r="Z908" s="14"/>
      <c r="AA908" s="14"/>
      <c r="AB908" s="14"/>
      <c r="AC908" s="14"/>
      <c r="AD908" s="14"/>
      <c r="AE908" s="14"/>
      <c r="AT908" s="268" t="s">
        <v>361</v>
      </c>
      <c r="AU908" s="268" t="s">
        <v>86</v>
      </c>
      <c r="AV908" s="14" t="s">
        <v>357</v>
      </c>
      <c r="AW908" s="14" t="s">
        <v>32</v>
      </c>
      <c r="AX908" s="14" t="s">
        <v>84</v>
      </c>
      <c r="AY908" s="268" t="s">
        <v>350</v>
      </c>
    </row>
    <row r="909" s="2" customFormat="1" ht="24.15" customHeight="1">
      <c r="A909" s="39"/>
      <c r="B909" s="40"/>
      <c r="C909" s="229" t="s">
        <v>2152</v>
      </c>
      <c r="D909" s="229" t="s">
        <v>352</v>
      </c>
      <c r="E909" s="230" t="s">
        <v>2153</v>
      </c>
      <c r="F909" s="231" t="s">
        <v>2154</v>
      </c>
      <c r="G909" s="232" t="s">
        <v>355</v>
      </c>
      <c r="H909" s="233">
        <v>5705.4530000000004</v>
      </c>
      <c r="I909" s="234"/>
      <c r="J909" s="235">
        <f>ROUND(I909*H909,2)</f>
        <v>0</v>
      </c>
      <c r="K909" s="231" t="s">
        <v>356</v>
      </c>
      <c r="L909" s="45"/>
      <c r="M909" s="236" t="s">
        <v>1</v>
      </c>
      <c r="N909" s="237" t="s">
        <v>41</v>
      </c>
      <c r="O909" s="92"/>
      <c r="P909" s="238">
        <f>O909*H909</f>
        <v>0</v>
      </c>
      <c r="Q909" s="238">
        <v>0.017330000000000002</v>
      </c>
      <c r="R909" s="238">
        <f>Q909*H909</f>
        <v>98.875500490000022</v>
      </c>
      <c r="S909" s="238">
        <v>0</v>
      </c>
      <c r="T909" s="239">
        <f>S909*H909</f>
        <v>0</v>
      </c>
      <c r="U909" s="39"/>
      <c r="V909" s="39"/>
      <c r="W909" s="39"/>
      <c r="X909" s="39"/>
      <c r="Y909" s="39"/>
      <c r="Z909" s="39"/>
      <c r="AA909" s="39"/>
      <c r="AB909" s="39"/>
      <c r="AC909" s="39"/>
      <c r="AD909" s="39"/>
      <c r="AE909" s="39"/>
      <c r="AR909" s="240" t="s">
        <v>357</v>
      </c>
      <c r="AT909" s="240" t="s">
        <v>352</v>
      </c>
      <c r="AU909" s="240" t="s">
        <v>86</v>
      </c>
      <c r="AY909" s="18" t="s">
        <v>350</v>
      </c>
      <c r="BE909" s="241">
        <f>IF(N909="základní",J909,0)</f>
        <v>0</v>
      </c>
      <c r="BF909" s="241">
        <f>IF(N909="snížená",J909,0)</f>
        <v>0</v>
      </c>
      <c r="BG909" s="241">
        <f>IF(N909="zákl. přenesená",J909,0)</f>
        <v>0</v>
      </c>
      <c r="BH909" s="241">
        <f>IF(N909="sníž. přenesená",J909,0)</f>
        <v>0</v>
      </c>
      <c r="BI909" s="241">
        <f>IF(N909="nulová",J909,0)</f>
        <v>0</v>
      </c>
      <c r="BJ909" s="18" t="s">
        <v>84</v>
      </c>
      <c r="BK909" s="241">
        <f>ROUND(I909*H909,2)</f>
        <v>0</v>
      </c>
      <c r="BL909" s="18" t="s">
        <v>357</v>
      </c>
      <c r="BM909" s="240" t="s">
        <v>2155</v>
      </c>
    </row>
    <row r="910" s="2" customFormat="1">
      <c r="A910" s="39"/>
      <c r="B910" s="40"/>
      <c r="C910" s="41"/>
      <c r="D910" s="242" t="s">
        <v>359</v>
      </c>
      <c r="E910" s="41"/>
      <c r="F910" s="243" t="s">
        <v>2156</v>
      </c>
      <c r="G910" s="41"/>
      <c r="H910" s="41"/>
      <c r="I910" s="244"/>
      <c r="J910" s="41"/>
      <c r="K910" s="41"/>
      <c r="L910" s="45"/>
      <c r="M910" s="245"/>
      <c r="N910" s="246"/>
      <c r="O910" s="92"/>
      <c r="P910" s="92"/>
      <c r="Q910" s="92"/>
      <c r="R910" s="92"/>
      <c r="S910" s="92"/>
      <c r="T910" s="93"/>
      <c r="U910" s="39"/>
      <c r="V910" s="39"/>
      <c r="W910" s="39"/>
      <c r="X910" s="39"/>
      <c r="Y910" s="39"/>
      <c r="Z910" s="39"/>
      <c r="AA910" s="39"/>
      <c r="AB910" s="39"/>
      <c r="AC910" s="39"/>
      <c r="AD910" s="39"/>
      <c r="AE910" s="39"/>
      <c r="AT910" s="18" t="s">
        <v>359</v>
      </c>
      <c r="AU910" s="18" t="s">
        <v>86</v>
      </c>
    </row>
    <row r="911" s="15" customFormat="1">
      <c r="A911" s="15"/>
      <c r="B911" s="269"/>
      <c r="C911" s="270"/>
      <c r="D911" s="242" t="s">
        <v>361</v>
      </c>
      <c r="E911" s="271" t="s">
        <v>1</v>
      </c>
      <c r="F911" s="272" t="s">
        <v>2157</v>
      </c>
      <c r="G911" s="270"/>
      <c r="H911" s="271" t="s">
        <v>1</v>
      </c>
      <c r="I911" s="273"/>
      <c r="J911" s="270"/>
      <c r="K911" s="270"/>
      <c r="L911" s="274"/>
      <c r="M911" s="275"/>
      <c r="N911" s="276"/>
      <c r="O911" s="276"/>
      <c r="P911" s="276"/>
      <c r="Q911" s="276"/>
      <c r="R911" s="276"/>
      <c r="S911" s="276"/>
      <c r="T911" s="277"/>
      <c r="U911" s="15"/>
      <c r="V911" s="15"/>
      <c r="W911" s="15"/>
      <c r="X911" s="15"/>
      <c r="Y911" s="15"/>
      <c r="Z911" s="15"/>
      <c r="AA911" s="15"/>
      <c r="AB911" s="15"/>
      <c r="AC911" s="15"/>
      <c r="AD911" s="15"/>
      <c r="AE911" s="15"/>
      <c r="AT911" s="278" t="s">
        <v>361</v>
      </c>
      <c r="AU911" s="278" t="s">
        <v>86</v>
      </c>
      <c r="AV911" s="15" t="s">
        <v>84</v>
      </c>
      <c r="AW911" s="15" t="s">
        <v>32</v>
      </c>
      <c r="AX911" s="15" t="s">
        <v>76</v>
      </c>
      <c r="AY911" s="278" t="s">
        <v>350</v>
      </c>
    </row>
    <row r="912" s="13" customFormat="1">
      <c r="A912" s="13"/>
      <c r="B912" s="247"/>
      <c r="C912" s="248"/>
      <c r="D912" s="242" t="s">
        <v>361</v>
      </c>
      <c r="E912" s="249" t="s">
        <v>1</v>
      </c>
      <c r="F912" s="250" t="s">
        <v>2158</v>
      </c>
      <c r="G912" s="248"/>
      <c r="H912" s="251">
        <v>185.87799999999999</v>
      </c>
      <c r="I912" s="252"/>
      <c r="J912" s="248"/>
      <c r="K912" s="248"/>
      <c r="L912" s="253"/>
      <c r="M912" s="254"/>
      <c r="N912" s="255"/>
      <c r="O912" s="255"/>
      <c r="P912" s="255"/>
      <c r="Q912" s="255"/>
      <c r="R912" s="255"/>
      <c r="S912" s="255"/>
      <c r="T912" s="256"/>
      <c r="U912" s="13"/>
      <c r="V912" s="13"/>
      <c r="W912" s="13"/>
      <c r="X912" s="13"/>
      <c r="Y912" s="13"/>
      <c r="Z912" s="13"/>
      <c r="AA912" s="13"/>
      <c r="AB912" s="13"/>
      <c r="AC912" s="13"/>
      <c r="AD912" s="13"/>
      <c r="AE912" s="13"/>
      <c r="AT912" s="257" t="s">
        <v>361</v>
      </c>
      <c r="AU912" s="257" t="s">
        <v>86</v>
      </c>
      <c r="AV912" s="13" t="s">
        <v>86</v>
      </c>
      <c r="AW912" s="13" t="s">
        <v>32</v>
      </c>
      <c r="AX912" s="13" t="s">
        <v>76</v>
      </c>
      <c r="AY912" s="257" t="s">
        <v>350</v>
      </c>
    </row>
    <row r="913" s="13" customFormat="1">
      <c r="A913" s="13"/>
      <c r="B913" s="247"/>
      <c r="C913" s="248"/>
      <c r="D913" s="242" t="s">
        <v>361</v>
      </c>
      <c r="E913" s="249" t="s">
        <v>1</v>
      </c>
      <c r="F913" s="250" t="s">
        <v>2159</v>
      </c>
      <c r="G913" s="248"/>
      <c r="H913" s="251">
        <v>142.571</v>
      </c>
      <c r="I913" s="252"/>
      <c r="J913" s="248"/>
      <c r="K913" s="248"/>
      <c r="L913" s="253"/>
      <c r="M913" s="254"/>
      <c r="N913" s="255"/>
      <c r="O913" s="255"/>
      <c r="P913" s="255"/>
      <c r="Q913" s="255"/>
      <c r="R913" s="255"/>
      <c r="S913" s="255"/>
      <c r="T913" s="256"/>
      <c r="U913" s="13"/>
      <c r="V913" s="13"/>
      <c r="W913" s="13"/>
      <c r="X913" s="13"/>
      <c r="Y913" s="13"/>
      <c r="Z913" s="13"/>
      <c r="AA913" s="13"/>
      <c r="AB913" s="13"/>
      <c r="AC913" s="13"/>
      <c r="AD913" s="13"/>
      <c r="AE913" s="13"/>
      <c r="AT913" s="257" t="s">
        <v>361</v>
      </c>
      <c r="AU913" s="257" t="s">
        <v>86</v>
      </c>
      <c r="AV913" s="13" t="s">
        <v>86</v>
      </c>
      <c r="AW913" s="13" t="s">
        <v>32</v>
      </c>
      <c r="AX913" s="13" t="s">
        <v>76</v>
      </c>
      <c r="AY913" s="257" t="s">
        <v>350</v>
      </c>
    </row>
    <row r="914" s="13" customFormat="1">
      <c r="A914" s="13"/>
      <c r="B914" s="247"/>
      <c r="C914" s="248"/>
      <c r="D914" s="242" t="s">
        <v>361</v>
      </c>
      <c r="E914" s="249" t="s">
        <v>1</v>
      </c>
      <c r="F914" s="250" t="s">
        <v>2160</v>
      </c>
      <c r="G914" s="248"/>
      <c r="H914" s="251">
        <v>353.31999999999999</v>
      </c>
      <c r="I914" s="252"/>
      <c r="J914" s="248"/>
      <c r="K914" s="248"/>
      <c r="L914" s="253"/>
      <c r="M914" s="254"/>
      <c r="N914" s="255"/>
      <c r="O914" s="255"/>
      <c r="P914" s="255"/>
      <c r="Q914" s="255"/>
      <c r="R914" s="255"/>
      <c r="S914" s="255"/>
      <c r="T914" s="256"/>
      <c r="U914" s="13"/>
      <c r="V914" s="13"/>
      <c r="W914" s="13"/>
      <c r="X914" s="13"/>
      <c r="Y914" s="13"/>
      <c r="Z914" s="13"/>
      <c r="AA914" s="13"/>
      <c r="AB914" s="13"/>
      <c r="AC914" s="13"/>
      <c r="AD914" s="13"/>
      <c r="AE914" s="13"/>
      <c r="AT914" s="257" t="s">
        <v>361</v>
      </c>
      <c r="AU914" s="257" t="s">
        <v>86</v>
      </c>
      <c r="AV914" s="13" t="s">
        <v>86</v>
      </c>
      <c r="AW914" s="13" t="s">
        <v>32</v>
      </c>
      <c r="AX914" s="13" t="s">
        <v>76</v>
      </c>
      <c r="AY914" s="257" t="s">
        <v>350</v>
      </c>
    </row>
    <row r="915" s="13" customFormat="1">
      <c r="A915" s="13"/>
      <c r="B915" s="247"/>
      <c r="C915" s="248"/>
      <c r="D915" s="242" t="s">
        <v>361</v>
      </c>
      <c r="E915" s="249" t="s">
        <v>1</v>
      </c>
      <c r="F915" s="250" t="s">
        <v>2161</v>
      </c>
      <c r="G915" s="248"/>
      <c r="H915" s="251">
        <v>230.24600000000001</v>
      </c>
      <c r="I915" s="252"/>
      <c r="J915" s="248"/>
      <c r="K915" s="248"/>
      <c r="L915" s="253"/>
      <c r="M915" s="254"/>
      <c r="N915" s="255"/>
      <c r="O915" s="255"/>
      <c r="P915" s="255"/>
      <c r="Q915" s="255"/>
      <c r="R915" s="255"/>
      <c r="S915" s="255"/>
      <c r="T915" s="256"/>
      <c r="U915" s="13"/>
      <c r="V915" s="13"/>
      <c r="W915" s="13"/>
      <c r="X915" s="13"/>
      <c r="Y915" s="13"/>
      <c r="Z915" s="13"/>
      <c r="AA915" s="13"/>
      <c r="AB915" s="13"/>
      <c r="AC915" s="13"/>
      <c r="AD915" s="13"/>
      <c r="AE915" s="13"/>
      <c r="AT915" s="257" t="s">
        <v>361</v>
      </c>
      <c r="AU915" s="257" t="s">
        <v>86</v>
      </c>
      <c r="AV915" s="13" t="s">
        <v>86</v>
      </c>
      <c r="AW915" s="13" t="s">
        <v>32</v>
      </c>
      <c r="AX915" s="13" t="s">
        <v>76</v>
      </c>
      <c r="AY915" s="257" t="s">
        <v>350</v>
      </c>
    </row>
    <row r="916" s="13" customFormat="1">
      <c r="A916" s="13"/>
      <c r="B916" s="247"/>
      <c r="C916" s="248"/>
      <c r="D916" s="242" t="s">
        <v>361</v>
      </c>
      <c r="E916" s="249" t="s">
        <v>1</v>
      </c>
      <c r="F916" s="250" t="s">
        <v>2162</v>
      </c>
      <c r="G916" s="248"/>
      <c r="H916" s="251">
        <v>112.723</v>
      </c>
      <c r="I916" s="252"/>
      <c r="J916" s="248"/>
      <c r="K916" s="248"/>
      <c r="L916" s="253"/>
      <c r="M916" s="254"/>
      <c r="N916" s="255"/>
      <c r="O916" s="255"/>
      <c r="P916" s="255"/>
      <c r="Q916" s="255"/>
      <c r="R916" s="255"/>
      <c r="S916" s="255"/>
      <c r="T916" s="256"/>
      <c r="U916" s="13"/>
      <c r="V916" s="13"/>
      <c r="W916" s="13"/>
      <c r="X916" s="13"/>
      <c r="Y916" s="13"/>
      <c r="Z916" s="13"/>
      <c r="AA916" s="13"/>
      <c r="AB916" s="13"/>
      <c r="AC916" s="13"/>
      <c r="AD916" s="13"/>
      <c r="AE916" s="13"/>
      <c r="AT916" s="257" t="s">
        <v>361</v>
      </c>
      <c r="AU916" s="257" t="s">
        <v>86</v>
      </c>
      <c r="AV916" s="13" t="s">
        <v>86</v>
      </c>
      <c r="AW916" s="13" t="s">
        <v>32</v>
      </c>
      <c r="AX916" s="13" t="s">
        <v>76</v>
      </c>
      <c r="AY916" s="257" t="s">
        <v>350</v>
      </c>
    </row>
    <row r="917" s="13" customFormat="1">
      <c r="A917" s="13"/>
      <c r="B917" s="247"/>
      <c r="C917" s="248"/>
      <c r="D917" s="242" t="s">
        <v>361</v>
      </c>
      <c r="E917" s="249" t="s">
        <v>1</v>
      </c>
      <c r="F917" s="250" t="s">
        <v>2163</v>
      </c>
      <c r="G917" s="248"/>
      <c r="H917" s="251">
        <v>193.50299999999999</v>
      </c>
      <c r="I917" s="252"/>
      <c r="J917" s="248"/>
      <c r="K917" s="248"/>
      <c r="L917" s="253"/>
      <c r="M917" s="254"/>
      <c r="N917" s="255"/>
      <c r="O917" s="255"/>
      <c r="P917" s="255"/>
      <c r="Q917" s="255"/>
      <c r="R917" s="255"/>
      <c r="S917" s="255"/>
      <c r="T917" s="256"/>
      <c r="U917" s="13"/>
      <c r="V917" s="13"/>
      <c r="W917" s="13"/>
      <c r="X917" s="13"/>
      <c r="Y917" s="13"/>
      <c r="Z917" s="13"/>
      <c r="AA917" s="13"/>
      <c r="AB917" s="13"/>
      <c r="AC917" s="13"/>
      <c r="AD917" s="13"/>
      <c r="AE917" s="13"/>
      <c r="AT917" s="257" t="s">
        <v>361</v>
      </c>
      <c r="AU917" s="257" t="s">
        <v>86</v>
      </c>
      <c r="AV917" s="13" t="s">
        <v>86</v>
      </c>
      <c r="AW917" s="13" t="s">
        <v>32</v>
      </c>
      <c r="AX917" s="13" t="s">
        <v>76</v>
      </c>
      <c r="AY917" s="257" t="s">
        <v>350</v>
      </c>
    </row>
    <row r="918" s="13" customFormat="1">
      <c r="A918" s="13"/>
      <c r="B918" s="247"/>
      <c r="C918" s="248"/>
      <c r="D918" s="242" t="s">
        <v>361</v>
      </c>
      <c r="E918" s="249" t="s">
        <v>1</v>
      </c>
      <c r="F918" s="250" t="s">
        <v>2164</v>
      </c>
      <c r="G918" s="248"/>
      <c r="H918" s="251">
        <v>107.643</v>
      </c>
      <c r="I918" s="252"/>
      <c r="J918" s="248"/>
      <c r="K918" s="248"/>
      <c r="L918" s="253"/>
      <c r="M918" s="254"/>
      <c r="N918" s="255"/>
      <c r="O918" s="255"/>
      <c r="P918" s="255"/>
      <c r="Q918" s="255"/>
      <c r="R918" s="255"/>
      <c r="S918" s="255"/>
      <c r="T918" s="256"/>
      <c r="U918" s="13"/>
      <c r="V918" s="13"/>
      <c r="W918" s="13"/>
      <c r="X918" s="13"/>
      <c r="Y918" s="13"/>
      <c r="Z918" s="13"/>
      <c r="AA918" s="13"/>
      <c r="AB918" s="13"/>
      <c r="AC918" s="13"/>
      <c r="AD918" s="13"/>
      <c r="AE918" s="13"/>
      <c r="AT918" s="257" t="s">
        <v>361</v>
      </c>
      <c r="AU918" s="257" t="s">
        <v>86</v>
      </c>
      <c r="AV918" s="13" t="s">
        <v>86</v>
      </c>
      <c r="AW918" s="13" t="s">
        <v>32</v>
      </c>
      <c r="AX918" s="13" t="s">
        <v>76</v>
      </c>
      <c r="AY918" s="257" t="s">
        <v>350</v>
      </c>
    </row>
    <row r="919" s="13" customFormat="1">
      <c r="A919" s="13"/>
      <c r="B919" s="247"/>
      <c r="C919" s="248"/>
      <c r="D919" s="242" t="s">
        <v>361</v>
      </c>
      <c r="E919" s="249" t="s">
        <v>1</v>
      </c>
      <c r="F919" s="250" t="s">
        <v>2165</v>
      </c>
      <c r="G919" s="248"/>
      <c r="H919" s="251">
        <v>178.46899999999999</v>
      </c>
      <c r="I919" s="252"/>
      <c r="J919" s="248"/>
      <c r="K919" s="248"/>
      <c r="L919" s="253"/>
      <c r="M919" s="254"/>
      <c r="N919" s="255"/>
      <c r="O919" s="255"/>
      <c r="P919" s="255"/>
      <c r="Q919" s="255"/>
      <c r="R919" s="255"/>
      <c r="S919" s="255"/>
      <c r="T919" s="256"/>
      <c r="U919" s="13"/>
      <c r="V919" s="13"/>
      <c r="W919" s="13"/>
      <c r="X919" s="13"/>
      <c r="Y919" s="13"/>
      <c r="Z919" s="13"/>
      <c r="AA919" s="13"/>
      <c r="AB919" s="13"/>
      <c r="AC919" s="13"/>
      <c r="AD919" s="13"/>
      <c r="AE919" s="13"/>
      <c r="AT919" s="257" t="s">
        <v>361</v>
      </c>
      <c r="AU919" s="257" t="s">
        <v>86</v>
      </c>
      <c r="AV919" s="13" t="s">
        <v>86</v>
      </c>
      <c r="AW919" s="13" t="s">
        <v>32</v>
      </c>
      <c r="AX919" s="13" t="s">
        <v>76</v>
      </c>
      <c r="AY919" s="257" t="s">
        <v>350</v>
      </c>
    </row>
    <row r="920" s="13" customFormat="1">
      <c r="A920" s="13"/>
      <c r="B920" s="247"/>
      <c r="C920" s="248"/>
      <c r="D920" s="242" t="s">
        <v>361</v>
      </c>
      <c r="E920" s="249" t="s">
        <v>1</v>
      </c>
      <c r="F920" s="250" t="s">
        <v>2166</v>
      </c>
      <c r="G920" s="248"/>
      <c r="H920" s="251">
        <v>95.655000000000001</v>
      </c>
      <c r="I920" s="252"/>
      <c r="J920" s="248"/>
      <c r="K920" s="248"/>
      <c r="L920" s="253"/>
      <c r="M920" s="254"/>
      <c r="N920" s="255"/>
      <c r="O920" s="255"/>
      <c r="P920" s="255"/>
      <c r="Q920" s="255"/>
      <c r="R920" s="255"/>
      <c r="S920" s="255"/>
      <c r="T920" s="256"/>
      <c r="U920" s="13"/>
      <c r="V920" s="13"/>
      <c r="W920" s="13"/>
      <c r="X920" s="13"/>
      <c r="Y920" s="13"/>
      <c r="Z920" s="13"/>
      <c r="AA920" s="13"/>
      <c r="AB920" s="13"/>
      <c r="AC920" s="13"/>
      <c r="AD920" s="13"/>
      <c r="AE920" s="13"/>
      <c r="AT920" s="257" t="s">
        <v>361</v>
      </c>
      <c r="AU920" s="257" t="s">
        <v>86</v>
      </c>
      <c r="AV920" s="13" t="s">
        <v>86</v>
      </c>
      <c r="AW920" s="13" t="s">
        <v>32</v>
      </c>
      <c r="AX920" s="13" t="s">
        <v>76</v>
      </c>
      <c r="AY920" s="257" t="s">
        <v>350</v>
      </c>
    </row>
    <row r="921" s="13" customFormat="1">
      <c r="A921" s="13"/>
      <c r="B921" s="247"/>
      <c r="C921" s="248"/>
      <c r="D921" s="242" t="s">
        <v>361</v>
      </c>
      <c r="E921" s="249" t="s">
        <v>1</v>
      </c>
      <c r="F921" s="250" t="s">
        <v>2167</v>
      </c>
      <c r="G921" s="248"/>
      <c r="H921" s="251">
        <v>185.21899999999999</v>
      </c>
      <c r="I921" s="252"/>
      <c r="J921" s="248"/>
      <c r="K921" s="248"/>
      <c r="L921" s="253"/>
      <c r="M921" s="254"/>
      <c r="N921" s="255"/>
      <c r="O921" s="255"/>
      <c r="P921" s="255"/>
      <c r="Q921" s="255"/>
      <c r="R921" s="255"/>
      <c r="S921" s="255"/>
      <c r="T921" s="256"/>
      <c r="U921" s="13"/>
      <c r="V921" s="13"/>
      <c r="W921" s="13"/>
      <c r="X921" s="13"/>
      <c r="Y921" s="13"/>
      <c r="Z921" s="13"/>
      <c r="AA921" s="13"/>
      <c r="AB921" s="13"/>
      <c r="AC921" s="13"/>
      <c r="AD921" s="13"/>
      <c r="AE921" s="13"/>
      <c r="AT921" s="257" t="s">
        <v>361</v>
      </c>
      <c r="AU921" s="257" t="s">
        <v>86</v>
      </c>
      <c r="AV921" s="13" t="s">
        <v>86</v>
      </c>
      <c r="AW921" s="13" t="s">
        <v>32</v>
      </c>
      <c r="AX921" s="13" t="s">
        <v>76</v>
      </c>
      <c r="AY921" s="257" t="s">
        <v>350</v>
      </c>
    </row>
    <row r="922" s="13" customFormat="1">
      <c r="A922" s="13"/>
      <c r="B922" s="247"/>
      <c r="C922" s="248"/>
      <c r="D922" s="242" t="s">
        <v>361</v>
      </c>
      <c r="E922" s="249" t="s">
        <v>1</v>
      </c>
      <c r="F922" s="250" t="s">
        <v>2168</v>
      </c>
      <c r="G922" s="248"/>
      <c r="H922" s="251">
        <v>126.78</v>
      </c>
      <c r="I922" s="252"/>
      <c r="J922" s="248"/>
      <c r="K922" s="248"/>
      <c r="L922" s="253"/>
      <c r="M922" s="254"/>
      <c r="N922" s="255"/>
      <c r="O922" s="255"/>
      <c r="P922" s="255"/>
      <c r="Q922" s="255"/>
      <c r="R922" s="255"/>
      <c r="S922" s="255"/>
      <c r="T922" s="256"/>
      <c r="U922" s="13"/>
      <c r="V922" s="13"/>
      <c r="W922" s="13"/>
      <c r="X922" s="13"/>
      <c r="Y922" s="13"/>
      <c r="Z922" s="13"/>
      <c r="AA922" s="13"/>
      <c r="AB922" s="13"/>
      <c r="AC922" s="13"/>
      <c r="AD922" s="13"/>
      <c r="AE922" s="13"/>
      <c r="AT922" s="257" t="s">
        <v>361</v>
      </c>
      <c r="AU922" s="257" t="s">
        <v>86</v>
      </c>
      <c r="AV922" s="13" t="s">
        <v>86</v>
      </c>
      <c r="AW922" s="13" t="s">
        <v>32</v>
      </c>
      <c r="AX922" s="13" t="s">
        <v>76</v>
      </c>
      <c r="AY922" s="257" t="s">
        <v>350</v>
      </c>
    </row>
    <row r="923" s="13" customFormat="1">
      <c r="A923" s="13"/>
      <c r="B923" s="247"/>
      <c r="C923" s="248"/>
      <c r="D923" s="242" t="s">
        <v>361</v>
      </c>
      <c r="E923" s="249" t="s">
        <v>1</v>
      </c>
      <c r="F923" s="250" t="s">
        <v>2169</v>
      </c>
      <c r="G923" s="248"/>
      <c r="H923" s="251">
        <v>49.298999999999999</v>
      </c>
      <c r="I923" s="252"/>
      <c r="J923" s="248"/>
      <c r="K923" s="248"/>
      <c r="L923" s="253"/>
      <c r="M923" s="254"/>
      <c r="N923" s="255"/>
      <c r="O923" s="255"/>
      <c r="P923" s="255"/>
      <c r="Q923" s="255"/>
      <c r="R923" s="255"/>
      <c r="S923" s="255"/>
      <c r="T923" s="256"/>
      <c r="U923" s="13"/>
      <c r="V923" s="13"/>
      <c r="W923" s="13"/>
      <c r="X923" s="13"/>
      <c r="Y923" s="13"/>
      <c r="Z923" s="13"/>
      <c r="AA923" s="13"/>
      <c r="AB923" s="13"/>
      <c r="AC923" s="13"/>
      <c r="AD923" s="13"/>
      <c r="AE923" s="13"/>
      <c r="AT923" s="257" t="s">
        <v>361</v>
      </c>
      <c r="AU923" s="257" t="s">
        <v>86</v>
      </c>
      <c r="AV923" s="13" t="s">
        <v>86</v>
      </c>
      <c r="AW923" s="13" t="s">
        <v>32</v>
      </c>
      <c r="AX923" s="13" t="s">
        <v>76</v>
      </c>
      <c r="AY923" s="257" t="s">
        <v>350</v>
      </c>
    </row>
    <row r="924" s="13" customFormat="1">
      <c r="A924" s="13"/>
      <c r="B924" s="247"/>
      <c r="C924" s="248"/>
      <c r="D924" s="242" t="s">
        <v>361</v>
      </c>
      <c r="E924" s="249" t="s">
        <v>1</v>
      </c>
      <c r="F924" s="250" t="s">
        <v>2170</v>
      </c>
      <c r="G924" s="248"/>
      <c r="H924" s="251">
        <v>242.63300000000001</v>
      </c>
      <c r="I924" s="252"/>
      <c r="J924" s="248"/>
      <c r="K924" s="248"/>
      <c r="L924" s="253"/>
      <c r="M924" s="254"/>
      <c r="N924" s="255"/>
      <c r="O924" s="255"/>
      <c r="P924" s="255"/>
      <c r="Q924" s="255"/>
      <c r="R924" s="255"/>
      <c r="S924" s="255"/>
      <c r="T924" s="256"/>
      <c r="U924" s="13"/>
      <c r="V924" s="13"/>
      <c r="W924" s="13"/>
      <c r="X924" s="13"/>
      <c r="Y924" s="13"/>
      <c r="Z924" s="13"/>
      <c r="AA924" s="13"/>
      <c r="AB924" s="13"/>
      <c r="AC924" s="13"/>
      <c r="AD924" s="13"/>
      <c r="AE924" s="13"/>
      <c r="AT924" s="257" t="s">
        <v>361</v>
      </c>
      <c r="AU924" s="257" t="s">
        <v>86</v>
      </c>
      <c r="AV924" s="13" t="s">
        <v>86</v>
      </c>
      <c r="AW924" s="13" t="s">
        <v>32</v>
      </c>
      <c r="AX924" s="13" t="s">
        <v>76</v>
      </c>
      <c r="AY924" s="257" t="s">
        <v>350</v>
      </c>
    </row>
    <row r="925" s="13" customFormat="1">
      <c r="A925" s="13"/>
      <c r="B925" s="247"/>
      <c r="C925" s="248"/>
      <c r="D925" s="242" t="s">
        <v>361</v>
      </c>
      <c r="E925" s="249" t="s">
        <v>1</v>
      </c>
      <c r="F925" s="250" t="s">
        <v>2171</v>
      </c>
      <c r="G925" s="248"/>
      <c r="H925" s="251">
        <v>513.18899999999996</v>
      </c>
      <c r="I925" s="252"/>
      <c r="J925" s="248"/>
      <c r="K925" s="248"/>
      <c r="L925" s="253"/>
      <c r="M925" s="254"/>
      <c r="N925" s="255"/>
      <c r="O925" s="255"/>
      <c r="P925" s="255"/>
      <c r="Q925" s="255"/>
      <c r="R925" s="255"/>
      <c r="S925" s="255"/>
      <c r="T925" s="256"/>
      <c r="U925" s="13"/>
      <c r="V925" s="13"/>
      <c r="W925" s="13"/>
      <c r="X925" s="13"/>
      <c r="Y925" s="13"/>
      <c r="Z925" s="13"/>
      <c r="AA925" s="13"/>
      <c r="AB925" s="13"/>
      <c r="AC925" s="13"/>
      <c r="AD925" s="13"/>
      <c r="AE925" s="13"/>
      <c r="AT925" s="257" t="s">
        <v>361</v>
      </c>
      <c r="AU925" s="257" t="s">
        <v>86</v>
      </c>
      <c r="AV925" s="13" t="s">
        <v>86</v>
      </c>
      <c r="AW925" s="13" t="s">
        <v>32</v>
      </c>
      <c r="AX925" s="13" t="s">
        <v>76</v>
      </c>
      <c r="AY925" s="257" t="s">
        <v>350</v>
      </c>
    </row>
    <row r="926" s="13" customFormat="1">
      <c r="A926" s="13"/>
      <c r="B926" s="247"/>
      <c r="C926" s="248"/>
      <c r="D926" s="242" t="s">
        <v>361</v>
      </c>
      <c r="E926" s="249" t="s">
        <v>1</v>
      </c>
      <c r="F926" s="250" t="s">
        <v>2172</v>
      </c>
      <c r="G926" s="248"/>
      <c r="H926" s="251">
        <v>209.44200000000001</v>
      </c>
      <c r="I926" s="252"/>
      <c r="J926" s="248"/>
      <c r="K926" s="248"/>
      <c r="L926" s="253"/>
      <c r="M926" s="254"/>
      <c r="N926" s="255"/>
      <c r="O926" s="255"/>
      <c r="P926" s="255"/>
      <c r="Q926" s="255"/>
      <c r="R926" s="255"/>
      <c r="S926" s="255"/>
      <c r="T926" s="256"/>
      <c r="U926" s="13"/>
      <c r="V926" s="13"/>
      <c r="W926" s="13"/>
      <c r="X926" s="13"/>
      <c r="Y926" s="13"/>
      <c r="Z926" s="13"/>
      <c r="AA926" s="13"/>
      <c r="AB926" s="13"/>
      <c r="AC926" s="13"/>
      <c r="AD926" s="13"/>
      <c r="AE926" s="13"/>
      <c r="AT926" s="257" t="s">
        <v>361</v>
      </c>
      <c r="AU926" s="257" t="s">
        <v>86</v>
      </c>
      <c r="AV926" s="13" t="s">
        <v>86</v>
      </c>
      <c r="AW926" s="13" t="s">
        <v>32</v>
      </c>
      <c r="AX926" s="13" t="s">
        <v>76</v>
      </c>
      <c r="AY926" s="257" t="s">
        <v>350</v>
      </c>
    </row>
    <row r="927" s="13" customFormat="1">
      <c r="A927" s="13"/>
      <c r="B927" s="247"/>
      <c r="C927" s="248"/>
      <c r="D927" s="242" t="s">
        <v>361</v>
      </c>
      <c r="E927" s="249" t="s">
        <v>1</v>
      </c>
      <c r="F927" s="250" t="s">
        <v>2173</v>
      </c>
      <c r="G927" s="248"/>
      <c r="H927" s="251">
        <v>120.146</v>
      </c>
      <c r="I927" s="252"/>
      <c r="J927" s="248"/>
      <c r="K927" s="248"/>
      <c r="L927" s="253"/>
      <c r="M927" s="254"/>
      <c r="N927" s="255"/>
      <c r="O927" s="255"/>
      <c r="P927" s="255"/>
      <c r="Q927" s="255"/>
      <c r="R927" s="255"/>
      <c r="S927" s="255"/>
      <c r="T927" s="256"/>
      <c r="U927" s="13"/>
      <c r="V927" s="13"/>
      <c r="W927" s="13"/>
      <c r="X927" s="13"/>
      <c r="Y927" s="13"/>
      <c r="Z927" s="13"/>
      <c r="AA927" s="13"/>
      <c r="AB927" s="13"/>
      <c r="AC927" s="13"/>
      <c r="AD927" s="13"/>
      <c r="AE927" s="13"/>
      <c r="AT927" s="257" t="s">
        <v>361</v>
      </c>
      <c r="AU927" s="257" t="s">
        <v>86</v>
      </c>
      <c r="AV927" s="13" t="s">
        <v>86</v>
      </c>
      <c r="AW927" s="13" t="s">
        <v>32</v>
      </c>
      <c r="AX927" s="13" t="s">
        <v>76</v>
      </c>
      <c r="AY927" s="257" t="s">
        <v>350</v>
      </c>
    </row>
    <row r="928" s="13" customFormat="1">
      <c r="A928" s="13"/>
      <c r="B928" s="247"/>
      <c r="C928" s="248"/>
      <c r="D928" s="242" t="s">
        <v>361</v>
      </c>
      <c r="E928" s="249" t="s">
        <v>1</v>
      </c>
      <c r="F928" s="250" t="s">
        <v>2174</v>
      </c>
      <c r="G928" s="248"/>
      <c r="H928" s="251">
        <v>203.33199999999999</v>
      </c>
      <c r="I928" s="252"/>
      <c r="J928" s="248"/>
      <c r="K928" s="248"/>
      <c r="L928" s="253"/>
      <c r="M928" s="254"/>
      <c r="N928" s="255"/>
      <c r="O928" s="255"/>
      <c r="P928" s="255"/>
      <c r="Q928" s="255"/>
      <c r="R928" s="255"/>
      <c r="S928" s="255"/>
      <c r="T928" s="256"/>
      <c r="U928" s="13"/>
      <c r="V928" s="13"/>
      <c r="W928" s="13"/>
      <c r="X928" s="13"/>
      <c r="Y928" s="13"/>
      <c r="Z928" s="13"/>
      <c r="AA928" s="13"/>
      <c r="AB928" s="13"/>
      <c r="AC928" s="13"/>
      <c r="AD928" s="13"/>
      <c r="AE928" s="13"/>
      <c r="AT928" s="257" t="s">
        <v>361</v>
      </c>
      <c r="AU928" s="257" t="s">
        <v>86</v>
      </c>
      <c r="AV928" s="13" t="s">
        <v>86</v>
      </c>
      <c r="AW928" s="13" t="s">
        <v>32</v>
      </c>
      <c r="AX928" s="13" t="s">
        <v>76</v>
      </c>
      <c r="AY928" s="257" t="s">
        <v>350</v>
      </c>
    </row>
    <row r="929" s="16" customFormat="1">
      <c r="A929" s="16"/>
      <c r="B929" s="279"/>
      <c r="C929" s="280"/>
      <c r="D929" s="242" t="s">
        <v>361</v>
      </c>
      <c r="E929" s="281" t="s">
        <v>1232</v>
      </c>
      <c r="F929" s="282" t="s">
        <v>755</v>
      </c>
      <c r="G929" s="280"/>
      <c r="H929" s="283">
        <v>3250.0479999999998</v>
      </c>
      <c r="I929" s="284"/>
      <c r="J929" s="280"/>
      <c r="K929" s="280"/>
      <c r="L929" s="285"/>
      <c r="M929" s="286"/>
      <c r="N929" s="287"/>
      <c r="O929" s="287"/>
      <c r="P929" s="287"/>
      <c r="Q929" s="287"/>
      <c r="R929" s="287"/>
      <c r="S929" s="287"/>
      <c r="T929" s="288"/>
      <c r="U929" s="16"/>
      <c r="V929" s="16"/>
      <c r="W929" s="16"/>
      <c r="X929" s="16"/>
      <c r="Y929" s="16"/>
      <c r="Z929" s="16"/>
      <c r="AA929" s="16"/>
      <c r="AB929" s="16"/>
      <c r="AC929" s="16"/>
      <c r="AD929" s="16"/>
      <c r="AE929" s="16"/>
      <c r="AT929" s="289" t="s">
        <v>361</v>
      </c>
      <c r="AU929" s="289" t="s">
        <v>86</v>
      </c>
      <c r="AV929" s="16" t="s">
        <v>371</v>
      </c>
      <c r="AW929" s="16" t="s">
        <v>32</v>
      </c>
      <c r="AX929" s="16" t="s">
        <v>76</v>
      </c>
      <c r="AY929" s="289" t="s">
        <v>350</v>
      </c>
    </row>
    <row r="930" s="15" customFormat="1">
      <c r="A930" s="15"/>
      <c r="B930" s="269"/>
      <c r="C930" s="270"/>
      <c r="D930" s="242" t="s">
        <v>361</v>
      </c>
      <c r="E930" s="271" t="s">
        <v>1</v>
      </c>
      <c r="F930" s="272" t="s">
        <v>2175</v>
      </c>
      <c r="G930" s="270"/>
      <c r="H930" s="271" t="s">
        <v>1</v>
      </c>
      <c r="I930" s="273"/>
      <c r="J930" s="270"/>
      <c r="K930" s="270"/>
      <c r="L930" s="274"/>
      <c r="M930" s="275"/>
      <c r="N930" s="276"/>
      <c r="O930" s="276"/>
      <c r="P930" s="276"/>
      <c r="Q930" s="276"/>
      <c r="R930" s="276"/>
      <c r="S930" s="276"/>
      <c r="T930" s="277"/>
      <c r="U930" s="15"/>
      <c r="V930" s="15"/>
      <c r="W930" s="15"/>
      <c r="X930" s="15"/>
      <c r="Y930" s="15"/>
      <c r="Z930" s="15"/>
      <c r="AA930" s="15"/>
      <c r="AB930" s="15"/>
      <c r="AC930" s="15"/>
      <c r="AD930" s="15"/>
      <c r="AE930" s="15"/>
      <c r="AT930" s="278" t="s">
        <v>361</v>
      </c>
      <c r="AU930" s="278" t="s">
        <v>86</v>
      </c>
      <c r="AV930" s="15" t="s">
        <v>84</v>
      </c>
      <c r="AW930" s="15" t="s">
        <v>32</v>
      </c>
      <c r="AX930" s="15" t="s">
        <v>76</v>
      </c>
      <c r="AY930" s="278" t="s">
        <v>350</v>
      </c>
    </row>
    <row r="931" s="13" customFormat="1">
      <c r="A931" s="13"/>
      <c r="B931" s="247"/>
      <c r="C931" s="248"/>
      <c r="D931" s="242" t="s">
        <v>361</v>
      </c>
      <c r="E931" s="249" t="s">
        <v>1</v>
      </c>
      <c r="F931" s="250" t="s">
        <v>2176</v>
      </c>
      <c r="G931" s="248"/>
      <c r="H931" s="251">
        <v>117.408</v>
      </c>
      <c r="I931" s="252"/>
      <c r="J931" s="248"/>
      <c r="K931" s="248"/>
      <c r="L931" s="253"/>
      <c r="M931" s="254"/>
      <c r="N931" s="255"/>
      <c r="O931" s="255"/>
      <c r="P931" s="255"/>
      <c r="Q931" s="255"/>
      <c r="R931" s="255"/>
      <c r="S931" s="255"/>
      <c r="T931" s="256"/>
      <c r="U931" s="13"/>
      <c r="V931" s="13"/>
      <c r="W931" s="13"/>
      <c r="X931" s="13"/>
      <c r="Y931" s="13"/>
      <c r="Z931" s="13"/>
      <c r="AA931" s="13"/>
      <c r="AB931" s="13"/>
      <c r="AC931" s="13"/>
      <c r="AD931" s="13"/>
      <c r="AE931" s="13"/>
      <c r="AT931" s="257" t="s">
        <v>361</v>
      </c>
      <c r="AU931" s="257" t="s">
        <v>86</v>
      </c>
      <c r="AV931" s="13" t="s">
        <v>86</v>
      </c>
      <c r="AW931" s="13" t="s">
        <v>32</v>
      </c>
      <c r="AX931" s="13" t="s">
        <v>76</v>
      </c>
      <c r="AY931" s="257" t="s">
        <v>350</v>
      </c>
    </row>
    <row r="932" s="13" customFormat="1">
      <c r="A932" s="13"/>
      <c r="B932" s="247"/>
      <c r="C932" s="248"/>
      <c r="D932" s="242" t="s">
        <v>361</v>
      </c>
      <c r="E932" s="249" t="s">
        <v>1</v>
      </c>
      <c r="F932" s="250" t="s">
        <v>2177</v>
      </c>
      <c r="G932" s="248"/>
      <c r="H932" s="251">
        <v>141.42599999999999</v>
      </c>
      <c r="I932" s="252"/>
      <c r="J932" s="248"/>
      <c r="K932" s="248"/>
      <c r="L932" s="253"/>
      <c r="M932" s="254"/>
      <c r="N932" s="255"/>
      <c r="O932" s="255"/>
      <c r="P932" s="255"/>
      <c r="Q932" s="255"/>
      <c r="R932" s="255"/>
      <c r="S932" s="255"/>
      <c r="T932" s="256"/>
      <c r="U932" s="13"/>
      <c r="V932" s="13"/>
      <c r="W932" s="13"/>
      <c r="X932" s="13"/>
      <c r="Y932" s="13"/>
      <c r="Z932" s="13"/>
      <c r="AA932" s="13"/>
      <c r="AB932" s="13"/>
      <c r="AC932" s="13"/>
      <c r="AD932" s="13"/>
      <c r="AE932" s="13"/>
      <c r="AT932" s="257" t="s">
        <v>361</v>
      </c>
      <c r="AU932" s="257" t="s">
        <v>86</v>
      </c>
      <c r="AV932" s="13" t="s">
        <v>86</v>
      </c>
      <c r="AW932" s="13" t="s">
        <v>32</v>
      </c>
      <c r="AX932" s="13" t="s">
        <v>76</v>
      </c>
      <c r="AY932" s="257" t="s">
        <v>350</v>
      </c>
    </row>
    <row r="933" s="13" customFormat="1">
      <c r="A933" s="13"/>
      <c r="B933" s="247"/>
      <c r="C933" s="248"/>
      <c r="D933" s="242" t="s">
        <v>361</v>
      </c>
      <c r="E933" s="249" t="s">
        <v>1</v>
      </c>
      <c r="F933" s="250" t="s">
        <v>2178</v>
      </c>
      <c r="G933" s="248"/>
      <c r="H933" s="251">
        <v>28.34</v>
      </c>
      <c r="I933" s="252"/>
      <c r="J933" s="248"/>
      <c r="K933" s="248"/>
      <c r="L933" s="253"/>
      <c r="M933" s="254"/>
      <c r="N933" s="255"/>
      <c r="O933" s="255"/>
      <c r="P933" s="255"/>
      <c r="Q933" s="255"/>
      <c r="R933" s="255"/>
      <c r="S933" s="255"/>
      <c r="T933" s="256"/>
      <c r="U933" s="13"/>
      <c r="V933" s="13"/>
      <c r="W933" s="13"/>
      <c r="X933" s="13"/>
      <c r="Y933" s="13"/>
      <c r="Z933" s="13"/>
      <c r="AA933" s="13"/>
      <c r="AB933" s="13"/>
      <c r="AC933" s="13"/>
      <c r="AD933" s="13"/>
      <c r="AE933" s="13"/>
      <c r="AT933" s="257" t="s">
        <v>361</v>
      </c>
      <c r="AU933" s="257" t="s">
        <v>86</v>
      </c>
      <c r="AV933" s="13" t="s">
        <v>86</v>
      </c>
      <c r="AW933" s="13" t="s">
        <v>32</v>
      </c>
      <c r="AX933" s="13" t="s">
        <v>76</v>
      </c>
      <c r="AY933" s="257" t="s">
        <v>350</v>
      </c>
    </row>
    <row r="934" s="16" customFormat="1">
      <c r="A934" s="16"/>
      <c r="B934" s="279"/>
      <c r="C934" s="280"/>
      <c r="D934" s="242" t="s">
        <v>361</v>
      </c>
      <c r="E934" s="281" t="s">
        <v>1234</v>
      </c>
      <c r="F934" s="282" t="s">
        <v>755</v>
      </c>
      <c r="G934" s="280"/>
      <c r="H934" s="283">
        <v>287.17399999999998</v>
      </c>
      <c r="I934" s="284"/>
      <c r="J934" s="280"/>
      <c r="K934" s="280"/>
      <c r="L934" s="285"/>
      <c r="M934" s="286"/>
      <c r="N934" s="287"/>
      <c r="O934" s="287"/>
      <c r="P934" s="287"/>
      <c r="Q934" s="287"/>
      <c r="R934" s="287"/>
      <c r="S934" s="287"/>
      <c r="T934" s="288"/>
      <c r="U934" s="16"/>
      <c r="V934" s="16"/>
      <c r="W934" s="16"/>
      <c r="X934" s="16"/>
      <c r="Y934" s="16"/>
      <c r="Z934" s="16"/>
      <c r="AA934" s="16"/>
      <c r="AB934" s="16"/>
      <c r="AC934" s="16"/>
      <c r="AD934" s="16"/>
      <c r="AE934" s="16"/>
      <c r="AT934" s="289" t="s">
        <v>361</v>
      </c>
      <c r="AU934" s="289" t="s">
        <v>86</v>
      </c>
      <c r="AV934" s="16" t="s">
        <v>371</v>
      </c>
      <c r="AW934" s="16" t="s">
        <v>32</v>
      </c>
      <c r="AX934" s="16" t="s">
        <v>76</v>
      </c>
      <c r="AY934" s="289" t="s">
        <v>350</v>
      </c>
    </row>
    <row r="935" s="15" customFormat="1">
      <c r="A935" s="15"/>
      <c r="B935" s="269"/>
      <c r="C935" s="270"/>
      <c r="D935" s="242" t="s">
        <v>361</v>
      </c>
      <c r="E935" s="271" t="s">
        <v>1</v>
      </c>
      <c r="F935" s="272" t="s">
        <v>2179</v>
      </c>
      <c r="G935" s="270"/>
      <c r="H935" s="271" t="s">
        <v>1</v>
      </c>
      <c r="I935" s="273"/>
      <c r="J935" s="270"/>
      <c r="K935" s="270"/>
      <c r="L935" s="274"/>
      <c r="M935" s="275"/>
      <c r="N935" s="276"/>
      <c r="O935" s="276"/>
      <c r="P935" s="276"/>
      <c r="Q935" s="276"/>
      <c r="R935" s="276"/>
      <c r="S935" s="276"/>
      <c r="T935" s="277"/>
      <c r="U935" s="15"/>
      <c r="V935" s="15"/>
      <c r="W935" s="15"/>
      <c r="X935" s="15"/>
      <c r="Y935" s="15"/>
      <c r="Z935" s="15"/>
      <c r="AA935" s="15"/>
      <c r="AB935" s="15"/>
      <c r="AC935" s="15"/>
      <c r="AD935" s="15"/>
      <c r="AE935" s="15"/>
      <c r="AT935" s="278" t="s">
        <v>361</v>
      </c>
      <c r="AU935" s="278" t="s">
        <v>86</v>
      </c>
      <c r="AV935" s="15" t="s">
        <v>84</v>
      </c>
      <c r="AW935" s="15" t="s">
        <v>32</v>
      </c>
      <c r="AX935" s="15" t="s">
        <v>76</v>
      </c>
      <c r="AY935" s="278" t="s">
        <v>350</v>
      </c>
    </row>
    <row r="936" s="13" customFormat="1">
      <c r="A936" s="13"/>
      <c r="B936" s="247"/>
      <c r="C936" s="248"/>
      <c r="D936" s="242" t="s">
        <v>361</v>
      </c>
      <c r="E936" s="249" t="s">
        <v>1</v>
      </c>
      <c r="F936" s="250" t="s">
        <v>2180</v>
      </c>
      <c r="G936" s="248"/>
      <c r="H936" s="251">
        <v>161.07599999999999</v>
      </c>
      <c r="I936" s="252"/>
      <c r="J936" s="248"/>
      <c r="K936" s="248"/>
      <c r="L936" s="253"/>
      <c r="M936" s="254"/>
      <c r="N936" s="255"/>
      <c r="O936" s="255"/>
      <c r="P936" s="255"/>
      <c r="Q936" s="255"/>
      <c r="R936" s="255"/>
      <c r="S936" s="255"/>
      <c r="T936" s="256"/>
      <c r="U936" s="13"/>
      <c r="V936" s="13"/>
      <c r="W936" s="13"/>
      <c r="X936" s="13"/>
      <c r="Y936" s="13"/>
      <c r="Z936" s="13"/>
      <c r="AA936" s="13"/>
      <c r="AB936" s="13"/>
      <c r="AC936" s="13"/>
      <c r="AD936" s="13"/>
      <c r="AE936" s="13"/>
      <c r="AT936" s="257" t="s">
        <v>361</v>
      </c>
      <c r="AU936" s="257" t="s">
        <v>86</v>
      </c>
      <c r="AV936" s="13" t="s">
        <v>86</v>
      </c>
      <c r="AW936" s="13" t="s">
        <v>32</v>
      </c>
      <c r="AX936" s="13" t="s">
        <v>76</v>
      </c>
      <c r="AY936" s="257" t="s">
        <v>350</v>
      </c>
    </row>
    <row r="937" s="13" customFormat="1">
      <c r="A937" s="13"/>
      <c r="B937" s="247"/>
      <c r="C937" s="248"/>
      <c r="D937" s="242" t="s">
        <v>361</v>
      </c>
      <c r="E937" s="249" t="s">
        <v>1</v>
      </c>
      <c r="F937" s="250" t="s">
        <v>2181</v>
      </c>
      <c r="G937" s="248"/>
      <c r="H937" s="251">
        <v>214.56299999999999</v>
      </c>
      <c r="I937" s="252"/>
      <c r="J937" s="248"/>
      <c r="K937" s="248"/>
      <c r="L937" s="253"/>
      <c r="M937" s="254"/>
      <c r="N937" s="255"/>
      <c r="O937" s="255"/>
      <c r="P937" s="255"/>
      <c r="Q937" s="255"/>
      <c r="R937" s="255"/>
      <c r="S937" s="255"/>
      <c r="T937" s="256"/>
      <c r="U937" s="13"/>
      <c r="V937" s="13"/>
      <c r="W937" s="13"/>
      <c r="X937" s="13"/>
      <c r="Y937" s="13"/>
      <c r="Z937" s="13"/>
      <c r="AA937" s="13"/>
      <c r="AB937" s="13"/>
      <c r="AC937" s="13"/>
      <c r="AD937" s="13"/>
      <c r="AE937" s="13"/>
      <c r="AT937" s="257" t="s">
        <v>361</v>
      </c>
      <c r="AU937" s="257" t="s">
        <v>86</v>
      </c>
      <c r="AV937" s="13" t="s">
        <v>86</v>
      </c>
      <c r="AW937" s="13" t="s">
        <v>32</v>
      </c>
      <c r="AX937" s="13" t="s">
        <v>76</v>
      </c>
      <c r="AY937" s="257" t="s">
        <v>350</v>
      </c>
    </row>
    <row r="938" s="16" customFormat="1">
      <c r="A938" s="16"/>
      <c r="B938" s="279"/>
      <c r="C938" s="280"/>
      <c r="D938" s="242" t="s">
        <v>361</v>
      </c>
      <c r="E938" s="281" t="s">
        <v>1236</v>
      </c>
      <c r="F938" s="282" t="s">
        <v>755</v>
      </c>
      <c r="G938" s="280"/>
      <c r="H938" s="283">
        <v>375.63900000000001</v>
      </c>
      <c r="I938" s="284"/>
      <c r="J938" s="280"/>
      <c r="K938" s="280"/>
      <c r="L938" s="285"/>
      <c r="M938" s="286"/>
      <c r="N938" s="287"/>
      <c r="O938" s="287"/>
      <c r="P938" s="287"/>
      <c r="Q938" s="287"/>
      <c r="R938" s="287"/>
      <c r="S938" s="287"/>
      <c r="T938" s="288"/>
      <c r="U938" s="16"/>
      <c r="V938" s="16"/>
      <c r="W938" s="16"/>
      <c r="X938" s="16"/>
      <c r="Y938" s="16"/>
      <c r="Z938" s="16"/>
      <c r="AA938" s="16"/>
      <c r="AB938" s="16"/>
      <c r="AC938" s="16"/>
      <c r="AD938" s="16"/>
      <c r="AE938" s="16"/>
      <c r="AT938" s="289" t="s">
        <v>361</v>
      </c>
      <c r="AU938" s="289" t="s">
        <v>86</v>
      </c>
      <c r="AV938" s="16" t="s">
        <v>371</v>
      </c>
      <c r="AW938" s="16" t="s">
        <v>32</v>
      </c>
      <c r="AX938" s="16" t="s">
        <v>76</v>
      </c>
      <c r="AY938" s="289" t="s">
        <v>350</v>
      </c>
    </row>
    <row r="939" s="13" customFormat="1">
      <c r="A939" s="13"/>
      <c r="B939" s="247"/>
      <c r="C939" s="248"/>
      <c r="D939" s="242" t="s">
        <v>361</v>
      </c>
      <c r="E939" s="249" t="s">
        <v>1</v>
      </c>
      <c r="F939" s="250" t="s">
        <v>2142</v>
      </c>
      <c r="G939" s="248"/>
      <c r="H939" s="251">
        <v>620.51400000000001</v>
      </c>
      <c r="I939" s="252"/>
      <c r="J939" s="248"/>
      <c r="K939" s="248"/>
      <c r="L939" s="253"/>
      <c r="M939" s="254"/>
      <c r="N939" s="255"/>
      <c r="O939" s="255"/>
      <c r="P939" s="255"/>
      <c r="Q939" s="255"/>
      <c r="R939" s="255"/>
      <c r="S939" s="255"/>
      <c r="T939" s="256"/>
      <c r="U939" s="13"/>
      <c r="V939" s="13"/>
      <c r="W939" s="13"/>
      <c r="X939" s="13"/>
      <c r="Y939" s="13"/>
      <c r="Z939" s="13"/>
      <c r="AA939" s="13"/>
      <c r="AB939" s="13"/>
      <c r="AC939" s="13"/>
      <c r="AD939" s="13"/>
      <c r="AE939" s="13"/>
      <c r="AT939" s="257" t="s">
        <v>361</v>
      </c>
      <c r="AU939" s="257" t="s">
        <v>86</v>
      </c>
      <c r="AV939" s="13" t="s">
        <v>86</v>
      </c>
      <c r="AW939" s="13" t="s">
        <v>32</v>
      </c>
      <c r="AX939" s="13" t="s">
        <v>76</v>
      </c>
      <c r="AY939" s="257" t="s">
        <v>350</v>
      </c>
    </row>
    <row r="940" s="13" customFormat="1">
      <c r="A940" s="13"/>
      <c r="B940" s="247"/>
      <c r="C940" s="248"/>
      <c r="D940" s="242" t="s">
        <v>361</v>
      </c>
      <c r="E940" s="249" t="s">
        <v>1</v>
      </c>
      <c r="F940" s="250" t="s">
        <v>2143</v>
      </c>
      <c r="G940" s="248"/>
      <c r="H940" s="251">
        <v>323.74599999999998</v>
      </c>
      <c r="I940" s="252"/>
      <c r="J940" s="248"/>
      <c r="K940" s="248"/>
      <c r="L940" s="253"/>
      <c r="M940" s="254"/>
      <c r="N940" s="255"/>
      <c r="O940" s="255"/>
      <c r="P940" s="255"/>
      <c r="Q940" s="255"/>
      <c r="R940" s="255"/>
      <c r="S940" s="255"/>
      <c r="T940" s="256"/>
      <c r="U940" s="13"/>
      <c r="V940" s="13"/>
      <c r="W940" s="13"/>
      <c r="X940" s="13"/>
      <c r="Y940" s="13"/>
      <c r="Z940" s="13"/>
      <c r="AA940" s="13"/>
      <c r="AB940" s="13"/>
      <c r="AC940" s="13"/>
      <c r="AD940" s="13"/>
      <c r="AE940" s="13"/>
      <c r="AT940" s="257" t="s">
        <v>361</v>
      </c>
      <c r="AU940" s="257" t="s">
        <v>86</v>
      </c>
      <c r="AV940" s="13" t="s">
        <v>86</v>
      </c>
      <c r="AW940" s="13" t="s">
        <v>32</v>
      </c>
      <c r="AX940" s="13" t="s">
        <v>76</v>
      </c>
      <c r="AY940" s="257" t="s">
        <v>350</v>
      </c>
    </row>
    <row r="941" s="13" customFormat="1">
      <c r="A941" s="13"/>
      <c r="B941" s="247"/>
      <c r="C941" s="248"/>
      <c r="D941" s="242" t="s">
        <v>361</v>
      </c>
      <c r="E941" s="249" t="s">
        <v>1</v>
      </c>
      <c r="F941" s="250" t="s">
        <v>2144</v>
      </c>
      <c r="G941" s="248"/>
      <c r="H941" s="251">
        <v>135.761</v>
      </c>
      <c r="I941" s="252"/>
      <c r="J941" s="248"/>
      <c r="K941" s="248"/>
      <c r="L941" s="253"/>
      <c r="M941" s="254"/>
      <c r="N941" s="255"/>
      <c r="O941" s="255"/>
      <c r="P941" s="255"/>
      <c r="Q941" s="255"/>
      <c r="R941" s="255"/>
      <c r="S941" s="255"/>
      <c r="T941" s="256"/>
      <c r="U941" s="13"/>
      <c r="V941" s="13"/>
      <c r="W941" s="13"/>
      <c r="X941" s="13"/>
      <c r="Y941" s="13"/>
      <c r="Z941" s="13"/>
      <c r="AA941" s="13"/>
      <c r="AB941" s="13"/>
      <c r="AC941" s="13"/>
      <c r="AD941" s="13"/>
      <c r="AE941" s="13"/>
      <c r="AT941" s="257" t="s">
        <v>361</v>
      </c>
      <c r="AU941" s="257" t="s">
        <v>86</v>
      </c>
      <c r="AV941" s="13" t="s">
        <v>86</v>
      </c>
      <c r="AW941" s="13" t="s">
        <v>32</v>
      </c>
      <c r="AX941" s="13" t="s">
        <v>76</v>
      </c>
      <c r="AY941" s="257" t="s">
        <v>350</v>
      </c>
    </row>
    <row r="942" s="13" customFormat="1">
      <c r="A942" s="13"/>
      <c r="B942" s="247"/>
      <c r="C942" s="248"/>
      <c r="D942" s="242" t="s">
        <v>361</v>
      </c>
      <c r="E942" s="249" t="s">
        <v>1</v>
      </c>
      <c r="F942" s="250" t="s">
        <v>2145</v>
      </c>
      <c r="G942" s="248"/>
      <c r="H942" s="251">
        <v>77.477999999999994</v>
      </c>
      <c r="I942" s="252"/>
      <c r="J942" s="248"/>
      <c r="K942" s="248"/>
      <c r="L942" s="253"/>
      <c r="M942" s="254"/>
      <c r="N942" s="255"/>
      <c r="O942" s="255"/>
      <c r="P942" s="255"/>
      <c r="Q942" s="255"/>
      <c r="R942" s="255"/>
      <c r="S942" s="255"/>
      <c r="T942" s="256"/>
      <c r="U942" s="13"/>
      <c r="V942" s="13"/>
      <c r="W942" s="13"/>
      <c r="X942" s="13"/>
      <c r="Y942" s="13"/>
      <c r="Z942" s="13"/>
      <c r="AA942" s="13"/>
      <c r="AB942" s="13"/>
      <c r="AC942" s="13"/>
      <c r="AD942" s="13"/>
      <c r="AE942" s="13"/>
      <c r="AT942" s="257" t="s">
        <v>361</v>
      </c>
      <c r="AU942" s="257" t="s">
        <v>86</v>
      </c>
      <c r="AV942" s="13" t="s">
        <v>86</v>
      </c>
      <c r="AW942" s="13" t="s">
        <v>32</v>
      </c>
      <c r="AX942" s="13" t="s">
        <v>76</v>
      </c>
      <c r="AY942" s="257" t="s">
        <v>350</v>
      </c>
    </row>
    <row r="943" s="13" customFormat="1">
      <c r="A943" s="13"/>
      <c r="B943" s="247"/>
      <c r="C943" s="248"/>
      <c r="D943" s="242" t="s">
        <v>361</v>
      </c>
      <c r="E943" s="249" t="s">
        <v>1</v>
      </c>
      <c r="F943" s="250" t="s">
        <v>2146</v>
      </c>
      <c r="G943" s="248"/>
      <c r="H943" s="251">
        <v>251.696</v>
      </c>
      <c r="I943" s="252"/>
      <c r="J943" s="248"/>
      <c r="K943" s="248"/>
      <c r="L943" s="253"/>
      <c r="M943" s="254"/>
      <c r="N943" s="255"/>
      <c r="O943" s="255"/>
      <c r="P943" s="255"/>
      <c r="Q943" s="255"/>
      <c r="R943" s="255"/>
      <c r="S943" s="255"/>
      <c r="T943" s="256"/>
      <c r="U943" s="13"/>
      <c r="V943" s="13"/>
      <c r="W943" s="13"/>
      <c r="X943" s="13"/>
      <c r="Y943" s="13"/>
      <c r="Z943" s="13"/>
      <c r="AA943" s="13"/>
      <c r="AB943" s="13"/>
      <c r="AC943" s="13"/>
      <c r="AD943" s="13"/>
      <c r="AE943" s="13"/>
      <c r="AT943" s="257" t="s">
        <v>361</v>
      </c>
      <c r="AU943" s="257" t="s">
        <v>86</v>
      </c>
      <c r="AV943" s="13" t="s">
        <v>86</v>
      </c>
      <c r="AW943" s="13" t="s">
        <v>32</v>
      </c>
      <c r="AX943" s="13" t="s">
        <v>76</v>
      </c>
      <c r="AY943" s="257" t="s">
        <v>350</v>
      </c>
    </row>
    <row r="944" s="13" customFormat="1">
      <c r="A944" s="13"/>
      <c r="B944" s="247"/>
      <c r="C944" s="248"/>
      <c r="D944" s="242" t="s">
        <v>361</v>
      </c>
      <c r="E944" s="249" t="s">
        <v>1</v>
      </c>
      <c r="F944" s="250" t="s">
        <v>2147</v>
      </c>
      <c r="G944" s="248"/>
      <c r="H944" s="251">
        <v>298.678</v>
      </c>
      <c r="I944" s="252"/>
      <c r="J944" s="248"/>
      <c r="K944" s="248"/>
      <c r="L944" s="253"/>
      <c r="M944" s="254"/>
      <c r="N944" s="255"/>
      <c r="O944" s="255"/>
      <c r="P944" s="255"/>
      <c r="Q944" s="255"/>
      <c r="R944" s="255"/>
      <c r="S944" s="255"/>
      <c r="T944" s="256"/>
      <c r="U944" s="13"/>
      <c r="V944" s="13"/>
      <c r="W944" s="13"/>
      <c r="X944" s="13"/>
      <c r="Y944" s="13"/>
      <c r="Z944" s="13"/>
      <c r="AA944" s="13"/>
      <c r="AB944" s="13"/>
      <c r="AC944" s="13"/>
      <c r="AD944" s="13"/>
      <c r="AE944" s="13"/>
      <c r="AT944" s="257" t="s">
        <v>361</v>
      </c>
      <c r="AU944" s="257" t="s">
        <v>86</v>
      </c>
      <c r="AV944" s="13" t="s">
        <v>86</v>
      </c>
      <c r="AW944" s="13" t="s">
        <v>32</v>
      </c>
      <c r="AX944" s="13" t="s">
        <v>76</v>
      </c>
      <c r="AY944" s="257" t="s">
        <v>350</v>
      </c>
    </row>
    <row r="945" s="13" customFormat="1">
      <c r="A945" s="13"/>
      <c r="B945" s="247"/>
      <c r="C945" s="248"/>
      <c r="D945" s="242" t="s">
        <v>361</v>
      </c>
      <c r="E945" s="249" t="s">
        <v>1</v>
      </c>
      <c r="F945" s="250" t="s">
        <v>2148</v>
      </c>
      <c r="G945" s="248"/>
      <c r="H945" s="251">
        <v>74</v>
      </c>
      <c r="I945" s="252"/>
      <c r="J945" s="248"/>
      <c r="K945" s="248"/>
      <c r="L945" s="253"/>
      <c r="M945" s="254"/>
      <c r="N945" s="255"/>
      <c r="O945" s="255"/>
      <c r="P945" s="255"/>
      <c r="Q945" s="255"/>
      <c r="R945" s="255"/>
      <c r="S945" s="255"/>
      <c r="T945" s="256"/>
      <c r="U945" s="13"/>
      <c r="V945" s="13"/>
      <c r="W945" s="13"/>
      <c r="X945" s="13"/>
      <c r="Y945" s="13"/>
      <c r="Z945" s="13"/>
      <c r="AA945" s="13"/>
      <c r="AB945" s="13"/>
      <c r="AC945" s="13"/>
      <c r="AD945" s="13"/>
      <c r="AE945" s="13"/>
      <c r="AT945" s="257" t="s">
        <v>361</v>
      </c>
      <c r="AU945" s="257" t="s">
        <v>86</v>
      </c>
      <c r="AV945" s="13" t="s">
        <v>86</v>
      </c>
      <c r="AW945" s="13" t="s">
        <v>32</v>
      </c>
      <c r="AX945" s="13" t="s">
        <v>76</v>
      </c>
      <c r="AY945" s="257" t="s">
        <v>350</v>
      </c>
    </row>
    <row r="946" s="13" customFormat="1">
      <c r="A946" s="13"/>
      <c r="B946" s="247"/>
      <c r="C946" s="248"/>
      <c r="D946" s="242" t="s">
        <v>361</v>
      </c>
      <c r="E946" s="249" t="s">
        <v>1</v>
      </c>
      <c r="F946" s="250" t="s">
        <v>2149</v>
      </c>
      <c r="G946" s="248"/>
      <c r="H946" s="251">
        <v>68.427000000000007</v>
      </c>
      <c r="I946" s="252"/>
      <c r="J946" s="248"/>
      <c r="K946" s="248"/>
      <c r="L946" s="253"/>
      <c r="M946" s="254"/>
      <c r="N946" s="255"/>
      <c r="O946" s="255"/>
      <c r="P946" s="255"/>
      <c r="Q946" s="255"/>
      <c r="R946" s="255"/>
      <c r="S946" s="255"/>
      <c r="T946" s="256"/>
      <c r="U946" s="13"/>
      <c r="V946" s="13"/>
      <c r="W946" s="13"/>
      <c r="X946" s="13"/>
      <c r="Y946" s="13"/>
      <c r="Z946" s="13"/>
      <c r="AA946" s="13"/>
      <c r="AB946" s="13"/>
      <c r="AC946" s="13"/>
      <c r="AD946" s="13"/>
      <c r="AE946" s="13"/>
      <c r="AT946" s="257" t="s">
        <v>361</v>
      </c>
      <c r="AU946" s="257" t="s">
        <v>86</v>
      </c>
      <c r="AV946" s="13" t="s">
        <v>86</v>
      </c>
      <c r="AW946" s="13" t="s">
        <v>32</v>
      </c>
      <c r="AX946" s="13" t="s">
        <v>76</v>
      </c>
      <c r="AY946" s="257" t="s">
        <v>350</v>
      </c>
    </row>
    <row r="947" s="13" customFormat="1">
      <c r="A947" s="13"/>
      <c r="B947" s="247"/>
      <c r="C947" s="248"/>
      <c r="D947" s="242" t="s">
        <v>361</v>
      </c>
      <c r="E947" s="249" t="s">
        <v>1</v>
      </c>
      <c r="F947" s="250" t="s">
        <v>2150</v>
      </c>
      <c r="G947" s="248"/>
      <c r="H947" s="251">
        <v>111.746</v>
      </c>
      <c r="I947" s="252"/>
      <c r="J947" s="248"/>
      <c r="K947" s="248"/>
      <c r="L947" s="253"/>
      <c r="M947" s="254"/>
      <c r="N947" s="255"/>
      <c r="O947" s="255"/>
      <c r="P947" s="255"/>
      <c r="Q947" s="255"/>
      <c r="R947" s="255"/>
      <c r="S947" s="255"/>
      <c r="T947" s="256"/>
      <c r="U947" s="13"/>
      <c r="V947" s="13"/>
      <c r="W947" s="13"/>
      <c r="X947" s="13"/>
      <c r="Y947" s="13"/>
      <c r="Z947" s="13"/>
      <c r="AA947" s="13"/>
      <c r="AB947" s="13"/>
      <c r="AC947" s="13"/>
      <c r="AD947" s="13"/>
      <c r="AE947" s="13"/>
      <c r="AT947" s="257" t="s">
        <v>361</v>
      </c>
      <c r="AU947" s="257" t="s">
        <v>86</v>
      </c>
      <c r="AV947" s="13" t="s">
        <v>86</v>
      </c>
      <c r="AW947" s="13" t="s">
        <v>32</v>
      </c>
      <c r="AX947" s="13" t="s">
        <v>76</v>
      </c>
      <c r="AY947" s="257" t="s">
        <v>350</v>
      </c>
    </row>
    <row r="948" s="13" customFormat="1">
      <c r="A948" s="13"/>
      <c r="B948" s="247"/>
      <c r="C948" s="248"/>
      <c r="D948" s="242" t="s">
        <v>361</v>
      </c>
      <c r="E948" s="249" t="s">
        <v>1</v>
      </c>
      <c r="F948" s="250" t="s">
        <v>2182</v>
      </c>
      <c r="G948" s="248"/>
      <c r="H948" s="251">
        <v>37.613999999999997</v>
      </c>
      <c r="I948" s="252"/>
      <c r="J948" s="248"/>
      <c r="K948" s="248"/>
      <c r="L948" s="253"/>
      <c r="M948" s="254"/>
      <c r="N948" s="255"/>
      <c r="O948" s="255"/>
      <c r="P948" s="255"/>
      <c r="Q948" s="255"/>
      <c r="R948" s="255"/>
      <c r="S948" s="255"/>
      <c r="T948" s="256"/>
      <c r="U948" s="13"/>
      <c r="V948" s="13"/>
      <c r="W948" s="13"/>
      <c r="X948" s="13"/>
      <c r="Y948" s="13"/>
      <c r="Z948" s="13"/>
      <c r="AA948" s="13"/>
      <c r="AB948" s="13"/>
      <c r="AC948" s="13"/>
      <c r="AD948" s="13"/>
      <c r="AE948" s="13"/>
      <c r="AT948" s="257" t="s">
        <v>361</v>
      </c>
      <c r="AU948" s="257" t="s">
        <v>86</v>
      </c>
      <c r="AV948" s="13" t="s">
        <v>86</v>
      </c>
      <c r="AW948" s="13" t="s">
        <v>32</v>
      </c>
      <c r="AX948" s="13" t="s">
        <v>76</v>
      </c>
      <c r="AY948" s="257" t="s">
        <v>350</v>
      </c>
    </row>
    <row r="949" s="13" customFormat="1">
      <c r="A949" s="13"/>
      <c r="B949" s="247"/>
      <c r="C949" s="248"/>
      <c r="D949" s="242" t="s">
        <v>361</v>
      </c>
      <c r="E949" s="249" t="s">
        <v>1</v>
      </c>
      <c r="F949" s="250" t="s">
        <v>2183</v>
      </c>
      <c r="G949" s="248"/>
      <c r="H949" s="251">
        <v>156.90799999999999</v>
      </c>
      <c r="I949" s="252"/>
      <c r="J949" s="248"/>
      <c r="K949" s="248"/>
      <c r="L949" s="253"/>
      <c r="M949" s="254"/>
      <c r="N949" s="255"/>
      <c r="O949" s="255"/>
      <c r="P949" s="255"/>
      <c r="Q949" s="255"/>
      <c r="R949" s="255"/>
      <c r="S949" s="255"/>
      <c r="T949" s="256"/>
      <c r="U949" s="13"/>
      <c r="V949" s="13"/>
      <c r="W949" s="13"/>
      <c r="X949" s="13"/>
      <c r="Y949" s="13"/>
      <c r="Z949" s="13"/>
      <c r="AA949" s="13"/>
      <c r="AB949" s="13"/>
      <c r="AC949" s="13"/>
      <c r="AD949" s="13"/>
      <c r="AE949" s="13"/>
      <c r="AT949" s="257" t="s">
        <v>361</v>
      </c>
      <c r="AU949" s="257" t="s">
        <v>86</v>
      </c>
      <c r="AV949" s="13" t="s">
        <v>86</v>
      </c>
      <c r="AW949" s="13" t="s">
        <v>32</v>
      </c>
      <c r="AX949" s="13" t="s">
        <v>76</v>
      </c>
      <c r="AY949" s="257" t="s">
        <v>350</v>
      </c>
    </row>
    <row r="950" s="13" customFormat="1">
      <c r="A950" s="13"/>
      <c r="B950" s="247"/>
      <c r="C950" s="248"/>
      <c r="D950" s="242" t="s">
        <v>361</v>
      </c>
      <c r="E950" s="249" t="s">
        <v>1</v>
      </c>
      <c r="F950" s="250" t="s">
        <v>2184</v>
      </c>
      <c r="G950" s="248"/>
      <c r="H950" s="251">
        <v>37.802</v>
      </c>
      <c r="I950" s="252"/>
      <c r="J950" s="248"/>
      <c r="K950" s="248"/>
      <c r="L950" s="253"/>
      <c r="M950" s="254"/>
      <c r="N950" s="255"/>
      <c r="O950" s="255"/>
      <c r="P950" s="255"/>
      <c r="Q950" s="255"/>
      <c r="R950" s="255"/>
      <c r="S950" s="255"/>
      <c r="T950" s="256"/>
      <c r="U950" s="13"/>
      <c r="V950" s="13"/>
      <c r="W950" s="13"/>
      <c r="X950" s="13"/>
      <c r="Y950" s="13"/>
      <c r="Z950" s="13"/>
      <c r="AA950" s="13"/>
      <c r="AB950" s="13"/>
      <c r="AC950" s="13"/>
      <c r="AD950" s="13"/>
      <c r="AE950" s="13"/>
      <c r="AT950" s="257" t="s">
        <v>361</v>
      </c>
      <c r="AU950" s="257" t="s">
        <v>86</v>
      </c>
      <c r="AV950" s="13" t="s">
        <v>86</v>
      </c>
      <c r="AW950" s="13" t="s">
        <v>32</v>
      </c>
      <c r="AX950" s="13" t="s">
        <v>76</v>
      </c>
      <c r="AY950" s="257" t="s">
        <v>350</v>
      </c>
    </row>
    <row r="951" s="13" customFormat="1">
      <c r="A951" s="13"/>
      <c r="B951" s="247"/>
      <c r="C951" s="248"/>
      <c r="D951" s="242" t="s">
        <v>361</v>
      </c>
      <c r="E951" s="249" t="s">
        <v>1</v>
      </c>
      <c r="F951" s="250" t="s">
        <v>2185</v>
      </c>
      <c r="G951" s="248"/>
      <c r="H951" s="251">
        <v>33.078000000000003</v>
      </c>
      <c r="I951" s="252"/>
      <c r="J951" s="248"/>
      <c r="K951" s="248"/>
      <c r="L951" s="253"/>
      <c r="M951" s="254"/>
      <c r="N951" s="255"/>
      <c r="O951" s="255"/>
      <c r="P951" s="255"/>
      <c r="Q951" s="255"/>
      <c r="R951" s="255"/>
      <c r="S951" s="255"/>
      <c r="T951" s="256"/>
      <c r="U951" s="13"/>
      <c r="V951" s="13"/>
      <c r="W951" s="13"/>
      <c r="X951" s="13"/>
      <c r="Y951" s="13"/>
      <c r="Z951" s="13"/>
      <c r="AA951" s="13"/>
      <c r="AB951" s="13"/>
      <c r="AC951" s="13"/>
      <c r="AD951" s="13"/>
      <c r="AE951" s="13"/>
      <c r="AT951" s="257" t="s">
        <v>361</v>
      </c>
      <c r="AU951" s="257" t="s">
        <v>86</v>
      </c>
      <c r="AV951" s="13" t="s">
        <v>86</v>
      </c>
      <c r="AW951" s="13" t="s">
        <v>32</v>
      </c>
      <c r="AX951" s="13" t="s">
        <v>76</v>
      </c>
      <c r="AY951" s="257" t="s">
        <v>350</v>
      </c>
    </row>
    <row r="952" s="13" customFormat="1">
      <c r="A952" s="13"/>
      <c r="B952" s="247"/>
      <c r="C952" s="248"/>
      <c r="D952" s="242" t="s">
        <v>361</v>
      </c>
      <c r="E952" s="249" t="s">
        <v>1</v>
      </c>
      <c r="F952" s="250" t="s">
        <v>2186</v>
      </c>
      <c r="G952" s="248"/>
      <c r="H952" s="251">
        <v>23.968</v>
      </c>
      <c r="I952" s="252"/>
      <c r="J952" s="248"/>
      <c r="K952" s="248"/>
      <c r="L952" s="253"/>
      <c r="M952" s="254"/>
      <c r="N952" s="255"/>
      <c r="O952" s="255"/>
      <c r="P952" s="255"/>
      <c r="Q952" s="255"/>
      <c r="R952" s="255"/>
      <c r="S952" s="255"/>
      <c r="T952" s="256"/>
      <c r="U952" s="13"/>
      <c r="V952" s="13"/>
      <c r="W952" s="13"/>
      <c r="X952" s="13"/>
      <c r="Y952" s="13"/>
      <c r="Z952" s="13"/>
      <c r="AA952" s="13"/>
      <c r="AB952" s="13"/>
      <c r="AC952" s="13"/>
      <c r="AD952" s="13"/>
      <c r="AE952" s="13"/>
      <c r="AT952" s="257" t="s">
        <v>361</v>
      </c>
      <c r="AU952" s="257" t="s">
        <v>86</v>
      </c>
      <c r="AV952" s="13" t="s">
        <v>86</v>
      </c>
      <c r="AW952" s="13" t="s">
        <v>32</v>
      </c>
      <c r="AX952" s="13" t="s">
        <v>76</v>
      </c>
      <c r="AY952" s="257" t="s">
        <v>350</v>
      </c>
    </row>
    <row r="953" s="13" customFormat="1">
      <c r="A953" s="13"/>
      <c r="B953" s="247"/>
      <c r="C953" s="248"/>
      <c r="D953" s="242" t="s">
        <v>361</v>
      </c>
      <c r="E953" s="249" t="s">
        <v>1</v>
      </c>
      <c r="F953" s="250" t="s">
        <v>2187</v>
      </c>
      <c r="G953" s="248"/>
      <c r="H953" s="251">
        <v>46.902000000000001</v>
      </c>
      <c r="I953" s="252"/>
      <c r="J953" s="248"/>
      <c r="K953" s="248"/>
      <c r="L953" s="253"/>
      <c r="M953" s="254"/>
      <c r="N953" s="255"/>
      <c r="O953" s="255"/>
      <c r="P953" s="255"/>
      <c r="Q953" s="255"/>
      <c r="R953" s="255"/>
      <c r="S953" s="255"/>
      <c r="T953" s="256"/>
      <c r="U953" s="13"/>
      <c r="V953" s="13"/>
      <c r="W953" s="13"/>
      <c r="X953" s="13"/>
      <c r="Y953" s="13"/>
      <c r="Z953" s="13"/>
      <c r="AA953" s="13"/>
      <c r="AB953" s="13"/>
      <c r="AC953" s="13"/>
      <c r="AD953" s="13"/>
      <c r="AE953" s="13"/>
      <c r="AT953" s="257" t="s">
        <v>361</v>
      </c>
      <c r="AU953" s="257" t="s">
        <v>86</v>
      </c>
      <c r="AV953" s="13" t="s">
        <v>86</v>
      </c>
      <c r="AW953" s="13" t="s">
        <v>32</v>
      </c>
      <c r="AX953" s="13" t="s">
        <v>76</v>
      </c>
      <c r="AY953" s="257" t="s">
        <v>350</v>
      </c>
    </row>
    <row r="954" s="13" customFormat="1">
      <c r="A954" s="13"/>
      <c r="B954" s="247"/>
      <c r="C954" s="248"/>
      <c r="D954" s="242" t="s">
        <v>361</v>
      </c>
      <c r="E954" s="249" t="s">
        <v>1</v>
      </c>
      <c r="F954" s="250" t="s">
        <v>2188</v>
      </c>
      <c r="G954" s="248"/>
      <c r="H954" s="251">
        <v>5.5800000000000001</v>
      </c>
      <c r="I954" s="252"/>
      <c r="J954" s="248"/>
      <c r="K954" s="248"/>
      <c r="L954" s="253"/>
      <c r="M954" s="254"/>
      <c r="N954" s="255"/>
      <c r="O954" s="255"/>
      <c r="P954" s="255"/>
      <c r="Q954" s="255"/>
      <c r="R954" s="255"/>
      <c r="S954" s="255"/>
      <c r="T954" s="256"/>
      <c r="U954" s="13"/>
      <c r="V954" s="13"/>
      <c r="W954" s="13"/>
      <c r="X954" s="13"/>
      <c r="Y954" s="13"/>
      <c r="Z954" s="13"/>
      <c r="AA954" s="13"/>
      <c r="AB954" s="13"/>
      <c r="AC954" s="13"/>
      <c r="AD954" s="13"/>
      <c r="AE954" s="13"/>
      <c r="AT954" s="257" t="s">
        <v>361</v>
      </c>
      <c r="AU954" s="257" t="s">
        <v>86</v>
      </c>
      <c r="AV954" s="13" t="s">
        <v>86</v>
      </c>
      <c r="AW954" s="13" t="s">
        <v>32</v>
      </c>
      <c r="AX954" s="13" t="s">
        <v>76</v>
      </c>
      <c r="AY954" s="257" t="s">
        <v>350</v>
      </c>
    </row>
    <row r="955" s="13" customFormat="1">
      <c r="A955" s="13"/>
      <c r="B955" s="247"/>
      <c r="C955" s="248"/>
      <c r="D955" s="242" t="s">
        <v>361</v>
      </c>
      <c r="E955" s="249" t="s">
        <v>1</v>
      </c>
      <c r="F955" s="250" t="s">
        <v>2151</v>
      </c>
      <c r="G955" s="248"/>
      <c r="H955" s="251">
        <v>-511.30599999999998</v>
      </c>
      <c r="I955" s="252"/>
      <c r="J955" s="248"/>
      <c r="K955" s="248"/>
      <c r="L955" s="253"/>
      <c r="M955" s="254"/>
      <c r="N955" s="255"/>
      <c r="O955" s="255"/>
      <c r="P955" s="255"/>
      <c r="Q955" s="255"/>
      <c r="R955" s="255"/>
      <c r="S955" s="255"/>
      <c r="T955" s="256"/>
      <c r="U955" s="13"/>
      <c r="V955" s="13"/>
      <c r="W955" s="13"/>
      <c r="X955" s="13"/>
      <c r="Y955" s="13"/>
      <c r="Z955" s="13"/>
      <c r="AA955" s="13"/>
      <c r="AB955" s="13"/>
      <c r="AC955" s="13"/>
      <c r="AD955" s="13"/>
      <c r="AE955" s="13"/>
      <c r="AT955" s="257" t="s">
        <v>361</v>
      </c>
      <c r="AU955" s="257" t="s">
        <v>86</v>
      </c>
      <c r="AV955" s="13" t="s">
        <v>86</v>
      </c>
      <c r="AW955" s="13" t="s">
        <v>32</v>
      </c>
      <c r="AX955" s="13" t="s">
        <v>76</v>
      </c>
      <c r="AY955" s="257" t="s">
        <v>350</v>
      </c>
    </row>
    <row r="956" s="14" customFormat="1">
      <c r="A956" s="14"/>
      <c r="B956" s="258"/>
      <c r="C956" s="259"/>
      <c r="D956" s="242" t="s">
        <v>361</v>
      </c>
      <c r="E956" s="260" t="s">
        <v>1</v>
      </c>
      <c r="F956" s="261" t="s">
        <v>364</v>
      </c>
      <c r="G956" s="259"/>
      <c r="H956" s="262">
        <v>5705.4530000000004</v>
      </c>
      <c r="I956" s="263"/>
      <c r="J956" s="259"/>
      <c r="K956" s="259"/>
      <c r="L956" s="264"/>
      <c r="M956" s="265"/>
      <c r="N956" s="266"/>
      <c r="O956" s="266"/>
      <c r="P956" s="266"/>
      <c r="Q956" s="266"/>
      <c r="R956" s="266"/>
      <c r="S956" s="266"/>
      <c r="T956" s="267"/>
      <c r="U956" s="14"/>
      <c r="V956" s="14"/>
      <c r="W956" s="14"/>
      <c r="X956" s="14"/>
      <c r="Y956" s="14"/>
      <c r="Z956" s="14"/>
      <c r="AA956" s="14"/>
      <c r="AB956" s="14"/>
      <c r="AC956" s="14"/>
      <c r="AD956" s="14"/>
      <c r="AE956" s="14"/>
      <c r="AT956" s="268" t="s">
        <v>361</v>
      </c>
      <c r="AU956" s="268" t="s">
        <v>86</v>
      </c>
      <c r="AV956" s="14" t="s">
        <v>357</v>
      </c>
      <c r="AW956" s="14" t="s">
        <v>32</v>
      </c>
      <c r="AX956" s="14" t="s">
        <v>84</v>
      </c>
      <c r="AY956" s="268" t="s">
        <v>350</v>
      </c>
    </row>
    <row r="957" s="2" customFormat="1" ht="24.15" customHeight="1">
      <c r="A957" s="39"/>
      <c r="B957" s="40"/>
      <c r="C957" s="229" t="s">
        <v>2189</v>
      </c>
      <c r="D957" s="229" t="s">
        <v>352</v>
      </c>
      <c r="E957" s="230" t="s">
        <v>2190</v>
      </c>
      <c r="F957" s="231" t="s">
        <v>2191</v>
      </c>
      <c r="G957" s="232" t="s">
        <v>355</v>
      </c>
      <c r="H957" s="233">
        <v>60.140000000000001</v>
      </c>
      <c r="I957" s="234"/>
      <c r="J957" s="235">
        <f>ROUND(I957*H957,2)</f>
        <v>0</v>
      </c>
      <c r="K957" s="231" t="s">
        <v>356</v>
      </c>
      <c r="L957" s="45"/>
      <c r="M957" s="236" t="s">
        <v>1</v>
      </c>
      <c r="N957" s="237" t="s">
        <v>41</v>
      </c>
      <c r="O957" s="92"/>
      <c r="P957" s="238">
        <f>O957*H957</f>
        <v>0</v>
      </c>
      <c r="Q957" s="238">
        <v>0.021000000000000001</v>
      </c>
      <c r="R957" s="238">
        <f>Q957*H957</f>
        <v>1.2629400000000002</v>
      </c>
      <c r="S957" s="238">
        <v>0</v>
      </c>
      <c r="T957" s="239">
        <f>S957*H957</f>
        <v>0</v>
      </c>
      <c r="U957" s="39"/>
      <c r="V957" s="39"/>
      <c r="W957" s="39"/>
      <c r="X957" s="39"/>
      <c r="Y957" s="39"/>
      <c r="Z957" s="39"/>
      <c r="AA957" s="39"/>
      <c r="AB957" s="39"/>
      <c r="AC957" s="39"/>
      <c r="AD957" s="39"/>
      <c r="AE957" s="39"/>
      <c r="AR957" s="240" t="s">
        <v>357</v>
      </c>
      <c r="AT957" s="240" t="s">
        <v>352</v>
      </c>
      <c r="AU957" s="240" t="s">
        <v>86</v>
      </c>
      <c r="AY957" s="18" t="s">
        <v>350</v>
      </c>
      <c r="BE957" s="241">
        <f>IF(N957="základní",J957,0)</f>
        <v>0</v>
      </c>
      <c r="BF957" s="241">
        <f>IF(N957="snížená",J957,0)</f>
        <v>0</v>
      </c>
      <c r="BG957" s="241">
        <f>IF(N957="zákl. přenesená",J957,0)</f>
        <v>0</v>
      </c>
      <c r="BH957" s="241">
        <f>IF(N957="sníž. přenesená",J957,0)</f>
        <v>0</v>
      </c>
      <c r="BI957" s="241">
        <f>IF(N957="nulová",J957,0)</f>
        <v>0</v>
      </c>
      <c r="BJ957" s="18" t="s">
        <v>84</v>
      </c>
      <c r="BK957" s="241">
        <f>ROUND(I957*H957,2)</f>
        <v>0</v>
      </c>
      <c r="BL957" s="18" t="s">
        <v>357</v>
      </c>
      <c r="BM957" s="240" t="s">
        <v>2192</v>
      </c>
    </row>
    <row r="958" s="2" customFormat="1">
      <c r="A958" s="39"/>
      <c r="B958" s="40"/>
      <c r="C958" s="41"/>
      <c r="D958" s="242" t="s">
        <v>359</v>
      </c>
      <c r="E958" s="41"/>
      <c r="F958" s="243" t="s">
        <v>2193</v>
      </c>
      <c r="G958" s="41"/>
      <c r="H958" s="41"/>
      <c r="I958" s="244"/>
      <c r="J958" s="41"/>
      <c r="K958" s="41"/>
      <c r="L958" s="45"/>
      <c r="M958" s="245"/>
      <c r="N958" s="246"/>
      <c r="O958" s="92"/>
      <c r="P958" s="92"/>
      <c r="Q958" s="92"/>
      <c r="R958" s="92"/>
      <c r="S958" s="92"/>
      <c r="T958" s="93"/>
      <c r="U958" s="39"/>
      <c r="V958" s="39"/>
      <c r="W958" s="39"/>
      <c r="X958" s="39"/>
      <c r="Y958" s="39"/>
      <c r="Z958" s="39"/>
      <c r="AA958" s="39"/>
      <c r="AB958" s="39"/>
      <c r="AC958" s="39"/>
      <c r="AD958" s="39"/>
      <c r="AE958" s="39"/>
      <c r="AT958" s="18" t="s">
        <v>359</v>
      </c>
      <c r="AU958" s="18" t="s">
        <v>86</v>
      </c>
    </row>
    <row r="959" s="13" customFormat="1">
      <c r="A959" s="13"/>
      <c r="B959" s="247"/>
      <c r="C959" s="248"/>
      <c r="D959" s="242" t="s">
        <v>361</v>
      </c>
      <c r="E959" s="249" t="s">
        <v>1</v>
      </c>
      <c r="F959" s="250" t="s">
        <v>833</v>
      </c>
      <c r="G959" s="248"/>
      <c r="H959" s="251">
        <v>54.350000000000001</v>
      </c>
      <c r="I959" s="252"/>
      <c r="J959" s="248"/>
      <c r="K959" s="248"/>
      <c r="L959" s="253"/>
      <c r="M959" s="254"/>
      <c r="N959" s="255"/>
      <c r="O959" s="255"/>
      <c r="P959" s="255"/>
      <c r="Q959" s="255"/>
      <c r="R959" s="255"/>
      <c r="S959" s="255"/>
      <c r="T959" s="256"/>
      <c r="U959" s="13"/>
      <c r="V959" s="13"/>
      <c r="W959" s="13"/>
      <c r="X959" s="13"/>
      <c r="Y959" s="13"/>
      <c r="Z959" s="13"/>
      <c r="AA959" s="13"/>
      <c r="AB959" s="13"/>
      <c r="AC959" s="13"/>
      <c r="AD959" s="13"/>
      <c r="AE959" s="13"/>
      <c r="AT959" s="257" t="s">
        <v>361</v>
      </c>
      <c r="AU959" s="257" t="s">
        <v>86</v>
      </c>
      <c r="AV959" s="13" t="s">
        <v>86</v>
      </c>
      <c r="AW959" s="13" t="s">
        <v>32</v>
      </c>
      <c r="AX959" s="13" t="s">
        <v>76</v>
      </c>
      <c r="AY959" s="257" t="s">
        <v>350</v>
      </c>
    </row>
    <row r="960" s="13" customFormat="1">
      <c r="A960" s="13"/>
      <c r="B960" s="247"/>
      <c r="C960" s="248"/>
      <c r="D960" s="242" t="s">
        <v>361</v>
      </c>
      <c r="E960" s="249" t="s">
        <v>1</v>
      </c>
      <c r="F960" s="250" t="s">
        <v>2194</v>
      </c>
      <c r="G960" s="248"/>
      <c r="H960" s="251">
        <v>5.79</v>
      </c>
      <c r="I960" s="252"/>
      <c r="J960" s="248"/>
      <c r="K960" s="248"/>
      <c r="L960" s="253"/>
      <c r="M960" s="254"/>
      <c r="N960" s="255"/>
      <c r="O960" s="255"/>
      <c r="P960" s="255"/>
      <c r="Q960" s="255"/>
      <c r="R960" s="255"/>
      <c r="S960" s="255"/>
      <c r="T960" s="256"/>
      <c r="U960" s="13"/>
      <c r="V960" s="13"/>
      <c r="W960" s="13"/>
      <c r="X960" s="13"/>
      <c r="Y960" s="13"/>
      <c r="Z960" s="13"/>
      <c r="AA960" s="13"/>
      <c r="AB960" s="13"/>
      <c r="AC960" s="13"/>
      <c r="AD960" s="13"/>
      <c r="AE960" s="13"/>
      <c r="AT960" s="257" t="s">
        <v>361</v>
      </c>
      <c r="AU960" s="257" t="s">
        <v>86</v>
      </c>
      <c r="AV960" s="13" t="s">
        <v>86</v>
      </c>
      <c r="AW960" s="13" t="s">
        <v>32</v>
      </c>
      <c r="AX960" s="13" t="s">
        <v>76</v>
      </c>
      <c r="AY960" s="257" t="s">
        <v>350</v>
      </c>
    </row>
    <row r="961" s="14" customFormat="1">
      <c r="A961" s="14"/>
      <c r="B961" s="258"/>
      <c r="C961" s="259"/>
      <c r="D961" s="242" t="s">
        <v>361</v>
      </c>
      <c r="E961" s="260" t="s">
        <v>1</v>
      </c>
      <c r="F961" s="261" t="s">
        <v>364</v>
      </c>
      <c r="G961" s="259"/>
      <c r="H961" s="262">
        <v>60.140000000000001</v>
      </c>
      <c r="I961" s="263"/>
      <c r="J961" s="259"/>
      <c r="K961" s="259"/>
      <c r="L961" s="264"/>
      <c r="M961" s="265"/>
      <c r="N961" s="266"/>
      <c r="O961" s="266"/>
      <c r="P961" s="266"/>
      <c r="Q961" s="266"/>
      <c r="R961" s="266"/>
      <c r="S961" s="266"/>
      <c r="T961" s="267"/>
      <c r="U961" s="14"/>
      <c r="V961" s="14"/>
      <c r="W961" s="14"/>
      <c r="X961" s="14"/>
      <c r="Y961" s="14"/>
      <c r="Z961" s="14"/>
      <c r="AA961" s="14"/>
      <c r="AB961" s="14"/>
      <c r="AC961" s="14"/>
      <c r="AD961" s="14"/>
      <c r="AE961" s="14"/>
      <c r="AT961" s="268" t="s">
        <v>361</v>
      </c>
      <c r="AU961" s="268" t="s">
        <v>86</v>
      </c>
      <c r="AV961" s="14" t="s">
        <v>357</v>
      </c>
      <c r="AW961" s="14" t="s">
        <v>32</v>
      </c>
      <c r="AX961" s="14" t="s">
        <v>84</v>
      </c>
      <c r="AY961" s="268" t="s">
        <v>350</v>
      </c>
    </row>
    <row r="962" s="2" customFormat="1" ht="24.15" customHeight="1">
      <c r="A962" s="39"/>
      <c r="B962" s="40"/>
      <c r="C962" s="229" t="s">
        <v>2195</v>
      </c>
      <c r="D962" s="229" t="s">
        <v>352</v>
      </c>
      <c r="E962" s="230" t="s">
        <v>2196</v>
      </c>
      <c r="F962" s="231" t="s">
        <v>2197</v>
      </c>
      <c r="G962" s="232" t="s">
        <v>355</v>
      </c>
      <c r="H962" s="233">
        <v>1342.838</v>
      </c>
      <c r="I962" s="234"/>
      <c r="J962" s="235">
        <f>ROUND(I962*H962,2)</f>
        <v>0</v>
      </c>
      <c r="K962" s="231" t="s">
        <v>385</v>
      </c>
      <c r="L962" s="45"/>
      <c r="M962" s="236" t="s">
        <v>1</v>
      </c>
      <c r="N962" s="237" t="s">
        <v>41</v>
      </c>
      <c r="O962" s="92"/>
      <c r="P962" s="238">
        <f>O962*H962</f>
        <v>0</v>
      </c>
      <c r="Q962" s="238">
        <v>0.021000000000000001</v>
      </c>
      <c r="R962" s="238">
        <f>Q962*H962</f>
        <v>28.199598000000002</v>
      </c>
      <c r="S962" s="238">
        <v>0</v>
      </c>
      <c r="T962" s="239">
        <f>S962*H962</f>
        <v>0</v>
      </c>
      <c r="U962" s="39"/>
      <c r="V962" s="39"/>
      <c r="W962" s="39"/>
      <c r="X962" s="39"/>
      <c r="Y962" s="39"/>
      <c r="Z962" s="39"/>
      <c r="AA962" s="39"/>
      <c r="AB962" s="39"/>
      <c r="AC962" s="39"/>
      <c r="AD962" s="39"/>
      <c r="AE962" s="39"/>
      <c r="AR962" s="240" t="s">
        <v>357</v>
      </c>
      <c r="AT962" s="240" t="s">
        <v>352</v>
      </c>
      <c r="AU962" s="240" t="s">
        <v>86</v>
      </c>
      <c r="AY962" s="18" t="s">
        <v>350</v>
      </c>
      <c r="BE962" s="241">
        <f>IF(N962="základní",J962,0)</f>
        <v>0</v>
      </c>
      <c r="BF962" s="241">
        <f>IF(N962="snížená",J962,0)</f>
        <v>0</v>
      </c>
      <c r="BG962" s="241">
        <f>IF(N962="zákl. přenesená",J962,0)</f>
        <v>0</v>
      </c>
      <c r="BH962" s="241">
        <f>IF(N962="sníž. přenesená",J962,0)</f>
        <v>0</v>
      </c>
      <c r="BI962" s="241">
        <f>IF(N962="nulová",J962,0)</f>
        <v>0</v>
      </c>
      <c r="BJ962" s="18" t="s">
        <v>84</v>
      </c>
      <c r="BK962" s="241">
        <f>ROUND(I962*H962,2)</f>
        <v>0</v>
      </c>
      <c r="BL962" s="18" t="s">
        <v>357</v>
      </c>
      <c r="BM962" s="240" t="s">
        <v>2198</v>
      </c>
    </row>
    <row r="963" s="2" customFormat="1">
      <c r="A963" s="39"/>
      <c r="B963" s="40"/>
      <c r="C963" s="41"/>
      <c r="D963" s="242" t="s">
        <v>359</v>
      </c>
      <c r="E963" s="41"/>
      <c r="F963" s="243" t="s">
        <v>2199</v>
      </c>
      <c r="G963" s="41"/>
      <c r="H963" s="41"/>
      <c r="I963" s="244"/>
      <c r="J963" s="41"/>
      <c r="K963" s="41"/>
      <c r="L963" s="45"/>
      <c r="M963" s="245"/>
      <c r="N963" s="246"/>
      <c r="O963" s="92"/>
      <c r="P963" s="92"/>
      <c r="Q963" s="92"/>
      <c r="R963" s="92"/>
      <c r="S963" s="92"/>
      <c r="T963" s="93"/>
      <c r="U963" s="39"/>
      <c r="V963" s="39"/>
      <c r="W963" s="39"/>
      <c r="X963" s="39"/>
      <c r="Y963" s="39"/>
      <c r="Z963" s="39"/>
      <c r="AA963" s="39"/>
      <c r="AB963" s="39"/>
      <c r="AC963" s="39"/>
      <c r="AD963" s="39"/>
      <c r="AE963" s="39"/>
      <c r="AT963" s="18" t="s">
        <v>359</v>
      </c>
      <c r="AU963" s="18" t="s">
        <v>86</v>
      </c>
    </row>
    <row r="964" s="15" customFormat="1">
      <c r="A964" s="15"/>
      <c r="B964" s="269"/>
      <c r="C964" s="270"/>
      <c r="D964" s="242" t="s">
        <v>361</v>
      </c>
      <c r="E964" s="271" t="s">
        <v>1</v>
      </c>
      <c r="F964" s="272" t="s">
        <v>2200</v>
      </c>
      <c r="G964" s="270"/>
      <c r="H964" s="271" t="s">
        <v>1</v>
      </c>
      <c r="I964" s="273"/>
      <c r="J964" s="270"/>
      <c r="K964" s="270"/>
      <c r="L964" s="274"/>
      <c r="M964" s="275"/>
      <c r="N964" s="276"/>
      <c r="O964" s="276"/>
      <c r="P964" s="276"/>
      <c r="Q964" s="276"/>
      <c r="R964" s="276"/>
      <c r="S964" s="276"/>
      <c r="T964" s="277"/>
      <c r="U964" s="15"/>
      <c r="V964" s="15"/>
      <c r="W964" s="15"/>
      <c r="X964" s="15"/>
      <c r="Y964" s="15"/>
      <c r="Z964" s="15"/>
      <c r="AA964" s="15"/>
      <c r="AB964" s="15"/>
      <c r="AC964" s="15"/>
      <c r="AD964" s="15"/>
      <c r="AE964" s="15"/>
      <c r="AT964" s="278" t="s">
        <v>361</v>
      </c>
      <c r="AU964" s="278" t="s">
        <v>86</v>
      </c>
      <c r="AV964" s="15" t="s">
        <v>84</v>
      </c>
      <c r="AW964" s="15" t="s">
        <v>32</v>
      </c>
      <c r="AX964" s="15" t="s">
        <v>76</v>
      </c>
      <c r="AY964" s="278" t="s">
        <v>350</v>
      </c>
    </row>
    <row r="965" s="13" customFormat="1">
      <c r="A965" s="13"/>
      <c r="B965" s="247"/>
      <c r="C965" s="248"/>
      <c r="D965" s="242" t="s">
        <v>361</v>
      </c>
      <c r="E965" s="249" t="s">
        <v>1</v>
      </c>
      <c r="F965" s="250" t="s">
        <v>2201</v>
      </c>
      <c r="G965" s="248"/>
      <c r="H965" s="251">
        <v>55.439999999999998</v>
      </c>
      <c r="I965" s="252"/>
      <c r="J965" s="248"/>
      <c r="K965" s="248"/>
      <c r="L965" s="253"/>
      <c r="M965" s="254"/>
      <c r="N965" s="255"/>
      <c r="O965" s="255"/>
      <c r="P965" s="255"/>
      <c r="Q965" s="255"/>
      <c r="R965" s="255"/>
      <c r="S965" s="255"/>
      <c r="T965" s="256"/>
      <c r="U965" s="13"/>
      <c r="V965" s="13"/>
      <c r="W965" s="13"/>
      <c r="X965" s="13"/>
      <c r="Y965" s="13"/>
      <c r="Z965" s="13"/>
      <c r="AA965" s="13"/>
      <c r="AB965" s="13"/>
      <c r="AC965" s="13"/>
      <c r="AD965" s="13"/>
      <c r="AE965" s="13"/>
      <c r="AT965" s="257" t="s">
        <v>361</v>
      </c>
      <c r="AU965" s="257" t="s">
        <v>86</v>
      </c>
      <c r="AV965" s="13" t="s">
        <v>86</v>
      </c>
      <c r="AW965" s="13" t="s">
        <v>32</v>
      </c>
      <c r="AX965" s="13" t="s">
        <v>76</v>
      </c>
      <c r="AY965" s="257" t="s">
        <v>350</v>
      </c>
    </row>
    <row r="966" s="13" customFormat="1">
      <c r="A966" s="13"/>
      <c r="B966" s="247"/>
      <c r="C966" s="248"/>
      <c r="D966" s="242" t="s">
        <v>361</v>
      </c>
      <c r="E966" s="249" t="s">
        <v>1</v>
      </c>
      <c r="F966" s="250" t="s">
        <v>2202</v>
      </c>
      <c r="G966" s="248"/>
      <c r="H966" s="251">
        <v>54.398000000000003</v>
      </c>
      <c r="I966" s="252"/>
      <c r="J966" s="248"/>
      <c r="K966" s="248"/>
      <c r="L966" s="253"/>
      <c r="M966" s="254"/>
      <c r="N966" s="255"/>
      <c r="O966" s="255"/>
      <c r="P966" s="255"/>
      <c r="Q966" s="255"/>
      <c r="R966" s="255"/>
      <c r="S966" s="255"/>
      <c r="T966" s="256"/>
      <c r="U966" s="13"/>
      <c r="V966" s="13"/>
      <c r="W966" s="13"/>
      <c r="X966" s="13"/>
      <c r="Y966" s="13"/>
      <c r="Z966" s="13"/>
      <c r="AA966" s="13"/>
      <c r="AB966" s="13"/>
      <c r="AC966" s="13"/>
      <c r="AD966" s="13"/>
      <c r="AE966" s="13"/>
      <c r="AT966" s="257" t="s">
        <v>361</v>
      </c>
      <c r="AU966" s="257" t="s">
        <v>86</v>
      </c>
      <c r="AV966" s="13" t="s">
        <v>86</v>
      </c>
      <c r="AW966" s="13" t="s">
        <v>32</v>
      </c>
      <c r="AX966" s="13" t="s">
        <v>76</v>
      </c>
      <c r="AY966" s="257" t="s">
        <v>350</v>
      </c>
    </row>
    <row r="967" s="13" customFormat="1">
      <c r="A967" s="13"/>
      <c r="B967" s="247"/>
      <c r="C967" s="248"/>
      <c r="D967" s="242" t="s">
        <v>361</v>
      </c>
      <c r="E967" s="249" t="s">
        <v>1</v>
      </c>
      <c r="F967" s="250" t="s">
        <v>2203</v>
      </c>
      <c r="G967" s="248"/>
      <c r="H967" s="251">
        <v>90.719999999999999</v>
      </c>
      <c r="I967" s="252"/>
      <c r="J967" s="248"/>
      <c r="K967" s="248"/>
      <c r="L967" s="253"/>
      <c r="M967" s="254"/>
      <c r="N967" s="255"/>
      <c r="O967" s="255"/>
      <c r="P967" s="255"/>
      <c r="Q967" s="255"/>
      <c r="R967" s="255"/>
      <c r="S967" s="255"/>
      <c r="T967" s="256"/>
      <c r="U967" s="13"/>
      <c r="V967" s="13"/>
      <c r="W967" s="13"/>
      <c r="X967" s="13"/>
      <c r="Y967" s="13"/>
      <c r="Z967" s="13"/>
      <c r="AA967" s="13"/>
      <c r="AB967" s="13"/>
      <c r="AC967" s="13"/>
      <c r="AD967" s="13"/>
      <c r="AE967" s="13"/>
      <c r="AT967" s="257" t="s">
        <v>361</v>
      </c>
      <c r="AU967" s="257" t="s">
        <v>86</v>
      </c>
      <c r="AV967" s="13" t="s">
        <v>86</v>
      </c>
      <c r="AW967" s="13" t="s">
        <v>32</v>
      </c>
      <c r="AX967" s="13" t="s">
        <v>76</v>
      </c>
      <c r="AY967" s="257" t="s">
        <v>350</v>
      </c>
    </row>
    <row r="968" s="13" customFormat="1">
      <c r="A968" s="13"/>
      <c r="B968" s="247"/>
      <c r="C968" s="248"/>
      <c r="D968" s="242" t="s">
        <v>361</v>
      </c>
      <c r="E968" s="249" t="s">
        <v>1</v>
      </c>
      <c r="F968" s="250" t="s">
        <v>2204</v>
      </c>
      <c r="G968" s="248"/>
      <c r="H968" s="251">
        <v>86.745000000000005</v>
      </c>
      <c r="I968" s="252"/>
      <c r="J968" s="248"/>
      <c r="K968" s="248"/>
      <c r="L968" s="253"/>
      <c r="M968" s="254"/>
      <c r="N968" s="255"/>
      <c r="O968" s="255"/>
      <c r="P968" s="255"/>
      <c r="Q968" s="255"/>
      <c r="R968" s="255"/>
      <c r="S968" s="255"/>
      <c r="T968" s="256"/>
      <c r="U968" s="13"/>
      <c r="V968" s="13"/>
      <c r="W968" s="13"/>
      <c r="X968" s="13"/>
      <c r="Y968" s="13"/>
      <c r="Z968" s="13"/>
      <c r="AA968" s="13"/>
      <c r="AB968" s="13"/>
      <c r="AC968" s="13"/>
      <c r="AD968" s="13"/>
      <c r="AE968" s="13"/>
      <c r="AT968" s="257" t="s">
        <v>361</v>
      </c>
      <c r="AU968" s="257" t="s">
        <v>86</v>
      </c>
      <c r="AV968" s="13" t="s">
        <v>86</v>
      </c>
      <c r="AW968" s="13" t="s">
        <v>32</v>
      </c>
      <c r="AX968" s="13" t="s">
        <v>76</v>
      </c>
      <c r="AY968" s="257" t="s">
        <v>350</v>
      </c>
    </row>
    <row r="969" s="13" customFormat="1">
      <c r="A969" s="13"/>
      <c r="B969" s="247"/>
      <c r="C969" s="248"/>
      <c r="D969" s="242" t="s">
        <v>361</v>
      </c>
      <c r="E969" s="249" t="s">
        <v>1</v>
      </c>
      <c r="F969" s="250" t="s">
        <v>2205</v>
      </c>
      <c r="G969" s="248"/>
      <c r="H969" s="251">
        <v>38.317999999999998</v>
      </c>
      <c r="I969" s="252"/>
      <c r="J969" s="248"/>
      <c r="K969" s="248"/>
      <c r="L969" s="253"/>
      <c r="M969" s="254"/>
      <c r="N969" s="255"/>
      <c r="O969" s="255"/>
      <c r="P969" s="255"/>
      <c r="Q969" s="255"/>
      <c r="R969" s="255"/>
      <c r="S969" s="255"/>
      <c r="T969" s="256"/>
      <c r="U969" s="13"/>
      <c r="V969" s="13"/>
      <c r="W969" s="13"/>
      <c r="X969" s="13"/>
      <c r="Y969" s="13"/>
      <c r="Z969" s="13"/>
      <c r="AA969" s="13"/>
      <c r="AB969" s="13"/>
      <c r="AC969" s="13"/>
      <c r="AD969" s="13"/>
      <c r="AE969" s="13"/>
      <c r="AT969" s="257" t="s">
        <v>361</v>
      </c>
      <c r="AU969" s="257" t="s">
        <v>86</v>
      </c>
      <c r="AV969" s="13" t="s">
        <v>86</v>
      </c>
      <c r="AW969" s="13" t="s">
        <v>32</v>
      </c>
      <c r="AX969" s="13" t="s">
        <v>76</v>
      </c>
      <c r="AY969" s="257" t="s">
        <v>350</v>
      </c>
    </row>
    <row r="970" s="13" customFormat="1">
      <c r="A970" s="13"/>
      <c r="B970" s="247"/>
      <c r="C970" s="248"/>
      <c r="D970" s="242" t="s">
        <v>361</v>
      </c>
      <c r="E970" s="249" t="s">
        <v>1</v>
      </c>
      <c r="F970" s="250" t="s">
        <v>2206</v>
      </c>
      <c r="G970" s="248"/>
      <c r="H970" s="251">
        <v>62.093000000000004</v>
      </c>
      <c r="I970" s="252"/>
      <c r="J970" s="248"/>
      <c r="K970" s="248"/>
      <c r="L970" s="253"/>
      <c r="M970" s="254"/>
      <c r="N970" s="255"/>
      <c r="O970" s="255"/>
      <c r="P970" s="255"/>
      <c r="Q970" s="255"/>
      <c r="R970" s="255"/>
      <c r="S970" s="255"/>
      <c r="T970" s="256"/>
      <c r="U970" s="13"/>
      <c r="V970" s="13"/>
      <c r="W970" s="13"/>
      <c r="X970" s="13"/>
      <c r="Y970" s="13"/>
      <c r="Z970" s="13"/>
      <c r="AA970" s="13"/>
      <c r="AB970" s="13"/>
      <c r="AC970" s="13"/>
      <c r="AD970" s="13"/>
      <c r="AE970" s="13"/>
      <c r="AT970" s="257" t="s">
        <v>361</v>
      </c>
      <c r="AU970" s="257" t="s">
        <v>86</v>
      </c>
      <c r="AV970" s="13" t="s">
        <v>86</v>
      </c>
      <c r="AW970" s="13" t="s">
        <v>32</v>
      </c>
      <c r="AX970" s="13" t="s">
        <v>76</v>
      </c>
      <c r="AY970" s="257" t="s">
        <v>350</v>
      </c>
    </row>
    <row r="971" s="13" customFormat="1">
      <c r="A971" s="13"/>
      <c r="B971" s="247"/>
      <c r="C971" s="248"/>
      <c r="D971" s="242" t="s">
        <v>361</v>
      </c>
      <c r="E971" s="249" t="s">
        <v>1</v>
      </c>
      <c r="F971" s="250" t="s">
        <v>2207</v>
      </c>
      <c r="G971" s="248"/>
      <c r="H971" s="251">
        <v>35.183</v>
      </c>
      <c r="I971" s="252"/>
      <c r="J971" s="248"/>
      <c r="K971" s="248"/>
      <c r="L971" s="253"/>
      <c r="M971" s="254"/>
      <c r="N971" s="255"/>
      <c r="O971" s="255"/>
      <c r="P971" s="255"/>
      <c r="Q971" s="255"/>
      <c r="R971" s="255"/>
      <c r="S971" s="255"/>
      <c r="T971" s="256"/>
      <c r="U971" s="13"/>
      <c r="V971" s="13"/>
      <c r="W971" s="13"/>
      <c r="X971" s="13"/>
      <c r="Y971" s="13"/>
      <c r="Z971" s="13"/>
      <c r="AA971" s="13"/>
      <c r="AB971" s="13"/>
      <c r="AC971" s="13"/>
      <c r="AD971" s="13"/>
      <c r="AE971" s="13"/>
      <c r="AT971" s="257" t="s">
        <v>361</v>
      </c>
      <c r="AU971" s="257" t="s">
        <v>86</v>
      </c>
      <c r="AV971" s="13" t="s">
        <v>86</v>
      </c>
      <c r="AW971" s="13" t="s">
        <v>32</v>
      </c>
      <c r="AX971" s="13" t="s">
        <v>76</v>
      </c>
      <c r="AY971" s="257" t="s">
        <v>350</v>
      </c>
    </row>
    <row r="972" s="13" customFormat="1">
      <c r="A972" s="13"/>
      <c r="B972" s="247"/>
      <c r="C972" s="248"/>
      <c r="D972" s="242" t="s">
        <v>361</v>
      </c>
      <c r="E972" s="249" t="s">
        <v>1</v>
      </c>
      <c r="F972" s="250" t="s">
        <v>2208</v>
      </c>
      <c r="G972" s="248"/>
      <c r="H972" s="251">
        <v>66.662000000000006</v>
      </c>
      <c r="I972" s="252"/>
      <c r="J972" s="248"/>
      <c r="K972" s="248"/>
      <c r="L972" s="253"/>
      <c r="M972" s="254"/>
      <c r="N972" s="255"/>
      <c r="O972" s="255"/>
      <c r="P972" s="255"/>
      <c r="Q972" s="255"/>
      <c r="R972" s="255"/>
      <c r="S972" s="255"/>
      <c r="T972" s="256"/>
      <c r="U972" s="13"/>
      <c r="V972" s="13"/>
      <c r="W972" s="13"/>
      <c r="X972" s="13"/>
      <c r="Y972" s="13"/>
      <c r="Z972" s="13"/>
      <c r="AA972" s="13"/>
      <c r="AB972" s="13"/>
      <c r="AC972" s="13"/>
      <c r="AD972" s="13"/>
      <c r="AE972" s="13"/>
      <c r="AT972" s="257" t="s">
        <v>361</v>
      </c>
      <c r="AU972" s="257" t="s">
        <v>86</v>
      </c>
      <c r="AV972" s="13" t="s">
        <v>86</v>
      </c>
      <c r="AW972" s="13" t="s">
        <v>32</v>
      </c>
      <c r="AX972" s="13" t="s">
        <v>76</v>
      </c>
      <c r="AY972" s="257" t="s">
        <v>350</v>
      </c>
    </row>
    <row r="973" s="13" customFormat="1">
      <c r="A973" s="13"/>
      <c r="B973" s="247"/>
      <c r="C973" s="248"/>
      <c r="D973" s="242" t="s">
        <v>361</v>
      </c>
      <c r="E973" s="249" t="s">
        <v>1</v>
      </c>
      <c r="F973" s="250" t="s">
        <v>2209</v>
      </c>
      <c r="G973" s="248"/>
      <c r="H973" s="251">
        <v>39.75</v>
      </c>
      <c r="I973" s="252"/>
      <c r="J973" s="248"/>
      <c r="K973" s="248"/>
      <c r="L973" s="253"/>
      <c r="M973" s="254"/>
      <c r="N973" s="255"/>
      <c r="O973" s="255"/>
      <c r="P973" s="255"/>
      <c r="Q973" s="255"/>
      <c r="R973" s="255"/>
      <c r="S973" s="255"/>
      <c r="T973" s="256"/>
      <c r="U973" s="13"/>
      <c r="V973" s="13"/>
      <c r="W973" s="13"/>
      <c r="X973" s="13"/>
      <c r="Y973" s="13"/>
      <c r="Z973" s="13"/>
      <c r="AA973" s="13"/>
      <c r="AB973" s="13"/>
      <c r="AC973" s="13"/>
      <c r="AD973" s="13"/>
      <c r="AE973" s="13"/>
      <c r="AT973" s="257" t="s">
        <v>361</v>
      </c>
      <c r="AU973" s="257" t="s">
        <v>86</v>
      </c>
      <c r="AV973" s="13" t="s">
        <v>86</v>
      </c>
      <c r="AW973" s="13" t="s">
        <v>32</v>
      </c>
      <c r="AX973" s="13" t="s">
        <v>76</v>
      </c>
      <c r="AY973" s="257" t="s">
        <v>350</v>
      </c>
    </row>
    <row r="974" s="13" customFormat="1">
      <c r="A974" s="13"/>
      <c r="B974" s="247"/>
      <c r="C974" s="248"/>
      <c r="D974" s="242" t="s">
        <v>361</v>
      </c>
      <c r="E974" s="249" t="s">
        <v>1</v>
      </c>
      <c r="F974" s="250" t="s">
        <v>2210</v>
      </c>
      <c r="G974" s="248"/>
      <c r="H974" s="251">
        <v>64.799999999999997</v>
      </c>
      <c r="I974" s="252"/>
      <c r="J974" s="248"/>
      <c r="K974" s="248"/>
      <c r="L974" s="253"/>
      <c r="M974" s="254"/>
      <c r="N974" s="255"/>
      <c r="O974" s="255"/>
      <c r="P974" s="255"/>
      <c r="Q974" s="255"/>
      <c r="R974" s="255"/>
      <c r="S974" s="255"/>
      <c r="T974" s="256"/>
      <c r="U974" s="13"/>
      <c r="V974" s="13"/>
      <c r="W974" s="13"/>
      <c r="X974" s="13"/>
      <c r="Y974" s="13"/>
      <c r="Z974" s="13"/>
      <c r="AA974" s="13"/>
      <c r="AB974" s="13"/>
      <c r="AC974" s="13"/>
      <c r="AD974" s="13"/>
      <c r="AE974" s="13"/>
      <c r="AT974" s="257" t="s">
        <v>361</v>
      </c>
      <c r="AU974" s="257" t="s">
        <v>86</v>
      </c>
      <c r="AV974" s="13" t="s">
        <v>86</v>
      </c>
      <c r="AW974" s="13" t="s">
        <v>32</v>
      </c>
      <c r="AX974" s="13" t="s">
        <v>76</v>
      </c>
      <c r="AY974" s="257" t="s">
        <v>350</v>
      </c>
    </row>
    <row r="975" s="13" customFormat="1">
      <c r="A975" s="13"/>
      <c r="B975" s="247"/>
      <c r="C975" s="248"/>
      <c r="D975" s="242" t="s">
        <v>361</v>
      </c>
      <c r="E975" s="249" t="s">
        <v>1</v>
      </c>
      <c r="F975" s="250" t="s">
        <v>2211</v>
      </c>
      <c r="G975" s="248"/>
      <c r="H975" s="251">
        <v>55.950000000000003</v>
      </c>
      <c r="I975" s="252"/>
      <c r="J975" s="248"/>
      <c r="K975" s="248"/>
      <c r="L975" s="253"/>
      <c r="M975" s="254"/>
      <c r="N975" s="255"/>
      <c r="O975" s="255"/>
      <c r="P975" s="255"/>
      <c r="Q975" s="255"/>
      <c r="R975" s="255"/>
      <c r="S975" s="255"/>
      <c r="T975" s="256"/>
      <c r="U975" s="13"/>
      <c r="V975" s="13"/>
      <c r="W975" s="13"/>
      <c r="X975" s="13"/>
      <c r="Y975" s="13"/>
      <c r="Z975" s="13"/>
      <c r="AA975" s="13"/>
      <c r="AB975" s="13"/>
      <c r="AC975" s="13"/>
      <c r="AD975" s="13"/>
      <c r="AE975" s="13"/>
      <c r="AT975" s="257" t="s">
        <v>361</v>
      </c>
      <c r="AU975" s="257" t="s">
        <v>86</v>
      </c>
      <c r="AV975" s="13" t="s">
        <v>86</v>
      </c>
      <c r="AW975" s="13" t="s">
        <v>32</v>
      </c>
      <c r="AX975" s="13" t="s">
        <v>76</v>
      </c>
      <c r="AY975" s="257" t="s">
        <v>350</v>
      </c>
    </row>
    <row r="976" s="13" customFormat="1">
      <c r="A976" s="13"/>
      <c r="B976" s="247"/>
      <c r="C976" s="248"/>
      <c r="D976" s="242" t="s">
        <v>361</v>
      </c>
      <c r="E976" s="249" t="s">
        <v>1</v>
      </c>
      <c r="F976" s="250" t="s">
        <v>2212</v>
      </c>
      <c r="G976" s="248"/>
      <c r="H976" s="251">
        <v>21.359999999999999</v>
      </c>
      <c r="I976" s="252"/>
      <c r="J976" s="248"/>
      <c r="K976" s="248"/>
      <c r="L976" s="253"/>
      <c r="M976" s="254"/>
      <c r="N976" s="255"/>
      <c r="O976" s="255"/>
      <c r="P976" s="255"/>
      <c r="Q976" s="255"/>
      <c r="R976" s="255"/>
      <c r="S976" s="255"/>
      <c r="T976" s="256"/>
      <c r="U976" s="13"/>
      <c r="V976" s="13"/>
      <c r="W976" s="13"/>
      <c r="X976" s="13"/>
      <c r="Y976" s="13"/>
      <c r="Z976" s="13"/>
      <c r="AA976" s="13"/>
      <c r="AB976" s="13"/>
      <c r="AC976" s="13"/>
      <c r="AD976" s="13"/>
      <c r="AE976" s="13"/>
      <c r="AT976" s="257" t="s">
        <v>361</v>
      </c>
      <c r="AU976" s="257" t="s">
        <v>86</v>
      </c>
      <c r="AV976" s="13" t="s">
        <v>86</v>
      </c>
      <c r="AW976" s="13" t="s">
        <v>32</v>
      </c>
      <c r="AX976" s="13" t="s">
        <v>76</v>
      </c>
      <c r="AY976" s="257" t="s">
        <v>350</v>
      </c>
    </row>
    <row r="977" s="14" customFormat="1">
      <c r="A977" s="14"/>
      <c r="B977" s="258"/>
      <c r="C977" s="259"/>
      <c r="D977" s="242" t="s">
        <v>361</v>
      </c>
      <c r="E977" s="260" t="s">
        <v>1125</v>
      </c>
      <c r="F977" s="261" t="s">
        <v>364</v>
      </c>
      <c r="G977" s="259"/>
      <c r="H977" s="262">
        <v>671.41899999999998</v>
      </c>
      <c r="I977" s="263"/>
      <c r="J977" s="259"/>
      <c r="K977" s="259"/>
      <c r="L977" s="264"/>
      <c r="M977" s="265"/>
      <c r="N977" s="266"/>
      <c r="O977" s="266"/>
      <c r="P977" s="266"/>
      <c r="Q977" s="266"/>
      <c r="R977" s="266"/>
      <c r="S977" s="266"/>
      <c r="T977" s="267"/>
      <c r="U977" s="14"/>
      <c r="V977" s="14"/>
      <c r="W977" s="14"/>
      <c r="X977" s="14"/>
      <c r="Y977" s="14"/>
      <c r="Z977" s="14"/>
      <c r="AA977" s="14"/>
      <c r="AB977" s="14"/>
      <c r="AC977" s="14"/>
      <c r="AD977" s="14"/>
      <c r="AE977" s="14"/>
      <c r="AT977" s="268" t="s">
        <v>361</v>
      </c>
      <c r="AU977" s="268" t="s">
        <v>86</v>
      </c>
      <c r="AV977" s="14" t="s">
        <v>357</v>
      </c>
      <c r="AW977" s="14" t="s">
        <v>32</v>
      </c>
      <c r="AX977" s="14" t="s">
        <v>76</v>
      </c>
      <c r="AY977" s="268" t="s">
        <v>350</v>
      </c>
    </row>
    <row r="978" s="13" customFormat="1">
      <c r="A978" s="13"/>
      <c r="B978" s="247"/>
      <c r="C978" s="248"/>
      <c r="D978" s="242" t="s">
        <v>361</v>
      </c>
      <c r="E978" s="249" t="s">
        <v>1</v>
      </c>
      <c r="F978" s="250" t="s">
        <v>2213</v>
      </c>
      <c r="G978" s="248"/>
      <c r="H978" s="251">
        <v>1342.838</v>
      </c>
      <c r="I978" s="252"/>
      <c r="J978" s="248"/>
      <c r="K978" s="248"/>
      <c r="L978" s="253"/>
      <c r="M978" s="254"/>
      <c r="N978" s="255"/>
      <c r="O978" s="255"/>
      <c r="P978" s="255"/>
      <c r="Q978" s="255"/>
      <c r="R978" s="255"/>
      <c r="S978" s="255"/>
      <c r="T978" s="256"/>
      <c r="U978" s="13"/>
      <c r="V978" s="13"/>
      <c r="W978" s="13"/>
      <c r="X978" s="13"/>
      <c r="Y978" s="13"/>
      <c r="Z978" s="13"/>
      <c r="AA978" s="13"/>
      <c r="AB978" s="13"/>
      <c r="AC978" s="13"/>
      <c r="AD978" s="13"/>
      <c r="AE978" s="13"/>
      <c r="AT978" s="257" t="s">
        <v>361</v>
      </c>
      <c r="AU978" s="257" t="s">
        <v>86</v>
      </c>
      <c r="AV978" s="13" t="s">
        <v>86</v>
      </c>
      <c r="AW978" s="13" t="s">
        <v>32</v>
      </c>
      <c r="AX978" s="13" t="s">
        <v>84</v>
      </c>
      <c r="AY978" s="257" t="s">
        <v>350</v>
      </c>
    </row>
    <row r="979" s="2" customFormat="1" ht="24.15" customHeight="1">
      <c r="A979" s="39"/>
      <c r="B979" s="40"/>
      <c r="C979" s="229" t="s">
        <v>2214</v>
      </c>
      <c r="D979" s="229" t="s">
        <v>352</v>
      </c>
      <c r="E979" s="230" t="s">
        <v>2215</v>
      </c>
      <c r="F979" s="231" t="s">
        <v>2216</v>
      </c>
      <c r="G979" s="232" t="s">
        <v>355</v>
      </c>
      <c r="H979" s="233">
        <v>1030.9280000000001</v>
      </c>
      <c r="I979" s="234"/>
      <c r="J979" s="235">
        <f>ROUND(I979*H979,2)</f>
        <v>0</v>
      </c>
      <c r="K979" s="231" t="s">
        <v>356</v>
      </c>
      <c r="L979" s="45"/>
      <c r="M979" s="236" t="s">
        <v>1</v>
      </c>
      <c r="N979" s="237" t="s">
        <v>41</v>
      </c>
      <c r="O979" s="92"/>
      <c r="P979" s="238">
        <f>O979*H979</f>
        <v>0</v>
      </c>
      <c r="Q979" s="238">
        <v>0.0040000000000000001</v>
      </c>
      <c r="R979" s="238">
        <f>Q979*H979</f>
        <v>4.1237120000000003</v>
      </c>
      <c r="S979" s="238">
        <v>0</v>
      </c>
      <c r="T979" s="239">
        <f>S979*H979</f>
        <v>0</v>
      </c>
      <c r="U979" s="39"/>
      <c r="V979" s="39"/>
      <c r="W979" s="39"/>
      <c r="X979" s="39"/>
      <c r="Y979" s="39"/>
      <c r="Z979" s="39"/>
      <c r="AA979" s="39"/>
      <c r="AB979" s="39"/>
      <c r="AC979" s="39"/>
      <c r="AD979" s="39"/>
      <c r="AE979" s="39"/>
      <c r="AR979" s="240" t="s">
        <v>357</v>
      </c>
      <c r="AT979" s="240" t="s">
        <v>352</v>
      </c>
      <c r="AU979" s="240" t="s">
        <v>86</v>
      </c>
      <c r="AY979" s="18" t="s">
        <v>350</v>
      </c>
      <c r="BE979" s="241">
        <f>IF(N979="základní",J979,0)</f>
        <v>0</v>
      </c>
      <c r="BF979" s="241">
        <f>IF(N979="snížená",J979,0)</f>
        <v>0</v>
      </c>
      <c r="BG979" s="241">
        <f>IF(N979="zákl. přenesená",J979,0)</f>
        <v>0</v>
      </c>
      <c r="BH979" s="241">
        <f>IF(N979="sníž. přenesená",J979,0)</f>
        <v>0</v>
      </c>
      <c r="BI979" s="241">
        <f>IF(N979="nulová",J979,0)</f>
        <v>0</v>
      </c>
      <c r="BJ979" s="18" t="s">
        <v>84</v>
      </c>
      <c r="BK979" s="241">
        <f>ROUND(I979*H979,2)</f>
        <v>0</v>
      </c>
      <c r="BL979" s="18" t="s">
        <v>357</v>
      </c>
      <c r="BM979" s="240" t="s">
        <v>2217</v>
      </c>
    </row>
    <row r="980" s="2" customFormat="1">
      <c r="A980" s="39"/>
      <c r="B980" s="40"/>
      <c r="C980" s="41"/>
      <c r="D980" s="242" t="s">
        <v>359</v>
      </c>
      <c r="E980" s="41"/>
      <c r="F980" s="243" t="s">
        <v>2218</v>
      </c>
      <c r="G980" s="41"/>
      <c r="H980" s="41"/>
      <c r="I980" s="244"/>
      <c r="J980" s="41"/>
      <c r="K980" s="41"/>
      <c r="L980" s="45"/>
      <c r="M980" s="245"/>
      <c r="N980" s="246"/>
      <c r="O980" s="92"/>
      <c r="P980" s="92"/>
      <c r="Q980" s="92"/>
      <c r="R980" s="92"/>
      <c r="S980" s="92"/>
      <c r="T980" s="93"/>
      <c r="U980" s="39"/>
      <c r="V980" s="39"/>
      <c r="W980" s="39"/>
      <c r="X980" s="39"/>
      <c r="Y980" s="39"/>
      <c r="Z980" s="39"/>
      <c r="AA980" s="39"/>
      <c r="AB980" s="39"/>
      <c r="AC980" s="39"/>
      <c r="AD980" s="39"/>
      <c r="AE980" s="39"/>
      <c r="AT980" s="18" t="s">
        <v>359</v>
      </c>
      <c r="AU980" s="18" t="s">
        <v>86</v>
      </c>
    </row>
    <row r="981" s="15" customFormat="1">
      <c r="A981" s="15"/>
      <c r="B981" s="269"/>
      <c r="C981" s="270"/>
      <c r="D981" s="242" t="s">
        <v>361</v>
      </c>
      <c r="E981" s="271" t="s">
        <v>1</v>
      </c>
      <c r="F981" s="272" t="s">
        <v>839</v>
      </c>
      <c r="G981" s="270"/>
      <c r="H981" s="271" t="s">
        <v>1</v>
      </c>
      <c r="I981" s="273"/>
      <c r="J981" s="270"/>
      <c r="K981" s="270"/>
      <c r="L981" s="274"/>
      <c r="M981" s="275"/>
      <c r="N981" s="276"/>
      <c r="O981" s="276"/>
      <c r="P981" s="276"/>
      <c r="Q981" s="276"/>
      <c r="R981" s="276"/>
      <c r="S981" s="276"/>
      <c r="T981" s="277"/>
      <c r="U981" s="15"/>
      <c r="V981" s="15"/>
      <c r="W981" s="15"/>
      <c r="X981" s="15"/>
      <c r="Y981" s="15"/>
      <c r="Z981" s="15"/>
      <c r="AA981" s="15"/>
      <c r="AB981" s="15"/>
      <c r="AC981" s="15"/>
      <c r="AD981" s="15"/>
      <c r="AE981" s="15"/>
      <c r="AT981" s="278" t="s">
        <v>361</v>
      </c>
      <c r="AU981" s="278" t="s">
        <v>86</v>
      </c>
      <c r="AV981" s="15" t="s">
        <v>84</v>
      </c>
      <c r="AW981" s="15" t="s">
        <v>32</v>
      </c>
      <c r="AX981" s="15" t="s">
        <v>76</v>
      </c>
      <c r="AY981" s="278" t="s">
        <v>350</v>
      </c>
    </row>
    <row r="982" s="13" customFormat="1">
      <c r="A982" s="13"/>
      <c r="B982" s="247"/>
      <c r="C982" s="248"/>
      <c r="D982" s="242" t="s">
        <v>361</v>
      </c>
      <c r="E982" s="249" t="s">
        <v>1</v>
      </c>
      <c r="F982" s="250" t="s">
        <v>840</v>
      </c>
      <c r="G982" s="248"/>
      <c r="H982" s="251">
        <v>19</v>
      </c>
      <c r="I982" s="252"/>
      <c r="J982" s="248"/>
      <c r="K982" s="248"/>
      <c r="L982" s="253"/>
      <c r="M982" s="254"/>
      <c r="N982" s="255"/>
      <c r="O982" s="255"/>
      <c r="P982" s="255"/>
      <c r="Q982" s="255"/>
      <c r="R982" s="255"/>
      <c r="S982" s="255"/>
      <c r="T982" s="256"/>
      <c r="U982" s="13"/>
      <c r="V982" s="13"/>
      <c r="W982" s="13"/>
      <c r="X982" s="13"/>
      <c r="Y982" s="13"/>
      <c r="Z982" s="13"/>
      <c r="AA982" s="13"/>
      <c r="AB982" s="13"/>
      <c r="AC982" s="13"/>
      <c r="AD982" s="13"/>
      <c r="AE982" s="13"/>
      <c r="AT982" s="257" t="s">
        <v>361</v>
      </c>
      <c r="AU982" s="257" t="s">
        <v>86</v>
      </c>
      <c r="AV982" s="13" t="s">
        <v>86</v>
      </c>
      <c r="AW982" s="13" t="s">
        <v>32</v>
      </c>
      <c r="AX982" s="13" t="s">
        <v>76</v>
      </c>
      <c r="AY982" s="257" t="s">
        <v>350</v>
      </c>
    </row>
    <row r="983" s="13" customFormat="1">
      <c r="A983" s="13"/>
      <c r="B983" s="247"/>
      <c r="C983" s="248"/>
      <c r="D983" s="242" t="s">
        <v>361</v>
      </c>
      <c r="E983" s="249" t="s">
        <v>1</v>
      </c>
      <c r="F983" s="250" t="s">
        <v>841</v>
      </c>
      <c r="G983" s="248"/>
      <c r="H983" s="251">
        <v>10.1</v>
      </c>
      <c r="I983" s="252"/>
      <c r="J983" s="248"/>
      <c r="K983" s="248"/>
      <c r="L983" s="253"/>
      <c r="M983" s="254"/>
      <c r="N983" s="255"/>
      <c r="O983" s="255"/>
      <c r="P983" s="255"/>
      <c r="Q983" s="255"/>
      <c r="R983" s="255"/>
      <c r="S983" s="255"/>
      <c r="T983" s="256"/>
      <c r="U983" s="13"/>
      <c r="V983" s="13"/>
      <c r="W983" s="13"/>
      <c r="X983" s="13"/>
      <c r="Y983" s="13"/>
      <c r="Z983" s="13"/>
      <c r="AA983" s="13"/>
      <c r="AB983" s="13"/>
      <c r="AC983" s="13"/>
      <c r="AD983" s="13"/>
      <c r="AE983" s="13"/>
      <c r="AT983" s="257" t="s">
        <v>361</v>
      </c>
      <c r="AU983" s="257" t="s">
        <v>86</v>
      </c>
      <c r="AV983" s="13" t="s">
        <v>86</v>
      </c>
      <c r="AW983" s="13" t="s">
        <v>32</v>
      </c>
      <c r="AX983" s="13" t="s">
        <v>76</v>
      </c>
      <c r="AY983" s="257" t="s">
        <v>350</v>
      </c>
    </row>
    <row r="984" s="13" customFormat="1">
      <c r="A984" s="13"/>
      <c r="B984" s="247"/>
      <c r="C984" s="248"/>
      <c r="D984" s="242" t="s">
        <v>361</v>
      </c>
      <c r="E984" s="249" t="s">
        <v>1</v>
      </c>
      <c r="F984" s="250" t="s">
        <v>842</v>
      </c>
      <c r="G984" s="248"/>
      <c r="H984" s="251">
        <v>9.25</v>
      </c>
      <c r="I984" s="252"/>
      <c r="J984" s="248"/>
      <c r="K984" s="248"/>
      <c r="L984" s="253"/>
      <c r="M984" s="254"/>
      <c r="N984" s="255"/>
      <c r="O984" s="255"/>
      <c r="P984" s="255"/>
      <c r="Q984" s="255"/>
      <c r="R984" s="255"/>
      <c r="S984" s="255"/>
      <c r="T984" s="256"/>
      <c r="U984" s="13"/>
      <c r="V984" s="13"/>
      <c r="W984" s="13"/>
      <c r="X984" s="13"/>
      <c r="Y984" s="13"/>
      <c r="Z984" s="13"/>
      <c r="AA984" s="13"/>
      <c r="AB984" s="13"/>
      <c r="AC984" s="13"/>
      <c r="AD984" s="13"/>
      <c r="AE984" s="13"/>
      <c r="AT984" s="257" t="s">
        <v>361</v>
      </c>
      <c r="AU984" s="257" t="s">
        <v>86</v>
      </c>
      <c r="AV984" s="13" t="s">
        <v>86</v>
      </c>
      <c r="AW984" s="13" t="s">
        <v>32</v>
      </c>
      <c r="AX984" s="13" t="s">
        <v>76</v>
      </c>
      <c r="AY984" s="257" t="s">
        <v>350</v>
      </c>
    </row>
    <row r="985" s="13" customFormat="1">
      <c r="A985" s="13"/>
      <c r="B985" s="247"/>
      <c r="C985" s="248"/>
      <c r="D985" s="242" t="s">
        <v>361</v>
      </c>
      <c r="E985" s="249" t="s">
        <v>1</v>
      </c>
      <c r="F985" s="250" t="s">
        <v>843</v>
      </c>
      <c r="G985" s="248"/>
      <c r="H985" s="251">
        <v>16</v>
      </c>
      <c r="I985" s="252"/>
      <c r="J985" s="248"/>
      <c r="K985" s="248"/>
      <c r="L985" s="253"/>
      <c r="M985" s="254"/>
      <c r="N985" s="255"/>
      <c r="O985" s="255"/>
      <c r="P985" s="255"/>
      <c r="Q985" s="255"/>
      <c r="R985" s="255"/>
      <c r="S985" s="255"/>
      <c r="T985" s="256"/>
      <c r="U985" s="13"/>
      <c r="V985" s="13"/>
      <c r="W985" s="13"/>
      <c r="X985" s="13"/>
      <c r="Y985" s="13"/>
      <c r="Z985" s="13"/>
      <c r="AA985" s="13"/>
      <c r="AB985" s="13"/>
      <c r="AC985" s="13"/>
      <c r="AD985" s="13"/>
      <c r="AE985" s="13"/>
      <c r="AT985" s="257" t="s">
        <v>361</v>
      </c>
      <c r="AU985" s="257" t="s">
        <v>86</v>
      </c>
      <c r="AV985" s="13" t="s">
        <v>86</v>
      </c>
      <c r="AW985" s="13" t="s">
        <v>32</v>
      </c>
      <c r="AX985" s="13" t="s">
        <v>76</v>
      </c>
      <c r="AY985" s="257" t="s">
        <v>350</v>
      </c>
    </row>
    <row r="986" s="16" customFormat="1">
      <c r="A986" s="16"/>
      <c r="B986" s="279"/>
      <c r="C986" s="280"/>
      <c r="D986" s="242" t="s">
        <v>361</v>
      </c>
      <c r="E986" s="281" t="s">
        <v>265</v>
      </c>
      <c r="F986" s="282" t="s">
        <v>755</v>
      </c>
      <c r="G986" s="280"/>
      <c r="H986" s="283">
        <v>54.350000000000001</v>
      </c>
      <c r="I986" s="284"/>
      <c r="J986" s="280"/>
      <c r="K986" s="280"/>
      <c r="L986" s="285"/>
      <c r="M986" s="286"/>
      <c r="N986" s="287"/>
      <c r="O986" s="287"/>
      <c r="P986" s="287"/>
      <c r="Q986" s="287"/>
      <c r="R986" s="287"/>
      <c r="S986" s="287"/>
      <c r="T986" s="288"/>
      <c r="U986" s="16"/>
      <c r="V986" s="16"/>
      <c r="W986" s="16"/>
      <c r="X986" s="16"/>
      <c r="Y986" s="16"/>
      <c r="Z986" s="16"/>
      <c r="AA986" s="16"/>
      <c r="AB986" s="16"/>
      <c r="AC986" s="16"/>
      <c r="AD986" s="16"/>
      <c r="AE986" s="16"/>
      <c r="AT986" s="289" t="s">
        <v>361</v>
      </c>
      <c r="AU986" s="289" t="s">
        <v>86</v>
      </c>
      <c r="AV986" s="16" t="s">
        <v>371</v>
      </c>
      <c r="AW986" s="16" t="s">
        <v>32</v>
      </c>
      <c r="AX986" s="16" t="s">
        <v>76</v>
      </c>
      <c r="AY986" s="289" t="s">
        <v>350</v>
      </c>
    </row>
    <row r="987" s="15" customFormat="1">
      <c r="A987" s="15"/>
      <c r="B987" s="269"/>
      <c r="C987" s="270"/>
      <c r="D987" s="242" t="s">
        <v>361</v>
      </c>
      <c r="E987" s="271" t="s">
        <v>1</v>
      </c>
      <c r="F987" s="272" t="s">
        <v>844</v>
      </c>
      <c r="G987" s="270"/>
      <c r="H987" s="271" t="s">
        <v>1</v>
      </c>
      <c r="I987" s="273"/>
      <c r="J987" s="270"/>
      <c r="K987" s="270"/>
      <c r="L987" s="274"/>
      <c r="M987" s="275"/>
      <c r="N987" s="276"/>
      <c r="O987" s="276"/>
      <c r="P987" s="276"/>
      <c r="Q987" s="276"/>
      <c r="R987" s="276"/>
      <c r="S987" s="276"/>
      <c r="T987" s="277"/>
      <c r="U987" s="15"/>
      <c r="V987" s="15"/>
      <c r="W987" s="15"/>
      <c r="X987" s="15"/>
      <c r="Y987" s="15"/>
      <c r="Z987" s="15"/>
      <c r="AA987" s="15"/>
      <c r="AB987" s="15"/>
      <c r="AC987" s="15"/>
      <c r="AD987" s="15"/>
      <c r="AE987" s="15"/>
      <c r="AT987" s="278" t="s">
        <v>361</v>
      </c>
      <c r="AU987" s="278" t="s">
        <v>86</v>
      </c>
      <c r="AV987" s="15" t="s">
        <v>84</v>
      </c>
      <c r="AW987" s="15" t="s">
        <v>32</v>
      </c>
      <c r="AX987" s="15" t="s">
        <v>76</v>
      </c>
      <c r="AY987" s="278" t="s">
        <v>350</v>
      </c>
    </row>
    <row r="988" s="13" customFormat="1">
      <c r="A988" s="13"/>
      <c r="B988" s="247"/>
      <c r="C988" s="248"/>
      <c r="D988" s="242" t="s">
        <v>361</v>
      </c>
      <c r="E988" s="249" t="s">
        <v>1</v>
      </c>
      <c r="F988" s="250" t="s">
        <v>845</v>
      </c>
      <c r="G988" s="248"/>
      <c r="H988" s="251">
        <v>19.399999999999999</v>
      </c>
      <c r="I988" s="252"/>
      <c r="J988" s="248"/>
      <c r="K988" s="248"/>
      <c r="L988" s="253"/>
      <c r="M988" s="254"/>
      <c r="N988" s="255"/>
      <c r="O988" s="255"/>
      <c r="P988" s="255"/>
      <c r="Q988" s="255"/>
      <c r="R988" s="255"/>
      <c r="S988" s="255"/>
      <c r="T988" s="256"/>
      <c r="U988" s="13"/>
      <c r="V988" s="13"/>
      <c r="W988" s="13"/>
      <c r="X988" s="13"/>
      <c r="Y988" s="13"/>
      <c r="Z988" s="13"/>
      <c r="AA988" s="13"/>
      <c r="AB988" s="13"/>
      <c r="AC988" s="13"/>
      <c r="AD988" s="13"/>
      <c r="AE988" s="13"/>
      <c r="AT988" s="257" t="s">
        <v>361</v>
      </c>
      <c r="AU988" s="257" t="s">
        <v>86</v>
      </c>
      <c r="AV988" s="13" t="s">
        <v>86</v>
      </c>
      <c r="AW988" s="13" t="s">
        <v>32</v>
      </c>
      <c r="AX988" s="13" t="s">
        <v>76</v>
      </c>
      <c r="AY988" s="257" t="s">
        <v>350</v>
      </c>
    </row>
    <row r="989" s="13" customFormat="1">
      <c r="A989" s="13"/>
      <c r="B989" s="247"/>
      <c r="C989" s="248"/>
      <c r="D989" s="242" t="s">
        <v>361</v>
      </c>
      <c r="E989" s="249" t="s">
        <v>1</v>
      </c>
      <c r="F989" s="250" t="s">
        <v>846</v>
      </c>
      <c r="G989" s="248"/>
      <c r="H989" s="251">
        <v>44.899999999999999</v>
      </c>
      <c r="I989" s="252"/>
      <c r="J989" s="248"/>
      <c r="K989" s="248"/>
      <c r="L989" s="253"/>
      <c r="M989" s="254"/>
      <c r="N989" s="255"/>
      <c r="O989" s="255"/>
      <c r="P989" s="255"/>
      <c r="Q989" s="255"/>
      <c r="R989" s="255"/>
      <c r="S989" s="255"/>
      <c r="T989" s="256"/>
      <c r="U989" s="13"/>
      <c r="V989" s="13"/>
      <c r="W989" s="13"/>
      <c r="X989" s="13"/>
      <c r="Y989" s="13"/>
      <c r="Z989" s="13"/>
      <c r="AA989" s="13"/>
      <c r="AB989" s="13"/>
      <c r="AC989" s="13"/>
      <c r="AD989" s="13"/>
      <c r="AE989" s="13"/>
      <c r="AT989" s="257" t="s">
        <v>361</v>
      </c>
      <c r="AU989" s="257" t="s">
        <v>86</v>
      </c>
      <c r="AV989" s="13" t="s">
        <v>86</v>
      </c>
      <c r="AW989" s="13" t="s">
        <v>32</v>
      </c>
      <c r="AX989" s="13" t="s">
        <v>76</v>
      </c>
      <c r="AY989" s="257" t="s">
        <v>350</v>
      </c>
    </row>
    <row r="990" s="13" customFormat="1">
      <c r="A990" s="13"/>
      <c r="B990" s="247"/>
      <c r="C990" s="248"/>
      <c r="D990" s="242" t="s">
        <v>361</v>
      </c>
      <c r="E990" s="249" t="s">
        <v>1</v>
      </c>
      <c r="F990" s="250" t="s">
        <v>847</v>
      </c>
      <c r="G990" s="248"/>
      <c r="H990" s="251">
        <v>29.600000000000001</v>
      </c>
      <c r="I990" s="252"/>
      <c r="J990" s="248"/>
      <c r="K990" s="248"/>
      <c r="L990" s="253"/>
      <c r="M990" s="254"/>
      <c r="N990" s="255"/>
      <c r="O990" s="255"/>
      <c r="P990" s="255"/>
      <c r="Q990" s="255"/>
      <c r="R990" s="255"/>
      <c r="S990" s="255"/>
      <c r="T990" s="256"/>
      <c r="U990" s="13"/>
      <c r="V990" s="13"/>
      <c r="W990" s="13"/>
      <c r="X990" s="13"/>
      <c r="Y990" s="13"/>
      <c r="Z990" s="13"/>
      <c r="AA990" s="13"/>
      <c r="AB990" s="13"/>
      <c r="AC990" s="13"/>
      <c r="AD990" s="13"/>
      <c r="AE990" s="13"/>
      <c r="AT990" s="257" t="s">
        <v>361</v>
      </c>
      <c r="AU990" s="257" t="s">
        <v>86</v>
      </c>
      <c r="AV990" s="13" t="s">
        <v>86</v>
      </c>
      <c r="AW990" s="13" t="s">
        <v>32</v>
      </c>
      <c r="AX990" s="13" t="s">
        <v>76</v>
      </c>
      <c r="AY990" s="257" t="s">
        <v>350</v>
      </c>
    </row>
    <row r="991" s="13" customFormat="1">
      <c r="A991" s="13"/>
      <c r="B991" s="247"/>
      <c r="C991" s="248"/>
      <c r="D991" s="242" t="s">
        <v>361</v>
      </c>
      <c r="E991" s="249" t="s">
        <v>1</v>
      </c>
      <c r="F991" s="250" t="s">
        <v>848</v>
      </c>
      <c r="G991" s="248"/>
      <c r="H991" s="251">
        <v>40</v>
      </c>
      <c r="I991" s="252"/>
      <c r="J991" s="248"/>
      <c r="K991" s="248"/>
      <c r="L991" s="253"/>
      <c r="M991" s="254"/>
      <c r="N991" s="255"/>
      <c r="O991" s="255"/>
      <c r="P991" s="255"/>
      <c r="Q991" s="255"/>
      <c r="R991" s="255"/>
      <c r="S991" s="255"/>
      <c r="T991" s="256"/>
      <c r="U991" s="13"/>
      <c r="V991" s="13"/>
      <c r="W991" s="13"/>
      <c r="X991" s="13"/>
      <c r="Y991" s="13"/>
      <c r="Z991" s="13"/>
      <c r="AA991" s="13"/>
      <c r="AB991" s="13"/>
      <c r="AC991" s="13"/>
      <c r="AD991" s="13"/>
      <c r="AE991" s="13"/>
      <c r="AT991" s="257" t="s">
        <v>361</v>
      </c>
      <c r="AU991" s="257" t="s">
        <v>86</v>
      </c>
      <c r="AV991" s="13" t="s">
        <v>86</v>
      </c>
      <c r="AW991" s="13" t="s">
        <v>32</v>
      </c>
      <c r="AX991" s="13" t="s">
        <v>76</v>
      </c>
      <c r="AY991" s="257" t="s">
        <v>350</v>
      </c>
    </row>
    <row r="992" s="16" customFormat="1">
      <c r="A992" s="16"/>
      <c r="B992" s="279"/>
      <c r="C992" s="280"/>
      <c r="D992" s="242" t="s">
        <v>361</v>
      </c>
      <c r="E992" s="281" t="s">
        <v>267</v>
      </c>
      <c r="F992" s="282" t="s">
        <v>755</v>
      </c>
      <c r="G992" s="280"/>
      <c r="H992" s="283">
        <v>133.90000000000001</v>
      </c>
      <c r="I992" s="284"/>
      <c r="J992" s="280"/>
      <c r="K992" s="280"/>
      <c r="L992" s="285"/>
      <c r="M992" s="286"/>
      <c r="N992" s="287"/>
      <c r="O992" s="287"/>
      <c r="P992" s="287"/>
      <c r="Q992" s="287"/>
      <c r="R992" s="287"/>
      <c r="S992" s="287"/>
      <c r="T992" s="288"/>
      <c r="U992" s="16"/>
      <c r="V992" s="16"/>
      <c r="W992" s="16"/>
      <c r="X992" s="16"/>
      <c r="Y992" s="16"/>
      <c r="Z992" s="16"/>
      <c r="AA992" s="16"/>
      <c r="AB992" s="16"/>
      <c r="AC992" s="16"/>
      <c r="AD992" s="16"/>
      <c r="AE992" s="16"/>
      <c r="AT992" s="289" t="s">
        <v>361</v>
      </c>
      <c r="AU992" s="289" t="s">
        <v>86</v>
      </c>
      <c r="AV992" s="16" t="s">
        <v>371</v>
      </c>
      <c r="AW992" s="16" t="s">
        <v>32</v>
      </c>
      <c r="AX992" s="16" t="s">
        <v>76</v>
      </c>
      <c r="AY992" s="289" t="s">
        <v>350</v>
      </c>
    </row>
    <row r="993" s="15" customFormat="1">
      <c r="A993" s="15"/>
      <c r="B993" s="269"/>
      <c r="C993" s="270"/>
      <c r="D993" s="242" t="s">
        <v>361</v>
      </c>
      <c r="E993" s="271" t="s">
        <v>1</v>
      </c>
      <c r="F993" s="272" t="s">
        <v>849</v>
      </c>
      <c r="G993" s="270"/>
      <c r="H993" s="271" t="s">
        <v>1</v>
      </c>
      <c r="I993" s="273"/>
      <c r="J993" s="270"/>
      <c r="K993" s="270"/>
      <c r="L993" s="274"/>
      <c r="M993" s="275"/>
      <c r="N993" s="276"/>
      <c r="O993" s="276"/>
      <c r="P993" s="276"/>
      <c r="Q993" s="276"/>
      <c r="R993" s="276"/>
      <c r="S993" s="276"/>
      <c r="T993" s="277"/>
      <c r="U993" s="15"/>
      <c r="V993" s="15"/>
      <c r="W993" s="15"/>
      <c r="X993" s="15"/>
      <c r="Y993" s="15"/>
      <c r="Z993" s="15"/>
      <c r="AA993" s="15"/>
      <c r="AB993" s="15"/>
      <c r="AC993" s="15"/>
      <c r="AD993" s="15"/>
      <c r="AE993" s="15"/>
      <c r="AT993" s="278" t="s">
        <v>361</v>
      </c>
      <c r="AU993" s="278" t="s">
        <v>86</v>
      </c>
      <c r="AV993" s="15" t="s">
        <v>84</v>
      </c>
      <c r="AW993" s="15" t="s">
        <v>32</v>
      </c>
      <c r="AX993" s="15" t="s">
        <v>76</v>
      </c>
      <c r="AY993" s="278" t="s">
        <v>350</v>
      </c>
    </row>
    <row r="994" s="13" customFormat="1">
      <c r="A994" s="13"/>
      <c r="B994" s="247"/>
      <c r="C994" s="248"/>
      <c r="D994" s="242" t="s">
        <v>361</v>
      </c>
      <c r="E994" s="249" t="s">
        <v>1</v>
      </c>
      <c r="F994" s="250" t="s">
        <v>850</v>
      </c>
      <c r="G994" s="248"/>
      <c r="H994" s="251">
        <v>192.684</v>
      </c>
      <c r="I994" s="252"/>
      <c r="J994" s="248"/>
      <c r="K994" s="248"/>
      <c r="L994" s="253"/>
      <c r="M994" s="254"/>
      <c r="N994" s="255"/>
      <c r="O994" s="255"/>
      <c r="P994" s="255"/>
      <c r="Q994" s="255"/>
      <c r="R994" s="255"/>
      <c r="S994" s="255"/>
      <c r="T994" s="256"/>
      <c r="U994" s="13"/>
      <c r="V994" s="13"/>
      <c r="W994" s="13"/>
      <c r="X994" s="13"/>
      <c r="Y994" s="13"/>
      <c r="Z994" s="13"/>
      <c r="AA994" s="13"/>
      <c r="AB994" s="13"/>
      <c r="AC994" s="13"/>
      <c r="AD994" s="13"/>
      <c r="AE994" s="13"/>
      <c r="AT994" s="257" t="s">
        <v>361</v>
      </c>
      <c r="AU994" s="257" t="s">
        <v>86</v>
      </c>
      <c r="AV994" s="13" t="s">
        <v>86</v>
      </c>
      <c r="AW994" s="13" t="s">
        <v>32</v>
      </c>
      <c r="AX994" s="13" t="s">
        <v>76</v>
      </c>
      <c r="AY994" s="257" t="s">
        <v>350</v>
      </c>
    </row>
    <row r="995" s="13" customFormat="1">
      <c r="A995" s="13"/>
      <c r="B995" s="247"/>
      <c r="C995" s="248"/>
      <c r="D995" s="242" t="s">
        <v>361</v>
      </c>
      <c r="E995" s="249" t="s">
        <v>1</v>
      </c>
      <c r="F995" s="250" t="s">
        <v>851</v>
      </c>
      <c r="G995" s="248"/>
      <c r="H995" s="251">
        <v>246.22399999999999</v>
      </c>
      <c r="I995" s="252"/>
      <c r="J995" s="248"/>
      <c r="K995" s="248"/>
      <c r="L995" s="253"/>
      <c r="M995" s="254"/>
      <c r="N995" s="255"/>
      <c r="O995" s="255"/>
      <c r="P995" s="255"/>
      <c r="Q995" s="255"/>
      <c r="R995" s="255"/>
      <c r="S995" s="255"/>
      <c r="T995" s="256"/>
      <c r="U995" s="13"/>
      <c r="V995" s="13"/>
      <c r="W995" s="13"/>
      <c r="X995" s="13"/>
      <c r="Y995" s="13"/>
      <c r="Z995" s="13"/>
      <c r="AA995" s="13"/>
      <c r="AB995" s="13"/>
      <c r="AC995" s="13"/>
      <c r="AD995" s="13"/>
      <c r="AE995" s="13"/>
      <c r="AT995" s="257" t="s">
        <v>361</v>
      </c>
      <c r="AU995" s="257" t="s">
        <v>86</v>
      </c>
      <c r="AV995" s="13" t="s">
        <v>86</v>
      </c>
      <c r="AW995" s="13" t="s">
        <v>32</v>
      </c>
      <c r="AX995" s="13" t="s">
        <v>76</v>
      </c>
      <c r="AY995" s="257" t="s">
        <v>350</v>
      </c>
    </row>
    <row r="996" s="13" customFormat="1">
      <c r="A996" s="13"/>
      <c r="B996" s="247"/>
      <c r="C996" s="248"/>
      <c r="D996" s="242" t="s">
        <v>361</v>
      </c>
      <c r="E996" s="249" t="s">
        <v>1</v>
      </c>
      <c r="F996" s="250" t="s">
        <v>852</v>
      </c>
      <c r="G996" s="248"/>
      <c r="H996" s="251">
        <v>146.62000000000001</v>
      </c>
      <c r="I996" s="252"/>
      <c r="J996" s="248"/>
      <c r="K996" s="248"/>
      <c r="L996" s="253"/>
      <c r="M996" s="254"/>
      <c r="N996" s="255"/>
      <c r="O996" s="255"/>
      <c r="P996" s="255"/>
      <c r="Q996" s="255"/>
      <c r="R996" s="255"/>
      <c r="S996" s="255"/>
      <c r="T996" s="256"/>
      <c r="U996" s="13"/>
      <c r="V996" s="13"/>
      <c r="W996" s="13"/>
      <c r="X996" s="13"/>
      <c r="Y996" s="13"/>
      <c r="Z996" s="13"/>
      <c r="AA996" s="13"/>
      <c r="AB996" s="13"/>
      <c r="AC996" s="13"/>
      <c r="AD996" s="13"/>
      <c r="AE996" s="13"/>
      <c r="AT996" s="257" t="s">
        <v>361</v>
      </c>
      <c r="AU996" s="257" t="s">
        <v>86</v>
      </c>
      <c r="AV996" s="13" t="s">
        <v>86</v>
      </c>
      <c r="AW996" s="13" t="s">
        <v>32</v>
      </c>
      <c r="AX996" s="13" t="s">
        <v>76</v>
      </c>
      <c r="AY996" s="257" t="s">
        <v>350</v>
      </c>
    </row>
    <row r="997" s="13" customFormat="1">
      <c r="A997" s="13"/>
      <c r="B997" s="247"/>
      <c r="C997" s="248"/>
      <c r="D997" s="242" t="s">
        <v>361</v>
      </c>
      <c r="E997" s="249" t="s">
        <v>1</v>
      </c>
      <c r="F997" s="250" t="s">
        <v>853</v>
      </c>
      <c r="G997" s="248"/>
      <c r="H997" s="251">
        <v>238.56</v>
      </c>
      <c r="I997" s="252"/>
      <c r="J997" s="248"/>
      <c r="K997" s="248"/>
      <c r="L997" s="253"/>
      <c r="M997" s="254"/>
      <c r="N997" s="255"/>
      <c r="O997" s="255"/>
      <c r="P997" s="255"/>
      <c r="Q997" s="255"/>
      <c r="R997" s="255"/>
      <c r="S997" s="255"/>
      <c r="T997" s="256"/>
      <c r="U997" s="13"/>
      <c r="V997" s="13"/>
      <c r="W997" s="13"/>
      <c r="X997" s="13"/>
      <c r="Y997" s="13"/>
      <c r="Z997" s="13"/>
      <c r="AA997" s="13"/>
      <c r="AB997" s="13"/>
      <c r="AC997" s="13"/>
      <c r="AD997" s="13"/>
      <c r="AE997" s="13"/>
      <c r="AT997" s="257" t="s">
        <v>361</v>
      </c>
      <c r="AU997" s="257" t="s">
        <v>86</v>
      </c>
      <c r="AV997" s="13" t="s">
        <v>86</v>
      </c>
      <c r="AW997" s="13" t="s">
        <v>32</v>
      </c>
      <c r="AX997" s="13" t="s">
        <v>76</v>
      </c>
      <c r="AY997" s="257" t="s">
        <v>350</v>
      </c>
    </row>
    <row r="998" s="16" customFormat="1">
      <c r="A998" s="16"/>
      <c r="B998" s="279"/>
      <c r="C998" s="280"/>
      <c r="D998" s="242" t="s">
        <v>361</v>
      </c>
      <c r="E998" s="281" t="s">
        <v>269</v>
      </c>
      <c r="F998" s="282" t="s">
        <v>755</v>
      </c>
      <c r="G998" s="280"/>
      <c r="H998" s="283">
        <v>824.08799999999997</v>
      </c>
      <c r="I998" s="284"/>
      <c r="J998" s="280"/>
      <c r="K998" s="280"/>
      <c r="L998" s="285"/>
      <c r="M998" s="286"/>
      <c r="N998" s="287"/>
      <c r="O998" s="287"/>
      <c r="P998" s="287"/>
      <c r="Q998" s="287"/>
      <c r="R998" s="287"/>
      <c r="S998" s="287"/>
      <c r="T998" s="288"/>
      <c r="U998" s="16"/>
      <c r="V998" s="16"/>
      <c r="W998" s="16"/>
      <c r="X998" s="16"/>
      <c r="Y998" s="16"/>
      <c r="Z998" s="16"/>
      <c r="AA998" s="16"/>
      <c r="AB998" s="16"/>
      <c r="AC998" s="16"/>
      <c r="AD998" s="16"/>
      <c r="AE998" s="16"/>
      <c r="AT998" s="289" t="s">
        <v>361</v>
      </c>
      <c r="AU998" s="289" t="s">
        <v>86</v>
      </c>
      <c r="AV998" s="16" t="s">
        <v>371</v>
      </c>
      <c r="AW998" s="16" t="s">
        <v>32</v>
      </c>
      <c r="AX998" s="16" t="s">
        <v>76</v>
      </c>
      <c r="AY998" s="289" t="s">
        <v>350</v>
      </c>
    </row>
    <row r="999" s="15" customFormat="1">
      <c r="A999" s="15"/>
      <c r="B999" s="269"/>
      <c r="C999" s="270"/>
      <c r="D999" s="242" t="s">
        <v>361</v>
      </c>
      <c r="E999" s="271" t="s">
        <v>1</v>
      </c>
      <c r="F999" s="272" t="s">
        <v>2219</v>
      </c>
      <c r="G999" s="270"/>
      <c r="H999" s="271" t="s">
        <v>1</v>
      </c>
      <c r="I999" s="273"/>
      <c r="J999" s="270"/>
      <c r="K999" s="270"/>
      <c r="L999" s="274"/>
      <c r="M999" s="275"/>
      <c r="N999" s="276"/>
      <c r="O999" s="276"/>
      <c r="P999" s="276"/>
      <c r="Q999" s="276"/>
      <c r="R999" s="276"/>
      <c r="S999" s="276"/>
      <c r="T999" s="277"/>
      <c r="U999" s="15"/>
      <c r="V999" s="15"/>
      <c r="W999" s="15"/>
      <c r="X999" s="15"/>
      <c r="Y999" s="15"/>
      <c r="Z999" s="15"/>
      <c r="AA999" s="15"/>
      <c r="AB999" s="15"/>
      <c r="AC999" s="15"/>
      <c r="AD999" s="15"/>
      <c r="AE999" s="15"/>
      <c r="AT999" s="278" t="s">
        <v>361</v>
      </c>
      <c r="AU999" s="278" t="s">
        <v>86</v>
      </c>
      <c r="AV999" s="15" t="s">
        <v>84</v>
      </c>
      <c r="AW999" s="15" t="s">
        <v>32</v>
      </c>
      <c r="AX999" s="15" t="s">
        <v>76</v>
      </c>
      <c r="AY999" s="278" t="s">
        <v>350</v>
      </c>
    </row>
    <row r="1000" s="13" customFormat="1">
      <c r="A1000" s="13"/>
      <c r="B1000" s="247"/>
      <c r="C1000" s="248"/>
      <c r="D1000" s="242" t="s">
        <v>361</v>
      </c>
      <c r="E1000" s="249" t="s">
        <v>1</v>
      </c>
      <c r="F1000" s="250" t="s">
        <v>2220</v>
      </c>
      <c r="G1000" s="248"/>
      <c r="H1000" s="251">
        <v>5.0800000000000001</v>
      </c>
      <c r="I1000" s="252"/>
      <c r="J1000" s="248"/>
      <c r="K1000" s="248"/>
      <c r="L1000" s="253"/>
      <c r="M1000" s="254"/>
      <c r="N1000" s="255"/>
      <c r="O1000" s="255"/>
      <c r="P1000" s="255"/>
      <c r="Q1000" s="255"/>
      <c r="R1000" s="255"/>
      <c r="S1000" s="255"/>
      <c r="T1000" s="256"/>
      <c r="U1000" s="13"/>
      <c r="V1000" s="13"/>
      <c r="W1000" s="13"/>
      <c r="X1000" s="13"/>
      <c r="Y1000" s="13"/>
      <c r="Z1000" s="13"/>
      <c r="AA1000" s="13"/>
      <c r="AB1000" s="13"/>
      <c r="AC1000" s="13"/>
      <c r="AD1000" s="13"/>
      <c r="AE1000" s="13"/>
      <c r="AT1000" s="257" t="s">
        <v>361</v>
      </c>
      <c r="AU1000" s="257" t="s">
        <v>86</v>
      </c>
      <c r="AV1000" s="13" t="s">
        <v>86</v>
      </c>
      <c r="AW1000" s="13" t="s">
        <v>32</v>
      </c>
      <c r="AX1000" s="13" t="s">
        <v>76</v>
      </c>
      <c r="AY1000" s="257" t="s">
        <v>350</v>
      </c>
    </row>
    <row r="1001" s="13" customFormat="1">
      <c r="A1001" s="13"/>
      <c r="B1001" s="247"/>
      <c r="C1001" s="248"/>
      <c r="D1001" s="242" t="s">
        <v>361</v>
      </c>
      <c r="E1001" s="249" t="s">
        <v>1</v>
      </c>
      <c r="F1001" s="250" t="s">
        <v>2221</v>
      </c>
      <c r="G1001" s="248"/>
      <c r="H1001" s="251">
        <v>0.14999999999999999</v>
      </c>
      <c r="I1001" s="252"/>
      <c r="J1001" s="248"/>
      <c r="K1001" s="248"/>
      <c r="L1001" s="253"/>
      <c r="M1001" s="254"/>
      <c r="N1001" s="255"/>
      <c r="O1001" s="255"/>
      <c r="P1001" s="255"/>
      <c r="Q1001" s="255"/>
      <c r="R1001" s="255"/>
      <c r="S1001" s="255"/>
      <c r="T1001" s="256"/>
      <c r="U1001" s="13"/>
      <c r="V1001" s="13"/>
      <c r="W1001" s="13"/>
      <c r="X1001" s="13"/>
      <c r="Y1001" s="13"/>
      <c r="Z1001" s="13"/>
      <c r="AA1001" s="13"/>
      <c r="AB1001" s="13"/>
      <c r="AC1001" s="13"/>
      <c r="AD1001" s="13"/>
      <c r="AE1001" s="13"/>
      <c r="AT1001" s="257" t="s">
        <v>361</v>
      </c>
      <c r="AU1001" s="257" t="s">
        <v>86</v>
      </c>
      <c r="AV1001" s="13" t="s">
        <v>86</v>
      </c>
      <c r="AW1001" s="13" t="s">
        <v>32</v>
      </c>
      <c r="AX1001" s="13" t="s">
        <v>76</v>
      </c>
      <c r="AY1001" s="257" t="s">
        <v>350</v>
      </c>
    </row>
    <row r="1002" s="13" customFormat="1">
      <c r="A1002" s="13"/>
      <c r="B1002" s="247"/>
      <c r="C1002" s="248"/>
      <c r="D1002" s="242" t="s">
        <v>361</v>
      </c>
      <c r="E1002" s="249" t="s">
        <v>1</v>
      </c>
      <c r="F1002" s="250" t="s">
        <v>2222</v>
      </c>
      <c r="G1002" s="248"/>
      <c r="H1002" s="251">
        <v>0.56000000000000005</v>
      </c>
      <c r="I1002" s="252"/>
      <c r="J1002" s="248"/>
      <c r="K1002" s="248"/>
      <c r="L1002" s="253"/>
      <c r="M1002" s="254"/>
      <c r="N1002" s="255"/>
      <c r="O1002" s="255"/>
      <c r="P1002" s="255"/>
      <c r="Q1002" s="255"/>
      <c r="R1002" s="255"/>
      <c r="S1002" s="255"/>
      <c r="T1002" s="256"/>
      <c r="U1002" s="13"/>
      <c r="V1002" s="13"/>
      <c r="W1002" s="13"/>
      <c r="X1002" s="13"/>
      <c r="Y1002" s="13"/>
      <c r="Z1002" s="13"/>
      <c r="AA1002" s="13"/>
      <c r="AB1002" s="13"/>
      <c r="AC1002" s="13"/>
      <c r="AD1002" s="13"/>
      <c r="AE1002" s="13"/>
      <c r="AT1002" s="257" t="s">
        <v>361</v>
      </c>
      <c r="AU1002" s="257" t="s">
        <v>86</v>
      </c>
      <c r="AV1002" s="13" t="s">
        <v>86</v>
      </c>
      <c r="AW1002" s="13" t="s">
        <v>32</v>
      </c>
      <c r="AX1002" s="13" t="s">
        <v>76</v>
      </c>
      <c r="AY1002" s="257" t="s">
        <v>350</v>
      </c>
    </row>
    <row r="1003" s="16" customFormat="1">
      <c r="A1003" s="16"/>
      <c r="B1003" s="279"/>
      <c r="C1003" s="280"/>
      <c r="D1003" s="242" t="s">
        <v>361</v>
      </c>
      <c r="E1003" s="281" t="s">
        <v>1238</v>
      </c>
      <c r="F1003" s="282" t="s">
        <v>755</v>
      </c>
      <c r="G1003" s="280"/>
      <c r="H1003" s="283">
        <v>5.79</v>
      </c>
      <c r="I1003" s="284"/>
      <c r="J1003" s="280"/>
      <c r="K1003" s="280"/>
      <c r="L1003" s="285"/>
      <c r="M1003" s="286"/>
      <c r="N1003" s="287"/>
      <c r="O1003" s="287"/>
      <c r="P1003" s="287"/>
      <c r="Q1003" s="287"/>
      <c r="R1003" s="287"/>
      <c r="S1003" s="287"/>
      <c r="T1003" s="288"/>
      <c r="U1003" s="16"/>
      <c r="V1003" s="16"/>
      <c r="W1003" s="16"/>
      <c r="X1003" s="16"/>
      <c r="Y1003" s="16"/>
      <c r="Z1003" s="16"/>
      <c r="AA1003" s="16"/>
      <c r="AB1003" s="16"/>
      <c r="AC1003" s="16"/>
      <c r="AD1003" s="16"/>
      <c r="AE1003" s="16"/>
      <c r="AT1003" s="289" t="s">
        <v>361</v>
      </c>
      <c r="AU1003" s="289" t="s">
        <v>86</v>
      </c>
      <c r="AV1003" s="16" t="s">
        <v>371</v>
      </c>
      <c r="AW1003" s="16" t="s">
        <v>32</v>
      </c>
      <c r="AX1003" s="16" t="s">
        <v>76</v>
      </c>
      <c r="AY1003" s="289" t="s">
        <v>350</v>
      </c>
    </row>
    <row r="1004" s="13" customFormat="1">
      <c r="A1004" s="13"/>
      <c r="B1004" s="247"/>
      <c r="C1004" s="248"/>
      <c r="D1004" s="242" t="s">
        <v>361</v>
      </c>
      <c r="E1004" s="249" t="s">
        <v>1</v>
      </c>
      <c r="F1004" s="250" t="s">
        <v>2223</v>
      </c>
      <c r="G1004" s="248"/>
      <c r="H1004" s="251">
        <v>12.800000000000001</v>
      </c>
      <c r="I1004" s="252"/>
      <c r="J1004" s="248"/>
      <c r="K1004" s="248"/>
      <c r="L1004" s="253"/>
      <c r="M1004" s="254"/>
      <c r="N1004" s="255"/>
      <c r="O1004" s="255"/>
      <c r="P1004" s="255"/>
      <c r="Q1004" s="255"/>
      <c r="R1004" s="255"/>
      <c r="S1004" s="255"/>
      <c r="T1004" s="256"/>
      <c r="U1004" s="13"/>
      <c r="V1004" s="13"/>
      <c r="W1004" s="13"/>
      <c r="X1004" s="13"/>
      <c r="Y1004" s="13"/>
      <c r="Z1004" s="13"/>
      <c r="AA1004" s="13"/>
      <c r="AB1004" s="13"/>
      <c r="AC1004" s="13"/>
      <c r="AD1004" s="13"/>
      <c r="AE1004" s="13"/>
      <c r="AT1004" s="257" t="s">
        <v>361</v>
      </c>
      <c r="AU1004" s="257" t="s">
        <v>86</v>
      </c>
      <c r="AV1004" s="13" t="s">
        <v>86</v>
      </c>
      <c r="AW1004" s="13" t="s">
        <v>32</v>
      </c>
      <c r="AX1004" s="13" t="s">
        <v>76</v>
      </c>
      <c r="AY1004" s="257" t="s">
        <v>350</v>
      </c>
    </row>
    <row r="1005" s="14" customFormat="1">
      <c r="A1005" s="14"/>
      <c r="B1005" s="258"/>
      <c r="C1005" s="259"/>
      <c r="D1005" s="242" t="s">
        <v>361</v>
      </c>
      <c r="E1005" s="260" t="s">
        <v>1</v>
      </c>
      <c r="F1005" s="261" t="s">
        <v>364</v>
      </c>
      <c r="G1005" s="259"/>
      <c r="H1005" s="262">
        <v>1030.9280000000001</v>
      </c>
      <c r="I1005" s="263"/>
      <c r="J1005" s="259"/>
      <c r="K1005" s="259"/>
      <c r="L1005" s="264"/>
      <c r="M1005" s="265"/>
      <c r="N1005" s="266"/>
      <c r="O1005" s="266"/>
      <c r="P1005" s="266"/>
      <c r="Q1005" s="266"/>
      <c r="R1005" s="266"/>
      <c r="S1005" s="266"/>
      <c r="T1005" s="267"/>
      <c r="U1005" s="14"/>
      <c r="V1005" s="14"/>
      <c r="W1005" s="14"/>
      <c r="X1005" s="14"/>
      <c r="Y1005" s="14"/>
      <c r="Z1005" s="14"/>
      <c r="AA1005" s="14"/>
      <c r="AB1005" s="14"/>
      <c r="AC1005" s="14"/>
      <c r="AD1005" s="14"/>
      <c r="AE1005" s="14"/>
      <c r="AT1005" s="268" t="s">
        <v>361</v>
      </c>
      <c r="AU1005" s="268" t="s">
        <v>86</v>
      </c>
      <c r="AV1005" s="14" t="s">
        <v>357</v>
      </c>
      <c r="AW1005" s="14" t="s">
        <v>32</v>
      </c>
      <c r="AX1005" s="14" t="s">
        <v>84</v>
      </c>
      <c r="AY1005" s="268" t="s">
        <v>350</v>
      </c>
    </row>
    <row r="1006" s="2" customFormat="1" ht="24.15" customHeight="1">
      <c r="A1006" s="39"/>
      <c r="B1006" s="40"/>
      <c r="C1006" s="229" t="s">
        <v>2224</v>
      </c>
      <c r="D1006" s="229" t="s">
        <v>352</v>
      </c>
      <c r="E1006" s="230" t="s">
        <v>2225</v>
      </c>
      <c r="F1006" s="231" t="s">
        <v>2226</v>
      </c>
      <c r="G1006" s="232" t="s">
        <v>355</v>
      </c>
      <c r="H1006" s="233">
        <v>180.41999999999999</v>
      </c>
      <c r="I1006" s="234"/>
      <c r="J1006" s="235">
        <f>ROUND(I1006*H1006,2)</f>
        <v>0</v>
      </c>
      <c r="K1006" s="231" t="s">
        <v>356</v>
      </c>
      <c r="L1006" s="45"/>
      <c r="M1006" s="236" t="s">
        <v>1</v>
      </c>
      <c r="N1006" s="237" t="s">
        <v>41</v>
      </c>
      <c r="O1006" s="92"/>
      <c r="P1006" s="238">
        <f>O1006*H1006</f>
        <v>0</v>
      </c>
      <c r="Q1006" s="238">
        <v>0.0070000000000000001</v>
      </c>
      <c r="R1006" s="238">
        <f>Q1006*H1006</f>
        <v>1.26294</v>
      </c>
      <c r="S1006" s="238">
        <v>0</v>
      </c>
      <c r="T1006" s="239">
        <f>S1006*H1006</f>
        <v>0</v>
      </c>
      <c r="U1006" s="39"/>
      <c r="V1006" s="39"/>
      <c r="W1006" s="39"/>
      <c r="X1006" s="39"/>
      <c r="Y1006" s="39"/>
      <c r="Z1006" s="39"/>
      <c r="AA1006" s="39"/>
      <c r="AB1006" s="39"/>
      <c r="AC1006" s="39"/>
      <c r="AD1006" s="39"/>
      <c r="AE1006" s="39"/>
      <c r="AR1006" s="240" t="s">
        <v>357</v>
      </c>
      <c r="AT1006" s="240" t="s">
        <v>352</v>
      </c>
      <c r="AU1006" s="240" t="s">
        <v>86</v>
      </c>
      <c r="AY1006" s="18" t="s">
        <v>350</v>
      </c>
      <c r="BE1006" s="241">
        <f>IF(N1006="základní",J1006,0)</f>
        <v>0</v>
      </c>
      <c r="BF1006" s="241">
        <f>IF(N1006="snížená",J1006,0)</f>
        <v>0</v>
      </c>
      <c r="BG1006" s="241">
        <f>IF(N1006="zákl. přenesená",J1006,0)</f>
        <v>0</v>
      </c>
      <c r="BH1006" s="241">
        <f>IF(N1006="sníž. přenesená",J1006,0)</f>
        <v>0</v>
      </c>
      <c r="BI1006" s="241">
        <f>IF(N1006="nulová",J1006,0)</f>
        <v>0</v>
      </c>
      <c r="BJ1006" s="18" t="s">
        <v>84</v>
      </c>
      <c r="BK1006" s="241">
        <f>ROUND(I1006*H1006,2)</f>
        <v>0</v>
      </c>
      <c r="BL1006" s="18" t="s">
        <v>357</v>
      </c>
      <c r="BM1006" s="240" t="s">
        <v>2227</v>
      </c>
    </row>
    <row r="1007" s="2" customFormat="1">
      <c r="A1007" s="39"/>
      <c r="B1007" s="40"/>
      <c r="C1007" s="41"/>
      <c r="D1007" s="242" t="s">
        <v>359</v>
      </c>
      <c r="E1007" s="41"/>
      <c r="F1007" s="243" t="s">
        <v>2228</v>
      </c>
      <c r="G1007" s="41"/>
      <c r="H1007" s="41"/>
      <c r="I1007" s="244"/>
      <c r="J1007" s="41"/>
      <c r="K1007" s="41"/>
      <c r="L1007" s="45"/>
      <c r="M1007" s="245"/>
      <c r="N1007" s="246"/>
      <c r="O1007" s="92"/>
      <c r="P1007" s="92"/>
      <c r="Q1007" s="92"/>
      <c r="R1007" s="92"/>
      <c r="S1007" s="92"/>
      <c r="T1007" s="93"/>
      <c r="U1007" s="39"/>
      <c r="V1007" s="39"/>
      <c r="W1007" s="39"/>
      <c r="X1007" s="39"/>
      <c r="Y1007" s="39"/>
      <c r="Z1007" s="39"/>
      <c r="AA1007" s="39"/>
      <c r="AB1007" s="39"/>
      <c r="AC1007" s="39"/>
      <c r="AD1007" s="39"/>
      <c r="AE1007" s="39"/>
      <c r="AT1007" s="18" t="s">
        <v>359</v>
      </c>
      <c r="AU1007" s="18" t="s">
        <v>86</v>
      </c>
    </row>
    <row r="1008" s="13" customFormat="1">
      <c r="A1008" s="13"/>
      <c r="B1008" s="247"/>
      <c r="C1008" s="248"/>
      <c r="D1008" s="242" t="s">
        <v>361</v>
      </c>
      <c r="E1008" s="249" t="s">
        <v>1</v>
      </c>
      <c r="F1008" s="250" t="s">
        <v>2229</v>
      </c>
      <c r="G1008" s="248"/>
      <c r="H1008" s="251">
        <v>163.05000000000001</v>
      </c>
      <c r="I1008" s="252"/>
      <c r="J1008" s="248"/>
      <c r="K1008" s="248"/>
      <c r="L1008" s="253"/>
      <c r="M1008" s="254"/>
      <c r="N1008" s="255"/>
      <c r="O1008" s="255"/>
      <c r="P1008" s="255"/>
      <c r="Q1008" s="255"/>
      <c r="R1008" s="255"/>
      <c r="S1008" s="255"/>
      <c r="T1008" s="256"/>
      <c r="U1008" s="13"/>
      <c r="V1008" s="13"/>
      <c r="W1008" s="13"/>
      <c r="X1008" s="13"/>
      <c r="Y1008" s="13"/>
      <c r="Z1008" s="13"/>
      <c r="AA1008" s="13"/>
      <c r="AB1008" s="13"/>
      <c r="AC1008" s="13"/>
      <c r="AD1008" s="13"/>
      <c r="AE1008" s="13"/>
      <c r="AT1008" s="257" t="s">
        <v>361</v>
      </c>
      <c r="AU1008" s="257" t="s">
        <v>86</v>
      </c>
      <c r="AV1008" s="13" t="s">
        <v>86</v>
      </c>
      <c r="AW1008" s="13" t="s">
        <v>32</v>
      </c>
      <c r="AX1008" s="13" t="s">
        <v>76</v>
      </c>
      <c r="AY1008" s="257" t="s">
        <v>350</v>
      </c>
    </row>
    <row r="1009" s="13" customFormat="1">
      <c r="A1009" s="13"/>
      <c r="B1009" s="247"/>
      <c r="C1009" s="248"/>
      <c r="D1009" s="242" t="s">
        <v>361</v>
      </c>
      <c r="E1009" s="249" t="s">
        <v>1</v>
      </c>
      <c r="F1009" s="250" t="s">
        <v>2230</v>
      </c>
      <c r="G1009" s="248"/>
      <c r="H1009" s="251">
        <v>17.370000000000001</v>
      </c>
      <c r="I1009" s="252"/>
      <c r="J1009" s="248"/>
      <c r="K1009" s="248"/>
      <c r="L1009" s="253"/>
      <c r="M1009" s="254"/>
      <c r="N1009" s="255"/>
      <c r="O1009" s="255"/>
      <c r="P1009" s="255"/>
      <c r="Q1009" s="255"/>
      <c r="R1009" s="255"/>
      <c r="S1009" s="255"/>
      <c r="T1009" s="256"/>
      <c r="U1009" s="13"/>
      <c r="V1009" s="13"/>
      <c r="W1009" s="13"/>
      <c r="X1009" s="13"/>
      <c r="Y1009" s="13"/>
      <c r="Z1009" s="13"/>
      <c r="AA1009" s="13"/>
      <c r="AB1009" s="13"/>
      <c r="AC1009" s="13"/>
      <c r="AD1009" s="13"/>
      <c r="AE1009" s="13"/>
      <c r="AT1009" s="257" t="s">
        <v>361</v>
      </c>
      <c r="AU1009" s="257" t="s">
        <v>86</v>
      </c>
      <c r="AV1009" s="13" t="s">
        <v>86</v>
      </c>
      <c r="AW1009" s="13" t="s">
        <v>32</v>
      </c>
      <c r="AX1009" s="13" t="s">
        <v>76</v>
      </c>
      <c r="AY1009" s="257" t="s">
        <v>350</v>
      </c>
    </row>
    <row r="1010" s="14" customFormat="1">
      <c r="A1010" s="14"/>
      <c r="B1010" s="258"/>
      <c r="C1010" s="259"/>
      <c r="D1010" s="242" t="s">
        <v>361</v>
      </c>
      <c r="E1010" s="260" t="s">
        <v>1</v>
      </c>
      <c r="F1010" s="261" t="s">
        <v>364</v>
      </c>
      <c r="G1010" s="259"/>
      <c r="H1010" s="262">
        <v>180.41999999999999</v>
      </c>
      <c r="I1010" s="263"/>
      <c r="J1010" s="259"/>
      <c r="K1010" s="259"/>
      <c r="L1010" s="264"/>
      <c r="M1010" s="265"/>
      <c r="N1010" s="266"/>
      <c r="O1010" s="266"/>
      <c r="P1010" s="266"/>
      <c r="Q1010" s="266"/>
      <c r="R1010" s="266"/>
      <c r="S1010" s="266"/>
      <c r="T1010" s="267"/>
      <c r="U1010" s="14"/>
      <c r="V1010" s="14"/>
      <c r="W1010" s="14"/>
      <c r="X1010" s="14"/>
      <c r="Y1010" s="14"/>
      <c r="Z1010" s="14"/>
      <c r="AA1010" s="14"/>
      <c r="AB1010" s="14"/>
      <c r="AC1010" s="14"/>
      <c r="AD1010" s="14"/>
      <c r="AE1010" s="14"/>
      <c r="AT1010" s="268" t="s">
        <v>361</v>
      </c>
      <c r="AU1010" s="268" t="s">
        <v>86</v>
      </c>
      <c r="AV1010" s="14" t="s">
        <v>357</v>
      </c>
      <c r="AW1010" s="14" t="s">
        <v>32</v>
      </c>
      <c r="AX1010" s="14" t="s">
        <v>84</v>
      </c>
      <c r="AY1010" s="268" t="s">
        <v>350</v>
      </c>
    </row>
    <row r="1011" s="2" customFormat="1" ht="24.15" customHeight="1">
      <c r="A1011" s="39"/>
      <c r="B1011" s="40"/>
      <c r="C1011" s="229" t="s">
        <v>2231</v>
      </c>
      <c r="D1011" s="229" t="s">
        <v>352</v>
      </c>
      <c r="E1011" s="230" t="s">
        <v>2232</v>
      </c>
      <c r="F1011" s="231" t="s">
        <v>2233</v>
      </c>
      <c r="G1011" s="232" t="s">
        <v>355</v>
      </c>
      <c r="H1011" s="233">
        <v>957.98800000000006</v>
      </c>
      <c r="I1011" s="234"/>
      <c r="J1011" s="235">
        <f>ROUND(I1011*H1011,2)</f>
        <v>0</v>
      </c>
      <c r="K1011" s="231" t="s">
        <v>356</v>
      </c>
      <c r="L1011" s="45"/>
      <c r="M1011" s="236" t="s">
        <v>1</v>
      </c>
      <c r="N1011" s="237" t="s">
        <v>41</v>
      </c>
      <c r="O1011" s="92"/>
      <c r="P1011" s="238">
        <f>O1011*H1011</f>
        <v>0</v>
      </c>
      <c r="Q1011" s="238">
        <v>0.019959999999999999</v>
      </c>
      <c r="R1011" s="238">
        <f>Q1011*H1011</f>
        <v>19.12144048</v>
      </c>
      <c r="S1011" s="238">
        <v>0</v>
      </c>
      <c r="T1011" s="239">
        <f>S1011*H1011</f>
        <v>0</v>
      </c>
      <c r="U1011" s="39"/>
      <c r="V1011" s="39"/>
      <c r="W1011" s="39"/>
      <c r="X1011" s="39"/>
      <c r="Y1011" s="39"/>
      <c r="Z1011" s="39"/>
      <c r="AA1011" s="39"/>
      <c r="AB1011" s="39"/>
      <c r="AC1011" s="39"/>
      <c r="AD1011" s="39"/>
      <c r="AE1011" s="39"/>
      <c r="AR1011" s="240" t="s">
        <v>357</v>
      </c>
      <c r="AT1011" s="240" t="s">
        <v>352</v>
      </c>
      <c r="AU1011" s="240" t="s">
        <v>86</v>
      </c>
      <c r="AY1011" s="18" t="s">
        <v>350</v>
      </c>
      <c r="BE1011" s="241">
        <f>IF(N1011="základní",J1011,0)</f>
        <v>0</v>
      </c>
      <c r="BF1011" s="241">
        <f>IF(N1011="snížená",J1011,0)</f>
        <v>0</v>
      </c>
      <c r="BG1011" s="241">
        <f>IF(N1011="zákl. přenesená",J1011,0)</f>
        <v>0</v>
      </c>
      <c r="BH1011" s="241">
        <f>IF(N1011="sníž. přenesená",J1011,0)</f>
        <v>0</v>
      </c>
      <c r="BI1011" s="241">
        <f>IF(N1011="nulová",J1011,0)</f>
        <v>0</v>
      </c>
      <c r="BJ1011" s="18" t="s">
        <v>84</v>
      </c>
      <c r="BK1011" s="241">
        <f>ROUND(I1011*H1011,2)</f>
        <v>0</v>
      </c>
      <c r="BL1011" s="18" t="s">
        <v>357</v>
      </c>
      <c r="BM1011" s="240" t="s">
        <v>2234</v>
      </c>
    </row>
    <row r="1012" s="2" customFormat="1">
      <c r="A1012" s="39"/>
      <c r="B1012" s="40"/>
      <c r="C1012" s="41"/>
      <c r="D1012" s="242" t="s">
        <v>359</v>
      </c>
      <c r="E1012" s="41"/>
      <c r="F1012" s="243" t="s">
        <v>2235</v>
      </c>
      <c r="G1012" s="41"/>
      <c r="H1012" s="41"/>
      <c r="I1012" s="244"/>
      <c r="J1012" s="41"/>
      <c r="K1012" s="41"/>
      <c r="L1012" s="45"/>
      <c r="M1012" s="245"/>
      <c r="N1012" s="246"/>
      <c r="O1012" s="92"/>
      <c r="P1012" s="92"/>
      <c r="Q1012" s="92"/>
      <c r="R1012" s="92"/>
      <c r="S1012" s="92"/>
      <c r="T1012" s="93"/>
      <c r="U1012" s="39"/>
      <c r="V1012" s="39"/>
      <c r="W1012" s="39"/>
      <c r="X1012" s="39"/>
      <c r="Y1012" s="39"/>
      <c r="Z1012" s="39"/>
      <c r="AA1012" s="39"/>
      <c r="AB1012" s="39"/>
      <c r="AC1012" s="39"/>
      <c r="AD1012" s="39"/>
      <c r="AE1012" s="39"/>
      <c r="AT1012" s="18" t="s">
        <v>359</v>
      </c>
      <c r="AU1012" s="18" t="s">
        <v>86</v>
      </c>
    </row>
    <row r="1013" s="13" customFormat="1">
      <c r="A1013" s="13"/>
      <c r="B1013" s="247"/>
      <c r="C1013" s="248"/>
      <c r="D1013" s="242" t="s">
        <v>361</v>
      </c>
      <c r="E1013" s="249" t="s">
        <v>1</v>
      </c>
      <c r="F1013" s="250" t="s">
        <v>826</v>
      </c>
      <c r="G1013" s="248"/>
      <c r="H1013" s="251">
        <v>133.90000000000001</v>
      </c>
      <c r="I1013" s="252"/>
      <c r="J1013" s="248"/>
      <c r="K1013" s="248"/>
      <c r="L1013" s="253"/>
      <c r="M1013" s="254"/>
      <c r="N1013" s="255"/>
      <c r="O1013" s="255"/>
      <c r="P1013" s="255"/>
      <c r="Q1013" s="255"/>
      <c r="R1013" s="255"/>
      <c r="S1013" s="255"/>
      <c r="T1013" s="256"/>
      <c r="U1013" s="13"/>
      <c r="V1013" s="13"/>
      <c r="W1013" s="13"/>
      <c r="X1013" s="13"/>
      <c r="Y1013" s="13"/>
      <c r="Z1013" s="13"/>
      <c r="AA1013" s="13"/>
      <c r="AB1013" s="13"/>
      <c r="AC1013" s="13"/>
      <c r="AD1013" s="13"/>
      <c r="AE1013" s="13"/>
      <c r="AT1013" s="257" t="s">
        <v>361</v>
      </c>
      <c r="AU1013" s="257" t="s">
        <v>86</v>
      </c>
      <c r="AV1013" s="13" t="s">
        <v>86</v>
      </c>
      <c r="AW1013" s="13" t="s">
        <v>32</v>
      </c>
      <c r="AX1013" s="13" t="s">
        <v>76</v>
      </c>
      <c r="AY1013" s="257" t="s">
        <v>350</v>
      </c>
    </row>
    <row r="1014" s="13" customFormat="1">
      <c r="A1014" s="13"/>
      <c r="B1014" s="247"/>
      <c r="C1014" s="248"/>
      <c r="D1014" s="242" t="s">
        <v>361</v>
      </c>
      <c r="E1014" s="249" t="s">
        <v>1</v>
      </c>
      <c r="F1014" s="250" t="s">
        <v>861</v>
      </c>
      <c r="G1014" s="248"/>
      <c r="H1014" s="251">
        <v>824.08799999999997</v>
      </c>
      <c r="I1014" s="252"/>
      <c r="J1014" s="248"/>
      <c r="K1014" s="248"/>
      <c r="L1014" s="253"/>
      <c r="M1014" s="254"/>
      <c r="N1014" s="255"/>
      <c r="O1014" s="255"/>
      <c r="P1014" s="255"/>
      <c r="Q1014" s="255"/>
      <c r="R1014" s="255"/>
      <c r="S1014" s="255"/>
      <c r="T1014" s="256"/>
      <c r="U1014" s="13"/>
      <c r="V1014" s="13"/>
      <c r="W1014" s="13"/>
      <c r="X1014" s="13"/>
      <c r="Y1014" s="13"/>
      <c r="Z1014" s="13"/>
      <c r="AA1014" s="13"/>
      <c r="AB1014" s="13"/>
      <c r="AC1014" s="13"/>
      <c r="AD1014" s="13"/>
      <c r="AE1014" s="13"/>
      <c r="AT1014" s="257" t="s">
        <v>361</v>
      </c>
      <c r="AU1014" s="257" t="s">
        <v>86</v>
      </c>
      <c r="AV1014" s="13" t="s">
        <v>86</v>
      </c>
      <c r="AW1014" s="13" t="s">
        <v>32</v>
      </c>
      <c r="AX1014" s="13" t="s">
        <v>76</v>
      </c>
      <c r="AY1014" s="257" t="s">
        <v>350</v>
      </c>
    </row>
    <row r="1015" s="14" customFormat="1">
      <c r="A1015" s="14"/>
      <c r="B1015" s="258"/>
      <c r="C1015" s="259"/>
      <c r="D1015" s="242" t="s">
        <v>361</v>
      </c>
      <c r="E1015" s="260" t="s">
        <v>1</v>
      </c>
      <c r="F1015" s="261" t="s">
        <v>364</v>
      </c>
      <c r="G1015" s="259"/>
      <c r="H1015" s="262">
        <v>957.98800000000006</v>
      </c>
      <c r="I1015" s="263"/>
      <c r="J1015" s="259"/>
      <c r="K1015" s="259"/>
      <c r="L1015" s="264"/>
      <c r="M1015" s="265"/>
      <c r="N1015" s="266"/>
      <c r="O1015" s="266"/>
      <c r="P1015" s="266"/>
      <c r="Q1015" s="266"/>
      <c r="R1015" s="266"/>
      <c r="S1015" s="266"/>
      <c r="T1015" s="267"/>
      <c r="U1015" s="14"/>
      <c r="V1015" s="14"/>
      <c r="W1015" s="14"/>
      <c r="X1015" s="14"/>
      <c r="Y1015" s="14"/>
      <c r="Z1015" s="14"/>
      <c r="AA1015" s="14"/>
      <c r="AB1015" s="14"/>
      <c r="AC1015" s="14"/>
      <c r="AD1015" s="14"/>
      <c r="AE1015" s="14"/>
      <c r="AT1015" s="268" t="s">
        <v>361</v>
      </c>
      <c r="AU1015" s="268" t="s">
        <v>86</v>
      </c>
      <c r="AV1015" s="14" t="s">
        <v>357</v>
      </c>
      <c r="AW1015" s="14" t="s">
        <v>32</v>
      </c>
      <c r="AX1015" s="14" t="s">
        <v>84</v>
      </c>
      <c r="AY1015" s="268" t="s">
        <v>350</v>
      </c>
    </row>
    <row r="1016" s="2" customFormat="1" ht="24.15" customHeight="1">
      <c r="A1016" s="39"/>
      <c r="B1016" s="40"/>
      <c r="C1016" s="229" t="s">
        <v>2236</v>
      </c>
      <c r="D1016" s="229" t="s">
        <v>352</v>
      </c>
      <c r="E1016" s="230" t="s">
        <v>2237</v>
      </c>
      <c r="F1016" s="231" t="s">
        <v>2238</v>
      </c>
      <c r="G1016" s="232" t="s">
        <v>374</v>
      </c>
      <c r="H1016" s="233">
        <v>38.317999999999998</v>
      </c>
      <c r="I1016" s="234"/>
      <c r="J1016" s="235">
        <f>ROUND(I1016*H1016,2)</f>
        <v>0</v>
      </c>
      <c r="K1016" s="231" t="s">
        <v>356</v>
      </c>
      <c r="L1016" s="45"/>
      <c r="M1016" s="236" t="s">
        <v>1</v>
      </c>
      <c r="N1016" s="237" t="s">
        <v>41</v>
      </c>
      <c r="O1016" s="92"/>
      <c r="P1016" s="238">
        <f>O1016*H1016</f>
        <v>0</v>
      </c>
      <c r="Q1016" s="238">
        <v>0.51500000000000001</v>
      </c>
      <c r="R1016" s="238">
        <f>Q1016*H1016</f>
        <v>19.73377</v>
      </c>
      <c r="S1016" s="238">
        <v>0</v>
      </c>
      <c r="T1016" s="239">
        <f>S1016*H1016</f>
        <v>0</v>
      </c>
      <c r="U1016" s="39"/>
      <c r="V1016" s="39"/>
      <c r="W1016" s="39"/>
      <c r="X1016" s="39"/>
      <c r="Y1016" s="39"/>
      <c r="Z1016" s="39"/>
      <c r="AA1016" s="39"/>
      <c r="AB1016" s="39"/>
      <c r="AC1016" s="39"/>
      <c r="AD1016" s="39"/>
      <c r="AE1016" s="39"/>
      <c r="AR1016" s="240" t="s">
        <v>357</v>
      </c>
      <c r="AT1016" s="240" t="s">
        <v>352</v>
      </c>
      <c r="AU1016" s="240" t="s">
        <v>86</v>
      </c>
      <c r="AY1016" s="18" t="s">
        <v>350</v>
      </c>
      <c r="BE1016" s="241">
        <f>IF(N1016="základní",J1016,0)</f>
        <v>0</v>
      </c>
      <c r="BF1016" s="241">
        <f>IF(N1016="snížená",J1016,0)</f>
        <v>0</v>
      </c>
      <c r="BG1016" s="241">
        <f>IF(N1016="zákl. přenesená",J1016,0)</f>
        <v>0</v>
      </c>
      <c r="BH1016" s="241">
        <f>IF(N1016="sníž. přenesená",J1016,0)</f>
        <v>0</v>
      </c>
      <c r="BI1016" s="241">
        <f>IF(N1016="nulová",J1016,0)</f>
        <v>0</v>
      </c>
      <c r="BJ1016" s="18" t="s">
        <v>84</v>
      </c>
      <c r="BK1016" s="241">
        <f>ROUND(I1016*H1016,2)</f>
        <v>0</v>
      </c>
      <c r="BL1016" s="18" t="s">
        <v>357</v>
      </c>
      <c r="BM1016" s="240" t="s">
        <v>2239</v>
      </c>
    </row>
    <row r="1017" s="2" customFormat="1">
      <c r="A1017" s="39"/>
      <c r="B1017" s="40"/>
      <c r="C1017" s="41"/>
      <c r="D1017" s="242" t="s">
        <v>359</v>
      </c>
      <c r="E1017" s="41"/>
      <c r="F1017" s="243" t="s">
        <v>2240</v>
      </c>
      <c r="G1017" s="41"/>
      <c r="H1017" s="41"/>
      <c r="I1017" s="244"/>
      <c r="J1017" s="41"/>
      <c r="K1017" s="41"/>
      <c r="L1017" s="45"/>
      <c r="M1017" s="245"/>
      <c r="N1017" s="246"/>
      <c r="O1017" s="92"/>
      <c r="P1017" s="92"/>
      <c r="Q1017" s="92"/>
      <c r="R1017" s="92"/>
      <c r="S1017" s="92"/>
      <c r="T1017" s="93"/>
      <c r="U1017" s="39"/>
      <c r="V1017" s="39"/>
      <c r="W1017" s="39"/>
      <c r="X1017" s="39"/>
      <c r="Y1017" s="39"/>
      <c r="Z1017" s="39"/>
      <c r="AA1017" s="39"/>
      <c r="AB1017" s="39"/>
      <c r="AC1017" s="39"/>
      <c r="AD1017" s="39"/>
      <c r="AE1017" s="39"/>
      <c r="AT1017" s="18" t="s">
        <v>359</v>
      </c>
      <c r="AU1017" s="18" t="s">
        <v>86</v>
      </c>
    </row>
    <row r="1018" s="13" customFormat="1">
      <c r="A1018" s="13"/>
      <c r="B1018" s="247"/>
      <c r="C1018" s="248"/>
      <c r="D1018" s="242" t="s">
        <v>361</v>
      </c>
      <c r="E1018" s="249" t="s">
        <v>1</v>
      </c>
      <c r="F1018" s="250" t="s">
        <v>2241</v>
      </c>
      <c r="G1018" s="248"/>
      <c r="H1018" s="251">
        <v>15.044000000000001</v>
      </c>
      <c r="I1018" s="252"/>
      <c r="J1018" s="248"/>
      <c r="K1018" s="248"/>
      <c r="L1018" s="253"/>
      <c r="M1018" s="254"/>
      <c r="N1018" s="255"/>
      <c r="O1018" s="255"/>
      <c r="P1018" s="255"/>
      <c r="Q1018" s="255"/>
      <c r="R1018" s="255"/>
      <c r="S1018" s="255"/>
      <c r="T1018" s="256"/>
      <c r="U1018" s="13"/>
      <c r="V1018" s="13"/>
      <c r="W1018" s="13"/>
      <c r="X1018" s="13"/>
      <c r="Y1018" s="13"/>
      <c r="Z1018" s="13"/>
      <c r="AA1018" s="13"/>
      <c r="AB1018" s="13"/>
      <c r="AC1018" s="13"/>
      <c r="AD1018" s="13"/>
      <c r="AE1018" s="13"/>
      <c r="AT1018" s="257" t="s">
        <v>361</v>
      </c>
      <c r="AU1018" s="257" t="s">
        <v>86</v>
      </c>
      <c r="AV1018" s="13" t="s">
        <v>86</v>
      </c>
      <c r="AW1018" s="13" t="s">
        <v>32</v>
      </c>
      <c r="AX1018" s="13" t="s">
        <v>76</v>
      </c>
      <c r="AY1018" s="257" t="s">
        <v>350</v>
      </c>
    </row>
    <row r="1019" s="13" customFormat="1">
      <c r="A1019" s="13"/>
      <c r="B1019" s="247"/>
      <c r="C1019" s="248"/>
      <c r="D1019" s="242" t="s">
        <v>361</v>
      </c>
      <c r="E1019" s="249" t="s">
        <v>1</v>
      </c>
      <c r="F1019" s="250" t="s">
        <v>2242</v>
      </c>
      <c r="G1019" s="248"/>
      <c r="H1019" s="251">
        <v>38.317999999999998</v>
      </c>
      <c r="I1019" s="252"/>
      <c r="J1019" s="248"/>
      <c r="K1019" s="248"/>
      <c r="L1019" s="253"/>
      <c r="M1019" s="254"/>
      <c r="N1019" s="255"/>
      <c r="O1019" s="255"/>
      <c r="P1019" s="255"/>
      <c r="Q1019" s="255"/>
      <c r="R1019" s="255"/>
      <c r="S1019" s="255"/>
      <c r="T1019" s="256"/>
      <c r="U1019" s="13"/>
      <c r="V1019" s="13"/>
      <c r="W1019" s="13"/>
      <c r="X1019" s="13"/>
      <c r="Y1019" s="13"/>
      <c r="Z1019" s="13"/>
      <c r="AA1019" s="13"/>
      <c r="AB1019" s="13"/>
      <c r="AC1019" s="13"/>
      <c r="AD1019" s="13"/>
      <c r="AE1019" s="13"/>
      <c r="AT1019" s="257" t="s">
        <v>361</v>
      </c>
      <c r="AU1019" s="257" t="s">
        <v>86</v>
      </c>
      <c r="AV1019" s="13" t="s">
        <v>86</v>
      </c>
      <c r="AW1019" s="13" t="s">
        <v>32</v>
      </c>
      <c r="AX1019" s="13" t="s">
        <v>84</v>
      </c>
      <c r="AY1019" s="257" t="s">
        <v>350</v>
      </c>
    </row>
    <row r="1020" s="2" customFormat="1" ht="16.5" customHeight="1">
      <c r="A1020" s="39"/>
      <c r="B1020" s="40"/>
      <c r="C1020" s="229" t="s">
        <v>2243</v>
      </c>
      <c r="D1020" s="229" t="s">
        <v>352</v>
      </c>
      <c r="E1020" s="230" t="s">
        <v>2244</v>
      </c>
      <c r="F1020" s="231" t="s">
        <v>2245</v>
      </c>
      <c r="G1020" s="232" t="s">
        <v>483</v>
      </c>
      <c r="H1020" s="233">
        <v>8.1430000000000007</v>
      </c>
      <c r="I1020" s="234"/>
      <c r="J1020" s="235">
        <f>ROUND(I1020*H1020,2)</f>
        <v>0</v>
      </c>
      <c r="K1020" s="231" t="s">
        <v>356</v>
      </c>
      <c r="L1020" s="45"/>
      <c r="M1020" s="236" t="s">
        <v>1</v>
      </c>
      <c r="N1020" s="237" t="s">
        <v>41</v>
      </c>
      <c r="O1020" s="92"/>
      <c r="P1020" s="238">
        <f>O1020*H1020</f>
        <v>0</v>
      </c>
      <c r="Q1020" s="238">
        <v>1.06277</v>
      </c>
      <c r="R1020" s="238">
        <f>Q1020*H1020</f>
        <v>8.6541361100000014</v>
      </c>
      <c r="S1020" s="238">
        <v>0</v>
      </c>
      <c r="T1020" s="239">
        <f>S1020*H1020</f>
        <v>0</v>
      </c>
      <c r="U1020" s="39"/>
      <c r="V1020" s="39"/>
      <c r="W1020" s="39"/>
      <c r="X1020" s="39"/>
      <c r="Y1020" s="39"/>
      <c r="Z1020" s="39"/>
      <c r="AA1020" s="39"/>
      <c r="AB1020" s="39"/>
      <c r="AC1020" s="39"/>
      <c r="AD1020" s="39"/>
      <c r="AE1020" s="39"/>
      <c r="AR1020" s="240" t="s">
        <v>357</v>
      </c>
      <c r="AT1020" s="240" t="s">
        <v>352</v>
      </c>
      <c r="AU1020" s="240" t="s">
        <v>86</v>
      </c>
      <c r="AY1020" s="18" t="s">
        <v>350</v>
      </c>
      <c r="BE1020" s="241">
        <f>IF(N1020="základní",J1020,0)</f>
        <v>0</v>
      </c>
      <c r="BF1020" s="241">
        <f>IF(N1020="snížená",J1020,0)</f>
        <v>0</v>
      </c>
      <c r="BG1020" s="241">
        <f>IF(N1020="zákl. přenesená",J1020,0)</f>
        <v>0</v>
      </c>
      <c r="BH1020" s="241">
        <f>IF(N1020="sníž. přenesená",J1020,0)</f>
        <v>0</v>
      </c>
      <c r="BI1020" s="241">
        <f>IF(N1020="nulová",J1020,0)</f>
        <v>0</v>
      </c>
      <c r="BJ1020" s="18" t="s">
        <v>84</v>
      </c>
      <c r="BK1020" s="241">
        <f>ROUND(I1020*H1020,2)</f>
        <v>0</v>
      </c>
      <c r="BL1020" s="18" t="s">
        <v>357</v>
      </c>
      <c r="BM1020" s="240" t="s">
        <v>2246</v>
      </c>
    </row>
    <row r="1021" s="2" customFormat="1">
      <c r="A1021" s="39"/>
      <c r="B1021" s="40"/>
      <c r="C1021" s="41"/>
      <c r="D1021" s="242" t="s">
        <v>359</v>
      </c>
      <c r="E1021" s="41"/>
      <c r="F1021" s="243" t="s">
        <v>2247</v>
      </c>
      <c r="G1021" s="41"/>
      <c r="H1021" s="41"/>
      <c r="I1021" s="244"/>
      <c r="J1021" s="41"/>
      <c r="K1021" s="41"/>
      <c r="L1021" s="45"/>
      <c r="M1021" s="245"/>
      <c r="N1021" s="246"/>
      <c r="O1021" s="92"/>
      <c r="P1021" s="92"/>
      <c r="Q1021" s="92"/>
      <c r="R1021" s="92"/>
      <c r="S1021" s="92"/>
      <c r="T1021" s="93"/>
      <c r="U1021" s="39"/>
      <c r="V1021" s="39"/>
      <c r="W1021" s="39"/>
      <c r="X1021" s="39"/>
      <c r="Y1021" s="39"/>
      <c r="Z1021" s="39"/>
      <c r="AA1021" s="39"/>
      <c r="AB1021" s="39"/>
      <c r="AC1021" s="39"/>
      <c r="AD1021" s="39"/>
      <c r="AE1021" s="39"/>
      <c r="AT1021" s="18" t="s">
        <v>359</v>
      </c>
      <c r="AU1021" s="18" t="s">
        <v>86</v>
      </c>
    </row>
    <row r="1022" s="15" customFormat="1">
      <c r="A1022" s="15"/>
      <c r="B1022" s="269"/>
      <c r="C1022" s="270"/>
      <c r="D1022" s="242" t="s">
        <v>361</v>
      </c>
      <c r="E1022" s="271" t="s">
        <v>1</v>
      </c>
      <c r="F1022" s="272" t="s">
        <v>2248</v>
      </c>
      <c r="G1022" s="270"/>
      <c r="H1022" s="271" t="s">
        <v>1</v>
      </c>
      <c r="I1022" s="273"/>
      <c r="J1022" s="270"/>
      <c r="K1022" s="270"/>
      <c r="L1022" s="274"/>
      <c r="M1022" s="275"/>
      <c r="N1022" s="276"/>
      <c r="O1022" s="276"/>
      <c r="P1022" s="276"/>
      <c r="Q1022" s="276"/>
      <c r="R1022" s="276"/>
      <c r="S1022" s="276"/>
      <c r="T1022" s="277"/>
      <c r="U1022" s="15"/>
      <c r="V1022" s="15"/>
      <c r="W1022" s="15"/>
      <c r="X1022" s="15"/>
      <c r="Y1022" s="15"/>
      <c r="Z1022" s="15"/>
      <c r="AA1022" s="15"/>
      <c r="AB1022" s="15"/>
      <c r="AC1022" s="15"/>
      <c r="AD1022" s="15"/>
      <c r="AE1022" s="15"/>
      <c r="AT1022" s="278" t="s">
        <v>361</v>
      </c>
      <c r="AU1022" s="278" t="s">
        <v>86</v>
      </c>
      <c r="AV1022" s="15" t="s">
        <v>84</v>
      </c>
      <c r="AW1022" s="15" t="s">
        <v>32</v>
      </c>
      <c r="AX1022" s="15" t="s">
        <v>76</v>
      </c>
      <c r="AY1022" s="278" t="s">
        <v>350</v>
      </c>
    </row>
    <row r="1023" s="13" customFormat="1">
      <c r="A1023" s="13"/>
      <c r="B1023" s="247"/>
      <c r="C1023" s="248"/>
      <c r="D1023" s="242" t="s">
        <v>361</v>
      </c>
      <c r="E1023" s="249" t="s">
        <v>1</v>
      </c>
      <c r="F1023" s="250" t="s">
        <v>2249</v>
      </c>
      <c r="G1023" s="248"/>
      <c r="H1023" s="251">
        <v>0.33500000000000002</v>
      </c>
      <c r="I1023" s="252"/>
      <c r="J1023" s="248"/>
      <c r="K1023" s="248"/>
      <c r="L1023" s="253"/>
      <c r="M1023" s="254"/>
      <c r="N1023" s="255"/>
      <c r="O1023" s="255"/>
      <c r="P1023" s="255"/>
      <c r="Q1023" s="255"/>
      <c r="R1023" s="255"/>
      <c r="S1023" s="255"/>
      <c r="T1023" s="256"/>
      <c r="U1023" s="13"/>
      <c r="V1023" s="13"/>
      <c r="W1023" s="13"/>
      <c r="X1023" s="13"/>
      <c r="Y1023" s="13"/>
      <c r="Z1023" s="13"/>
      <c r="AA1023" s="13"/>
      <c r="AB1023" s="13"/>
      <c r="AC1023" s="13"/>
      <c r="AD1023" s="13"/>
      <c r="AE1023" s="13"/>
      <c r="AT1023" s="257" t="s">
        <v>361</v>
      </c>
      <c r="AU1023" s="257" t="s">
        <v>86</v>
      </c>
      <c r="AV1023" s="13" t="s">
        <v>86</v>
      </c>
      <c r="AW1023" s="13" t="s">
        <v>32</v>
      </c>
      <c r="AX1023" s="13" t="s">
        <v>76</v>
      </c>
      <c r="AY1023" s="257" t="s">
        <v>350</v>
      </c>
    </row>
    <row r="1024" s="13" customFormat="1">
      <c r="A1024" s="13"/>
      <c r="B1024" s="247"/>
      <c r="C1024" s="248"/>
      <c r="D1024" s="242" t="s">
        <v>361</v>
      </c>
      <c r="E1024" s="249" t="s">
        <v>1</v>
      </c>
      <c r="F1024" s="250" t="s">
        <v>2250</v>
      </c>
      <c r="G1024" s="248"/>
      <c r="H1024" s="251">
        <v>1.603</v>
      </c>
      <c r="I1024" s="252"/>
      <c r="J1024" s="248"/>
      <c r="K1024" s="248"/>
      <c r="L1024" s="253"/>
      <c r="M1024" s="254"/>
      <c r="N1024" s="255"/>
      <c r="O1024" s="255"/>
      <c r="P1024" s="255"/>
      <c r="Q1024" s="255"/>
      <c r="R1024" s="255"/>
      <c r="S1024" s="255"/>
      <c r="T1024" s="256"/>
      <c r="U1024" s="13"/>
      <c r="V1024" s="13"/>
      <c r="W1024" s="13"/>
      <c r="X1024" s="13"/>
      <c r="Y1024" s="13"/>
      <c r="Z1024" s="13"/>
      <c r="AA1024" s="13"/>
      <c r="AB1024" s="13"/>
      <c r="AC1024" s="13"/>
      <c r="AD1024" s="13"/>
      <c r="AE1024" s="13"/>
      <c r="AT1024" s="257" t="s">
        <v>361</v>
      </c>
      <c r="AU1024" s="257" t="s">
        <v>86</v>
      </c>
      <c r="AV1024" s="13" t="s">
        <v>86</v>
      </c>
      <c r="AW1024" s="13" t="s">
        <v>32</v>
      </c>
      <c r="AX1024" s="13" t="s">
        <v>76</v>
      </c>
      <c r="AY1024" s="257" t="s">
        <v>350</v>
      </c>
    </row>
    <row r="1025" s="13" customFormat="1">
      <c r="A1025" s="13"/>
      <c r="B1025" s="247"/>
      <c r="C1025" s="248"/>
      <c r="D1025" s="242" t="s">
        <v>361</v>
      </c>
      <c r="E1025" s="249" t="s">
        <v>1</v>
      </c>
      <c r="F1025" s="250" t="s">
        <v>2251</v>
      </c>
      <c r="G1025" s="248"/>
      <c r="H1025" s="251">
        <v>0.41899999999999998</v>
      </c>
      <c r="I1025" s="252"/>
      <c r="J1025" s="248"/>
      <c r="K1025" s="248"/>
      <c r="L1025" s="253"/>
      <c r="M1025" s="254"/>
      <c r="N1025" s="255"/>
      <c r="O1025" s="255"/>
      <c r="P1025" s="255"/>
      <c r="Q1025" s="255"/>
      <c r="R1025" s="255"/>
      <c r="S1025" s="255"/>
      <c r="T1025" s="256"/>
      <c r="U1025" s="13"/>
      <c r="V1025" s="13"/>
      <c r="W1025" s="13"/>
      <c r="X1025" s="13"/>
      <c r="Y1025" s="13"/>
      <c r="Z1025" s="13"/>
      <c r="AA1025" s="13"/>
      <c r="AB1025" s="13"/>
      <c r="AC1025" s="13"/>
      <c r="AD1025" s="13"/>
      <c r="AE1025" s="13"/>
      <c r="AT1025" s="257" t="s">
        <v>361</v>
      </c>
      <c r="AU1025" s="257" t="s">
        <v>86</v>
      </c>
      <c r="AV1025" s="13" t="s">
        <v>86</v>
      </c>
      <c r="AW1025" s="13" t="s">
        <v>32</v>
      </c>
      <c r="AX1025" s="13" t="s">
        <v>76</v>
      </c>
      <c r="AY1025" s="257" t="s">
        <v>350</v>
      </c>
    </row>
    <row r="1026" s="13" customFormat="1">
      <c r="A1026" s="13"/>
      <c r="B1026" s="247"/>
      <c r="C1026" s="248"/>
      <c r="D1026" s="242" t="s">
        <v>361</v>
      </c>
      <c r="E1026" s="249" t="s">
        <v>1</v>
      </c>
      <c r="F1026" s="250" t="s">
        <v>2252</v>
      </c>
      <c r="G1026" s="248"/>
      <c r="H1026" s="251">
        <v>0.161</v>
      </c>
      <c r="I1026" s="252"/>
      <c r="J1026" s="248"/>
      <c r="K1026" s="248"/>
      <c r="L1026" s="253"/>
      <c r="M1026" s="254"/>
      <c r="N1026" s="255"/>
      <c r="O1026" s="255"/>
      <c r="P1026" s="255"/>
      <c r="Q1026" s="255"/>
      <c r="R1026" s="255"/>
      <c r="S1026" s="255"/>
      <c r="T1026" s="256"/>
      <c r="U1026" s="13"/>
      <c r="V1026" s="13"/>
      <c r="W1026" s="13"/>
      <c r="X1026" s="13"/>
      <c r="Y1026" s="13"/>
      <c r="Z1026" s="13"/>
      <c r="AA1026" s="13"/>
      <c r="AB1026" s="13"/>
      <c r="AC1026" s="13"/>
      <c r="AD1026" s="13"/>
      <c r="AE1026" s="13"/>
      <c r="AT1026" s="257" t="s">
        <v>361</v>
      </c>
      <c r="AU1026" s="257" t="s">
        <v>86</v>
      </c>
      <c r="AV1026" s="13" t="s">
        <v>86</v>
      </c>
      <c r="AW1026" s="13" t="s">
        <v>32</v>
      </c>
      <c r="AX1026" s="13" t="s">
        <v>76</v>
      </c>
      <c r="AY1026" s="257" t="s">
        <v>350</v>
      </c>
    </row>
    <row r="1027" s="13" customFormat="1">
      <c r="A1027" s="13"/>
      <c r="B1027" s="247"/>
      <c r="C1027" s="248"/>
      <c r="D1027" s="242" t="s">
        <v>361</v>
      </c>
      <c r="E1027" s="249" t="s">
        <v>1</v>
      </c>
      <c r="F1027" s="250" t="s">
        <v>2253</v>
      </c>
      <c r="G1027" s="248"/>
      <c r="H1027" s="251">
        <v>0.044999999999999998</v>
      </c>
      <c r="I1027" s="252"/>
      <c r="J1027" s="248"/>
      <c r="K1027" s="248"/>
      <c r="L1027" s="253"/>
      <c r="M1027" s="254"/>
      <c r="N1027" s="255"/>
      <c r="O1027" s="255"/>
      <c r="P1027" s="255"/>
      <c r="Q1027" s="255"/>
      <c r="R1027" s="255"/>
      <c r="S1027" s="255"/>
      <c r="T1027" s="256"/>
      <c r="U1027" s="13"/>
      <c r="V1027" s="13"/>
      <c r="W1027" s="13"/>
      <c r="X1027" s="13"/>
      <c r="Y1027" s="13"/>
      <c r="Z1027" s="13"/>
      <c r="AA1027" s="13"/>
      <c r="AB1027" s="13"/>
      <c r="AC1027" s="13"/>
      <c r="AD1027" s="13"/>
      <c r="AE1027" s="13"/>
      <c r="AT1027" s="257" t="s">
        <v>361</v>
      </c>
      <c r="AU1027" s="257" t="s">
        <v>86</v>
      </c>
      <c r="AV1027" s="13" t="s">
        <v>86</v>
      </c>
      <c r="AW1027" s="13" t="s">
        <v>32</v>
      </c>
      <c r="AX1027" s="13" t="s">
        <v>76</v>
      </c>
      <c r="AY1027" s="257" t="s">
        <v>350</v>
      </c>
    </row>
    <row r="1028" s="13" customFormat="1">
      <c r="A1028" s="13"/>
      <c r="B1028" s="247"/>
      <c r="C1028" s="248"/>
      <c r="D1028" s="242" t="s">
        <v>361</v>
      </c>
      <c r="E1028" s="249" t="s">
        <v>1</v>
      </c>
      <c r="F1028" s="250" t="s">
        <v>2254</v>
      </c>
      <c r="G1028" s="248"/>
      <c r="H1028" s="251">
        <v>0.036999999999999998</v>
      </c>
      <c r="I1028" s="252"/>
      <c r="J1028" s="248"/>
      <c r="K1028" s="248"/>
      <c r="L1028" s="253"/>
      <c r="M1028" s="254"/>
      <c r="N1028" s="255"/>
      <c r="O1028" s="255"/>
      <c r="P1028" s="255"/>
      <c r="Q1028" s="255"/>
      <c r="R1028" s="255"/>
      <c r="S1028" s="255"/>
      <c r="T1028" s="256"/>
      <c r="U1028" s="13"/>
      <c r="V1028" s="13"/>
      <c r="W1028" s="13"/>
      <c r="X1028" s="13"/>
      <c r="Y1028" s="13"/>
      <c r="Z1028" s="13"/>
      <c r="AA1028" s="13"/>
      <c r="AB1028" s="13"/>
      <c r="AC1028" s="13"/>
      <c r="AD1028" s="13"/>
      <c r="AE1028" s="13"/>
      <c r="AT1028" s="257" t="s">
        <v>361</v>
      </c>
      <c r="AU1028" s="257" t="s">
        <v>86</v>
      </c>
      <c r="AV1028" s="13" t="s">
        <v>86</v>
      </c>
      <c r="AW1028" s="13" t="s">
        <v>32</v>
      </c>
      <c r="AX1028" s="13" t="s">
        <v>76</v>
      </c>
      <c r="AY1028" s="257" t="s">
        <v>350</v>
      </c>
    </row>
    <row r="1029" s="13" customFormat="1">
      <c r="A1029" s="13"/>
      <c r="B1029" s="247"/>
      <c r="C1029" s="248"/>
      <c r="D1029" s="242" t="s">
        <v>361</v>
      </c>
      <c r="E1029" s="249" t="s">
        <v>1</v>
      </c>
      <c r="F1029" s="250" t="s">
        <v>2255</v>
      </c>
      <c r="G1029" s="248"/>
      <c r="H1029" s="251">
        <v>0.084000000000000005</v>
      </c>
      <c r="I1029" s="252"/>
      <c r="J1029" s="248"/>
      <c r="K1029" s="248"/>
      <c r="L1029" s="253"/>
      <c r="M1029" s="254"/>
      <c r="N1029" s="255"/>
      <c r="O1029" s="255"/>
      <c r="P1029" s="255"/>
      <c r="Q1029" s="255"/>
      <c r="R1029" s="255"/>
      <c r="S1029" s="255"/>
      <c r="T1029" s="256"/>
      <c r="U1029" s="13"/>
      <c r="V1029" s="13"/>
      <c r="W1029" s="13"/>
      <c r="X1029" s="13"/>
      <c r="Y1029" s="13"/>
      <c r="Z1029" s="13"/>
      <c r="AA1029" s="13"/>
      <c r="AB1029" s="13"/>
      <c r="AC1029" s="13"/>
      <c r="AD1029" s="13"/>
      <c r="AE1029" s="13"/>
      <c r="AT1029" s="257" t="s">
        <v>361</v>
      </c>
      <c r="AU1029" s="257" t="s">
        <v>86</v>
      </c>
      <c r="AV1029" s="13" t="s">
        <v>86</v>
      </c>
      <c r="AW1029" s="13" t="s">
        <v>32</v>
      </c>
      <c r="AX1029" s="13" t="s">
        <v>76</v>
      </c>
      <c r="AY1029" s="257" t="s">
        <v>350</v>
      </c>
    </row>
    <row r="1030" s="13" customFormat="1">
      <c r="A1030" s="13"/>
      <c r="B1030" s="247"/>
      <c r="C1030" s="248"/>
      <c r="D1030" s="242" t="s">
        <v>361</v>
      </c>
      <c r="E1030" s="249" t="s">
        <v>1</v>
      </c>
      <c r="F1030" s="250" t="s">
        <v>2256</v>
      </c>
      <c r="G1030" s="248"/>
      <c r="H1030" s="251">
        <v>0.058999999999999997</v>
      </c>
      <c r="I1030" s="252"/>
      <c r="J1030" s="248"/>
      <c r="K1030" s="248"/>
      <c r="L1030" s="253"/>
      <c r="M1030" s="254"/>
      <c r="N1030" s="255"/>
      <c r="O1030" s="255"/>
      <c r="P1030" s="255"/>
      <c r="Q1030" s="255"/>
      <c r="R1030" s="255"/>
      <c r="S1030" s="255"/>
      <c r="T1030" s="256"/>
      <c r="U1030" s="13"/>
      <c r="V1030" s="13"/>
      <c r="W1030" s="13"/>
      <c r="X1030" s="13"/>
      <c r="Y1030" s="13"/>
      <c r="Z1030" s="13"/>
      <c r="AA1030" s="13"/>
      <c r="AB1030" s="13"/>
      <c r="AC1030" s="13"/>
      <c r="AD1030" s="13"/>
      <c r="AE1030" s="13"/>
      <c r="AT1030" s="257" t="s">
        <v>361</v>
      </c>
      <c r="AU1030" s="257" t="s">
        <v>86</v>
      </c>
      <c r="AV1030" s="13" t="s">
        <v>86</v>
      </c>
      <c r="AW1030" s="13" t="s">
        <v>32</v>
      </c>
      <c r="AX1030" s="13" t="s">
        <v>76</v>
      </c>
      <c r="AY1030" s="257" t="s">
        <v>350</v>
      </c>
    </row>
    <row r="1031" s="13" customFormat="1">
      <c r="A1031" s="13"/>
      <c r="B1031" s="247"/>
      <c r="C1031" s="248"/>
      <c r="D1031" s="242" t="s">
        <v>361</v>
      </c>
      <c r="E1031" s="249" t="s">
        <v>1</v>
      </c>
      <c r="F1031" s="250" t="s">
        <v>2257</v>
      </c>
      <c r="G1031" s="248"/>
      <c r="H1031" s="251">
        <v>0.91200000000000003</v>
      </c>
      <c r="I1031" s="252"/>
      <c r="J1031" s="248"/>
      <c r="K1031" s="248"/>
      <c r="L1031" s="253"/>
      <c r="M1031" s="254"/>
      <c r="N1031" s="255"/>
      <c r="O1031" s="255"/>
      <c r="P1031" s="255"/>
      <c r="Q1031" s="255"/>
      <c r="R1031" s="255"/>
      <c r="S1031" s="255"/>
      <c r="T1031" s="256"/>
      <c r="U1031" s="13"/>
      <c r="V1031" s="13"/>
      <c r="W1031" s="13"/>
      <c r="X1031" s="13"/>
      <c r="Y1031" s="13"/>
      <c r="Z1031" s="13"/>
      <c r="AA1031" s="13"/>
      <c r="AB1031" s="13"/>
      <c r="AC1031" s="13"/>
      <c r="AD1031" s="13"/>
      <c r="AE1031" s="13"/>
      <c r="AT1031" s="257" t="s">
        <v>361</v>
      </c>
      <c r="AU1031" s="257" t="s">
        <v>86</v>
      </c>
      <c r="AV1031" s="13" t="s">
        <v>86</v>
      </c>
      <c r="AW1031" s="13" t="s">
        <v>32</v>
      </c>
      <c r="AX1031" s="13" t="s">
        <v>76</v>
      </c>
      <c r="AY1031" s="257" t="s">
        <v>350</v>
      </c>
    </row>
    <row r="1032" s="13" customFormat="1">
      <c r="A1032" s="13"/>
      <c r="B1032" s="247"/>
      <c r="C1032" s="248"/>
      <c r="D1032" s="242" t="s">
        <v>361</v>
      </c>
      <c r="E1032" s="249" t="s">
        <v>1</v>
      </c>
      <c r="F1032" s="250" t="s">
        <v>2258</v>
      </c>
      <c r="G1032" s="248"/>
      <c r="H1032" s="251">
        <v>1.786</v>
      </c>
      <c r="I1032" s="252"/>
      <c r="J1032" s="248"/>
      <c r="K1032" s="248"/>
      <c r="L1032" s="253"/>
      <c r="M1032" s="254"/>
      <c r="N1032" s="255"/>
      <c r="O1032" s="255"/>
      <c r="P1032" s="255"/>
      <c r="Q1032" s="255"/>
      <c r="R1032" s="255"/>
      <c r="S1032" s="255"/>
      <c r="T1032" s="256"/>
      <c r="U1032" s="13"/>
      <c r="V1032" s="13"/>
      <c r="W1032" s="13"/>
      <c r="X1032" s="13"/>
      <c r="Y1032" s="13"/>
      <c r="Z1032" s="13"/>
      <c r="AA1032" s="13"/>
      <c r="AB1032" s="13"/>
      <c r="AC1032" s="13"/>
      <c r="AD1032" s="13"/>
      <c r="AE1032" s="13"/>
      <c r="AT1032" s="257" t="s">
        <v>361</v>
      </c>
      <c r="AU1032" s="257" t="s">
        <v>86</v>
      </c>
      <c r="AV1032" s="13" t="s">
        <v>86</v>
      </c>
      <c r="AW1032" s="13" t="s">
        <v>32</v>
      </c>
      <c r="AX1032" s="13" t="s">
        <v>76</v>
      </c>
      <c r="AY1032" s="257" t="s">
        <v>350</v>
      </c>
    </row>
    <row r="1033" s="13" customFormat="1">
      <c r="A1033" s="13"/>
      <c r="B1033" s="247"/>
      <c r="C1033" s="248"/>
      <c r="D1033" s="242" t="s">
        <v>361</v>
      </c>
      <c r="E1033" s="249" t="s">
        <v>1</v>
      </c>
      <c r="F1033" s="250" t="s">
        <v>2259</v>
      </c>
      <c r="G1033" s="248"/>
      <c r="H1033" s="251">
        <v>1.921</v>
      </c>
      <c r="I1033" s="252"/>
      <c r="J1033" s="248"/>
      <c r="K1033" s="248"/>
      <c r="L1033" s="253"/>
      <c r="M1033" s="254"/>
      <c r="N1033" s="255"/>
      <c r="O1033" s="255"/>
      <c r="P1033" s="255"/>
      <c r="Q1033" s="255"/>
      <c r="R1033" s="255"/>
      <c r="S1033" s="255"/>
      <c r="T1033" s="256"/>
      <c r="U1033" s="13"/>
      <c r="V1033" s="13"/>
      <c r="W1033" s="13"/>
      <c r="X1033" s="13"/>
      <c r="Y1033" s="13"/>
      <c r="Z1033" s="13"/>
      <c r="AA1033" s="13"/>
      <c r="AB1033" s="13"/>
      <c r="AC1033" s="13"/>
      <c r="AD1033" s="13"/>
      <c r="AE1033" s="13"/>
      <c r="AT1033" s="257" t="s">
        <v>361</v>
      </c>
      <c r="AU1033" s="257" t="s">
        <v>86</v>
      </c>
      <c r="AV1033" s="13" t="s">
        <v>86</v>
      </c>
      <c r="AW1033" s="13" t="s">
        <v>32</v>
      </c>
      <c r="AX1033" s="13" t="s">
        <v>76</v>
      </c>
      <c r="AY1033" s="257" t="s">
        <v>350</v>
      </c>
    </row>
    <row r="1034" s="13" customFormat="1">
      <c r="A1034" s="13"/>
      <c r="B1034" s="247"/>
      <c r="C1034" s="248"/>
      <c r="D1034" s="242" t="s">
        <v>361</v>
      </c>
      <c r="E1034" s="249" t="s">
        <v>1</v>
      </c>
      <c r="F1034" s="250" t="s">
        <v>2260</v>
      </c>
      <c r="G1034" s="248"/>
      <c r="H1034" s="251">
        <v>0.78100000000000003</v>
      </c>
      <c r="I1034" s="252"/>
      <c r="J1034" s="248"/>
      <c r="K1034" s="248"/>
      <c r="L1034" s="253"/>
      <c r="M1034" s="254"/>
      <c r="N1034" s="255"/>
      <c r="O1034" s="255"/>
      <c r="P1034" s="255"/>
      <c r="Q1034" s="255"/>
      <c r="R1034" s="255"/>
      <c r="S1034" s="255"/>
      <c r="T1034" s="256"/>
      <c r="U1034" s="13"/>
      <c r="V1034" s="13"/>
      <c r="W1034" s="13"/>
      <c r="X1034" s="13"/>
      <c r="Y1034" s="13"/>
      <c r="Z1034" s="13"/>
      <c r="AA1034" s="13"/>
      <c r="AB1034" s="13"/>
      <c r="AC1034" s="13"/>
      <c r="AD1034" s="13"/>
      <c r="AE1034" s="13"/>
      <c r="AT1034" s="257" t="s">
        <v>361</v>
      </c>
      <c r="AU1034" s="257" t="s">
        <v>86</v>
      </c>
      <c r="AV1034" s="13" t="s">
        <v>86</v>
      </c>
      <c r="AW1034" s="13" t="s">
        <v>32</v>
      </c>
      <c r="AX1034" s="13" t="s">
        <v>76</v>
      </c>
      <c r="AY1034" s="257" t="s">
        <v>350</v>
      </c>
    </row>
    <row r="1035" s="14" customFormat="1">
      <c r="A1035" s="14"/>
      <c r="B1035" s="258"/>
      <c r="C1035" s="259"/>
      <c r="D1035" s="242" t="s">
        <v>361</v>
      </c>
      <c r="E1035" s="260" t="s">
        <v>1</v>
      </c>
      <c r="F1035" s="261" t="s">
        <v>364</v>
      </c>
      <c r="G1035" s="259"/>
      <c r="H1035" s="262">
        <v>8.1430000000000007</v>
      </c>
      <c r="I1035" s="263"/>
      <c r="J1035" s="259"/>
      <c r="K1035" s="259"/>
      <c r="L1035" s="264"/>
      <c r="M1035" s="265"/>
      <c r="N1035" s="266"/>
      <c r="O1035" s="266"/>
      <c r="P1035" s="266"/>
      <c r="Q1035" s="266"/>
      <c r="R1035" s="266"/>
      <c r="S1035" s="266"/>
      <c r="T1035" s="267"/>
      <c r="U1035" s="14"/>
      <c r="V1035" s="14"/>
      <c r="W1035" s="14"/>
      <c r="X1035" s="14"/>
      <c r="Y1035" s="14"/>
      <c r="Z1035" s="14"/>
      <c r="AA1035" s="14"/>
      <c r="AB1035" s="14"/>
      <c r="AC1035" s="14"/>
      <c r="AD1035" s="14"/>
      <c r="AE1035" s="14"/>
      <c r="AT1035" s="268" t="s">
        <v>361</v>
      </c>
      <c r="AU1035" s="268" t="s">
        <v>86</v>
      </c>
      <c r="AV1035" s="14" t="s">
        <v>357</v>
      </c>
      <c r="AW1035" s="14" t="s">
        <v>32</v>
      </c>
      <c r="AX1035" s="14" t="s">
        <v>84</v>
      </c>
      <c r="AY1035" s="268" t="s">
        <v>350</v>
      </c>
    </row>
    <row r="1036" s="2" customFormat="1" ht="24.15" customHeight="1">
      <c r="A1036" s="39"/>
      <c r="B1036" s="40"/>
      <c r="C1036" s="229" t="s">
        <v>2261</v>
      </c>
      <c r="D1036" s="229" t="s">
        <v>352</v>
      </c>
      <c r="E1036" s="230" t="s">
        <v>2262</v>
      </c>
      <c r="F1036" s="231" t="s">
        <v>2263</v>
      </c>
      <c r="G1036" s="232" t="s">
        <v>355</v>
      </c>
      <c r="H1036" s="233">
        <v>633.99699999999996</v>
      </c>
      <c r="I1036" s="234"/>
      <c r="J1036" s="235">
        <f>ROUND(I1036*H1036,2)</f>
        <v>0</v>
      </c>
      <c r="K1036" s="231" t="s">
        <v>356</v>
      </c>
      <c r="L1036" s="45"/>
      <c r="M1036" s="236" t="s">
        <v>1</v>
      </c>
      <c r="N1036" s="237" t="s">
        <v>41</v>
      </c>
      <c r="O1036" s="92"/>
      <c r="P1036" s="238">
        <f>O1036*H1036</f>
        <v>0</v>
      </c>
      <c r="Q1036" s="238">
        <v>0.099000000000000005</v>
      </c>
      <c r="R1036" s="238">
        <f>Q1036*H1036</f>
        <v>62.765703000000002</v>
      </c>
      <c r="S1036" s="238">
        <v>0</v>
      </c>
      <c r="T1036" s="239">
        <f>S1036*H1036</f>
        <v>0</v>
      </c>
      <c r="U1036" s="39"/>
      <c r="V1036" s="39"/>
      <c r="W1036" s="39"/>
      <c r="X1036" s="39"/>
      <c r="Y1036" s="39"/>
      <c r="Z1036" s="39"/>
      <c r="AA1036" s="39"/>
      <c r="AB1036" s="39"/>
      <c r="AC1036" s="39"/>
      <c r="AD1036" s="39"/>
      <c r="AE1036" s="39"/>
      <c r="AR1036" s="240" t="s">
        <v>357</v>
      </c>
      <c r="AT1036" s="240" t="s">
        <v>352</v>
      </c>
      <c r="AU1036" s="240" t="s">
        <v>86</v>
      </c>
      <c r="AY1036" s="18" t="s">
        <v>350</v>
      </c>
      <c r="BE1036" s="241">
        <f>IF(N1036="základní",J1036,0)</f>
        <v>0</v>
      </c>
      <c r="BF1036" s="241">
        <f>IF(N1036="snížená",J1036,0)</f>
        <v>0</v>
      </c>
      <c r="BG1036" s="241">
        <f>IF(N1036="zákl. přenesená",J1036,0)</f>
        <v>0</v>
      </c>
      <c r="BH1036" s="241">
        <f>IF(N1036="sníž. přenesená",J1036,0)</f>
        <v>0</v>
      </c>
      <c r="BI1036" s="241">
        <f>IF(N1036="nulová",J1036,0)</f>
        <v>0</v>
      </c>
      <c r="BJ1036" s="18" t="s">
        <v>84</v>
      </c>
      <c r="BK1036" s="241">
        <f>ROUND(I1036*H1036,2)</f>
        <v>0</v>
      </c>
      <c r="BL1036" s="18" t="s">
        <v>357</v>
      </c>
      <c r="BM1036" s="240" t="s">
        <v>2264</v>
      </c>
    </row>
    <row r="1037" s="2" customFormat="1">
      <c r="A1037" s="39"/>
      <c r="B1037" s="40"/>
      <c r="C1037" s="41"/>
      <c r="D1037" s="242" t="s">
        <v>359</v>
      </c>
      <c r="E1037" s="41"/>
      <c r="F1037" s="243" t="s">
        <v>2265</v>
      </c>
      <c r="G1037" s="41"/>
      <c r="H1037" s="41"/>
      <c r="I1037" s="244"/>
      <c r="J1037" s="41"/>
      <c r="K1037" s="41"/>
      <c r="L1037" s="45"/>
      <c r="M1037" s="245"/>
      <c r="N1037" s="246"/>
      <c r="O1037" s="92"/>
      <c r="P1037" s="92"/>
      <c r="Q1037" s="92"/>
      <c r="R1037" s="92"/>
      <c r="S1037" s="92"/>
      <c r="T1037" s="93"/>
      <c r="U1037" s="39"/>
      <c r="V1037" s="39"/>
      <c r="W1037" s="39"/>
      <c r="X1037" s="39"/>
      <c r="Y1037" s="39"/>
      <c r="Z1037" s="39"/>
      <c r="AA1037" s="39"/>
      <c r="AB1037" s="39"/>
      <c r="AC1037" s="39"/>
      <c r="AD1037" s="39"/>
      <c r="AE1037" s="39"/>
      <c r="AT1037" s="18" t="s">
        <v>359</v>
      </c>
      <c r="AU1037" s="18" t="s">
        <v>86</v>
      </c>
    </row>
    <row r="1038" s="13" customFormat="1">
      <c r="A1038" s="13"/>
      <c r="B1038" s="247"/>
      <c r="C1038" s="248"/>
      <c r="D1038" s="242" t="s">
        <v>361</v>
      </c>
      <c r="E1038" s="249" t="s">
        <v>1</v>
      </c>
      <c r="F1038" s="250" t="s">
        <v>2266</v>
      </c>
      <c r="G1038" s="248"/>
      <c r="H1038" s="251">
        <v>633.99699999999996</v>
      </c>
      <c r="I1038" s="252"/>
      <c r="J1038" s="248"/>
      <c r="K1038" s="248"/>
      <c r="L1038" s="253"/>
      <c r="M1038" s="254"/>
      <c r="N1038" s="255"/>
      <c r="O1038" s="255"/>
      <c r="P1038" s="255"/>
      <c r="Q1038" s="255"/>
      <c r="R1038" s="255"/>
      <c r="S1038" s="255"/>
      <c r="T1038" s="256"/>
      <c r="U1038" s="13"/>
      <c r="V1038" s="13"/>
      <c r="W1038" s="13"/>
      <c r="X1038" s="13"/>
      <c r="Y1038" s="13"/>
      <c r="Z1038" s="13"/>
      <c r="AA1038" s="13"/>
      <c r="AB1038" s="13"/>
      <c r="AC1038" s="13"/>
      <c r="AD1038" s="13"/>
      <c r="AE1038" s="13"/>
      <c r="AT1038" s="257" t="s">
        <v>361</v>
      </c>
      <c r="AU1038" s="257" t="s">
        <v>86</v>
      </c>
      <c r="AV1038" s="13" t="s">
        <v>86</v>
      </c>
      <c r="AW1038" s="13" t="s">
        <v>32</v>
      </c>
      <c r="AX1038" s="13" t="s">
        <v>84</v>
      </c>
      <c r="AY1038" s="257" t="s">
        <v>350</v>
      </c>
    </row>
    <row r="1039" s="2" customFormat="1" ht="24.15" customHeight="1">
      <c r="A1039" s="39"/>
      <c r="B1039" s="40"/>
      <c r="C1039" s="229" t="s">
        <v>2267</v>
      </c>
      <c r="D1039" s="229" t="s">
        <v>352</v>
      </c>
      <c r="E1039" s="230" t="s">
        <v>2268</v>
      </c>
      <c r="F1039" s="231" t="s">
        <v>2269</v>
      </c>
      <c r="G1039" s="232" t="s">
        <v>355</v>
      </c>
      <c r="H1039" s="233">
        <v>2053.2240000000002</v>
      </c>
      <c r="I1039" s="234"/>
      <c r="J1039" s="235">
        <f>ROUND(I1039*H1039,2)</f>
        <v>0</v>
      </c>
      <c r="K1039" s="231" t="s">
        <v>356</v>
      </c>
      <c r="L1039" s="45"/>
      <c r="M1039" s="236" t="s">
        <v>1</v>
      </c>
      <c r="N1039" s="237" t="s">
        <v>41</v>
      </c>
      <c r="O1039" s="92"/>
      <c r="P1039" s="238">
        <f>O1039*H1039</f>
        <v>0</v>
      </c>
      <c r="Q1039" s="238">
        <v>0.11</v>
      </c>
      <c r="R1039" s="238">
        <f>Q1039*H1039</f>
        <v>225.85464000000002</v>
      </c>
      <c r="S1039" s="238">
        <v>0</v>
      </c>
      <c r="T1039" s="239">
        <f>S1039*H1039</f>
        <v>0</v>
      </c>
      <c r="U1039" s="39"/>
      <c r="V1039" s="39"/>
      <c r="W1039" s="39"/>
      <c r="X1039" s="39"/>
      <c r="Y1039" s="39"/>
      <c r="Z1039" s="39"/>
      <c r="AA1039" s="39"/>
      <c r="AB1039" s="39"/>
      <c r="AC1039" s="39"/>
      <c r="AD1039" s="39"/>
      <c r="AE1039" s="39"/>
      <c r="AR1039" s="240" t="s">
        <v>357</v>
      </c>
      <c r="AT1039" s="240" t="s">
        <v>352</v>
      </c>
      <c r="AU1039" s="240" t="s">
        <v>86</v>
      </c>
      <c r="AY1039" s="18" t="s">
        <v>350</v>
      </c>
      <c r="BE1039" s="241">
        <f>IF(N1039="základní",J1039,0)</f>
        <v>0</v>
      </c>
      <c r="BF1039" s="241">
        <f>IF(N1039="snížená",J1039,0)</f>
        <v>0</v>
      </c>
      <c r="BG1039" s="241">
        <f>IF(N1039="zákl. přenesená",J1039,0)</f>
        <v>0</v>
      </c>
      <c r="BH1039" s="241">
        <f>IF(N1039="sníž. přenesená",J1039,0)</f>
        <v>0</v>
      </c>
      <c r="BI1039" s="241">
        <f>IF(N1039="nulová",J1039,0)</f>
        <v>0</v>
      </c>
      <c r="BJ1039" s="18" t="s">
        <v>84</v>
      </c>
      <c r="BK1039" s="241">
        <f>ROUND(I1039*H1039,2)</f>
        <v>0</v>
      </c>
      <c r="BL1039" s="18" t="s">
        <v>357</v>
      </c>
      <c r="BM1039" s="240" t="s">
        <v>2270</v>
      </c>
    </row>
    <row r="1040" s="2" customFormat="1">
      <c r="A1040" s="39"/>
      <c r="B1040" s="40"/>
      <c r="C1040" s="41"/>
      <c r="D1040" s="242" t="s">
        <v>359</v>
      </c>
      <c r="E1040" s="41"/>
      <c r="F1040" s="243" t="s">
        <v>2271</v>
      </c>
      <c r="G1040" s="41"/>
      <c r="H1040" s="41"/>
      <c r="I1040" s="244"/>
      <c r="J1040" s="41"/>
      <c r="K1040" s="41"/>
      <c r="L1040" s="45"/>
      <c r="M1040" s="245"/>
      <c r="N1040" s="246"/>
      <c r="O1040" s="92"/>
      <c r="P1040" s="92"/>
      <c r="Q1040" s="92"/>
      <c r="R1040" s="92"/>
      <c r="S1040" s="92"/>
      <c r="T1040" s="93"/>
      <c r="U1040" s="39"/>
      <c r="V1040" s="39"/>
      <c r="W1040" s="39"/>
      <c r="X1040" s="39"/>
      <c r="Y1040" s="39"/>
      <c r="Z1040" s="39"/>
      <c r="AA1040" s="39"/>
      <c r="AB1040" s="39"/>
      <c r="AC1040" s="39"/>
      <c r="AD1040" s="39"/>
      <c r="AE1040" s="39"/>
      <c r="AT1040" s="18" t="s">
        <v>359</v>
      </c>
      <c r="AU1040" s="18" t="s">
        <v>86</v>
      </c>
    </row>
    <row r="1041" s="13" customFormat="1">
      <c r="A1041" s="13"/>
      <c r="B1041" s="247"/>
      <c r="C1041" s="248"/>
      <c r="D1041" s="242" t="s">
        <v>361</v>
      </c>
      <c r="E1041" s="249" t="s">
        <v>1</v>
      </c>
      <c r="F1041" s="250" t="s">
        <v>2272</v>
      </c>
      <c r="G1041" s="248"/>
      <c r="H1041" s="251">
        <v>110.54000000000001</v>
      </c>
      <c r="I1041" s="252"/>
      <c r="J1041" s="248"/>
      <c r="K1041" s="248"/>
      <c r="L1041" s="253"/>
      <c r="M1041" s="254"/>
      <c r="N1041" s="255"/>
      <c r="O1041" s="255"/>
      <c r="P1041" s="255"/>
      <c r="Q1041" s="255"/>
      <c r="R1041" s="255"/>
      <c r="S1041" s="255"/>
      <c r="T1041" s="256"/>
      <c r="U1041" s="13"/>
      <c r="V1041" s="13"/>
      <c r="W1041" s="13"/>
      <c r="X1041" s="13"/>
      <c r="Y1041" s="13"/>
      <c r="Z1041" s="13"/>
      <c r="AA1041" s="13"/>
      <c r="AB1041" s="13"/>
      <c r="AC1041" s="13"/>
      <c r="AD1041" s="13"/>
      <c r="AE1041" s="13"/>
      <c r="AT1041" s="257" t="s">
        <v>361</v>
      </c>
      <c r="AU1041" s="257" t="s">
        <v>86</v>
      </c>
      <c r="AV1041" s="13" t="s">
        <v>86</v>
      </c>
      <c r="AW1041" s="13" t="s">
        <v>32</v>
      </c>
      <c r="AX1041" s="13" t="s">
        <v>76</v>
      </c>
      <c r="AY1041" s="257" t="s">
        <v>350</v>
      </c>
    </row>
    <row r="1042" s="13" customFormat="1">
      <c r="A1042" s="13"/>
      <c r="B1042" s="247"/>
      <c r="C1042" s="248"/>
      <c r="D1042" s="242" t="s">
        <v>361</v>
      </c>
      <c r="E1042" s="249" t="s">
        <v>1</v>
      </c>
      <c r="F1042" s="250" t="s">
        <v>2273</v>
      </c>
      <c r="G1042" s="248"/>
      <c r="H1042" s="251">
        <v>529.01999999999998</v>
      </c>
      <c r="I1042" s="252"/>
      <c r="J1042" s="248"/>
      <c r="K1042" s="248"/>
      <c r="L1042" s="253"/>
      <c r="M1042" s="254"/>
      <c r="N1042" s="255"/>
      <c r="O1042" s="255"/>
      <c r="P1042" s="255"/>
      <c r="Q1042" s="255"/>
      <c r="R1042" s="255"/>
      <c r="S1042" s="255"/>
      <c r="T1042" s="256"/>
      <c r="U1042" s="13"/>
      <c r="V1042" s="13"/>
      <c r="W1042" s="13"/>
      <c r="X1042" s="13"/>
      <c r="Y1042" s="13"/>
      <c r="Z1042" s="13"/>
      <c r="AA1042" s="13"/>
      <c r="AB1042" s="13"/>
      <c r="AC1042" s="13"/>
      <c r="AD1042" s="13"/>
      <c r="AE1042" s="13"/>
      <c r="AT1042" s="257" t="s">
        <v>361</v>
      </c>
      <c r="AU1042" s="257" t="s">
        <v>86</v>
      </c>
      <c r="AV1042" s="13" t="s">
        <v>86</v>
      </c>
      <c r="AW1042" s="13" t="s">
        <v>32</v>
      </c>
      <c r="AX1042" s="13" t="s">
        <v>76</v>
      </c>
      <c r="AY1042" s="257" t="s">
        <v>350</v>
      </c>
    </row>
    <row r="1043" s="13" customFormat="1">
      <c r="A1043" s="13"/>
      <c r="B1043" s="247"/>
      <c r="C1043" s="248"/>
      <c r="D1043" s="242" t="s">
        <v>361</v>
      </c>
      <c r="E1043" s="249" t="s">
        <v>1</v>
      </c>
      <c r="F1043" s="250" t="s">
        <v>2065</v>
      </c>
      <c r="G1043" s="248"/>
      <c r="H1043" s="251">
        <v>138.16</v>
      </c>
      <c r="I1043" s="252"/>
      <c r="J1043" s="248"/>
      <c r="K1043" s="248"/>
      <c r="L1043" s="253"/>
      <c r="M1043" s="254"/>
      <c r="N1043" s="255"/>
      <c r="O1043" s="255"/>
      <c r="P1043" s="255"/>
      <c r="Q1043" s="255"/>
      <c r="R1043" s="255"/>
      <c r="S1043" s="255"/>
      <c r="T1043" s="256"/>
      <c r="U1043" s="13"/>
      <c r="V1043" s="13"/>
      <c r="W1043" s="13"/>
      <c r="X1043" s="13"/>
      <c r="Y1043" s="13"/>
      <c r="Z1043" s="13"/>
      <c r="AA1043" s="13"/>
      <c r="AB1043" s="13"/>
      <c r="AC1043" s="13"/>
      <c r="AD1043" s="13"/>
      <c r="AE1043" s="13"/>
      <c r="AT1043" s="257" t="s">
        <v>361</v>
      </c>
      <c r="AU1043" s="257" t="s">
        <v>86</v>
      </c>
      <c r="AV1043" s="13" t="s">
        <v>86</v>
      </c>
      <c r="AW1043" s="13" t="s">
        <v>32</v>
      </c>
      <c r="AX1043" s="13" t="s">
        <v>76</v>
      </c>
      <c r="AY1043" s="257" t="s">
        <v>350</v>
      </c>
    </row>
    <row r="1044" s="13" customFormat="1">
      <c r="A1044" s="13"/>
      <c r="B1044" s="247"/>
      <c r="C1044" s="248"/>
      <c r="D1044" s="242" t="s">
        <v>361</v>
      </c>
      <c r="E1044" s="249" t="s">
        <v>1</v>
      </c>
      <c r="F1044" s="250" t="s">
        <v>2274</v>
      </c>
      <c r="G1044" s="248"/>
      <c r="H1044" s="251">
        <v>53.219999999999999</v>
      </c>
      <c r="I1044" s="252"/>
      <c r="J1044" s="248"/>
      <c r="K1044" s="248"/>
      <c r="L1044" s="253"/>
      <c r="M1044" s="254"/>
      <c r="N1044" s="255"/>
      <c r="O1044" s="255"/>
      <c r="P1044" s="255"/>
      <c r="Q1044" s="255"/>
      <c r="R1044" s="255"/>
      <c r="S1044" s="255"/>
      <c r="T1044" s="256"/>
      <c r="U1044" s="13"/>
      <c r="V1044" s="13"/>
      <c r="W1044" s="13"/>
      <c r="X1044" s="13"/>
      <c r="Y1044" s="13"/>
      <c r="Z1044" s="13"/>
      <c r="AA1044" s="13"/>
      <c r="AB1044" s="13"/>
      <c r="AC1044" s="13"/>
      <c r="AD1044" s="13"/>
      <c r="AE1044" s="13"/>
      <c r="AT1044" s="257" t="s">
        <v>361</v>
      </c>
      <c r="AU1044" s="257" t="s">
        <v>86</v>
      </c>
      <c r="AV1044" s="13" t="s">
        <v>86</v>
      </c>
      <c r="AW1044" s="13" t="s">
        <v>32</v>
      </c>
      <c r="AX1044" s="13" t="s">
        <v>76</v>
      </c>
      <c r="AY1044" s="257" t="s">
        <v>350</v>
      </c>
    </row>
    <row r="1045" s="13" customFormat="1">
      <c r="A1045" s="13"/>
      <c r="B1045" s="247"/>
      <c r="C1045" s="248"/>
      <c r="D1045" s="242" t="s">
        <v>361</v>
      </c>
      <c r="E1045" s="249" t="s">
        <v>1</v>
      </c>
      <c r="F1045" s="250" t="s">
        <v>2275</v>
      </c>
      <c r="G1045" s="248"/>
      <c r="H1045" s="251">
        <v>14.76</v>
      </c>
      <c r="I1045" s="252"/>
      <c r="J1045" s="248"/>
      <c r="K1045" s="248"/>
      <c r="L1045" s="253"/>
      <c r="M1045" s="254"/>
      <c r="N1045" s="255"/>
      <c r="O1045" s="255"/>
      <c r="P1045" s="255"/>
      <c r="Q1045" s="255"/>
      <c r="R1045" s="255"/>
      <c r="S1045" s="255"/>
      <c r="T1045" s="256"/>
      <c r="U1045" s="13"/>
      <c r="V1045" s="13"/>
      <c r="W1045" s="13"/>
      <c r="X1045" s="13"/>
      <c r="Y1045" s="13"/>
      <c r="Z1045" s="13"/>
      <c r="AA1045" s="13"/>
      <c r="AB1045" s="13"/>
      <c r="AC1045" s="13"/>
      <c r="AD1045" s="13"/>
      <c r="AE1045" s="13"/>
      <c r="AT1045" s="257" t="s">
        <v>361</v>
      </c>
      <c r="AU1045" s="257" t="s">
        <v>86</v>
      </c>
      <c r="AV1045" s="13" t="s">
        <v>86</v>
      </c>
      <c r="AW1045" s="13" t="s">
        <v>32</v>
      </c>
      <c r="AX1045" s="13" t="s">
        <v>76</v>
      </c>
      <c r="AY1045" s="257" t="s">
        <v>350</v>
      </c>
    </row>
    <row r="1046" s="13" customFormat="1">
      <c r="A1046" s="13"/>
      <c r="B1046" s="247"/>
      <c r="C1046" s="248"/>
      <c r="D1046" s="242" t="s">
        <v>361</v>
      </c>
      <c r="E1046" s="249" t="s">
        <v>1</v>
      </c>
      <c r="F1046" s="250" t="s">
        <v>2276</v>
      </c>
      <c r="G1046" s="248"/>
      <c r="H1046" s="251">
        <v>12.289999999999999</v>
      </c>
      <c r="I1046" s="252"/>
      <c r="J1046" s="248"/>
      <c r="K1046" s="248"/>
      <c r="L1046" s="253"/>
      <c r="M1046" s="254"/>
      <c r="N1046" s="255"/>
      <c r="O1046" s="255"/>
      <c r="P1046" s="255"/>
      <c r="Q1046" s="255"/>
      <c r="R1046" s="255"/>
      <c r="S1046" s="255"/>
      <c r="T1046" s="256"/>
      <c r="U1046" s="13"/>
      <c r="V1046" s="13"/>
      <c r="W1046" s="13"/>
      <c r="X1046" s="13"/>
      <c r="Y1046" s="13"/>
      <c r="Z1046" s="13"/>
      <c r="AA1046" s="13"/>
      <c r="AB1046" s="13"/>
      <c r="AC1046" s="13"/>
      <c r="AD1046" s="13"/>
      <c r="AE1046" s="13"/>
      <c r="AT1046" s="257" t="s">
        <v>361</v>
      </c>
      <c r="AU1046" s="257" t="s">
        <v>86</v>
      </c>
      <c r="AV1046" s="13" t="s">
        <v>86</v>
      </c>
      <c r="AW1046" s="13" t="s">
        <v>32</v>
      </c>
      <c r="AX1046" s="13" t="s">
        <v>76</v>
      </c>
      <c r="AY1046" s="257" t="s">
        <v>350</v>
      </c>
    </row>
    <row r="1047" s="13" customFormat="1">
      <c r="A1047" s="13"/>
      <c r="B1047" s="247"/>
      <c r="C1047" s="248"/>
      <c r="D1047" s="242" t="s">
        <v>361</v>
      </c>
      <c r="E1047" s="249" t="s">
        <v>1</v>
      </c>
      <c r="F1047" s="250" t="s">
        <v>2277</v>
      </c>
      <c r="G1047" s="248"/>
      <c r="H1047" s="251">
        <v>27.760000000000002</v>
      </c>
      <c r="I1047" s="252"/>
      <c r="J1047" s="248"/>
      <c r="K1047" s="248"/>
      <c r="L1047" s="253"/>
      <c r="M1047" s="254"/>
      <c r="N1047" s="255"/>
      <c r="O1047" s="255"/>
      <c r="P1047" s="255"/>
      <c r="Q1047" s="255"/>
      <c r="R1047" s="255"/>
      <c r="S1047" s="255"/>
      <c r="T1047" s="256"/>
      <c r="U1047" s="13"/>
      <c r="V1047" s="13"/>
      <c r="W1047" s="13"/>
      <c r="X1047" s="13"/>
      <c r="Y1047" s="13"/>
      <c r="Z1047" s="13"/>
      <c r="AA1047" s="13"/>
      <c r="AB1047" s="13"/>
      <c r="AC1047" s="13"/>
      <c r="AD1047" s="13"/>
      <c r="AE1047" s="13"/>
      <c r="AT1047" s="257" t="s">
        <v>361</v>
      </c>
      <c r="AU1047" s="257" t="s">
        <v>86</v>
      </c>
      <c r="AV1047" s="13" t="s">
        <v>86</v>
      </c>
      <c r="AW1047" s="13" t="s">
        <v>32</v>
      </c>
      <c r="AX1047" s="13" t="s">
        <v>76</v>
      </c>
      <c r="AY1047" s="257" t="s">
        <v>350</v>
      </c>
    </row>
    <row r="1048" s="13" customFormat="1">
      <c r="A1048" s="13"/>
      <c r="B1048" s="247"/>
      <c r="C1048" s="248"/>
      <c r="D1048" s="242" t="s">
        <v>361</v>
      </c>
      <c r="E1048" s="249" t="s">
        <v>1</v>
      </c>
      <c r="F1048" s="250" t="s">
        <v>2278</v>
      </c>
      <c r="G1048" s="248"/>
      <c r="H1048" s="251">
        <v>19.350000000000001</v>
      </c>
      <c r="I1048" s="252"/>
      <c r="J1048" s="248"/>
      <c r="K1048" s="248"/>
      <c r="L1048" s="253"/>
      <c r="M1048" s="254"/>
      <c r="N1048" s="255"/>
      <c r="O1048" s="255"/>
      <c r="P1048" s="255"/>
      <c r="Q1048" s="255"/>
      <c r="R1048" s="255"/>
      <c r="S1048" s="255"/>
      <c r="T1048" s="256"/>
      <c r="U1048" s="13"/>
      <c r="V1048" s="13"/>
      <c r="W1048" s="13"/>
      <c r="X1048" s="13"/>
      <c r="Y1048" s="13"/>
      <c r="Z1048" s="13"/>
      <c r="AA1048" s="13"/>
      <c r="AB1048" s="13"/>
      <c r="AC1048" s="13"/>
      <c r="AD1048" s="13"/>
      <c r="AE1048" s="13"/>
      <c r="AT1048" s="257" t="s">
        <v>361</v>
      </c>
      <c r="AU1048" s="257" t="s">
        <v>86</v>
      </c>
      <c r="AV1048" s="13" t="s">
        <v>86</v>
      </c>
      <c r="AW1048" s="13" t="s">
        <v>32</v>
      </c>
      <c r="AX1048" s="13" t="s">
        <v>76</v>
      </c>
      <c r="AY1048" s="257" t="s">
        <v>350</v>
      </c>
    </row>
    <row r="1049" s="13" customFormat="1">
      <c r="A1049" s="13"/>
      <c r="B1049" s="247"/>
      <c r="C1049" s="248"/>
      <c r="D1049" s="242" t="s">
        <v>361</v>
      </c>
      <c r="E1049" s="249" t="s">
        <v>1</v>
      </c>
      <c r="F1049" s="250" t="s">
        <v>2279</v>
      </c>
      <c r="G1049" s="248"/>
      <c r="H1049" s="251">
        <v>300.88400000000001</v>
      </c>
      <c r="I1049" s="252"/>
      <c r="J1049" s="248"/>
      <c r="K1049" s="248"/>
      <c r="L1049" s="253"/>
      <c r="M1049" s="254"/>
      <c r="N1049" s="255"/>
      <c r="O1049" s="255"/>
      <c r="P1049" s="255"/>
      <c r="Q1049" s="255"/>
      <c r="R1049" s="255"/>
      <c r="S1049" s="255"/>
      <c r="T1049" s="256"/>
      <c r="U1049" s="13"/>
      <c r="V1049" s="13"/>
      <c r="W1049" s="13"/>
      <c r="X1049" s="13"/>
      <c r="Y1049" s="13"/>
      <c r="Z1049" s="13"/>
      <c r="AA1049" s="13"/>
      <c r="AB1049" s="13"/>
      <c r="AC1049" s="13"/>
      <c r="AD1049" s="13"/>
      <c r="AE1049" s="13"/>
      <c r="AT1049" s="257" t="s">
        <v>361</v>
      </c>
      <c r="AU1049" s="257" t="s">
        <v>86</v>
      </c>
      <c r="AV1049" s="13" t="s">
        <v>86</v>
      </c>
      <c r="AW1049" s="13" t="s">
        <v>32</v>
      </c>
      <c r="AX1049" s="13" t="s">
        <v>76</v>
      </c>
      <c r="AY1049" s="257" t="s">
        <v>350</v>
      </c>
    </row>
    <row r="1050" s="13" customFormat="1">
      <c r="A1050" s="13"/>
      <c r="B1050" s="247"/>
      <c r="C1050" s="248"/>
      <c r="D1050" s="242" t="s">
        <v>361</v>
      </c>
      <c r="E1050" s="249" t="s">
        <v>1</v>
      </c>
      <c r="F1050" s="250" t="s">
        <v>2280</v>
      </c>
      <c r="G1050" s="248"/>
      <c r="H1050" s="251">
        <v>589.50999999999999</v>
      </c>
      <c r="I1050" s="252"/>
      <c r="J1050" s="248"/>
      <c r="K1050" s="248"/>
      <c r="L1050" s="253"/>
      <c r="M1050" s="254"/>
      <c r="N1050" s="255"/>
      <c r="O1050" s="255"/>
      <c r="P1050" s="255"/>
      <c r="Q1050" s="255"/>
      <c r="R1050" s="255"/>
      <c r="S1050" s="255"/>
      <c r="T1050" s="256"/>
      <c r="U1050" s="13"/>
      <c r="V1050" s="13"/>
      <c r="W1050" s="13"/>
      <c r="X1050" s="13"/>
      <c r="Y1050" s="13"/>
      <c r="Z1050" s="13"/>
      <c r="AA1050" s="13"/>
      <c r="AB1050" s="13"/>
      <c r="AC1050" s="13"/>
      <c r="AD1050" s="13"/>
      <c r="AE1050" s="13"/>
      <c r="AT1050" s="257" t="s">
        <v>361</v>
      </c>
      <c r="AU1050" s="257" t="s">
        <v>86</v>
      </c>
      <c r="AV1050" s="13" t="s">
        <v>86</v>
      </c>
      <c r="AW1050" s="13" t="s">
        <v>32</v>
      </c>
      <c r="AX1050" s="13" t="s">
        <v>76</v>
      </c>
      <c r="AY1050" s="257" t="s">
        <v>350</v>
      </c>
    </row>
    <row r="1051" s="13" customFormat="1">
      <c r="A1051" s="13"/>
      <c r="B1051" s="247"/>
      <c r="C1051" s="248"/>
      <c r="D1051" s="242" t="s">
        <v>361</v>
      </c>
      <c r="E1051" s="249" t="s">
        <v>1</v>
      </c>
      <c r="F1051" s="250" t="s">
        <v>2281</v>
      </c>
      <c r="G1051" s="248"/>
      <c r="H1051" s="251">
        <v>257.73000000000002</v>
      </c>
      <c r="I1051" s="252"/>
      <c r="J1051" s="248"/>
      <c r="K1051" s="248"/>
      <c r="L1051" s="253"/>
      <c r="M1051" s="254"/>
      <c r="N1051" s="255"/>
      <c r="O1051" s="255"/>
      <c r="P1051" s="255"/>
      <c r="Q1051" s="255"/>
      <c r="R1051" s="255"/>
      <c r="S1051" s="255"/>
      <c r="T1051" s="256"/>
      <c r="U1051" s="13"/>
      <c r="V1051" s="13"/>
      <c r="W1051" s="13"/>
      <c r="X1051" s="13"/>
      <c r="Y1051" s="13"/>
      <c r="Z1051" s="13"/>
      <c r="AA1051" s="13"/>
      <c r="AB1051" s="13"/>
      <c r="AC1051" s="13"/>
      <c r="AD1051" s="13"/>
      <c r="AE1051" s="13"/>
      <c r="AT1051" s="257" t="s">
        <v>361</v>
      </c>
      <c r="AU1051" s="257" t="s">
        <v>86</v>
      </c>
      <c r="AV1051" s="13" t="s">
        <v>86</v>
      </c>
      <c r="AW1051" s="13" t="s">
        <v>32</v>
      </c>
      <c r="AX1051" s="13" t="s">
        <v>76</v>
      </c>
      <c r="AY1051" s="257" t="s">
        <v>350</v>
      </c>
    </row>
    <row r="1052" s="14" customFormat="1">
      <c r="A1052" s="14"/>
      <c r="B1052" s="258"/>
      <c r="C1052" s="259"/>
      <c r="D1052" s="242" t="s">
        <v>361</v>
      </c>
      <c r="E1052" s="260" t="s">
        <v>1</v>
      </c>
      <c r="F1052" s="261" t="s">
        <v>364</v>
      </c>
      <c r="G1052" s="259"/>
      <c r="H1052" s="262">
        <v>2053.2240000000002</v>
      </c>
      <c r="I1052" s="263"/>
      <c r="J1052" s="259"/>
      <c r="K1052" s="259"/>
      <c r="L1052" s="264"/>
      <c r="M1052" s="265"/>
      <c r="N1052" s="266"/>
      <c r="O1052" s="266"/>
      <c r="P1052" s="266"/>
      <c r="Q1052" s="266"/>
      <c r="R1052" s="266"/>
      <c r="S1052" s="266"/>
      <c r="T1052" s="267"/>
      <c r="U1052" s="14"/>
      <c r="V1052" s="14"/>
      <c r="W1052" s="14"/>
      <c r="X1052" s="14"/>
      <c r="Y1052" s="14"/>
      <c r="Z1052" s="14"/>
      <c r="AA1052" s="14"/>
      <c r="AB1052" s="14"/>
      <c r="AC1052" s="14"/>
      <c r="AD1052" s="14"/>
      <c r="AE1052" s="14"/>
      <c r="AT1052" s="268" t="s">
        <v>361</v>
      </c>
      <c r="AU1052" s="268" t="s">
        <v>86</v>
      </c>
      <c r="AV1052" s="14" t="s">
        <v>357</v>
      </c>
      <c r="AW1052" s="14" t="s">
        <v>32</v>
      </c>
      <c r="AX1052" s="14" t="s">
        <v>84</v>
      </c>
      <c r="AY1052" s="268" t="s">
        <v>350</v>
      </c>
    </row>
    <row r="1053" s="2" customFormat="1" ht="24.15" customHeight="1">
      <c r="A1053" s="39"/>
      <c r="B1053" s="40"/>
      <c r="C1053" s="229" t="s">
        <v>2282</v>
      </c>
      <c r="D1053" s="229" t="s">
        <v>352</v>
      </c>
      <c r="E1053" s="230" t="s">
        <v>2283</v>
      </c>
      <c r="F1053" s="231" t="s">
        <v>2284</v>
      </c>
      <c r="G1053" s="232" t="s">
        <v>355</v>
      </c>
      <c r="H1053" s="233">
        <v>5872.0600000000004</v>
      </c>
      <c r="I1053" s="234"/>
      <c r="J1053" s="235">
        <f>ROUND(I1053*H1053,2)</f>
        <v>0</v>
      </c>
      <c r="K1053" s="231" t="s">
        <v>356</v>
      </c>
      <c r="L1053" s="45"/>
      <c r="M1053" s="236" t="s">
        <v>1</v>
      </c>
      <c r="N1053" s="237" t="s">
        <v>41</v>
      </c>
      <c r="O1053" s="92"/>
      <c r="P1053" s="238">
        <f>O1053*H1053</f>
        <v>0</v>
      </c>
      <c r="Q1053" s="238">
        <v>0.010999999999999999</v>
      </c>
      <c r="R1053" s="238">
        <f>Q1053*H1053</f>
        <v>64.592659999999995</v>
      </c>
      <c r="S1053" s="238">
        <v>0</v>
      </c>
      <c r="T1053" s="239">
        <f>S1053*H1053</f>
        <v>0</v>
      </c>
      <c r="U1053" s="39"/>
      <c r="V1053" s="39"/>
      <c r="W1053" s="39"/>
      <c r="X1053" s="39"/>
      <c r="Y1053" s="39"/>
      <c r="Z1053" s="39"/>
      <c r="AA1053" s="39"/>
      <c r="AB1053" s="39"/>
      <c r="AC1053" s="39"/>
      <c r="AD1053" s="39"/>
      <c r="AE1053" s="39"/>
      <c r="AR1053" s="240" t="s">
        <v>357</v>
      </c>
      <c r="AT1053" s="240" t="s">
        <v>352</v>
      </c>
      <c r="AU1053" s="240" t="s">
        <v>86</v>
      </c>
      <c r="AY1053" s="18" t="s">
        <v>350</v>
      </c>
      <c r="BE1053" s="241">
        <f>IF(N1053="základní",J1053,0)</f>
        <v>0</v>
      </c>
      <c r="BF1053" s="241">
        <f>IF(N1053="snížená",J1053,0)</f>
        <v>0</v>
      </c>
      <c r="BG1053" s="241">
        <f>IF(N1053="zákl. přenesená",J1053,0)</f>
        <v>0</v>
      </c>
      <c r="BH1053" s="241">
        <f>IF(N1053="sníž. přenesená",J1053,0)</f>
        <v>0</v>
      </c>
      <c r="BI1053" s="241">
        <f>IF(N1053="nulová",J1053,0)</f>
        <v>0</v>
      </c>
      <c r="BJ1053" s="18" t="s">
        <v>84</v>
      </c>
      <c r="BK1053" s="241">
        <f>ROUND(I1053*H1053,2)</f>
        <v>0</v>
      </c>
      <c r="BL1053" s="18" t="s">
        <v>357</v>
      </c>
      <c r="BM1053" s="240" t="s">
        <v>2285</v>
      </c>
    </row>
    <row r="1054" s="2" customFormat="1">
      <c r="A1054" s="39"/>
      <c r="B1054" s="40"/>
      <c r="C1054" s="41"/>
      <c r="D1054" s="242" t="s">
        <v>359</v>
      </c>
      <c r="E1054" s="41"/>
      <c r="F1054" s="243" t="s">
        <v>2286</v>
      </c>
      <c r="G1054" s="41"/>
      <c r="H1054" s="41"/>
      <c r="I1054" s="244"/>
      <c r="J1054" s="41"/>
      <c r="K1054" s="41"/>
      <c r="L1054" s="45"/>
      <c r="M1054" s="245"/>
      <c r="N1054" s="246"/>
      <c r="O1054" s="92"/>
      <c r="P1054" s="92"/>
      <c r="Q1054" s="92"/>
      <c r="R1054" s="92"/>
      <c r="S1054" s="92"/>
      <c r="T1054" s="93"/>
      <c r="U1054" s="39"/>
      <c r="V1054" s="39"/>
      <c r="W1054" s="39"/>
      <c r="X1054" s="39"/>
      <c r="Y1054" s="39"/>
      <c r="Z1054" s="39"/>
      <c r="AA1054" s="39"/>
      <c r="AB1054" s="39"/>
      <c r="AC1054" s="39"/>
      <c r="AD1054" s="39"/>
      <c r="AE1054" s="39"/>
      <c r="AT1054" s="18" t="s">
        <v>359</v>
      </c>
      <c r="AU1054" s="18" t="s">
        <v>86</v>
      </c>
    </row>
    <row r="1055" s="13" customFormat="1">
      <c r="A1055" s="13"/>
      <c r="B1055" s="247"/>
      <c r="C1055" s="248"/>
      <c r="D1055" s="242" t="s">
        <v>361</v>
      </c>
      <c r="E1055" s="249" t="s">
        <v>1</v>
      </c>
      <c r="F1055" s="250" t="s">
        <v>2287</v>
      </c>
      <c r="G1055" s="248"/>
      <c r="H1055" s="251">
        <v>773.77999999999997</v>
      </c>
      <c r="I1055" s="252"/>
      <c r="J1055" s="248"/>
      <c r="K1055" s="248"/>
      <c r="L1055" s="253"/>
      <c r="M1055" s="254"/>
      <c r="N1055" s="255"/>
      <c r="O1055" s="255"/>
      <c r="P1055" s="255"/>
      <c r="Q1055" s="255"/>
      <c r="R1055" s="255"/>
      <c r="S1055" s="255"/>
      <c r="T1055" s="256"/>
      <c r="U1055" s="13"/>
      <c r="V1055" s="13"/>
      <c r="W1055" s="13"/>
      <c r="X1055" s="13"/>
      <c r="Y1055" s="13"/>
      <c r="Z1055" s="13"/>
      <c r="AA1055" s="13"/>
      <c r="AB1055" s="13"/>
      <c r="AC1055" s="13"/>
      <c r="AD1055" s="13"/>
      <c r="AE1055" s="13"/>
      <c r="AT1055" s="257" t="s">
        <v>361</v>
      </c>
      <c r="AU1055" s="257" t="s">
        <v>86</v>
      </c>
      <c r="AV1055" s="13" t="s">
        <v>86</v>
      </c>
      <c r="AW1055" s="13" t="s">
        <v>32</v>
      </c>
      <c r="AX1055" s="13" t="s">
        <v>76</v>
      </c>
      <c r="AY1055" s="257" t="s">
        <v>350</v>
      </c>
    </row>
    <row r="1056" s="13" customFormat="1">
      <c r="A1056" s="13"/>
      <c r="B1056" s="247"/>
      <c r="C1056" s="248"/>
      <c r="D1056" s="242" t="s">
        <v>361</v>
      </c>
      <c r="E1056" s="249" t="s">
        <v>1</v>
      </c>
      <c r="F1056" s="250" t="s">
        <v>2288</v>
      </c>
      <c r="G1056" s="248"/>
      <c r="H1056" s="251">
        <v>3703.1399999999999</v>
      </c>
      <c r="I1056" s="252"/>
      <c r="J1056" s="248"/>
      <c r="K1056" s="248"/>
      <c r="L1056" s="253"/>
      <c r="M1056" s="254"/>
      <c r="N1056" s="255"/>
      <c r="O1056" s="255"/>
      <c r="P1056" s="255"/>
      <c r="Q1056" s="255"/>
      <c r="R1056" s="255"/>
      <c r="S1056" s="255"/>
      <c r="T1056" s="256"/>
      <c r="U1056" s="13"/>
      <c r="V1056" s="13"/>
      <c r="W1056" s="13"/>
      <c r="X1056" s="13"/>
      <c r="Y1056" s="13"/>
      <c r="Z1056" s="13"/>
      <c r="AA1056" s="13"/>
      <c r="AB1056" s="13"/>
      <c r="AC1056" s="13"/>
      <c r="AD1056" s="13"/>
      <c r="AE1056" s="13"/>
      <c r="AT1056" s="257" t="s">
        <v>361</v>
      </c>
      <c r="AU1056" s="257" t="s">
        <v>86</v>
      </c>
      <c r="AV1056" s="13" t="s">
        <v>86</v>
      </c>
      <c r="AW1056" s="13" t="s">
        <v>32</v>
      </c>
      <c r="AX1056" s="13" t="s">
        <v>76</v>
      </c>
      <c r="AY1056" s="257" t="s">
        <v>350</v>
      </c>
    </row>
    <row r="1057" s="13" customFormat="1">
      <c r="A1057" s="13"/>
      <c r="B1057" s="247"/>
      <c r="C1057" s="248"/>
      <c r="D1057" s="242" t="s">
        <v>361</v>
      </c>
      <c r="E1057" s="249" t="s">
        <v>1</v>
      </c>
      <c r="F1057" s="250" t="s">
        <v>2289</v>
      </c>
      <c r="G1057" s="248"/>
      <c r="H1057" s="251">
        <v>372.54000000000002</v>
      </c>
      <c r="I1057" s="252"/>
      <c r="J1057" s="248"/>
      <c r="K1057" s="248"/>
      <c r="L1057" s="253"/>
      <c r="M1057" s="254"/>
      <c r="N1057" s="255"/>
      <c r="O1057" s="255"/>
      <c r="P1057" s="255"/>
      <c r="Q1057" s="255"/>
      <c r="R1057" s="255"/>
      <c r="S1057" s="255"/>
      <c r="T1057" s="256"/>
      <c r="U1057" s="13"/>
      <c r="V1057" s="13"/>
      <c r="W1057" s="13"/>
      <c r="X1057" s="13"/>
      <c r="Y1057" s="13"/>
      <c r="Z1057" s="13"/>
      <c r="AA1057" s="13"/>
      <c r="AB1057" s="13"/>
      <c r="AC1057" s="13"/>
      <c r="AD1057" s="13"/>
      <c r="AE1057" s="13"/>
      <c r="AT1057" s="257" t="s">
        <v>361</v>
      </c>
      <c r="AU1057" s="257" t="s">
        <v>86</v>
      </c>
      <c r="AV1057" s="13" t="s">
        <v>86</v>
      </c>
      <c r="AW1057" s="13" t="s">
        <v>32</v>
      </c>
      <c r="AX1057" s="13" t="s">
        <v>76</v>
      </c>
      <c r="AY1057" s="257" t="s">
        <v>350</v>
      </c>
    </row>
    <row r="1058" s="13" customFormat="1">
      <c r="A1058" s="13"/>
      <c r="B1058" s="247"/>
      <c r="C1058" s="248"/>
      <c r="D1058" s="242" t="s">
        <v>361</v>
      </c>
      <c r="E1058" s="249" t="s">
        <v>1</v>
      </c>
      <c r="F1058" s="250" t="s">
        <v>2290</v>
      </c>
      <c r="G1058" s="248"/>
      <c r="H1058" s="251">
        <v>103.31999999999999</v>
      </c>
      <c r="I1058" s="252"/>
      <c r="J1058" s="248"/>
      <c r="K1058" s="248"/>
      <c r="L1058" s="253"/>
      <c r="M1058" s="254"/>
      <c r="N1058" s="255"/>
      <c r="O1058" s="255"/>
      <c r="P1058" s="255"/>
      <c r="Q1058" s="255"/>
      <c r="R1058" s="255"/>
      <c r="S1058" s="255"/>
      <c r="T1058" s="256"/>
      <c r="U1058" s="13"/>
      <c r="V1058" s="13"/>
      <c r="W1058" s="13"/>
      <c r="X1058" s="13"/>
      <c r="Y1058" s="13"/>
      <c r="Z1058" s="13"/>
      <c r="AA1058" s="13"/>
      <c r="AB1058" s="13"/>
      <c r="AC1058" s="13"/>
      <c r="AD1058" s="13"/>
      <c r="AE1058" s="13"/>
      <c r="AT1058" s="257" t="s">
        <v>361</v>
      </c>
      <c r="AU1058" s="257" t="s">
        <v>86</v>
      </c>
      <c r="AV1058" s="13" t="s">
        <v>86</v>
      </c>
      <c r="AW1058" s="13" t="s">
        <v>32</v>
      </c>
      <c r="AX1058" s="13" t="s">
        <v>76</v>
      </c>
      <c r="AY1058" s="257" t="s">
        <v>350</v>
      </c>
    </row>
    <row r="1059" s="13" customFormat="1">
      <c r="A1059" s="13"/>
      <c r="B1059" s="247"/>
      <c r="C1059" s="248"/>
      <c r="D1059" s="242" t="s">
        <v>361</v>
      </c>
      <c r="E1059" s="249" t="s">
        <v>1</v>
      </c>
      <c r="F1059" s="250" t="s">
        <v>2291</v>
      </c>
      <c r="G1059" s="248"/>
      <c r="H1059" s="251">
        <v>194.31999999999999</v>
      </c>
      <c r="I1059" s="252"/>
      <c r="J1059" s="248"/>
      <c r="K1059" s="248"/>
      <c r="L1059" s="253"/>
      <c r="M1059" s="254"/>
      <c r="N1059" s="255"/>
      <c r="O1059" s="255"/>
      <c r="P1059" s="255"/>
      <c r="Q1059" s="255"/>
      <c r="R1059" s="255"/>
      <c r="S1059" s="255"/>
      <c r="T1059" s="256"/>
      <c r="U1059" s="13"/>
      <c r="V1059" s="13"/>
      <c r="W1059" s="13"/>
      <c r="X1059" s="13"/>
      <c r="Y1059" s="13"/>
      <c r="Z1059" s="13"/>
      <c r="AA1059" s="13"/>
      <c r="AB1059" s="13"/>
      <c r="AC1059" s="13"/>
      <c r="AD1059" s="13"/>
      <c r="AE1059" s="13"/>
      <c r="AT1059" s="257" t="s">
        <v>361</v>
      </c>
      <c r="AU1059" s="257" t="s">
        <v>86</v>
      </c>
      <c r="AV1059" s="13" t="s">
        <v>86</v>
      </c>
      <c r="AW1059" s="13" t="s">
        <v>32</v>
      </c>
      <c r="AX1059" s="13" t="s">
        <v>76</v>
      </c>
      <c r="AY1059" s="257" t="s">
        <v>350</v>
      </c>
    </row>
    <row r="1060" s="13" customFormat="1">
      <c r="A1060" s="13"/>
      <c r="B1060" s="247"/>
      <c r="C1060" s="248"/>
      <c r="D1060" s="242" t="s">
        <v>361</v>
      </c>
      <c r="E1060" s="249" t="s">
        <v>1</v>
      </c>
      <c r="F1060" s="250" t="s">
        <v>2292</v>
      </c>
      <c r="G1060" s="248"/>
      <c r="H1060" s="251">
        <v>135.44999999999999</v>
      </c>
      <c r="I1060" s="252"/>
      <c r="J1060" s="248"/>
      <c r="K1060" s="248"/>
      <c r="L1060" s="253"/>
      <c r="M1060" s="254"/>
      <c r="N1060" s="255"/>
      <c r="O1060" s="255"/>
      <c r="P1060" s="255"/>
      <c r="Q1060" s="255"/>
      <c r="R1060" s="255"/>
      <c r="S1060" s="255"/>
      <c r="T1060" s="256"/>
      <c r="U1060" s="13"/>
      <c r="V1060" s="13"/>
      <c r="W1060" s="13"/>
      <c r="X1060" s="13"/>
      <c r="Y1060" s="13"/>
      <c r="Z1060" s="13"/>
      <c r="AA1060" s="13"/>
      <c r="AB1060" s="13"/>
      <c r="AC1060" s="13"/>
      <c r="AD1060" s="13"/>
      <c r="AE1060" s="13"/>
      <c r="AT1060" s="257" t="s">
        <v>361</v>
      </c>
      <c r="AU1060" s="257" t="s">
        <v>86</v>
      </c>
      <c r="AV1060" s="13" t="s">
        <v>86</v>
      </c>
      <c r="AW1060" s="13" t="s">
        <v>32</v>
      </c>
      <c r="AX1060" s="13" t="s">
        <v>76</v>
      </c>
      <c r="AY1060" s="257" t="s">
        <v>350</v>
      </c>
    </row>
    <row r="1061" s="13" customFormat="1">
      <c r="A1061" s="13"/>
      <c r="B1061" s="247"/>
      <c r="C1061" s="248"/>
      <c r="D1061" s="242" t="s">
        <v>361</v>
      </c>
      <c r="E1061" s="249" t="s">
        <v>1</v>
      </c>
      <c r="F1061" s="250" t="s">
        <v>2280</v>
      </c>
      <c r="G1061" s="248"/>
      <c r="H1061" s="251">
        <v>589.50999999999999</v>
      </c>
      <c r="I1061" s="252"/>
      <c r="J1061" s="248"/>
      <c r="K1061" s="248"/>
      <c r="L1061" s="253"/>
      <c r="M1061" s="254"/>
      <c r="N1061" s="255"/>
      <c r="O1061" s="255"/>
      <c r="P1061" s="255"/>
      <c r="Q1061" s="255"/>
      <c r="R1061" s="255"/>
      <c r="S1061" s="255"/>
      <c r="T1061" s="256"/>
      <c r="U1061" s="13"/>
      <c r="V1061" s="13"/>
      <c r="W1061" s="13"/>
      <c r="X1061" s="13"/>
      <c r="Y1061" s="13"/>
      <c r="Z1061" s="13"/>
      <c r="AA1061" s="13"/>
      <c r="AB1061" s="13"/>
      <c r="AC1061" s="13"/>
      <c r="AD1061" s="13"/>
      <c r="AE1061" s="13"/>
      <c r="AT1061" s="257" t="s">
        <v>361</v>
      </c>
      <c r="AU1061" s="257" t="s">
        <v>86</v>
      </c>
      <c r="AV1061" s="13" t="s">
        <v>86</v>
      </c>
      <c r="AW1061" s="13" t="s">
        <v>32</v>
      </c>
      <c r="AX1061" s="13" t="s">
        <v>76</v>
      </c>
      <c r="AY1061" s="257" t="s">
        <v>350</v>
      </c>
    </row>
    <row r="1062" s="14" customFormat="1">
      <c r="A1062" s="14"/>
      <c r="B1062" s="258"/>
      <c r="C1062" s="259"/>
      <c r="D1062" s="242" t="s">
        <v>361</v>
      </c>
      <c r="E1062" s="260" t="s">
        <v>1</v>
      </c>
      <c r="F1062" s="261" t="s">
        <v>364</v>
      </c>
      <c r="G1062" s="259"/>
      <c r="H1062" s="262">
        <v>5872.0600000000004</v>
      </c>
      <c r="I1062" s="263"/>
      <c r="J1062" s="259"/>
      <c r="K1062" s="259"/>
      <c r="L1062" s="264"/>
      <c r="M1062" s="265"/>
      <c r="N1062" s="266"/>
      <c r="O1062" s="266"/>
      <c r="P1062" s="266"/>
      <c r="Q1062" s="266"/>
      <c r="R1062" s="266"/>
      <c r="S1062" s="266"/>
      <c r="T1062" s="267"/>
      <c r="U1062" s="14"/>
      <c r="V1062" s="14"/>
      <c r="W1062" s="14"/>
      <c r="X1062" s="14"/>
      <c r="Y1062" s="14"/>
      <c r="Z1062" s="14"/>
      <c r="AA1062" s="14"/>
      <c r="AB1062" s="14"/>
      <c r="AC1062" s="14"/>
      <c r="AD1062" s="14"/>
      <c r="AE1062" s="14"/>
      <c r="AT1062" s="268" t="s">
        <v>361</v>
      </c>
      <c r="AU1062" s="268" t="s">
        <v>86</v>
      </c>
      <c r="AV1062" s="14" t="s">
        <v>357</v>
      </c>
      <c r="AW1062" s="14" t="s">
        <v>32</v>
      </c>
      <c r="AX1062" s="14" t="s">
        <v>84</v>
      </c>
      <c r="AY1062" s="268" t="s">
        <v>350</v>
      </c>
    </row>
    <row r="1063" s="2" customFormat="1" ht="16.5" customHeight="1">
      <c r="A1063" s="39"/>
      <c r="B1063" s="40"/>
      <c r="C1063" s="229" t="s">
        <v>2293</v>
      </c>
      <c r="D1063" s="229" t="s">
        <v>352</v>
      </c>
      <c r="E1063" s="230" t="s">
        <v>2294</v>
      </c>
      <c r="F1063" s="231" t="s">
        <v>2295</v>
      </c>
      <c r="G1063" s="232" t="s">
        <v>355</v>
      </c>
      <c r="H1063" s="233">
        <v>2549.0610000000001</v>
      </c>
      <c r="I1063" s="234"/>
      <c r="J1063" s="235">
        <f>ROUND(I1063*H1063,2)</f>
        <v>0</v>
      </c>
      <c r="K1063" s="231" t="s">
        <v>356</v>
      </c>
      <c r="L1063" s="45"/>
      <c r="M1063" s="236" t="s">
        <v>1</v>
      </c>
      <c r="N1063" s="237" t="s">
        <v>41</v>
      </c>
      <c r="O1063" s="92"/>
      <c r="P1063" s="238">
        <f>O1063*H1063</f>
        <v>0</v>
      </c>
      <c r="Q1063" s="238">
        <v>0.00012999999999999999</v>
      </c>
      <c r="R1063" s="238">
        <f>Q1063*H1063</f>
        <v>0.33137792999999999</v>
      </c>
      <c r="S1063" s="238">
        <v>0</v>
      </c>
      <c r="T1063" s="239">
        <f>S1063*H1063</f>
        <v>0</v>
      </c>
      <c r="U1063" s="39"/>
      <c r="V1063" s="39"/>
      <c r="W1063" s="39"/>
      <c r="X1063" s="39"/>
      <c r="Y1063" s="39"/>
      <c r="Z1063" s="39"/>
      <c r="AA1063" s="39"/>
      <c r="AB1063" s="39"/>
      <c r="AC1063" s="39"/>
      <c r="AD1063" s="39"/>
      <c r="AE1063" s="39"/>
      <c r="AR1063" s="240" t="s">
        <v>357</v>
      </c>
      <c r="AT1063" s="240" t="s">
        <v>352</v>
      </c>
      <c r="AU1063" s="240" t="s">
        <v>86</v>
      </c>
      <c r="AY1063" s="18" t="s">
        <v>350</v>
      </c>
      <c r="BE1063" s="241">
        <f>IF(N1063="základní",J1063,0)</f>
        <v>0</v>
      </c>
      <c r="BF1063" s="241">
        <f>IF(N1063="snížená",J1063,0)</f>
        <v>0</v>
      </c>
      <c r="BG1063" s="241">
        <f>IF(N1063="zákl. přenesená",J1063,0)</f>
        <v>0</v>
      </c>
      <c r="BH1063" s="241">
        <f>IF(N1063="sníž. přenesená",J1063,0)</f>
        <v>0</v>
      </c>
      <c r="BI1063" s="241">
        <f>IF(N1063="nulová",J1063,0)</f>
        <v>0</v>
      </c>
      <c r="BJ1063" s="18" t="s">
        <v>84</v>
      </c>
      <c r="BK1063" s="241">
        <f>ROUND(I1063*H1063,2)</f>
        <v>0</v>
      </c>
      <c r="BL1063" s="18" t="s">
        <v>357</v>
      </c>
      <c r="BM1063" s="240" t="s">
        <v>2296</v>
      </c>
    </row>
    <row r="1064" s="2" customFormat="1">
      <c r="A1064" s="39"/>
      <c r="B1064" s="40"/>
      <c r="C1064" s="41"/>
      <c r="D1064" s="242" t="s">
        <v>359</v>
      </c>
      <c r="E1064" s="41"/>
      <c r="F1064" s="243" t="s">
        <v>2297</v>
      </c>
      <c r="G1064" s="41"/>
      <c r="H1064" s="41"/>
      <c r="I1064" s="244"/>
      <c r="J1064" s="41"/>
      <c r="K1064" s="41"/>
      <c r="L1064" s="45"/>
      <c r="M1064" s="245"/>
      <c r="N1064" s="246"/>
      <c r="O1064" s="92"/>
      <c r="P1064" s="92"/>
      <c r="Q1064" s="92"/>
      <c r="R1064" s="92"/>
      <c r="S1064" s="92"/>
      <c r="T1064" s="93"/>
      <c r="U1064" s="39"/>
      <c r="V1064" s="39"/>
      <c r="W1064" s="39"/>
      <c r="X1064" s="39"/>
      <c r="Y1064" s="39"/>
      <c r="Z1064" s="39"/>
      <c r="AA1064" s="39"/>
      <c r="AB1064" s="39"/>
      <c r="AC1064" s="39"/>
      <c r="AD1064" s="39"/>
      <c r="AE1064" s="39"/>
      <c r="AT1064" s="18" t="s">
        <v>359</v>
      </c>
      <c r="AU1064" s="18" t="s">
        <v>86</v>
      </c>
    </row>
    <row r="1065" s="13" customFormat="1">
      <c r="A1065" s="13"/>
      <c r="B1065" s="247"/>
      <c r="C1065" s="248"/>
      <c r="D1065" s="242" t="s">
        <v>361</v>
      </c>
      <c r="E1065" s="249" t="s">
        <v>1</v>
      </c>
      <c r="F1065" s="250" t="s">
        <v>2272</v>
      </c>
      <c r="G1065" s="248"/>
      <c r="H1065" s="251">
        <v>110.54000000000001</v>
      </c>
      <c r="I1065" s="252"/>
      <c r="J1065" s="248"/>
      <c r="K1065" s="248"/>
      <c r="L1065" s="253"/>
      <c r="M1065" s="254"/>
      <c r="N1065" s="255"/>
      <c r="O1065" s="255"/>
      <c r="P1065" s="255"/>
      <c r="Q1065" s="255"/>
      <c r="R1065" s="255"/>
      <c r="S1065" s="255"/>
      <c r="T1065" s="256"/>
      <c r="U1065" s="13"/>
      <c r="V1065" s="13"/>
      <c r="W1065" s="13"/>
      <c r="X1065" s="13"/>
      <c r="Y1065" s="13"/>
      <c r="Z1065" s="13"/>
      <c r="AA1065" s="13"/>
      <c r="AB1065" s="13"/>
      <c r="AC1065" s="13"/>
      <c r="AD1065" s="13"/>
      <c r="AE1065" s="13"/>
      <c r="AT1065" s="257" t="s">
        <v>361</v>
      </c>
      <c r="AU1065" s="257" t="s">
        <v>86</v>
      </c>
      <c r="AV1065" s="13" t="s">
        <v>86</v>
      </c>
      <c r="AW1065" s="13" t="s">
        <v>32</v>
      </c>
      <c r="AX1065" s="13" t="s">
        <v>76</v>
      </c>
      <c r="AY1065" s="257" t="s">
        <v>350</v>
      </c>
    </row>
    <row r="1066" s="13" customFormat="1">
      <c r="A1066" s="13"/>
      <c r="B1066" s="247"/>
      <c r="C1066" s="248"/>
      <c r="D1066" s="242" t="s">
        <v>361</v>
      </c>
      <c r="E1066" s="249" t="s">
        <v>1</v>
      </c>
      <c r="F1066" s="250" t="s">
        <v>2273</v>
      </c>
      <c r="G1066" s="248"/>
      <c r="H1066" s="251">
        <v>529.01999999999998</v>
      </c>
      <c r="I1066" s="252"/>
      <c r="J1066" s="248"/>
      <c r="K1066" s="248"/>
      <c r="L1066" s="253"/>
      <c r="M1066" s="254"/>
      <c r="N1066" s="255"/>
      <c r="O1066" s="255"/>
      <c r="P1066" s="255"/>
      <c r="Q1066" s="255"/>
      <c r="R1066" s="255"/>
      <c r="S1066" s="255"/>
      <c r="T1066" s="256"/>
      <c r="U1066" s="13"/>
      <c r="V1066" s="13"/>
      <c r="W1066" s="13"/>
      <c r="X1066" s="13"/>
      <c r="Y1066" s="13"/>
      <c r="Z1066" s="13"/>
      <c r="AA1066" s="13"/>
      <c r="AB1066" s="13"/>
      <c r="AC1066" s="13"/>
      <c r="AD1066" s="13"/>
      <c r="AE1066" s="13"/>
      <c r="AT1066" s="257" t="s">
        <v>361</v>
      </c>
      <c r="AU1066" s="257" t="s">
        <v>86</v>
      </c>
      <c r="AV1066" s="13" t="s">
        <v>86</v>
      </c>
      <c r="AW1066" s="13" t="s">
        <v>32</v>
      </c>
      <c r="AX1066" s="13" t="s">
        <v>76</v>
      </c>
      <c r="AY1066" s="257" t="s">
        <v>350</v>
      </c>
    </row>
    <row r="1067" s="13" customFormat="1">
      <c r="A1067" s="13"/>
      <c r="B1067" s="247"/>
      <c r="C1067" s="248"/>
      <c r="D1067" s="242" t="s">
        <v>361</v>
      </c>
      <c r="E1067" s="249" t="s">
        <v>1</v>
      </c>
      <c r="F1067" s="250" t="s">
        <v>2274</v>
      </c>
      <c r="G1067" s="248"/>
      <c r="H1067" s="251">
        <v>53.219999999999999</v>
      </c>
      <c r="I1067" s="252"/>
      <c r="J1067" s="248"/>
      <c r="K1067" s="248"/>
      <c r="L1067" s="253"/>
      <c r="M1067" s="254"/>
      <c r="N1067" s="255"/>
      <c r="O1067" s="255"/>
      <c r="P1067" s="255"/>
      <c r="Q1067" s="255"/>
      <c r="R1067" s="255"/>
      <c r="S1067" s="255"/>
      <c r="T1067" s="256"/>
      <c r="U1067" s="13"/>
      <c r="V1067" s="13"/>
      <c r="W1067" s="13"/>
      <c r="X1067" s="13"/>
      <c r="Y1067" s="13"/>
      <c r="Z1067" s="13"/>
      <c r="AA1067" s="13"/>
      <c r="AB1067" s="13"/>
      <c r="AC1067" s="13"/>
      <c r="AD1067" s="13"/>
      <c r="AE1067" s="13"/>
      <c r="AT1067" s="257" t="s">
        <v>361</v>
      </c>
      <c r="AU1067" s="257" t="s">
        <v>86</v>
      </c>
      <c r="AV1067" s="13" t="s">
        <v>86</v>
      </c>
      <c r="AW1067" s="13" t="s">
        <v>32</v>
      </c>
      <c r="AX1067" s="13" t="s">
        <v>76</v>
      </c>
      <c r="AY1067" s="257" t="s">
        <v>350</v>
      </c>
    </row>
    <row r="1068" s="13" customFormat="1">
      <c r="A1068" s="13"/>
      <c r="B1068" s="247"/>
      <c r="C1068" s="248"/>
      <c r="D1068" s="242" t="s">
        <v>361</v>
      </c>
      <c r="E1068" s="249" t="s">
        <v>1</v>
      </c>
      <c r="F1068" s="250" t="s">
        <v>2275</v>
      </c>
      <c r="G1068" s="248"/>
      <c r="H1068" s="251">
        <v>14.76</v>
      </c>
      <c r="I1068" s="252"/>
      <c r="J1068" s="248"/>
      <c r="K1068" s="248"/>
      <c r="L1068" s="253"/>
      <c r="M1068" s="254"/>
      <c r="N1068" s="255"/>
      <c r="O1068" s="255"/>
      <c r="P1068" s="255"/>
      <c r="Q1068" s="255"/>
      <c r="R1068" s="255"/>
      <c r="S1068" s="255"/>
      <c r="T1068" s="256"/>
      <c r="U1068" s="13"/>
      <c r="V1068" s="13"/>
      <c r="W1068" s="13"/>
      <c r="X1068" s="13"/>
      <c r="Y1068" s="13"/>
      <c r="Z1068" s="13"/>
      <c r="AA1068" s="13"/>
      <c r="AB1068" s="13"/>
      <c r="AC1068" s="13"/>
      <c r="AD1068" s="13"/>
      <c r="AE1068" s="13"/>
      <c r="AT1068" s="257" t="s">
        <v>361</v>
      </c>
      <c r="AU1068" s="257" t="s">
        <v>86</v>
      </c>
      <c r="AV1068" s="13" t="s">
        <v>86</v>
      </c>
      <c r="AW1068" s="13" t="s">
        <v>32</v>
      </c>
      <c r="AX1068" s="13" t="s">
        <v>76</v>
      </c>
      <c r="AY1068" s="257" t="s">
        <v>350</v>
      </c>
    </row>
    <row r="1069" s="13" customFormat="1">
      <c r="A1069" s="13"/>
      <c r="B1069" s="247"/>
      <c r="C1069" s="248"/>
      <c r="D1069" s="242" t="s">
        <v>361</v>
      </c>
      <c r="E1069" s="249" t="s">
        <v>1</v>
      </c>
      <c r="F1069" s="250" t="s">
        <v>2276</v>
      </c>
      <c r="G1069" s="248"/>
      <c r="H1069" s="251">
        <v>12.289999999999999</v>
      </c>
      <c r="I1069" s="252"/>
      <c r="J1069" s="248"/>
      <c r="K1069" s="248"/>
      <c r="L1069" s="253"/>
      <c r="M1069" s="254"/>
      <c r="N1069" s="255"/>
      <c r="O1069" s="255"/>
      <c r="P1069" s="255"/>
      <c r="Q1069" s="255"/>
      <c r="R1069" s="255"/>
      <c r="S1069" s="255"/>
      <c r="T1069" s="256"/>
      <c r="U1069" s="13"/>
      <c r="V1069" s="13"/>
      <c r="W1069" s="13"/>
      <c r="X1069" s="13"/>
      <c r="Y1069" s="13"/>
      <c r="Z1069" s="13"/>
      <c r="AA1069" s="13"/>
      <c r="AB1069" s="13"/>
      <c r="AC1069" s="13"/>
      <c r="AD1069" s="13"/>
      <c r="AE1069" s="13"/>
      <c r="AT1069" s="257" t="s">
        <v>361</v>
      </c>
      <c r="AU1069" s="257" t="s">
        <v>86</v>
      </c>
      <c r="AV1069" s="13" t="s">
        <v>86</v>
      </c>
      <c r="AW1069" s="13" t="s">
        <v>32</v>
      </c>
      <c r="AX1069" s="13" t="s">
        <v>76</v>
      </c>
      <c r="AY1069" s="257" t="s">
        <v>350</v>
      </c>
    </row>
    <row r="1070" s="13" customFormat="1">
      <c r="A1070" s="13"/>
      <c r="B1070" s="247"/>
      <c r="C1070" s="248"/>
      <c r="D1070" s="242" t="s">
        <v>361</v>
      </c>
      <c r="E1070" s="249" t="s">
        <v>1</v>
      </c>
      <c r="F1070" s="250" t="s">
        <v>2277</v>
      </c>
      <c r="G1070" s="248"/>
      <c r="H1070" s="251">
        <v>27.760000000000002</v>
      </c>
      <c r="I1070" s="252"/>
      <c r="J1070" s="248"/>
      <c r="K1070" s="248"/>
      <c r="L1070" s="253"/>
      <c r="M1070" s="254"/>
      <c r="N1070" s="255"/>
      <c r="O1070" s="255"/>
      <c r="P1070" s="255"/>
      <c r="Q1070" s="255"/>
      <c r="R1070" s="255"/>
      <c r="S1070" s="255"/>
      <c r="T1070" s="256"/>
      <c r="U1070" s="13"/>
      <c r="V1070" s="13"/>
      <c r="W1070" s="13"/>
      <c r="X1070" s="13"/>
      <c r="Y1070" s="13"/>
      <c r="Z1070" s="13"/>
      <c r="AA1070" s="13"/>
      <c r="AB1070" s="13"/>
      <c r="AC1070" s="13"/>
      <c r="AD1070" s="13"/>
      <c r="AE1070" s="13"/>
      <c r="AT1070" s="257" t="s">
        <v>361</v>
      </c>
      <c r="AU1070" s="257" t="s">
        <v>86</v>
      </c>
      <c r="AV1070" s="13" t="s">
        <v>86</v>
      </c>
      <c r="AW1070" s="13" t="s">
        <v>32</v>
      </c>
      <c r="AX1070" s="13" t="s">
        <v>76</v>
      </c>
      <c r="AY1070" s="257" t="s">
        <v>350</v>
      </c>
    </row>
    <row r="1071" s="13" customFormat="1">
      <c r="A1071" s="13"/>
      <c r="B1071" s="247"/>
      <c r="C1071" s="248"/>
      <c r="D1071" s="242" t="s">
        <v>361</v>
      </c>
      <c r="E1071" s="249" t="s">
        <v>1</v>
      </c>
      <c r="F1071" s="250" t="s">
        <v>2278</v>
      </c>
      <c r="G1071" s="248"/>
      <c r="H1071" s="251">
        <v>19.350000000000001</v>
      </c>
      <c r="I1071" s="252"/>
      <c r="J1071" s="248"/>
      <c r="K1071" s="248"/>
      <c r="L1071" s="253"/>
      <c r="M1071" s="254"/>
      <c r="N1071" s="255"/>
      <c r="O1071" s="255"/>
      <c r="P1071" s="255"/>
      <c r="Q1071" s="255"/>
      <c r="R1071" s="255"/>
      <c r="S1071" s="255"/>
      <c r="T1071" s="256"/>
      <c r="U1071" s="13"/>
      <c r="V1071" s="13"/>
      <c r="W1071" s="13"/>
      <c r="X1071" s="13"/>
      <c r="Y1071" s="13"/>
      <c r="Z1071" s="13"/>
      <c r="AA1071" s="13"/>
      <c r="AB1071" s="13"/>
      <c r="AC1071" s="13"/>
      <c r="AD1071" s="13"/>
      <c r="AE1071" s="13"/>
      <c r="AT1071" s="257" t="s">
        <v>361</v>
      </c>
      <c r="AU1071" s="257" t="s">
        <v>86</v>
      </c>
      <c r="AV1071" s="13" t="s">
        <v>86</v>
      </c>
      <c r="AW1071" s="13" t="s">
        <v>32</v>
      </c>
      <c r="AX1071" s="13" t="s">
        <v>76</v>
      </c>
      <c r="AY1071" s="257" t="s">
        <v>350</v>
      </c>
    </row>
    <row r="1072" s="13" customFormat="1">
      <c r="A1072" s="13"/>
      <c r="B1072" s="247"/>
      <c r="C1072" s="248"/>
      <c r="D1072" s="242" t="s">
        <v>361</v>
      </c>
      <c r="E1072" s="249" t="s">
        <v>1</v>
      </c>
      <c r="F1072" s="250" t="s">
        <v>2279</v>
      </c>
      <c r="G1072" s="248"/>
      <c r="H1072" s="251">
        <v>300.88400000000001</v>
      </c>
      <c r="I1072" s="252"/>
      <c r="J1072" s="248"/>
      <c r="K1072" s="248"/>
      <c r="L1072" s="253"/>
      <c r="M1072" s="254"/>
      <c r="N1072" s="255"/>
      <c r="O1072" s="255"/>
      <c r="P1072" s="255"/>
      <c r="Q1072" s="255"/>
      <c r="R1072" s="255"/>
      <c r="S1072" s="255"/>
      <c r="T1072" s="256"/>
      <c r="U1072" s="13"/>
      <c r="V1072" s="13"/>
      <c r="W1072" s="13"/>
      <c r="X1072" s="13"/>
      <c r="Y1072" s="13"/>
      <c r="Z1072" s="13"/>
      <c r="AA1072" s="13"/>
      <c r="AB1072" s="13"/>
      <c r="AC1072" s="13"/>
      <c r="AD1072" s="13"/>
      <c r="AE1072" s="13"/>
      <c r="AT1072" s="257" t="s">
        <v>361</v>
      </c>
      <c r="AU1072" s="257" t="s">
        <v>86</v>
      </c>
      <c r="AV1072" s="13" t="s">
        <v>86</v>
      </c>
      <c r="AW1072" s="13" t="s">
        <v>32</v>
      </c>
      <c r="AX1072" s="13" t="s">
        <v>76</v>
      </c>
      <c r="AY1072" s="257" t="s">
        <v>350</v>
      </c>
    </row>
    <row r="1073" s="13" customFormat="1">
      <c r="A1073" s="13"/>
      <c r="B1073" s="247"/>
      <c r="C1073" s="248"/>
      <c r="D1073" s="242" t="s">
        <v>361</v>
      </c>
      <c r="E1073" s="249" t="s">
        <v>1</v>
      </c>
      <c r="F1073" s="250" t="s">
        <v>2280</v>
      </c>
      <c r="G1073" s="248"/>
      <c r="H1073" s="251">
        <v>589.50999999999999</v>
      </c>
      <c r="I1073" s="252"/>
      <c r="J1073" s="248"/>
      <c r="K1073" s="248"/>
      <c r="L1073" s="253"/>
      <c r="M1073" s="254"/>
      <c r="N1073" s="255"/>
      <c r="O1073" s="255"/>
      <c r="P1073" s="255"/>
      <c r="Q1073" s="255"/>
      <c r="R1073" s="255"/>
      <c r="S1073" s="255"/>
      <c r="T1073" s="256"/>
      <c r="U1073" s="13"/>
      <c r="V1073" s="13"/>
      <c r="W1073" s="13"/>
      <c r="X1073" s="13"/>
      <c r="Y1073" s="13"/>
      <c r="Z1073" s="13"/>
      <c r="AA1073" s="13"/>
      <c r="AB1073" s="13"/>
      <c r="AC1073" s="13"/>
      <c r="AD1073" s="13"/>
      <c r="AE1073" s="13"/>
      <c r="AT1073" s="257" t="s">
        <v>361</v>
      </c>
      <c r="AU1073" s="257" t="s">
        <v>86</v>
      </c>
      <c r="AV1073" s="13" t="s">
        <v>86</v>
      </c>
      <c r="AW1073" s="13" t="s">
        <v>32</v>
      </c>
      <c r="AX1073" s="13" t="s">
        <v>76</v>
      </c>
      <c r="AY1073" s="257" t="s">
        <v>350</v>
      </c>
    </row>
    <row r="1074" s="13" customFormat="1">
      <c r="A1074" s="13"/>
      <c r="B1074" s="247"/>
      <c r="C1074" s="248"/>
      <c r="D1074" s="242" t="s">
        <v>361</v>
      </c>
      <c r="E1074" s="249" t="s">
        <v>1</v>
      </c>
      <c r="F1074" s="250" t="s">
        <v>2266</v>
      </c>
      <c r="G1074" s="248"/>
      <c r="H1074" s="251">
        <v>633.99699999999996</v>
      </c>
      <c r="I1074" s="252"/>
      <c r="J1074" s="248"/>
      <c r="K1074" s="248"/>
      <c r="L1074" s="253"/>
      <c r="M1074" s="254"/>
      <c r="N1074" s="255"/>
      <c r="O1074" s="255"/>
      <c r="P1074" s="255"/>
      <c r="Q1074" s="255"/>
      <c r="R1074" s="255"/>
      <c r="S1074" s="255"/>
      <c r="T1074" s="256"/>
      <c r="U1074" s="13"/>
      <c r="V1074" s="13"/>
      <c r="W1074" s="13"/>
      <c r="X1074" s="13"/>
      <c r="Y1074" s="13"/>
      <c r="Z1074" s="13"/>
      <c r="AA1074" s="13"/>
      <c r="AB1074" s="13"/>
      <c r="AC1074" s="13"/>
      <c r="AD1074" s="13"/>
      <c r="AE1074" s="13"/>
      <c r="AT1074" s="257" t="s">
        <v>361</v>
      </c>
      <c r="AU1074" s="257" t="s">
        <v>86</v>
      </c>
      <c r="AV1074" s="13" t="s">
        <v>86</v>
      </c>
      <c r="AW1074" s="13" t="s">
        <v>32</v>
      </c>
      <c r="AX1074" s="13" t="s">
        <v>76</v>
      </c>
      <c r="AY1074" s="257" t="s">
        <v>350</v>
      </c>
    </row>
    <row r="1075" s="13" customFormat="1">
      <c r="A1075" s="13"/>
      <c r="B1075" s="247"/>
      <c r="C1075" s="248"/>
      <c r="D1075" s="242" t="s">
        <v>361</v>
      </c>
      <c r="E1075" s="249" t="s">
        <v>1</v>
      </c>
      <c r="F1075" s="250" t="s">
        <v>2281</v>
      </c>
      <c r="G1075" s="248"/>
      <c r="H1075" s="251">
        <v>257.73000000000002</v>
      </c>
      <c r="I1075" s="252"/>
      <c r="J1075" s="248"/>
      <c r="K1075" s="248"/>
      <c r="L1075" s="253"/>
      <c r="M1075" s="254"/>
      <c r="N1075" s="255"/>
      <c r="O1075" s="255"/>
      <c r="P1075" s="255"/>
      <c r="Q1075" s="255"/>
      <c r="R1075" s="255"/>
      <c r="S1075" s="255"/>
      <c r="T1075" s="256"/>
      <c r="U1075" s="13"/>
      <c r="V1075" s="13"/>
      <c r="W1075" s="13"/>
      <c r="X1075" s="13"/>
      <c r="Y1075" s="13"/>
      <c r="Z1075" s="13"/>
      <c r="AA1075" s="13"/>
      <c r="AB1075" s="13"/>
      <c r="AC1075" s="13"/>
      <c r="AD1075" s="13"/>
      <c r="AE1075" s="13"/>
      <c r="AT1075" s="257" t="s">
        <v>361</v>
      </c>
      <c r="AU1075" s="257" t="s">
        <v>86</v>
      </c>
      <c r="AV1075" s="13" t="s">
        <v>86</v>
      </c>
      <c r="AW1075" s="13" t="s">
        <v>32</v>
      </c>
      <c r="AX1075" s="13" t="s">
        <v>76</v>
      </c>
      <c r="AY1075" s="257" t="s">
        <v>350</v>
      </c>
    </row>
    <row r="1076" s="14" customFormat="1">
      <c r="A1076" s="14"/>
      <c r="B1076" s="258"/>
      <c r="C1076" s="259"/>
      <c r="D1076" s="242" t="s">
        <v>361</v>
      </c>
      <c r="E1076" s="260" t="s">
        <v>1</v>
      </c>
      <c r="F1076" s="261" t="s">
        <v>364</v>
      </c>
      <c r="G1076" s="259"/>
      <c r="H1076" s="262">
        <v>2549.0610000000001</v>
      </c>
      <c r="I1076" s="263"/>
      <c r="J1076" s="259"/>
      <c r="K1076" s="259"/>
      <c r="L1076" s="264"/>
      <c r="M1076" s="265"/>
      <c r="N1076" s="266"/>
      <c r="O1076" s="266"/>
      <c r="P1076" s="266"/>
      <c r="Q1076" s="266"/>
      <c r="R1076" s="266"/>
      <c r="S1076" s="266"/>
      <c r="T1076" s="267"/>
      <c r="U1076" s="14"/>
      <c r="V1076" s="14"/>
      <c r="W1076" s="14"/>
      <c r="X1076" s="14"/>
      <c r="Y1076" s="14"/>
      <c r="Z1076" s="14"/>
      <c r="AA1076" s="14"/>
      <c r="AB1076" s="14"/>
      <c r="AC1076" s="14"/>
      <c r="AD1076" s="14"/>
      <c r="AE1076" s="14"/>
      <c r="AT1076" s="268" t="s">
        <v>361</v>
      </c>
      <c r="AU1076" s="268" t="s">
        <v>86</v>
      </c>
      <c r="AV1076" s="14" t="s">
        <v>357</v>
      </c>
      <c r="AW1076" s="14" t="s">
        <v>32</v>
      </c>
      <c r="AX1076" s="14" t="s">
        <v>84</v>
      </c>
      <c r="AY1076" s="268" t="s">
        <v>350</v>
      </c>
    </row>
    <row r="1077" s="2" customFormat="1" ht="16.5" customHeight="1">
      <c r="A1077" s="39"/>
      <c r="B1077" s="40"/>
      <c r="C1077" s="229" t="s">
        <v>2298</v>
      </c>
      <c r="D1077" s="229" t="s">
        <v>352</v>
      </c>
      <c r="E1077" s="230" t="s">
        <v>2299</v>
      </c>
      <c r="F1077" s="231" t="s">
        <v>2300</v>
      </c>
      <c r="G1077" s="232" t="s">
        <v>355</v>
      </c>
      <c r="H1077" s="233">
        <v>1944.8440000000001</v>
      </c>
      <c r="I1077" s="234"/>
      <c r="J1077" s="235">
        <f>ROUND(I1077*H1077,2)</f>
        <v>0</v>
      </c>
      <c r="K1077" s="231" t="s">
        <v>356</v>
      </c>
      <c r="L1077" s="45"/>
      <c r="M1077" s="236" t="s">
        <v>1</v>
      </c>
      <c r="N1077" s="237" t="s">
        <v>41</v>
      </c>
      <c r="O1077" s="92"/>
      <c r="P1077" s="238">
        <f>O1077*H1077</f>
        <v>0</v>
      </c>
      <c r="Q1077" s="238">
        <v>0.00033</v>
      </c>
      <c r="R1077" s="238">
        <f>Q1077*H1077</f>
        <v>0.64179852000000004</v>
      </c>
      <c r="S1077" s="238">
        <v>0</v>
      </c>
      <c r="T1077" s="239">
        <f>S1077*H1077</f>
        <v>0</v>
      </c>
      <c r="U1077" s="39"/>
      <c r="V1077" s="39"/>
      <c r="W1077" s="39"/>
      <c r="X1077" s="39"/>
      <c r="Y1077" s="39"/>
      <c r="Z1077" s="39"/>
      <c r="AA1077" s="39"/>
      <c r="AB1077" s="39"/>
      <c r="AC1077" s="39"/>
      <c r="AD1077" s="39"/>
      <c r="AE1077" s="39"/>
      <c r="AR1077" s="240" t="s">
        <v>357</v>
      </c>
      <c r="AT1077" s="240" t="s">
        <v>352</v>
      </c>
      <c r="AU1077" s="240" t="s">
        <v>86</v>
      </c>
      <c r="AY1077" s="18" t="s">
        <v>350</v>
      </c>
      <c r="BE1077" s="241">
        <f>IF(N1077="základní",J1077,0)</f>
        <v>0</v>
      </c>
      <c r="BF1077" s="241">
        <f>IF(N1077="snížená",J1077,0)</f>
        <v>0</v>
      </c>
      <c r="BG1077" s="241">
        <f>IF(N1077="zákl. přenesená",J1077,0)</f>
        <v>0</v>
      </c>
      <c r="BH1077" s="241">
        <f>IF(N1077="sníž. přenesená",J1077,0)</f>
        <v>0</v>
      </c>
      <c r="BI1077" s="241">
        <f>IF(N1077="nulová",J1077,0)</f>
        <v>0</v>
      </c>
      <c r="BJ1077" s="18" t="s">
        <v>84</v>
      </c>
      <c r="BK1077" s="241">
        <f>ROUND(I1077*H1077,2)</f>
        <v>0</v>
      </c>
      <c r="BL1077" s="18" t="s">
        <v>357</v>
      </c>
      <c r="BM1077" s="240" t="s">
        <v>2301</v>
      </c>
    </row>
    <row r="1078" s="2" customFormat="1">
      <c r="A1078" s="39"/>
      <c r="B1078" s="40"/>
      <c r="C1078" s="41"/>
      <c r="D1078" s="242" t="s">
        <v>359</v>
      </c>
      <c r="E1078" s="41"/>
      <c r="F1078" s="243" t="s">
        <v>2302</v>
      </c>
      <c r="G1078" s="41"/>
      <c r="H1078" s="41"/>
      <c r="I1078" s="244"/>
      <c r="J1078" s="41"/>
      <c r="K1078" s="41"/>
      <c r="L1078" s="45"/>
      <c r="M1078" s="245"/>
      <c r="N1078" s="246"/>
      <c r="O1078" s="92"/>
      <c r="P1078" s="92"/>
      <c r="Q1078" s="92"/>
      <c r="R1078" s="92"/>
      <c r="S1078" s="92"/>
      <c r="T1078" s="93"/>
      <c r="U1078" s="39"/>
      <c r="V1078" s="39"/>
      <c r="W1078" s="39"/>
      <c r="X1078" s="39"/>
      <c r="Y1078" s="39"/>
      <c r="Z1078" s="39"/>
      <c r="AA1078" s="39"/>
      <c r="AB1078" s="39"/>
      <c r="AC1078" s="39"/>
      <c r="AD1078" s="39"/>
      <c r="AE1078" s="39"/>
      <c r="AT1078" s="18" t="s">
        <v>359</v>
      </c>
      <c r="AU1078" s="18" t="s">
        <v>86</v>
      </c>
    </row>
    <row r="1079" s="13" customFormat="1">
      <c r="A1079" s="13"/>
      <c r="B1079" s="247"/>
      <c r="C1079" s="248"/>
      <c r="D1079" s="242" t="s">
        <v>361</v>
      </c>
      <c r="E1079" s="249" t="s">
        <v>1128</v>
      </c>
      <c r="F1079" s="250" t="s">
        <v>2303</v>
      </c>
      <c r="G1079" s="248"/>
      <c r="H1079" s="251">
        <v>110.54000000000001</v>
      </c>
      <c r="I1079" s="252"/>
      <c r="J1079" s="248"/>
      <c r="K1079" s="248"/>
      <c r="L1079" s="253"/>
      <c r="M1079" s="254"/>
      <c r="N1079" s="255"/>
      <c r="O1079" s="255"/>
      <c r="P1079" s="255"/>
      <c r="Q1079" s="255"/>
      <c r="R1079" s="255"/>
      <c r="S1079" s="255"/>
      <c r="T1079" s="256"/>
      <c r="U1079" s="13"/>
      <c r="V1079" s="13"/>
      <c r="W1079" s="13"/>
      <c r="X1079" s="13"/>
      <c r="Y1079" s="13"/>
      <c r="Z1079" s="13"/>
      <c r="AA1079" s="13"/>
      <c r="AB1079" s="13"/>
      <c r="AC1079" s="13"/>
      <c r="AD1079" s="13"/>
      <c r="AE1079" s="13"/>
      <c r="AT1079" s="257" t="s">
        <v>361</v>
      </c>
      <c r="AU1079" s="257" t="s">
        <v>86</v>
      </c>
      <c r="AV1079" s="13" t="s">
        <v>86</v>
      </c>
      <c r="AW1079" s="13" t="s">
        <v>32</v>
      </c>
      <c r="AX1079" s="13" t="s">
        <v>76</v>
      </c>
      <c r="AY1079" s="257" t="s">
        <v>350</v>
      </c>
    </row>
    <row r="1080" s="13" customFormat="1">
      <c r="A1080" s="13"/>
      <c r="B1080" s="247"/>
      <c r="C1080" s="248"/>
      <c r="D1080" s="242" t="s">
        <v>361</v>
      </c>
      <c r="E1080" s="249" t="s">
        <v>1130</v>
      </c>
      <c r="F1080" s="250" t="s">
        <v>2304</v>
      </c>
      <c r="G1080" s="248"/>
      <c r="H1080" s="251">
        <v>529.01999999999998</v>
      </c>
      <c r="I1080" s="252"/>
      <c r="J1080" s="248"/>
      <c r="K1080" s="248"/>
      <c r="L1080" s="253"/>
      <c r="M1080" s="254"/>
      <c r="N1080" s="255"/>
      <c r="O1080" s="255"/>
      <c r="P1080" s="255"/>
      <c r="Q1080" s="255"/>
      <c r="R1080" s="255"/>
      <c r="S1080" s="255"/>
      <c r="T1080" s="256"/>
      <c r="U1080" s="13"/>
      <c r="V1080" s="13"/>
      <c r="W1080" s="13"/>
      <c r="X1080" s="13"/>
      <c r="Y1080" s="13"/>
      <c r="Z1080" s="13"/>
      <c r="AA1080" s="13"/>
      <c r="AB1080" s="13"/>
      <c r="AC1080" s="13"/>
      <c r="AD1080" s="13"/>
      <c r="AE1080" s="13"/>
      <c r="AT1080" s="257" t="s">
        <v>361</v>
      </c>
      <c r="AU1080" s="257" t="s">
        <v>86</v>
      </c>
      <c r="AV1080" s="13" t="s">
        <v>86</v>
      </c>
      <c r="AW1080" s="13" t="s">
        <v>32</v>
      </c>
      <c r="AX1080" s="13" t="s">
        <v>76</v>
      </c>
      <c r="AY1080" s="257" t="s">
        <v>350</v>
      </c>
    </row>
    <row r="1081" s="13" customFormat="1">
      <c r="A1081" s="13"/>
      <c r="B1081" s="247"/>
      <c r="C1081" s="248"/>
      <c r="D1081" s="242" t="s">
        <v>361</v>
      </c>
      <c r="E1081" s="249" t="s">
        <v>1</v>
      </c>
      <c r="F1081" s="250" t="s">
        <v>2305</v>
      </c>
      <c r="G1081" s="248"/>
      <c r="H1081" s="251">
        <v>276.31999999999999</v>
      </c>
      <c r="I1081" s="252"/>
      <c r="J1081" s="248"/>
      <c r="K1081" s="248"/>
      <c r="L1081" s="253"/>
      <c r="M1081" s="254"/>
      <c r="N1081" s="255"/>
      <c r="O1081" s="255"/>
      <c r="P1081" s="255"/>
      <c r="Q1081" s="255"/>
      <c r="R1081" s="255"/>
      <c r="S1081" s="255"/>
      <c r="T1081" s="256"/>
      <c r="U1081" s="13"/>
      <c r="V1081" s="13"/>
      <c r="W1081" s="13"/>
      <c r="X1081" s="13"/>
      <c r="Y1081" s="13"/>
      <c r="Z1081" s="13"/>
      <c r="AA1081" s="13"/>
      <c r="AB1081" s="13"/>
      <c r="AC1081" s="13"/>
      <c r="AD1081" s="13"/>
      <c r="AE1081" s="13"/>
      <c r="AT1081" s="257" t="s">
        <v>361</v>
      </c>
      <c r="AU1081" s="257" t="s">
        <v>86</v>
      </c>
      <c r="AV1081" s="13" t="s">
        <v>86</v>
      </c>
      <c r="AW1081" s="13" t="s">
        <v>32</v>
      </c>
      <c r="AX1081" s="13" t="s">
        <v>76</v>
      </c>
      <c r="AY1081" s="257" t="s">
        <v>350</v>
      </c>
    </row>
    <row r="1082" s="13" customFormat="1">
      <c r="A1082" s="13"/>
      <c r="B1082" s="247"/>
      <c r="C1082" s="248"/>
      <c r="D1082" s="242" t="s">
        <v>361</v>
      </c>
      <c r="E1082" s="249" t="s">
        <v>138</v>
      </c>
      <c r="F1082" s="250" t="s">
        <v>2306</v>
      </c>
      <c r="G1082" s="248"/>
      <c r="H1082" s="251">
        <v>53.219999999999999</v>
      </c>
      <c r="I1082" s="252"/>
      <c r="J1082" s="248"/>
      <c r="K1082" s="248"/>
      <c r="L1082" s="253"/>
      <c r="M1082" s="254"/>
      <c r="N1082" s="255"/>
      <c r="O1082" s="255"/>
      <c r="P1082" s="255"/>
      <c r="Q1082" s="255"/>
      <c r="R1082" s="255"/>
      <c r="S1082" s="255"/>
      <c r="T1082" s="256"/>
      <c r="U1082" s="13"/>
      <c r="V1082" s="13"/>
      <c r="W1082" s="13"/>
      <c r="X1082" s="13"/>
      <c r="Y1082" s="13"/>
      <c r="Z1082" s="13"/>
      <c r="AA1082" s="13"/>
      <c r="AB1082" s="13"/>
      <c r="AC1082" s="13"/>
      <c r="AD1082" s="13"/>
      <c r="AE1082" s="13"/>
      <c r="AT1082" s="257" t="s">
        <v>361</v>
      </c>
      <c r="AU1082" s="257" t="s">
        <v>86</v>
      </c>
      <c r="AV1082" s="13" t="s">
        <v>86</v>
      </c>
      <c r="AW1082" s="13" t="s">
        <v>32</v>
      </c>
      <c r="AX1082" s="13" t="s">
        <v>76</v>
      </c>
      <c r="AY1082" s="257" t="s">
        <v>350</v>
      </c>
    </row>
    <row r="1083" s="13" customFormat="1">
      <c r="A1083" s="13"/>
      <c r="B1083" s="247"/>
      <c r="C1083" s="248"/>
      <c r="D1083" s="242" t="s">
        <v>361</v>
      </c>
      <c r="E1083" s="249" t="s">
        <v>1134</v>
      </c>
      <c r="F1083" s="250" t="s">
        <v>2307</v>
      </c>
      <c r="G1083" s="248"/>
      <c r="H1083" s="251">
        <v>14.76</v>
      </c>
      <c r="I1083" s="252"/>
      <c r="J1083" s="248"/>
      <c r="K1083" s="248"/>
      <c r="L1083" s="253"/>
      <c r="M1083" s="254"/>
      <c r="N1083" s="255"/>
      <c r="O1083" s="255"/>
      <c r="P1083" s="255"/>
      <c r="Q1083" s="255"/>
      <c r="R1083" s="255"/>
      <c r="S1083" s="255"/>
      <c r="T1083" s="256"/>
      <c r="U1083" s="13"/>
      <c r="V1083" s="13"/>
      <c r="W1083" s="13"/>
      <c r="X1083" s="13"/>
      <c r="Y1083" s="13"/>
      <c r="Z1083" s="13"/>
      <c r="AA1083" s="13"/>
      <c r="AB1083" s="13"/>
      <c r="AC1083" s="13"/>
      <c r="AD1083" s="13"/>
      <c r="AE1083" s="13"/>
      <c r="AT1083" s="257" t="s">
        <v>361</v>
      </c>
      <c r="AU1083" s="257" t="s">
        <v>86</v>
      </c>
      <c r="AV1083" s="13" t="s">
        <v>86</v>
      </c>
      <c r="AW1083" s="13" t="s">
        <v>32</v>
      </c>
      <c r="AX1083" s="13" t="s">
        <v>76</v>
      </c>
      <c r="AY1083" s="257" t="s">
        <v>350</v>
      </c>
    </row>
    <row r="1084" s="13" customFormat="1">
      <c r="A1084" s="13"/>
      <c r="B1084" s="247"/>
      <c r="C1084" s="248"/>
      <c r="D1084" s="242" t="s">
        <v>361</v>
      </c>
      <c r="E1084" s="249" t="s">
        <v>1136</v>
      </c>
      <c r="F1084" s="250" t="s">
        <v>2308</v>
      </c>
      <c r="G1084" s="248"/>
      <c r="H1084" s="251">
        <v>12.289999999999999</v>
      </c>
      <c r="I1084" s="252"/>
      <c r="J1084" s="248"/>
      <c r="K1084" s="248"/>
      <c r="L1084" s="253"/>
      <c r="M1084" s="254"/>
      <c r="N1084" s="255"/>
      <c r="O1084" s="255"/>
      <c r="P1084" s="255"/>
      <c r="Q1084" s="255"/>
      <c r="R1084" s="255"/>
      <c r="S1084" s="255"/>
      <c r="T1084" s="256"/>
      <c r="U1084" s="13"/>
      <c r="V1084" s="13"/>
      <c r="W1084" s="13"/>
      <c r="X1084" s="13"/>
      <c r="Y1084" s="13"/>
      <c r="Z1084" s="13"/>
      <c r="AA1084" s="13"/>
      <c r="AB1084" s="13"/>
      <c r="AC1084" s="13"/>
      <c r="AD1084" s="13"/>
      <c r="AE1084" s="13"/>
      <c r="AT1084" s="257" t="s">
        <v>361</v>
      </c>
      <c r="AU1084" s="257" t="s">
        <v>86</v>
      </c>
      <c r="AV1084" s="13" t="s">
        <v>86</v>
      </c>
      <c r="AW1084" s="13" t="s">
        <v>32</v>
      </c>
      <c r="AX1084" s="13" t="s">
        <v>76</v>
      </c>
      <c r="AY1084" s="257" t="s">
        <v>350</v>
      </c>
    </row>
    <row r="1085" s="13" customFormat="1">
      <c r="A1085" s="13"/>
      <c r="B1085" s="247"/>
      <c r="C1085" s="248"/>
      <c r="D1085" s="242" t="s">
        <v>361</v>
      </c>
      <c r="E1085" s="249" t="s">
        <v>1138</v>
      </c>
      <c r="F1085" s="250" t="s">
        <v>2309</v>
      </c>
      <c r="G1085" s="248"/>
      <c r="H1085" s="251">
        <v>27.760000000000002</v>
      </c>
      <c r="I1085" s="252"/>
      <c r="J1085" s="248"/>
      <c r="K1085" s="248"/>
      <c r="L1085" s="253"/>
      <c r="M1085" s="254"/>
      <c r="N1085" s="255"/>
      <c r="O1085" s="255"/>
      <c r="P1085" s="255"/>
      <c r="Q1085" s="255"/>
      <c r="R1085" s="255"/>
      <c r="S1085" s="255"/>
      <c r="T1085" s="256"/>
      <c r="U1085" s="13"/>
      <c r="V1085" s="13"/>
      <c r="W1085" s="13"/>
      <c r="X1085" s="13"/>
      <c r="Y1085" s="13"/>
      <c r="Z1085" s="13"/>
      <c r="AA1085" s="13"/>
      <c r="AB1085" s="13"/>
      <c r="AC1085" s="13"/>
      <c r="AD1085" s="13"/>
      <c r="AE1085" s="13"/>
      <c r="AT1085" s="257" t="s">
        <v>361</v>
      </c>
      <c r="AU1085" s="257" t="s">
        <v>86</v>
      </c>
      <c r="AV1085" s="13" t="s">
        <v>86</v>
      </c>
      <c r="AW1085" s="13" t="s">
        <v>32</v>
      </c>
      <c r="AX1085" s="13" t="s">
        <v>76</v>
      </c>
      <c r="AY1085" s="257" t="s">
        <v>350</v>
      </c>
    </row>
    <row r="1086" s="13" customFormat="1">
      <c r="A1086" s="13"/>
      <c r="B1086" s="247"/>
      <c r="C1086" s="248"/>
      <c r="D1086" s="242" t="s">
        <v>361</v>
      </c>
      <c r="E1086" s="249" t="s">
        <v>149</v>
      </c>
      <c r="F1086" s="250" t="s">
        <v>2310</v>
      </c>
      <c r="G1086" s="248"/>
      <c r="H1086" s="251">
        <v>19.350000000000001</v>
      </c>
      <c r="I1086" s="252"/>
      <c r="J1086" s="248"/>
      <c r="K1086" s="248"/>
      <c r="L1086" s="253"/>
      <c r="M1086" s="254"/>
      <c r="N1086" s="255"/>
      <c r="O1086" s="255"/>
      <c r="P1086" s="255"/>
      <c r="Q1086" s="255"/>
      <c r="R1086" s="255"/>
      <c r="S1086" s="255"/>
      <c r="T1086" s="256"/>
      <c r="U1086" s="13"/>
      <c r="V1086" s="13"/>
      <c r="W1086" s="13"/>
      <c r="X1086" s="13"/>
      <c r="Y1086" s="13"/>
      <c r="Z1086" s="13"/>
      <c r="AA1086" s="13"/>
      <c r="AB1086" s="13"/>
      <c r="AC1086" s="13"/>
      <c r="AD1086" s="13"/>
      <c r="AE1086" s="13"/>
      <c r="AT1086" s="257" t="s">
        <v>361</v>
      </c>
      <c r="AU1086" s="257" t="s">
        <v>86</v>
      </c>
      <c r="AV1086" s="13" t="s">
        <v>86</v>
      </c>
      <c r="AW1086" s="13" t="s">
        <v>32</v>
      </c>
      <c r="AX1086" s="13" t="s">
        <v>76</v>
      </c>
      <c r="AY1086" s="257" t="s">
        <v>350</v>
      </c>
    </row>
    <row r="1087" s="13" customFormat="1">
      <c r="A1087" s="13"/>
      <c r="B1087" s="247"/>
      <c r="C1087" s="248"/>
      <c r="D1087" s="242" t="s">
        <v>361</v>
      </c>
      <c r="E1087" s="249" t="s">
        <v>152</v>
      </c>
      <c r="F1087" s="250" t="s">
        <v>2311</v>
      </c>
      <c r="G1087" s="248"/>
      <c r="H1087" s="251">
        <v>5.75</v>
      </c>
      <c r="I1087" s="252"/>
      <c r="J1087" s="248"/>
      <c r="K1087" s="248"/>
      <c r="L1087" s="253"/>
      <c r="M1087" s="254"/>
      <c r="N1087" s="255"/>
      <c r="O1087" s="255"/>
      <c r="P1087" s="255"/>
      <c r="Q1087" s="255"/>
      <c r="R1087" s="255"/>
      <c r="S1087" s="255"/>
      <c r="T1087" s="256"/>
      <c r="U1087" s="13"/>
      <c r="V1087" s="13"/>
      <c r="W1087" s="13"/>
      <c r="X1087" s="13"/>
      <c r="Y1087" s="13"/>
      <c r="Z1087" s="13"/>
      <c r="AA1087" s="13"/>
      <c r="AB1087" s="13"/>
      <c r="AC1087" s="13"/>
      <c r="AD1087" s="13"/>
      <c r="AE1087" s="13"/>
      <c r="AT1087" s="257" t="s">
        <v>361</v>
      </c>
      <c r="AU1087" s="257" t="s">
        <v>86</v>
      </c>
      <c r="AV1087" s="13" t="s">
        <v>86</v>
      </c>
      <c r="AW1087" s="13" t="s">
        <v>32</v>
      </c>
      <c r="AX1087" s="13" t="s">
        <v>76</v>
      </c>
      <c r="AY1087" s="257" t="s">
        <v>350</v>
      </c>
    </row>
    <row r="1088" s="13" customFormat="1">
      <c r="A1088" s="13"/>
      <c r="B1088" s="247"/>
      <c r="C1088" s="248"/>
      <c r="D1088" s="242" t="s">
        <v>361</v>
      </c>
      <c r="E1088" s="249" t="s">
        <v>1142</v>
      </c>
      <c r="F1088" s="250" t="s">
        <v>2312</v>
      </c>
      <c r="G1088" s="248"/>
      <c r="H1088" s="251">
        <v>300.88400000000001</v>
      </c>
      <c r="I1088" s="252"/>
      <c r="J1088" s="248"/>
      <c r="K1088" s="248"/>
      <c r="L1088" s="253"/>
      <c r="M1088" s="254"/>
      <c r="N1088" s="255"/>
      <c r="O1088" s="255"/>
      <c r="P1088" s="255"/>
      <c r="Q1088" s="255"/>
      <c r="R1088" s="255"/>
      <c r="S1088" s="255"/>
      <c r="T1088" s="256"/>
      <c r="U1088" s="13"/>
      <c r="V1088" s="13"/>
      <c r="W1088" s="13"/>
      <c r="X1088" s="13"/>
      <c r="Y1088" s="13"/>
      <c r="Z1088" s="13"/>
      <c r="AA1088" s="13"/>
      <c r="AB1088" s="13"/>
      <c r="AC1088" s="13"/>
      <c r="AD1088" s="13"/>
      <c r="AE1088" s="13"/>
      <c r="AT1088" s="257" t="s">
        <v>361</v>
      </c>
      <c r="AU1088" s="257" t="s">
        <v>86</v>
      </c>
      <c r="AV1088" s="13" t="s">
        <v>86</v>
      </c>
      <c r="AW1088" s="13" t="s">
        <v>32</v>
      </c>
      <c r="AX1088" s="13" t="s">
        <v>76</v>
      </c>
      <c r="AY1088" s="257" t="s">
        <v>350</v>
      </c>
    </row>
    <row r="1089" s="13" customFormat="1">
      <c r="A1089" s="13"/>
      <c r="B1089" s="247"/>
      <c r="C1089" s="248"/>
      <c r="D1089" s="242" t="s">
        <v>361</v>
      </c>
      <c r="E1089" s="249" t="s">
        <v>159</v>
      </c>
      <c r="F1089" s="250" t="s">
        <v>2313</v>
      </c>
      <c r="G1089" s="248"/>
      <c r="H1089" s="251">
        <v>589.50999999999999</v>
      </c>
      <c r="I1089" s="252"/>
      <c r="J1089" s="248"/>
      <c r="K1089" s="248"/>
      <c r="L1089" s="253"/>
      <c r="M1089" s="254"/>
      <c r="N1089" s="255"/>
      <c r="O1089" s="255"/>
      <c r="P1089" s="255"/>
      <c r="Q1089" s="255"/>
      <c r="R1089" s="255"/>
      <c r="S1089" s="255"/>
      <c r="T1089" s="256"/>
      <c r="U1089" s="13"/>
      <c r="V1089" s="13"/>
      <c r="W1089" s="13"/>
      <c r="X1089" s="13"/>
      <c r="Y1089" s="13"/>
      <c r="Z1089" s="13"/>
      <c r="AA1089" s="13"/>
      <c r="AB1089" s="13"/>
      <c r="AC1089" s="13"/>
      <c r="AD1089" s="13"/>
      <c r="AE1089" s="13"/>
      <c r="AT1089" s="257" t="s">
        <v>361</v>
      </c>
      <c r="AU1089" s="257" t="s">
        <v>86</v>
      </c>
      <c r="AV1089" s="13" t="s">
        <v>86</v>
      </c>
      <c r="AW1089" s="13" t="s">
        <v>32</v>
      </c>
      <c r="AX1089" s="13" t="s">
        <v>76</v>
      </c>
      <c r="AY1089" s="257" t="s">
        <v>350</v>
      </c>
    </row>
    <row r="1090" s="13" customFormat="1">
      <c r="A1090" s="13"/>
      <c r="B1090" s="247"/>
      <c r="C1090" s="248"/>
      <c r="D1090" s="242" t="s">
        <v>361</v>
      </c>
      <c r="E1090" s="249" t="s">
        <v>169</v>
      </c>
      <c r="F1090" s="250" t="s">
        <v>2314</v>
      </c>
      <c r="G1090" s="248"/>
      <c r="H1090" s="251">
        <v>5.4400000000000004</v>
      </c>
      <c r="I1090" s="252"/>
      <c r="J1090" s="248"/>
      <c r="K1090" s="248"/>
      <c r="L1090" s="253"/>
      <c r="M1090" s="254"/>
      <c r="N1090" s="255"/>
      <c r="O1090" s="255"/>
      <c r="P1090" s="255"/>
      <c r="Q1090" s="255"/>
      <c r="R1090" s="255"/>
      <c r="S1090" s="255"/>
      <c r="T1090" s="256"/>
      <c r="U1090" s="13"/>
      <c r="V1090" s="13"/>
      <c r="W1090" s="13"/>
      <c r="X1090" s="13"/>
      <c r="Y1090" s="13"/>
      <c r="Z1090" s="13"/>
      <c r="AA1090" s="13"/>
      <c r="AB1090" s="13"/>
      <c r="AC1090" s="13"/>
      <c r="AD1090" s="13"/>
      <c r="AE1090" s="13"/>
      <c r="AT1090" s="257" t="s">
        <v>361</v>
      </c>
      <c r="AU1090" s="257" t="s">
        <v>86</v>
      </c>
      <c r="AV1090" s="13" t="s">
        <v>86</v>
      </c>
      <c r="AW1090" s="13" t="s">
        <v>32</v>
      </c>
      <c r="AX1090" s="13" t="s">
        <v>76</v>
      </c>
      <c r="AY1090" s="257" t="s">
        <v>350</v>
      </c>
    </row>
    <row r="1091" s="14" customFormat="1">
      <c r="A1091" s="14"/>
      <c r="B1091" s="258"/>
      <c r="C1091" s="259"/>
      <c r="D1091" s="242" t="s">
        <v>361</v>
      </c>
      <c r="E1091" s="260" t="s">
        <v>1</v>
      </c>
      <c r="F1091" s="261" t="s">
        <v>364</v>
      </c>
      <c r="G1091" s="259"/>
      <c r="H1091" s="262">
        <v>1944.8440000000001</v>
      </c>
      <c r="I1091" s="263"/>
      <c r="J1091" s="259"/>
      <c r="K1091" s="259"/>
      <c r="L1091" s="264"/>
      <c r="M1091" s="265"/>
      <c r="N1091" s="266"/>
      <c r="O1091" s="266"/>
      <c r="P1091" s="266"/>
      <c r="Q1091" s="266"/>
      <c r="R1091" s="266"/>
      <c r="S1091" s="266"/>
      <c r="T1091" s="267"/>
      <c r="U1091" s="14"/>
      <c r="V1091" s="14"/>
      <c r="W1091" s="14"/>
      <c r="X1091" s="14"/>
      <c r="Y1091" s="14"/>
      <c r="Z1091" s="14"/>
      <c r="AA1091" s="14"/>
      <c r="AB1091" s="14"/>
      <c r="AC1091" s="14"/>
      <c r="AD1091" s="14"/>
      <c r="AE1091" s="14"/>
      <c r="AT1091" s="268" t="s">
        <v>361</v>
      </c>
      <c r="AU1091" s="268" t="s">
        <v>86</v>
      </c>
      <c r="AV1091" s="14" t="s">
        <v>357</v>
      </c>
      <c r="AW1091" s="14" t="s">
        <v>32</v>
      </c>
      <c r="AX1091" s="14" t="s">
        <v>84</v>
      </c>
      <c r="AY1091" s="268" t="s">
        <v>350</v>
      </c>
    </row>
    <row r="1092" s="2" customFormat="1" ht="24.15" customHeight="1">
      <c r="A1092" s="39"/>
      <c r="B1092" s="40"/>
      <c r="C1092" s="229" t="s">
        <v>2315</v>
      </c>
      <c r="D1092" s="229" t="s">
        <v>352</v>
      </c>
      <c r="E1092" s="230" t="s">
        <v>2316</v>
      </c>
      <c r="F1092" s="231" t="s">
        <v>2317</v>
      </c>
      <c r="G1092" s="232" t="s">
        <v>374</v>
      </c>
      <c r="H1092" s="233">
        <v>535.31500000000005</v>
      </c>
      <c r="I1092" s="234"/>
      <c r="J1092" s="235">
        <f>ROUND(I1092*H1092,2)</f>
        <v>0</v>
      </c>
      <c r="K1092" s="231" t="s">
        <v>356</v>
      </c>
      <c r="L1092" s="45"/>
      <c r="M1092" s="236" t="s">
        <v>1</v>
      </c>
      <c r="N1092" s="237" t="s">
        <v>41</v>
      </c>
      <c r="O1092" s="92"/>
      <c r="P1092" s="238">
        <f>O1092*H1092</f>
        <v>0</v>
      </c>
      <c r="Q1092" s="238">
        <v>0.20799999999999999</v>
      </c>
      <c r="R1092" s="238">
        <f>Q1092*H1092</f>
        <v>111.34552000000001</v>
      </c>
      <c r="S1092" s="238">
        <v>0</v>
      </c>
      <c r="T1092" s="239">
        <f>S1092*H1092</f>
        <v>0</v>
      </c>
      <c r="U1092" s="39"/>
      <c r="V1092" s="39"/>
      <c r="W1092" s="39"/>
      <c r="X1092" s="39"/>
      <c r="Y1092" s="39"/>
      <c r="Z1092" s="39"/>
      <c r="AA1092" s="39"/>
      <c r="AB1092" s="39"/>
      <c r="AC1092" s="39"/>
      <c r="AD1092" s="39"/>
      <c r="AE1092" s="39"/>
      <c r="AR1092" s="240" t="s">
        <v>357</v>
      </c>
      <c r="AT1092" s="240" t="s">
        <v>352</v>
      </c>
      <c r="AU1092" s="240" t="s">
        <v>86</v>
      </c>
      <c r="AY1092" s="18" t="s">
        <v>350</v>
      </c>
      <c r="BE1092" s="241">
        <f>IF(N1092="základní",J1092,0)</f>
        <v>0</v>
      </c>
      <c r="BF1092" s="241">
        <f>IF(N1092="snížená",J1092,0)</f>
        <v>0</v>
      </c>
      <c r="BG1092" s="241">
        <f>IF(N1092="zákl. přenesená",J1092,0)</f>
        <v>0</v>
      </c>
      <c r="BH1092" s="241">
        <f>IF(N1092="sníž. přenesená",J1092,0)</f>
        <v>0</v>
      </c>
      <c r="BI1092" s="241">
        <f>IF(N1092="nulová",J1092,0)</f>
        <v>0</v>
      </c>
      <c r="BJ1092" s="18" t="s">
        <v>84</v>
      </c>
      <c r="BK1092" s="241">
        <f>ROUND(I1092*H1092,2)</f>
        <v>0</v>
      </c>
      <c r="BL1092" s="18" t="s">
        <v>357</v>
      </c>
      <c r="BM1092" s="240" t="s">
        <v>2318</v>
      </c>
    </row>
    <row r="1093" s="2" customFormat="1">
      <c r="A1093" s="39"/>
      <c r="B1093" s="40"/>
      <c r="C1093" s="41"/>
      <c r="D1093" s="242" t="s">
        <v>359</v>
      </c>
      <c r="E1093" s="41"/>
      <c r="F1093" s="243" t="s">
        <v>2319</v>
      </c>
      <c r="G1093" s="41"/>
      <c r="H1093" s="41"/>
      <c r="I1093" s="244"/>
      <c r="J1093" s="41"/>
      <c r="K1093" s="41"/>
      <c r="L1093" s="45"/>
      <c r="M1093" s="245"/>
      <c r="N1093" s="246"/>
      <c r="O1093" s="92"/>
      <c r="P1093" s="92"/>
      <c r="Q1093" s="92"/>
      <c r="R1093" s="92"/>
      <c r="S1093" s="92"/>
      <c r="T1093" s="93"/>
      <c r="U1093" s="39"/>
      <c r="V1093" s="39"/>
      <c r="W1093" s="39"/>
      <c r="X1093" s="39"/>
      <c r="Y1093" s="39"/>
      <c r="Z1093" s="39"/>
      <c r="AA1093" s="39"/>
      <c r="AB1093" s="39"/>
      <c r="AC1093" s="39"/>
      <c r="AD1093" s="39"/>
      <c r="AE1093" s="39"/>
      <c r="AT1093" s="18" t="s">
        <v>359</v>
      </c>
      <c r="AU1093" s="18" t="s">
        <v>86</v>
      </c>
    </row>
    <row r="1094" s="13" customFormat="1">
      <c r="A1094" s="13"/>
      <c r="B1094" s="247"/>
      <c r="C1094" s="248"/>
      <c r="D1094" s="242" t="s">
        <v>361</v>
      </c>
      <c r="E1094" s="249" t="s">
        <v>1132</v>
      </c>
      <c r="F1094" s="250" t="s">
        <v>2320</v>
      </c>
      <c r="G1094" s="248"/>
      <c r="H1094" s="251">
        <v>138.16</v>
      </c>
      <c r="I1094" s="252"/>
      <c r="J1094" s="248"/>
      <c r="K1094" s="248"/>
      <c r="L1094" s="253"/>
      <c r="M1094" s="254"/>
      <c r="N1094" s="255"/>
      <c r="O1094" s="255"/>
      <c r="P1094" s="255"/>
      <c r="Q1094" s="255"/>
      <c r="R1094" s="255"/>
      <c r="S1094" s="255"/>
      <c r="T1094" s="256"/>
      <c r="U1094" s="13"/>
      <c r="V1094" s="13"/>
      <c r="W1094" s="13"/>
      <c r="X1094" s="13"/>
      <c r="Y1094" s="13"/>
      <c r="Z1094" s="13"/>
      <c r="AA1094" s="13"/>
      <c r="AB1094" s="13"/>
      <c r="AC1094" s="13"/>
      <c r="AD1094" s="13"/>
      <c r="AE1094" s="13"/>
      <c r="AT1094" s="257" t="s">
        <v>361</v>
      </c>
      <c r="AU1094" s="257" t="s">
        <v>86</v>
      </c>
      <c r="AV1094" s="13" t="s">
        <v>86</v>
      </c>
      <c r="AW1094" s="13" t="s">
        <v>32</v>
      </c>
      <c r="AX1094" s="13" t="s">
        <v>76</v>
      </c>
      <c r="AY1094" s="257" t="s">
        <v>350</v>
      </c>
    </row>
    <row r="1095" s="13" customFormat="1">
      <c r="A1095" s="13"/>
      <c r="B1095" s="247"/>
      <c r="C1095" s="248"/>
      <c r="D1095" s="242" t="s">
        <v>361</v>
      </c>
      <c r="E1095" s="249" t="s">
        <v>1</v>
      </c>
      <c r="F1095" s="250" t="s">
        <v>2321</v>
      </c>
      <c r="G1095" s="248"/>
      <c r="H1095" s="251">
        <v>535.31500000000005</v>
      </c>
      <c r="I1095" s="252"/>
      <c r="J1095" s="248"/>
      <c r="K1095" s="248"/>
      <c r="L1095" s="253"/>
      <c r="M1095" s="254"/>
      <c r="N1095" s="255"/>
      <c r="O1095" s="255"/>
      <c r="P1095" s="255"/>
      <c r="Q1095" s="255"/>
      <c r="R1095" s="255"/>
      <c r="S1095" s="255"/>
      <c r="T1095" s="256"/>
      <c r="U1095" s="13"/>
      <c r="V1095" s="13"/>
      <c r="W1095" s="13"/>
      <c r="X1095" s="13"/>
      <c r="Y1095" s="13"/>
      <c r="Z1095" s="13"/>
      <c r="AA1095" s="13"/>
      <c r="AB1095" s="13"/>
      <c r="AC1095" s="13"/>
      <c r="AD1095" s="13"/>
      <c r="AE1095" s="13"/>
      <c r="AT1095" s="257" t="s">
        <v>361</v>
      </c>
      <c r="AU1095" s="257" t="s">
        <v>86</v>
      </c>
      <c r="AV1095" s="13" t="s">
        <v>86</v>
      </c>
      <c r="AW1095" s="13" t="s">
        <v>32</v>
      </c>
      <c r="AX1095" s="13" t="s">
        <v>84</v>
      </c>
      <c r="AY1095" s="257" t="s">
        <v>350</v>
      </c>
    </row>
    <row r="1096" s="12" customFormat="1" ht="22.8" customHeight="1">
      <c r="A1096" s="12"/>
      <c r="B1096" s="213"/>
      <c r="C1096" s="214"/>
      <c r="D1096" s="215" t="s">
        <v>75</v>
      </c>
      <c r="E1096" s="227" t="s">
        <v>474</v>
      </c>
      <c r="F1096" s="227" t="s">
        <v>501</v>
      </c>
      <c r="G1096" s="214"/>
      <c r="H1096" s="214"/>
      <c r="I1096" s="217"/>
      <c r="J1096" s="228">
        <f>BK1096</f>
        <v>0</v>
      </c>
      <c r="K1096" s="214"/>
      <c r="L1096" s="219"/>
      <c r="M1096" s="220"/>
      <c r="N1096" s="221"/>
      <c r="O1096" s="221"/>
      <c r="P1096" s="222">
        <f>SUM(P1097:P1222)</f>
        <v>0</v>
      </c>
      <c r="Q1096" s="221"/>
      <c r="R1096" s="222">
        <f>SUM(R1097:R1222)</f>
        <v>314.49536565999995</v>
      </c>
      <c r="S1096" s="221"/>
      <c r="T1096" s="223">
        <f>SUM(T1097:T1222)</f>
        <v>74.148368000000005</v>
      </c>
      <c r="U1096" s="12"/>
      <c r="V1096" s="12"/>
      <c r="W1096" s="12"/>
      <c r="X1096" s="12"/>
      <c r="Y1096" s="12"/>
      <c r="Z1096" s="12"/>
      <c r="AA1096" s="12"/>
      <c r="AB1096" s="12"/>
      <c r="AC1096" s="12"/>
      <c r="AD1096" s="12"/>
      <c r="AE1096" s="12"/>
      <c r="AR1096" s="224" t="s">
        <v>84</v>
      </c>
      <c r="AT1096" s="225" t="s">
        <v>75</v>
      </c>
      <c r="AU1096" s="225" t="s">
        <v>84</v>
      </c>
      <c r="AY1096" s="224" t="s">
        <v>350</v>
      </c>
      <c r="BK1096" s="226">
        <f>SUM(BK1097:BK1222)</f>
        <v>0</v>
      </c>
    </row>
    <row r="1097" s="2" customFormat="1" ht="37.8" customHeight="1">
      <c r="A1097" s="39"/>
      <c r="B1097" s="40"/>
      <c r="C1097" s="229" t="s">
        <v>2322</v>
      </c>
      <c r="D1097" s="229" t="s">
        <v>352</v>
      </c>
      <c r="E1097" s="230" t="s">
        <v>2323</v>
      </c>
      <c r="F1097" s="231" t="s">
        <v>2324</v>
      </c>
      <c r="G1097" s="232" t="s">
        <v>355</v>
      </c>
      <c r="H1097" s="233">
        <v>2894</v>
      </c>
      <c r="I1097" s="234"/>
      <c r="J1097" s="235">
        <f>ROUND(I1097*H1097,2)</f>
        <v>0</v>
      </c>
      <c r="K1097" s="231" t="s">
        <v>356</v>
      </c>
      <c r="L1097" s="45"/>
      <c r="M1097" s="236" t="s">
        <v>1</v>
      </c>
      <c r="N1097" s="237" t="s">
        <v>41</v>
      </c>
      <c r="O1097" s="92"/>
      <c r="P1097" s="238">
        <f>O1097*H1097</f>
        <v>0</v>
      </c>
      <c r="Q1097" s="238">
        <v>0</v>
      </c>
      <c r="R1097" s="238">
        <f>Q1097*H1097</f>
        <v>0</v>
      </c>
      <c r="S1097" s="238">
        <v>0</v>
      </c>
      <c r="T1097" s="239">
        <f>S1097*H1097</f>
        <v>0</v>
      </c>
      <c r="U1097" s="39"/>
      <c r="V1097" s="39"/>
      <c r="W1097" s="39"/>
      <c r="X1097" s="39"/>
      <c r="Y1097" s="39"/>
      <c r="Z1097" s="39"/>
      <c r="AA1097" s="39"/>
      <c r="AB1097" s="39"/>
      <c r="AC1097" s="39"/>
      <c r="AD1097" s="39"/>
      <c r="AE1097" s="39"/>
      <c r="AR1097" s="240" t="s">
        <v>357</v>
      </c>
      <c r="AT1097" s="240" t="s">
        <v>352</v>
      </c>
      <c r="AU1097" s="240" t="s">
        <v>86</v>
      </c>
      <c r="AY1097" s="18" t="s">
        <v>350</v>
      </c>
      <c r="BE1097" s="241">
        <f>IF(N1097="základní",J1097,0)</f>
        <v>0</v>
      </c>
      <c r="BF1097" s="241">
        <f>IF(N1097="snížená",J1097,0)</f>
        <v>0</v>
      </c>
      <c r="BG1097" s="241">
        <f>IF(N1097="zákl. přenesená",J1097,0)</f>
        <v>0</v>
      </c>
      <c r="BH1097" s="241">
        <f>IF(N1097="sníž. přenesená",J1097,0)</f>
        <v>0</v>
      </c>
      <c r="BI1097" s="241">
        <f>IF(N1097="nulová",J1097,0)</f>
        <v>0</v>
      </c>
      <c r="BJ1097" s="18" t="s">
        <v>84</v>
      </c>
      <c r="BK1097" s="241">
        <f>ROUND(I1097*H1097,2)</f>
        <v>0</v>
      </c>
      <c r="BL1097" s="18" t="s">
        <v>357</v>
      </c>
      <c r="BM1097" s="240" t="s">
        <v>2325</v>
      </c>
    </row>
    <row r="1098" s="2" customFormat="1">
      <c r="A1098" s="39"/>
      <c r="B1098" s="40"/>
      <c r="C1098" s="41"/>
      <c r="D1098" s="242" t="s">
        <v>359</v>
      </c>
      <c r="E1098" s="41"/>
      <c r="F1098" s="243" t="s">
        <v>2326</v>
      </c>
      <c r="G1098" s="41"/>
      <c r="H1098" s="41"/>
      <c r="I1098" s="244"/>
      <c r="J1098" s="41"/>
      <c r="K1098" s="41"/>
      <c r="L1098" s="45"/>
      <c r="M1098" s="245"/>
      <c r="N1098" s="246"/>
      <c r="O1098" s="92"/>
      <c r="P1098" s="92"/>
      <c r="Q1098" s="92"/>
      <c r="R1098" s="92"/>
      <c r="S1098" s="92"/>
      <c r="T1098" s="93"/>
      <c r="U1098" s="39"/>
      <c r="V1098" s="39"/>
      <c r="W1098" s="39"/>
      <c r="X1098" s="39"/>
      <c r="Y1098" s="39"/>
      <c r="Z1098" s="39"/>
      <c r="AA1098" s="39"/>
      <c r="AB1098" s="39"/>
      <c r="AC1098" s="39"/>
      <c r="AD1098" s="39"/>
      <c r="AE1098" s="39"/>
      <c r="AT1098" s="18" t="s">
        <v>359</v>
      </c>
      <c r="AU1098" s="18" t="s">
        <v>86</v>
      </c>
    </row>
    <row r="1099" s="13" customFormat="1">
      <c r="A1099" s="13"/>
      <c r="B1099" s="247"/>
      <c r="C1099" s="248"/>
      <c r="D1099" s="242" t="s">
        <v>361</v>
      </c>
      <c r="E1099" s="249" t="s">
        <v>1</v>
      </c>
      <c r="F1099" s="250" t="s">
        <v>2327</v>
      </c>
      <c r="G1099" s="248"/>
      <c r="H1099" s="251">
        <v>975</v>
      </c>
      <c r="I1099" s="252"/>
      <c r="J1099" s="248"/>
      <c r="K1099" s="248"/>
      <c r="L1099" s="253"/>
      <c r="M1099" s="254"/>
      <c r="N1099" s="255"/>
      <c r="O1099" s="255"/>
      <c r="P1099" s="255"/>
      <c r="Q1099" s="255"/>
      <c r="R1099" s="255"/>
      <c r="S1099" s="255"/>
      <c r="T1099" s="256"/>
      <c r="U1099" s="13"/>
      <c r="V1099" s="13"/>
      <c r="W1099" s="13"/>
      <c r="X1099" s="13"/>
      <c r="Y1099" s="13"/>
      <c r="Z1099" s="13"/>
      <c r="AA1099" s="13"/>
      <c r="AB1099" s="13"/>
      <c r="AC1099" s="13"/>
      <c r="AD1099" s="13"/>
      <c r="AE1099" s="13"/>
      <c r="AT1099" s="257" t="s">
        <v>361</v>
      </c>
      <c r="AU1099" s="257" t="s">
        <v>86</v>
      </c>
      <c r="AV1099" s="13" t="s">
        <v>86</v>
      </c>
      <c r="AW1099" s="13" t="s">
        <v>32</v>
      </c>
      <c r="AX1099" s="13" t="s">
        <v>76</v>
      </c>
      <c r="AY1099" s="257" t="s">
        <v>350</v>
      </c>
    </row>
    <row r="1100" s="13" customFormat="1">
      <c r="A1100" s="13"/>
      <c r="B1100" s="247"/>
      <c r="C1100" s="248"/>
      <c r="D1100" s="242" t="s">
        <v>361</v>
      </c>
      <c r="E1100" s="249" t="s">
        <v>1</v>
      </c>
      <c r="F1100" s="250" t="s">
        <v>2328</v>
      </c>
      <c r="G1100" s="248"/>
      <c r="H1100" s="251">
        <v>703</v>
      </c>
      <c r="I1100" s="252"/>
      <c r="J1100" s="248"/>
      <c r="K1100" s="248"/>
      <c r="L1100" s="253"/>
      <c r="M1100" s="254"/>
      <c r="N1100" s="255"/>
      <c r="O1100" s="255"/>
      <c r="P1100" s="255"/>
      <c r="Q1100" s="255"/>
      <c r="R1100" s="255"/>
      <c r="S1100" s="255"/>
      <c r="T1100" s="256"/>
      <c r="U1100" s="13"/>
      <c r="V1100" s="13"/>
      <c r="W1100" s="13"/>
      <c r="X1100" s="13"/>
      <c r="Y1100" s="13"/>
      <c r="Z1100" s="13"/>
      <c r="AA1100" s="13"/>
      <c r="AB1100" s="13"/>
      <c r="AC1100" s="13"/>
      <c r="AD1100" s="13"/>
      <c r="AE1100" s="13"/>
      <c r="AT1100" s="257" t="s">
        <v>361</v>
      </c>
      <c r="AU1100" s="257" t="s">
        <v>86</v>
      </c>
      <c r="AV1100" s="13" t="s">
        <v>86</v>
      </c>
      <c r="AW1100" s="13" t="s">
        <v>32</v>
      </c>
      <c r="AX1100" s="13" t="s">
        <v>76</v>
      </c>
      <c r="AY1100" s="257" t="s">
        <v>350</v>
      </c>
    </row>
    <row r="1101" s="13" customFormat="1">
      <c r="A1101" s="13"/>
      <c r="B1101" s="247"/>
      <c r="C1101" s="248"/>
      <c r="D1101" s="242" t="s">
        <v>361</v>
      </c>
      <c r="E1101" s="249" t="s">
        <v>1</v>
      </c>
      <c r="F1101" s="250" t="s">
        <v>2329</v>
      </c>
      <c r="G1101" s="248"/>
      <c r="H1101" s="251">
        <v>428</v>
      </c>
      <c r="I1101" s="252"/>
      <c r="J1101" s="248"/>
      <c r="K1101" s="248"/>
      <c r="L1101" s="253"/>
      <c r="M1101" s="254"/>
      <c r="N1101" s="255"/>
      <c r="O1101" s="255"/>
      <c r="P1101" s="255"/>
      <c r="Q1101" s="255"/>
      <c r="R1101" s="255"/>
      <c r="S1101" s="255"/>
      <c r="T1101" s="256"/>
      <c r="U1101" s="13"/>
      <c r="V1101" s="13"/>
      <c r="W1101" s="13"/>
      <c r="X1101" s="13"/>
      <c r="Y1101" s="13"/>
      <c r="Z1101" s="13"/>
      <c r="AA1101" s="13"/>
      <c r="AB1101" s="13"/>
      <c r="AC1101" s="13"/>
      <c r="AD1101" s="13"/>
      <c r="AE1101" s="13"/>
      <c r="AT1101" s="257" t="s">
        <v>361</v>
      </c>
      <c r="AU1101" s="257" t="s">
        <v>86</v>
      </c>
      <c r="AV1101" s="13" t="s">
        <v>86</v>
      </c>
      <c r="AW1101" s="13" t="s">
        <v>32</v>
      </c>
      <c r="AX1101" s="13" t="s">
        <v>76</v>
      </c>
      <c r="AY1101" s="257" t="s">
        <v>350</v>
      </c>
    </row>
    <row r="1102" s="13" customFormat="1">
      <c r="A1102" s="13"/>
      <c r="B1102" s="247"/>
      <c r="C1102" s="248"/>
      <c r="D1102" s="242" t="s">
        <v>361</v>
      </c>
      <c r="E1102" s="249" t="s">
        <v>1</v>
      </c>
      <c r="F1102" s="250" t="s">
        <v>2330</v>
      </c>
      <c r="G1102" s="248"/>
      <c r="H1102" s="251">
        <v>788</v>
      </c>
      <c r="I1102" s="252"/>
      <c r="J1102" s="248"/>
      <c r="K1102" s="248"/>
      <c r="L1102" s="253"/>
      <c r="M1102" s="254"/>
      <c r="N1102" s="255"/>
      <c r="O1102" s="255"/>
      <c r="P1102" s="255"/>
      <c r="Q1102" s="255"/>
      <c r="R1102" s="255"/>
      <c r="S1102" s="255"/>
      <c r="T1102" s="256"/>
      <c r="U1102" s="13"/>
      <c r="V1102" s="13"/>
      <c r="W1102" s="13"/>
      <c r="X1102" s="13"/>
      <c r="Y1102" s="13"/>
      <c r="Z1102" s="13"/>
      <c r="AA1102" s="13"/>
      <c r="AB1102" s="13"/>
      <c r="AC1102" s="13"/>
      <c r="AD1102" s="13"/>
      <c r="AE1102" s="13"/>
      <c r="AT1102" s="257" t="s">
        <v>361</v>
      </c>
      <c r="AU1102" s="257" t="s">
        <v>86</v>
      </c>
      <c r="AV1102" s="13" t="s">
        <v>86</v>
      </c>
      <c r="AW1102" s="13" t="s">
        <v>32</v>
      </c>
      <c r="AX1102" s="13" t="s">
        <v>76</v>
      </c>
      <c r="AY1102" s="257" t="s">
        <v>350</v>
      </c>
    </row>
    <row r="1103" s="14" customFormat="1">
      <c r="A1103" s="14"/>
      <c r="B1103" s="258"/>
      <c r="C1103" s="259"/>
      <c r="D1103" s="242" t="s">
        <v>361</v>
      </c>
      <c r="E1103" s="260" t="s">
        <v>1119</v>
      </c>
      <c r="F1103" s="261" t="s">
        <v>364</v>
      </c>
      <c r="G1103" s="259"/>
      <c r="H1103" s="262">
        <v>2894</v>
      </c>
      <c r="I1103" s="263"/>
      <c r="J1103" s="259"/>
      <c r="K1103" s="259"/>
      <c r="L1103" s="264"/>
      <c r="M1103" s="265"/>
      <c r="N1103" s="266"/>
      <c r="O1103" s="266"/>
      <c r="P1103" s="266"/>
      <c r="Q1103" s="266"/>
      <c r="R1103" s="266"/>
      <c r="S1103" s="266"/>
      <c r="T1103" s="267"/>
      <c r="U1103" s="14"/>
      <c r="V1103" s="14"/>
      <c r="W1103" s="14"/>
      <c r="X1103" s="14"/>
      <c r="Y1103" s="14"/>
      <c r="Z1103" s="14"/>
      <c r="AA1103" s="14"/>
      <c r="AB1103" s="14"/>
      <c r="AC1103" s="14"/>
      <c r="AD1103" s="14"/>
      <c r="AE1103" s="14"/>
      <c r="AT1103" s="268" t="s">
        <v>361</v>
      </c>
      <c r="AU1103" s="268" t="s">
        <v>86</v>
      </c>
      <c r="AV1103" s="14" t="s">
        <v>357</v>
      </c>
      <c r="AW1103" s="14" t="s">
        <v>32</v>
      </c>
      <c r="AX1103" s="14" t="s">
        <v>84</v>
      </c>
      <c r="AY1103" s="268" t="s">
        <v>350</v>
      </c>
    </row>
    <row r="1104" s="2" customFormat="1" ht="37.8" customHeight="1">
      <c r="A1104" s="39"/>
      <c r="B1104" s="40"/>
      <c r="C1104" s="229" t="s">
        <v>2331</v>
      </c>
      <c r="D1104" s="229" t="s">
        <v>352</v>
      </c>
      <c r="E1104" s="230" t="s">
        <v>2332</v>
      </c>
      <c r="F1104" s="231" t="s">
        <v>2333</v>
      </c>
      <c r="G1104" s="232" t="s">
        <v>355</v>
      </c>
      <c r="H1104" s="233">
        <v>2894</v>
      </c>
      <c r="I1104" s="234"/>
      <c r="J1104" s="235">
        <f>ROUND(I1104*H1104,2)</f>
        <v>0</v>
      </c>
      <c r="K1104" s="231" t="s">
        <v>1</v>
      </c>
      <c r="L1104" s="45"/>
      <c r="M1104" s="236" t="s">
        <v>1</v>
      </c>
      <c r="N1104" s="237" t="s">
        <v>41</v>
      </c>
      <c r="O1104" s="92"/>
      <c r="P1104" s="238">
        <f>O1104*H1104</f>
        <v>0</v>
      </c>
      <c r="Q1104" s="238">
        <v>0</v>
      </c>
      <c r="R1104" s="238">
        <f>Q1104*H1104</f>
        <v>0</v>
      </c>
      <c r="S1104" s="238">
        <v>0</v>
      </c>
      <c r="T1104" s="239">
        <f>S1104*H1104</f>
        <v>0</v>
      </c>
      <c r="U1104" s="39"/>
      <c r="V1104" s="39"/>
      <c r="W1104" s="39"/>
      <c r="X1104" s="39"/>
      <c r="Y1104" s="39"/>
      <c r="Z1104" s="39"/>
      <c r="AA1104" s="39"/>
      <c r="AB1104" s="39"/>
      <c r="AC1104" s="39"/>
      <c r="AD1104" s="39"/>
      <c r="AE1104" s="39"/>
      <c r="AR1104" s="240" t="s">
        <v>357</v>
      </c>
      <c r="AT1104" s="240" t="s">
        <v>352</v>
      </c>
      <c r="AU1104" s="240" t="s">
        <v>86</v>
      </c>
      <c r="AY1104" s="18" t="s">
        <v>350</v>
      </c>
      <c r="BE1104" s="241">
        <f>IF(N1104="základní",J1104,0)</f>
        <v>0</v>
      </c>
      <c r="BF1104" s="241">
        <f>IF(N1104="snížená",J1104,0)</f>
        <v>0</v>
      </c>
      <c r="BG1104" s="241">
        <f>IF(N1104="zákl. přenesená",J1104,0)</f>
        <v>0</v>
      </c>
      <c r="BH1104" s="241">
        <f>IF(N1104="sníž. přenesená",J1104,0)</f>
        <v>0</v>
      </c>
      <c r="BI1104" s="241">
        <f>IF(N1104="nulová",J1104,0)</f>
        <v>0</v>
      </c>
      <c r="BJ1104" s="18" t="s">
        <v>84</v>
      </c>
      <c r="BK1104" s="241">
        <f>ROUND(I1104*H1104,2)</f>
        <v>0</v>
      </c>
      <c r="BL1104" s="18" t="s">
        <v>357</v>
      </c>
      <c r="BM1104" s="240" t="s">
        <v>2334</v>
      </c>
    </row>
    <row r="1105" s="2" customFormat="1">
      <c r="A1105" s="39"/>
      <c r="B1105" s="40"/>
      <c r="C1105" s="41"/>
      <c r="D1105" s="242" t="s">
        <v>359</v>
      </c>
      <c r="E1105" s="41"/>
      <c r="F1105" s="243" t="s">
        <v>2335</v>
      </c>
      <c r="G1105" s="41"/>
      <c r="H1105" s="41"/>
      <c r="I1105" s="244"/>
      <c r="J1105" s="41"/>
      <c r="K1105" s="41"/>
      <c r="L1105" s="45"/>
      <c r="M1105" s="245"/>
      <c r="N1105" s="246"/>
      <c r="O1105" s="92"/>
      <c r="P1105" s="92"/>
      <c r="Q1105" s="92"/>
      <c r="R1105" s="92"/>
      <c r="S1105" s="92"/>
      <c r="T1105" s="93"/>
      <c r="U1105" s="39"/>
      <c r="V1105" s="39"/>
      <c r="W1105" s="39"/>
      <c r="X1105" s="39"/>
      <c r="Y1105" s="39"/>
      <c r="Z1105" s="39"/>
      <c r="AA1105" s="39"/>
      <c r="AB1105" s="39"/>
      <c r="AC1105" s="39"/>
      <c r="AD1105" s="39"/>
      <c r="AE1105" s="39"/>
      <c r="AT1105" s="18" t="s">
        <v>359</v>
      </c>
      <c r="AU1105" s="18" t="s">
        <v>86</v>
      </c>
    </row>
    <row r="1106" s="13" customFormat="1">
      <c r="A1106" s="13"/>
      <c r="B1106" s="247"/>
      <c r="C1106" s="248"/>
      <c r="D1106" s="242" t="s">
        <v>361</v>
      </c>
      <c r="E1106" s="249" t="s">
        <v>1</v>
      </c>
      <c r="F1106" s="250" t="s">
        <v>1119</v>
      </c>
      <c r="G1106" s="248"/>
      <c r="H1106" s="251">
        <v>2894</v>
      </c>
      <c r="I1106" s="252"/>
      <c r="J1106" s="248"/>
      <c r="K1106" s="248"/>
      <c r="L1106" s="253"/>
      <c r="M1106" s="254"/>
      <c r="N1106" s="255"/>
      <c r="O1106" s="255"/>
      <c r="P1106" s="255"/>
      <c r="Q1106" s="255"/>
      <c r="R1106" s="255"/>
      <c r="S1106" s="255"/>
      <c r="T1106" s="256"/>
      <c r="U1106" s="13"/>
      <c r="V1106" s="13"/>
      <c r="W1106" s="13"/>
      <c r="X1106" s="13"/>
      <c r="Y1106" s="13"/>
      <c r="Z1106" s="13"/>
      <c r="AA1106" s="13"/>
      <c r="AB1106" s="13"/>
      <c r="AC1106" s="13"/>
      <c r="AD1106" s="13"/>
      <c r="AE1106" s="13"/>
      <c r="AT1106" s="257" t="s">
        <v>361</v>
      </c>
      <c r="AU1106" s="257" t="s">
        <v>86</v>
      </c>
      <c r="AV1106" s="13" t="s">
        <v>86</v>
      </c>
      <c r="AW1106" s="13" t="s">
        <v>32</v>
      </c>
      <c r="AX1106" s="13" t="s">
        <v>84</v>
      </c>
      <c r="AY1106" s="257" t="s">
        <v>350</v>
      </c>
    </row>
    <row r="1107" s="2" customFormat="1" ht="37.8" customHeight="1">
      <c r="A1107" s="39"/>
      <c r="B1107" s="40"/>
      <c r="C1107" s="229" t="s">
        <v>2336</v>
      </c>
      <c r="D1107" s="229" t="s">
        <v>352</v>
      </c>
      <c r="E1107" s="230" t="s">
        <v>2337</v>
      </c>
      <c r="F1107" s="231" t="s">
        <v>2338</v>
      </c>
      <c r="G1107" s="232" t="s">
        <v>355</v>
      </c>
      <c r="H1107" s="233">
        <v>2894</v>
      </c>
      <c r="I1107" s="234"/>
      <c r="J1107" s="235">
        <f>ROUND(I1107*H1107,2)</f>
        <v>0</v>
      </c>
      <c r="K1107" s="231" t="s">
        <v>356</v>
      </c>
      <c r="L1107" s="45"/>
      <c r="M1107" s="236" t="s">
        <v>1</v>
      </c>
      <c r="N1107" s="237" t="s">
        <v>41</v>
      </c>
      <c r="O1107" s="92"/>
      <c r="P1107" s="238">
        <f>O1107*H1107</f>
        <v>0</v>
      </c>
      <c r="Q1107" s="238">
        <v>0</v>
      </c>
      <c r="R1107" s="238">
        <f>Q1107*H1107</f>
        <v>0</v>
      </c>
      <c r="S1107" s="238">
        <v>0</v>
      </c>
      <c r="T1107" s="239">
        <f>S1107*H1107</f>
        <v>0</v>
      </c>
      <c r="U1107" s="39"/>
      <c r="V1107" s="39"/>
      <c r="W1107" s="39"/>
      <c r="X1107" s="39"/>
      <c r="Y1107" s="39"/>
      <c r="Z1107" s="39"/>
      <c r="AA1107" s="39"/>
      <c r="AB1107" s="39"/>
      <c r="AC1107" s="39"/>
      <c r="AD1107" s="39"/>
      <c r="AE1107" s="39"/>
      <c r="AR1107" s="240" t="s">
        <v>357</v>
      </c>
      <c r="AT1107" s="240" t="s">
        <v>352</v>
      </c>
      <c r="AU1107" s="240" t="s">
        <v>86</v>
      </c>
      <c r="AY1107" s="18" t="s">
        <v>350</v>
      </c>
      <c r="BE1107" s="241">
        <f>IF(N1107="základní",J1107,0)</f>
        <v>0</v>
      </c>
      <c r="BF1107" s="241">
        <f>IF(N1107="snížená",J1107,0)</f>
        <v>0</v>
      </c>
      <c r="BG1107" s="241">
        <f>IF(N1107="zákl. přenesená",J1107,0)</f>
        <v>0</v>
      </c>
      <c r="BH1107" s="241">
        <f>IF(N1107="sníž. přenesená",J1107,0)</f>
        <v>0</v>
      </c>
      <c r="BI1107" s="241">
        <f>IF(N1107="nulová",J1107,0)</f>
        <v>0</v>
      </c>
      <c r="BJ1107" s="18" t="s">
        <v>84</v>
      </c>
      <c r="BK1107" s="241">
        <f>ROUND(I1107*H1107,2)</f>
        <v>0</v>
      </c>
      <c r="BL1107" s="18" t="s">
        <v>357</v>
      </c>
      <c r="BM1107" s="240" t="s">
        <v>2339</v>
      </c>
    </row>
    <row r="1108" s="2" customFormat="1">
      <c r="A1108" s="39"/>
      <c r="B1108" s="40"/>
      <c r="C1108" s="41"/>
      <c r="D1108" s="242" t="s">
        <v>359</v>
      </c>
      <c r="E1108" s="41"/>
      <c r="F1108" s="243" t="s">
        <v>2340</v>
      </c>
      <c r="G1108" s="41"/>
      <c r="H1108" s="41"/>
      <c r="I1108" s="244"/>
      <c r="J1108" s="41"/>
      <c r="K1108" s="41"/>
      <c r="L1108" s="45"/>
      <c r="M1108" s="245"/>
      <c r="N1108" s="246"/>
      <c r="O1108" s="92"/>
      <c r="P1108" s="92"/>
      <c r="Q1108" s="92"/>
      <c r="R1108" s="92"/>
      <c r="S1108" s="92"/>
      <c r="T1108" s="93"/>
      <c r="U1108" s="39"/>
      <c r="V1108" s="39"/>
      <c r="W1108" s="39"/>
      <c r="X1108" s="39"/>
      <c r="Y1108" s="39"/>
      <c r="Z1108" s="39"/>
      <c r="AA1108" s="39"/>
      <c r="AB1108" s="39"/>
      <c r="AC1108" s="39"/>
      <c r="AD1108" s="39"/>
      <c r="AE1108" s="39"/>
      <c r="AT1108" s="18" t="s">
        <v>359</v>
      </c>
      <c r="AU1108" s="18" t="s">
        <v>86</v>
      </c>
    </row>
    <row r="1109" s="13" customFormat="1">
      <c r="A1109" s="13"/>
      <c r="B1109" s="247"/>
      <c r="C1109" s="248"/>
      <c r="D1109" s="242" t="s">
        <v>361</v>
      </c>
      <c r="E1109" s="249" t="s">
        <v>1</v>
      </c>
      <c r="F1109" s="250" t="s">
        <v>1119</v>
      </c>
      <c r="G1109" s="248"/>
      <c r="H1109" s="251">
        <v>2894</v>
      </c>
      <c r="I1109" s="252"/>
      <c r="J1109" s="248"/>
      <c r="K1109" s="248"/>
      <c r="L1109" s="253"/>
      <c r="M1109" s="254"/>
      <c r="N1109" s="255"/>
      <c r="O1109" s="255"/>
      <c r="P1109" s="255"/>
      <c r="Q1109" s="255"/>
      <c r="R1109" s="255"/>
      <c r="S1109" s="255"/>
      <c r="T1109" s="256"/>
      <c r="U1109" s="13"/>
      <c r="V1109" s="13"/>
      <c r="W1109" s="13"/>
      <c r="X1109" s="13"/>
      <c r="Y1109" s="13"/>
      <c r="Z1109" s="13"/>
      <c r="AA1109" s="13"/>
      <c r="AB1109" s="13"/>
      <c r="AC1109" s="13"/>
      <c r="AD1109" s="13"/>
      <c r="AE1109" s="13"/>
      <c r="AT1109" s="257" t="s">
        <v>361</v>
      </c>
      <c r="AU1109" s="257" t="s">
        <v>86</v>
      </c>
      <c r="AV1109" s="13" t="s">
        <v>86</v>
      </c>
      <c r="AW1109" s="13" t="s">
        <v>32</v>
      </c>
      <c r="AX1109" s="13" t="s">
        <v>84</v>
      </c>
      <c r="AY1109" s="257" t="s">
        <v>350</v>
      </c>
    </row>
    <row r="1110" s="2" customFormat="1" ht="24.15" customHeight="1">
      <c r="A1110" s="39"/>
      <c r="B1110" s="40"/>
      <c r="C1110" s="229" t="s">
        <v>2341</v>
      </c>
      <c r="D1110" s="229" t="s">
        <v>352</v>
      </c>
      <c r="E1110" s="230" t="s">
        <v>2342</v>
      </c>
      <c r="F1110" s="231" t="s">
        <v>2343</v>
      </c>
      <c r="G1110" s="232" t="s">
        <v>374</v>
      </c>
      <c r="H1110" s="233">
        <v>5098.1220000000003</v>
      </c>
      <c r="I1110" s="234"/>
      <c r="J1110" s="235">
        <f>ROUND(I1110*H1110,2)</f>
        <v>0</v>
      </c>
      <c r="K1110" s="231" t="s">
        <v>385</v>
      </c>
      <c r="L1110" s="45"/>
      <c r="M1110" s="236" t="s">
        <v>1</v>
      </c>
      <c r="N1110" s="237" t="s">
        <v>41</v>
      </c>
      <c r="O1110" s="92"/>
      <c r="P1110" s="238">
        <f>O1110*H1110</f>
        <v>0</v>
      </c>
      <c r="Q1110" s="238">
        <v>0</v>
      </c>
      <c r="R1110" s="238">
        <f>Q1110*H1110</f>
        <v>0</v>
      </c>
      <c r="S1110" s="238">
        <v>0</v>
      </c>
      <c r="T1110" s="239">
        <f>S1110*H1110</f>
        <v>0</v>
      </c>
      <c r="U1110" s="39"/>
      <c r="V1110" s="39"/>
      <c r="W1110" s="39"/>
      <c r="X1110" s="39"/>
      <c r="Y1110" s="39"/>
      <c r="Z1110" s="39"/>
      <c r="AA1110" s="39"/>
      <c r="AB1110" s="39"/>
      <c r="AC1110" s="39"/>
      <c r="AD1110" s="39"/>
      <c r="AE1110" s="39"/>
      <c r="AR1110" s="240" t="s">
        <v>357</v>
      </c>
      <c r="AT1110" s="240" t="s">
        <v>352</v>
      </c>
      <c r="AU1110" s="240" t="s">
        <v>86</v>
      </c>
      <c r="AY1110" s="18" t="s">
        <v>350</v>
      </c>
      <c r="BE1110" s="241">
        <f>IF(N1110="základní",J1110,0)</f>
        <v>0</v>
      </c>
      <c r="BF1110" s="241">
        <f>IF(N1110="snížená",J1110,0)</f>
        <v>0</v>
      </c>
      <c r="BG1110" s="241">
        <f>IF(N1110="zákl. přenesená",J1110,0)</f>
        <v>0</v>
      </c>
      <c r="BH1110" s="241">
        <f>IF(N1110="sníž. přenesená",J1110,0)</f>
        <v>0</v>
      </c>
      <c r="BI1110" s="241">
        <f>IF(N1110="nulová",J1110,0)</f>
        <v>0</v>
      </c>
      <c r="BJ1110" s="18" t="s">
        <v>84</v>
      </c>
      <c r="BK1110" s="241">
        <f>ROUND(I1110*H1110,2)</f>
        <v>0</v>
      </c>
      <c r="BL1110" s="18" t="s">
        <v>357</v>
      </c>
      <c r="BM1110" s="240" t="s">
        <v>2344</v>
      </c>
    </row>
    <row r="1111" s="2" customFormat="1">
      <c r="A1111" s="39"/>
      <c r="B1111" s="40"/>
      <c r="C1111" s="41"/>
      <c r="D1111" s="242" t="s">
        <v>359</v>
      </c>
      <c r="E1111" s="41"/>
      <c r="F1111" s="243" t="s">
        <v>2345</v>
      </c>
      <c r="G1111" s="41"/>
      <c r="H1111" s="41"/>
      <c r="I1111" s="244"/>
      <c r="J1111" s="41"/>
      <c r="K1111" s="41"/>
      <c r="L1111" s="45"/>
      <c r="M1111" s="245"/>
      <c r="N1111" s="246"/>
      <c r="O1111" s="92"/>
      <c r="P1111" s="92"/>
      <c r="Q1111" s="92"/>
      <c r="R1111" s="92"/>
      <c r="S1111" s="92"/>
      <c r="T1111" s="93"/>
      <c r="U1111" s="39"/>
      <c r="V1111" s="39"/>
      <c r="W1111" s="39"/>
      <c r="X1111" s="39"/>
      <c r="Y1111" s="39"/>
      <c r="Z1111" s="39"/>
      <c r="AA1111" s="39"/>
      <c r="AB1111" s="39"/>
      <c r="AC1111" s="39"/>
      <c r="AD1111" s="39"/>
      <c r="AE1111" s="39"/>
      <c r="AT1111" s="18" t="s">
        <v>359</v>
      </c>
      <c r="AU1111" s="18" t="s">
        <v>86</v>
      </c>
    </row>
    <row r="1112" s="13" customFormat="1">
      <c r="A1112" s="13"/>
      <c r="B1112" s="247"/>
      <c r="C1112" s="248"/>
      <c r="D1112" s="242" t="s">
        <v>361</v>
      </c>
      <c r="E1112" s="249" t="s">
        <v>1</v>
      </c>
      <c r="F1112" s="250" t="s">
        <v>2346</v>
      </c>
      <c r="G1112" s="248"/>
      <c r="H1112" s="251">
        <v>221.08000000000001</v>
      </c>
      <c r="I1112" s="252"/>
      <c r="J1112" s="248"/>
      <c r="K1112" s="248"/>
      <c r="L1112" s="253"/>
      <c r="M1112" s="254"/>
      <c r="N1112" s="255"/>
      <c r="O1112" s="255"/>
      <c r="P1112" s="255"/>
      <c r="Q1112" s="255"/>
      <c r="R1112" s="255"/>
      <c r="S1112" s="255"/>
      <c r="T1112" s="256"/>
      <c r="U1112" s="13"/>
      <c r="V1112" s="13"/>
      <c r="W1112" s="13"/>
      <c r="X1112" s="13"/>
      <c r="Y1112" s="13"/>
      <c r="Z1112" s="13"/>
      <c r="AA1112" s="13"/>
      <c r="AB1112" s="13"/>
      <c r="AC1112" s="13"/>
      <c r="AD1112" s="13"/>
      <c r="AE1112" s="13"/>
      <c r="AT1112" s="257" t="s">
        <v>361</v>
      </c>
      <c r="AU1112" s="257" t="s">
        <v>86</v>
      </c>
      <c r="AV1112" s="13" t="s">
        <v>86</v>
      </c>
      <c r="AW1112" s="13" t="s">
        <v>32</v>
      </c>
      <c r="AX1112" s="13" t="s">
        <v>76</v>
      </c>
      <c r="AY1112" s="257" t="s">
        <v>350</v>
      </c>
    </row>
    <row r="1113" s="13" customFormat="1">
      <c r="A1113" s="13"/>
      <c r="B1113" s="247"/>
      <c r="C1113" s="248"/>
      <c r="D1113" s="242" t="s">
        <v>361</v>
      </c>
      <c r="E1113" s="249" t="s">
        <v>1</v>
      </c>
      <c r="F1113" s="250" t="s">
        <v>2347</v>
      </c>
      <c r="G1113" s="248"/>
      <c r="H1113" s="251">
        <v>1058.04</v>
      </c>
      <c r="I1113" s="252"/>
      <c r="J1113" s="248"/>
      <c r="K1113" s="248"/>
      <c r="L1113" s="253"/>
      <c r="M1113" s="254"/>
      <c r="N1113" s="255"/>
      <c r="O1113" s="255"/>
      <c r="P1113" s="255"/>
      <c r="Q1113" s="255"/>
      <c r="R1113" s="255"/>
      <c r="S1113" s="255"/>
      <c r="T1113" s="256"/>
      <c r="U1113" s="13"/>
      <c r="V1113" s="13"/>
      <c r="W1113" s="13"/>
      <c r="X1113" s="13"/>
      <c r="Y1113" s="13"/>
      <c r="Z1113" s="13"/>
      <c r="AA1113" s="13"/>
      <c r="AB1113" s="13"/>
      <c r="AC1113" s="13"/>
      <c r="AD1113" s="13"/>
      <c r="AE1113" s="13"/>
      <c r="AT1113" s="257" t="s">
        <v>361</v>
      </c>
      <c r="AU1113" s="257" t="s">
        <v>86</v>
      </c>
      <c r="AV1113" s="13" t="s">
        <v>86</v>
      </c>
      <c r="AW1113" s="13" t="s">
        <v>32</v>
      </c>
      <c r="AX1113" s="13" t="s">
        <v>76</v>
      </c>
      <c r="AY1113" s="257" t="s">
        <v>350</v>
      </c>
    </row>
    <row r="1114" s="13" customFormat="1">
      <c r="A1114" s="13"/>
      <c r="B1114" s="247"/>
      <c r="C1114" s="248"/>
      <c r="D1114" s="242" t="s">
        <v>361</v>
      </c>
      <c r="E1114" s="249" t="s">
        <v>1</v>
      </c>
      <c r="F1114" s="250" t="s">
        <v>2348</v>
      </c>
      <c r="G1114" s="248"/>
      <c r="H1114" s="251">
        <v>106.44</v>
      </c>
      <c r="I1114" s="252"/>
      <c r="J1114" s="248"/>
      <c r="K1114" s="248"/>
      <c r="L1114" s="253"/>
      <c r="M1114" s="254"/>
      <c r="N1114" s="255"/>
      <c r="O1114" s="255"/>
      <c r="P1114" s="255"/>
      <c r="Q1114" s="255"/>
      <c r="R1114" s="255"/>
      <c r="S1114" s="255"/>
      <c r="T1114" s="256"/>
      <c r="U1114" s="13"/>
      <c r="V1114" s="13"/>
      <c r="W1114" s="13"/>
      <c r="X1114" s="13"/>
      <c r="Y1114" s="13"/>
      <c r="Z1114" s="13"/>
      <c r="AA1114" s="13"/>
      <c r="AB1114" s="13"/>
      <c r="AC1114" s="13"/>
      <c r="AD1114" s="13"/>
      <c r="AE1114" s="13"/>
      <c r="AT1114" s="257" t="s">
        <v>361</v>
      </c>
      <c r="AU1114" s="257" t="s">
        <v>86</v>
      </c>
      <c r="AV1114" s="13" t="s">
        <v>86</v>
      </c>
      <c r="AW1114" s="13" t="s">
        <v>32</v>
      </c>
      <c r="AX1114" s="13" t="s">
        <v>76</v>
      </c>
      <c r="AY1114" s="257" t="s">
        <v>350</v>
      </c>
    </row>
    <row r="1115" s="13" customFormat="1">
      <c r="A1115" s="13"/>
      <c r="B1115" s="247"/>
      <c r="C1115" s="248"/>
      <c r="D1115" s="242" t="s">
        <v>361</v>
      </c>
      <c r="E1115" s="249" t="s">
        <v>1</v>
      </c>
      <c r="F1115" s="250" t="s">
        <v>2349</v>
      </c>
      <c r="G1115" s="248"/>
      <c r="H1115" s="251">
        <v>29.52</v>
      </c>
      <c r="I1115" s="252"/>
      <c r="J1115" s="248"/>
      <c r="K1115" s="248"/>
      <c r="L1115" s="253"/>
      <c r="M1115" s="254"/>
      <c r="N1115" s="255"/>
      <c r="O1115" s="255"/>
      <c r="P1115" s="255"/>
      <c r="Q1115" s="255"/>
      <c r="R1115" s="255"/>
      <c r="S1115" s="255"/>
      <c r="T1115" s="256"/>
      <c r="U1115" s="13"/>
      <c r="V1115" s="13"/>
      <c r="W1115" s="13"/>
      <c r="X1115" s="13"/>
      <c r="Y1115" s="13"/>
      <c r="Z1115" s="13"/>
      <c r="AA1115" s="13"/>
      <c r="AB1115" s="13"/>
      <c r="AC1115" s="13"/>
      <c r="AD1115" s="13"/>
      <c r="AE1115" s="13"/>
      <c r="AT1115" s="257" t="s">
        <v>361</v>
      </c>
      <c r="AU1115" s="257" t="s">
        <v>86</v>
      </c>
      <c r="AV1115" s="13" t="s">
        <v>86</v>
      </c>
      <c r="AW1115" s="13" t="s">
        <v>32</v>
      </c>
      <c r="AX1115" s="13" t="s">
        <v>76</v>
      </c>
      <c r="AY1115" s="257" t="s">
        <v>350</v>
      </c>
    </row>
    <row r="1116" s="13" customFormat="1">
      <c r="A1116" s="13"/>
      <c r="B1116" s="247"/>
      <c r="C1116" s="248"/>
      <c r="D1116" s="242" t="s">
        <v>361</v>
      </c>
      <c r="E1116" s="249" t="s">
        <v>1</v>
      </c>
      <c r="F1116" s="250" t="s">
        <v>2350</v>
      </c>
      <c r="G1116" s="248"/>
      <c r="H1116" s="251">
        <v>24.579999999999998</v>
      </c>
      <c r="I1116" s="252"/>
      <c r="J1116" s="248"/>
      <c r="K1116" s="248"/>
      <c r="L1116" s="253"/>
      <c r="M1116" s="254"/>
      <c r="N1116" s="255"/>
      <c r="O1116" s="255"/>
      <c r="P1116" s="255"/>
      <c r="Q1116" s="255"/>
      <c r="R1116" s="255"/>
      <c r="S1116" s="255"/>
      <c r="T1116" s="256"/>
      <c r="U1116" s="13"/>
      <c r="V1116" s="13"/>
      <c r="W1116" s="13"/>
      <c r="X1116" s="13"/>
      <c r="Y1116" s="13"/>
      <c r="Z1116" s="13"/>
      <c r="AA1116" s="13"/>
      <c r="AB1116" s="13"/>
      <c r="AC1116" s="13"/>
      <c r="AD1116" s="13"/>
      <c r="AE1116" s="13"/>
      <c r="AT1116" s="257" t="s">
        <v>361</v>
      </c>
      <c r="AU1116" s="257" t="s">
        <v>86</v>
      </c>
      <c r="AV1116" s="13" t="s">
        <v>86</v>
      </c>
      <c r="AW1116" s="13" t="s">
        <v>32</v>
      </c>
      <c r="AX1116" s="13" t="s">
        <v>76</v>
      </c>
      <c r="AY1116" s="257" t="s">
        <v>350</v>
      </c>
    </row>
    <row r="1117" s="13" customFormat="1">
      <c r="A1117" s="13"/>
      <c r="B1117" s="247"/>
      <c r="C1117" s="248"/>
      <c r="D1117" s="242" t="s">
        <v>361</v>
      </c>
      <c r="E1117" s="249" t="s">
        <v>1</v>
      </c>
      <c r="F1117" s="250" t="s">
        <v>2351</v>
      </c>
      <c r="G1117" s="248"/>
      <c r="H1117" s="251">
        <v>55.520000000000003</v>
      </c>
      <c r="I1117" s="252"/>
      <c r="J1117" s="248"/>
      <c r="K1117" s="248"/>
      <c r="L1117" s="253"/>
      <c r="M1117" s="254"/>
      <c r="N1117" s="255"/>
      <c r="O1117" s="255"/>
      <c r="P1117" s="255"/>
      <c r="Q1117" s="255"/>
      <c r="R1117" s="255"/>
      <c r="S1117" s="255"/>
      <c r="T1117" s="256"/>
      <c r="U1117" s="13"/>
      <c r="V1117" s="13"/>
      <c r="W1117" s="13"/>
      <c r="X1117" s="13"/>
      <c r="Y1117" s="13"/>
      <c r="Z1117" s="13"/>
      <c r="AA1117" s="13"/>
      <c r="AB1117" s="13"/>
      <c r="AC1117" s="13"/>
      <c r="AD1117" s="13"/>
      <c r="AE1117" s="13"/>
      <c r="AT1117" s="257" t="s">
        <v>361</v>
      </c>
      <c r="AU1117" s="257" t="s">
        <v>86</v>
      </c>
      <c r="AV1117" s="13" t="s">
        <v>86</v>
      </c>
      <c r="AW1117" s="13" t="s">
        <v>32</v>
      </c>
      <c r="AX1117" s="13" t="s">
        <v>76</v>
      </c>
      <c r="AY1117" s="257" t="s">
        <v>350</v>
      </c>
    </row>
    <row r="1118" s="13" customFormat="1">
      <c r="A1118" s="13"/>
      <c r="B1118" s="247"/>
      <c r="C1118" s="248"/>
      <c r="D1118" s="242" t="s">
        <v>361</v>
      </c>
      <c r="E1118" s="249" t="s">
        <v>1</v>
      </c>
      <c r="F1118" s="250" t="s">
        <v>2352</v>
      </c>
      <c r="G1118" s="248"/>
      <c r="H1118" s="251">
        <v>38.700000000000003</v>
      </c>
      <c r="I1118" s="252"/>
      <c r="J1118" s="248"/>
      <c r="K1118" s="248"/>
      <c r="L1118" s="253"/>
      <c r="M1118" s="254"/>
      <c r="N1118" s="255"/>
      <c r="O1118" s="255"/>
      <c r="P1118" s="255"/>
      <c r="Q1118" s="255"/>
      <c r="R1118" s="255"/>
      <c r="S1118" s="255"/>
      <c r="T1118" s="256"/>
      <c r="U1118" s="13"/>
      <c r="V1118" s="13"/>
      <c r="W1118" s="13"/>
      <c r="X1118" s="13"/>
      <c r="Y1118" s="13"/>
      <c r="Z1118" s="13"/>
      <c r="AA1118" s="13"/>
      <c r="AB1118" s="13"/>
      <c r="AC1118" s="13"/>
      <c r="AD1118" s="13"/>
      <c r="AE1118" s="13"/>
      <c r="AT1118" s="257" t="s">
        <v>361</v>
      </c>
      <c r="AU1118" s="257" t="s">
        <v>86</v>
      </c>
      <c r="AV1118" s="13" t="s">
        <v>86</v>
      </c>
      <c r="AW1118" s="13" t="s">
        <v>32</v>
      </c>
      <c r="AX1118" s="13" t="s">
        <v>76</v>
      </c>
      <c r="AY1118" s="257" t="s">
        <v>350</v>
      </c>
    </row>
    <row r="1119" s="13" customFormat="1">
      <c r="A1119" s="13"/>
      <c r="B1119" s="247"/>
      <c r="C1119" s="248"/>
      <c r="D1119" s="242" t="s">
        <v>361</v>
      </c>
      <c r="E1119" s="249" t="s">
        <v>1</v>
      </c>
      <c r="F1119" s="250" t="s">
        <v>2353</v>
      </c>
      <c r="G1119" s="248"/>
      <c r="H1119" s="251">
        <v>601.76800000000003</v>
      </c>
      <c r="I1119" s="252"/>
      <c r="J1119" s="248"/>
      <c r="K1119" s="248"/>
      <c r="L1119" s="253"/>
      <c r="M1119" s="254"/>
      <c r="N1119" s="255"/>
      <c r="O1119" s="255"/>
      <c r="P1119" s="255"/>
      <c r="Q1119" s="255"/>
      <c r="R1119" s="255"/>
      <c r="S1119" s="255"/>
      <c r="T1119" s="256"/>
      <c r="U1119" s="13"/>
      <c r="V1119" s="13"/>
      <c r="W1119" s="13"/>
      <c r="X1119" s="13"/>
      <c r="Y1119" s="13"/>
      <c r="Z1119" s="13"/>
      <c r="AA1119" s="13"/>
      <c r="AB1119" s="13"/>
      <c r="AC1119" s="13"/>
      <c r="AD1119" s="13"/>
      <c r="AE1119" s="13"/>
      <c r="AT1119" s="257" t="s">
        <v>361</v>
      </c>
      <c r="AU1119" s="257" t="s">
        <v>86</v>
      </c>
      <c r="AV1119" s="13" t="s">
        <v>86</v>
      </c>
      <c r="AW1119" s="13" t="s">
        <v>32</v>
      </c>
      <c r="AX1119" s="13" t="s">
        <v>76</v>
      </c>
      <c r="AY1119" s="257" t="s">
        <v>350</v>
      </c>
    </row>
    <row r="1120" s="13" customFormat="1">
      <c r="A1120" s="13"/>
      <c r="B1120" s="247"/>
      <c r="C1120" s="248"/>
      <c r="D1120" s="242" t="s">
        <v>361</v>
      </c>
      <c r="E1120" s="249" t="s">
        <v>1</v>
      </c>
      <c r="F1120" s="250" t="s">
        <v>2354</v>
      </c>
      <c r="G1120" s="248"/>
      <c r="H1120" s="251">
        <v>1179.02</v>
      </c>
      <c r="I1120" s="252"/>
      <c r="J1120" s="248"/>
      <c r="K1120" s="248"/>
      <c r="L1120" s="253"/>
      <c r="M1120" s="254"/>
      <c r="N1120" s="255"/>
      <c r="O1120" s="255"/>
      <c r="P1120" s="255"/>
      <c r="Q1120" s="255"/>
      <c r="R1120" s="255"/>
      <c r="S1120" s="255"/>
      <c r="T1120" s="256"/>
      <c r="U1120" s="13"/>
      <c r="V1120" s="13"/>
      <c r="W1120" s="13"/>
      <c r="X1120" s="13"/>
      <c r="Y1120" s="13"/>
      <c r="Z1120" s="13"/>
      <c r="AA1120" s="13"/>
      <c r="AB1120" s="13"/>
      <c r="AC1120" s="13"/>
      <c r="AD1120" s="13"/>
      <c r="AE1120" s="13"/>
      <c r="AT1120" s="257" t="s">
        <v>361</v>
      </c>
      <c r="AU1120" s="257" t="s">
        <v>86</v>
      </c>
      <c r="AV1120" s="13" t="s">
        <v>86</v>
      </c>
      <c r="AW1120" s="13" t="s">
        <v>32</v>
      </c>
      <c r="AX1120" s="13" t="s">
        <v>76</v>
      </c>
      <c r="AY1120" s="257" t="s">
        <v>350</v>
      </c>
    </row>
    <row r="1121" s="13" customFormat="1">
      <c r="A1121" s="13"/>
      <c r="B1121" s="247"/>
      <c r="C1121" s="248"/>
      <c r="D1121" s="242" t="s">
        <v>361</v>
      </c>
      <c r="E1121" s="249" t="s">
        <v>1</v>
      </c>
      <c r="F1121" s="250" t="s">
        <v>2355</v>
      </c>
      <c r="G1121" s="248"/>
      <c r="H1121" s="251">
        <v>1267.9939999999999</v>
      </c>
      <c r="I1121" s="252"/>
      <c r="J1121" s="248"/>
      <c r="K1121" s="248"/>
      <c r="L1121" s="253"/>
      <c r="M1121" s="254"/>
      <c r="N1121" s="255"/>
      <c r="O1121" s="255"/>
      <c r="P1121" s="255"/>
      <c r="Q1121" s="255"/>
      <c r="R1121" s="255"/>
      <c r="S1121" s="255"/>
      <c r="T1121" s="256"/>
      <c r="U1121" s="13"/>
      <c r="V1121" s="13"/>
      <c r="W1121" s="13"/>
      <c r="X1121" s="13"/>
      <c r="Y1121" s="13"/>
      <c r="Z1121" s="13"/>
      <c r="AA1121" s="13"/>
      <c r="AB1121" s="13"/>
      <c r="AC1121" s="13"/>
      <c r="AD1121" s="13"/>
      <c r="AE1121" s="13"/>
      <c r="AT1121" s="257" t="s">
        <v>361</v>
      </c>
      <c r="AU1121" s="257" t="s">
        <v>86</v>
      </c>
      <c r="AV1121" s="13" t="s">
        <v>86</v>
      </c>
      <c r="AW1121" s="13" t="s">
        <v>32</v>
      </c>
      <c r="AX1121" s="13" t="s">
        <v>76</v>
      </c>
      <c r="AY1121" s="257" t="s">
        <v>350</v>
      </c>
    </row>
    <row r="1122" s="13" customFormat="1">
      <c r="A1122" s="13"/>
      <c r="B1122" s="247"/>
      <c r="C1122" s="248"/>
      <c r="D1122" s="242" t="s">
        <v>361</v>
      </c>
      <c r="E1122" s="249" t="s">
        <v>1</v>
      </c>
      <c r="F1122" s="250" t="s">
        <v>2356</v>
      </c>
      <c r="G1122" s="248"/>
      <c r="H1122" s="251">
        <v>515.46000000000004</v>
      </c>
      <c r="I1122" s="252"/>
      <c r="J1122" s="248"/>
      <c r="K1122" s="248"/>
      <c r="L1122" s="253"/>
      <c r="M1122" s="254"/>
      <c r="N1122" s="255"/>
      <c r="O1122" s="255"/>
      <c r="P1122" s="255"/>
      <c r="Q1122" s="255"/>
      <c r="R1122" s="255"/>
      <c r="S1122" s="255"/>
      <c r="T1122" s="256"/>
      <c r="U1122" s="13"/>
      <c r="V1122" s="13"/>
      <c r="W1122" s="13"/>
      <c r="X1122" s="13"/>
      <c r="Y1122" s="13"/>
      <c r="Z1122" s="13"/>
      <c r="AA1122" s="13"/>
      <c r="AB1122" s="13"/>
      <c r="AC1122" s="13"/>
      <c r="AD1122" s="13"/>
      <c r="AE1122" s="13"/>
      <c r="AT1122" s="257" t="s">
        <v>361</v>
      </c>
      <c r="AU1122" s="257" t="s">
        <v>86</v>
      </c>
      <c r="AV1122" s="13" t="s">
        <v>86</v>
      </c>
      <c r="AW1122" s="13" t="s">
        <v>32</v>
      </c>
      <c r="AX1122" s="13" t="s">
        <v>76</v>
      </c>
      <c r="AY1122" s="257" t="s">
        <v>350</v>
      </c>
    </row>
    <row r="1123" s="14" customFormat="1">
      <c r="A1123" s="14"/>
      <c r="B1123" s="258"/>
      <c r="C1123" s="259"/>
      <c r="D1123" s="242" t="s">
        <v>361</v>
      </c>
      <c r="E1123" s="260" t="s">
        <v>1117</v>
      </c>
      <c r="F1123" s="261" t="s">
        <v>364</v>
      </c>
      <c r="G1123" s="259"/>
      <c r="H1123" s="262">
        <v>5098.1220000000003</v>
      </c>
      <c r="I1123" s="263"/>
      <c r="J1123" s="259"/>
      <c r="K1123" s="259"/>
      <c r="L1123" s="264"/>
      <c r="M1123" s="265"/>
      <c r="N1123" s="266"/>
      <c r="O1123" s="266"/>
      <c r="P1123" s="266"/>
      <c r="Q1123" s="266"/>
      <c r="R1123" s="266"/>
      <c r="S1123" s="266"/>
      <c r="T1123" s="267"/>
      <c r="U1123" s="14"/>
      <c r="V1123" s="14"/>
      <c r="W1123" s="14"/>
      <c r="X1123" s="14"/>
      <c r="Y1123" s="14"/>
      <c r="Z1123" s="14"/>
      <c r="AA1123" s="14"/>
      <c r="AB1123" s="14"/>
      <c r="AC1123" s="14"/>
      <c r="AD1123" s="14"/>
      <c r="AE1123" s="14"/>
      <c r="AT1123" s="268" t="s">
        <v>361</v>
      </c>
      <c r="AU1123" s="268" t="s">
        <v>86</v>
      </c>
      <c r="AV1123" s="14" t="s">
        <v>357</v>
      </c>
      <c r="AW1123" s="14" t="s">
        <v>32</v>
      </c>
      <c r="AX1123" s="14" t="s">
        <v>84</v>
      </c>
      <c r="AY1123" s="268" t="s">
        <v>350</v>
      </c>
    </row>
    <row r="1124" s="2" customFormat="1" ht="37.8" customHeight="1">
      <c r="A1124" s="39"/>
      <c r="B1124" s="40"/>
      <c r="C1124" s="229" t="s">
        <v>2357</v>
      </c>
      <c r="D1124" s="229" t="s">
        <v>352</v>
      </c>
      <c r="E1124" s="230" t="s">
        <v>2358</v>
      </c>
      <c r="F1124" s="231" t="s">
        <v>2359</v>
      </c>
      <c r="G1124" s="232" t="s">
        <v>374</v>
      </c>
      <c r="H1124" s="233">
        <v>5098.1220000000003</v>
      </c>
      <c r="I1124" s="234"/>
      <c r="J1124" s="235">
        <f>ROUND(I1124*H1124,2)</f>
        <v>0</v>
      </c>
      <c r="K1124" s="231" t="s">
        <v>1</v>
      </c>
      <c r="L1124" s="45"/>
      <c r="M1124" s="236" t="s">
        <v>1</v>
      </c>
      <c r="N1124" s="237" t="s">
        <v>41</v>
      </c>
      <c r="O1124" s="92"/>
      <c r="P1124" s="238">
        <f>O1124*H1124</f>
        <v>0</v>
      </c>
      <c r="Q1124" s="238">
        <v>0</v>
      </c>
      <c r="R1124" s="238">
        <f>Q1124*H1124</f>
        <v>0</v>
      </c>
      <c r="S1124" s="238">
        <v>0</v>
      </c>
      <c r="T1124" s="239">
        <f>S1124*H1124</f>
        <v>0</v>
      </c>
      <c r="U1124" s="39"/>
      <c r="V1124" s="39"/>
      <c r="W1124" s="39"/>
      <c r="X1124" s="39"/>
      <c r="Y1124" s="39"/>
      <c r="Z1124" s="39"/>
      <c r="AA1124" s="39"/>
      <c r="AB1124" s="39"/>
      <c r="AC1124" s="39"/>
      <c r="AD1124" s="39"/>
      <c r="AE1124" s="39"/>
      <c r="AR1124" s="240" t="s">
        <v>357</v>
      </c>
      <c r="AT1124" s="240" t="s">
        <v>352</v>
      </c>
      <c r="AU1124" s="240" t="s">
        <v>86</v>
      </c>
      <c r="AY1124" s="18" t="s">
        <v>350</v>
      </c>
      <c r="BE1124" s="241">
        <f>IF(N1124="základní",J1124,0)</f>
        <v>0</v>
      </c>
      <c r="BF1124" s="241">
        <f>IF(N1124="snížená",J1124,0)</f>
        <v>0</v>
      </c>
      <c r="BG1124" s="241">
        <f>IF(N1124="zákl. přenesená",J1124,0)</f>
        <v>0</v>
      </c>
      <c r="BH1124" s="241">
        <f>IF(N1124="sníž. přenesená",J1124,0)</f>
        <v>0</v>
      </c>
      <c r="BI1124" s="241">
        <f>IF(N1124="nulová",J1124,0)</f>
        <v>0</v>
      </c>
      <c r="BJ1124" s="18" t="s">
        <v>84</v>
      </c>
      <c r="BK1124" s="241">
        <f>ROUND(I1124*H1124,2)</f>
        <v>0</v>
      </c>
      <c r="BL1124" s="18" t="s">
        <v>357</v>
      </c>
      <c r="BM1124" s="240" t="s">
        <v>2360</v>
      </c>
    </row>
    <row r="1125" s="2" customFormat="1">
      <c r="A1125" s="39"/>
      <c r="B1125" s="40"/>
      <c r="C1125" s="41"/>
      <c r="D1125" s="242" t="s">
        <v>359</v>
      </c>
      <c r="E1125" s="41"/>
      <c r="F1125" s="243" t="s">
        <v>2361</v>
      </c>
      <c r="G1125" s="41"/>
      <c r="H1125" s="41"/>
      <c r="I1125" s="244"/>
      <c r="J1125" s="41"/>
      <c r="K1125" s="41"/>
      <c r="L1125" s="45"/>
      <c r="M1125" s="245"/>
      <c r="N1125" s="246"/>
      <c r="O1125" s="92"/>
      <c r="P1125" s="92"/>
      <c r="Q1125" s="92"/>
      <c r="R1125" s="92"/>
      <c r="S1125" s="92"/>
      <c r="T1125" s="93"/>
      <c r="U1125" s="39"/>
      <c r="V1125" s="39"/>
      <c r="W1125" s="39"/>
      <c r="X1125" s="39"/>
      <c r="Y1125" s="39"/>
      <c r="Z1125" s="39"/>
      <c r="AA1125" s="39"/>
      <c r="AB1125" s="39"/>
      <c r="AC1125" s="39"/>
      <c r="AD1125" s="39"/>
      <c r="AE1125" s="39"/>
      <c r="AT1125" s="18" t="s">
        <v>359</v>
      </c>
      <c r="AU1125" s="18" t="s">
        <v>86</v>
      </c>
    </row>
    <row r="1126" s="13" customFormat="1">
      <c r="A1126" s="13"/>
      <c r="B1126" s="247"/>
      <c r="C1126" s="248"/>
      <c r="D1126" s="242" t="s">
        <v>361</v>
      </c>
      <c r="E1126" s="249" t="s">
        <v>1</v>
      </c>
      <c r="F1126" s="250" t="s">
        <v>1117</v>
      </c>
      <c r="G1126" s="248"/>
      <c r="H1126" s="251">
        <v>5098.1220000000003</v>
      </c>
      <c r="I1126" s="252"/>
      <c r="J1126" s="248"/>
      <c r="K1126" s="248"/>
      <c r="L1126" s="253"/>
      <c r="M1126" s="254"/>
      <c r="N1126" s="255"/>
      <c r="O1126" s="255"/>
      <c r="P1126" s="255"/>
      <c r="Q1126" s="255"/>
      <c r="R1126" s="255"/>
      <c r="S1126" s="255"/>
      <c r="T1126" s="256"/>
      <c r="U1126" s="13"/>
      <c r="V1126" s="13"/>
      <c r="W1126" s="13"/>
      <c r="X1126" s="13"/>
      <c r="Y1126" s="13"/>
      <c r="Z1126" s="13"/>
      <c r="AA1126" s="13"/>
      <c r="AB1126" s="13"/>
      <c r="AC1126" s="13"/>
      <c r="AD1126" s="13"/>
      <c r="AE1126" s="13"/>
      <c r="AT1126" s="257" t="s">
        <v>361</v>
      </c>
      <c r="AU1126" s="257" t="s">
        <v>86</v>
      </c>
      <c r="AV1126" s="13" t="s">
        <v>86</v>
      </c>
      <c r="AW1126" s="13" t="s">
        <v>32</v>
      </c>
      <c r="AX1126" s="13" t="s">
        <v>84</v>
      </c>
      <c r="AY1126" s="257" t="s">
        <v>350</v>
      </c>
    </row>
    <row r="1127" s="2" customFormat="1" ht="33" customHeight="1">
      <c r="A1127" s="39"/>
      <c r="B1127" s="40"/>
      <c r="C1127" s="229" t="s">
        <v>2362</v>
      </c>
      <c r="D1127" s="229" t="s">
        <v>352</v>
      </c>
      <c r="E1127" s="230" t="s">
        <v>2363</v>
      </c>
      <c r="F1127" s="231" t="s">
        <v>2364</v>
      </c>
      <c r="G1127" s="232" t="s">
        <v>374</v>
      </c>
      <c r="H1127" s="233">
        <v>5098.1220000000003</v>
      </c>
      <c r="I1127" s="234"/>
      <c r="J1127" s="235">
        <f>ROUND(I1127*H1127,2)</f>
        <v>0</v>
      </c>
      <c r="K1127" s="231" t="s">
        <v>385</v>
      </c>
      <c r="L1127" s="45"/>
      <c r="M1127" s="236" t="s">
        <v>1</v>
      </c>
      <c r="N1127" s="237" t="s">
        <v>41</v>
      </c>
      <c r="O1127" s="92"/>
      <c r="P1127" s="238">
        <f>O1127*H1127</f>
        <v>0</v>
      </c>
      <c r="Q1127" s="238">
        <v>0</v>
      </c>
      <c r="R1127" s="238">
        <f>Q1127*H1127</f>
        <v>0</v>
      </c>
      <c r="S1127" s="238">
        <v>0</v>
      </c>
      <c r="T1127" s="239">
        <f>S1127*H1127</f>
        <v>0</v>
      </c>
      <c r="U1127" s="39"/>
      <c r="V1127" s="39"/>
      <c r="W1127" s="39"/>
      <c r="X1127" s="39"/>
      <c r="Y1127" s="39"/>
      <c r="Z1127" s="39"/>
      <c r="AA1127" s="39"/>
      <c r="AB1127" s="39"/>
      <c r="AC1127" s="39"/>
      <c r="AD1127" s="39"/>
      <c r="AE1127" s="39"/>
      <c r="AR1127" s="240" t="s">
        <v>357</v>
      </c>
      <c r="AT1127" s="240" t="s">
        <v>352</v>
      </c>
      <c r="AU1127" s="240" t="s">
        <v>86</v>
      </c>
      <c r="AY1127" s="18" t="s">
        <v>350</v>
      </c>
      <c r="BE1127" s="241">
        <f>IF(N1127="základní",J1127,0)</f>
        <v>0</v>
      </c>
      <c r="BF1127" s="241">
        <f>IF(N1127="snížená",J1127,0)</f>
        <v>0</v>
      </c>
      <c r="BG1127" s="241">
        <f>IF(N1127="zákl. přenesená",J1127,0)</f>
        <v>0</v>
      </c>
      <c r="BH1127" s="241">
        <f>IF(N1127="sníž. přenesená",J1127,0)</f>
        <v>0</v>
      </c>
      <c r="BI1127" s="241">
        <f>IF(N1127="nulová",J1127,0)</f>
        <v>0</v>
      </c>
      <c r="BJ1127" s="18" t="s">
        <v>84</v>
      </c>
      <c r="BK1127" s="241">
        <f>ROUND(I1127*H1127,2)</f>
        <v>0</v>
      </c>
      <c r="BL1127" s="18" t="s">
        <v>357</v>
      </c>
      <c r="BM1127" s="240" t="s">
        <v>2365</v>
      </c>
    </row>
    <row r="1128" s="2" customFormat="1">
      <c r="A1128" s="39"/>
      <c r="B1128" s="40"/>
      <c r="C1128" s="41"/>
      <c r="D1128" s="242" t="s">
        <v>359</v>
      </c>
      <c r="E1128" s="41"/>
      <c r="F1128" s="243" t="s">
        <v>2366</v>
      </c>
      <c r="G1128" s="41"/>
      <c r="H1128" s="41"/>
      <c r="I1128" s="244"/>
      <c r="J1128" s="41"/>
      <c r="K1128" s="41"/>
      <c r="L1128" s="45"/>
      <c r="M1128" s="245"/>
      <c r="N1128" s="246"/>
      <c r="O1128" s="92"/>
      <c r="P1128" s="92"/>
      <c r="Q1128" s="92"/>
      <c r="R1128" s="92"/>
      <c r="S1128" s="92"/>
      <c r="T1128" s="93"/>
      <c r="U1128" s="39"/>
      <c r="V1128" s="39"/>
      <c r="W1128" s="39"/>
      <c r="X1128" s="39"/>
      <c r="Y1128" s="39"/>
      <c r="Z1128" s="39"/>
      <c r="AA1128" s="39"/>
      <c r="AB1128" s="39"/>
      <c r="AC1128" s="39"/>
      <c r="AD1128" s="39"/>
      <c r="AE1128" s="39"/>
      <c r="AT1128" s="18" t="s">
        <v>359</v>
      </c>
      <c r="AU1128" s="18" t="s">
        <v>86</v>
      </c>
    </row>
    <row r="1129" s="13" customFormat="1">
      <c r="A1129" s="13"/>
      <c r="B1129" s="247"/>
      <c r="C1129" s="248"/>
      <c r="D1129" s="242" t="s">
        <v>361</v>
      </c>
      <c r="E1129" s="249" t="s">
        <v>1</v>
      </c>
      <c r="F1129" s="250" t="s">
        <v>1117</v>
      </c>
      <c r="G1129" s="248"/>
      <c r="H1129" s="251">
        <v>5098.1220000000003</v>
      </c>
      <c r="I1129" s="252"/>
      <c r="J1129" s="248"/>
      <c r="K1129" s="248"/>
      <c r="L1129" s="253"/>
      <c r="M1129" s="254"/>
      <c r="N1129" s="255"/>
      <c r="O1129" s="255"/>
      <c r="P1129" s="255"/>
      <c r="Q1129" s="255"/>
      <c r="R1129" s="255"/>
      <c r="S1129" s="255"/>
      <c r="T1129" s="256"/>
      <c r="U1129" s="13"/>
      <c r="V1129" s="13"/>
      <c r="W1129" s="13"/>
      <c r="X1129" s="13"/>
      <c r="Y1129" s="13"/>
      <c r="Z1129" s="13"/>
      <c r="AA1129" s="13"/>
      <c r="AB1129" s="13"/>
      <c r="AC1129" s="13"/>
      <c r="AD1129" s="13"/>
      <c r="AE1129" s="13"/>
      <c r="AT1129" s="257" t="s">
        <v>361</v>
      </c>
      <c r="AU1129" s="257" t="s">
        <v>86</v>
      </c>
      <c r="AV1129" s="13" t="s">
        <v>86</v>
      </c>
      <c r="AW1129" s="13" t="s">
        <v>32</v>
      </c>
      <c r="AX1129" s="13" t="s">
        <v>84</v>
      </c>
      <c r="AY1129" s="257" t="s">
        <v>350</v>
      </c>
    </row>
    <row r="1130" s="2" customFormat="1" ht="21.75" customHeight="1">
      <c r="A1130" s="39"/>
      <c r="B1130" s="40"/>
      <c r="C1130" s="229" t="s">
        <v>2367</v>
      </c>
      <c r="D1130" s="229" t="s">
        <v>352</v>
      </c>
      <c r="E1130" s="230" t="s">
        <v>2368</v>
      </c>
      <c r="F1130" s="231" t="s">
        <v>2369</v>
      </c>
      <c r="G1130" s="232" t="s">
        <v>355</v>
      </c>
      <c r="H1130" s="233">
        <v>2894</v>
      </c>
      <c r="I1130" s="234"/>
      <c r="J1130" s="235">
        <f>ROUND(I1130*H1130,2)</f>
        <v>0</v>
      </c>
      <c r="K1130" s="231" t="s">
        <v>356</v>
      </c>
      <c r="L1130" s="45"/>
      <c r="M1130" s="236" t="s">
        <v>1</v>
      </c>
      <c r="N1130" s="237" t="s">
        <v>41</v>
      </c>
      <c r="O1130" s="92"/>
      <c r="P1130" s="238">
        <f>O1130*H1130</f>
        <v>0</v>
      </c>
      <c r="Q1130" s="238">
        <v>0</v>
      </c>
      <c r="R1130" s="238">
        <f>Q1130*H1130</f>
        <v>0</v>
      </c>
      <c r="S1130" s="238">
        <v>0</v>
      </c>
      <c r="T1130" s="239">
        <f>S1130*H1130</f>
        <v>0</v>
      </c>
      <c r="U1130" s="39"/>
      <c r="V1130" s="39"/>
      <c r="W1130" s="39"/>
      <c r="X1130" s="39"/>
      <c r="Y1130" s="39"/>
      <c r="Z1130" s="39"/>
      <c r="AA1130" s="39"/>
      <c r="AB1130" s="39"/>
      <c r="AC1130" s="39"/>
      <c r="AD1130" s="39"/>
      <c r="AE1130" s="39"/>
      <c r="AR1130" s="240" t="s">
        <v>357</v>
      </c>
      <c r="AT1130" s="240" t="s">
        <v>352</v>
      </c>
      <c r="AU1130" s="240" t="s">
        <v>86</v>
      </c>
      <c r="AY1130" s="18" t="s">
        <v>350</v>
      </c>
      <c r="BE1130" s="241">
        <f>IF(N1130="základní",J1130,0)</f>
        <v>0</v>
      </c>
      <c r="BF1130" s="241">
        <f>IF(N1130="snížená",J1130,0)</f>
        <v>0</v>
      </c>
      <c r="BG1130" s="241">
        <f>IF(N1130="zákl. přenesená",J1130,0)</f>
        <v>0</v>
      </c>
      <c r="BH1130" s="241">
        <f>IF(N1130="sníž. přenesená",J1130,0)</f>
        <v>0</v>
      </c>
      <c r="BI1130" s="241">
        <f>IF(N1130="nulová",J1130,0)</f>
        <v>0</v>
      </c>
      <c r="BJ1130" s="18" t="s">
        <v>84</v>
      </c>
      <c r="BK1130" s="241">
        <f>ROUND(I1130*H1130,2)</f>
        <v>0</v>
      </c>
      <c r="BL1130" s="18" t="s">
        <v>357</v>
      </c>
      <c r="BM1130" s="240" t="s">
        <v>2370</v>
      </c>
    </row>
    <row r="1131" s="2" customFormat="1">
      <c r="A1131" s="39"/>
      <c r="B1131" s="40"/>
      <c r="C1131" s="41"/>
      <c r="D1131" s="242" t="s">
        <v>359</v>
      </c>
      <c r="E1131" s="41"/>
      <c r="F1131" s="243" t="s">
        <v>2371</v>
      </c>
      <c r="G1131" s="41"/>
      <c r="H1131" s="41"/>
      <c r="I1131" s="244"/>
      <c r="J1131" s="41"/>
      <c r="K1131" s="41"/>
      <c r="L1131" s="45"/>
      <c r="M1131" s="245"/>
      <c r="N1131" s="246"/>
      <c r="O1131" s="92"/>
      <c r="P1131" s="92"/>
      <c r="Q1131" s="92"/>
      <c r="R1131" s="92"/>
      <c r="S1131" s="92"/>
      <c r="T1131" s="93"/>
      <c r="U1131" s="39"/>
      <c r="V1131" s="39"/>
      <c r="W1131" s="39"/>
      <c r="X1131" s="39"/>
      <c r="Y1131" s="39"/>
      <c r="Z1131" s="39"/>
      <c r="AA1131" s="39"/>
      <c r="AB1131" s="39"/>
      <c r="AC1131" s="39"/>
      <c r="AD1131" s="39"/>
      <c r="AE1131" s="39"/>
      <c r="AT1131" s="18" t="s">
        <v>359</v>
      </c>
      <c r="AU1131" s="18" t="s">
        <v>86</v>
      </c>
    </row>
    <row r="1132" s="13" customFormat="1">
      <c r="A1132" s="13"/>
      <c r="B1132" s="247"/>
      <c r="C1132" s="248"/>
      <c r="D1132" s="242" t="s">
        <v>361</v>
      </c>
      <c r="E1132" s="249" t="s">
        <v>1</v>
      </c>
      <c r="F1132" s="250" t="s">
        <v>1119</v>
      </c>
      <c r="G1132" s="248"/>
      <c r="H1132" s="251">
        <v>2894</v>
      </c>
      <c r="I1132" s="252"/>
      <c r="J1132" s="248"/>
      <c r="K1132" s="248"/>
      <c r="L1132" s="253"/>
      <c r="M1132" s="254"/>
      <c r="N1132" s="255"/>
      <c r="O1132" s="255"/>
      <c r="P1132" s="255"/>
      <c r="Q1132" s="255"/>
      <c r="R1132" s="255"/>
      <c r="S1132" s="255"/>
      <c r="T1132" s="256"/>
      <c r="U1132" s="13"/>
      <c r="V1132" s="13"/>
      <c r="W1132" s="13"/>
      <c r="X1132" s="13"/>
      <c r="Y1132" s="13"/>
      <c r="Z1132" s="13"/>
      <c r="AA1132" s="13"/>
      <c r="AB1132" s="13"/>
      <c r="AC1132" s="13"/>
      <c r="AD1132" s="13"/>
      <c r="AE1132" s="13"/>
      <c r="AT1132" s="257" t="s">
        <v>361</v>
      </c>
      <c r="AU1132" s="257" t="s">
        <v>86</v>
      </c>
      <c r="AV1132" s="13" t="s">
        <v>86</v>
      </c>
      <c r="AW1132" s="13" t="s">
        <v>32</v>
      </c>
      <c r="AX1132" s="13" t="s">
        <v>84</v>
      </c>
      <c r="AY1132" s="257" t="s">
        <v>350</v>
      </c>
    </row>
    <row r="1133" s="2" customFormat="1" ht="24.15" customHeight="1">
      <c r="A1133" s="39"/>
      <c r="B1133" s="40"/>
      <c r="C1133" s="229" t="s">
        <v>2372</v>
      </c>
      <c r="D1133" s="229" t="s">
        <v>352</v>
      </c>
      <c r="E1133" s="230" t="s">
        <v>2373</v>
      </c>
      <c r="F1133" s="231" t="s">
        <v>2374</v>
      </c>
      <c r="G1133" s="232" t="s">
        <v>355</v>
      </c>
      <c r="H1133" s="233">
        <v>2894</v>
      </c>
      <c r="I1133" s="234"/>
      <c r="J1133" s="235">
        <f>ROUND(I1133*H1133,2)</f>
        <v>0</v>
      </c>
      <c r="K1133" s="231" t="s">
        <v>1</v>
      </c>
      <c r="L1133" s="45"/>
      <c r="M1133" s="236" t="s">
        <v>1</v>
      </c>
      <c r="N1133" s="237" t="s">
        <v>41</v>
      </c>
      <c r="O1133" s="92"/>
      <c r="P1133" s="238">
        <f>O1133*H1133</f>
        <v>0</v>
      </c>
      <c r="Q1133" s="238">
        <v>0</v>
      </c>
      <c r="R1133" s="238">
        <f>Q1133*H1133</f>
        <v>0</v>
      </c>
      <c r="S1133" s="238">
        <v>0</v>
      </c>
      <c r="T1133" s="239">
        <f>S1133*H1133</f>
        <v>0</v>
      </c>
      <c r="U1133" s="39"/>
      <c r="V1133" s="39"/>
      <c r="W1133" s="39"/>
      <c r="X1133" s="39"/>
      <c r="Y1133" s="39"/>
      <c r="Z1133" s="39"/>
      <c r="AA1133" s="39"/>
      <c r="AB1133" s="39"/>
      <c r="AC1133" s="39"/>
      <c r="AD1133" s="39"/>
      <c r="AE1133" s="39"/>
      <c r="AR1133" s="240" t="s">
        <v>357</v>
      </c>
      <c r="AT1133" s="240" t="s">
        <v>352</v>
      </c>
      <c r="AU1133" s="240" t="s">
        <v>86</v>
      </c>
      <c r="AY1133" s="18" t="s">
        <v>350</v>
      </c>
      <c r="BE1133" s="241">
        <f>IF(N1133="základní",J1133,0)</f>
        <v>0</v>
      </c>
      <c r="BF1133" s="241">
        <f>IF(N1133="snížená",J1133,0)</f>
        <v>0</v>
      </c>
      <c r="BG1133" s="241">
        <f>IF(N1133="zákl. přenesená",J1133,0)</f>
        <v>0</v>
      </c>
      <c r="BH1133" s="241">
        <f>IF(N1133="sníž. přenesená",J1133,0)</f>
        <v>0</v>
      </c>
      <c r="BI1133" s="241">
        <f>IF(N1133="nulová",J1133,0)</f>
        <v>0</v>
      </c>
      <c r="BJ1133" s="18" t="s">
        <v>84</v>
      </c>
      <c r="BK1133" s="241">
        <f>ROUND(I1133*H1133,2)</f>
        <v>0</v>
      </c>
      <c r="BL1133" s="18" t="s">
        <v>357</v>
      </c>
      <c r="BM1133" s="240" t="s">
        <v>2375</v>
      </c>
    </row>
    <row r="1134" s="2" customFormat="1">
      <c r="A1134" s="39"/>
      <c r="B1134" s="40"/>
      <c r="C1134" s="41"/>
      <c r="D1134" s="242" t="s">
        <v>359</v>
      </c>
      <c r="E1134" s="41"/>
      <c r="F1134" s="243" t="s">
        <v>2376</v>
      </c>
      <c r="G1134" s="41"/>
      <c r="H1134" s="41"/>
      <c r="I1134" s="244"/>
      <c r="J1134" s="41"/>
      <c r="K1134" s="41"/>
      <c r="L1134" s="45"/>
      <c r="M1134" s="245"/>
      <c r="N1134" s="246"/>
      <c r="O1134" s="92"/>
      <c r="P1134" s="92"/>
      <c r="Q1134" s="92"/>
      <c r="R1134" s="92"/>
      <c r="S1134" s="92"/>
      <c r="T1134" s="93"/>
      <c r="U1134" s="39"/>
      <c r="V1134" s="39"/>
      <c r="W1134" s="39"/>
      <c r="X1134" s="39"/>
      <c r="Y1134" s="39"/>
      <c r="Z1134" s="39"/>
      <c r="AA1134" s="39"/>
      <c r="AB1134" s="39"/>
      <c r="AC1134" s="39"/>
      <c r="AD1134" s="39"/>
      <c r="AE1134" s="39"/>
      <c r="AT1134" s="18" t="s">
        <v>359</v>
      </c>
      <c r="AU1134" s="18" t="s">
        <v>86</v>
      </c>
    </row>
    <row r="1135" s="13" customFormat="1">
      <c r="A1135" s="13"/>
      <c r="B1135" s="247"/>
      <c r="C1135" s="248"/>
      <c r="D1135" s="242" t="s">
        <v>361</v>
      </c>
      <c r="E1135" s="249" t="s">
        <v>1</v>
      </c>
      <c r="F1135" s="250" t="s">
        <v>1119</v>
      </c>
      <c r="G1135" s="248"/>
      <c r="H1135" s="251">
        <v>2894</v>
      </c>
      <c r="I1135" s="252"/>
      <c r="J1135" s="248"/>
      <c r="K1135" s="248"/>
      <c r="L1135" s="253"/>
      <c r="M1135" s="254"/>
      <c r="N1135" s="255"/>
      <c r="O1135" s="255"/>
      <c r="P1135" s="255"/>
      <c r="Q1135" s="255"/>
      <c r="R1135" s="255"/>
      <c r="S1135" s="255"/>
      <c r="T1135" s="256"/>
      <c r="U1135" s="13"/>
      <c r="V1135" s="13"/>
      <c r="W1135" s="13"/>
      <c r="X1135" s="13"/>
      <c r="Y1135" s="13"/>
      <c r="Z1135" s="13"/>
      <c r="AA1135" s="13"/>
      <c r="AB1135" s="13"/>
      <c r="AC1135" s="13"/>
      <c r="AD1135" s="13"/>
      <c r="AE1135" s="13"/>
      <c r="AT1135" s="257" t="s">
        <v>361</v>
      </c>
      <c r="AU1135" s="257" t="s">
        <v>86</v>
      </c>
      <c r="AV1135" s="13" t="s">
        <v>86</v>
      </c>
      <c r="AW1135" s="13" t="s">
        <v>32</v>
      </c>
      <c r="AX1135" s="13" t="s">
        <v>84</v>
      </c>
      <c r="AY1135" s="257" t="s">
        <v>350</v>
      </c>
    </row>
    <row r="1136" s="2" customFormat="1" ht="21.75" customHeight="1">
      <c r="A1136" s="39"/>
      <c r="B1136" s="40"/>
      <c r="C1136" s="229" t="s">
        <v>2377</v>
      </c>
      <c r="D1136" s="229" t="s">
        <v>352</v>
      </c>
      <c r="E1136" s="230" t="s">
        <v>2378</v>
      </c>
      <c r="F1136" s="231" t="s">
        <v>2379</v>
      </c>
      <c r="G1136" s="232" t="s">
        <v>355</v>
      </c>
      <c r="H1136" s="233">
        <v>2894</v>
      </c>
      <c r="I1136" s="234"/>
      <c r="J1136" s="235">
        <f>ROUND(I1136*H1136,2)</f>
        <v>0</v>
      </c>
      <c r="K1136" s="231" t="s">
        <v>356</v>
      </c>
      <c r="L1136" s="45"/>
      <c r="M1136" s="236" t="s">
        <v>1</v>
      </c>
      <c r="N1136" s="237" t="s">
        <v>41</v>
      </c>
      <c r="O1136" s="92"/>
      <c r="P1136" s="238">
        <f>O1136*H1136</f>
        <v>0</v>
      </c>
      <c r="Q1136" s="238">
        <v>0</v>
      </c>
      <c r="R1136" s="238">
        <f>Q1136*H1136</f>
        <v>0</v>
      </c>
      <c r="S1136" s="238">
        <v>0</v>
      </c>
      <c r="T1136" s="239">
        <f>S1136*H1136</f>
        <v>0</v>
      </c>
      <c r="U1136" s="39"/>
      <c r="V1136" s="39"/>
      <c r="W1136" s="39"/>
      <c r="X1136" s="39"/>
      <c r="Y1136" s="39"/>
      <c r="Z1136" s="39"/>
      <c r="AA1136" s="39"/>
      <c r="AB1136" s="39"/>
      <c r="AC1136" s="39"/>
      <c r="AD1136" s="39"/>
      <c r="AE1136" s="39"/>
      <c r="AR1136" s="240" t="s">
        <v>357</v>
      </c>
      <c r="AT1136" s="240" t="s">
        <v>352</v>
      </c>
      <c r="AU1136" s="240" t="s">
        <v>86</v>
      </c>
      <c r="AY1136" s="18" t="s">
        <v>350</v>
      </c>
      <c r="BE1136" s="241">
        <f>IF(N1136="základní",J1136,0)</f>
        <v>0</v>
      </c>
      <c r="BF1136" s="241">
        <f>IF(N1136="snížená",J1136,0)</f>
        <v>0</v>
      </c>
      <c r="BG1136" s="241">
        <f>IF(N1136="zákl. přenesená",J1136,0)</f>
        <v>0</v>
      </c>
      <c r="BH1136" s="241">
        <f>IF(N1136="sníž. přenesená",J1136,0)</f>
        <v>0</v>
      </c>
      <c r="BI1136" s="241">
        <f>IF(N1136="nulová",J1136,0)</f>
        <v>0</v>
      </c>
      <c r="BJ1136" s="18" t="s">
        <v>84</v>
      </c>
      <c r="BK1136" s="241">
        <f>ROUND(I1136*H1136,2)</f>
        <v>0</v>
      </c>
      <c r="BL1136" s="18" t="s">
        <v>357</v>
      </c>
      <c r="BM1136" s="240" t="s">
        <v>2380</v>
      </c>
    </row>
    <row r="1137" s="2" customFormat="1">
      <c r="A1137" s="39"/>
      <c r="B1137" s="40"/>
      <c r="C1137" s="41"/>
      <c r="D1137" s="242" t="s">
        <v>359</v>
      </c>
      <c r="E1137" s="41"/>
      <c r="F1137" s="243" t="s">
        <v>2381</v>
      </c>
      <c r="G1137" s="41"/>
      <c r="H1137" s="41"/>
      <c r="I1137" s="244"/>
      <c r="J1137" s="41"/>
      <c r="K1137" s="41"/>
      <c r="L1137" s="45"/>
      <c r="M1137" s="245"/>
      <c r="N1137" s="246"/>
      <c r="O1137" s="92"/>
      <c r="P1137" s="92"/>
      <c r="Q1137" s="92"/>
      <c r="R1137" s="92"/>
      <c r="S1137" s="92"/>
      <c r="T1137" s="93"/>
      <c r="U1137" s="39"/>
      <c r="V1137" s="39"/>
      <c r="W1137" s="39"/>
      <c r="X1137" s="39"/>
      <c r="Y1137" s="39"/>
      <c r="Z1137" s="39"/>
      <c r="AA1137" s="39"/>
      <c r="AB1137" s="39"/>
      <c r="AC1137" s="39"/>
      <c r="AD1137" s="39"/>
      <c r="AE1137" s="39"/>
      <c r="AT1137" s="18" t="s">
        <v>359</v>
      </c>
      <c r="AU1137" s="18" t="s">
        <v>86</v>
      </c>
    </row>
    <row r="1138" s="13" customFormat="1">
      <c r="A1138" s="13"/>
      <c r="B1138" s="247"/>
      <c r="C1138" s="248"/>
      <c r="D1138" s="242" t="s">
        <v>361</v>
      </c>
      <c r="E1138" s="249" t="s">
        <v>1</v>
      </c>
      <c r="F1138" s="250" t="s">
        <v>1119</v>
      </c>
      <c r="G1138" s="248"/>
      <c r="H1138" s="251">
        <v>2894</v>
      </c>
      <c r="I1138" s="252"/>
      <c r="J1138" s="248"/>
      <c r="K1138" s="248"/>
      <c r="L1138" s="253"/>
      <c r="M1138" s="254"/>
      <c r="N1138" s="255"/>
      <c r="O1138" s="255"/>
      <c r="P1138" s="255"/>
      <c r="Q1138" s="255"/>
      <c r="R1138" s="255"/>
      <c r="S1138" s="255"/>
      <c r="T1138" s="256"/>
      <c r="U1138" s="13"/>
      <c r="V1138" s="13"/>
      <c r="W1138" s="13"/>
      <c r="X1138" s="13"/>
      <c r="Y1138" s="13"/>
      <c r="Z1138" s="13"/>
      <c r="AA1138" s="13"/>
      <c r="AB1138" s="13"/>
      <c r="AC1138" s="13"/>
      <c r="AD1138" s="13"/>
      <c r="AE1138" s="13"/>
      <c r="AT1138" s="257" t="s">
        <v>361</v>
      </c>
      <c r="AU1138" s="257" t="s">
        <v>86</v>
      </c>
      <c r="AV1138" s="13" t="s">
        <v>86</v>
      </c>
      <c r="AW1138" s="13" t="s">
        <v>32</v>
      </c>
      <c r="AX1138" s="13" t="s">
        <v>84</v>
      </c>
      <c r="AY1138" s="257" t="s">
        <v>350</v>
      </c>
    </row>
    <row r="1139" s="2" customFormat="1" ht="24.15" customHeight="1">
      <c r="A1139" s="39"/>
      <c r="B1139" s="40"/>
      <c r="C1139" s="229" t="s">
        <v>2382</v>
      </c>
      <c r="D1139" s="229" t="s">
        <v>352</v>
      </c>
      <c r="E1139" s="230" t="s">
        <v>2383</v>
      </c>
      <c r="F1139" s="231" t="s">
        <v>2384</v>
      </c>
      <c r="G1139" s="232" t="s">
        <v>497</v>
      </c>
      <c r="H1139" s="233">
        <v>26</v>
      </c>
      <c r="I1139" s="234"/>
      <c r="J1139" s="235">
        <f>ROUND(I1139*H1139,2)</f>
        <v>0</v>
      </c>
      <c r="K1139" s="231" t="s">
        <v>356</v>
      </c>
      <c r="L1139" s="45"/>
      <c r="M1139" s="236" t="s">
        <v>1</v>
      </c>
      <c r="N1139" s="237" t="s">
        <v>41</v>
      </c>
      <c r="O1139" s="92"/>
      <c r="P1139" s="238">
        <f>O1139*H1139</f>
        <v>0</v>
      </c>
      <c r="Q1139" s="238">
        <v>4.0000000000000003E-05</v>
      </c>
      <c r="R1139" s="238">
        <f>Q1139*H1139</f>
        <v>0.0010400000000000001</v>
      </c>
      <c r="S1139" s="238">
        <v>0</v>
      </c>
      <c r="T1139" s="239">
        <f>S1139*H1139</f>
        <v>0</v>
      </c>
      <c r="U1139" s="39"/>
      <c r="V1139" s="39"/>
      <c r="W1139" s="39"/>
      <c r="X1139" s="39"/>
      <c r="Y1139" s="39"/>
      <c r="Z1139" s="39"/>
      <c r="AA1139" s="39"/>
      <c r="AB1139" s="39"/>
      <c r="AC1139" s="39"/>
      <c r="AD1139" s="39"/>
      <c r="AE1139" s="39"/>
      <c r="AR1139" s="240" t="s">
        <v>357</v>
      </c>
      <c r="AT1139" s="240" t="s">
        <v>352</v>
      </c>
      <c r="AU1139" s="240" t="s">
        <v>86</v>
      </c>
      <c r="AY1139" s="18" t="s">
        <v>350</v>
      </c>
      <c r="BE1139" s="241">
        <f>IF(N1139="základní",J1139,0)</f>
        <v>0</v>
      </c>
      <c r="BF1139" s="241">
        <f>IF(N1139="snížená",J1139,0)</f>
        <v>0</v>
      </c>
      <c r="BG1139" s="241">
        <f>IF(N1139="zákl. přenesená",J1139,0)</f>
        <v>0</v>
      </c>
      <c r="BH1139" s="241">
        <f>IF(N1139="sníž. přenesená",J1139,0)</f>
        <v>0</v>
      </c>
      <c r="BI1139" s="241">
        <f>IF(N1139="nulová",J1139,0)</f>
        <v>0</v>
      </c>
      <c r="BJ1139" s="18" t="s">
        <v>84</v>
      </c>
      <c r="BK1139" s="241">
        <f>ROUND(I1139*H1139,2)</f>
        <v>0</v>
      </c>
      <c r="BL1139" s="18" t="s">
        <v>357</v>
      </c>
      <c r="BM1139" s="240" t="s">
        <v>2385</v>
      </c>
    </row>
    <row r="1140" s="2" customFormat="1">
      <c r="A1140" s="39"/>
      <c r="B1140" s="40"/>
      <c r="C1140" s="41"/>
      <c r="D1140" s="242" t="s">
        <v>359</v>
      </c>
      <c r="E1140" s="41"/>
      <c r="F1140" s="243" t="s">
        <v>2386</v>
      </c>
      <c r="G1140" s="41"/>
      <c r="H1140" s="41"/>
      <c r="I1140" s="244"/>
      <c r="J1140" s="41"/>
      <c r="K1140" s="41"/>
      <c r="L1140" s="45"/>
      <c r="M1140" s="245"/>
      <c r="N1140" s="246"/>
      <c r="O1140" s="92"/>
      <c r="P1140" s="92"/>
      <c r="Q1140" s="92"/>
      <c r="R1140" s="92"/>
      <c r="S1140" s="92"/>
      <c r="T1140" s="93"/>
      <c r="U1140" s="39"/>
      <c r="V1140" s="39"/>
      <c r="W1140" s="39"/>
      <c r="X1140" s="39"/>
      <c r="Y1140" s="39"/>
      <c r="Z1140" s="39"/>
      <c r="AA1140" s="39"/>
      <c r="AB1140" s="39"/>
      <c r="AC1140" s="39"/>
      <c r="AD1140" s="39"/>
      <c r="AE1140" s="39"/>
      <c r="AT1140" s="18" t="s">
        <v>359</v>
      </c>
      <c r="AU1140" s="18" t="s">
        <v>86</v>
      </c>
    </row>
    <row r="1141" s="13" customFormat="1">
      <c r="A1141" s="13"/>
      <c r="B1141" s="247"/>
      <c r="C1141" s="248"/>
      <c r="D1141" s="242" t="s">
        <v>361</v>
      </c>
      <c r="E1141" s="249" t="s">
        <v>1</v>
      </c>
      <c r="F1141" s="250" t="s">
        <v>2387</v>
      </c>
      <c r="G1141" s="248"/>
      <c r="H1141" s="251">
        <v>26</v>
      </c>
      <c r="I1141" s="252"/>
      <c r="J1141" s="248"/>
      <c r="K1141" s="248"/>
      <c r="L1141" s="253"/>
      <c r="M1141" s="254"/>
      <c r="N1141" s="255"/>
      <c r="O1141" s="255"/>
      <c r="P1141" s="255"/>
      <c r="Q1141" s="255"/>
      <c r="R1141" s="255"/>
      <c r="S1141" s="255"/>
      <c r="T1141" s="256"/>
      <c r="U1141" s="13"/>
      <c r="V1141" s="13"/>
      <c r="W1141" s="13"/>
      <c r="X1141" s="13"/>
      <c r="Y1141" s="13"/>
      <c r="Z1141" s="13"/>
      <c r="AA1141" s="13"/>
      <c r="AB1141" s="13"/>
      <c r="AC1141" s="13"/>
      <c r="AD1141" s="13"/>
      <c r="AE1141" s="13"/>
      <c r="AT1141" s="257" t="s">
        <v>361</v>
      </c>
      <c r="AU1141" s="257" t="s">
        <v>86</v>
      </c>
      <c r="AV1141" s="13" t="s">
        <v>86</v>
      </c>
      <c r="AW1141" s="13" t="s">
        <v>32</v>
      </c>
      <c r="AX1141" s="13" t="s">
        <v>84</v>
      </c>
      <c r="AY1141" s="257" t="s">
        <v>350</v>
      </c>
    </row>
    <row r="1142" s="2" customFormat="1" ht="21.75" customHeight="1">
      <c r="A1142" s="39"/>
      <c r="B1142" s="40"/>
      <c r="C1142" s="229" t="s">
        <v>2388</v>
      </c>
      <c r="D1142" s="229" t="s">
        <v>352</v>
      </c>
      <c r="E1142" s="230" t="s">
        <v>2389</v>
      </c>
      <c r="F1142" s="231" t="s">
        <v>2390</v>
      </c>
      <c r="G1142" s="232" t="s">
        <v>497</v>
      </c>
      <c r="H1142" s="233">
        <v>26</v>
      </c>
      <c r="I1142" s="234"/>
      <c r="J1142" s="235">
        <f>ROUND(I1142*H1142,2)</f>
        <v>0</v>
      </c>
      <c r="K1142" s="231" t="s">
        <v>356</v>
      </c>
      <c r="L1142" s="45"/>
      <c r="M1142" s="236" t="s">
        <v>1</v>
      </c>
      <c r="N1142" s="237" t="s">
        <v>41</v>
      </c>
      <c r="O1142" s="92"/>
      <c r="P1142" s="238">
        <f>O1142*H1142</f>
        <v>0</v>
      </c>
      <c r="Q1142" s="238">
        <v>0.00036999999999999999</v>
      </c>
      <c r="R1142" s="238">
        <f>Q1142*H1142</f>
        <v>0.0096200000000000001</v>
      </c>
      <c r="S1142" s="238">
        <v>0</v>
      </c>
      <c r="T1142" s="239">
        <f>S1142*H1142</f>
        <v>0</v>
      </c>
      <c r="U1142" s="39"/>
      <c r="V1142" s="39"/>
      <c r="W1142" s="39"/>
      <c r="X1142" s="39"/>
      <c r="Y1142" s="39"/>
      <c r="Z1142" s="39"/>
      <c r="AA1142" s="39"/>
      <c r="AB1142" s="39"/>
      <c r="AC1142" s="39"/>
      <c r="AD1142" s="39"/>
      <c r="AE1142" s="39"/>
      <c r="AR1142" s="240" t="s">
        <v>357</v>
      </c>
      <c r="AT1142" s="240" t="s">
        <v>352</v>
      </c>
      <c r="AU1142" s="240" t="s">
        <v>86</v>
      </c>
      <c r="AY1142" s="18" t="s">
        <v>350</v>
      </c>
      <c r="BE1142" s="241">
        <f>IF(N1142="základní",J1142,0)</f>
        <v>0</v>
      </c>
      <c r="BF1142" s="241">
        <f>IF(N1142="snížená",J1142,0)</f>
        <v>0</v>
      </c>
      <c r="BG1142" s="241">
        <f>IF(N1142="zákl. přenesená",J1142,0)</f>
        <v>0</v>
      </c>
      <c r="BH1142" s="241">
        <f>IF(N1142="sníž. přenesená",J1142,0)</f>
        <v>0</v>
      </c>
      <c r="BI1142" s="241">
        <f>IF(N1142="nulová",J1142,0)</f>
        <v>0</v>
      </c>
      <c r="BJ1142" s="18" t="s">
        <v>84</v>
      </c>
      <c r="BK1142" s="241">
        <f>ROUND(I1142*H1142,2)</f>
        <v>0</v>
      </c>
      <c r="BL1142" s="18" t="s">
        <v>357</v>
      </c>
      <c r="BM1142" s="240" t="s">
        <v>2391</v>
      </c>
    </row>
    <row r="1143" s="2" customFormat="1">
      <c r="A1143" s="39"/>
      <c r="B1143" s="40"/>
      <c r="C1143" s="41"/>
      <c r="D1143" s="242" t="s">
        <v>359</v>
      </c>
      <c r="E1143" s="41"/>
      <c r="F1143" s="243" t="s">
        <v>2392</v>
      </c>
      <c r="G1143" s="41"/>
      <c r="H1143" s="41"/>
      <c r="I1143" s="244"/>
      <c r="J1143" s="41"/>
      <c r="K1143" s="41"/>
      <c r="L1143" s="45"/>
      <c r="M1143" s="245"/>
      <c r="N1143" s="246"/>
      <c r="O1143" s="92"/>
      <c r="P1143" s="92"/>
      <c r="Q1143" s="92"/>
      <c r="R1143" s="92"/>
      <c r="S1143" s="92"/>
      <c r="T1143" s="93"/>
      <c r="U1143" s="39"/>
      <c r="V1143" s="39"/>
      <c r="W1143" s="39"/>
      <c r="X1143" s="39"/>
      <c r="Y1143" s="39"/>
      <c r="Z1143" s="39"/>
      <c r="AA1143" s="39"/>
      <c r="AB1143" s="39"/>
      <c r="AC1143" s="39"/>
      <c r="AD1143" s="39"/>
      <c r="AE1143" s="39"/>
      <c r="AT1143" s="18" t="s">
        <v>359</v>
      </c>
      <c r="AU1143" s="18" t="s">
        <v>86</v>
      </c>
    </row>
    <row r="1144" s="13" customFormat="1">
      <c r="A1144" s="13"/>
      <c r="B1144" s="247"/>
      <c r="C1144" s="248"/>
      <c r="D1144" s="242" t="s">
        <v>361</v>
      </c>
      <c r="E1144" s="249" t="s">
        <v>1</v>
      </c>
      <c r="F1144" s="250" t="s">
        <v>2387</v>
      </c>
      <c r="G1144" s="248"/>
      <c r="H1144" s="251">
        <v>26</v>
      </c>
      <c r="I1144" s="252"/>
      <c r="J1144" s="248"/>
      <c r="K1144" s="248"/>
      <c r="L1144" s="253"/>
      <c r="M1144" s="254"/>
      <c r="N1144" s="255"/>
      <c r="O1144" s="255"/>
      <c r="P1144" s="255"/>
      <c r="Q1144" s="255"/>
      <c r="R1144" s="255"/>
      <c r="S1144" s="255"/>
      <c r="T1144" s="256"/>
      <c r="U1144" s="13"/>
      <c r="V1144" s="13"/>
      <c r="W1144" s="13"/>
      <c r="X1144" s="13"/>
      <c r="Y1144" s="13"/>
      <c r="Z1144" s="13"/>
      <c r="AA1144" s="13"/>
      <c r="AB1144" s="13"/>
      <c r="AC1144" s="13"/>
      <c r="AD1144" s="13"/>
      <c r="AE1144" s="13"/>
      <c r="AT1144" s="257" t="s">
        <v>361</v>
      </c>
      <c r="AU1144" s="257" t="s">
        <v>86</v>
      </c>
      <c r="AV1144" s="13" t="s">
        <v>86</v>
      </c>
      <c r="AW1144" s="13" t="s">
        <v>32</v>
      </c>
      <c r="AX1144" s="13" t="s">
        <v>84</v>
      </c>
      <c r="AY1144" s="257" t="s">
        <v>350</v>
      </c>
    </row>
    <row r="1145" s="2" customFormat="1" ht="24.15" customHeight="1">
      <c r="A1145" s="39"/>
      <c r="B1145" s="40"/>
      <c r="C1145" s="229" t="s">
        <v>2393</v>
      </c>
      <c r="D1145" s="229" t="s">
        <v>352</v>
      </c>
      <c r="E1145" s="230" t="s">
        <v>2394</v>
      </c>
      <c r="F1145" s="231" t="s">
        <v>2395</v>
      </c>
      <c r="G1145" s="232" t="s">
        <v>551</v>
      </c>
      <c r="H1145" s="233">
        <v>35.460000000000001</v>
      </c>
      <c r="I1145" s="234"/>
      <c r="J1145" s="235">
        <f>ROUND(I1145*H1145,2)</f>
        <v>0</v>
      </c>
      <c r="K1145" s="231" t="s">
        <v>356</v>
      </c>
      <c r="L1145" s="45"/>
      <c r="M1145" s="236" t="s">
        <v>1</v>
      </c>
      <c r="N1145" s="237" t="s">
        <v>41</v>
      </c>
      <c r="O1145" s="92"/>
      <c r="P1145" s="238">
        <f>O1145*H1145</f>
        <v>0</v>
      </c>
      <c r="Q1145" s="238">
        <v>0</v>
      </c>
      <c r="R1145" s="238">
        <f>Q1145*H1145</f>
        <v>0</v>
      </c>
      <c r="S1145" s="238">
        <v>0.042000000000000003</v>
      </c>
      <c r="T1145" s="239">
        <f>S1145*H1145</f>
        <v>1.4893200000000002</v>
      </c>
      <c r="U1145" s="39"/>
      <c r="V1145" s="39"/>
      <c r="W1145" s="39"/>
      <c r="X1145" s="39"/>
      <c r="Y1145" s="39"/>
      <c r="Z1145" s="39"/>
      <c r="AA1145" s="39"/>
      <c r="AB1145" s="39"/>
      <c r="AC1145" s="39"/>
      <c r="AD1145" s="39"/>
      <c r="AE1145" s="39"/>
      <c r="AR1145" s="240" t="s">
        <v>357</v>
      </c>
      <c r="AT1145" s="240" t="s">
        <v>352</v>
      </c>
      <c r="AU1145" s="240" t="s">
        <v>86</v>
      </c>
      <c r="AY1145" s="18" t="s">
        <v>350</v>
      </c>
      <c r="BE1145" s="241">
        <f>IF(N1145="základní",J1145,0)</f>
        <v>0</v>
      </c>
      <c r="BF1145" s="241">
        <f>IF(N1145="snížená",J1145,0)</f>
        <v>0</v>
      </c>
      <c r="BG1145" s="241">
        <f>IF(N1145="zákl. přenesená",J1145,0)</f>
        <v>0</v>
      </c>
      <c r="BH1145" s="241">
        <f>IF(N1145="sníž. přenesená",J1145,0)</f>
        <v>0</v>
      </c>
      <c r="BI1145" s="241">
        <f>IF(N1145="nulová",J1145,0)</f>
        <v>0</v>
      </c>
      <c r="BJ1145" s="18" t="s">
        <v>84</v>
      </c>
      <c r="BK1145" s="241">
        <f>ROUND(I1145*H1145,2)</f>
        <v>0</v>
      </c>
      <c r="BL1145" s="18" t="s">
        <v>357</v>
      </c>
      <c r="BM1145" s="240" t="s">
        <v>2396</v>
      </c>
    </row>
    <row r="1146" s="2" customFormat="1">
      <c r="A1146" s="39"/>
      <c r="B1146" s="40"/>
      <c r="C1146" s="41"/>
      <c r="D1146" s="242" t="s">
        <v>359</v>
      </c>
      <c r="E1146" s="41"/>
      <c r="F1146" s="243" t="s">
        <v>2397</v>
      </c>
      <c r="G1146" s="41"/>
      <c r="H1146" s="41"/>
      <c r="I1146" s="244"/>
      <c r="J1146" s="41"/>
      <c r="K1146" s="41"/>
      <c r="L1146" s="45"/>
      <c r="M1146" s="245"/>
      <c r="N1146" s="246"/>
      <c r="O1146" s="92"/>
      <c r="P1146" s="92"/>
      <c r="Q1146" s="92"/>
      <c r="R1146" s="92"/>
      <c r="S1146" s="92"/>
      <c r="T1146" s="93"/>
      <c r="U1146" s="39"/>
      <c r="V1146" s="39"/>
      <c r="W1146" s="39"/>
      <c r="X1146" s="39"/>
      <c r="Y1146" s="39"/>
      <c r="Z1146" s="39"/>
      <c r="AA1146" s="39"/>
      <c r="AB1146" s="39"/>
      <c r="AC1146" s="39"/>
      <c r="AD1146" s="39"/>
      <c r="AE1146" s="39"/>
      <c r="AT1146" s="18" t="s">
        <v>359</v>
      </c>
      <c r="AU1146" s="18" t="s">
        <v>86</v>
      </c>
    </row>
    <row r="1147" s="15" customFormat="1">
      <c r="A1147" s="15"/>
      <c r="B1147" s="269"/>
      <c r="C1147" s="270"/>
      <c r="D1147" s="242" t="s">
        <v>361</v>
      </c>
      <c r="E1147" s="271" t="s">
        <v>1</v>
      </c>
      <c r="F1147" s="272" t="s">
        <v>1530</v>
      </c>
      <c r="G1147" s="270"/>
      <c r="H1147" s="271" t="s">
        <v>1</v>
      </c>
      <c r="I1147" s="273"/>
      <c r="J1147" s="270"/>
      <c r="K1147" s="270"/>
      <c r="L1147" s="274"/>
      <c r="M1147" s="275"/>
      <c r="N1147" s="276"/>
      <c r="O1147" s="276"/>
      <c r="P1147" s="276"/>
      <c r="Q1147" s="276"/>
      <c r="R1147" s="276"/>
      <c r="S1147" s="276"/>
      <c r="T1147" s="277"/>
      <c r="U1147" s="15"/>
      <c r="V1147" s="15"/>
      <c r="W1147" s="15"/>
      <c r="X1147" s="15"/>
      <c r="Y1147" s="15"/>
      <c r="Z1147" s="15"/>
      <c r="AA1147" s="15"/>
      <c r="AB1147" s="15"/>
      <c r="AC1147" s="15"/>
      <c r="AD1147" s="15"/>
      <c r="AE1147" s="15"/>
      <c r="AT1147" s="278" t="s">
        <v>361</v>
      </c>
      <c r="AU1147" s="278" t="s">
        <v>86</v>
      </c>
      <c r="AV1147" s="15" t="s">
        <v>84</v>
      </c>
      <c r="AW1147" s="15" t="s">
        <v>32</v>
      </c>
      <c r="AX1147" s="15" t="s">
        <v>76</v>
      </c>
      <c r="AY1147" s="278" t="s">
        <v>350</v>
      </c>
    </row>
    <row r="1148" s="13" customFormat="1">
      <c r="A1148" s="13"/>
      <c r="B1148" s="247"/>
      <c r="C1148" s="248"/>
      <c r="D1148" s="242" t="s">
        <v>361</v>
      </c>
      <c r="E1148" s="249" t="s">
        <v>1</v>
      </c>
      <c r="F1148" s="250" t="s">
        <v>2398</v>
      </c>
      <c r="G1148" s="248"/>
      <c r="H1148" s="251">
        <v>3.6000000000000001</v>
      </c>
      <c r="I1148" s="252"/>
      <c r="J1148" s="248"/>
      <c r="K1148" s="248"/>
      <c r="L1148" s="253"/>
      <c r="M1148" s="254"/>
      <c r="N1148" s="255"/>
      <c r="O1148" s="255"/>
      <c r="P1148" s="255"/>
      <c r="Q1148" s="255"/>
      <c r="R1148" s="255"/>
      <c r="S1148" s="255"/>
      <c r="T1148" s="256"/>
      <c r="U1148" s="13"/>
      <c r="V1148" s="13"/>
      <c r="W1148" s="13"/>
      <c r="X1148" s="13"/>
      <c r="Y1148" s="13"/>
      <c r="Z1148" s="13"/>
      <c r="AA1148" s="13"/>
      <c r="AB1148" s="13"/>
      <c r="AC1148" s="13"/>
      <c r="AD1148" s="13"/>
      <c r="AE1148" s="13"/>
      <c r="AT1148" s="257" t="s">
        <v>361</v>
      </c>
      <c r="AU1148" s="257" t="s">
        <v>86</v>
      </c>
      <c r="AV1148" s="13" t="s">
        <v>86</v>
      </c>
      <c r="AW1148" s="13" t="s">
        <v>32</v>
      </c>
      <c r="AX1148" s="13" t="s">
        <v>76</v>
      </c>
      <c r="AY1148" s="257" t="s">
        <v>350</v>
      </c>
    </row>
    <row r="1149" s="13" customFormat="1">
      <c r="A1149" s="13"/>
      <c r="B1149" s="247"/>
      <c r="C1149" s="248"/>
      <c r="D1149" s="242" t="s">
        <v>361</v>
      </c>
      <c r="E1149" s="249" t="s">
        <v>1</v>
      </c>
      <c r="F1149" s="250" t="s">
        <v>2399</v>
      </c>
      <c r="G1149" s="248"/>
      <c r="H1149" s="251">
        <v>7.7999999999999998</v>
      </c>
      <c r="I1149" s="252"/>
      <c r="J1149" s="248"/>
      <c r="K1149" s="248"/>
      <c r="L1149" s="253"/>
      <c r="M1149" s="254"/>
      <c r="N1149" s="255"/>
      <c r="O1149" s="255"/>
      <c r="P1149" s="255"/>
      <c r="Q1149" s="255"/>
      <c r="R1149" s="255"/>
      <c r="S1149" s="255"/>
      <c r="T1149" s="256"/>
      <c r="U1149" s="13"/>
      <c r="V1149" s="13"/>
      <c r="W1149" s="13"/>
      <c r="X1149" s="13"/>
      <c r="Y1149" s="13"/>
      <c r="Z1149" s="13"/>
      <c r="AA1149" s="13"/>
      <c r="AB1149" s="13"/>
      <c r="AC1149" s="13"/>
      <c r="AD1149" s="13"/>
      <c r="AE1149" s="13"/>
      <c r="AT1149" s="257" t="s">
        <v>361</v>
      </c>
      <c r="AU1149" s="257" t="s">
        <v>86</v>
      </c>
      <c r="AV1149" s="13" t="s">
        <v>86</v>
      </c>
      <c r="AW1149" s="13" t="s">
        <v>32</v>
      </c>
      <c r="AX1149" s="13" t="s">
        <v>76</v>
      </c>
      <c r="AY1149" s="257" t="s">
        <v>350</v>
      </c>
    </row>
    <row r="1150" s="13" customFormat="1">
      <c r="A1150" s="13"/>
      <c r="B1150" s="247"/>
      <c r="C1150" s="248"/>
      <c r="D1150" s="242" t="s">
        <v>361</v>
      </c>
      <c r="E1150" s="249" t="s">
        <v>1</v>
      </c>
      <c r="F1150" s="250" t="s">
        <v>2400</v>
      </c>
      <c r="G1150" s="248"/>
      <c r="H1150" s="251">
        <v>3</v>
      </c>
      <c r="I1150" s="252"/>
      <c r="J1150" s="248"/>
      <c r="K1150" s="248"/>
      <c r="L1150" s="253"/>
      <c r="M1150" s="254"/>
      <c r="N1150" s="255"/>
      <c r="O1150" s="255"/>
      <c r="P1150" s="255"/>
      <c r="Q1150" s="255"/>
      <c r="R1150" s="255"/>
      <c r="S1150" s="255"/>
      <c r="T1150" s="256"/>
      <c r="U1150" s="13"/>
      <c r="V1150" s="13"/>
      <c r="W1150" s="13"/>
      <c r="X1150" s="13"/>
      <c r="Y1150" s="13"/>
      <c r="Z1150" s="13"/>
      <c r="AA1150" s="13"/>
      <c r="AB1150" s="13"/>
      <c r="AC1150" s="13"/>
      <c r="AD1150" s="13"/>
      <c r="AE1150" s="13"/>
      <c r="AT1150" s="257" t="s">
        <v>361</v>
      </c>
      <c r="AU1150" s="257" t="s">
        <v>86</v>
      </c>
      <c r="AV1150" s="13" t="s">
        <v>86</v>
      </c>
      <c r="AW1150" s="13" t="s">
        <v>32</v>
      </c>
      <c r="AX1150" s="13" t="s">
        <v>76</v>
      </c>
      <c r="AY1150" s="257" t="s">
        <v>350</v>
      </c>
    </row>
    <row r="1151" s="13" customFormat="1">
      <c r="A1151" s="13"/>
      <c r="B1151" s="247"/>
      <c r="C1151" s="248"/>
      <c r="D1151" s="242" t="s">
        <v>361</v>
      </c>
      <c r="E1151" s="249" t="s">
        <v>1</v>
      </c>
      <c r="F1151" s="250" t="s">
        <v>2401</v>
      </c>
      <c r="G1151" s="248"/>
      <c r="H1151" s="251">
        <v>4</v>
      </c>
      <c r="I1151" s="252"/>
      <c r="J1151" s="248"/>
      <c r="K1151" s="248"/>
      <c r="L1151" s="253"/>
      <c r="M1151" s="254"/>
      <c r="N1151" s="255"/>
      <c r="O1151" s="255"/>
      <c r="P1151" s="255"/>
      <c r="Q1151" s="255"/>
      <c r="R1151" s="255"/>
      <c r="S1151" s="255"/>
      <c r="T1151" s="256"/>
      <c r="U1151" s="13"/>
      <c r="V1151" s="13"/>
      <c r="W1151" s="13"/>
      <c r="X1151" s="13"/>
      <c r="Y1151" s="13"/>
      <c r="Z1151" s="13"/>
      <c r="AA1151" s="13"/>
      <c r="AB1151" s="13"/>
      <c r="AC1151" s="13"/>
      <c r="AD1151" s="13"/>
      <c r="AE1151" s="13"/>
      <c r="AT1151" s="257" t="s">
        <v>361</v>
      </c>
      <c r="AU1151" s="257" t="s">
        <v>86</v>
      </c>
      <c r="AV1151" s="13" t="s">
        <v>86</v>
      </c>
      <c r="AW1151" s="13" t="s">
        <v>32</v>
      </c>
      <c r="AX1151" s="13" t="s">
        <v>76</v>
      </c>
      <c r="AY1151" s="257" t="s">
        <v>350</v>
      </c>
    </row>
    <row r="1152" s="13" customFormat="1">
      <c r="A1152" s="13"/>
      <c r="B1152" s="247"/>
      <c r="C1152" s="248"/>
      <c r="D1152" s="242" t="s">
        <v>361</v>
      </c>
      <c r="E1152" s="249" t="s">
        <v>1</v>
      </c>
      <c r="F1152" s="250" t="s">
        <v>2402</v>
      </c>
      <c r="G1152" s="248"/>
      <c r="H1152" s="251">
        <v>6.5999999999999996</v>
      </c>
      <c r="I1152" s="252"/>
      <c r="J1152" s="248"/>
      <c r="K1152" s="248"/>
      <c r="L1152" s="253"/>
      <c r="M1152" s="254"/>
      <c r="N1152" s="255"/>
      <c r="O1152" s="255"/>
      <c r="P1152" s="255"/>
      <c r="Q1152" s="255"/>
      <c r="R1152" s="255"/>
      <c r="S1152" s="255"/>
      <c r="T1152" s="256"/>
      <c r="U1152" s="13"/>
      <c r="V1152" s="13"/>
      <c r="W1152" s="13"/>
      <c r="X1152" s="13"/>
      <c r="Y1152" s="13"/>
      <c r="Z1152" s="13"/>
      <c r="AA1152" s="13"/>
      <c r="AB1152" s="13"/>
      <c r="AC1152" s="13"/>
      <c r="AD1152" s="13"/>
      <c r="AE1152" s="13"/>
      <c r="AT1152" s="257" t="s">
        <v>361</v>
      </c>
      <c r="AU1152" s="257" t="s">
        <v>86</v>
      </c>
      <c r="AV1152" s="13" t="s">
        <v>86</v>
      </c>
      <c r="AW1152" s="13" t="s">
        <v>32</v>
      </c>
      <c r="AX1152" s="13" t="s">
        <v>76</v>
      </c>
      <c r="AY1152" s="257" t="s">
        <v>350</v>
      </c>
    </row>
    <row r="1153" s="13" customFormat="1">
      <c r="A1153" s="13"/>
      <c r="B1153" s="247"/>
      <c r="C1153" s="248"/>
      <c r="D1153" s="242" t="s">
        <v>361</v>
      </c>
      <c r="E1153" s="249" t="s">
        <v>1</v>
      </c>
      <c r="F1153" s="250" t="s">
        <v>2403</v>
      </c>
      <c r="G1153" s="248"/>
      <c r="H1153" s="251">
        <v>2.1600000000000001</v>
      </c>
      <c r="I1153" s="252"/>
      <c r="J1153" s="248"/>
      <c r="K1153" s="248"/>
      <c r="L1153" s="253"/>
      <c r="M1153" s="254"/>
      <c r="N1153" s="255"/>
      <c r="O1153" s="255"/>
      <c r="P1153" s="255"/>
      <c r="Q1153" s="255"/>
      <c r="R1153" s="255"/>
      <c r="S1153" s="255"/>
      <c r="T1153" s="256"/>
      <c r="U1153" s="13"/>
      <c r="V1153" s="13"/>
      <c r="W1153" s="13"/>
      <c r="X1153" s="13"/>
      <c r="Y1153" s="13"/>
      <c r="Z1153" s="13"/>
      <c r="AA1153" s="13"/>
      <c r="AB1153" s="13"/>
      <c r="AC1153" s="13"/>
      <c r="AD1153" s="13"/>
      <c r="AE1153" s="13"/>
      <c r="AT1153" s="257" t="s">
        <v>361</v>
      </c>
      <c r="AU1153" s="257" t="s">
        <v>86</v>
      </c>
      <c r="AV1153" s="13" t="s">
        <v>86</v>
      </c>
      <c r="AW1153" s="13" t="s">
        <v>32</v>
      </c>
      <c r="AX1153" s="13" t="s">
        <v>76</v>
      </c>
      <c r="AY1153" s="257" t="s">
        <v>350</v>
      </c>
    </row>
    <row r="1154" s="13" customFormat="1">
      <c r="A1154" s="13"/>
      <c r="B1154" s="247"/>
      <c r="C1154" s="248"/>
      <c r="D1154" s="242" t="s">
        <v>361</v>
      </c>
      <c r="E1154" s="249" t="s">
        <v>1</v>
      </c>
      <c r="F1154" s="250" t="s">
        <v>2404</v>
      </c>
      <c r="G1154" s="248"/>
      <c r="H1154" s="251">
        <v>4.5</v>
      </c>
      <c r="I1154" s="252"/>
      <c r="J1154" s="248"/>
      <c r="K1154" s="248"/>
      <c r="L1154" s="253"/>
      <c r="M1154" s="254"/>
      <c r="N1154" s="255"/>
      <c r="O1154" s="255"/>
      <c r="P1154" s="255"/>
      <c r="Q1154" s="255"/>
      <c r="R1154" s="255"/>
      <c r="S1154" s="255"/>
      <c r="T1154" s="256"/>
      <c r="U1154" s="13"/>
      <c r="V1154" s="13"/>
      <c r="W1154" s="13"/>
      <c r="X1154" s="13"/>
      <c r="Y1154" s="13"/>
      <c r="Z1154" s="13"/>
      <c r="AA1154" s="13"/>
      <c r="AB1154" s="13"/>
      <c r="AC1154" s="13"/>
      <c r="AD1154" s="13"/>
      <c r="AE1154" s="13"/>
      <c r="AT1154" s="257" t="s">
        <v>361</v>
      </c>
      <c r="AU1154" s="257" t="s">
        <v>86</v>
      </c>
      <c r="AV1154" s="13" t="s">
        <v>86</v>
      </c>
      <c r="AW1154" s="13" t="s">
        <v>32</v>
      </c>
      <c r="AX1154" s="13" t="s">
        <v>76</v>
      </c>
      <c r="AY1154" s="257" t="s">
        <v>350</v>
      </c>
    </row>
    <row r="1155" s="15" customFormat="1">
      <c r="A1155" s="15"/>
      <c r="B1155" s="269"/>
      <c r="C1155" s="270"/>
      <c r="D1155" s="242" t="s">
        <v>361</v>
      </c>
      <c r="E1155" s="271" t="s">
        <v>1</v>
      </c>
      <c r="F1155" s="272" t="s">
        <v>1524</v>
      </c>
      <c r="G1155" s="270"/>
      <c r="H1155" s="271" t="s">
        <v>1</v>
      </c>
      <c r="I1155" s="273"/>
      <c r="J1155" s="270"/>
      <c r="K1155" s="270"/>
      <c r="L1155" s="274"/>
      <c r="M1155" s="275"/>
      <c r="N1155" s="276"/>
      <c r="O1155" s="276"/>
      <c r="P1155" s="276"/>
      <c r="Q1155" s="276"/>
      <c r="R1155" s="276"/>
      <c r="S1155" s="276"/>
      <c r="T1155" s="277"/>
      <c r="U1155" s="15"/>
      <c r="V1155" s="15"/>
      <c r="W1155" s="15"/>
      <c r="X1155" s="15"/>
      <c r="Y1155" s="15"/>
      <c r="Z1155" s="15"/>
      <c r="AA1155" s="15"/>
      <c r="AB1155" s="15"/>
      <c r="AC1155" s="15"/>
      <c r="AD1155" s="15"/>
      <c r="AE1155" s="15"/>
      <c r="AT1155" s="278" t="s">
        <v>361</v>
      </c>
      <c r="AU1155" s="278" t="s">
        <v>86</v>
      </c>
      <c r="AV1155" s="15" t="s">
        <v>84</v>
      </c>
      <c r="AW1155" s="15" t="s">
        <v>32</v>
      </c>
      <c r="AX1155" s="15" t="s">
        <v>76</v>
      </c>
      <c r="AY1155" s="278" t="s">
        <v>350</v>
      </c>
    </row>
    <row r="1156" s="13" customFormat="1">
      <c r="A1156" s="13"/>
      <c r="B1156" s="247"/>
      <c r="C1156" s="248"/>
      <c r="D1156" s="242" t="s">
        <v>361</v>
      </c>
      <c r="E1156" s="249" t="s">
        <v>1</v>
      </c>
      <c r="F1156" s="250" t="s">
        <v>2405</v>
      </c>
      <c r="G1156" s="248"/>
      <c r="H1156" s="251">
        <v>1.8</v>
      </c>
      <c r="I1156" s="252"/>
      <c r="J1156" s="248"/>
      <c r="K1156" s="248"/>
      <c r="L1156" s="253"/>
      <c r="M1156" s="254"/>
      <c r="N1156" s="255"/>
      <c r="O1156" s="255"/>
      <c r="P1156" s="255"/>
      <c r="Q1156" s="255"/>
      <c r="R1156" s="255"/>
      <c r="S1156" s="255"/>
      <c r="T1156" s="256"/>
      <c r="U1156" s="13"/>
      <c r="V1156" s="13"/>
      <c r="W1156" s="13"/>
      <c r="X1156" s="13"/>
      <c r="Y1156" s="13"/>
      <c r="Z1156" s="13"/>
      <c r="AA1156" s="13"/>
      <c r="AB1156" s="13"/>
      <c r="AC1156" s="13"/>
      <c r="AD1156" s="13"/>
      <c r="AE1156" s="13"/>
      <c r="AT1156" s="257" t="s">
        <v>361</v>
      </c>
      <c r="AU1156" s="257" t="s">
        <v>86</v>
      </c>
      <c r="AV1156" s="13" t="s">
        <v>86</v>
      </c>
      <c r="AW1156" s="13" t="s">
        <v>32</v>
      </c>
      <c r="AX1156" s="13" t="s">
        <v>76</v>
      </c>
      <c r="AY1156" s="257" t="s">
        <v>350</v>
      </c>
    </row>
    <row r="1157" s="13" customFormat="1">
      <c r="A1157" s="13"/>
      <c r="B1157" s="247"/>
      <c r="C1157" s="248"/>
      <c r="D1157" s="242" t="s">
        <v>361</v>
      </c>
      <c r="E1157" s="249" t="s">
        <v>1</v>
      </c>
      <c r="F1157" s="250" t="s">
        <v>2406</v>
      </c>
      <c r="G1157" s="248"/>
      <c r="H1157" s="251">
        <v>2</v>
      </c>
      <c r="I1157" s="252"/>
      <c r="J1157" s="248"/>
      <c r="K1157" s="248"/>
      <c r="L1157" s="253"/>
      <c r="M1157" s="254"/>
      <c r="N1157" s="255"/>
      <c r="O1157" s="255"/>
      <c r="P1157" s="255"/>
      <c r="Q1157" s="255"/>
      <c r="R1157" s="255"/>
      <c r="S1157" s="255"/>
      <c r="T1157" s="256"/>
      <c r="U1157" s="13"/>
      <c r="V1157" s="13"/>
      <c r="W1157" s="13"/>
      <c r="X1157" s="13"/>
      <c r="Y1157" s="13"/>
      <c r="Z1157" s="13"/>
      <c r="AA1157" s="13"/>
      <c r="AB1157" s="13"/>
      <c r="AC1157" s="13"/>
      <c r="AD1157" s="13"/>
      <c r="AE1157" s="13"/>
      <c r="AT1157" s="257" t="s">
        <v>361</v>
      </c>
      <c r="AU1157" s="257" t="s">
        <v>86</v>
      </c>
      <c r="AV1157" s="13" t="s">
        <v>86</v>
      </c>
      <c r="AW1157" s="13" t="s">
        <v>32</v>
      </c>
      <c r="AX1157" s="13" t="s">
        <v>76</v>
      </c>
      <c r="AY1157" s="257" t="s">
        <v>350</v>
      </c>
    </row>
    <row r="1158" s="14" customFormat="1">
      <c r="A1158" s="14"/>
      <c r="B1158" s="258"/>
      <c r="C1158" s="259"/>
      <c r="D1158" s="242" t="s">
        <v>361</v>
      </c>
      <c r="E1158" s="260" t="s">
        <v>1</v>
      </c>
      <c r="F1158" s="261" t="s">
        <v>364</v>
      </c>
      <c r="G1158" s="259"/>
      <c r="H1158" s="262">
        <v>35.460000000000001</v>
      </c>
      <c r="I1158" s="263"/>
      <c r="J1158" s="259"/>
      <c r="K1158" s="259"/>
      <c r="L1158" s="264"/>
      <c r="M1158" s="265"/>
      <c r="N1158" s="266"/>
      <c r="O1158" s="266"/>
      <c r="P1158" s="266"/>
      <c r="Q1158" s="266"/>
      <c r="R1158" s="266"/>
      <c r="S1158" s="266"/>
      <c r="T1158" s="267"/>
      <c r="U1158" s="14"/>
      <c r="V1158" s="14"/>
      <c r="W1158" s="14"/>
      <c r="X1158" s="14"/>
      <c r="Y1158" s="14"/>
      <c r="Z1158" s="14"/>
      <c r="AA1158" s="14"/>
      <c r="AB1158" s="14"/>
      <c r="AC1158" s="14"/>
      <c r="AD1158" s="14"/>
      <c r="AE1158" s="14"/>
      <c r="AT1158" s="268" t="s">
        <v>361</v>
      </c>
      <c r="AU1158" s="268" t="s">
        <v>86</v>
      </c>
      <c r="AV1158" s="14" t="s">
        <v>357</v>
      </c>
      <c r="AW1158" s="14" t="s">
        <v>32</v>
      </c>
      <c r="AX1158" s="14" t="s">
        <v>84</v>
      </c>
      <c r="AY1158" s="268" t="s">
        <v>350</v>
      </c>
    </row>
    <row r="1159" s="2" customFormat="1" ht="24.15" customHeight="1">
      <c r="A1159" s="39"/>
      <c r="B1159" s="40"/>
      <c r="C1159" s="229" t="s">
        <v>2407</v>
      </c>
      <c r="D1159" s="229" t="s">
        <v>352</v>
      </c>
      <c r="E1159" s="230" t="s">
        <v>2408</v>
      </c>
      <c r="F1159" s="231" t="s">
        <v>2409</v>
      </c>
      <c r="G1159" s="232" t="s">
        <v>551</v>
      </c>
      <c r="H1159" s="233">
        <v>135.58000000000001</v>
      </c>
      <c r="I1159" s="234"/>
      <c r="J1159" s="235">
        <f>ROUND(I1159*H1159,2)</f>
        <v>0</v>
      </c>
      <c r="K1159" s="231" t="s">
        <v>356</v>
      </c>
      <c r="L1159" s="45"/>
      <c r="M1159" s="236" t="s">
        <v>1</v>
      </c>
      <c r="N1159" s="237" t="s">
        <v>41</v>
      </c>
      <c r="O1159" s="92"/>
      <c r="P1159" s="238">
        <f>O1159*H1159</f>
        <v>0</v>
      </c>
      <c r="Q1159" s="238">
        <v>0</v>
      </c>
      <c r="R1159" s="238">
        <f>Q1159*H1159</f>
        <v>0</v>
      </c>
      <c r="S1159" s="238">
        <v>0.065000000000000002</v>
      </c>
      <c r="T1159" s="239">
        <f>S1159*H1159</f>
        <v>8.8127000000000013</v>
      </c>
      <c r="U1159" s="39"/>
      <c r="V1159" s="39"/>
      <c r="W1159" s="39"/>
      <c r="X1159" s="39"/>
      <c r="Y1159" s="39"/>
      <c r="Z1159" s="39"/>
      <c r="AA1159" s="39"/>
      <c r="AB1159" s="39"/>
      <c r="AC1159" s="39"/>
      <c r="AD1159" s="39"/>
      <c r="AE1159" s="39"/>
      <c r="AR1159" s="240" t="s">
        <v>357</v>
      </c>
      <c r="AT1159" s="240" t="s">
        <v>352</v>
      </c>
      <c r="AU1159" s="240" t="s">
        <v>86</v>
      </c>
      <c r="AY1159" s="18" t="s">
        <v>350</v>
      </c>
      <c r="BE1159" s="241">
        <f>IF(N1159="základní",J1159,0)</f>
        <v>0</v>
      </c>
      <c r="BF1159" s="241">
        <f>IF(N1159="snížená",J1159,0)</f>
        <v>0</v>
      </c>
      <c r="BG1159" s="241">
        <f>IF(N1159="zákl. přenesená",J1159,0)</f>
        <v>0</v>
      </c>
      <c r="BH1159" s="241">
        <f>IF(N1159="sníž. přenesená",J1159,0)</f>
        <v>0</v>
      </c>
      <c r="BI1159" s="241">
        <f>IF(N1159="nulová",J1159,0)</f>
        <v>0</v>
      </c>
      <c r="BJ1159" s="18" t="s">
        <v>84</v>
      </c>
      <c r="BK1159" s="241">
        <f>ROUND(I1159*H1159,2)</f>
        <v>0</v>
      </c>
      <c r="BL1159" s="18" t="s">
        <v>357</v>
      </c>
      <c r="BM1159" s="240" t="s">
        <v>2410</v>
      </c>
    </row>
    <row r="1160" s="2" customFormat="1">
      <c r="A1160" s="39"/>
      <c r="B1160" s="40"/>
      <c r="C1160" s="41"/>
      <c r="D1160" s="242" t="s">
        <v>359</v>
      </c>
      <c r="E1160" s="41"/>
      <c r="F1160" s="243" t="s">
        <v>2411</v>
      </c>
      <c r="G1160" s="41"/>
      <c r="H1160" s="41"/>
      <c r="I1160" s="244"/>
      <c r="J1160" s="41"/>
      <c r="K1160" s="41"/>
      <c r="L1160" s="45"/>
      <c r="M1160" s="245"/>
      <c r="N1160" s="246"/>
      <c r="O1160" s="92"/>
      <c r="P1160" s="92"/>
      <c r="Q1160" s="92"/>
      <c r="R1160" s="92"/>
      <c r="S1160" s="92"/>
      <c r="T1160" s="93"/>
      <c r="U1160" s="39"/>
      <c r="V1160" s="39"/>
      <c r="W1160" s="39"/>
      <c r="X1160" s="39"/>
      <c r="Y1160" s="39"/>
      <c r="Z1160" s="39"/>
      <c r="AA1160" s="39"/>
      <c r="AB1160" s="39"/>
      <c r="AC1160" s="39"/>
      <c r="AD1160" s="39"/>
      <c r="AE1160" s="39"/>
      <c r="AT1160" s="18" t="s">
        <v>359</v>
      </c>
      <c r="AU1160" s="18" t="s">
        <v>86</v>
      </c>
    </row>
    <row r="1161" s="15" customFormat="1">
      <c r="A1161" s="15"/>
      <c r="B1161" s="269"/>
      <c r="C1161" s="270"/>
      <c r="D1161" s="242" t="s">
        <v>361</v>
      </c>
      <c r="E1161" s="271" t="s">
        <v>1</v>
      </c>
      <c r="F1161" s="272" t="s">
        <v>1530</v>
      </c>
      <c r="G1161" s="270"/>
      <c r="H1161" s="271" t="s">
        <v>1</v>
      </c>
      <c r="I1161" s="273"/>
      <c r="J1161" s="270"/>
      <c r="K1161" s="270"/>
      <c r="L1161" s="274"/>
      <c r="M1161" s="275"/>
      <c r="N1161" s="276"/>
      <c r="O1161" s="276"/>
      <c r="P1161" s="276"/>
      <c r="Q1161" s="276"/>
      <c r="R1161" s="276"/>
      <c r="S1161" s="276"/>
      <c r="T1161" s="277"/>
      <c r="U1161" s="15"/>
      <c r="V1161" s="15"/>
      <c r="W1161" s="15"/>
      <c r="X1161" s="15"/>
      <c r="Y1161" s="15"/>
      <c r="Z1161" s="15"/>
      <c r="AA1161" s="15"/>
      <c r="AB1161" s="15"/>
      <c r="AC1161" s="15"/>
      <c r="AD1161" s="15"/>
      <c r="AE1161" s="15"/>
      <c r="AT1161" s="278" t="s">
        <v>361</v>
      </c>
      <c r="AU1161" s="278" t="s">
        <v>86</v>
      </c>
      <c r="AV1161" s="15" t="s">
        <v>84</v>
      </c>
      <c r="AW1161" s="15" t="s">
        <v>32</v>
      </c>
      <c r="AX1161" s="15" t="s">
        <v>76</v>
      </c>
      <c r="AY1161" s="278" t="s">
        <v>350</v>
      </c>
    </row>
    <row r="1162" s="13" customFormat="1">
      <c r="A1162" s="13"/>
      <c r="B1162" s="247"/>
      <c r="C1162" s="248"/>
      <c r="D1162" s="242" t="s">
        <v>361</v>
      </c>
      <c r="E1162" s="249" t="s">
        <v>1</v>
      </c>
      <c r="F1162" s="250" t="s">
        <v>2412</v>
      </c>
      <c r="G1162" s="248"/>
      <c r="H1162" s="251">
        <v>2.6200000000000001</v>
      </c>
      <c r="I1162" s="252"/>
      <c r="J1162" s="248"/>
      <c r="K1162" s="248"/>
      <c r="L1162" s="253"/>
      <c r="M1162" s="254"/>
      <c r="N1162" s="255"/>
      <c r="O1162" s="255"/>
      <c r="P1162" s="255"/>
      <c r="Q1162" s="255"/>
      <c r="R1162" s="255"/>
      <c r="S1162" s="255"/>
      <c r="T1162" s="256"/>
      <c r="U1162" s="13"/>
      <c r="V1162" s="13"/>
      <c r="W1162" s="13"/>
      <c r="X1162" s="13"/>
      <c r="Y1162" s="13"/>
      <c r="Z1162" s="13"/>
      <c r="AA1162" s="13"/>
      <c r="AB1162" s="13"/>
      <c r="AC1162" s="13"/>
      <c r="AD1162" s="13"/>
      <c r="AE1162" s="13"/>
      <c r="AT1162" s="257" t="s">
        <v>361</v>
      </c>
      <c r="AU1162" s="257" t="s">
        <v>86</v>
      </c>
      <c r="AV1162" s="13" t="s">
        <v>86</v>
      </c>
      <c r="AW1162" s="13" t="s">
        <v>32</v>
      </c>
      <c r="AX1162" s="13" t="s">
        <v>76</v>
      </c>
      <c r="AY1162" s="257" t="s">
        <v>350</v>
      </c>
    </row>
    <row r="1163" s="13" customFormat="1">
      <c r="A1163" s="13"/>
      <c r="B1163" s="247"/>
      <c r="C1163" s="248"/>
      <c r="D1163" s="242" t="s">
        <v>361</v>
      </c>
      <c r="E1163" s="249" t="s">
        <v>1</v>
      </c>
      <c r="F1163" s="250" t="s">
        <v>2413</v>
      </c>
      <c r="G1163" s="248"/>
      <c r="H1163" s="251">
        <v>3.6000000000000001</v>
      </c>
      <c r="I1163" s="252"/>
      <c r="J1163" s="248"/>
      <c r="K1163" s="248"/>
      <c r="L1163" s="253"/>
      <c r="M1163" s="254"/>
      <c r="N1163" s="255"/>
      <c r="O1163" s="255"/>
      <c r="P1163" s="255"/>
      <c r="Q1163" s="255"/>
      <c r="R1163" s="255"/>
      <c r="S1163" s="255"/>
      <c r="T1163" s="256"/>
      <c r="U1163" s="13"/>
      <c r="V1163" s="13"/>
      <c r="W1163" s="13"/>
      <c r="X1163" s="13"/>
      <c r="Y1163" s="13"/>
      <c r="Z1163" s="13"/>
      <c r="AA1163" s="13"/>
      <c r="AB1163" s="13"/>
      <c r="AC1163" s="13"/>
      <c r="AD1163" s="13"/>
      <c r="AE1163" s="13"/>
      <c r="AT1163" s="257" t="s">
        <v>361</v>
      </c>
      <c r="AU1163" s="257" t="s">
        <v>86</v>
      </c>
      <c r="AV1163" s="13" t="s">
        <v>86</v>
      </c>
      <c r="AW1163" s="13" t="s">
        <v>32</v>
      </c>
      <c r="AX1163" s="13" t="s">
        <v>76</v>
      </c>
      <c r="AY1163" s="257" t="s">
        <v>350</v>
      </c>
    </row>
    <row r="1164" s="13" customFormat="1">
      <c r="A1164" s="13"/>
      <c r="B1164" s="247"/>
      <c r="C1164" s="248"/>
      <c r="D1164" s="242" t="s">
        <v>361</v>
      </c>
      <c r="E1164" s="249" t="s">
        <v>1</v>
      </c>
      <c r="F1164" s="250" t="s">
        <v>2414</v>
      </c>
      <c r="G1164" s="248"/>
      <c r="H1164" s="251">
        <v>2.3999999999999999</v>
      </c>
      <c r="I1164" s="252"/>
      <c r="J1164" s="248"/>
      <c r="K1164" s="248"/>
      <c r="L1164" s="253"/>
      <c r="M1164" s="254"/>
      <c r="N1164" s="255"/>
      <c r="O1164" s="255"/>
      <c r="P1164" s="255"/>
      <c r="Q1164" s="255"/>
      <c r="R1164" s="255"/>
      <c r="S1164" s="255"/>
      <c r="T1164" s="256"/>
      <c r="U1164" s="13"/>
      <c r="V1164" s="13"/>
      <c r="W1164" s="13"/>
      <c r="X1164" s="13"/>
      <c r="Y1164" s="13"/>
      <c r="Z1164" s="13"/>
      <c r="AA1164" s="13"/>
      <c r="AB1164" s="13"/>
      <c r="AC1164" s="13"/>
      <c r="AD1164" s="13"/>
      <c r="AE1164" s="13"/>
      <c r="AT1164" s="257" t="s">
        <v>361</v>
      </c>
      <c r="AU1164" s="257" t="s">
        <v>86</v>
      </c>
      <c r="AV1164" s="13" t="s">
        <v>86</v>
      </c>
      <c r="AW1164" s="13" t="s">
        <v>32</v>
      </c>
      <c r="AX1164" s="13" t="s">
        <v>76</v>
      </c>
      <c r="AY1164" s="257" t="s">
        <v>350</v>
      </c>
    </row>
    <row r="1165" s="13" customFormat="1">
      <c r="A1165" s="13"/>
      <c r="B1165" s="247"/>
      <c r="C1165" s="248"/>
      <c r="D1165" s="242" t="s">
        <v>361</v>
      </c>
      <c r="E1165" s="249" t="s">
        <v>1</v>
      </c>
      <c r="F1165" s="250" t="s">
        <v>2415</v>
      </c>
      <c r="G1165" s="248"/>
      <c r="H1165" s="251">
        <v>6.4000000000000004</v>
      </c>
      <c r="I1165" s="252"/>
      <c r="J1165" s="248"/>
      <c r="K1165" s="248"/>
      <c r="L1165" s="253"/>
      <c r="M1165" s="254"/>
      <c r="N1165" s="255"/>
      <c r="O1165" s="255"/>
      <c r="P1165" s="255"/>
      <c r="Q1165" s="255"/>
      <c r="R1165" s="255"/>
      <c r="S1165" s="255"/>
      <c r="T1165" s="256"/>
      <c r="U1165" s="13"/>
      <c r="V1165" s="13"/>
      <c r="W1165" s="13"/>
      <c r="X1165" s="13"/>
      <c r="Y1165" s="13"/>
      <c r="Z1165" s="13"/>
      <c r="AA1165" s="13"/>
      <c r="AB1165" s="13"/>
      <c r="AC1165" s="13"/>
      <c r="AD1165" s="13"/>
      <c r="AE1165" s="13"/>
      <c r="AT1165" s="257" t="s">
        <v>361</v>
      </c>
      <c r="AU1165" s="257" t="s">
        <v>86</v>
      </c>
      <c r="AV1165" s="13" t="s">
        <v>86</v>
      </c>
      <c r="AW1165" s="13" t="s">
        <v>32</v>
      </c>
      <c r="AX1165" s="13" t="s">
        <v>76</v>
      </c>
      <c r="AY1165" s="257" t="s">
        <v>350</v>
      </c>
    </row>
    <row r="1166" s="13" customFormat="1">
      <c r="A1166" s="13"/>
      <c r="B1166" s="247"/>
      <c r="C1166" s="248"/>
      <c r="D1166" s="242" t="s">
        <v>361</v>
      </c>
      <c r="E1166" s="249" t="s">
        <v>1</v>
      </c>
      <c r="F1166" s="250" t="s">
        <v>2416</v>
      </c>
      <c r="G1166" s="248"/>
      <c r="H1166" s="251">
        <v>5.2000000000000002</v>
      </c>
      <c r="I1166" s="252"/>
      <c r="J1166" s="248"/>
      <c r="K1166" s="248"/>
      <c r="L1166" s="253"/>
      <c r="M1166" s="254"/>
      <c r="N1166" s="255"/>
      <c r="O1166" s="255"/>
      <c r="P1166" s="255"/>
      <c r="Q1166" s="255"/>
      <c r="R1166" s="255"/>
      <c r="S1166" s="255"/>
      <c r="T1166" s="256"/>
      <c r="U1166" s="13"/>
      <c r="V1166" s="13"/>
      <c r="W1166" s="13"/>
      <c r="X1166" s="13"/>
      <c r="Y1166" s="13"/>
      <c r="Z1166" s="13"/>
      <c r="AA1166" s="13"/>
      <c r="AB1166" s="13"/>
      <c r="AC1166" s="13"/>
      <c r="AD1166" s="13"/>
      <c r="AE1166" s="13"/>
      <c r="AT1166" s="257" t="s">
        <v>361</v>
      </c>
      <c r="AU1166" s="257" t="s">
        <v>86</v>
      </c>
      <c r="AV1166" s="13" t="s">
        <v>86</v>
      </c>
      <c r="AW1166" s="13" t="s">
        <v>32</v>
      </c>
      <c r="AX1166" s="13" t="s">
        <v>76</v>
      </c>
      <c r="AY1166" s="257" t="s">
        <v>350</v>
      </c>
    </row>
    <row r="1167" s="13" customFormat="1">
      <c r="A1167" s="13"/>
      <c r="B1167" s="247"/>
      <c r="C1167" s="248"/>
      <c r="D1167" s="242" t="s">
        <v>361</v>
      </c>
      <c r="E1167" s="249" t="s">
        <v>1</v>
      </c>
      <c r="F1167" s="250" t="s">
        <v>2417</v>
      </c>
      <c r="G1167" s="248"/>
      <c r="H1167" s="251">
        <v>3.4500000000000002</v>
      </c>
      <c r="I1167" s="252"/>
      <c r="J1167" s="248"/>
      <c r="K1167" s="248"/>
      <c r="L1167" s="253"/>
      <c r="M1167" s="254"/>
      <c r="N1167" s="255"/>
      <c r="O1167" s="255"/>
      <c r="P1167" s="255"/>
      <c r="Q1167" s="255"/>
      <c r="R1167" s="255"/>
      <c r="S1167" s="255"/>
      <c r="T1167" s="256"/>
      <c r="U1167" s="13"/>
      <c r="V1167" s="13"/>
      <c r="W1167" s="13"/>
      <c r="X1167" s="13"/>
      <c r="Y1167" s="13"/>
      <c r="Z1167" s="13"/>
      <c r="AA1167" s="13"/>
      <c r="AB1167" s="13"/>
      <c r="AC1167" s="13"/>
      <c r="AD1167" s="13"/>
      <c r="AE1167" s="13"/>
      <c r="AT1167" s="257" t="s">
        <v>361</v>
      </c>
      <c r="AU1167" s="257" t="s">
        <v>86</v>
      </c>
      <c r="AV1167" s="13" t="s">
        <v>86</v>
      </c>
      <c r="AW1167" s="13" t="s">
        <v>32</v>
      </c>
      <c r="AX1167" s="13" t="s">
        <v>76</v>
      </c>
      <c r="AY1167" s="257" t="s">
        <v>350</v>
      </c>
    </row>
    <row r="1168" s="13" customFormat="1">
      <c r="A1168" s="13"/>
      <c r="B1168" s="247"/>
      <c r="C1168" s="248"/>
      <c r="D1168" s="242" t="s">
        <v>361</v>
      </c>
      <c r="E1168" s="249" t="s">
        <v>1</v>
      </c>
      <c r="F1168" s="250" t="s">
        <v>2418</v>
      </c>
      <c r="G1168" s="248"/>
      <c r="H1168" s="251">
        <v>3.75</v>
      </c>
      <c r="I1168" s="252"/>
      <c r="J1168" s="248"/>
      <c r="K1168" s="248"/>
      <c r="L1168" s="253"/>
      <c r="M1168" s="254"/>
      <c r="N1168" s="255"/>
      <c r="O1168" s="255"/>
      <c r="P1168" s="255"/>
      <c r="Q1168" s="255"/>
      <c r="R1168" s="255"/>
      <c r="S1168" s="255"/>
      <c r="T1168" s="256"/>
      <c r="U1168" s="13"/>
      <c r="V1168" s="13"/>
      <c r="W1168" s="13"/>
      <c r="X1168" s="13"/>
      <c r="Y1168" s="13"/>
      <c r="Z1168" s="13"/>
      <c r="AA1168" s="13"/>
      <c r="AB1168" s="13"/>
      <c r="AC1168" s="13"/>
      <c r="AD1168" s="13"/>
      <c r="AE1168" s="13"/>
      <c r="AT1168" s="257" t="s">
        <v>361</v>
      </c>
      <c r="AU1168" s="257" t="s">
        <v>86</v>
      </c>
      <c r="AV1168" s="13" t="s">
        <v>86</v>
      </c>
      <c r="AW1168" s="13" t="s">
        <v>32</v>
      </c>
      <c r="AX1168" s="13" t="s">
        <v>76</v>
      </c>
      <c r="AY1168" s="257" t="s">
        <v>350</v>
      </c>
    </row>
    <row r="1169" s="13" customFormat="1">
      <c r="A1169" s="13"/>
      <c r="B1169" s="247"/>
      <c r="C1169" s="248"/>
      <c r="D1169" s="242" t="s">
        <v>361</v>
      </c>
      <c r="E1169" s="249" t="s">
        <v>1</v>
      </c>
      <c r="F1169" s="250" t="s">
        <v>2419</v>
      </c>
      <c r="G1169" s="248"/>
      <c r="H1169" s="251">
        <v>3</v>
      </c>
      <c r="I1169" s="252"/>
      <c r="J1169" s="248"/>
      <c r="K1169" s="248"/>
      <c r="L1169" s="253"/>
      <c r="M1169" s="254"/>
      <c r="N1169" s="255"/>
      <c r="O1169" s="255"/>
      <c r="P1169" s="255"/>
      <c r="Q1169" s="255"/>
      <c r="R1169" s="255"/>
      <c r="S1169" s="255"/>
      <c r="T1169" s="256"/>
      <c r="U1169" s="13"/>
      <c r="V1169" s="13"/>
      <c r="W1169" s="13"/>
      <c r="X1169" s="13"/>
      <c r="Y1169" s="13"/>
      <c r="Z1169" s="13"/>
      <c r="AA1169" s="13"/>
      <c r="AB1169" s="13"/>
      <c r="AC1169" s="13"/>
      <c r="AD1169" s="13"/>
      <c r="AE1169" s="13"/>
      <c r="AT1169" s="257" t="s">
        <v>361</v>
      </c>
      <c r="AU1169" s="257" t="s">
        <v>86</v>
      </c>
      <c r="AV1169" s="13" t="s">
        <v>86</v>
      </c>
      <c r="AW1169" s="13" t="s">
        <v>32</v>
      </c>
      <c r="AX1169" s="13" t="s">
        <v>76</v>
      </c>
      <c r="AY1169" s="257" t="s">
        <v>350</v>
      </c>
    </row>
    <row r="1170" s="13" customFormat="1">
      <c r="A1170" s="13"/>
      <c r="B1170" s="247"/>
      <c r="C1170" s="248"/>
      <c r="D1170" s="242" t="s">
        <v>361</v>
      </c>
      <c r="E1170" s="249" t="s">
        <v>1</v>
      </c>
      <c r="F1170" s="250" t="s">
        <v>2420</v>
      </c>
      <c r="G1170" s="248"/>
      <c r="H1170" s="251">
        <v>6.3200000000000003</v>
      </c>
      <c r="I1170" s="252"/>
      <c r="J1170" s="248"/>
      <c r="K1170" s="248"/>
      <c r="L1170" s="253"/>
      <c r="M1170" s="254"/>
      <c r="N1170" s="255"/>
      <c r="O1170" s="255"/>
      <c r="P1170" s="255"/>
      <c r="Q1170" s="255"/>
      <c r="R1170" s="255"/>
      <c r="S1170" s="255"/>
      <c r="T1170" s="256"/>
      <c r="U1170" s="13"/>
      <c r="V1170" s="13"/>
      <c r="W1170" s="13"/>
      <c r="X1170" s="13"/>
      <c r="Y1170" s="13"/>
      <c r="Z1170" s="13"/>
      <c r="AA1170" s="13"/>
      <c r="AB1170" s="13"/>
      <c r="AC1170" s="13"/>
      <c r="AD1170" s="13"/>
      <c r="AE1170" s="13"/>
      <c r="AT1170" s="257" t="s">
        <v>361</v>
      </c>
      <c r="AU1170" s="257" t="s">
        <v>86</v>
      </c>
      <c r="AV1170" s="13" t="s">
        <v>86</v>
      </c>
      <c r="AW1170" s="13" t="s">
        <v>32</v>
      </c>
      <c r="AX1170" s="13" t="s">
        <v>76</v>
      </c>
      <c r="AY1170" s="257" t="s">
        <v>350</v>
      </c>
    </row>
    <row r="1171" s="13" customFormat="1">
      <c r="A1171" s="13"/>
      <c r="B1171" s="247"/>
      <c r="C1171" s="248"/>
      <c r="D1171" s="242" t="s">
        <v>361</v>
      </c>
      <c r="E1171" s="249" t="s">
        <v>1</v>
      </c>
      <c r="F1171" s="250" t="s">
        <v>2421</v>
      </c>
      <c r="G1171" s="248"/>
      <c r="H1171" s="251">
        <v>1.3999999999999999</v>
      </c>
      <c r="I1171" s="252"/>
      <c r="J1171" s="248"/>
      <c r="K1171" s="248"/>
      <c r="L1171" s="253"/>
      <c r="M1171" s="254"/>
      <c r="N1171" s="255"/>
      <c r="O1171" s="255"/>
      <c r="P1171" s="255"/>
      <c r="Q1171" s="255"/>
      <c r="R1171" s="255"/>
      <c r="S1171" s="255"/>
      <c r="T1171" s="256"/>
      <c r="U1171" s="13"/>
      <c r="V1171" s="13"/>
      <c r="W1171" s="13"/>
      <c r="X1171" s="13"/>
      <c r="Y1171" s="13"/>
      <c r="Z1171" s="13"/>
      <c r="AA1171" s="13"/>
      <c r="AB1171" s="13"/>
      <c r="AC1171" s="13"/>
      <c r="AD1171" s="13"/>
      <c r="AE1171" s="13"/>
      <c r="AT1171" s="257" t="s">
        <v>361</v>
      </c>
      <c r="AU1171" s="257" t="s">
        <v>86</v>
      </c>
      <c r="AV1171" s="13" t="s">
        <v>86</v>
      </c>
      <c r="AW1171" s="13" t="s">
        <v>32</v>
      </c>
      <c r="AX1171" s="13" t="s">
        <v>76</v>
      </c>
      <c r="AY1171" s="257" t="s">
        <v>350</v>
      </c>
    </row>
    <row r="1172" s="13" customFormat="1">
      <c r="A1172" s="13"/>
      <c r="B1172" s="247"/>
      <c r="C1172" s="248"/>
      <c r="D1172" s="242" t="s">
        <v>361</v>
      </c>
      <c r="E1172" s="249" t="s">
        <v>1</v>
      </c>
      <c r="F1172" s="250" t="s">
        <v>2422</v>
      </c>
      <c r="G1172" s="248"/>
      <c r="H1172" s="251">
        <v>6.2000000000000002</v>
      </c>
      <c r="I1172" s="252"/>
      <c r="J1172" s="248"/>
      <c r="K1172" s="248"/>
      <c r="L1172" s="253"/>
      <c r="M1172" s="254"/>
      <c r="N1172" s="255"/>
      <c r="O1172" s="255"/>
      <c r="P1172" s="255"/>
      <c r="Q1172" s="255"/>
      <c r="R1172" s="255"/>
      <c r="S1172" s="255"/>
      <c r="T1172" s="256"/>
      <c r="U1172" s="13"/>
      <c r="V1172" s="13"/>
      <c r="W1172" s="13"/>
      <c r="X1172" s="13"/>
      <c r="Y1172" s="13"/>
      <c r="Z1172" s="13"/>
      <c r="AA1172" s="13"/>
      <c r="AB1172" s="13"/>
      <c r="AC1172" s="13"/>
      <c r="AD1172" s="13"/>
      <c r="AE1172" s="13"/>
      <c r="AT1172" s="257" t="s">
        <v>361</v>
      </c>
      <c r="AU1172" s="257" t="s">
        <v>86</v>
      </c>
      <c r="AV1172" s="13" t="s">
        <v>86</v>
      </c>
      <c r="AW1172" s="13" t="s">
        <v>32</v>
      </c>
      <c r="AX1172" s="13" t="s">
        <v>76</v>
      </c>
      <c r="AY1172" s="257" t="s">
        <v>350</v>
      </c>
    </row>
    <row r="1173" s="13" customFormat="1">
      <c r="A1173" s="13"/>
      <c r="B1173" s="247"/>
      <c r="C1173" s="248"/>
      <c r="D1173" s="242" t="s">
        <v>361</v>
      </c>
      <c r="E1173" s="249" t="s">
        <v>1</v>
      </c>
      <c r="F1173" s="250" t="s">
        <v>2423</v>
      </c>
      <c r="G1173" s="248"/>
      <c r="H1173" s="251">
        <v>4.2000000000000002</v>
      </c>
      <c r="I1173" s="252"/>
      <c r="J1173" s="248"/>
      <c r="K1173" s="248"/>
      <c r="L1173" s="253"/>
      <c r="M1173" s="254"/>
      <c r="N1173" s="255"/>
      <c r="O1173" s="255"/>
      <c r="P1173" s="255"/>
      <c r="Q1173" s="255"/>
      <c r="R1173" s="255"/>
      <c r="S1173" s="255"/>
      <c r="T1173" s="256"/>
      <c r="U1173" s="13"/>
      <c r="V1173" s="13"/>
      <c r="W1173" s="13"/>
      <c r="X1173" s="13"/>
      <c r="Y1173" s="13"/>
      <c r="Z1173" s="13"/>
      <c r="AA1173" s="13"/>
      <c r="AB1173" s="13"/>
      <c r="AC1173" s="13"/>
      <c r="AD1173" s="13"/>
      <c r="AE1173" s="13"/>
      <c r="AT1173" s="257" t="s">
        <v>361</v>
      </c>
      <c r="AU1173" s="257" t="s">
        <v>86</v>
      </c>
      <c r="AV1173" s="13" t="s">
        <v>86</v>
      </c>
      <c r="AW1173" s="13" t="s">
        <v>32</v>
      </c>
      <c r="AX1173" s="13" t="s">
        <v>76</v>
      </c>
      <c r="AY1173" s="257" t="s">
        <v>350</v>
      </c>
    </row>
    <row r="1174" s="13" customFormat="1">
      <c r="A1174" s="13"/>
      <c r="B1174" s="247"/>
      <c r="C1174" s="248"/>
      <c r="D1174" s="242" t="s">
        <v>361</v>
      </c>
      <c r="E1174" s="249" t="s">
        <v>1</v>
      </c>
      <c r="F1174" s="250" t="s">
        <v>2424</v>
      </c>
      <c r="G1174" s="248"/>
      <c r="H1174" s="251">
        <v>3.1499999999999999</v>
      </c>
      <c r="I1174" s="252"/>
      <c r="J1174" s="248"/>
      <c r="K1174" s="248"/>
      <c r="L1174" s="253"/>
      <c r="M1174" s="254"/>
      <c r="N1174" s="255"/>
      <c r="O1174" s="255"/>
      <c r="P1174" s="255"/>
      <c r="Q1174" s="255"/>
      <c r="R1174" s="255"/>
      <c r="S1174" s="255"/>
      <c r="T1174" s="256"/>
      <c r="U1174" s="13"/>
      <c r="V1174" s="13"/>
      <c r="W1174" s="13"/>
      <c r="X1174" s="13"/>
      <c r="Y1174" s="13"/>
      <c r="Z1174" s="13"/>
      <c r="AA1174" s="13"/>
      <c r="AB1174" s="13"/>
      <c r="AC1174" s="13"/>
      <c r="AD1174" s="13"/>
      <c r="AE1174" s="13"/>
      <c r="AT1174" s="257" t="s">
        <v>361</v>
      </c>
      <c r="AU1174" s="257" t="s">
        <v>86</v>
      </c>
      <c r="AV1174" s="13" t="s">
        <v>86</v>
      </c>
      <c r="AW1174" s="13" t="s">
        <v>32</v>
      </c>
      <c r="AX1174" s="13" t="s">
        <v>76</v>
      </c>
      <c r="AY1174" s="257" t="s">
        <v>350</v>
      </c>
    </row>
    <row r="1175" s="13" customFormat="1">
      <c r="A1175" s="13"/>
      <c r="B1175" s="247"/>
      <c r="C1175" s="248"/>
      <c r="D1175" s="242" t="s">
        <v>361</v>
      </c>
      <c r="E1175" s="249" t="s">
        <v>1</v>
      </c>
      <c r="F1175" s="250" t="s">
        <v>2425</v>
      </c>
      <c r="G1175" s="248"/>
      <c r="H1175" s="251">
        <v>7.1600000000000001</v>
      </c>
      <c r="I1175" s="252"/>
      <c r="J1175" s="248"/>
      <c r="K1175" s="248"/>
      <c r="L1175" s="253"/>
      <c r="M1175" s="254"/>
      <c r="N1175" s="255"/>
      <c r="O1175" s="255"/>
      <c r="P1175" s="255"/>
      <c r="Q1175" s="255"/>
      <c r="R1175" s="255"/>
      <c r="S1175" s="255"/>
      <c r="T1175" s="256"/>
      <c r="U1175" s="13"/>
      <c r="V1175" s="13"/>
      <c r="W1175" s="13"/>
      <c r="X1175" s="13"/>
      <c r="Y1175" s="13"/>
      <c r="Z1175" s="13"/>
      <c r="AA1175" s="13"/>
      <c r="AB1175" s="13"/>
      <c r="AC1175" s="13"/>
      <c r="AD1175" s="13"/>
      <c r="AE1175" s="13"/>
      <c r="AT1175" s="257" t="s">
        <v>361</v>
      </c>
      <c r="AU1175" s="257" t="s">
        <v>86</v>
      </c>
      <c r="AV1175" s="13" t="s">
        <v>86</v>
      </c>
      <c r="AW1175" s="13" t="s">
        <v>32</v>
      </c>
      <c r="AX1175" s="13" t="s">
        <v>76</v>
      </c>
      <c r="AY1175" s="257" t="s">
        <v>350</v>
      </c>
    </row>
    <row r="1176" s="13" customFormat="1">
      <c r="A1176" s="13"/>
      <c r="B1176" s="247"/>
      <c r="C1176" s="248"/>
      <c r="D1176" s="242" t="s">
        <v>361</v>
      </c>
      <c r="E1176" s="249" t="s">
        <v>1</v>
      </c>
      <c r="F1176" s="250" t="s">
        <v>2426</v>
      </c>
      <c r="G1176" s="248"/>
      <c r="H1176" s="251">
        <v>7.6399999999999997</v>
      </c>
      <c r="I1176" s="252"/>
      <c r="J1176" s="248"/>
      <c r="K1176" s="248"/>
      <c r="L1176" s="253"/>
      <c r="M1176" s="254"/>
      <c r="N1176" s="255"/>
      <c r="O1176" s="255"/>
      <c r="P1176" s="255"/>
      <c r="Q1176" s="255"/>
      <c r="R1176" s="255"/>
      <c r="S1176" s="255"/>
      <c r="T1176" s="256"/>
      <c r="U1176" s="13"/>
      <c r="V1176" s="13"/>
      <c r="W1176" s="13"/>
      <c r="X1176" s="13"/>
      <c r="Y1176" s="13"/>
      <c r="Z1176" s="13"/>
      <c r="AA1176" s="13"/>
      <c r="AB1176" s="13"/>
      <c r="AC1176" s="13"/>
      <c r="AD1176" s="13"/>
      <c r="AE1176" s="13"/>
      <c r="AT1176" s="257" t="s">
        <v>361</v>
      </c>
      <c r="AU1176" s="257" t="s">
        <v>86</v>
      </c>
      <c r="AV1176" s="13" t="s">
        <v>86</v>
      </c>
      <c r="AW1176" s="13" t="s">
        <v>32</v>
      </c>
      <c r="AX1176" s="13" t="s">
        <v>76</v>
      </c>
      <c r="AY1176" s="257" t="s">
        <v>350</v>
      </c>
    </row>
    <row r="1177" s="13" customFormat="1">
      <c r="A1177" s="13"/>
      <c r="B1177" s="247"/>
      <c r="C1177" s="248"/>
      <c r="D1177" s="242" t="s">
        <v>361</v>
      </c>
      <c r="E1177" s="249" t="s">
        <v>1</v>
      </c>
      <c r="F1177" s="250" t="s">
        <v>2427</v>
      </c>
      <c r="G1177" s="248"/>
      <c r="H1177" s="251">
        <v>6.8799999999999999</v>
      </c>
      <c r="I1177" s="252"/>
      <c r="J1177" s="248"/>
      <c r="K1177" s="248"/>
      <c r="L1177" s="253"/>
      <c r="M1177" s="254"/>
      <c r="N1177" s="255"/>
      <c r="O1177" s="255"/>
      <c r="P1177" s="255"/>
      <c r="Q1177" s="255"/>
      <c r="R1177" s="255"/>
      <c r="S1177" s="255"/>
      <c r="T1177" s="256"/>
      <c r="U1177" s="13"/>
      <c r="V1177" s="13"/>
      <c r="W1177" s="13"/>
      <c r="X1177" s="13"/>
      <c r="Y1177" s="13"/>
      <c r="Z1177" s="13"/>
      <c r="AA1177" s="13"/>
      <c r="AB1177" s="13"/>
      <c r="AC1177" s="13"/>
      <c r="AD1177" s="13"/>
      <c r="AE1177" s="13"/>
      <c r="AT1177" s="257" t="s">
        <v>361</v>
      </c>
      <c r="AU1177" s="257" t="s">
        <v>86</v>
      </c>
      <c r="AV1177" s="13" t="s">
        <v>86</v>
      </c>
      <c r="AW1177" s="13" t="s">
        <v>32</v>
      </c>
      <c r="AX1177" s="13" t="s">
        <v>76</v>
      </c>
      <c r="AY1177" s="257" t="s">
        <v>350</v>
      </c>
    </row>
    <row r="1178" s="13" customFormat="1">
      <c r="A1178" s="13"/>
      <c r="B1178" s="247"/>
      <c r="C1178" s="248"/>
      <c r="D1178" s="242" t="s">
        <v>361</v>
      </c>
      <c r="E1178" s="249" t="s">
        <v>1</v>
      </c>
      <c r="F1178" s="250" t="s">
        <v>2428</v>
      </c>
      <c r="G1178" s="248"/>
      <c r="H1178" s="251">
        <v>7.3799999999999999</v>
      </c>
      <c r="I1178" s="252"/>
      <c r="J1178" s="248"/>
      <c r="K1178" s="248"/>
      <c r="L1178" s="253"/>
      <c r="M1178" s="254"/>
      <c r="N1178" s="255"/>
      <c r="O1178" s="255"/>
      <c r="P1178" s="255"/>
      <c r="Q1178" s="255"/>
      <c r="R1178" s="255"/>
      <c r="S1178" s="255"/>
      <c r="T1178" s="256"/>
      <c r="U1178" s="13"/>
      <c r="V1178" s="13"/>
      <c r="W1178" s="13"/>
      <c r="X1178" s="13"/>
      <c r="Y1178" s="13"/>
      <c r="Z1178" s="13"/>
      <c r="AA1178" s="13"/>
      <c r="AB1178" s="13"/>
      <c r="AC1178" s="13"/>
      <c r="AD1178" s="13"/>
      <c r="AE1178" s="13"/>
      <c r="AT1178" s="257" t="s">
        <v>361</v>
      </c>
      <c r="AU1178" s="257" t="s">
        <v>86</v>
      </c>
      <c r="AV1178" s="13" t="s">
        <v>86</v>
      </c>
      <c r="AW1178" s="13" t="s">
        <v>32</v>
      </c>
      <c r="AX1178" s="13" t="s">
        <v>76</v>
      </c>
      <c r="AY1178" s="257" t="s">
        <v>350</v>
      </c>
    </row>
    <row r="1179" s="13" customFormat="1">
      <c r="A1179" s="13"/>
      <c r="B1179" s="247"/>
      <c r="C1179" s="248"/>
      <c r="D1179" s="242" t="s">
        <v>361</v>
      </c>
      <c r="E1179" s="249" t="s">
        <v>1</v>
      </c>
      <c r="F1179" s="250" t="s">
        <v>2429</v>
      </c>
      <c r="G1179" s="248"/>
      <c r="H1179" s="251">
        <v>1.6299999999999999</v>
      </c>
      <c r="I1179" s="252"/>
      <c r="J1179" s="248"/>
      <c r="K1179" s="248"/>
      <c r="L1179" s="253"/>
      <c r="M1179" s="254"/>
      <c r="N1179" s="255"/>
      <c r="O1179" s="255"/>
      <c r="P1179" s="255"/>
      <c r="Q1179" s="255"/>
      <c r="R1179" s="255"/>
      <c r="S1179" s="255"/>
      <c r="T1179" s="256"/>
      <c r="U1179" s="13"/>
      <c r="V1179" s="13"/>
      <c r="W1179" s="13"/>
      <c r="X1179" s="13"/>
      <c r="Y1179" s="13"/>
      <c r="Z1179" s="13"/>
      <c r="AA1179" s="13"/>
      <c r="AB1179" s="13"/>
      <c r="AC1179" s="13"/>
      <c r="AD1179" s="13"/>
      <c r="AE1179" s="13"/>
      <c r="AT1179" s="257" t="s">
        <v>361</v>
      </c>
      <c r="AU1179" s="257" t="s">
        <v>86</v>
      </c>
      <c r="AV1179" s="13" t="s">
        <v>86</v>
      </c>
      <c r="AW1179" s="13" t="s">
        <v>32</v>
      </c>
      <c r="AX1179" s="13" t="s">
        <v>76</v>
      </c>
      <c r="AY1179" s="257" t="s">
        <v>350</v>
      </c>
    </row>
    <row r="1180" s="15" customFormat="1">
      <c r="A1180" s="15"/>
      <c r="B1180" s="269"/>
      <c r="C1180" s="270"/>
      <c r="D1180" s="242" t="s">
        <v>361</v>
      </c>
      <c r="E1180" s="271" t="s">
        <v>1</v>
      </c>
      <c r="F1180" s="272" t="s">
        <v>1536</v>
      </c>
      <c r="G1180" s="270"/>
      <c r="H1180" s="271" t="s">
        <v>1</v>
      </c>
      <c r="I1180" s="273"/>
      <c r="J1180" s="270"/>
      <c r="K1180" s="270"/>
      <c r="L1180" s="274"/>
      <c r="M1180" s="275"/>
      <c r="N1180" s="276"/>
      <c r="O1180" s="276"/>
      <c r="P1180" s="276"/>
      <c r="Q1180" s="276"/>
      <c r="R1180" s="276"/>
      <c r="S1180" s="276"/>
      <c r="T1180" s="277"/>
      <c r="U1180" s="15"/>
      <c r="V1180" s="15"/>
      <c r="W1180" s="15"/>
      <c r="X1180" s="15"/>
      <c r="Y1180" s="15"/>
      <c r="Z1180" s="15"/>
      <c r="AA1180" s="15"/>
      <c r="AB1180" s="15"/>
      <c r="AC1180" s="15"/>
      <c r="AD1180" s="15"/>
      <c r="AE1180" s="15"/>
      <c r="AT1180" s="278" t="s">
        <v>361</v>
      </c>
      <c r="AU1180" s="278" t="s">
        <v>86</v>
      </c>
      <c r="AV1180" s="15" t="s">
        <v>84</v>
      </c>
      <c r="AW1180" s="15" t="s">
        <v>32</v>
      </c>
      <c r="AX1180" s="15" t="s">
        <v>76</v>
      </c>
      <c r="AY1180" s="278" t="s">
        <v>350</v>
      </c>
    </row>
    <row r="1181" s="13" customFormat="1">
      <c r="A1181" s="13"/>
      <c r="B1181" s="247"/>
      <c r="C1181" s="248"/>
      <c r="D1181" s="242" t="s">
        <v>361</v>
      </c>
      <c r="E1181" s="249" t="s">
        <v>1</v>
      </c>
      <c r="F1181" s="250" t="s">
        <v>2414</v>
      </c>
      <c r="G1181" s="248"/>
      <c r="H1181" s="251">
        <v>2.3999999999999999</v>
      </c>
      <c r="I1181" s="252"/>
      <c r="J1181" s="248"/>
      <c r="K1181" s="248"/>
      <c r="L1181" s="253"/>
      <c r="M1181" s="254"/>
      <c r="N1181" s="255"/>
      <c r="O1181" s="255"/>
      <c r="P1181" s="255"/>
      <c r="Q1181" s="255"/>
      <c r="R1181" s="255"/>
      <c r="S1181" s="255"/>
      <c r="T1181" s="256"/>
      <c r="U1181" s="13"/>
      <c r="V1181" s="13"/>
      <c r="W1181" s="13"/>
      <c r="X1181" s="13"/>
      <c r="Y1181" s="13"/>
      <c r="Z1181" s="13"/>
      <c r="AA1181" s="13"/>
      <c r="AB1181" s="13"/>
      <c r="AC1181" s="13"/>
      <c r="AD1181" s="13"/>
      <c r="AE1181" s="13"/>
      <c r="AT1181" s="257" t="s">
        <v>361</v>
      </c>
      <c r="AU1181" s="257" t="s">
        <v>86</v>
      </c>
      <c r="AV1181" s="13" t="s">
        <v>86</v>
      </c>
      <c r="AW1181" s="13" t="s">
        <v>32</v>
      </c>
      <c r="AX1181" s="13" t="s">
        <v>76</v>
      </c>
      <c r="AY1181" s="257" t="s">
        <v>350</v>
      </c>
    </row>
    <row r="1182" s="13" customFormat="1">
      <c r="A1182" s="13"/>
      <c r="B1182" s="247"/>
      <c r="C1182" s="248"/>
      <c r="D1182" s="242" t="s">
        <v>361</v>
      </c>
      <c r="E1182" s="249" t="s">
        <v>1</v>
      </c>
      <c r="F1182" s="250" t="s">
        <v>2425</v>
      </c>
      <c r="G1182" s="248"/>
      <c r="H1182" s="251">
        <v>7.1600000000000001</v>
      </c>
      <c r="I1182" s="252"/>
      <c r="J1182" s="248"/>
      <c r="K1182" s="248"/>
      <c r="L1182" s="253"/>
      <c r="M1182" s="254"/>
      <c r="N1182" s="255"/>
      <c r="O1182" s="255"/>
      <c r="P1182" s="255"/>
      <c r="Q1182" s="255"/>
      <c r="R1182" s="255"/>
      <c r="S1182" s="255"/>
      <c r="T1182" s="256"/>
      <c r="U1182" s="13"/>
      <c r="V1182" s="13"/>
      <c r="W1182" s="13"/>
      <c r="X1182" s="13"/>
      <c r="Y1182" s="13"/>
      <c r="Z1182" s="13"/>
      <c r="AA1182" s="13"/>
      <c r="AB1182" s="13"/>
      <c r="AC1182" s="13"/>
      <c r="AD1182" s="13"/>
      <c r="AE1182" s="13"/>
      <c r="AT1182" s="257" t="s">
        <v>361</v>
      </c>
      <c r="AU1182" s="257" t="s">
        <v>86</v>
      </c>
      <c r="AV1182" s="13" t="s">
        <v>86</v>
      </c>
      <c r="AW1182" s="13" t="s">
        <v>32</v>
      </c>
      <c r="AX1182" s="13" t="s">
        <v>76</v>
      </c>
      <c r="AY1182" s="257" t="s">
        <v>350</v>
      </c>
    </row>
    <row r="1183" s="13" customFormat="1">
      <c r="A1183" s="13"/>
      <c r="B1183" s="247"/>
      <c r="C1183" s="248"/>
      <c r="D1183" s="242" t="s">
        <v>361</v>
      </c>
      <c r="E1183" s="249" t="s">
        <v>1</v>
      </c>
      <c r="F1183" s="250" t="s">
        <v>2430</v>
      </c>
      <c r="G1183" s="248"/>
      <c r="H1183" s="251">
        <v>4.0499999999999998</v>
      </c>
      <c r="I1183" s="252"/>
      <c r="J1183" s="248"/>
      <c r="K1183" s="248"/>
      <c r="L1183" s="253"/>
      <c r="M1183" s="254"/>
      <c r="N1183" s="255"/>
      <c r="O1183" s="255"/>
      <c r="P1183" s="255"/>
      <c r="Q1183" s="255"/>
      <c r="R1183" s="255"/>
      <c r="S1183" s="255"/>
      <c r="T1183" s="256"/>
      <c r="U1183" s="13"/>
      <c r="V1183" s="13"/>
      <c r="W1183" s="13"/>
      <c r="X1183" s="13"/>
      <c r="Y1183" s="13"/>
      <c r="Z1183" s="13"/>
      <c r="AA1183" s="13"/>
      <c r="AB1183" s="13"/>
      <c r="AC1183" s="13"/>
      <c r="AD1183" s="13"/>
      <c r="AE1183" s="13"/>
      <c r="AT1183" s="257" t="s">
        <v>361</v>
      </c>
      <c r="AU1183" s="257" t="s">
        <v>86</v>
      </c>
      <c r="AV1183" s="13" t="s">
        <v>86</v>
      </c>
      <c r="AW1183" s="13" t="s">
        <v>32</v>
      </c>
      <c r="AX1183" s="13" t="s">
        <v>76</v>
      </c>
      <c r="AY1183" s="257" t="s">
        <v>350</v>
      </c>
    </row>
    <row r="1184" s="13" customFormat="1">
      <c r="A1184" s="13"/>
      <c r="B1184" s="247"/>
      <c r="C1184" s="248"/>
      <c r="D1184" s="242" t="s">
        <v>361</v>
      </c>
      <c r="E1184" s="249" t="s">
        <v>1</v>
      </c>
      <c r="F1184" s="250" t="s">
        <v>2431</v>
      </c>
      <c r="G1184" s="248"/>
      <c r="H1184" s="251">
        <v>5.5199999999999996</v>
      </c>
      <c r="I1184" s="252"/>
      <c r="J1184" s="248"/>
      <c r="K1184" s="248"/>
      <c r="L1184" s="253"/>
      <c r="M1184" s="254"/>
      <c r="N1184" s="255"/>
      <c r="O1184" s="255"/>
      <c r="P1184" s="255"/>
      <c r="Q1184" s="255"/>
      <c r="R1184" s="255"/>
      <c r="S1184" s="255"/>
      <c r="T1184" s="256"/>
      <c r="U1184" s="13"/>
      <c r="V1184" s="13"/>
      <c r="W1184" s="13"/>
      <c r="X1184" s="13"/>
      <c r="Y1184" s="13"/>
      <c r="Z1184" s="13"/>
      <c r="AA1184" s="13"/>
      <c r="AB1184" s="13"/>
      <c r="AC1184" s="13"/>
      <c r="AD1184" s="13"/>
      <c r="AE1184" s="13"/>
      <c r="AT1184" s="257" t="s">
        <v>361</v>
      </c>
      <c r="AU1184" s="257" t="s">
        <v>86</v>
      </c>
      <c r="AV1184" s="13" t="s">
        <v>86</v>
      </c>
      <c r="AW1184" s="13" t="s">
        <v>32</v>
      </c>
      <c r="AX1184" s="13" t="s">
        <v>76</v>
      </c>
      <c r="AY1184" s="257" t="s">
        <v>350</v>
      </c>
    </row>
    <row r="1185" s="13" customFormat="1">
      <c r="A1185" s="13"/>
      <c r="B1185" s="247"/>
      <c r="C1185" s="248"/>
      <c r="D1185" s="242" t="s">
        <v>361</v>
      </c>
      <c r="E1185" s="249" t="s">
        <v>1</v>
      </c>
      <c r="F1185" s="250" t="s">
        <v>2432</v>
      </c>
      <c r="G1185" s="248"/>
      <c r="H1185" s="251">
        <v>6.7599999999999998</v>
      </c>
      <c r="I1185" s="252"/>
      <c r="J1185" s="248"/>
      <c r="K1185" s="248"/>
      <c r="L1185" s="253"/>
      <c r="M1185" s="254"/>
      <c r="N1185" s="255"/>
      <c r="O1185" s="255"/>
      <c r="P1185" s="255"/>
      <c r="Q1185" s="255"/>
      <c r="R1185" s="255"/>
      <c r="S1185" s="255"/>
      <c r="T1185" s="256"/>
      <c r="U1185" s="13"/>
      <c r="V1185" s="13"/>
      <c r="W1185" s="13"/>
      <c r="X1185" s="13"/>
      <c r="Y1185" s="13"/>
      <c r="Z1185" s="13"/>
      <c r="AA1185" s="13"/>
      <c r="AB1185" s="13"/>
      <c r="AC1185" s="13"/>
      <c r="AD1185" s="13"/>
      <c r="AE1185" s="13"/>
      <c r="AT1185" s="257" t="s">
        <v>361</v>
      </c>
      <c r="AU1185" s="257" t="s">
        <v>86</v>
      </c>
      <c r="AV1185" s="13" t="s">
        <v>86</v>
      </c>
      <c r="AW1185" s="13" t="s">
        <v>32</v>
      </c>
      <c r="AX1185" s="13" t="s">
        <v>76</v>
      </c>
      <c r="AY1185" s="257" t="s">
        <v>350</v>
      </c>
    </row>
    <row r="1186" s="13" customFormat="1">
      <c r="A1186" s="13"/>
      <c r="B1186" s="247"/>
      <c r="C1186" s="248"/>
      <c r="D1186" s="242" t="s">
        <v>361</v>
      </c>
      <c r="E1186" s="249" t="s">
        <v>1</v>
      </c>
      <c r="F1186" s="250" t="s">
        <v>2433</v>
      </c>
      <c r="G1186" s="248"/>
      <c r="H1186" s="251">
        <v>5.2000000000000002</v>
      </c>
      <c r="I1186" s="252"/>
      <c r="J1186" s="248"/>
      <c r="K1186" s="248"/>
      <c r="L1186" s="253"/>
      <c r="M1186" s="254"/>
      <c r="N1186" s="255"/>
      <c r="O1186" s="255"/>
      <c r="P1186" s="255"/>
      <c r="Q1186" s="255"/>
      <c r="R1186" s="255"/>
      <c r="S1186" s="255"/>
      <c r="T1186" s="256"/>
      <c r="U1186" s="13"/>
      <c r="V1186" s="13"/>
      <c r="W1186" s="13"/>
      <c r="X1186" s="13"/>
      <c r="Y1186" s="13"/>
      <c r="Z1186" s="13"/>
      <c r="AA1186" s="13"/>
      <c r="AB1186" s="13"/>
      <c r="AC1186" s="13"/>
      <c r="AD1186" s="13"/>
      <c r="AE1186" s="13"/>
      <c r="AT1186" s="257" t="s">
        <v>361</v>
      </c>
      <c r="AU1186" s="257" t="s">
        <v>86</v>
      </c>
      <c r="AV1186" s="13" t="s">
        <v>86</v>
      </c>
      <c r="AW1186" s="13" t="s">
        <v>32</v>
      </c>
      <c r="AX1186" s="13" t="s">
        <v>76</v>
      </c>
      <c r="AY1186" s="257" t="s">
        <v>350</v>
      </c>
    </row>
    <row r="1187" s="13" customFormat="1">
      <c r="A1187" s="13"/>
      <c r="B1187" s="247"/>
      <c r="C1187" s="248"/>
      <c r="D1187" s="242" t="s">
        <v>361</v>
      </c>
      <c r="E1187" s="249" t="s">
        <v>1</v>
      </c>
      <c r="F1187" s="250" t="s">
        <v>2434</v>
      </c>
      <c r="G1187" s="248"/>
      <c r="H1187" s="251">
        <v>2.7000000000000002</v>
      </c>
      <c r="I1187" s="252"/>
      <c r="J1187" s="248"/>
      <c r="K1187" s="248"/>
      <c r="L1187" s="253"/>
      <c r="M1187" s="254"/>
      <c r="N1187" s="255"/>
      <c r="O1187" s="255"/>
      <c r="P1187" s="255"/>
      <c r="Q1187" s="255"/>
      <c r="R1187" s="255"/>
      <c r="S1187" s="255"/>
      <c r="T1187" s="256"/>
      <c r="U1187" s="13"/>
      <c r="V1187" s="13"/>
      <c r="W1187" s="13"/>
      <c r="X1187" s="13"/>
      <c r="Y1187" s="13"/>
      <c r="Z1187" s="13"/>
      <c r="AA1187" s="13"/>
      <c r="AB1187" s="13"/>
      <c r="AC1187" s="13"/>
      <c r="AD1187" s="13"/>
      <c r="AE1187" s="13"/>
      <c r="AT1187" s="257" t="s">
        <v>361</v>
      </c>
      <c r="AU1187" s="257" t="s">
        <v>86</v>
      </c>
      <c r="AV1187" s="13" t="s">
        <v>86</v>
      </c>
      <c r="AW1187" s="13" t="s">
        <v>32</v>
      </c>
      <c r="AX1187" s="13" t="s">
        <v>76</v>
      </c>
      <c r="AY1187" s="257" t="s">
        <v>350</v>
      </c>
    </row>
    <row r="1188" s="13" customFormat="1">
      <c r="A1188" s="13"/>
      <c r="B1188" s="247"/>
      <c r="C1188" s="248"/>
      <c r="D1188" s="242" t="s">
        <v>361</v>
      </c>
      <c r="E1188" s="249" t="s">
        <v>1</v>
      </c>
      <c r="F1188" s="250" t="s">
        <v>2435</v>
      </c>
      <c r="G1188" s="248"/>
      <c r="H1188" s="251">
        <v>3</v>
      </c>
      <c r="I1188" s="252"/>
      <c r="J1188" s="248"/>
      <c r="K1188" s="248"/>
      <c r="L1188" s="253"/>
      <c r="M1188" s="254"/>
      <c r="N1188" s="255"/>
      <c r="O1188" s="255"/>
      <c r="P1188" s="255"/>
      <c r="Q1188" s="255"/>
      <c r="R1188" s="255"/>
      <c r="S1188" s="255"/>
      <c r="T1188" s="256"/>
      <c r="U1188" s="13"/>
      <c r="V1188" s="13"/>
      <c r="W1188" s="13"/>
      <c r="X1188" s="13"/>
      <c r="Y1188" s="13"/>
      <c r="Z1188" s="13"/>
      <c r="AA1188" s="13"/>
      <c r="AB1188" s="13"/>
      <c r="AC1188" s="13"/>
      <c r="AD1188" s="13"/>
      <c r="AE1188" s="13"/>
      <c r="AT1188" s="257" t="s">
        <v>361</v>
      </c>
      <c r="AU1188" s="257" t="s">
        <v>86</v>
      </c>
      <c r="AV1188" s="13" t="s">
        <v>86</v>
      </c>
      <c r="AW1188" s="13" t="s">
        <v>32</v>
      </c>
      <c r="AX1188" s="13" t="s">
        <v>76</v>
      </c>
      <c r="AY1188" s="257" t="s">
        <v>350</v>
      </c>
    </row>
    <row r="1189" s="15" customFormat="1">
      <c r="A1189" s="15"/>
      <c r="B1189" s="269"/>
      <c r="C1189" s="270"/>
      <c r="D1189" s="242" t="s">
        <v>361</v>
      </c>
      <c r="E1189" s="271" t="s">
        <v>1</v>
      </c>
      <c r="F1189" s="272" t="s">
        <v>1524</v>
      </c>
      <c r="G1189" s="270"/>
      <c r="H1189" s="271" t="s">
        <v>1</v>
      </c>
      <c r="I1189" s="273"/>
      <c r="J1189" s="270"/>
      <c r="K1189" s="270"/>
      <c r="L1189" s="274"/>
      <c r="M1189" s="275"/>
      <c r="N1189" s="276"/>
      <c r="O1189" s="276"/>
      <c r="P1189" s="276"/>
      <c r="Q1189" s="276"/>
      <c r="R1189" s="276"/>
      <c r="S1189" s="276"/>
      <c r="T1189" s="277"/>
      <c r="U1189" s="15"/>
      <c r="V1189" s="15"/>
      <c r="W1189" s="15"/>
      <c r="X1189" s="15"/>
      <c r="Y1189" s="15"/>
      <c r="Z1189" s="15"/>
      <c r="AA1189" s="15"/>
      <c r="AB1189" s="15"/>
      <c r="AC1189" s="15"/>
      <c r="AD1189" s="15"/>
      <c r="AE1189" s="15"/>
      <c r="AT1189" s="278" t="s">
        <v>361</v>
      </c>
      <c r="AU1189" s="278" t="s">
        <v>86</v>
      </c>
      <c r="AV1189" s="15" t="s">
        <v>84</v>
      </c>
      <c r="AW1189" s="15" t="s">
        <v>32</v>
      </c>
      <c r="AX1189" s="15" t="s">
        <v>76</v>
      </c>
      <c r="AY1189" s="278" t="s">
        <v>350</v>
      </c>
    </row>
    <row r="1190" s="13" customFormat="1">
      <c r="A1190" s="13"/>
      <c r="B1190" s="247"/>
      <c r="C1190" s="248"/>
      <c r="D1190" s="242" t="s">
        <v>361</v>
      </c>
      <c r="E1190" s="249" t="s">
        <v>1</v>
      </c>
      <c r="F1190" s="250" t="s">
        <v>2434</v>
      </c>
      <c r="G1190" s="248"/>
      <c r="H1190" s="251">
        <v>2.7000000000000002</v>
      </c>
      <c r="I1190" s="252"/>
      <c r="J1190" s="248"/>
      <c r="K1190" s="248"/>
      <c r="L1190" s="253"/>
      <c r="M1190" s="254"/>
      <c r="N1190" s="255"/>
      <c r="O1190" s="255"/>
      <c r="P1190" s="255"/>
      <c r="Q1190" s="255"/>
      <c r="R1190" s="255"/>
      <c r="S1190" s="255"/>
      <c r="T1190" s="256"/>
      <c r="U1190" s="13"/>
      <c r="V1190" s="13"/>
      <c r="W1190" s="13"/>
      <c r="X1190" s="13"/>
      <c r="Y1190" s="13"/>
      <c r="Z1190" s="13"/>
      <c r="AA1190" s="13"/>
      <c r="AB1190" s="13"/>
      <c r="AC1190" s="13"/>
      <c r="AD1190" s="13"/>
      <c r="AE1190" s="13"/>
      <c r="AT1190" s="257" t="s">
        <v>361</v>
      </c>
      <c r="AU1190" s="257" t="s">
        <v>86</v>
      </c>
      <c r="AV1190" s="13" t="s">
        <v>86</v>
      </c>
      <c r="AW1190" s="13" t="s">
        <v>32</v>
      </c>
      <c r="AX1190" s="13" t="s">
        <v>76</v>
      </c>
      <c r="AY1190" s="257" t="s">
        <v>350</v>
      </c>
    </row>
    <row r="1191" s="13" customFormat="1">
      <c r="A1191" s="13"/>
      <c r="B1191" s="247"/>
      <c r="C1191" s="248"/>
      <c r="D1191" s="242" t="s">
        <v>361</v>
      </c>
      <c r="E1191" s="249" t="s">
        <v>1</v>
      </c>
      <c r="F1191" s="250" t="s">
        <v>2435</v>
      </c>
      <c r="G1191" s="248"/>
      <c r="H1191" s="251">
        <v>3</v>
      </c>
      <c r="I1191" s="252"/>
      <c r="J1191" s="248"/>
      <c r="K1191" s="248"/>
      <c r="L1191" s="253"/>
      <c r="M1191" s="254"/>
      <c r="N1191" s="255"/>
      <c r="O1191" s="255"/>
      <c r="P1191" s="255"/>
      <c r="Q1191" s="255"/>
      <c r="R1191" s="255"/>
      <c r="S1191" s="255"/>
      <c r="T1191" s="256"/>
      <c r="U1191" s="13"/>
      <c r="V1191" s="13"/>
      <c r="W1191" s="13"/>
      <c r="X1191" s="13"/>
      <c r="Y1191" s="13"/>
      <c r="Z1191" s="13"/>
      <c r="AA1191" s="13"/>
      <c r="AB1191" s="13"/>
      <c r="AC1191" s="13"/>
      <c r="AD1191" s="13"/>
      <c r="AE1191" s="13"/>
      <c r="AT1191" s="257" t="s">
        <v>361</v>
      </c>
      <c r="AU1191" s="257" t="s">
        <v>86</v>
      </c>
      <c r="AV1191" s="13" t="s">
        <v>86</v>
      </c>
      <c r="AW1191" s="13" t="s">
        <v>32</v>
      </c>
      <c r="AX1191" s="13" t="s">
        <v>76</v>
      </c>
      <c r="AY1191" s="257" t="s">
        <v>350</v>
      </c>
    </row>
    <row r="1192" s="13" customFormat="1">
      <c r="A1192" s="13"/>
      <c r="B1192" s="247"/>
      <c r="C1192" s="248"/>
      <c r="D1192" s="242" t="s">
        <v>361</v>
      </c>
      <c r="E1192" s="249" t="s">
        <v>1</v>
      </c>
      <c r="F1192" s="250" t="s">
        <v>2436</v>
      </c>
      <c r="G1192" s="248"/>
      <c r="H1192" s="251">
        <v>3.0600000000000001</v>
      </c>
      <c r="I1192" s="252"/>
      <c r="J1192" s="248"/>
      <c r="K1192" s="248"/>
      <c r="L1192" s="253"/>
      <c r="M1192" s="254"/>
      <c r="N1192" s="255"/>
      <c r="O1192" s="255"/>
      <c r="P1192" s="255"/>
      <c r="Q1192" s="255"/>
      <c r="R1192" s="255"/>
      <c r="S1192" s="255"/>
      <c r="T1192" s="256"/>
      <c r="U1192" s="13"/>
      <c r="V1192" s="13"/>
      <c r="W1192" s="13"/>
      <c r="X1192" s="13"/>
      <c r="Y1192" s="13"/>
      <c r="Z1192" s="13"/>
      <c r="AA1192" s="13"/>
      <c r="AB1192" s="13"/>
      <c r="AC1192" s="13"/>
      <c r="AD1192" s="13"/>
      <c r="AE1192" s="13"/>
      <c r="AT1192" s="257" t="s">
        <v>361</v>
      </c>
      <c r="AU1192" s="257" t="s">
        <v>86</v>
      </c>
      <c r="AV1192" s="13" t="s">
        <v>86</v>
      </c>
      <c r="AW1192" s="13" t="s">
        <v>32</v>
      </c>
      <c r="AX1192" s="13" t="s">
        <v>76</v>
      </c>
      <c r="AY1192" s="257" t="s">
        <v>350</v>
      </c>
    </row>
    <row r="1193" s="13" customFormat="1">
      <c r="A1193" s="13"/>
      <c r="B1193" s="247"/>
      <c r="C1193" s="248"/>
      <c r="D1193" s="242" t="s">
        <v>361</v>
      </c>
      <c r="E1193" s="249" t="s">
        <v>1</v>
      </c>
      <c r="F1193" s="250" t="s">
        <v>2437</v>
      </c>
      <c r="G1193" s="248"/>
      <c r="H1193" s="251">
        <v>7.6500000000000004</v>
      </c>
      <c r="I1193" s="252"/>
      <c r="J1193" s="248"/>
      <c r="K1193" s="248"/>
      <c r="L1193" s="253"/>
      <c r="M1193" s="254"/>
      <c r="N1193" s="255"/>
      <c r="O1193" s="255"/>
      <c r="P1193" s="255"/>
      <c r="Q1193" s="255"/>
      <c r="R1193" s="255"/>
      <c r="S1193" s="255"/>
      <c r="T1193" s="256"/>
      <c r="U1193" s="13"/>
      <c r="V1193" s="13"/>
      <c r="W1193" s="13"/>
      <c r="X1193" s="13"/>
      <c r="Y1193" s="13"/>
      <c r="Z1193" s="13"/>
      <c r="AA1193" s="13"/>
      <c r="AB1193" s="13"/>
      <c r="AC1193" s="13"/>
      <c r="AD1193" s="13"/>
      <c r="AE1193" s="13"/>
      <c r="AT1193" s="257" t="s">
        <v>361</v>
      </c>
      <c r="AU1193" s="257" t="s">
        <v>86</v>
      </c>
      <c r="AV1193" s="13" t="s">
        <v>86</v>
      </c>
      <c r="AW1193" s="13" t="s">
        <v>32</v>
      </c>
      <c r="AX1193" s="13" t="s">
        <v>76</v>
      </c>
      <c r="AY1193" s="257" t="s">
        <v>350</v>
      </c>
    </row>
    <row r="1194" s="14" customFormat="1">
      <c r="A1194" s="14"/>
      <c r="B1194" s="258"/>
      <c r="C1194" s="259"/>
      <c r="D1194" s="242" t="s">
        <v>361</v>
      </c>
      <c r="E1194" s="260" t="s">
        <v>1</v>
      </c>
      <c r="F1194" s="261" t="s">
        <v>364</v>
      </c>
      <c r="G1194" s="259"/>
      <c r="H1194" s="262">
        <v>135.58000000000001</v>
      </c>
      <c r="I1194" s="263"/>
      <c r="J1194" s="259"/>
      <c r="K1194" s="259"/>
      <c r="L1194" s="264"/>
      <c r="M1194" s="265"/>
      <c r="N1194" s="266"/>
      <c r="O1194" s="266"/>
      <c r="P1194" s="266"/>
      <c r="Q1194" s="266"/>
      <c r="R1194" s="266"/>
      <c r="S1194" s="266"/>
      <c r="T1194" s="267"/>
      <c r="U1194" s="14"/>
      <c r="V1194" s="14"/>
      <c r="W1194" s="14"/>
      <c r="X1194" s="14"/>
      <c r="Y1194" s="14"/>
      <c r="Z1194" s="14"/>
      <c r="AA1194" s="14"/>
      <c r="AB1194" s="14"/>
      <c r="AC1194" s="14"/>
      <c r="AD1194" s="14"/>
      <c r="AE1194" s="14"/>
      <c r="AT1194" s="268" t="s">
        <v>361</v>
      </c>
      <c r="AU1194" s="268" t="s">
        <v>86</v>
      </c>
      <c r="AV1194" s="14" t="s">
        <v>357</v>
      </c>
      <c r="AW1194" s="14" t="s">
        <v>32</v>
      </c>
      <c r="AX1194" s="14" t="s">
        <v>84</v>
      </c>
      <c r="AY1194" s="268" t="s">
        <v>350</v>
      </c>
    </row>
    <row r="1195" s="2" customFormat="1" ht="24.15" customHeight="1">
      <c r="A1195" s="39"/>
      <c r="B1195" s="40"/>
      <c r="C1195" s="229" t="s">
        <v>2438</v>
      </c>
      <c r="D1195" s="229" t="s">
        <v>352</v>
      </c>
      <c r="E1195" s="230" t="s">
        <v>2439</v>
      </c>
      <c r="F1195" s="231" t="s">
        <v>2440</v>
      </c>
      <c r="G1195" s="232" t="s">
        <v>551</v>
      </c>
      <c r="H1195" s="233">
        <v>21.399999999999999</v>
      </c>
      <c r="I1195" s="234"/>
      <c r="J1195" s="235">
        <f>ROUND(I1195*H1195,2)</f>
        <v>0</v>
      </c>
      <c r="K1195" s="231" t="s">
        <v>356</v>
      </c>
      <c r="L1195" s="45"/>
      <c r="M1195" s="236" t="s">
        <v>1</v>
      </c>
      <c r="N1195" s="237" t="s">
        <v>41</v>
      </c>
      <c r="O1195" s="92"/>
      <c r="P1195" s="238">
        <f>O1195*H1195</f>
        <v>0</v>
      </c>
      <c r="Q1195" s="238">
        <v>0</v>
      </c>
      <c r="R1195" s="238">
        <f>Q1195*H1195</f>
        <v>0</v>
      </c>
      <c r="S1195" s="238">
        <v>0.097000000000000003</v>
      </c>
      <c r="T1195" s="239">
        <f>S1195*H1195</f>
        <v>2.0758000000000001</v>
      </c>
      <c r="U1195" s="39"/>
      <c r="V1195" s="39"/>
      <c r="W1195" s="39"/>
      <c r="X1195" s="39"/>
      <c r="Y1195" s="39"/>
      <c r="Z1195" s="39"/>
      <c r="AA1195" s="39"/>
      <c r="AB1195" s="39"/>
      <c r="AC1195" s="39"/>
      <c r="AD1195" s="39"/>
      <c r="AE1195" s="39"/>
      <c r="AR1195" s="240" t="s">
        <v>357</v>
      </c>
      <c r="AT1195" s="240" t="s">
        <v>352</v>
      </c>
      <c r="AU1195" s="240" t="s">
        <v>86</v>
      </c>
      <c r="AY1195" s="18" t="s">
        <v>350</v>
      </c>
      <c r="BE1195" s="241">
        <f>IF(N1195="základní",J1195,0)</f>
        <v>0</v>
      </c>
      <c r="BF1195" s="241">
        <f>IF(N1195="snížená",J1195,0)</f>
        <v>0</v>
      </c>
      <c r="BG1195" s="241">
        <f>IF(N1195="zákl. přenesená",J1195,0)</f>
        <v>0</v>
      </c>
      <c r="BH1195" s="241">
        <f>IF(N1195="sníž. přenesená",J1195,0)</f>
        <v>0</v>
      </c>
      <c r="BI1195" s="241">
        <f>IF(N1195="nulová",J1195,0)</f>
        <v>0</v>
      </c>
      <c r="BJ1195" s="18" t="s">
        <v>84</v>
      </c>
      <c r="BK1195" s="241">
        <f>ROUND(I1195*H1195,2)</f>
        <v>0</v>
      </c>
      <c r="BL1195" s="18" t="s">
        <v>357</v>
      </c>
      <c r="BM1195" s="240" t="s">
        <v>2441</v>
      </c>
    </row>
    <row r="1196" s="2" customFormat="1">
      <c r="A1196" s="39"/>
      <c r="B1196" s="40"/>
      <c r="C1196" s="41"/>
      <c r="D1196" s="242" t="s">
        <v>359</v>
      </c>
      <c r="E1196" s="41"/>
      <c r="F1196" s="243" t="s">
        <v>2442</v>
      </c>
      <c r="G1196" s="41"/>
      <c r="H1196" s="41"/>
      <c r="I1196" s="244"/>
      <c r="J1196" s="41"/>
      <c r="K1196" s="41"/>
      <c r="L1196" s="45"/>
      <c r="M1196" s="245"/>
      <c r="N1196" s="246"/>
      <c r="O1196" s="92"/>
      <c r="P1196" s="92"/>
      <c r="Q1196" s="92"/>
      <c r="R1196" s="92"/>
      <c r="S1196" s="92"/>
      <c r="T1196" s="93"/>
      <c r="U1196" s="39"/>
      <c r="V1196" s="39"/>
      <c r="W1196" s="39"/>
      <c r="X1196" s="39"/>
      <c r="Y1196" s="39"/>
      <c r="Z1196" s="39"/>
      <c r="AA1196" s="39"/>
      <c r="AB1196" s="39"/>
      <c r="AC1196" s="39"/>
      <c r="AD1196" s="39"/>
      <c r="AE1196" s="39"/>
      <c r="AT1196" s="18" t="s">
        <v>359</v>
      </c>
      <c r="AU1196" s="18" t="s">
        <v>86</v>
      </c>
    </row>
    <row r="1197" s="15" customFormat="1">
      <c r="A1197" s="15"/>
      <c r="B1197" s="269"/>
      <c r="C1197" s="270"/>
      <c r="D1197" s="242" t="s">
        <v>361</v>
      </c>
      <c r="E1197" s="271" t="s">
        <v>1</v>
      </c>
      <c r="F1197" s="272" t="s">
        <v>1598</v>
      </c>
      <c r="G1197" s="270"/>
      <c r="H1197" s="271" t="s">
        <v>1</v>
      </c>
      <c r="I1197" s="273"/>
      <c r="J1197" s="270"/>
      <c r="K1197" s="270"/>
      <c r="L1197" s="274"/>
      <c r="M1197" s="275"/>
      <c r="N1197" s="276"/>
      <c r="O1197" s="276"/>
      <c r="P1197" s="276"/>
      <c r="Q1197" s="276"/>
      <c r="R1197" s="276"/>
      <c r="S1197" s="276"/>
      <c r="T1197" s="277"/>
      <c r="U1197" s="15"/>
      <c r="V1197" s="15"/>
      <c r="W1197" s="15"/>
      <c r="X1197" s="15"/>
      <c r="Y1197" s="15"/>
      <c r="Z1197" s="15"/>
      <c r="AA1197" s="15"/>
      <c r="AB1197" s="15"/>
      <c r="AC1197" s="15"/>
      <c r="AD1197" s="15"/>
      <c r="AE1197" s="15"/>
      <c r="AT1197" s="278" t="s">
        <v>361</v>
      </c>
      <c r="AU1197" s="278" t="s">
        <v>86</v>
      </c>
      <c r="AV1197" s="15" t="s">
        <v>84</v>
      </c>
      <c r="AW1197" s="15" t="s">
        <v>32</v>
      </c>
      <c r="AX1197" s="15" t="s">
        <v>76</v>
      </c>
      <c r="AY1197" s="278" t="s">
        <v>350</v>
      </c>
    </row>
    <row r="1198" s="13" customFormat="1">
      <c r="A1198" s="13"/>
      <c r="B1198" s="247"/>
      <c r="C1198" s="248"/>
      <c r="D1198" s="242" t="s">
        <v>361</v>
      </c>
      <c r="E1198" s="249" t="s">
        <v>1</v>
      </c>
      <c r="F1198" s="250" t="s">
        <v>2443</v>
      </c>
      <c r="G1198" s="248"/>
      <c r="H1198" s="251">
        <v>8.5</v>
      </c>
      <c r="I1198" s="252"/>
      <c r="J1198" s="248"/>
      <c r="K1198" s="248"/>
      <c r="L1198" s="253"/>
      <c r="M1198" s="254"/>
      <c r="N1198" s="255"/>
      <c r="O1198" s="255"/>
      <c r="P1198" s="255"/>
      <c r="Q1198" s="255"/>
      <c r="R1198" s="255"/>
      <c r="S1198" s="255"/>
      <c r="T1198" s="256"/>
      <c r="U1198" s="13"/>
      <c r="V1198" s="13"/>
      <c r="W1198" s="13"/>
      <c r="X1198" s="13"/>
      <c r="Y1198" s="13"/>
      <c r="Z1198" s="13"/>
      <c r="AA1198" s="13"/>
      <c r="AB1198" s="13"/>
      <c r="AC1198" s="13"/>
      <c r="AD1198" s="13"/>
      <c r="AE1198" s="13"/>
      <c r="AT1198" s="257" t="s">
        <v>361</v>
      </c>
      <c r="AU1198" s="257" t="s">
        <v>86</v>
      </c>
      <c r="AV1198" s="13" t="s">
        <v>86</v>
      </c>
      <c r="AW1198" s="13" t="s">
        <v>32</v>
      </c>
      <c r="AX1198" s="13" t="s">
        <v>76</v>
      </c>
      <c r="AY1198" s="257" t="s">
        <v>350</v>
      </c>
    </row>
    <row r="1199" s="15" customFormat="1">
      <c r="A1199" s="15"/>
      <c r="B1199" s="269"/>
      <c r="C1199" s="270"/>
      <c r="D1199" s="242" t="s">
        <v>361</v>
      </c>
      <c r="E1199" s="271" t="s">
        <v>1</v>
      </c>
      <c r="F1199" s="272" t="s">
        <v>1530</v>
      </c>
      <c r="G1199" s="270"/>
      <c r="H1199" s="271" t="s">
        <v>1</v>
      </c>
      <c r="I1199" s="273"/>
      <c r="J1199" s="270"/>
      <c r="K1199" s="270"/>
      <c r="L1199" s="274"/>
      <c r="M1199" s="275"/>
      <c r="N1199" s="276"/>
      <c r="O1199" s="276"/>
      <c r="P1199" s="276"/>
      <c r="Q1199" s="276"/>
      <c r="R1199" s="276"/>
      <c r="S1199" s="276"/>
      <c r="T1199" s="277"/>
      <c r="U1199" s="15"/>
      <c r="V1199" s="15"/>
      <c r="W1199" s="15"/>
      <c r="X1199" s="15"/>
      <c r="Y1199" s="15"/>
      <c r="Z1199" s="15"/>
      <c r="AA1199" s="15"/>
      <c r="AB1199" s="15"/>
      <c r="AC1199" s="15"/>
      <c r="AD1199" s="15"/>
      <c r="AE1199" s="15"/>
      <c r="AT1199" s="278" t="s">
        <v>361</v>
      </c>
      <c r="AU1199" s="278" t="s">
        <v>86</v>
      </c>
      <c r="AV1199" s="15" t="s">
        <v>84</v>
      </c>
      <c r="AW1199" s="15" t="s">
        <v>32</v>
      </c>
      <c r="AX1199" s="15" t="s">
        <v>76</v>
      </c>
      <c r="AY1199" s="278" t="s">
        <v>350</v>
      </c>
    </row>
    <row r="1200" s="13" customFormat="1">
      <c r="A1200" s="13"/>
      <c r="B1200" s="247"/>
      <c r="C1200" s="248"/>
      <c r="D1200" s="242" t="s">
        <v>361</v>
      </c>
      <c r="E1200" s="249" t="s">
        <v>1</v>
      </c>
      <c r="F1200" s="250" t="s">
        <v>2444</v>
      </c>
      <c r="G1200" s="248"/>
      <c r="H1200" s="251">
        <v>12.9</v>
      </c>
      <c r="I1200" s="252"/>
      <c r="J1200" s="248"/>
      <c r="K1200" s="248"/>
      <c r="L1200" s="253"/>
      <c r="M1200" s="254"/>
      <c r="N1200" s="255"/>
      <c r="O1200" s="255"/>
      <c r="P1200" s="255"/>
      <c r="Q1200" s="255"/>
      <c r="R1200" s="255"/>
      <c r="S1200" s="255"/>
      <c r="T1200" s="256"/>
      <c r="U1200" s="13"/>
      <c r="V1200" s="13"/>
      <c r="W1200" s="13"/>
      <c r="X1200" s="13"/>
      <c r="Y1200" s="13"/>
      <c r="Z1200" s="13"/>
      <c r="AA1200" s="13"/>
      <c r="AB1200" s="13"/>
      <c r="AC1200" s="13"/>
      <c r="AD1200" s="13"/>
      <c r="AE1200" s="13"/>
      <c r="AT1200" s="257" t="s">
        <v>361</v>
      </c>
      <c r="AU1200" s="257" t="s">
        <v>86</v>
      </c>
      <c r="AV1200" s="13" t="s">
        <v>86</v>
      </c>
      <c r="AW1200" s="13" t="s">
        <v>32</v>
      </c>
      <c r="AX1200" s="13" t="s">
        <v>76</v>
      </c>
      <c r="AY1200" s="257" t="s">
        <v>350</v>
      </c>
    </row>
    <row r="1201" s="14" customFormat="1">
      <c r="A1201" s="14"/>
      <c r="B1201" s="258"/>
      <c r="C1201" s="259"/>
      <c r="D1201" s="242" t="s">
        <v>361</v>
      </c>
      <c r="E1201" s="260" t="s">
        <v>1</v>
      </c>
      <c r="F1201" s="261" t="s">
        <v>364</v>
      </c>
      <c r="G1201" s="259"/>
      <c r="H1201" s="262">
        <v>21.399999999999999</v>
      </c>
      <c r="I1201" s="263"/>
      <c r="J1201" s="259"/>
      <c r="K1201" s="259"/>
      <c r="L1201" s="264"/>
      <c r="M1201" s="265"/>
      <c r="N1201" s="266"/>
      <c r="O1201" s="266"/>
      <c r="P1201" s="266"/>
      <c r="Q1201" s="266"/>
      <c r="R1201" s="266"/>
      <c r="S1201" s="266"/>
      <c r="T1201" s="267"/>
      <c r="U1201" s="14"/>
      <c r="V1201" s="14"/>
      <c r="W1201" s="14"/>
      <c r="X1201" s="14"/>
      <c r="Y1201" s="14"/>
      <c r="Z1201" s="14"/>
      <c r="AA1201" s="14"/>
      <c r="AB1201" s="14"/>
      <c r="AC1201" s="14"/>
      <c r="AD1201" s="14"/>
      <c r="AE1201" s="14"/>
      <c r="AT1201" s="268" t="s">
        <v>361</v>
      </c>
      <c r="AU1201" s="268" t="s">
        <v>86</v>
      </c>
      <c r="AV1201" s="14" t="s">
        <v>357</v>
      </c>
      <c r="AW1201" s="14" t="s">
        <v>32</v>
      </c>
      <c r="AX1201" s="14" t="s">
        <v>84</v>
      </c>
      <c r="AY1201" s="268" t="s">
        <v>350</v>
      </c>
    </row>
    <row r="1202" s="2" customFormat="1" ht="37.8" customHeight="1">
      <c r="A1202" s="39"/>
      <c r="B1202" s="40"/>
      <c r="C1202" s="229" t="s">
        <v>2445</v>
      </c>
      <c r="D1202" s="229" t="s">
        <v>352</v>
      </c>
      <c r="E1202" s="230" t="s">
        <v>768</v>
      </c>
      <c r="F1202" s="231" t="s">
        <v>769</v>
      </c>
      <c r="G1202" s="232" t="s">
        <v>355</v>
      </c>
      <c r="H1202" s="233">
        <v>1342.838</v>
      </c>
      <c r="I1202" s="234"/>
      <c r="J1202" s="235">
        <f>ROUND(I1202*H1202,2)</f>
        <v>0</v>
      </c>
      <c r="K1202" s="231" t="s">
        <v>385</v>
      </c>
      <c r="L1202" s="45"/>
      <c r="M1202" s="236" t="s">
        <v>1</v>
      </c>
      <c r="N1202" s="237" t="s">
        <v>41</v>
      </c>
      <c r="O1202" s="92"/>
      <c r="P1202" s="238">
        <f>O1202*H1202</f>
        <v>0</v>
      </c>
      <c r="Q1202" s="238">
        <v>0</v>
      </c>
      <c r="R1202" s="238">
        <f>Q1202*H1202</f>
        <v>0</v>
      </c>
      <c r="S1202" s="238">
        <v>0.045999999999999999</v>
      </c>
      <c r="T1202" s="239">
        <f>S1202*H1202</f>
        <v>61.770547999999998</v>
      </c>
      <c r="U1202" s="39"/>
      <c r="V1202" s="39"/>
      <c r="W1202" s="39"/>
      <c r="X1202" s="39"/>
      <c r="Y1202" s="39"/>
      <c r="Z1202" s="39"/>
      <c r="AA1202" s="39"/>
      <c r="AB1202" s="39"/>
      <c r="AC1202" s="39"/>
      <c r="AD1202" s="39"/>
      <c r="AE1202" s="39"/>
      <c r="AR1202" s="240" t="s">
        <v>357</v>
      </c>
      <c r="AT1202" s="240" t="s">
        <v>352</v>
      </c>
      <c r="AU1202" s="240" t="s">
        <v>86</v>
      </c>
      <c r="AY1202" s="18" t="s">
        <v>350</v>
      </c>
      <c r="BE1202" s="241">
        <f>IF(N1202="základní",J1202,0)</f>
        <v>0</v>
      </c>
      <c r="BF1202" s="241">
        <f>IF(N1202="snížená",J1202,0)</f>
        <v>0</v>
      </c>
      <c r="BG1202" s="241">
        <f>IF(N1202="zákl. přenesená",J1202,0)</f>
        <v>0</v>
      </c>
      <c r="BH1202" s="241">
        <f>IF(N1202="sníž. přenesená",J1202,0)</f>
        <v>0</v>
      </c>
      <c r="BI1202" s="241">
        <f>IF(N1202="nulová",J1202,0)</f>
        <v>0</v>
      </c>
      <c r="BJ1202" s="18" t="s">
        <v>84</v>
      </c>
      <c r="BK1202" s="241">
        <f>ROUND(I1202*H1202,2)</f>
        <v>0</v>
      </c>
      <c r="BL1202" s="18" t="s">
        <v>357</v>
      </c>
      <c r="BM1202" s="240" t="s">
        <v>2446</v>
      </c>
    </row>
    <row r="1203" s="2" customFormat="1">
      <c r="A1203" s="39"/>
      <c r="B1203" s="40"/>
      <c r="C1203" s="41"/>
      <c r="D1203" s="242" t="s">
        <v>359</v>
      </c>
      <c r="E1203" s="41"/>
      <c r="F1203" s="243" t="s">
        <v>771</v>
      </c>
      <c r="G1203" s="41"/>
      <c r="H1203" s="41"/>
      <c r="I1203" s="244"/>
      <c r="J1203" s="41"/>
      <c r="K1203" s="41"/>
      <c r="L1203" s="45"/>
      <c r="M1203" s="245"/>
      <c r="N1203" s="246"/>
      <c r="O1203" s="92"/>
      <c r="P1203" s="92"/>
      <c r="Q1203" s="92"/>
      <c r="R1203" s="92"/>
      <c r="S1203" s="92"/>
      <c r="T1203" s="93"/>
      <c r="U1203" s="39"/>
      <c r="V1203" s="39"/>
      <c r="W1203" s="39"/>
      <c r="X1203" s="39"/>
      <c r="Y1203" s="39"/>
      <c r="Z1203" s="39"/>
      <c r="AA1203" s="39"/>
      <c r="AB1203" s="39"/>
      <c r="AC1203" s="39"/>
      <c r="AD1203" s="39"/>
      <c r="AE1203" s="39"/>
      <c r="AT1203" s="18" t="s">
        <v>359</v>
      </c>
      <c r="AU1203" s="18" t="s">
        <v>86</v>
      </c>
    </row>
    <row r="1204" s="13" customFormat="1">
      <c r="A1204" s="13"/>
      <c r="B1204" s="247"/>
      <c r="C1204" s="248"/>
      <c r="D1204" s="242" t="s">
        <v>361</v>
      </c>
      <c r="E1204" s="249" t="s">
        <v>1</v>
      </c>
      <c r="F1204" s="250" t="s">
        <v>2213</v>
      </c>
      <c r="G1204" s="248"/>
      <c r="H1204" s="251">
        <v>1342.838</v>
      </c>
      <c r="I1204" s="252"/>
      <c r="J1204" s="248"/>
      <c r="K1204" s="248"/>
      <c r="L1204" s="253"/>
      <c r="M1204" s="254"/>
      <c r="N1204" s="255"/>
      <c r="O1204" s="255"/>
      <c r="P1204" s="255"/>
      <c r="Q1204" s="255"/>
      <c r="R1204" s="255"/>
      <c r="S1204" s="255"/>
      <c r="T1204" s="256"/>
      <c r="U1204" s="13"/>
      <c r="V1204" s="13"/>
      <c r="W1204" s="13"/>
      <c r="X1204" s="13"/>
      <c r="Y1204" s="13"/>
      <c r="Z1204" s="13"/>
      <c r="AA1204" s="13"/>
      <c r="AB1204" s="13"/>
      <c r="AC1204" s="13"/>
      <c r="AD1204" s="13"/>
      <c r="AE1204" s="13"/>
      <c r="AT1204" s="257" t="s">
        <v>361</v>
      </c>
      <c r="AU1204" s="257" t="s">
        <v>86</v>
      </c>
      <c r="AV1204" s="13" t="s">
        <v>86</v>
      </c>
      <c r="AW1204" s="13" t="s">
        <v>32</v>
      </c>
      <c r="AX1204" s="13" t="s">
        <v>84</v>
      </c>
      <c r="AY1204" s="257" t="s">
        <v>350</v>
      </c>
    </row>
    <row r="1205" s="2" customFormat="1" ht="24.15" customHeight="1">
      <c r="A1205" s="39"/>
      <c r="B1205" s="40"/>
      <c r="C1205" s="229" t="s">
        <v>2447</v>
      </c>
      <c r="D1205" s="229" t="s">
        <v>352</v>
      </c>
      <c r="E1205" s="230" t="s">
        <v>866</v>
      </c>
      <c r="F1205" s="231" t="s">
        <v>867</v>
      </c>
      <c r="G1205" s="232" t="s">
        <v>355</v>
      </c>
      <c r="H1205" s="233">
        <v>1012.338</v>
      </c>
      <c r="I1205" s="234"/>
      <c r="J1205" s="235">
        <f>ROUND(I1205*H1205,2)</f>
        <v>0</v>
      </c>
      <c r="K1205" s="231" t="s">
        <v>356</v>
      </c>
      <c r="L1205" s="45"/>
      <c r="M1205" s="236" t="s">
        <v>1</v>
      </c>
      <c r="N1205" s="237" t="s">
        <v>41</v>
      </c>
      <c r="O1205" s="92"/>
      <c r="P1205" s="238">
        <f>O1205*H1205</f>
        <v>0</v>
      </c>
      <c r="Q1205" s="238">
        <v>0.0085500000000000003</v>
      </c>
      <c r="R1205" s="238">
        <f>Q1205*H1205</f>
        <v>8.6554898999999992</v>
      </c>
      <c r="S1205" s="238">
        <v>0</v>
      </c>
      <c r="T1205" s="239">
        <f>S1205*H1205</f>
        <v>0</v>
      </c>
      <c r="U1205" s="39"/>
      <c r="V1205" s="39"/>
      <c r="W1205" s="39"/>
      <c r="X1205" s="39"/>
      <c r="Y1205" s="39"/>
      <c r="Z1205" s="39"/>
      <c r="AA1205" s="39"/>
      <c r="AB1205" s="39"/>
      <c r="AC1205" s="39"/>
      <c r="AD1205" s="39"/>
      <c r="AE1205" s="39"/>
      <c r="AR1205" s="240" t="s">
        <v>357</v>
      </c>
      <c r="AT1205" s="240" t="s">
        <v>352</v>
      </c>
      <c r="AU1205" s="240" t="s">
        <v>86</v>
      </c>
      <c r="AY1205" s="18" t="s">
        <v>350</v>
      </c>
      <c r="BE1205" s="241">
        <f>IF(N1205="základní",J1205,0)</f>
        <v>0</v>
      </c>
      <c r="BF1205" s="241">
        <f>IF(N1205="snížená",J1205,0)</f>
        <v>0</v>
      </c>
      <c r="BG1205" s="241">
        <f>IF(N1205="zákl. přenesená",J1205,0)</f>
        <v>0</v>
      </c>
      <c r="BH1205" s="241">
        <f>IF(N1205="sníž. přenesená",J1205,0)</f>
        <v>0</v>
      </c>
      <c r="BI1205" s="241">
        <f>IF(N1205="nulová",J1205,0)</f>
        <v>0</v>
      </c>
      <c r="BJ1205" s="18" t="s">
        <v>84</v>
      </c>
      <c r="BK1205" s="241">
        <f>ROUND(I1205*H1205,2)</f>
        <v>0</v>
      </c>
      <c r="BL1205" s="18" t="s">
        <v>357</v>
      </c>
      <c r="BM1205" s="240" t="s">
        <v>2448</v>
      </c>
    </row>
    <row r="1206" s="2" customFormat="1">
      <c r="A1206" s="39"/>
      <c r="B1206" s="40"/>
      <c r="C1206" s="41"/>
      <c r="D1206" s="242" t="s">
        <v>359</v>
      </c>
      <c r="E1206" s="41"/>
      <c r="F1206" s="243" t="s">
        <v>869</v>
      </c>
      <c r="G1206" s="41"/>
      <c r="H1206" s="41"/>
      <c r="I1206" s="244"/>
      <c r="J1206" s="41"/>
      <c r="K1206" s="41"/>
      <c r="L1206" s="45"/>
      <c r="M1206" s="245"/>
      <c r="N1206" s="246"/>
      <c r="O1206" s="92"/>
      <c r="P1206" s="92"/>
      <c r="Q1206" s="92"/>
      <c r="R1206" s="92"/>
      <c r="S1206" s="92"/>
      <c r="T1206" s="93"/>
      <c r="U1206" s="39"/>
      <c r="V1206" s="39"/>
      <c r="W1206" s="39"/>
      <c r="X1206" s="39"/>
      <c r="Y1206" s="39"/>
      <c r="Z1206" s="39"/>
      <c r="AA1206" s="39"/>
      <c r="AB1206" s="39"/>
      <c r="AC1206" s="39"/>
      <c r="AD1206" s="39"/>
      <c r="AE1206" s="39"/>
      <c r="AT1206" s="18" t="s">
        <v>359</v>
      </c>
      <c r="AU1206" s="18" t="s">
        <v>86</v>
      </c>
    </row>
    <row r="1207" s="13" customFormat="1">
      <c r="A1207" s="13"/>
      <c r="B1207" s="247"/>
      <c r="C1207" s="248"/>
      <c r="D1207" s="242" t="s">
        <v>361</v>
      </c>
      <c r="E1207" s="249" t="s">
        <v>1</v>
      </c>
      <c r="F1207" s="250" t="s">
        <v>833</v>
      </c>
      <c r="G1207" s="248"/>
      <c r="H1207" s="251">
        <v>54.350000000000001</v>
      </c>
      <c r="I1207" s="252"/>
      <c r="J1207" s="248"/>
      <c r="K1207" s="248"/>
      <c r="L1207" s="253"/>
      <c r="M1207" s="254"/>
      <c r="N1207" s="255"/>
      <c r="O1207" s="255"/>
      <c r="P1207" s="255"/>
      <c r="Q1207" s="255"/>
      <c r="R1207" s="255"/>
      <c r="S1207" s="255"/>
      <c r="T1207" s="256"/>
      <c r="U1207" s="13"/>
      <c r="V1207" s="13"/>
      <c r="W1207" s="13"/>
      <c r="X1207" s="13"/>
      <c r="Y1207" s="13"/>
      <c r="Z1207" s="13"/>
      <c r="AA1207" s="13"/>
      <c r="AB1207" s="13"/>
      <c r="AC1207" s="13"/>
      <c r="AD1207" s="13"/>
      <c r="AE1207" s="13"/>
      <c r="AT1207" s="257" t="s">
        <v>361</v>
      </c>
      <c r="AU1207" s="257" t="s">
        <v>86</v>
      </c>
      <c r="AV1207" s="13" t="s">
        <v>86</v>
      </c>
      <c r="AW1207" s="13" t="s">
        <v>32</v>
      </c>
      <c r="AX1207" s="13" t="s">
        <v>76</v>
      </c>
      <c r="AY1207" s="257" t="s">
        <v>350</v>
      </c>
    </row>
    <row r="1208" s="13" customFormat="1">
      <c r="A1208" s="13"/>
      <c r="B1208" s="247"/>
      <c r="C1208" s="248"/>
      <c r="D1208" s="242" t="s">
        <v>361</v>
      </c>
      <c r="E1208" s="249" t="s">
        <v>1</v>
      </c>
      <c r="F1208" s="250" t="s">
        <v>826</v>
      </c>
      <c r="G1208" s="248"/>
      <c r="H1208" s="251">
        <v>133.90000000000001</v>
      </c>
      <c r="I1208" s="252"/>
      <c r="J1208" s="248"/>
      <c r="K1208" s="248"/>
      <c r="L1208" s="253"/>
      <c r="M1208" s="254"/>
      <c r="N1208" s="255"/>
      <c r="O1208" s="255"/>
      <c r="P1208" s="255"/>
      <c r="Q1208" s="255"/>
      <c r="R1208" s="255"/>
      <c r="S1208" s="255"/>
      <c r="T1208" s="256"/>
      <c r="U1208" s="13"/>
      <c r="V1208" s="13"/>
      <c r="W1208" s="13"/>
      <c r="X1208" s="13"/>
      <c r="Y1208" s="13"/>
      <c r="Z1208" s="13"/>
      <c r="AA1208" s="13"/>
      <c r="AB1208" s="13"/>
      <c r="AC1208" s="13"/>
      <c r="AD1208" s="13"/>
      <c r="AE1208" s="13"/>
      <c r="AT1208" s="257" t="s">
        <v>361</v>
      </c>
      <c r="AU1208" s="257" t="s">
        <v>86</v>
      </c>
      <c r="AV1208" s="13" t="s">
        <v>86</v>
      </c>
      <c r="AW1208" s="13" t="s">
        <v>32</v>
      </c>
      <c r="AX1208" s="13" t="s">
        <v>76</v>
      </c>
      <c r="AY1208" s="257" t="s">
        <v>350</v>
      </c>
    </row>
    <row r="1209" s="13" customFormat="1">
      <c r="A1209" s="13"/>
      <c r="B1209" s="247"/>
      <c r="C1209" s="248"/>
      <c r="D1209" s="242" t="s">
        <v>361</v>
      </c>
      <c r="E1209" s="249" t="s">
        <v>1</v>
      </c>
      <c r="F1209" s="250" t="s">
        <v>861</v>
      </c>
      <c r="G1209" s="248"/>
      <c r="H1209" s="251">
        <v>824.08799999999997</v>
      </c>
      <c r="I1209" s="252"/>
      <c r="J1209" s="248"/>
      <c r="K1209" s="248"/>
      <c r="L1209" s="253"/>
      <c r="M1209" s="254"/>
      <c r="N1209" s="255"/>
      <c r="O1209" s="255"/>
      <c r="P1209" s="255"/>
      <c r="Q1209" s="255"/>
      <c r="R1209" s="255"/>
      <c r="S1209" s="255"/>
      <c r="T1209" s="256"/>
      <c r="U1209" s="13"/>
      <c r="V1209" s="13"/>
      <c r="W1209" s="13"/>
      <c r="X1209" s="13"/>
      <c r="Y1209" s="13"/>
      <c r="Z1209" s="13"/>
      <c r="AA1209" s="13"/>
      <c r="AB1209" s="13"/>
      <c r="AC1209" s="13"/>
      <c r="AD1209" s="13"/>
      <c r="AE1209" s="13"/>
      <c r="AT1209" s="257" t="s">
        <v>361</v>
      </c>
      <c r="AU1209" s="257" t="s">
        <v>86</v>
      </c>
      <c r="AV1209" s="13" t="s">
        <v>86</v>
      </c>
      <c r="AW1209" s="13" t="s">
        <v>32</v>
      </c>
      <c r="AX1209" s="13" t="s">
        <v>76</v>
      </c>
      <c r="AY1209" s="257" t="s">
        <v>350</v>
      </c>
    </row>
    <row r="1210" s="14" customFormat="1">
      <c r="A1210" s="14"/>
      <c r="B1210" s="258"/>
      <c r="C1210" s="259"/>
      <c r="D1210" s="242" t="s">
        <v>361</v>
      </c>
      <c r="E1210" s="260" t="s">
        <v>1</v>
      </c>
      <c r="F1210" s="261" t="s">
        <v>364</v>
      </c>
      <c r="G1210" s="259"/>
      <c r="H1210" s="262">
        <v>1012.338</v>
      </c>
      <c r="I1210" s="263"/>
      <c r="J1210" s="259"/>
      <c r="K1210" s="259"/>
      <c r="L1210" s="264"/>
      <c r="M1210" s="265"/>
      <c r="N1210" s="266"/>
      <c r="O1210" s="266"/>
      <c r="P1210" s="266"/>
      <c r="Q1210" s="266"/>
      <c r="R1210" s="266"/>
      <c r="S1210" s="266"/>
      <c r="T1210" s="267"/>
      <c r="U1210" s="14"/>
      <c r="V1210" s="14"/>
      <c r="W1210" s="14"/>
      <c r="X1210" s="14"/>
      <c r="Y1210" s="14"/>
      <c r="Z1210" s="14"/>
      <c r="AA1210" s="14"/>
      <c r="AB1210" s="14"/>
      <c r="AC1210" s="14"/>
      <c r="AD1210" s="14"/>
      <c r="AE1210" s="14"/>
      <c r="AT1210" s="268" t="s">
        <v>361</v>
      </c>
      <c r="AU1210" s="268" t="s">
        <v>86</v>
      </c>
      <c r="AV1210" s="14" t="s">
        <v>357</v>
      </c>
      <c r="AW1210" s="14" t="s">
        <v>32</v>
      </c>
      <c r="AX1210" s="14" t="s">
        <v>84</v>
      </c>
      <c r="AY1210" s="268" t="s">
        <v>350</v>
      </c>
    </row>
    <row r="1211" s="2" customFormat="1" ht="24.15" customHeight="1">
      <c r="A1211" s="39"/>
      <c r="B1211" s="40"/>
      <c r="C1211" s="229" t="s">
        <v>2449</v>
      </c>
      <c r="D1211" s="229" t="s">
        <v>352</v>
      </c>
      <c r="E1211" s="230" t="s">
        <v>2450</v>
      </c>
      <c r="F1211" s="231" t="s">
        <v>2451</v>
      </c>
      <c r="G1211" s="232" t="s">
        <v>355</v>
      </c>
      <c r="H1211" s="233">
        <v>3912.8609999999999</v>
      </c>
      <c r="I1211" s="234"/>
      <c r="J1211" s="235">
        <f>ROUND(I1211*H1211,2)</f>
        <v>0</v>
      </c>
      <c r="K1211" s="231" t="s">
        <v>385</v>
      </c>
      <c r="L1211" s="45"/>
      <c r="M1211" s="236" t="s">
        <v>1</v>
      </c>
      <c r="N1211" s="237" t="s">
        <v>41</v>
      </c>
      <c r="O1211" s="92"/>
      <c r="P1211" s="238">
        <f>O1211*H1211</f>
        <v>0</v>
      </c>
      <c r="Q1211" s="238">
        <v>0.078159999999999993</v>
      </c>
      <c r="R1211" s="238">
        <f>Q1211*H1211</f>
        <v>305.82921575999995</v>
      </c>
      <c r="S1211" s="238">
        <v>0</v>
      </c>
      <c r="T1211" s="239">
        <f>S1211*H1211</f>
        <v>0</v>
      </c>
      <c r="U1211" s="39"/>
      <c r="V1211" s="39"/>
      <c r="W1211" s="39"/>
      <c r="X1211" s="39"/>
      <c r="Y1211" s="39"/>
      <c r="Z1211" s="39"/>
      <c r="AA1211" s="39"/>
      <c r="AB1211" s="39"/>
      <c r="AC1211" s="39"/>
      <c r="AD1211" s="39"/>
      <c r="AE1211" s="39"/>
      <c r="AR1211" s="240" t="s">
        <v>357</v>
      </c>
      <c r="AT1211" s="240" t="s">
        <v>352</v>
      </c>
      <c r="AU1211" s="240" t="s">
        <v>86</v>
      </c>
      <c r="AY1211" s="18" t="s">
        <v>350</v>
      </c>
      <c r="BE1211" s="241">
        <f>IF(N1211="základní",J1211,0)</f>
        <v>0</v>
      </c>
      <c r="BF1211" s="241">
        <f>IF(N1211="snížená",J1211,0)</f>
        <v>0</v>
      </c>
      <c r="BG1211" s="241">
        <f>IF(N1211="zákl. přenesená",J1211,0)</f>
        <v>0</v>
      </c>
      <c r="BH1211" s="241">
        <f>IF(N1211="sníž. přenesená",J1211,0)</f>
        <v>0</v>
      </c>
      <c r="BI1211" s="241">
        <f>IF(N1211="nulová",J1211,0)</f>
        <v>0</v>
      </c>
      <c r="BJ1211" s="18" t="s">
        <v>84</v>
      </c>
      <c r="BK1211" s="241">
        <f>ROUND(I1211*H1211,2)</f>
        <v>0</v>
      </c>
      <c r="BL1211" s="18" t="s">
        <v>357</v>
      </c>
      <c r="BM1211" s="240" t="s">
        <v>2452</v>
      </c>
    </row>
    <row r="1212" s="2" customFormat="1">
      <c r="A1212" s="39"/>
      <c r="B1212" s="40"/>
      <c r="C1212" s="41"/>
      <c r="D1212" s="242" t="s">
        <v>359</v>
      </c>
      <c r="E1212" s="41"/>
      <c r="F1212" s="243" t="s">
        <v>2453</v>
      </c>
      <c r="G1212" s="41"/>
      <c r="H1212" s="41"/>
      <c r="I1212" s="244"/>
      <c r="J1212" s="41"/>
      <c r="K1212" s="41"/>
      <c r="L1212" s="45"/>
      <c r="M1212" s="245"/>
      <c r="N1212" s="246"/>
      <c r="O1212" s="92"/>
      <c r="P1212" s="92"/>
      <c r="Q1212" s="92"/>
      <c r="R1212" s="92"/>
      <c r="S1212" s="92"/>
      <c r="T1212" s="93"/>
      <c r="U1212" s="39"/>
      <c r="V1212" s="39"/>
      <c r="W1212" s="39"/>
      <c r="X1212" s="39"/>
      <c r="Y1212" s="39"/>
      <c r="Z1212" s="39"/>
      <c r="AA1212" s="39"/>
      <c r="AB1212" s="39"/>
      <c r="AC1212" s="39"/>
      <c r="AD1212" s="39"/>
      <c r="AE1212" s="39"/>
      <c r="AT1212" s="18" t="s">
        <v>359</v>
      </c>
      <c r="AU1212" s="18" t="s">
        <v>86</v>
      </c>
    </row>
    <row r="1213" s="13" customFormat="1">
      <c r="A1213" s="13"/>
      <c r="B1213" s="247"/>
      <c r="C1213" s="248"/>
      <c r="D1213" s="242" t="s">
        <v>361</v>
      </c>
      <c r="E1213" s="249" t="s">
        <v>1</v>
      </c>
      <c r="F1213" s="250" t="s">
        <v>2454</v>
      </c>
      <c r="G1213" s="248"/>
      <c r="H1213" s="251">
        <v>3250.0479999999998</v>
      </c>
      <c r="I1213" s="252"/>
      <c r="J1213" s="248"/>
      <c r="K1213" s="248"/>
      <c r="L1213" s="253"/>
      <c r="M1213" s="254"/>
      <c r="N1213" s="255"/>
      <c r="O1213" s="255"/>
      <c r="P1213" s="255"/>
      <c r="Q1213" s="255"/>
      <c r="R1213" s="255"/>
      <c r="S1213" s="255"/>
      <c r="T1213" s="256"/>
      <c r="U1213" s="13"/>
      <c r="V1213" s="13"/>
      <c r="W1213" s="13"/>
      <c r="X1213" s="13"/>
      <c r="Y1213" s="13"/>
      <c r="Z1213" s="13"/>
      <c r="AA1213" s="13"/>
      <c r="AB1213" s="13"/>
      <c r="AC1213" s="13"/>
      <c r="AD1213" s="13"/>
      <c r="AE1213" s="13"/>
      <c r="AT1213" s="257" t="s">
        <v>361</v>
      </c>
      <c r="AU1213" s="257" t="s">
        <v>86</v>
      </c>
      <c r="AV1213" s="13" t="s">
        <v>86</v>
      </c>
      <c r="AW1213" s="13" t="s">
        <v>32</v>
      </c>
      <c r="AX1213" s="13" t="s">
        <v>76</v>
      </c>
      <c r="AY1213" s="257" t="s">
        <v>350</v>
      </c>
    </row>
    <row r="1214" s="13" customFormat="1">
      <c r="A1214" s="13"/>
      <c r="B1214" s="247"/>
      <c r="C1214" s="248"/>
      <c r="D1214" s="242" t="s">
        <v>361</v>
      </c>
      <c r="E1214" s="249" t="s">
        <v>1</v>
      </c>
      <c r="F1214" s="250" t="s">
        <v>2455</v>
      </c>
      <c r="G1214" s="248"/>
      <c r="H1214" s="251">
        <v>287.17399999999998</v>
      </c>
      <c r="I1214" s="252"/>
      <c r="J1214" s="248"/>
      <c r="K1214" s="248"/>
      <c r="L1214" s="253"/>
      <c r="M1214" s="254"/>
      <c r="N1214" s="255"/>
      <c r="O1214" s="255"/>
      <c r="P1214" s="255"/>
      <c r="Q1214" s="255"/>
      <c r="R1214" s="255"/>
      <c r="S1214" s="255"/>
      <c r="T1214" s="256"/>
      <c r="U1214" s="13"/>
      <c r="V1214" s="13"/>
      <c r="W1214" s="13"/>
      <c r="X1214" s="13"/>
      <c r="Y1214" s="13"/>
      <c r="Z1214" s="13"/>
      <c r="AA1214" s="13"/>
      <c r="AB1214" s="13"/>
      <c r="AC1214" s="13"/>
      <c r="AD1214" s="13"/>
      <c r="AE1214" s="13"/>
      <c r="AT1214" s="257" t="s">
        <v>361</v>
      </c>
      <c r="AU1214" s="257" t="s">
        <v>86</v>
      </c>
      <c r="AV1214" s="13" t="s">
        <v>86</v>
      </c>
      <c r="AW1214" s="13" t="s">
        <v>32</v>
      </c>
      <c r="AX1214" s="13" t="s">
        <v>76</v>
      </c>
      <c r="AY1214" s="257" t="s">
        <v>350</v>
      </c>
    </row>
    <row r="1215" s="13" customFormat="1">
      <c r="A1215" s="13"/>
      <c r="B1215" s="247"/>
      <c r="C1215" s="248"/>
      <c r="D1215" s="242" t="s">
        <v>361</v>
      </c>
      <c r="E1215" s="249" t="s">
        <v>1</v>
      </c>
      <c r="F1215" s="250" t="s">
        <v>2456</v>
      </c>
      <c r="G1215" s="248"/>
      <c r="H1215" s="251">
        <v>375.63900000000001</v>
      </c>
      <c r="I1215" s="252"/>
      <c r="J1215" s="248"/>
      <c r="K1215" s="248"/>
      <c r="L1215" s="253"/>
      <c r="M1215" s="254"/>
      <c r="N1215" s="255"/>
      <c r="O1215" s="255"/>
      <c r="P1215" s="255"/>
      <c r="Q1215" s="255"/>
      <c r="R1215" s="255"/>
      <c r="S1215" s="255"/>
      <c r="T1215" s="256"/>
      <c r="U1215" s="13"/>
      <c r="V1215" s="13"/>
      <c r="W1215" s="13"/>
      <c r="X1215" s="13"/>
      <c r="Y1215" s="13"/>
      <c r="Z1215" s="13"/>
      <c r="AA1215" s="13"/>
      <c r="AB1215" s="13"/>
      <c r="AC1215" s="13"/>
      <c r="AD1215" s="13"/>
      <c r="AE1215" s="13"/>
      <c r="AT1215" s="257" t="s">
        <v>361</v>
      </c>
      <c r="AU1215" s="257" t="s">
        <v>86</v>
      </c>
      <c r="AV1215" s="13" t="s">
        <v>86</v>
      </c>
      <c r="AW1215" s="13" t="s">
        <v>32</v>
      </c>
      <c r="AX1215" s="13" t="s">
        <v>76</v>
      </c>
      <c r="AY1215" s="257" t="s">
        <v>350</v>
      </c>
    </row>
    <row r="1216" s="14" customFormat="1">
      <c r="A1216" s="14"/>
      <c r="B1216" s="258"/>
      <c r="C1216" s="259"/>
      <c r="D1216" s="242" t="s">
        <v>361</v>
      </c>
      <c r="E1216" s="260" t="s">
        <v>1</v>
      </c>
      <c r="F1216" s="261" t="s">
        <v>364</v>
      </c>
      <c r="G1216" s="259"/>
      <c r="H1216" s="262">
        <v>3912.8609999999999</v>
      </c>
      <c r="I1216" s="263"/>
      <c r="J1216" s="259"/>
      <c r="K1216" s="259"/>
      <c r="L1216" s="264"/>
      <c r="M1216" s="265"/>
      <c r="N1216" s="266"/>
      <c r="O1216" s="266"/>
      <c r="P1216" s="266"/>
      <c r="Q1216" s="266"/>
      <c r="R1216" s="266"/>
      <c r="S1216" s="266"/>
      <c r="T1216" s="267"/>
      <c r="U1216" s="14"/>
      <c r="V1216" s="14"/>
      <c r="W1216" s="14"/>
      <c r="X1216" s="14"/>
      <c r="Y1216" s="14"/>
      <c r="Z1216" s="14"/>
      <c r="AA1216" s="14"/>
      <c r="AB1216" s="14"/>
      <c r="AC1216" s="14"/>
      <c r="AD1216" s="14"/>
      <c r="AE1216" s="14"/>
      <c r="AT1216" s="268" t="s">
        <v>361</v>
      </c>
      <c r="AU1216" s="268" t="s">
        <v>86</v>
      </c>
      <c r="AV1216" s="14" t="s">
        <v>357</v>
      </c>
      <c r="AW1216" s="14" t="s">
        <v>32</v>
      </c>
      <c r="AX1216" s="14" t="s">
        <v>84</v>
      </c>
      <c r="AY1216" s="268" t="s">
        <v>350</v>
      </c>
    </row>
    <row r="1217" s="2" customFormat="1" ht="24.15" customHeight="1">
      <c r="A1217" s="39"/>
      <c r="B1217" s="40"/>
      <c r="C1217" s="229" t="s">
        <v>2457</v>
      </c>
      <c r="D1217" s="229" t="s">
        <v>352</v>
      </c>
      <c r="E1217" s="230" t="s">
        <v>2458</v>
      </c>
      <c r="F1217" s="231" t="s">
        <v>2459</v>
      </c>
      <c r="G1217" s="232" t="s">
        <v>355</v>
      </c>
      <c r="H1217" s="233">
        <v>3912.8609999999999</v>
      </c>
      <c r="I1217" s="234"/>
      <c r="J1217" s="235">
        <f>ROUND(I1217*H1217,2)</f>
        <v>0</v>
      </c>
      <c r="K1217" s="231" t="s">
        <v>385</v>
      </c>
      <c r="L1217" s="45"/>
      <c r="M1217" s="236" t="s">
        <v>1</v>
      </c>
      <c r="N1217" s="237" t="s">
        <v>41</v>
      </c>
      <c r="O1217" s="92"/>
      <c r="P1217" s="238">
        <f>O1217*H1217</f>
        <v>0</v>
      </c>
      <c r="Q1217" s="238">
        <v>0</v>
      </c>
      <c r="R1217" s="238">
        <f>Q1217*H1217</f>
        <v>0</v>
      </c>
      <c r="S1217" s="238">
        <v>0</v>
      </c>
      <c r="T1217" s="239">
        <f>S1217*H1217</f>
        <v>0</v>
      </c>
      <c r="U1217" s="39"/>
      <c r="V1217" s="39"/>
      <c r="W1217" s="39"/>
      <c r="X1217" s="39"/>
      <c r="Y1217" s="39"/>
      <c r="Z1217" s="39"/>
      <c r="AA1217" s="39"/>
      <c r="AB1217" s="39"/>
      <c r="AC1217" s="39"/>
      <c r="AD1217" s="39"/>
      <c r="AE1217" s="39"/>
      <c r="AR1217" s="240" t="s">
        <v>357</v>
      </c>
      <c r="AT1217" s="240" t="s">
        <v>352</v>
      </c>
      <c r="AU1217" s="240" t="s">
        <v>86</v>
      </c>
      <c r="AY1217" s="18" t="s">
        <v>350</v>
      </c>
      <c r="BE1217" s="241">
        <f>IF(N1217="základní",J1217,0)</f>
        <v>0</v>
      </c>
      <c r="BF1217" s="241">
        <f>IF(N1217="snížená",J1217,0)</f>
        <v>0</v>
      </c>
      <c r="BG1217" s="241">
        <f>IF(N1217="zákl. přenesená",J1217,0)</f>
        <v>0</v>
      </c>
      <c r="BH1217" s="241">
        <f>IF(N1217="sníž. přenesená",J1217,0)</f>
        <v>0</v>
      </c>
      <c r="BI1217" s="241">
        <f>IF(N1217="nulová",J1217,0)</f>
        <v>0</v>
      </c>
      <c r="BJ1217" s="18" t="s">
        <v>84</v>
      </c>
      <c r="BK1217" s="241">
        <f>ROUND(I1217*H1217,2)</f>
        <v>0</v>
      </c>
      <c r="BL1217" s="18" t="s">
        <v>357</v>
      </c>
      <c r="BM1217" s="240" t="s">
        <v>2460</v>
      </c>
    </row>
    <row r="1218" s="2" customFormat="1">
      <c r="A1218" s="39"/>
      <c r="B1218" s="40"/>
      <c r="C1218" s="41"/>
      <c r="D1218" s="242" t="s">
        <v>359</v>
      </c>
      <c r="E1218" s="41"/>
      <c r="F1218" s="243" t="s">
        <v>2461</v>
      </c>
      <c r="G1218" s="41"/>
      <c r="H1218" s="41"/>
      <c r="I1218" s="244"/>
      <c r="J1218" s="41"/>
      <c r="K1218" s="41"/>
      <c r="L1218" s="45"/>
      <c r="M1218" s="245"/>
      <c r="N1218" s="246"/>
      <c r="O1218" s="92"/>
      <c r="P1218" s="92"/>
      <c r="Q1218" s="92"/>
      <c r="R1218" s="92"/>
      <c r="S1218" s="92"/>
      <c r="T1218" s="93"/>
      <c r="U1218" s="39"/>
      <c r="V1218" s="39"/>
      <c r="W1218" s="39"/>
      <c r="X1218" s="39"/>
      <c r="Y1218" s="39"/>
      <c r="Z1218" s="39"/>
      <c r="AA1218" s="39"/>
      <c r="AB1218" s="39"/>
      <c r="AC1218" s="39"/>
      <c r="AD1218" s="39"/>
      <c r="AE1218" s="39"/>
      <c r="AT1218" s="18" t="s">
        <v>359</v>
      </c>
      <c r="AU1218" s="18" t="s">
        <v>86</v>
      </c>
    </row>
    <row r="1219" s="13" customFormat="1">
      <c r="A1219" s="13"/>
      <c r="B1219" s="247"/>
      <c r="C1219" s="248"/>
      <c r="D1219" s="242" t="s">
        <v>361</v>
      </c>
      <c r="E1219" s="249" t="s">
        <v>1</v>
      </c>
      <c r="F1219" s="250" t="s">
        <v>2454</v>
      </c>
      <c r="G1219" s="248"/>
      <c r="H1219" s="251">
        <v>3250.0479999999998</v>
      </c>
      <c r="I1219" s="252"/>
      <c r="J1219" s="248"/>
      <c r="K1219" s="248"/>
      <c r="L1219" s="253"/>
      <c r="M1219" s="254"/>
      <c r="N1219" s="255"/>
      <c r="O1219" s="255"/>
      <c r="P1219" s="255"/>
      <c r="Q1219" s="255"/>
      <c r="R1219" s="255"/>
      <c r="S1219" s="255"/>
      <c r="T1219" s="256"/>
      <c r="U1219" s="13"/>
      <c r="V1219" s="13"/>
      <c r="W1219" s="13"/>
      <c r="X1219" s="13"/>
      <c r="Y1219" s="13"/>
      <c r="Z1219" s="13"/>
      <c r="AA1219" s="13"/>
      <c r="AB1219" s="13"/>
      <c r="AC1219" s="13"/>
      <c r="AD1219" s="13"/>
      <c r="AE1219" s="13"/>
      <c r="AT1219" s="257" t="s">
        <v>361</v>
      </c>
      <c r="AU1219" s="257" t="s">
        <v>86</v>
      </c>
      <c r="AV1219" s="13" t="s">
        <v>86</v>
      </c>
      <c r="AW1219" s="13" t="s">
        <v>32</v>
      </c>
      <c r="AX1219" s="13" t="s">
        <v>76</v>
      </c>
      <c r="AY1219" s="257" t="s">
        <v>350</v>
      </c>
    </row>
    <row r="1220" s="13" customFormat="1">
      <c r="A1220" s="13"/>
      <c r="B1220" s="247"/>
      <c r="C1220" s="248"/>
      <c r="D1220" s="242" t="s">
        <v>361</v>
      </c>
      <c r="E1220" s="249" t="s">
        <v>1</v>
      </c>
      <c r="F1220" s="250" t="s">
        <v>2455</v>
      </c>
      <c r="G1220" s="248"/>
      <c r="H1220" s="251">
        <v>287.17399999999998</v>
      </c>
      <c r="I1220" s="252"/>
      <c r="J1220" s="248"/>
      <c r="K1220" s="248"/>
      <c r="L1220" s="253"/>
      <c r="M1220" s="254"/>
      <c r="N1220" s="255"/>
      <c r="O1220" s="255"/>
      <c r="P1220" s="255"/>
      <c r="Q1220" s="255"/>
      <c r="R1220" s="255"/>
      <c r="S1220" s="255"/>
      <c r="T1220" s="256"/>
      <c r="U1220" s="13"/>
      <c r="V1220" s="13"/>
      <c r="W1220" s="13"/>
      <c r="X1220" s="13"/>
      <c r="Y1220" s="13"/>
      <c r="Z1220" s="13"/>
      <c r="AA1220" s="13"/>
      <c r="AB1220" s="13"/>
      <c r="AC1220" s="13"/>
      <c r="AD1220" s="13"/>
      <c r="AE1220" s="13"/>
      <c r="AT1220" s="257" t="s">
        <v>361</v>
      </c>
      <c r="AU1220" s="257" t="s">
        <v>86</v>
      </c>
      <c r="AV1220" s="13" t="s">
        <v>86</v>
      </c>
      <c r="AW1220" s="13" t="s">
        <v>32</v>
      </c>
      <c r="AX1220" s="13" t="s">
        <v>76</v>
      </c>
      <c r="AY1220" s="257" t="s">
        <v>350</v>
      </c>
    </row>
    <row r="1221" s="13" customFormat="1">
      <c r="A1221" s="13"/>
      <c r="B1221" s="247"/>
      <c r="C1221" s="248"/>
      <c r="D1221" s="242" t="s">
        <v>361</v>
      </c>
      <c r="E1221" s="249" t="s">
        <v>1</v>
      </c>
      <c r="F1221" s="250" t="s">
        <v>2456</v>
      </c>
      <c r="G1221" s="248"/>
      <c r="H1221" s="251">
        <v>375.63900000000001</v>
      </c>
      <c r="I1221" s="252"/>
      <c r="J1221" s="248"/>
      <c r="K1221" s="248"/>
      <c r="L1221" s="253"/>
      <c r="M1221" s="254"/>
      <c r="N1221" s="255"/>
      <c r="O1221" s="255"/>
      <c r="P1221" s="255"/>
      <c r="Q1221" s="255"/>
      <c r="R1221" s="255"/>
      <c r="S1221" s="255"/>
      <c r="T1221" s="256"/>
      <c r="U1221" s="13"/>
      <c r="V1221" s="13"/>
      <c r="W1221" s="13"/>
      <c r="X1221" s="13"/>
      <c r="Y1221" s="13"/>
      <c r="Z1221" s="13"/>
      <c r="AA1221" s="13"/>
      <c r="AB1221" s="13"/>
      <c r="AC1221" s="13"/>
      <c r="AD1221" s="13"/>
      <c r="AE1221" s="13"/>
      <c r="AT1221" s="257" t="s">
        <v>361</v>
      </c>
      <c r="AU1221" s="257" t="s">
        <v>86</v>
      </c>
      <c r="AV1221" s="13" t="s">
        <v>86</v>
      </c>
      <c r="AW1221" s="13" t="s">
        <v>32</v>
      </c>
      <c r="AX1221" s="13" t="s">
        <v>76</v>
      </c>
      <c r="AY1221" s="257" t="s">
        <v>350</v>
      </c>
    </row>
    <row r="1222" s="14" customFormat="1">
      <c r="A1222" s="14"/>
      <c r="B1222" s="258"/>
      <c r="C1222" s="259"/>
      <c r="D1222" s="242" t="s">
        <v>361</v>
      </c>
      <c r="E1222" s="260" t="s">
        <v>1</v>
      </c>
      <c r="F1222" s="261" t="s">
        <v>364</v>
      </c>
      <c r="G1222" s="259"/>
      <c r="H1222" s="262">
        <v>3912.8609999999999</v>
      </c>
      <c r="I1222" s="263"/>
      <c r="J1222" s="259"/>
      <c r="K1222" s="259"/>
      <c r="L1222" s="264"/>
      <c r="M1222" s="265"/>
      <c r="N1222" s="266"/>
      <c r="O1222" s="266"/>
      <c r="P1222" s="266"/>
      <c r="Q1222" s="266"/>
      <c r="R1222" s="266"/>
      <c r="S1222" s="266"/>
      <c r="T1222" s="267"/>
      <c r="U1222" s="14"/>
      <c r="V1222" s="14"/>
      <c r="W1222" s="14"/>
      <c r="X1222" s="14"/>
      <c r="Y1222" s="14"/>
      <c r="Z1222" s="14"/>
      <c r="AA1222" s="14"/>
      <c r="AB1222" s="14"/>
      <c r="AC1222" s="14"/>
      <c r="AD1222" s="14"/>
      <c r="AE1222" s="14"/>
      <c r="AT1222" s="268" t="s">
        <v>361</v>
      </c>
      <c r="AU1222" s="268" t="s">
        <v>86</v>
      </c>
      <c r="AV1222" s="14" t="s">
        <v>357</v>
      </c>
      <c r="AW1222" s="14" t="s">
        <v>32</v>
      </c>
      <c r="AX1222" s="14" t="s">
        <v>84</v>
      </c>
      <c r="AY1222" s="268" t="s">
        <v>350</v>
      </c>
    </row>
    <row r="1223" s="12" customFormat="1" ht="22.8" customHeight="1">
      <c r="A1223" s="12"/>
      <c r="B1223" s="213"/>
      <c r="C1223" s="214"/>
      <c r="D1223" s="215" t="s">
        <v>75</v>
      </c>
      <c r="E1223" s="227" t="s">
        <v>870</v>
      </c>
      <c r="F1223" s="227" t="s">
        <v>871</v>
      </c>
      <c r="G1223" s="214"/>
      <c r="H1223" s="214"/>
      <c r="I1223" s="217"/>
      <c r="J1223" s="228">
        <f>BK1223</f>
        <v>0</v>
      </c>
      <c r="K1223" s="214"/>
      <c r="L1223" s="219"/>
      <c r="M1223" s="220"/>
      <c r="N1223" s="221"/>
      <c r="O1223" s="221"/>
      <c r="P1223" s="222">
        <f>SUM(P1224:P1232)</f>
        <v>0</v>
      </c>
      <c r="Q1223" s="221"/>
      <c r="R1223" s="222">
        <f>SUM(R1224:R1232)</f>
        <v>0</v>
      </c>
      <c r="S1223" s="221"/>
      <c r="T1223" s="223">
        <f>SUM(T1224:T1232)</f>
        <v>0</v>
      </c>
      <c r="U1223" s="12"/>
      <c r="V1223" s="12"/>
      <c r="W1223" s="12"/>
      <c r="X1223" s="12"/>
      <c r="Y1223" s="12"/>
      <c r="Z1223" s="12"/>
      <c r="AA1223" s="12"/>
      <c r="AB1223" s="12"/>
      <c r="AC1223" s="12"/>
      <c r="AD1223" s="12"/>
      <c r="AE1223" s="12"/>
      <c r="AR1223" s="224" t="s">
        <v>84</v>
      </c>
      <c r="AT1223" s="225" t="s">
        <v>75</v>
      </c>
      <c r="AU1223" s="225" t="s">
        <v>84</v>
      </c>
      <c r="AY1223" s="224" t="s">
        <v>350</v>
      </c>
      <c r="BK1223" s="226">
        <f>SUM(BK1224:BK1232)</f>
        <v>0</v>
      </c>
    </row>
    <row r="1224" s="2" customFormat="1" ht="24.15" customHeight="1">
      <c r="A1224" s="39"/>
      <c r="B1224" s="40"/>
      <c r="C1224" s="229" t="s">
        <v>2462</v>
      </c>
      <c r="D1224" s="229" t="s">
        <v>352</v>
      </c>
      <c r="E1224" s="230" t="s">
        <v>873</v>
      </c>
      <c r="F1224" s="231" t="s">
        <v>874</v>
      </c>
      <c r="G1224" s="232" t="s">
        <v>483</v>
      </c>
      <c r="H1224" s="233">
        <v>74.158000000000001</v>
      </c>
      <c r="I1224" s="234"/>
      <c r="J1224" s="235">
        <f>ROUND(I1224*H1224,2)</f>
        <v>0</v>
      </c>
      <c r="K1224" s="231" t="s">
        <v>385</v>
      </c>
      <c r="L1224" s="45"/>
      <c r="M1224" s="236" t="s">
        <v>1</v>
      </c>
      <c r="N1224" s="237" t="s">
        <v>41</v>
      </c>
      <c r="O1224" s="92"/>
      <c r="P1224" s="238">
        <f>O1224*H1224</f>
        <v>0</v>
      </c>
      <c r="Q1224" s="238">
        <v>0</v>
      </c>
      <c r="R1224" s="238">
        <f>Q1224*H1224</f>
        <v>0</v>
      </c>
      <c r="S1224" s="238">
        <v>0</v>
      </c>
      <c r="T1224" s="239">
        <f>S1224*H1224</f>
        <v>0</v>
      </c>
      <c r="U1224" s="39"/>
      <c r="V1224" s="39"/>
      <c r="W1224" s="39"/>
      <c r="X1224" s="39"/>
      <c r="Y1224" s="39"/>
      <c r="Z1224" s="39"/>
      <c r="AA1224" s="39"/>
      <c r="AB1224" s="39"/>
      <c r="AC1224" s="39"/>
      <c r="AD1224" s="39"/>
      <c r="AE1224" s="39"/>
      <c r="AR1224" s="240" t="s">
        <v>357</v>
      </c>
      <c r="AT1224" s="240" t="s">
        <v>352</v>
      </c>
      <c r="AU1224" s="240" t="s">
        <v>86</v>
      </c>
      <c r="AY1224" s="18" t="s">
        <v>350</v>
      </c>
      <c r="BE1224" s="241">
        <f>IF(N1224="základní",J1224,0)</f>
        <v>0</v>
      </c>
      <c r="BF1224" s="241">
        <f>IF(N1224="snížená",J1224,0)</f>
        <v>0</v>
      </c>
      <c r="BG1224" s="241">
        <f>IF(N1224="zákl. přenesená",J1224,0)</f>
        <v>0</v>
      </c>
      <c r="BH1224" s="241">
        <f>IF(N1224="sníž. přenesená",J1224,0)</f>
        <v>0</v>
      </c>
      <c r="BI1224" s="241">
        <f>IF(N1224="nulová",J1224,0)</f>
        <v>0</v>
      </c>
      <c r="BJ1224" s="18" t="s">
        <v>84</v>
      </c>
      <c r="BK1224" s="241">
        <f>ROUND(I1224*H1224,2)</f>
        <v>0</v>
      </c>
      <c r="BL1224" s="18" t="s">
        <v>357</v>
      </c>
      <c r="BM1224" s="240" t="s">
        <v>2463</v>
      </c>
    </row>
    <row r="1225" s="2" customFormat="1">
      <c r="A1225" s="39"/>
      <c r="B1225" s="40"/>
      <c r="C1225" s="41"/>
      <c r="D1225" s="242" t="s">
        <v>359</v>
      </c>
      <c r="E1225" s="41"/>
      <c r="F1225" s="243" t="s">
        <v>876</v>
      </c>
      <c r="G1225" s="41"/>
      <c r="H1225" s="41"/>
      <c r="I1225" s="244"/>
      <c r="J1225" s="41"/>
      <c r="K1225" s="41"/>
      <c r="L1225" s="45"/>
      <c r="M1225" s="245"/>
      <c r="N1225" s="246"/>
      <c r="O1225" s="92"/>
      <c r="P1225" s="92"/>
      <c r="Q1225" s="92"/>
      <c r="R1225" s="92"/>
      <c r="S1225" s="92"/>
      <c r="T1225" s="93"/>
      <c r="U1225" s="39"/>
      <c r="V1225" s="39"/>
      <c r="W1225" s="39"/>
      <c r="X1225" s="39"/>
      <c r="Y1225" s="39"/>
      <c r="Z1225" s="39"/>
      <c r="AA1225" s="39"/>
      <c r="AB1225" s="39"/>
      <c r="AC1225" s="39"/>
      <c r="AD1225" s="39"/>
      <c r="AE1225" s="39"/>
      <c r="AT1225" s="18" t="s">
        <v>359</v>
      </c>
      <c r="AU1225" s="18" t="s">
        <v>86</v>
      </c>
    </row>
    <row r="1226" s="2" customFormat="1" ht="24.15" customHeight="1">
      <c r="A1226" s="39"/>
      <c r="B1226" s="40"/>
      <c r="C1226" s="229" t="s">
        <v>2464</v>
      </c>
      <c r="D1226" s="229" t="s">
        <v>352</v>
      </c>
      <c r="E1226" s="230" t="s">
        <v>878</v>
      </c>
      <c r="F1226" s="231" t="s">
        <v>879</v>
      </c>
      <c r="G1226" s="232" t="s">
        <v>483</v>
      </c>
      <c r="H1226" s="233">
        <v>74.158000000000001</v>
      </c>
      <c r="I1226" s="234"/>
      <c r="J1226" s="235">
        <f>ROUND(I1226*H1226,2)</f>
        <v>0</v>
      </c>
      <c r="K1226" s="231" t="s">
        <v>356</v>
      </c>
      <c r="L1226" s="45"/>
      <c r="M1226" s="236" t="s">
        <v>1</v>
      </c>
      <c r="N1226" s="237" t="s">
        <v>41</v>
      </c>
      <c r="O1226" s="92"/>
      <c r="P1226" s="238">
        <f>O1226*H1226</f>
        <v>0</v>
      </c>
      <c r="Q1226" s="238">
        <v>0</v>
      </c>
      <c r="R1226" s="238">
        <f>Q1226*H1226</f>
        <v>0</v>
      </c>
      <c r="S1226" s="238">
        <v>0</v>
      </c>
      <c r="T1226" s="239">
        <f>S1226*H1226</f>
        <v>0</v>
      </c>
      <c r="U1226" s="39"/>
      <c r="V1226" s="39"/>
      <c r="W1226" s="39"/>
      <c r="X1226" s="39"/>
      <c r="Y1226" s="39"/>
      <c r="Z1226" s="39"/>
      <c r="AA1226" s="39"/>
      <c r="AB1226" s="39"/>
      <c r="AC1226" s="39"/>
      <c r="AD1226" s="39"/>
      <c r="AE1226" s="39"/>
      <c r="AR1226" s="240" t="s">
        <v>357</v>
      </c>
      <c r="AT1226" s="240" t="s">
        <v>352</v>
      </c>
      <c r="AU1226" s="240" t="s">
        <v>86</v>
      </c>
      <c r="AY1226" s="18" t="s">
        <v>350</v>
      </c>
      <c r="BE1226" s="241">
        <f>IF(N1226="základní",J1226,0)</f>
        <v>0</v>
      </c>
      <c r="BF1226" s="241">
        <f>IF(N1226="snížená",J1226,0)</f>
        <v>0</v>
      </c>
      <c r="BG1226" s="241">
        <f>IF(N1226="zákl. přenesená",J1226,0)</f>
        <v>0</v>
      </c>
      <c r="BH1226" s="241">
        <f>IF(N1226="sníž. přenesená",J1226,0)</f>
        <v>0</v>
      </c>
      <c r="BI1226" s="241">
        <f>IF(N1226="nulová",J1226,0)</f>
        <v>0</v>
      </c>
      <c r="BJ1226" s="18" t="s">
        <v>84</v>
      </c>
      <c r="BK1226" s="241">
        <f>ROUND(I1226*H1226,2)</f>
        <v>0</v>
      </c>
      <c r="BL1226" s="18" t="s">
        <v>357</v>
      </c>
      <c r="BM1226" s="240" t="s">
        <v>2465</v>
      </c>
    </row>
    <row r="1227" s="2" customFormat="1">
      <c r="A1227" s="39"/>
      <c r="B1227" s="40"/>
      <c r="C1227" s="41"/>
      <c r="D1227" s="242" t="s">
        <v>359</v>
      </c>
      <c r="E1227" s="41"/>
      <c r="F1227" s="243" t="s">
        <v>881</v>
      </c>
      <c r="G1227" s="41"/>
      <c r="H1227" s="41"/>
      <c r="I1227" s="244"/>
      <c r="J1227" s="41"/>
      <c r="K1227" s="41"/>
      <c r="L1227" s="45"/>
      <c r="M1227" s="245"/>
      <c r="N1227" s="246"/>
      <c r="O1227" s="92"/>
      <c r="P1227" s="92"/>
      <c r="Q1227" s="92"/>
      <c r="R1227" s="92"/>
      <c r="S1227" s="92"/>
      <c r="T1227" s="93"/>
      <c r="U1227" s="39"/>
      <c r="V1227" s="39"/>
      <c r="W1227" s="39"/>
      <c r="X1227" s="39"/>
      <c r="Y1227" s="39"/>
      <c r="Z1227" s="39"/>
      <c r="AA1227" s="39"/>
      <c r="AB1227" s="39"/>
      <c r="AC1227" s="39"/>
      <c r="AD1227" s="39"/>
      <c r="AE1227" s="39"/>
      <c r="AT1227" s="18" t="s">
        <v>359</v>
      </c>
      <c r="AU1227" s="18" t="s">
        <v>86</v>
      </c>
    </row>
    <row r="1228" s="2" customFormat="1" ht="24.15" customHeight="1">
      <c r="A1228" s="39"/>
      <c r="B1228" s="40"/>
      <c r="C1228" s="229" t="s">
        <v>2466</v>
      </c>
      <c r="D1228" s="229" t="s">
        <v>352</v>
      </c>
      <c r="E1228" s="230" t="s">
        <v>883</v>
      </c>
      <c r="F1228" s="231" t="s">
        <v>884</v>
      </c>
      <c r="G1228" s="232" t="s">
        <v>483</v>
      </c>
      <c r="H1228" s="233">
        <v>296.632</v>
      </c>
      <c r="I1228" s="234"/>
      <c r="J1228" s="235">
        <f>ROUND(I1228*H1228,2)</f>
        <v>0</v>
      </c>
      <c r="K1228" s="231" t="s">
        <v>356</v>
      </c>
      <c r="L1228" s="45"/>
      <c r="M1228" s="236" t="s">
        <v>1</v>
      </c>
      <c r="N1228" s="237" t="s">
        <v>41</v>
      </c>
      <c r="O1228" s="92"/>
      <c r="P1228" s="238">
        <f>O1228*H1228</f>
        <v>0</v>
      </c>
      <c r="Q1228" s="238">
        <v>0</v>
      </c>
      <c r="R1228" s="238">
        <f>Q1228*H1228</f>
        <v>0</v>
      </c>
      <c r="S1228" s="238">
        <v>0</v>
      </c>
      <c r="T1228" s="239">
        <f>S1228*H1228</f>
        <v>0</v>
      </c>
      <c r="U1228" s="39"/>
      <c r="V1228" s="39"/>
      <c r="W1228" s="39"/>
      <c r="X1228" s="39"/>
      <c r="Y1228" s="39"/>
      <c r="Z1228" s="39"/>
      <c r="AA1228" s="39"/>
      <c r="AB1228" s="39"/>
      <c r="AC1228" s="39"/>
      <c r="AD1228" s="39"/>
      <c r="AE1228" s="39"/>
      <c r="AR1228" s="240" t="s">
        <v>357</v>
      </c>
      <c r="AT1228" s="240" t="s">
        <v>352</v>
      </c>
      <c r="AU1228" s="240" t="s">
        <v>86</v>
      </c>
      <c r="AY1228" s="18" t="s">
        <v>350</v>
      </c>
      <c r="BE1228" s="241">
        <f>IF(N1228="základní",J1228,0)</f>
        <v>0</v>
      </c>
      <c r="BF1228" s="241">
        <f>IF(N1228="snížená",J1228,0)</f>
        <v>0</v>
      </c>
      <c r="BG1228" s="241">
        <f>IF(N1228="zákl. přenesená",J1228,0)</f>
        <v>0</v>
      </c>
      <c r="BH1228" s="241">
        <f>IF(N1228="sníž. přenesená",J1228,0)</f>
        <v>0</v>
      </c>
      <c r="BI1228" s="241">
        <f>IF(N1228="nulová",J1228,0)</f>
        <v>0</v>
      </c>
      <c r="BJ1228" s="18" t="s">
        <v>84</v>
      </c>
      <c r="BK1228" s="241">
        <f>ROUND(I1228*H1228,2)</f>
        <v>0</v>
      </c>
      <c r="BL1228" s="18" t="s">
        <v>357</v>
      </c>
      <c r="BM1228" s="240" t="s">
        <v>2467</v>
      </c>
    </row>
    <row r="1229" s="2" customFormat="1">
      <c r="A1229" s="39"/>
      <c r="B1229" s="40"/>
      <c r="C1229" s="41"/>
      <c r="D1229" s="242" t="s">
        <v>359</v>
      </c>
      <c r="E1229" s="41"/>
      <c r="F1229" s="243" t="s">
        <v>886</v>
      </c>
      <c r="G1229" s="41"/>
      <c r="H1229" s="41"/>
      <c r="I1229" s="244"/>
      <c r="J1229" s="41"/>
      <c r="K1229" s="41"/>
      <c r="L1229" s="45"/>
      <c r="M1229" s="245"/>
      <c r="N1229" s="246"/>
      <c r="O1229" s="92"/>
      <c r="P1229" s="92"/>
      <c r="Q1229" s="92"/>
      <c r="R1229" s="92"/>
      <c r="S1229" s="92"/>
      <c r="T1229" s="93"/>
      <c r="U1229" s="39"/>
      <c r="V1229" s="39"/>
      <c r="W1229" s="39"/>
      <c r="X1229" s="39"/>
      <c r="Y1229" s="39"/>
      <c r="Z1229" s="39"/>
      <c r="AA1229" s="39"/>
      <c r="AB1229" s="39"/>
      <c r="AC1229" s="39"/>
      <c r="AD1229" s="39"/>
      <c r="AE1229" s="39"/>
      <c r="AT1229" s="18" t="s">
        <v>359</v>
      </c>
      <c r="AU1229" s="18" t="s">
        <v>86</v>
      </c>
    </row>
    <row r="1230" s="13" customFormat="1">
      <c r="A1230" s="13"/>
      <c r="B1230" s="247"/>
      <c r="C1230" s="248"/>
      <c r="D1230" s="242" t="s">
        <v>361</v>
      </c>
      <c r="E1230" s="248"/>
      <c r="F1230" s="250" t="s">
        <v>2468</v>
      </c>
      <c r="G1230" s="248"/>
      <c r="H1230" s="251">
        <v>296.632</v>
      </c>
      <c r="I1230" s="252"/>
      <c r="J1230" s="248"/>
      <c r="K1230" s="248"/>
      <c r="L1230" s="253"/>
      <c r="M1230" s="254"/>
      <c r="N1230" s="255"/>
      <c r="O1230" s="255"/>
      <c r="P1230" s="255"/>
      <c r="Q1230" s="255"/>
      <c r="R1230" s="255"/>
      <c r="S1230" s="255"/>
      <c r="T1230" s="256"/>
      <c r="U1230" s="13"/>
      <c r="V1230" s="13"/>
      <c r="W1230" s="13"/>
      <c r="X1230" s="13"/>
      <c r="Y1230" s="13"/>
      <c r="Z1230" s="13"/>
      <c r="AA1230" s="13"/>
      <c r="AB1230" s="13"/>
      <c r="AC1230" s="13"/>
      <c r="AD1230" s="13"/>
      <c r="AE1230" s="13"/>
      <c r="AT1230" s="257" t="s">
        <v>361</v>
      </c>
      <c r="AU1230" s="257" t="s">
        <v>86</v>
      </c>
      <c r="AV1230" s="13" t="s">
        <v>86</v>
      </c>
      <c r="AW1230" s="13" t="s">
        <v>4</v>
      </c>
      <c r="AX1230" s="13" t="s">
        <v>84</v>
      </c>
      <c r="AY1230" s="257" t="s">
        <v>350</v>
      </c>
    </row>
    <row r="1231" s="2" customFormat="1" ht="44.25" customHeight="1">
      <c r="A1231" s="39"/>
      <c r="B1231" s="40"/>
      <c r="C1231" s="229" t="s">
        <v>2469</v>
      </c>
      <c r="D1231" s="229" t="s">
        <v>352</v>
      </c>
      <c r="E1231" s="230" t="s">
        <v>895</v>
      </c>
      <c r="F1231" s="231" t="s">
        <v>896</v>
      </c>
      <c r="G1231" s="232" t="s">
        <v>483</v>
      </c>
      <c r="H1231" s="233">
        <v>74.159000000000006</v>
      </c>
      <c r="I1231" s="234"/>
      <c r="J1231" s="235">
        <f>ROUND(I1231*H1231,2)</f>
        <v>0</v>
      </c>
      <c r="K1231" s="231" t="s">
        <v>356</v>
      </c>
      <c r="L1231" s="45"/>
      <c r="M1231" s="236" t="s">
        <v>1</v>
      </c>
      <c r="N1231" s="237" t="s">
        <v>41</v>
      </c>
      <c r="O1231" s="92"/>
      <c r="P1231" s="238">
        <f>O1231*H1231</f>
        <v>0</v>
      </c>
      <c r="Q1231" s="238">
        <v>0</v>
      </c>
      <c r="R1231" s="238">
        <f>Q1231*H1231</f>
        <v>0</v>
      </c>
      <c r="S1231" s="238">
        <v>0</v>
      </c>
      <c r="T1231" s="239">
        <f>S1231*H1231</f>
        <v>0</v>
      </c>
      <c r="U1231" s="39"/>
      <c r="V1231" s="39"/>
      <c r="W1231" s="39"/>
      <c r="X1231" s="39"/>
      <c r="Y1231" s="39"/>
      <c r="Z1231" s="39"/>
      <c r="AA1231" s="39"/>
      <c r="AB1231" s="39"/>
      <c r="AC1231" s="39"/>
      <c r="AD1231" s="39"/>
      <c r="AE1231" s="39"/>
      <c r="AR1231" s="240" t="s">
        <v>357</v>
      </c>
      <c r="AT1231" s="240" t="s">
        <v>352</v>
      </c>
      <c r="AU1231" s="240" t="s">
        <v>86</v>
      </c>
      <c r="AY1231" s="18" t="s">
        <v>350</v>
      </c>
      <c r="BE1231" s="241">
        <f>IF(N1231="základní",J1231,0)</f>
        <v>0</v>
      </c>
      <c r="BF1231" s="241">
        <f>IF(N1231="snížená",J1231,0)</f>
        <v>0</v>
      </c>
      <c r="BG1231" s="241">
        <f>IF(N1231="zákl. přenesená",J1231,0)</f>
        <v>0</v>
      </c>
      <c r="BH1231" s="241">
        <f>IF(N1231="sníž. přenesená",J1231,0)</f>
        <v>0</v>
      </c>
      <c r="BI1231" s="241">
        <f>IF(N1231="nulová",J1231,0)</f>
        <v>0</v>
      </c>
      <c r="BJ1231" s="18" t="s">
        <v>84</v>
      </c>
      <c r="BK1231" s="241">
        <f>ROUND(I1231*H1231,2)</f>
        <v>0</v>
      </c>
      <c r="BL1231" s="18" t="s">
        <v>357</v>
      </c>
      <c r="BM1231" s="240" t="s">
        <v>2470</v>
      </c>
    </row>
    <row r="1232" s="2" customFormat="1">
      <c r="A1232" s="39"/>
      <c r="B1232" s="40"/>
      <c r="C1232" s="41"/>
      <c r="D1232" s="242" t="s">
        <v>359</v>
      </c>
      <c r="E1232" s="41"/>
      <c r="F1232" s="243" t="s">
        <v>898</v>
      </c>
      <c r="G1232" s="41"/>
      <c r="H1232" s="41"/>
      <c r="I1232" s="244"/>
      <c r="J1232" s="41"/>
      <c r="K1232" s="41"/>
      <c r="L1232" s="45"/>
      <c r="M1232" s="245"/>
      <c r="N1232" s="246"/>
      <c r="O1232" s="92"/>
      <c r="P1232" s="92"/>
      <c r="Q1232" s="92"/>
      <c r="R1232" s="92"/>
      <c r="S1232" s="92"/>
      <c r="T1232" s="93"/>
      <c r="U1232" s="39"/>
      <c r="V1232" s="39"/>
      <c r="W1232" s="39"/>
      <c r="X1232" s="39"/>
      <c r="Y1232" s="39"/>
      <c r="Z1232" s="39"/>
      <c r="AA1232" s="39"/>
      <c r="AB1232" s="39"/>
      <c r="AC1232" s="39"/>
      <c r="AD1232" s="39"/>
      <c r="AE1232" s="39"/>
      <c r="AT1232" s="18" t="s">
        <v>359</v>
      </c>
      <c r="AU1232" s="18" t="s">
        <v>86</v>
      </c>
    </row>
    <row r="1233" s="12" customFormat="1" ht="22.8" customHeight="1">
      <c r="A1233" s="12"/>
      <c r="B1233" s="213"/>
      <c r="C1233" s="214"/>
      <c r="D1233" s="215" t="s">
        <v>75</v>
      </c>
      <c r="E1233" s="227" t="s">
        <v>900</v>
      </c>
      <c r="F1233" s="227" t="s">
        <v>901</v>
      </c>
      <c r="G1233" s="214"/>
      <c r="H1233" s="214"/>
      <c r="I1233" s="217"/>
      <c r="J1233" s="228">
        <f>BK1233</f>
        <v>0</v>
      </c>
      <c r="K1233" s="214"/>
      <c r="L1233" s="219"/>
      <c r="M1233" s="220"/>
      <c r="N1233" s="221"/>
      <c r="O1233" s="221"/>
      <c r="P1233" s="222">
        <f>SUM(P1234:P1235)</f>
        <v>0</v>
      </c>
      <c r="Q1233" s="221"/>
      <c r="R1233" s="222">
        <f>SUM(R1234:R1235)</f>
        <v>0</v>
      </c>
      <c r="S1233" s="221"/>
      <c r="T1233" s="223">
        <f>SUM(T1234:T1235)</f>
        <v>0</v>
      </c>
      <c r="U1233" s="12"/>
      <c r="V1233" s="12"/>
      <c r="W1233" s="12"/>
      <c r="X1233" s="12"/>
      <c r="Y1233" s="12"/>
      <c r="Z1233" s="12"/>
      <c r="AA1233" s="12"/>
      <c r="AB1233" s="12"/>
      <c r="AC1233" s="12"/>
      <c r="AD1233" s="12"/>
      <c r="AE1233" s="12"/>
      <c r="AR1233" s="224" t="s">
        <v>84</v>
      </c>
      <c r="AT1233" s="225" t="s">
        <v>75</v>
      </c>
      <c r="AU1233" s="225" t="s">
        <v>84</v>
      </c>
      <c r="AY1233" s="224" t="s">
        <v>350</v>
      </c>
      <c r="BK1233" s="226">
        <f>SUM(BK1234:BK1235)</f>
        <v>0</v>
      </c>
    </row>
    <row r="1234" s="2" customFormat="1" ht="21.75" customHeight="1">
      <c r="A1234" s="39"/>
      <c r="B1234" s="40"/>
      <c r="C1234" s="229" t="s">
        <v>2471</v>
      </c>
      <c r="D1234" s="229" t="s">
        <v>352</v>
      </c>
      <c r="E1234" s="230" t="s">
        <v>903</v>
      </c>
      <c r="F1234" s="231" t="s">
        <v>904</v>
      </c>
      <c r="G1234" s="232" t="s">
        <v>483</v>
      </c>
      <c r="H1234" s="233">
        <v>2516.712</v>
      </c>
      <c r="I1234" s="234"/>
      <c r="J1234" s="235">
        <f>ROUND(I1234*H1234,2)</f>
        <v>0</v>
      </c>
      <c r="K1234" s="231" t="s">
        <v>385</v>
      </c>
      <c r="L1234" s="45"/>
      <c r="M1234" s="236" t="s">
        <v>1</v>
      </c>
      <c r="N1234" s="237" t="s">
        <v>41</v>
      </c>
      <c r="O1234" s="92"/>
      <c r="P1234" s="238">
        <f>O1234*H1234</f>
        <v>0</v>
      </c>
      <c r="Q1234" s="238">
        <v>0</v>
      </c>
      <c r="R1234" s="238">
        <f>Q1234*H1234</f>
        <v>0</v>
      </c>
      <c r="S1234" s="238">
        <v>0</v>
      </c>
      <c r="T1234" s="239">
        <f>S1234*H1234</f>
        <v>0</v>
      </c>
      <c r="U1234" s="39"/>
      <c r="V1234" s="39"/>
      <c r="W1234" s="39"/>
      <c r="X1234" s="39"/>
      <c r="Y1234" s="39"/>
      <c r="Z1234" s="39"/>
      <c r="AA1234" s="39"/>
      <c r="AB1234" s="39"/>
      <c r="AC1234" s="39"/>
      <c r="AD1234" s="39"/>
      <c r="AE1234" s="39"/>
      <c r="AR1234" s="240" t="s">
        <v>357</v>
      </c>
      <c r="AT1234" s="240" t="s">
        <v>352</v>
      </c>
      <c r="AU1234" s="240" t="s">
        <v>86</v>
      </c>
      <c r="AY1234" s="18" t="s">
        <v>350</v>
      </c>
      <c r="BE1234" s="241">
        <f>IF(N1234="základní",J1234,0)</f>
        <v>0</v>
      </c>
      <c r="BF1234" s="241">
        <f>IF(N1234="snížená",J1234,0)</f>
        <v>0</v>
      </c>
      <c r="BG1234" s="241">
        <f>IF(N1234="zákl. přenesená",J1234,0)</f>
        <v>0</v>
      </c>
      <c r="BH1234" s="241">
        <f>IF(N1234="sníž. přenesená",J1234,0)</f>
        <v>0</v>
      </c>
      <c r="BI1234" s="241">
        <f>IF(N1234="nulová",J1234,0)</f>
        <v>0</v>
      </c>
      <c r="BJ1234" s="18" t="s">
        <v>84</v>
      </c>
      <c r="BK1234" s="241">
        <f>ROUND(I1234*H1234,2)</f>
        <v>0</v>
      </c>
      <c r="BL1234" s="18" t="s">
        <v>357</v>
      </c>
      <c r="BM1234" s="240" t="s">
        <v>2472</v>
      </c>
    </row>
    <row r="1235" s="2" customFormat="1">
      <c r="A1235" s="39"/>
      <c r="B1235" s="40"/>
      <c r="C1235" s="41"/>
      <c r="D1235" s="242" t="s">
        <v>359</v>
      </c>
      <c r="E1235" s="41"/>
      <c r="F1235" s="243" t="s">
        <v>906</v>
      </c>
      <c r="G1235" s="41"/>
      <c r="H1235" s="41"/>
      <c r="I1235" s="244"/>
      <c r="J1235" s="41"/>
      <c r="K1235" s="41"/>
      <c r="L1235" s="45"/>
      <c r="M1235" s="245"/>
      <c r="N1235" s="246"/>
      <c r="O1235" s="92"/>
      <c r="P1235" s="92"/>
      <c r="Q1235" s="92"/>
      <c r="R1235" s="92"/>
      <c r="S1235" s="92"/>
      <c r="T1235" s="93"/>
      <c r="U1235" s="39"/>
      <c r="V1235" s="39"/>
      <c r="W1235" s="39"/>
      <c r="X1235" s="39"/>
      <c r="Y1235" s="39"/>
      <c r="Z1235" s="39"/>
      <c r="AA1235" s="39"/>
      <c r="AB1235" s="39"/>
      <c r="AC1235" s="39"/>
      <c r="AD1235" s="39"/>
      <c r="AE1235" s="39"/>
      <c r="AT1235" s="18" t="s">
        <v>359</v>
      </c>
      <c r="AU1235" s="18" t="s">
        <v>86</v>
      </c>
    </row>
    <row r="1236" s="12" customFormat="1" ht="25.92" customHeight="1">
      <c r="A1236" s="12"/>
      <c r="B1236" s="213"/>
      <c r="C1236" s="214"/>
      <c r="D1236" s="215" t="s">
        <v>75</v>
      </c>
      <c r="E1236" s="216" t="s">
        <v>907</v>
      </c>
      <c r="F1236" s="216" t="s">
        <v>908</v>
      </c>
      <c r="G1236" s="214"/>
      <c r="H1236" s="214"/>
      <c r="I1236" s="217"/>
      <c r="J1236" s="218">
        <f>BK1236</f>
        <v>0</v>
      </c>
      <c r="K1236" s="214"/>
      <c r="L1236" s="219"/>
      <c r="M1236" s="220"/>
      <c r="N1236" s="221"/>
      <c r="O1236" s="221"/>
      <c r="P1236" s="222">
        <f>P1237+P1264+P1367+P1378+P1690+P1886+P1954+P1991+P3026+P3103+P3133+P3169+P3182+P3199+P3368+P3387+P3426</f>
        <v>0</v>
      </c>
      <c r="Q1236" s="221"/>
      <c r="R1236" s="222">
        <f>R1237+R1264+R1367+R1378+R1690+R1886+R1954+R1991+R3026+R3103+R3133+R3169+R3182+R3199+R3368+R3387+R3426</f>
        <v>1149.2501025600002</v>
      </c>
      <c r="S1236" s="221"/>
      <c r="T1236" s="223">
        <f>T1237+T1264+T1367+T1378+T1690+T1886+T1954+T1991+T3026+T3103+T3133+T3169+T3182+T3199+T3368+T3387+T3426</f>
        <v>0.0096000000000000009</v>
      </c>
      <c r="U1236" s="12"/>
      <c r="V1236" s="12"/>
      <c r="W1236" s="12"/>
      <c r="X1236" s="12"/>
      <c r="Y1236" s="12"/>
      <c r="Z1236" s="12"/>
      <c r="AA1236" s="12"/>
      <c r="AB1236" s="12"/>
      <c r="AC1236" s="12"/>
      <c r="AD1236" s="12"/>
      <c r="AE1236" s="12"/>
      <c r="AR1236" s="224" t="s">
        <v>86</v>
      </c>
      <c r="AT1236" s="225" t="s">
        <v>75</v>
      </c>
      <c r="AU1236" s="225" t="s">
        <v>76</v>
      </c>
      <c r="AY1236" s="224" t="s">
        <v>350</v>
      </c>
      <c r="BK1236" s="226">
        <f>BK1237+BK1264+BK1367+BK1378+BK1690+BK1886+BK1954+BK1991+BK3026+BK3103+BK3133+BK3169+BK3182+BK3199+BK3368+BK3387+BK3426</f>
        <v>0</v>
      </c>
    </row>
    <row r="1237" s="12" customFormat="1" ht="22.8" customHeight="1">
      <c r="A1237" s="12"/>
      <c r="B1237" s="213"/>
      <c r="C1237" s="214"/>
      <c r="D1237" s="215" t="s">
        <v>75</v>
      </c>
      <c r="E1237" s="227" t="s">
        <v>2473</v>
      </c>
      <c r="F1237" s="227" t="s">
        <v>2474</v>
      </c>
      <c r="G1237" s="214"/>
      <c r="H1237" s="214"/>
      <c r="I1237" s="217"/>
      <c r="J1237" s="228">
        <f>BK1237</f>
        <v>0</v>
      </c>
      <c r="K1237" s="214"/>
      <c r="L1237" s="219"/>
      <c r="M1237" s="220"/>
      <c r="N1237" s="221"/>
      <c r="O1237" s="221"/>
      <c r="P1237" s="222">
        <f>SUM(P1238:P1263)</f>
        <v>0</v>
      </c>
      <c r="Q1237" s="221"/>
      <c r="R1237" s="222">
        <f>SUM(R1238:R1263)</f>
        <v>5.9938561600000009</v>
      </c>
      <c r="S1237" s="221"/>
      <c r="T1237" s="223">
        <f>SUM(T1238:T1263)</f>
        <v>0</v>
      </c>
      <c r="U1237" s="12"/>
      <c r="V1237" s="12"/>
      <c r="W1237" s="12"/>
      <c r="X1237" s="12"/>
      <c r="Y1237" s="12"/>
      <c r="Z1237" s="12"/>
      <c r="AA1237" s="12"/>
      <c r="AB1237" s="12"/>
      <c r="AC1237" s="12"/>
      <c r="AD1237" s="12"/>
      <c r="AE1237" s="12"/>
      <c r="AR1237" s="224" t="s">
        <v>86</v>
      </c>
      <c r="AT1237" s="225" t="s">
        <v>75</v>
      </c>
      <c r="AU1237" s="225" t="s">
        <v>84</v>
      </c>
      <c r="AY1237" s="224" t="s">
        <v>350</v>
      </c>
      <c r="BK1237" s="226">
        <f>SUM(BK1238:BK1263)</f>
        <v>0</v>
      </c>
    </row>
    <row r="1238" s="2" customFormat="1" ht="24.15" customHeight="1">
      <c r="A1238" s="39"/>
      <c r="B1238" s="40"/>
      <c r="C1238" s="229" t="s">
        <v>2475</v>
      </c>
      <c r="D1238" s="229" t="s">
        <v>352</v>
      </c>
      <c r="E1238" s="230" t="s">
        <v>2476</v>
      </c>
      <c r="F1238" s="231" t="s">
        <v>2477</v>
      </c>
      <c r="G1238" s="232" t="s">
        <v>355</v>
      </c>
      <c r="H1238" s="233">
        <v>883.49000000000001</v>
      </c>
      <c r="I1238" s="234"/>
      <c r="J1238" s="235">
        <f>ROUND(I1238*H1238,2)</f>
        <v>0</v>
      </c>
      <c r="K1238" s="231" t="s">
        <v>356</v>
      </c>
      <c r="L1238" s="45"/>
      <c r="M1238" s="236" t="s">
        <v>1</v>
      </c>
      <c r="N1238" s="237" t="s">
        <v>41</v>
      </c>
      <c r="O1238" s="92"/>
      <c r="P1238" s="238">
        <f>O1238*H1238</f>
        <v>0</v>
      </c>
      <c r="Q1238" s="238">
        <v>0.00040000000000000002</v>
      </c>
      <c r="R1238" s="238">
        <f>Q1238*H1238</f>
        <v>0.35339600000000004</v>
      </c>
      <c r="S1238" s="238">
        <v>0</v>
      </c>
      <c r="T1238" s="239">
        <f>S1238*H1238</f>
        <v>0</v>
      </c>
      <c r="U1238" s="39"/>
      <c r="V1238" s="39"/>
      <c r="W1238" s="39"/>
      <c r="X1238" s="39"/>
      <c r="Y1238" s="39"/>
      <c r="Z1238" s="39"/>
      <c r="AA1238" s="39"/>
      <c r="AB1238" s="39"/>
      <c r="AC1238" s="39"/>
      <c r="AD1238" s="39"/>
      <c r="AE1238" s="39"/>
      <c r="AR1238" s="240" t="s">
        <v>530</v>
      </c>
      <c r="AT1238" s="240" t="s">
        <v>352</v>
      </c>
      <c r="AU1238" s="240" t="s">
        <v>86</v>
      </c>
      <c r="AY1238" s="18" t="s">
        <v>350</v>
      </c>
      <c r="BE1238" s="241">
        <f>IF(N1238="základní",J1238,0)</f>
        <v>0</v>
      </c>
      <c r="BF1238" s="241">
        <f>IF(N1238="snížená",J1238,0)</f>
        <v>0</v>
      </c>
      <c r="BG1238" s="241">
        <f>IF(N1238="zákl. přenesená",J1238,0)</f>
        <v>0</v>
      </c>
      <c r="BH1238" s="241">
        <f>IF(N1238="sníž. přenesená",J1238,0)</f>
        <v>0</v>
      </c>
      <c r="BI1238" s="241">
        <f>IF(N1238="nulová",J1238,0)</f>
        <v>0</v>
      </c>
      <c r="BJ1238" s="18" t="s">
        <v>84</v>
      </c>
      <c r="BK1238" s="241">
        <f>ROUND(I1238*H1238,2)</f>
        <v>0</v>
      </c>
      <c r="BL1238" s="18" t="s">
        <v>530</v>
      </c>
      <c r="BM1238" s="240" t="s">
        <v>2478</v>
      </c>
    </row>
    <row r="1239" s="2" customFormat="1">
      <c r="A1239" s="39"/>
      <c r="B1239" s="40"/>
      <c r="C1239" s="41"/>
      <c r="D1239" s="242" t="s">
        <v>359</v>
      </c>
      <c r="E1239" s="41"/>
      <c r="F1239" s="243" t="s">
        <v>2479</v>
      </c>
      <c r="G1239" s="41"/>
      <c r="H1239" s="41"/>
      <c r="I1239" s="244"/>
      <c r="J1239" s="41"/>
      <c r="K1239" s="41"/>
      <c r="L1239" s="45"/>
      <c r="M1239" s="245"/>
      <c r="N1239" s="246"/>
      <c r="O1239" s="92"/>
      <c r="P1239" s="92"/>
      <c r="Q1239" s="92"/>
      <c r="R1239" s="92"/>
      <c r="S1239" s="92"/>
      <c r="T1239" s="93"/>
      <c r="U1239" s="39"/>
      <c r="V1239" s="39"/>
      <c r="W1239" s="39"/>
      <c r="X1239" s="39"/>
      <c r="Y1239" s="39"/>
      <c r="Z1239" s="39"/>
      <c r="AA1239" s="39"/>
      <c r="AB1239" s="39"/>
      <c r="AC1239" s="39"/>
      <c r="AD1239" s="39"/>
      <c r="AE1239" s="39"/>
      <c r="AT1239" s="18" t="s">
        <v>359</v>
      </c>
      <c r="AU1239" s="18" t="s">
        <v>86</v>
      </c>
    </row>
    <row r="1240" s="13" customFormat="1">
      <c r="A1240" s="13"/>
      <c r="B1240" s="247"/>
      <c r="C1240" s="248"/>
      <c r="D1240" s="242" t="s">
        <v>361</v>
      </c>
      <c r="E1240" s="249" t="s">
        <v>1</v>
      </c>
      <c r="F1240" s="250" t="s">
        <v>2272</v>
      </c>
      <c r="G1240" s="248"/>
      <c r="H1240" s="251">
        <v>110.54000000000001</v>
      </c>
      <c r="I1240" s="252"/>
      <c r="J1240" s="248"/>
      <c r="K1240" s="248"/>
      <c r="L1240" s="253"/>
      <c r="M1240" s="254"/>
      <c r="N1240" s="255"/>
      <c r="O1240" s="255"/>
      <c r="P1240" s="255"/>
      <c r="Q1240" s="255"/>
      <c r="R1240" s="255"/>
      <c r="S1240" s="255"/>
      <c r="T1240" s="256"/>
      <c r="U1240" s="13"/>
      <c r="V1240" s="13"/>
      <c r="W1240" s="13"/>
      <c r="X1240" s="13"/>
      <c r="Y1240" s="13"/>
      <c r="Z1240" s="13"/>
      <c r="AA1240" s="13"/>
      <c r="AB1240" s="13"/>
      <c r="AC1240" s="13"/>
      <c r="AD1240" s="13"/>
      <c r="AE1240" s="13"/>
      <c r="AT1240" s="257" t="s">
        <v>361</v>
      </c>
      <c r="AU1240" s="257" t="s">
        <v>86</v>
      </c>
      <c r="AV1240" s="13" t="s">
        <v>86</v>
      </c>
      <c r="AW1240" s="13" t="s">
        <v>32</v>
      </c>
      <c r="AX1240" s="13" t="s">
        <v>76</v>
      </c>
      <c r="AY1240" s="257" t="s">
        <v>350</v>
      </c>
    </row>
    <row r="1241" s="13" customFormat="1">
      <c r="A1241" s="13"/>
      <c r="B1241" s="247"/>
      <c r="C1241" s="248"/>
      <c r="D1241" s="242" t="s">
        <v>361</v>
      </c>
      <c r="E1241" s="249" t="s">
        <v>1</v>
      </c>
      <c r="F1241" s="250" t="s">
        <v>2273</v>
      </c>
      <c r="G1241" s="248"/>
      <c r="H1241" s="251">
        <v>529.01999999999998</v>
      </c>
      <c r="I1241" s="252"/>
      <c r="J1241" s="248"/>
      <c r="K1241" s="248"/>
      <c r="L1241" s="253"/>
      <c r="M1241" s="254"/>
      <c r="N1241" s="255"/>
      <c r="O1241" s="255"/>
      <c r="P1241" s="255"/>
      <c r="Q1241" s="255"/>
      <c r="R1241" s="255"/>
      <c r="S1241" s="255"/>
      <c r="T1241" s="256"/>
      <c r="U1241" s="13"/>
      <c r="V1241" s="13"/>
      <c r="W1241" s="13"/>
      <c r="X1241" s="13"/>
      <c r="Y1241" s="13"/>
      <c r="Z1241" s="13"/>
      <c r="AA1241" s="13"/>
      <c r="AB1241" s="13"/>
      <c r="AC1241" s="13"/>
      <c r="AD1241" s="13"/>
      <c r="AE1241" s="13"/>
      <c r="AT1241" s="257" t="s">
        <v>361</v>
      </c>
      <c r="AU1241" s="257" t="s">
        <v>86</v>
      </c>
      <c r="AV1241" s="13" t="s">
        <v>86</v>
      </c>
      <c r="AW1241" s="13" t="s">
        <v>32</v>
      </c>
      <c r="AX1241" s="13" t="s">
        <v>76</v>
      </c>
      <c r="AY1241" s="257" t="s">
        <v>350</v>
      </c>
    </row>
    <row r="1242" s="13" customFormat="1">
      <c r="A1242" s="13"/>
      <c r="B1242" s="247"/>
      <c r="C1242" s="248"/>
      <c r="D1242" s="242" t="s">
        <v>361</v>
      </c>
      <c r="E1242" s="249" t="s">
        <v>1</v>
      </c>
      <c r="F1242" s="250" t="s">
        <v>2065</v>
      </c>
      <c r="G1242" s="248"/>
      <c r="H1242" s="251">
        <v>138.16</v>
      </c>
      <c r="I1242" s="252"/>
      <c r="J1242" s="248"/>
      <c r="K1242" s="248"/>
      <c r="L1242" s="253"/>
      <c r="M1242" s="254"/>
      <c r="N1242" s="255"/>
      <c r="O1242" s="255"/>
      <c r="P1242" s="255"/>
      <c r="Q1242" s="255"/>
      <c r="R1242" s="255"/>
      <c r="S1242" s="255"/>
      <c r="T1242" s="256"/>
      <c r="U1242" s="13"/>
      <c r="V1242" s="13"/>
      <c r="W1242" s="13"/>
      <c r="X1242" s="13"/>
      <c r="Y1242" s="13"/>
      <c r="Z1242" s="13"/>
      <c r="AA1242" s="13"/>
      <c r="AB1242" s="13"/>
      <c r="AC1242" s="13"/>
      <c r="AD1242" s="13"/>
      <c r="AE1242" s="13"/>
      <c r="AT1242" s="257" t="s">
        <v>361</v>
      </c>
      <c r="AU1242" s="257" t="s">
        <v>86</v>
      </c>
      <c r="AV1242" s="13" t="s">
        <v>86</v>
      </c>
      <c r="AW1242" s="13" t="s">
        <v>32</v>
      </c>
      <c r="AX1242" s="13" t="s">
        <v>76</v>
      </c>
      <c r="AY1242" s="257" t="s">
        <v>350</v>
      </c>
    </row>
    <row r="1243" s="13" customFormat="1">
      <c r="A1243" s="13"/>
      <c r="B1243" s="247"/>
      <c r="C1243" s="248"/>
      <c r="D1243" s="242" t="s">
        <v>361</v>
      </c>
      <c r="E1243" s="249" t="s">
        <v>1</v>
      </c>
      <c r="F1243" s="250" t="s">
        <v>2274</v>
      </c>
      <c r="G1243" s="248"/>
      <c r="H1243" s="251">
        <v>53.219999999999999</v>
      </c>
      <c r="I1243" s="252"/>
      <c r="J1243" s="248"/>
      <c r="K1243" s="248"/>
      <c r="L1243" s="253"/>
      <c r="M1243" s="254"/>
      <c r="N1243" s="255"/>
      <c r="O1243" s="255"/>
      <c r="P1243" s="255"/>
      <c r="Q1243" s="255"/>
      <c r="R1243" s="255"/>
      <c r="S1243" s="255"/>
      <c r="T1243" s="256"/>
      <c r="U1243" s="13"/>
      <c r="V1243" s="13"/>
      <c r="W1243" s="13"/>
      <c r="X1243" s="13"/>
      <c r="Y1243" s="13"/>
      <c r="Z1243" s="13"/>
      <c r="AA1243" s="13"/>
      <c r="AB1243" s="13"/>
      <c r="AC1243" s="13"/>
      <c r="AD1243" s="13"/>
      <c r="AE1243" s="13"/>
      <c r="AT1243" s="257" t="s">
        <v>361</v>
      </c>
      <c r="AU1243" s="257" t="s">
        <v>86</v>
      </c>
      <c r="AV1243" s="13" t="s">
        <v>86</v>
      </c>
      <c r="AW1243" s="13" t="s">
        <v>32</v>
      </c>
      <c r="AX1243" s="13" t="s">
        <v>76</v>
      </c>
      <c r="AY1243" s="257" t="s">
        <v>350</v>
      </c>
    </row>
    <row r="1244" s="13" customFormat="1">
      <c r="A1244" s="13"/>
      <c r="B1244" s="247"/>
      <c r="C1244" s="248"/>
      <c r="D1244" s="242" t="s">
        <v>361</v>
      </c>
      <c r="E1244" s="249" t="s">
        <v>1</v>
      </c>
      <c r="F1244" s="250" t="s">
        <v>2277</v>
      </c>
      <c r="G1244" s="248"/>
      <c r="H1244" s="251">
        <v>27.760000000000002</v>
      </c>
      <c r="I1244" s="252"/>
      <c r="J1244" s="248"/>
      <c r="K1244" s="248"/>
      <c r="L1244" s="253"/>
      <c r="M1244" s="254"/>
      <c r="N1244" s="255"/>
      <c r="O1244" s="255"/>
      <c r="P1244" s="255"/>
      <c r="Q1244" s="255"/>
      <c r="R1244" s="255"/>
      <c r="S1244" s="255"/>
      <c r="T1244" s="256"/>
      <c r="U1244" s="13"/>
      <c r="V1244" s="13"/>
      <c r="W1244" s="13"/>
      <c r="X1244" s="13"/>
      <c r="Y1244" s="13"/>
      <c r="Z1244" s="13"/>
      <c r="AA1244" s="13"/>
      <c r="AB1244" s="13"/>
      <c r="AC1244" s="13"/>
      <c r="AD1244" s="13"/>
      <c r="AE1244" s="13"/>
      <c r="AT1244" s="257" t="s">
        <v>361</v>
      </c>
      <c r="AU1244" s="257" t="s">
        <v>86</v>
      </c>
      <c r="AV1244" s="13" t="s">
        <v>86</v>
      </c>
      <c r="AW1244" s="13" t="s">
        <v>32</v>
      </c>
      <c r="AX1244" s="13" t="s">
        <v>76</v>
      </c>
      <c r="AY1244" s="257" t="s">
        <v>350</v>
      </c>
    </row>
    <row r="1245" s="13" customFormat="1">
      <c r="A1245" s="13"/>
      <c r="B1245" s="247"/>
      <c r="C1245" s="248"/>
      <c r="D1245" s="242" t="s">
        <v>361</v>
      </c>
      <c r="E1245" s="249" t="s">
        <v>1</v>
      </c>
      <c r="F1245" s="250" t="s">
        <v>2278</v>
      </c>
      <c r="G1245" s="248"/>
      <c r="H1245" s="251">
        <v>19.350000000000001</v>
      </c>
      <c r="I1245" s="252"/>
      <c r="J1245" s="248"/>
      <c r="K1245" s="248"/>
      <c r="L1245" s="253"/>
      <c r="M1245" s="254"/>
      <c r="N1245" s="255"/>
      <c r="O1245" s="255"/>
      <c r="P1245" s="255"/>
      <c r="Q1245" s="255"/>
      <c r="R1245" s="255"/>
      <c r="S1245" s="255"/>
      <c r="T1245" s="256"/>
      <c r="U1245" s="13"/>
      <c r="V1245" s="13"/>
      <c r="W1245" s="13"/>
      <c r="X1245" s="13"/>
      <c r="Y1245" s="13"/>
      <c r="Z1245" s="13"/>
      <c r="AA1245" s="13"/>
      <c r="AB1245" s="13"/>
      <c r="AC1245" s="13"/>
      <c r="AD1245" s="13"/>
      <c r="AE1245" s="13"/>
      <c r="AT1245" s="257" t="s">
        <v>361</v>
      </c>
      <c r="AU1245" s="257" t="s">
        <v>86</v>
      </c>
      <c r="AV1245" s="13" t="s">
        <v>86</v>
      </c>
      <c r="AW1245" s="13" t="s">
        <v>32</v>
      </c>
      <c r="AX1245" s="13" t="s">
        <v>76</v>
      </c>
      <c r="AY1245" s="257" t="s">
        <v>350</v>
      </c>
    </row>
    <row r="1246" s="13" customFormat="1">
      <c r="A1246" s="13"/>
      <c r="B1246" s="247"/>
      <c r="C1246" s="248"/>
      <c r="D1246" s="242" t="s">
        <v>361</v>
      </c>
      <c r="E1246" s="249" t="s">
        <v>1</v>
      </c>
      <c r="F1246" s="250" t="s">
        <v>2480</v>
      </c>
      <c r="G1246" s="248"/>
      <c r="H1246" s="251">
        <v>5.4400000000000004</v>
      </c>
      <c r="I1246" s="252"/>
      <c r="J1246" s="248"/>
      <c r="K1246" s="248"/>
      <c r="L1246" s="253"/>
      <c r="M1246" s="254"/>
      <c r="N1246" s="255"/>
      <c r="O1246" s="255"/>
      <c r="P1246" s="255"/>
      <c r="Q1246" s="255"/>
      <c r="R1246" s="255"/>
      <c r="S1246" s="255"/>
      <c r="T1246" s="256"/>
      <c r="U1246" s="13"/>
      <c r="V1246" s="13"/>
      <c r="W1246" s="13"/>
      <c r="X1246" s="13"/>
      <c r="Y1246" s="13"/>
      <c r="Z1246" s="13"/>
      <c r="AA1246" s="13"/>
      <c r="AB1246" s="13"/>
      <c r="AC1246" s="13"/>
      <c r="AD1246" s="13"/>
      <c r="AE1246" s="13"/>
      <c r="AT1246" s="257" t="s">
        <v>361</v>
      </c>
      <c r="AU1246" s="257" t="s">
        <v>86</v>
      </c>
      <c r="AV1246" s="13" t="s">
        <v>86</v>
      </c>
      <c r="AW1246" s="13" t="s">
        <v>32</v>
      </c>
      <c r="AX1246" s="13" t="s">
        <v>76</v>
      </c>
      <c r="AY1246" s="257" t="s">
        <v>350</v>
      </c>
    </row>
    <row r="1247" s="14" customFormat="1">
      <c r="A1247" s="14"/>
      <c r="B1247" s="258"/>
      <c r="C1247" s="259"/>
      <c r="D1247" s="242" t="s">
        <v>361</v>
      </c>
      <c r="E1247" s="260" t="s">
        <v>1</v>
      </c>
      <c r="F1247" s="261" t="s">
        <v>364</v>
      </c>
      <c r="G1247" s="259"/>
      <c r="H1247" s="262">
        <v>883.49000000000001</v>
      </c>
      <c r="I1247" s="263"/>
      <c r="J1247" s="259"/>
      <c r="K1247" s="259"/>
      <c r="L1247" s="264"/>
      <c r="M1247" s="265"/>
      <c r="N1247" s="266"/>
      <c r="O1247" s="266"/>
      <c r="P1247" s="266"/>
      <c r="Q1247" s="266"/>
      <c r="R1247" s="266"/>
      <c r="S1247" s="266"/>
      <c r="T1247" s="267"/>
      <c r="U1247" s="14"/>
      <c r="V1247" s="14"/>
      <c r="W1247" s="14"/>
      <c r="X1247" s="14"/>
      <c r="Y1247" s="14"/>
      <c r="Z1247" s="14"/>
      <c r="AA1247" s="14"/>
      <c r="AB1247" s="14"/>
      <c r="AC1247" s="14"/>
      <c r="AD1247" s="14"/>
      <c r="AE1247" s="14"/>
      <c r="AT1247" s="268" t="s">
        <v>361</v>
      </c>
      <c r="AU1247" s="268" t="s">
        <v>86</v>
      </c>
      <c r="AV1247" s="14" t="s">
        <v>357</v>
      </c>
      <c r="AW1247" s="14" t="s">
        <v>32</v>
      </c>
      <c r="AX1247" s="14" t="s">
        <v>84</v>
      </c>
      <c r="AY1247" s="268" t="s">
        <v>350</v>
      </c>
    </row>
    <row r="1248" s="2" customFormat="1" ht="44.25" customHeight="1">
      <c r="A1248" s="39"/>
      <c r="B1248" s="40"/>
      <c r="C1248" s="295" t="s">
        <v>2481</v>
      </c>
      <c r="D1248" s="295" t="s">
        <v>1347</v>
      </c>
      <c r="E1248" s="296" t="s">
        <v>2482</v>
      </c>
      <c r="F1248" s="297" t="s">
        <v>2483</v>
      </c>
      <c r="G1248" s="298" t="s">
        <v>355</v>
      </c>
      <c r="H1248" s="299">
        <v>1029.7080000000001</v>
      </c>
      <c r="I1248" s="300"/>
      <c r="J1248" s="301">
        <f>ROUND(I1248*H1248,2)</f>
        <v>0</v>
      </c>
      <c r="K1248" s="297" t="s">
        <v>356</v>
      </c>
      <c r="L1248" s="302"/>
      <c r="M1248" s="303" t="s">
        <v>1</v>
      </c>
      <c r="N1248" s="304" t="s">
        <v>41</v>
      </c>
      <c r="O1248" s="92"/>
      <c r="P1248" s="238">
        <f>O1248*H1248</f>
        <v>0</v>
      </c>
      <c r="Q1248" s="238">
        <v>0.0054000000000000003</v>
      </c>
      <c r="R1248" s="238">
        <f>Q1248*H1248</f>
        <v>5.5604232000000007</v>
      </c>
      <c r="S1248" s="238">
        <v>0</v>
      </c>
      <c r="T1248" s="239">
        <f>S1248*H1248</f>
        <v>0</v>
      </c>
      <c r="U1248" s="39"/>
      <c r="V1248" s="39"/>
      <c r="W1248" s="39"/>
      <c r="X1248" s="39"/>
      <c r="Y1248" s="39"/>
      <c r="Z1248" s="39"/>
      <c r="AA1248" s="39"/>
      <c r="AB1248" s="39"/>
      <c r="AC1248" s="39"/>
      <c r="AD1248" s="39"/>
      <c r="AE1248" s="39"/>
      <c r="AR1248" s="240" t="s">
        <v>695</v>
      </c>
      <c r="AT1248" s="240" t="s">
        <v>1347</v>
      </c>
      <c r="AU1248" s="240" t="s">
        <v>86</v>
      </c>
      <c r="AY1248" s="18" t="s">
        <v>350</v>
      </c>
      <c r="BE1248" s="241">
        <f>IF(N1248="základní",J1248,0)</f>
        <v>0</v>
      </c>
      <c r="BF1248" s="241">
        <f>IF(N1248="snížená",J1248,0)</f>
        <v>0</v>
      </c>
      <c r="BG1248" s="241">
        <f>IF(N1248="zákl. přenesená",J1248,0)</f>
        <v>0</v>
      </c>
      <c r="BH1248" s="241">
        <f>IF(N1248="sníž. přenesená",J1248,0)</f>
        <v>0</v>
      </c>
      <c r="BI1248" s="241">
        <f>IF(N1248="nulová",J1248,0)</f>
        <v>0</v>
      </c>
      <c r="BJ1248" s="18" t="s">
        <v>84</v>
      </c>
      <c r="BK1248" s="241">
        <f>ROUND(I1248*H1248,2)</f>
        <v>0</v>
      </c>
      <c r="BL1248" s="18" t="s">
        <v>530</v>
      </c>
      <c r="BM1248" s="240" t="s">
        <v>2484</v>
      </c>
    </row>
    <row r="1249" s="2" customFormat="1">
      <c r="A1249" s="39"/>
      <c r="B1249" s="40"/>
      <c r="C1249" s="41"/>
      <c r="D1249" s="242" t="s">
        <v>359</v>
      </c>
      <c r="E1249" s="41"/>
      <c r="F1249" s="243" t="s">
        <v>2483</v>
      </c>
      <c r="G1249" s="41"/>
      <c r="H1249" s="41"/>
      <c r="I1249" s="244"/>
      <c r="J1249" s="41"/>
      <c r="K1249" s="41"/>
      <c r="L1249" s="45"/>
      <c r="M1249" s="245"/>
      <c r="N1249" s="246"/>
      <c r="O1249" s="92"/>
      <c r="P1249" s="92"/>
      <c r="Q1249" s="92"/>
      <c r="R1249" s="92"/>
      <c r="S1249" s="92"/>
      <c r="T1249" s="93"/>
      <c r="U1249" s="39"/>
      <c r="V1249" s="39"/>
      <c r="W1249" s="39"/>
      <c r="X1249" s="39"/>
      <c r="Y1249" s="39"/>
      <c r="Z1249" s="39"/>
      <c r="AA1249" s="39"/>
      <c r="AB1249" s="39"/>
      <c r="AC1249" s="39"/>
      <c r="AD1249" s="39"/>
      <c r="AE1249" s="39"/>
      <c r="AT1249" s="18" t="s">
        <v>359</v>
      </c>
      <c r="AU1249" s="18" t="s">
        <v>86</v>
      </c>
    </row>
    <row r="1250" s="13" customFormat="1">
      <c r="A1250" s="13"/>
      <c r="B1250" s="247"/>
      <c r="C1250" s="248"/>
      <c r="D1250" s="242" t="s">
        <v>361</v>
      </c>
      <c r="E1250" s="248"/>
      <c r="F1250" s="250" t="s">
        <v>2485</v>
      </c>
      <c r="G1250" s="248"/>
      <c r="H1250" s="251">
        <v>1029.7080000000001</v>
      </c>
      <c r="I1250" s="252"/>
      <c r="J1250" s="248"/>
      <c r="K1250" s="248"/>
      <c r="L1250" s="253"/>
      <c r="M1250" s="254"/>
      <c r="N1250" s="255"/>
      <c r="O1250" s="255"/>
      <c r="P1250" s="255"/>
      <c r="Q1250" s="255"/>
      <c r="R1250" s="255"/>
      <c r="S1250" s="255"/>
      <c r="T1250" s="256"/>
      <c r="U1250" s="13"/>
      <c r="V1250" s="13"/>
      <c r="W1250" s="13"/>
      <c r="X1250" s="13"/>
      <c r="Y1250" s="13"/>
      <c r="Z1250" s="13"/>
      <c r="AA1250" s="13"/>
      <c r="AB1250" s="13"/>
      <c r="AC1250" s="13"/>
      <c r="AD1250" s="13"/>
      <c r="AE1250" s="13"/>
      <c r="AT1250" s="257" t="s">
        <v>361</v>
      </c>
      <c r="AU1250" s="257" t="s">
        <v>86</v>
      </c>
      <c r="AV1250" s="13" t="s">
        <v>86</v>
      </c>
      <c r="AW1250" s="13" t="s">
        <v>4</v>
      </c>
      <c r="AX1250" s="13" t="s">
        <v>84</v>
      </c>
      <c r="AY1250" s="257" t="s">
        <v>350</v>
      </c>
    </row>
    <row r="1251" s="2" customFormat="1" ht="37.8" customHeight="1">
      <c r="A1251" s="39"/>
      <c r="B1251" s="40"/>
      <c r="C1251" s="229" t="s">
        <v>2486</v>
      </c>
      <c r="D1251" s="229" t="s">
        <v>352</v>
      </c>
      <c r="E1251" s="230" t="s">
        <v>2487</v>
      </c>
      <c r="F1251" s="231" t="s">
        <v>2488</v>
      </c>
      <c r="G1251" s="232" t="s">
        <v>355</v>
      </c>
      <c r="H1251" s="233">
        <v>9.6199999999999992</v>
      </c>
      <c r="I1251" s="234"/>
      <c r="J1251" s="235">
        <f>ROUND(I1251*H1251,2)</f>
        <v>0</v>
      </c>
      <c r="K1251" s="231" t="s">
        <v>356</v>
      </c>
      <c r="L1251" s="45"/>
      <c r="M1251" s="236" t="s">
        <v>1</v>
      </c>
      <c r="N1251" s="237" t="s">
        <v>41</v>
      </c>
      <c r="O1251" s="92"/>
      <c r="P1251" s="238">
        <f>O1251*H1251</f>
        <v>0</v>
      </c>
      <c r="Q1251" s="238">
        <v>0.0035000000000000001</v>
      </c>
      <c r="R1251" s="238">
        <f>Q1251*H1251</f>
        <v>0.033669999999999999</v>
      </c>
      <c r="S1251" s="238">
        <v>0</v>
      </c>
      <c r="T1251" s="239">
        <f>S1251*H1251</f>
        <v>0</v>
      </c>
      <c r="U1251" s="39"/>
      <c r="V1251" s="39"/>
      <c r="W1251" s="39"/>
      <c r="X1251" s="39"/>
      <c r="Y1251" s="39"/>
      <c r="Z1251" s="39"/>
      <c r="AA1251" s="39"/>
      <c r="AB1251" s="39"/>
      <c r="AC1251" s="39"/>
      <c r="AD1251" s="39"/>
      <c r="AE1251" s="39"/>
      <c r="AR1251" s="240" t="s">
        <v>530</v>
      </c>
      <c r="AT1251" s="240" t="s">
        <v>352</v>
      </c>
      <c r="AU1251" s="240" t="s">
        <v>86</v>
      </c>
      <c r="AY1251" s="18" t="s">
        <v>350</v>
      </c>
      <c r="BE1251" s="241">
        <f>IF(N1251="základní",J1251,0)</f>
        <v>0</v>
      </c>
      <c r="BF1251" s="241">
        <f>IF(N1251="snížená",J1251,0)</f>
        <v>0</v>
      </c>
      <c r="BG1251" s="241">
        <f>IF(N1251="zákl. přenesená",J1251,0)</f>
        <v>0</v>
      </c>
      <c r="BH1251" s="241">
        <f>IF(N1251="sníž. přenesená",J1251,0)</f>
        <v>0</v>
      </c>
      <c r="BI1251" s="241">
        <f>IF(N1251="nulová",J1251,0)</f>
        <v>0</v>
      </c>
      <c r="BJ1251" s="18" t="s">
        <v>84</v>
      </c>
      <c r="BK1251" s="241">
        <f>ROUND(I1251*H1251,2)</f>
        <v>0</v>
      </c>
      <c r="BL1251" s="18" t="s">
        <v>530</v>
      </c>
      <c r="BM1251" s="240" t="s">
        <v>2489</v>
      </c>
    </row>
    <row r="1252" s="2" customFormat="1">
      <c r="A1252" s="39"/>
      <c r="B1252" s="40"/>
      <c r="C1252" s="41"/>
      <c r="D1252" s="242" t="s">
        <v>359</v>
      </c>
      <c r="E1252" s="41"/>
      <c r="F1252" s="243" t="s">
        <v>2490</v>
      </c>
      <c r="G1252" s="41"/>
      <c r="H1252" s="41"/>
      <c r="I1252" s="244"/>
      <c r="J1252" s="41"/>
      <c r="K1252" s="41"/>
      <c r="L1252" s="45"/>
      <c r="M1252" s="245"/>
      <c r="N1252" s="246"/>
      <c r="O1252" s="92"/>
      <c r="P1252" s="92"/>
      <c r="Q1252" s="92"/>
      <c r="R1252" s="92"/>
      <c r="S1252" s="92"/>
      <c r="T1252" s="93"/>
      <c r="U1252" s="39"/>
      <c r="V1252" s="39"/>
      <c r="W1252" s="39"/>
      <c r="X1252" s="39"/>
      <c r="Y1252" s="39"/>
      <c r="Z1252" s="39"/>
      <c r="AA1252" s="39"/>
      <c r="AB1252" s="39"/>
      <c r="AC1252" s="39"/>
      <c r="AD1252" s="39"/>
      <c r="AE1252" s="39"/>
      <c r="AT1252" s="18" t="s">
        <v>359</v>
      </c>
      <c r="AU1252" s="18" t="s">
        <v>86</v>
      </c>
    </row>
    <row r="1253" s="13" customFormat="1">
      <c r="A1253" s="13"/>
      <c r="B1253" s="247"/>
      <c r="C1253" s="248"/>
      <c r="D1253" s="242" t="s">
        <v>361</v>
      </c>
      <c r="E1253" s="249" t="s">
        <v>1</v>
      </c>
      <c r="F1253" s="250" t="s">
        <v>2491</v>
      </c>
      <c r="G1253" s="248"/>
      <c r="H1253" s="251">
        <v>4.7000000000000002</v>
      </c>
      <c r="I1253" s="252"/>
      <c r="J1253" s="248"/>
      <c r="K1253" s="248"/>
      <c r="L1253" s="253"/>
      <c r="M1253" s="254"/>
      <c r="N1253" s="255"/>
      <c r="O1253" s="255"/>
      <c r="P1253" s="255"/>
      <c r="Q1253" s="255"/>
      <c r="R1253" s="255"/>
      <c r="S1253" s="255"/>
      <c r="T1253" s="256"/>
      <c r="U1253" s="13"/>
      <c r="V1253" s="13"/>
      <c r="W1253" s="13"/>
      <c r="X1253" s="13"/>
      <c r="Y1253" s="13"/>
      <c r="Z1253" s="13"/>
      <c r="AA1253" s="13"/>
      <c r="AB1253" s="13"/>
      <c r="AC1253" s="13"/>
      <c r="AD1253" s="13"/>
      <c r="AE1253" s="13"/>
      <c r="AT1253" s="257" t="s">
        <v>361</v>
      </c>
      <c r="AU1253" s="257" t="s">
        <v>86</v>
      </c>
      <c r="AV1253" s="13" t="s">
        <v>86</v>
      </c>
      <c r="AW1253" s="13" t="s">
        <v>32</v>
      </c>
      <c r="AX1253" s="13" t="s">
        <v>76</v>
      </c>
      <c r="AY1253" s="257" t="s">
        <v>350</v>
      </c>
    </row>
    <row r="1254" s="13" customFormat="1">
      <c r="A1254" s="13"/>
      <c r="B1254" s="247"/>
      <c r="C1254" s="248"/>
      <c r="D1254" s="242" t="s">
        <v>361</v>
      </c>
      <c r="E1254" s="249" t="s">
        <v>1</v>
      </c>
      <c r="F1254" s="250" t="s">
        <v>2492</v>
      </c>
      <c r="G1254" s="248"/>
      <c r="H1254" s="251">
        <v>4.9199999999999999</v>
      </c>
      <c r="I1254" s="252"/>
      <c r="J1254" s="248"/>
      <c r="K1254" s="248"/>
      <c r="L1254" s="253"/>
      <c r="M1254" s="254"/>
      <c r="N1254" s="255"/>
      <c r="O1254" s="255"/>
      <c r="P1254" s="255"/>
      <c r="Q1254" s="255"/>
      <c r="R1254" s="255"/>
      <c r="S1254" s="255"/>
      <c r="T1254" s="256"/>
      <c r="U1254" s="13"/>
      <c r="V1254" s="13"/>
      <c r="W1254" s="13"/>
      <c r="X1254" s="13"/>
      <c r="Y1254" s="13"/>
      <c r="Z1254" s="13"/>
      <c r="AA1254" s="13"/>
      <c r="AB1254" s="13"/>
      <c r="AC1254" s="13"/>
      <c r="AD1254" s="13"/>
      <c r="AE1254" s="13"/>
      <c r="AT1254" s="257" t="s">
        <v>361</v>
      </c>
      <c r="AU1254" s="257" t="s">
        <v>86</v>
      </c>
      <c r="AV1254" s="13" t="s">
        <v>86</v>
      </c>
      <c r="AW1254" s="13" t="s">
        <v>32</v>
      </c>
      <c r="AX1254" s="13" t="s">
        <v>76</v>
      </c>
      <c r="AY1254" s="257" t="s">
        <v>350</v>
      </c>
    </row>
    <row r="1255" s="14" customFormat="1">
      <c r="A1255" s="14"/>
      <c r="B1255" s="258"/>
      <c r="C1255" s="259"/>
      <c r="D1255" s="242" t="s">
        <v>361</v>
      </c>
      <c r="E1255" s="260" t="s">
        <v>1</v>
      </c>
      <c r="F1255" s="261" t="s">
        <v>364</v>
      </c>
      <c r="G1255" s="259"/>
      <c r="H1255" s="262">
        <v>9.6199999999999992</v>
      </c>
      <c r="I1255" s="263"/>
      <c r="J1255" s="259"/>
      <c r="K1255" s="259"/>
      <c r="L1255" s="264"/>
      <c r="M1255" s="265"/>
      <c r="N1255" s="266"/>
      <c r="O1255" s="266"/>
      <c r="P1255" s="266"/>
      <c r="Q1255" s="266"/>
      <c r="R1255" s="266"/>
      <c r="S1255" s="266"/>
      <c r="T1255" s="267"/>
      <c r="U1255" s="14"/>
      <c r="V1255" s="14"/>
      <c r="W1255" s="14"/>
      <c r="X1255" s="14"/>
      <c r="Y1255" s="14"/>
      <c r="Z1255" s="14"/>
      <c r="AA1255" s="14"/>
      <c r="AB1255" s="14"/>
      <c r="AC1255" s="14"/>
      <c r="AD1255" s="14"/>
      <c r="AE1255" s="14"/>
      <c r="AT1255" s="268" t="s">
        <v>361</v>
      </c>
      <c r="AU1255" s="268" t="s">
        <v>86</v>
      </c>
      <c r="AV1255" s="14" t="s">
        <v>357</v>
      </c>
      <c r="AW1255" s="14" t="s">
        <v>32</v>
      </c>
      <c r="AX1255" s="14" t="s">
        <v>84</v>
      </c>
      <c r="AY1255" s="268" t="s">
        <v>350</v>
      </c>
    </row>
    <row r="1256" s="2" customFormat="1" ht="24.15" customHeight="1">
      <c r="A1256" s="39"/>
      <c r="B1256" s="40"/>
      <c r="C1256" s="229" t="s">
        <v>2493</v>
      </c>
      <c r="D1256" s="229" t="s">
        <v>352</v>
      </c>
      <c r="E1256" s="230" t="s">
        <v>2494</v>
      </c>
      <c r="F1256" s="231" t="s">
        <v>2495</v>
      </c>
      <c r="G1256" s="232" t="s">
        <v>355</v>
      </c>
      <c r="H1256" s="233">
        <v>246.81</v>
      </c>
      <c r="I1256" s="234"/>
      <c r="J1256" s="235">
        <f>ROUND(I1256*H1256,2)</f>
        <v>0</v>
      </c>
      <c r="K1256" s="231" t="s">
        <v>356</v>
      </c>
      <c r="L1256" s="45"/>
      <c r="M1256" s="236" t="s">
        <v>1</v>
      </c>
      <c r="N1256" s="237" t="s">
        <v>41</v>
      </c>
      <c r="O1256" s="92"/>
      <c r="P1256" s="238">
        <f>O1256*H1256</f>
        <v>0</v>
      </c>
      <c r="Q1256" s="238">
        <v>5.0000000000000002E-05</v>
      </c>
      <c r="R1256" s="238">
        <f>Q1256*H1256</f>
        <v>0.012340500000000001</v>
      </c>
      <c r="S1256" s="238">
        <v>0</v>
      </c>
      <c r="T1256" s="239">
        <f>S1256*H1256</f>
        <v>0</v>
      </c>
      <c r="U1256" s="39"/>
      <c r="V1256" s="39"/>
      <c r="W1256" s="39"/>
      <c r="X1256" s="39"/>
      <c r="Y1256" s="39"/>
      <c r="Z1256" s="39"/>
      <c r="AA1256" s="39"/>
      <c r="AB1256" s="39"/>
      <c r="AC1256" s="39"/>
      <c r="AD1256" s="39"/>
      <c r="AE1256" s="39"/>
      <c r="AR1256" s="240" t="s">
        <v>530</v>
      </c>
      <c r="AT1256" s="240" t="s">
        <v>352</v>
      </c>
      <c r="AU1256" s="240" t="s">
        <v>86</v>
      </c>
      <c r="AY1256" s="18" t="s">
        <v>350</v>
      </c>
      <c r="BE1256" s="241">
        <f>IF(N1256="základní",J1256,0)</f>
        <v>0</v>
      </c>
      <c r="BF1256" s="241">
        <f>IF(N1256="snížená",J1256,0)</f>
        <v>0</v>
      </c>
      <c r="BG1256" s="241">
        <f>IF(N1256="zákl. přenesená",J1256,0)</f>
        <v>0</v>
      </c>
      <c r="BH1256" s="241">
        <f>IF(N1256="sníž. přenesená",J1256,0)</f>
        <v>0</v>
      </c>
      <c r="BI1256" s="241">
        <f>IF(N1256="nulová",J1256,0)</f>
        <v>0</v>
      </c>
      <c r="BJ1256" s="18" t="s">
        <v>84</v>
      </c>
      <c r="BK1256" s="241">
        <f>ROUND(I1256*H1256,2)</f>
        <v>0</v>
      </c>
      <c r="BL1256" s="18" t="s">
        <v>530</v>
      </c>
      <c r="BM1256" s="240" t="s">
        <v>2496</v>
      </c>
    </row>
    <row r="1257" s="2" customFormat="1">
      <c r="A1257" s="39"/>
      <c r="B1257" s="40"/>
      <c r="C1257" s="41"/>
      <c r="D1257" s="242" t="s">
        <v>359</v>
      </c>
      <c r="E1257" s="41"/>
      <c r="F1257" s="243" t="s">
        <v>2497</v>
      </c>
      <c r="G1257" s="41"/>
      <c r="H1257" s="41"/>
      <c r="I1257" s="244"/>
      <c r="J1257" s="41"/>
      <c r="K1257" s="41"/>
      <c r="L1257" s="45"/>
      <c r="M1257" s="245"/>
      <c r="N1257" s="246"/>
      <c r="O1257" s="92"/>
      <c r="P1257" s="92"/>
      <c r="Q1257" s="92"/>
      <c r="R1257" s="92"/>
      <c r="S1257" s="92"/>
      <c r="T1257" s="93"/>
      <c r="U1257" s="39"/>
      <c r="V1257" s="39"/>
      <c r="W1257" s="39"/>
      <c r="X1257" s="39"/>
      <c r="Y1257" s="39"/>
      <c r="Z1257" s="39"/>
      <c r="AA1257" s="39"/>
      <c r="AB1257" s="39"/>
      <c r="AC1257" s="39"/>
      <c r="AD1257" s="39"/>
      <c r="AE1257" s="39"/>
      <c r="AT1257" s="18" t="s">
        <v>359</v>
      </c>
      <c r="AU1257" s="18" t="s">
        <v>86</v>
      </c>
    </row>
    <row r="1258" s="13" customFormat="1">
      <c r="A1258" s="13"/>
      <c r="B1258" s="247"/>
      <c r="C1258" s="248"/>
      <c r="D1258" s="242" t="s">
        <v>361</v>
      </c>
      <c r="E1258" s="249" t="s">
        <v>1</v>
      </c>
      <c r="F1258" s="250" t="s">
        <v>2498</v>
      </c>
      <c r="G1258" s="248"/>
      <c r="H1258" s="251">
        <v>246.81</v>
      </c>
      <c r="I1258" s="252"/>
      <c r="J1258" s="248"/>
      <c r="K1258" s="248"/>
      <c r="L1258" s="253"/>
      <c r="M1258" s="254"/>
      <c r="N1258" s="255"/>
      <c r="O1258" s="255"/>
      <c r="P1258" s="255"/>
      <c r="Q1258" s="255"/>
      <c r="R1258" s="255"/>
      <c r="S1258" s="255"/>
      <c r="T1258" s="256"/>
      <c r="U1258" s="13"/>
      <c r="V1258" s="13"/>
      <c r="W1258" s="13"/>
      <c r="X1258" s="13"/>
      <c r="Y1258" s="13"/>
      <c r="Z1258" s="13"/>
      <c r="AA1258" s="13"/>
      <c r="AB1258" s="13"/>
      <c r="AC1258" s="13"/>
      <c r="AD1258" s="13"/>
      <c r="AE1258" s="13"/>
      <c r="AT1258" s="257" t="s">
        <v>361</v>
      </c>
      <c r="AU1258" s="257" t="s">
        <v>86</v>
      </c>
      <c r="AV1258" s="13" t="s">
        <v>86</v>
      </c>
      <c r="AW1258" s="13" t="s">
        <v>32</v>
      </c>
      <c r="AX1258" s="13" t="s">
        <v>84</v>
      </c>
      <c r="AY1258" s="257" t="s">
        <v>350</v>
      </c>
    </row>
    <row r="1259" s="2" customFormat="1" ht="49.05" customHeight="1">
      <c r="A1259" s="39"/>
      <c r="B1259" s="40"/>
      <c r="C1259" s="295" t="s">
        <v>2499</v>
      </c>
      <c r="D1259" s="295" t="s">
        <v>1347</v>
      </c>
      <c r="E1259" s="296" t="s">
        <v>2500</v>
      </c>
      <c r="F1259" s="297" t="s">
        <v>2501</v>
      </c>
      <c r="G1259" s="298" t="s">
        <v>355</v>
      </c>
      <c r="H1259" s="299">
        <v>261.74200000000002</v>
      </c>
      <c r="I1259" s="300"/>
      <c r="J1259" s="301">
        <f>ROUND(I1259*H1259,2)</f>
        <v>0</v>
      </c>
      <c r="K1259" s="297" t="s">
        <v>356</v>
      </c>
      <c r="L1259" s="302"/>
      <c r="M1259" s="303" t="s">
        <v>1</v>
      </c>
      <c r="N1259" s="304" t="s">
        <v>41</v>
      </c>
      <c r="O1259" s="92"/>
      <c r="P1259" s="238">
        <f>O1259*H1259</f>
        <v>0</v>
      </c>
      <c r="Q1259" s="238">
        <v>0.00012999999999999999</v>
      </c>
      <c r="R1259" s="238">
        <f>Q1259*H1259</f>
        <v>0.034026460000000001</v>
      </c>
      <c r="S1259" s="238">
        <v>0</v>
      </c>
      <c r="T1259" s="239">
        <f>S1259*H1259</f>
        <v>0</v>
      </c>
      <c r="U1259" s="39"/>
      <c r="V1259" s="39"/>
      <c r="W1259" s="39"/>
      <c r="X1259" s="39"/>
      <c r="Y1259" s="39"/>
      <c r="Z1259" s="39"/>
      <c r="AA1259" s="39"/>
      <c r="AB1259" s="39"/>
      <c r="AC1259" s="39"/>
      <c r="AD1259" s="39"/>
      <c r="AE1259" s="39"/>
      <c r="AR1259" s="240" t="s">
        <v>695</v>
      </c>
      <c r="AT1259" s="240" t="s">
        <v>1347</v>
      </c>
      <c r="AU1259" s="240" t="s">
        <v>86</v>
      </c>
      <c r="AY1259" s="18" t="s">
        <v>350</v>
      </c>
      <c r="BE1259" s="241">
        <f>IF(N1259="základní",J1259,0)</f>
        <v>0</v>
      </c>
      <c r="BF1259" s="241">
        <f>IF(N1259="snížená",J1259,0)</f>
        <v>0</v>
      </c>
      <c r="BG1259" s="241">
        <f>IF(N1259="zákl. přenesená",J1259,0)</f>
        <v>0</v>
      </c>
      <c r="BH1259" s="241">
        <f>IF(N1259="sníž. přenesená",J1259,0)</f>
        <v>0</v>
      </c>
      <c r="BI1259" s="241">
        <f>IF(N1259="nulová",J1259,0)</f>
        <v>0</v>
      </c>
      <c r="BJ1259" s="18" t="s">
        <v>84</v>
      </c>
      <c r="BK1259" s="241">
        <f>ROUND(I1259*H1259,2)</f>
        <v>0</v>
      </c>
      <c r="BL1259" s="18" t="s">
        <v>530</v>
      </c>
      <c r="BM1259" s="240" t="s">
        <v>2502</v>
      </c>
    </row>
    <row r="1260" s="2" customFormat="1">
      <c r="A1260" s="39"/>
      <c r="B1260" s="40"/>
      <c r="C1260" s="41"/>
      <c r="D1260" s="242" t="s">
        <v>359</v>
      </c>
      <c r="E1260" s="41"/>
      <c r="F1260" s="243" t="s">
        <v>2501</v>
      </c>
      <c r="G1260" s="41"/>
      <c r="H1260" s="41"/>
      <c r="I1260" s="244"/>
      <c r="J1260" s="41"/>
      <c r="K1260" s="41"/>
      <c r="L1260" s="45"/>
      <c r="M1260" s="245"/>
      <c r="N1260" s="246"/>
      <c r="O1260" s="92"/>
      <c r="P1260" s="92"/>
      <c r="Q1260" s="92"/>
      <c r="R1260" s="92"/>
      <c r="S1260" s="92"/>
      <c r="T1260" s="93"/>
      <c r="U1260" s="39"/>
      <c r="V1260" s="39"/>
      <c r="W1260" s="39"/>
      <c r="X1260" s="39"/>
      <c r="Y1260" s="39"/>
      <c r="Z1260" s="39"/>
      <c r="AA1260" s="39"/>
      <c r="AB1260" s="39"/>
      <c r="AC1260" s="39"/>
      <c r="AD1260" s="39"/>
      <c r="AE1260" s="39"/>
      <c r="AT1260" s="18" t="s">
        <v>359</v>
      </c>
      <c r="AU1260" s="18" t="s">
        <v>86</v>
      </c>
    </row>
    <row r="1261" s="13" customFormat="1">
      <c r="A1261" s="13"/>
      <c r="B1261" s="247"/>
      <c r="C1261" s="248"/>
      <c r="D1261" s="242" t="s">
        <v>361</v>
      </c>
      <c r="E1261" s="248"/>
      <c r="F1261" s="250" t="s">
        <v>2503</v>
      </c>
      <c r="G1261" s="248"/>
      <c r="H1261" s="251">
        <v>261.74200000000002</v>
      </c>
      <c r="I1261" s="252"/>
      <c r="J1261" s="248"/>
      <c r="K1261" s="248"/>
      <c r="L1261" s="253"/>
      <c r="M1261" s="254"/>
      <c r="N1261" s="255"/>
      <c r="O1261" s="255"/>
      <c r="P1261" s="255"/>
      <c r="Q1261" s="255"/>
      <c r="R1261" s="255"/>
      <c r="S1261" s="255"/>
      <c r="T1261" s="256"/>
      <c r="U1261" s="13"/>
      <c r="V1261" s="13"/>
      <c r="W1261" s="13"/>
      <c r="X1261" s="13"/>
      <c r="Y1261" s="13"/>
      <c r="Z1261" s="13"/>
      <c r="AA1261" s="13"/>
      <c r="AB1261" s="13"/>
      <c r="AC1261" s="13"/>
      <c r="AD1261" s="13"/>
      <c r="AE1261" s="13"/>
      <c r="AT1261" s="257" t="s">
        <v>361</v>
      </c>
      <c r="AU1261" s="257" t="s">
        <v>86</v>
      </c>
      <c r="AV1261" s="13" t="s">
        <v>86</v>
      </c>
      <c r="AW1261" s="13" t="s">
        <v>4</v>
      </c>
      <c r="AX1261" s="13" t="s">
        <v>84</v>
      </c>
      <c r="AY1261" s="257" t="s">
        <v>350</v>
      </c>
    </row>
    <row r="1262" s="2" customFormat="1" ht="33" customHeight="1">
      <c r="A1262" s="39"/>
      <c r="B1262" s="40"/>
      <c r="C1262" s="229" t="s">
        <v>2504</v>
      </c>
      <c r="D1262" s="229" t="s">
        <v>352</v>
      </c>
      <c r="E1262" s="230" t="s">
        <v>2505</v>
      </c>
      <c r="F1262" s="231" t="s">
        <v>2506</v>
      </c>
      <c r="G1262" s="232" t="s">
        <v>483</v>
      </c>
      <c r="H1262" s="233">
        <v>5.9939999999999998</v>
      </c>
      <c r="I1262" s="234"/>
      <c r="J1262" s="235">
        <f>ROUND(I1262*H1262,2)</f>
        <v>0</v>
      </c>
      <c r="K1262" s="231" t="s">
        <v>356</v>
      </c>
      <c r="L1262" s="45"/>
      <c r="M1262" s="236" t="s">
        <v>1</v>
      </c>
      <c r="N1262" s="237" t="s">
        <v>41</v>
      </c>
      <c r="O1262" s="92"/>
      <c r="P1262" s="238">
        <f>O1262*H1262</f>
        <v>0</v>
      </c>
      <c r="Q1262" s="238">
        <v>0</v>
      </c>
      <c r="R1262" s="238">
        <f>Q1262*H1262</f>
        <v>0</v>
      </c>
      <c r="S1262" s="238">
        <v>0</v>
      </c>
      <c r="T1262" s="239">
        <f>S1262*H1262</f>
        <v>0</v>
      </c>
      <c r="U1262" s="39"/>
      <c r="V1262" s="39"/>
      <c r="W1262" s="39"/>
      <c r="X1262" s="39"/>
      <c r="Y1262" s="39"/>
      <c r="Z1262" s="39"/>
      <c r="AA1262" s="39"/>
      <c r="AB1262" s="39"/>
      <c r="AC1262" s="39"/>
      <c r="AD1262" s="39"/>
      <c r="AE1262" s="39"/>
      <c r="AR1262" s="240" t="s">
        <v>530</v>
      </c>
      <c r="AT1262" s="240" t="s">
        <v>352</v>
      </c>
      <c r="AU1262" s="240" t="s">
        <v>86</v>
      </c>
      <c r="AY1262" s="18" t="s">
        <v>350</v>
      </c>
      <c r="BE1262" s="241">
        <f>IF(N1262="základní",J1262,0)</f>
        <v>0</v>
      </c>
      <c r="BF1262" s="241">
        <f>IF(N1262="snížená",J1262,0)</f>
        <v>0</v>
      </c>
      <c r="BG1262" s="241">
        <f>IF(N1262="zákl. přenesená",J1262,0)</f>
        <v>0</v>
      </c>
      <c r="BH1262" s="241">
        <f>IF(N1262="sníž. přenesená",J1262,0)</f>
        <v>0</v>
      </c>
      <c r="BI1262" s="241">
        <f>IF(N1262="nulová",J1262,0)</f>
        <v>0</v>
      </c>
      <c r="BJ1262" s="18" t="s">
        <v>84</v>
      </c>
      <c r="BK1262" s="241">
        <f>ROUND(I1262*H1262,2)</f>
        <v>0</v>
      </c>
      <c r="BL1262" s="18" t="s">
        <v>530</v>
      </c>
      <c r="BM1262" s="240" t="s">
        <v>2507</v>
      </c>
    </row>
    <row r="1263" s="2" customFormat="1">
      <c r="A1263" s="39"/>
      <c r="B1263" s="40"/>
      <c r="C1263" s="41"/>
      <c r="D1263" s="242" t="s">
        <v>359</v>
      </c>
      <c r="E1263" s="41"/>
      <c r="F1263" s="243" t="s">
        <v>2508</v>
      </c>
      <c r="G1263" s="41"/>
      <c r="H1263" s="41"/>
      <c r="I1263" s="244"/>
      <c r="J1263" s="41"/>
      <c r="K1263" s="41"/>
      <c r="L1263" s="45"/>
      <c r="M1263" s="245"/>
      <c r="N1263" s="246"/>
      <c r="O1263" s="92"/>
      <c r="P1263" s="92"/>
      <c r="Q1263" s="92"/>
      <c r="R1263" s="92"/>
      <c r="S1263" s="92"/>
      <c r="T1263" s="93"/>
      <c r="U1263" s="39"/>
      <c r="V1263" s="39"/>
      <c r="W1263" s="39"/>
      <c r="X1263" s="39"/>
      <c r="Y1263" s="39"/>
      <c r="Z1263" s="39"/>
      <c r="AA1263" s="39"/>
      <c r="AB1263" s="39"/>
      <c r="AC1263" s="39"/>
      <c r="AD1263" s="39"/>
      <c r="AE1263" s="39"/>
      <c r="AT1263" s="18" t="s">
        <v>359</v>
      </c>
      <c r="AU1263" s="18" t="s">
        <v>86</v>
      </c>
    </row>
    <row r="1264" s="12" customFormat="1" ht="22.8" customHeight="1">
      <c r="A1264" s="12"/>
      <c r="B1264" s="213"/>
      <c r="C1264" s="214"/>
      <c r="D1264" s="215" t="s">
        <v>75</v>
      </c>
      <c r="E1264" s="227" t="s">
        <v>2509</v>
      </c>
      <c r="F1264" s="227" t="s">
        <v>2510</v>
      </c>
      <c r="G1264" s="214"/>
      <c r="H1264" s="214"/>
      <c r="I1264" s="217"/>
      <c r="J1264" s="228">
        <f>BK1264</f>
        <v>0</v>
      </c>
      <c r="K1264" s="214"/>
      <c r="L1264" s="219"/>
      <c r="M1264" s="220"/>
      <c r="N1264" s="221"/>
      <c r="O1264" s="221"/>
      <c r="P1264" s="222">
        <f>SUM(P1265:P1366)</f>
        <v>0</v>
      </c>
      <c r="Q1264" s="221"/>
      <c r="R1264" s="222">
        <f>SUM(R1265:R1366)</f>
        <v>32.877593019999999</v>
      </c>
      <c r="S1264" s="221"/>
      <c r="T1264" s="223">
        <f>SUM(T1265:T1366)</f>
        <v>0</v>
      </c>
      <c r="U1264" s="12"/>
      <c r="V1264" s="12"/>
      <c r="W1264" s="12"/>
      <c r="X1264" s="12"/>
      <c r="Y1264" s="12"/>
      <c r="Z1264" s="12"/>
      <c r="AA1264" s="12"/>
      <c r="AB1264" s="12"/>
      <c r="AC1264" s="12"/>
      <c r="AD1264" s="12"/>
      <c r="AE1264" s="12"/>
      <c r="AR1264" s="224" t="s">
        <v>86</v>
      </c>
      <c r="AT1264" s="225" t="s">
        <v>75</v>
      </c>
      <c r="AU1264" s="225" t="s">
        <v>84</v>
      </c>
      <c r="AY1264" s="224" t="s">
        <v>350</v>
      </c>
      <c r="BK1264" s="226">
        <f>SUM(BK1265:BK1366)</f>
        <v>0</v>
      </c>
    </row>
    <row r="1265" s="2" customFormat="1" ht="24.15" customHeight="1">
      <c r="A1265" s="39"/>
      <c r="B1265" s="40"/>
      <c r="C1265" s="229" t="s">
        <v>2511</v>
      </c>
      <c r="D1265" s="229" t="s">
        <v>352</v>
      </c>
      <c r="E1265" s="230" t="s">
        <v>2512</v>
      </c>
      <c r="F1265" s="231" t="s">
        <v>2513</v>
      </c>
      <c r="G1265" s="232" t="s">
        <v>355</v>
      </c>
      <c r="H1265" s="233">
        <v>845.13400000000001</v>
      </c>
      <c r="I1265" s="234"/>
      <c r="J1265" s="235">
        <f>ROUND(I1265*H1265,2)</f>
        <v>0</v>
      </c>
      <c r="K1265" s="231" t="s">
        <v>356</v>
      </c>
      <c r="L1265" s="45"/>
      <c r="M1265" s="236" t="s">
        <v>1</v>
      </c>
      <c r="N1265" s="237" t="s">
        <v>41</v>
      </c>
      <c r="O1265" s="92"/>
      <c r="P1265" s="238">
        <f>O1265*H1265</f>
        <v>0</v>
      </c>
      <c r="Q1265" s="238">
        <v>0.0060000000000000001</v>
      </c>
      <c r="R1265" s="238">
        <f>Q1265*H1265</f>
        <v>5.0708039999999999</v>
      </c>
      <c r="S1265" s="238">
        <v>0</v>
      </c>
      <c r="T1265" s="239">
        <f>S1265*H1265</f>
        <v>0</v>
      </c>
      <c r="U1265" s="39"/>
      <c r="V1265" s="39"/>
      <c r="W1265" s="39"/>
      <c r="X1265" s="39"/>
      <c r="Y1265" s="39"/>
      <c r="Z1265" s="39"/>
      <c r="AA1265" s="39"/>
      <c r="AB1265" s="39"/>
      <c r="AC1265" s="39"/>
      <c r="AD1265" s="39"/>
      <c r="AE1265" s="39"/>
      <c r="AR1265" s="240" t="s">
        <v>530</v>
      </c>
      <c r="AT1265" s="240" t="s">
        <v>352</v>
      </c>
      <c r="AU1265" s="240" t="s">
        <v>86</v>
      </c>
      <c r="AY1265" s="18" t="s">
        <v>350</v>
      </c>
      <c r="BE1265" s="241">
        <f>IF(N1265="základní",J1265,0)</f>
        <v>0</v>
      </c>
      <c r="BF1265" s="241">
        <f>IF(N1265="snížená",J1265,0)</f>
        <v>0</v>
      </c>
      <c r="BG1265" s="241">
        <f>IF(N1265="zákl. přenesená",J1265,0)</f>
        <v>0</v>
      </c>
      <c r="BH1265" s="241">
        <f>IF(N1265="sníž. přenesená",J1265,0)</f>
        <v>0</v>
      </c>
      <c r="BI1265" s="241">
        <f>IF(N1265="nulová",J1265,0)</f>
        <v>0</v>
      </c>
      <c r="BJ1265" s="18" t="s">
        <v>84</v>
      </c>
      <c r="BK1265" s="241">
        <f>ROUND(I1265*H1265,2)</f>
        <v>0</v>
      </c>
      <c r="BL1265" s="18" t="s">
        <v>530</v>
      </c>
      <c r="BM1265" s="240" t="s">
        <v>2514</v>
      </c>
    </row>
    <row r="1266" s="2" customFormat="1">
      <c r="A1266" s="39"/>
      <c r="B1266" s="40"/>
      <c r="C1266" s="41"/>
      <c r="D1266" s="242" t="s">
        <v>359</v>
      </c>
      <c r="E1266" s="41"/>
      <c r="F1266" s="243" t="s">
        <v>2515</v>
      </c>
      <c r="G1266" s="41"/>
      <c r="H1266" s="41"/>
      <c r="I1266" s="244"/>
      <c r="J1266" s="41"/>
      <c r="K1266" s="41"/>
      <c r="L1266" s="45"/>
      <c r="M1266" s="245"/>
      <c r="N1266" s="246"/>
      <c r="O1266" s="92"/>
      <c r="P1266" s="92"/>
      <c r="Q1266" s="92"/>
      <c r="R1266" s="92"/>
      <c r="S1266" s="92"/>
      <c r="T1266" s="93"/>
      <c r="U1266" s="39"/>
      <c r="V1266" s="39"/>
      <c r="W1266" s="39"/>
      <c r="X1266" s="39"/>
      <c r="Y1266" s="39"/>
      <c r="Z1266" s="39"/>
      <c r="AA1266" s="39"/>
      <c r="AB1266" s="39"/>
      <c r="AC1266" s="39"/>
      <c r="AD1266" s="39"/>
      <c r="AE1266" s="39"/>
      <c r="AT1266" s="18" t="s">
        <v>359</v>
      </c>
      <c r="AU1266" s="18" t="s">
        <v>86</v>
      </c>
    </row>
    <row r="1267" s="13" customFormat="1">
      <c r="A1267" s="13"/>
      <c r="B1267" s="247"/>
      <c r="C1267" s="248"/>
      <c r="D1267" s="242" t="s">
        <v>361</v>
      </c>
      <c r="E1267" s="249" t="s">
        <v>1</v>
      </c>
      <c r="F1267" s="250" t="s">
        <v>2101</v>
      </c>
      <c r="G1267" s="248"/>
      <c r="H1267" s="251">
        <v>639.20000000000005</v>
      </c>
      <c r="I1267" s="252"/>
      <c r="J1267" s="248"/>
      <c r="K1267" s="248"/>
      <c r="L1267" s="253"/>
      <c r="M1267" s="254"/>
      <c r="N1267" s="255"/>
      <c r="O1267" s="255"/>
      <c r="P1267" s="255"/>
      <c r="Q1267" s="255"/>
      <c r="R1267" s="255"/>
      <c r="S1267" s="255"/>
      <c r="T1267" s="256"/>
      <c r="U1267" s="13"/>
      <c r="V1267" s="13"/>
      <c r="W1267" s="13"/>
      <c r="X1267" s="13"/>
      <c r="Y1267" s="13"/>
      <c r="Z1267" s="13"/>
      <c r="AA1267" s="13"/>
      <c r="AB1267" s="13"/>
      <c r="AC1267" s="13"/>
      <c r="AD1267" s="13"/>
      <c r="AE1267" s="13"/>
      <c r="AT1267" s="257" t="s">
        <v>361</v>
      </c>
      <c r="AU1267" s="257" t="s">
        <v>86</v>
      </c>
      <c r="AV1267" s="13" t="s">
        <v>86</v>
      </c>
      <c r="AW1267" s="13" t="s">
        <v>32</v>
      </c>
      <c r="AX1267" s="13" t="s">
        <v>76</v>
      </c>
      <c r="AY1267" s="257" t="s">
        <v>350</v>
      </c>
    </row>
    <row r="1268" s="13" customFormat="1">
      <c r="A1268" s="13"/>
      <c r="B1268" s="247"/>
      <c r="C1268" s="248"/>
      <c r="D1268" s="242" t="s">
        <v>361</v>
      </c>
      <c r="E1268" s="249" t="s">
        <v>1</v>
      </c>
      <c r="F1268" s="250" t="s">
        <v>2083</v>
      </c>
      <c r="G1268" s="248"/>
      <c r="H1268" s="251">
        <v>205.934</v>
      </c>
      <c r="I1268" s="252"/>
      <c r="J1268" s="248"/>
      <c r="K1268" s="248"/>
      <c r="L1268" s="253"/>
      <c r="M1268" s="254"/>
      <c r="N1268" s="255"/>
      <c r="O1268" s="255"/>
      <c r="P1268" s="255"/>
      <c r="Q1268" s="255"/>
      <c r="R1268" s="255"/>
      <c r="S1268" s="255"/>
      <c r="T1268" s="256"/>
      <c r="U1268" s="13"/>
      <c r="V1268" s="13"/>
      <c r="W1268" s="13"/>
      <c r="X1268" s="13"/>
      <c r="Y1268" s="13"/>
      <c r="Z1268" s="13"/>
      <c r="AA1268" s="13"/>
      <c r="AB1268" s="13"/>
      <c r="AC1268" s="13"/>
      <c r="AD1268" s="13"/>
      <c r="AE1268" s="13"/>
      <c r="AT1268" s="257" t="s">
        <v>361</v>
      </c>
      <c r="AU1268" s="257" t="s">
        <v>86</v>
      </c>
      <c r="AV1268" s="13" t="s">
        <v>86</v>
      </c>
      <c r="AW1268" s="13" t="s">
        <v>32</v>
      </c>
      <c r="AX1268" s="13" t="s">
        <v>76</v>
      </c>
      <c r="AY1268" s="257" t="s">
        <v>350</v>
      </c>
    </row>
    <row r="1269" s="14" customFormat="1">
      <c r="A1269" s="14"/>
      <c r="B1269" s="258"/>
      <c r="C1269" s="259"/>
      <c r="D1269" s="242" t="s">
        <v>361</v>
      </c>
      <c r="E1269" s="260" t="s">
        <v>1</v>
      </c>
      <c r="F1269" s="261" t="s">
        <v>364</v>
      </c>
      <c r="G1269" s="259"/>
      <c r="H1269" s="262">
        <v>845.13400000000001</v>
      </c>
      <c r="I1269" s="263"/>
      <c r="J1269" s="259"/>
      <c r="K1269" s="259"/>
      <c r="L1269" s="264"/>
      <c r="M1269" s="265"/>
      <c r="N1269" s="266"/>
      <c r="O1269" s="266"/>
      <c r="P1269" s="266"/>
      <c r="Q1269" s="266"/>
      <c r="R1269" s="266"/>
      <c r="S1269" s="266"/>
      <c r="T1269" s="267"/>
      <c r="U1269" s="14"/>
      <c r="V1269" s="14"/>
      <c r="W1269" s="14"/>
      <c r="X1269" s="14"/>
      <c r="Y1269" s="14"/>
      <c r="Z1269" s="14"/>
      <c r="AA1269" s="14"/>
      <c r="AB1269" s="14"/>
      <c r="AC1269" s="14"/>
      <c r="AD1269" s="14"/>
      <c r="AE1269" s="14"/>
      <c r="AT1269" s="268" t="s">
        <v>361</v>
      </c>
      <c r="AU1269" s="268" t="s">
        <v>86</v>
      </c>
      <c r="AV1269" s="14" t="s">
        <v>357</v>
      </c>
      <c r="AW1269" s="14" t="s">
        <v>32</v>
      </c>
      <c r="AX1269" s="14" t="s">
        <v>84</v>
      </c>
      <c r="AY1269" s="268" t="s">
        <v>350</v>
      </c>
    </row>
    <row r="1270" s="2" customFormat="1" ht="24.15" customHeight="1">
      <c r="A1270" s="39"/>
      <c r="B1270" s="40"/>
      <c r="C1270" s="295" t="s">
        <v>2516</v>
      </c>
      <c r="D1270" s="295" t="s">
        <v>1347</v>
      </c>
      <c r="E1270" s="296" t="s">
        <v>2517</v>
      </c>
      <c r="F1270" s="297" t="s">
        <v>2518</v>
      </c>
      <c r="G1270" s="298" t="s">
        <v>355</v>
      </c>
      <c r="H1270" s="299">
        <v>887.39099999999996</v>
      </c>
      <c r="I1270" s="300"/>
      <c r="J1270" s="301">
        <f>ROUND(I1270*H1270,2)</f>
        <v>0</v>
      </c>
      <c r="K1270" s="297" t="s">
        <v>356</v>
      </c>
      <c r="L1270" s="302"/>
      <c r="M1270" s="303" t="s">
        <v>1</v>
      </c>
      <c r="N1270" s="304" t="s">
        <v>41</v>
      </c>
      <c r="O1270" s="92"/>
      <c r="P1270" s="238">
        <f>O1270*H1270</f>
        <v>0</v>
      </c>
      <c r="Q1270" s="238">
        <v>0.00029999999999999997</v>
      </c>
      <c r="R1270" s="238">
        <f>Q1270*H1270</f>
        <v>0.26621729999999999</v>
      </c>
      <c r="S1270" s="238">
        <v>0</v>
      </c>
      <c r="T1270" s="239">
        <f>S1270*H1270</f>
        <v>0</v>
      </c>
      <c r="U1270" s="39"/>
      <c r="V1270" s="39"/>
      <c r="W1270" s="39"/>
      <c r="X1270" s="39"/>
      <c r="Y1270" s="39"/>
      <c r="Z1270" s="39"/>
      <c r="AA1270" s="39"/>
      <c r="AB1270" s="39"/>
      <c r="AC1270" s="39"/>
      <c r="AD1270" s="39"/>
      <c r="AE1270" s="39"/>
      <c r="AR1270" s="240" t="s">
        <v>695</v>
      </c>
      <c r="AT1270" s="240" t="s">
        <v>1347</v>
      </c>
      <c r="AU1270" s="240" t="s">
        <v>86</v>
      </c>
      <c r="AY1270" s="18" t="s">
        <v>350</v>
      </c>
      <c r="BE1270" s="241">
        <f>IF(N1270="základní",J1270,0)</f>
        <v>0</v>
      </c>
      <c r="BF1270" s="241">
        <f>IF(N1270="snížená",J1270,0)</f>
        <v>0</v>
      </c>
      <c r="BG1270" s="241">
        <f>IF(N1270="zákl. přenesená",J1270,0)</f>
        <v>0</v>
      </c>
      <c r="BH1270" s="241">
        <f>IF(N1270="sníž. přenesená",J1270,0)</f>
        <v>0</v>
      </c>
      <c r="BI1270" s="241">
        <f>IF(N1270="nulová",J1270,0)</f>
        <v>0</v>
      </c>
      <c r="BJ1270" s="18" t="s">
        <v>84</v>
      </c>
      <c r="BK1270" s="241">
        <f>ROUND(I1270*H1270,2)</f>
        <v>0</v>
      </c>
      <c r="BL1270" s="18" t="s">
        <v>530</v>
      </c>
      <c r="BM1270" s="240" t="s">
        <v>2519</v>
      </c>
    </row>
    <row r="1271" s="2" customFormat="1">
      <c r="A1271" s="39"/>
      <c r="B1271" s="40"/>
      <c r="C1271" s="41"/>
      <c r="D1271" s="242" t="s">
        <v>359</v>
      </c>
      <c r="E1271" s="41"/>
      <c r="F1271" s="243" t="s">
        <v>2518</v>
      </c>
      <c r="G1271" s="41"/>
      <c r="H1271" s="41"/>
      <c r="I1271" s="244"/>
      <c r="J1271" s="41"/>
      <c r="K1271" s="41"/>
      <c r="L1271" s="45"/>
      <c r="M1271" s="245"/>
      <c r="N1271" s="246"/>
      <c r="O1271" s="92"/>
      <c r="P1271" s="92"/>
      <c r="Q1271" s="92"/>
      <c r="R1271" s="92"/>
      <c r="S1271" s="92"/>
      <c r="T1271" s="93"/>
      <c r="U1271" s="39"/>
      <c r="V1271" s="39"/>
      <c r="W1271" s="39"/>
      <c r="X1271" s="39"/>
      <c r="Y1271" s="39"/>
      <c r="Z1271" s="39"/>
      <c r="AA1271" s="39"/>
      <c r="AB1271" s="39"/>
      <c r="AC1271" s="39"/>
      <c r="AD1271" s="39"/>
      <c r="AE1271" s="39"/>
      <c r="AT1271" s="18" t="s">
        <v>359</v>
      </c>
      <c r="AU1271" s="18" t="s">
        <v>86</v>
      </c>
    </row>
    <row r="1272" s="13" customFormat="1">
      <c r="A1272" s="13"/>
      <c r="B1272" s="247"/>
      <c r="C1272" s="248"/>
      <c r="D1272" s="242" t="s">
        <v>361</v>
      </c>
      <c r="E1272" s="248"/>
      <c r="F1272" s="250" t="s">
        <v>2520</v>
      </c>
      <c r="G1272" s="248"/>
      <c r="H1272" s="251">
        <v>887.39099999999996</v>
      </c>
      <c r="I1272" s="252"/>
      <c r="J1272" s="248"/>
      <c r="K1272" s="248"/>
      <c r="L1272" s="253"/>
      <c r="M1272" s="254"/>
      <c r="N1272" s="255"/>
      <c r="O1272" s="255"/>
      <c r="P1272" s="255"/>
      <c r="Q1272" s="255"/>
      <c r="R1272" s="255"/>
      <c r="S1272" s="255"/>
      <c r="T1272" s="256"/>
      <c r="U1272" s="13"/>
      <c r="V1272" s="13"/>
      <c r="W1272" s="13"/>
      <c r="X1272" s="13"/>
      <c r="Y1272" s="13"/>
      <c r="Z1272" s="13"/>
      <c r="AA1272" s="13"/>
      <c r="AB1272" s="13"/>
      <c r="AC1272" s="13"/>
      <c r="AD1272" s="13"/>
      <c r="AE1272" s="13"/>
      <c r="AT1272" s="257" t="s">
        <v>361</v>
      </c>
      <c r="AU1272" s="257" t="s">
        <v>86</v>
      </c>
      <c r="AV1272" s="13" t="s">
        <v>86</v>
      </c>
      <c r="AW1272" s="13" t="s">
        <v>4</v>
      </c>
      <c r="AX1272" s="13" t="s">
        <v>84</v>
      </c>
      <c r="AY1272" s="257" t="s">
        <v>350</v>
      </c>
    </row>
    <row r="1273" s="2" customFormat="1" ht="24.15" customHeight="1">
      <c r="A1273" s="39"/>
      <c r="B1273" s="40"/>
      <c r="C1273" s="229" t="s">
        <v>2521</v>
      </c>
      <c r="D1273" s="229" t="s">
        <v>352</v>
      </c>
      <c r="E1273" s="230" t="s">
        <v>2522</v>
      </c>
      <c r="F1273" s="231" t="s">
        <v>2523</v>
      </c>
      <c r="G1273" s="232" t="s">
        <v>355</v>
      </c>
      <c r="H1273" s="233">
        <v>1163.3</v>
      </c>
      <c r="I1273" s="234"/>
      <c r="J1273" s="235">
        <f>ROUND(I1273*H1273,2)</f>
        <v>0</v>
      </c>
      <c r="K1273" s="231" t="s">
        <v>356</v>
      </c>
      <c r="L1273" s="45"/>
      <c r="M1273" s="236" t="s">
        <v>1</v>
      </c>
      <c r="N1273" s="237" t="s">
        <v>41</v>
      </c>
      <c r="O1273" s="92"/>
      <c r="P1273" s="238">
        <f>O1273*H1273</f>
        <v>0</v>
      </c>
      <c r="Q1273" s="238">
        <v>0</v>
      </c>
      <c r="R1273" s="238">
        <f>Q1273*H1273</f>
        <v>0</v>
      </c>
      <c r="S1273" s="238">
        <v>0</v>
      </c>
      <c r="T1273" s="239">
        <f>S1273*H1273</f>
        <v>0</v>
      </c>
      <c r="U1273" s="39"/>
      <c r="V1273" s="39"/>
      <c r="W1273" s="39"/>
      <c r="X1273" s="39"/>
      <c r="Y1273" s="39"/>
      <c r="Z1273" s="39"/>
      <c r="AA1273" s="39"/>
      <c r="AB1273" s="39"/>
      <c r="AC1273" s="39"/>
      <c r="AD1273" s="39"/>
      <c r="AE1273" s="39"/>
      <c r="AR1273" s="240" t="s">
        <v>530</v>
      </c>
      <c r="AT1273" s="240" t="s">
        <v>352</v>
      </c>
      <c r="AU1273" s="240" t="s">
        <v>86</v>
      </c>
      <c r="AY1273" s="18" t="s">
        <v>350</v>
      </c>
      <c r="BE1273" s="241">
        <f>IF(N1273="základní",J1273,0)</f>
        <v>0</v>
      </c>
      <c r="BF1273" s="241">
        <f>IF(N1273="snížená",J1273,0)</f>
        <v>0</v>
      </c>
      <c r="BG1273" s="241">
        <f>IF(N1273="zákl. přenesená",J1273,0)</f>
        <v>0</v>
      </c>
      <c r="BH1273" s="241">
        <f>IF(N1273="sníž. přenesená",J1273,0)</f>
        <v>0</v>
      </c>
      <c r="BI1273" s="241">
        <f>IF(N1273="nulová",J1273,0)</f>
        <v>0</v>
      </c>
      <c r="BJ1273" s="18" t="s">
        <v>84</v>
      </c>
      <c r="BK1273" s="241">
        <f>ROUND(I1273*H1273,2)</f>
        <v>0</v>
      </c>
      <c r="BL1273" s="18" t="s">
        <v>530</v>
      </c>
      <c r="BM1273" s="240" t="s">
        <v>2524</v>
      </c>
    </row>
    <row r="1274" s="2" customFormat="1">
      <c r="A1274" s="39"/>
      <c r="B1274" s="40"/>
      <c r="C1274" s="41"/>
      <c r="D1274" s="242" t="s">
        <v>359</v>
      </c>
      <c r="E1274" s="41"/>
      <c r="F1274" s="243" t="s">
        <v>2525</v>
      </c>
      <c r="G1274" s="41"/>
      <c r="H1274" s="41"/>
      <c r="I1274" s="244"/>
      <c r="J1274" s="41"/>
      <c r="K1274" s="41"/>
      <c r="L1274" s="45"/>
      <c r="M1274" s="245"/>
      <c r="N1274" s="246"/>
      <c r="O1274" s="92"/>
      <c r="P1274" s="92"/>
      <c r="Q1274" s="92"/>
      <c r="R1274" s="92"/>
      <c r="S1274" s="92"/>
      <c r="T1274" s="93"/>
      <c r="U1274" s="39"/>
      <c r="V1274" s="39"/>
      <c r="W1274" s="39"/>
      <c r="X1274" s="39"/>
      <c r="Y1274" s="39"/>
      <c r="Z1274" s="39"/>
      <c r="AA1274" s="39"/>
      <c r="AB1274" s="39"/>
      <c r="AC1274" s="39"/>
      <c r="AD1274" s="39"/>
      <c r="AE1274" s="39"/>
      <c r="AT1274" s="18" t="s">
        <v>359</v>
      </c>
      <c r="AU1274" s="18" t="s">
        <v>86</v>
      </c>
    </row>
    <row r="1275" s="13" customFormat="1">
      <c r="A1275" s="13"/>
      <c r="B1275" s="247"/>
      <c r="C1275" s="248"/>
      <c r="D1275" s="242" t="s">
        <v>361</v>
      </c>
      <c r="E1275" s="249" t="s">
        <v>1</v>
      </c>
      <c r="F1275" s="250" t="s">
        <v>2526</v>
      </c>
      <c r="G1275" s="248"/>
      <c r="H1275" s="251">
        <v>768.99000000000001</v>
      </c>
      <c r="I1275" s="252"/>
      <c r="J1275" s="248"/>
      <c r="K1275" s="248"/>
      <c r="L1275" s="253"/>
      <c r="M1275" s="254"/>
      <c r="N1275" s="255"/>
      <c r="O1275" s="255"/>
      <c r="P1275" s="255"/>
      <c r="Q1275" s="255"/>
      <c r="R1275" s="255"/>
      <c r="S1275" s="255"/>
      <c r="T1275" s="256"/>
      <c r="U1275" s="13"/>
      <c r="V1275" s="13"/>
      <c r="W1275" s="13"/>
      <c r="X1275" s="13"/>
      <c r="Y1275" s="13"/>
      <c r="Z1275" s="13"/>
      <c r="AA1275" s="13"/>
      <c r="AB1275" s="13"/>
      <c r="AC1275" s="13"/>
      <c r="AD1275" s="13"/>
      <c r="AE1275" s="13"/>
      <c r="AT1275" s="257" t="s">
        <v>361</v>
      </c>
      <c r="AU1275" s="257" t="s">
        <v>86</v>
      </c>
      <c r="AV1275" s="13" t="s">
        <v>86</v>
      </c>
      <c r="AW1275" s="13" t="s">
        <v>32</v>
      </c>
      <c r="AX1275" s="13" t="s">
        <v>76</v>
      </c>
      <c r="AY1275" s="257" t="s">
        <v>350</v>
      </c>
    </row>
    <row r="1276" s="13" customFormat="1">
      <c r="A1276" s="13"/>
      <c r="B1276" s="247"/>
      <c r="C1276" s="248"/>
      <c r="D1276" s="242" t="s">
        <v>361</v>
      </c>
      <c r="E1276" s="249" t="s">
        <v>1</v>
      </c>
      <c r="F1276" s="250" t="s">
        <v>2527</v>
      </c>
      <c r="G1276" s="248"/>
      <c r="H1276" s="251">
        <v>110.62300000000001</v>
      </c>
      <c r="I1276" s="252"/>
      <c r="J1276" s="248"/>
      <c r="K1276" s="248"/>
      <c r="L1276" s="253"/>
      <c r="M1276" s="254"/>
      <c r="N1276" s="255"/>
      <c r="O1276" s="255"/>
      <c r="P1276" s="255"/>
      <c r="Q1276" s="255"/>
      <c r="R1276" s="255"/>
      <c r="S1276" s="255"/>
      <c r="T1276" s="256"/>
      <c r="U1276" s="13"/>
      <c r="V1276" s="13"/>
      <c r="W1276" s="13"/>
      <c r="X1276" s="13"/>
      <c r="Y1276" s="13"/>
      <c r="Z1276" s="13"/>
      <c r="AA1276" s="13"/>
      <c r="AB1276" s="13"/>
      <c r="AC1276" s="13"/>
      <c r="AD1276" s="13"/>
      <c r="AE1276" s="13"/>
      <c r="AT1276" s="257" t="s">
        <v>361</v>
      </c>
      <c r="AU1276" s="257" t="s">
        <v>86</v>
      </c>
      <c r="AV1276" s="13" t="s">
        <v>86</v>
      </c>
      <c r="AW1276" s="13" t="s">
        <v>32</v>
      </c>
      <c r="AX1276" s="13" t="s">
        <v>76</v>
      </c>
      <c r="AY1276" s="257" t="s">
        <v>350</v>
      </c>
    </row>
    <row r="1277" s="16" customFormat="1">
      <c r="A1277" s="16"/>
      <c r="B1277" s="279"/>
      <c r="C1277" s="280"/>
      <c r="D1277" s="242" t="s">
        <v>361</v>
      </c>
      <c r="E1277" s="281" t="s">
        <v>1246</v>
      </c>
      <c r="F1277" s="282" t="s">
        <v>755</v>
      </c>
      <c r="G1277" s="280"/>
      <c r="H1277" s="283">
        <v>879.61300000000006</v>
      </c>
      <c r="I1277" s="284"/>
      <c r="J1277" s="280"/>
      <c r="K1277" s="280"/>
      <c r="L1277" s="285"/>
      <c r="M1277" s="286"/>
      <c r="N1277" s="287"/>
      <c r="O1277" s="287"/>
      <c r="P1277" s="287"/>
      <c r="Q1277" s="287"/>
      <c r="R1277" s="287"/>
      <c r="S1277" s="287"/>
      <c r="T1277" s="288"/>
      <c r="U1277" s="16"/>
      <c r="V1277" s="16"/>
      <c r="W1277" s="16"/>
      <c r="X1277" s="16"/>
      <c r="Y1277" s="16"/>
      <c r="Z1277" s="16"/>
      <c r="AA1277" s="16"/>
      <c r="AB1277" s="16"/>
      <c r="AC1277" s="16"/>
      <c r="AD1277" s="16"/>
      <c r="AE1277" s="16"/>
      <c r="AT1277" s="289" t="s">
        <v>361</v>
      </c>
      <c r="AU1277" s="289" t="s">
        <v>86</v>
      </c>
      <c r="AV1277" s="16" t="s">
        <v>371</v>
      </c>
      <c r="AW1277" s="16" t="s">
        <v>32</v>
      </c>
      <c r="AX1277" s="16" t="s">
        <v>76</v>
      </c>
      <c r="AY1277" s="289" t="s">
        <v>350</v>
      </c>
    </row>
    <row r="1278" s="13" customFormat="1">
      <c r="A1278" s="13"/>
      <c r="B1278" s="247"/>
      <c r="C1278" s="248"/>
      <c r="D1278" s="242" t="s">
        <v>361</v>
      </c>
      <c r="E1278" s="249" t="s">
        <v>1248</v>
      </c>
      <c r="F1278" s="250" t="s">
        <v>2528</v>
      </c>
      <c r="G1278" s="248"/>
      <c r="H1278" s="251">
        <v>12.037000000000001</v>
      </c>
      <c r="I1278" s="252"/>
      <c r="J1278" s="248"/>
      <c r="K1278" s="248"/>
      <c r="L1278" s="253"/>
      <c r="M1278" s="254"/>
      <c r="N1278" s="255"/>
      <c r="O1278" s="255"/>
      <c r="P1278" s="255"/>
      <c r="Q1278" s="255"/>
      <c r="R1278" s="255"/>
      <c r="S1278" s="255"/>
      <c r="T1278" s="256"/>
      <c r="U1278" s="13"/>
      <c r="V1278" s="13"/>
      <c r="W1278" s="13"/>
      <c r="X1278" s="13"/>
      <c r="Y1278" s="13"/>
      <c r="Z1278" s="13"/>
      <c r="AA1278" s="13"/>
      <c r="AB1278" s="13"/>
      <c r="AC1278" s="13"/>
      <c r="AD1278" s="13"/>
      <c r="AE1278" s="13"/>
      <c r="AT1278" s="257" t="s">
        <v>361</v>
      </c>
      <c r="AU1278" s="257" t="s">
        <v>86</v>
      </c>
      <c r="AV1278" s="13" t="s">
        <v>86</v>
      </c>
      <c r="AW1278" s="13" t="s">
        <v>32</v>
      </c>
      <c r="AX1278" s="13" t="s">
        <v>76</v>
      </c>
      <c r="AY1278" s="257" t="s">
        <v>350</v>
      </c>
    </row>
    <row r="1279" s="13" customFormat="1">
      <c r="A1279" s="13"/>
      <c r="B1279" s="247"/>
      <c r="C1279" s="248"/>
      <c r="D1279" s="242" t="s">
        <v>361</v>
      </c>
      <c r="E1279" s="249" t="s">
        <v>1250</v>
      </c>
      <c r="F1279" s="250" t="s">
        <v>2529</v>
      </c>
      <c r="G1279" s="248"/>
      <c r="H1279" s="251">
        <v>271.64999999999998</v>
      </c>
      <c r="I1279" s="252"/>
      <c r="J1279" s="248"/>
      <c r="K1279" s="248"/>
      <c r="L1279" s="253"/>
      <c r="M1279" s="254"/>
      <c r="N1279" s="255"/>
      <c r="O1279" s="255"/>
      <c r="P1279" s="255"/>
      <c r="Q1279" s="255"/>
      <c r="R1279" s="255"/>
      <c r="S1279" s="255"/>
      <c r="T1279" s="256"/>
      <c r="U1279" s="13"/>
      <c r="V1279" s="13"/>
      <c r="W1279" s="13"/>
      <c r="X1279" s="13"/>
      <c r="Y1279" s="13"/>
      <c r="Z1279" s="13"/>
      <c r="AA1279" s="13"/>
      <c r="AB1279" s="13"/>
      <c r="AC1279" s="13"/>
      <c r="AD1279" s="13"/>
      <c r="AE1279" s="13"/>
      <c r="AT1279" s="257" t="s">
        <v>361</v>
      </c>
      <c r="AU1279" s="257" t="s">
        <v>86</v>
      </c>
      <c r="AV1279" s="13" t="s">
        <v>86</v>
      </c>
      <c r="AW1279" s="13" t="s">
        <v>32</v>
      </c>
      <c r="AX1279" s="13" t="s">
        <v>76</v>
      </c>
      <c r="AY1279" s="257" t="s">
        <v>350</v>
      </c>
    </row>
    <row r="1280" s="14" customFormat="1">
      <c r="A1280" s="14"/>
      <c r="B1280" s="258"/>
      <c r="C1280" s="259"/>
      <c r="D1280" s="242" t="s">
        <v>361</v>
      </c>
      <c r="E1280" s="260" t="s">
        <v>1</v>
      </c>
      <c r="F1280" s="261" t="s">
        <v>364</v>
      </c>
      <c r="G1280" s="259"/>
      <c r="H1280" s="262">
        <v>1163.3</v>
      </c>
      <c r="I1280" s="263"/>
      <c r="J1280" s="259"/>
      <c r="K1280" s="259"/>
      <c r="L1280" s="264"/>
      <c r="M1280" s="265"/>
      <c r="N1280" s="266"/>
      <c r="O1280" s="266"/>
      <c r="P1280" s="266"/>
      <c r="Q1280" s="266"/>
      <c r="R1280" s="266"/>
      <c r="S1280" s="266"/>
      <c r="T1280" s="267"/>
      <c r="U1280" s="14"/>
      <c r="V1280" s="14"/>
      <c r="W1280" s="14"/>
      <c r="X1280" s="14"/>
      <c r="Y1280" s="14"/>
      <c r="Z1280" s="14"/>
      <c r="AA1280" s="14"/>
      <c r="AB1280" s="14"/>
      <c r="AC1280" s="14"/>
      <c r="AD1280" s="14"/>
      <c r="AE1280" s="14"/>
      <c r="AT1280" s="268" t="s">
        <v>361</v>
      </c>
      <c r="AU1280" s="268" t="s">
        <v>86</v>
      </c>
      <c r="AV1280" s="14" t="s">
        <v>357</v>
      </c>
      <c r="AW1280" s="14" t="s">
        <v>32</v>
      </c>
      <c r="AX1280" s="14" t="s">
        <v>84</v>
      </c>
      <c r="AY1280" s="268" t="s">
        <v>350</v>
      </c>
    </row>
    <row r="1281" s="2" customFormat="1" ht="24.15" customHeight="1">
      <c r="A1281" s="39"/>
      <c r="B1281" s="40"/>
      <c r="C1281" s="295" t="s">
        <v>2530</v>
      </c>
      <c r="D1281" s="295" t="s">
        <v>1347</v>
      </c>
      <c r="E1281" s="296" t="s">
        <v>2531</v>
      </c>
      <c r="F1281" s="297" t="s">
        <v>2532</v>
      </c>
      <c r="G1281" s="298" t="s">
        <v>355</v>
      </c>
      <c r="H1281" s="299">
        <v>12.638999999999999</v>
      </c>
      <c r="I1281" s="300"/>
      <c r="J1281" s="301">
        <f>ROUND(I1281*H1281,2)</f>
        <v>0</v>
      </c>
      <c r="K1281" s="297" t="s">
        <v>356</v>
      </c>
      <c r="L1281" s="302"/>
      <c r="M1281" s="303" t="s">
        <v>1</v>
      </c>
      <c r="N1281" s="304" t="s">
        <v>41</v>
      </c>
      <c r="O1281" s="92"/>
      <c r="P1281" s="238">
        <f>O1281*H1281</f>
        <v>0</v>
      </c>
      <c r="Q1281" s="238">
        <v>0.0060000000000000001</v>
      </c>
      <c r="R1281" s="238">
        <f>Q1281*H1281</f>
        <v>0.075833999999999999</v>
      </c>
      <c r="S1281" s="238">
        <v>0</v>
      </c>
      <c r="T1281" s="239">
        <f>S1281*H1281</f>
        <v>0</v>
      </c>
      <c r="U1281" s="39"/>
      <c r="V1281" s="39"/>
      <c r="W1281" s="39"/>
      <c r="X1281" s="39"/>
      <c r="Y1281" s="39"/>
      <c r="Z1281" s="39"/>
      <c r="AA1281" s="39"/>
      <c r="AB1281" s="39"/>
      <c r="AC1281" s="39"/>
      <c r="AD1281" s="39"/>
      <c r="AE1281" s="39"/>
      <c r="AR1281" s="240" t="s">
        <v>695</v>
      </c>
      <c r="AT1281" s="240" t="s">
        <v>1347</v>
      </c>
      <c r="AU1281" s="240" t="s">
        <v>86</v>
      </c>
      <c r="AY1281" s="18" t="s">
        <v>350</v>
      </c>
      <c r="BE1281" s="241">
        <f>IF(N1281="základní",J1281,0)</f>
        <v>0</v>
      </c>
      <c r="BF1281" s="241">
        <f>IF(N1281="snížená",J1281,0)</f>
        <v>0</v>
      </c>
      <c r="BG1281" s="241">
        <f>IF(N1281="zákl. přenesená",J1281,0)</f>
        <v>0</v>
      </c>
      <c r="BH1281" s="241">
        <f>IF(N1281="sníž. přenesená",J1281,0)</f>
        <v>0</v>
      </c>
      <c r="BI1281" s="241">
        <f>IF(N1281="nulová",J1281,0)</f>
        <v>0</v>
      </c>
      <c r="BJ1281" s="18" t="s">
        <v>84</v>
      </c>
      <c r="BK1281" s="241">
        <f>ROUND(I1281*H1281,2)</f>
        <v>0</v>
      </c>
      <c r="BL1281" s="18" t="s">
        <v>530</v>
      </c>
      <c r="BM1281" s="240" t="s">
        <v>2533</v>
      </c>
    </row>
    <row r="1282" s="2" customFormat="1">
      <c r="A1282" s="39"/>
      <c r="B1282" s="40"/>
      <c r="C1282" s="41"/>
      <c r="D1282" s="242" t="s">
        <v>359</v>
      </c>
      <c r="E1282" s="41"/>
      <c r="F1282" s="243" t="s">
        <v>2532</v>
      </c>
      <c r="G1282" s="41"/>
      <c r="H1282" s="41"/>
      <c r="I1282" s="244"/>
      <c r="J1282" s="41"/>
      <c r="K1282" s="41"/>
      <c r="L1282" s="45"/>
      <c r="M1282" s="245"/>
      <c r="N1282" s="246"/>
      <c r="O1282" s="92"/>
      <c r="P1282" s="92"/>
      <c r="Q1282" s="92"/>
      <c r="R1282" s="92"/>
      <c r="S1282" s="92"/>
      <c r="T1282" s="93"/>
      <c r="U1282" s="39"/>
      <c r="V1282" s="39"/>
      <c r="W1282" s="39"/>
      <c r="X1282" s="39"/>
      <c r="Y1282" s="39"/>
      <c r="Z1282" s="39"/>
      <c r="AA1282" s="39"/>
      <c r="AB1282" s="39"/>
      <c r="AC1282" s="39"/>
      <c r="AD1282" s="39"/>
      <c r="AE1282" s="39"/>
      <c r="AT1282" s="18" t="s">
        <v>359</v>
      </c>
      <c r="AU1282" s="18" t="s">
        <v>86</v>
      </c>
    </row>
    <row r="1283" s="13" customFormat="1">
      <c r="A1283" s="13"/>
      <c r="B1283" s="247"/>
      <c r="C1283" s="248"/>
      <c r="D1283" s="242" t="s">
        <v>361</v>
      </c>
      <c r="E1283" s="249" t="s">
        <v>1</v>
      </c>
      <c r="F1283" s="250" t="s">
        <v>2534</v>
      </c>
      <c r="G1283" s="248"/>
      <c r="H1283" s="251">
        <v>12.037000000000001</v>
      </c>
      <c r="I1283" s="252"/>
      <c r="J1283" s="248"/>
      <c r="K1283" s="248"/>
      <c r="L1283" s="253"/>
      <c r="M1283" s="254"/>
      <c r="N1283" s="255"/>
      <c r="O1283" s="255"/>
      <c r="P1283" s="255"/>
      <c r="Q1283" s="255"/>
      <c r="R1283" s="255"/>
      <c r="S1283" s="255"/>
      <c r="T1283" s="256"/>
      <c r="U1283" s="13"/>
      <c r="V1283" s="13"/>
      <c r="W1283" s="13"/>
      <c r="X1283" s="13"/>
      <c r="Y1283" s="13"/>
      <c r="Z1283" s="13"/>
      <c r="AA1283" s="13"/>
      <c r="AB1283" s="13"/>
      <c r="AC1283" s="13"/>
      <c r="AD1283" s="13"/>
      <c r="AE1283" s="13"/>
      <c r="AT1283" s="257" t="s">
        <v>361</v>
      </c>
      <c r="AU1283" s="257" t="s">
        <v>86</v>
      </c>
      <c r="AV1283" s="13" t="s">
        <v>86</v>
      </c>
      <c r="AW1283" s="13" t="s">
        <v>32</v>
      </c>
      <c r="AX1283" s="13" t="s">
        <v>84</v>
      </c>
      <c r="AY1283" s="257" t="s">
        <v>350</v>
      </c>
    </row>
    <row r="1284" s="13" customFormat="1">
      <c r="A1284" s="13"/>
      <c r="B1284" s="247"/>
      <c r="C1284" s="248"/>
      <c r="D1284" s="242" t="s">
        <v>361</v>
      </c>
      <c r="E1284" s="248"/>
      <c r="F1284" s="250" t="s">
        <v>2535</v>
      </c>
      <c r="G1284" s="248"/>
      <c r="H1284" s="251">
        <v>12.638999999999999</v>
      </c>
      <c r="I1284" s="252"/>
      <c r="J1284" s="248"/>
      <c r="K1284" s="248"/>
      <c r="L1284" s="253"/>
      <c r="M1284" s="254"/>
      <c r="N1284" s="255"/>
      <c r="O1284" s="255"/>
      <c r="P1284" s="255"/>
      <c r="Q1284" s="255"/>
      <c r="R1284" s="255"/>
      <c r="S1284" s="255"/>
      <c r="T1284" s="256"/>
      <c r="U1284" s="13"/>
      <c r="V1284" s="13"/>
      <c r="W1284" s="13"/>
      <c r="X1284" s="13"/>
      <c r="Y1284" s="13"/>
      <c r="Z1284" s="13"/>
      <c r="AA1284" s="13"/>
      <c r="AB1284" s="13"/>
      <c r="AC1284" s="13"/>
      <c r="AD1284" s="13"/>
      <c r="AE1284" s="13"/>
      <c r="AT1284" s="257" t="s">
        <v>361</v>
      </c>
      <c r="AU1284" s="257" t="s">
        <v>86</v>
      </c>
      <c r="AV1284" s="13" t="s">
        <v>86</v>
      </c>
      <c r="AW1284" s="13" t="s">
        <v>4</v>
      </c>
      <c r="AX1284" s="13" t="s">
        <v>84</v>
      </c>
      <c r="AY1284" s="257" t="s">
        <v>350</v>
      </c>
    </row>
    <row r="1285" s="2" customFormat="1" ht="24.15" customHeight="1">
      <c r="A1285" s="39"/>
      <c r="B1285" s="40"/>
      <c r="C1285" s="295" t="s">
        <v>2536</v>
      </c>
      <c r="D1285" s="295" t="s">
        <v>1347</v>
      </c>
      <c r="E1285" s="296" t="s">
        <v>2537</v>
      </c>
      <c r="F1285" s="297" t="s">
        <v>2538</v>
      </c>
      <c r="G1285" s="298" t="s">
        <v>355</v>
      </c>
      <c r="H1285" s="299">
        <v>923.59400000000005</v>
      </c>
      <c r="I1285" s="300"/>
      <c r="J1285" s="301">
        <f>ROUND(I1285*H1285,2)</f>
        <v>0</v>
      </c>
      <c r="K1285" s="297" t="s">
        <v>1</v>
      </c>
      <c r="L1285" s="302"/>
      <c r="M1285" s="303" t="s">
        <v>1</v>
      </c>
      <c r="N1285" s="304" t="s">
        <v>41</v>
      </c>
      <c r="O1285" s="92"/>
      <c r="P1285" s="238">
        <f>O1285*H1285</f>
        <v>0</v>
      </c>
      <c r="Q1285" s="238">
        <v>0.0066</v>
      </c>
      <c r="R1285" s="238">
        <f>Q1285*H1285</f>
        <v>6.0957204000000003</v>
      </c>
      <c r="S1285" s="238">
        <v>0</v>
      </c>
      <c r="T1285" s="239">
        <f>S1285*H1285</f>
        <v>0</v>
      </c>
      <c r="U1285" s="39"/>
      <c r="V1285" s="39"/>
      <c r="W1285" s="39"/>
      <c r="X1285" s="39"/>
      <c r="Y1285" s="39"/>
      <c r="Z1285" s="39"/>
      <c r="AA1285" s="39"/>
      <c r="AB1285" s="39"/>
      <c r="AC1285" s="39"/>
      <c r="AD1285" s="39"/>
      <c r="AE1285" s="39"/>
      <c r="AR1285" s="240" t="s">
        <v>695</v>
      </c>
      <c r="AT1285" s="240" t="s">
        <v>1347</v>
      </c>
      <c r="AU1285" s="240" t="s">
        <v>86</v>
      </c>
      <c r="AY1285" s="18" t="s">
        <v>350</v>
      </c>
      <c r="BE1285" s="241">
        <f>IF(N1285="základní",J1285,0)</f>
        <v>0</v>
      </c>
      <c r="BF1285" s="241">
        <f>IF(N1285="snížená",J1285,0)</f>
        <v>0</v>
      </c>
      <c r="BG1285" s="241">
        <f>IF(N1285="zákl. přenesená",J1285,0)</f>
        <v>0</v>
      </c>
      <c r="BH1285" s="241">
        <f>IF(N1285="sníž. přenesená",J1285,0)</f>
        <v>0</v>
      </c>
      <c r="BI1285" s="241">
        <f>IF(N1285="nulová",J1285,0)</f>
        <v>0</v>
      </c>
      <c r="BJ1285" s="18" t="s">
        <v>84</v>
      </c>
      <c r="BK1285" s="241">
        <f>ROUND(I1285*H1285,2)</f>
        <v>0</v>
      </c>
      <c r="BL1285" s="18" t="s">
        <v>530</v>
      </c>
      <c r="BM1285" s="240" t="s">
        <v>2539</v>
      </c>
    </row>
    <row r="1286" s="2" customFormat="1">
      <c r="A1286" s="39"/>
      <c r="B1286" s="40"/>
      <c r="C1286" s="41"/>
      <c r="D1286" s="242" t="s">
        <v>359</v>
      </c>
      <c r="E1286" s="41"/>
      <c r="F1286" s="243" t="s">
        <v>2540</v>
      </c>
      <c r="G1286" s="41"/>
      <c r="H1286" s="41"/>
      <c r="I1286" s="244"/>
      <c r="J1286" s="41"/>
      <c r="K1286" s="41"/>
      <c r="L1286" s="45"/>
      <c r="M1286" s="245"/>
      <c r="N1286" s="246"/>
      <c r="O1286" s="92"/>
      <c r="P1286" s="92"/>
      <c r="Q1286" s="92"/>
      <c r="R1286" s="92"/>
      <c r="S1286" s="92"/>
      <c r="T1286" s="93"/>
      <c r="U1286" s="39"/>
      <c r="V1286" s="39"/>
      <c r="W1286" s="39"/>
      <c r="X1286" s="39"/>
      <c r="Y1286" s="39"/>
      <c r="Z1286" s="39"/>
      <c r="AA1286" s="39"/>
      <c r="AB1286" s="39"/>
      <c r="AC1286" s="39"/>
      <c r="AD1286" s="39"/>
      <c r="AE1286" s="39"/>
      <c r="AT1286" s="18" t="s">
        <v>359</v>
      </c>
      <c r="AU1286" s="18" t="s">
        <v>86</v>
      </c>
    </row>
    <row r="1287" s="13" customFormat="1">
      <c r="A1287" s="13"/>
      <c r="B1287" s="247"/>
      <c r="C1287" s="248"/>
      <c r="D1287" s="242" t="s">
        <v>361</v>
      </c>
      <c r="E1287" s="249" t="s">
        <v>1</v>
      </c>
      <c r="F1287" s="250" t="s">
        <v>2541</v>
      </c>
      <c r="G1287" s="248"/>
      <c r="H1287" s="251">
        <v>879.61300000000006</v>
      </c>
      <c r="I1287" s="252"/>
      <c r="J1287" s="248"/>
      <c r="K1287" s="248"/>
      <c r="L1287" s="253"/>
      <c r="M1287" s="254"/>
      <c r="N1287" s="255"/>
      <c r="O1287" s="255"/>
      <c r="P1287" s="255"/>
      <c r="Q1287" s="255"/>
      <c r="R1287" s="255"/>
      <c r="S1287" s="255"/>
      <c r="T1287" s="256"/>
      <c r="U1287" s="13"/>
      <c r="V1287" s="13"/>
      <c r="W1287" s="13"/>
      <c r="X1287" s="13"/>
      <c r="Y1287" s="13"/>
      <c r="Z1287" s="13"/>
      <c r="AA1287" s="13"/>
      <c r="AB1287" s="13"/>
      <c r="AC1287" s="13"/>
      <c r="AD1287" s="13"/>
      <c r="AE1287" s="13"/>
      <c r="AT1287" s="257" t="s">
        <v>361</v>
      </c>
      <c r="AU1287" s="257" t="s">
        <v>86</v>
      </c>
      <c r="AV1287" s="13" t="s">
        <v>86</v>
      </c>
      <c r="AW1287" s="13" t="s">
        <v>32</v>
      </c>
      <c r="AX1287" s="13" t="s">
        <v>84</v>
      </c>
      <c r="AY1287" s="257" t="s">
        <v>350</v>
      </c>
    </row>
    <row r="1288" s="13" customFormat="1">
      <c r="A1288" s="13"/>
      <c r="B1288" s="247"/>
      <c r="C1288" s="248"/>
      <c r="D1288" s="242" t="s">
        <v>361</v>
      </c>
      <c r="E1288" s="248"/>
      <c r="F1288" s="250" t="s">
        <v>2542</v>
      </c>
      <c r="G1288" s="248"/>
      <c r="H1288" s="251">
        <v>923.59400000000005</v>
      </c>
      <c r="I1288" s="252"/>
      <c r="J1288" s="248"/>
      <c r="K1288" s="248"/>
      <c r="L1288" s="253"/>
      <c r="M1288" s="254"/>
      <c r="N1288" s="255"/>
      <c r="O1288" s="255"/>
      <c r="P1288" s="255"/>
      <c r="Q1288" s="255"/>
      <c r="R1288" s="255"/>
      <c r="S1288" s="255"/>
      <c r="T1288" s="256"/>
      <c r="U1288" s="13"/>
      <c r="V1288" s="13"/>
      <c r="W1288" s="13"/>
      <c r="X1288" s="13"/>
      <c r="Y1288" s="13"/>
      <c r="Z1288" s="13"/>
      <c r="AA1288" s="13"/>
      <c r="AB1288" s="13"/>
      <c r="AC1288" s="13"/>
      <c r="AD1288" s="13"/>
      <c r="AE1288" s="13"/>
      <c r="AT1288" s="257" t="s">
        <v>361</v>
      </c>
      <c r="AU1288" s="257" t="s">
        <v>86</v>
      </c>
      <c r="AV1288" s="13" t="s">
        <v>86</v>
      </c>
      <c r="AW1288" s="13" t="s">
        <v>4</v>
      </c>
      <c r="AX1288" s="13" t="s">
        <v>84</v>
      </c>
      <c r="AY1288" s="257" t="s">
        <v>350</v>
      </c>
    </row>
    <row r="1289" s="2" customFormat="1" ht="24.15" customHeight="1">
      <c r="A1289" s="39"/>
      <c r="B1289" s="40"/>
      <c r="C1289" s="295" t="s">
        <v>2543</v>
      </c>
      <c r="D1289" s="295" t="s">
        <v>1347</v>
      </c>
      <c r="E1289" s="296" t="s">
        <v>2544</v>
      </c>
      <c r="F1289" s="297" t="s">
        <v>2545</v>
      </c>
      <c r="G1289" s="298" t="s">
        <v>355</v>
      </c>
      <c r="H1289" s="299">
        <v>285.233</v>
      </c>
      <c r="I1289" s="300"/>
      <c r="J1289" s="301">
        <f>ROUND(I1289*H1289,2)</f>
        <v>0</v>
      </c>
      <c r="K1289" s="297" t="s">
        <v>1</v>
      </c>
      <c r="L1289" s="302"/>
      <c r="M1289" s="303" t="s">
        <v>1</v>
      </c>
      <c r="N1289" s="304" t="s">
        <v>41</v>
      </c>
      <c r="O1289" s="92"/>
      <c r="P1289" s="238">
        <f>O1289*H1289</f>
        <v>0</v>
      </c>
      <c r="Q1289" s="238">
        <v>0.0066</v>
      </c>
      <c r="R1289" s="238">
        <f>Q1289*H1289</f>
        <v>1.8825377999999999</v>
      </c>
      <c r="S1289" s="238">
        <v>0</v>
      </c>
      <c r="T1289" s="239">
        <f>S1289*H1289</f>
        <v>0</v>
      </c>
      <c r="U1289" s="39"/>
      <c r="V1289" s="39"/>
      <c r="W1289" s="39"/>
      <c r="X1289" s="39"/>
      <c r="Y1289" s="39"/>
      <c r="Z1289" s="39"/>
      <c r="AA1289" s="39"/>
      <c r="AB1289" s="39"/>
      <c r="AC1289" s="39"/>
      <c r="AD1289" s="39"/>
      <c r="AE1289" s="39"/>
      <c r="AR1289" s="240" t="s">
        <v>695</v>
      </c>
      <c r="AT1289" s="240" t="s">
        <v>1347</v>
      </c>
      <c r="AU1289" s="240" t="s">
        <v>86</v>
      </c>
      <c r="AY1289" s="18" t="s">
        <v>350</v>
      </c>
      <c r="BE1289" s="241">
        <f>IF(N1289="základní",J1289,0)</f>
        <v>0</v>
      </c>
      <c r="BF1289" s="241">
        <f>IF(N1289="snížená",J1289,0)</f>
        <v>0</v>
      </c>
      <c r="BG1289" s="241">
        <f>IF(N1289="zákl. přenesená",J1289,0)</f>
        <v>0</v>
      </c>
      <c r="BH1289" s="241">
        <f>IF(N1289="sníž. přenesená",J1289,0)</f>
        <v>0</v>
      </c>
      <c r="BI1289" s="241">
        <f>IF(N1289="nulová",J1289,0)</f>
        <v>0</v>
      </c>
      <c r="BJ1289" s="18" t="s">
        <v>84</v>
      </c>
      <c r="BK1289" s="241">
        <f>ROUND(I1289*H1289,2)</f>
        <v>0</v>
      </c>
      <c r="BL1289" s="18" t="s">
        <v>530</v>
      </c>
      <c r="BM1289" s="240" t="s">
        <v>2546</v>
      </c>
    </row>
    <row r="1290" s="2" customFormat="1">
      <c r="A1290" s="39"/>
      <c r="B1290" s="40"/>
      <c r="C1290" s="41"/>
      <c r="D1290" s="242" t="s">
        <v>359</v>
      </c>
      <c r="E1290" s="41"/>
      <c r="F1290" s="243" t="s">
        <v>2540</v>
      </c>
      <c r="G1290" s="41"/>
      <c r="H1290" s="41"/>
      <c r="I1290" s="244"/>
      <c r="J1290" s="41"/>
      <c r="K1290" s="41"/>
      <c r="L1290" s="45"/>
      <c r="M1290" s="245"/>
      <c r="N1290" s="246"/>
      <c r="O1290" s="92"/>
      <c r="P1290" s="92"/>
      <c r="Q1290" s="92"/>
      <c r="R1290" s="92"/>
      <c r="S1290" s="92"/>
      <c r="T1290" s="93"/>
      <c r="U1290" s="39"/>
      <c r="V1290" s="39"/>
      <c r="W1290" s="39"/>
      <c r="X1290" s="39"/>
      <c r="Y1290" s="39"/>
      <c r="Z1290" s="39"/>
      <c r="AA1290" s="39"/>
      <c r="AB1290" s="39"/>
      <c r="AC1290" s="39"/>
      <c r="AD1290" s="39"/>
      <c r="AE1290" s="39"/>
      <c r="AT1290" s="18" t="s">
        <v>359</v>
      </c>
      <c r="AU1290" s="18" t="s">
        <v>86</v>
      </c>
    </row>
    <row r="1291" s="13" customFormat="1">
      <c r="A1291" s="13"/>
      <c r="B1291" s="247"/>
      <c r="C1291" s="248"/>
      <c r="D1291" s="242" t="s">
        <v>361</v>
      </c>
      <c r="E1291" s="249" t="s">
        <v>1</v>
      </c>
      <c r="F1291" s="250" t="s">
        <v>2547</v>
      </c>
      <c r="G1291" s="248"/>
      <c r="H1291" s="251">
        <v>271.64999999999998</v>
      </c>
      <c r="I1291" s="252"/>
      <c r="J1291" s="248"/>
      <c r="K1291" s="248"/>
      <c r="L1291" s="253"/>
      <c r="M1291" s="254"/>
      <c r="N1291" s="255"/>
      <c r="O1291" s="255"/>
      <c r="P1291" s="255"/>
      <c r="Q1291" s="255"/>
      <c r="R1291" s="255"/>
      <c r="S1291" s="255"/>
      <c r="T1291" s="256"/>
      <c r="U1291" s="13"/>
      <c r="V1291" s="13"/>
      <c r="W1291" s="13"/>
      <c r="X1291" s="13"/>
      <c r="Y1291" s="13"/>
      <c r="Z1291" s="13"/>
      <c r="AA1291" s="13"/>
      <c r="AB1291" s="13"/>
      <c r="AC1291" s="13"/>
      <c r="AD1291" s="13"/>
      <c r="AE1291" s="13"/>
      <c r="AT1291" s="257" t="s">
        <v>361</v>
      </c>
      <c r="AU1291" s="257" t="s">
        <v>86</v>
      </c>
      <c r="AV1291" s="13" t="s">
        <v>86</v>
      </c>
      <c r="AW1291" s="13" t="s">
        <v>32</v>
      </c>
      <c r="AX1291" s="13" t="s">
        <v>84</v>
      </c>
      <c r="AY1291" s="257" t="s">
        <v>350</v>
      </c>
    </row>
    <row r="1292" s="13" customFormat="1">
      <c r="A1292" s="13"/>
      <c r="B1292" s="247"/>
      <c r="C1292" s="248"/>
      <c r="D1292" s="242" t="s">
        <v>361</v>
      </c>
      <c r="E1292" s="248"/>
      <c r="F1292" s="250" t="s">
        <v>2548</v>
      </c>
      <c r="G1292" s="248"/>
      <c r="H1292" s="251">
        <v>285.233</v>
      </c>
      <c r="I1292" s="252"/>
      <c r="J1292" s="248"/>
      <c r="K1292" s="248"/>
      <c r="L1292" s="253"/>
      <c r="M1292" s="254"/>
      <c r="N1292" s="255"/>
      <c r="O1292" s="255"/>
      <c r="P1292" s="255"/>
      <c r="Q1292" s="255"/>
      <c r="R1292" s="255"/>
      <c r="S1292" s="255"/>
      <c r="T1292" s="256"/>
      <c r="U1292" s="13"/>
      <c r="V1292" s="13"/>
      <c r="W1292" s="13"/>
      <c r="X1292" s="13"/>
      <c r="Y1292" s="13"/>
      <c r="Z1292" s="13"/>
      <c r="AA1292" s="13"/>
      <c r="AB1292" s="13"/>
      <c r="AC1292" s="13"/>
      <c r="AD1292" s="13"/>
      <c r="AE1292" s="13"/>
      <c r="AT1292" s="257" t="s">
        <v>361</v>
      </c>
      <c r="AU1292" s="257" t="s">
        <v>86</v>
      </c>
      <c r="AV1292" s="13" t="s">
        <v>86</v>
      </c>
      <c r="AW1292" s="13" t="s">
        <v>4</v>
      </c>
      <c r="AX1292" s="13" t="s">
        <v>84</v>
      </c>
      <c r="AY1292" s="257" t="s">
        <v>350</v>
      </c>
    </row>
    <row r="1293" s="2" customFormat="1" ht="37.8" customHeight="1">
      <c r="A1293" s="39"/>
      <c r="B1293" s="40"/>
      <c r="C1293" s="229" t="s">
        <v>2549</v>
      </c>
      <c r="D1293" s="229" t="s">
        <v>352</v>
      </c>
      <c r="E1293" s="230" t="s">
        <v>2550</v>
      </c>
      <c r="F1293" s="231" t="s">
        <v>2551</v>
      </c>
      <c r="G1293" s="232" t="s">
        <v>355</v>
      </c>
      <c r="H1293" s="233">
        <v>382.14499999999998</v>
      </c>
      <c r="I1293" s="234"/>
      <c r="J1293" s="235">
        <f>ROUND(I1293*H1293,2)</f>
        <v>0</v>
      </c>
      <c r="K1293" s="231" t="s">
        <v>356</v>
      </c>
      <c r="L1293" s="45"/>
      <c r="M1293" s="236" t="s">
        <v>1</v>
      </c>
      <c r="N1293" s="237" t="s">
        <v>41</v>
      </c>
      <c r="O1293" s="92"/>
      <c r="P1293" s="238">
        <f>O1293*H1293</f>
        <v>0</v>
      </c>
      <c r="Q1293" s="238">
        <v>0.0060299999999999998</v>
      </c>
      <c r="R1293" s="238">
        <f>Q1293*H1293</f>
        <v>2.30433435</v>
      </c>
      <c r="S1293" s="238">
        <v>0</v>
      </c>
      <c r="T1293" s="239">
        <f>S1293*H1293</f>
        <v>0</v>
      </c>
      <c r="U1293" s="39"/>
      <c r="V1293" s="39"/>
      <c r="W1293" s="39"/>
      <c r="X1293" s="39"/>
      <c r="Y1293" s="39"/>
      <c r="Z1293" s="39"/>
      <c r="AA1293" s="39"/>
      <c r="AB1293" s="39"/>
      <c r="AC1293" s="39"/>
      <c r="AD1293" s="39"/>
      <c r="AE1293" s="39"/>
      <c r="AR1293" s="240" t="s">
        <v>530</v>
      </c>
      <c r="AT1293" s="240" t="s">
        <v>352</v>
      </c>
      <c r="AU1293" s="240" t="s">
        <v>86</v>
      </c>
      <c r="AY1293" s="18" t="s">
        <v>350</v>
      </c>
      <c r="BE1293" s="241">
        <f>IF(N1293="základní",J1293,0)</f>
        <v>0</v>
      </c>
      <c r="BF1293" s="241">
        <f>IF(N1293="snížená",J1293,0)</f>
        <v>0</v>
      </c>
      <c r="BG1293" s="241">
        <f>IF(N1293="zákl. přenesená",J1293,0)</f>
        <v>0</v>
      </c>
      <c r="BH1293" s="241">
        <f>IF(N1293="sníž. přenesená",J1293,0)</f>
        <v>0</v>
      </c>
      <c r="BI1293" s="241">
        <f>IF(N1293="nulová",J1293,0)</f>
        <v>0</v>
      </c>
      <c r="BJ1293" s="18" t="s">
        <v>84</v>
      </c>
      <c r="BK1293" s="241">
        <f>ROUND(I1293*H1293,2)</f>
        <v>0</v>
      </c>
      <c r="BL1293" s="18" t="s">
        <v>530</v>
      </c>
      <c r="BM1293" s="240" t="s">
        <v>2552</v>
      </c>
    </row>
    <row r="1294" s="2" customFormat="1">
      <c r="A1294" s="39"/>
      <c r="B1294" s="40"/>
      <c r="C1294" s="41"/>
      <c r="D1294" s="242" t="s">
        <v>359</v>
      </c>
      <c r="E1294" s="41"/>
      <c r="F1294" s="243" t="s">
        <v>2553</v>
      </c>
      <c r="G1294" s="41"/>
      <c r="H1294" s="41"/>
      <c r="I1294" s="244"/>
      <c r="J1294" s="41"/>
      <c r="K1294" s="41"/>
      <c r="L1294" s="45"/>
      <c r="M1294" s="245"/>
      <c r="N1294" s="246"/>
      <c r="O1294" s="92"/>
      <c r="P1294" s="92"/>
      <c r="Q1294" s="92"/>
      <c r="R1294" s="92"/>
      <c r="S1294" s="92"/>
      <c r="T1294" s="93"/>
      <c r="U1294" s="39"/>
      <c r="V1294" s="39"/>
      <c r="W1294" s="39"/>
      <c r="X1294" s="39"/>
      <c r="Y1294" s="39"/>
      <c r="Z1294" s="39"/>
      <c r="AA1294" s="39"/>
      <c r="AB1294" s="39"/>
      <c r="AC1294" s="39"/>
      <c r="AD1294" s="39"/>
      <c r="AE1294" s="39"/>
      <c r="AT1294" s="18" t="s">
        <v>359</v>
      </c>
      <c r="AU1294" s="18" t="s">
        <v>86</v>
      </c>
    </row>
    <row r="1295" s="13" customFormat="1">
      <c r="A1295" s="13"/>
      <c r="B1295" s="247"/>
      <c r="C1295" s="248"/>
      <c r="D1295" s="242" t="s">
        <v>361</v>
      </c>
      <c r="E1295" s="249" t="s">
        <v>1167</v>
      </c>
      <c r="F1295" s="250" t="s">
        <v>2554</v>
      </c>
      <c r="G1295" s="248"/>
      <c r="H1295" s="251">
        <v>382.14499999999998</v>
      </c>
      <c r="I1295" s="252"/>
      <c r="J1295" s="248"/>
      <c r="K1295" s="248"/>
      <c r="L1295" s="253"/>
      <c r="M1295" s="254"/>
      <c r="N1295" s="255"/>
      <c r="O1295" s="255"/>
      <c r="P1295" s="255"/>
      <c r="Q1295" s="255"/>
      <c r="R1295" s="255"/>
      <c r="S1295" s="255"/>
      <c r="T1295" s="256"/>
      <c r="U1295" s="13"/>
      <c r="V1295" s="13"/>
      <c r="W1295" s="13"/>
      <c r="X1295" s="13"/>
      <c r="Y1295" s="13"/>
      <c r="Z1295" s="13"/>
      <c r="AA1295" s="13"/>
      <c r="AB1295" s="13"/>
      <c r="AC1295" s="13"/>
      <c r="AD1295" s="13"/>
      <c r="AE1295" s="13"/>
      <c r="AT1295" s="257" t="s">
        <v>361</v>
      </c>
      <c r="AU1295" s="257" t="s">
        <v>86</v>
      </c>
      <c r="AV1295" s="13" t="s">
        <v>86</v>
      </c>
      <c r="AW1295" s="13" t="s">
        <v>32</v>
      </c>
      <c r="AX1295" s="13" t="s">
        <v>84</v>
      </c>
      <c r="AY1295" s="257" t="s">
        <v>350</v>
      </c>
    </row>
    <row r="1296" s="2" customFormat="1" ht="24.15" customHeight="1">
      <c r="A1296" s="39"/>
      <c r="B1296" s="40"/>
      <c r="C1296" s="295" t="s">
        <v>2555</v>
      </c>
      <c r="D1296" s="295" t="s">
        <v>1347</v>
      </c>
      <c r="E1296" s="296" t="s">
        <v>2517</v>
      </c>
      <c r="F1296" s="297" t="s">
        <v>2518</v>
      </c>
      <c r="G1296" s="298" t="s">
        <v>355</v>
      </c>
      <c r="H1296" s="299">
        <v>401.25200000000001</v>
      </c>
      <c r="I1296" s="300"/>
      <c r="J1296" s="301">
        <f>ROUND(I1296*H1296,2)</f>
        <v>0</v>
      </c>
      <c r="K1296" s="297" t="s">
        <v>356</v>
      </c>
      <c r="L1296" s="302"/>
      <c r="M1296" s="303" t="s">
        <v>1</v>
      </c>
      <c r="N1296" s="304" t="s">
        <v>41</v>
      </c>
      <c r="O1296" s="92"/>
      <c r="P1296" s="238">
        <f>O1296*H1296</f>
        <v>0</v>
      </c>
      <c r="Q1296" s="238">
        <v>0.00029999999999999997</v>
      </c>
      <c r="R1296" s="238">
        <f>Q1296*H1296</f>
        <v>0.12037559999999999</v>
      </c>
      <c r="S1296" s="238">
        <v>0</v>
      </c>
      <c r="T1296" s="239">
        <f>S1296*H1296</f>
        <v>0</v>
      </c>
      <c r="U1296" s="39"/>
      <c r="V1296" s="39"/>
      <c r="W1296" s="39"/>
      <c r="X1296" s="39"/>
      <c r="Y1296" s="39"/>
      <c r="Z1296" s="39"/>
      <c r="AA1296" s="39"/>
      <c r="AB1296" s="39"/>
      <c r="AC1296" s="39"/>
      <c r="AD1296" s="39"/>
      <c r="AE1296" s="39"/>
      <c r="AR1296" s="240" t="s">
        <v>695</v>
      </c>
      <c r="AT1296" s="240" t="s">
        <v>1347</v>
      </c>
      <c r="AU1296" s="240" t="s">
        <v>86</v>
      </c>
      <c r="AY1296" s="18" t="s">
        <v>350</v>
      </c>
      <c r="BE1296" s="241">
        <f>IF(N1296="základní",J1296,0)</f>
        <v>0</v>
      </c>
      <c r="BF1296" s="241">
        <f>IF(N1296="snížená",J1296,0)</f>
        <v>0</v>
      </c>
      <c r="BG1296" s="241">
        <f>IF(N1296="zákl. přenesená",J1296,0)</f>
        <v>0</v>
      </c>
      <c r="BH1296" s="241">
        <f>IF(N1296="sníž. přenesená",J1296,0)</f>
        <v>0</v>
      </c>
      <c r="BI1296" s="241">
        <f>IF(N1296="nulová",J1296,0)</f>
        <v>0</v>
      </c>
      <c r="BJ1296" s="18" t="s">
        <v>84</v>
      </c>
      <c r="BK1296" s="241">
        <f>ROUND(I1296*H1296,2)</f>
        <v>0</v>
      </c>
      <c r="BL1296" s="18" t="s">
        <v>530</v>
      </c>
      <c r="BM1296" s="240" t="s">
        <v>2556</v>
      </c>
    </row>
    <row r="1297" s="2" customFormat="1">
      <c r="A1297" s="39"/>
      <c r="B1297" s="40"/>
      <c r="C1297" s="41"/>
      <c r="D1297" s="242" t="s">
        <v>359</v>
      </c>
      <c r="E1297" s="41"/>
      <c r="F1297" s="243" t="s">
        <v>2518</v>
      </c>
      <c r="G1297" s="41"/>
      <c r="H1297" s="41"/>
      <c r="I1297" s="244"/>
      <c r="J1297" s="41"/>
      <c r="K1297" s="41"/>
      <c r="L1297" s="45"/>
      <c r="M1297" s="245"/>
      <c r="N1297" s="246"/>
      <c r="O1297" s="92"/>
      <c r="P1297" s="92"/>
      <c r="Q1297" s="92"/>
      <c r="R1297" s="92"/>
      <c r="S1297" s="92"/>
      <c r="T1297" s="93"/>
      <c r="U1297" s="39"/>
      <c r="V1297" s="39"/>
      <c r="W1297" s="39"/>
      <c r="X1297" s="39"/>
      <c r="Y1297" s="39"/>
      <c r="Z1297" s="39"/>
      <c r="AA1297" s="39"/>
      <c r="AB1297" s="39"/>
      <c r="AC1297" s="39"/>
      <c r="AD1297" s="39"/>
      <c r="AE1297" s="39"/>
      <c r="AT1297" s="18" t="s">
        <v>359</v>
      </c>
      <c r="AU1297" s="18" t="s">
        <v>86</v>
      </c>
    </row>
    <row r="1298" s="13" customFormat="1">
      <c r="A1298" s="13"/>
      <c r="B1298" s="247"/>
      <c r="C1298" s="248"/>
      <c r="D1298" s="242" t="s">
        <v>361</v>
      </c>
      <c r="E1298" s="248"/>
      <c r="F1298" s="250" t="s">
        <v>2557</v>
      </c>
      <c r="G1298" s="248"/>
      <c r="H1298" s="251">
        <v>401.25200000000001</v>
      </c>
      <c r="I1298" s="252"/>
      <c r="J1298" s="248"/>
      <c r="K1298" s="248"/>
      <c r="L1298" s="253"/>
      <c r="M1298" s="254"/>
      <c r="N1298" s="255"/>
      <c r="O1298" s="255"/>
      <c r="P1298" s="255"/>
      <c r="Q1298" s="255"/>
      <c r="R1298" s="255"/>
      <c r="S1298" s="255"/>
      <c r="T1298" s="256"/>
      <c r="U1298" s="13"/>
      <c r="V1298" s="13"/>
      <c r="W1298" s="13"/>
      <c r="X1298" s="13"/>
      <c r="Y1298" s="13"/>
      <c r="Z1298" s="13"/>
      <c r="AA1298" s="13"/>
      <c r="AB1298" s="13"/>
      <c r="AC1298" s="13"/>
      <c r="AD1298" s="13"/>
      <c r="AE1298" s="13"/>
      <c r="AT1298" s="257" t="s">
        <v>361</v>
      </c>
      <c r="AU1298" s="257" t="s">
        <v>86</v>
      </c>
      <c r="AV1298" s="13" t="s">
        <v>86</v>
      </c>
      <c r="AW1298" s="13" t="s">
        <v>4</v>
      </c>
      <c r="AX1298" s="13" t="s">
        <v>84</v>
      </c>
      <c r="AY1298" s="257" t="s">
        <v>350</v>
      </c>
    </row>
    <row r="1299" s="2" customFormat="1" ht="24.15" customHeight="1">
      <c r="A1299" s="39"/>
      <c r="B1299" s="40"/>
      <c r="C1299" s="229" t="s">
        <v>2558</v>
      </c>
      <c r="D1299" s="229" t="s">
        <v>352</v>
      </c>
      <c r="E1299" s="230" t="s">
        <v>2559</v>
      </c>
      <c r="F1299" s="231" t="s">
        <v>2560</v>
      </c>
      <c r="G1299" s="232" t="s">
        <v>355</v>
      </c>
      <c r="H1299" s="233">
        <v>2070.6869999999999</v>
      </c>
      <c r="I1299" s="234"/>
      <c r="J1299" s="235">
        <f>ROUND(I1299*H1299,2)</f>
        <v>0</v>
      </c>
      <c r="K1299" s="231" t="s">
        <v>356</v>
      </c>
      <c r="L1299" s="45"/>
      <c r="M1299" s="236" t="s">
        <v>1</v>
      </c>
      <c r="N1299" s="237" t="s">
        <v>41</v>
      </c>
      <c r="O1299" s="92"/>
      <c r="P1299" s="238">
        <f>O1299*H1299</f>
        <v>0</v>
      </c>
      <c r="Q1299" s="238">
        <v>0</v>
      </c>
      <c r="R1299" s="238">
        <f>Q1299*H1299</f>
        <v>0</v>
      </c>
      <c r="S1299" s="238">
        <v>0</v>
      </c>
      <c r="T1299" s="239">
        <f>S1299*H1299</f>
        <v>0</v>
      </c>
      <c r="U1299" s="39"/>
      <c r="V1299" s="39"/>
      <c r="W1299" s="39"/>
      <c r="X1299" s="39"/>
      <c r="Y1299" s="39"/>
      <c r="Z1299" s="39"/>
      <c r="AA1299" s="39"/>
      <c r="AB1299" s="39"/>
      <c r="AC1299" s="39"/>
      <c r="AD1299" s="39"/>
      <c r="AE1299" s="39"/>
      <c r="AR1299" s="240" t="s">
        <v>530</v>
      </c>
      <c r="AT1299" s="240" t="s">
        <v>352</v>
      </c>
      <c r="AU1299" s="240" t="s">
        <v>86</v>
      </c>
      <c r="AY1299" s="18" t="s">
        <v>350</v>
      </c>
      <c r="BE1299" s="241">
        <f>IF(N1299="základní",J1299,0)</f>
        <v>0</v>
      </c>
      <c r="BF1299" s="241">
        <f>IF(N1299="snížená",J1299,0)</f>
        <v>0</v>
      </c>
      <c r="BG1299" s="241">
        <f>IF(N1299="zákl. přenesená",J1299,0)</f>
        <v>0</v>
      </c>
      <c r="BH1299" s="241">
        <f>IF(N1299="sníž. přenesená",J1299,0)</f>
        <v>0</v>
      </c>
      <c r="BI1299" s="241">
        <f>IF(N1299="nulová",J1299,0)</f>
        <v>0</v>
      </c>
      <c r="BJ1299" s="18" t="s">
        <v>84</v>
      </c>
      <c r="BK1299" s="241">
        <f>ROUND(I1299*H1299,2)</f>
        <v>0</v>
      </c>
      <c r="BL1299" s="18" t="s">
        <v>530</v>
      </c>
      <c r="BM1299" s="240" t="s">
        <v>2561</v>
      </c>
    </row>
    <row r="1300" s="2" customFormat="1">
      <c r="A1300" s="39"/>
      <c r="B1300" s="40"/>
      <c r="C1300" s="41"/>
      <c r="D1300" s="242" t="s">
        <v>359</v>
      </c>
      <c r="E1300" s="41"/>
      <c r="F1300" s="243" t="s">
        <v>2562</v>
      </c>
      <c r="G1300" s="41"/>
      <c r="H1300" s="41"/>
      <c r="I1300" s="244"/>
      <c r="J1300" s="41"/>
      <c r="K1300" s="41"/>
      <c r="L1300" s="45"/>
      <c r="M1300" s="245"/>
      <c r="N1300" s="246"/>
      <c r="O1300" s="92"/>
      <c r="P1300" s="92"/>
      <c r="Q1300" s="92"/>
      <c r="R1300" s="92"/>
      <c r="S1300" s="92"/>
      <c r="T1300" s="93"/>
      <c r="U1300" s="39"/>
      <c r="V1300" s="39"/>
      <c r="W1300" s="39"/>
      <c r="X1300" s="39"/>
      <c r="Y1300" s="39"/>
      <c r="Z1300" s="39"/>
      <c r="AA1300" s="39"/>
      <c r="AB1300" s="39"/>
      <c r="AC1300" s="39"/>
      <c r="AD1300" s="39"/>
      <c r="AE1300" s="39"/>
      <c r="AT1300" s="18" t="s">
        <v>359</v>
      </c>
      <c r="AU1300" s="18" t="s">
        <v>86</v>
      </c>
    </row>
    <row r="1301" s="13" customFormat="1">
      <c r="A1301" s="13"/>
      <c r="B1301" s="247"/>
      <c r="C1301" s="248"/>
      <c r="D1301" s="242" t="s">
        <v>361</v>
      </c>
      <c r="E1301" s="249" t="s">
        <v>1</v>
      </c>
      <c r="F1301" s="250" t="s">
        <v>2563</v>
      </c>
      <c r="G1301" s="248"/>
      <c r="H1301" s="251">
        <v>599.447</v>
      </c>
      <c r="I1301" s="252"/>
      <c r="J1301" s="248"/>
      <c r="K1301" s="248"/>
      <c r="L1301" s="253"/>
      <c r="M1301" s="254"/>
      <c r="N1301" s="255"/>
      <c r="O1301" s="255"/>
      <c r="P1301" s="255"/>
      <c r="Q1301" s="255"/>
      <c r="R1301" s="255"/>
      <c r="S1301" s="255"/>
      <c r="T1301" s="256"/>
      <c r="U1301" s="13"/>
      <c r="V1301" s="13"/>
      <c r="W1301" s="13"/>
      <c r="X1301" s="13"/>
      <c r="Y1301" s="13"/>
      <c r="Z1301" s="13"/>
      <c r="AA1301" s="13"/>
      <c r="AB1301" s="13"/>
      <c r="AC1301" s="13"/>
      <c r="AD1301" s="13"/>
      <c r="AE1301" s="13"/>
      <c r="AT1301" s="257" t="s">
        <v>361</v>
      </c>
      <c r="AU1301" s="257" t="s">
        <v>86</v>
      </c>
      <c r="AV1301" s="13" t="s">
        <v>86</v>
      </c>
      <c r="AW1301" s="13" t="s">
        <v>32</v>
      </c>
      <c r="AX1301" s="13" t="s">
        <v>76</v>
      </c>
      <c r="AY1301" s="257" t="s">
        <v>350</v>
      </c>
    </row>
    <row r="1302" s="13" customFormat="1">
      <c r="A1302" s="13"/>
      <c r="B1302" s="247"/>
      <c r="C1302" s="248"/>
      <c r="D1302" s="242" t="s">
        <v>361</v>
      </c>
      <c r="E1302" s="249" t="s">
        <v>1</v>
      </c>
      <c r="F1302" s="250" t="s">
        <v>2564</v>
      </c>
      <c r="G1302" s="248"/>
      <c r="H1302" s="251">
        <v>34.549999999999997</v>
      </c>
      <c r="I1302" s="252"/>
      <c r="J1302" s="248"/>
      <c r="K1302" s="248"/>
      <c r="L1302" s="253"/>
      <c r="M1302" s="254"/>
      <c r="N1302" s="255"/>
      <c r="O1302" s="255"/>
      <c r="P1302" s="255"/>
      <c r="Q1302" s="255"/>
      <c r="R1302" s="255"/>
      <c r="S1302" s="255"/>
      <c r="T1302" s="256"/>
      <c r="U1302" s="13"/>
      <c r="V1302" s="13"/>
      <c r="W1302" s="13"/>
      <c r="X1302" s="13"/>
      <c r="Y1302" s="13"/>
      <c r="Z1302" s="13"/>
      <c r="AA1302" s="13"/>
      <c r="AB1302" s="13"/>
      <c r="AC1302" s="13"/>
      <c r="AD1302" s="13"/>
      <c r="AE1302" s="13"/>
      <c r="AT1302" s="257" t="s">
        <v>361</v>
      </c>
      <c r="AU1302" s="257" t="s">
        <v>86</v>
      </c>
      <c r="AV1302" s="13" t="s">
        <v>86</v>
      </c>
      <c r="AW1302" s="13" t="s">
        <v>32</v>
      </c>
      <c r="AX1302" s="13" t="s">
        <v>76</v>
      </c>
      <c r="AY1302" s="257" t="s">
        <v>350</v>
      </c>
    </row>
    <row r="1303" s="16" customFormat="1">
      <c r="A1303" s="16"/>
      <c r="B1303" s="279"/>
      <c r="C1303" s="280"/>
      <c r="D1303" s="242" t="s">
        <v>361</v>
      </c>
      <c r="E1303" s="281" t="s">
        <v>161</v>
      </c>
      <c r="F1303" s="282" t="s">
        <v>755</v>
      </c>
      <c r="G1303" s="280"/>
      <c r="H1303" s="283">
        <v>633.99699999999996</v>
      </c>
      <c r="I1303" s="284"/>
      <c r="J1303" s="280"/>
      <c r="K1303" s="280"/>
      <c r="L1303" s="285"/>
      <c r="M1303" s="286"/>
      <c r="N1303" s="287"/>
      <c r="O1303" s="287"/>
      <c r="P1303" s="287"/>
      <c r="Q1303" s="287"/>
      <c r="R1303" s="287"/>
      <c r="S1303" s="287"/>
      <c r="T1303" s="288"/>
      <c r="U1303" s="16"/>
      <c r="V1303" s="16"/>
      <c r="W1303" s="16"/>
      <c r="X1303" s="16"/>
      <c r="Y1303" s="16"/>
      <c r="Z1303" s="16"/>
      <c r="AA1303" s="16"/>
      <c r="AB1303" s="16"/>
      <c r="AC1303" s="16"/>
      <c r="AD1303" s="16"/>
      <c r="AE1303" s="16"/>
      <c r="AT1303" s="289" t="s">
        <v>361</v>
      </c>
      <c r="AU1303" s="289" t="s">
        <v>86</v>
      </c>
      <c r="AV1303" s="16" t="s">
        <v>371</v>
      </c>
      <c r="AW1303" s="16" t="s">
        <v>32</v>
      </c>
      <c r="AX1303" s="16" t="s">
        <v>76</v>
      </c>
      <c r="AY1303" s="289" t="s">
        <v>350</v>
      </c>
    </row>
    <row r="1304" s="13" customFormat="1">
      <c r="A1304" s="13"/>
      <c r="B1304" s="247"/>
      <c r="C1304" s="248"/>
      <c r="D1304" s="242" t="s">
        <v>361</v>
      </c>
      <c r="E1304" s="249" t="s">
        <v>1</v>
      </c>
      <c r="F1304" s="250" t="s">
        <v>2272</v>
      </c>
      <c r="G1304" s="248"/>
      <c r="H1304" s="251">
        <v>110.54000000000001</v>
      </c>
      <c r="I1304" s="252"/>
      <c r="J1304" s="248"/>
      <c r="K1304" s="248"/>
      <c r="L1304" s="253"/>
      <c r="M1304" s="254"/>
      <c r="N1304" s="255"/>
      <c r="O1304" s="255"/>
      <c r="P1304" s="255"/>
      <c r="Q1304" s="255"/>
      <c r="R1304" s="255"/>
      <c r="S1304" s="255"/>
      <c r="T1304" s="256"/>
      <c r="U1304" s="13"/>
      <c r="V1304" s="13"/>
      <c r="W1304" s="13"/>
      <c r="X1304" s="13"/>
      <c r="Y1304" s="13"/>
      <c r="Z1304" s="13"/>
      <c r="AA1304" s="13"/>
      <c r="AB1304" s="13"/>
      <c r="AC1304" s="13"/>
      <c r="AD1304" s="13"/>
      <c r="AE1304" s="13"/>
      <c r="AT1304" s="257" t="s">
        <v>361</v>
      </c>
      <c r="AU1304" s="257" t="s">
        <v>86</v>
      </c>
      <c r="AV1304" s="13" t="s">
        <v>86</v>
      </c>
      <c r="AW1304" s="13" t="s">
        <v>32</v>
      </c>
      <c r="AX1304" s="13" t="s">
        <v>76</v>
      </c>
      <c r="AY1304" s="257" t="s">
        <v>350</v>
      </c>
    </row>
    <row r="1305" s="13" customFormat="1">
      <c r="A1305" s="13"/>
      <c r="B1305" s="247"/>
      <c r="C1305" s="248"/>
      <c r="D1305" s="242" t="s">
        <v>361</v>
      </c>
      <c r="E1305" s="249" t="s">
        <v>1</v>
      </c>
      <c r="F1305" s="250" t="s">
        <v>2273</v>
      </c>
      <c r="G1305" s="248"/>
      <c r="H1305" s="251">
        <v>529.01999999999998</v>
      </c>
      <c r="I1305" s="252"/>
      <c r="J1305" s="248"/>
      <c r="K1305" s="248"/>
      <c r="L1305" s="253"/>
      <c r="M1305" s="254"/>
      <c r="N1305" s="255"/>
      <c r="O1305" s="255"/>
      <c r="P1305" s="255"/>
      <c r="Q1305" s="255"/>
      <c r="R1305" s="255"/>
      <c r="S1305" s="255"/>
      <c r="T1305" s="256"/>
      <c r="U1305" s="13"/>
      <c r="V1305" s="13"/>
      <c r="W1305" s="13"/>
      <c r="X1305" s="13"/>
      <c r="Y1305" s="13"/>
      <c r="Z1305" s="13"/>
      <c r="AA1305" s="13"/>
      <c r="AB1305" s="13"/>
      <c r="AC1305" s="13"/>
      <c r="AD1305" s="13"/>
      <c r="AE1305" s="13"/>
      <c r="AT1305" s="257" t="s">
        <v>361</v>
      </c>
      <c r="AU1305" s="257" t="s">
        <v>86</v>
      </c>
      <c r="AV1305" s="13" t="s">
        <v>86</v>
      </c>
      <c r="AW1305" s="13" t="s">
        <v>32</v>
      </c>
      <c r="AX1305" s="13" t="s">
        <v>76</v>
      </c>
      <c r="AY1305" s="257" t="s">
        <v>350</v>
      </c>
    </row>
    <row r="1306" s="13" customFormat="1">
      <c r="A1306" s="13"/>
      <c r="B1306" s="247"/>
      <c r="C1306" s="248"/>
      <c r="D1306" s="242" t="s">
        <v>361</v>
      </c>
      <c r="E1306" s="249" t="s">
        <v>1</v>
      </c>
      <c r="F1306" s="250" t="s">
        <v>2065</v>
      </c>
      <c r="G1306" s="248"/>
      <c r="H1306" s="251">
        <v>138.16</v>
      </c>
      <c r="I1306" s="252"/>
      <c r="J1306" s="248"/>
      <c r="K1306" s="248"/>
      <c r="L1306" s="253"/>
      <c r="M1306" s="254"/>
      <c r="N1306" s="255"/>
      <c r="O1306" s="255"/>
      <c r="P1306" s="255"/>
      <c r="Q1306" s="255"/>
      <c r="R1306" s="255"/>
      <c r="S1306" s="255"/>
      <c r="T1306" s="256"/>
      <c r="U1306" s="13"/>
      <c r="V1306" s="13"/>
      <c r="W1306" s="13"/>
      <c r="X1306" s="13"/>
      <c r="Y1306" s="13"/>
      <c r="Z1306" s="13"/>
      <c r="AA1306" s="13"/>
      <c r="AB1306" s="13"/>
      <c r="AC1306" s="13"/>
      <c r="AD1306" s="13"/>
      <c r="AE1306" s="13"/>
      <c r="AT1306" s="257" t="s">
        <v>361</v>
      </c>
      <c r="AU1306" s="257" t="s">
        <v>86</v>
      </c>
      <c r="AV1306" s="13" t="s">
        <v>86</v>
      </c>
      <c r="AW1306" s="13" t="s">
        <v>32</v>
      </c>
      <c r="AX1306" s="13" t="s">
        <v>76</v>
      </c>
      <c r="AY1306" s="257" t="s">
        <v>350</v>
      </c>
    </row>
    <row r="1307" s="13" customFormat="1">
      <c r="A1307" s="13"/>
      <c r="B1307" s="247"/>
      <c r="C1307" s="248"/>
      <c r="D1307" s="242" t="s">
        <v>361</v>
      </c>
      <c r="E1307" s="249" t="s">
        <v>1</v>
      </c>
      <c r="F1307" s="250" t="s">
        <v>2274</v>
      </c>
      <c r="G1307" s="248"/>
      <c r="H1307" s="251">
        <v>53.219999999999999</v>
      </c>
      <c r="I1307" s="252"/>
      <c r="J1307" s="248"/>
      <c r="K1307" s="248"/>
      <c r="L1307" s="253"/>
      <c r="M1307" s="254"/>
      <c r="N1307" s="255"/>
      <c r="O1307" s="255"/>
      <c r="P1307" s="255"/>
      <c r="Q1307" s="255"/>
      <c r="R1307" s="255"/>
      <c r="S1307" s="255"/>
      <c r="T1307" s="256"/>
      <c r="U1307" s="13"/>
      <c r="V1307" s="13"/>
      <c r="W1307" s="13"/>
      <c r="X1307" s="13"/>
      <c r="Y1307" s="13"/>
      <c r="Z1307" s="13"/>
      <c r="AA1307" s="13"/>
      <c r="AB1307" s="13"/>
      <c r="AC1307" s="13"/>
      <c r="AD1307" s="13"/>
      <c r="AE1307" s="13"/>
      <c r="AT1307" s="257" t="s">
        <v>361</v>
      </c>
      <c r="AU1307" s="257" t="s">
        <v>86</v>
      </c>
      <c r="AV1307" s="13" t="s">
        <v>86</v>
      </c>
      <c r="AW1307" s="13" t="s">
        <v>32</v>
      </c>
      <c r="AX1307" s="13" t="s">
        <v>76</v>
      </c>
      <c r="AY1307" s="257" t="s">
        <v>350</v>
      </c>
    </row>
    <row r="1308" s="13" customFormat="1">
      <c r="A1308" s="13"/>
      <c r="B1308" s="247"/>
      <c r="C1308" s="248"/>
      <c r="D1308" s="242" t="s">
        <v>361</v>
      </c>
      <c r="E1308" s="249" t="s">
        <v>1</v>
      </c>
      <c r="F1308" s="250" t="s">
        <v>2349</v>
      </c>
      <c r="G1308" s="248"/>
      <c r="H1308" s="251">
        <v>29.52</v>
      </c>
      <c r="I1308" s="252"/>
      <c r="J1308" s="248"/>
      <c r="K1308" s="248"/>
      <c r="L1308" s="253"/>
      <c r="M1308" s="254"/>
      <c r="N1308" s="255"/>
      <c r="O1308" s="255"/>
      <c r="P1308" s="255"/>
      <c r="Q1308" s="255"/>
      <c r="R1308" s="255"/>
      <c r="S1308" s="255"/>
      <c r="T1308" s="256"/>
      <c r="U1308" s="13"/>
      <c r="V1308" s="13"/>
      <c r="W1308" s="13"/>
      <c r="X1308" s="13"/>
      <c r="Y1308" s="13"/>
      <c r="Z1308" s="13"/>
      <c r="AA1308" s="13"/>
      <c r="AB1308" s="13"/>
      <c r="AC1308" s="13"/>
      <c r="AD1308" s="13"/>
      <c r="AE1308" s="13"/>
      <c r="AT1308" s="257" t="s">
        <v>361</v>
      </c>
      <c r="AU1308" s="257" t="s">
        <v>86</v>
      </c>
      <c r="AV1308" s="13" t="s">
        <v>86</v>
      </c>
      <c r="AW1308" s="13" t="s">
        <v>32</v>
      </c>
      <c r="AX1308" s="13" t="s">
        <v>76</v>
      </c>
      <c r="AY1308" s="257" t="s">
        <v>350</v>
      </c>
    </row>
    <row r="1309" s="13" customFormat="1">
      <c r="A1309" s="13"/>
      <c r="B1309" s="247"/>
      <c r="C1309" s="248"/>
      <c r="D1309" s="242" t="s">
        <v>361</v>
      </c>
      <c r="E1309" s="249" t="s">
        <v>1</v>
      </c>
      <c r="F1309" s="250" t="s">
        <v>2350</v>
      </c>
      <c r="G1309" s="248"/>
      <c r="H1309" s="251">
        <v>24.579999999999998</v>
      </c>
      <c r="I1309" s="252"/>
      <c r="J1309" s="248"/>
      <c r="K1309" s="248"/>
      <c r="L1309" s="253"/>
      <c r="M1309" s="254"/>
      <c r="N1309" s="255"/>
      <c r="O1309" s="255"/>
      <c r="P1309" s="255"/>
      <c r="Q1309" s="255"/>
      <c r="R1309" s="255"/>
      <c r="S1309" s="255"/>
      <c r="T1309" s="256"/>
      <c r="U1309" s="13"/>
      <c r="V1309" s="13"/>
      <c r="W1309" s="13"/>
      <c r="X1309" s="13"/>
      <c r="Y1309" s="13"/>
      <c r="Z1309" s="13"/>
      <c r="AA1309" s="13"/>
      <c r="AB1309" s="13"/>
      <c r="AC1309" s="13"/>
      <c r="AD1309" s="13"/>
      <c r="AE1309" s="13"/>
      <c r="AT1309" s="257" t="s">
        <v>361</v>
      </c>
      <c r="AU1309" s="257" t="s">
        <v>86</v>
      </c>
      <c r="AV1309" s="13" t="s">
        <v>86</v>
      </c>
      <c r="AW1309" s="13" t="s">
        <v>32</v>
      </c>
      <c r="AX1309" s="13" t="s">
        <v>76</v>
      </c>
      <c r="AY1309" s="257" t="s">
        <v>350</v>
      </c>
    </row>
    <row r="1310" s="13" customFormat="1">
      <c r="A1310" s="13"/>
      <c r="B1310" s="247"/>
      <c r="C1310" s="248"/>
      <c r="D1310" s="242" t="s">
        <v>361</v>
      </c>
      <c r="E1310" s="249" t="s">
        <v>1</v>
      </c>
      <c r="F1310" s="250" t="s">
        <v>2277</v>
      </c>
      <c r="G1310" s="248"/>
      <c r="H1310" s="251">
        <v>27.760000000000002</v>
      </c>
      <c r="I1310" s="252"/>
      <c r="J1310" s="248"/>
      <c r="K1310" s="248"/>
      <c r="L1310" s="253"/>
      <c r="M1310" s="254"/>
      <c r="N1310" s="255"/>
      <c r="O1310" s="255"/>
      <c r="P1310" s="255"/>
      <c r="Q1310" s="255"/>
      <c r="R1310" s="255"/>
      <c r="S1310" s="255"/>
      <c r="T1310" s="256"/>
      <c r="U1310" s="13"/>
      <c r="V1310" s="13"/>
      <c r="W1310" s="13"/>
      <c r="X1310" s="13"/>
      <c r="Y1310" s="13"/>
      <c r="Z1310" s="13"/>
      <c r="AA1310" s="13"/>
      <c r="AB1310" s="13"/>
      <c r="AC1310" s="13"/>
      <c r="AD1310" s="13"/>
      <c r="AE1310" s="13"/>
      <c r="AT1310" s="257" t="s">
        <v>361</v>
      </c>
      <c r="AU1310" s="257" t="s">
        <v>86</v>
      </c>
      <c r="AV1310" s="13" t="s">
        <v>86</v>
      </c>
      <c r="AW1310" s="13" t="s">
        <v>32</v>
      </c>
      <c r="AX1310" s="13" t="s">
        <v>76</v>
      </c>
      <c r="AY1310" s="257" t="s">
        <v>350</v>
      </c>
    </row>
    <row r="1311" s="13" customFormat="1">
      <c r="A1311" s="13"/>
      <c r="B1311" s="247"/>
      <c r="C1311" s="248"/>
      <c r="D1311" s="242" t="s">
        <v>361</v>
      </c>
      <c r="E1311" s="249" t="s">
        <v>1</v>
      </c>
      <c r="F1311" s="250" t="s">
        <v>2278</v>
      </c>
      <c r="G1311" s="248"/>
      <c r="H1311" s="251">
        <v>19.350000000000001</v>
      </c>
      <c r="I1311" s="252"/>
      <c r="J1311" s="248"/>
      <c r="K1311" s="248"/>
      <c r="L1311" s="253"/>
      <c r="M1311" s="254"/>
      <c r="N1311" s="255"/>
      <c r="O1311" s="255"/>
      <c r="P1311" s="255"/>
      <c r="Q1311" s="255"/>
      <c r="R1311" s="255"/>
      <c r="S1311" s="255"/>
      <c r="T1311" s="256"/>
      <c r="U1311" s="13"/>
      <c r="V1311" s="13"/>
      <c r="W1311" s="13"/>
      <c r="X1311" s="13"/>
      <c r="Y1311" s="13"/>
      <c r="Z1311" s="13"/>
      <c r="AA1311" s="13"/>
      <c r="AB1311" s="13"/>
      <c r="AC1311" s="13"/>
      <c r="AD1311" s="13"/>
      <c r="AE1311" s="13"/>
      <c r="AT1311" s="257" t="s">
        <v>361</v>
      </c>
      <c r="AU1311" s="257" t="s">
        <v>86</v>
      </c>
      <c r="AV1311" s="13" t="s">
        <v>86</v>
      </c>
      <c r="AW1311" s="13" t="s">
        <v>32</v>
      </c>
      <c r="AX1311" s="13" t="s">
        <v>76</v>
      </c>
      <c r="AY1311" s="257" t="s">
        <v>350</v>
      </c>
    </row>
    <row r="1312" s="13" customFormat="1">
      <c r="A1312" s="13"/>
      <c r="B1312" s="247"/>
      <c r="C1312" s="248"/>
      <c r="D1312" s="242" t="s">
        <v>361</v>
      </c>
      <c r="E1312" s="249" t="s">
        <v>163</v>
      </c>
      <c r="F1312" s="250" t="s">
        <v>2565</v>
      </c>
      <c r="G1312" s="248"/>
      <c r="H1312" s="251">
        <v>257.73000000000002</v>
      </c>
      <c r="I1312" s="252"/>
      <c r="J1312" s="248"/>
      <c r="K1312" s="248"/>
      <c r="L1312" s="253"/>
      <c r="M1312" s="254"/>
      <c r="N1312" s="255"/>
      <c r="O1312" s="255"/>
      <c r="P1312" s="255"/>
      <c r="Q1312" s="255"/>
      <c r="R1312" s="255"/>
      <c r="S1312" s="255"/>
      <c r="T1312" s="256"/>
      <c r="U1312" s="13"/>
      <c r="V1312" s="13"/>
      <c r="W1312" s="13"/>
      <c r="X1312" s="13"/>
      <c r="Y1312" s="13"/>
      <c r="Z1312" s="13"/>
      <c r="AA1312" s="13"/>
      <c r="AB1312" s="13"/>
      <c r="AC1312" s="13"/>
      <c r="AD1312" s="13"/>
      <c r="AE1312" s="13"/>
      <c r="AT1312" s="257" t="s">
        <v>361</v>
      </c>
      <c r="AU1312" s="257" t="s">
        <v>86</v>
      </c>
      <c r="AV1312" s="13" t="s">
        <v>86</v>
      </c>
      <c r="AW1312" s="13" t="s">
        <v>32</v>
      </c>
      <c r="AX1312" s="13" t="s">
        <v>76</v>
      </c>
      <c r="AY1312" s="257" t="s">
        <v>350</v>
      </c>
    </row>
    <row r="1313" s="13" customFormat="1">
      <c r="A1313" s="13"/>
      <c r="B1313" s="247"/>
      <c r="C1313" s="248"/>
      <c r="D1313" s="242" t="s">
        <v>361</v>
      </c>
      <c r="E1313" s="249" t="s">
        <v>1</v>
      </c>
      <c r="F1313" s="250" t="s">
        <v>2498</v>
      </c>
      <c r="G1313" s="248"/>
      <c r="H1313" s="251">
        <v>246.81</v>
      </c>
      <c r="I1313" s="252"/>
      <c r="J1313" s="248"/>
      <c r="K1313" s="248"/>
      <c r="L1313" s="253"/>
      <c r="M1313" s="254"/>
      <c r="N1313" s="255"/>
      <c r="O1313" s="255"/>
      <c r="P1313" s="255"/>
      <c r="Q1313" s="255"/>
      <c r="R1313" s="255"/>
      <c r="S1313" s="255"/>
      <c r="T1313" s="256"/>
      <c r="U1313" s="13"/>
      <c r="V1313" s="13"/>
      <c r="W1313" s="13"/>
      <c r="X1313" s="13"/>
      <c r="Y1313" s="13"/>
      <c r="Z1313" s="13"/>
      <c r="AA1313" s="13"/>
      <c r="AB1313" s="13"/>
      <c r="AC1313" s="13"/>
      <c r="AD1313" s="13"/>
      <c r="AE1313" s="13"/>
      <c r="AT1313" s="257" t="s">
        <v>361</v>
      </c>
      <c r="AU1313" s="257" t="s">
        <v>86</v>
      </c>
      <c r="AV1313" s="13" t="s">
        <v>86</v>
      </c>
      <c r="AW1313" s="13" t="s">
        <v>32</v>
      </c>
      <c r="AX1313" s="13" t="s">
        <v>76</v>
      </c>
      <c r="AY1313" s="257" t="s">
        <v>350</v>
      </c>
    </row>
    <row r="1314" s="14" customFormat="1">
      <c r="A1314" s="14"/>
      <c r="B1314" s="258"/>
      <c r="C1314" s="259"/>
      <c r="D1314" s="242" t="s">
        <v>361</v>
      </c>
      <c r="E1314" s="260" t="s">
        <v>1</v>
      </c>
      <c r="F1314" s="261" t="s">
        <v>364</v>
      </c>
      <c r="G1314" s="259"/>
      <c r="H1314" s="262">
        <v>2070.6869999999999</v>
      </c>
      <c r="I1314" s="263"/>
      <c r="J1314" s="259"/>
      <c r="K1314" s="259"/>
      <c r="L1314" s="264"/>
      <c r="M1314" s="265"/>
      <c r="N1314" s="266"/>
      <c r="O1314" s="266"/>
      <c r="P1314" s="266"/>
      <c r="Q1314" s="266"/>
      <c r="R1314" s="266"/>
      <c r="S1314" s="266"/>
      <c r="T1314" s="267"/>
      <c r="U1314" s="14"/>
      <c r="V1314" s="14"/>
      <c r="W1314" s="14"/>
      <c r="X1314" s="14"/>
      <c r="Y1314" s="14"/>
      <c r="Z1314" s="14"/>
      <c r="AA1314" s="14"/>
      <c r="AB1314" s="14"/>
      <c r="AC1314" s="14"/>
      <c r="AD1314" s="14"/>
      <c r="AE1314" s="14"/>
      <c r="AT1314" s="268" t="s">
        <v>361</v>
      </c>
      <c r="AU1314" s="268" t="s">
        <v>86</v>
      </c>
      <c r="AV1314" s="14" t="s">
        <v>357</v>
      </c>
      <c r="AW1314" s="14" t="s">
        <v>32</v>
      </c>
      <c r="AX1314" s="14" t="s">
        <v>84</v>
      </c>
      <c r="AY1314" s="268" t="s">
        <v>350</v>
      </c>
    </row>
    <row r="1315" s="2" customFormat="1" ht="37.8" customHeight="1">
      <c r="A1315" s="39"/>
      <c r="B1315" s="40"/>
      <c r="C1315" s="295" t="s">
        <v>2566</v>
      </c>
      <c r="D1315" s="295" t="s">
        <v>1347</v>
      </c>
      <c r="E1315" s="296" t="s">
        <v>2567</v>
      </c>
      <c r="F1315" s="297" t="s">
        <v>2568</v>
      </c>
      <c r="G1315" s="298" t="s">
        <v>355</v>
      </c>
      <c r="H1315" s="299">
        <v>145.06800000000001</v>
      </c>
      <c r="I1315" s="300"/>
      <c r="J1315" s="301">
        <f>ROUND(I1315*H1315,2)</f>
        <v>0</v>
      </c>
      <c r="K1315" s="297" t="s">
        <v>356</v>
      </c>
      <c r="L1315" s="302"/>
      <c r="M1315" s="303" t="s">
        <v>1</v>
      </c>
      <c r="N1315" s="304" t="s">
        <v>41</v>
      </c>
      <c r="O1315" s="92"/>
      <c r="P1315" s="238">
        <f>O1315*H1315</f>
        <v>0</v>
      </c>
      <c r="Q1315" s="238">
        <v>0.00545</v>
      </c>
      <c r="R1315" s="238">
        <f>Q1315*H1315</f>
        <v>0.79062060000000012</v>
      </c>
      <c r="S1315" s="238">
        <v>0</v>
      </c>
      <c r="T1315" s="239">
        <f>S1315*H1315</f>
        <v>0</v>
      </c>
      <c r="U1315" s="39"/>
      <c r="V1315" s="39"/>
      <c r="W1315" s="39"/>
      <c r="X1315" s="39"/>
      <c r="Y1315" s="39"/>
      <c r="Z1315" s="39"/>
      <c r="AA1315" s="39"/>
      <c r="AB1315" s="39"/>
      <c r="AC1315" s="39"/>
      <c r="AD1315" s="39"/>
      <c r="AE1315" s="39"/>
      <c r="AR1315" s="240" t="s">
        <v>695</v>
      </c>
      <c r="AT1315" s="240" t="s">
        <v>1347</v>
      </c>
      <c r="AU1315" s="240" t="s">
        <v>86</v>
      </c>
      <c r="AY1315" s="18" t="s">
        <v>350</v>
      </c>
      <c r="BE1315" s="241">
        <f>IF(N1315="základní",J1315,0)</f>
        <v>0</v>
      </c>
      <c r="BF1315" s="241">
        <f>IF(N1315="snížená",J1315,0)</f>
        <v>0</v>
      </c>
      <c r="BG1315" s="241">
        <f>IF(N1315="zákl. přenesená",J1315,0)</f>
        <v>0</v>
      </c>
      <c r="BH1315" s="241">
        <f>IF(N1315="sníž. přenesená",J1315,0)</f>
        <v>0</v>
      </c>
      <c r="BI1315" s="241">
        <f>IF(N1315="nulová",J1315,0)</f>
        <v>0</v>
      </c>
      <c r="BJ1315" s="18" t="s">
        <v>84</v>
      </c>
      <c r="BK1315" s="241">
        <f>ROUND(I1315*H1315,2)</f>
        <v>0</v>
      </c>
      <c r="BL1315" s="18" t="s">
        <v>530</v>
      </c>
      <c r="BM1315" s="240" t="s">
        <v>2569</v>
      </c>
    </row>
    <row r="1316" s="2" customFormat="1">
      <c r="A1316" s="39"/>
      <c r="B1316" s="40"/>
      <c r="C1316" s="41"/>
      <c r="D1316" s="242" t="s">
        <v>359</v>
      </c>
      <c r="E1316" s="41"/>
      <c r="F1316" s="243" t="s">
        <v>2568</v>
      </c>
      <c r="G1316" s="41"/>
      <c r="H1316" s="41"/>
      <c r="I1316" s="244"/>
      <c r="J1316" s="41"/>
      <c r="K1316" s="41"/>
      <c r="L1316" s="45"/>
      <c r="M1316" s="245"/>
      <c r="N1316" s="246"/>
      <c r="O1316" s="92"/>
      <c r="P1316" s="92"/>
      <c r="Q1316" s="92"/>
      <c r="R1316" s="92"/>
      <c r="S1316" s="92"/>
      <c r="T1316" s="93"/>
      <c r="U1316" s="39"/>
      <c r="V1316" s="39"/>
      <c r="W1316" s="39"/>
      <c r="X1316" s="39"/>
      <c r="Y1316" s="39"/>
      <c r="Z1316" s="39"/>
      <c r="AA1316" s="39"/>
      <c r="AB1316" s="39"/>
      <c r="AC1316" s="39"/>
      <c r="AD1316" s="39"/>
      <c r="AE1316" s="39"/>
      <c r="AT1316" s="18" t="s">
        <v>359</v>
      </c>
      <c r="AU1316" s="18" t="s">
        <v>86</v>
      </c>
    </row>
    <row r="1317" s="13" customFormat="1">
      <c r="A1317" s="13"/>
      <c r="B1317" s="247"/>
      <c r="C1317" s="248"/>
      <c r="D1317" s="242" t="s">
        <v>361</v>
      </c>
      <c r="E1317" s="249" t="s">
        <v>1</v>
      </c>
      <c r="F1317" s="250" t="s">
        <v>2065</v>
      </c>
      <c r="G1317" s="248"/>
      <c r="H1317" s="251">
        <v>138.16</v>
      </c>
      <c r="I1317" s="252"/>
      <c r="J1317" s="248"/>
      <c r="K1317" s="248"/>
      <c r="L1317" s="253"/>
      <c r="M1317" s="254"/>
      <c r="N1317" s="255"/>
      <c r="O1317" s="255"/>
      <c r="P1317" s="255"/>
      <c r="Q1317" s="255"/>
      <c r="R1317" s="255"/>
      <c r="S1317" s="255"/>
      <c r="T1317" s="256"/>
      <c r="U1317" s="13"/>
      <c r="V1317" s="13"/>
      <c r="W1317" s="13"/>
      <c r="X1317" s="13"/>
      <c r="Y1317" s="13"/>
      <c r="Z1317" s="13"/>
      <c r="AA1317" s="13"/>
      <c r="AB1317" s="13"/>
      <c r="AC1317" s="13"/>
      <c r="AD1317" s="13"/>
      <c r="AE1317" s="13"/>
      <c r="AT1317" s="257" t="s">
        <v>361</v>
      </c>
      <c r="AU1317" s="257" t="s">
        <v>86</v>
      </c>
      <c r="AV1317" s="13" t="s">
        <v>86</v>
      </c>
      <c r="AW1317" s="13" t="s">
        <v>32</v>
      </c>
      <c r="AX1317" s="13" t="s">
        <v>84</v>
      </c>
      <c r="AY1317" s="257" t="s">
        <v>350</v>
      </c>
    </row>
    <row r="1318" s="13" customFormat="1">
      <c r="A1318" s="13"/>
      <c r="B1318" s="247"/>
      <c r="C1318" s="248"/>
      <c r="D1318" s="242" t="s">
        <v>361</v>
      </c>
      <c r="E1318" s="248"/>
      <c r="F1318" s="250" t="s">
        <v>2570</v>
      </c>
      <c r="G1318" s="248"/>
      <c r="H1318" s="251">
        <v>145.06800000000001</v>
      </c>
      <c r="I1318" s="252"/>
      <c r="J1318" s="248"/>
      <c r="K1318" s="248"/>
      <c r="L1318" s="253"/>
      <c r="M1318" s="254"/>
      <c r="N1318" s="255"/>
      <c r="O1318" s="255"/>
      <c r="P1318" s="255"/>
      <c r="Q1318" s="255"/>
      <c r="R1318" s="255"/>
      <c r="S1318" s="255"/>
      <c r="T1318" s="256"/>
      <c r="U1318" s="13"/>
      <c r="V1318" s="13"/>
      <c r="W1318" s="13"/>
      <c r="X1318" s="13"/>
      <c r="Y1318" s="13"/>
      <c r="Z1318" s="13"/>
      <c r="AA1318" s="13"/>
      <c r="AB1318" s="13"/>
      <c r="AC1318" s="13"/>
      <c r="AD1318" s="13"/>
      <c r="AE1318" s="13"/>
      <c r="AT1318" s="257" t="s">
        <v>361</v>
      </c>
      <c r="AU1318" s="257" t="s">
        <v>86</v>
      </c>
      <c r="AV1318" s="13" t="s">
        <v>86</v>
      </c>
      <c r="AW1318" s="13" t="s">
        <v>4</v>
      </c>
      <c r="AX1318" s="13" t="s">
        <v>84</v>
      </c>
      <c r="AY1318" s="257" t="s">
        <v>350</v>
      </c>
    </row>
    <row r="1319" s="2" customFormat="1" ht="24.15" customHeight="1">
      <c r="A1319" s="39"/>
      <c r="B1319" s="40"/>
      <c r="C1319" s="295" t="s">
        <v>2571</v>
      </c>
      <c r="D1319" s="295" t="s">
        <v>1347</v>
      </c>
      <c r="E1319" s="296" t="s">
        <v>2572</v>
      </c>
      <c r="F1319" s="297" t="s">
        <v>2573</v>
      </c>
      <c r="G1319" s="298" t="s">
        <v>355</v>
      </c>
      <c r="H1319" s="299">
        <v>28.402999999999999</v>
      </c>
      <c r="I1319" s="300"/>
      <c r="J1319" s="301">
        <f>ROUND(I1319*H1319,2)</f>
        <v>0</v>
      </c>
      <c r="K1319" s="297" t="s">
        <v>356</v>
      </c>
      <c r="L1319" s="302"/>
      <c r="M1319" s="303" t="s">
        <v>1</v>
      </c>
      <c r="N1319" s="304" t="s">
        <v>41</v>
      </c>
      <c r="O1319" s="92"/>
      <c r="P1319" s="238">
        <f>O1319*H1319</f>
        <v>0</v>
      </c>
      <c r="Q1319" s="238">
        <v>0.00089999999999999998</v>
      </c>
      <c r="R1319" s="238">
        <f>Q1319*H1319</f>
        <v>0.025562699999999997</v>
      </c>
      <c r="S1319" s="238">
        <v>0</v>
      </c>
      <c r="T1319" s="239">
        <f>S1319*H1319</f>
        <v>0</v>
      </c>
      <c r="U1319" s="39"/>
      <c r="V1319" s="39"/>
      <c r="W1319" s="39"/>
      <c r="X1319" s="39"/>
      <c r="Y1319" s="39"/>
      <c r="Z1319" s="39"/>
      <c r="AA1319" s="39"/>
      <c r="AB1319" s="39"/>
      <c r="AC1319" s="39"/>
      <c r="AD1319" s="39"/>
      <c r="AE1319" s="39"/>
      <c r="AR1319" s="240" t="s">
        <v>695</v>
      </c>
      <c r="AT1319" s="240" t="s">
        <v>1347</v>
      </c>
      <c r="AU1319" s="240" t="s">
        <v>86</v>
      </c>
      <c r="AY1319" s="18" t="s">
        <v>350</v>
      </c>
      <c r="BE1319" s="241">
        <f>IF(N1319="základní",J1319,0)</f>
        <v>0</v>
      </c>
      <c r="BF1319" s="241">
        <f>IF(N1319="snížená",J1319,0)</f>
        <v>0</v>
      </c>
      <c r="BG1319" s="241">
        <f>IF(N1319="zákl. přenesená",J1319,0)</f>
        <v>0</v>
      </c>
      <c r="BH1319" s="241">
        <f>IF(N1319="sníž. přenesená",J1319,0)</f>
        <v>0</v>
      </c>
      <c r="BI1319" s="241">
        <f>IF(N1319="nulová",J1319,0)</f>
        <v>0</v>
      </c>
      <c r="BJ1319" s="18" t="s">
        <v>84</v>
      </c>
      <c r="BK1319" s="241">
        <f>ROUND(I1319*H1319,2)</f>
        <v>0</v>
      </c>
      <c r="BL1319" s="18" t="s">
        <v>530</v>
      </c>
      <c r="BM1319" s="240" t="s">
        <v>2574</v>
      </c>
    </row>
    <row r="1320" s="2" customFormat="1">
      <c r="A1320" s="39"/>
      <c r="B1320" s="40"/>
      <c r="C1320" s="41"/>
      <c r="D1320" s="242" t="s">
        <v>359</v>
      </c>
      <c r="E1320" s="41"/>
      <c r="F1320" s="243" t="s">
        <v>2573</v>
      </c>
      <c r="G1320" s="41"/>
      <c r="H1320" s="41"/>
      <c r="I1320" s="244"/>
      <c r="J1320" s="41"/>
      <c r="K1320" s="41"/>
      <c r="L1320" s="45"/>
      <c r="M1320" s="245"/>
      <c r="N1320" s="246"/>
      <c r="O1320" s="92"/>
      <c r="P1320" s="92"/>
      <c r="Q1320" s="92"/>
      <c r="R1320" s="92"/>
      <c r="S1320" s="92"/>
      <c r="T1320" s="93"/>
      <c r="U1320" s="39"/>
      <c r="V1320" s="39"/>
      <c r="W1320" s="39"/>
      <c r="X1320" s="39"/>
      <c r="Y1320" s="39"/>
      <c r="Z1320" s="39"/>
      <c r="AA1320" s="39"/>
      <c r="AB1320" s="39"/>
      <c r="AC1320" s="39"/>
      <c r="AD1320" s="39"/>
      <c r="AE1320" s="39"/>
      <c r="AT1320" s="18" t="s">
        <v>359</v>
      </c>
      <c r="AU1320" s="18" t="s">
        <v>86</v>
      </c>
    </row>
    <row r="1321" s="13" customFormat="1">
      <c r="A1321" s="13"/>
      <c r="B1321" s="247"/>
      <c r="C1321" s="248"/>
      <c r="D1321" s="242" t="s">
        <v>361</v>
      </c>
      <c r="E1321" s="249" t="s">
        <v>1</v>
      </c>
      <c r="F1321" s="250" t="s">
        <v>2275</v>
      </c>
      <c r="G1321" s="248"/>
      <c r="H1321" s="251">
        <v>14.76</v>
      </c>
      <c r="I1321" s="252"/>
      <c r="J1321" s="248"/>
      <c r="K1321" s="248"/>
      <c r="L1321" s="253"/>
      <c r="M1321" s="254"/>
      <c r="N1321" s="255"/>
      <c r="O1321" s="255"/>
      <c r="P1321" s="255"/>
      <c r="Q1321" s="255"/>
      <c r="R1321" s="255"/>
      <c r="S1321" s="255"/>
      <c r="T1321" s="256"/>
      <c r="U1321" s="13"/>
      <c r="V1321" s="13"/>
      <c r="W1321" s="13"/>
      <c r="X1321" s="13"/>
      <c r="Y1321" s="13"/>
      <c r="Z1321" s="13"/>
      <c r="AA1321" s="13"/>
      <c r="AB1321" s="13"/>
      <c r="AC1321" s="13"/>
      <c r="AD1321" s="13"/>
      <c r="AE1321" s="13"/>
      <c r="AT1321" s="257" t="s">
        <v>361</v>
      </c>
      <c r="AU1321" s="257" t="s">
        <v>86</v>
      </c>
      <c r="AV1321" s="13" t="s">
        <v>86</v>
      </c>
      <c r="AW1321" s="13" t="s">
        <v>32</v>
      </c>
      <c r="AX1321" s="13" t="s">
        <v>76</v>
      </c>
      <c r="AY1321" s="257" t="s">
        <v>350</v>
      </c>
    </row>
    <row r="1322" s="13" customFormat="1">
      <c r="A1322" s="13"/>
      <c r="B1322" s="247"/>
      <c r="C1322" s="248"/>
      <c r="D1322" s="242" t="s">
        <v>361</v>
      </c>
      <c r="E1322" s="249" t="s">
        <v>1</v>
      </c>
      <c r="F1322" s="250" t="s">
        <v>2276</v>
      </c>
      <c r="G1322" s="248"/>
      <c r="H1322" s="251">
        <v>12.289999999999999</v>
      </c>
      <c r="I1322" s="252"/>
      <c r="J1322" s="248"/>
      <c r="K1322" s="248"/>
      <c r="L1322" s="253"/>
      <c r="M1322" s="254"/>
      <c r="N1322" s="255"/>
      <c r="O1322" s="255"/>
      <c r="P1322" s="255"/>
      <c r="Q1322" s="255"/>
      <c r="R1322" s="255"/>
      <c r="S1322" s="255"/>
      <c r="T1322" s="256"/>
      <c r="U1322" s="13"/>
      <c r="V1322" s="13"/>
      <c r="W1322" s="13"/>
      <c r="X1322" s="13"/>
      <c r="Y1322" s="13"/>
      <c r="Z1322" s="13"/>
      <c r="AA1322" s="13"/>
      <c r="AB1322" s="13"/>
      <c r="AC1322" s="13"/>
      <c r="AD1322" s="13"/>
      <c r="AE1322" s="13"/>
      <c r="AT1322" s="257" t="s">
        <v>361</v>
      </c>
      <c r="AU1322" s="257" t="s">
        <v>86</v>
      </c>
      <c r="AV1322" s="13" t="s">
        <v>86</v>
      </c>
      <c r="AW1322" s="13" t="s">
        <v>32</v>
      </c>
      <c r="AX1322" s="13" t="s">
        <v>76</v>
      </c>
      <c r="AY1322" s="257" t="s">
        <v>350</v>
      </c>
    </row>
    <row r="1323" s="14" customFormat="1">
      <c r="A1323" s="14"/>
      <c r="B1323" s="258"/>
      <c r="C1323" s="259"/>
      <c r="D1323" s="242" t="s">
        <v>361</v>
      </c>
      <c r="E1323" s="260" t="s">
        <v>1</v>
      </c>
      <c r="F1323" s="261" t="s">
        <v>364</v>
      </c>
      <c r="G1323" s="259"/>
      <c r="H1323" s="262">
        <v>27.050000000000001</v>
      </c>
      <c r="I1323" s="263"/>
      <c r="J1323" s="259"/>
      <c r="K1323" s="259"/>
      <c r="L1323" s="264"/>
      <c r="M1323" s="265"/>
      <c r="N1323" s="266"/>
      <c r="O1323" s="266"/>
      <c r="P1323" s="266"/>
      <c r="Q1323" s="266"/>
      <c r="R1323" s="266"/>
      <c r="S1323" s="266"/>
      <c r="T1323" s="267"/>
      <c r="U1323" s="14"/>
      <c r="V1323" s="14"/>
      <c r="W1323" s="14"/>
      <c r="X1323" s="14"/>
      <c r="Y1323" s="14"/>
      <c r="Z1323" s="14"/>
      <c r="AA1323" s="14"/>
      <c r="AB1323" s="14"/>
      <c r="AC1323" s="14"/>
      <c r="AD1323" s="14"/>
      <c r="AE1323" s="14"/>
      <c r="AT1323" s="268" t="s">
        <v>361</v>
      </c>
      <c r="AU1323" s="268" t="s">
        <v>86</v>
      </c>
      <c r="AV1323" s="14" t="s">
        <v>357</v>
      </c>
      <c r="AW1323" s="14" t="s">
        <v>32</v>
      </c>
      <c r="AX1323" s="14" t="s">
        <v>84</v>
      </c>
      <c r="AY1323" s="268" t="s">
        <v>350</v>
      </c>
    </row>
    <row r="1324" s="13" customFormat="1">
      <c r="A1324" s="13"/>
      <c r="B1324" s="247"/>
      <c r="C1324" s="248"/>
      <c r="D1324" s="242" t="s">
        <v>361</v>
      </c>
      <c r="E1324" s="248"/>
      <c r="F1324" s="250" t="s">
        <v>2575</v>
      </c>
      <c r="G1324" s="248"/>
      <c r="H1324" s="251">
        <v>28.402999999999999</v>
      </c>
      <c r="I1324" s="252"/>
      <c r="J1324" s="248"/>
      <c r="K1324" s="248"/>
      <c r="L1324" s="253"/>
      <c r="M1324" s="254"/>
      <c r="N1324" s="255"/>
      <c r="O1324" s="255"/>
      <c r="P1324" s="255"/>
      <c r="Q1324" s="255"/>
      <c r="R1324" s="255"/>
      <c r="S1324" s="255"/>
      <c r="T1324" s="256"/>
      <c r="U1324" s="13"/>
      <c r="V1324" s="13"/>
      <c r="W1324" s="13"/>
      <c r="X1324" s="13"/>
      <c r="Y1324" s="13"/>
      <c r="Z1324" s="13"/>
      <c r="AA1324" s="13"/>
      <c r="AB1324" s="13"/>
      <c r="AC1324" s="13"/>
      <c r="AD1324" s="13"/>
      <c r="AE1324" s="13"/>
      <c r="AT1324" s="257" t="s">
        <v>361</v>
      </c>
      <c r="AU1324" s="257" t="s">
        <v>86</v>
      </c>
      <c r="AV1324" s="13" t="s">
        <v>86</v>
      </c>
      <c r="AW1324" s="13" t="s">
        <v>4</v>
      </c>
      <c r="AX1324" s="13" t="s">
        <v>84</v>
      </c>
      <c r="AY1324" s="257" t="s">
        <v>350</v>
      </c>
    </row>
    <row r="1325" s="2" customFormat="1" ht="24.15" customHeight="1">
      <c r="A1325" s="39"/>
      <c r="B1325" s="40"/>
      <c r="C1325" s="295" t="s">
        <v>2576</v>
      </c>
      <c r="D1325" s="295" t="s">
        <v>1347</v>
      </c>
      <c r="E1325" s="296" t="s">
        <v>2577</v>
      </c>
      <c r="F1325" s="297" t="s">
        <v>2578</v>
      </c>
      <c r="G1325" s="298" t="s">
        <v>355</v>
      </c>
      <c r="H1325" s="299">
        <v>259.15100000000001</v>
      </c>
      <c r="I1325" s="300"/>
      <c r="J1325" s="301">
        <f>ROUND(I1325*H1325,2)</f>
        <v>0</v>
      </c>
      <c r="K1325" s="297" t="s">
        <v>356</v>
      </c>
      <c r="L1325" s="302"/>
      <c r="M1325" s="303" t="s">
        <v>1</v>
      </c>
      <c r="N1325" s="304" t="s">
        <v>41</v>
      </c>
      <c r="O1325" s="92"/>
      <c r="P1325" s="238">
        <f>O1325*H1325</f>
        <v>0</v>
      </c>
      <c r="Q1325" s="238">
        <v>0.00089999999999999998</v>
      </c>
      <c r="R1325" s="238">
        <f>Q1325*H1325</f>
        <v>0.2332359</v>
      </c>
      <c r="S1325" s="238">
        <v>0</v>
      </c>
      <c r="T1325" s="239">
        <f>S1325*H1325</f>
        <v>0</v>
      </c>
      <c r="U1325" s="39"/>
      <c r="V1325" s="39"/>
      <c r="W1325" s="39"/>
      <c r="X1325" s="39"/>
      <c r="Y1325" s="39"/>
      <c r="Z1325" s="39"/>
      <c r="AA1325" s="39"/>
      <c r="AB1325" s="39"/>
      <c r="AC1325" s="39"/>
      <c r="AD1325" s="39"/>
      <c r="AE1325" s="39"/>
      <c r="AR1325" s="240" t="s">
        <v>695</v>
      </c>
      <c r="AT1325" s="240" t="s">
        <v>1347</v>
      </c>
      <c r="AU1325" s="240" t="s">
        <v>86</v>
      </c>
      <c r="AY1325" s="18" t="s">
        <v>350</v>
      </c>
      <c r="BE1325" s="241">
        <f>IF(N1325="základní",J1325,0)</f>
        <v>0</v>
      </c>
      <c r="BF1325" s="241">
        <f>IF(N1325="snížená",J1325,0)</f>
        <v>0</v>
      </c>
      <c r="BG1325" s="241">
        <f>IF(N1325="zákl. přenesená",J1325,0)</f>
        <v>0</v>
      </c>
      <c r="BH1325" s="241">
        <f>IF(N1325="sníž. přenesená",J1325,0)</f>
        <v>0</v>
      </c>
      <c r="BI1325" s="241">
        <f>IF(N1325="nulová",J1325,0)</f>
        <v>0</v>
      </c>
      <c r="BJ1325" s="18" t="s">
        <v>84</v>
      </c>
      <c r="BK1325" s="241">
        <f>ROUND(I1325*H1325,2)</f>
        <v>0</v>
      </c>
      <c r="BL1325" s="18" t="s">
        <v>530</v>
      </c>
      <c r="BM1325" s="240" t="s">
        <v>2579</v>
      </c>
    </row>
    <row r="1326" s="2" customFormat="1">
      <c r="A1326" s="39"/>
      <c r="B1326" s="40"/>
      <c r="C1326" s="41"/>
      <c r="D1326" s="242" t="s">
        <v>359</v>
      </c>
      <c r="E1326" s="41"/>
      <c r="F1326" s="243" t="s">
        <v>2578</v>
      </c>
      <c r="G1326" s="41"/>
      <c r="H1326" s="41"/>
      <c r="I1326" s="244"/>
      <c r="J1326" s="41"/>
      <c r="K1326" s="41"/>
      <c r="L1326" s="45"/>
      <c r="M1326" s="245"/>
      <c r="N1326" s="246"/>
      <c r="O1326" s="92"/>
      <c r="P1326" s="92"/>
      <c r="Q1326" s="92"/>
      <c r="R1326" s="92"/>
      <c r="S1326" s="92"/>
      <c r="T1326" s="93"/>
      <c r="U1326" s="39"/>
      <c r="V1326" s="39"/>
      <c r="W1326" s="39"/>
      <c r="X1326" s="39"/>
      <c r="Y1326" s="39"/>
      <c r="Z1326" s="39"/>
      <c r="AA1326" s="39"/>
      <c r="AB1326" s="39"/>
      <c r="AC1326" s="39"/>
      <c r="AD1326" s="39"/>
      <c r="AE1326" s="39"/>
      <c r="AT1326" s="18" t="s">
        <v>359</v>
      </c>
      <c r="AU1326" s="18" t="s">
        <v>86</v>
      </c>
    </row>
    <row r="1327" s="13" customFormat="1">
      <c r="A1327" s="13"/>
      <c r="B1327" s="247"/>
      <c r="C1327" s="248"/>
      <c r="D1327" s="242" t="s">
        <v>361</v>
      </c>
      <c r="E1327" s="249" t="s">
        <v>1</v>
      </c>
      <c r="F1327" s="250" t="s">
        <v>2498</v>
      </c>
      <c r="G1327" s="248"/>
      <c r="H1327" s="251">
        <v>246.81</v>
      </c>
      <c r="I1327" s="252"/>
      <c r="J1327" s="248"/>
      <c r="K1327" s="248"/>
      <c r="L1327" s="253"/>
      <c r="M1327" s="254"/>
      <c r="N1327" s="255"/>
      <c r="O1327" s="255"/>
      <c r="P1327" s="255"/>
      <c r="Q1327" s="255"/>
      <c r="R1327" s="255"/>
      <c r="S1327" s="255"/>
      <c r="T1327" s="256"/>
      <c r="U1327" s="13"/>
      <c r="V1327" s="13"/>
      <c r="W1327" s="13"/>
      <c r="X1327" s="13"/>
      <c r="Y1327" s="13"/>
      <c r="Z1327" s="13"/>
      <c r="AA1327" s="13"/>
      <c r="AB1327" s="13"/>
      <c r="AC1327" s="13"/>
      <c r="AD1327" s="13"/>
      <c r="AE1327" s="13"/>
      <c r="AT1327" s="257" t="s">
        <v>361</v>
      </c>
      <c r="AU1327" s="257" t="s">
        <v>86</v>
      </c>
      <c r="AV1327" s="13" t="s">
        <v>86</v>
      </c>
      <c r="AW1327" s="13" t="s">
        <v>32</v>
      </c>
      <c r="AX1327" s="13" t="s">
        <v>84</v>
      </c>
      <c r="AY1327" s="257" t="s">
        <v>350</v>
      </c>
    </row>
    <row r="1328" s="13" customFormat="1">
      <c r="A1328" s="13"/>
      <c r="B1328" s="247"/>
      <c r="C1328" s="248"/>
      <c r="D1328" s="242" t="s">
        <v>361</v>
      </c>
      <c r="E1328" s="248"/>
      <c r="F1328" s="250" t="s">
        <v>2580</v>
      </c>
      <c r="G1328" s="248"/>
      <c r="H1328" s="251">
        <v>259.15100000000001</v>
      </c>
      <c r="I1328" s="252"/>
      <c r="J1328" s="248"/>
      <c r="K1328" s="248"/>
      <c r="L1328" s="253"/>
      <c r="M1328" s="254"/>
      <c r="N1328" s="255"/>
      <c r="O1328" s="255"/>
      <c r="P1328" s="255"/>
      <c r="Q1328" s="255"/>
      <c r="R1328" s="255"/>
      <c r="S1328" s="255"/>
      <c r="T1328" s="256"/>
      <c r="U1328" s="13"/>
      <c r="V1328" s="13"/>
      <c r="W1328" s="13"/>
      <c r="X1328" s="13"/>
      <c r="Y1328" s="13"/>
      <c r="Z1328" s="13"/>
      <c r="AA1328" s="13"/>
      <c r="AB1328" s="13"/>
      <c r="AC1328" s="13"/>
      <c r="AD1328" s="13"/>
      <c r="AE1328" s="13"/>
      <c r="AT1328" s="257" t="s">
        <v>361</v>
      </c>
      <c r="AU1328" s="257" t="s">
        <v>86</v>
      </c>
      <c r="AV1328" s="13" t="s">
        <v>86</v>
      </c>
      <c r="AW1328" s="13" t="s">
        <v>4</v>
      </c>
      <c r="AX1328" s="13" t="s">
        <v>84</v>
      </c>
      <c r="AY1328" s="257" t="s">
        <v>350</v>
      </c>
    </row>
    <row r="1329" s="2" customFormat="1" ht="24.15" customHeight="1">
      <c r="A1329" s="39"/>
      <c r="B1329" s="40"/>
      <c r="C1329" s="295" t="s">
        <v>2581</v>
      </c>
      <c r="D1329" s="295" t="s">
        <v>1347</v>
      </c>
      <c r="E1329" s="296" t="s">
        <v>2582</v>
      </c>
      <c r="F1329" s="297" t="s">
        <v>2583</v>
      </c>
      <c r="G1329" s="298" t="s">
        <v>355</v>
      </c>
      <c r="H1329" s="299">
        <v>776.88499999999999</v>
      </c>
      <c r="I1329" s="300"/>
      <c r="J1329" s="301">
        <f>ROUND(I1329*H1329,2)</f>
        <v>0</v>
      </c>
      <c r="K1329" s="297" t="s">
        <v>356</v>
      </c>
      <c r="L1329" s="302"/>
      <c r="M1329" s="303" t="s">
        <v>1</v>
      </c>
      <c r="N1329" s="304" t="s">
        <v>41</v>
      </c>
      <c r="O1329" s="92"/>
      <c r="P1329" s="238">
        <f>O1329*H1329</f>
        <v>0</v>
      </c>
      <c r="Q1329" s="238">
        <v>0.0047999999999999996</v>
      </c>
      <c r="R1329" s="238">
        <f>Q1329*H1329</f>
        <v>3.7290479999999997</v>
      </c>
      <c r="S1329" s="238">
        <v>0</v>
      </c>
      <c r="T1329" s="239">
        <f>S1329*H1329</f>
        <v>0</v>
      </c>
      <c r="U1329" s="39"/>
      <c r="V1329" s="39"/>
      <c r="W1329" s="39"/>
      <c r="X1329" s="39"/>
      <c r="Y1329" s="39"/>
      <c r="Z1329" s="39"/>
      <c r="AA1329" s="39"/>
      <c r="AB1329" s="39"/>
      <c r="AC1329" s="39"/>
      <c r="AD1329" s="39"/>
      <c r="AE1329" s="39"/>
      <c r="AR1329" s="240" t="s">
        <v>695</v>
      </c>
      <c r="AT1329" s="240" t="s">
        <v>1347</v>
      </c>
      <c r="AU1329" s="240" t="s">
        <v>86</v>
      </c>
      <c r="AY1329" s="18" t="s">
        <v>350</v>
      </c>
      <c r="BE1329" s="241">
        <f>IF(N1329="základní",J1329,0)</f>
        <v>0</v>
      </c>
      <c r="BF1329" s="241">
        <f>IF(N1329="snížená",J1329,0)</f>
        <v>0</v>
      </c>
      <c r="BG1329" s="241">
        <f>IF(N1329="zákl. přenesená",J1329,0)</f>
        <v>0</v>
      </c>
      <c r="BH1329" s="241">
        <f>IF(N1329="sníž. přenesená",J1329,0)</f>
        <v>0</v>
      </c>
      <c r="BI1329" s="241">
        <f>IF(N1329="nulová",J1329,0)</f>
        <v>0</v>
      </c>
      <c r="BJ1329" s="18" t="s">
        <v>84</v>
      </c>
      <c r="BK1329" s="241">
        <f>ROUND(I1329*H1329,2)</f>
        <v>0</v>
      </c>
      <c r="BL1329" s="18" t="s">
        <v>530</v>
      </c>
      <c r="BM1329" s="240" t="s">
        <v>2584</v>
      </c>
    </row>
    <row r="1330" s="2" customFormat="1">
      <c r="A1330" s="39"/>
      <c r="B1330" s="40"/>
      <c r="C1330" s="41"/>
      <c r="D1330" s="242" t="s">
        <v>359</v>
      </c>
      <c r="E1330" s="41"/>
      <c r="F1330" s="243" t="s">
        <v>2583</v>
      </c>
      <c r="G1330" s="41"/>
      <c r="H1330" s="41"/>
      <c r="I1330" s="244"/>
      <c r="J1330" s="41"/>
      <c r="K1330" s="41"/>
      <c r="L1330" s="45"/>
      <c r="M1330" s="245"/>
      <c r="N1330" s="246"/>
      <c r="O1330" s="92"/>
      <c r="P1330" s="92"/>
      <c r="Q1330" s="92"/>
      <c r="R1330" s="92"/>
      <c r="S1330" s="92"/>
      <c r="T1330" s="93"/>
      <c r="U1330" s="39"/>
      <c r="V1330" s="39"/>
      <c r="W1330" s="39"/>
      <c r="X1330" s="39"/>
      <c r="Y1330" s="39"/>
      <c r="Z1330" s="39"/>
      <c r="AA1330" s="39"/>
      <c r="AB1330" s="39"/>
      <c r="AC1330" s="39"/>
      <c r="AD1330" s="39"/>
      <c r="AE1330" s="39"/>
      <c r="AT1330" s="18" t="s">
        <v>359</v>
      </c>
      <c r="AU1330" s="18" t="s">
        <v>86</v>
      </c>
    </row>
    <row r="1331" s="13" customFormat="1">
      <c r="A1331" s="13"/>
      <c r="B1331" s="247"/>
      <c r="C1331" s="248"/>
      <c r="D1331" s="242" t="s">
        <v>361</v>
      </c>
      <c r="E1331" s="249" t="s">
        <v>1</v>
      </c>
      <c r="F1331" s="250" t="s">
        <v>2272</v>
      </c>
      <c r="G1331" s="248"/>
      <c r="H1331" s="251">
        <v>110.54000000000001</v>
      </c>
      <c r="I1331" s="252"/>
      <c r="J1331" s="248"/>
      <c r="K1331" s="248"/>
      <c r="L1331" s="253"/>
      <c r="M1331" s="254"/>
      <c r="N1331" s="255"/>
      <c r="O1331" s="255"/>
      <c r="P1331" s="255"/>
      <c r="Q1331" s="255"/>
      <c r="R1331" s="255"/>
      <c r="S1331" s="255"/>
      <c r="T1331" s="256"/>
      <c r="U1331" s="13"/>
      <c r="V1331" s="13"/>
      <c r="W1331" s="13"/>
      <c r="X1331" s="13"/>
      <c r="Y1331" s="13"/>
      <c r="Z1331" s="13"/>
      <c r="AA1331" s="13"/>
      <c r="AB1331" s="13"/>
      <c r="AC1331" s="13"/>
      <c r="AD1331" s="13"/>
      <c r="AE1331" s="13"/>
      <c r="AT1331" s="257" t="s">
        <v>361</v>
      </c>
      <c r="AU1331" s="257" t="s">
        <v>86</v>
      </c>
      <c r="AV1331" s="13" t="s">
        <v>86</v>
      </c>
      <c r="AW1331" s="13" t="s">
        <v>32</v>
      </c>
      <c r="AX1331" s="13" t="s">
        <v>76</v>
      </c>
      <c r="AY1331" s="257" t="s">
        <v>350</v>
      </c>
    </row>
    <row r="1332" s="13" customFormat="1">
      <c r="A1332" s="13"/>
      <c r="B1332" s="247"/>
      <c r="C1332" s="248"/>
      <c r="D1332" s="242" t="s">
        <v>361</v>
      </c>
      <c r="E1332" s="249" t="s">
        <v>1</v>
      </c>
      <c r="F1332" s="250" t="s">
        <v>2273</v>
      </c>
      <c r="G1332" s="248"/>
      <c r="H1332" s="251">
        <v>529.01999999999998</v>
      </c>
      <c r="I1332" s="252"/>
      <c r="J1332" s="248"/>
      <c r="K1332" s="248"/>
      <c r="L1332" s="253"/>
      <c r="M1332" s="254"/>
      <c r="N1332" s="255"/>
      <c r="O1332" s="255"/>
      <c r="P1332" s="255"/>
      <c r="Q1332" s="255"/>
      <c r="R1332" s="255"/>
      <c r="S1332" s="255"/>
      <c r="T1332" s="256"/>
      <c r="U1332" s="13"/>
      <c r="V1332" s="13"/>
      <c r="W1332" s="13"/>
      <c r="X1332" s="13"/>
      <c r="Y1332" s="13"/>
      <c r="Z1332" s="13"/>
      <c r="AA1332" s="13"/>
      <c r="AB1332" s="13"/>
      <c r="AC1332" s="13"/>
      <c r="AD1332" s="13"/>
      <c r="AE1332" s="13"/>
      <c r="AT1332" s="257" t="s">
        <v>361</v>
      </c>
      <c r="AU1332" s="257" t="s">
        <v>86</v>
      </c>
      <c r="AV1332" s="13" t="s">
        <v>86</v>
      </c>
      <c r="AW1332" s="13" t="s">
        <v>32</v>
      </c>
      <c r="AX1332" s="13" t="s">
        <v>76</v>
      </c>
      <c r="AY1332" s="257" t="s">
        <v>350</v>
      </c>
    </row>
    <row r="1333" s="13" customFormat="1">
      <c r="A1333" s="13"/>
      <c r="B1333" s="247"/>
      <c r="C1333" s="248"/>
      <c r="D1333" s="242" t="s">
        <v>361</v>
      </c>
      <c r="E1333" s="249" t="s">
        <v>1</v>
      </c>
      <c r="F1333" s="250" t="s">
        <v>2274</v>
      </c>
      <c r="G1333" s="248"/>
      <c r="H1333" s="251">
        <v>53.219999999999999</v>
      </c>
      <c r="I1333" s="252"/>
      <c r="J1333" s="248"/>
      <c r="K1333" s="248"/>
      <c r="L1333" s="253"/>
      <c r="M1333" s="254"/>
      <c r="N1333" s="255"/>
      <c r="O1333" s="255"/>
      <c r="P1333" s="255"/>
      <c r="Q1333" s="255"/>
      <c r="R1333" s="255"/>
      <c r="S1333" s="255"/>
      <c r="T1333" s="256"/>
      <c r="U1333" s="13"/>
      <c r="V1333" s="13"/>
      <c r="W1333" s="13"/>
      <c r="X1333" s="13"/>
      <c r="Y1333" s="13"/>
      <c r="Z1333" s="13"/>
      <c r="AA1333" s="13"/>
      <c r="AB1333" s="13"/>
      <c r="AC1333" s="13"/>
      <c r="AD1333" s="13"/>
      <c r="AE1333" s="13"/>
      <c r="AT1333" s="257" t="s">
        <v>361</v>
      </c>
      <c r="AU1333" s="257" t="s">
        <v>86</v>
      </c>
      <c r="AV1333" s="13" t="s">
        <v>86</v>
      </c>
      <c r="AW1333" s="13" t="s">
        <v>32</v>
      </c>
      <c r="AX1333" s="13" t="s">
        <v>76</v>
      </c>
      <c r="AY1333" s="257" t="s">
        <v>350</v>
      </c>
    </row>
    <row r="1334" s="13" customFormat="1">
      <c r="A1334" s="13"/>
      <c r="B1334" s="247"/>
      <c r="C1334" s="248"/>
      <c r="D1334" s="242" t="s">
        <v>361</v>
      </c>
      <c r="E1334" s="249" t="s">
        <v>1</v>
      </c>
      <c r="F1334" s="250" t="s">
        <v>2278</v>
      </c>
      <c r="G1334" s="248"/>
      <c r="H1334" s="251">
        <v>19.350000000000001</v>
      </c>
      <c r="I1334" s="252"/>
      <c r="J1334" s="248"/>
      <c r="K1334" s="248"/>
      <c r="L1334" s="253"/>
      <c r="M1334" s="254"/>
      <c r="N1334" s="255"/>
      <c r="O1334" s="255"/>
      <c r="P1334" s="255"/>
      <c r="Q1334" s="255"/>
      <c r="R1334" s="255"/>
      <c r="S1334" s="255"/>
      <c r="T1334" s="256"/>
      <c r="U1334" s="13"/>
      <c r="V1334" s="13"/>
      <c r="W1334" s="13"/>
      <c r="X1334" s="13"/>
      <c r="Y1334" s="13"/>
      <c r="Z1334" s="13"/>
      <c r="AA1334" s="13"/>
      <c r="AB1334" s="13"/>
      <c r="AC1334" s="13"/>
      <c r="AD1334" s="13"/>
      <c r="AE1334" s="13"/>
      <c r="AT1334" s="257" t="s">
        <v>361</v>
      </c>
      <c r="AU1334" s="257" t="s">
        <v>86</v>
      </c>
      <c r="AV1334" s="13" t="s">
        <v>86</v>
      </c>
      <c r="AW1334" s="13" t="s">
        <v>32</v>
      </c>
      <c r="AX1334" s="13" t="s">
        <v>76</v>
      </c>
      <c r="AY1334" s="257" t="s">
        <v>350</v>
      </c>
    </row>
    <row r="1335" s="13" customFormat="1">
      <c r="A1335" s="13"/>
      <c r="B1335" s="247"/>
      <c r="C1335" s="248"/>
      <c r="D1335" s="242" t="s">
        <v>361</v>
      </c>
      <c r="E1335" s="249" t="s">
        <v>1</v>
      </c>
      <c r="F1335" s="250" t="s">
        <v>2277</v>
      </c>
      <c r="G1335" s="248"/>
      <c r="H1335" s="251">
        <v>27.760000000000002</v>
      </c>
      <c r="I1335" s="252"/>
      <c r="J1335" s="248"/>
      <c r="K1335" s="248"/>
      <c r="L1335" s="253"/>
      <c r="M1335" s="254"/>
      <c r="N1335" s="255"/>
      <c r="O1335" s="255"/>
      <c r="P1335" s="255"/>
      <c r="Q1335" s="255"/>
      <c r="R1335" s="255"/>
      <c r="S1335" s="255"/>
      <c r="T1335" s="256"/>
      <c r="U1335" s="13"/>
      <c r="V1335" s="13"/>
      <c r="W1335" s="13"/>
      <c r="X1335" s="13"/>
      <c r="Y1335" s="13"/>
      <c r="Z1335" s="13"/>
      <c r="AA1335" s="13"/>
      <c r="AB1335" s="13"/>
      <c r="AC1335" s="13"/>
      <c r="AD1335" s="13"/>
      <c r="AE1335" s="13"/>
      <c r="AT1335" s="257" t="s">
        <v>361</v>
      </c>
      <c r="AU1335" s="257" t="s">
        <v>86</v>
      </c>
      <c r="AV1335" s="13" t="s">
        <v>86</v>
      </c>
      <c r="AW1335" s="13" t="s">
        <v>32</v>
      </c>
      <c r="AX1335" s="13" t="s">
        <v>76</v>
      </c>
      <c r="AY1335" s="257" t="s">
        <v>350</v>
      </c>
    </row>
    <row r="1336" s="14" customFormat="1">
      <c r="A1336" s="14"/>
      <c r="B1336" s="258"/>
      <c r="C1336" s="259"/>
      <c r="D1336" s="242" t="s">
        <v>361</v>
      </c>
      <c r="E1336" s="260" t="s">
        <v>1</v>
      </c>
      <c r="F1336" s="261" t="s">
        <v>364</v>
      </c>
      <c r="G1336" s="259"/>
      <c r="H1336" s="262">
        <v>739.88999999999999</v>
      </c>
      <c r="I1336" s="263"/>
      <c r="J1336" s="259"/>
      <c r="K1336" s="259"/>
      <c r="L1336" s="264"/>
      <c r="M1336" s="265"/>
      <c r="N1336" s="266"/>
      <c r="O1336" s="266"/>
      <c r="P1336" s="266"/>
      <c r="Q1336" s="266"/>
      <c r="R1336" s="266"/>
      <c r="S1336" s="266"/>
      <c r="T1336" s="267"/>
      <c r="U1336" s="14"/>
      <c r="V1336" s="14"/>
      <c r="W1336" s="14"/>
      <c r="X1336" s="14"/>
      <c r="Y1336" s="14"/>
      <c r="Z1336" s="14"/>
      <c r="AA1336" s="14"/>
      <c r="AB1336" s="14"/>
      <c r="AC1336" s="14"/>
      <c r="AD1336" s="14"/>
      <c r="AE1336" s="14"/>
      <c r="AT1336" s="268" t="s">
        <v>361</v>
      </c>
      <c r="AU1336" s="268" t="s">
        <v>86</v>
      </c>
      <c r="AV1336" s="14" t="s">
        <v>357</v>
      </c>
      <c r="AW1336" s="14" t="s">
        <v>32</v>
      </c>
      <c r="AX1336" s="14" t="s">
        <v>84</v>
      </c>
      <c r="AY1336" s="268" t="s">
        <v>350</v>
      </c>
    </row>
    <row r="1337" s="13" customFormat="1">
      <c r="A1337" s="13"/>
      <c r="B1337" s="247"/>
      <c r="C1337" s="248"/>
      <c r="D1337" s="242" t="s">
        <v>361</v>
      </c>
      <c r="E1337" s="248"/>
      <c r="F1337" s="250" t="s">
        <v>2585</v>
      </c>
      <c r="G1337" s="248"/>
      <c r="H1337" s="251">
        <v>776.88499999999999</v>
      </c>
      <c r="I1337" s="252"/>
      <c r="J1337" s="248"/>
      <c r="K1337" s="248"/>
      <c r="L1337" s="253"/>
      <c r="M1337" s="254"/>
      <c r="N1337" s="255"/>
      <c r="O1337" s="255"/>
      <c r="P1337" s="255"/>
      <c r="Q1337" s="255"/>
      <c r="R1337" s="255"/>
      <c r="S1337" s="255"/>
      <c r="T1337" s="256"/>
      <c r="U1337" s="13"/>
      <c r="V1337" s="13"/>
      <c r="W1337" s="13"/>
      <c r="X1337" s="13"/>
      <c r="Y1337" s="13"/>
      <c r="Z1337" s="13"/>
      <c r="AA1337" s="13"/>
      <c r="AB1337" s="13"/>
      <c r="AC1337" s="13"/>
      <c r="AD1337" s="13"/>
      <c r="AE1337" s="13"/>
      <c r="AT1337" s="257" t="s">
        <v>361</v>
      </c>
      <c r="AU1337" s="257" t="s">
        <v>86</v>
      </c>
      <c r="AV1337" s="13" t="s">
        <v>86</v>
      </c>
      <c r="AW1337" s="13" t="s">
        <v>4</v>
      </c>
      <c r="AX1337" s="13" t="s">
        <v>84</v>
      </c>
      <c r="AY1337" s="257" t="s">
        <v>350</v>
      </c>
    </row>
    <row r="1338" s="2" customFormat="1" ht="24.15" customHeight="1">
      <c r="A1338" s="39"/>
      <c r="B1338" s="40"/>
      <c r="C1338" s="295" t="s">
        <v>2586</v>
      </c>
      <c r="D1338" s="295" t="s">
        <v>1347</v>
      </c>
      <c r="E1338" s="296" t="s">
        <v>2587</v>
      </c>
      <c r="F1338" s="297" t="s">
        <v>2588</v>
      </c>
      <c r="G1338" s="298" t="s">
        <v>355</v>
      </c>
      <c r="H1338" s="299">
        <v>936.31299999999999</v>
      </c>
      <c r="I1338" s="300"/>
      <c r="J1338" s="301">
        <f>ROUND(I1338*H1338,2)</f>
        <v>0</v>
      </c>
      <c r="K1338" s="297" t="s">
        <v>356</v>
      </c>
      <c r="L1338" s="302"/>
      <c r="M1338" s="303" t="s">
        <v>1</v>
      </c>
      <c r="N1338" s="304" t="s">
        <v>41</v>
      </c>
      <c r="O1338" s="92"/>
      <c r="P1338" s="238">
        <f>O1338*H1338</f>
        <v>0</v>
      </c>
      <c r="Q1338" s="238">
        <v>0.00025999999999999998</v>
      </c>
      <c r="R1338" s="238">
        <f>Q1338*H1338</f>
        <v>0.24344137999999999</v>
      </c>
      <c r="S1338" s="238">
        <v>0</v>
      </c>
      <c r="T1338" s="239">
        <f>S1338*H1338</f>
        <v>0</v>
      </c>
      <c r="U1338" s="39"/>
      <c r="V1338" s="39"/>
      <c r="W1338" s="39"/>
      <c r="X1338" s="39"/>
      <c r="Y1338" s="39"/>
      <c r="Z1338" s="39"/>
      <c r="AA1338" s="39"/>
      <c r="AB1338" s="39"/>
      <c r="AC1338" s="39"/>
      <c r="AD1338" s="39"/>
      <c r="AE1338" s="39"/>
      <c r="AR1338" s="240" t="s">
        <v>695</v>
      </c>
      <c r="AT1338" s="240" t="s">
        <v>1347</v>
      </c>
      <c r="AU1338" s="240" t="s">
        <v>86</v>
      </c>
      <c r="AY1338" s="18" t="s">
        <v>350</v>
      </c>
      <c r="BE1338" s="241">
        <f>IF(N1338="základní",J1338,0)</f>
        <v>0</v>
      </c>
      <c r="BF1338" s="241">
        <f>IF(N1338="snížená",J1338,0)</f>
        <v>0</v>
      </c>
      <c r="BG1338" s="241">
        <f>IF(N1338="zákl. přenesená",J1338,0)</f>
        <v>0</v>
      </c>
      <c r="BH1338" s="241">
        <f>IF(N1338="sníž. přenesená",J1338,0)</f>
        <v>0</v>
      </c>
      <c r="BI1338" s="241">
        <f>IF(N1338="nulová",J1338,0)</f>
        <v>0</v>
      </c>
      <c r="BJ1338" s="18" t="s">
        <v>84</v>
      </c>
      <c r="BK1338" s="241">
        <f>ROUND(I1338*H1338,2)</f>
        <v>0</v>
      </c>
      <c r="BL1338" s="18" t="s">
        <v>530</v>
      </c>
      <c r="BM1338" s="240" t="s">
        <v>2589</v>
      </c>
    </row>
    <row r="1339" s="2" customFormat="1">
      <c r="A1339" s="39"/>
      <c r="B1339" s="40"/>
      <c r="C1339" s="41"/>
      <c r="D1339" s="242" t="s">
        <v>359</v>
      </c>
      <c r="E1339" s="41"/>
      <c r="F1339" s="243" t="s">
        <v>2588</v>
      </c>
      <c r="G1339" s="41"/>
      <c r="H1339" s="41"/>
      <c r="I1339" s="244"/>
      <c r="J1339" s="41"/>
      <c r="K1339" s="41"/>
      <c r="L1339" s="45"/>
      <c r="M1339" s="245"/>
      <c r="N1339" s="246"/>
      <c r="O1339" s="92"/>
      <c r="P1339" s="92"/>
      <c r="Q1339" s="92"/>
      <c r="R1339" s="92"/>
      <c r="S1339" s="92"/>
      <c r="T1339" s="93"/>
      <c r="U1339" s="39"/>
      <c r="V1339" s="39"/>
      <c r="W1339" s="39"/>
      <c r="X1339" s="39"/>
      <c r="Y1339" s="39"/>
      <c r="Z1339" s="39"/>
      <c r="AA1339" s="39"/>
      <c r="AB1339" s="39"/>
      <c r="AC1339" s="39"/>
      <c r="AD1339" s="39"/>
      <c r="AE1339" s="39"/>
      <c r="AT1339" s="18" t="s">
        <v>359</v>
      </c>
      <c r="AU1339" s="18" t="s">
        <v>86</v>
      </c>
    </row>
    <row r="1340" s="13" customFormat="1">
      <c r="A1340" s="13"/>
      <c r="B1340" s="247"/>
      <c r="C1340" s="248"/>
      <c r="D1340" s="242" t="s">
        <v>361</v>
      </c>
      <c r="E1340" s="249" t="s">
        <v>1</v>
      </c>
      <c r="F1340" s="250" t="s">
        <v>2266</v>
      </c>
      <c r="G1340" s="248"/>
      <c r="H1340" s="251">
        <v>633.99699999999996</v>
      </c>
      <c r="I1340" s="252"/>
      <c r="J1340" s="248"/>
      <c r="K1340" s="248"/>
      <c r="L1340" s="253"/>
      <c r="M1340" s="254"/>
      <c r="N1340" s="255"/>
      <c r="O1340" s="255"/>
      <c r="P1340" s="255"/>
      <c r="Q1340" s="255"/>
      <c r="R1340" s="255"/>
      <c r="S1340" s="255"/>
      <c r="T1340" s="256"/>
      <c r="U1340" s="13"/>
      <c r="V1340" s="13"/>
      <c r="W1340" s="13"/>
      <c r="X1340" s="13"/>
      <c r="Y1340" s="13"/>
      <c r="Z1340" s="13"/>
      <c r="AA1340" s="13"/>
      <c r="AB1340" s="13"/>
      <c r="AC1340" s="13"/>
      <c r="AD1340" s="13"/>
      <c r="AE1340" s="13"/>
      <c r="AT1340" s="257" t="s">
        <v>361</v>
      </c>
      <c r="AU1340" s="257" t="s">
        <v>86</v>
      </c>
      <c r="AV1340" s="13" t="s">
        <v>86</v>
      </c>
      <c r="AW1340" s="13" t="s">
        <v>32</v>
      </c>
      <c r="AX1340" s="13" t="s">
        <v>76</v>
      </c>
      <c r="AY1340" s="257" t="s">
        <v>350</v>
      </c>
    </row>
    <row r="1341" s="13" customFormat="1">
      <c r="A1341" s="13"/>
      <c r="B1341" s="247"/>
      <c r="C1341" s="248"/>
      <c r="D1341" s="242" t="s">
        <v>361</v>
      </c>
      <c r="E1341" s="249" t="s">
        <v>1</v>
      </c>
      <c r="F1341" s="250" t="s">
        <v>2281</v>
      </c>
      <c r="G1341" s="248"/>
      <c r="H1341" s="251">
        <v>257.73000000000002</v>
      </c>
      <c r="I1341" s="252"/>
      <c r="J1341" s="248"/>
      <c r="K1341" s="248"/>
      <c r="L1341" s="253"/>
      <c r="M1341" s="254"/>
      <c r="N1341" s="255"/>
      <c r="O1341" s="255"/>
      <c r="P1341" s="255"/>
      <c r="Q1341" s="255"/>
      <c r="R1341" s="255"/>
      <c r="S1341" s="255"/>
      <c r="T1341" s="256"/>
      <c r="U1341" s="13"/>
      <c r="V1341" s="13"/>
      <c r="W1341" s="13"/>
      <c r="X1341" s="13"/>
      <c r="Y1341" s="13"/>
      <c r="Z1341" s="13"/>
      <c r="AA1341" s="13"/>
      <c r="AB1341" s="13"/>
      <c r="AC1341" s="13"/>
      <c r="AD1341" s="13"/>
      <c r="AE1341" s="13"/>
      <c r="AT1341" s="257" t="s">
        <v>361</v>
      </c>
      <c r="AU1341" s="257" t="s">
        <v>86</v>
      </c>
      <c r="AV1341" s="13" t="s">
        <v>86</v>
      </c>
      <c r="AW1341" s="13" t="s">
        <v>32</v>
      </c>
      <c r="AX1341" s="13" t="s">
        <v>76</v>
      </c>
      <c r="AY1341" s="257" t="s">
        <v>350</v>
      </c>
    </row>
    <row r="1342" s="14" customFormat="1">
      <c r="A1342" s="14"/>
      <c r="B1342" s="258"/>
      <c r="C1342" s="259"/>
      <c r="D1342" s="242" t="s">
        <v>361</v>
      </c>
      <c r="E1342" s="260" t="s">
        <v>1</v>
      </c>
      <c r="F1342" s="261" t="s">
        <v>364</v>
      </c>
      <c r="G1342" s="259"/>
      <c r="H1342" s="262">
        <v>891.72699999999998</v>
      </c>
      <c r="I1342" s="263"/>
      <c r="J1342" s="259"/>
      <c r="K1342" s="259"/>
      <c r="L1342" s="264"/>
      <c r="M1342" s="265"/>
      <c r="N1342" s="266"/>
      <c r="O1342" s="266"/>
      <c r="P1342" s="266"/>
      <c r="Q1342" s="266"/>
      <c r="R1342" s="266"/>
      <c r="S1342" s="266"/>
      <c r="T1342" s="267"/>
      <c r="U1342" s="14"/>
      <c r="V1342" s="14"/>
      <c r="W1342" s="14"/>
      <c r="X1342" s="14"/>
      <c r="Y1342" s="14"/>
      <c r="Z1342" s="14"/>
      <c r="AA1342" s="14"/>
      <c r="AB1342" s="14"/>
      <c r="AC1342" s="14"/>
      <c r="AD1342" s="14"/>
      <c r="AE1342" s="14"/>
      <c r="AT1342" s="268" t="s">
        <v>361</v>
      </c>
      <c r="AU1342" s="268" t="s">
        <v>86</v>
      </c>
      <c r="AV1342" s="14" t="s">
        <v>357</v>
      </c>
      <c r="AW1342" s="14" t="s">
        <v>32</v>
      </c>
      <c r="AX1342" s="14" t="s">
        <v>84</v>
      </c>
      <c r="AY1342" s="268" t="s">
        <v>350</v>
      </c>
    </row>
    <row r="1343" s="13" customFormat="1">
      <c r="A1343" s="13"/>
      <c r="B1343" s="247"/>
      <c r="C1343" s="248"/>
      <c r="D1343" s="242" t="s">
        <v>361</v>
      </c>
      <c r="E1343" s="248"/>
      <c r="F1343" s="250" t="s">
        <v>2590</v>
      </c>
      <c r="G1343" s="248"/>
      <c r="H1343" s="251">
        <v>936.31299999999999</v>
      </c>
      <c r="I1343" s="252"/>
      <c r="J1343" s="248"/>
      <c r="K1343" s="248"/>
      <c r="L1343" s="253"/>
      <c r="M1343" s="254"/>
      <c r="N1343" s="255"/>
      <c r="O1343" s="255"/>
      <c r="P1343" s="255"/>
      <c r="Q1343" s="255"/>
      <c r="R1343" s="255"/>
      <c r="S1343" s="255"/>
      <c r="T1343" s="256"/>
      <c r="U1343" s="13"/>
      <c r="V1343" s="13"/>
      <c r="W1343" s="13"/>
      <c r="X1343" s="13"/>
      <c r="Y1343" s="13"/>
      <c r="Z1343" s="13"/>
      <c r="AA1343" s="13"/>
      <c r="AB1343" s="13"/>
      <c r="AC1343" s="13"/>
      <c r="AD1343" s="13"/>
      <c r="AE1343" s="13"/>
      <c r="AT1343" s="257" t="s">
        <v>361</v>
      </c>
      <c r="AU1343" s="257" t="s">
        <v>86</v>
      </c>
      <c r="AV1343" s="13" t="s">
        <v>86</v>
      </c>
      <c r="AW1343" s="13" t="s">
        <v>4</v>
      </c>
      <c r="AX1343" s="13" t="s">
        <v>84</v>
      </c>
      <c r="AY1343" s="257" t="s">
        <v>350</v>
      </c>
    </row>
    <row r="1344" s="2" customFormat="1" ht="24.15" customHeight="1">
      <c r="A1344" s="39"/>
      <c r="B1344" s="40"/>
      <c r="C1344" s="295" t="s">
        <v>2591</v>
      </c>
      <c r="D1344" s="295" t="s">
        <v>1347</v>
      </c>
      <c r="E1344" s="296" t="s">
        <v>2592</v>
      </c>
      <c r="F1344" s="297" t="s">
        <v>2593</v>
      </c>
      <c r="G1344" s="298" t="s">
        <v>355</v>
      </c>
      <c r="H1344" s="299">
        <v>28.402999999999999</v>
      </c>
      <c r="I1344" s="300"/>
      <c r="J1344" s="301">
        <f>ROUND(I1344*H1344,2)</f>
        <v>0</v>
      </c>
      <c r="K1344" s="297" t="s">
        <v>356</v>
      </c>
      <c r="L1344" s="302"/>
      <c r="M1344" s="303" t="s">
        <v>1</v>
      </c>
      <c r="N1344" s="304" t="s">
        <v>41</v>
      </c>
      <c r="O1344" s="92"/>
      <c r="P1344" s="238">
        <f>O1344*H1344</f>
        <v>0</v>
      </c>
      <c r="Q1344" s="238">
        <v>0.00033</v>
      </c>
      <c r="R1344" s="238">
        <f>Q1344*H1344</f>
        <v>0.0093729899999999994</v>
      </c>
      <c r="S1344" s="238">
        <v>0</v>
      </c>
      <c r="T1344" s="239">
        <f>S1344*H1344</f>
        <v>0</v>
      </c>
      <c r="U1344" s="39"/>
      <c r="V1344" s="39"/>
      <c r="W1344" s="39"/>
      <c r="X1344" s="39"/>
      <c r="Y1344" s="39"/>
      <c r="Z1344" s="39"/>
      <c r="AA1344" s="39"/>
      <c r="AB1344" s="39"/>
      <c r="AC1344" s="39"/>
      <c r="AD1344" s="39"/>
      <c r="AE1344" s="39"/>
      <c r="AR1344" s="240" t="s">
        <v>695</v>
      </c>
      <c r="AT1344" s="240" t="s">
        <v>1347</v>
      </c>
      <c r="AU1344" s="240" t="s">
        <v>86</v>
      </c>
      <c r="AY1344" s="18" t="s">
        <v>350</v>
      </c>
      <c r="BE1344" s="241">
        <f>IF(N1344="základní",J1344,0)</f>
        <v>0</v>
      </c>
      <c r="BF1344" s="241">
        <f>IF(N1344="snížená",J1344,0)</f>
        <v>0</v>
      </c>
      <c r="BG1344" s="241">
        <f>IF(N1344="zákl. přenesená",J1344,0)</f>
        <v>0</v>
      </c>
      <c r="BH1344" s="241">
        <f>IF(N1344="sníž. přenesená",J1344,0)</f>
        <v>0</v>
      </c>
      <c r="BI1344" s="241">
        <f>IF(N1344="nulová",J1344,0)</f>
        <v>0</v>
      </c>
      <c r="BJ1344" s="18" t="s">
        <v>84</v>
      </c>
      <c r="BK1344" s="241">
        <f>ROUND(I1344*H1344,2)</f>
        <v>0</v>
      </c>
      <c r="BL1344" s="18" t="s">
        <v>530</v>
      </c>
      <c r="BM1344" s="240" t="s">
        <v>2594</v>
      </c>
    </row>
    <row r="1345" s="2" customFormat="1">
      <c r="A1345" s="39"/>
      <c r="B1345" s="40"/>
      <c r="C1345" s="41"/>
      <c r="D1345" s="242" t="s">
        <v>359</v>
      </c>
      <c r="E1345" s="41"/>
      <c r="F1345" s="243" t="s">
        <v>2593</v>
      </c>
      <c r="G1345" s="41"/>
      <c r="H1345" s="41"/>
      <c r="I1345" s="244"/>
      <c r="J1345" s="41"/>
      <c r="K1345" s="41"/>
      <c r="L1345" s="45"/>
      <c r="M1345" s="245"/>
      <c r="N1345" s="246"/>
      <c r="O1345" s="92"/>
      <c r="P1345" s="92"/>
      <c r="Q1345" s="92"/>
      <c r="R1345" s="92"/>
      <c r="S1345" s="92"/>
      <c r="T1345" s="93"/>
      <c r="U1345" s="39"/>
      <c r="V1345" s="39"/>
      <c r="W1345" s="39"/>
      <c r="X1345" s="39"/>
      <c r="Y1345" s="39"/>
      <c r="Z1345" s="39"/>
      <c r="AA1345" s="39"/>
      <c r="AB1345" s="39"/>
      <c r="AC1345" s="39"/>
      <c r="AD1345" s="39"/>
      <c r="AE1345" s="39"/>
      <c r="AT1345" s="18" t="s">
        <v>359</v>
      </c>
      <c r="AU1345" s="18" t="s">
        <v>86</v>
      </c>
    </row>
    <row r="1346" s="13" customFormat="1">
      <c r="A1346" s="13"/>
      <c r="B1346" s="247"/>
      <c r="C1346" s="248"/>
      <c r="D1346" s="242" t="s">
        <v>361</v>
      </c>
      <c r="E1346" s="249" t="s">
        <v>1</v>
      </c>
      <c r="F1346" s="250" t="s">
        <v>2275</v>
      </c>
      <c r="G1346" s="248"/>
      <c r="H1346" s="251">
        <v>14.76</v>
      </c>
      <c r="I1346" s="252"/>
      <c r="J1346" s="248"/>
      <c r="K1346" s="248"/>
      <c r="L1346" s="253"/>
      <c r="M1346" s="254"/>
      <c r="N1346" s="255"/>
      <c r="O1346" s="255"/>
      <c r="P1346" s="255"/>
      <c r="Q1346" s="255"/>
      <c r="R1346" s="255"/>
      <c r="S1346" s="255"/>
      <c r="T1346" s="256"/>
      <c r="U1346" s="13"/>
      <c r="V1346" s="13"/>
      <c r="W1346" s="13"/>
      <c r="X1346" s="13"/>
      <c r="Y1346" s="13"/>
      <c r="Z1346" s="13"/>
      <c r="AA1346" s="13"/>
      <c r="AB1346" s="13"/>
      <c r="AC1346" s="13"/>
      <c r="AD1346" s="13"/>
      <c r="AE1346" s="13"/>
      <c r="AT1346" s="257" t="s">
        <v>361</v>
      </c>
      <c r="AU1346" s="257" t="s">
        <v>86</v>
      </c>
      <c r="AV1346" s="13" t="s">
        <v>86</v>
      </c>
      <c r="AW1346" s="13" t="s">
        <v>32</v>
      </c>
      <c r="AX1346" s="13" t="s">
        <v>76</v>
      </c>
      <c r="AY1346" s="257" t="s">
        <v>350</v>
      </c>
    </row>
    <row r="1347" s="13" customFormat="1">
      <c r="A1347" s="13"/>
      <c r="B1347" s="247"/>
      <c r="C1347" s="248"/>
      <c r="D1347" s="242" t="s">
        <v>361</v>
      </c>
      <c r="E1347" s="249" t="s">
        <v>1</v>
      </c>
      <c r="F1347" s="250" t="s">
        <v>2276</v>
      </c>
      <c r="G1347" s="248"/>
      <c r="H1347" s="251">
        <v>12.289999999999999</v>
      </c>
      <c r="I1347" s="252"/>
      <c r="J1347" s="248"/>
      <c r="K1347" s="248"/>
      <c r="L1347" s="253"/>
      <c r="M1347" s="254"/>
      <c r="N1347" s="255"/>
      <c r="O1347" s="255"/>
      <c r="P1347" s="255"/>
      <c r="Q1347" s="255"/>
      <c r="R1347" s="255"/>
      <c r="S1347" s="255"/>
      <c r="T1347" s="256"/>
      <c r="U1347" s="13"/>
      <c r="V1347" s="13"/>
      <c r="W1347" s="13"/>
      <c r="X1347" s="13"/>
      <c r="Y1347" s="13"/>
      <c r="Z1347" s="13"/>
      <c r="AA1347" s="13"/>
      <c r="AB1347" s="13"/>
      <c r="AC1347" s="13"/>
      <c r="AD1347" s="13"/>
      <c r="AE1347" s="13"/>
      <c r="AT1347" s="257" t="s">
        <v>361</v>
      </c>
      <c r="AU1347" s="257" t="s">
        <v>86</v>
      </c>
      <c r="AV1347" s="13" t="s">
        <v>86</v>
      </c>
      <c r="AW1347" s="13" t="s">
        <v>32</v>
      </c>
      <c r="AX1347" s="13" t="s">
        <v>76</v>
      </c>
      <c r="AY1347" s="257" t="s">
        <v>350</v>
      </c>
    </row>
    <row r="1348" s="14" customFormat="1">
      <c r="A1348" s="14"/>
      <c r="B1348" s="258"/>
      <c r="C1348" s="259"/>
      <c r="D1348" s="242" t="s">
        <v>361</v>
      </c>
      <c r="E1348" s="260" t="s">
        <v>1</v>
      </c>
      <c r="F1348" s="261" t="s">
        <v>364</v>
      </c>
      <c r="G1348" s="259"/>
      <c r="H1348" s="262">
        <v>27.050000000000001</v>
      </c>
      <c r="I1348" s="263"/>
      <c r="J1348" s="259"/>
      <c r="K1348" s="259"/>
      <c r="L1348" s="264"/>
      <c r="M1348" s="265"/>
      <c r="N1348" s="266"/>
      <c r="O1348" s="266"/>
      <c r="P1348" s="266"/>
      <c r="Q1348" s="266"/>
      <c r="R1348" s="266"/>
      <c r="S1348" s="266"/>
      <c r="T1348" s="267"/>
      <c r="U1348" s="14"/>
      <c r="V1348" s="14"/>
      <c r="W1348" s="14"/>
      <c r="X1348" s="14"/>
      <c r="Y1348" s="14"/>
      <c r="Z1348" s="14"/>
      <c r="AA1348" s="14"/>
      <c r="AB1348" s="14"/>
      <c r="AC1348" s="14"/>
      <c r="AD1348" s="14"/>
      <c r="AE1348" s="14"/>
      <c r="AT1348" s="268" t="s">
        <v>361</v>
      </c>
      <c r="AU1348" s="268" t="s">
        <v>86</v>
      </c>
      <c r="AV1348" s="14" t="s">
        <v>357</v>
      </c>
      <c r="AW1348" s="14" t="s">
        <v>32</v>
      </c>
      <c r="AX1348" s="14" t="s">
        <v>84</v>
      </c>
      <c r="AY1348" s="268" t="s">
        <v>350</v>
      </c>
    </row>
    <row r="1349" s="13" customFormat="1">
      <c r="A1349" s="13"/>
      <c r="B1349" s="247"/>
      <c r="C1349" s="248"/>
      <c r="D1349" s="242" t="s">
        <v>361</v>
      </c>
      <c r="E1349" s="248"/>
      <c r="F1349" s="250" t="s">
        <v>2575</v>
      </c>
      <c r="G1349" s="248"/>
      <c r="H1349" s="251">
        <v>28.402999999999999</v>
      </c>
      <c r="I1349" s="252"/>
      <c r="J1349" s="248"/>
      <c r="K1349" s="248"/>
      <c r="L1349" s="253"/>
      <c r="M1349" s="254"/>
      <c r="N1349" s="255"/>
      <c r="O1349" s="255"/>
      <c r="P1349" s="255"/>
      <c r="Q1349" s="255"/>
      <c r="R1349" s="255"/>
      <c r="S1349" s="255"/>
      <c r="T1349" s="256"/>
      <c r="U1349" s="13"/>
      <c r="V1349" s="13"/>
      <c r="W1349" s="13"/>
      <c r="X1349" s="13"/>
      <c r="Y1349" s="13"/>
      <c r="Z1349" s="13"/>
      <c r="AA1349" s="13"/>
      <c r="AB1349" s="13"/>
      <c r="AC1349" s="13"/>
      <c r="AD1349" s="13"/>
      <c r="AE1349" s="13"/>
      <c r="AT1349" s="257" t="s">
        <v>361</v>
      </c>
      <c r="AU1349" s="257" t="s">
        <v>86</v>
      </c>
      <c r="AV1349" s="13" t="s">
        <v>86</v>
      </c>
      <c r="AW1349" s="13" t="s">
        <v>4</v>
      </c>
      <c r="AX1349" s="13" t="s">
        <v>84</v>
      </c>
      <c r="AY1349" s="257" t="s">
        <v>350</v>
      </c>
    </row>
    <row r="1350" s="2" customFormat="1" ht="24.15" customHeight="1">
      <c r="A1350" s="39"/>
      <c r="B1350" s="40"/>
      <c r="C1350" s="229" t="s">
        <v>2595</v>
      </c>
      <c r="D1350" s="229" t="s">
        <v>352</v>
      </c>
      <c r="E1350" s="230" t="s">
        <v>2596</v>
      </c>
      <c r="F1350" s="231" t="s">
        <v>2597</v>
      </c>
      <c r="G1350" s="232" t="s">
        <v>355</v>
      </c>
      <c r="H1350" s="233">
        <v>12.800000000000001</v>
      </c>
      <c r="I1350" s="234"/>
      <c r="J1350" s="235">
        <f>ROUND(I1350*H1350,2)</f>
        <v>0</v>
      </c>
      <c r="K1350" s="231" t="s">
        <v>356</v>
      </c>
      <c r="L1350" s="45"/>
      <c r="M1350" s="236" t="s">
        <v>1</v>
      </c>
      <c r="N1350" s="237" t="s">
        <v>41</v>
      </c>
      <c r="O1350" s="92"/>
      <c r="P1350" s="238">
        <f>O1350*H1350</f>
        <v>0</v>
      </c>
      <c r="Q1350" s="238">
        <v>0</v>
      </c>
      <c r="R1350" s="238">
        <f>Q1350*H1350</f>
        <v>0</v>
      </c>
      <c r="S1350" s="238">
        <v>0</v>
      </c>
      <c r="T1350" s="239">
        <f>S1350*H1350</f>
        <v>0</v>
      </c>
      <c r="U1350" s="39"/>
      <c r="V1350" s="39"/>
      <c r="W1350" s="39"/>
      <c r="X1350" s="39"/>
      <c r="Y1350" s="39"/>
      <c r="Z1350" s="39"/>
      <c r="AA1350" s="39"/>
      <c r="AB1350" s="39"/>
      <c r="AC1350" s="39"/>
      <c r="AD1350" s="39"/>
      <c r="AE1350" s="39"/>
      <c r="AR1350" s="240" t="s">
        <v>530</v>
      </c>
      <c r="AT1350" s="240" t="s">
        <v>352</v>
      </c>
      <c r="AU1350" s="240" t="s">
        <v>86</v>
      </c>
      <c r="AY1350" s="18" t="s">
        <v>350</v>
      </c>
      <c r="BE1350" s="241">
        <f>IF(N1350="základní",J1350,0)</f>
        <v>0</v>
      </c>
      <c r="BF1350" s="241">
        <f>IF(N1350="snížená",J1350,0)</f>
        <v>0</v>
      </c>
      <c r="BG1350" s="241">
        <f>IF(N1350="zákl. přenesená",J1350,0)</f>
        <v>0</v>
      </c>
      <c r="BH1350" s="241">
        <f>IF(N1350="sníž. přenesená",J1350,0)</f>
        <v>0</v>
      </c>
      <c r="BI1350" s="241">
        <f>IF(N1350="nulová",J1350,0)</f>
        <v>0</v>
      </c>
      <c r="BJ1350" s="18" t="s">
        <v>84</v>
      </c>
      <c r="BK1350" s="241">
        <f>ROUND(I1350*H1350,2)</f>
        <v>0</v>
      </c>
      <c r="BL1350" s="18" t="s">
        <v>530</v>
      </c>
      <c r="BM1350" s="240" t="s">
        <v>2598</v>
      </c>
    </row>
    <row r="1351" s="2" customFormat="1">
      <c r="A1351" s="39"/>
      <c r="B1351" s="40"/>
      <c r="C1351" s="41"/>
      <c r="D1351" s="242" t="s">
        <v>359</v>
      </c>
      <c r="E1351" s="41"/>
      <c r="F1351" s="243" t="s">
        <v>2599</v>
      </c>
      <c r="G1351" s="41"/>
      <c r="H1351" s="41"/>
      <c r="I1351" s="244"/>
      <c r="J1351" s="41"/>
      <c r="K1351" s="41"/>
      <c r="L1351" s="45"/>
      <c r="M1351" s="245"/>
      <c r="N1351" s="246"/>
      <c r="O1351" s="92"/>
      <c r="P1351" s="92"/>
      <c r="Q1351" s="92"/>
      <c r="R1351" s="92"/>
      <c r="S1351" s="92"/>
      <c r="T1351" s="93"/>
      <c r="U1351" s="39"/>
      <c r="V1351" s="39"/>
      <c r="W1351" s="39"/>
      <c r="X1351" s="39"/>
      <c r="Y1351" s="39"/>
      <c r="Z1351" s="39"/>
      <c r="AA1351" s="39"/>
      <c r="AB1351" s="39"/>
      <c r="AC1351" s="39"/>
      <c r="AD1351" s="39"/>
      <c r="AE1351" s="39"/>
      <c r="AT1351" s="18" t="s">
        <v>359</v>
      </c>
      <c r="AU1351" s="18" t="s">
        <v>86</v>
      </c>
    </row>
    <row r="1352" s="13" customFormat="1">
      <c r="A1352" s="13"/>
      <c r="B1352" s="247"/>
      <c r="C1352" s="248"/>
      <c r="D1352" s="242" t="s">
        <v>361</v>
      </c>
      <c r="E1352" s="249" t="s">
        <v>1</v>
      </c>
      <c r="F1352" s="250" t="s">
        <v>2223</v>
      </c>
      <c r="G1352" s="248"/>
      <c r="H1352" s="251">
        <v>12.800000000000001</v>
      </c>
      <c r="I1352" s="252"/>
      <c r="J1352" s="248"/>
      <c r="K1352" s="248"/>
      <c r="L1352" s="253"/>
      <c r="M1352" s="254"/>
      <c r="N1352" s="255"/>
      <c r="O1352" s="255"/>
      <c r="P1352" s="255"/>
      <c r="Q1352" s="255"/>
      <c r="R1352" s="255"/>
      <c r="S1352" s="255"/>
      <c r="T1352" s="256"/>
      <c r="U1352" s="13"/>
      <c r="V1352" s="13"/>
      <c r="W1352" s="13"/>
      <c r="X1352" s="13"/>
      <c r="Y1352" s="13"/>
      <c r="Z1352" s="13"/>
      <c r="AA1352" s="13"/>
      <c r="AB1352" s="13"/>
      <c r="AC1352" s="13"/>
      <c r="AD1352" s="13"/>
      <c r="AE1352" s="13"/>
      <c r="AT1352" s="257" t="s">
        <v>361</v>
      </c>
      <c r="AU1352" s="257" t="s">
        <v>86</v>
      </c>
      <c r="AV1352" s="13" t="s">
        <v>86</v>
      </c>
      <c r="AW1352" s="13" t="s">
        <v>32</v>
      </c>
      <c r="AX1352" s="13" t="s">
        <v>84</v>
      </c>
      <c r="AY1352" s="257" t="s">
        <v>350</v>
      </c>
    </row>
    <row r="1353" s="2" customFormat="1" ht="24.15" customHeight="1">
      <c r="A1353" s="39"/>
      <c r="B1353" s="40"/>
      <c r="C1353" s="295" t="s">
        <v>2600</v>
      </c>
      <c r="D1353" s="295" t="s">
        <v>1347</v>
      </c>
      <c r="E1353" s="296" t="s">
        <v>2601</v>
      </c>
      <c r="F1353" s="297" t="s">
        <v>2602</v>
      </c>
      <c r="G1353" s="298" t="s">
        <v>355</v>
      </c>
      <c r="H1353" s="299">
        <v>13.44</v>
      </c>
      <c r="I1353" s="300"/>
      <c r="J1353" s="301">
        <f>ROUND(I1353*H1353,2)</f>
        <v>0</v>
      </c>
      <c r="K1353" s="297" t="s">
        <v>356</v>
      </c>
      <c r="L1353" s="302"/>
      <c r="M1353" s="303" t="s">
        <v>1</v>
      </c>
      <c r="N1353" s="304" t="s">
        <v>41</v>
      </c>
      <c r="O1353" s="92"/>
      <c r="P1353" s="238">
        <f>O1353*H1353</f>
        <v>0</v>
      </c>
      <c r="Q1353" s="238">
        <v>0.0041999999999999997</v>
      </c>
      <c r="R1353" s="238">
        <f>Q1353*H1353</f>
        <v>0.056447999999999991</v>
      </c>
      <c r="S1353" s="238">
        <v>0</v>
      </c>
      <c r="T1353" s="239">
        <f>S1353*H1353</f>
        <v>0</v>
      </c>
      <c r="U1353" s="39"/>
      <c r="V1353" s="39"/>
      <c r="W1353" s="39"/>
      <c r="X1353" s="39"/>
      <c r="Y1353" s="39"/>
      <c r="Z1353" s="39"/>
      <c r="AA1353" s="39"/>
      <c r="AB1353" s="39"/>
      <c r="AC1353" s="39"/>
      <c r="AD1353" s="39"/>
      <c r="AE1353" s="39"/>
      <c r="AR1353" s="240" t="s">
        <v>695</v>
      </c>
      <c r="AT1353" s="240" t="s">
        <v>1347</v>
      </c>
      <c r="AU1353" s="240" t="s">
        <v>86</v>
      </c>
      <c r="AY1353" s="18" t="s">
        <v>350</v>
      </c>
      <c r="BE1353" s="241">
        <f>IF(N1353="základní",J1353,0)</f>
        <v>0</v>
      </c>
      <c r="BF1353" s="241">
        <f>IF(N1353="snížená",J1353,0)</f>
        <v>0</v>
      </c>
      <c r="BG1353" s="241">
        <f>IF(N1353="zákl. přenesená",J1353,0)</f>
        <v>0</v>
      </c>
      <c r="BH1353" s="241">
        <f>IF(N1353="sníž. přenesená",J1353,0)</f>
        <v>0</v>
      </c>
      <c r="BI1353" s="241">
        <f>IF(N1353="nulová",J1353,0)</f>
        <v>0</v>
      </c>
      <c r="BJ1353" s="18" t="s">
        <v>84</v>
      </c>
      <c r="BK1353" s="241">
        <f>ROUND(I1353*H1353,2)</f>
        <v>0</v>
      </c>
      <c r="BL1353" s="18" t="s">
        <v>530</v>
      </c>
      <c r="BM1353" s="240" t="s">
        <v>2603</v>
      </c>
    </row>
    <row r="1354" s="2" customFormat="1">
      <c r="A1354" s="39"/>
      <c r="B1354" s="40"/>
      <c r="C1354" s="41"/>
      <c r="D1354" s="242" t="s">
        <v>359</v>
      </c>
      <c r="E1354" s="41"/>
      <c r="F1354" s="243" t="s">
        <v>2602</v>
      </c>
      <c r="G1354" s="41"/>
      <c r="H1354" s="41"/>
      <c r="I1354" s="244"/>
      <c r="J1354" s="41"/>
      <c r="K1354" s="41"/>
      <c r="L1354" s="45"/>
      <c r="M1354" s="245"/>
      <c r="N1354" s="246"/>
      <c r="O1354" s="92"/>
      <c r="P1354" s="92"/>
      <c r="Q1354" s="92"/>
      <c r="R1354" s="92"/>
      <c r="S1354" s="92"/>
      <c r="T1354" s="93"/>
      <c r="U1354" s="39"/>
      <c r="V1354" s="39"/>
      <c r="W1354" s="39"/>
      <c r="X1354" s="39"/>
      <c r="Y1354" s="39"/>
      <c r="Z1354" s="39"/>
      <c r="AA1354" s="39"/>
      <c r="AB1354" s="39"/>
      <c r="AC1354" s="39"/>
      <c r="AD1354" s="39"/>
      <c r="AE1354" s="39"/>
      <c r="AT1354" s="18" t="s">
        <v>359</v>
      </c>
      <c r="AU1354" s="18" t="s">
        <v>86</v>
      </c>
    </row>
    <row r="1355" s="13" customFormat="1">
      <c r="A1355" s="13"/>
      <c r="B1355" s="247"/>
      <c r="C1355" s="248"/>
      <c r="D1355" s="242" t="s">
        <v>361</v>
      </c>
      <c r="E1355" s="248"/>
      <c r="F1355" s="250" t="s">
        <v>2604</v>
      </c>
      <c r="G1355" s="248"/>
      <c r="H1355" s="251">
        <v>13.44</v>
      </c>
      <c r="I1355" s="252"/>
      <c r="J1355" s="248"/>
      <c r="K1355" s="248"/>
      <c r="L1355" s="253"/>
      <c r="M1355" s="254"/>
      <c r="N1355" s="255"/>
      <c r="O1355" s="255"/>
      <c r="P1355" s="255"/>
      <c r="Q1355" s="255"/>
      <c r="R1355" s="255"/>
      <c r="S1355" s="255"/>
      <c r="T1355" s="256"/>
      <c r="U1355" s="13"/>
      <c r="V1355" s="13"/>
      <c r="W1355" s="13"/>
      <c r="X1355" s="13"/>
      <c r="Y1355" s="13"/>
      <c r="Z1355" s="13"/>
      <c r="AA1355" s="13"/>
      <c r="AB1355" s="13"/>
      <c r="AC1355" s="13"/>
      <c r="AD1355" s="13"/>
      <c r="AE1355" s="13"/>
      <c r="AT1355" s="257" t="s">
        <v>361</v>
      </c>
      <c r="AU1355" s="257" t="s">
        <v>86</v>
      </c>
      <c r="AV1355" s="13" t="s">
        <v>86</v>
      </c>
      <c r="AW1355" s="13" t="s">
        <v>4</v>
      </c>
      <c r="AX1355" s="13" t="s">
        <v>84</v>
      </c>
      <c r="AY1355" s="257" t="s">
        <v>350</v>
      </c>
    </row>
    <row r="1356" s="2" customFormat="1" ht="24.15" customHeight="1">
      <c r="A1356" s="39"/>
      <c r="B1356" s="40"/>
      <c r="C1356" s="229" t="s">
        <v>2605</v>
      </c>
      <c r="D1356" s="229" t="s">
        <v>352</v>
      </c>
      <c r="E1356" s="230" t="s">
        <v>2606</v>
      </c>
      <c r="F1356" s="231" t="s">
        <v>2607</v>
      </c>
      <c r="G1356" s="232" t="s">
        <v>355</v>
      </c>
      <c r="H1356" s="233">
        <v>1467.4069999999999</v>
      </c>
      <c r="I1356" s="234"/>
      <c r="J1356" s="235">
        <f>ROUND(I1356*H1356,2)</f>
        <v>0</v>
      </c>
      <c r="K1356" s="231" t="s">
        <v>356</v>
      </c>
      <c r="L1356" s="45"/>
      <c r="M1356" s="236" t="s">
        <v>1</v>
      </c>
      <c r="N1356" s="237" t="s">
        <v>41</v>
      </c>
      <c r="O1356" s="92"/>
      <c r="P1356" s="238">
        <f>O1356*H1356</f>
        <v>0</v>
      </c>
      <c r="Q1356" s="238">
        <v>0</v>
      </c>
      <c r="R1356" s="238">
        <f>Q1356*H1356</f>
        <v>0</v>
      </c>
      <c r="S1356" s="238">
        <v>0</v>
      </c>
      <c r="T1356" s="239">
        <f>S1356*H1356</f>
        <v>0</v>
      </c>
      <c r="U1356" s="39"/>
      <c r="V1356" s="39"/>
      <c r="W1356" s="39"/>
      <c r="X1356" s="39"/>
      <c r="Y1356" s="39"/>
      <c r="Z1356" s="39"/>
      <c r="AA1356" s="39"/>
      <c r="AB1356" s="39"/>
      <c r="AC1356" s="39"/>
      <c r="AD1356" s="39"/>
      <c r="AE1356" s="39"/>
      <c r="AR1356" s="240" t="s">
        <v>530</v>
      </c>
      <c r="AT1356" s="240" t="s">
        <v>352</v>
      </c>
      <c r="AU1356" s="240" t="s">
        <v>86</v>
      </c>
      <c r="AY1356" s="18" t="s">
        <v>350</v>
      </c>
      <c r="BE1356" s="241">
        <f>IF(N1356="základní",J1356,0)</f>
        <v>0</v>
      </c>
      <c r="BF1356" s="241">
        <f>IF(N1356="snížená",J1356,0)</f>
        <v>0</v>
      </c>
      <c r="BG1356" s="241">
        <f>IF(N1356="zákl. přenesená",J1356,0)</f>
        <v>0</v>
      </c>
      <c r="BH1356" s="241">
        <f>IF(N1356="sníž. přenesená",J1356,0)</f>
        <v>0</v>
      </c>
      <c r="BI1356" s="241">
        <f>IF(N1356="nulová",J1356,0)</f>
        <v>0</v>
      </c>
      <c r="BJ1356" s="18" t="s">
        <v>84</v>
      </c>
      <c r="BK1356" s="241">
        <f>ROUND(I1356*H1356,2)</f>
        <v>0</v>
      </c>
      <c r="BL1356" s="18" t="s">
        <v>530</v>
      </c>
      <c r="BM1356" s="240" t="s">
        <v>2608</v>
      </c>
    </row>
    <row r="1357" s="2" customFormat="1">
      <c r="A1357" s="39"/>
      <c r="B1357" s="40"/>
      <c r="C1357" s="41"/>
      <c r="D1357" s="242" t="s">
        <v>359</v>
      </c>
      <c r="E1357" s="41"/>
      <c r="F1357" s="243" t="s">
        <v>2609</v>
      </c>
      <c r="G1357" s="41"/>
      <c r="H1357" s="41"/>
      <c r="I1357" s="244"/>
      <c r="J1357" s="41"/>
      <c r="K1357" s="41"/>
      <c r="L1357" s="45"/>
      <c r="M1357" s="245"/>
      <c r="N1357" s="246"/>
      <c r="O1357" s="92"/>
      <c r="P1357" s="92"/>
      <c r="Q1357" s="92"/>
      <c r="R1357" s="92"/>
      <c r="S1357" s="92"/>
      <c r="T1357" s="93"/>
      <c r="U1357" s="39"/>
      <c r="V1357" s="39"/>
      <c r="W1357" s="39"/>
      <c r="X1357" s="39"/>
      <c r="Y1357" s="39"/>
      <c r="Z1357" s="39"/>
      <c r="AA1357" s="39"/>
      <c r="AB1357" s="39"/>
      <c r="AC1357" s="39"/>
      <c r="AD1357" s="39"/>
      <c r="AE1357" s="39"/>
      <c r="AT1357" s="18" t="s">
        <v>359</v>
      </c>
      <c r="AU1357" s="18" t="s">
        <v>86</v>
      </c>
    </row>
    <row r="1358" s="13" customFormat="1">
      <c r="A1358" s="13"/>
      <c r="B1358" s="247"/>
      <c r="C1358" s="248"/>
      <c r="D1358" s="242" t="s">
        <v>361</v>
      </c>
      <c r="E1358" s="249" t="s">
        <v>1</v>
      </c>
      <c r="F1358" s="250" t="s">
        <v>2610</v>
      </c>
      <c r="G1358" s="248"/>
      <c r="H1358" s="251">
        <v>47.173000000000002</v>
      </c>
      <c r="I1358" s="252"/>
      <c r="J1358" s="248"/>
      <c r="K1358" s="248"/>
      <c r="L1358" s="253"/>
      <c r="M1358" s="254"/>
      <c r="N1358" s="255"/>
      <c r="O1358" s="255"/>
      <c r="P1358" s="255"/>
      <c r="Q1358" s="255"/>
      <c r="R1358" s="255"/>
      <c r="S1358" s="255"/>
      <c r="T1358" s="256"/>
      <c r="U1358" s="13"/>
      <c r="V1358" s="13"/>
      <c r="W1358" s="13"/>
      <c r="X1358" s="13"/>
      <c r="Y1358" s="13"/>
      <c r="Z1358" s="13"/>
      <c r="AA1358" s="13"/>
      <c r="AB1358" s="13"/>
      <c r="AC1358" s="13"/>
      <c r="AD1358" s="13"/>
      <c r="AE1358" s="13"/>
      <c r="AT1358" s="257" t="s">
        <v>361</v>
      </c>
      <c r="AU1358" s="257" t="s">
        <v>86</v>
      </c>
      <c r="AV1358" s="13" t="s">
        <v>86</v>
      </c>
      <c r="AW1358" s="13" t="s">
        <v>32</v>
      </c>
      <c r="AX1358" s="13" t="s">
        <v>76</v>
      </c>
      <c r="AY1358" s="257" t="s">
        <v>350</v>
      </c>
    </row>
    <row r="1359" s="13" customFormat="1">
      <c r="A1359" s="13"/>
      <c r="B1359" s="247"/>
      <c r="C1359" s="248"/>
      <c r="D1359" s="242" t="s">
        <v>361</v>
      </c>
      <c r="E1359" s="249" t="s">
        <v>1</v>
      </c>
      <c r="F1359" s="250" t="s">
        <v>2611</v>
      </c>
      <c r="G1359" s="248"/>
      <c r="H1359" s="251">
        <v>1387.7840000000001</v>
      </c>
      <c r="I1359" s="252"/>
      <c r="J1359" s="248"/>
      <c r="K1359" s="248"/>
      <c r="L1359" s="253"/>
      <c r="M1359" s="254"/>
      <c r="N1359" s="255"/>
      <c r="O1359" s="255"/>
      <c r="P1359" s="255"/>
      <c r="Q1359" s="255"/>
      <c r="R1359" s="255"/>
      <c r="S1359" s="255"/>
      <c r="T1359" s="256"/>
      <c r="U1359" s="13"/>
      <c r="V1359" s="13"/>
      <c r="W1359" s="13"/>
      <c r="X1359" s="13"/>
      <c r="Y1359" s="13"/>
      <c r="Z1359" s="13"/>
      <c r="AA1359" s="13"/>
      <c r="AB1359" s="13"/>
      <c r="AC1359" s="13"/>
      <c r="AD1359" s="13"/>
      <c r="AE1359" s="13"/>
      <c r="AT1359" s="257" t="s">
        <v>361</v>
      </c>
      <c r="AU1359" s="257" t="s">
        <v>86</v>
      </c>
      <c r="AV1359" s="13" t="s">
        <v>86</v>
      </c>
      <c r="AW1359" s="13" t="s">
        <v>32</v>
      </c>
      <c r="AX1359" s="13" t="s">
        <v>76</v>
      </c>
      <c r="AY1359" s="257" t="s">
        <v>350</v>
      </c>
    </row>
    <row r="1360" s="13" customFormat="1">
      <c r="A1360" s="13"/>
      <c r="B1360" s="247"/>
      <c r="C1360" s="248"/>
      <c r="D1360" s="242" t="s">
        <v>361</v>
      </c>
      <c r="E1360" s="249" t="s">
        <v>1</v>
      </c>
      <c r="F1360" s="250" t="s">
        <v>2612</v>
      </c>
      <c r="G1360" s="248"/>
      <c r="H1360" s="251">
        <v>32.450000000000003</v>
      </c>
      <c r="I1360" s="252"/>
      <c r="J1360" s="248"/>
      <c r="K1360" s="248"/>
      <c r="L1360" s="253"/>
      <c r="M1360" s="254"/>
      <c r="N1360" s="255"/>
      <c r="O1360" s="255"/>
      <c r="P1360" s="255"/>
      <c r="Q1360" s="255"/>
      <c r="R1360" s="255"/>
      <c r="S1360" s="255"/>
      <c r="T1360" s="256"/>
      <c r="U1360" s="13"/>
      <c r="V1360" s="13"/>
      <c r="W1360" s="13"/>
      <c r="X1360" s="13"/>
      <c r="Y1360" s="13"/>
      <c r="Z1360" s="13"/>
      <c r="AA1360" s="13"/>
      <c r="AB1360" s="13"/>
      <c r="AC1360" s="13"/>
      <c r="AD1360" s="13"/>
      <c r="AE1360" s="13"/>
      <c r="AT1360" s="257" t="s">
        <v>361</v>
      </c>
      <c r="AU1360" s="257" t="s">
        <v>86</v>
      </c>
      <c r="AV1360" s="13" t="s">
        <v>86</v>
      </c>
      <c r="AW1360" s="13" t="s">
        <v>32</v>
      </c>
      <c r="AX1360" s="13" t="s">
        <v>76</v>
      </c>
      <c r="AY1360" s="257" t="s">
        <v>350</v>
      </c>
    </row>
    <row r="1361" s="14" customFormat="1">
      <c r="A1361" s="14"/>
      <c r="B1361" s="258"/>
      <c r="C1361" s="259"/>
      <c r="D1361" s="242" t="s">
        <v>361</v>
      </c>
      <c r="E1361" s="260" t="s">
        <v>1</v>
      </c>
      <c r="F1361" s="261" t="s">
        <v>364</v>
      </c>
      <c r="G1361" s="259"/>
      <c r="H1361" s="262">
        <v>1467.4069999999999</v>
      </c>
      <c r="I1361" s="263"/>
      <c r="J1361" s="259"/>
      <c r="K1361" s="259"/>
      <c r="L1361" s="264"/>
      <c r="M1361" s="265"/>
      <c r="N1361" s="266"/>
      <c r="O1361" s="266"/>
      <c r="P1361" s="266"/>
      <c r="Q1361" s="266"/>
      <c r="R1361" s="266"/>
      <c r="S1361" s="266"/>
      <c r="T1361" s="267"/>
      <c r="U1361" s="14"/>
      <c r="V1361" s="14"/>
      <c r="W1361" s="14"/>
      <c r="X1361" s="14"/>
      <c r="Y1361" s="14"/>
      <c r="Z1361" s="14"/>
      <c r="AA1361" s="14"/>
      <c r="AB1361" s="14"/>
      <c r="AC1361" s="14"/>
      <c r="AD1361" s="14"/>
      <c r="AE1361" s="14"/>
      <c r="AT1361" s="268" t="s">
        <v>361</v>
      </c>
      <c r="AU1361" s="268" t="s">
        <v>86</v>
      </c>
      <c r="AV1361" s="14" t="s">
        <v>357</v>
      </c>
      <c r="AW1361" s="14" t="s">
        <v>32</v>
      </c>
      <c r="AX1361" s="14" t="s">
        <v>84</v>
      </c>
      <c r="AY1361" s="268" t="s">
        <v>350</v>
      </c>
    </row>
    <row r="1362" s="2" customFormat="1" ht="24.15" customHeight="1">
      <c r="A1362" s="39"/>
      <c r="B1362" s="40"/>
      <c r="C1362" s="295" t="s">
        <v>2613</v>
      </c>
      <c r="D1362" s="295" t="s">
        <v>1347</v>
      </c>
      <c r="E1362" s="296" t="s">
        <v>2614</v>
      </c>
      <c r="F1362" s="297" t="s">
        <v>2615</v>
      </c>
      <c r="G1362" s="298" t="s">
        <v>355</v>
      </c>
      <c r="H1362" s="299">
        <v>1496.7550000000001</v>
      </c>
      <c r="I1362" s="300"/>
      <c r="J1362" s="301">
        <f>ROUND(I1362*H1362,2)</f>
        <v>0</v>
      </c>
      <c r="K1362" s="297" t="s">
        <v>356</v>
      </c>
      <c r="L1362" s="302"/>
      <c r="M1362" s="303" t="s">
        <v>1</v>
      </c>
      <c r="N1362" s="304" t="s">
        <v>41</v>
      </c>
      <c r="O1362" s="92"/>
      <c r="P1362" s="238">
        <f>O1362*H1362</f>
        <v>0</v>
      </c>
      <c r="Q1362" s="238">
        <v>0.0080000000000000002</v>
      </c>
      <c r="R1362" s="238">
        <f>Q1362*H1362</f>
        <v>11.974040000000001</v>
      </c>
      <c r="S1362" s="238">
        <v>0</v>
      </c>
      <c r="T1362" s="239">
        <f>S1362*H1362</f>
        <v>0</v>
      </c>
      <c r="U1362" s="39"/>
      <c r="V1362" s="39"/>
      <c r="W1362" s="39"/>
      <c r="X1362" s="39"/>
      <c r="Y1362" s="39"/>
      <c r="Z1362" s="39"/>
      <c r="AA1362" s="39"/>
      <c r="AB1362" s="39"/>
      <c r="AC1362" s="39"/>
      <c r="AD1362" s="39"/>
      <c r="AE1362" s="39"/>
      <c r="AR1362" s="240" t="s">
        <v>695</v>
      </c>
      <c r="AT1362" s="240" t="s">
        <v>1347</v>
      </c>
      <c r="AU1362" s="240" t="s">
        <v>86</v>
      </c>
      <c r="AY1362" s="18" t="s">
        <v>350</v>
      </c>
      <c r="BE1362" s="241">
        <f>IF(N1362="základní",J1362,0)</f>
        <v>0</v>
      </c>
      <c r="BF1362" s="241">
        <f>IF(N1362="snížená",J1362,0)</f>
        <v>0</v>
      </c>
      <c r="BG1362" s="241">
        <f>IF(N1362="zákl. přenesená",J1362,0)</f>
        <v>0</v>
      </c>
      <c r="BH1362" s="241">
        <f>IF(N1362="sníž. přenesená",J1362,0)</f>
        <v>0</v>
      </c>
      <c r="BI1362" s="241">
        <f>IF(N1362="nulová",J1362,0)</f>
        <v>0</v>
      </c>
      <c r="BJ1362" s="18" t="s">
        <v>84</v>
      </c>
      <c r="BK1362" s="241">
        <f>ROUND(I1362*H1362,2)</f>
        <v>0</v>
      </c>
      <c r="BL1362" s="18" t="s">
        <v>530</v>
      </c>
      <c r="BM1362" s="240" t="s">
        <v>2616</v>
      </c>
    </row>
    <row r="1363" s="2" customFormat="1">
      <c r="A1363" s="39"/>
      <c r="B1363" s="40"/>
      <c r="C1363" s="41"/>
      <c r="D1363" s="242" t="s">
        <v>359</v>
      </c>
      <c r="E1363" s="41"/>
      <c r="F1363" s="243" t="s">
        <v>2615</v>
      </c>
      <c r="G1363" s="41"/>
      <c r="H1363" s="41"/>
      <c r="I1363" s="244"/>
      <c r="J1363" s="41"/>
      <c r="K1363" s="41"/>
      <c r="L1363" s="45"/>
      <c r="M1363" s="245"/>
      <c r="N1363" s="246"/>
      <c r="O1363" s="92"/>
      <c r="P1363" s="92"/>
      <c r="Q1363" s="92"/>
      <c r="R1363" s="92"/>
      <c r="S1363" s="92"/>
      <c r="T1363" s="93"/>
      <c r="U1363" s="39"/>
      <c r="V1363" s="39"/>
      <c r="W1363" s="39"/>
      <c r="X1363" s="39"/>
      <c r="Y1363" s="39"/>
      <c r="Z1363" s="39"/>
      <c r="AA1363" s="39"/>
      <c r="AB1363" s="39"/>
      <c r="AC1363" s="39"/>
      <c r="AD1363" s="39"/>
      <c r="AE1363" s="39"/>
      <c r="AT1363" s="18" t="s">
        <v>359</v>
      </c>
      <c r="AU1363" s="18" t="s">
        <v>86</v>
      </c>
    </row>
    <row r="1364" s="13" customFormat="1">
      <c r="A1364" s="13"/>
      <c r="B1364" s="247"/>
      <c r="C1364" s="248"/>
      <c r="D1364" s="242" t="s">
        <v>361</v>
      </c>
      <c r="E1364" s="248"/>
      <c r="F1364" s="250" t="s">
        <v>2617</v>
      </c>
      <c r="G1364" s="248"/>
      <c r="H1364" s="251">
        <v>1496.7550000000001</v>
      </c>
      <c r="I1364" s="252"/>
      <c r="J1364" s="248"/>
      <c r="K1364" s="248"/>
      <c r="L1364" s="253"/>
      <c r="M1364" s="254"/>
      <c r="N1364" s="255"/>
      <c r="O1364" s="255"/>
      <c r="P1364" s="255"/>
      <c r="Q1364" s="255"/>
      <c r="R1364" s="255"/>
      <c r="S1364" s="255"/>
      <c r="T1364" s="256"/>
      <c r="U1364" s="13"/>
      <c r="V1364" s="13"/>
      <c r="W1364" s="13"/>
      <c r="X1364" s="13"/>
      <c r="Y1364" s="13"/>
      <c r="Z1364" s="13"/>
      <c r="AA1364" s="13"/>
      <c r="AB1364" s="13"/>
      <c r="AC1364" s="13"/>
      <c r="AD1364" s="13"/>
      <c r="AE1364" s="13"/>
      <c r="AT1364" s="257" t="s">
        <v>361</v>
      </c>
      <c r="AU1364" s="257" t="s">
        <v>86</v>
      </c>
      <c r="AV1364" s="13" t="s">
        <v>86</v>
      </c>
      <c r="AW1364" s="13" t="s">
        <v>4</v>
      </c>
      <c r="AX1364" s="13" t="s">
        <v>84</v>
      </c>
      <c r="AY1364" s="257" t="s">
        <v>350</v>
      </c>
    </row>
    <row r="1365" s="2" customFormat="1" ht="24.15" customHeight="1">
      <c r="A1365" s="39"/>
      <c r="B1365" s="40"/>
      <c r="C1365" s="229" t="s">
        <v>2618</v>
      </c>
      <c r="D1365" s="229" t="s">
        <v>352</v>
      </c>
      <c r="E1365" s="230" t="s">
        <v>2619</v>
      </c>
      <c r="F1365" s="231" t="s">
        <v>2620</v>
      </c>
      <c r="G1365" s="232" t="s">
        <v>483</v>
      </c>
      <c r="H1365" s="233">
        <v>32.878</v>
      </c>
      <c r="I1365" s="234"/>
      <c r="J1365" s="235">
        <f>ROUND(I1365*H1365,2)</f>
        <v>0</v>
      </c>
      <c r="K1365" s="231" t="s">
        <v>356</v>
      </c>
      <c r="L1365" s="45"/>
      <c r="M1365" s="236" t="s">
        <v>1</v>
      </c>
      <c r="N1365" s="237" t="s">
        <v>41</v>
      </c>
      <c r="O1365" s="92"/>
      <c r="P1365" s="238">
        <f>O1365*H1365</f>
        <v>0</v>
      </c>
      <c r="Q1365" s="238">
        <v>0</v>
      </c>
      <c r="R1365" s="238">
        <f>Q1365*H1365</f>
        <v>0</v>
      </c>
      <c r="S1365" s="238">
        <v>0</v>
      </c>
      <c r="T1365" s="239">
        <f>S1365*H1365</f>
        <v>0</v>
      </c>
      <c r="U1365" s="39"/>
      <c r="V1365" s="39"/>
      <c r="W1365" s="39"/>
      <c r="X1365" s="39"/>
      <c r="Y1365" s="39"/>
      <c r="Z1365" s="39"/>
      <c r="AA1365" s="39"/>
      <c r="AB1365" s="39"/>
      <c r="AC1365" s="39"/>
      <c r="AD1365" s="39"/>
      <c r="AE1365" s="39"/>
      <c r="AR1365" s="240" t="s">
        <v>530</v>
      </c>
      <c r="AT1365" s="240" t="s">
        <v>352</v>
      </c>
      <c r="AU1365" s="240" t="s">
        <v>86</v>
      </c>
      <c r="AY1365" s="18" t="s">
        <v>350</v>
      </c>
      <c r="BE1365" s="241">
        <f>IF(N1365="základní",J1365,0)</f>
        <v>0</v>
      </c>
      <c r="BF1365" s="241">
        <f>IF(N1365="snížená",J1365,0)</f>
        <v>0</v>
      </c>
      <c r="BG1365" s="241">
        <f>IF(N1365="zákl. přenesená",J1365,0)</f>
        <v>0</v>
      </c>
      <c r="BH1365" s="241">
        <f>IF(N1365="sníž. přenesená",J1365,0)</f>
        <v>0</v>
      </c>
      <c r="BI1365" s="241">
        <f>IF(N1365="nulová",J1365,0)</f>
        <v>0</v>
      </c>
      <c r="BJ1365" s="18" t="s">
        <v>84</v>
      </c>
      <c r="BK1365" s="241">
        <f>ROUND(I1365*H1365,2)</f>
        <v>0</v>
      </c>
      <c r="BL1365" s="18" t="s">
        <v>530</v>
      </c>
      <c r="BM1365" s="240" t="s">
        <v>2621</v>
      </c>
    </row>
    <row r="1366" s="2" customFormat="1">
      <c r="A1366" s="39"/>
      <c r="B1366" s="40"/>
      <c r="C1366" s="41"/>
      <c r="D1366" s="242" t="s">
        <v>359</v>
      </c>
      <c r="E1366" s="41"/>
      <c r="F1366" s="243" t="s">
        <v>2622</v>
      </c>
      <c r="G1366" s="41"/>
      <c r="H1366" s="41"/>
      <c r="I1366" s="244"/>
      <c r="J1366" s="41"/>
      <c r="K1366" s="41"/>
      <c r="L1366" s="45"/>
      <c r="M1366" s="245"/>
      <c r="N1366" s="246"/>
      <c r="O1366" s="92"/>
      <c r="P1366" s="92"/>
      <c r="Q1366" s="92"/>
      <c r="R1366" s="92"/>
      <c r="S1366" s="92"/>
      <c r="T1366" s="93"/>
      <c r="U1366" s="39"/>
      <c r="V1366" s="39"/>
      <c r="W1366" s="39"/>
      <c r="X1366" s="39"/>
      <c r="Y1366" s="39"/>
      <c r="Z1366" s="39"/>
      <c r="AA1366" s="39"/>
      <c r="AB1366" s="39"/>
      <c r="AC1366" s="39"/>
      <c r="AD1366" s="39"/>
      <c r="AE1366" s="39"/>
      <c r="AT1366" s="18" t="s">
        <v>359</v>
      </c>
      <c r="AU1366" s="18" t="s">
        <v>86</v>
      </c>
    </row>
    <row r="1367" s="12" customFormat="1" ht="22.8" customHeight="1">
      <c r="A1367" s="12"/>
      <c r="B1367" s="213"/>
      <c r="C1367" s="214"/>
      <c r="D1367" s="215" t="s">
        <v>75</v>
      </c>
      <c r="E1367" s="227" t="s">
        <v>2623</v>
      </c>
      <c r="F1367" s="227" t="s">
        <v>116</v>
      </c>
      <c r="G1367" s="214"/>
      <c r="H1367" s="214"/>
      <c r="I1367" s="217"/>
      <c r="J1367" s="228">
        <f>BK1367</f>
        <v>0</v>
      </c>
      <c r="K1367" s="214"/>
      <c r="L1367" s="219"/>
      <c r="M1367" s="220"/>
      <c r="N1367" s="221"/>
      <c r="O1367" s="221"/>
      <c r="P1367" s="222">
        <f>SUM(P1368:P1377)</f>
        <v>0</v>
      </c>
      <c r="Q1367" s="221"/>
      <c r="R1367" s="222">
        <f>SUM(R1368:R1377)</f>
        <v>0.0048999999999999998</v>
      </c>
      <c r="S1367" s="221"/>
      <c r="T1367" s="223">
        <f>SUM(T1368:T1377)</f>
        <v>0</v>
      </c>
      <c r="U1367" s="12"/>
      <c r="V1367" s="12"/>
      <c r="W1367" s="12"/>
      <c r="X1367" s="12"/>
      <c r="Y1367" s="12"/>
      <c r="Z1367" s="12"/>
      <c r="AA1367" s="12"/>
      <c r="AB1367" s="12"/>
      <c r="AC1367" s="12"/>
      <c r="AD1367" s="12"/>
      <c r="AE1367" s="12"/>
      <c r="AR1367" s="224" t="s">
        <v>86</v>
      </c>
      <c r="AT1367" s="225" t="s">
        <v>75</v>
      </c>
      <c r="AU1367" s="225" t="s">
        <v>84</v>
      </c>
      <c r="AY1367" s="224" t="s">
        <v>350</v>
      </c>
      <c r="BK1367" s="226">
        <f>SUM(BK1368:BK1377)</f>
        <v>0</v>
      </c>
    </row>
    <row r="1368" s="2" customFormat="1" ht="37.8" customHeight="1">
      <c r="A1368" s="39"/>
      <c r="B1368" s="40"/>
      <c r="C1368" s="229" t="s">
        <v>2624</v>
      </c>
      <c r="D1368" s="229" t="s">
        <v>352</v>
      </c>
      <c r="E1368" s="230" t="s">
        <v>2625</v>
      </c>
      <c r="F1368" s="231" t="s">
        <v>2626</v>
      </c>
      <c r="G1368" s="232" t="s">
        <v>497</v>
      </c>
      <c r="H1368" s="233">
        <v>9</v>
      </c>
      <c r="I1368" s="234"/>
      <c r="J1368" s="235">
        <f>ROUND(I1368*H1368,2)</f>
        <v>0</v>
      </c>
      <c r="K1368" s="231" t="s">
        <v>356</v>
      </c>
      <c r="L1368" s="45"/>
      <c r="M1368" s="236" t="s">
        <v>1</v>
      </c>
      <c r="N1368" s="237" t="s">
        <v>41</v>
      </c>
      <c r="O1368" s="92"/>
      <c r="P1368" s="238">
        <f>O1368*H1368</f>
        <v>0</v>
      </c>
      <c r="Q1368" s="238">
        <v>0</v>
      </c>
      <c r="R1368" s="238">
        <f>Q1368*H1368</f>
        <v>0</v>
      </c>
      <c r="S1368" s="238">
        <v>0</v>
      </c>
      <c r="T1368" s="239">
        <f>S1368*H1368</f>
        <v>0</v>
      </c>
      <c r="U1368" s="39"/>
      <c r="V1368" s="39"/>
      <c r="W1368" s="39"/>
      <c r="X1368" s="39"/>
      <c r="Y1368" s="39"/>
      <c r="Z1368" s="39"/>
      <c r="AA1368" s="39"/>
      <c r="AB1368" s="39"/>
      <c r="AC1368" s="39"/>
      <c r="AD1368" s="39"/>
      <c r="AE1368" s="39"/>
      <c r="AR1368" s="240" t="s">
        <v>530</v>
      </c>
      <c r="AT1368" s="240" t="s">
        <v>352</v>
      </c>
      <c r="AU1368" s="240" t="s">
        <v>86</v>
      </c>
      <c r="AY1368" s="18" t="s">
        <v>350</v>
      </c>
      <c r="BE1368" s="241">
        <f>IF(N1368="základní",J1368,0)</f>
        <v>0</v>
      </c>
      <c r="BF1368" s="241">
        <f>IF(N1368="snížená",J1368,0)</f>
        <v>0</v>
      </c>
      <c r="BG1368" s="241">
        <f>IF(N1368="zákl. přenesená",J1368,0)</f>
        <v>0</v>
      </c>
      <c r="BH1368" s="241">
        <f>IF(N1368="sníž. přenesená",J1368,0)</f>
        <v>0</v>
      </c>
      <c r="BI1368" s="241">
        <f>IF(N1368="nulová",J1368,0)</f>
        <v>0</v>
      </c>
      <c r="BJ1368" s="18" t="s">
        <v>84</v>
      </c>
      <c r="BK1368" s="241">
        <f>ROUND(I1368*H1368,2)</f>
        <v>0</v>
      </c>
      <c r="BL1368" s="18" t="s">
        <v>530</v>
      </c>
      <c r="BM1368" s="240" t="s">
        <v>2627</v>
      </c>
    </row>
    <row r="1369" s="2" customFormat="1">
      <c r="A1369" s="39"/>
      <c r="B1369" s="40"/>
      <c r="C1369" s="41"/>
      <c r="D1369" s="242" t="s">
        <v>359</v>
      </c>
      <c r="E1369" s="41"/>
      <c r="F1369" s="243" t="s">
        <v>2628</v>
      </c>
      <c r="G1369" s="41"/>
      <c r="H1369" s="41"/>
      <c r="I1369" s="244"/>
      <c r="J1369" s="41"/>
      <c r="K1369" s="41"/>
      <c r="L1369" s="45"/>
      <c r="M1369" s="245"/>
      <c r="N1369" s="246"/>
      <c r="O1369" s="92"/>
      <c r="P1369" s="92"/>
      <c r="Q1369" s="92"/>
      <c r="R1369" s="92"/>
      <c r="S1369" s="92"/>
      <c r="T1369" s="93"/>
      <c r="U1369" s="39"/>
      <c r="V1369" s="39"/>
      <c r="W1369" s="39"/>
      <c r="X1369" s="39"/>
      <c r="Y1369" s="39"/>
      <c r="Z1369" s="39"/>
      <c r="AA1369" s="39"/>
      <c r="AB1369" s="39"/>
      <c r="AC1369" s="39"/>
      <c r="AD1369" s="39"/>
      <c r="AE1369" s="39"/>
      <c r="AT1369" s="18" t="s">
        <v>359</v>
      </c>
      <c r="AU1369" s="18" t="s">
        <v>86</v>
      </c>
    </row>
    <row r="1370" s="2" customFormat="1" ht="16.5" customHeight="1">
      <c r="A1370" s="39"/>
      <c r="B1370" s="40"/>
      <c r="C1370" s="295" t="s">
        <v>2629</v>
      </c>
      <c r="D1370" s="295" t="s">
        <v>1347</v>
      </c>
      <c r="E1370" s="296" t="s">
        <v>2630</v>
      </c>
      <c r="F1370" s="297" t="s">
        <v>2631</v>
      </c>
      <c r="G1370" s="298" t="s">
        <v>497</v>
      </c>
      <c r="H1370" s="299">
        <v>1</v>
      </c>
      <c r="I1370" s="300"/>
      <c r="J1370" s="301">
        <f>ROUND(I1370*H1370,2)</f>
        <v>0</v>
      </c>
      <c r="K1370" s="297" t="s">
        <v>356</v>
      </c>
      <c r="L1370" s="302"/>
      <c r="M1370" s="303" t="s">
        <v>1</v>
      </c>
      <c r="N1370" s="304" t="s">
        <v>41</v>
      </c>
      <c r="O1370" s="92"/>
      <c r="P1370" s="238">
        <f>O1370*H1370</f>
        <v>0</v>
      </c>
      <c r="Q1370" s="238">
        <v>0.00089999999999999998</v>
      </c>
      <c r="R1370" s="238">
        <f>Q1370*H1370</f>
        <v>0.00089999999999999998</v>
      </c>
      <c r="S1370" s="238">
        <v>0</v>
      </c>
      <c r="T1370" s="239">
        <f>S1370*H1370</f>
        <v>0</v>
      </c>
      <c r="U1370" s="39"/>
      <c r="V1370" s="39"/>
      <c r="W1370" s="39"/>
      <c r="X1370" s="39"/>
      <c r="Y1370" s="39"/>
      <c r="Z1370" s="39"/>
      <c r="AA1370" s="39"/>
      <c r="AB1370" s="39"/>
      <c r="AC1370" s="39"/>
      <c r="AD1370" s="39"/>
      <c r="AE1370" s="39"/>
      <c r="AR1370" s="240" t="s">
        <v>695</v>
      </c>
      <c r="AT1370" s="240" t="s">
        <v>1347</v>
      </c>
      <c r="AU1370" s="240" t="s">
        <v>86</v>
      </c>
      <c r="AY1370" s="18" t="s">
        <v>350</v>
      </c>
      <c r="BE1370" s="241">
        <f>IF(N1370="základní",J1370,0)</f>
        <v>0</v>
      </c>
      <c r="BF1370" s="241">
        <f>IF(N1370="snížená",J1370,0)</f>
        <v>0</v>
      </c>
      <c r="BG1370" s="241">
        <f>IF(N1370="zákl. přenesená",J1370,0)</f>
        <v>0</v>
      </c>
      <c r="BH1370" s="241">
        <f>IF(N1370="sníž. přenesená",J1370,0)</f>
        <v>0</v>
      </c>
      <c r="BI1370" s="241">
        <f>IF(N1370="nulová",J1370,0)</f>
        <v>0</v>
      </c>
      <c r="BJ1370" s="18" t="s">
        <v>84</v>
      </c>
      <c r="BK1370" s="241">
        <f>ROUND(I1370*H1370,2)</f>
        <v>0</v>
      </c>
      <c r="BL1370" s="18" t="s">
        <v>530</v>
      </c>
      <c r="BM1370" s="240" t="s">
        <v>2632</v>
      </c>
    </row>
    <row r="1371" s="2" customFormat="1">
      <c r="A1371" s="39"/>
      <c r="B1371" s="40"/>
      <c r="C1371" s="41"/>
      <c r="D1371" s="242" t="s">
        <v>359</v>
      </c>
      <c r="E1371" s="41"/>
      <c r="F1371" s="243" t="s">
        <v>2631</v>
      </c>
      <c r="G1371" s="41"/>
      <c r="H1371" s="41"/>
      <c r="I1371" s="244"/>
      <c r="J1371" s="41"/>
      <c r="K1371" s="41"/>
      <c r="L1371" s="45"/>
      <c r="M1371" s="245"/>
      <c r="N1371" s="246"/>
      <c r="O1371" s="92"/>
      <c r="P1371" s="92"/>
      <c r="Q1371" s="92"/>
      <c r="R1371" s="92"/>
      <c r="S1371" s="92"/>
      <c r="T1371" s="93"/>
      <c r="U1371" s="39"/>
      <c r="V1371" s="39"/>
      <c r="W1371" s="39"/>
      <c r="X1371" s="39"/>
      <c r="Y1371" s="39"/>
      <c r="Z1371" s="39"/>
      <c r="AA1371" s="39"/>
      <c r="AB1371" s="39"/>
      <c r="AC1371" s="39"/>
      <c r="AD1371" s="39"/>
      <c r="AE1371" s="39"/>
      <c r="AT1371" s="18" t="s">
        <v>359</v>
      </c>
      <c r="AU1371" s="18" t="s">
        <v>86</v>
      </c>
    </row>
    <row r="1372" s="13" customFormat="1">
      <c r="A1372" s="13"/>
      <c r="B1372" s="247"/>
      <c r="C1372" s="248"/>
      <c r="D1372" s="242" t="s">
        <v>361</v>
      </c>
      <c r="E1372" s="249" t="s">
        <v>1</v>
      </c>
      <c r="F1372" s="250" t="s">
        <v>2633</v>
      </c>
      <c r="G1372" s="248"/>
      <c r="H1372" s="251">
        <v>1</v>
      </c>
      <c r="I1372" s="252"/>
      <c r="J1372" s="248"/>
      <c r="K1372" s="248"/>
      <c r="L1372" s="253"/>
      <c r="M1372" s="254"/>
      <c r="N1372" s="255"/>
      <c r="O1372" s="255"/>
      <c r="P1372" s="255"/>
      <c r="Q1372" s="255"/>
      <c r="R1372" s="255"/>
      <c r="S1372" s="255"/>
      <c r="T1372" s="256"/>
      <c r="U1372" s="13"/>
      <c r="V1372" s="13"/>
      <c r="W1372" s="13"/>
      <c r="X1372" s="13"/>
      <c r="Y1372" s="13"/>
      <c r="Z1372" s="13"/>
      <c r="AA1372" s="13"/>
      <c r="AB1372" s="13"/>
      <c r="AC1372" s="13"/>
      <c r="AD1372" s="13"/>
      <c r="AE1372" s="13"/>
      <c r="AT1372" s="257" t="s">
        <v>361</v>
      </c>
      <c r="AU1372" s="257" t="s">
        <v>86</v>
      </c>
      <c r="AV1372" s="13" t="s">
        <v>86</v>
      </c>
      <c r="AW1372" s="13" t="s">
        <v>32</v>
      </c>
      <c r="AX1372" s="13" t="s">
        <v>84</v>
      </c>
      <c r="AY1372" s="257" t="s">
        <v>350</v>
      </c>
    </row>
    <row r="1373" s="2" customFormat="1" ht="16.5" customHeight="1">
      <c r="A1373" s="39"/>
      <c r="B1373" s="40"/>
      <c r="C1373" s="295" t="s">
        <v>2634</v>
      </c>
      <c r="D1373" s="295" t="s">
        <v>1347</v>
      </c>
      <c r="E1373" s="296" t="s">
        <v>2635</v>
      </c>
      <c r="F1373" s="297" t="s">
        <v>2636</v>
      </c>
      <c r="G1373" s="298" t="s">
        <v>497</v>
      </c>
      <c r="H1373" s="299">
        <v>8</v>
      </c>
      <c r="I1373" s="300"/>
      <c r="J1373" s="301">
        <f>ROUND(I1373*H1373,2)</f>
        <v>0</v>
      </c>
      <c r="K1373" s="297" t="s">
        <v>356</v>
      </c>
      <c r="L1373" s="302"/>
      <c r="M1373" s="303" t="s">
        <v>1</v>
      </c>
      <c r="N1373" s="304" t="s">
        <v>41</v>
      </c>
      <c r="O1373" s="92"/>
      <c r="P1373" s="238">
        <f>O1373*H1373</f>
        <v>0</v>
      </c>
      <c r="Q1373" s="238">
        <v>0.00050000000000000001</v>
      </c>
      <c r="R1373" s="238">
        <f>Q1373*H1373</f>
        <v>0.0040000000000000001</v>
      </c>
      <c r="S1373" s="238">
        <v>0</v>
      </c>
      <c r="T1373" s="239">
        <f>S1373*H1373</f>
        <v>0</v>
      </c>
      <c r="U1373" s="39"/>
      <c r="V1373" s="39"/>
      <c r="W1373" s="39"/>
      <c r="X1373" s="39"/>
      <c r="Y1373" s="39"/>
      <c r="Z1373" s="39"/>
      <c r="AA1373" s="39"/>
      <c r="AB1373" s="39"/>
      <c r="AC1373" s="39"/>
      <c r="AD1373" s="39"/>
      <c r="AE1373" s="39"/>
      <c r="AR1373" s="240" t="s">
        <v>695</v>
      </c>
      <c r="AT1373" s="240" t="s">
        <v>1347</v>
      </c>
      <c r="AU1373" s="240" t="s">
        <v>86</v>
      </c>
      <c r="AY1373" s="18" t="s">
        <v>350</v>
      </c>
      <c r="BE1373" s="241">
        <f>IF(N1373="základní",J1373,0)</f>
        <v>0</v>
      </c>
      <c r="BF1373" s="241">
        <f>IF(N1373="snížená",J1373,0)</f>
        <v>0</v>
      </c>
      <c r="BG1373" s="241">
        <f>IF(N1373="zákl. přenesená",J1373,0)</f>
        <v>0</v>
      </c>
      <c r="BH1373" s="241">
        <f>IF(N1373="sníž. přenesená",J1373,0)</f>
        <v>0</v>
      </c>
      <c r="BI1373" s="241">
        <f>IF(N1373="nulová",J1373,0)</f>
        <v>0</v>
      </c>
      <c r="BJ1373" s="18" t="s">
        <v>84</v>
      </c>
      <c r="BK1373" s="241">
        <f>ROUND(I1373*H1373,2)</f>
        <v>0</v>
      </c>
      <c r="BL1373" s="18" t="s">
        <v>530</v>
      </c>
      <c r="BM1373" s="240" t="s">
        <v>2637</v>
      </c>
    </row>
    <row r="1374" s="2" customFormat="1">
      <c r="A1374" s="39"/>
      <c r="B1374" s="40"/>
      <c r="C1374" s="41"/>
      <c r="D1374" s="242" t="s">
        <v>359</v>
      </c>
      <c r="E1374" s="41"/>
      <c r="F1374" s="243" t="s">
        <v>2636</v>
      </c>
      <c r="G1374" s="41"/>
      <c r="H1374" s="41"/>
      <c r="I1374" s="244"/>
      <c r="J1374" s="41"/>
      <c r="K1374" s="41"/>
      <c r="L1374" s="45"/>
      <c r="M1374" s="245"/>
      <c r="N1374" s="246"/>
      <c r="O1374" s="92"/>
      <c r="P1374" s="92"/>
      <c r="Q1374" s="92"/>
      <c r="R1374" s="92"/>
      <c r="S1374" s="92"/>
      <c r="T1374" s="93"/>
      <c r="U1374" s="39"/>
      <c r="V1374" s="39"/>
      <c r="W1374" s="39"/>
      <c r="X1374" s="39"/>
      <c r="Y1374" s="39"/>
      <c r="Z1374" s="39"/>
      <c r="AA1374" s="39"/>
      <c r="AB1374" s="39"/>
      <c r="AC1374" s="39"/>
      <c r="AD1374" s="39"/>
      <c r="AE1374" s="39"/>
      <c r="AT1374" s="18" t="s">
        <v>359</v>
      </c>
      <c r="AU1374" s="18" t="s">
        <v>86</v>
      </c>
    </row>
    <row r="1375" s="13" customFormat="1">
      <c r="A1375" s="13"/>
      <c r="B1375" s="247"/>
      <c r="C1375" s="248"/>
      <c r="D1375" s="242" t="s">
        <v>361</v>
      </c>
      <c r="E1375" s="249" t="s">
        <v>1</v>
      </c>
      <c r="F1375" s="250" t="s">
        <v>2638</v>
      </c>
      <c r="G1375" s="248"/>
      <c r="H1375" s="251">
        <v>8</v>
      </c>
      <c r="I1375" s="252"/>
      <c r="J1375" s="248"/>
      <c r="K1375" s="248"/>
      <c r="L1375" s="253"/>
      <c r="M1375" s="254"/>
      <c r="N1375" s="255"/>
      <c r="O1375" s="255"/>
      <c r="P1375" s="255"/>
      <c r="Q1375" s="255"/>
      <c r="R1375" s="255"/>
      <c r="S1375" s="255"/>
      <c r="T1375" s="256"/>
      <c r="U1375" s="13"/>
      <c r="V1375" s="13"/>
      <c r="W1375" s="13"/>
      <c r="X1375" s="13"/>
      <c r="Y1375" s="13"/>
      <c r="Z1375" s="13"/>
      <c r="AA1375" s="13"/>
      <c r="AB1375" s="13"/>
      <c r="AC1375" s="13"/>
      <c r="AD1375" s="13"/>
      <c r="AE1375" s="13"/>
      <c r="AT1375" s="257" t="s">
        <v>361</v>
      </c>
      <c r="AU1375" s="257" t="s">
        <v>86</v>
      </c>
      <c r="AV1375" s="13" t="s">
        <v>86</v>
      </c>
      <c r="AW1375" s="13" t="s">
        <v>32</v>
      </c>
      <c r="AX1375" s="13" t="s">
        <v>84</v>
      </c>
      <c r="AY1375" s="257" t="s">
        <v>350</v>
      </c>
    </row>
    <row r="1376" s="2" customFormat="1" ht="24.15" customHeight="1">
      <c r="A1376" s="39"/>
      <c r="B1376" s="40"/>
      <c r="C1376" s="229" t="s">
        <v>2639</v>
      </c>
      <c r="D1376" s="229" t="s">
        <v>352</v>
      </c>
      <c r="E1376" s="230" t="s">
        <v>2640</v>
      </c>
      <c r="F1376" s="231" t="s">
        <v>2641</v>
      </c>
      <c r="G1376" s="232" t="s">
        <v>483</v>
      </c>
      <c r="H1376" s="233">
        <v>0.0050000000000000001</v>
      </c>
      <c r="I1376" s="234"/>
      <c r="J1376" s="235">
        <f>ROUND(I1376*H1376,2)</f>
        <v>0</v>
      </c>
      <c r="K1376" s="231" t="s">
        <v>356</v>
      </c>
      <c r="L1376" s="45"/>
      <c r="M1376" s="236" t="s">
        <v>1</v>
      </c>
      <c r="N1376" s="237" t="s">
        <v>41</v>
      </c>
      <c r="O1376" s="92"/>
      <c r="P1376" s="238">
        <f>O1376*H1376</f>
        <v>0</v>
      </c>
      <c r="Q1376" s="238">
        <v>0</v>
      </c>
      <c r="R1376" s="238">
        <f>Q1376*H1376</f>
        <v>0</v>
      </c>
      <c r="S1376" s="238">
        <v>0</v>
      </c>
      <c r="T1376" s="239">
        <f>S1376*H1376</f>
        <v>0</v>
      </c>
      <c r="U1376" s="39"/>
      <c r="V1376" s="39"/>
      <c r="W1376" s="39"/>
      <c r="X1376" s="39"/>
      <c r="Y1376" s="39"/>
      <c r="Z1376" s="39"/>
      <c r="AA1376" s="39"/>
      <c r="AB1376" s="39"/>
      <c r="AC1376" s="39"/>
      <c r="AD1376" s="39"/>
      <c r="AE1376" s="39"/>
      <c r="AR1376" s="240" t="s">
        <v>530</v>
      </c>
      <c r="AT1376" s="240" t="s">
        <v>352</v>
      </c>
      <c r="AU1376" s="240" t="s">
        <v>86</v>
      </c>
      <c r="AY1376" s="18" t="s">
        <v>350</v>
      </c>
      <c r="BE1376" s="241">
        <f>IF(N1376="základní",J1376,0)</f>
        <v>0</v>
      </c>
      <c r="BF1376" s="241">
        <f>IF(N1376="snížená",J1376,0)</f>
        <v>0</v>
      </c>
      <c r="BG1376" s="241">
        <f>IF(N1376="zákl. přenesená",J1376,0)</f>
        <v>0</v>
      </c>
      <c r="BH1376" s="241">
        <f>IF(N1376="sníž. přenesená",J1376,0)</f>
        <v>0</v>
      </c>
      <c r="BI1376" s="241">
        <f>IF(N1376="nulová",J1376,0)</f>
        <v>0</v>
      </c>
      <c r="BJ1376" s="18" t="s">
        <v>84</v>
      </c>
      <c r="BK1376" s="241">
        <f>ROUND(I1376*H1376,2)</f>
        <v>0</v>
      </c>
      <c r="BL1376" s="18" t="s">
        <v>530</v>
      </c>
      <c r="BM1376" s="240" t="s">
        <v>2642</v>
      </c>
    </row>
    <row r="1377" s="2" customFormat="1">
      <c r="A1377" s="39"/>
      <c r="B1377" s="40"/>
      <c r="C1377" s="41"/>
      <c r="D1377" s="242" t="s">
        <v>359</v>
      </c>
      <c r="E1377" s="41"/>
      <c r="F1377" s="243" t="s">
        <v>2643</v>
      </c>
      <c r="G1377" s="41"/>
      <c r="H1377" s="41"/>
      <c r="I1377" s="244"/>
      <c r="J1377" s="41"/>
      <c r="K1377" s="41"/>
      <c r="L1377" s="45"/>
      <c r="M1377" s="245"/>
      <c r="N1377" s="246"/>
      <c r="O1377" s="92"/>
      <c r="P1377" s="92"/>
      <c r="Q1377" s="92"/>
      <c r="R1377" s="92"/>
      <c r="S1377" s="92"/>
      <c r="T1377" s="93"/>
      <c r="U1377" s="39"/>
      <c r="V1377" s="39"/>
      <c r="W1377" s="39"/>
      <c r="X1377" s="39"/>
      <c r="Y1377" s="39"/>
      <c r="Z1377" s="39"/>
      <c r="AA1377" s="39"/>
      <c r="AB1377" s="39"/>
      <c r="AC1377" s="39"/>
      <c r="AD1377" s="39"/>
      <c r="AE1377" s="39"/>
      <c r="AT1377" s="18" t="s">
        <v>359</v>
      </c>
      <c r="AU1377" s="18" t="s">
        <v>86</v>
      </c>
    </row>
    <row r="1378" s="12" customFormat="1" ht="22.8" customHeight="1">
      <c r="A1378" s="12"/>
      <c r="B1378" s="213"/>
      <c r="C1378" s="214"/>
      <c r="D1378" s="215" t="s">
        <v>75</v>
      </c>
      <c r="E1378" s="227" t="s">
        <v>935</v>
      </c>
      <c r="F1378" s="227" t="s">
        <v>936</v>
      </c>
      <c r="G1378" s="214"/>
      <c r="H1378" s="214"/>
      <c r="I1378" s="217"/>
      <c r="J1378" s="228">
        <f>BK1378</f>
        <v>0</v>
      </c>
      <c r="K1378" s="214"/>
      <c r="L1378" s="219"/>
      <c r="M1378" s="220"/>
      <c r="N1378" s="221"/>
      <c r="O1378" s="221"/>
      <c r="P1378" s="222">
        <f>SUM(P1379:P1689)</f>
        <v>0</v>
      </c>
      <c r="Q1378" s="221"/>
      <c r="R1378" s="222">
        <f>SUM(R1379:R1689)</f>
        <v>730.73522283999989</v>
      </c>
      <c r="S1378" s="221"/>
      <c r="T1378" s="223">
        <f>SUM(T1379:T1689)</f>
        <v>0</v>
      </c>
      <c r="U1378" s="12"/>
      <c r="V1378" s="12"/>
      <c r="W1378" s="12"/>
      <c r="X1378" s="12"/>
      <c r="Y1378" s="12"/>
      <c r="Z1378" s="12"/>
      <c r="AA1378" s="12"/>
      <c r="AB1378" s="12"/>
      <c r="AC1378" s="12"/>
      <c r="AD1378" s="12"/>
      <c r="AE1378" s="12"/>
      <c r="AR1378" s="224" t="s">
        <v>86</v>
      </c>
      <c r="AT1378" s="225" t="s">
        <v>75</v>
      </c>
      <c r="AU1378" s="225" t="s">
        <v>84</v>
      </c>
      <c r="AY1378" s="224" t="s">
        <v>350</v>
      </c>
      <c r="BK1378" s="226">
        <f>SUM(BK1379:BK1689)</f>
        <v>0</v>
      </c>
    </row>
    <row r="1379" s="2" customFormat="1" ht="21.75" customHeight="1">
      <c r="A1379" s="39"/>
      <c r="B1379" s="40"/>
      <c r="C1379" s="229" t="s">
        <v>2644</v>
      </c>
      <c r="D1379" s="229" t="s">
        <v>352</v>
      </c>
      <c r="E1379" s="230" t="s">
        <v>2645</v>
      </c>
      <c r="F1379" s="231" t="s">
        <v>2646</v>
      </c>
      <c r="G1379" s="232" t="s">
        <v>497</v>
      </c>
      <c r="H1379" s="233">
        <v>4</v>
      </c>
      <c r="I1379" s="234"/>
      <c r="J1379" s="235">
        <f>ROUND(I1379*H1379,2)</f>
        <v>0</v>
      </c>
      <c r="K1379" s="231" t="s">
        <v>356</v>
      </c>
      <c r="L1379" s="45"/>
      <c r="M1379" s="236" t="s">
        <v>1</v>
      </c>
      <c r="N1379" s="237" t="s">
        <v>41</v>
      </c>
      <c r="O1379" s="92"/>
      <c r="P1379" s="238">
        <f>O1379*H1379</f>
        <v>0</v>
      </c>
      <c r="Q1379" s="238">
        <v>0.0026700000000000001</v>
      </c>
      <c r="R1379" s="238">
        <f>Q1379*H1379</f>
        <v>0.01068</v>
      </c>
      <c r="S1379" s="238">
        <v>0</v>
      </c>
      <c r="T1379" s="239">
        <f>S1379*H1379</f>
        <v>0</v>
      </c>
      <c r="U1379" s="39"/>
      <c r="V1379" s="39"/>
      <c r="W1379" s="39"/>
      <c r="X1379" s="39"/>
      <c r="Y1379" s="39"/>
      <c r="Z1379" s="39"/>
      <c r="AA1379" s="39"/>
      <c r="AB1379" s="39"/>
      <c r="AC1379" s="39"/>
      <c r="AD1379" s="39"/>
      <c r="AE1379" s="39"/>
      <c r="AR1379" s="240" t="s">
        <v>530</v>
      </c>
      <c r="AT1379" s="240" t="s">
        <v>352</v>
      </c>
      <c r="AU1379" s="240" t="s">
        <v>86</v>
      </c>
      <c r="AY1379" s="18" t="s">
        <v>350</v>
      </c>
      <c r="BE1379" s="241">
        <f>IF(N1379="základní",J1379,0)</f>
        <v>0</v>
      </c>
      <c r="BF1379" s="241">
        <f>IF(N1379="snížená",J1379,0)</f>
        <v>0</v>
      </c>
      <c r="BG1379" s="241">
        <f>IF(N1379="zákl. přenesená",J1379,0)</f>
        <v>0</v>
      </c>
      <c r="BH1379" s="241">
        <f>IF(N1379="sníž. přenesená",J1379,0)</f>
        <v>0</v>
      </c>
      <c r="BI1379" s="241">
        <f>IF(N1379="nulová",J1379,0)</f>
        <v>0</v>
      </c>
      <c r="BJ1379" s="18" t="s">
        <v>84</v>
      </c>
      <c r="BK1379" s="241">
        <f>ROUND(I1379*H1379,2)</f>
        <v>0</v>
      </c>
      <c r="BL1379" s="18" t="s">
        <v>530</v>
      </c>
      <c r="BM1379" s="240" t="s">
        <v>2647</v>
      </c>
    </row>
    <row r="1380" s="2" customFormat="1">
      <c r="A1380" s="39"/>
      <c r="B1380" s="40"/>
      <c r="C1380" s="41"/>
      <c r="D1380" s="242" t="s">
        <v>359</v>
      </c>
      <c r="E1380" s="41"/>
      <c r="F1380" s="243" t="s">
        <v>2648</v>
      </c>
      <c r="G1380" s="41"/>
      <c r="H1380" s="41"/>
      <c r="I1380" s="244"/>
      <c r="J1380" s="41"/>
      <c r="K1380" s="41"/>
      <c r="L1380" s="45"/>
      <c r="M1380" s="245"/>
      <c r="N1380" s="246"/>
      <c r="O1380" s="92"/>
      <c r="P1380" s="92"/>
      <c r="Q1380" s="92"/>
      <c r="R1380" s="92"/>
      <c r="S1380" s="92"/>
      <c r="T1380" s="93"/>
      <c r="U1380" s="39"/>
      <c r="V1380" s="39"/>
      <c r="W1380" s="39"/>
      <c r="X1380" s="39"/>
      <c r="Y1380" s="39"/>
      <c r="Z1380" s="39"/>
      <c r="AA1380" s="39"/>
      <c r="AB1380" s="39"/>
      <c r="AC1380" s="39"/>
      <c r="AD1380" s="39"/>
      <c r="AE1380" s="39"/>
      <c r="AT1380" s="18" t="s">
        <v>359</v>
      </c>
      <c r="AU1380" s="18" t="s">
        <v>86</v>
      </c>
    </row>
    <row r="1381" s="13" customFormat="1">
      <c r="A1381" s="13"/>
      <c r="B1381" s="247"/>
      <c r="C1381" s="248"/>
      <c r="D1381" s="242" t="s">
        <v>361</v>
      </c>
      <c r="E1381" s="249" t="s">
        <v>1</v>
      </c>
      <c r="F1381" s="250" t="s">
        <v>2649</v>
      </c>
      <c r="G1381" s="248"/>
      <c r="H1381" s="251">
        <v>4</v>
      </c>
      <c r="I1381" s="252"/>
      <c r="J1381" s="248"/>
      <c r="K1381" s="248"/>
      <c r="L1381" s="253"/>
      <c r="M1381" s="254"/>
      <c r="N1381" s="255"/>
      <c r="O1381" s="255"/>
      <c r="P1381" s="255"/>
      <c r="Q1381" s="255"/>
      <c r="R1381" s="255"/>
      <c r="S1381" s="255"/>
      <c r="T1381" s="256"/>
      <c r="U1381" s="13"/>
      <c r="V1381" s="13"/>
      <c r="W1381" s="13"/>
      <c r="X1381" s="13"/>
      <c r="Y1381" s="13"/>
      <c r="Z1381" s="13"/>
      <c r="AA1381" s="13"/>
      <c r="AB1381" s="13"/>
      <c r="AC1381" s="13"/>
      <c r="AD1381" s="13"/>
      <c r="AE1381" s="13"/>
      <c r="AT1381" s="257" t="s">
        <v>361</v>
      </c>
      <c r="AU1381" s="257" t="s">
        <v>86</v>
      </c>
      <c r="AV1381" s="13" t="s">
        <v>86</v>
      </c>
      <c r="AW1381" s="13" t="s">
        <v>32</v>
      </c>
      <c r="AX1381" s="13" t="s">
        <v>84</v>
      </c>
      <c r="AY1381" s="257" t="s">
        <v>350</v>
      </c>
    </row>
    <row r="1382" s="2" customFormat="1" ht="21.75" customHeight="1">
      <c r="A1382" s="39"/>
      <c r="B1382" s="40"/>
      <c r="C1382" s="295" t="s">
        <v>2650</v>
      </c>
      <c r="D1382" s="295" t="s">
        <v>1347</v>
      </c>
      <c r="E1382" s="296" t="s">
        <v>2651</v>
      </c>
      <c r="F1382" s="297" t="s">
        <v>2652</v>
      </c>
      <c r="G1382" s="298" t="s">
        <v>497</v>
      </c>
      <c r="H1382" s="299">
        <v>4</v>
      </c>
      <c r="I1382" s="300"/>
      <c r="J1382" s="301">
        <f>ROUND(I1382*H1382,2)</f>
        <v>0</v>
      </c>
      <c r="K1382" s="297" t="s">
        <v>356</v>
      </c>
      <c r="L1382" s="302"/>
      <c r="M1382" s="303" t="s">
        <v>1</v>
      </c>
      <c r="N1382" s="304" t="s">
        <v>41</v>
      </c>
      <c r="O1382" s="92"/>
      <c r="P1382" s="238">
        <f>O1382*H1382</f>
        <v>0</v>
      </c>
      <c r="Q1382" s="238">
        <v>0.00040999999999999999</v>
      </c>
      <c r="R1382" s="238">
        <f>Q1382*H1382</f>
        <v>0.00164</v>
      </c>
      <c r="S1382" s="238">
        <v>0</v>
      </c>
      <c r="T1382" s="239">
        <f>S1382*H1382</f>
        <v>0</v>
      </c>
      <c r="U1382" s="39"/>
      <c r="V1382" s="39"/>
      <c r="W1382" s="39"/>
      <c r="X1382" s="39"/>
      <c r="Y1382" s="39"/>
      <c r="Z1382" s="39"/>
      <c r="AA1382" s="39"/>
      <c r="AB1382" s="39"/>
      <c r="AC1382" s="39"/>
      <c r="AD1382" s="39"/>
      <c r="AE1382" s="39"/>
      <c r="AR1382" s="240" t="s">
        <v>695</v>
      </c>
      <c r="AT1382" s="240" t="s">
        <v>1347</v>
      </c>
      <c r="AU1382" s="240" t="s">
        <v>86</v>
      </c>
      <c r="AY1382" s="18" t="s">
        <v>350</v>
      </c>
      <c r="BE1382" s="241">
        <f>IF(N1382="základní",J1382,0)</f>
        <v>0</v>
      </c>
      <c r="BF1382" s="241">
        <f>IF(N1382="snížená",J1382,0)</f>
        <v>0</v>
      </c>
      <c r="BG1382" s="241">
        <f>IF(N1382="zákl. přenesená",J1382,0)</f>
        <v>0</v>
      </c>
      <c r="BH1382" s="241">
        <f>IF(N1382="sníž. přenesená",J1382,0)</f>
        <v>0</v>
      </c>
      <c r="BI1382" s="241">
        <f>IF(N1382="nulová",J1382,0)</f>
        <v>0</v>
      </c>
      <c r="BJ1382" s="18" t="s">
        <v>84</v>
      </c>
      <c r="BK1382" s="241">
        <f>ROUND(I1382*H1382,2)</f>
        <v>0</v>
      </c>
      <c r="BL1382" s="18" t="s">
        <v>530</v>
      </c>
      <c r="BM1382" s="240" t="s">
        <v>2653</v>
      </c>
    </row>
    <row r="1383" s="2" customFormat="1">
      <c r="A1383" s="39"/>
      <c r="B1383" s="40"/>
      <c r="C1383" s="41"/>
      <c r="D1383" s="242" t="s">
        <v>359</v>
      </c>
      <c r="E1383" s="41"/>
      <c r="F1383" s="243" t="s">
        <v>2652</v>
      </c>
      <c r="G1383" s="41"/>
      <c r="H1383" s="41"/>
      <c r="I1383" s="244"/>
      <c r="J1383" s="41"/>
      <c r="K1383" s="41"/>
      <c r="L1383" s="45"/>
      <c r="M1383" s="245"/>
      <c r="N1383" s="246"/>
      <c r="O1383" s="92"/>
      <c r="P1383" s="92"/>
      <c r="Q1383" s="92"/>
      <c r="R1383" s="92"/>
      <c r="S1383" s="92"/>
      <c r="T1383" s="93"/>
      <c r="U1383" s="39"/>
      <c r="V1383" s="39"/>
      <c r="W1383" s="39"/>
      <c r="X1383" s="39"/>
      <c r="Y1383" s="39"/>
      <c r="Z1383" s="39"/>
      <c r="AA1383" s="39"/>
      <c r="AB1383" s="39"/>
      <c r="AC1383" s="39"/>
      <c r="AD1383" s="39"/>
      <c r="AE1383" s="39"/>
      <c r="AT1383" s="18" t="s">
        <v>359</v>
      </c>
      <c r="AU1383" s="18" t="s">
        <v>86</v>
      </c>
    </row>
    <row r="1384" s="2" customFormat="1" ht="21.75" customHeight="1">
      <c r="A1384" s="39"/>
      <c r="B1384" s="40"/>
      <c r="C1384" s="229" t="s">
        <v>2654</v>
      </c>
      <c r="D1384" s="229" t="s">
        <v>352</v>
      </c>
      <c r="E1384" s="230" t="s">
        <v>2655</v>
      </c>
      <c r="F1384" s="231" t="s">
        <v>2656</v>
      </c>
      <c r="G1384" s="232" t="s">
        <v>497</v>
      </c>
      <c r="H1384" s="233">
        <v>40</v>
      </c>
      <c r="I1384" s="234"/>
      <c r="J1384" s="235">
        <f>ROUND(I1384*H1384,2)</f>
        <v>0</v>
      </c>
      <c r="K1384" s="231" t="s">
        <v>356</v>
      </c>
      <c r="L1384" s="45"/>
      <c r="M1384" s="236" t="s">
        <v>1</v>
      </c>
      <c r="N1384" s="237" t="s">
        <v>41</v>
      </c>
      <c r="O1384" s="92"/>
      <c r="P1384" s="238">
        <f>O1384*H1384</f>
        <v>0</v>
      </c>
      <c r="Q1384" s="238">
        <v>0</v>
      </c>
      <c r="R1384" s="238">
        <f>Q1384*H1384</f>
        <v>0</v>
      </c>
      <c r="S1384" s="238">
        <v>0</v>
      </c>
      <c r="T1384" s="239">
        <f>S1384*H1384</f>
        <v>0</v>
      </c>
      <c r="U1384" s="39"/>
      <c r="V1384" s="39"/>
      <c r="W1384" s="39"/>
      <c r="X1384" s="39"/>
      <c r="Y1384" s="39"/>
      <c r="Z1384" s="39"/>
      <c r="AA1384" s="39"/>
      <c r="AB1384" s="39"/>
      <c r="AC1384" s="39"/>
      <c r="AD1384" s="39"/>
      <c r="AE1384" s="39"/>
      <c r="AR1384" s="240" t="s">
        <v>530</v>
      </c>
      <c r="AT1384" s="240" t="s">
        <v>352</v>
      </c>
      <c r="AU1384" s="240" t="s">
        <v>86</v>
      </c>
      <c r="AY1384" s="18" t="s">
        <v>350</v>
      </c>
      <c r="BE1384" s="241">
        <f>IF(N1384="základní",J1384,0)</f>
        <v>0</v>
      </c>
      <c r="BF1384" s="241">
        <f>IF(N1384="snížená",J1384,0)</f>
        <v>0</v>
      </c>
      <c r="BG1384" s="241">
        <f>IF(N1384="zákl. přenesená",J1384,0)</f>
        <v>0</v>
      </c>
      <c r="BH1384" s="241">
        <f>IF(N1384="sníž. přenesená",J1384,0)</f>
        <v>0</v>
      </c>
      <c r="BI1384" s="241">
        <f>IF(N1384="nulová",J1384,0)</f>
        <v>0</v>
      </c>
      <c r="BJ1384" s="18" t="s">
        <v>84</v>
      </c>
      <c r="BK1384" s="241">
        <f>ROUND(I1384*H1384,2)</f>
        <v>0</v>
      </c>
      <c r="BL1384" s="18" t="s">
        <v>530</v>
      </c>
      <c r="BM1384" s="240" t="s">
        <v>2657</v>
      </c>
    </row>
    <row r="1385" s="2" customFormat="1">
      <c r="A1385" s="39"/>
      <c r="B1385" s="40"/>
      <c r="C1385" s="41"/>
      <c r="D1385" s="242" t="s">
        <v>359</v>
      </c>
      <c r="E1385" s="41"/>
      <c r="F1385" s="243" t="s">
        <v>2658</v>
      </c>
      <c r="G1385" s="41"/>
      <c r="H1385" s="41"/>
      <c r="I1385" s="244"/>
      <c r="J1385" s="41"/>
      <c r="K1385" s="41"/>
      <c r="L1385" s="45"/>
      <c r="M1385" s="245"/>
      <c r="N1385" s="246"/>
      <c r="O1385" s="92"/>
      <c r="P1385" s="92"/>
      <c r="Q1385" s="92"/>
      <c r="R1385" s="92"/>
      <c r="S1385" s="92"/>
      <c r="T1385" s="93"/>
      <c r="U1385" s="39"/>
      <c r="V1385" s="39"/>
      <c r="W1385" s="39"/>
      <c r="X1385" s="39"/>
      <c r="Y1385" s="39"/>
      <c r="Z1385" s="39"/>
      <c r="AA1385" s="39"/>
      <c r="AB1385" s="39"/>
      <c r="AC1385" s="39"/>
      <c r="AD1385" s="39"/>
      <c r="AE1385" s="39"/>
      <c r="AT1385" s="18" t="s">
        <v>359</v>
      </c>
      <c r="AU1385" s="18" t="s">
        <v>86</v>
      </c>
    </row>
    <row r="1386" s="13" customFormat="1">
      <c r="A1386" s="13"/>
      <c r="B1386" s="247"/>
      <c r="C1386" s="248"/>
      <c r="D1386" s="242" t="s">
        <v>361</v>
      </c>
      <c r="E1386" s="249" t="s">
        <v>1</v>
      </c>
      <c r="F1386" s="250" t="s">
        <v>2659</v>
      </c>
      <c r="G1386" s="248"/>
      <c r="H1386" s="251">
        <v>40</v>
      </c>
      <c r="I1386" s="252"/>
      <c r="J1386" s="248"/>
      <c r="K1386" s="248"/>
      <c r="L1386" s="253"/>
      <c r="M1386" s="254"/>
      <c r="N1386" s="255"/>
      <c r="O1386" s="255"/>
      <c r="P1386" s="255"/>
      <c r="Q1386" s="255"/>
      <c r="R1386" s="255"/>
      <c r="S1386" s="255"/>
      <c r="T1386" s="256"/>
      <c r="U1386" s="13"/>
      <c r="V1386" s="13"/>
      <c r="W1386" s="13"/>
      <c r="X1386" s="13"/>
      <c r="Y1386" s="13"/>
      <c r="Z1386" s="13"/>
      <c r="AA1386" s="13"/>
      <c r="AB1386" s="13"/>
      <c r="AC1386" s="13"/>
      <c r="AD1386" s="13"/>
      <c r="AE1386" s="13"/>
      <c r="AT1386" s="257" t="s">
        <v>361</v>
      </c>
      <c r="AU1386" s="257" t="s">
        <v>86</v>
      </c>
      <c r="AV1386" s="13" t="s">
        <v>86</v>
      </c>
      <c r="AW1386" s="13" t="s">
        <v>32</v>
      </c>
      <c r="AX1386" s="13" t="s">
        <v>84</v>
      </c>
      <c r="AY1386" s="257" t="s">
        <v>350</v>
      </c>
    </row>
    <row r="1387" s="2" customFormat="1" ht="24.15" customHeight="1">
      <c r="A1387" s="39"/>
      <c r="B1387" s="40"/>
      <c r="C1387" s="295" t="s">
        <v>2660</v>
      </c>
      <c r="D1387" s="295" t="s">
        <v>1347</v>
      </c>
      <c r="E1387" s="296" t="s">
        <v>2661</v>
      </c>
      <c r="F1387" s="297" t="s">
        <v>2662</v>
      </c>
      <c r="G1387" s="298" t="s">
        <v>2663</v>
      </c>
      <c r="H1387" s="299">
        <v>0.40000000000000002</v>
      </c>
      <c r="I1387" s="300"/>
      <c r="J1387" s="301">
        <f>ROUND(I1387*H1387,2)</f>
        <v>0</v>
      </c>
      <c r="K1387" s="297" t="s">
        <v>356</v>
      </c>
      <c r="L1387" s="302"/>
      <c r="M1387" s="303" t="s">
        <v>1</v>
      </c>
      <c r="N1387" s="304" t="s">
        <v>41</v>
      </c>
      <c r="O1387" s="92"/>
      <c r="P1387" s="238">
        <f>O1387*H1387</f>
        <v>0</v>
      </c>
      <c r="Q1387" s="238">
        <v>0.0064000000000000003</v>
      </c>
      <c r="R1387" s="238">
        <f>Q1387*H1387</f>
        <v>0.0025600000000000002</v>
      </c>
      <c r="S1387" s="238">
        <v>0</v>
      </c>
      <c r="T1387" s="239">
        <f>S1387*H1387</f>
        <v>0</v>
      </c>
      <c r="U1387" s="39"/>
      <c r="V1387" s="39"/>
      <c r="W1387" s="39"/>
      <c r="X1387" s="39"/>
      <c r="Y1387" s="39"/>
      <c r="Z1387" s="39"/>
      <c r="AA1387" s="39"/>
      <c r="AB1387" s="39"/>
      <c r="AC1387" s="39"/>
      <c r="AD1387" s="39"/>
      <c r="AE1387" s="39"/>
      <c r="AR1387" s="240" t="s">
        <v>695</v>
      </c>
      <c r="AT1387" s="240" t="s">
        <v>1347</v>
      </c>
      <c r="AU1387" s="240" t="s">
        <v>86</v>
      </c>
      <c r="AY1387" s="18" t="s">
        <v>350</v>
      </c>
      <c r="BE1387" s="241">
        <f>IF(N1387="základní",J1387,0)</f>
        <v>0</v>
      </c>
      <c r="BF1387" s="241">
        <f>IF(N1387="snížená",J1387,0)</f>
        <v>0</v>
      </c>
      <c r="BG1387" s="241">
        <f>IF(N1387="zákl. přenesená",J1387,0)</f>
        <v>0</v>
      </c>
      <c r="BH1387" s="241">
        <f>IF(N1387="sníž. přenesená",J1387,0)</f>
        <v>0</v>
      </c>
      <c r="BI1387" s="241">
        <f>IF(N1387="nulová",J1387,0)</f>
        <v>0</v>
      </c>
      <c r="BJ1387" s="18" t="s">
        <v>84</v>
      </c>
      <c r="BK1387" s="241">
        <f>ROUND(I1387*H1387,2)</f>
        <v>0</v>
      </c>
      <c r="BL1387" s="18" t="s">
        <v>530</v>
      </c>
      <c r="BM1387" s="240" t="s">
        <v>2664</v>
      </c>
    </row>
    <row r="1388" s="2" customFormat="1">
      <c r="A1388" s="39"/>
      <c r="B1388" s="40"/>
      <c r="C1388" s="41"/>
      <c r="D1388" s="242" t="s">
        <v>359</v>
      </c>
      <c r="E1388" s="41"/>
      <c r="F1388" s="243" t="s">
        <v>2662</v>
      </c>
      <c r="G1388" s="41"/>
      <c r="H1388" s="41"/>
      <c r="I1388" s="244"/>
      <c r="J1388" s="41"/>
      <c r="K1388" s="41"/>
      <c r="L1388" s="45"/>
      <c r="M1388" s="245"/>
      <c r="N1388" s="246"/>
      <c r="O1388" s="92"/>
      <c r="P1388" s="92"/>
      <c r="Q1388" s="92"/>
      <c r="R1388" s="92"/>
      <c r="S1388" s="92"/>
      <c r="T1388" s="93"/>
      <c r="U1388" s="39"/>
      <c r="V1388" s="39"/>
      <c r="W1388" s="39"/>
      <c r="X1388" s="39"/>
      <c r="Y1388" s="39"/>
      <c r="Z1388" s="39"/>
      <c r="AA1388" s="39"/>
      <c r="AB1388" s="39"/>
      <c r="AC1388" s="39"/>
      <c r="AD1388" s="39"/>
      <c r="AE1388" s="39"/>
      <c r="AT1388" s="18" t="s">
        <v>359</v>
      </c>
      <c r="AU1388" s="18" t="s">
        <v>86</v>
      </c>
    </row>
    <row r="1389" s="13" customFormat="1">
      <c r="A1389" s="13"/>
      <c r="B1389" s="247"/>
      <c r="C1389" s="248"/>
      <c r="D1389" s="242" t="s">
        <v>361</v>
      </c>
      <c r="E1389" s="248"/>
      <c r="F1389" s="250" t="s">
        <v>2665</v>
      </c>
      <c r="G1389" s="248"/>
      <c r="H1389" s="251">
        <v>0.40000000000000002</v>
      </c>
      <c r="I1389" s="252"/>
      <c r="J1389" s="248"/>
      <c r="K1389" s="248"/>
      <c r="L1389" s="253"/>
      <c r="M1389" s="254"/>
      <c r="N1389" s="255"/>
      <c r="O1389" s="255"/>
      <c r="P1389" s="255"/>
      <c r="Q1389" s="255"/>
      <c r="R1389" s="255"/>
      <c r="S1389" s="255"/>
      <c r="T1389" s="256"/>
      <c r="U1389" s="13"/>
      <c r="V1389" s="13"/>
      <c r="W1389" s="13"/>
      <c r="X1389" s="13"/>
      <c r="Y1389" s="13"/>
      <c r="Z1389" s="13"/>
      <c r="AA1389" s="13"/>
      <c r="AB1389" s="13"/>
      <c r="AC1389" s="13"/>
      <c r="AD1389" s="13"/>
      <c r="AE1389" s="13"/>
      <c r="AT1389" s="257" t="s">
        <v>361</v>
      </c>
      <c r="AU1389" s="257" t="s">
        <v>86</v>
      </c>
      <c r="AV1389" s="13" t="s">
        <v>86</v>
      </c>
      <c r="AW1389" s="13" t="s">
        <v>4</v>
      </c>
      <c r="AX1389" s="13" t="s">
        <v>84</v>
      </c>
      <c r="AY1389" s="257" t="s">
        <v>350</v>
      </c>
    </row>
    <row r="1390" s="2" customFormat="1" ht="24.15" customHeight="1">
      <c r="A1390" s="39"/>
      <c r="B1390" s="40"/>
      <c r="C1390" s="229" t="s">
        <v>2666</v>
      </c>
      <c r="D1390" s="229" t="s">
        <v>352</v>
      </c>
      <c r="E1390" s="230" t="s">
        <v>2667</v>
      </c>
      <c r="F1390" s="231" t="s">
        <v>2668</v>
      </c>
      <c r="G1390" s="232" t="s">
        <v>497</v>
      </c>
      <c r="H1390" s="233">
        <v>40</v>
      </c>
      <c r="I1390" s="234"/>
      <c r="J1390" s="235">
        <f>ROUND(I1390*H1390,2)</f>
        <v>0</v>
      </c>
      <c r="K1390" s="231" t="s">
        <v>356</v>
      </c>
      <c r="L1390" s="45"/>
      <c r="M1390" s="236" t="s">
        <v>1</v>
      </c>
      <c r="N1390" s="237" t="s">
        <v>41</v>
      </c>
      <c r="O1390" s="92"/>
      <c r="P1390" s="238">
        <f>O1390*H1390</f>
        <v>0</v>
      </c>
      <c r="Q1390" s="238">
        <v>0</v>
      </c>
      <c r="R1390" s="238">
        <f>Q1390*H1390</f>
        <v>0</v>
      </c>
      <c r="S1390" s="238">
        <v>0</v>
      </c>
      <c r="T1390" s="239">
        <f>S1390*H1390</f>
        <v>0</v>
      </c>
      <c r="U1390" s="39"/>
      <c r="V1390" s="39"/>
      <c r="W1390" s="39"/>
      <c r="X1390" s="39"/>
      <c r="Y1390" s="39"/>
      <c r="Z1390" s="39"/>
      <c r="AA1390" s="39"/>
      <c r="AB1390" s="39"/>
      <c r="AC1390" s="39"/>
      <c r="AD1390" s="39"/>
      <c r="AE1390" s="39"/>
      <c r="AR1390" s="240" t="s">
        <v>530</v>
      </c>
      <c r="AT1390" s="240" t="s">
        <v>352</v>
      </c>
      <c r="AU1390" s="240" t="s">
        <v>86</v>
      </c>
      <c r="AY1390" s="18" t="s">
        <v>350</v>
      </c>
      <c r="BE1390" s="241">
        <f>IF(N1390="základní",J1390,0)</f>
        <v>0</v>
      </c>
      <c r="BF1390" s="241">
        <f>IF(N1390="snížená",J1390,0)</f>
        <v>0</v>
      </c>
      <c r="BG1390" s="241">
        <f>IF(N1390="zákl. přenesená",J1390,0)</f>
        <v>0</v>
      </c>
      <c r="BH1390" s="241">
        <f>IF(N1390="sníž. přenesená",J1390,0)</f>
        <v>0</v>
      </c>
      <c r="BI1390" s="241">
        <f>IF(N1390="nulová",J1390,0)</f>
        <v>0</v>
      </c>
      <c r="BJ1390" s="18" t="s">
        <v>84</v>
      </c>
      <c r="BK1390" s="241">
        <f>ROUND(I1390*H1390,2)</f>
        <v>0</v>
      </c>
      <c r="BL1390" s="18" t="s">
        <v>530</v>
      </c>
      <c r="BM1390" s="240" t="s">
        <v>2669</v>
      </c>
    </row>
    <row r="1391" s="2" customFormat="1">
      <c r="A1391" s="39"/>
      <c r="B1391" s="40"/>
      <c r="C1391" s="41"/>
      <c r="D1391" s="242" t="s">
        <v>359</v>
      </c>
      <c r="E1391" s="41"/>
      <c r="F1391" s="243" t="s">
        <v>2670</v>
      </c>
      <c r="G1391" s="41"/>
      <c r="H1391" s="41"/>
      <c r="I1391" s="244"/>
      <c r="J1391" s="41"/>
      <c r="K1391" s="41"/>
      <c r="L1391" s="45"/>
      <c r="M1391" s="245"/>
      <c r="N1391" s="246"/>
      <c r="O1391" s="92"/>
      <c r="P1391" s="92"/>
      <c r="Q1391" s="92"/>
      <c r="R1391" s="92"/>
      <c r="S1391" s="92"/>
      <c r="T1391" s="93"/>
      <c r="U1391" s="39"/>
      <c r="V1391" s="39"/>
      <c r="W1391" s="39"/>
      <c r="X1391" s="39"/>
      <c r="Y1391" s="39"/>
      <c r="Z1391" s="39"/>
      <c r="AA1391" s="39"/>
      <c r="AB1391" s="39"/>
      <c r="AC1391" s="39"/>
      <c r="AD1391" s="39"/>
      <c r="AE1391" s="39"/>
      <c r="AT1391" s="18" t="s">
        <v>359</v>
      </c>
      <c r="AU1391" s="18" t="s">
        <v>86</v>
      </c>
    </row>
    <row r="1392" s="13" customFormat="1">
      <c r="A1392" s="13"/>
      <c r="B1392" s="247"/>
      <c r="C1392" s="248"/>
      <c r="D1392" s="242" t="s">
        <v>361</v>
      </c>
      <c r="E1392" s="249" t="s">
        <v>1</v>
      </c>
      <c r="F1392" s="250" t="s">
        <v>2659</v>
      </c>
      <c r="G1392" s="248"/>
      <c r="H1392" s="251">
        <v>40</v>
      </c>
      <c r="I1392" s="252"/>
      <c r="J1392" s="248"/>
      <c r="K1392" s="248"/>
      <c r="L1392" s="253"/>
      <c r="M1392" s="254"/>
      <c r="N1392" s="255"/>
      <c r="O1392" s="255"/>
      <c r="P1392" s="255"/>
      <c r="Q1392" s="255"/>
      <c r="R1392" s="255"/>
      <c r="S1392" s="255"/>
      <c r="T1392" s="256"/>
      <c r="U1392" s="13"/>
      <c r="V1392" s="13"/>
      <c r="W1392" s="13"/>
      <c r="X1392" s="13"/>
      <c r="Y1392" s="13"/>
      <c r="Z1392" s="13"/>
      <c r="AA1392" s="13"/>
      <c r="AB1392" s="13"/>
      <c r="AC1392" s="13"/>
      <c r="AD1392" s="13"/>
      <c r="AE1392" s="13"/>
      <c r="AT1392" s="257" t="s">
        <v>361</v>
      </c>
      <c r="AU1392" s="257" t="s">
        <v>86</v>
      </c>
      <c r="AV1392" s="13" t="s">
        <v>86</v>
      </c>
      <c r="AW1392" s="13" t="s">
        <v>32</v>
      </c>
      <c r="AX1392" s="13" t="s">
        <v>84</v>
      </c>
      <c r="AY1392" s="257" t="s">
        <v>350</v>
      </c>
    </row>
    <row r="1393" s="2" customFormat="1" ht="24.15" customHeight="1">
      <c r="A1393" s="39"/>
      <c r="B1393" s="40"/>
      <c r="C1393" s="295" t="s">
        <v>2671</v>
      </c>
      <c r="D1393" s="295" t="s">
        <v>1347</v>
      </c>
      <c r="E1393" s="296" t="s">
        <v>2672</v>
      </c>
      <c r="F1393" s="297" t="s">
        <v>2673</v>
      </c>
      <c r="G1393" s="298" t="s">
        <v>497</v>
      </c>
      <c r="H1393" s="299">
        <v>40</v>
      </c>
      <c r="I1393" s="300"/>
      <c r="J1393" s="301">
        <f>ROUND(I1393*H1393,2)</f>
        <v>0</v>
      </c>
      <c r="K1393" s="297" t="s">
        <v>1</v>
      </c>
      <c r="L1393" s="302"/>
      <c r="M1393" s="303" t="s">
        <v>1</v>
      </c>
      <c r="N1393" s="304" t="s">
        <v>41</v>
      </c>
      <c r="O1393" s="92"/>
      <c r="P1393" s="238">
        <f>O1393*H1393</f>
        <v>0</v>
      </c>
      <c r="Q1393" s="238">
        <v>0.00029999999999999997</v>
      </c>
      <c r="R1393" s="238">
        <f>Q1393*H1393</f>
        <v>0.011999999999999999</v>
      </c>
      <c r="S1393" s="238">
        <v>0</v>
      </c>
      <c r="T1393" s="239">
        <f>S1393*H1393</f>
        <v>0</v>
      </c>
      <c r="U1393" s="39"/>
      <c r="V1393" s="39"/>
      <c r="W1393" s="39"/>
      <c r="X1393" s="39"/>
      <c r="Y1393" s="39"/>
      <c r="Z1393" s="39"/>
      <c r="AA1393" s="39"/>
      <c r="AB1393" s="39"/>
      <c r="AC1393" s="39"/>
      <c r="AD1393" s="39"/>
      <c r="AE1393" s="39"/>
      <c r="AR1393" s="240" t="s">
        <v>695</v>
      </c>
      <c r="AT1393" s="240" t="s">
        <v>1347</v>
      </c>
      <c r="AU1393" s="240" t="s">
        <v>86</v>
      </c>
      <c r="AY1393" s="18" t="s">
        <v>350</v>
      </c>
      <c r="BE1393" s="241">
        <f>IF(N1393="základní",J1393,0)</f>
        <v>0</v>
      </c>
      <c r="BF1393" s="241">
        <f>IF(N1393="snížená",J1393,0)</f>
        <v>0</v>
      </c>
      <c r="BG1393" s="241">
        <f>IF(N1393="zákl. přenesená",J1393,0)</f>
        <v>0</v>
      </c>
      <c r="BH1393" s="241">
        <f>IF(N1393="sníž. přenesená",J1393,0)</f>
        <v>0</v>
      </c>
      <c r="BI1393" s="241">
        <f>IF(N1393="nulová",J1393,0)</f>
        <v>0</v>
      </c>
      <c r="BJ1393" s="18" t="s">
        <v>84</v>
      </c>
      <c r="BK1393" s="241">
        <f>ROUND(I1393*H1393,2)</f>
        <v>0</v>
      </c>
      <c r="BL1393" s="18" t="s">
        <v>530</v>
      </c>
      <c r="BM1393" s="240" t="s">
        <v>2674</v>
      </c>
    </row>
    <row r="1394" s="2" customFormat="1">
      <c r="A1394" s="39"/>
      <c r="B1394" s="40"/>
      <c r="C1394" s="41"/>
      <c r="D1394" s="242" t="s">
        <v>359</v>
      </c>
      <c r="E1394" s="41"/>
      <c r="F1394" s="243" t="s">
        <v>2675</v>
      </c>
      <c r="G1394" s="41"/>
      <c r="H1394" s="41"/>
      <c r="I1394" s="244"/>
      <c r="J1394" s="41"/>
      <c r="K1394" s="41"/>
      <c r="L1394" s="45"/>
      <c r="M1394" s="245"/>
      <c r="N1394" s="246"/>
      <c r="O1394" s="92"/>
      <c r="P1394" s="92"/>
      <c r="Q1394" s="92"/>
      <c r="R1394" s="92"/>
      <c r="S1394" s="92"/>
      <c r="T1394" s="93"/>
      <c r="U1394" s="39"/>
      <c r="V1394" s="39"/>
      <c r="W1394" s="39"/>
      <c r="X1394" s="39"/>
      <c r="Y1394" s="39"/>
      <c r="Z1394" s="39"/>
      <c r="AA1394" s="39"/>
      <c r="AB1394" s="39"/>
      <c r="AC1394" s="39"/>
      <c r="AD1394" s="39"/>
      <c r="AE1394" s="39"/>
      <c r="AT1394" s="18" t="s">
        <v>359</v>
      </c>
      <c r="AU1394" s="18" t="s">
        <v>86</v>
      </c>
    </row>
    <row r="1395" s="2" customFormat="1" ht="16.5" customHeight="1">
      <c r="A1395" s="39"/>
      <c r="B1395" s="40"/>
      <c r="C1395" s="229" t="s">
        <v>2676</v>
      </c>
      <c r="D1395" s="229" t="s">
        <v>352</v>
      </c>
      <c r="E1395" s="230" t="s">
        <v>2677</v>
      </c>
      <c r="F1395" s="231" t="s">
        <v>2678</v>
      </c>
      <c r="G1395" s="232" t="s">
        <v>1350</v>
      </c>
      <c r="H1395" s="233">
        <v>943.40999999999997</v>
      </c>
      <c r="I1395" s="234"/>
      <c r="J1395" s="235">
        <f>ROUND(I1395*H1395,2)</f>
        <v>0</v>
      </c>
      <c r="K1395" s="231" t="s">
        <v>356</v>
      </c>
      <c r="L1395" s="45"/>
      <c r="M1395" s="236" t="s">
        <v>1</v>
      </c>
      <c r="N1395" s="237" t="s">
        <v>41</v>
      </c>
      <c r="O1395" s="92"/>
      <c r="P1395" s="238">
        <f>O1395*H1395</f>
        <v>0</v>
      </c>
      <c r="Q1395" s="238">
        <v>0</v>
      </c>
      <c r="R1395" s="238">
        <f>Q1395*H1395</f>
        <v>0</v>
      </c>
      <c r="S1395" s="238">
        <v>0</v>
      </c>
      <c r="T1395" s="239">
        <f>S1395*H1395</f>
        <v>0</v>
      </c>
      <c r="U1395" s="39"/>
      <c r="V1395" s="39"/>
      <c r="W1395" s="39"/>
      <c r="X1395" s="39"/>
      <c r="Y1395" s="39"/>
      <c r="Z1395" s="39"/>
      <c r="AA1395" s="39"/>
      <c r="AB1395" s="39"/>
      <c r="AC1395" s="39"/>
      <c r="AD1395" s="39"/>
      <c r="AE1395" s="39"/>
      <c r="AR1395" s="240" t="s">
        <v>530</v>
      </c>
      <c r="AT1395" s="240" t="s">
        <v>352</v>
      </c>
      <c r="AU1395" s="240" t="s">
        <v>86</v>
      </c>
      <c r="AY1395" s="18" t="s">
        <v>350</v>
      </c>
      <c r="BE1395" s="241">
        <f>IF(N1395="základní",J1395,0)</f>
        <v>0</v>
      </c>
      <c r="BF1395" s="241">
        <f>IF(N1395="snížená",J1395,0)</f>
        <v>0</v>
      </c>
      <c r="BG1395" s="241">
        <f>IF(N1395="zákl. přenesená",J1395,0)</f>
        <v>0</v>
      </c>
      <c r="BH1395" s="241">
        <f>IF(N1395="sníž. přenesená",J1395,0)</f>
        <v>0</v>
      </c>
      <c r="BI1395" s="241">
        <f>IF(N1395="nulová",J1395,0)</f>
        <v>0</v>
      </c>
      <c r="BJ1395" s="18" t="s">
        <v>84</v>
      </c>
      <c r="BK1395" s="241">
        <f>ROUND(I1395*H1395,2)</f>
        <v>0</v>
      </c>
      <c r="BL1395" s="18" t="s">
        <v>530</v>
      </c>
      <c r="BM1395" s="240" t="s">
        <v>2679</v>
      </c>
    </row>
    <row r="1396" s="2" customFormat="1">
      <c r="A1396" s="39"/>
      <c r="B1396" s="40"/>
      <c r="C1396" s="41"/>
      <c r="D1396" s="242" t="s">
        <v>359</v>
      </c>
      <c r="E1396" s="41"/>
      <c r="F1396" s="243" t="s">
        <v>2680</v>
      </c>
      <c r="G1396" s="41"/>
      <c r="H1396" s="41"/>
      <c r="I1396" s="244"/>
      <c r="J1396" s="41"/>
      <c r="K1396" s="41"/>
      <c r="L1396" s="45"/>
      <c r="M1396" s="245"/>
      <c r="N1396" s="246"/>
      <c r="O1396" s="92"/>
      <c r="P1396" s="92"/>
      <c r="Q1396" s="92"/>
      <c r="R1396" s="92"/>
      <c r="S1396" s="92"/>
      <c r="T1396" s="93"/>
      <c r="U1396" s="39"/>
      <c r="V1396" s="39"/>
      <c r="W1396" s="39"/>
      <c r="X1396" s="39"/>
      <c r="Y1396" s="39"/>
      <c r="Z1396" s="39"/>
      <c r="AA1396" s="39"/>
      <c r="AB1396" s="39"/>
      <c r="AC1396" s="39"/>
      <c r="AD1396" s="39"/>
      <c r="AE1396" s="39"/>
      <c r="AT1396" s="18" t="s">
        <v>359</v>
      </c>
      <c r="AU1396" s="18" t="s">
        <v>86</v>
      </c>
    </row>
    <row r="1397" s="15" customFormat="1">
      <c r="A1397" s="15"/>
      <c r="B1397" s="269"/>
      <c r="C1397" s="270"/>
      <c r="D1397" s="242" t="s">
        <v>361</v>
      </c>
      <c r="E1397" s="271" t="s">
        <v>1</v>
      </c>
      <c r="F1397" s="272" t="s">
        <v>1536</v>
      </c>
      <c r="G1397" s="270"/>
      <c r="H1397" s="271" t="s">
        <v>1</v>
      </c>
      <c r="I1397" s="273"/>
      <c r="J1397" s="270"/>
      <c r="K1397" s="270"/>
      <c r="L1397" s="274"/>
      <c r="M1397" s="275"/>
      <c r="N1397" s="276"/>
      <c r="O1397" s="276"/>
      <c r="P1397" s="276"/>
      <c r="Q1397" s="276"/>
      <c r="R1397" s="276"/>
      <c r="S1397" s="276"/>
      <c r="T1397" s="277"/>
      <c r="U1397" s="15"/>
      <c r="V1397" s="15"/>
      <c r="W1397" s="15"/>
      <c r="X1397" s="15"/>
      <c r="Y1397" s="15"/>
      <c r="Z1397" s="15"/>
      <c r="AA1397" s="15"/>
      <c r="AB1397" s="15"/>
      <c r="AC1397" s="15"/>
      <c r="AD1397" s="15"/>
      <c r="AE1397" s="15"/>
      <c r="AT1397" s="278" t="s">
        <v>361</v>
      </c>
      <c r="AU1397" s="278" t="s">
        <v>86</v>
      </c>
      <c r="AV1397" s="15" t="s">
        <v>84</v>
      </c>
      <c r="AW1397" s="15" t="s">
        <v>32</v>
      </c>
      <c r="AX1397" s="15" t="s">
        <v>76</v>
      </c>
      <c r="AY1397" s="278" t="s">
        <v>350</v>
      </c>
    </row>
    <row r="1398" s="13" customFormat="1">
      <c r="A1398" s="13"/>
      <c r="B1398" s="247"/>
      <c r="C1398" s="248"/>
      <c r="D1398" s="242" t="s">
        <v>361</v>
      </c>
      <c r="E1398" s="249" t="s">
        <v>1</v>
      </c>
      <c r="F1398" s="250" t="s">
        <v>2681</v>
      </c>
      <c r="G1398" s="248"/>
      <c r="H1398" s="251">
        <v>798.72000000000003</v>
      </c>
      <c r="I1398" s="252"/>
      <c r="J1398" s="248"/>
      <c r="K1398" s="248"/>
      <c r="L1398" s="253"/>
      <c r="M1398" s="254"/>
      <c r="N1398" s="255"/>
      <c r="O1398" s="255"/>
      <c r="P1398" s="255"/>
      <c r="Q1398" s="255"/>
      <c r="R1398" s="255"/>
      <c r="S1398" s="255"/>
      <c r="T1398" s="256"/>
      <c r="U1398" s="13"/>
      <c r="V1398" s="13"/>
      <c r="W1398" s="13"/>
      <c r="X1398" s="13"/>
      <c r="Y1398" s="13"/>
      <c r="Z1398" s="13"/>
      <c r="AA1398" s="13"/>
      <c r="AB1398" s="13"/>
      <c r="AC1398" s="13"/>
      <c r="AD1398" s="13"/>
      <c r="AE1398" s="13"/>
      <c r="AT1398" s="257" t="s">
        <v>361</v>
      </c>
      <c r="AU1398" s="257" t="s">
        <v>86</v>
      </c>
      <c r="AV1398" s="13" t="s">
        <v>86</v>
      </c>
      <c r="AW1398" s="13" t="s">
        <v>32</v>
      </c>
      <c r="AX1398" s="13" t="s">
        <v>76</v>
      </c>
      <c r="AY1398" s="257" t="s">
        <v>350</v>
      </c>
    </row>
    <row r="1399" s="15" customFormat="1">
      <c r="A1399" s="15"/>
      <c r="B1399" s="269"/>
      <c r="C1399" s="270"/>
      <c r="D1399" s="242" t="s">
        <v>361</v>
      </c>
      <c r="E1399" s="271" t="s">
        <v>1</v>
      </c>
      <c r="F1399" s="272" t="s">
        <v>1905</v>
      </c>
      <c r="G1399" s="270"/>
      <c r="H1399" s="271" t="s">
        <v>1</v>
      </c>
      <c r="I1399" s="273"/>
      <c r="J1399" s="270"/>
      <c r="K1399" s="270"/>
      <c r="L1399" s="274"/>
      <c r="M1399" s="275"/>
      <c r="N1399" s="276"/>
      <c r="O1399" s="276"/>
      <c r="P1399" s="276"/>
      <c r="Q1399" s="276"/>
      <c r="R1399" s="276"/>
      <c r="S1399" s="276"/>
      <c r="T1399" s="277"/>
      <c r="U1399" s="15"/>
      <c r="V1399" s="15"/>
      <c r="W1399" s="15"/>
      <c r="X1399" s="15"/>
      <c r="Y1399" s="15"/>
      <c r="Z1399" s="15"/>
      <c r="AA1399" s="15"/>
      <c r="AB1399" s="15"/>
      <c r="AC1399" s="15"/>
      <c r="AD1399" s="15"/>
      <c r="AE1399" s="15"/>
      <c r="AT1399" s="278" t="s">
        <v>361</v>
      </c>
      <c r="AU1399" s="278" t="s">
        <v>86</v>
      </c>
      <c r="AV1399" s="15" t="s">
        <v>84</v>
      </c>
      <c r="AW1399" s="15" t="s">
        <v>32</v>
      </c>
      <c r="AX1399" s="15" t="s">
        <v>76</v>
      </c>
      <c r="AY1399" s="278" t="s">
        <v>350</v>
      </c>
    </row>
    <row r="1400" s="13" customFormat="1">
      <c r="A1400" s="13"/>
      <c r="B1400" s="247"/>
      <c r="C1400" s="248"/>
      <c r="D1400" s="242" t="s">
        <v>361</v>
      </c>
      <c r="E1400" s="249" t="s">
        <v>1</v>
      </c>
      <c r="F1400" s="250" t="s">
        <v>2682</v>
      </c>
      <c r="G1400" s="248"/>
      <c r="H1400" s="251">
        <v>144.69</v>
      </c>
      <c r="I1400" s="252"/>
      <c r="J1400" s="248"/>
      <c r="K1400" s="248"/>
      <c r="L1400" s="253"/>
      <c r="M1400" s="254"/>
      <c r="N1400" s="255"/>
      <c r="O1400" s="255"/>
      <c r="P1400" s="255"/>
      <c r="Q1400" s="255"/>
      <c r="R1400" s="255"/>
      <c r="S1400" s="255"/>
      <c r="T1400" s="256"/>
      <c r="U1400" s="13"/>
      <c r="V1400" s="13"/>
      <c r="W1400" s="13"/>
      <c r="X1400" s="13"/>
      <c r="Y1400" s="13"/>
      <c r="Z1400" s="13"/>
      <c r="AA1400" s="13"/>
      <c r="AB1400" s="13"/>
      <c r="AC1400" s="13"/>
      <c r="AD1400" s="13"/>
      <c r="AE1400" s="13"/>
      <c r="AT1400" s="257" t="s">
        <v>361</v>
      </c>
      <c r="AU1400" s="257" t="s">
        <v>86</v>
      </c>
      <c r="AV1400" s="13" t="s">
        <v>86</v>
      </c>
      <c r="AW1400" s="13" t="s">
        <v>32</v>
      </c>
      <c r="AX1400" s="13" t="s">
        <v>76</v>
      </c>
      <c r="AY1400" s="257" t="s">
        <v>350</v>
      </c>
    </row>
    <row r="1401" s="14" customFormat="1">
      <c r="A1401" s="14"/>
      <c r="B1401" s="258"/>
      <c r="C1401" s="259"/>
      <c r="D1401" s="242" t="s">
        <v>361</v>
      </c>
      <c r="E1401" s="260" t="s">
        <v>1</v>
      </c>
      <c r="F1401" s="261" t="s">
        <v>364</v>
      </c>
      <c r="G1401" s="259"/>
      <c r="H1401" s="262">
        <v>943.40999999999997</v>
      </c>
      <c r="I1401" s="263"/>
      <c r="J1401" s="259"/>
      <c r="K1401" s="259"/>
      <c r="L1401" s="264"/>
      <c r="M1401" s="265"/>
      <c r="N1401" s="266"/>
      <c r="O1401" s="266"/>
      <c r="P1401" s="266"/>
      <c r="Q1401" s="266"/>
      <c r="R1401" s="266"/>
      <c r="S1401" s="266"/>
      <c r="T1401" s="267"/>
      <c r="U1401" s="14"/>
      <c r="V1401" s="14"/>
      <c r="W1401" s="14"/>
      <c r="X1401" s="14"/>
      <c r="Y1401" s="14"/>
      <c r="Z1401" s="14"/>
      <c r="AA1401" s="14"/>
      <c r="AB1401" s="14"/>
      <c r="AC1401" s="14"/>
      <c r="AD1401" s="14"/>
      <c r="AE1401" s="14"/>
      <c r="AT1401" s="268" t="s">
        <v>361</v>
      </c>
      <c r="AU1401" s="268" t="s">
        <v>86</v>
      </c>
      <c r="AV1401" s="14" t="s">
        <v>357</v>
      </c>
      <c r="AW1401" s="14" t="s">
        <v>32</v>
      </c>
      <c r="AX1401" s="14" t="s">
        <v>84</v>
      </c>
      <c r="AY1401" s="268" t="s">
        <v>350</v>
      </c>
    </row>
    <row r="1402" s="2" customFormat="1" ht="21.75" customHeight="1">
      <c r="A1402" s="39"/>
      <c r="B1402" s="40"/>
      <c r="C1402" s="295" t="s">
        <v>2683</v>
      </c>
      <c r="D1402" s="295" t="s">
        <v>1347</v>
      </c>
      <c r="E1402" s="296" t="s">
        <v>2684</v>
      </c>
      <c r="F1402" s="297" t="s">
        <v>2685</v>
      </c>
      <c r="G1402" s="298" t="s">
        <v>483</v>
      </c>
      <c r="H1402" s="299">
        <v>0.037999999999999999</v>
      </c>
      <c r="I1402" s="300"/>
      <c r="J1402" s="301">
        <f>ROUND(I1402*H1402,2)</f>
        <v>0</v>
      </c>
      <c r="K1402" s="297" t="s">
        <v>356</v>
      </c>
      <c r="L1402" s="302"/>
      <c r="M1402" s="303" t="s">
        <v>1</v>
      </c>
      <c r="N1402" s="304" t="s">
        <v>41</v>
      </c>
      <c r="O1402" s="92"/>
      <c r="P1402" s="238">
        <f>O1402*H1402</f>
        <v>0</v>
      </c>
      <c r="Q1402" s="238">
        <v>1</v>
      </c>
      <c r="R1402" s="238">
        <f>Q1402*H1402</f>
        <v>0.037999999999999999</v>
      </c>
      <c r="S1402" s="238">
        <v>0</v>
      </c>
      <c r="T1402" s="239">
        <f>S1402*H1402</f>
        <v>0</v>
      </c>
      <c r="U1402" s="39"/>
      <c r="V1402" s="39"/>
      <c r="W1402" s="39"/>
      <c r="X1402" s="39"/>
      <c r="Y1402" s="39"/>
      <c r="Z1402" s="39"/>
      <c r="AA1402" s="39"/>
      <c r="AB1402" s="39"/>
      <c r="AC1402" s="39"/>
      <c r="AD1402" s="39"/>
      <c r="AE1402" s="39"/>
      <c r="AR1402" s="240" t="s">
        <v>695</v>
      </c>
      <c r="AT1402" s="240" t="s">
        <v>1347</v>
      </c>
      <c r="AU1402" s="240" t="s">
        <v>86</v>
      </c>
      <c r="AY1402" s="18" t="s">
        <v>350</v>
      </c>
      <c r="BE1402" s="241">
        <f>IF(N1402="základní",J1402,0)</f>
        <v>0</v>
      </c>
      <c r="BF1402" s="241">
        <f>IF(N1402="snížená",J1402,0)</f>
        <v>0</v>
      </c>
      <c r="BG1402" s="241">
        <f>IF(N1402="zákl. přenesená",J1402,0)</f>
        <v>0</v>
      </c>
      <c r="BH1402" s="241">
        <f>IF(N1402="sníž. přenesená",J1402,0)</f>
        <v>0</v>
      </c>
      <c r="BI1402" s="241">
        <f>IF(N1402="nulová",J1402,0)</f>
        <v>0</v>
      </c>
      <c r="BJ1402" s="18" t="s">
        <v>84</v>
      </c>
      <c r="BK1402" s="241">
        <f>ROUND(I1402*H1402,2)</f>
        <v>0</v>
      </c>
      <c r="BL1402" s="18" t="s">
        <v>530</v>
      </c>
      <c r="BM1402" s="240" t="s">
        <v>2686</v>
      </c>
    </row>
    <row r="1403" s="2" customFormat="1">
      <c r="A1403" s="39"/>
      <c r="B1403" s="40"/>
      <c r="C1403" s="41"/>
      <c r="D1403" s="242" t="s">
        <v>359</v>
      </c>
      <c r="E1403" s="41"/>
      <c r="F1403" s="243" t="s">
        <v>2685</v>
      </c>
      <c r="G1403" s="41"/>
      <c r="H1403" s="41"/>
      <c r="I1403" s="244"/>
      <c r="J1403" s="41"/>
      <c r="K1403" s="41"/>
      <c r="L1403" s="45"/>
      <c r="M1403" s="245"/>
      <c r="N1403" s="246"/>
      <c r="O1403" s="92"/>
      <c r="P1403" s="92"/>
      <c r="Q1403" s="92"/>
      <c r="R1403" s="92"/>
      <c r="S1403" s="92"/>
      <c r="T1403" s="93"/>
      <c r="U1403" s="39"/>
      <c r="V1403" s="39"/>
      <c r="W1403" s="39"/>
      <c r="X1403" s="39"/>
      <c r="Y1403" s="39"/>
      <c r="Z1403" s="39"/>
      <c r="AA1403" s="39"/>
      <c r="AB1403" s="39"/>
      <c r="AC1403" s="39"/>
      <c r="AD1403" s="39"/>
      <c r="AE1403" s="39"/>
      <c r="AT1403" s="18" t="s">
        <v>359</v>
      </c>
      <c r="AU1403" s="18" t="s">
        <v>86</v>
      </c>
    </row>
    <row r="1404" s="15" customFormat="1">
      <c r="A1404" s="15"/>
      <c r="B1404" s="269"/>
      <c r="C1404" s="270"/>
      <c r="D1404" s="242" t="s">
        <v>361</v>
      </c>
      <c r="E1404" s="271" t="s">
        <v>1</v>
      </c>
      <c r="F1404" s="272" t="s">
        <v>1905</v>
      </c>
      <c r="G1404" s="270"/>
      <c r="H1404" s="271" t="s">
        <v>1</v>
      </c>
      <c r="I1404" s="273"/>
      <c r="J1404" s="270"/>
      <c r="K1404" s="270"/>
      <c r="L1404" s="274"/>
      <c r="M1404" s="275"/>
      <c r="N1404" s="276"/>
      <c r="O1404" s="276"/>
      <c r="P1404" s="276"/>
      <c r="Q1404" s="276"/>
      <c r="R1404" s="276"/>
      <c r="S1404" s="276"/>
      <c r="T1404" s="277"/>
      <c r="U1404" s="15"/>
      <c r="V1404" s="15"/>
      <c r="W1404" s="15"/>
      <c r="X1404" s="15"/>
      <c r="Y1404" s="15"/>
      <c r="Z1404" s="15"/>
      <c r="AA1404" s="15"/>
      <c r="AB1404" s="15"/>
      <c r="AC1404" s="15"/>
      <c r="AD1404" s="15"/>
      <c r="AE1404" s="15"/>
      <c r="AT1404" s="278" t="s">
        <v>361</v>
      </c>
      <c r="AU1404" s="278" t="s">
        <v>86</v>
      </c>
      <c r="AV1404" s="15" t="s">
        <v>84</v>
      </c>
      <c r="AW1404" s="15" t="s">
        <v>32</v>
      </c>
      <c r="AX1404" s="15" t="s">
        <v>76</v>
      </c>
      <c r="AY1404" s="278" t="s">
        <v>350</v>
      </c>
    </row>
    <row r="1405" s="13" customFormat="1">
      <c r="A1405" s="13"/>
      <c r="B1405" s="247"/>
      <c r="C1405" s="248"/>
      <c r="D1405" s="242" t="s">
        <v>361</v>
      </c>
      <c r="E1405" s="249" t="s">
        <v>1</v>
      </c>
      <c r="F1405" s="250" t="s">
        <v>2687</v>
      </c>
      <c r="G1405" s="248"/>
      <c r="H1405" s="251">
        <v>0.037999999999999999</v>
      </c>
      <c r="I1405" s="252"/>
      <c r="J1405" s="248"/>
      <c r="K1405" s="248"/>
      <c r="L1405" s="253"/>
      <c r="M1405" s="254"/>
      <c r="N1405" s="255"/>
      <c r="O1405" s="255"/>
      <c r="P1405" s="255"/>
      <c r="Q1405" s="255"/>
      <c r="R1405" s="255"/>
      <c r="S1405" s="255"/>
      <c r="T1405" s="256"/>
      <c r="U1405" s="13"/>
      <c r="V1405" s="13"/>
      <c r="W1405" s="13"/>
      <c r="X1405" s="13"/>
      <c r="Y1405" s="13"/>
      <c r="Z1405" s="13"/>
      <c r="AA1405" s="13"/>
      <c r="AB1405" s="13"/>
      <c r="AC1405" s="13"/>
      <c r="AD1405" s="13"/>
      <c r="AE1405" s="13"/>
      <c r="AT1405" s="257" t="s">
        <v>361</v>
      </c>
      <c r="AU1405" s="257" t="s">
        <v>86</v>
      </c>
      <c r="AV1405" s="13" t="s">
        <v>86</v>
      </c>
      <c r="AW1405" s="13" t="s">
        <v>32</v>
      </c>
      <c r="AX1405" s="13" t="s">
        <v>84</v>
      </c>
      <c r="AY1405" s="257" t="s">
        <v>350</v>
      </c>
    </row>
    <row r="1406" s="2" customFormat="1" ht="21.75" customHeight="1">
      <c r="A1406" s="39"/>
      <c r="B1406" s="40"/>
      <c r="C1406" s="295" t="s">
        <v>2688</v>
      </c>
      <c r="D1406" s="295" t="s">
        <v>1347</v>
      </c>
      <c r="E1406" s="296" t="s">
        <v>2689</v>
      </c>
      <c r="F1406" s="297" t="s">
        <v>2690</v>
      </c>
      <c r="G1406" s="298" t="s">
        <v>483</v>
      </c>
      <c r="H1406" s="299">
        <v>0.107</v>
      </c>
      <c r="I1406" s="300"/>
      <c r="J1406" s="301">
        <f>ROUND(I1406*H1406,2)</f>
        <v>0</v>
      </c>
      <c r="K1406" s="297" t="s">
        <v>356</v>
      </c>
      <c r="L1406" s="302"/>
      <c r="M1406" s="303" t="s">
        <v>1</v>
      </c>
      <c r="N1406" s="304" t="s">
        <v>41</v>
      </c>
      <c r="O1406" s="92"/>
      <c r="P1406" s="238">
        <f>O1406*H1406</f>
        <v>0</v>
      </c>
      <c r="Q1406" s="238">
        <v>1</v>
      </c>
      <c r="R1406" s="238">
        <f>Q1406*H1406</f>
        <v>0.107</v>
      </c>
      <c r="S1406" s="238">
        <v>0</v>
      </c>
      <c r="T1406" s="239">
        <f>S1406*H1406</f>
        <v>0</v>
      </c>
      <c r="U1406" s="39"/>
      <c r="V1406" s="39"/>
      <c r="W1406" s="39"/>
      <c r="X1406" s="39"/>
      <c r="Y1406" s="39"/>
      <c r="Z1406" s="39"/>
      <c r="AA1406" s="39"/>
      <c r="AB1406" s="39"/>
      <c r="AC1406" s="39"/>
      <c r="AD1406" s="39"/>
      <c r="AE1406" s="39"/>
      <c r="AR1406" s="240" t="s">
        <v>695</v>
      </c>
      <c r="AT1406" s="240" t="s">
        <v>1347</v>
      </c>
      <c r="AU1406" s="240" t="s">
        <v>86</v>
      </c>
      <c r="AY1406" s="18" t="s">
        <v>350</v>
      </c>
      <c r="BE1406" s="241">
        <f>IF(N1406="základní",J1406,0)</f>
        <v>0</v>
      </c>
      <c r="BF1406" s="241">
        <f>IF(N1406="snížená",J1406,0)</f>
        <v>0</v>
      </c>
      <c r="BG1406" s="241">
        <f>IF(N1406="zákl. přenesená",J1406,0)</f>
        <v>0</v>
      </c>
      <c r="BH1406" s="241">
        <f>IF(N1406="sníž. přenesená",J1406,0)</f>
        <v>0</v>
      </c>
      <c r="BI1406" s="241">
        <f>IF(N1406="nulová",J1406,0)</f>
        <v>0</v>
      </c>
      <c r="BJ1406" s="18" t="s">
        <v>84</v>
      </c>
      <c r="BK1406" s="241">
        <f>ROUND(I1406*H1406,2)</f>
        <v>0</v>
      </c>
      <c r="BL1406" s="18" t="s">
        <v>530</v>
      </c>
      <c r="BM1406" s="240" t="s">
        <v>2691</v>
      </c>
    </row>
    <row r="1407" s="2" customFormat="1">
      <c r="A1407" s="39"/>
      <c r="B1407" s="40"/>
      <c r="C1407" s="41"/>
      <c r="D1407" s="242" t="s">
        <v>359</v>
      </c>
      <c r="E1407" s="41"/>
      <c r="F1407" s="243" t="s">
        <v>2690</v>
      </c>
      <c r="G1407" s="41"/>
      <c r="H1407" s="41"/>
      <c r="I1407" s="244"/>
      <c r="J1407" s="41"/>
      <c r="K1407" s="41"/>
      <c r="L1407" s="45"/>
      <c r="M1407" s="245"/>
      <c r="N1407" s="246"/>
      <c r="O1407" s="92"/>
      <c r="P1407" s="92"/>
      <c r="Q1407" s="92"/>
      <c r="R1407" s="92"/>
      <c r="S1407" s="92"/>
      <c r="T1407" s="93"/>
      <c r="U1407" s="39"/>
      <c r="V1407" s="39"/>
      <c r="W1407" s="39"/>
      <c r="X1407" s="39"/>
      <c r="Y1407" s="39"/>
      <c r="Z1407" s="39"/>
      <c r="AA1407" s="39"/>
      <c r="AB1407" s="39"/>
      <c r="AC1407" s="39"/>
      <c r="AD1407" s="39"/>
      <c r="AE1407" s="39"/>
      <c r="AT1407" s="18" t="s">
        <v>359</v>
      </c>
      <c r="AU1407" s="18" t="s">
        <v>86</v>
      </c>
    </row>
    <row r="1408" s="15" customFormat="1">
      <c r="A1408" s="15"/>
      <c r="B1408" s="269"/>
      <c r="C1408" s="270"/>
      <c r="D1408" s="242" t="s">
        <v>361</v>
      </c>
      <c r="E1408" s="271" t="s">
        <v>1</v>
      </c>
      <c r="F1408" s="272" t="s">
        <v>1905</v>
      </c>
      <c r="G1408" s="270"/>
      <c r="H1408" s="271" t="s">
        <v>1</v>
      </c>
      <c r="I1408" s="273"/>
      <c r="J1408" s="270"/>
      <c r="K1408" s="270"/>
      <c r="L1408" s="274"/>
      <c r="M1408" s="275"/>
      <c r="N1408" s="276"/>
      <c r="O1408" s="276"/>
      <c r="P1408" s="276"/>
      <c r="Q1408" s="276"/>
      <c r="R1408" s="276"/>
      <c r="S1408" s="276"/>
      <c r="T1408" s="277"/>
      <c r="U1408" s="15"/>
      <c r="V1408" s="15"/>
      <c r="W1408" s="15"/>
      <c r="X1408" s="15"/>
      <c r="Y1408" s="15"/>
      <c r="Z1408" s="15"/>
      <c r="AA1408" s="15"/>
      <c r="AB1408" s="15"/>
      <c r="AC1408" s="15"/>
      <c r="AD1408" s="15"/>
      <c r="AE1408" s="15"/>
      <c r="AT1408" s="278" t="s">
        <v>361</v>
      </c>
      <c r="AU1408" s="278" t="s">
        <v>86</v>
      </c>
      <c r="AV1408" s="15" t="s">
        <v>84</v>
      </c>
      <c r="AW1408" s="15" t="s">
        <v>32</v>
      </c>
      <c r="AX1408" s="15" t="s">
        <v>76</v>
      </c>
      <c r="AY1408" s="278" t="s">
        <v>350</v>
      </c>
    </row>
    <row r="1409" s="13" customFormat="1">
      <c r="A1409" s="13"/>
      <c r="B1409" s="247"/>
      <c r="C1409" s="248"/>
      <c r="D1409" s="242" t="s">
        <v>361</v>
      </c>
      <c r="E1409" s="249" t="s">
        <v>1</v>
      </c>
      <c r="F1409" s="250" t="s">
        <v>2692</v>
      </c>
      <c r="G1409" s="248"/>
      <c r="H1409" s="251">
        <v>0.107</v>
      </c>
      <c r="I1409" s="252"/>
      <c r="J1409" s="248"/>
      <c r="K1409" s="248"/>
      <c r="L1409" s="253"/>
      <c r="M1409" s="254"/>
      <c r="N1409" s="255"/>
      <c r="O1409" s="255"/>
      <c r="P1409" s="255"/>
      <c r="Q1409" s="255"/>
      <c r="R1409" s="255"/>
      <c r="S1409" s="255"/>
      <c r="T1409" s="256"/>
      <c r="U1409" s="13"/>
      <c r="V1409" s="13"/>
      <c r="W1409" s="13"/>
      <c r="X1409" s="13"/>
      <c r="Y1409" s="13"/>
      <c r="Z1409" s="13"/>
      <c r="AA1409" s="13"/>
      <c r="AB1409" s="13"/>
      <c r="AC1409" s="13"/>
      <c r="AD1409" s="13"/>
      <c r="AE1409" s="13"/>
      <c r="AT1409" s="257" t="s">
        <v>361</v>
      </c>
      <c r="AU1409" s="257" t="s">
        <v>86</v>
      </c>
      <c r="AV1409" s="13" t="s">
        <v>86</v>
      </c>
      <c r="AW1409" s="13" t="s">
        <v>32</v>
      </c>
      <c r="AX1409" s="13" t="s">
        <v>84</v>
      </c>
      <c r="AY1409" s="257" t="s">
        <v>350</v>
      </c>
    </row>
    <row r="1410" s="2" customFormat="1" ht="24.15" customHeight="1">
      <c r="A1410" s="39"/>
      <c r="B1410" s="40"/>
      <c r="C1410" s="295" t="s">
        <v>2693</v>
      </c>
      <c r="D1410" s="295" t="s">
        <v>1347</v>
      </c>
      <c r="E1410" s="296" t="s">
        <v>2694</v>
      </c>
      <c r="F1410" s="297" t="s">
        <v>2695</v>
      </c>
      <c r="G1410" s="298" t="s">
        <v>483</v>
      </c>
      <c r="H1410" s="299">
        <v>0.879</v>
      </c>
      <c r="I1410" s="300"/>
      <c r="J1410" s="301">
        <f>ROUND(I1410*H1410,2)</f>
        <v>0</v>
      </c>
      <c r="K1410" s="297" t="s">
        <v>385</v>
      </c>
      <c r="L1410" s="302"/>
      <c r="M1410" s="303" t="s">
        <v>1</v>
      </c>
      <c r="N1410" s="304" t="s">
        <v>41</v>
      </c>
      <c r="O1410" s="92"/>
      <c r="P1410" s="238">
        <f>O1410*H1410</f>
        <v>0</v>
      </c>
      <c r="Q1410" s="238">
        <v>1</v>
      </c>
      <c r="R1410" s="238">
        <f>Q1410*H1410</f>
        <v>0.879</v>
      </c>
      <c r="S1410" s="238">
        <v>0</v>
      </c>
      <c r="T1410" s="239">
        <f>S1410*H1410</f>
        <v>0</v>
      </c>
      <c r="U1410" s="39"/>
      <c r="V1410" s="39"/>
      <c r="W1410" s="39"/>
      <c r="X1410" s="39"/>
      <c r="Y1410" s="39"/>
      <c r="Z1410" s="39"/>
      <c r="AA1410" s="39"/>
      <c r="AB1410" s="39"/>
      <c r="AC1410" s="39"/>
      <c r="AD1410" s="39"/>
      <c r="AE1410" s="39"/>
      <c r="AR1410" s="240" t="s">
        <v>695</v>
      </c>
      <c r="AT1410" s="240" t="s">
        <v>1347</v>
      </c>
      <c r="AU1410" s="240" t="s">
        <v>86</v>
      </c>
      <c r="AY1410" s="18" t="s">
        <v>350</v>
      </c>
      <c r="BE1410" s="241">
        <f>IF(N1410="základní",J1410,0)</f>
        <v>0</v>
      </c>
      <c r="BF1410" s="241">
        <f>IF(N1410="snížená",J1410,0)</f>
        <v>0</v>
      </c>
      <c r="BG1410" s="241">
        <f>IF(N1410="zákl. přenesená",J1410,0)</f>
        <v>0</v>
      </c>
      <c r="BH1410" s="241">
        <f>IF(N1410="sníž. přenesená",J1410,0)</f>
        <v>0</v>
      </c>
      <c r="BI1410" s="241">
        <f>IF(N1410="nulová",J1410,0)</f>
        <v>0</v>
      </c>
      <c r="BJ1410" s="18" t="s">
        <v>84</v>
      </c>
      <c r="BK1410" s="241">
        <f>ROUND(I1410*H1410,2)</f>
        <v>0</v>
      </c>
      <c r="BL1410" s="18" t="s">
        <v>530</v>
      </c>
      <c r="BM1410" s="240" t="s">
        <v>2696</v>
      </c>
    </row>
    <row r="1411" s="2" customFormat="1">
      <c r="A1411" s="39"/>
      <c r="B1411" s="40"/>
      <c r="C1411" s="41"/>
      <c r="D1411" s="242" t="s">
        <v>359</v>
      </c>
      <c r="E1411" s="41"/>
      <c r="F1411" s="243" t="s">
        <v>2697</v>
      </c>
      <c r="G1411" s="41"/>
      <c r="H1411" s="41"/>
      <c r="I1411" s="244"/>
      <c r="J1411" s="41"/>
      <c r="K1411" s="41"/>
      <c r="L1411" s="45"/>
      <c r="M1411" s="245"/>
      <c r="N1411" s="246"/>
      <c r="O1411" s="92"/>
      <c r="P1411" s="92"/>
      <c r="Q1411" s="92"/>
      <c r="R1411" s="92"/>
      <c r="S1411" s="92"/>
      <c r="T1411" s="93"/>
      <c r="U1411" s="39"/>
      <c r="V1411" s="39"/>
      <c r="W1411" s="39"/>
      <c r="X1411" s="39"/>
      <c r="Y1411" s="39"/>
      <c r="Z1411" s="39"/>
      <c r="AA1411" s="39"/>
      <c r="AB1411" s="39"/>
      <c r="AC1411" s="39"/>
      <c r="AD1411" s="39"/>
      <c r="AE1411" s="39"/>
      <c r="AT1411" s="18" t="s">
        <v>359</v>
      </c>
      <c r="AU1411" s="18" t="s">
        <v>86</v>
      </c>
    </row>
    <row r="1412" s="15" customFormat="1">
      <c r="A1412" s="15"/>
      <c r="B1412" s="269"/>
      <c r="C1412" s="270"/>
      <c r="D1412" s="242" t="s">
        <v>361</v>
      </c>
      <c r="E1412" s="271" t="s">
        <v>1</v>
      </c>
      <c r="F1412" s="272" t="s">
        <v>1536</v>
      </c>
      <c r="G1412" s="270"/>
      <c r="H1412" s="271" t="s">
        <v>1</v>
      </c>
      <c r="I1412" s="273"/>
      <c r="J1412" s="270"/>
      <c r="K1412" s="270"/>
      <c r="L1412" s="274"/>
      <c r="M1412" s="275"/>
      <c r="N1412" s="276"/>
      <c r="O1412" s="276"/>
      <c r="P1412" s="276"/>
      <c r="Q1412" s="276"/>
      <c r="R1412" s="276"/>
      <c r="S1412" s="276"/>
      <c r="T1412" s="277"/>
      <c r="U1412" s="15"/>
      <c r="V1412" s="15"/>
      <c r="W1412" s="15"/>
      <c r="X1412" s="15"/>
      <c r="Y1412" s="15"/>
      <c r="Z1412" s="15"/>
      <c r="AA1412" s="15"/>
      <c r="AB1412" s="15"/>
      <c r="AC1412" s="15"/>
      <c r="AD1412" s="15"/>
      <c r="AE1412" s="15"/>
      <c r="AT1412" s="278" t="s">
        <v>361</v>
      </c>
      <c r="AU1412" s="278" t="s">
        <v>86</v>
      </c>
      <c r="AV1412" s="15" t="s">
        <v>84</v>
      </c>
      <c r="AW1412" s="15" t="s">
        <v>32</v>
      </c>
      <c r="AX1412" s="15" t="s">
        <v>76</v>
      </c>
      <c r="AY1412" s="278" t="s">
        <v>350</v>
      </c>
    </row>
    <row r="1413" s="13" customFormat="1">
      <c r="A1413" s="13"/>
      <c r="B1413" s="247"/>
      <c r="C1413" s="248"/>
      <c r="D1413" s="242" t="s">
        <v>361</v>
      </c>
      <c r="E1413" s="249" t="s">
        <v>1</v>
      </c>
      <c r="F1413" s="250" t="s">
        <v>2698</v>
      </c>
      <c r="G1413" s="248"/>
      <c r="H1413" s="251">
        <v>0.879</v>
      </c>
      <c r="I1413" s="252"/>
      <c r="J1413" s="248"/>
      <c r="K1413" s="248"/>
      <c r="L1413" s="253"/>
      <c r="M1413" s="254"/>
      <c r="N1413" s="255"/>
      <c r="O1413" s="255"/>
      <c r="P1413" s="255"/>
      <c r="Q1413" s="255"/>
      <c r="R1413" s="255"/>
      <c r="S1413" s="255"/>
      <c r="T1413" s="256"/>
      <c r="U1413" s="13"/>
      <c r="V1413" s="13"/>
      <c r="W1413" s="13"/>
      <c r="X1413" s="13"/>
      <c r="Y1413" s="13"/>
      <c r="Z1413" s="13"/>
      <c r="AA1413" s="13"/>
      <c r="AB1413" s="13"/>
      <c r="AC1413" s="13"/>
      <c r="AD1413" s="13"/>
      <c r="AE1413" s="13"/>
      <c r="AT1413" s="257" t="s">
        <v>361</v>
      </c>
      <c r="AU1413" s="257" t="s">
        <v>86</v>
      </c>
      <c r="AV1413" s="13" t="s">
        <v>86</v>
      </c>
      <c r="AW1413" s="13" t="s">
        <v>32</v>
      </c>
      <c r="AX1413" s="13" t="s">
        <v>84</v>
      </c>
      <c r="AY1413" s="257" t="s">
        <v>350</v>
      </c>
    </row>
    <row r="1414" s="2" customFormat="1" ht="24.15" customHeight="1">
      <c r="A1414" s="39"/>
      <c r="B1414" s="40"/>
      <c r="C1414" s="229" t="s">
        <v>2699</v>
      </c>
      <c r="D1414" s="229" t="s">
        <v>352</v>
      </c>
      <c r="E1414" s="230" t="s">
        <v>2700</v>
      </c>
      <c r="F1414" s="231" t="s">
        <v>2701</v>
      </c>
      <c r="G1414" s="232" t="s">
        <v>551</v>
      </c>
      <c r="H1414" s="233">
        <v>42</v>
      </c>
      <c r="I1414" s="234"/>
      <c r="J1414" s="235">
        <f>ROUND(I1414*H1414,2)</f>
        <v>0</v>
      </c>
      <c r="K1414" s="231" t="s">
        <v>356</v>
      </c>
      <c r="L1414" s="45"/>
      <c r="M1414" s="236" t="s">
        <v>1</v>
      </c>
      <c r="N1414" s="237" t="s">
        <v>41</v>
      </c>
      <c r="O1414" s="92"/>
      <c r="P1414" s="238">
        <f>O1414*H1414</f>
        <v>0</v>
      </c>
      <c r="Q1414" s="238">
        <v>0</v>
      </c>
      <c r="R1414" s="238">
        <f>Q1414*H1414</f>
        <v>0</v>
      </c>
      <c r="S1414" s="238">
        <v>0</v>
      </c>
      <c r="T1414" s="239">
        <f>S1414*H1414</f>
        <v>0</v>
      </c>
      <c r="U1414" s="39"/>
      <c r="V1414" s="39"/>
      <c r="W1414" s="39"/>
      <c r="X1414" s="39"/>
      <c r="Y1414" s="39"/>
      <c r="Z1414" s="39"/>
      <c r="AA1414" s="39"/>
      <c r="AB1414" s="39"/>
      <c r="AC1414" s="39"/>
      <c r="AD1414" s="39"/>
      <c r="AE1414" s="39"/>
      <c r="AR1414" s="240" t="s">
        <v>530</v>
      </c>
      <c r="AT1414" s="240" t="s">
        <v>352</v>
      </c>
      <c r="AU1414" s="240" t="s">
        <v>86</v>
      </c>
      <c r="AY1414" s="18" t="s">
        <v>350</v>
      </c>
      <c r="BE1414" s="241">
        <f>IF(N1414="základní",J1414,0)</f>
        <v>0</v>
      </c>
      <c r="BF1414" s="241">
        <f>IF(N1414="snížená",J1414,0)</f>
        <v>0</v>
      </c>
      <c r="BG1414" s="241">
        <f>IF(N1414="zákl. přenesená",J1414,0)</f>
        <v>0</v>
      </c>
      <c r="BH1414" s="241">
        <f>IF(N1414="sníž. přenesená",J1414,0)</f>
        <v>0</v>
      </c>
      <c r="BI1414" s="241">
        <f>IF(N1414="nulová",J1414,0)</f>
        <v>0</v>
      </c>
      <c r="BJ1414" s="18" t="s">
        <v>84</v>
      </c>
      <c r="BK1414" s="241">
        <f>ROUND(I1414*H1414,2)</f>
        <v>0</v>
      </c>
      <c r="BL1414" s="18" t="s">
        <v>530</v>
      </c>
      <c r="BM1414" s="240" t="s">
        <v>2702</v>
      </c>
    </row>
    <row r="1415" s="2" customFormat="1">
      <c r="A1415" s="39"/>
      <c r="B1415" s="40"/>
      <c r="C1415" s="41"/>
      <c r="D1415" s="242" t="s">
        <v>359</v>
      </c>
      <c r="E1415" s="41"/>
      <c r="F1415" s="243" t="s">
        <v>2703</v>
      </c>
      <c r="G1415" s="41"/>
      <c r="H1415" s="41"/>
      <c r="I1415" s="244"/>
      <c r="J1415" s="41"/>
      <c r="K1415" s="41"/>
      <c r="L1415" s="45"/>
      <c r="M1415" s="245"/>
      <c r="N1415" s="246"/>
      <c r="O1415" s="92"/>
      <c r="P1415" s="92"/>
      <c r="Q1415" s="92"/>
      <c r="R1415" s="92"/>
      <c r="S1415" s="92"/>
      <c r="T1415" s="93"/>
      <c r="U1415" s="39"/>
      <c r="V1415" s="39"/>
      <c r="W1415" s="39"/>
      <c r="X1415" s="39"/>
      <c r="Y1415" s="39"/>
      <c r="Z1415" s="39"/>
      <c r="AA1415" s="39"/>
      <c r="AB1415" s="39"/>
      <c r="AC1415" s="39"/>
      <c r="AD1415" s="39"/>
      <c r="AE1415" s="39"/>
      <c r="AT1415" s="18" t="s">
        <v>359</v>
      </c>
      <c r="AU1415" s="18" t="s">
        <v>86</v>
      </c>
    </row>
    <row r="1416" s="15" customFormat="1">
      <c r="A1416" s="15"/>
      <c r="B1416" s="269"/>
      <c r="C1416" s="270"/>
      <c r="D1416" s="242" t="s">
        <v>361</v>
      </c>
      <c r="E1416" s="271" t="s">
        <v>1</v>
      </c>
      <c r="F1416" s="272" t="s">
        <v>1536</v>
      </c>
      <c r="G1416" s="270"/>
      <c r="H1416" s="271" t="s">
        <v>1</v>
      </c>
      <c r="I1416" s="273"/>
      <c r="J1416" s="270"/>
      <c r="K1416" s="270"/>
      <c r="L1416" s="274"/>
      <c r="M1416" s="275"/>
      <c r="N1416" s="276"/>
      <c r="O1416" s="276"/>
      <c r="P1416" s="276"/>
      <c r="Q1416" s="276"/>
      <c r="R1416" s="276"/>
      <c r="S1416" s="276"/>
      <c r="T1416" s="277"/>
      <c r="U1416" s="15"/>
      <c r="V1416" s="15"/>
      <c r="W1416" s="15"/>
      <c r="X1416" s="15"/>
      <c r="Y1416" s="15"/>
      <c r="Z1416" s="15"/>
      <c r="AA1416" s="15"/>
      <c r="AB1416" s="15"/>
      <c r="AC1416" s="15"/>
      <c r="AD1416" s="15"/>
      <c r="AE1416" s="15"/>
      <c r="AT1416" s="278" t="s">
        <v>361</v>
      </c>
      <c r="AU1416" s="278" t="s">
        <v>86</v>
      </c>
      <c r="AV1416" s="15" t="s">
        <v>84</v>
      </c>
      <c r="AW1416" s="15" t="s">
        <v>32</v>
      </c>
      <c r="AX1416" s="15" t="s">
        <v>76</v>
      </c>
      <c r="AY1416" s="278" t="s">
        <v>350</v>
      </c>
    </row>
    <row r="1417" s="13" customFormat="1">
      <c r="A1417" s="13"/>
      <c r="B1417" s="247"/>
      <c r="C1417" s="248"/>
      <c r="D1417" s="242" t="s">
        <v>361</v>
      </c>
      <c r="E1417" s="249" t="s">
        <v>1</v>
      </c>
      <c r="F1417" s="250" t="s">
        <v>2704</v>
      </c>
      <c r="G1417" s="248"/>
      <c r="H1417" s="251">
        <v>42</v>
      </c>
      <c r="I1417" s="252"/>
      <c r="J1417" s="248"/>
      <c r="K1417" s="248"/>
      <c r="L1417" s="253"/>
      <c r="M1417" s="254"/>
      <c r="N1417" s="255"/>
      <c r="O1417" s="255"/>
      <c r="P1417" s="255"/>
      <c r="Q1417" s="255"/>
      <c r="R1417" s="255"/>
      <c r="S1417" s="255"/>
      <c r="T1417" s="256"/>
      <c r="U1417" s="13"/>
      <c r="V1417" s="13"/>
      <c r="W1417" s="13"/>
      <c r="X1417" s="13"/>
      <c r="Y1417" s="13"/>
      <c r="Z1417" s="13"/>
      <c r="AA1417" s="13"/>
      <c r="AB1417" s="13"/>
      <c r="AC1417" s="13"/>
      <c r="AD1417" s="13"/>
      <c r="AE1417" s="13"/>
      <c r="AT1417" s="257" t="s">
        <v>361</v>
      </c>
      <c r="AU1417" s="257" t="s">
        <v>86</v>
      </c>
      <c r="AV1417" s="13" t="s">
        <v>86</v>
      </c>
      <c r="AW1417" s="13" t="s">
        <v>32</v>
      </c>
      <c r="AX1417" s="13" t="s">
        <v>84</v>
      </c>
      <c r="AY1417" s="257" t="s">
        <v>350</v>
      </c>
    </row>
    <row r="1418" s="2" customFormat="1" ht="21.75" customHeight="1">
      <c r="A1418" s="39"/>
      <c r="B1418" s="40"/>
      <c r="C1418" s="295" t="s">
        <v>2705</v>
      </c>
      <c r="D1418" s="295" t="s">
        <v>1347</v>
      </c>
      <c r="E1418" s="296" t="s">
        <v>2706</v>
      </c>
      <c r="F1418" s="297" t="s">
        <v>2707</v>
      </c>
      <c r="G1418" s="298" t="s">
        <v>374</v>
      </c>
      <c r="H1418" s="299">
        <v>0.46400000000000002</v>
      </c>
      <c r="I1418" s="300"/>
      <c r="J1418" s="301">
        <f>ROUND(I1418*H1418,2)</f>
        <v>0</v>
      </c>
      <c r="K1418" s="297" t="s">
        <v>356</v>
      </c>
      <c r="L1418" s="302"/>
      <c r="M1418" s="303" t="s">
        <v>1</v>
      </c>
      <c r="N1418" s="304" t="s">
        <v>41</v>
      </c>
      <c r="O1418" s="92"/>
      <c r="P1418" s="238">
        <f>O1418*H1418</f>
        <v>0</v>
      </c>
      <c r="Q1418" s="238">
        <v>0.55000000000000004</v>
      </c>
      <c r="R1418" s="238">
        <f>Q1418*H1418</f>
        <v>0.25520000000000004</v>
      </c>
      <c r="S1418" s="238">
        <v>0</v>
      </c>
      <c r="T1418" s="239">
        <f>S1418*H1418</f>
        <v>0</v>
      </c>
      <c r="U1418" s="39"/>
      <c r="V1418" s="39"/>
      <c r="W1418" s="39"/>
      <c r="X1418" s="39"/>
      <c r="Y1418" s="39"/>
      <c r="Z1418" s="39"/>
      <c r="AA1418" s="39"/>
      <c r="AB1418" s="39"/>
      <c r="AC1418" s="39"/>
      <c r="AD1418" s="39"/>
      <c r="AE1418" s="39"/>
      <c r="AR1418" s="240" t="s">
        <v>695</v>
      </c>
      <c r="AT1418" s="240" t="s">
        <v>1347</v>
      </c>
      <c r="AU1418" s="240" t="s">
        <v>86</v>
      </c>
      <c r="AY1418" s="18" t="s">
        <v>350</v>
      </c>
      <c r="BE1418" s="241">
        <f>IF(N1418="základní",J1418,0)</f>
        <v>0</v>
      </c>
      <c r="BF1418" s="241">
        <f>IF(N1418="snížená",J1418,0)</f>
        <v>0</v>
      </c>
      <c r="BG1418" s="241">
        <f>IF(N1418="zákl. přenesená",J1418,0)</f>
        <v>0</v>
      </c>
      <c r="BH1418" s="241">
        <f>IF(N1418="sníž. přenesená",J1418,0)</f>
        <v>0</v>
      </c>
      <c r="BI1418" s="241">
        <f>IF(N1418="nulová",J1418,0)</f>
        <v>0</v>
      </c>
      <c r="BJ1418" s="18" t="s">
        <v>84</v>
      </c>
      <c r="BK1418" s="241">
        <f>ROUND(I1418*H1418,2)</f>
        <v>0</v>
      </c>
      <c r="BL1418" s="18" t="s">
        <v>530</v>
      </c>
      <c r="BM1418" s="240" t="s">
        <v>2708</v>
      </c>
    </row>
    <row r="1419" s="2" customFormat="1">
      <c r="A1419" s="39"/>
      <c r="B1419" s="40"/>
      <c r="C1419" s="41"/>
      <c r="D1419" s="242" t="s">
        <v>359</v>
      </c>
      <c r="E1419" s="41"/>
      <c r="F1419" s="243" t="s">
        <v>2707</v>
      </c>
      <c r="G1419" s="41"/>
      <c r="H1419" s="41"/>
      <c r="I1419" s="244"/>
      <c r="J1419" s="41"/>
      <c r="K1419" s="41"/>
      <c r="L1419" s="45"/>
      <c r="M1419" s="245"/>
      <c r="N1419" s="246"/>
      <c r="O1419" s="92"/>
      <c r="P1419" s="92"/>
      <c r="Q1419" s="92"/>
      <c r="R1419" s="92"/>
      <c r="S1419" s="92"/>
      <c r="T1419" s="93"/>
      <c r="U1419" s="39"/>
      <c r="V1419" s="39"/>
      <c r="W1419" s="39"/>
      <c r="X1419" s="39"/>
      <c r="Y1419" s="39"/>
      <c r="Z1419" s="39"/>
      <c r="AA1419" s="39"/>
      <c r="AB1419" s="39"/>
      <c r="AC1419" s="39"/>
      <c r="AD1419" s="39"/>
      <c r="AE1419" s="39"/>
      <c r="AT1419" s="18" t="s">
        <v>359</v>
      </c>
      <c r="AU1419" s="18" t="s">
        <v>86</v>
      </c>
    </row>
    <row r="1420" s="15" customFormat="1">
      <c r="A1420" s="15"/>
      <c r="B1420" s="269"/>
      <c r="C1420" s="270"/>
      <c r="D1420" s="242" t="s">
        <v>361</v>
      </c>
      <c r="E1420" s="271" t="s">
        <v>1</v>
      </c>
      <c r="F1420" s="272" t="s">
        <v>1536</v>
      </c>
      <c r="G1420" s="270"/>
      <c r="H1420" s="271" t="s">
        <v>1</v>
      </c>
      <c r="I1420" s="273"/>
      <c r="J1420" s="270"/>
      <c r="K1420" s="270"/>
      <c r="L1420" s="274"/>
      <c r="M1420" s="275"/>
      <c r="N1420" s="276"/>
      <c r="O1420" s="276"/>
      <c r="P1420" s="276"/>
      <c r="Q1420" s="276"/>
      <c r="R1420" s="276"/>
      <c r="S1420" s="276"/>
      <c r="T1420" s="277"/>
      <c r="U1420" s="15"/>
      <c r="V1420" s="15"/>
      <c r="W1420" s="15"/>
      <c r="X1420" s="15"/>
      <c r="Y1420" s="15"/>
      <c r="Z1420" s="15"/>
      <c r="AA1420" s="15"/>
      <c r="AB1420" s="15"/>
      <c r="AC1420" s="15"/>
      <c r="AD1420" s="15"/>
      <c r="AE1420" s="15"/>
      <c r="AT1420" s="278" t="s">
        <v>361</v>
      </c>
      <c r="AU1420" s="278" t="s">
        <v>86</v>
      </c>
      <c r="AV1420" s="15" t="s">
        <v>84</v>
      </c>
      <c r="AW1420" s="15" t="s">
        <v>32</v>
      </c>
      <c r="AX1420" s="15" t="s">
        <v>76</v>
      </c>
      <c r="AY1420" s="278" t="s">
        <v>350</v>
      </c>
    </row>
    <row r="1421" s="13" customFormat="1">
      <c r="A1421" s="13"/>
      <c r="B1421" s="247"/>
      <c r="C1421" s="248"/>
      <c r="D1421" s="242" t="s">
        <v>361</v>
      </c>
      <c r="E1421" s="249" t="s">
        <v>1256</v>
      </c>
      <c r="F1421" s="250" t="s">
        <v>2709</v>
      </c>
      <c r="G1421" s="248"/>
      <c r="H1421" s="251">
        <v>0.46400000000000002</v>
      </c>
      <c r="I1421" s="252"/>
      <c r="J1421" s="248"/>
      <c r="K1421" s="248"/>
      <c r="L1421" s="253"/>
      <c r="M1421" s="254"/>
      <c r="N1421" s="255"/>
      <c r="O1421" s="255"/>
      <c r="P1421" s="255"/>
      <c r="Q1421" s="255"/>
      <c r="R1421" s="255"/>
      <c r="S1421" s="255"/>
      <c r="T1421" s="256"/>
      <c r="U1421" s="13"/>
      <c r="V1421" s="13"/>
      <c r="W1421" s="13"/>
      <c r="X1421" s="13"/>
      <c r="Y1421" s="13"/>
      <c r="Z1421" s="13"/>
      <c r="AA1421" s="13"/>
      <c r="AB1421" s="13"/>
      <c r="AC1421" s="13"/>
      <c r="AD1421" s="13"/>
      <c r="AE1421" s="13"/>
      <c r="AT1421" s="257" t="s">
        <v>361</v>
      </c>
      <c r="AU1421" s="257" t="s">
        <v>86</v>
      </c>
      <c r="AV1421" s="13" t="s">
        <v>86</v>
      </c>
      <c r="AW1421" s="13" t="s">
        <v>32</v>
      </c>
      <c r="AX1421" s="13" t="s">
        <v>84</v>
      </c>
      <c r="AY1421" s="257" t="s">
        <v>350</v>
      </c>
    </row>
    <row r="1422" s="2" customFormat="1" ht="33" customHeight="1">
      <c r="A1422" s="39"/>
      <c r="B1422" s="40"/>
      <c r="C1422" s="229" t="s">
        <v>2710</v>
      </c>
      <c r="D1422" s="229" t="s">
        <v>352</v>
      </c>
      <c r="E1422" s="230" t="s">
        <v>2711</v>
      </c>
      <c r="F1422" s="231" t="s">
        <v>2712</v>
      </c>
      <c r="G1422" s="232" t="s">
        <v>551</v>
      </c>
      <c r="H1422" s="233">
        <v>907.60000000000002</v>
      </c>
      <c r="I1422" s="234"/>
      <c r="J1422" s="235">
        <f>ROUND(I1422*H1422,2)</f>
        <v>0</v>
      </c>
      <c r="K1422" s="231" t="s">
        <v>356</v>
      </c>
      <c r="L1422" s="45"/>
      <c r="M1422" s="236" t="s">
        <v>1</v>
      </c>
      <c r="N1422" s="237" t="s">
        <v>41</v>
      </c>
      <c r="O1422" s="92"/>
      <c r="P1422" s="238">
        <f>O1422*H1422</f>
        <v>0</v>
      </c>
      <c r="Q1422" s="238">
        <v>0</v>
      </c>
      <c r="R1422" s="238">
        <f>Q1422*H1422</f>
        <v>0</v>
      </c>
      <c r="S1422" s="238">
        <v>0</v>
      </c>
      <c r="T1422" s="239">
        <f>S1422*H1422</f>
        <v>0</v>
      </c>
      <c r="U1422" s="39"/>
      <c r="V1422" s="39"/>
      <c r="W1422" s="39"/>
      <c r="X1422" s="39"/>
      <c r="Y1422" s="39"/>
      <c r="Z1422" s="39"/>
      <c r="AA1422" s="39"/>
      <c r="AB1422" s="39"/>
      <c r="AC1422" s="39"/>
      <c r="AD1422" s="39"/>
      <c r="AE1422" s="39"/>
      <c r="AR1422" s="240" t="s">
        <v>530</v>
      </c>
      <c r="AT1422" s="240" t="s">
        <v>352</v>
      </c>
      <c r="AU1422" s="240" t="s">
        <v>86</v>
      </c>
      <c r="AY1422" s="18" t="s">
        <v>350</v>
      </c>
      <c r="BE1422" s="241">
        <f>IF(N1422="základní",J1422,0)</f>
        <v>0</v>
      </c>
      <c r="BF1422" s="241">
        <f>IF(N1422="snížená",J1422,0)</f>
        <v>0</v>
      </c>
      <c r="BG1422" s="241">
        <f>IF(N1422="zákl. přenesená",J1422,0)</f>
        <v>0</v>
      </c>
      <c r="BH1422" s="241">
        <f>IF(N1422="sníž. přenesená",J1422,0)</f>
        <v>0</v>
      </c>
      <c r="BI1422" s="241">
        <f>IF(N1422="nulová",J1422,0)</f>
        <v>0</v>
      </c>
      <c r="BJ1422" s="18" t="s">
        <v>84</v>
      </c>
      <c r="BK1422" s="241">
        <f>ROUND(I1422*H1422,2)</f>
        <v>0</v>
      </c>
      <c r="BL1422" s="18" t="s">
        <v>530</v>
      </c>
      <c r="BM1422" s="240" t="s">
        <v>2713</v>
      </c>
    </row>
    <row r="1423" s="2" customFormat="1">
      <c r="A1423" s="39"/>
      <c r="B1423" s="40"/>
      <c r="C1423" s="41"/>
      <c r="D1423" s="242" t="s">
        <v>359</v>
      </c>
      <c r="E1423" s="41"/>
      <c r="F1423" s="243" t="s">
        <v>2714</v>
      </c>
      <c r="G1423" s="41"/>
      <c r="H1423" s="41"/>
      <c r="I1423" s="244"/>
      <c r="J1423" s="41"/>
      <c r="K1423" s="41"/>
      <c r="L1423" s="45"/>
      <c r="M1423" s="245"/>
      <c r="N1423" s="246"/>
      <c r="O1423" s="92"/>
      <c r="P1423" s="92"/>
      <c r="Q1423" s="92"/>
      <c r="R1423" s="92"/>
      <c r="S1423" s="92"/>
      <c r="T1423" s="93"/>
      <c r="U1423" s="39"/>
      <c r="V1423" s="39"/>
      <c r="W1423" s="39"/>
      <c r="X1423" s="39"/>
      <c r="Y1423" s="39"/>
      <c r="Z1423" s="39"/>
      <c r="AA1423" s="39"/>
      <c r="AB1423" s="39"/>
      <c r="AC1423" s="39"/>
      <c r="AD1423" s="39"/>
      <c r="AE1423" s="39"/>
      <c r="AT1423" s="18" t="s">
        <v>359</v>
      </c>
      <c r="AU1423" s="18" t="s">
        <v>86</v>
      </c>
    </row>
    <row r="1424" s="15" customFormat="1">
      <c r="A1424" s="15"/>
      <c r="B1424" s="269"/>
      <c r="C1424" s="270"/>
      <c r="D1424" s="242" t="s">
        <v>361</v>
      </c>
      <c r="E1424" s="271" t="s">
        <v>1</v>
      </c>
      <c r="F1424" s="272" t="s">
        <v>1536</v>
      </c>
      <c r="G1424" s="270"/>
      <c r="H1424" s="271" t="s">
        <v>1</v>
      </c>
      <c r="I1424" s="273"/>
      <c r="J1424" s="270"/>
      <c r="K1424" s="270"/>
      <c r="L1424" s="274"/>
      <c r="M1424" s="275"/>
      <c r="N1424" s="276"/>
      <c r="O1424" s="276"/>
      <c r="P1424" s="276"/>
      <c r="Q1424" s="276"/>
      <c r="R1424" s="276"/>
      <c r="S1424" s="276"/>
      <c r="T1424" s="277"/>
      <c r="U1424" s="15"/>
      <c r="V1424" s="15"/>
      <c r="W1424" s="15"/>
      <c r="X1424" s="15"/>
      <c r="Y1424" s="15"/>
      <c r="Z1424" s="15"/>
      <c r="AA1424" s="15"/>
      <c r="AB1424" s="15"/>
      <c r="AC1424" s="15"/>
      <c r="AD1424" s="15"/>
      <c r="AE1424" s="15"/>
      <c r="AT1424" s="278" t="s">
        <v>361</v>
      </c>
      <c r="AU1424" s="278" t="s">
        <v>86</v>
      </c>
      <c r="AV1424" s="15" t="s">
        <v>84</v>
      </c>
      <c r="AW1424" s="15" t="s">
        <v>32</v>
      </c>
      <c r="AX1424" s="15" t="s">
        <v>76</v>
      </c>
      <c r="AY1424" s="278" t="s">
        <v>350</v>
      </c>
    </row>
    <row r="1425" s="13" customFormat="1">
      <c r="A1425" s="13"/>
      <c r="B1425" s="247"/>
      <c r="C1425" s="248"/>
      <c r="D1425" s="242" t="s">
        <v>361</v>
      </c>
      <c r="E1425" s="249" t="s">
        <v>1</v>
      </c>
      <c r="F1425" s="250" t="s">
        <v>2715</v>
      </c>
      <c r="G1425" s="248"/>
      <c r="H1425" s="251">
        <v>48</v>
      </c>
      <c r="I1425" s="252"/>
      <c r="J1425" s="248"/>
      <c r="K1425" s="248"/>
      <c r="L1425" s="253"/>
      <c r="M1425" s="254"/>
      <c r="N1425" s="255"/>
      <c r="O1425" s="255"/>
      <c r="P1425" s="255"/>
      <c r="Q1425" s="255"/>
      <c r="R1425" s="255"/>
      <c r="S1425" s="255"/>
      <c r="T1425" s="256"/>
      <c r="U1425" s="13"/>
      <c r="V1425" s="13"/>
      <c r="W1425" s="13"/>
      <c r="X1425" s="13"/>
      <c r="Y1425" s="13"/>
      <c r="Z1425" s="13"/>
      <c r="AA1425" s="13"/>
      <c r="AB1425" s="13"/>
      <c r="AC1425" s="13"/>
      <c r="AD1425" s="13"/>
      <c r="AE1425" s="13"/>
      <c r="AT1425" s="257" t="s">
        <v>361</v>
      </c>
      <c r="AU1425" s="257" t="s">
        <v>86</v>
      </c>
      <c r="AV1425" s="13" t="s">
        <v>86</v>
      </c>
      <c r="AW1425" s="13" t="s">
        <v>32</v>
      </c>
      <c r="AX1425" s="13" t="s">
        <v>76</v>
      </c>
      <c r="AY1425" s="257" t="s">
        <v>350</v>
      </c>
    </row>
    <row r="1426" s="13" customFormat="1">
      <c r="A1426" s="13"/>
      <c r="B1426" s="247"/>
      <c r="C1426" s="248"/>
      <c r="D1426" s="242" t="s">
        <v>361</v>
      </c>
      <c r="E1426" s="249" t="s">
        <v>1</v>
      </c>
      <c r="F1426" s="250" t="s">
        <v>2716</v>
      </c>
      <c r="G1426" s="248"/>
      <c r="H1426" s="251">
        <v>44.200000000000003</v>
      </c>
      <c r="I1426" s="252"/>
      <c r="J1426" s="248"/>
      <c r="K1426" s="248"/>
      <c r="L1426" s="253"/>
      <c r="M1426" s="254"/>
      <c r="N1426" s="255"/>
      <c r="O1426" s="255"/>
      <c r="P1426" s="255"/>
      <c r="Q1426" s="255"/>
      <c r="R1426" s="255"/>
      <c r="S1426" s="255"/>
      <c r="T1426" s="256"/>
      <c r="U1426" s="13"/>
      <c r="V1426" s="13"/>
      <c r="W1426" s="13"/>
      <c r="X1426" s="13"/>
      <c r="Y1426" s="13"/>
      <c r="Z1426" s="13"/>
      <c r="AA1426" s="13"/>
      <c r="AB1426" s="13"/>
      <c r="AC1426" s="13"/>
      <c r="AD1426" s="13"/>
      <c r="AE1426" s="13"/>
      <c r="AT1426" s="257" t="s">
        <v>361</v>
      </c>
      <c r="AU1426" s="257" t="s">
        <v>86</v>
      </c>
      <c r="AV1426" s="13" t="s">
        <v>86</v>
      </c>
      <c r="AW1426" s="13" t="s">
        <v>32</v>
      </c>
      <c r="AX1426" s="13" t="s">
        <v>76</v>
      </c>
      <c r="AY1426" s="257" t="s">
        <v>350</v>
      </c>
    </row>
    <row r="1427" s="13" customFormat="1">
      <c r="A1427" s="13"/>
      <c r="B1427" s="247"/>
      <c r="C1427" s="248"/>
      <c r="D1427" s="242" t="s">
        <v>361</v>
      </c>
      <c r="E1427" s="249" t="s">
        <v>1</v>
      </c>
      <c r="F1427" s="250" t="s">
        <v>2717</v>
      </c>
      <c r="G1427" s="248"/>
      <c r="H1427" s="251">
        <v>8.5</v>
      </c>
      <c r="I1427" s="252"/>
      <c r="J1427" s="248"/>
      <c r="K1427" s="248"/>
      <c r="L1427" s="253"/>
      <c r="M1427" s="254"/>
      <c r="N1427" s="255"/>
      <c r="O1427" s="255"/>
      <c r="P1427" s="255"/>
      <c r="Q1427" s="255"/>
      <c r="R1427" s="255"/>
      <c r="S1427" s="255"/>
      <c r="T1427" s="256"/>
      <c r="U1427" s="13"/>
      <c r="V1427" s="13"/>
      <c r="W1427" s="13"/>
      <c r="X1427" s="13"/>
      <c r="Y1427" s="13"/>
      <c r="Z1427" s="13"/>
      <c r="AA1427" s="13"/>
      <c r="AB1427" s="13"/>
      <c r="AC1427" s="13"/>
      <c r="AD1427" s="13"/>
      <c r="AE1427" s="13"/>
      <c r="AT1427" s="257" t="s">
        <v>361</v>
      </c>
      <c r="AU1427" s="257" t="s">
        <v>86</v>
      </c>
      <c r="AV1427" s="13" t="s">
        <v>86</v>
      </c>
      <c r="AW1427" s="13" t="s">
        <v>32</v>
      </c>
      <c r="AX1427" s="13" t="s">
        <v>76</v>
      </c>
      <c r="AY1427" s="257" t="s">
        <v>350</v>
      </c>
    </row>
    <row r="1428" s="13" customFormat="1">
      <c r="A1428" s="13"/>
      <c r="B1428" s="247"/>
      <c r="C1428" s="248"/>
      <c r="D1428" s="242" t="s">
        <v>361</v>
      </c>
      <c r="E1428" s="249" t="s">
        <v>1</v>
      </c>
      <c r="F1428" s="250" t="s">
        <v>2718</v>
      </c>
      <c r="G1428" s="248"/>
      <c r="H1428" s="251">
        <v>33.600000000000001</v>
      </c>
      <c r="I1428" s="252"/>
      <c r="J1428" s="248"/>
      <c r="K1428" s="248"/>
      <c r="L1428" s="253"/>
      <c r="M1428" s="254"/>
      <c r="N1428" s="255"/>
      <c r="O1428" s="255"/>
      <c r="P1428" s="255"/>
      <c r="Q1428" s="255"/>
      <c r="R1428" s="255"/>
      <c r="S1428" s="255"/>
      <c r="T1428" s="256"/>
      <c r="U1428" s="13"/>
      <c r="V1428" s="13"/>
      <c r="W1428" s="13"/>
      <c r="X1428" s="13"/>
      <c r="Y1428" s="13"/>
      <c r="Z1428" s="13"/>
      <c r="AA1428" s="13"/>
      <c r="AB1428" s="13"/>
      <c r="AC1428" s="13"/>
      <c r="AD1428" s="13"/>
      <c r="AE1428" s="13"/>
      <c r="AT1428" s="257" t="s">
        <v>361</v>
      </c>
      <c r="AU1428" s="257" t="s">
        <v>86</v>
      </c>
      <c r="AV1428" s="13" t="s">
        <v>86</v>
      </c>
      <c r="AW1428" s="13" t="s">
        <v>32</v>
      </c>
      <c r="AX1428" s="13" t="s">
        <v>76</v>
      </c>
      <c r="AY1428" s="257" t="s">
        <v>350</v>
      </c>
    </row>
    <row r="1429" s="13" customFormat="1">
      <c r="A1429" s="13"/>
      <c r="B1429" s="247"/>
      <c r="C1429" s="248"/>
      <c r="D1429" s="242" t="s">
        <v>361</v>
      </c>
      <c r="E1429" s="249" t="s">
        <v>1</v>
      </c>
      <c r="F1429" s="250" t="s">
        <v>2719</v>
      </c>
      <c r="G1429" s="248"/>
      <c r="H1429" s="251">
        <v>182</v>
      </c>
      <c r="I1429" s="252"/>
      <c r="J1429" s="248"/>
      <c r="K1429" s="248"/>
      <c r="L1429" s="253"/>
      <c r="M1429" s="254"/>
      <c r="N1429" s="255"/>
      <c r="O1429" s="255"/>
      <c r="P1429" s="255"/>
      <c r="Q1429" s="255"/>
      <c r="R1429" s="255"/>
      <c r="S1429" s="255"/>
      <c r="T1429" s="256"/>
      <c r="U1429" s="13"/>
      <c r="V1429" s="13"/>
      <c r="W1429" s="13"/>
      <c r="X1429" s="13"/>
      <c r="Y1429" s="13"/>
      <c r="Z1429" s="13"/>
      <c r="AA1429" s="13"/>
      <c r="AB1429" s="13"/>
      <c r="AC1429" s="13"/>
      <c r="AD1429" s="13"/>
      <c r="AE1429" s="13"/>
      <c r="AT1429" s="257" t="s">
        <v>361</v>
      </c>
      <c r="AU1429" s="257" t="s">
        <v>86</v>
      </c>
      <c r="AV1429" s="13" t="s">
        <v>86</v>
      </c>
      <c r="AW1429" s="13" t="s">
        <v>32</v>
      </c>
      <c r="AX1429" s="13" t="s">
        <v>76</v>
      </c>
      <c r="AY1429" s="257" t="s">
        <v>350</v>
      </c>
    </row>
    <row r="1430" s="15" customFormat="1">
      <c r="A1430" s="15"/>
      <c r="B1430" s="269"/>
      <c r="C1430" s="270"/>
      <c r="D1430" s="242" t="s">
        <v>361</v>
      </c>
      <c r="E1430" s="271" t="s">
        <v>1</v>
      </c>
      <c r="F1430" s="272" t="s">
        <v>1524</v>
      </c>
      <c r="G1430" s="270"/>
      <c r="H1430" s="271" t="s">
        <v>1</v>
      </c>
      <c r="I1430" s="273"/>
      <c r="J1430" s="270"/>
      <c r="K1430" s="270"/>
      <c r="L1430" s="274"/>
      <c r="M1430" s="275"/>
      <c r="N1430" s="276"/>
      <c r="O1430" s="276"/>
      <c r="P1430" s="276"/>
      <c r="Q1430" s="276"/>
      <c r="R1430" s="276"/>
      <c r="S1430" s="276"/>
      <c r="T1430" s="277"/>
      <c r="U1430" s="15"/>
      <c r="V1430" s="15"/>
      <c r="W1430" s="15"/>
      <c r="X1430" s="15"/>
      <c r="Y1430" s="15"/>
      <c r="Z1430" s="15"/>
      <c r="AA1430" s="15"/>
      <c r="AB1430" s="15"/>
      <c r="AC1430" s="15"/>
      <c r="AD1430" s="15"/>
      <c r="AE1430" s="15"/>
      <c r="AT1430" s="278" t="s">
        <v>361</v>
      </c>
      <c r="AU1430" s="278" t="s">
        <v>86</v>
      </c>
      <c r="AV1430" s="15" t="s">
        <v>84</v>
      </c>
      <c r="AW1430" s="15" t="s">
        <v>32</v>
      </c>
      <c r="AX1430" s="15" t="s">
        <v>76</v>
      </c>
      <c r="AY1430" s="278" t="s">
        <v>350</v>
      </c>
    </row>
    <row r="1431" s="13" customFormat="1">
      <c r="A1431" s="13"/>
      <c r="B1431" s="247"/>
      <c r="C1431" s="248"/>
      <c r="D1431" s="242" t="s">
        <v>361</v>
      </c>
      <c r="E1431" s="249" t="s">
        <v>1</v>
      </c>
      <c r="F1431" s="250" t="s">
        <v>2720</v>
      </c>
      <c r="G1431" s="248"/>
      <c r="H1431" s="251">
        <v>360</v>
      </c>
      <c r="I1431" s="252"/>
      <c r="J1431" s="248"/>
      <c r="K1431" s="248"/>
      <c r="L1431" s="253"/>
      <c r="M1431" s="254"/>
      <c r="N1431" s="255"/>
      <c r="O1431" s="255"/>
      <c r="P1431" s="255"/>
      <c r="Q1431" s="255"/>
      <c r="R1431" s="255"/>
      <c r="S1431" s="255"/>
      <c r="T1431" s="256"/>
      <c r="U1431" s="13"/>
      <c r="V1431" s="13"/>
      <c r="W1431" s="13"/>
      <c r="X1431" s="13"/>
      <c r="Y1431" s="13"/>
      <c r="Z1431" s="13"/>
      <c r="AA1431" s="13"/>
      <c r="AB1431" s="13"/>
      <c r="AC1431" s="13"/>
      <c r="AD1431" s="13"/>
      <c r="AE1431" s="13"/>
      <c r="AT1431" s="257" t="s">
        <v>361</v>
      </c>
      <c r="AU1431" s="257" t="s">
        <v>86</v>
      </c>
      <c r="AV1431" s="13" t="s">
        <v>86</v>
      </c>
      <c r="AW1431" s="13" t="s">
        <v>32</v>
      </c>
      <c r="AX1431" s="13" t="s">
        <v>76</v>
      </c>
      <c r="AY1431" s="257" t="s">
        <v>350</v>
      </c>
    </row>
    <row r="1432" s="13" customFormat="1">
      <c r="A1432" s="13"/>
      <c r="B1432" s="247"/>
      <c r="C1432" s="248"/>
      <c r="D1432" s="242" t="s">
        <v>361</v>
      </c>
      <c r="E1432" s="249" t="s">
        <v>1</v>
      </c>
      <c r="F1432" s="250" t="s">
        <v>2721</v>
      </c>
      <c r="G1432" s="248"/>
      <c r="H1432" s="251">
        <v>54.399999999999999</v>
      </c>
      <c r="I1432" s="252"/>
      <c r="J1432" s="248"/>
      <c r="K1432" s="248"/>
      <c r="L1432" s="253"/>
      <c r="M1432" s="254"/>
      <c r="N1432" s="255"/>
      <c r="O1432" s="255"/>
      <c r="P1432" s="255"/>
      <c r="Q1432" s="255"/>
      <c r="R1432" s="255"/>
      <c r="S1432" s="255"/>
      <c r="T1432" s="256"/>
      <c r="U1432" s="13"/>
      <c r="V1432" s="13"/>
      <c r="W1432" s="13"/>
      <c r="X1432" s="13"/>
      <c r="Y1432" s="13"/>
      <c r="Z1432" s="13"/>
      <c r="AA1432" s="13"/>
      <c r="AB1432" s="13"/>
      <c r="AC1432" s="13"/>
      <c r="AD1432" s="13"/>
      <c r="AE1432" s="13"/>
      <c r="AT1432" s="257" t="s">
        <v>361</v>
      </c>
      <c r="AU1432" s="257" t="s">
        <v>86</v>
      </c>
      <c r="AV1432" s="13" t="s">
        <v>86</v>
      </c>
      <c r="AW1432" s="13" t="s">
        <v>32</v>
      </c>
      <c r="AX1432" s="13" t="s">
        <v>76</v>
      </c>
      <c r="AY1432" s="257" t="s">
        <v>350</v>
      </c>
    </row>
    <row r="1433" s="13" customFormat="1">
      <c r="A1433" s="13"/>
      <c r="B1433" s="247"/>
      <c r="C1433" s="248"/>
      <c r="D1433" s="242" t="s">
        <v>361</v>
      </c>
      <c r="E1433" s="249" t="s">
        <v>1</v>
      </c>
      <c r="F1433" s="250" t="s">
        <v>2722</v>
      </c>
      <c r="G1433" s="248"/>
      <c r="H1433" s="251">
        <v>35.600000000000001</v>
      </c>
      <c r="I1433" s="252"/>
      <c r="J1433" s="248"/>
      <c r="K1433" s="248"/>
      <c r="L1433" s="253"/>
      <c r="M1433" s="254"/>
      <c r="N1433" s="255"/>
      <c r="O1433" s="255"/>
      <c r="P1433" s="255"/>
      <c r="Q1433" s="255"/>
      <c r="R1433" s="255"/>
      <c r="S1433" s="255"/>
      <c r="T1433" s="256"/>
      <c r="U1433" s="13"/>
      <c r="V1433" s="13"/>
      <c r="W1433" s="13"/>
      <c r="X1433" s="13"/>
      <c r="Y1433" s="13"/>
      <c r="Z1433" s="13"/>
      <c r="AA1433" s="13"/>
      <c r="AB1433" s="13"/>
      <c r="AC1433" s="13"/>
      <c r="AD1433" s="13"/>
      <c r="AE1433" s="13"/>
      <c r="AT1433" s="257" t="s">
        <v>361</v>
      </c>
      <c r="AU1433" s="257" t="s">
        <v>86</v>
      </c>
      <c r="AV1433" s="13" t="s">
        <v>86</v>
      </c>
      <c r="AW1433" s="13" t="s">
        <v>32</v>
      </c>
      <c r="AX1433" s="13" t="s">
        <v>76</v>
      </c>
      <c r="AY1433" s="257" t="s">
        <v>350</v>
      </c>
    </row>
    <row r="1434" s="13" customFormat="1">
      <c r="A1434" s="13"/>
      <c r="B1434" s="247"/>
      <c r="C1434" s="248"/>
      <c r="D1434" s="242" t="s">
        <v>361</v>
      </c>
      <c r="E1434" s="249" t="s">
        <v>1</v>
      </c>
      <c r="F1434" s="250" t="s">
        <v>2723</v>
      </c>
      <c r="G1434" s="248"/>
      <c r="H1434" s="251">
        <v>12.800000000000001</v>
      </c>
      <c r="I1434" s="252"/>
      <c r="J1434" s="248"/>
      <c r="K1434" s="248"/>
      <c r="L1434" s="253"/>
      <c r="M1434" s="254"/>
      <c r="N1434" s="255"/>
      <c r="O1434" s="255"/>
      <c r="P1434" s="255"/>
      <c r="Q1434" s="255"/>
      <c r="R1434" s="255"/>
      <c r="S1434" s="255"/>
      <c r="T1434" s="256"/>
      <c r="U1434" s="13"/>
      <c r="V1434" s="13"/>
      <c r="W1434" s="13"/>
      <c r="X1434" s="13"/>
      <c r="Y1434" s="13"/>
      <c r="Z1434" s="13"/>
      <c r="AA1434" s="13"/>
      <c r="AB1434" s="13"/>
      <c r="AC1434" s="13"/>
      <c r="AD1434" s="13"/>
      <c r="AE1434" s="13"/>
      <c r="AT1434" s="257" t="s">
        <v>361</v>
      </c>
      <c r="AU1434" s="257" t="s">
        <v>86</v>
      </c>
      <c r="AV1434" s="13" t="s">
        <v>86</v>
      </c>
      <c r="AW1434" s="13" t="s">
        <v>32</v>
      </c>
      <c r="AX1434" s="13" t="s">
        <v>76</v>
      </c>
      <c r="AY1434" s="257" t="s">
        <v>350</v>
      </c>
    </row>
    <row r="1435" s="13" customFormat="1">
      <c r="A1435" s="13"/>
      <c r="B1435" s="247"/>
      <c r="C1435" s="248"/>
      <c r="D1435" s="242" t="s">
        <v>361</v>
      </c>
      <c r="E1435" s="249" t="s">
        <v>1</v>
      </c>
      <c r="F1435" s="250" t="s">
        <v>2724</v>
      </c>
      <c r="G1435" s="248"/>
      <c r="H1435" s="251">
        <v>9</v>
      </c>
      <c r="I1435" s="252"/>
      <c r="J1435" s="248"/>
      <c r="K1435" s="248"/>
      <c r="L1435" s="253"/>
      <c r="M1435" s="254"/>
      <c r="N1435" s="255"/>
      <c r="O1435" s="255"/>
      <c r="P1435" s="255"/>
      <c r="Q1435" s="255"/>
      <c r="R1435" s="255"/>
      <c r="S1435" s="255"/>
      <c r="T1435" s="256"/>
      <c r="U1435" s="13"/>
      <c r="V1435" s="13"/>
      <c r="W1435" s="13"/>
      <c r="X1435" s="13"/>
      <c r="Y1435" s="13"/>
      <c r="Z1435" s="13"/>
      <c r="AA1435" s="13"/>
      <c r="AB1435" s="13"/>
      <c r="AC1435" s="13"/>
      <c r="AD1435" s="13"/>
      <c r="AE1435" s="13"/>
      <c r="AT1435" s="257" t="s">
        <v>361</v>
      </c>
      <c r="AU1435" s="257" t="s">
        <v>86</v>
      </c>
      <c r="AV1435" s="13" t="s">
        <v>86</v>
      </c>
      <c r="AW1435" s="13" t="s">
        <v>32</v>
      </c>
      <c r="AX1435" s="13" t="s">
        <v>76</v>
      </c>
      <c r="AY1435" s="257" t="s">
        <v>350</v>
      </c>
    </row>
    <row r="1436" s="13" customFormat="1">
      <c r="A1436" s="13"/>
      <c r="B1436" s="247"/>
      <c r="C1436" s="248"/>
      <c r="D1436" s="242" t="s">
        <v>361</v>
      </c>
      <c r="E1436" s="249" t="s">
        <v>1</v>
      </c>
      <c r="F1436" s="250" t="s">
        <v>2725</v>
      </c>
      <c r="G1436" s="248"/>
      <c r="H1436" s="251">
        <v>4.7999999999999998</v>
      </c>
      <c r="I1436" s="252"/>
      <c r="J1436" s="248"/>
      <c r="K1436" s="248"/>
      <c r="L1436" s="253"/>
      <c r="M1436" s="254"/>
      <c r="N1436" s="255"/>
      <c r="O1436" s="255"/>
      <c r="P1436" s="255"/>
      <c r="Q1436" s="255"/>
      <c r="R1436" s="255"/>
      <c r="S1436" s="255"/>
      <c r="T1436" s="256"/>
      <c r="U1436" s="13"/>
      <c r="V1436" s="13"/>
      <c r="W1436" s="13"/>
      <c r="X1436" s="13"/>
      <c r="Y1436" s="13"/>
      <c r="Z1436" s="13"/>
      <c r="AA1436" s="13"/>
      <c r="AB1436" s="13"/>
      <c r="AC1436" s="13"/>
      <c r="AD1436" s="13"/>
      <c r="AE1436" s="13"/>
      <c r="AT1436" s="257" t="s">
        <v>361</v>
      </c>
      <c r="AU1436" s="257" t="s">
        <v>86</v>
      </c>
      <c r="AV1436" s="13" t="s">
        <v>86</v>
      </c>
      <c r="AW1436" s="13" t="s">
        <v>32</v>
      </c>
      <c r="AX1436" s="13" t="s">
        <v>76</v>
      </c>
      <c r="AY1436" s="257" t="s">
        <v>350</v>
      </c>
    </row>
    <row r="1437" s="13" customFormat="1">
      <c r="A1437" s="13"/>
      <c r="B1437" s="247"/>
      <c r="C1437" s="248"/>
      <c r="D1437" s="242" t="s">
        <v>361</v>
      </c>
      <c r="E1437" s="249" t="s">
        <v>1</v>
      </c>
      <c r="F1437" s="250" t="s">
        <v>2726</v>
      </c>
      <c r="G1437" s="248"/>
      <c r="H1437" s="251">
        <v>5.5999999999999996</v>
      </c>
      <c r="I1437" s="252"/>
      <c r="J1437" s="248"/>
      <c r="K1437" s="248"/>
      <c r="L1437" s="253"/>
      <c r="M1437" s="254"/>
      <c r="N1437" s="255"/>
      <c r="O1437" s="255"/>
      <c r="P1437" s="255"/>
      <c r="Q1437" s="255"/>
      <c r="R1437" s="255"/>
      <c r="S1437" s="255"/>
      <c r="T1437" s="256"/>
      <c r="U1437" s="13"/>
      <c r="V1437" s="13"/>
      <c r="W1437" s="13"/>
      <c r="X1437" s="13"/>
      <c r="Y1437" s="13"/>
      <c r="Z1437" s="13"/>
      <c r="AA1437" s="13"/>
      <c r="AB1437" s="13"/>
      <c r="AC1437" s="13"/>
      <c r="AD1437" s="13"/>
      <c r="AE1437" s="13"/>
      <c r="AT1437" s="257" t="s">
        <v>361</v>
      </c>
      <c r="AU1437" s="257" t="s">
        <v>86</v>
      </c>
      <c r="AV1437" s="13" t="s">
        <v>86</v>
      </c>
      <c r="AW1437" s="13" t="s">
        <v>32</v>
      </c>
      <c r="AX1437" s="13" t="s">
        <v>76</v>
      </c>
      <c r="AY1437" s="257" t="s">
        <v>350</v>
      </c>
    </row>
    <row r="1438" s="15" customFormat="1">
      <c r="A1438" s="15"/>
      <c r="B1438" s="269"/>
      <c r="C1438" s="270"/>
      <c r="D1438" s="242" t="s">
        <v>361</v>
      </c>
      <c r="E1438" s="271" t="s">
        <v>1</v>
      </c>
      <c r="F1438" s="272" t="s">
        <v>1905</v>
      </c>
      <c r="G1438" s="270"/>
      <c r="H1438" s="271" t="s">
        <v>1</v>
      </c>
      <c r="I1438" s="273"/>
      <c r="J1438" s="270"/>
      <c r="K1438" s="270"/>
      <c r="L1438" s="274"/>
      <c r="M1438" s="275"/>
      <c r="N1438" s="276"/>
      <c r="O1438" s="276"/>
      <c r="P1438" s="276"/>
      <c r="Q1438" s="276"/>
      <c r="R1438" s="276"/>
      <c r="S1438" s="276"/>
      <c r="T1438" s="277"/>
      <c r="U1438" s="15"/>
      <c r="V1438" s="15"/>
      <c r="W1438" s="15"/>
      <c r="X1438" s="15"/>
      <c r="Y1438" s="15"/>
      <c r="Z1438" s="15"/>
      <c r="AA1438" s="15"/>
      <c r="AB1438" s="15"/>
      <c r="AC1438" s="15"/>
      <c r="AD1438" s="15"/>
      <c r="AE1438" s="15"/>
      <c r="AT1438" s="278" t="s">
        <v>361</v>
      </c>
      <c r="AU1438" s="278" t="s">
        <v>86</v>
      </c>
      <c r="AV1438" s="15" t="s">
        <v>84</v>
      </c>
      <c r="AW1438" s="15" t="s">
        <v>32</v>
      </c>
      <c r="AX1438" s="15" t="s">
        <v>76</v>
      </c>
      <c r="AY1438" s="278" t="s">
        <v>350</v>
      </c>
    </row>
    <row r="1439" s="13" customFormat="1">
      <c r="A1439" s="13"/>
      <c r="B1439" s="247"/>
      <c r="C1439" s="248"/>
      <c r="D1439" s="242" t="s">
        <v>361</v>
      </c>
      <c r="E1439" s="249" t="s">
        <v>1</v>
      </c>
      <c r="F1439" s="250" t="s">
        <v>2727</v>
      </c>
      <c r="G1439" s="248"/>
      <c r="H1439" s="251">
        <v>16.800000000000001</v>
      </c>
      <c r="I1439" s="252"/>
      <c r="J1439" s="248"/>
      <c r="K1439" s="248"/>
      <c r="L1439" s="253"/>
      <c r="M1439" s="254"/>
      <c r="N1439" s="255"/>
      <c r="O1439" s="255"/>
      <c r="P1439" s="255"/>
      <c r="Q1439" s="255"/>
      <c r="R1439" s="255"/>
      <c r="S1439" s="255"/>
      <c r="T1439" s="256"/>
      <c r="U1439" s="13"/>
      <c r="V1439" s="13"/>
      <c r="W1439" s="13"/>
      <c r="X1439" s="13"/>
      <c r="Y1439" s="13"/>
      <c r="Z1439" s="13"/>
      <c r="AA1439" s="13"/>
      <c r="AB1439" s="13"/>
      <c r="AC1439" s="13"/>
      <c r="AD1439" s="13"/>
      <c r="AE1439" s="13"/>
      <c r="AT1439" s="257" t="s">
        <v>361</v>
      </c>
      <c r="AU1439" s="257" t="s">
        <v>86</v>
      </c>
      <c r="AV1439" s="13" t="s">
        <v>86</v>
      </c>
      <c r="AW1439" s="13" t="s">
        <v>32</v>
      </c>
      <c r="AX1439" s="13" t="s">
        <v>76</v>
      </c>
      <c r="AY1439" s="257" t="s">
        <v>350</v>
      </c>
    </row>
    <row r="1440" s="13" customFormat="1">
      <c r="A1440" s="13"/>
      <c r="B1440" s="247"/>
      <c r="C1440" s="248"/>
      <c r="D1440" s="242" t="s">
        <v>361</v>
      </c>
      <c r="E1440" s="249" t="s">
        <v>1</v>
      </c>
      <c r="F1440" s="250" t="s">
        <v>2728</v>
      </c>
      <c r="G1440" s="248"/>
      <c r="H1440" s="251">
        <v>54</v>
      </c>
      <c r="I1440" s="252"/>
      <c r="J1440" s="248"/>
      <c r="K1440" s="248"/>
      <c r="L1440" s="253"/>
      <c r="M1440" s="254"/>
      <c r="N1440" s="255"/>
      <c r="O1440" s="255"/>
      <c r="P1440" s="255"/>
      <c r="Q1440" s="255"/>
      <c r="R1440" s="255"/>
      <c r="S1440" s="255"/>
      <c r="T1440" s="256"/>
      <c r="U1440" s="13"/>
      <c r="V1440" s="13"/>
      <c r="W1440" s="13"/>
      <c r="X1440" s="13"/>
      <c r="Y1440" s="13"/>
      <c r="Z1440" s="13"/>
      <c r="AA1440" s="13"/>
      <c r="AB1440" s="13"/>
      <c r="AC1440" s="13"/>
      <c r="AD1440" s="13"/>
      <c r="AE1440" s="13"/>
      <c r="AT1440" s="257" t="s">
        <v>361</v>
      </c>
      <c r="AU1440" s="257" t="s">
        <v>86</v>
      </c>
      <c r="AV1440" s="13" t="s">
        <v>86</v>
      </c>
      <c r="AW1440" s="13" t="s">
        <v>32</v>
      </c>
      <c r="AX1440" s="13" t="s">
        <v>76</v>
      </c>
      <c r="AY1440" s="257" t="s">
        <v>350</v>
      </c>
    </row>
    <row r="1441" s="13" customFormat="1">
      <c r="A1441" s="13"/>
      <c r="B1441" s="247"/>
      <c r="C1441" s="248"/>
      <c r="D1441" s="242" t="s">
        <v>361</v>
      </c>
      <c r="E1441" s="249" t="s">
        <v>1</v>
      </c>
      <c r="F1441" s="250" t="s">
        <v>2729</v>
      </c>
      <c r="G1441" s="248"/>
      <c r="H1441" s="251">
        <v>38.299999999999997</v>
      </c>
      <c r="I1441" s="252"/>
      <c r="J1441" s="248"/>
      <c r="K1441" s="248"/>
      <c r="L1441" s="253"/>
      <c r="M1441" s="254"/>
      <c r="N1441" s="255"/>
      <c r="O1441" s="255"/>
      <c r="P1441" s="255"/>
      <c r="Q1441" s="255"/>
      <c r="R1441" s="255"/>
      <c r="S1441" s="255"/>
      <c r="T1441" s="256"/>
      <c r="U1441" s="13"/>
      <c r="V1441" s="13"/>
      <c r="W1441" s="13"/>
      <c r="X1441" s="13"/>
      <c r="Y1441" s="13"/>
      <c r="Z1441" s="13"/>
      <c r="AA1441" s="13"/>
      <c r="AB1441" s="13"/>
      <c r="AC1441" s="13"/>
      <c r="AD1441" s="13"/>
      <c r="AE1441" s="13"/>
      <c r="AT1441" s="257" t="s">
        <v>361</v>
      </c>
      <c r="AU1441" s="257" t="s">
        <v>86</v>
      </c>
      <c r="AV1441" s="13" t="s">
        <v>86</v>
      </c>
      <c r="AW1441" s="13" t="s">
        <v>32</v>
      </c>
      <c r="AX1441" s="13" t="s">
        <v>76</v>
      </c>
      <c r="AY1441" s="257" t="s">
        <v>350</v>
      </c>
    </row>
    <row r="1442" s="14" customFormat="1">
      <c r="A1442" s="14"/>
      <c r="B1442" s="258"/>
      <c r="C1442" s="259"/>
      <c r="D1442" s="242" t="s">
        <v>361</v>
      </c>
      <c r="E1442" s="260" t="s">
        <v>1</v>
      </c>
      <c r="F1442" s="261" t="s">
        <v>364</v>
      </c>
      <c r="G1442" s="259"/>
      <c r="H1442" s="262">
        <v>907.60000000000002</v>
      </c>
      <c r="I1442" s="263"/>
      <c r="J1442" s="259"/>
      <c r="K1442" s="259"/>
      <c r="L1442" s="264"/>
      <c r="M1442" s="265"/>
      <c r="N1442" s="266"/>
      <c r="O1442" s="266"/>
      <c r="P1442" s="266"/>
      <c r="Q1442" s="266"/>
      <c r="R1442" s="266"/>
      <c r="S1442" s="266"/>
      <c r="T1442" s="267"/>
      <c r="U1442" s="14"/>
      <c r="V1442" s="14"/>
      <c r="W1442" s="14"/>
      <c r="X1442" s="14"/>
      <c r="Y1442" s="14"/>
      <c r="Z1442" s="14"/>
      <c r="AA1442" s="14"/>
      <c r="AB1442" s="14"/>
      <c r="AC1442" s="14"/>
      <c r="AD1442" s="14"/>
      <c r="AE1442" s="14"/>
      <c r="AT1442" s="268" t="s">
        <v>361</v>
      </c>
      <c r="AU1442" s="268" t="s">
        <v>86</v>
      </c>
      <c r="AV1442" s="14" t="s">
        <v>357</v>
      </c>
      <c r="AW1442" s="14" t="s">
        <v>32</v>
      </c>
      <c r="AX1442" s="14" t="s">
        <v>84</v>
      </c>
      <c r="AY1442" s="268" t="s">
        <v>350</v>
      </c>
    </row>
    <row r="1443" s="2" customFormat="1" ht="21.75" customHeight="1">
      <c r="A1443" s="39"/>
      <c r="B1443" s="40"/>
      <c r="C1443" s="295" t="s">
        <v>2730</v>
      </c>
      <c r="D1443" s="295" t="s">
        <v>1347</v>
      </c>
      <c r="E1443" s="296" t="s">
        <v>2731</v>
      </c>
      <c r="F1443" s="297" t="s">
        <v>2732</v>
      </c>
      <c r="G1443" s="298" t="s">
        <v>374</v>
      </c>
      <c r="H1443" s="299">
        <v>10.458</v>
      </c>
      <c r="I1443" s="300"/>
      <c r="J1443" s="301">
        <f>ROUND(I1443*H1443,2)</f>
        <v>0</v>
      </c>
      <c r="K1443" s="297" t="s">
        <v>356</v>
      </c>
      <c r="L1443" s="302"/>
      <c r="M1443" s="303" t="s">
        <v>1</v>
      </c>
      <c r="N1443" s="304" t="s">
        <v>41</v>
      </c>
      <c r="O1443" s="92"/>
      <c r="P1443" s="238">
        <f>O1443*H1443</f>
        <v>0</v>
      </c>
      <c r="Q1443" s="238">
        <v>0.55000000000000004</v>
      </c>
      <c r="R1443" s="238">
        <f>Q1443*H1443</f>
        <v>5.7519000000000009</v>
      </c>
      <c r="S1443" s="238">
        <v>0</v>
      </c>
      <c r="T1443" s="239">
        <f>S1443*H1443</f>
        <v>0</v>
      </c>
      <c r="U1443" s="39"/>
      <c r="V1443" s="39"/>
      <c r="W1443" s="39"/>
      <c r="X1443" s="39"/>
      <c r="Y1443" s="39"/>
      <c r="Z1443" s="39"/>
      <c r="AA1443" s="39"/>
      <c r="AB1443" s="39"/>
      <c r="AC1443" s="39"/>
      <c r="AD1443" s="39"/>
      <c r="AE1443" s="39"/>
      <c r="AR1443" s="240" t="s">
        <v>695</v>
      </c>
      <c r="AT1443" s="240" t="s">
        <v>1347</v>
      </c>
      <c r="AU1443" s="240" t="s">
        <v>86</v>
      </c>
      <c r="AY1443" s="18" t="s">
        <v>350</v>
      </c>
      <c r="BE1443" s="241">
        <f>IF(N1443="základní",J1443,0)</f>
        <v>0</v>
      </c>
      <c r="BF1443" s="241">
        <f>IF(N1443="snížená",J1443,0)</f>
        <v>0</v>
      </c>
      <c r="BG1443" s="241">
        <f>IF(N1443="zákl. přenesená",J1443,0)</f>
        <v>0</v>
      </c>
      <c r="BH1443" s="241">
        <f>IF(N1443="sníž. přenesená",J1443,0)</f>
        <v>0</v>
      </c>
      <c r="BI1443" s="241">
        <f>IF(N1443="nulová",J1443,0)</f>
        <v>0</v>
      </c>
      <c r="BJ1443" s="18" t="s">
        <v>84</v>
      </c>
      <c r="BK1443" s="241">
        <f>ROUND(I1443*H1443,2)</f>
        <v>0</v>
      </c>
      <c r="BL1443" s="18" t="s">
        <v>530</v>
      </c>
      <c r="BM1443" s="240" t="s">
        <v>2733</v>
      </c>
    </row>
    <row r="1444" s="2" customFormat="1">
      <c r="A1444" s="39"/>
      <c r="B1444" s="40"/>
      <c r="C1444" s="41"/>
      <c r="D1444" s="242" t="s">
        <v>359</v>
      </c>
      <c r="E1444" s="41"/>
      <c r="F1444" s="243" t="s">
        <v>2732</v>
      </c>
      <c r="G1444" s="41"/>
      <c r="H1444" s="41"/>
      <c r="I1444" s="244"/>
      <c r="J1444" s="41"/>
      <c r="K1444" s="41"/>
      <c r="L1444" s="45"/>
      <c r="M1444" s="245"/>
      <c r="N1444" s="246"/>
      <c r="O1444" s="92"/>
      <c r="P1444" s="92"/>
      <c r="Q1444" s="92"/>
      <c r="R1444" s="92"/>
      <c r="S1444" s="92"/>
      <c r="T1444" s="93"/>
      <c r="U1444" s="39"/>
      <c r="V1444" s="39"/>
      <c r="W1444" s="39"/>
      <c r="X1444" s="39"/>
      <c r="Y1444" s="39"/>
      <c r="Z1444" s="39"/>
      <c r="AA1444" s="39"/>
      <c r="AB1444" s="39"/>
      <c r="AC1444" s="39"/>
      <c r="AD1444" s="39"/>
      <c r="AE1444" s="39"/>
      <c r="AT1444" s="18" t="s">
        <v>359</v>
      </c>
      <c r="AU1444" s="18" t="s">
        <v>86</v>
      </c>
    </row>
    <row r="1445" s="15" customFormat="1">
      <c r="A1445" s="15"/>
      <c r="B1445" s="269"/>
      <c r="C1445" s="270"/>
      <c r="D1445" s="242" t="s">
        <v>361</v>
      </c>
      <c r="E1445" s="271" t="s">
        <v>1</v>
      </c>
      <c r="F1445" s="272" t="s">
        <v>1536</v>
      </c>
      <c r="G1445" s="270"/>
      <c r="H1445" s="271" t="s">
        <v>1</v>
      </c>
      <c r="I1445" s="273"/>
      <c r="J1445" s="270"/>
      <c r="K1445" s="270"/>
      <c r="L1445" s="274"/>
      <c r="M1445" s="275"/>
      <c r="N1445" s="276"/>
      <c r="O1445" s="276"/>
      <c r="P1445" s="276"/>
      <c r="Q1445" s="276"/>
      <c r="R1445" s="276"/>
      <c r="S1445" s="276"/>
      <c r="T1445" s="277"/>
      <c r="U1445" s="15"/>
      <c r="V1445" s="15"/>
      <c r="W1445" s="15"/>
      <c r="X1445" s="15"/>
      <c r="Y1445" s="15"/>
      <c r="Z1445" s="15"/>
      <c r="AA1445" s="15"/>
      <c r="AB1445" s="15"/>
      <c r="AC1445" s="15"/>
      <c r="AD1445" s="15"/>
      <c r="AE1445" s="15"/>
      <c r="AT1445" s="278" t="s">
        <v>361</v>
      </c>
      <c r="AU1445" s="278" t="s">
        <v>86</v>
      </c>
      <c r="AV1445" s="15" t="s">
        <v>84</v>
      </c>
      <c r="AW1445" s="15" t="s">
        <v>32</v>
      </c>
      <c r="AX1445" s="15" t="s">
        <v>76</v>
      </c>
      <c r="AY1445" s="278" t="s">
        <v>350</v>
      </c>
    </row>
    <row r="1446" s="13" customFormat="1">
      <c r="A1446" s="13"/>
      <c r="B1446" s="247"/>
      <c r="C1446" s="248"/>
      <c r="D1446" s="242" t="s">
        <v>361</v>
      </c>
      <c r="E1446" s="249" t="s">
        <v>1</v>
      </c>
      <c r="F1446" s="250" t="s">
        <v>2734</v>
      </c>
      <c r="G1446" s="248"/>
      <c r="H1446" s="251">
        <v>1.0820000000000001</v>
      </c>
      <c r="I1446" s="252"/>
      <c r="J1446" s="248"/>
      <c r="K1446" s="248"/>
      <c r="L1446" s="253"/>
      <c r="M1446" s="254"/>
      <c r="N1446" s="255"/>
      <c r="O1446" s="255"/>
      <c r="P1446" s="255"/>
      <c r="Q1446" s="255"/>
      <c r="R1446" s="255"/>
      <c r="S1446" s="255"/>
      <c r="T1446" s="256"/>
      <c r="U1446" s="13"/>
      <c r="V1446" s="13"/>
      <c r="W1446" s="13"/>
      <c r="X1446" s="13"/>
      <c r="Y1446" s="13"/>
      <c r="Z1446" s="13"/>
      <c r="AA1446" s="13"/>
      <c r="AB1446" s="13"/>
      <c r="AC1446" s="13"/>
      <c r="AD1446" s="13"/>
      <c r="AE1446" s="13"/>
      <c r="AT1446" s="257" t="s">
        <v>361</v>
      </c>
      <c r="AU1446" s="257" t="s">
        <v>86</v>
      </c>
      <c r="AV1446" s="13" t="s">
        <v>86</v>
      </c>
      <c r="AW1446" s="13" t="s">
        <v>32</v>
      </c>
      <c r="AX1446" s="13" t="s">
        <v>76</v>
      </c>
      <c r="AY1446" s="257" t="s">
        <v>350</v>
      </c>
    </row>
    <row r="1447" s="13" customFormat="1">
      <c r="A1447" s="13"/>
      <c r="B1447" s="247"/>
      <c r="C1447" s="248"/>
      <c r="D1447" s="242" t="s">
        <v>361</v>
      </c>
      <c r="E1447" s="249" t="s">
        <v>1</v>
      </c>
      <c r="F1447" s="250" t="s">
        <v>2735</v>
      </c>
      <c r="G1447" s="248"/>
      <c r="H1447" s="251">
        <v>0.996</v>
      </c>
      <c r="I1447" s="252"/>
      <c r="J1447" s="248"/>
      <c r="K1447" s="248"/>
      <c r="L1447" s="253"/>
      <c r="M1447" s="254"/>
      <c r="N1447" s="255"/>
      <c r="O1447" s="255"/>
      <c r="P1447" s="255"/>
      <c r="Q1447" s="255"/>
      <c r="R1447" s="255"/>
      <c r="S1447" s="255"/>
      <c r="T1447" s="256"/>
      <c r="U1447" s="13"/>
      <c r="V1447" s="13"/>
      <c r="W1447" s="13"/>
      <c r="X1447" s="13"/>
      <c r="Y1447" s="13"/>
      <c r="Z1447" s="13"/>
      <c r="AA1447" s="13"/>
      <c r="AB1447" s="13"/>
      <c r="AC1447" s="13"/>
      <c r="AD1447" s="13"/>
      <c r="AE1447" s="13"/>
      <c r="AT1447" s="257" t="s">
        <v>361</v>
      </c>
      <c r="AU1447" s="257" t="s">
        <v>86</v>
      </c>
      <c r="AV1447" s="13" t="s">
        <v>86</v>
      </c>
      <c r="AW1447" s="13" t="s">
        <v>32</v>
      </c>
      <c r="AX1447" s="13" t="s">
        <v>76</v>
      </c>
      <c r="AY1447" s="257" t="s">
        <v>350</v>
      </c>
    </row>
    <row r="1448" s="13" customFormat="1">
      <c r="A1448" s="13"/>
      <c r="B1448" s="247"/>
      <c r="C1448" s="248"/>
      <c r="D1448" s="242" t="s">
        <v>361</v>
      </c>
      <c r="E1448" s="249" t="s">
        <v>1</v>
      </c>
      <c r="F1448" s="250" t="s">
        <v>2736</v>
      </c>
      <c r="G1448" s="248"/>
      <c r="H1448" s="251">
        <v>0.192</v>
      </c>
      <c r="I1448" s="252"/>
      <c r="J1448" s="248"/>
      <c r="K1448" s="248"/>
      <c r="L1448" s="253"/>
      <c r="M1448" s="254"/>
      <c r="N1448" s="255"/>
      <c r="O1448" s="255"/>
      <c r="P1448" s="255"/>
      <c r="Q1448" s="255"/>
      <c r="R1448" s="255"/>
      <c r="S1448" s="255"/>
      <c r="T1448" s="256"/>
      <c r="U1448" s="13"/>
      <c r="V1448" s="13"/>
      <c r="W1448" s="13"/>
      <c r="X1448" s="13"/>
      <c r="Y1448" s="13"/>
      <c r="Z1448" s="13"/>
      <c r="AA1448" s="13"/>
      <c r="AB1448" s="13"/>
      <c r="AC1448" s="13"/>
      <c r="AD1448" s="13"/>
      <c r="AE1448" s="13"/>
      <c r="AT1448" s="257" t="s">
        <v>361</v>
      </c>
      <c r="AU1448" s="257" t="s">
        <v>86</v>
      </c>
      <c r="AV1448" s="13" t="s">
        <v>86</v>
      </c>
      <c r="AW1448" s="13" t="s">
        <v>32</v>
      </c>
      <c r="AX1448" s="13" t="s">
        <v>76</v>
      </c>
      <c r="AY1448" s="257" t="s">
        <v>350</v>
      </c>
    </row>
    <row r="1449" s="13" customFormat="1">
      <c r="A1449" s="13"/>
      <c r="B1449" s="247"/>
      <c r="C1449" s="248"/>
      <c r="D1449" s="242" t="s">
        <v>361</v>
      </c>
      <c r="E1449" s="249" t="s">
        <v>1</v>
      </c>
      <c r="F1449" s="250" t="s">
        <v>2737</v>
      </c>
      <c r="G1449" s="248"/>
      <c r="H1449" s="251">
        <v>0.75700000000000001</v>
      </c>
      <c r="I1449" s="252"/>
      <c r="J1449" s="248"/>
      <c r="K1449" s="248"/>
      <c r="L1449" s="253"/>
      <c r="M1449" s="254"/>
      <c r="N1449" s="255"/>
      <c r="O1449" s="255"/>
      <c r="P1449" s="255"/>
      <c r="Q1449" s="255"/>
      <c r="R1449" s="255"/>
      <c r="S1449" s="255"/>
      <c r="T1449" s="256"/>
      <c r="U1449" s="13"/>
      <c r="V1449" s="13"/>
      <c r="W1449" s="13"/>
      <c r="X1449" s="13"/>
      <c r="Y1449" s="13"/>
      <c r="Z1449" s="13"/>
      <c r="AA1449" s="13"/>
      <c r="AB1449" s="13"/>
      <c r="AC1449" s="13"/>
      <c r="AD1449" s="13"/>
      <c r="AE1449" s="13"/>
      <c r="AT1449" s="257" t="s">
        <v>361</v>
      </c>
      <c r="AU1449" s="257" t="s">
        <v>86</v>
      </c>
      <c r="AV1449" s="13" t="s">
        <v>86</v>
      </c>
      <c r="AW1449" s="13" t="s">
        <v>32</v>
      </c>
      <c r="AX1449" s="13" t="s">
        <v>76</v>
      </c>
      <c r="AY1449" s="257" t="s">
        <v>350</v>
      </c>
    </row>
    <row r="1450" s="13" customFormat="1">
      <c r="A1450" s="13"/>
      <c r="B1450" s="247"/>
      <c r="C1450" s="248"/>
      <c r="D1450" s="242" t="s">
        <v>361</v>
      </c>
      <c r="E1450" s="249" t="s">
        <v>1</v>
      </c>
      <c r="F1450" s="250" t="s">
        <v>2738</v>
      </c>
      <c r="G1450" s="248"/>
      <c r="H1450" s="251">
        <v>3.3490000000000002</v>
      </c>
      <c r="I1450" s="252"/>
      <c r="J1450" s="248"/>
      <c r="K1450" s="248"/>
      <c r="L1450" s="253"/>
      <c r="M1450" s="254"/>
      <c r="N1450" s="255"/>
      <c r="O1450" s="255"/>
      <c r="P1450" s="255"/>
      <c r="Q1450" s="255"/>
      <c r="R1450" s="255"/>
      <c r="S1450" s="255"/>
      <c r="T1450" s="256"/>
      <c r="U1450" s="13"/>
      <c r="V1450" s="13"/>
      <c r="W1450" s="13"/>
      <c r="X1450" s="13"/>
      <c r="Y1450" s="13"/>
      <c r="Z1450" s="13"/>
      <c r="AA1450" s="13"/>
      <c r="AB1450" s="13"/>
      <c r="AC1450" s="13"/>
      <c r="AD1450" s="13"/>
      <c r="AE1450" s="13"/>
      <c r="AT1450" s="257" t="s">
        <v>361</v>
      </c>
      <c r="AU1450" s="257" t="s">
        <v>86</v>
      </c>
      <c r="AV1450" s="13" t="s">
        <v>86</v>
      </c>
      <c r="AW1450" s="13" t="s">
        <v>32</v>
      </c>
      <c r="AX1450" s="13" t="s">
        <v>76</v>
      </c>
      <c r="AY1450" s="257" t="s">
        <v>350</v>
      </c>
    </row>
    <row r="1451" s="15" customFormat="1">
      <c r="A1451" s="15"/>
      <c r="B1451" s="269"/>
      <c r="C1451" s="270"/>
      <c r="D1451" s="242" t="s">
        <v>361</v>
      </c>
      <c r="E1451" s="271" t="s">
        <v>1</v>
      </c>
      <c r="F1451" s="272" t="s">
        <v>1524</v>
      </c>
      <c r="G1451" s="270"/>
      <c r="H1451" s="271" t="s">
        <v>1</v>
      </c>
      <c r="I1451" s="273"/>
      <c r="J1451" s="270"/>
      <c r="K1451" s="270"/>
      <c r="L1451" s="274"/>
      <c r="M1451" s="275"/>
      <c r="N1451" s="276"/>
      <c r="O1451" s="276"/>
      <c r="P1451" s="276"/>
      <c r="Q1451" s="276"/>
      <c r="R1451" s="276"/>
      <c r="S1451" s="276"/>
      <c r="T1451" s="277"/>
      <c r="U1451" s="15"/>
      <c r="V1451" s="15"/>
      <c r="W1451" s="15"/>
      <c r="X1451" s="15"/>
      <c r="Y1451" s="15"/>
      <c r="Z1451" s="15"/>
      <c r="AA1451" s="15"/>
      <c r="AB1451" s="15"/>
      <c r="AC1451" s="15"/>
      <c r="AD1451" s="15"/>
      <c r="AE1451" s="15"/>
      <c r="AT1451" s="278" t="s">
        <v>361</v>
      </c>
      <c r="AU1451" s="278" t="s">
        <v>86</v>
      </c>
      <c r="AV1451" s="15" t="s">
        <v>84</v>
      </c>
      <c r="AW1451" s="15" t="s">
        <v>32</v>
      </c>
      <c r="AX1451" s="15" t="s">
        <v>76</v>
      </c>
      <c r="AY1451" s="278" t="s">
        <v>350</v>
      </c>
    </row>
    <row r="1452" s="13" customFormat="1">
      <c r="A1452" s="13"/>
      <c r="B1452" s="247"/>
      <c r="C1452" s="248"/>
      <c r="D1452" s="242" t="s">
        <v>361</v>
      </c>
      <c r="E1452" s="249" t="s">
        <v>1</v>
      </c>
      <c r="F1452" s="250" t="s">
        <v>2739</v>
      </c>
      <c r="G1452" s="248"/>
      <c r="H1452" s="251">
        <v>1.401</v>
      </c>
      <c r="I1452" s="252"/>
      <c r="J1452" s="248"/>
      <c r="K1452" s="248"/>
      <c r="L1452" s="253"/>
      <c r="M1452" s="254"/>
      <c r="N1452" s="255"/>
      <c r="O1452" s="255"/>
      <c r="P1452" s="255"/>
      <c r="Q1452" s="255"/>
      <c r="R1452" s="255"/>
      <c r="S1452" s="255"/>
      <c r="T1452" s="256"/>
      <c r="U1452" s="13"/>
      <c r="V1452" s="13"/>
      <c r="W1452" s="13"/>
      <c r="X1452" s="13"/>
      <c r="Y1452" s="13"/>
      <c r="Z1452" s="13"/>
      <c r="AA1452" s="13"/>
      <c r="AB1452" s="13"/>
      <c r="AC1452" s="13"/>
      <c r="AD1452" s="13"/>
      <c r="AE1452" s="13"/>
      <c r="AT1452" s="257" t="s">
        <v>361</v>
      </c>
      <c r="AU1452" s="257" t="s">
        <v>86</v>
      </c>
      <c r="AV1452" s="13" t="s">
        <v>86</v>
      </c>
      <c r="AW1452" s="13" t="s">
        <v>32</v>
      </c>
      <c r="AX1452" s="13" t="s">
        <v>76</v>
      </c>
      <c r="AY1452" s="257" t="s">
        <v>350</v>
      </c>
    </row>
    <row r="1453" s="13" customFormat="1">
      <c r="A1453" s="13"/>
      <c r="B1453" s="247"/>
      <c r="C1453" s="248"/>
      <c r="D1453" s="242" t="s">
        <v>361</v>
      </c>
      <c r="E1453" s="249" t="s">
        <v>1</v>
      </c>
      <c r="F1453" s="250" t="s">
        <v>2740</v>
      </c>
      <c r="G1453" s="248"/>
      <c r="H1453" s="251">
        <v>0.28899999999999998</v>
      </c>
      <c r="I1453" s="252"/>
      <c r="J1453" s="248"/>
      <c r="K1453" s="248"/>
      <c r="L1453" s="253"/>
      <c r="M1453" s="254"/>
      <c r="N1453" s="255"/>
      <c r="O1453" s="255"/>
      <c r="P1453" s="255"/>
      <c r="Q1453" s="255"/>
      <c r="R1453" s="255"/>
      <c r="S1453" s="255"/>
      <c r="T1453" s="256"/>
      <c r="U1453" s="13"/>
      <c r="V1453" s="13"/>
      <c r="W1453" s="13"/>
      <c r="X1453" s="13"/>
      <c r="Y1453" s="13"/>
      <c r="Z1453" s="13"/>
      <c r="AA1453" s="13"/>
      <c r="AB1453" s="13"/>
      <c r="AC1453" s="13"/>
      <c r="AD1453" s="13"/>
      <c r="AE1453" s="13"/>
      <c r="AT1453" s="257" t="s">
        <v>361</v>
      </c>
      <c r="AU1453" s="257" t="s">
        <v>86</v>
      </c>
      <c r="AV1453" s="13" t="s">
        <v>86</v>
      </c>
      <c r="AW1453" s="13" t="s">
        <v>32</v>
      </c>
      <c r="AX1453" s="13" t="s">
        <v>76</v>
      </c>
      <c r="AY1453" s="257" t="s">
        <v>350</v>
      </c>
    </row>
    <row r="1454" s="13" customFormat="1">
      <c r="A1454" s="13"/>
      <c r="B1454" s="247"/>
      <c r="C1454" s="248"/>
      <c r="D1454" s="242" t="s">
        <v>361</v>
      </c>
      <c r="E1454" s="249" t="s">
        <v>1</v>
      </c>
      <c r="F1454" s="250" t="s">
        <v>2741</v>
      </c>
      <c r="G1454" s="248"/>
      <c r="H1454" s="251">
        <v>0.20300000000000001</v>
      </c>
      <c r="I1454" s="252"/>
      <c r="J1454" s="248"/>
      <c r="K1454" s="248"/>
      <c r="L1454" s="253"/>
      <c r="M1454" s="254"/>
      <c r="N1454" s="255"/>
      <c r="O1454" s="255"/>
      <c r="P1454" s="255"/>
      <c r="Q1454" s="255"/>
      <c r="R1454" s="255"/>
      <c r="S1454" s="255"/>
      <c r="T1454" s="256"/>
      <c r="U1454" s="13"/>
      <c r="V1454" s="13"/>
      <c r="W1454" s="13"/>
      <c r="X1454" s="13"/>
      <c r="Y1454" s="13"/>
      <c r="Z1454" s="13"/>
      <c r="AA1454" s="13"/>
      <c r="AB1454" s="13"/>
      <c r="AC1454" s="13"/>
      <c r="AD1454" s="13"/>
      <c r="AE1454" s="13"/>
      <c r="AT1454" s="257" t="s">
        <v>361</v>
      </c>
      <c r="AU1454" s="257" t="s">
        <v>86</v>
      </c>
      <c r="AV1454" s="13" t="s">
        <v>86</v>
      </c>
      <c r="AW1454" s="13" t="s">
        <v>32</v>
      </c>
      <c r="AX1454" s="13" t="s">
        <v>76</v>
      </c>
      <c r="AY1454" s="257" t="s">
        <v>350</v>
      </c>
    </row>
    <row r="1455" s="13" customFormat="1">
      <c r="A1455" s="13"/>
      <c r="B1455" s="247"/>
      <c r="C1455" s="248"/>
      <c r="D1455" s="242" t="s">
        <v>361</v>
      </c>
      <c r="E1455" s="249" t="s">
        <v>1</v>
      </c>
      <c r="F1455" s="250" t="s">
        <v>2742</v>
      </c>
      <c r="G1455" s="248"/>
      <c r="H1455" s="251">
        <v>0.108</v>
      </c>
      <c r="I1455" s="252"/>
      <c r="J1455" s="248"/>
      <c r="K1455" s="248"/>
      <c r="L1455" s="253"/>
      <c r="M1455" s="254"/>
      <c r="N1455" s="255"/>
      <c r="O1455" s="255"/>
      <c r="P1455" s="255"/>
      <c r="Q1455" s="255"/>
      <c r="R1455" s="255"/>
      <c r="S1455" s="255"/>
      <c r="T1455" s="256"/>
      <c r="U1455" s="13"/>
      <c r="V1455" s="13"/>
      <c r="W1455" s="13"/>
      <c r="X1455" s="13"/>
      <c r="Y1455" s="13"/>
      <c r="Z1455" s="13"/>
      <c r="AA1455" s="13"/>
      <c r="AB1455" s="13"/>
      <c r="AC1455" s="13"/>
      <c r="AD1455" s="13"/>
      <c r="AE1455" s="13"/>
      <c r="AT1455" s="257" t="s">
        <v>361</v>
      </c>
      <c r="AU1455" s="257" t="s">
        <v>86</v>
      </c>
      <c r="AV1455" s="13" t="s">
        <v>86</v>
      </c>
      <c r="AW1455" s="13" t="s">
        <v>32</v>
      </c>
      <c r="AX1455" s="13" t="s">
        <v>76</v>
      </c>
      <c r="AY1455" s="257" t="s">
        <v>350</v>
      </c>
    </row>
    <row r="1456" s="13" customFormat="1">
      <c r="A1456" s="13"/>
      <c r="B1456" s="247"/>
      <c r="C1456" s="248"/>
      <c r="D1456" s="242" t="s">
        <v>361</v>
      </c>
      <c r="E1456" s="249" t="s">
        <v>1</v>
      </c>
      <c r="F1456" s="250" t="s">
        <v>2743</v>
      </c>
      <c r="G1456" s="248"/>
      <c r="H1456" s="251">
        <v>0.126</v>
      </c>
      <c r="I1456" s="252"/>
      <c r="J1456" s="248"/>
      <c r="K1456" s="248"/>
      <c r="L1456" s="253"/>
      <c r="M1456" s="254"/>
      <c r="N1456" s="255"/>
      <c r="O1456" s="255"/>
      <c r="P1456" s="255"/>
      <c r="Q1456" s="255"/>
      <c r="R1456" s="255"/>
      <c r="S1456" s="255"/>
      <c r="T1456" s="256"/>
      <c r="U1456" s="13"/>
      <c r="V1456" s="13"/>
      <c r="W1456" s="13"/>
      <c r="X1456" s="13"/>
      <c r="Y1456" s="13"/>
      <c r="Z1456" s="13"/>
      <c r="AA1456" s="13"/>
      <c r="AB1456" s="13"/>
      <c r="AC1456" s="13"/>
      <c r="AD1456" s="13"/>
      <c r="AE1456" s="13"/>
      <c r="AT1456" s="257" t="s">
        <v>361</v>
      </c>
      <c r="AU1456" s="257" t="s">
        <v>86</v>
      </c>
      <c r="AV1456" s="13" t="s">
        <v>86</v>
      </c>
      <c r="AW1456" s="13" t="s">
        <v>32</v>
      </c>
      <c r="AX1456" s="13" t="s">
        <v>76</v>
      </c>
      <c r="AY1456" s="257" t="s">
        <v>350</v>
      </c>
    </row>
    <row r="1457" s="15" customFormat="1">
      <c r="A1457" s="15"/>
      <c r="B1457" s="269"/>
      <c r="C1457" s="270"/>
      <c r="D1457" s="242" t="s">
        <v>361</v>
      </c>
      <c r="E1457" s="271" t="s">
        <v>1</v>
      </c>
      <c r="F1457" s="272" t="s">
        <v>1905</v>
      </c>
      <c r="G1457" s="270"/>
      <c r="H1457" s="271" t="s">
        <v>1</v>
      </c>
      <c r="I1457" s="273"/>
      <c r="J1457" s="270"/>
      <c r="K1457" s="270"/>
      <c r="L1457" s="274"/>
      <c r="M1457" s="275"/>
      <c r="N1457" s="276"/>
      <c r="O1457" s="276"/>
      <c r="P1457" s="276"/>
      <c r="Q1457" s="276"/>
      <c r="R1457" s="276"/>
      <c r="S1457" s="276"/>
      <c r="T1457" s="277"/>
      <c r="U1457" s="15"/>
      <c r="V1457" s="15"/>
      <c r="W1457" s="15"/>
      <c r="X1457" s="15"/>
      <c r="Y1457" s="15"/>
      <c r="Z1457" s="15"/>
      <c r="AA1457" s="15"/>
      <c r="AB1457" s="15"/>
      <c r="AC1457" s="15"/>
      <c r="AD1457" s="15"/>
      <c r="AE1457" s="15"/>
      <c r="AT1457" s="278" t="s">
        <v>361</v>
      </c>
      <c r="AU1457" s="278" t="s">
        <v>86</v>
      </c>
      <c r="AV1457" s="15" t="s">
        <v>84</v>
      </c>
      <c r="AW1457" s="15" t="s">
        <v>32</v>
      </c>
      <c r="AX1457" s="15" t="s">
        <v>76</v>
      </c>
      <c r="AY1457" s="278" t="s">
        <v>350</v>
      </c>
    </row>
    <row r="1458" s="13" customFormat="1">
      <c r="A1458" s="13"/>
      <c r="B1458" s="247"/>
      <c r="C1458" s="248"/>
      <c r="D1458" s="242" t="s">
        <v>361</v>
      </c>
      <c r="E1458" s="249" t="s">
        <v>1</v>
      </c>
      <c r="F1458" s="250" t="s">
        <v>2744</v>
      </c>
      <c r="G1458" s="248"/>
      <c r="H1458" s="251">
        <v>1.391</v>
      </c>
      <c r="I1458" s="252"/>
      <c r="J1458" s="248"/>
      <c r="K1458" s="248"/>
      <c r="L1458" s="253"/>
      <c r="M1458" s="254"/>
      <c r="N1458" s="255"/>
      <c r="O1458" s="255"/>
      <c r="P1458" s="255"/>
      <c r="Q1458" s="255"/>
      <c r="R1458" s="255"/>
      <c r="S1458" s="255"/>
      <c r="T1458" s="256"/>
      <c r="U1458" s="13"/>
      <c r="V1458" s="13"/>
      <c r="W1458" s="13"/>
      <c r="X1458" s="13"/>
      <c r="Y1458" s="13"/>
      <c r="Z1458" s="13"/>
      <c r="AA1458" s="13"/>
      <c r="AB1458" s="13"/>
      <c r="AC1458" s="13"/>
      <c r="AD1458" s="13"/>
      <c r="AE1458" s="13"/>
      <c r="AT1458" s="257" t="s">
        <v>361</v>
      </c>
      <c r="AU1458" s="257" t="s">
        <v>86</v>
      </c>
      <c r="AV1458" s="13" t="s">
        <v>86</v>
      </c>
      <c r="AW1458" s="13" t="s">
        <v>32</v>
      </c>
      <c r="AX1458" s="13" t="s">
        <v>76</v>
      </c>
      <c r="AY1458" s="257" t="s">
        <v>350</v>
      </c>
    </row>
    <row r="1459" s="13" customFormat="1">
      <c r="A1459" s="13"/>
      <c r="B1459" s="247"/>
      <c r="C1459" s="248"/>
      <c r="D1459" s="242" t="s">
        <v>361</v>
      </c>
      <c r="E1459" s="249" t="s">
        <v>1</v>
      </c>
      <c r="F1459" s="250" t="s">
        <v>2745</v>
      </c>
      <c r="G1459" s="248"/>
      <c r="H1459" s="251">
        <v>0.56399999999999995</v>
      </c>
      <c r="I1459" s="252"/>
      <c r="J1459" s="248"/>
      <c r="K1459" s="248"/>
      <c r="L1459" s="253"/>
      <c r="M1459" s="254"/>
      <c r="N1459" s="255"/>
      <c r="O1459" s="255"/>
      <c r="P1459" s="255"/>
      <c r="Q1459" s="255"/>
      <c r="R1459" s="255"/>
      <c r="S1459" s="255"/>
      <c r="T1459" s="256"/>
      <c r="U1459" s="13"/>
      <c r="V1459" s="13"/>
      <c r="W1459" s="13"/>
      <c r="X1459" s="13"/>
      <c r="Y1459" s="13"/>
      <c r="Z1459" s="13"/>
      <c r="AA1459" s="13"/>
      <c r="AB1459" s="13"/>
      <c r="AC1459" s="13"/>
      <c r="AD1459" s="13"/>
      <c r="AE1459" s="13"/>
      <c r="AT1459" s="257" t="s">
        <v>361</v>
      </c>
      <c r="AU1459" s="257" t="s">
        <v>86</v>
      </c>
      <c r="AV1459" s="13" t="s">
        <v>86</v>
      </c>
      <c r="AW1459" s="13" t="s">
        <v>32</v>
      </c>
      <c r="AX1459" s="13" t="s">
        <v>76</v>
      </c>
      <c r="AY1459" s="257" t="s">
        <v>350</v>
      </c>
    </row>
    <row r="1460" s="14" customFormat="1">
      <c r="A1460" s="14"/>
      <c r="B1460" s="258"/>
      <c r="C1460" s="259"/>
      <c r="D1460" s="242" t="s">
        <v>361</v>
      </c>
      <c r="E1460" s="260" t="s">
        <v>1268</v>
      </c>
      <c r="F1460" s="261" t="s">
        <v>364</v>
      </c>
      <c r="G1460" s="259"/>
      <c r="H1460" s="262">
        <v>10.458</v>
      </c>
      <c r="I1460" s="263"/>
      <c r="J1460" s="259"/>
      <c r="K1460" s="259"/>
      <c r="L1460" s="264"/>
      <c r="M1460" s="265"/>
      <c r="N1460" s="266"/>
      <c r="O1460" s="266"/>
      <c r="P1460" s="266"/>
      <c r="Q1460" s="266"/>
      <c r="R1460" s="266"/>
      <c r="S1460" s="266"/>
      <c r="T1460" s="267"/>
      <c r="U1460" s="14"/>
      <c r="V1460" s="14"/>
      <c r="W1460" s="14"/>
      <c r="X1460" s="14"/>
      <c r="Y1460" s="14"/>
      <c r="Z1460" s="14"/>
      <c r="AA1460" s="14"/>
      <c r="AB1460" s="14"/>
      <c r="AC1460" s="14"/>
      <c r="AD1460" s="14"/>
      <c r="AE1460" s="14"/>
      <c r="AT1460" s="268" t="s">
        <v>361</v>
      </c>
      <c r="AU1460" s="268" t="s">
        <v>86</v>
      </c>
      <c r="AV1460" s="14" t="s">
        <v>357</v>
      </c>
      <c r="AW1460" s="14" t="s">
        <v>32</v>
      </c>
      <c r="AX1460" s="14" t="s">
        <v>84</v>
      </c>
      <c r="AY1460" s="268" t="s">
        <v>350</v>
      </c>
    </row>
    <row r="1461" s="2" customFormat="1" ht="21.75" customHeight="1">
      <c r="A1461" s="39"/>
      <c r="B1461" s="40"/>
      <c r="C1461" s="295" t="s">
        <v>2746</v>
      </c>
      <c r="D1461" s="295" t="s">
        <v>1347</v>
      </c>
      <c r="E1461" s="296" t="s">
        <v>2747</v>
      </c>
      <c r="F1461" s="297" t="s">
        <v>2748</v>
      </c>
      <c r="G1461" s="298" t="s">
        <v>374</v>
      </c>
      <c r="H1461" s="299">
        <v>10.483000000000001</v>
      </c>
      <c r="I1461" s="300"/>
      <c r="J1461" s="301">
        <f>ROUND(I1461*H1461,2)</f>
        <v>0</v>
      </c>
      <c r="K1461" s="297" t="s">
        <v>356</v>
      </c>
      <c r="L1461" s="302"/>
      <c r="M1461" s="303" t="s">
        <v>1</v>
      </c>
      <c r="N1461" s="304" t="s">
        <v>41</v>
      </c>
      <c r="O1461" s="92"/>
      <c r="P1461" s="238">
        <f>O1461*H1461</f>
        <v>0</v>
      </c>
      <c r="Q1461" s="238">
        <v>0.55000000000000004</v>
      </c>
      <c r="R1461" s="238">
        <f>Q1461*H1461</f>
        <v>5.7656500000000008</v>
      </c>
      <c r="S1461" s="238">
        <v>0</v>
      </c>
      <c r="T1461" s="239">
        <f>S1461*H1461</f>
        <v>0</v>
      </c>
      <c r="U1461" s="39"/>
      <c r="V1461" s="39"/>
      <c r="W1461" s="39"/>
      <c r="X1461" s="39"/>
      <c r="Y1461" s="39"/>
      <c r="Z1461" s="39"/>
      <c r="AA1461" s="39"/>
      <c r="AB1461" s="39"/>
      <c r="AC1461" s="39"/>
      <c r="AD1461" s="39"/>
      <c r="AE1461" s="39"/>
      <c r="AR1461" s="240" t="s">
        <v>695</v>
      </c>
      <c r="AT1461" s="240" t="s">
        <v>1347</v>
      </c>
      <c r="AU1461" s="240" t="s">
        <v>86</v>
      </c>
      <c r="AY1461" s="18" t="s">
        <v>350</v>
      </c>
      <c r="BE1461" s="241">
        <f>IF(N1461="základní",J1461,0)</f>
        <v>0</v>
      </c>
      <c r="BF1461" s="241">
        <f>IF(N1461="snížená",J1461,0)</f>
        <v>0</v>
      </c>
      <c r="BG1461" s="241">
        <f>IF(N1461="zákl. přenesená",J1461,0)</f>
        <v>0</v>
      </c>
      <c r="BH1461" s="241">
        <f>IF(N1461="sníž. přenesená",J1461,0)</f>
        <v>0</v>
      </c>
      <c r="BI1461" s="241">
        <f>IF(N1461="nulová",J1461,0)</f>
        <v>0</v>
      </c>
      <c r="BJ1461" s="18" t="s">
        <v>84</v>
      </c>
      <c r="BK1461" s="241">
        <f>ROUND(I1461*H1461,2)</f>
        <v>0</v>
      </c>
      <c r="BL1461" s="18" t="s">
        <v>530</v>
      </c>
      <c r="BM1461" s="240" t="s">
        <v>2749</v>
      </c>
    </row>
    <row r="1462" s="2" customFormat="1">
      <c r="A1462" s="39"/>
      <c r="B1462" s="40"/>
      <c r="C1462" s="41"/>
      <c r="D1462" s="242" t="s">
        <v>359</v>
      </c>
      <c r="E1462" s="41"/>
      <c r="F1462" s="243" t="s">
        <v>2748</v>
      </c>
      <c r="G1462" s="41"/>
      <c r="H1462" s="41"/>
      <c r="I1462" s="244"/>
      <c r="J1462" s="41"/>
      <c r="K1462" s="41"/>
      <c r="L1462" s="45"/>
      <c r="M1462" s="245"/>
      <c r="N1462" s="246"/>
      <c r="O1462" s="92"/>
      <c r="P1462" s="92"/>
      <c r="Q1462" s="92"/>
      <c r="R1462" s="92"/>
      <c r="S1462" s="92"/>
      <c r="T1462" s="93"/>
      <c r="U1462" s="39"/>
      <c r="V1462" s="39"/>
      <c r="W1462" s="39"/>
      <c r="X1462" s="39"/>
      <c r="Y1462" s="39"/>
      <c r="Z1462" s="39"/>
      <c r="AA1462" s="39"/>
      <c r="AB1462" s="39"/>
      <c r="AC1462" s="39"/>
      <c r="AD1462" s="39"/>
      <c r="AE1462" s="39"/>
      <c r="AT1462" s="18" t="s">
        <v>359</v>
      </c>
      <c r="AU1462" s="18" t="s">
        <v>86</v>
      </c>
    </row>
    <row r="1463" s="15" customFormat="1">
      <c r="A1463" s="15"/>
      <c r="B1463" s="269"/>
      <c r="C1463" s="270"/>
      <c r="D1463" s="242" t="s">
        <v>361</v>
      </c>
      <c r="E1463" s="271" t="s">
        <v>1</v>
      </c>
      <c r="F1463" s="272" t="s">
        <v>1524</v>
      </c>
      <c r="G1463" s="270"/>
      <c r="H1463" s="271" t="s">
        <v>1</v>
      </c>
      <c r="I1463" s="273"/>
      <c r="J1463" s="270"/>
      <c r="K1463" s="270"/>
      <c r="L1463" s="274"/>
      <c r="M1463" s="275"/>
      <c r="N1463" s="276"/>
      <c r="O1463" s="276"/>
      <c r="P1463" s="276"/>
      <c r="Q1463" s="276"/>
      <c r="R1463" s="276"/>
      <c r="S1463" s="276"/>
      <c r="T1463" s="277"/>
      <c r="U1463" s="15"/>
      <c r="V1463" s="15"/>
      <c r="W1463" s="15"/>
      <c r="X1463" s="15"/>
      <c r="Y1463" s="15"/>
      <c r="Z1463" s="15"/>
      <c r="AA1463" s="15"/>
      <c r="AB1463" s="15"/>
      <c r="AC1463" s="15"/>
      <c r="AD1463" s="15"/>
      <c r="AE1463" s="15"/>
      <c r="AT1463" s="278" t="s">
        <v>361</v>
      </c>
      <c r="AU1463" s="278" t="s">
        <v>86</v>
      </c>
      <c r="AV1463" s="15" t="s">
        <v>84</v>
      </c>
      <c r="AW1463" s="15" t="s">
        <v>32</v>
      </c>
      <c r="AX1463" s="15" t="s">
        <v>76</v>
      </c>
      <c r="AY1463" s="278" t="s">
        <v>350</v>
      </c>
    </row>
    <row r="1464" s="13" customFormat="1">
      <c r="A1464" s="13"/>
      <c r="B1464" s="247"/>
      <c r="C1464" s="248"/>
      <c r="D1464" s="242" t="s">
        <v>361</v>
      </c>
      <c r="E1464" s="249" t="s">
        <v>1</v>
      </c>
      <c r="F1464" s="250" t="s">
        <v>2750</v>
      </c>
      <c r="G1464" s="248"/>
      <c r="H1464" s="251">
        <v>9.2739999999999991</v>
      </c>
      <c r="I1464" s="252"/>
      <c r="J1464" s="248"/>
      <c r="K1464" s="248"/>
      <c r="L1464" s="253"/>
      <c r="M1464" s="254"/>
      <c r="N1464" s="255"/>
      <c r="O1464" s="255"/>
      <c r="P1464" s="255"/>
      <c r="Q1464" s="255"/>
      <c r="R1464" s="255"/>
      <c r="S1464" s="255"/>
      <c r="T1464" s="256"/>
      <c r="U1464" s="13"/>
      <c r="V1464" s="13"/>
      <c r="W1464" s="13"/>
      <c r="X1464" s="13"/>
      <c r="Y1464" s="13"/>
      <c r="Z1464" s="13"/>
      <c r="AA1464" s="13"/>
      <c r="AB1464" s="13"/>
      <c r="AC1464" s="13"/>
      <c r="AD1464" s="13"/>
      <c r="AE1464" s="13"/>
      <c r="AT1464" s="257" t="s">
        <v>361</v>
      </c>
      <c r="AU1464" s="257" t="s">
        <v>86</v>
      </c>
      <c r="AV1464" s="13" t="s">
        <v>86</v>
      </c>
      <c r="AW1464" s="13" t="s">
        <v>32</v>
      </c>
      <c r="AX1464" s="13" t="s">
        <v>76</v>
      </c>
      <c r="AY1464" s="257" t="s">
        <v>350</v>
      </c>
    </row>
    <row r="1465" s="13" customFormat="1">
      <c r="A1465" s="13"/>
      <c r="B1465" s="247"/>
      <c r="C1465" s="248"/>
      <c r="D1465" s="242" t="s">
        <v>361</v>
      </c>
      <c r="E1465" s="249" t="s">
        <v>1</v>
      </c>
      <c r="F1465" s="250" t="s">
        <v>2751</v>
      </c>
      <c r="G1465" s="248"/>
      <c r="H1465" s="251">
        <v>0.88400000000000001</v>
      </c>
      <c r="I1465" s="252"/>
      <c r="J1465" s="248"/>
      <c r="K1465" s="248"/>
      <c r="L1465" s="253"/>
      <c r="M1465" s="254"/>
      <c r="N1465" s="255"/>
      <c r="O1465" s="255"/>
      <c r="P1465" s="255"/>
      <c r="Q1465" s="255"/>
      <c r="R1465" s="255"/>
      <c r="S1465" s="255"/>
      <c r="T1465" s="256"/>
      <c r="U1465" s="13"/>
      <c r="V1465" s="13"/>
      <c r="W1465" s="13"/>
      <c r="X1465" s="13"/>
      <c r="Y1465" s="13"/>
      <c r="Z1465" s="13"/>
      <c r="AA1465" s="13"/>
      <c r="AB1465" s="13"/>
      <c r="AC1465" s="13"/>
      <c r="AD1465" s="13"/>
      <c r="AE1465" s="13"/>
      <c r="AT1465" s="257" t="s">
        <v>361</v>
      </c>
      <c r="AU1465" s="257" t="s">
        <v>86</v>
      </c>
      <c r="AV1465" s="13" t="s">
        <v>86</v>
      </c>
      <c r="AW1465" s="13" t="s">
        <v>32</v>
      </c>
      <c r="AX1465" s="13" t="s">
        <v>76</v>
      </c>
      <c r="AY1465" s="257" t="s">
        <v>350</v>
      </c>
    </row>
    <row r="1466" s="15" customFormat="1">
      <c r="A1466" s="15"/>
      <c r="B1466" s="269"/>
      <c r="C1466" s="270"/>
      <c r="D1466" s="242" t="s">
        <v>361</v>
      </c>
      <c r="E1466" s="271" t="s">
        <v>1</v>
      </c>
      <c r="F1466" s="272" t="s">
        <v>1905</v>
      </c>
      <c r="G1466" s="270"/>
      <c r="H1466" s="271" t="s">
        <v>1</v>
      </c>
      <c r="I1466" s="273"/>
      <c r="J1466" s="270"/>
      <c r="K1466" s="270"/>
      <c r="L1466" s="274"/>
      <c r="M1466" s="275"/>
      <c r="N1466" s="276"/>
      <c r="O1466" s="276"/>
      <c r="P1466" s="276"/>
      <c r="Q1466" s="276"/>
      <c r="R1466" s="276"/>
      <c r="S1466" s="276"/>
      <c r="T1466" s="277"/>
      <c r="U1466" s="15"/>
      <c r="V1466" s="15"/>
      <c r="W1466" s="15"/>
      <c r="X1466" s="15"/>
      <c r="Y1466" s="15"/>
      <c r="Z1466" s="15"/>
      <c r="AA1466" s="15"/>
      <c r="AB1466" s="15"/>
      <c r="AC1466" s="15"/>
      <c r="AD1466" s="15"/>
      <c r="AE1466" s="15"/>
      <c r="AT1466" s="278" t="s">
        <v>361</v>
      </c>
      <c r="AU1466" s="278" t="s">
        <v>86</v>
      </c>
      <c r="AV1466" s="15" t="s">
        <v>84</v>
      </c>
      <c r="AW1466" s="15" t="s">
        <v>32</v>
      </c>
      <c r="AX1466" s="15" t="s">
        <v>76</v>
      </c>
      <c r="AY1466" s="278" t="s">
        <v>350</v>
      </c>
    </row>
    <row r="1467" s="13" customFormat="1">
      <c r="A1467" s="13"/>
      <c r="B1467" s="247"/>
      <c r="C1467" s="248"/>
      <c r="D1467" s="242" t="s">
        <v>361</v>
      </c>
      <c r="E1467" s="249" t="s">
        <v>1</v>
      </c>
      <c r="F1467" s="250" t="s">
        <v>2752</v>
      </c>
      <c r="G1467" s="248"/>
      <c r="H1467" s="251">
        <v>0.32500000000000001</v>
      </c>
      <c r="I1467" s="252"/>
      <c r="J1467" s="248"/>
      <c r="K1467" s="248"/>
      <c r="L1467" s="253"/>
      <c r="M1467" s="254"/>
      <c r="N1467" s="255"/>
      <c r="O1467" s="255"/>
      <c r="P1467" s="255"/>
      <c r="Q1467" s="255"/>
      <c r="R1467" s="255"/>
      <c r="S1467" s="255"/>
      <c r="T1467" s="256"/>
      <c r="U1467" s="13"/>
      <c r="V1467" s="13"/>
      <c r="W1467" s="13"/>
      <c r="X1467" s="13"/>
      <c r="Y1467" s="13"/>
      <c r="Z1467" s="13"/>
      <c r="AA1467" s="13"/>
      <c r="AB1467" s="13"/>
      <c r="AC1467" s="13"/>
      <c r="AD1467" s="13"/>
      <c r="AE1467" s="13"/>
      <c r="AT1467" s="257" t="s">
        <v>361</v>
      </c>
      <c r="AU1467" s="257" t="s">
        <v>86</v>
      </c>
      <c r="AV1467" s="13" t="s">
        <v>86</v>
      </c>
      <c r="AW1467" s="13" t="s">
        <v>32</v>
      </c>
      <c r="AX1467" s="13" t="s">
        <v>76</v>
      </c>
      <c r="AY1467" s="257" t="s">
        <v>350</v>
      </c>
    </row>
    <row r="1468" s="14" customFormat="1">
      <c r="A1468" s="14"/>
      <c r="B1468" s="258"/>
      <c r="C1468" s="259"/>
      <c r="D1468" s="242" t="s">
        <v>361</v>
      </c>
      <c r="E1468" s="260" t="s">
        <v>1270</v>
      </c>
      <c r="F1468" s="261" t="s">
        <v>364</v>
      </c>
      <c r="G1468" s="259"/>
      <c r="H1468" s="262">
        <v>10.483000000000001</v>
      </c>
      <c r="I1468" s="263"/>
      <c r="J1468" s="259"/>
      <c r="K1468" s="259"/>
      <c r="L1468" s="264"/>
      <c r="M1468" s="265"/>
      <c r="N1468" s="266"/>
      <c r="O1468" s="266"/>
      <c r="P1468" s="266"/>
      <c r="Q1468" s="266"/>
      <c r="R1468" s="266"/>
      <c r="S1468" s="266"/>
      <c r="T1468" s="267"/>
      <c r="U1468" s="14"/>
      <c r="V1468" s="14"/>
      <c r="W1468" s="14"/>
      <c r="X1468" s="14"/>
      <c r="Y1468" s="14"/>
      <c r="Z1468" s="14"/>
      <c r="AA1468" s="14"/>
      <c r="AB1468" s="14"/>
      <c r="AC1468" s="14"/>
      <c r="AD1468" s="14"/>
      <c r="AE1468" s="14"/>
      <c r="AT1468" s="268" t="s">
        <v>361</v>
      </c>
      <c r="AU1468" s="268" t="s">
        <v>86</v>
      </c>
      <c r="AV1468" s="14" t="s">
        <v>357</v>
      </c>
      <c r="AW1468" s="14" t="s">
        <v>32</v>
      </c>
      <c r="AX1468" s="14" t="s">
        <v>84</v>
      </c>
      <c r="AY1468" s="268" t="s">
        <v>350</v>
      </c>
    </row>
    <row r="1469" s="2" customFormat="1" ht="33" customHeight="1">
      <c r="A1469" s="39"/>
      <c r="B1469" s="40"/>
      <c r="C1469" s="229" t="s">
        <v>2753</v>
      </c>
      <c r="D1469" s="229" t="s">
        <v>352</v>
      </c>
      <c r="E1469" s="230" t="s">
        <v>2754</v>
      </c>
      <c r="F1469" s="231" t="s">
        <v>2755</v>
      </c>
      <c r="G1469" s="232" t="s">
        <v>551</v>
      </c>
      <c r="H1469" s="233">
        <v>1873.9000000000001</v>
      </c>
      <c r="I1469" s="234"/>
      <c r="J1469" s="235">
        <f>ROUND(I1469*H1469,2)</f>
        <v>0</v>
      </c>
      <c r="K1469" s="231" t="s">
        <v>356</v>
      </c>
      <c r="L1469" s="45"/>
      <c r="M1469" s="236" t="s">
        <v>1</v>
      </c>
      <c r="N1469" s="237" t="s">
        <v>41</v>
      </c>
      <c r="O1469" s="92"/>
      <c r="P1469" s="238">
        <f>O1469*H1469</f>
        <v>0</v>
      </c>
      <c r="Q1469" s="238">
        <v>0</v>
      </c>
      <c r="R1469" s="238">
        <f>Q1469*H1469</f>
        <v>0</v>
      </c>
      <c r="S1469" s="238">
        <v>0</v>
      </c>
      <c r="T1469" s="239">
        <f>S1469*H1469</f>
        <v>0</v>
      </c>
      <c r="U1469" s="39"/>
      <c r="V1469" s="39"/>
      <c r="W1469" s="39"/>
      <c r="X1469" s="39"/>
      <c r="Y1469" s="39"/>
      <c r="Z1469" s="39"/>
      <c r="AA1469" s="39"/>
      <c r="AB1469" s="39"/>
      <c r="AC1469" s="39"/>
      <c r="AD1469" s="39"/>
      <c r="AE1469" s="39"/>
      <c r="AR1469" s="240" t="s">
        <v>530</v>
      </c>
      <c r="AT1469" s="240" t="s">
        <v>352</v>
      </c>
      <c r="AU1469" s="240" t="s">
        <v>86</v>
      </c>
      <c r="AY1469" s="18" t="s">
        <v>350</v>
      </c>
      <c r="BE1469" s="241">
        <f>IF(N1469="základní",J1469,0)</f>
        <v>0</v>
      </c>
      <c r="BF1469" s="241">
        <f>IF(N1469="snížená",J1469,0)</f>
        <v>0</v>
      </c>
      <c r="BG1469" s="241">
        <f>IF(N1469="zákl. přenesená",J1469,0)</f>
        <v>0</v>
      </c>
      <c r="BH1469" s="241">
        <f>IF(N1469="sníž. přenesená",J1469,0)</f>
        <v>0</v>
      </c>
      <c r="BI1469" s="241">
        <f>IF(N1469="nulová",J1469,0)</f>
        <v>0</v>
      </c>
      <c r="BJ1469" s="18" t="s">
        <v>84</v>
      </c>
      <c r="BK1469" s="241">
        <f>ROUND(I1469*H1469,2)</f>
        <v>0</v>
      </c>
      <c r="BL1469" s="18" t="s">
        <v>530</v>
      </c>
      <c r="BM1469" s="240" t="s">
        <v>2756</v>
      </c>
    </row>
    <row r="1470" s="2" customFormat="1">
      <c r="A1470" s="39"/>
      <c r="B1470" s="40"/>
      <c r="C1470" s="41"/>
      <c r="D1470" s="242" t="s">
        <v>359</v>
      </c>
      <c r="E1470" s="41"/>
      <c r="F1470" s="243" t="s">
        <v>2757</v>
      </c>
      <c r="G1470" s="41"/>
      <c r="H1470" s="41"/>
      <c r="I1470" s="244"/>
      <c r="J1470" s="41"/>
      <c r="K1470" s="41"/>
      <c r="L1470" s="45"/>
      <c r="M1470" s="245"/>
      <c r="N1470" s="246"/>
      <c r="O1470" s="92"/>
      <c r="P1470" s="92"/>
      <c r="Q1470" s="92"/>
      <c r="R1470" s="92"/>
      <c r="S1470" s="92"/>
      <c r="T1470" s="93"/>
      <c r="U1470" s="39"/>
      <c r="V1470" s="39"/>
      <c r="W1470" s="39"/>
      <c r="X1470" s="39"/>
      <c r="Y1470" s="39"/>
      <c r="Z1470" s="39"/>
      <c r="AA1470" s="39"/>
      <c r="AB1470" s="39"/>
      <c r="AC1470" s="39"/>
      <c r="AD1470" s="39"/>
      <c r="AE1470" s="39"/>
      <c r="AT1470" s="18" t="s">
        <v>359</v>
      </c>
      <c r="AU1470" s="18" t="s">
        <v>86</v>
      </c>
    </row>
    <row r="1471" s="15" customFormat="1">
      <c r="A1471" s="15"/>
      <c r="B1471" s="269"/>
      <c r="C1471" s="270"/>
      <c r="D1471" s="242" t="s">
        <v>361</v>
      </c>
      <c r="E1471" s="271" t="s">
        <v>1</v>
      </c>
      <c r="F1471" s="272" t="s">
        <v>1536</v>
      </c>
      <c r="G1471" s="270"/>
      <c r="H1471" s="271" t="s">
        <v>1</v>
      </c>
      <c r="I1471" s="273"/>
      <c r="J1471" s="270"/>
      <c r="K1471" s="270"/>
      <c r="L1471" s="274"/>
      <c r="M1471" s="275"/>
      <c r="N1471" s="276"/>
      <c r="O1471" s="276"/>
      <c r="P1471" s="276"/>
      <c r="Q1471" s="276"/>
      <c r="R1471" s="276"/>
      <c r="S1471" s="276"/>
      <c r="T1471" s="277"/>
      <c r="U1471" s="15"/>
      <c r="V1471" s="15"/>
      <c r="W1471" s="15"/>
      <c r="X1471" s="15"/>
      <c r="Y1471" s="15"/>
      <c r="Z1471" s="15"/>
      <c r="AA1471" s="15"/>
      <c r="AB1471" s="15"/>
      <c r="AC1471" s="15"/>
      <c r="AD1471" s="15"/>
      <c r="AE1471" s="15"/>
      <c r="AT1471" s="278" t="s">
        <v>361</v>
      </c>
      <c r="AU1471" s="278" t="s">
        <v>86</v>
      </c>
      <c r="AV1471" s="15" t="s">
        <v>84</v>
      </c>
      <c r="AW1471" s="15" t="s">
        <v>32</v>
      </c>
      <c r="AX1471" s="15" t="s">
        <v>76</v>
      </c>
      <c r="AY1471" s="278" t="s">
        <v>350</v>
      </c>
    </row>
    <row r="1472" s="13" customFormat="1">
      <c r="A1472" s="13"/>
      <c r="B1472" s="247"/>
      <c r="C1472" s="248"/>
      <c r="D1472" s="242" t="s">
        <v>361</v>
      </c>
      <c r="E1472" s="249" t="s">
        <v>1</v>
      </c>
      <c r="F1472" s="250" t="s">
        <v>2758</v>
      </c>
      <c r="G1472" s="248"/>
      <c r="H1472" s="251">
        <v>1323.3</v>
      </c>
      <c r="I1472" s="252"/>
      <c r="J1472" s="248"/>
      <c r="K1472" s="248"/>
      <c r="L1472" s="253"/>
      <c r="M1472" s="254"/>
      <c r="N1472" s="255"/>
      <c r="O1472" s="255"/>
      <c r="P1472" s="255"/>
      <c r="Q1472" s="255"/>
      <c r="R1472" s="255"/>
      <c r="S1472" s="255"/>
      <c r="T1472" s="256"/>
      <c r="U1472" s="13"/>
      <c r="V1472" s="13"/>
      <c r="W1472" s="13"/>
      <c r="X1472" s="13"/>
      <c r="Y1472" s="13"/>
      <c r="Z1472" s="13"/>
      <c r="AA1472" s="13"/>
      <c r="AB1472" s="13"/>
      <c r="AC1472" s="13"/>
      <c r="AD1472" s="13"/>
      <c r="AE1472" s="13"/>
      <c r="AT1472" s="257" t="s">
        <v>361</v>
      </c>
      <c r="AU1472" s="257" t="s">
        <v>86</v>
      </c>
      <c r="AV1472" s="13" t="s">
        <v>86</v>
      </c>
      <c r="AW1472" s="13" t="s">
        <v>32</v>
      </c>
      <c r="AX1472" s="13" t="s">
        <v>76</v>
      </c>
      <c r="AY1472" s="257" t="s">
        <v>350</v>
      </c>
    </row>
    <row r="1473" s="13" customFormat="1">
      <c r="A1473" s="13"/>
      <c r="B1473" s="247"/>
      <c r="C1473" s="248"/>
      <c r="D1473" s="242" t="s">
        <v>361</v>
      </c>
      <c r="E1473" s="249" t="s">
        <v>1</v>
      </c>
      <c r="F1473" s="250" t="s">
        <v>2759</v>
      </c>
      <c r="G1473" s="248"/>
      <c r="H1473" s="251">
        <v>85</v>
      </c>
      <c r="I1473" s="252"/>
      <c r="J1473" s="248"/>
      <c r="K1473" s="248"/>
      <c r="L1473" s="253"/>
      <c r="M1473" s="254"/>
      <c r="N1473" s="255"/>
      <c r="O1473" s="255"/>
      <c r="P1473" s="255"/>
      <c r="Q1473" s="255"/>
      <c r="R1473" s="255"/>
      <c r="S1473" s="255"/>
      <c r="T1473" s="256"/>
      <c r="U1473" s="13"/>
      <c r="V1473" s="13"/>
      <c r="W1473" s="13"/>
      <c r="X1473" s="13"/>
      <c r="Y1473" s="13"/>
      <c r="Z1473" s="13"/>
      <c r="AA1473" s="13"/>
      <c r="AB1473" s="13"/>
      <c r="AC1473" s="13"/>
      <c r="AD1473" s="13"/>
      <c r="AE1473" s="13"/>
      <c r="AT1473" s="257" t="s">
        <v>361</v>
      </c>
      <c r="AU1473" s="257" t="s">
        <v>86</v>
      </c>
      <c r="AV1473" s="13" t="s">
        <v>86</v>
      </c>
      <c r="AW1473" s="13" t="s">
        <v>32</v>
      </c>
      <c r="AX1473" s="13" t="s">
        <v>76</v>
      </c>
      <c r="AY1473" s="257" t="s">
        <v>350</v>
      </c>
    </row>
    <row r="1474" s="13" customFormat="1">
      <c r="A1474" s="13"/>
      <c r="B1474" s="247"/>
      <c r="C1474" s="248"/>
      <c r="D1474" s="242" t="s">
        <v>361</v>
      </c>
      <c r="E1474" s="249" t="s">
        <v>1</v>
      </c>
      <c r="F1474" s="250" t="s">
        <v>2760</v>
      </c>
      <c r="G1474" s="248"/>
      <c r="H1474" s="251">
        <v>86.400000000000006</v>
      </c>
      <c r="I1474" s="252"/>
      <c r="J1474" s="248"/>
      <c r="K1474" s="248"/>
      <c r="L1474" s="253"/>
      <c r="M1474" s="254"/>
      <c r="N1474" s="255"/>
      <c r="O1474" s="255"/>
      <c r="P1474" s="255"/>
      <c r="Q1474" s="255"/>
      <c r="R1474" s="255"/>
      <c r="S1474" s="255"/>
      <c r="T1474" s="256"/>
      <c r="U1474" s="13"/>
      <c r="V1474" s="13"/>
      <c r="W1474" s="13"/>
      <c r="X1474" s="13"/>
      <c r="Y1474" s="13"/>
      <c r="Z1474" s="13"/>
      <c r="AA1474" s="13"/>
      <c r="AB1474" s="13"/>
      <c r="AC1474" s="13"/>
      <c r="AD1474" s="13"/>
      <c r="AE1474" s="13"/>
      <c r="AT1474" s="257" t="s">
        <v>361</v>
      </c>
      <c r="AU1474" s="257" t="s">
        <v>86</v>
      </c>
      <c r="AV1474" s="13" t="s">
        <v>86</v>
      </c>
      <c r="AW1474" s="13" t="s">
        <v>32</v>
      </c>
      <c r="AX1474" s="13" t="s">
        <v>76</v>
      </c>
      <c r="AY1474" s="257" t="s">
        <v>350</v>
      </c>
    </row>
    <row r="1475" s="13" customFormat="1">
      <c r="A1475" s="13"/>
      <c r="B1475" s="247"/>
      <c r="C1475" s="248"/>
      <c r="D1475" s="242" t="s">
        <v>361</v>
      </c>
      <c r="E1475" s="249" t="s">
        <v>1</v>
      </c>
      <c r="F1475" s="250" t="s">
        <v>2761</v>
      </c>
      <c r="G1475" s="248"/>
      <c r="H1475" s="251">
        <v>43.200000000000003</v>
      </c>
      <c r="I1475" s="252"/>
      <c r="J1475" s="248"/>
      <c r="K1475" s="248"/>
      <c r="L1475" s="253"/>
      <c r="M1475" s="254"/>
      <c r="N1475" s="255"/>
      <c r="O1475" s="255"/>
      <c r="P1475" s="255"/>
      <c r="Q1475" s="255"/>
      <c r="R1475" s="255"/>
      <c r="S1475" s="255"/>
      <c r="T1475" s="256"/>
      <c r="U1475" s="13"/>
      <c r="V1475" s="13"/>
      <c r="W1475" s="13"/>
      <c r="X1475" s="13"/>
      <c r="Y1475" s="13"/>
      <c r="Z1475" s="13"/>
      <c r="AA1475" s="13"/>
      <c r="AB1475" s="13"/>
      <c r="AC1475" s="13"/>
      <c r="AD1475" s="13"/>
      <c r="AE1475" s="13"/>
      <c r="AT1475" s="257" t="s">
        <v>361</v>
      </c>
      <c r="AU1475" s="257" t="s">
        <v>86</v>
      </c>
      <c r="AV1475" s="13" t="s">
        <v>86</v>
      </c>
      <c r="AW1475" s="13" t="s">
        <v>32</v>
      </c>
      <c r="AX1475" s="13" t="s">
        <v>76</v>
      </c>
      <c r="AY1475" s="257" t="s">
        <v>350</v>
      </c>
    </row>
    <row r="1476" s="13" customFormat="1">
      <c r="A1476" s="13"/>
      <c r="B1476" s="247"/>
      <c r="C1476" s="248"/>
      <c r="D1476" s="242" t="s">
        <v>361</v>
      </c>
      <c r="E1476" s="249" t="s">
        <v>1</v>
      </c>
      <c r="F1476" s="250" t="s">
        <v>2762</v>
      </c>
      <c r="G1476" s="248"/>
      <c r="H1476" s="251">
        <v>10.6</v>
      </c>
      <c r="I1476" s="252"/>
      <c r="J1476" s="248"/>
      <c r="K1476" s="248"/>
      <c r="L1476" s="253"/>
      <c r="M1476" s="254"/>
      <c r="N1476" s="255"/>
      <c r="O1476" s="255"/>
      <c r="P1476" s="255"/>
      <c r="Q1476" s="255"/>
      <c r="R1476" s="255"/>
      <c r="S1476" s="255"/>
      <c r="T1476" s="256"/>
      <c r="U1476" s="13"/>
      <c r="V1476" s="13"/>
      <c r="W1476" s="13"/>
      <c r="X1476" s="13"/>
      <c r="Y1476" s="13"/>
      <c r="Z1476" s="13"/>
      <c r="AA1476" s="13"/>
      <c r="AB1476" s="13"/>
      <c r="AC1476" s="13"/>
      <c r="AD1476" s="13"/>
      <c r="AE1476" s="13"/>
      <c r="AT1476" s="257" t="s">
        <v>361</v>
      </c>
      <c r="AU1476" s="257" t="s">
        <v>86</v>
      </c>
      <c r="AV1476" s="13" t="s">
        <v>86</v>
      </c>
      <c r="AW1476" s="13" t="s">
        <v>32</v>
      </c>
      <c r="AX1476" s="13" t="s">
        <v>76</v>
      </c>
      <c r="AY1476" s="257" t="s">
        <v>350</v>
      </c>
    </row>
    <row r="1477" s="15" customFormat="1">
      <c r="A1477" s="15"/>
      <c r="B1477" s="269"/>
      <c r="C1477" s="270"/>
      <c r="D1477" s="242" t="s">
        <v>361</v>
      </c>
      <c r="E1477" s="271" t="s">
        <v>1</v>
      </c>
      <c r="F1477" s="272" t="s">
        <v>1524</v>
      </c>
      <c r="G1477" s="270"/>
      <c r="H1477" s="271" t="s">
        <v>1</v>
      </c>
      <c r="I1477" s="273"/>
      <c r="J1477" s="270"/>
      <c r="K1477" s="270"/>
      <c r="L1477" s="274"/>
      <c r="M1477" s="275"/>
      <c r="N1477" s="276"/>
      <c r="O1477" s="276"/>
      <c r="P1477" s="276"/>
      <c r="Q1477" s="276"/>
      <c r="R1477" s="276"/>
      <c r="S1477" s="276"/>
      <c r="T1477" s="277"/>
      <c r="U1477" s="15"/>
      <c r="V1477" s="15"/>
      <c r="W1477" s="15"/>
      <c r="X1477" s="15"/>
      <c r="Y1477" s="15"/>
      <c r="Z1477" s="15"/>
      <c r="AA1477" s="15"/>
      <c r="AB1477" s="15"/>
      <c r="AC1477" s="15"/>
      <c r="AD1477" s="15"/>
      <c r="AE1477" s="15"/>
      <c r="AT1477" s="278" t="s">
        <v>361</v>
      </c>
      <c r="AU1477" s="278" t="s">
        <v>86</v>
      </c>
      <c r="AV1477" s="15" t="s">
        <v>84</v>
      </c>
      <c r="AW1477" s="15" t="s">
        <v>32</v>
      </c>
      <c r="AX1477" s="15" t="s">
        <v>76</v>
      </c>
      <c r="AY1477" s="278" t="s">
        <v>350</v>
      </c>
    </row>
    <row r="1478" s="13" customFormat="1">
      <c r="A1478" s="13"/>
      <c r="B1478" s="247"/>
      <c r="C1478" s="248"/>
      <c r="D1478" s="242" t="s">
        <v>361</v>
      </c>
      <c r="E1478" s="249" t="s">
        <v>1</v>
      </c>
      <c r="F1478" s="250" t="s">
        <v>2763</v>
      </c>
      <c r="G1478" s="248"/>
      <c r="H1478" s="251">
        <v>35.600000000000001</v>
      </c>
      <c r="I1478" s="252"/>
      <c r="J1478" s="248"/>
      <c r="K1478" s="248"/>
      <c r="L1478" s="253"/>
      <c r="M1478" s="254"/>
      <c r="N1478" s="255"/>
      <c r="O1478" s="255"/>
      <c r="P1478" s="255"/>
      <c r="Q1478" s="255"/>
      <c r="R1478" s="255"/>
      <c r="S1478" s="255"/>
      <c r="T1478" s="256"/>
      <c r="U1478" s="13"/>
      <c r="V1478" s="13"/>
      <c r="W1478" s="13"/>
      <c r="X1478" s="13"/>
      <c r="Y1478" s="13"/>
      <c r="Z1478" s="13"/>
      <c r="AA1478" s="13"/>
      <c r="AB1478" s="13"/>
      <c r="AC1478" s="13"/>
      <c r="AD1478" s="13"/>
      <c r="AE1478" s="13"/>
      <c r="AT1478" s="257" t="s">
        <v>361</v>
      </c>
      <c r="AU1478" s="257" t="s">
        <v>86</v>
      </c>
      <c r="AV1478" s="13" t="s">
        <v>86</v>
      </c>
      <c r="AW1478" s="13" t="s">
        <v>32</v>
      </c>
      <c r="AX1478" s="13" t="s">
        <v>76</v>
      </c>
      <c r="AY1478" s="257" t="s">
        <v>350</v>
      </c>
    </row>
    <row r="1479" s="13" customFormat="1">
      <c r="A1479" s="13"/>
      <c r="B1479" s="247"/>
      <c r="C1479" s="248"/>
      <c r="D1479" s="242" t="s">
        <v>361</v>
      </c>
      <c r="E1479" s="249" t="s">
        <v>1</v>
      </c>
      <c r="F1479" s="250" t="s">
        <v>2764</v>
      </c>
      <c r="G1479" s="248"/>
      <c r="H1479" s="251">
        <v>35.600000000000001</v>
      </c>
      <c r="I1479" s="252"/>
      <c r="J1479" s="248"/>
      <c r="K1479" s="248"/>
      <c r="L1479" s="253"/>
      <c r="M1479" s="254"/>
      <c r="N1479" s="255"/>
      <c r="O1479" s="255"/>
      <c r="P1479" s="255"/>
      <c r="Q1479" s="255"/>
      <c r="R1479" s="255"/>
      <c r="S1479" s="255"/>
      <c r="T1479" s="256"/>
      <c r="U1479" s="13"/>
      <c r="V1479" s="13"/>
      <c r="W1479" s="13"/>
      <c r="X1479" s="13"/>
      <c r="Y1479" s="13"/>
      <c r="Z1479" s="13"/>
      <c r="AA1479" s="13"/>
      <c r="AB1479" s="13"/>
      <c r="AC1479" s="13"/>
      <c r="AD1479" s="13"/>
      <c r="AE1479" s="13"/>
      <c r="AT1479" s="257" t="s">
        <v>361</v>
      </c>
      <c r="AU1479" s="257" t="s">
        <v>86</v>
      </c>
      <c r="AV1479" s="13" t="s">
        <v>86</v>
      </c>
      <c r="AW1479" s="13" t="s">
        <v>32</v>
      </c>
      <c r="AX1479" s="13" t="s">
        <v>76</v>
      </c>
      <c r="AY1479" s="257" t="s">
        <v>350</v>
      </c>
    </row>
    <row r="1480" s="13" customFormat="1">
      <c r="A1480" s="13"/>
      <c r="B1480" s="247"/>
      <c r="C1480" s="248"/>
      <c r="D1480" s="242" t="s">
        <v>361</v>
      </c>
      <c r="E1480" s="249" t="s">
        <v>1</v>
      </c>
      <c r="F1480" s="250" t="s">
        <v>2765</v>
      </c>
      <c r="G1480" s="248"/>
      <c r="H1480" s="251">
        <v>24</v>
      </c>
      <c r="I1480" s="252"/>
      <c r="J1480" s="248"/>
      <c r="K1480" s="248"/>
      <c r="L1480" s="253"/>
      <c r="M1480" s="254"/>
      <c r="N1480" s="255"/>
      <c r="O1480" s="255"/>
      <c r="P1480" s="255"/>
      <c r="Q1480" s="255"/>
      <c r="R1480" s="255"/>
      <c r="S1480" s="255"/>
      <c r="T1480" s="256"/>
      <c r="U1480" s="13"/>
      <c r="V1480" s="13"/>
      <c r="W1480" s="13"/>
      <c r="X1480" s="13"/>
      <c r="Y1480" s="13"/>
      <c r="Z1480" s="13"/>
      <c r="AA1480" s="13"/>
      <c r="AB1480" s="13"/>
      <c r="AC1480" s="13"/>
      <c r="AD1480" s="13"/>
      <c r="AE1480" s="13"/>
      <c r="AT1480" s="257" t="s">
        <v>361</v>
      </c>
      <c r="AU1480" s="257" t="s">
        <v>86</v>
      </c>
      <c r="AV1480" s="13" t="s">
        <v>86</v>
      </c>
      <c r="AW1480" s="13" t="s">
        <v>32</v>
      </c>
      <c r="AX1480" s="13" t="s">
        <v>76</v>
      </c>
      <c r="AY1480" s="257" t="s">
        <v>350</v>
      </c>
    </row>
    <row r="1481" s="13" customFormat="1">
      <c r="A1481" s="13"/>
      <c r="B1481" s="247"/>
      <c r="C1481" s="248"/>
      <c r="D1481" s="242" t="s">
        <v>361</v>
      </c>
      <c r="E1481" s="249" t="s">
        <v>1</v>
      </c>
      <c r="F1481" s="250" t="s">
        <v>2766</v>
      </c>
      <c r="G1481" s="248"/>
      <c r="H1481" s="251">
        <v>22.399999999999999</v>
      </c>
      <c r="I1481" s="252"/>
      <c r="J1481" s="248"/>
      <c r="K1481" s="248"/>
      <c r="L1481" s="253"/>
      <c r="M1481" s="254"/>
      <c r="N1481" s="255"/>
      <c r="O1481" s="255"/>
      <c r="P1481" s="255"/>
      <c r="Q1481" s="255"/>
      <c r="R1481" s="255"/>
      <c r="S1481" s="255"/>
      <c r="T1481" s="256"/>
      <c r="U1481" s="13"/>
      <c r="V1481" s="13"/>
      <c r="W1481" s="13"/>
      <c r="X1481" s="13"/>
      <c r="Y1481" s="13"/>
      <c r="Z1481" s="13"/>
      <c r="AA1481" s="13"/>
      <c r="AB1481" s="13"/>
      <c r="AC1481" s="13"/>
      <c r="AD1481" s="13"/>
      <c r="AE1481" s="13"/>
      <c r="AT1481" s="257" t="s">
        <v>361</v>
      </c>
      <c r="AU1481" s="257" t="s">
        <v>86</v>
      </c>
      <c r="AV1481" s="13" t="s">
        <v>86</v>
      </c>
      <c r="AW1481" s="13" t="s">
        <v>32</v>
      </c>
      <c r="AX1481" s="13" t="s">
        <v>76</v>
      </c>
      <c r="AY1481" s="257" t="s">
        <v>350</v>
      </c>
    </row>
    <row r="1482" s="13" customFormat="1">
      <c r="A1482" s="13"/>
      <c r="B1482" s="247"/>
      <c r="C1482" s="248"/>
      <c r="D1482" s="242" t="s">
        <v>361</v>
      </c>
      <c r="E1482" s="249" t="s">
        <v>1</v>
      </c>
      <c r="F1482" s="250" t="s">
        <v>2767</v>
      </c>
      <c r="G1482" s="248"/>
      <c r="H1482" s="251">
        <v>94.400000000000006</v>
      </c>
      <c r="I1482" s="252"/>
      <c r="J1482" s="248"/>
      <c r="K1482" s="248"/>
      <c r="L1482" s="253"/>
      <c r="M1482" s="254"/>
      <c r="N1482" s="255"/>
      <c r="O1482" s="255"/>
      <c r="P1482" s="255"/>
      <c r="Q1482" s="255"/>
      <c r="R1482" s="255"/>
      <c r="S1482" s="255"/>
      <c r="T1482" s="256"/>
      <c r="U1482" s="13"/>
      <c r="V1482" s="13"/>
      <c r="W1482" s="13"/>
      <c r="X1482" s="13"/>
      <c r="Y1482" s="13"/>
      <c r="Z1482" s="13"/>
      <c r="AA1482" s="13"/>
      <c r="AB1482" s="13"/>
      <c r="AC1482" s="13"/>
      <c r="AD1482" s="13"/>
      <c r="AE1482" s="13"/>
      <c r="AT1482" s="257" t="s">
        <v>361</v>
      </c>
      <c r="AU1482" s="257" t="s">
        <v>86</v>
      </c>
      <c r="AV1482" s="13" t="s">
        <v>86</v>
      </c>
      <c r="AW1482" s="13" t="s">
        <v>32</v>
      </c>
      <c r="AX1482" s="13" t="s">
        <v>76</v>
      </c>
      <c r="AY1482" s="257" t="s">
        <v>350</v>
      </c>
    </row>
    <row r="1483" s="13" customFormat="1">
      <c r="A1483" s="13"/>
      <c r="B1483" s="247"/>
      <c r="C1483" s="248"/>
      <c r="D1483" s="242" t="s">
        <v>361</v>
      </c>
      <c r="E1483" s="249" t="s">
        <v>1</v>
      </c>
      <c r="F1483" s="250" t="s">
        <v>2768</v>
      </c>
      <c r="G1483" s="248"/>
      <c r="H1483" s="251">
        <v>113.40000000000001</v>
      </c>
      <c r="I1483" s="252"/>
      <c r="J1483" s="248"/>
      <c r="K1483" s="248"/>
      <c r="L1483" s="253"/>
      <c r="M1483" s="254"/>
      <c r="N1483" s="255"/>
      <c r="O1483" s="255"/>
      <c r="P1483" s="255"/>
      <c r="Q1483" s="255"/>
      <c r="R1483" s="255"/>
      <c r="S1483" s="255"/>
      <c r="T1483" s="256"/>
      <c r="U1483" s="13"/>
      <c r="V1483" s="13"/>
      <c r="W1483" s="13"/>
      <c r="X1483" s="13"/>
      <c r="Y1483" s="13"/>
      <c r="Z1483" s="13"/>
      <c r="AA1483" s="13"/>
      <c r="AB1483" s="13"/>
      <c r="AC1483" s="13"/>
      <c r="AD1483" s="13"/>
      <c r="AE1483" s="13"/>
      <c r="AT1483" s="257" t="s">
        <v>361</v>
      </c>
      <c r="AU1483" s="257" t="s">
        <v>86</v>
      </c>
      <c r="AV1483" s="13" t="s">
        <v>86</v>
      </c>
      <c r="AW1483" s="13" t="s">
        <v>32</v>
      </c>
      <c r="AX1483" s="13" t="s">
        <v>76</v>
      </c>
      <c r="AY1483" s="257" t="s">
        <v>350</v>
      </c>
    </row>
    <row r="1484" s="14" customFormat="1">
      <c r="A1484" s="14"/>
      <c r="B1484" s="258"/>
      <c r="C1484" s="259"/>
      <c r="D1484" s="242" t="s">
        <v>361</v>
      </c>
      <c r="E1484" s="260" t="s">
        <v>1</v>
      </c>
      <c r="F1484" s="261" t="s">
        <v>364</v>
      </c>
      <c r="G1484" s="259"/>
      <c r="H1484" s="262">
        <v>1873.9000000000001</v>
      </c>
      <c r="I1484" s="263"/>
      <c r="J1484" s="259"/>
      <c r="K1484" s="259"/>
      <c r="L1484" s="264"/>
      <c r="M1484" s="265"/>
      <c r="N1484" s="266"/>
      <c r="O1484" s="266"/>
      <c r="P1484" s="266"/>
      <c r="Q1484" s="266"/>
      <c r="R1484" s="266"/>
      <c r="S1484" s="266"/>
      <c r="T1484" s="267"/>
      <c r="U1484" s="14"/>
      <c r="V1484" s="14"/>
      <c r="W1484" s="14"/>
      <c r="X1484" s="14"/>
      <c r="Y1484" s="14"/>
      <c r="Z1484" s="14"/>
      <c r="AA1484" s="14"/>
      <c r="AB1484" s="14"/>
      <c r="AC1484" s="14"/>
      <c r="AD1484" s="14"/>
      <c r="AE1484" s="14"/>
      <c r="AT1484" s="268" t="s">
        <v>361</v>
      </c>
      <c r="AU1484" s="268" t="s">
        <v>86</v>
      </c>
      <c r="AV1484" s="14" t="s">
        <v>357</v>
      </c>
      <c r="AW1484" s="14" t="s">
        <v>32</v>
      </c>
      <c r="AX1484" s="14" t="s">
        <v>84</v>
      </c>
      <c r="AY1484" s="268" t="s">
        <v>350</v>
      </c>
    </row>
    <row r="1485" s="2" customFormat="1" ht="21.75" customHeight="1">
      <c r="A1485" s="39"/>
      <c r="B1485" s="40"/>
      <c r="C1485" s="295" t="s">
        <v>2769</v>
      </c>
      <c r="D1485" s="295" t="s">
        <v>1347</v>
      </c>
      <c r="E1485" s="296" t="s">
        <v>2770</v>
      </c>
      <c r="F1485" s="297" t="s">
        <v>2771</v>
      </c>
      <c r="G1485" s="298" t="s">
        <v>374</v>
      </c>
      <c r="H1485" s="299">
        <v>14.647</v>
      </c>
      <c r="I1485" s="300"/>
      <c r="J1485" s="301">
        <f>ROUND(I1485*H1485,2)</f>
        <v>0</v>
      </c>
      <c r="K1485" s="297" t="s">
        <v>356</v>
      </c>
      <c r="L1485" s="302"/>
      <c r="M1485" s="303" t="s">
        <v>1</v>
      </c>
      <c r="N1485" s="304" t="s">
        <v>41</v>
      </c>
      <c r="O1485" s="92"/>
      <c r="P1485" s="238">
        <f>O1485*H1485</f>
        <v>0</v>
      </c>
      <c r="Q1485" s="238">
        <v>0.55000000000000004</v>
      </c>
      <c r="R1485" s="238">
        <f>Q1485*H1485</f>
        <v>8.0558500000000013</v>
      </c>
      <c r="S1485" s="238">
        <v>0</v>
      </c>
      <c r="T1485" s="239">
        <f>S1485*H1485</f>
        <v>0</v>
      </c>
      <c r="U1485" s="39"/>
      <c r="V1485" s="39"/>
      <c r="W1485" s="39"/>
      <c r="X1485" s="39"/>
      <c r="Y1485" s="39"/>
      <c r="Z1485" s="39"/>
      <c r="AA1485" s="39"/>
      <c r="AB1485" s="39"/>
      <c r="AC1485" s="39"/>
      <c r="AD1485" s="39"/>
      <c r="AE1485" s="39"/>
      <c r="AR1485" s="240" t="s">
        <v>695</v>
      </c>
      <c r="AT1485" s="240" t="s">
        <v>1347</v>
      </c>
      <c r="AU1485" s="240" t="s">
        <v>86</v>
      </c>
      <c r="AY1485" s="18" t="s">
        <v>350</v>
      </c>
      <c r="BE1485" s="241">
        <f>IF(N1485="základní",J1485,0)</f>
        <v>0</v>
      </c>
      <c r="BF1485" s="241">
        <f>IF(N1485="snížená",J1485,0)</f>
        <v>0</v>
      </c>
      <c r="BG1485" s="241">
        <f>IF(N1485="zákl. přenesená",J1485,0)</f>
        <v>0</v>
      </c>
      <c r="BH1485" s="241">
        <f>IF(N1485="sníž. přenesená",J1485,0)</f>
        <v>0</v>
      </c>
      <c r="BI1485" s="241">
        <f>IF(N1485="nulová",J1485,0)</f>
        <v>0</v>
      </c>
      <c r="BJ1485" s="18" t="s">
        <v>84</v>
      </c>
      <c r="BK1485" s="241">
        <f>ROUND(I1485*H1485,2)</f>
        <v>0</v>
      </c>
      <c r="BL1485" s="18" t="s">
        <v>530</v>
      </c>
      <c r="BM1485" s="240" t="s">
        <v>2772</v>
      </c>
    </row>
    <row r="1486" s="2" customFormat="1">
      <c r="A1486" s="39"/>
      <c r="B1486" s="40"/>
      <c r="C1486" s="41"/>
      <c r="D1486" s="242" t="s">
        <v>359</v>
      </c>
      <c r="E1486" s="41"/>
      <c r="F1486" s="243" t="s">
        <v>2771</v>
      </c>
      <c r="G1486" s="41"/>
      <c r="H1486" s="41"/>
      <c r="I1486" s="244"/>
      <c r="J1486" s="41"/>
      <c r="K1486" s="41"/>
      <c r="L1486" s="45"/>
      <c r="M1486" s="245"/>
      <c r="N1486" s="246"/>
      <c r="O1486" s="92"/>
      <c r="P1486" s="92"/>
      <c r="Q1486" s="92"/>
      <c r="R1486" s="92"/>
      <c r="S1486" s="92"/>
      <c r="T1486" s="93"/>
      <c r="U1486" s="39"/>
      <c r="V1486" s="39"/>
      <c r="W1486" s="39"/>
      <c r="X1486" s="39"/>
      <c r="Y1486" s="39"/>
      <c r="Z1486" s="39"/>
      <c r="AA1486" s="39"/>
      <c r="AB1486" s="39"/>
      <c r="AC1486" s="39"/>
      <c r="AD1486" s="39"/>
      <c r="AE1486" s="39"/>
      <c r="AT1486" s="18" t="s">
        <v>359</v>
      </c>
      <c r="AU1486" s="18" t="s">
        <v>86</v>
      </c>
    </row>
    <row r="1487" s="15" customFormat="1">
      <c r="A1487" s="15"/>
      <c r="B1487" s="269"/>
      <c r="C1487" s="270"/>
      <c r="D1487" s="242" t="s">
        <v>361</v>
      </c>
      <c r="E1487" s="271" t="s">
        <v>1</v>
      </c>
      <c r="F1487" s="272" t="s">
        <v>1536</v>
      </c>
      <c r="G1487" s="270"/>
      <c r="H1487" s="271" t="s">
        <v>1</v>
      </c>
      <c r="I1487" s="273"/>
      <c r="J1487" s="270"/>
      <c r="K1487" s="270"/>
      <c r="L1487" s="274"/>
      <c r="M1487" s="275"/>
      <c r="N1487" s="276"/>
      <c r="O1487" s="276"/>
      <c r="P1487" s="276"/>
      <c r="Q1487" s="276"/>
      <c r="R1487" s="276"/>
      <c r="S1487" s="276"/>
      <c r="T1487" s="277"/>
      <c r="U1487" s="15"/>
      <c r="V1487" s="15"/>
      <c r="W1487" s="15"/>
      <c r="X1487" s="15"/>
      <c r="Y1487" s="15"/>
      <c r="Z1487" s="15"/>
      <c r="AA1487" s="15"/>
      <c r="AB1487" s="15"/>
      <c r="AC1487" s="15"/>
      <c r="AD1487" s="15"/>
      <c r="AE1487" s="15"/>
      <c r="AT1487" s="278" t="s">
        <v>361</v>
      </c>
      <c r="AU1487" s="278" t="s">
        <v>86</v>
      </c>
      <c r="AV1487" s="15" t="s">
        <v>84</v>
      </c>
      <c r="AW1487" s="15" t="s">
        <v>32</v>
      </c>
      <c r="AX1487" s="15" t="s">
        <v>76</v>
      </c>
      <c r="AY1487" s="278" t="s">
        <v>350</v>
      </c>
    </row>
    <row r="1488" s="13" customFormat="1">
      <c r="A1488" s="13"/>
      <c r="B1488" s="247"/>
      <c r="C1488" s="248"/>
      <c r="D1488" s="242" t="s">
        <v>361</v>
      </c>
      <c r="E1488" s="249" t="s">
        <v>1</v>
      </c>
      <c r="F1488" s="250" t="s">
        <v>2773</v>
      </c>
      <c r="G1488" s="248"/>
      <c r="H1488" s="251">
        <v>2.8149999999999999</v>
      </c>
      <c r="I1488" s="252"/>
      <c r="J1488" s="248"/>
      <c r="K1488" s="248"/>
      <c r="L1488" s="253"/>
      <c r="M1488" s="254"/>
      <c r="N1488" s="255"/>
      <c r="O1488" s="255"/>
      <c r="P1488" s="255"/>
      <c r="Q1488" s="255"/>
      <c r="R1488" s="255"/>
      <c r="S1488" s="255"/>
      <c r="T1488" s="256"/>
      <c r="U1488" s="13"/>
      <c r="V1488" s="13"/>
      <c r="W1488" s="13"/>
      <c r="X1488" s="13"/>
      <c r="Y1488" s="13"/>
      <c r="Z1488" s="13"/>
      <c r="AA1488" s="13"/>
      <c r="AB1488" s="13"/>
      <c r="AC1488" s="13"/>
      <c r="AD1488" s="13"/>
      <c r="AE1488" s="13"/>
      <c r="AT1488" s="257" t="s">
        <v>361</v>
      </c>
      <c r="AU1488" s="257" t="s">
        <v>86</v>
      </c>
      <c r="AV1488" s="13" t="s">
        <v>86</v>
      </c>
      <c r="AW1488" s="13" t="s">
        <v>32</v>
      </c>
      <c r="AX1488" s="13" t="s">
        <v>76</v>
      </c>
      <c r="AY1488" s="257" t="s">
        <v>350</v>
      </c>
    </row>
    <row r="1489" s="13" customFormat="1">
      <c r="A1489" s="13"/>
      <c r="B1489" s="247"/>
      <c r="C1489" s="248"/>
      <c r="D1489" s="242" t="s">
        <v>361</v>
      </c>
      <c r="E1489" s="249" t="s">
        <v>1</v>
      </c>
      <c r="F1489" s="250" t="s">
        <v>2774</v>
      </c>
      <c r="G1489" s="248"/>
      <c r="H1489" s="251">
        <v>2.544</v>
      </c>
      <c r="I1489" s="252"/>
      <c r="J1489" s="248"/>
      <c r="K1489" s="248"/>
      <c r="L1489" s="253"/>
      <c r="M1489" s="254"/>
      <c r="N1489" s="255"/>
      <c r="O1489" s="255"/>
      <c r="P1489" s="255"/>
      <c r="Q1489" s="255"/>
      <c r="R1489" s="255"/>
      <c r="S1489" s="255"/>
      <c r="T1489" s="256"/>
      <c r="U1489" s="13"/>
      <c r="V1489" s="13"/>
      <c r="W1489" s="13"/>
      <c r="X1489" s="13"/>
      <c r="Y1489" s="13"/>
      <c r="Z1489" s="13"/>
      <c r="AA1489" s="13"/>
      <c r="AB1489" s="13"/>
      <c r="AC1489" s="13"/>
      <c r="AD1489" s="13"/>
      <c r="AE1489" s="13"/>
      <c r="AT1489" s="257" t="s">
        <v>361</v>
      </c>
      <c r="AU1489" s="257" t="s">
        <v>86</v>
      </c>
      <c r="AV1489" s="13" t="s">
        <v>86</v>
      </c>
      <c r="AW1489" s="13" t="s">
        <v>32</v>
      </c>
      <c r="AX1489" s="13" t="s">
        <v>76</v>
      </c>
      <c r="AY1489" s="257" t="s">
        <v>350</v>
      </c>
    </row>
    <row r="1490" s="13" customFormat="1">
      <c r="A1490" s="13"/>
      <c r="B1490" s="247"/>
      <c r="C1490" s="248"/>
      <c r="D1490" s="242" t="s">
        <v>361</v>
      </c>
      <c r="E1490" s="249" t="s">
        <v>1</v>
      </c>
      <c r="F1490" s="250" t="s">
        <v>2775</v>
      </c>
      <c r="G1490" s="248"/>
      <c r="H1490" s="251">
        <v>1.272</v>
      </c>
      <c r="I1490" s="252"/>
      <c r="J1490" s="248"/>
      <c r="K1490" s="248"/>
      <c r="L1490" s="253"/>
      <c r="M1490" s="254"/>
      <c r="N1490" s="255"/>
      <c r="O1490" s="255"/>
      <c r="P1490" s="255"/>
      <c r="Q1490" s="255"/>
      <c r="R1490" s="255"/>
      <c r="S1490" s="255"/>
      <c r="T1490" s="256"/>
      <c r="U1490" s="13"/>
      <c r="V1490" s="13"/>
      <c r="W1490" s="13"/>
      <c r="X1490" s="13"/>
      <c r="Y1490" s="13"/>
      <c r="Z1490" s="13"/>
      <c r="AA1490" s="13"/>
      <c r="AB1490" s="13"/>
      <c r="AC1490" s="13"/>
      <c r="AD1490" s="13"/>
      <c r="AE1490" s="13"/>
      <c r="AT1490" s="257" t="s">
        <v>361</v>
      </c>
      <c r="AU1490" s="257" t="s">
        <v>86</v>
      </c>
      <c r="AV1490" s="13" t="s">
        <v>86</v>
      </c>
      <c r="AW1490" s="13" t="s">
        <v>32</v>
      </c>
      <c r="AX1490" s="13" t="s">
        <v>76</v>
      </c>
      <c r="AY1490" s="257" t="s">
        <v>350</v>
      </c>
    </row>
    <row r="1491" s="13" customFormat="1">
      <c r="A1491" s="13"/>
      <c r="B1491" s="247"/>
      <c r="C1491" s="248"/>
      <c r="D1491" s="242" t="s">
        <v>361</v>
      </c>
      <c r="E1491" s="249" t="s">
        <v>1</v>
      </c>
      <c r="F1491" s="250" t="s">
        <v>2776</v>
      </c>
      <c r="G1491" s="248"/>
      <c r="H1491" s="251">
        <v>0.27300000000000002</v>
      </c>
      <c r="I1491" s="252"/>
      <c r="J1491" s="248"/>
      <c r="K1491" s="248"/>
      <c r="L1491" s="253"/>
      <c r="M1491" s="254"/>
      <c r="N1491" s="255"/>
      <c r="O1491" s="255"/>
      <c r="P1491" s="255"/>
      <c r="Q1491" s="255"/>
      <c r="R1491" s="255"/>
      <c r="S1491" s="255"/>
      <c r="T1491" s="256"/>
      <c r="U1491" s="13"/>
      <c r="V1491" s="13"/>
      <c r="W1491" s="13"/>
      <c r="X1491" s="13"/>
      <c r="Y1491" s="13"/>
      <c r="Z1491" s="13"/>
      <c r="AA1491" s="13"/>
      <c r="AB1491" s="13"/>
      <c r="AC1491" s="13"/>
      <c r="AD1491" s="13"/>
      <c r="AE1491" s="13"/>
      <c r="AT1491" s="257" t="s">
        <v>361</v>
      </c>
      <c r="AU1491" s="257" t="s">
        <v>86</v>
      </c>
      <c r="AV1491" s="13" t="s">
        <v>86</v>
      </c>
      <c r="AW1491" s="13" t="s">
        <v>32</v>
      </c>
      <c r="AX1491" s="13" t="s">
        <v>76</v>
      </c>
      <c r="AY1491" s="257" t="s">
        <v>350</v>
      </c>
    </row>
    <row r="1492" s="15" customFormat="1">
      <c r="A1492" s="15"/>
      <c r="B1492" s="269"/>
      <c r="C1492" s="270"/>
      <c r="D1492" s="242" t="s">
        <v>361</v>
      </c>
      <c r="E1492" s="271" t="s">
        <v>1</v>
      </c>
      <c r="F1492" s="272" t="s">
        <v>1524</v>
      </c>
      <c r="G1492" s="270"/>
      <c r="H1492" s="271" t="s">
        <v>1</v>
      </c>
      <c r="I1492" s="273"/>
      <c r="J1492" s="270"/>
      <c r="K1492" s="270"/>
      <c r="L1492" s="274"/>
      <c r="M1492" s="275"/>
      <c r="N1492" s="276"/>
      <c r="O1492" s="276"/>
      <c r="P1492" s="276"/>
      <c r="Q1492" s="276"/>
      <c r="R1492" s="276"/>
      <c r="S1492" s="276"/>
      <c r="T1492" s="277"/>
      <c r="U1492" s="15"/>
      <c r="V1492" s="15"/>
      <c r="W1492" s="15"/>
      <c r="X1492" s="15"/>
      <c r="Y1492" s="15"/>
      <c r="Z1492" s="15"/>
      <c r="AA1492" s="15"/>
      <c r="AB1492" s="15"/>
      <c r="AC1492" s="15"/>
      <c r="AD1492" s="15"/>
      <c r="AE1492" s="15"/>
      <c r="AT1492" s="278" t="s">
        <v>361</v>
      </c>
      <c r="AU1492" s="278" t="s">
        <v>86</v>
      </c>
      <c r="AV1492" s="15" t="s">
        <v>84</v>
      </c>
      <c r="AW1492" s="15" t="s">
        <v>32</v>
      </c>
      <c r="AX1492" s="15" t="s">
        <v>76</v>
      </c>
      <c r="AY1492" s="278" t="s">
        <v>350</v>
      </c>
    </row>
    <row r="1493" s="13" customFormat="1">
      <c r="A1493" s="13"/>
      <c r="B1493" s="247"/>
      <c r="C1493" s="248"/>
      <c r="D1493" s="242" t="s">
        <v>361</v>
      </c>
      <c r="E1493" s="249" t="s">
        <v>1</v>
      </c>
      <c r="F1493" s="250" t="s">
        <v>2777</v>
      </c>
      <c r="G1493" s="248"/>
      <c r="H1493" s="251">
        <v>0.69599999999999995</v>
      </c>
      <c r="I1493" s="252"/>
      <c r="J1493" s="248"/>
      <c r="K1493" s="248"/>
      <c r="L1493" s="253"/>
      <c r="M1493" s="254"/>
      <c r="N1493" s="255"/>
      <c r="O1493" s="255"/>
      <c r="P1493" s="255"/>
      <c r="Q1493" s="255"/>
      <c r="R1493" s="255"/>
      <c r="S1493" s="255"/>
      <c r="T1493" s="256"/>
      <c r="U1493" s="13"/>
      <c r="V1493" s="13"/>
      <c r="W1493" s="13"/>
      <c r="X1493" s="13"/>
      <c r="Y1493" s="13"/>
      <c r="Z1493" s="13"/>
      <c r="AA1493" s="13"/>
      <c r="AB1493" s="13"/>
      <c r="AC1493" s="13"/>
      <c r="AD1493" s="13"/>
      <c r="AE1493" s="13"/>
      <c r="AT1493" s="257" t="s">
        <v>361</v>
      </c>
      <c r="AU1493" s="257" t="s">
        <v>86</v>
      </c>
      <c r="AV1493" s="13" t="s">
        <v>86</v>
      </c>
      <c r="AW1493" s="13" t="s">
        <v>32</v>
      </c>
      <c r="AX1493" s="13" t="s">
        <v>76</v>
      </c>
      <c r="AY1493" s="257" t="s">
        <v>350</v>
      </c>
    </row>
    <row r="1494" s="13" customFormat="1">
      <c r="A1494" s="13"/>
      <c r="B1494" s="247"/>
      <c r="C1494" s="248"/>
      <c r="D1494" s="242" t="s">
        <v>361</v>
      </c>
      <c r="E1494" s="249" t="s">
        <v>1</v>
      </c>
      <c r="F1494" s="250" t="s">
        <v>2778</v>
      </c>
      <c r="G1494" s="248"/>
      <c r="H1494" s="251">
        <v>0.72099999999999997</v>
      </c>
      <c r="I1494" s="252"/>
      <c r="J1494" s="248"/>
      <c r="K1494" s="248"/>
      <c r="L1494" s="253"/>
      <c r="M1494" s="254"/>
      <c r="N1494" s="255"/>
      <c r="O1494" s="255"/>
      <c r="P1494" s="255"/>
      <c r="Q1494" s="255"/>
      <c r="R1494" s="255"/>
      <c r="S1494" s="255"/>
      <c r="T1494" s="256"/>
      <c r="U1494" s="13"/>
      <c r="V1494" s="13"/>
      <c r="W1494" s="13"/>
      <c r="X1494" s="13"/>
      <c r="Y1494" s="13"/>
      <c r="Z1494" s="13"/>
      <c r="AA1494" s="13"/>
      <c r="AB1494" s="13"/>
      <c r="AC1494" s="13"/>
      <c r="AD1494" s="13"/>
      <c r="AE1494" s="13"/>
      <c r="AT1494" s="257" t="s">
        <v>361</v>
      </c>
      <c r="AU1494" s="257" t="s">
        <v>86</v>
      </c>
      <c r="AV1494" s="13" t="s">
        <v>86</v>
      </c>
      <c r="AW1494" s="13" t="s">
        <v>32</v>
      </c>
      <c r="AX1494" s="13" t="s">
        <v>76</v>
      </c>
      <c r="AY1494" s="257" t="s">
        <v>350</v>
      </c>
    </row>
    <row r="1495" s="13" customFormat="1">
      <c r="A1495" s="13"/>
      <c r="B1495" s="247"/>
      <c r="C1495" s="248"/>
      <c r="D1495" s="242" t="s">
        <v>361</v>
      </c>
      <c r="E1495" s="249" t="s">
        <v>1</v>
      </c>
      <c r="F1495" s="250" t="s">
        <v>2779</v>
      </c>
      <c r="G1495" s="248"/>
      <c r="H1495" s="251">
        <v>3.04</v>
      </c>
      <c r="I1495" s="252"/>
      <c r="J1495" s="248"/>
      <c r="K1495" s="248"/>
      <c r="L1495" s="253"/>
      <c r="M1495" s="254"/>
      <c r="N1495" s="255"/>
      <c r="O1495" s="255"/>
      <c r="P1495" s="255"/>
      <c r="Q1495" s="255"/>
      <c r="R1495" s="255"/>
      <c r="S1495" s="255"/>
      <c r="T1495" s="256"/>
      <c r="U1495" s="13"/>
      <c r="V1495" s="13"/>
      <c r="W1495" s="13"/>
      <c r="X1495" s="13"/>
      <c r="Y1495" s="13"/>
      <c r="Z1495" s="13"/>
      <c r="AA1495" s="13"/>
      <c r="AB1495" s="13"/>
      <c r="AC1495" s="13"/>
      <c r="AD1495" s="13"/>
      <c r="AE1495" s="13"/>
      <c r="AT1495" s="257" t="s">
        <v>361</v>
      </c>
      <c r="AU1495" s="257" t="s">
        <v>86</v>
      </c>
      <c r="AV1495" s="13" t="s">
        <v>86</v>
      </c>
      <c r="AW1495" s="13" t="s">
        <v>32</v>
      </c>
      <c r="AX1495" s="13" t="s">
        <v>76</v>
      </c>
      <c r="AY1495" s="257" t="s">
        <v>350</v>
      </c>
    </row>
    <row r="1496" s="13" customFormat="1">
      <c r="A1496" s="13"/>
      <c r="B1496" s="247"/>
      <c r="C1496" s="248"/>
      <c r="D1496" s="242" t="s">
        <v>361</v>
      </c>
      <c r="E1496" s="249" t="s">
        <v>1</v>
      </c>
      <c r="F1496" s="250" t="s">
        <v>2780</v>
      </c>
      <c r="G1496" s="248"/>
      <c r="H1496" s="251">
        <v>3.286</v>
      </c>
      <c r="I1496" s="252"/>
      <c r="J1496" s="248"/>
      <c r="K1496" s="248"/>
      <c r="L1496" s="253"/>
      <c r="M1496" s="254"/>
      <c r="N1496" s="255"/>
      <c r="O1496" s="255"/>
      <c r="P1496" s="255"/>
      <c r="Q1496" s="255"/>
      <c r="R1496" s="255"/>
      <c r="S1496" s="255"/>
      <c r="T1496" s="256"/>
      <c r="U1496" s="13"/>
      <c r="V1496" s="13"/>
      <c r="W1496" s="13"/>
      <c r="X1496" s="13"/>
      <c r="Y1496" s="13"/>
      <c r="Z1496" s="13"/>
      <c r="AA1496" s="13"/>
      <c r="AB1496" s="13"/>
      <c r="AC1496" s="13"/>
      <c r="AD1496" s="13"/>
      <c r="AE1496" s="13"/>
      <c r="AT1496" s="257" t="s">
        <v>361</v>
      </c>
      <c r="AU1496" s="257" t="s">
        <v>86</v>
      </c>
      <c r="AV1496" s="13" t="s">
        <v>86</v>
      </c>
      <c r="AW1496" s="13" t="s">
        <v>32</v>
      </c>
      <c r="AX1496" s="13" t="s">
        <v>76</v>
      </c>
      <c r="AY1496" s="257" t="s">
        <v>350</v>
      </c>
    </row>
    <row r="1497" s="14" customFormat="1">
      <c r="A1497" s="14"/>
      <c r="B1497" s="258"/>
      <c r="C1497" s="259"/>
      <c r="D1497" s="242" t="s">
        <v>361</v>
      </c>
      <c r="E1497" s="260" t="s">
        <v>1272</v>
      </c>
      <c r="F1497" s="261" t="s">
        <v>364</v>
      </c>
      <c r="G1497" s="259"/>
      <c r="H1497" s="262">
        <v>14.647</v>
      </c>
      <c r="I1497" s="263"/>
      <c r="J1497" s="259"/>
      <c r="K1497" s="259"/>
      <c r="L1497" s="264"/>
      <c r="M1497" s="265"/>
      <c r="N1497" s="266"/>
      <c r="O1497" s="266"/>
      <c r="P1497" s="266"/>
      <c r="Q1497" s="266"/>
      <c r="R1497" s="266"/>
      <c r="S1497" s="266"/>
      <c r="T1497" s="267"/>
      <c r="U1497" s="14"/>
      <c r="V1497" s="14"/>
      <c r="W1497" s="14"/>
      <c r="X1497" s="14"/>
      <c r="Y1497" s="14"/>
      <c r="Z1497" s="14"/>
      <c r="AA1497" s="14"/>
      <c r="AB1497" s="14"/>
      <c r="AC1497" s="14"/>
      <c r="AD1497" s="14"/>
      <c r="AE1497" s="14"/>
      <c r="AT1497" s="268" t="s">
        <v>361</v>
      </c>
      <c r="AU1497" s="268" t="s">
        <v>86</v>
      </c>
      <c r="AV1497" s="14" t="s">
        <v>357</v>
      </c>
      <c r="AW1497" s="14" t="s">
        <v>32</v>
      </c>
      <c r="AX1497" s="14" t="s">
        <v>84</v>
      </c>
      <c r="AY1497" s="268" t="s">
        <v>350</v>
      </c>
    </row>
    <row r="1498" s="2" customFormat="1" ht="21.75" customHeight="1">
      <c r="A1498" s="39"/>
      <c r="B1498" s="40"/>
      <c r="C1498" s="295" t="s">
        <v>2781</v>
      </c>
      <c r="D1498" s="295" t="s">
        <v>1347</v>
      </c>
      <c r="E1498" s="296" t="s">
        <v>2782</v>
      </c>
      <c r="F1498" s="297" t="s">
        <v>2783</v>
      </c>
      <c r="G1498" s="298" t="s">
        <v>374</v>
      </c>
      <c r="H1498" s="299">
        <v>41.316000000000002</v>
      </c>
      <c r="I1498" s="300"/>
      <c r="J1498" s="301">
        <f>ROUND(I1498*H1498,2)</f>
        <v>0</v>
      </c>
      <c r="K1498" s="297" t="s">
        <v>356</v>
      </c>
      <c r="L1498" s="302"/>
      <c r="M1498" s="303" t="s">
        <v>1</v>
      </c>
      <c r="N1498" s="304" t="s">
        <v>41</v>
      </c>
      <c r="O1498" s="92"/>
      <c r="P1498" s="238">
        <f>O1498*H1498</f>
        <v>0</v>
      </c>
      <c r="Q1498" s="238">
        <v>0.55000000000000004</v>
      </c>
      <c r="R1498" s="238">
        <f>Q1498*H1498</f>
        <v>22.723800000000004</v>
      </c>
      <c r="S1498" s="238">
        <v>0</v>
      </c>
      <c r="T1498" s="239">
        <f>S1498*H1498</f>
        <v>0</v>
      </c>
      <c r="U1498" s="39"/>
      <c r="V1498" s="39"/>
      <c r="W1498" s="39"/>
      <c r="X1498" s="39"/>
      <c r="Y1498" s="39"/>
      <c r="Z1498" s="39"/>
      <c r="AA1498" s="39"/>
      <c r="AB1498" s="39"/>
      <c r="AC1498" s="39"/>
      <c r="AD1498" s="39"/>
      <c r="AE1498" s="39"/>
      <c r="AR1498" s="240" t="s">
        <v>695</v>
      </c>
      <c r="AT1498" s="240" t="s">
        <v>1347</v>
      </c>
      <c r="AU1498" s="240" t="s">
        <v>86</v>
      </c>
      <c r="AY1498" s="18" t="s">
        <v>350</v>
      </c>
      <c r="BE1498" s="241">
        <f>IF(N1498="základní",J1498,0)</f>
        <v>0</v>
      </c>
      <c r="BF1498" s="241">
        <f>IF(N1498="snížená",J1498,0)</f>
        <v>0</v>
      </c>
      <c r="BG1498" s="241">
        <f>IF(N1498="zákl. přenesená",J1498,0)</f>
        <v>0</v>
      </c>
      <c r="BH1498" s="241">
        <f>IF(N1498="sníž. přenesená",J1498,0)</f>
        <v>0</v>
      </c>
      <c r="BI1498" s="241">
        <f>IF(N1498="nulová",J1498,0)</f>
        <v>0</v>
      </c>
      <c r="BJ1498" s="18" t="s">
        <v>84</v>
      </c>
      <c r="BK1498" s="241">
        <f>ROUND(I1498*H1498,2)</f>
        <v>0</v>
      </c>
      <c r="BL1498" s="18" t="s">
        <v>530</v>
      </c>
      <c r="BM1498" s="240" t="s">
        <v>2784</v>
      </c>
    </row>
    <row r="1499" s="2" customFormat="1">
      <c r="A1499" s="39"/>
      <c r="B1499" s="40"/>
      <c r="C1499" s="41"/>
      <c r="D1499" s="242" t="s">
        <v>359</v>
      </c>
      <c r="E1499" s="41"/>
      <c r="F1499" s="243" t="s">
        <v>2783</v>
      </c>
      <c r="G1499" s="41"/>
      <c r="H1499" s="41"/>
      <c r="I1499" s="244"/>
      <c r="J1499" s="41"/>
      <c r="K1499" s="41"/>
      <c r="L1499" s="45"/>
      <c r="M1499" s="245"/>
      <c r="N1499" s="246"/>
      <c r="O1499" s="92"/>
      <c r="P1499" s="92"/>
      <c r="Q1499" s="92"/>
      <c r="R1499" s="92"/>
      <c r="S1499" s="92"/>
      <c r="T1499" s="93"/>
      <c r="U1499" s="39"/>
      <c r="V1499" s="39"/>
      <c r="W1499" s="39"/>
      <c r="X1499" s="39"/>
      <c r="Y1499" s="39"/>
      <c r="Z1499" s="39"/>
      <c r="AA1499" s="39"/>
      <c r="AB1499" s="39"/>
      <c r="AC1499" s="39"/>
      <c r="AD1499" s="39"/>
      <c r="AE1499" s="39"/>
      <c r="AT1499" s="18" t="s">
        <v>359</v>
      </c>
      <c r="AU1499" s="18" t="s">
        <v>86</v>
      </c>
    </row>
    <row r="1500" s="15" customFormat="1">
      <c r="A1500" s="15"/>
      <c r="B1500" s="269"/>
      <c r="C1500" s="270"/>
      <c r="D1500" s="242" t="s">
        <v>361</v>
      </c>
      <c r="E1500" s="271" t="s">
        <v>1</v>
      </c>
      <c r="F1500" s="272" t="s">
        <v>1536</v>
      </c>
      <c r="G1500" s="270"/>
      <c r="H1500" s="271" t="s">
        <v>1</v>
      </c>
      <c r="I1500" s="273"/>
      <c r="J1500" s="270"/>
      <c r="K1500" s="270"/>
      <c r="L1500" s="274"/>
      <c r="M1500" s="275"/>
      <c r="N1500" s="276"/>
      <c r="O1500" s="276"/>
      <c r="P1500" s="276"/>
      <c r="Q1500" s="276"/>
      <c r="R1500" s="276"/>
      <c r="S1500" s="276"/>
      <c r="T1500" s="277"/>
      <c r="U1500" s="15"/>
      <c r="V1500" s="15"/>
      <c r="W1500" s="15"/>
      <c r="X1500" s="15"/>
      <c r="Y1500" s="15"/>
      <c r="Z1500" s="15"/>
      <c r="AA1500" s="15"/>
      <c r="AB1500" s="15"/>
      <c r="AC1500" s="15"/>
      <c r="AD1500" s="15"/>
      <c r="AE1500" s="15"/>
      <c r="AT1500" s="278" t="s">
        <v>361</v>
      </c>
      <c r="AU1500" s="278" t="s">
        <v>86</v>
      </c>
      <c r="AV1500" s="15" t="s">
        <v>84</v>
      </c>
      <c r="AW1500" s="15" t="s">
        <v>32</v>
      </c>
      <c r="AX1500" s="15" t="s">
        <v>76</v>
      </c>
      <c r="AY1500" s="278" t="s">
        <v>350</v>
      </c>
    </row>
    <row r="1501" s="13" customFormat="1">
      <c r="A1501" s="13"/>
      <c r="B1501" s="247"/>
      <c r="C1501" s="248"/>
      <c r="D1501" s="242" t="s">
        <v>361</v>
      </c>
      <c r="E1501" s="249" t="s">
        <v>1</v>
      </c>
      <c r="F1501" s="250" t="s">
        <v>2785</v>
      </c>
      <c r="G1501" s="248"/>
      <c r="H1501" s="251">
        <v>38.957999999999998</v>
      </c>
      <c r="I1501" s="252"/>
      <c r="J1501" s="248"/>
      <c r="K1501" s="248"/>
      <c r="L1501" s="253"/>
      <c r="M1501" s="254"/>
      <c r="N1501" s="255"/>
      <c r="O1501" s="255"/>
      <c r="P1501" s="255"/>
      <c r="Q1501" s="255"/>
      <c r="R1501" s="255"/>
      <c r="S1501" s="255"/>
      <c r="T1501" s="256"/>
      <c r="U1501" s="13"/>
      <c r="V1501" s="13"/>
      <c r="W1501" s="13"/>
      <c r="X1501" s="13"/>
      <c r="Y1501" s="13"/>
      <c r="Z1501" s="13"/>
      <c r="AA1501" s="13"/>
      <c r="AB1501" s="13"/>
      <c r="AC1501" s="13"/>
      <c r="AD1501" s="13"/>
      <c r="AE1501" s="13"/>
      <c r="AT1501" s="257" t="s">
        <v>361</v>
      </c>
      <c r="AU1501" s="257" t="s">
        <v>86</v>
      </c>
      <c r="AV1501" s="13" t="s">
        <v>86</v>
      </c>
      <c r="AW1501" s="13" t="s">
        <v>32</v>
      </c>
      <c r="AX1501" s="13" t="s">
        <v>76</v>
      </c>
      <c r="AY1501" s="257" t="s">
        <v>350</v>
      </c>
    </row>
    <row r="1502" s="15" customFormat="1">
      <c r="A1502" s="15"/>
      <c r="B1502" s="269"/>
      <c r="C1502" s="270"/>
      <c r="D1502" s="242" t="s">
        <v>361</v>
      </c>
      <c r="E1502" s="271" t="s">
        <v>1</v>
      </c>
      <c r="F1502" s="272" t="s">
        <v>1524</v>
      </c>
      <c r="G1502" s="270"/>
      <c r="H1502" s="271" t="s">
        <v>1</v>
      </c>
      <c r="I1502" s="273"/>
      <c r="J1502" s="270"/>
      <c r="K1502" s="270"/>
      <c r="L1502" s="274"/>
      <c r="M1502" s="275"/>
      <c r="N1502" s="276"/>
      <c r="O1502" s="276"/>
      <c r="P1502" s="276"/>
      <c r="Q1502" s="276"/>
      <c r="R1502" s="276"/>
      <c r="S1502" s="276"/>
      <c r="T1502" s="277"/>
      <c r="U1502" s="15"/>
      <c r="V1502" s="15"/>
      <c r="W1502" s="15"/>
      <c r="X1502" s="15"/>
      <c r="Y1502" s="15"/>
      <c r="Z1502" s="15"/>
      <c r="AA1502" s="15"/>
      <c r="AB1502" s="15"/>
      <c r="AC1502" s="15"/>
      <c r="AD1502" s="15"/>
      <c r="AE1502" s="15"/>
      <c r="AT1502" s="278" t="s">
        <v>361</v>
      </c>
      <c r="AU1502" s="278" t="s">
        <v>86</v>
      </c>
      <c r="AV1502" s="15" t="s">
        <v>84</v>
      </c>
      <c r="AW1502" s="15" t="s">
        <v>32</v>
      </c>
      <c r="AX1502" s="15" t="s">
        <v>76</v>
      </c>
      <c r="AY1502" s="278" t="s">
        <v>350</v>
      </c>
    </row>
    <row r="1503" s="13" customFormat="1">
      <c r="A1503" s="13"/>
      <c r="B1503" s="247"/>
      <c r="C1503" s="248"/>
      <c r="D1503" s="242" t="s">
        <v>361</v>
      </c>
      <c r="E1503" s="249" t="s">
        <v>1</v>
      </c>
      <c r="F1503" s="250" t="s">
        <v>2786</v>
      </c>
      <c r="G1503" s="248"/>
      <c r="H1503" s="251">
        <v>1.1790000000000001</v>
      </c>
      <c r="I1503" s="252"/>
      <c r="J1503" s="248"/>
      <c r="K1503" s="248"/>
      <c r="L1503" s="253"/>
      <c r="M1503" s="254"/>
      <c r="N1503" s="255"/>
      <c r="O1503" s="255"/>
      <c r="P1503" s="255"/>
      <c r="Q1503" s="255"/>
      <c r="R1503" s="255"/>
      <c r="S1503" s="255"/>
      <c r="T1503" s="256"/>
      <c r="U1503" s="13"/>
      <c r="V1503" s="13"/>
      <c r="W1503" s="13"/>
      <c r="X1503" s="13"/>
      <c r="Y1503" s="13"/>
      <c r="Z1503" s="13"/>
      <c r="AA1503" s="13"/>
      <c r="AB1503" s="13"/>
      <c r="AC1503" s="13"/>
      <c r="AD1503" s="13"/>
      <c r="AE1503" s="13"/>
      <c r="AT1503" s="257" t="s">
        <v>361</v>
      </c>
      <c r="AU1503" s="257" t="s">
        <v>86</v>
      </c>
      <c r="AV1503" s="13" t="s">
        <v>86</v>
      </c>
      <c r="AW1503" s="13" t="s">
        <v>32</v>
      </c>
      <c r="AX1503" s="13" t="s">
        <v>76</v>
      </c>
      <c r="AY1503" s="257" t="s">
        <v>350</v>
      </c>
    </row>
    <row r="1504" s="13" customFormat="1">
      <c r="A1504" s="13"/>
      <c r="B1504" s="247"/>
      <c r="C1504" s="248"/>
      <c r="D1504" s="242" t="s">
        <v>361</v>
      </c>
      <c r="E1504" s="249" t="s">
        <v>1</v>
      </c>
      <c r="F1504" s="250" t="s">
        <v>2787</v>
      </c>
      <c r="G1504" s="248"/>
      <c r="H1504" s="251">
        <v>1.1790000000000001</v>
      </c>
      <c r="I1504" s="252"/>
      <c r="J1504" s="248"/>
      <c r="K1504" s="248"/>
      <c r="L1504" s="253"/>
      <c r="M1504" s="254"/>
      <c r="N1504" s="255"/>
      <c r="O1504" s="255"/>
      <c r="P1504" s="255"/>
      <c r="Q1504" s="255"/>
      <c r="R1504" s="255"/>
      <c r="S1504" s="255"/>
      <c r="T1504" s="256"/>
      <c r="U1504" s="13"/>
      <c r="V1504" s="13"/>
      <c r="W1504" s="13"/>
      <c r="X1504" s="13"/>
      <c r="Y1504" s="13"/>
      <c r="Z1504" s="13"/>
      <c r="AA1504" s="13"/>
      <c r="AB1504" s="13"/>
      <c r="AC1504" s="13"/>
      <c r="AD1504" s="13"/>
      <c r="AE1504" s="13"/>
      <c r="AT1504" s="257" t="s">
        <v>361</v>
      </c>
      <c r="AU1504" s="257" t="s">
        <v>86</v>
      </c>
      <c r="AV1504" s="13" t="s">
        <v>86</v>
      </c>
      <c r="AW1504" s="13" t="s">
        <v>32</v>
      </c>
      <c r="AX1504" s="13" t="s">
        <v>76</v>
      </c>
      <c r="AY1504" s="257" t="s">
        <v>350</v>
      </c>
    </row>
    <row r="1505" s="14" customFormat="1">
      <c r="A1505" s="14"/>
      <c r="B1505" s="258"/>
      <c r="C1505" s="259"/>
      <c r="D1505" s="242" t="s">
        <v>361</v>
      </c>
      <c r="E1505" s="260" t="s">
        <v>1275</v>
      </c>
      <c r="F1505" s="261" t="s">
        <v>364</v>
      </c>
      <c r="G1505" s="259"/>
      <c r="H1505" s="262">
        <v>41.316000000000002</v>
      </c>
      <c r="I1505" s="263"/>
      <c r="J1505" s="259"/>
      <c r="K1505" s="259"/>
      <c r="L1505" s="264"/>
      <c r="M1505" s="265"/>
      <c r="N1505" s="266"/>
      <c r="O1505" s="266"/>
      <c r="P1505" s="266"/>
      <c r="Q1505" s="266"/>
      <c r="R1505" s="266"/>
      <c r="S1505" s="266"/>
      <c r="T1505" s="267"/>
      <c r="U1505" s="14"/>
      <c r="V1505" s="14"/>
      <c r="W1505" s="14"/>
      <c r="X1505" s="14"/>
      <c r="Y1505" s="14"/>
      <c r="Z1505" s="14"/>
      <c r="AA1505" s="14"/>
      <c r="AB1505" s="14"/>
      <c r="AC1505" s="14"/>
      <c r="AD1505" s="14"/>
      <c r="AE1505" s="14"/>
      <c r="AT1505" s="268" t="s">
        <v>361</v>
      </c>
      <c r="AU1505" s="268" t="s">
        <v>86</v>
      </c>
      <c r="AV1505" s="14" t="s">
        <v>357</v>
      </c>
      <c r="AW1505" s="14" t="s">
        <v>32</v>
      </c>
      <c r="AX1505" s="14" t="s">
        <v>84</v>
      </c>
      <c r="AY1505" s="268" t="s">
        <v>350</v>
      </c>
    </row>
    <row r="1506" s="2" customFormat="1" ht="33" customHeight="1">
      <c r="A1506" s="39"/>
      <c r="B1506" s="40"/>
      <c r="C1506" s="229" t="s">
        <v>2788</v>
      </c>
      <c r="D1506" s="229" t="s">
        <v>352</v>
      </c>
      <c r="E1506" s="230" t="s">
        <v>2789</v>
      </c>
      <c r="F1506" s="231" t="s">
        <v>2790</v>
      </c>
      <c r="G1506" s="232" t="s">
        <v>551</v>
      </c>
      <c r="H1506" s="233">
        <v>1423.8</v>
      </c>
      <c r="I1506" s="234"/>
      <c r="J1506" s="235">
        <f>ROUND(I1506*H1506,2)</f>
        <v>0</v>
      </c>
      <c r="K1506" s="231" t="s">
        <v>356</v>
      </c>
      <c r="L1506" s="45"/>
      <c r="M1506" s="236" t="s">
        <v>1</v>
      </c>
      <c r="N1506" s="237" t="s">
        <v>41</v>
      </c>
      <c r="O1506" s="92"/>
      <c r="P1506" s="238">
        <f>O1506*H1506</f>
        <v>0</v>
      </c>
      <c r="Q1506" s="238">
        <v>0</v>
      </c>
      <c r="R1506" s="238">
        <f>Q1506*H1506</f>
        <v>0</v>
      </c>
      <c r="S1506" s="238">
        <v>0</v>
      </c>
      <c r="T1506" s="239">
        <f>S1506*H1506</f>
        <v>0</v>
      </c>
      <c r="U1506" s="39"/>
      <c r="V1506" s="39"/>
      <c r="W1506" s="39"/>
      <c r="X1506" s="39"/>
      <c r="Y1506" s="39"/>
      <c r="Z1506" s="39"/>
      <c r="AA1506" s="39"/>
      <c r="AB1506" s="39"/>
      <c r="AC1506" s="39"/>
      <c r="AD1506" s="39"/>
      <c r="AE1506" s="39"/>
      <c r="AR1506" s="240" t="s">
        <v>530</v>
      </c>
      <c r="AT1506" s="240" t="s">
        <v>352</v>
      </c>
      <c r="AU1506" s="240" t="s">
        <v>86</v>
      </c>
      <c r="AY1506" s="18" t="s">
        <v>350</v>
      </c>
      <c r="BE1506" s="241">
        <f>IF(N1506="základní",J1506,0)</f>
        <v>0</v>
      </c>
      <c r="BF1506" s="241">
        <f>IF(N1506="snížená",J1506,0)</f>
        <v>0</v>
      </c>
      <c r="BG1506" s="241">
        <f>IF(N1506="zákl. přenesená",J1506,0)</f>
        <v>0</v>
      </c>
      <c r="BH1506" s="241">
        <f>IF(N1506="sníž. přenesená",J1506,0)</f>
        <v>0</v>
      </c>
      <c r="BI1506" s="241">
        <f>IF(N1506="nulová",J1506,0)</f>
        <v>0</v>
      </c>
      <c r="BJ1506" s="18" t="s">
        <v>84</v>
      </c>
      <c r="BK1506" s="241">
        <f>ROUND(I1506*H1506,2)</f>
        <v>0</v>
      </c>
      <c r="BL1506" s="18" t="s">
        <v>530</v>
      </c>
      <c r="BM1506" s="240" t="s">
        <v>2791</v>
      </c>
    </row>
    <row r="1507" s="2" customFormat="1">
      <c r="A1507" s="39"/>
      <c r="B1507" s="40"/>
      <c r="C1507" s="41"/>
      <c r="D1507" s="242" t="s">
        <v>359</v>
      </c>
      <c r="E1507" s="41"/>
      <c r="F1507" s="243" t="s">
        <v>2792</v>
      </c>
      <c r="G1507" s="41"/>
      <c r="H1507" s="41"/>
      <c r="I1507" s="244"/>
      <c r="J1507" s="41"/>
      <c r="K1507" s="41"/>
      <c r="L1507" s="45"/>
      <c r="M1507" s="245"/>
      <c r="N1507" s="246"/>
      <c r="O1507" s="92"/>
      <c r="P1507" s="92"/>
      <c r="Q1507" s="92"/>
      <c r="R1507" s="92"/>
      <c r="S1507" s="92"/>
      <c r="T1507" s="93"/>
      <c r="U1507" s="39"/>
      <c r="V1507" s="39"/>
      <c r="W1507" s="39"/>
      <c r="X1507" s="39"/>
      <c r="Y1507" s="39"/>
      <c r="Z1507" s="39"/>
      <c r="AA1507" s="39"/>
      <c r="AB1507" s="39"/>
      <c r="AC1507" s="39"/>
      <c r="AD1507" s="39"/>
      <c r="AE1507" s="39"/>
      <c r="AT1507" s="18" t="s">
        <v>359</v>
      </c>
      <c r="AU1507" s="18" t="s">
        <v>86</v>
      </c>
    </row>
    <row r="1508" s="15" customFormat="1">
      <c r="A1508" s="15"/>
      <c r="B1508" s="269"/>
      <c r="C1508" s="270"/>
      <c r="D1508" s="242" t="s">
        <v>361</v>
      </c>
      <c r="E1508" s="271" t="s">
        <v>1</v>
      </c>
      <c r="F1508" s="272" t="s">
        <v>1536</v>
      </c>
      <c r="G1508" s="270"/>
      <c r="H1508" s="271" t="s">
        <v>1</v>
      </c>
      <c r="I1508" s="273"/>
      <c r="J1508" s="270"/>
      <c r="K1508" s="270"/>
      <c r="L1508" s="274"/>
      <c r="M1508" s="275"/>
      <c r="N1508" s="276"/>
      <c r="O1508" s="276"/>
      <c r="P1508" s="276"/>
      <c r="Q1508" s="276"/>
      <c r="R1508" s="276"/>
      <c r="S1508" s="276"/>
      <c r="T1508" s="277"/>
      <c r="U1508" s="15"/>
      <c r="V1508" s="15"/>
      <c r="W1508" s="15"/>
      <c r="X1508" s="15"/>
      <c r="Y1508" s="15"/>
      <c r="Z1508" s="15"/>
      <c r="AA1508" s="15"/>
      <c r="AB1508" s="15"/>
      <c r="AC1508" s="15"/>
      <c r="AD1508" s="15"/>
      <c r="AE1508" s="15"/>
      <c r="AT1508" s="278" t="s">
        <v>361</v>
      </c>
      <c r="AU1508" s="278" t="s">
        <v>86</v>
      </c>
      <c r="AV1508" s="15" t="s">
        <v>84</v>
      </c>
      <c r="AW1508" s="15" t="s">
        <v>32</v>
      </c>
      <c r="AX1508" s="15" t="s">
        <v>76</v>
      </c>
      <c r="AY1508" s="278" t="s">
        <v>350</v>
      </c>
    </row>
    <row r="1509" s="13" customFormat="1">
      <c r="A1509" s="13"/>
      <c r="B1509" s="247"/>
      <c r="C1509" s="248"/>
      <c r="D1509" s="242" t="s">
        <v>361</v>
      </c>
      <c r="E1509" s="249" t="s">
        <v>1</v>
      </c>
      <c r="F1509" s="250" t="s">
        <v>2793</v>
      </c>
      <c r="G1509" s="248"/>
      <c r="H1509" s="251">
        <v>67</v>
      </c>
      <c r="I1509" s="252"/>
      <c r="J1509" s="248"/>
      <c r="K1509" s="248"/>
      <c r="L1509" s="253"/>
      <c r="M1509" s="254"/>
      <c r="N1509" s="255"/>
      <c r="O1509" s="255"/>
      <c r="P1509" s="255"/>
      <c r="Q1509" s="255"/>
      <c r="R1509" s="255"/>
      <c r="S1509" s="255"/>
      <c r="T1509" s="256"/>
      <c r="U1509" s="13"/>
      <c r="V1509" s="13"/>
      <c r="W1509" s="13"/>
      <c r="X1509" s="13"/>
      <c r="Y1509" s="13"/>
      <c r="Z1509" s="13"/>
      <c r="AA1509" s="13"/>
      <c r="AB1509" s="13"/>
      <c r="AC1509" s="13"/>
      <c r="AD1509" s="13"/>
      <c r="AE1509" s="13"/>
      <c r="AT1509" s="257" t="s">
        <v>361</v>
      </c>
      <c r="AU1509" s="257" t="s">
        <v>86</v>
      </c>
      <c r="AV1509" s="13" t="s">
        <v>86</v>
      </c>
      <c r="AW1509" s="13" t="s">
        <v>32</v>
      </c>
      <c r="AX1509" s="13" t="s">
        <v>76</v>
      </c>
      <c r="AY1509" s="257" t="s">
        <v>350</v>
      </c>
    </row>
    <row r="1510" s="13" customFormat="1">
      <c r="A1510" s="13"/>
      <c r="B1510" s="247"/>
      <c r="C1510" s="248"/>
      <c r="D1510" s="242" t="s">
        <v>361</v>
      </c>
      <c r="E1510" s="249" t="s">
        <v>1</v>
      </c>
      <c r="F1510" s="250" t="s">
        <v>2794</v>
      </c>
      <c r="G1510" s="248"/>
      <c r="H1510" s="251">
        <v>67</v>
      </c>
      <c r="I1510" s="252"/>
      <c r="J1510" s="248"/>
      <c r="K1510" s="248"/>
      <c r="L1510" s="253"/>
      <c r="M1510" s="254"/>
      <c r="N1510" s="255"/>
      <c r="O1510" s="255"/>
      <c r="P1510" s="255"/>
      <c r="Q1510" s="255"/>
      <c r="R1510" s="255"/>
      <c r="S1510" s="255"/>
      <c r="T1510" s="256"/>
      <c r="U1510" s="13"/>
      <c r="V1510" s="13"/>
      <c r="W1510" s="13"/>
      <c r="X1510" s="13"/>
      <c r="Y1510" s="13"/>
      <c r="Z1510" s="13"/>
      <c r="AA1510" s="13"/>
      <c r="AB1510" s="13"/>
      <c r="AC1510" s="13"/>
      <c r="AD1510" s="13"/>
      <c r="AE1510" s="13"/>
      <c r="AT1510" s="257" t="s">
        <v>361</v>
      </c>
      <c r="AU1510" s="257" t="s">
        <v>86</v>
      </c>
      <c r="AV1510" s="13" t="s">
        <v>86</v>
      </c>
      <c r="AW1510" s="13" t="s">
        <v>32</v>
      </c>
      <c r="AX1510" s="13" t="s">
        <v>76</v>
      </c>
      <c r="AY1510" s="257" t="s">
        <v>350</v>
      </c>
    </row>
    <row r="1511" s="13" customFormat="1">
      <c r="A1511" s="13"/>
      <c r="B1511" s="247"/>
      <c r="C1511" s="248"/>
      <c r="D1511" s="242" t="s">
        <v>361</v>
      </c>
      <c r="E1511" s="249" t="s">
        <v>1</v>
      </c>
      <c r="F1511" s="250" t="s">
        <v>2795</v>
      </c>
      <c r="G1511" s="248"/>
      <c r="H1511" s="251">
        <v>14</v>
      </c>
      <c r="I1511" s="252"/>
      <c r="J1511" s="248"/>
      <c r="K1511" s="248"/>
      <c r="L1511" s="253"/>
      <c r="M1511" s="254"/>
      <c r="N1511" s="255"/>
      <c r="O1511" s="255"/>
      <c r="P1511" s="255"/>
      <c r="Q1511" s="255"/>
      <c r="R1511" s="255"/>
      <c r="S1511" s="255"/>
      <c r="T1511" s="256"/>
      <c r="U1511" s="13"/>
      <c r="V1511" s="13"/>
      <c r="W1511" s="13"/>
      <c r="X1511" s="13"/>
      <c r="Y1511" s="13"/>
      <c r="Z1511" s="13"/>
      <c r="AA1511" s="13"/>
      <c r="AB1511" s="13"/>
      <c r="AC1511" s="13"/>
      <c r="AD1511" s="13"/>
      <c r="AE1511" s="13"/>
      <c r="AT1511" s="257" t="s">
        <v>361</v>
      </c>
      <c r="AU1511" s="257" t="s">
        <v>86</v>
      </c>
      <c r="AV1511" s="13" t="s">
        <v>86</v>
      </c>
      <c r="AW1511" s="13" t="s">
        <v>32</v>
      </c>
      <c r="AX1511" s="13" t="s">
        <v>76</v>
      </c>
      <c r="AY1511" s="257" t="s">
        <v>350</v>
      </c>
    </row>
    <row r="1512" s="13" customFormat="1">
      <c r="A1512" s="13"/>
      <c r="B1512" s="247"/>
      <c r="C1512" s="248"/>
      <c r="D1512" s="242" t="s">
        <v>361</v>
      </c>
      <c r="E1512" s="249" t="s">
        <v>1</v>
      </c>
      <c r="F1512" s="250" t="s">
        <v>2796</v>
      </c>
      <c r="G1512" s="248"/>
      <c r="H1512" s="251">
        <v>169.69999999999999</v>
      </c>
      <c r="I1512" s="252"/>
      <c r="J1512" s="248"/>
      <c r="K1512" s="248"/>
      <c r="L1512" s="253"/>
      <c r="M1512" s="254"/>
      <c r="N1512" s="255"/>
      <c r="O1512" s="255"/>
      <c r="P1512" s="255"/>
      <c r="Q1512" s="255"/>
      <c r="R1512" s="255"/>
      <c r="S1512" s="255"/>
      <c r="T1512" s="256"/>
      <c r="U1512" s="13"/>
      <c r="V1512" s="13"/>
      <c r="W1512" s="13"/>
      <c r="X1512" s="13"/>
      <c r="Y1512" s="13"/>
      <c r="Z1512" s="13"/>
      <c r="AA1512" s="13"/>
      <c r="AB1512" s="13"/>
      <c r="AC1512" s="13"/>
      <c r="AD1512" s="13"/>
      <c r="AE1512" s="13"/>
      <c r="AT1512" s="257" t="s">
        <v>361</v>
      </c>
      <c r="AU1512" s="257" t="s">
        <v>86</v>
      </c>
      <c r="AV1512" s="13" t="s">
        <v>86</v>
      </c>
      <c r="AW1512" s="13" t="s">
        <v>32</v>
      </c>
      <c r="AX1512" s="13" t="s">
        <v>76</v>
      </c>
      <c r="AY1512" s="257" t="s">
        <v>350</v>
      </c>
    </row>
    <row r="1513" s="13" customFormat="1">
      <c r="A1513" s="13"/>
      <c r="B1513" s="247"/>
      <c r="C1513" s="248"/>
      <c r="D1513" s="242" t="s">
        <v>361</v>
      </c>
      <c r="E1513" s="249" t="s">
        <v>1</v>
      </c>
      <c r="F1513" s="250" t="s">
        <v>2797</v>
      </c>
      <c r="G1513" s="248"/>
      <c r="H1513" s="251">
        <v>144</v>
      </c>
      <c r="I1513" s="252"/>
      <c r="J1513" s="248"/>
      <c r="K1513" s="248"/>
      <c r="L1513" s="253"/>
      <c r="M1513" s="254"/>
      <c r="N1513" s="255"/>
      <c r="O1513" s="255"/>
      <c r="P1513" s="255"/>
      <c r="Q1513" s="255"/>
      <c r="R1513" s="255"/>
      <c r="S1513" s="255"/>
      <c r="T1513" s="256"/>
      <c r="U1513" s="13"/>
      <c r="V1513" s="13"/>
      <c r="W1513" s="13"/>
      <c r="X1513" s="13"/>
      <c r="Y1513" s="13"/>
      <c r="Z1513" s="13"/>
      <c r="AA1513" s="13"/>
      <c r="AB1513" s="13"/>
      <c r="AC1513" s="13"/>
      <c r="AD1513" s="13"/>
      <c r="AE1513" s="13"/>
      <c r="AT1513" s="257" t="s">
        <v>361</v>
      </c>
      <c r="AU1513" s="257" t="s">
        <v>86</v>
      </c>
      <c r="AV1513" s="13" t="s">
        <v>86</v>
      </c>
      <c r="AW1513" s="13" t="s">
        <v>32</v>
      </c>
      <c r="AX1513" s="13" t="s">
        <v>76</v>
      </c>
      <c r="AY1513" s="257" t="s">
        <v>350</v>
      </c>
    </row>
    <row r="1514" s="13" customFormat="1">
      <c r="A1514" s="13"/>
      <c r="B1514" s="247"/>
      <c r="C1514" s="248"/>
      <c r="D1514" s="242" t="s">
        <v>361</v>
      </c>
      <c r="E1514" s="249" t="s">
        <v>1</v>
      </c>
      <c r="F1514" s="250" t="s">
        <v>2798</v>
      </c>
      <c r="G1514" s="248"/>
      <c r="H1514" s="251">
        <v>91.900000000000006</v>
      </c>
      <c r="I1514" s="252"/>
      <c r="J1514" s="248"/>
      <c r="K1514" s="248"/>
      <c r="L1514" s="253"/>
      <c r="M1514" s="254"/>
      <c r="N1514" s="255"/>
      <c r="O1514" s="255"/>
      <c r="P1514" s="255"/>
      <c r="Q1514" s="255"/>
      <c r="R1514" s="255"/>
      <c r="S1514" s="255"/>
      <c r="T1514" s="256"/>
      <c r="U1514" s="13"/>
      <c r="V1514" s="13"/>
      <c r="W1514" s="13"/>
      <c r="X1514" s="13"/>
      <c r="Y1514" s="13"/>
      <c r="Z1514" s="13"/>
      <c r="AA1514" s="13"/>
      <c r="AB1514" s="13"/>
      <c r="AC1514" s="13"/>
      <c r="AD1514" s="13"/>
      <c r="AE1514" s="13"/>
      <c r="AT1514" s="257" t="s">
        <v>361</v>
      </c>
      <c r="AU1514" s="257" t="s">
        <v>86</v>
      </c>
      <c r="AV1514" s="13" t="s">
        <v>86</v>
      </c>
      <c r="AW1514" s="13" t="s">
        <v>32</v>
      </c>
      <c r="AX1514" s="13" t="s">
        <v>76</v>
      </c>
      <c r="AY1514" s="257" t="s">
        <v>350</v>
      </c>
    </row>
    <row r="1515" s="13" customFormat="1">
      <c r="A1515" s="13"/>
      <c r="B1515" s="247"/>
      <c r="C1515" s="248"/>
      <c r="D1515" s="242" t="s">
        <v>361</v>
      </c>
      <c r="E1515" s="249" t="s">
        <v>1</v>
      </c>
      <c r="F1515" s="250" t="s">
        <v>2799</v>
      </c>
      <c r="G1515" s="248"/>
      <c r="H1515" s="251">
        <v>449.5</v>
      </c>
      <c r="I1515" s="252"/>
      <c r="J1515" s="248"/>
      <c r="K1515" s="248"/>
      <c r="L1515" s="253"/>
      <c r="M1515" s="254"/>
      <c r="N1515" s="255"/>
      <c r="O1515" s="255"/>
      <c r="P1515" s="255"/>
      <c r="Q1515" s="255"/>
      <c r="R1515" s="255"/>
      <c r="S1515" s="255"/>
      <c r="T1515" s="256"/>
      <c r="U1515" s="13"/>
      <c r="V1515" s="13"/>
      <c r="W1515" s="13"/>
      <c r="X1515" s="13"/>
      <c r="Y1515" s="13"/>
      <c r="Z1515" s="13"/>
      <c r="AA1515" s="13"/>
      <c r="AB1515" s="13"/>
      <c r="AC1515" s="13"/>
      <c r="AD1515" s="13"/>
      <c r="AE1515" s="13"/>
      <c r="AT1515" s="257" t="s">
        <v>361</v>
      </c>
      <c r="AU1515" s="257" t="s">
        <v>86</v>
      </c>
      <c r="AV1515" s="13" t="s">
        <v>86</v>
      </c>
      <c r="AW1515" s="13" t="s">
        <v>32</v>
      </c>
      <c r="AX1515" s="13" t="s">
        <v>76</v>
      </c>
      <c r="AY1515" s="257" t="s">
        <v>350</v>
      </c>
    </row>
    <row r="1516" s="13" customFormat="1">
      <c r="A1516" s="13"/>
      <c r="B1516" s="247"/>
      <c r="C1516" s="248"/>
      <c r="D1516" s="242" t="s">
        <v>361</v>
      </c>
      <c r="E1516" s="249" t="s">
        <v>1</v>
      </c>
      <c r="F1516" s="250" t="s">
        <v>2800</v>
      </c>
      <c r="G1516" s="248"/>
      <c r="H1516" s="251">
        <v>180</v>
      </c>
      <c r="I1516" s="252"/>
      <c r="J1516" s="248"/>
      <c r="K1516" s="248"/>
      <c r="L1516" s="253"/>
      <c r="M1516" s="254"/>
      <c r="N1516" s="255"/>
      <c r="O1516" s="255"/>
      <c r="P1516" s="255"/>
      <c r="Q1516" s="255"/>
      <c r="R1516" s="255"/>
      <c r="S1516" s="255"/>
      <c r="T1516" s="256"/>
      <c r="U1516" s="13"/>
      <c r="V1516" s="13"/>
      <c r="W1516" s="13"/>
      <c r="X1516" s="13"/>
      <c r="Y1516" s="13"/>
      <c r="Z1516" s="13"/>
      <c r="AA1516" s="13"/>
      <c r="AB1516" s="13"/>
      <c r="AC1516" s="13"/>
      <c r="AD1516" s="13"/>
      <c r="AE1516" s="13"/>
      <c r="AT1516" s="257" t="s">
        <v>361</v>
      </c>
      <c r="AU1516" s="257" t="s">
        <v>86</v>
      </c>
      <c r="AV1516" s="13" t="s">
        <v>86</v>
      </c>
      <c r="AW1516" s="13" t="s">
        <v>32</v>
      </c>
      <c r="AX1516" s="13" t="s">
        <v>76</v>
      </c>
      <c r="AY1516" s="257" t="s">
        <v>350</v>
      </c>
    </row>
    <row r="1517" s="13" customFormat="1">
      <c r="A1517" s="13"/>
      <c r="B1517" s="247"/>
      <c r="C1517" s="248"/>
      <c r="D1517" s="242" t="s">
        <v>361</v>
      </c>
      <c r="E1517" s="249" t="s">
        <v>1</v>
      </c>
      <c r="F1517" s="250" t="s">
        <v>2801</v>
      </c>
      <c r="G1517" s="248"/>
      <c r="H1517" s="251">
        <v>75</v>
      </c>
      <c r="I1517" s="252"/>
      <c r="J1517" s="248"/>
      <c r="K1517" s="248"/>
      <c r="L1517" s="253"/>
      <c r="M1517" s="254"/>
      <c r="N1517" s="255"/>
      <c r="O1517" s="255"/>
      <c r="P1517" s="255"/>
      <c r="Q1517" s="255"/>
      <c r="R1517" s="255"/>
      <c r="S1517" s="255"/>
      <c r="T1517" s="256"/>
      <c r="U1517" s="13"/>
      <c r="V1517" s="13"/>
      <c r="W1517" s="13"/>
      <c r="X1517" s="13"/>
      <c r="Y1517" s="13"/>
      <c r="Z1517" s="13"/>
      <c r="AA1517" s="13"/>
      <c r="AB1517" s="13"/>
      <c r="AC1517" s="13"/>
      <c r="AD1517" s="13"/>
      <c r="AE1517" s="13"/>
      <c r="AT1517" s="257" t="s">
        <v>361</v>
      </c>
      <c r="AU1517" s="257" t="s">
        <v>86</v>
      </c>
      <c r="AV1517" s="13" t="s">
        <v>86</v>
      </c>
      <c r="AW1517" s="13" t="s">
        <v>32</v>
      </c>
      <c r="AX1517" s="13" t="s">
        <v>76</v>
      </c>
      <c r="AY1517" s="257" t="s">
        <v>350</v>
      </c>
    </row>
    <row r="1518" s="15" customFormat="1">
      <c r="A1518" s="15"/>
      <c r="B1518" s="269"/>
      <c r="C1518" s="270"/>
      <c r="D1518" s="242" t="s">
        <v>361</v>
      </c>
      <c r="E1518" s="271" t="s">
        <v>1</v>
      </c>
      <c r="F1518" s="272" t="s">
        <v>1524</v>
      </c>
      <c r="G1518" s="270"/>
      <c r="H1518" s="271" t="s">
        <v>1</v>
      </c>
      <c r="I1518" s="273"/>
      <c r="J1518" s="270"/>
      <c r="K1518" s="270"/>
      <c r="L1518" s="274"/>
      <c r="M1518" s="275"/>
      <c r="N1518" s="276"/>
      <c r="O1518" s="276"/>
      <c r="P1518" s="276"/>
      <c r="Q1518" s="276"/>
      <c r="R1518" s="276"/>
      <c r="S1518" s="276"/>
      <c r="T1518" s="277"/>
      <c r="U1518" s="15"/>
      <c r="V1518" s="15"/>
      <c r="W1518" s="15"/>
      <c r="X1518" s="15"/>
      <c r="Y1518" s="15"/>
      <c r="Z1518" s="15"/>
      <c r="AA1518" s="15"/>
      <c r="AB1518" s="15"/>
      <c r="AC1518" s="15"/>
      <c r="AD1518" s="15"/>
      <c r="AE1518" s="15"/>
      <c r="AT1518" s="278" t="s">
        <v>361</v>
      </c>
      <c r="AU1518" s="278" t="s">
        <v>86</v>
      </c>
      <c r="AV1518" s="15" t="s">
        <v>84</v>
      </c>
      <c r="AW1518" s="15" t="s">
        <v>32</v>
      </c>
      <c r="AX1518" s="15" t="s">
        <v>76</v>
      </c>
      <c r="AY1518" s="278" t="s">
        <v>350</v>
      </c>
    </row>
    <row r="1519" s="13" customFormat="1">
      <c r="A1519" s="13"/>
      <c r="B1519" s="247"/>
      <c r="C1519" s="248"/>
      <c r="D1519" s="242" t="s">
        <v>361</v>
      </c>
      <c r="E1519" s="249" t="s">
        <v>1</v>
      </c>
      <c r="F1519" s="250" t="s">
        <v>2802</v>
      </c>
      <c r="G1519" s="248"/>
      <c r="H1519" s="251">
        <v>42.399999999999999</v>
      </c>
      <c r="I1519" s="252"/>
      <c r="J1519" s="248"/>
      <c r="K1519" s="248"/>
      <c r="L1519" s="253"/>
      <c r="M1519" s="254"/>
      <c r="N1519" s="255"/>
      <c r="O1519" s="255"/>
      <c r="P1519" s="255"/>
      <c r="Q1519" s="255"/>
      <c r="R1519" s="255"/>
      <c r="S1519" s="255"/>
      <c r="T1519" s="256"/>
      <c r="U1519" s="13"/>
      <c r="V1519" s="13"/>
      <c r="W1519" s="13"/>
      <c r="X1519" s="13"/>
      <c r="Y1519" s="13"/>
      <c r="Z1519" s="13"/>
      <c r="AA1519" s="13"/>
      <c r="AB1519" s="13"/>
      <c r="AC1519" s="13"/>
      <c r="AD1519" s="13"/>
      <c r="AE1519" s="13"/>
      <c r="AT1519" s="257" t="s">
        <v>361</v>
      </c>
      <c r="AU1519" s="257" t="s">
        <v>86</v>
      </c>
      <c r="AV1519" s="13" t="s">
        <v>86</v>
      </c>
      <c r="AW1519" s="13" t="s">
        <v>32</v>
      </c>
      <c r="AX1519" s="13" t="s">
        <v>76</v>
      </c>
      <c r="AY1519" s="257" t="s">
        <v>350</v>
      </c>
    </row>
    <row r="1520" s="13" customFormat="1">
      <c r="A1520" s="13"/>
      <c r="B1520" s="247"/>
      <c r="C1520" s="248"/>
      <c r="D1520" s="242" t="s">
        <v>361</v>
      </c>
      <c r="E1520" s="249" t="s">
        <v>1</v>
      </c>
      <c r="F1520" s="250" t="s">
        <v>2803</v>
      </c>
      <c r="G1520" s="248"/>
      <c r="H1520" s="251">
        <v>42.899999999999999</v>
      </c>
      <c r="I1520" s="252"/>
      <c r="J1520" s="248"/>
      <c r="K1520" s="248"/>
      <c r="L1520" s="253"/>
      <c r="M1520" s="254"/>
      <c r="N1520" s="255"/>
      <c r="O1520" s="255"/>
      <c r="P1520" s="255"/>
      <c r="Q1520" s="255"/>
      <c r="R1520" s="255"/>
      <c r="S1520" s="255"/>
      <c r="T1520" s="256"/>
      <c r="U1520" s="13"/>
      <c r="V1520" s="13"/>
      <c r="W1520" s="13"/>
      <c r="X1520" s="13"/>
      <c r="Y1520" s="13"/>
      <c r="Z1520" s="13"/>
      <c r="AA1520" s="13"/>
      <c r="AB1520" s="13"/>
      <c r="AC1520" s="13"/>
      <c r="AD1520" s="13"/>
      <c r="AE1520" s="13"/>
      <c r="AT1520" s="257" t="s">
        <v>361</v>
      </c>
      <c r="AU1520" s="257" t="s">
        <v>86</v>
      </c>
      <c r="AV1520" s="13" t="s">
        <v>86</v>
      </c>
      <c r="AW1520" s="13" t="s">
        <v>32</v>
      </c>
      <c r="AX1520" s="13" t="s">
        <v>76</v>
      </c>
      <c r="AY1520" s="257" t="s">
        <v>350</v>
      </c>
    </row>
    <row r="1521" s="13" customFormat="1">
      <c r="A1521" s="13"/>
      <c r="B1521" s="247"/>
      <c r="C1521" s="248"/>
      <c r="D1521" s="242" t="s">
        <v>361</v>
      </c>
      <c r="E1521" s="249" t="s">
        <v>1</v>
      </c>
      <c r="F1521" s="250" t="s">
        <v>2804</v>
      </c>
      <c r="G1521" s="248"/>
      <c r="H1521" s="251">
        <v>50.399999999999999</v>
      </c>
      <c r="I1521" s="252"/>
      <c r="J1521" s="248"/>
      <c r="K1521" s="248"/>
      <c r="L1521" s="253"/>
      <c r="M1521" s="254"/>
      <c r="N1521" s="255"/>
      <c r="O1521" s="255"/>
      <c r="P1521" s="255"/>
      <c r="Q1521" s="255"/>
      <c r="R1521" s="255"/>
      <c r="S1521" s="255"/>
      <c r="T1521" s="256"/>
      <c r="U1521" s="13"/>
      <c r="V1521" s="13"/>
      <c r="W1521" s="13"/>
      <c r="X1521" s="13"/>
      <c r="Y1521" s="13"/>
      <c r="Z1521" s="13"/>
      <c r="AA1521" s="13"/>
      <c r="AB1521" s="13"/>
      <c r="AC1521" s="13"/>
      <c r="AD1521" s="13"/>
      <c r="AE1521" s="13"/>
      <c r="AT1521" s="257" t="s">
        <v>361</v>
      </c>
      <c r="AU1521" s="257" t="s">
        <v>86</v>
      </c>
      <c r="AV1521" s="13" t="s">
        <v>86</v>
      </c>
      <c r="AW1521" s="13" t="s">
        <v>32</v>
      </c>
      <c r="AX1521" s="13" t="s">
        <v>76</v>
      </c>
      <c r="AY1521" s="257" t="s">
        <v>350</v>
      </c>
    </row>
    <row r="1522" s="13" customFormat="1">
      <c r="A1522" s="13"/>
      <c r="B1522" s="247"/>
      <c r="C1522" s="248"/>
      <c r="D1522" s="242" t="s">
        <v>361</v>
      </c>
      <c r="E1522" s="249" t="s">
        <v>1</v>
      </c>
      <c r="F1522" s="250" t="s">
        <v>2805</v>
      </c>
      <c r="G1522" s="248"/>
      <c r="H1522" s="251">
        <v>30</v>
      </c>
      <c r="I1522" s="252"/>
      <c r="J1522" s="248"/>
      <c r="K1522" s="248"/>
      <c r="L1522" s="253"/>
      <c r="M1522" s="254"/>
      <c r="N1522" s="255"/>
      <c r="O1522" s="255"/>
      <c r="P1522" s="255"/>
      <c r="Q1522" s="255"/>
      <c r="R1522" s="255"/>
      <c r="S1522" s="255"/>
      <c r="T1522" s="256"/>
      <c r="U1522" s="13"/>
      <c r="V1522" s="13"/>
      <c r="W1522" s="13"/>
      <c r="X1522" s="13"/>
      <c r="Y1522" s="13"/>
      <c r="Z1522" s="13"/>
      <c r="AA1522" s="13"/>
      <c r="AB1522" s="13"/>
      <c r="AC1522" s="13"/>
      <c r="AD1522" s="13"/>
      <c r="AE1522" s="13"/>
      <c r="AT1522" s="257" t="s">
        <v>361</v>
      </c>
      <c r="AU1522" s="257" t="s">
        <v>86</v>
      </c>
      <c r="AV1522" s="13" t="s">
        <v>86</v>
      </c>
      <c r="AW1522" s="13" t="s">
        <v>32</v>
      </c>
      <c r="AX1522" s="13" t="s">
        <v>76</v>
      </c>
      <c r="AY1522" s="257" t="s">
        <v>350</v>
      </c>
    </row>
    <row r="1523" s="14" customFormat="1">
      <c r="A1523" s="14"/>
      <c r="B1523" s="258"/>
      <c r="C1523" s="259"/>
      <c r="D1523" s="242" t="s">
        <v>361</v>
      </c>
      <c r="E1523" s="260" t="s">
        <v>1</v>
      </c>
      <c r="F1523" s="261" t="s">
        <v>364</v>
      </c>
      <c r="G1523" s="259"/>
      <c r="H1523" s="262">
        <v>1423.8</v>
      </c>
      <c r="I1523" s="263"/>
      <c r="J1523" s="259"/>
      <c r="K1523" s="259"/>
      <c r="L1523" s="264"/>
      <c r="M1523" s="265"/>
      <c r="N1523" s="266"/>
      <c r="O1523" s="266"/>
      <c r="P1523" s="266"/>
      <c r="Q1523" s="266"/>
      <c r="R1523" s="266"/>
      <c r="S1523" s="266"/>
      <c r="T1523" s="267"/>
      <c r="U1523" s="14"/>
      <c r="V1523" s="14"/>
      <c r="W1523" s="14"/>
      <c r="X1523" s="14"/>
      <c r="Y1523" s="14"/>
      <c r="Z1523" s="14"/>
      <c r="AA1523" s="14"/>
      <c r="AB1523" s="14"/>
      <c r="AC1523" s="14"/>
      <c r="AD1523" s="14"/>
      <c r="AE1523" s="14"/>
      <c r="AT1523" s="268" t="s">
        <v>361</v>
      </c>
      <c r="AU1523" s="268" t="s">
        <v>86</v>
      </c>
      <c r="AV1523" s="14" t="s">
        <v>357</v>
      </c>
      <c r="AW1523" s="14" t="s">
        <v>32</v>
      </c>
      <c r="AX1523" s="14" t="s">
        <v>84</v>
      </c>
      <c r="AY1523" s="268" t="s">
        <v>350</v>
      </c>
    </row>
    <row r="1524" s="2" customFormat="1" ht="21.75" customHeight="1">
      <c r="A1524" s="39"/>
      <c r="B1524" s="40"/>
      <c r="C1524" s="295" t="s">
        <v>2806</v>
      </c>
      <c r="D1524" s="295" t="s">
        <v>1347</v>
      </c>
      <c r="E1524" s="296" t="s">
        <v>2807</v>
      </c>
      <c r="F1524" s="297" t="s">
        <v>2808</v>
      </c>
      <c r="G1524" s="298" t="s">
        <v>374</v>
      </c>
      <c r="H1524" s="299">
        <v>25.620999999999999</v>
      </c>
      <c r="I1524" s="300"/>
      <c r="J1524" s="301">
        <f>ROUND(I1524*H1524,2)</f>
        <v>0</v>
      </c>
      <c r="K1524" s="297" t="s">
        <v>356</v>
      </c>
      <c r="L1524" s="302"/>
      <c r="M1524" s="303" t="s">
        <v>1</v>
      </c>
      <c r="N1524" s="304" t="s">
        <v>41</v>
      </c>
      <c r="O1524" s="92"/>
      <c r="P1524" s="238">
        <f>O1524*H1524</f>
        <v>0</v>
      </c>
      <c r="Q1524" s="238">
        <v>0.55000000000000004</v>
      </c>
      <c r="R1524" s="238">
        <f>Q1524*H1524</f>
        <v>14.09155</v>
      </c>
      <c r="S1524" s="238">
        <v>0</v>
      </c>
      <c r="T1524" s="239">
        <f>S1524*H1524</f>
        <v>0</v>
      </c>
      <c r="U1524" s="39"/>
      <c r="V1524" s="39"/>
      <c r="W1524" s="39"/>
      <c r="X1524" s="39"/>
      <c r="Y1524" s="39"/>
      <c r="Z1524" s="39"/>
      <c r="AA1524" s="39"/>
      <c r="AB1524" s="39"/>
      <c r="AC1524" s="39"/>
      <c r="AD1524" s="39"/>
      <c r="AE1524" s="39"/>
      <c r="AR1524" s="240" t="s">
        <v>695</v>
      </c>
      <c r="AT1524" s="240" t="s">
        <v>1347</v>
      </c>
      <c r="AU1524" s="240" t="s">
        <v>86</v>
      </c>
      <c r="AY1524" s="18" t="s">
        <v>350</v>
      </c>
      <c r="BE1524" s="241">
        <f>IF(N1524="základní",J1524,0)</f>
        <v>0</v>
      </c>
      <c r="BF1524" s="241">
        <f>IF(N1524="snížená",J1524,0)</f>
        <v>0</v>
      </c>
      <c r="BG1524" s="241">
        <f>IF(N1524="zákl. přenesená",J1524,0)</f>
        <v>0</v>
      </c>
      <c r="BH1524" s="241">
        <f>IF(N1524="sníž. přenesená",J1524,0)</f>
        <v>0</v>
      </c>
      <c r="BI1524" s="241">
        <f>IF(N1524="nulová",J1524,0)</f>
        <v>0</v>
      </c>
      <c r="BJ1524" s="18" t="s">
        <v>84</v>
      </c>
      <c r="BK1524" s="241">
        <f>ROUND(I1524*H1524,2)</f>
        <v>0</v>
      </c>
      <c r="BL1524" s="18" t="s">
        <v>530</v>
      </c>
      <c r="BM1524" s="240" t="s">
        <v>2809</v>
      </c>
    </row>
    <row r="1525" s="2" customFormat="1">
      <c r="A1525" s="39"/>
      <c r="B1525" s="40"/>
      <c r="C1525" s="41"/>
      <c r="D1525" s="242" t="s">
        <v>359</v>
      </c>
      <c r="E1525" s="41"/>
      <c r="F1525" s="243" t="s">
        <v>2808</v>
      </c>
      <c r="G1525" s="41"/>
      <c r="H1525" s="41"/>
      <c r="I1525" s="244"/>
      <c r="J1525" s="41"/>
      <c r="K1525" s="41"/>
      <c r="L1525" s="45"/>
      <c r="M1525" s="245"/>
      <c r="N1525" s="246"/>
      <c r="O1525" s="92"/>
      <c r="P1525" s="92"/>
      <c r="Q1525" s="92"/>
      <c r="R1525" s="92"/>
      <c r="S1525" s="92"/>
      <c r="T1525" s="93"/>
      <c r="U1525" s="39"/>
      <c r="V1525" s="39"/>
      <c r="W1525" s="39"/>
      <c r="X1525" s="39"/>
      <c r="Y1525" s="39"/>
      <c r="Z1525" s="39"/>
      <c r="AA1525" s="39"/>
      <c r="AB1525" s="39"/>
      <c r="AC1525" s="39"/>
      <c r="AD1525" s="39"/>
      <c r="AE1525" s="39"/>
      <c r="AT1525" s="18" t="s">
        <v>359</v>
      </c>
      <c r="AU1525" s="18" t="s">
        <v>86</v>
      </c>
    </row>
    <row r="1526" s="15" customFormat="1">
      <c r="A1526" s="15"/>
      <c r="B1526" s="269"/>
      <c r="C1526" s="270"/>
      <c r="D1526" s="242" t="s">
        <v>361</v>
      </c>
      <c r="E1526" s="271" t="s">
        <v>1</v>
      </c>
      <c r="F1526" s="272" t="s">
        <v>1536</v>
      </c>
      <c r="G1526" s="270"/>
      <c r="H1526" s="271" t="s">
        <v>1</v>
      </c>
      <c r="I1526" s="273"/>
      <c r="J1526" s="270"/>
      <c r="K1526" s="270"/>
      <c r="L1526" s="274"/>
      <c r="M1526" s="275"/>
      <c r="N1526" s="276"/>
      <c r="O1526" s="276"/>
      <c r="P1526" s="276"/>
      <c r="Q1526" s="276"/>
      <c r="R1526" s="276"/>
      <c r="S1526" s="276"/>
      <c r="T1526" s="277"/>
      <c r="U1526" s="15"/>
      <c r="V1526" s="15"/>
      <c r="W1526" s="15"/>
      <c r="X1526" s="15"/>
      <c r="Y1526" s="15"/>
      <c r="Z1526" s="15"/>
      <c r="AA1526" s="15"/>
      <c r="AB1526" s="15"/>
      <c r="AC1526" s="15"/>
      <c r="AD1526" s="15"/>
      <c r="AE1526" s="15"/>
      <c r="AT1526" s="278" t="s">
        <v>361</v>
      </c>
      <c r="AU1526" s="278" t="s">
        <v>86</v>
      </c>
      <c r="AV1526" s="15" t="s">
        <v>84</v>
      </c>
      <c r="AW1526" s="15" t="s">
        <v>32</v>
      </c>
      <c r="AX1526" s="15" t="s">
        <v>76</v>
      </c>
      <c r="AY1526" s="278" t="s">
        <v>350</v>
      </c>
    </row>
    <row r="1527" s="13" customFormat="1">
      <c r="A1527" s="13"/>
      <c r="B1527" s="247"/>
      <c r="C1527" s="248"/>
      <c r="D1527" s="242" t="s">
        <v>361</v>
      </c>
      <c r="E1527" s="249" t="s">
        <v>1</v>
      </c>
      <c r="F1527" s="250" t="s">
        <v>2810</v>
      </c>
      <c r="G1527" s="248"/>
      <c r="H1527" s="251">
        <v>8.1180000000000003</v>
      </c>
      <c r="I1527" s="252"/>
      <c r="J1527" s="248"/>
      <c r="K1527" s="248"/>
      <c r="L1527" s="253"/>
      <c r="M1527" s="254"/>
      <c r="N1527" s="255"/>
      <c r="O1527" s="255"/>
      <c r="P1527" s="255"/>
      <c r="Q1527" s="255"/>
      <c r="R1527" s="255"/>
      <c r="S1527" s="255"/>
      <c r="T1527" s="256"/>
      <c r="U1527" s="13"/>
      <c r="V1527" s="13"/>
      <c r="W1527" s="13"/>
      <c r="X1527" s="13"/>
      <c r="Y1527" s="13"/>
      <c r="Z1527" s="13"/>
      <c r="AA1527" s="13"/>
      <c r="AB1527" s="13"/>
      <c r="AC1527" s="13"/>
      <c r="AD1527" s="13"/>
      <c r="AE1527" s="13"/>
      <c r="AT1527" s="257" t="s">
        <v>361</v>
      </c>
      <c r="AU1527" s="257" t="s">
        <v>86</v>
      </c>
      <c r="AV1527" s="13" t="s">
        <v>86</v>
      </c>
      <c r="AW1527" s="13" t="s">
        <v>32</v>
      </c>
      <c r="AX1527" s="13" t="s">
        <v>76</v>
      </c>
      <c r="AY1527" s="257" t="s">
        <v>350</v>
      </c>
    </row>
    <row r="1528" s="13" customFormat="1">
      <c r="A1528" s="13"/>
      <c r="B1528" s="247"/>
      <c r="C1528" s="248"/>
      <c r="D1528" s="242" t="s">
        <v>361</v>
      </c>
      <c r="E1528" s="249" t="s">
        <v>1</v>
      </c>
      <c r="F1528" s="250" t="s">
        <v>2811</v>
      </c>
      <c r="G1528" s="248"/>
      <c r="H1528" s="251">
        <v>5.9619999999999997</v>
      </c>
      <c r="I1528" s="252"/>
      <c r="J1528" s="248"/>
      <c r="K1528" s="248"/>
      <c r="L1528" s="253"/>
      <c r="M1528" s="254"/>
      <c r="N1528" s="255"/>
      <c r="O1528" s="255"/>
      <c r="P1528" s="255"/>
      <c r="Q1528" s="255"/>
      <c r="R1528" s="255"/>
      <c r="S1528" s="255"/>
      <c r="T1528" s="256"/>
      <c r="U1528" s="13"/>
      <c r="V1528" s="13"/>
      <c r="W1528" s="13"/>
      <c r="X1528" s="13"/>
      <c r="Y1528" s="13"/>
      <c r="Z1528" s="13"/>
      <c r="AA1528" s="13"/>
      <c r="AB1528" s="13"/>
      <c r="AC1528" s="13"/>
      <c r="AD1528" s="13"/>
      <c r="AE1528" s="13"/>
      <c r="AT1528" s="257" t="s">
        <v>361</v>
      </c>
      <c r="AU1528" s="257" t="s">
        <v>86</v>
      </c>
      <c r="AV1528" s="13" t="s">
        <v>86</v>
      </c>
      <c r="AW1528" s="13" t="s">
        <v>32</v>
      </c>
      <c r="AX1528" s="13" t="s">
        <v>76</v>
      </c>
      <c r="AY1528" s="257" t="s">
        <v>350</v>
      </c>
    </row>
    <row r="1529" s="13" customFormat="1">
      <c r="A1529" s="13"/>
      <c r="B1529" s="247"/>
      <c r="C1529" s="248"/>
      <c r="D1529" s="242" t="s">
        <v>361</v>
      </c>
      <c r="E1529" s="249" t="s">
        <v>1</v>
      </c>
      <c r="F1529" s="250" t="s">
        <v>2812</v>
      </c>
      <c r="G1529" s="248"/>
      <c r="H1529" s="251">
        <v>3.121</v>
      </c>
      <c r="I1529" s="252"/>
      <c r="J1529" s="248"/>
      <c r="K1529" s="248"/>
      <c r="L1529" s="253"/>
      <c r="M1529" s="254"/>
      <c r="N1529" s="255"/>
      <c r="O1529" s="255"/>
      <c r="P1529" s="255"/>
      <c r="Q1529" s="255"/>
      <c r="R1529" s="255"/>
      <c r="S1529" s="255"/>
      <c r="T1529" s="256"/>
      <c r="U1529" s="13"/>
      <c r="V1529" s="13"/>
      <c r="W1529" s="13"/>
      <c r="X1529" s="13"/>
      <c r="Y1529" s="13"/>
      <c r="Z1529" s="13"/>
      <c r="AA1529" s="13"/>
      <c r="AB1529" s="13"/>
      <c r="AC1529" s="13"/>
      <c r="AD1529" s="13"/>
      <c r="AE1529" s="13"/>
      <c r="AT1529" s="257" t="s">
        <v>361</v>
      </c>
      <c r="AU1529" s="257" t="s">
        <v>86</v>
      </c>
      <c r="AV1529" s="13" t="s">
        <v>86</v>
      </c>
      <c r="AW1529" s="13" t="s">
        <v>32</v>
      </c>
      <c r="AX1529" s="13" t="s">
        <v>76</v>
      </c>
      <c r="AY1529" s="257" t="s">
        <v>350</v>
      </c>
    </row>
    <row r="1530" s="13" customFormat="1">
      <c r="A1530" s="13"/>
      <c r="B1530" s="247"/>
      <c r="C1530" s="248"/>
      <c r="D1530" s="242" t="s">
        <v>361</v>
      </c>
      <c r="E1530" s="249" t="s">
        <v>1</v>
      </c>
      <c r="F1530" s="250" t="s">
        <v>2813</v>
      </c>
      <c r="G1530" s="248"/>
      <c r="H1530" s="251">
        <v>4.8689999999999998</v>
      </c>
      <c r="I1530" s="252"/>
      <c r="J1530" s="248"/>
      <c r="K1530" s="248"/>
      <c r="L1530" s="253"/>
      <c r="M1530" s="254"/>
      <c r="N1530" s="255"/>
      <c r="O1530" s="255"/>
      <c r="P1530" s="255"/>
      <c r="Q1530" s="255"/>
      <c r="R1530" s="255"/>
      <c r="S1530" s="255"/>
      <c r="T1530" s="256"/>
      <c r="U1530" s="13"/>
      <c r="V1530" s="13"/>
      <c r="W1530" s="13"/>
      <c r="X1530" s="13"/>
      <c r="Y1530" s="13"/>
      <c r="Z1530" s="13"/>
      <c r="AA1530" s="13"/>
      <c r="AB1530" s="13"/>
      <c r="AC1530" s="13"/>
      <c r="AD1530" s="13"/>
      <c r="AE1530" s="13"/>
      <c r="AT1530" s="257" t="s">
        <v>361</v>
      </c>
      <c r="AU1530" s="257" t="s">
        <v>86</v>
      </c>
      <c r="AV1530" s="13" t="s">
        <v>86</v>
      </c>
      <c r="AW1530" s="13" t="s">
        <v>32</v>
      </c>
      <c r="AX1530" s="13" t="s">
        <v>76</v>
      </c>
      <c r="AY1530" s="257" t="s">
        <v>350</v>
      </c>
    </row>
    <row r="1531" s="15" customFormat="1">
      <c r="A1531" s="15"/>
      <c r="B1531" s="269"/>
      <c r="C1531" s="270"/>
      <c r="D1531" s="242" t="s">
        <v>361</v>
      </c>
      <c r="E1531" s="271" t="s">
        <v>1</v>
      </c>
      <c r="F1531" s="272" t="s">
        <v>1524</v>
      </c>
      <c r="G1531" s="270"/>
      <c r="H1531" s="271" t="s">
        <v>1</v>
      </c>
      <c r="I1531" s="273"/>
      <c r="J1531" s="270"/>
      <c r="K1531" s="270"/>
      <c r="L1531" s="274"/>
      <c r="M1531" s="275"/>
      <c r="N1531" s="276"/>
      <c r="O1531" s="276"/>
      <c r="P1531" s="276"/>
      <c r="Q1531" s="276"/>
      <c r="R1531" s="276"/>
      <c r="S1531" s="276"/>
      <c r="T1531" s="277"/>
      <c r="U1531" s="15"/>
      <c r="V1531" s="15"/>
      <c r="W1531" s="15"/>
      <c r="X1531" s="15"/>
      <c r="Y1531" s="15"/>
      <c r="Z1531" s="15"/>
      <c r="AA1531" s="15"/>
      <c r="AB1531" s="15"/>
      <c r="AC1531" s="15"/>
      <c r="AD1531" s="15"/>
      <c r="AE1531" s="15"/>
      <c r="AT1531" s="278" t="s">
        <v>361</v>
      </c>
      <c r="AU1531" s="278" t="s">
        <v>86</v>
      </c>
      <c r="AV1531" s="15" t="s">
        <v>84</v>
      </c>
      <c r="AW1531" s="15" t="s">
        <v>32</v>
      </c>
      <c r="AX1531" s="15" t="s">
        <v>76</v>
      </c>
      <c r="AY1531" s="278" t="s">
        <v>350</v>
      </c>
    </row>
    <row r="1532" s="13" customFormat="1">
      <c r="A1532" s="13"/>
      <c r="B1532" s="247"/>
      <c r="C1532" s="248"/>
      <c r="D1532" s="242" t="s">
        <v>361</v>
      </c>
      <c r="E1532" s="249" t="s">
        <v>1</v>
      </c>
      <c r="F1532" s="250" t="s">
        <v>2814</v>
      </c>
      <c r="G1532" s="248"/>
      <c r="H1532" s="251">
        <v>1.7749999999999999</v>
      </c>
      <c r="I1532" s="252"/>
      <c r="J1532" s="248"/>
      <c r="K1532" s="248"/>
      <c r="L1532" s="253"/>
      <c r="M1532" s="254"/>
      <c r="N1532" s="255"/>
      <c r="O1532" s="255"/>
      <c r="P1532" s="255"/>
      <c r="Q1532" s="255"/>
      <c r="R1532" s="255"/>
      <c r="S1532" s="255"/>
      <c r="T1532" s="256"/>
      <c r="U1532" s="13"/>
      <c r="V1532" s="13"/>
      <c r="W1532" s="13"/>
      <c r="X1532" s="13"/>
      <c r="Y1532" s="13"/>
      <c r="Z1532" s="13"/>
      <c r="AA1532" s="13"/>
      <c r="AB1532" s="13"/>
      <c r="AC1532" s="13"/>
      <c r="AD1532" s="13"/>
      <c r="AE1532" s="13"/>
      <c r="AT1532" s="257" t="s">
        <v>361</v>
      </c>
      <c r="AU1532" s="257" t="s">
        <v>86</v>
      </c>
      <c r="AV1532" s="13" t="s">
        <v>86</v>
      </c>
      <c r="AW1532" s="13" t="s">
        <v>32</v>
      </c>
      <c r="AX1532" s="13" t="s">
        <v>76</v>
      </c>
      <c r="AY1532" s="257" t="s">
        <v>350</v>
      </c>
    </row>
    <row r="1533" s="13" customFormat="1">
      <c r="A1533" s="13"/>
      <c r="B1533" s="247"/>
      <c r="C1533" s="248"/>
      <c r="D1533" s="242" t="s">
        <v>361</v>
      </c>
      <c r="E1533" s="249" t="s">
        <v>1</v>
      </c>
      <c r="F1533" s="250" t="s">
        <v>2815</v>
      </c>
      <c r="G1533" s="248"/>
      <c r="H1533" s="251">
        <v>1.776</v>
      </c>
      <c r="I1533" s="252"/>
      <c r="J1533" s="248"/>
      <c r="K1533" s="248"/>
      <c r="L1533" s="253"/>
      <c r="M1533" s="254"/>
      <c r="N1533" s="255"/>
      <c r="O1533" s="255"/>
      <c r="P1533" s="255"/>
      <c r="Q1533" s="255"/>
      <c r="R1533" s="255"/>
      <c r="S1533" s="255"/>
      <c r="T1533" s="256"/>
      <c r="U1533" s="13"/>
      <c r="V1533" s="13"/>
      <c r="W1533" s="13"/>
      <c r="X1533" s="13"/>
      <c r="Y1533" s="13"/>
      <c r="Z1533" s="13"/>
      <c r="AA1533" s="13"/>
      <c r="AB1533" s="13"/>
      <c r="AC1533" s="13"/>
      <c r="AD1533" s="13"/>
      <c r="AE1533" s="13"/>
      <c r="AT1533" s="257" t="s">
        <v>361</v>
      </c>
      <c r="AU1533" s="257" t="s">
        <v>86</v>
      </c>
      <c r="AV1533" s="13" t="s">
        <v>86</v>
      </c>
      <c r="AW1533" s="13" t="s">
        <v>32</v>
      </c>
      <c r="AX1533" s="13" t="s">
        <v>76</v>
      </c>
      <c r="AY1533" s="257" t="s">
        <v>350</v>
      </c>
    </row>
    <row r="1534" s="14" customFormat="1">
      <c r="A1534" s="14"/>
      <c r="B1534" s="258"/>
      <c r="C1534" s="259"/>
      <c r="D1534" s="242" t="s">
        <v>361</v>
      </c>
      <c r="E1534" s="260" t="s">
        <v>1278</v>
      </c>
      <c r="F1534" s="261" t="s">
        <v>364</v>
      </c>
      <c r="G1534" s="259"/>
      <c r="H1534" s="262">
        <v>25.620999999999999</v>
      </c>
      <c r="I1534" s="263"/>
      <c r="J1534" s="259"/>
      <c r="K1534" s="259"/>
      <c r="L1534" s="264"/>
      <c r="M1534" s="265"/>
      <c r="N1534" s="266"/>
      <c r="O1534" s="266"/>
      <c r="P1534" s="266"/>
      <c r="Q1534" s="266"/>
      <c r="R1534" s="266"/>
      <c r="S1534" s="266"/>
      <c r="T1534" s="267"/>
      <c r="U1534" s="14"/>
      <c r="V1534" s="14"/>
      <c r="W1534" s="14"/>
      <c r="X1534" s="14"/>
      <c r="Y1534" s="14"/>
      <c r="Z1534" s="14"/>
      <c r="AA1534" s="14"/>
      <c r="AB1534" s="14"/>
      <c r="AC1534" s="14"/>
      <c r="AD1534" s="14"/>
      <c r="AE1534" s="14"/>
      <c r="AT1534" s="268" t="s">
        <v>361</v>
      </c>
      <c r="AU1534" s="268" t="s">
        <v>86</v>
      </c>
      <c r="AV1534" s="14" t="s">
        <v>357</v>
      </c>
      <c r="AW1534" s="14" t="s">
        <v>32</v>
      </c>
      <c r="AX1534" s="14" t="s">
        <v>84</v>
      </c>
      <c r="AY1534" s="268" t="s">
        <v>350</v>
      </c>
    </row>
    <row r="1535" s="2" customFormat="1" ht="21.75" customHeight="1">
      <c r="A1535" s="39"/>
      <c r="B1535" s="40"/>
      <c r="C1535" s="295" t="s">
        <v>2816</v>
      </c>
      <c r="D1535" s="295" t="s">
        <v>1347</v>
      </c>
      <c r="E1535" s="296" t="s">
        <v>2817</v>
      </c>
      <c r="F1535" s="297" t="s">
        <v>2818</v>
      </c>
      <c r="G1535" s="298" t="s">
        <v>374</v>
      </c>
      <c r="H1535" s="299">
        <v>25.385999999999999</v>
      </c>
      <c r="I1535" s="300"/>
      <c r="J1535" s="301">
        <f>ROUND(I1535*H1535,2)</f>
        <v>0</v>
      </c>
      <c r="K1535" s="297" t="s">
        <v>356</v>
      </c>
      <c r="L1535" s="302"/>
      <c r="M1535" s="303" t="s">
        <v>1</v>
      </c>
      <c r="N1535" s="304" t="s">
        <v>41</v>
      </c>
      <c r="O1535" s="92"/>
      <c r="P1535" s="238">
        <f>O1535*H1535</f>
        <v>0</v>
      </c>
      <c r="Q1535" s="238">
        <v>0.55000000000000004</v>
      </c>
      <c r="R1535" s="238">
        <f>Q1535*H1535</f>
        <v>13.962300000000001</v>
      </c>
      <c r="S1535" s="238">
        <v>0</v>
      </c>
      <c r="T1535" s="239">
        <f>S1535*H1535</f>
        <v>0</v>
      </c>
      <c r="U1535" s="39"/>
      <c r="V1535" s="39"/>
      <c r="W1535" s="39"/>
      <c r="X1535" s="39"/>
      <c r="Y1535" s="39"/>
      <c r="Z1535" s="39"/>
      <c r="AA1535" s="39"/>
      <c r="AB1535" s="39"/>
      <c r="AC1535" s="39"/>
      <c r="AD1535" s="39"/>
      <c r="AE1535" s="39"/>
      <c r="AR1535" s="240" t="s">
        <v>695</v>
      </c>
      <c r="AT1535" s="240" t="s">
        <v>1347</v>
      </c>
      <c r="AU1535" s="240" t="s">
        <v>86</v>
      </c>
      <c r="AY1535" s="18" t="s">
        <v>350</v>
      </c>
      <c r="BE1535" s="241">
        <f>IF(N1535="základní",J1535,0)</f>
        <v>0</v>
      </c>
      <c r="BF1535" s="241">
        <f>IF(N1535="snížená",J1535,0)</f>
        <v>0</v>
      </c>
      <c r="BG1535" s="241">
        <f>IF(N1535="zákl. přenesená",J1535,0)</f>
        <v>0</v>
      </c>
      <c r="BH1535" s="241">
        <f>IF(N1535="sníž. přenesená",J1535,0)</f>
        <v>0</v>
      </c>
      <c r="BI1535" s="241">
        <f>IF(N1535="nulová",J1535,0)</f>
        <v>0</v>
      </c>
      <c r="BJ1535" s="18" t="s">
        <v>84</v>
      </c>
      <c r="BK1535" s="241">
        <f>ROUND(I1535*H1535,2)</f>
        <v>0</v>
      </c>
      <c r="BL1535" s="18" t="s">
        <v>530</v>
      </c>
      <c r="BM1535" s="240" t="s">
        <v>2819</v>
      </c>
    </row>
    <row r="1536" s="2" customFormat="1">
      <c r="A1536" s="39"/>
      <c r="B1536" s="40"/>
      <c r="C1536" s="41"/>
      <c r="D1536" s="242" t="s">
        <v>359</v>
      </c>
      <c r="E1536" s="41"/>
      <c r="F1536" s="243" t="s">
        <v>2818</v>
      </c>
      <c r="G1536" s="41"/>
      <c r="H1536" s="41"/>
      <c r="I1536" s="244"/>
      <c r="J1536" s="41"/>
      <c r="K1536" s="41"/>
      <c r="L1536" s="45"/>
      <c r="M1536" s="245"/>
      <c r="N1536" s="246"/>
      <c r="O1536" s="92"/>
      <c r="P1536" s="92"/>
      <c r="Q1536" s="92"/>
      <c r="R1536" s="92"/>
      <c r="S1536" s="92"/>
      <c r="T1536" s="93"/>
      <c r="U1536" s="39"/>
      <c r="V1536" s="39"/>
      <c r="W1536" s="39"/>
      <c r="X1536" s="39"/>
      <c r="Y1536" s="39"/>
      <c r="Z1536" s="39"/>
      <c r="AA1536" s="39"/>
      <c r="AB1536" s="39"/>
      <c r="AC1536" s="39"/>
      <c r="AD1536" s="39"/>
      <c r="AE1536" s="39"/>
      <c r="AT1536" s="18" t="s">
        <v>359</v>
      </c>
      <c r="AU1536" s="18" t="s">
        <v>86</v>
      </c>
    </row>
    <row r="1537" s="15" customFormat="1">
      <c r="A1537" s="15"/>
      <c r="B1537" s="269"/>
      <c r="C1537" s="270"/>
      <c r="D1537" s="242" t="s">
        <v>361</v>
      </c>
      <c r="E1537" s="271" t="s">
        <v>1</v>
      </c>
      <c r="F1537" s="272" t="s">
        <v>1536</v>
      </c>
      <c r="G1537" s="270"/>
      <c r="H1537" s="271" t="s">
        <v>1</v>
      </c>
      <c r="I1537" s="273"/>
      <c r="J1537" s="270"/>
      <c r="K1537" s="270"/>
      <c r="L1537" s="274"/>
      <c r="M1537" s="275"/>
      <c r="N1537" s="276"/>
      <c r="O1537" s="276"/>
      <c r="P1537" s="276"/>
      <c r="Q1537" s="276"/>
      <c r="R1537" s="276"/>
      <c r="S1537" s="276"/>
      <c r="T1537" s="277"/>
      <c r="U1537" s="15"/>
      <c r="V1537" s="15"/>
      <c r="W1537" s="15"/>
      <c r="X1537" s="15"/>
      <c r="Y1537" s="15"/>
      <c r="Z1537" s="15"/>
      <c r="AA1537" s="15"/>
      <c r="AB1537" s="15"/>
      <c r="AC1537" s="15"/>
      <c r="AD1537" s="15"/>
      <c r="AE1537" s="15"/>
      <c r="AT1537" s="278" t="s">
        <v>361</v>
      </c>
      <c r="AU1537" s="278" t="s">
        <v>86</v>
      </c>
      <c r="AV1537" s="15" t="s">
        <v>84</v>
      </c>
      <c r="AW1537" s="15" t="s">
        <v>32</v>
      </c>
      <c r="AX1537" s="15" t="s">
        <v>76</v>
      </c>
      <c r="AY1537" s="278" t="s">
        <v>350</v>
      </c>
    </row>
    <row r="1538" s="13" customFormat="1">
      <c r="A1538" s="13"/>
      <c r="B1538" s="247"/>
      <c r="C1538" s="248"/>
      <c r="D1538" s="242" t="s">
        <v>361</v>
      </c>
      <c r="E1538" s="249" t="s">
        <v>1</v>
      </c>
      <c r="F1538" s="250" t="s">
        <v>2820</v>
      </c>
      <c r="G1538" s="248"/>
      <c r="H1538" s="251">
        <v>0.26100000000000001</v>
      </c>
      <c r="I1538" s="252"/>
      <c r="J1538" s="248"/>
      <c r="K1538" s="248"/>
      <c r="L1538" s="253"/>
      <c r="M1538" s="254"/>
      <c r="N1538" s="255"/>
      <c r="O1538" s="255"/>
      <c r="P1538" s="255"/>
      <c r="Q1538" s="255"/>
      <c r="R1538" s="255"/>
      <c r="S1538" s="255"/>
      <c r="T1538" s="256"/>
      <c r="U1538" s="13"/>
      <c r="V1538" s="13"/>
      <c r="W1538" s="13"/>
      <c r="X1538" s="13"/>
      <c r="Y1538" s="13"/>
      <c r="Z1538" s="13"/>
      <c r="AA1538" s="13"/>
      <c r="AB1538" s="13"/>
      <c r="AC1538" s="13"/>
      <c r="AD1538" s="13"/>
      <c r="AE1538" s="13"/>
      <c r="AT1538" s="257" t="s">
        <v>361</v>
      </c>
      <c r="AU1538" s="257" t="s">
        <v>86</v>
      </c>
      <c r="AV1538" s="13" t="s">
        <v>86</v>
      </c>
      <c r="AW1538" s="13" t="s">
        <v>32</v>
      </c>
      <c r="AX1538" s="13" t="s">
        <v>76</v>
      </c>
      <c r="AY1538" s="257" t="s">
        <v>350</v>
      </c>
    </row>
    <row r="1539" s="13" customFormat="1">
      <c r="A1539" s="13"/>
      <c r="B1539" s="247"/>
      <c r="C1539" s="248"/>
      <c r="D1539" s="242" t="s">
        <v>361</v>
      </c>
      <c r="E1539" s="249" t="s">
        <v>1</v>
      </c>
      <c r="F1539" s="250" t="s">
        <v>2821</v>
      </c>
      <c r="G1539" s="248"/>
      <c r="H1539" s="251">
        <v>11.673</v>
      </c>
      <c r="I1539" s="252"/>
      <c r="J1539" s="248"/>
      <c r="K1539" s="248"/>
      <c r="L1539" s="253"/>
      <c r="M1539" s="254"/>
      <c r="N1539" s="255"/>
      <c r="O1539" s="255"/>
      <c r="P1539" s="255"/>
      <c r="Q1539" s="255"/>
      <c r="R1539" s="255"/>
      <c r="S1539" s="255"/>
      <c r="T1539" s="256"/>
      <c r="U1539" s="13"/>
      <c r="V1539" s="13"/>
      <c r="W1539" s="13"/>
      <c r="X1539" s="13"/>
      <c r="Y1539" s="13"/>
      <c r="Z1539" s="13"/>
      <c r="AA1539" s="13"/>
      <c r="AB1539" s="13"/>
      <c r="AC1539" s="13"/>
      <c r="AD1539" s="13"/>
      <c r="AE1539" s="13"/>
      <c r="AT1539" s="257" t="s">
        <v>361</v>
      </c>
      <c r="AU1539" s="257" t="s">
        <v>86</v>
      </c>
      <c r="AV1539" s="13" t="s">
        <v>86</v>
      </c>
      <c r="AW1539" s="13" t="s">
        <v>32</v>
      </c>
      <c r="AX1539" s="13" t="s">
        <v>76</v>
      </c>
      <c r="AY1539" s="257" t="s">
        <v>350</v>
      </c>
    </row>
    <row r="1540" s="13" customFormat="1">
      <c r="A1540" s="13"/>
      <c r="B1540" s="247"/>
      <c r="C1540" s="248"/>
      <c r="D1540" s="242" t="s">
        <v>361</v>
      </c>
      <c r="E1540" s="249" t="s">
        <v>1</v>
      </c>
      <c r="F1540" s="250" t="s">
        <v>2822</v>
      </c>
      <c r="G1540" s="248"/>
      <c r="H1540" s="251">
        <v>7.452</v>
      </c>
      <c r="I1540" s="252"/>
      <c r="J1540" s="248"/>
      <c r="K1540" s="248"/>
      <c r="L1540" s="253"/>
      <c r="M1540" s="254"/>
      <c r="N1540" s="255"/>
      <c r="O1540" s="255"/>
      <c r="P1540" s="255"/>
      <c r="Q1540" s="255"/>
      <c r="R1540" s="255"/>
      <c r="S1540" s="255"/>
      <c r="T1540" s="256"/>
      <c r="U1540" s="13"/>
      <c r="V1540" s="13"/>
      <c r="W1540" s="13"/>
      <c r="X1540" s="13"/>
      <c r="Y1540" s="13"/>
      <c r="Z1540" s="13"/>
      <c r="AA1540" s="13"/>
      <c r="AB1540" s="13"/>
      <c r="AC1540" s="13"/>
      <c r="AD1540" s="13"/>
      <c r="AE1540" s="13"/>
      <c r="AT1540" s="257" t="s">
        <v>361</v>
      </c>
      <c r="AU1540" s="257" t="s">
        <v>86</v>
      </c>
      <c r="AV1540" s="13" t="s">
        <v>86</v>
      </c>
      <c r="AW1540" s="13" t="s">
        <v>32</v>
      </c>
      <c r="AX1540" s="13" t="s">
        <v>76</v>
      </c>
      <c r="AY1540" s="257" t="s">
        <v>350</v>
      </c>
    </row>
    <row r="1541" s="13" customFormat="1">
      <c r="A1541" s="13"/>
      <c r="B1541" s="247"/>
      <c r="C1541" s="248"/>
      <c r="D1541" s="242" t="s">
        <v>361</v>
      </c>
      <c r="E1541" s="249" t="s">
        <v>1</v>
      </c>
      <c r="F1541" s="250" t="s">
        <v>2823</v>
      </c>
      <c r="G1541" s="248"/>
      <c r="H1541" s="251">
        <v>2.7949999999999999</v>
      </c>
      <c r="I1541" s="252"/>
      <c r="J1541" s="248"/>
      <c r="K1541" s="248"/>
      <c r="L1541" s="253"/>
      <c r="M1541" s="254"/>
      <c r="N1541" s="255"/>
      <c r="O1541" s="255"/>
      <c r="P1541" s="255"/>
      <c r="Q1541" s="255"/>
      <c r="R1541" s="255"/>
      <c r="S1541" s="255"/>
      <c r="T1541" s="256"/>
      <c r="U1541" s="13"/>
      <c r="V1541" s="13"/>
      <c r="W1541" s="13"/>
      <c r="X1541" s="13"/>
      <c r="Y1541" s="13"/>
      <c r="Z1541" s="13"/>
      <c r="AA1541" s="13"/>
      <c r="AB1541" s="13"/>
      <c r="AC1541" s="13"/>
      <c r="AD1541" s="13"/>
      <c r="AE1541" s="13"/>
      <c r="AT1541" s="257" t="s">
        <v>361</v>
      </c>
      <c r="AU1541" s="257" t="s">
        <v>86</v>
      </c>
      <c r="AV1541" s="13" t="s">
        <v>86</v>
      </c>
      <c r="AW1541" s="13" t="s">
        <v>32</v>
      </c>
      <c r="AX1541" s="13" t="s">
        <v>76</v>
      </c>
      <c r="AY1541" s="257" t="s">
        <v>350</v>
      </c>
    </row>
    <row r="1542" s="15" customFormat="1">
      <c r="A1542" s="15"/>
      <c r="B1542" s="269"/>
      <c r="C1542" s="270"/>
      <c r="D1542" s="242" t="s">
        <v>361</v>
      </c>
      <c r="E1542" s="271" t="s">
        <v>1</v>
      </c>
      <c r="F1542" s="272" t="s">
        <v>1524</v>
      </c>
      <c r="G1542" s="270"/>
      <c r="H1542" s="271" t="s">
        <v>1</v>
      </c>
      <c r="I1542" s="273"/>
      <c r="J1542" s="270"/>
      <c r="K1542" s="270"/>
      <c r="L1542" s="274"/>
      <c r="M1542" s="275"/>
      <c r="N1542" s="276"/>
      <c r="O1542" s="276"/>
      <c r="P1542" s="276"/>
      <c r="Q1542" s="276"/>
      <c r="R1542" s="276"/>
      <c r="S1542" s="276"/>
      <c r="T1542" s="277"/>
      <c r="U1542" s="15"/>
      <c r="V1542" s="15"/>
      <c r="W1542" s="15"/>
      <c r="X1542" s="15"/>
      <c r="Y1542" s="15"/>
      <c r="Z1542" s="15"/>
      <c r="AA1542" s="15"/>
      <c r="AB1542" s="15"/>
      <c r="AC1542" s="15"/>
      <c r="AD1542" s="15"/>
      <c r="AE1542" s="15"/>
      <c r="AT1542" s="278" t="s">
        <v>361</v>
      </c>
      <c r="AU1542" s="278" t="s">
        <v>86</v>
      </c>
      <c r="AV1542" s="15" t="s">
        <v>84</v>
      </c>
      <c r="AW1542" s="15" t="s">
        <v>32</v>
      </c>
      <c r="AX1542" s="15" t="s">
        <v>76</v>
      </c>
      <c r="AY1542" s="278" t="s">
        <v>350</v>
      </c>
    </row>
    <row r="1543" s="13" customFormat="1">
      <c r="A1543" s="13"/>
      <c r="B1543" s="247"/>
      <c r="C1543" s="248"/>
      <c r="D1543" s="242" t="s">
        <v>361</v>
      </c>
      <c r="E1543" s="249" t="s">
        <v>1</v>
      </c>
      <c r="F1543" s="250" t="s">
        <v>2824</v>
      </c>
      <c r="G1543" s="248"/>
      <c r="H1543" s="251">
        <v>2.0870000000000002</v>
      </c>
      <c r="I1543" s="252"/>
      <c r="J1543" s="248"/>
      <c r="K1543" s="248"/>
      <c r="L1543" s="253"/>
      <c r="M1543" s="254"/>
      <c r="N1543" s="255"/>
      <c r="O1543" s="255"/>
      <c r="P1543" s="255"/>
      <c r="Q1543" s="255"/>
      <c r="R1543" s="255"/>
      <c r="S1543" s="255"/>
      <c r="T1543" s="256"/>
      <c r="U1543" s="13"/>
      <c r="V1543" s="13"/>
      <c r="W1543" s="13"/>
      <c r="X1543" s="13"/>
      <c r="Y1543" s="13"/>
      <c r="Z1543" s="13"/>
      <c r="AA1543" s="13"/>
      <c r="AB1543" s="13"/>
      <c r="AC1543" s="13"/>
      <c r="AD1543" s="13"/>
      <c r="AE1543" s="13"/>
      <c r="AT1543" s="257" t="s">
        <v>361</v>
      </c>
      <c r="AU1543" s="257" t="s">
        <v>86</v>
      </c>
      <c r="AV1543" s="13" t="s">
        <v>86</v>
      </c>
      <c r="AW1543" s="13" t="s">
        <v>32</v>
      </c>
      <c r="AX1543" s="13" t="s">
        <v>76</v>
      </c>
      <c r="AY1543" s="257" t="s">
        <v>350</v>
      </c>
    </row>
    <row r="1544" s="13" customFormat="1">
      <c r="A1544" s="13"/>
      <c r="B1544" s="247"/>
      <c r="C1544" s="248"/>
      <c r="D1544" s="242" t="s">
        <v>361</v>
      </c>
      <c r="E1544" s="249" t="s">
        <v>1</v>
      </c>
      <c r="F1544" s="250" t="s">
        <v>2825</v>
      </c>
      <c r="G1544" s="248"/>
      <c r="H1544" s="251">
        <v>1.1180000000000001</v>
      </c>
      <c r="I1544" s="252"/>
      <c r="J1544" s="248"/>
      <c r="K1544" s="248"/>
      <c r="L1544" s="253"/>
      <c r="M1544" s="254"/>
      <c r="N1544" s="255"/>
      <c r="O1544" s="255"/>
      <c r="P1544" s="255"/>
      <c r="Q1544" s="255"/>
      <c r="R1544" s="255"/>
      <c r="S1544" s="255"/>
      <c r="T1544" s="256"/>
      <c r="U1544" s="13"/>
      <c r="V1544" s="13"/>
      <c r="W1544" s="13"/>
      <c r="X1544" s="13"/>
      <c r="Y1544" s="13"/>
      <c r="Z1544" s="13"/>
      <c r="AA1544" s="13"/>
      <c r="AB1544" s="13"/>
      <c r="AC1544" s="13"/>
      <c r="AD1544" s="13"/>
      <c r="AE1544" s="13"/>
      <c r="AT1544" s="257" t="s">
        <v>361</v>
      </c>
      <c r="AU1544" s="257" t="s">
        <v>86</v>
      </c>
      <c r="AV1544" s="13" t="s">
        <v>86</v>
      </c>
      <c r="AW1544" s="13" t="s">
        <v>32</v>
      </c>
      <c r="AX1544" s="13" t="s">
        <v>76</v>
      </c>
      <c r="AY1544" s="257" t="s">
        <v>350</v>
      </c>
    </row>
    <row r="1545" s="14" customFormat="1">
      <c r="A1545" s="14"/>
      <c r="B1545" s="258"/>
      <c r="C1545" s="259"/>
      <c r="D1545" s="242" t="s">
        <v>361</v>
      </c>
      <c r="E1545" s="260" t="s">
        <v>1281</v>
      </c>
      <c r="F1545" s="261" t="s">
        <v>364</v>
      </c>
      <c r="G1545" s="259"/>
      <c r="H1545" s="262">
        <v>25.385999999999999</v>
      </c>
      <c r="I1545" s="263"/>
      <c r="J1545" s="259"/>
      <c r="K1545" s="259"/>
      <c r="L1545" s="264"/>
      <c r="M1545" s="265"/>
      <c r="N1545" s="266"/>
      <c r="O1545" s="266"/>
      <c r="P1545" s="266"/>
      <c r="Q1545" s="266"/>
      <c r="R1545" s="266"/>
      <c r="S1545" s="266"/>
      <c r="T1545" s="267"/>
      <c r="U1545" s="14"/>
      <c r="V1545" s="14"/>
      <c r="W1545" s="14"/>
      <c r="X1545" s="14"/>
      <c r="Y1545" s="14"/>
      <c r="Z1545" s="14"/>
      <c r="AA1545" s="14"/>
      <c r="AB1545" s="14"/>
      <c r="AC1545" s="14"/>
      <c r="AD1545" s="14"/>
      <c r="AE1545" s="14"/>
      <c r="AT1545" s="268" t="s">
        <v>361</v>
      </c>
      <c r="AU1545" s="268" t="s">
        <v>86</v>
      </c>
      <c r="AV1545" s="14" t="s">
        <v>357</v>
      </c>
      <c r="AW1545" s="14" t="s">
        <v>32</v>
      </c>
      <c r="AX1545" s="14" t="s">
        <v>84</v>
      </c>
      <c r="AY1545" s="268" t="s">
        <v>350</v>
      </c>
    </row>
    <row r="1546" s="2" customFormat="1" ht="21.75" customHeight="1">
      <c r="A1546" s="39"/>
      <c r="B1546" s="40"/>
      <c r="C1546" s="295" t="s">
        <v>2826</v>
      </c>
      <c r="D1546" s="295" t="s">
        <v>1347</v>
      </c>
      <c r="E1546" s="296" t="s">
        <v>2827</v>
      </c>
      <c r="F1546" s="297" t="s">
        <v>2828</v>
      </c>
      <c r="G1546" s="298" t="s">
        <v>374</v>
      </c>
      <c r="H1546" s="299">
        <v>5.4470000000000001</v>
      </c>
      <c r="I1546" s="300"/>
      <c r="J1546" s="301">
        <f>ROUND(I1546*H1546,2)</f>
        <v>0</v>
      </c>
      <c r="K1546" s="297" t="s">
        <v>356</v>
      </c>
      <c r="L1546" s="302"/>
      <c r="M1546" s="303" t="s">
        <v>1</v>
      </c>
      <c r="N1546" s="304" t="s">
        <v>41</v>
      </c>
      <c r="O1546" s="92"/>
      <c r="P1546" s="238">
        <f>O1546*H1546</f>
        <v>0</v>
      </c>
      <c r="Q1546" s="238">
        <v>0.55000000000000004</v>
      </c>
      <c r="R1546" s="238">
        <f>Q1546*H1546</f>
        <v>2.9958500000000003</v>
      </c>
      <c r="S1546" s="238">
        <v>0</v>
      </c>
      <c r="T1546" s="239">
        <f>S1546*H1546</f>
        <v>0</v>
      </c>
      <c r="U1546" s="39"/>
      <c r="V1546" s="39"/>
      <c r="W1546" s="39"/>
      <c r="X1546" s="39"/>
      <c r="Y1546" s="39"/>
      <c r="Z1546" s="39"/>
      <c r="AA1546" s="39"/>
      <c r="AB1546" s="39"/>
      <c r="AC1546" s="39"/>
      <c r="AD1546" s="39"/>
      <c r="AE1546" s="39"/>
      <c r="AR1546" s="240" t="s">
        <v>695</v>
      </c>
      <c r="AT1546" s="240" t="s">
        <v>1347</v>
      </c>
      <c r="AU1546" s="240" t="s">
        <v>86</v>
      </c>
      <c r="AY1546" s="18" t="s">
        <v>350</v>
      </c>
      <c r="BE1546" s="241">
        <f>IF(N1546="základní",J1546,0)</f>
        <v>0</v>
      </c>
      <c r="BF1546" s="241">
        <f>IF(N1546="snížená",J1546,0)</f>
        <v>0</v>
      </c>
      <c r="BG1546" s="241">
        <f>IF(N1546="zákl. přenesená",J1546,0)</f>
        <v>0</v>
      </c>
      <c r="BH1546" s="241">
        <f>IF(N1546="sníž. přenesená",J1546,0)</f>
        <v>0</v>
      </c>
      <c r="BI1546" s="241">
        <f>IF(N1546="nulová",J1546,0)</f>
        <v>0</v>
      </c>
      <c r="BJ1546" s="18" t="s">
        <v>84</v>
      </c>
      <c r="BK1546" s="241">
        <f>ROUND(I1546*H1546,2)</f>
        <v>0</v>
      </c>
      <c r="BL1546" s="18" t="s">
        <v>530</v>
      </c>
      <c r="BM1546" s="240" t="s">
        <v>2829</v>
      </c>
    </row>
    <row r="1547" s="2" customFormat="1">
      <c r="A1547" s="39"/>
      <c r="B1547" s="40"/>
      <c r="C1547" s="41"/>
      <c r="D1547" s="242" t="s">
        <v>359</v>
      </c>
      <c r="E1547" s="41"/>
      <c r="F1547" s="243" t="s">
        <v>2828</v>
      </c>
      <c r="G1547" s="41"/>
      <c r="H1547" s="41"/>
      <c r="I1547" s="244"/>
      <c r="J1547" s="41"/>
      <c r="K1547" s="41"/>
      <c r="L1547" s="45"/>
      <c r="M1547" s="245"/>
      <c r="N1547" s="246"/>
      <c r="O1547" s="92"/>
      <c r="P1547" s="92"/>
      <c r="Q1547" s="92"/>
      <c r="R1547" s="92"/>
      <c r="S1547" s="92"/>
      <c r="T1547" s="93"/>
      <c r="U1547" s="39"/>
      <c r="V1547" s="39"/>
      <c r="W1547" s="39"/>
      <c r="X1547" s="39"/>
      <c r="Y1547" s="39"/>
      <c r="Z1547" s="39"/>
      <c r="AA1547" s="39"/>
      <c r="AB1547" s="39"/>
      <c r="AC1547" s="39"/>
      <c r="AD1547" s="39"/>
      <c r="AE1547" s="39"/>
      <c r="AT1547" s="18" t="s">
        <v>359</v>
      </c>
      <c r="AU1547" s="18" t="s">
        <v>86</v>
      </c>
    </row>
    <row r="1548" s="15" customFormat="1">
      <c r="A1548" s="15"/>
      <c r="B1548" s="269"/>
      <c r="C1548" s="270"/>
      <c r="D1548" s="242" t="s">
        <v>361</v>
      </c>
      <c r="E1548" s="271" t="s">
        <v>1</v>
      </c>
      <c r="F1548" s="272" t="s">
        <v>1536</v>
      </c>
      <c r="G1548" s="270"/>
      <c r="H1548" s="271" t="s">
        <v>1</v>
      </c>
      <c r="I1548" s="273"/>
      <c r="J1548" s="270"/>
      <c r="K1548" s="270"/>
      <c r="L1548" s="274"/>
      <c r="M1548" s="275"/>
      <c r="N1548" s="276"/>
      <c r="O1548" s="276"/>
      <c r="P1548" s="276"/>
      <c r="Q1548" s="276"/>
      <c r="R1548" s="276"/>
      <c r="S1548" s="276"/>
      <c r="T1548" s="277"/>
      <c r="U1548" s="15"/>
      <c r="V1548" s="15"/>
      <c r="W1548" s="15"/>
      <c r="X1548" s="15"/>
      <c r="Y1548" s="15"/>
      <c r="Z1548" s="15"/>
      <c r="AA1548" s="15"/>
      <c r="AB1548" s="15"/>
      <c r="AC1548" s="15"/>
      <c r="AD1548" s="15"/>
      <c r="AE1548" s="15"/>
      <c r="AT1548" s="278" t="s">
        <v>361</v>
      </c>
      <c r="AU1548" s="278" t="s">
        <v>86</v>
      </c>
      <c r="AV1548" s="15" t="s">
        <v>84</v>
      </c>
      <c r="AW1548" s="15" t="s">
        <v>32</v>
      </c>
      <c r="AX1548" s="15" t="s">
        <v>76</v>
      </c>
      <c r="AY1548" s="278" t="s">
        <v>350</v>
      </c>
    </row>
    <row r="1549" s="13" customFormat="1">
      <c r="A1549" s="13"/>
      <c r="B1549" s="247"/>
      <c r="C1549" s="248"/>
      <c r="D1549" s="242" t="s">
        <v>361</v>
      </c>
      <c r="E1549" s="249" t="s">
        <v>1</v>
      </c>
      <c r="F1549" s="250" t="s">
        <v>2830</v>
      </c>
      <c r="G1549" s="248"/>
      <c r="H1549" s="251">
        <v>2.4660000000000002</v>
      </c>
      <c r="I1549" s="252"/>
      <c r="J1549" s="248"/>
      <c r="K1549" s="248"/>
      <c r="L1549" s="253"/>
      <c r="M1549" s="254"/>
      <c r="N1549" s="255"/>
      <c r="O1549" s="255"/>
      <c r="P1549" s="255"/>
      <c r="Q1549" s="255"/>
      <c r="R1549" s="255"/>
      <c r="S1549" s="255"/>
      <c r="T1549" s="256"/>
      <c r="U1549" s="13"/>
      <c r="V1549" s="13"/>
      <c r="W1549" s="13"/>
      <c r="X1549" s="13"/>
      <c r="Y1549" s="13"/>
      <c r="Z1549" s="13"/>
      <c r="AA1549" s="13"/>
      <c r="AB1549" s="13"/>
      <c r="AC1549" s="13"/>
      <c r="AD1549" s="13"/>
      <c r="AE1549" s="13"/>
      <c r="AT1549" s="257" t="s">
        <v>361</v>
      </c>
      <c r="AU1549" s="257" t="s">
        <v>86</v>
      </c>
      <c r="AV1549" s="13" t="s">
        <v>86</v>
      </c>
      <c r="AW1549" s="13" t="s">
        <v>32</v>
      </c>
      <c r="AX1549" s="13" t="s">
        <v>76</v>
      </c>
      <c r="AY1549" s="257" t="s">
        <v>350</v>
      </c>
    </row>
    <row r="1550" s="13" customFormat="1">
      <c r="A1550" s="13"/>
      <c r="B1550" s="247"/>
      <c r="C1550" s="248"/>
      <c r="D1550" s="242" t="s">
        <v>361</v>
      </c>
      <c r="E1550" s="249" t="s">
        <v>1</v>
      </c>
      <c r="F1550" s="250" t="s">
        <v>2831</v>
      </c>
      <c r="G1550" s="248"/>
      <c r="H1550" s="251">
        <v>2.4660000000000002</v>
      </c>
      <c r="I1550" s="252"/>
      <c r="J1550" s="248"/>
      <c r="K1550" s="248"/>
      <c r="L1550" s="253"/>
      <c r="M1550" s="254"/>
      <c r="N1550" s="255"/>
      <c r="O1550" s="255"/>
      <c r="P1550" s="255"/>
      <c r="Q1550" s="255"/>
      <c r="R1550" s="255"/>
      <c r="S1550" s="255"/>
      <c r="T1550" s="256"/>
      <c r="U1550" s="13"/>
      <c r="V1550" s="13"/>
      <c r="W1550" s="13"/>
      <c r="X1550" s="13"/>
      <c r="Y1550" s="13"/>
      <c r="Z1550" s="13"/>
      <c r="AA1550" s="13"/>
      <c r="AB1550" s="13"/>
      <c r="AC1550" s="13"/>
      <c r="AD1550" s="13"/>
      <c r="AE1550" s="13"/>
      <c r="AT1550" s="257" t="s">
        <v>361</v>
      </c>
      <c r="AU1550" s="257" t="s">
        <v>86</v>
      </c>
      <c r="AV1550" s="13" t="s">
        <v>86</v>
      </c>
      <c r="AW1550" s="13" t="s">
        <v>32</v>
      </c>
      <c r="AX1550" s="13" t="s">
        <v>76</v>
      </c>
      <c r="AY1550" s="257" t="s">
        <v>350</v>
      </c>
    </row>
    <row r="1551" s="13" customFormat="1">
      <c r="A1551" s="13"/>
      <c r="B1551" s="247"/>
      <c r="C1551" s="248"/>
      <c r="D1551" s="242" t="s">
        <v>361</v>
      </c>
      <c r="E1551" s="249" t="s">
        <v>1</v>
      </c>
      <c r="F1551" s="250" t="s">
        <v>2832</v>
      </c>
      <c r="G1551" s="248"/>
      <c r="H1551" s="251">
        <v>0.51500000000000001</v>
      </c>
      <c r="I1551" s="252"/>
      <c r="J1551" s="248"/>
      <c r="K1551" s="248"/>
      <c r="L1551" s="253"/>
      <c r="M1551" s="254"/>
      <c r="N1551" s="255"/>
      <c r="O1551" s="255"/>
      <c r="P1551" s="255"/>
      <c r="Q1551" s="255"/>
      <c r="R1551" s="255"/>
      <c r="S1551" s="255"/>
      <c r="T1551" s="256"/>
      <c r="U1551" s="13"/>
      <c r="V1551" s="13"/>
      <c r="W1551" s="13"/>
      <c r="X1551" s="13"/>
      <c r="Y1551" s="13"/>
      <c r="Z1551" s="13"/>
      <c r="AA1551" s="13"/>
      <c r="AB1551" s="13"/>
      <c r="AC1551" s="13"/>
      <c r="AD1551" s="13"/>
      <c r="AE1551" s="13"/>
      <c r="AT1551" s="257" t="s">
        <v>361</v>
      </c>
      <c r="AU1551" s="257" t="s">
        <v>86</v>
      </c>
      <c r="AV1551" s="13" t="s">
        <v>86</v>
      </c>
      <c r="AW1551" s="13" t="s">
        <v>32</v>
      </c>
      <c r="AX1551" s="13" t="s">
        <v>76</v>
      </c>
      <c r="AY1551" s="257" t="s">
        <v>350</v>
      </c>
    </row>
    <row r="1552" s="14" customFormat="1">
      <c r="A1552" s="14"/>
      <c r="B1552" s="258"/>
      <c r="C1552" s="259"/>
      <c r="D1552" s="242" t="s">
        <v>361</v>
      </c>
      <c r="E1552" s="260" t="s">
        <v>1284</v>
      </c>
      <c r="F1552" s="261" t="s">
        <v>364</v>
      </c>
      <c r="G1552" s="259"/>
      <c r="H1552" s="262">
        <v>5.4470000000000001</v>
      </c>
      <c r="I1552" s="263"/>
      <c r="J1552" s="259"/>
      <c r="K1552" s="259"/>
      <c r="L1552" s="264"/>
      <c r="M1552" s="265"/>
      <c r="N1552" s="266"/>
      <c r="O1552" s="266"/>
      <c r="P1552" s="266"/>
      <c r="Q1552" s="266"/>
      <c r="R1552" s="266"/>
      <c r="S1552" s="266"/>
      <c r="T1552" s="267"/>
      <c r="U1552" s="14"/>
      <c r="V1552" s="14"/>
      <c r="W1552" s="14"/>
      <c r="X1552" s="14"/>
      <c r="Y1552" s="14"/>
      <c r="Z1552" s="14"/>
      <c r="AA1552" s="14"/>
      <c r="AB1552" s="14"/>
      <c r="AC1552" s="14"/>
      <c r="AD1552" s="14"/>
      <c r="AE1552" s="14"/>
      <c r="AT1552" s="268" t="s">
        <v>361</v>
      </c>
      <c r="AU1552" s="268" t="s">
        <v>86</v>
      </c>
      <c r="AV1552" s="14" t="s">
        <v>357</v>
      </c>
      <c r="AW1552" s="14" t="s">
        <v>32</v>
      </c>
      <c r="AX1552" s="14" t="s">
        <v>84</v>
      </c>
      <c r="AY1552" s="268" t="s">
        <v>350</v>
      </c>
    </row>
    <row r="1553" s="2" customFormat="1" ht="24.15" customHeight="1">
      <c r="A1553" s="39"/>
      <c r="B1553" s="40"/>
      <c r="C1553" s="229" t="s">
        <v>2833</v>
      </c>
      <c r="D1553" s="229" t="s">
        <v>352</v>
      </c>
      <c r="E1553" s="230" t="s">
        <v>2834</v>
      </c>
      <c r="F1553" s="231" t="s">
        <v>2835</v>
      </c>
      <c r="G1553" s="232" t="s">
        <v>551</v>
      </c>
      <c r="H1553" s="233">
        <v>450.69999999999999</v>
      </c>
      <c r="I1553" s="234"/>
      <c r="J1553" s="235">
        <f>ROUND(I1553*H1553,2)</f>
        <v>0</v>
      </c>
      <c r="K1553" s="231" t="s">
        <v>356</v>
      </c>
      <c r="L1553" s="45"/>
      <c r="M1553" s="236" t="s">
        <v>1</v>
      </c>
      <c r="N1553" s="237" t="s">
        <v>41</v>
      </c>
      <c r="O1553" s="92"/>
      <c r="P1553" s="238">
        <f>O1553*H1553</f>
        <v>0</v>
      </c>
      <c r="Q1553" s="238">
        <v>0</v>
      </c>
      <c r="R1553" s="238">
        <f>Q1553*H1553</f>
        <v>0</v>
      </c>
      <c r="S1553" s="238">
        <v>0</v>
      </c>
      <c r="T1553" s="239">
        <f>S1553*H1553</f>
        <v>0</v>
      </c>
      <c r="U1553" s="39"/>
      <c r="V1553" s="39"/>
      <c r="W1553" s="39"/>
      <c r="X1553" s="39"/>
      <c r="Y1553" s="39"/>
      <c r="Z1553" s="39"/>
      <c r="AA1553" s="39"/>
      <c r="AB1553" s="39"/>
      <c r="AC1553" s="39"/>
      <c r="AD1553" s="39"/>
      <c r="AE1553" s="39"/>
      <c r="AR1553" s="240" t="s">
        <v>530</v>
      </c>
      <c r="AT1553" s="240" t="s">
        <v>352</v>
      </c>
      <c r="AU1553" s="240" t="s">
        <v>86</v>
      </c>
      <c r="AY1553" s="18" t="s">
        <v>350</v>
      </c>
      <c r="BE1553" s="241">
        <f>IF(N1553="základní",J1553,0)</f>
        <v>0</v>
      </c>
      <c r="BF1553" s="241">
        <f>IF(N1553="snížená",J1553,0)</f>
        <v>0</v>
      </c>
      <c r="BG1553" s="241">
        <f>IF(N1553="zákl. přenesená",J1553,0)</f>
        <v>0</v>
      </c>
      <c r="BH1553" s="241">
        <f>IF(N1553="sníž. přenesená",J1553,0)</f>
        <v>0</v>
      </c>
      <c r="BI1553" s="241">
        <f>IF(N1553="nulová",J1553,0)</f>
        <v>0</v>
      </c>
      <c r="BJ1553" s="18" t="s">
        <v>84</v>
      </c>
      <c r="BK1553" s="241">
        <f>ROUND(I1553*H1553,2)</f>
        <v>0</v>
      </c>
      <c r="BL1553" s="18" t="s">
        <v>530</v>
      </c>
      <c r="BM1553" s="240" t="s">
        <v>2836</v>
      </c>
    </row>
    <row r="1554" s="2" customFormat="1">
      <c r="A1554" s="39"/>
      <c r="B1554" s="40"/>
      <c r="C1554" s="41"/>
      <c r="D1554" s="242" t="s">
        <v>359</v>
      </c>
      <c r="E1554" s="41"/>
      <c r="F1554" s="243" t="s">
        <v>2837</v>
      </c>
      <c r="G1554" s="41"/>
      <c r="H1554" s="41"/>
      <c r="I1554" s="244"/>
      <c r="J1554" s="41"/>
      <c r="K1554" s="41"/>
      <c r="L1554" s="45"/>
      <c r="M1554" s="245"/>
      <c r="N1554" s="246"/>
      <c r="O1554" s="92"/>
      <c r="P1554" s="92"/>
      <c r="Q1554" s="92"/>
      <c r="R1554" s="92"/>
      <c r="S1554" s="92"/>
      <c r="T1554" s="93"/>
      <c r="U1554" s="39"/>
      <c r="V1554" s="39"/>
      <c r="W1554" s="39"/>
      <c r="X1554" s="39"/>
      <c r="Y1554" s="39"/>
      <c r="Z1554" s="39"/>
      <c r="AA1554" s="39"/>
      <c r="AB1554" s="39"/>
      <c r="AC1554" s="39"/>
      <c r="AD1554" s="39"/>
      <c r="AE1554" s="39"/>
      <c r="AT1554" s="18" t="s">
        <v>359</v>
      </c>
      <c r="AU1554" s="18" t="s">
        <v>86</v>
      </c>
    </row>
    <row r="1555" s="15" customFormat="1">
      <c r="A1555" s="15"/>
      <c r="B1555" s="269"/>
      <c r="C1555" s="270"/>
      <c r="D1555" s="242" t="s">
        <v>361</v>
      </c>
      <c r="E1555" s="271" t="s">
        <v>1</v>
      </c>
      <c r="F1555" s="272" t="s">
        <v>1536</v>
      </c>
      <c r="G1555" s="270"/>
      <c r="H1555" s="271" t="s">
        <v>1</v>
      </c>
      <c r="I1555" s="273"/>
      <c r="J1555" s="270"/>
      <c r="K1555" s="270"/>
      <c r="L1555" s="274"/>
      <c r="M1555" s="275"/>
      <c r="N1555" s="276"/>
      <c r="O1555" s="276"/>
      <c r="P1555" s="276"/>
      <c r="Q1555" s="276"/>
      <c r="R1555" s="276"/>
      <c r="S1555" s="276"/>
      <c r="T1555" s="277"/>
      <c r="U1555" s="15"/>
      <c r="V1555" s="15"/>
      <c r="W1555" s="15"/>
      <c r="X1555" s="15"/>
      <c r="Y1555" s="15"/>
      <c r="Z1555" s="15"/>
      <c r="AA1555" s="15"/>
      <c r="AB1555" s="15"/>
      <c r="AC1555" s="15"/>
      <c r="AD1555" s="15"/>
      <c r="AE1555" s="15"/>
      <c r="AT1555" s="278" t="s">
        <v>361</v>
      </c>
      <c r="AU1555" s="278" t="s">
        <v>86</v>
      </c>
      <c r="AV1555" s="15" t="s">
        <v>84</v>
      </c>
      <c r="AW1555" s="15" t="s">
        <v>32</v>
      </c>
      <c r="AX1555" s="15" t="s">
        <v>76</v>
      </c>
      <c r="AY1555" s="278" t="s">
        <v>350</v>
      </c>
    </row>
    <row r="1556" s="13" customFormat="1">
      <c r="A1556" s="13"/>
      <c r="B1556" s="247"/>
      <c r="C1556" s="248"/>
      <c r="D1556" s="242" t="s">
        <v>361</v>
      </c>
      <c r="E1556" s="249" t="s">
        <v>1</v>
      </c>
      <c r="F1556" s="250" t="s">
        <v>2838</v>
      </c>
      <c r="G1556" s="248"/>
      <c r="H1556" s="251">
        <v>116</v>
      </c>
      <c r="I1556" s="252"/>
      <c r="J1556" s="248"/>
      <c r="K1556" s="248"/>
      <c r="L1556" s="253"/>
      <c r="M1556" s="254"/>
      <c r="N1556" s="255"/>
      <c r="O1556" s="255"/>
      <c r="P1556" s="255"/>
      <c r="Q1556" s="255"/>
      <c r="R1556" s="255"/>
      <c r="S1556" s="255"/>
      <c r="T1556" s="256"/>
      <c r="U1556" s="13"/>
      <c r="V1556" s="13"/>
      <c r="W1556" s="13"/>
      <c r="X1556" s="13"/>
      <c r="Y1556" s="13"/>
      <c r="Z1556" s="13"/>
      <c r="AA1556" s="13"/>
      <c r="AB1556" s="13"/>
      <c r="AC1556" s="13"/>
      <c r="AD1556" s="13"/>
      <c r="AE1556" s="13"/>
      <c r="AT1556" s="257" t="s">
        <v>361</v>
      </c>
      <c r="AU1556" s="257" t="s">
        <v>86</v>
      </c>
      <c r="AV1556" s="13" t="s">
        <v>86</v>
      </c>
      <c r="AW1556" s="13" t="s">
        <v>32</v>
      </c>
      <c r="AX1556" s="13" t="s">
        <v>76</v>
      </c>
      <c r="AY1556" s="257" t="s">
        <v>350</v>
      </c>
    </row>
    <row r="1557" s="13" customFormat="1">
      <c r="A1557" s="13"/>
      <c r="B1557" s="247"/>
      <c r="C1557" s="248"/>
      <c r="D1557" s="242" t="s">
        <v>361</v>
      </c>
      <c r="E1557" s="249" t="s">
        <v>1</v>
      </c>
      <c r="F1557" s="250" t="s">
        <v>2839</v>
      </c>
      <c r="G1557" s="248"/>
      <c r="H1557" s="251">
        <v>99</v>
      </c>
      <c r="I1557" s="252"/>
      <c r="J1557" s="248"/>
      <c r="K1557" s="248"/>
      <c r="L1557" s="253"/>
      <c r="M1557" s="254"/>
      <c r="N1557" s="255"/>
      <c r="O1557" s="255"/>
      <c r="P1557" s="255"/>
      <c r="Q1557" s="255"/>
      <c r="R1557" s="255"/>
      <c r="S1557" s="255"/>
      <c r="T1557" s="256"/>
      <c r="U1557" s="13"/>
      <c r="V1557" s="13"/>
      <c r="W1557" s="13"/>
      <c r="X1557" s="13"/>
      <c r="Y1557" s="13"/>
      <c r="Z1557" s="13"/>
      <c r="AA1557" s="13"/>
      <c r="AB1557" s="13"/>
      <c r="AC1557" s="13"/>
      <c r="AD1557" s="13"/>
      <c r="AE1557" s="13"/>
      <c r="AT1557" s="257" t="s">
        <v>361</v>
      </c>
      <c r="AU1557" s="257" t="s">
        <v>86</v>
      </c>
      <c r="AV1557" s="13" t="s">
        <v>86</v>
      </c>
      <c r="AW1557" s="13" t="s">
        <v>32</v>
      </c>
      <c r="AX1557" s="13" t="s">
        <v>76</v>
      </c>
      <c r="AY1557" s="257" t="s">
        <v>350</v>
      </c>
    </row>
    <row r="1558" s="13" customFormat="1">
      <c r="A1558" s="13"/>
      <c r="B1558" s="247"/>
      <c r="C1558" s="248"/>
      <c r="D1558" s="242" t="s">
        <v>361</v>
      </c>
      <c r="E1558" s="249" t="s">
        <v>1</v>
      </c>
      <c r="F1558" s="250" t="s">
        <v>2840</v>
      </c>
      <c r="G1558" s="248"/>
      <c r="H1558" s="251">
        <v>115.3</v>
      </c>
      <c r="I1558" s="252"/>
      <c r="J1558" s="248"/>
      <c r="K1558" s="248"/>
      <c r="L1558" s="253"/>
      <c r="M1558" s="254"/>
      <c r="N1558" s="255"/>
      <c r="O1558" s="255"/>
      <c r="P1558" s="255"/>
      <c r="Q1558" s="255"/>
      <c r="R1558" s="255"/>
      <c r="S1558" s="255"/>
      <c r="T1558" s="256"/>
      <c r="U1558" s="13"/>
      <c r="V1558" s="13"/>
      <c r="W1558" s="13"/>
      <c r="X1558" s="13"/>
      <c r="Y1558" s="13"/>
      <c r="Z1558" s="13"/>
      <c r="AA1558" s="13"/>
      <c r="AB1558" s="13"/>
      <c r="AC1558" s="13"/>
      <c r="AD1558" s="13"/>
      <c r="AE1558" s="13"/>
      <c r="AT1558" s="257" t="s">
        <v>361</v>
      </c>
      <c r="AU1558" s="257" t="s">
        <v>86</v>
      </c>
      <c r="AV1558" s="13" t="s">
        <v>86</v>
      </c>
      <c r="AW1558" s="13" t="s">
        <v>32</v>
      </c>
      <c r="AX1558" s="13" t="s">
        <v>76</v>
      </c>
      <c r="AY1558" s="257" t="s">
        <v>350</v>
      </c>
    </row>
    <row r="1559" s="13" customFormat="1">
      <c r="A1559" s="13"/>
      <c r="B1559" s="247"/>
      <c r="C1559" s="248"/>
      <c r="D1559" s="242" t="s">
        <v>361</v>
      </c>
      <c r="E1559" s="249" t="s">
        <v>1</v>
      </c>
      <c r="F1559" s="250" t="s">
        <v>2841</v>
      </c>
      <c r="G1559" s="248"/>
      <c r="H1559" s="251">
        <v>13.6</v>
      </c>
      <c r="I1559" s="252"/>
      <c r="J1559" s="248"/>
      <c r="K1559" s="248"/>
      <c r="L1559" s="253"/>
      <c r="M1559" s="254"/>
      <c r="N1559" s="255"/>
      <c r="O1559" s="255"/>
      <c r="P1559" s="255"/>
      <c r="Q1559" s="255"/>
      <c r="R1559" s="255"/>
      <c r="S1559" s="255"/>
      <c r="T1559" s="256"/>
      <c r="U1559" s="13"/>
      <c r="V1559" s="13"/>
      <c r="W1559" s="13"/>
      <c r="X1559" s="13"/>
      <c r="Y1559" s="13"/>
      <c r="Z1559" s="13"/>
      <c r="AA1559" s="13"/>
      <c r="AB1559" s="13"/>
      <c r="AC1559" s="13"/>
      <c r="AD1559" s="13"/>
      <c r="AE1559" s="13"/>
      <c r="AT1559" s="257" t="s">
        <v>361</v>
      </c>
      <c r="AU1559" s="257" t="s">
        <v>86</v>
      </c>
      <c r="AV1559" s="13" t="s">
        <v>86</v>
      </c>
      <c r="AW1559" s="13" t="s">
        <v>32</v>
      </c>
      <c r="AX1559" s="13" t="s">
        <v>76</v>
      </c>
      <c r="AY1559" s="257" t="s">
        <v>350</v>
      </c>
    </row>
    <row r="1560" s="15" customFormat="1">
      <c r="A1560" s="15"/>
      <c r="B1560" s="269"/>
      <c r="C1560" s="270"/>
      <c r="D1560" s="242" t="s">
        <v>361</v>
      </c>
      <c r="E1560" s="271" t="s">
        <v>1</v>
      </c>
      <c r="F1560" s="272" t="s">
        <v>1524</v>
      </c>
      <c r="G1560" s="270"/>
      <c r="H1560" s="271" t="s">
        <v>1</v>
      </c>
      <c r="I1560" s="273"/>
      <c r="J1560" s="270"/>
      <c r="K1560" s="270"/>
      <c r="L1560" s="274"/>
      <c r="M1560" s="275"/>
      <c r="N1560" s="276"/>
      <c r="O1560" s="276"/>
      <c r="P1560" s="276"/>
      <c r="Q1560" s="276"/>
      <c r="R1560" s="276"/>
      <c r="S1560" s="276"/>
      <c r="T1560" s="277"/>
      <c r="U1560" s="15"/>
      <c r="V1560" s="15"/>
      <c r="W1560" s="15"/>
      <c r="X1560" s="15"/>
      <c r="Y1560" s="15"/>
      <c r="Z1560" s="15"/>
      <c r="AA1560" s="15"/>
      <c r="AB1560" s="15"/>
      <c r="AC1560" s="15"/>
      <c r="AD1560" s="15"/>
      <c r="AE1560" s="15"/>
      <c r="AT1560" s="278" t="s">
        <v>361</v>
      </c>
      <c r="AU1560" s="278" t="s">
        <v>86</v>
      </c>
      <c r="AV1560" s="15" t="s">
        <v>84</v>
      </c>
      <c r="AW1560" s="15" t="s">
        <v>32</v>
      </c>
      <c r="AX1560" s="15" t="s">
        <v>76</v>
      </c>
      <c r="AY1560" s="278" t="s">
        <v>350</v>
      </c>
    </row>
    <row r="1561" s="13" customFormat="1">
      <c r="A1561" s="13"/>
      <c r="B1561" s="247"/>
      <c r="C1561" s="248"/>
      <c r="D1561" s="242" t="s">
        <v>361</v>
      </c>
      <c r="E1561" s="249" t="s">
        <v>1</v>
      </c>
      <c r="F1561" s="250" t="s">
        <v>2842</v>
      </c>
      <c r="G1561" s="248"/>
      <c r="H1561" s="251">
        <v>35.600000000000001</v>
      </c>
      <c r="I1561" s="252"/>
      <c r="J1561" s="248"/>
      <c r="K1561" s="248"/>
      <c r="L1561" s="253"/>
      <c r="M1561" s="254"/>
      <c r="N1561" s="255"/>
      <c r="O1561" s="255"/>
      <c r="P1561" s="255"/>
      <c r="Q1561" s="255"/>
      <c r="R1561" s="255"/>
      <c r="S1561" s="255"/>
      <c r="T1561" s="256"/>
      <c r="U1561" s="13"/>
      <c r="V1561" s="13"/>
      <c r="W1561" s="13"/>
      <c r="X1561" s="13"/>
      <c r="Y1561" s="13"/>
      <c r="Z1561" s="13"/>
      <c r="AA1561" s="13"/>
      <c r="AB1561" s="13"/>
      <c r="AC1561" s="13"/>
      <c r="AD1561" s="13"/>
      <c r="AE1561" s="13"/>
      <c r="AT1561" s="257" t="s">
        <v>361</v>
      </c>
      <c r="AU1561" s="257" t="s">
        <v>86</v>
      </c>
      <c r="AV1561" s="13" t="s">
        <v>86</v>
      </c>
      <c r="AW1561" s="13" t="s">
        <v>32</v>
      </c>
      <c r="AX1561" s="13" t="s">
        <v>76</v>
      </c>
      <c r="AY1561" s="257" t="s">
        <v>350</v>
      </c>
    </row>
    <row r="1562" s="13" customFormat="1">
      <c r="A1562" s="13"/>
      <c r="B1562" s="247"/>
      <c r="C1562" s="248"/>
      <c r="D1562" s="242" t="s">
        <v>361</v>
      </c>
      <c r="E1562" s="249" t="s">
        <v>1</v>
      </c>
      <c r="F1562" s="250" t="s">
        <v>2843</v>
      </c>
      <c r="G1562" s="248"/>
      <c r="H1562" s="251">
        <v>35.600000000000001</v>
      </c>
      <c r="I1562" s="252"/>
      <c r="J1562" s="248"/>
      <c r="K1562" s="248"/>
      <c r="L1562" s="253"/>
      <c r="M1562" s="254"/>
      <c r="N1562" s="255"/>
      <c r="O1562" s="255"/>
      <c r="P1562" s="255"/>
      <c r="Q1562" s="255"/>
      <c r="R1562" s="255"/>
      <c r="S1562" s="255"/>
      <c r="T1562" s="256"/>
      <c r="U1562" s="13"/>
      <c r="V1562" s="13"/>
      <c r="W1562" s="13"/>
      <c r="X1562" s="13"/>
      <c r="Y1562" s="13"/>
      <c r="Z1562" s="13"/>
      <c r="AA1562" s="13"/>
      <c r="AB1562" s="13"/>
      <c r="AC1562" s="13"/>
      <c r="AD1562" s="13"/>
      <c r="AE1562" s="13"/>
      <c r="AT1562" s="257" t="s">
        <v>361</v>
      </c>
      <c r="AU1562" s="257" t="s">
        <v>86</v>
      </c>
      <c r="AV1562" s="13" t="s">
        <v>86</v>
      </c>
      <c r="AW1562" s="13" t="s">
        <v>32</v>
      </c>
      <c r="AX1562" s="13" t="s">
        <v>76</v>
      </c>
      <c r="AY1562" s="257" t="s">
        <v>350</v>
      </c>
    </row>
    <row r="1563" s="13" customFormat="1">
      <c r="A1563" s="13"/>
      <c r="B1563" s="247"/>
      <c r="C1563" s="248"/>
      <c r="D1563" s="242" t="s">
        <v>361</v>
      </c>
      <c r="E1563" s="249" t="s">
        <v>1</v>
      </c>
      <c r="F1563" s="250" t="s">
        <v>2844</v>
      </c>
      <c r="G1563" s="248"/>
      <c r="H1563" s="251">
        <v>35.600000000000001</v>
      </c>
      <c r="I1563" s="252"/>
      <c r="J1563" s="248"/>
      <c r="K1563" s="248"/>
      <c r="L1563" s="253"/>
      <c r="M1563" s="254"/>
      <c r="N1563" s="255"/>
      <c r="O1563" s="255"/>
      <c r="P1563" s="255"/>
      <c r="Q1563" s="255"/>
      <c r="R1563" s="255"/>
      <c r="S1563" s="255"/>
      <c r="T1563" s="256"/>
      <c r="U1563" s="13"/>
      <c r="V1563" s="13"/>
      <c r="W1563" s="13"/>
      <c r="X1563" s="13"/>
      <c r="Y1563" s="13"/>
      <c r="Z1563" s="13"/>
      <c r="AA1563" s="13"/>
      <c r="AB1563" s="13"/>
      <c r="AC1563" s="13"/>
      <c r="AD1563" s="13"/>
      <c r="AE1563" s="13"/>
      <c r="AT1563" s="257" t="s">
        <v>361</v>
      </c>
      <c r="AU1563" s="257" t="s">
        <v>86</v>
      </c>
      <c r="AV1563" s="13" t="s">
        <v>86</v>
      </c>
      <c r="AW1563" s="13" t="s">
        <v>32</v>
      </c>
      <c r="AX1563" s="13" t="s">
        <v>76</v>
      </c>
      <c r="AY1563" s="257" t="s">
        <v>350</v>
      </c>
    </row>
    <row r="1564" s="14" customFormat="1">
      <c r="A1564" s="14"/>
      <c r="B1564" s="258"/>
      <c r="C1564" s="259"/>
      <c r="D1564" s="242" t="s">
        <v>361</v>
      </c>
      <c r="E1564" s="260" t="s">
        <v>1</v>
      </c>
      <c r="F1564" s="261" t="s">
        <v>364</v>
      </c>
      <c r="G1564" s="259"/>
      <c r="H1564" s="262">
        <v>450.69999999999999</v>
      </c>
      <c r="I1564" s="263"/>
      <c r="J1564" s="259"/>
      <c r="K1564" s="259"/>
      <c r="L1564" s="264"/>
      <c r="M1564" s="265"/>
      <c r="N1564" s="266"/>
      <c r="O1564" s="266"/>
      <c r="P1564" s="266"/>
      <c r="Q1564" s="266"/>
      <c r="R1564" s="266"/>
      <c r="S1564" s="266"/>
      <c r="T1564" s="267"/>
      <c r="U1564" s="14"/>
      <c r="V1564" s="14"/>
      <c r="W1564" s="14"/>
      <c r="X1564" s="14"/>
      <c r="Y1564" s="14"/>
      <c r="Z1564" s="14"/>
      <c r="AA1564" s="14"/>
      <c r="AB1564" s="14"/>
      <c r="AC1564" s="14"/>
      <c r="AD1564" s="14"/>
      <c r="AE1564" s="14"/>
      <c r="AT1564" s="268" t="s">
        <v>361</v>
      </c>
      <c r="AU1564" s="268" t="s">
        <v>86</v>
      </c>
      <c r="AV1564" s="14" t="s">
        <v>357</v>
      </c>
      <c r="AW1564" s="14" t="s">
        <v>32</v>
      </c>
      <c r="AX1564" s="14" t="s">
        <v>84</v>
      </c>
      <c r="AY1564" s="268" t="s">
        <v>350</v>
      </c>
    </row>
    <row r="1565" s="2" customFormat="1" ht="21.75" customHeight="1">
      <c r="A1565" s="39"/>
      <c r="B1565" s="40"/>
      <c r="C1565" s="295" t="s">
        <v>2845</v>
      </c>
      <c r="D1565" s="295" t="s">
        <v>1347</v>
      </c>
      <c r="E1565" s="296" t="s">
        <v>2846</v>
      </c>
      <c r="F1565" s="297" t="s">
        <v>2847</v>
      </c>
      <c r="G1565" s="298" t="s">
        <v>374</v>
      </c>
      <c r="H1565" s="299">
        <v>0.81299999999999994</v>
      </c>
      <c r="I1565" s="300"/>
      <c r="J1565" s="301">
        <f>ROUND(I1565*H1565,2)</f>
        <v>0</v>
      </c>
      <c r="K1565" s="297" t="s">
        <v>356</v>
      </c>
      <c r="L1565" s="302"/>
      <c r="M1565" s="303" t="s">
        <v>1</v>
      </c>
      <c r="N1565" s="304" t="s">
        <v>41</v>
      </c>
      <c r="O1565" s="92"/>
      <c r="P1565" s="238">
        <f>O1565*H1565</f>
        <v>0</v>
      </c>
      <c r="Q1565" s="238">
        <v>0.55000000000000004</v>
      </c>
      <c r="R1565" s="238">
        <f>Q1565*H1565</f>
        <v>0.44714999999999999</v>
      </c>
      <c r="S1565" s="238">
        <v>0</v>
      </c>
      <c r="T1565" s="239">
        <f>S1565*H1565</f>
        <v>0</v>
      </c>
      <c r="U1565" s="39"/>
      <c r="V1565" s="39"/>
      <c r="W1565" s="39"/>
      <c r="X1565" s="39"/>
      <c r="Y1565" s="39"/>
      <c r="Z1565" s="39"/>
      <c r="AA1565" s="39"/>
      <c r="AB1565" s="39"/>
      <c r="AC1565" s="39"/>
      <c r="AD1565" s="39"/>
      <c r="AE1565" s="39"/>
      <c r="AR1565" s="240" t="s">
        <v>695</v>
      </c>
      <c r="AT1565" s="240" t="s">
        <v>1347</v>
      </c>
      <c r="AU1565" s="240" t="s">
        <v>86</v>
      </c>
      <c r="AY1565" s="18" t="s">
        <v>350</v>
      </c>
      <c r="BE1565" s="241">
        <f>IF(N1565="základní",J1565,0)</f>
        <v>0</v>
      </c>
      <c r="BF1565" s="241">
        <f>IF(N1565="snížená",J1565,0)</f>
        <v>0</v>
      </c>
      <c r="BG1565" s="241">
        <f>IF(N1565="zákl. přenesená",J1565,0)</f>
        <v>0</v>
      </c>
      <c r="BH1565" s="241">
        <f>IF(N1565="sníž. přenesená",J1565,0)</f>
        <v>0</v>
      </c>
      <c r="BI1565" s="241">
        <f>IF(N1565="nulová",J1565,0)</f>
        <v>0</v>
      </c>
      <c r="BJ1565" s="18" t="s">
        <v>84</v>
      </c>
      <c r="BK1565" s="241">
        <f>ROUND(I1565*H1565,2)</f>
        <v>0</v>
      </c>
      <c r="BL1565" s="18" t="s">
        <v>530</v>
      </c>
      <c r="BM1565" s="240" t="s">
        <v>2848</v>
      </c>
    </row>
    <row r="1566" s="2" customFormat="1">
      <c r="A1566" s="39"/>
      <c r="B1566" s="40"/>
      <c r="C1566" s="41"/>
      <c r="D1566" s="242" t="s">
        <v>359</v>
      </c>
      <c r="E1566" s="41"/>
      <c r="F1566" s="243" t="s">
        <v>2847</v>
      </c>
      <c r="G1566" s="41"/>
      <c r="H1566" s="41"/>
      <c r="I1566" s="244"/>
      <c r="J1566" s="41"/>
      <c r="K1566" s="41"/>
      <c r="L1566" s="45"/>
      <c r="M1566" s="245"/>
      <c r="N1566" s="246"/>
      <c r="O1566" s="92"/>
      <c r="P1566" s="92"/>
      <c r="Q1566" s="92"/>
      <c r="R1566" s="92"/>
      <c r="S1566" s="92"/>
      <c r="T1566" s="93"/>
      <c r="U1566" s="39"/>
      <c r="V1566" s="39"/>
      <c r="W1566" s="39"/>
      <c r="X1566" s="39"/>
      <c r="Y1566" s="39"/>
      <c r="Z1566" s="39"/>
      <c r="AA1566" s="39"/>
      <c r="AB1566" s="39"/>
      <c r="AC1566" s="39"/>
      <c r="AD1566" s="39"/>
      <c r="AE1566" s="39"/>
      <c r="AT1566" s="18" t="s">
        <v>359</v>
      </c>
      <c r="AU1566" s="18" t="s">
        <v>86</v>
      </c>
    </row>
    <row r="1567" s="15" customFormat="1">
      <c r="A1567" s="15"/>
      <c r="B1567" s="269"/>
      <c r="C1567" s="270"/>
      <c r="D1567" s="242" t="s">
        <v>361</v>
      </c>
      <c r="E1567" s="271" t="s">
        <v>1</v>
      </c>
      <c r="F1567" s="272" t="s">
        <v>1536</v>
      </c>
      <c r="G1567" s="270"/>
      <c r="H1567" s="271" t="s">
        <v>1</v>
      </c>
      <c r="I1567" s="273"/>
      <c r="J1567" s="270"/>
      <c r="K1567" s="270"/>
      <c r="L1567" s="274"/>
      <c r="M1567" s="275"/>
      <c r="N1567" s="276"/>
      <c r="O1567" s="276"/>
      <c r="P1567" s="276"/>
      <c r="Q1567" s="276"/>
      <c r="R1567" s="276"/>
      <c r="S1567" s="276"/>
      <c r="T1567" s="277"/>
      <c r="U1567" s="15"/>
      <c r="V1567" s="15"/>
      <c r="W1567" s="15"/>
      <c r="X1567" s="15"/>
      <c r="Y1567" s="15"/>
      <c r="Z1567" s="15"/>
      <c r="AA1567" s="15"/>
      <c r="AB1567" s="15"/>
      <c r="AC1567" s="15"/>
      <c r="AD1567" s="15"/>
      <c r="AE1567" s="15"/>
      <c r="AT1567" s="278" t="s">
        <v>361</v>
      </c>
      <c r="AU1567" s="278" t="s">
        <v>86</v>
      </c>
      <c r="AV1567" s="15" t="s">
        <v>84</v>
      </c>
      <c r="AW1567" s="15" t="s">
        <v>32</v>
      </c>
      <c r="AX1567" s="15" t="s">
        <v>76</v>
      </c>
      <c r="AY1567" s="278" t="s">
        <v>350</v>
      </c>
    </row>
    <row r="1568" s="13" customFormat="1">
      <c r="A1568" s="13"/>
      <c r="B1568" s="247"/>
      <c r="C1568" s="248"/>
      <c r="D1568" s="242" t="s">
        <v>361</v>
      </c>
      <c r="E1568" s="249" t="s">
        <v>1287</v>
      </c>
      <c r="F1568" s="250" t="s">
        <v>2849</v>
      </c>
      <c r="G1568" s="248"/>
      <c r="H1568" s="251">
        <v>0.81299999999999994</v>
      </c>
      <c r="I1568" s="252"/>
      <c r="J1568" s="248"/>
      <c r="K1568" s="248"/>
      <c r="L1568" s="253"/>
      <c r="M1568" s="254"/>
      <c r="N1568" s="255"/>
      <c r="O1568" s="255"/>
      <c r="P1568" s="255"/>
      <c r="Q1568" s="255"/>
      <c r="R1568" s="255"/>
      <c r="S1568" s="255"/>
      <c r="T1568" s="256"/>
      <c r="U1568" s="13"/>
      <c r="V1568" s="13"/>
      <c r="W1568" s="13"/>
      <c r="X1568" s="13"/>
      <c r="Y1568" s="13"/>
      <c r="Z1568" s="13"/>
      <c r="AA1568" s="13"/>
      <c r="AB1568" s="13"/>
      <c r="AC1568" s="13"/>
      <c r="AD1568" s="13"/>
      <c r="AE1568" s="13"/>
      <c r="AT1568" s="257" t="s">
        <v>361</v>
      </c>
      <c r="AU1568" s="257" t="s">
        <v>86</v>
      </c>
      <c r="AV1568" s="13" t="s">
        <v>86</v>
      </c>
      <c r="AW1568" s="13" t="s">
        <v>32</v>
      </c>
      <c r="AX1568" s="13" t="s">
        <v>84</v>
      </c>
      <c r="AY1568" s="257" t="s">
        <v>350</v>
      </c>
    </row>
    <row r="1569" s="2" customFormat="1" ht="21.75" customHeight="1">
      <c r="A1569" s="39"/>
      <c r="B1569" s="40"/>
      <c r="C1569" s="295" t="s">
        <v>2850</v>
      </c>
      <c r="D1569" s="295" t="s">
        <v>1347</v>
      </c>
      <c r="E1569" s="296" t="s">
        <v>2851</v>
      </c>
      <c r="F1569" s="297" t="s">
        <v>2852</v>
      </c>
      <c r="G1569" s="298" t="s">
        <v>374</v>
      </c>
      <c r="H1569" s="299">
        <v>26.373999999999999</v>
      </c>
      <c r="I1569" s="300"/>
      <c r="J1569" s="301">
        <f>ROUND(I1569*H1569,2)</f>
        <v>0</v>
      </c>
      <c r="K1569" s="297" t="s">
        <v>356</v>
      </c>
      <c r="L1569" s="302"/>
      <c r="M1569" s="303" t="s">
        <v>1</v>
      </c>
      <c r="N1569" s="304" t="s">
        <v>41</v>
      </c>
      <c r="O1569" s="92"/>
      <c r="P1569" s="238">
        <f>O1569*H1569</f>
        <v>0</v>
      </c>
      <c r="Q1569" s="238">
        <v>0.55000000000000004</v>
      </c>
      <c r="R1569" s="238">
        <f>Q1569*H1569</f>
        <v>14.505700000000001</v>
      </c>
      <c r="S1569" s="238">
        <v>0</v>
      </c>
      <c r="T1569" s="239">
        <f>S1569*H1569</f>
        <v>0</v>
      </c>
      <c r="U1569" s="39"/>
      <c r="V1569" s="39"/>
      <c r="W1569" s="39"/>
      <c r="X1569" s="39"/>
      <c r="Y1569" s="39"/>
      <c r="Z1569" s="39"/>
      <c r="AA1569" s="39"/>
      <c r="AB1569" s="39"/>
      <c r="AC1569" s="39"/>
      <c r="AD1569" s="39"/>
      <c r="AE1569" s="39"/>
      <c r="AR1569" s="240" t="s">
        <v>695</v>
      </c>
      <c r="AT1569" s="240" t="s">
        <v>1347</v>
      </c>
      <c r="AU1569" s="240" t="s">
        <v>86</v>
      </c>
      <c r="AY1569" s="18" t="s">
        <v>350</v>
      </c>
      <c r="BE1569" s="241">
        <f>IF(N1569="základní",J1569,0)</f>
        <v>0</v>
      </c>
      <c r="BF1569" s="241">
        <f>IF(N1569="snížená",J1569,0)</f>
        <v>0</v>
      </c>
      <c r="BG1569" s="241">
        <f>IF(N1569="zákl. přenesená",J1569,0)</f>
        <v>0</v>
      </c>
      <c r="BH1569" s="241">
        <f>IF(N1569="sníž. přenesená",J1569,0)</f>
        <v>0</v>
      </c>
      <c r="BI1569" s="241">
        <f>IF(N1569="nulová",J1569,0)</f>
        <v>0</v>
      </c>
      <c r="BJ1569" s="18" t="s">
        <v>84</v>
      </c>
      <c r="BK1569" s="241">
        <f>ROUND(I1569*H1569,2)</f>
        <v>0</v>
      </c>
      <c r="BL1569" s="18" t="s">
        <v>530</v>
      </c>
      <c r="BM1569" s="240" t="s">
        <v>2853</v>
      </c>
    </row>
    <row r="1570" s="2" customFormat="1">
      <c r="A1570" s="39"/>
      <c r="B1570" s="40"/>
      <c r="C1570" s="41"/>
      <c r="D1570" s="242" t="s">
        <v>359</v>
      </c>
      <c r="E1570" s="41"/>
      <c r="F1570" s="243" t="s">
        <v>2852</v>
      </c>
      <c r="G1570" s="41"/>
      <c r="H1570" s="41"/>
      <c r="I1570" s="244"/>
      <c r="J1570" s="41"/>
      <c r="K1570" s="41"/>
      <c r="L1570" s="45"/>
      <c r="M1570" s="245"/>
      <c r="N1570" s="246"/>
      <c r="O1570" s="92"/>
      <c r="P1570" s="92"/>
      <c r="Q1570" s="92"/>
      <c r="R1570" s="92"/>
      <c r="S1570" s="92"/>
      <c r="T1570" s="93"/>
      <c r="U1570" s="39"/>
      <c r="V1570" s="39"/>
      <c r="W1570" s="39"/>
      <c r="X1570" s="39"/>
      <c r="Y1570" s="39"/>
      <c r="Z1570" s="39"/>
      <c r="AA1570" s="39"/>
      <c r="AB1570" s="39"/>
      <c r="AC1570" s="39"/>
      <c r="AD1570" s="39"/>
      <c r="AE1570" s="39"/>
      <c r="AT1570" s="18" t="s">
        <v>359</v>
      </c>
      <c r="AU1570" s="18" t="s">
        <v>86</v>
      </c>
    </row>
    <row r="1571" s="15" customFormat="1">
      <c r="A1571" s="15"/>
      <c r="B1571" s="269"/>
      <c r="C1571" s="270"/>
      <c r="D1571" s="242" t="s">
        <v>361</v>
      </c>
      <c r="E1571" s="271" t="s">
        <v>1</v>
      </c>
      <c r="F1571" s="272" t="s">
        <v>1536</v>
      </c>
      <c r="G1571" s="270"/>
      <c r="H1571" s="271" t="s">
        <v>1</v>
      </c>
      <c r="I1571" s="273"/>
      <c r="J1571" s="270"/>
      <c r="K1571" s="270"/>
      <c r="L1571" s="274"/>
      <c r="M1571" s="275"/>
      <c r="N1571" s="276"/>
      <c r="O1571" s="276"/>
      <c r="P1571" s="276"/>
      <c r="Q1571" s="276"/>
      <c r="R1571" s="276"/>
      <c r="S1571" s="276"/>
      <c r="T1571" s="277"/>
      <c r="U1571" s="15"/>
      <c r="V1571" s="15"/>
      <c r="W1571" s="15"/>
      <c r="X1571" s="15"/>
      <c r="Y1571" s="15"/>
      <c r="Z1571" s="15"/>
      <c r="AA1571" s="15"/>
      <c r="AB1571" s="15"/>
      <c r="AC1571" s="15"/>
      <c r="AD1571" s="15"/>
      <c r="AE1571" s="15"/>
      <c r="AT1571" s="278" t="s">
        <v>361</v>
      </c>
      <c r="AU1571" s="278" t="s">
        <v>86</v>
      </c>
      <c r="AV1571" s="15" t="s">
        <v>84</v>
      </c>
      <c r="AW1571" s="15" t="s">
        <v>32</v>
      </c>
      <c r="AX1571" s="15" t="s">
        <v>76</v>
      </c>
      <c r="AY1571" s="278" t="s">
        <v>350</v>
      </c>
    </row>
    <row r="1572" s="13" customFormat="1">
      <c r="A1572" s="13"/>
      <c r="B1572" s="247"/>
      <c r="C1572" s="248"/>
      <c r="D1572" s="242" t="s">
        <v>361</v>
      </c>
      <c r="E1572" s="249" t="s">
        <v>1</v>
      </c>
      <c r="F1572" s="250" t="s">
        <v>2854</v>
      </c>
      <c r="G1572" s="248"/>
      <c r="H1572" s="251">
        <v>6.4029999999999996</v>
      </c>
      <c r="I1572" s="252"/>
      <c r="J1572" s="248"/>
      <c r="K1572" s="248"/>
      <c r="L1572" s="253"/>
      <c r="M1572" s="254"/>
      <c r="N1572" s="255"/>
      <c r="O1572" s="255"/>
      <c r="P1572" s="255"/>
      <c r="Q1572" s="255"/>
      <c r="R1572" s="255"/>
      <c r="S1572" s="255"/>
      <c r="T1572" s="256"/>
      <c r="U1572" s="13"/>
      <c r="V1572" s="13"/>
      <c r="W1572" s="13"/>
      <c r="X1572" s="13"/>
      <c r="Y1572" s="13"/>
      <c r="Z1572" s="13"/>
      <c r="AA1572" s="13"/>
      <c r="AB1572" s="13"/>
      <c r="AC1572" s="13"/>
      <c r="AD1572" s="13"/>
      <c r="AE1572" s="13"/>
      <c r="AT1572" s="257" t="s">
        <v>361</v>
      </c>
      <c r="AU1572" s="257" t="s">
        <v>86</v>
      </c>
      <c r="AV1572" s="13" t="s">
        <v>86</v>
      </c>
      <c r="AW1572" s="13" t="s">
        <v>32</v>
      </c>
      <c r="AX1572" s="13" t="s">
        <v>76</v>
      </c>
      <c r="AY1572" s="257" t="s">
        <v>350</v>
      </c>
    </row>
    <row r="1573" s="13" customFormat="1">
      <c r="A1573" s="13"/>
      <c r="B1573" s="247"/>
      <c r="C1573" s="248"/>
      <c r="D1573" s="242" t="s">
        <v>361</v>
      </c>
      <c r="E1573" s="249" t="s">
        <v>1</v>
      </c>
      <c r="F1573" s="250" t="s">
        <v>2855</v>
      </c>
      <c r="G1573" s="248"/>
      <c r="H1573" s="251">
        <v>5.4649999999999999</v>
      </c>
      <c r="I1573" s="252"/>
      <c r="J1573" s="248"/>
      <c r="K1573" s="248"/>
      <c r="L1573" s="253"/>
      <c r="M1573" s="254"/>
      <c r="N1573" s="255"/>
      <c r="O1573" s="255"/>
      <c r="P1573" s="255"/>
      <c r="Q1573" s="255"/>
      <c r="R1573" s="255"/>
      <c r="S1573" s="255"/>
      <c r="T1573" s="256"/>
      <c r="U1573" s="13"/>
      <c r="V1573" s="13"/>
      <c r="W1573" s="13"/>
      <c r="X1573" s="13"/>
      <c r="Y1573" s="13"/>
      <c r="Z1573" s="13"/>
      <c r="AA1573" s="13"/>
      <c r="AB1573" s="13"/>
      <c r="AC1573" s="13"/>
      <c r="AD1573" s="13"/>
      <c r="AE1573" s="13"/>
      <c r="AT1573" s="257" t="s">
        <v>361</v>
      </c>
      <c r="AU1573" s="257" t="s">
        <v>86</v>
      </c>
      <c r="AV1573" s="13" t="s">
        <v>86</v>
      </c>
      <c r="AW1573" s="13" t="s">
        <v>32</v>
      </c>
      <c r="AX1573" s="13" t="s">
        <v>76</v>
      </c>
      <c r="AY1573" s="257" t="s">
        <v>350</v>
      </c>
    </row>
    <row r="1574" s="13" customFormat="1">
      <c r="A1574" s="13"/>
      <c r="B1574" s="247"/>
      <c r="C1574" s="248"/>
      <c r="D1574" s="242" t="s">
        <v>361</v>
      </c>
      <c r="E1574" s="249" t="s">
        <v>1</v>
      </c>
      <c r="F1574" s="250" t="s">
        <v>2856</v>
      </c>
      <c r="G1574" s="248"/>
      <c r="H1574" s="251">
        <v>7.9560000000000004</v>
      </c>
      <c r="I1574" s="252"/>
      <c r="J1574" s="248"/>
      <c r="K1574" s="248"/>
      <c r="L1574" s="253"/>
      <c r="M1574" s="254"/>
      <c r="N1574" s="255"/>
      <c r="O1574" s="255"/>
      <c r="P1574" s="255"/>
      <c r="Q1574" s="255"/>
      <c r="R1574" s="255"/>
      <c r="S1574" s="255"/>
      <c r="T1574" s="256"/>
      <c r="U1574" s="13"/>
      <c r="V1574" s="13"/>
      <c r="W1574" s="13"/>
      <c r="X1574" s="13"/>
      <c r="Y1574" s="13"/>
      <c r="Z1574" s="13"/>
      <c r="AA1574" s="13"/>
      <c r="AB1574" s="13"/>
      <c r="AC1574" s="13"/>
      <c r="AD1574" s="13"/>
      <c r="AE1574" s="13"/>
      <c r="AT1574" s="257" t="s">
        <v>361</v>
      </c>
      <c r="AU1574" s="257" t="s">
        <v>86</v>
      </c>
      <c r="AV1574" s="13" t="s">
        <v>86</v>
      </c>
      <c r="AW1574" s="13" t="s">
        <v>32</v>
      </c>
      <c r="AX1574" s="13" t="s">
        <v>76</v>
      </c>
      <c r="AY1574" s="257" t="s">
        <v>350</v>
      </c>
    </row>
    <row r="1575" s="15" customFormat="1">
      <c r="A1575" s="15"/>
      <c r="B1575" s="269"/>
      <c r="C1575" s="270"/>
      <c r="D1575" s="242" t="s">
        <v>361</v>
      </c>
      <c r="E1575" s="271" t="s">
        <v>1</v>
      </c>
      <c r="F1575" s="272" t="s">
        <v>1524</v>
      </c>
      <c r="G1575" s="270"/>
      <c r="H1575" s="271" t="s">
        <v>1</v>
      </c>
      <c r="I1575" s="273"/>
      <c r="J1575" s="270"/>
      <c r="K1575" s="270"/>
      <c r="L1575" s="274"/>
      <c r="M1575" s="275"/>
      <c r="N1575" s="276"/>
      <c r="O1575" s="276"/>
      <c r="P1575" s="276"/>
      <c r="Q1575" s="276"/>
      <c r="R1575" s="276"/>
      <c r="S1575" s="276"/>
      <c r="T1575" s="277"/>
      <c r="U1575" s="15"/>
      <c r="V1575" s="15"/>
      <c r="W1575" s="15"/>
      <c r="X1575" s="15"/>
      <c r="Y1575" s="15"/>
      <c r="Z1575" s="15"/>
      <c r="AA1575" s="15"/>
      <c r="AB1575" s="15"/>
      <c r="AC1575" s="15"/>
      <c r="AD1575" s="15"/>
      <c r="AE1575" s="15"/>
      <c r="AT1575" s="278" t="s">
        <v>361</v>
      </c>
      <c r="AU1575" s="278" t="s">
        <v>86</v>
      </c>
      <c r="AV1575" s="15" t="s">
        <v>84</v>
      </c>
      <c r="AW1575" s="15" t="s">
        <v>32</v>
      </c>
      <c r="AX1575" s="15" t="s">
        <v>76</v>
      </c>
      <c r="AY1575" s="278" t="s">
        <v>350</v>
      </c>
    </row>
    <row r="1576" s="13" customFormat="1">
      <c r="A1576" s="13"/>
      <c r="B1576" s="247"/>
      <c r="C1576" s="248"/>
      <c r="D1576" s="242" t="s">
        <v>361</v>
      </c>
      <c r="E1576" s="249" t="s">
        <v>1</v>
      </c>
      <c r="F1576" s="250" t="s">
        <v>2857</v>
      </c>
      <c r="G1576" s="248"/>
      <c r="H1576" s="251">
        <v>1.9650000000000001</v>
      </c>
      <c r="I1576" s="252"/>
      <c r="J1576" s="248"/>
      <c r="K1576" s="248"/>
      <c r="L1576" s="253"/>
      <c r="M1576" s="254"/>
      <c r="N1576" s="255"/>
      <c r="O1576" s="255"/>
      <c r="P1576" s="255"/>
      <c r="Q1576" s="255"/>
      <c r="R1576" s="255"/>
      <c r="S1576" s="255"/>
      <c r="T1576" s="256"/>
      <c r="U1576" s="13"/>
      <c r="V1576" s="13"/>
      <c r="W1576" s="13"/>
      <c r="X1576" s="13"/>
      <c r="Y1576" s="13"/>
      <c r="Z1576" s="13"/>
      <c r="AA1576" s="13"/>
      <c r="AB1576" s="13"/>
      <c r="AC1576" s="13"/>
      <c r="AD1576" s="13"/>
      <c r="AE1576" s="13"/>
      <c r="AT1576" s="257" t="s">
        <v>361</v>
      </c>
      <c r="AU1576" s="257" t="s">
        <v>86</v>
      </c>
      <c r="AV1576" s="13" t="s">
        <v>86</v>
      </c>
      <c r="AW1576" s="13" t="s">
        <v>32</v>
      </c>
      <c r="AX1576" s="13" t="s">
        <v>76</v>
      </c>
      <c r="AY1576" s="257" t="s">
        <v>350</v>
      </c>
    </row>
    <row r="1577" s="13" customFormat="1">
      <c r="A1577" s="13"/>
      <c r="B1577" s="247"/>
      <c r="C1577" s="248"/>
      <c r="D1577" s="242" t="s">
        <v>361</v>
      </c>
      <c r="E1577" s="249" t="s">
        <v>1</v>
      </c>
      <c r="F1577" s="250" t="s">
        <v>2858</v>
      </c>
      <c r="G1577" s="248"/>
      <c r="H1577" s="251">
        <v>1.9650000000000001</v>
      </c>
      <c r="I1577" s="252"/>
      <c r="J1577" s="248"/>
      <c r="K1577" s="248"/>
      <c r="L1577" s="253"/>
      <c r="M1577" s="254"/>
      <c r="N1577" s="255"/>
      <c r="O1577" s="255"/>
      <c r="P1577" s="255"/>
      <c r="Q1577" s="255"/>
      <c r="R1577" s="255"/>
      <c r="S1577" s="255"/>
      <c r="T1577" s="256"/>
      <c r="U1577" s="13"/>
      <c r="V1577" s="13"/>
      <c r="W1577" s="13"/>
      <c r="X1577" s="13"/>
      <c r="Y1577" s="13"/>
      <c r="Z1577" s="13"/>
      <c r="AA1577" s="13"/>
      <c r="AB1577" s="13"/>
      <c r="AC1577" s="13"/>
      <c r="AD1577" s="13"/>
      <c r="AE1577" s="13"/>
      <c r="AT1577" s="257" t="s">
        <v>361</v>
      </c>
      <c r="AU1577" s="257" t="s">
        <v>86</v>
      </c>
      <c r="AV1577" s="13" t="s">
        <v>86</v>
      </c>
      <c r="AW1577" s="13" t="s">
        <v>32</v>
      </c>
      <c r="AX1577" s="13" t="s">
        <v>76</v>
      </c>
      <c r="AY1577" s="257" t="s">
        <v>350</v>
      </c>
    </row>
    <row r="1578" s="13" customFormat="1">
      <c r="A1578" s="13"/>
      <c r="B1578" s="247"/>
      <c r="C1578" s="248"/>
      <c r="D1578" s="242" t="s">
        <v>361</v>
      </c>
      <c r="E1578" s="249" t="s">
        <v>1</v>
      </c>
      <c r="F1578" s="250" t="s">
        <v>2859</v>
      </c>
      <c r="G1578" s="248"/>
      <c r="H1578" s="251">
        <v>2.6200000000000001</v>
      </c>
      <c r="I1578" s="252"/>
      <c r="J1578" s="248"/>
      <c r="K1578" s="248"/>
      <c r="L1578" s="253"/>
      <c r="M1578" s="254"/>
      <c r="N1578" s="255"/>
      <c r="O1578" s="255"/>
      <c r="P1578" s="255"/>
      <c r="Q1578" s="255"/>
      <c r="R1578" s="255"/>
      <c r="S1578" s="255"/>
      <c r="T1578" s="256"/>
      <c r="U1578" s="13"/>
      <c r="V1578" s="13"/>
      <c r="W1578" s="13"/>
      <c r="X1578" s="13"/>
      <c r="Y1578" s="13"/>
      <c r="Z1578" s="13"/>
      <c r="AA1578" s="13"/>
      <c r="AB1578" s="13"/>
      <c r="AC1578" s="13"/>
      <c r="AD1578" s="13"/>
      <c r="AE1578" s="13"/>
      <c r="AT1578" s="257" t="s">
        <v>361</v>
      </c>
      <c r="AU1578" s="257" t="s">
        <v>86</v>
      </c>
      <c r="AV1578" s="13" t="s">
        <v>86</v>
      </c>
      <c r="AW1578" s="13" t="s">
        <v>32</v>
      </c>
      <c r="AX1578" s="13" t="s">
        <v>76</v>
      </c>
      <c r="AY1578" s="257" t="s">
        <v>350</v>
      </c>
    </row>
    <row r="1579" s="14" customFormat="1">
      <c r="A1579" s="14"/>
      <c r="B1579" s="258"/>
      <c r="C1579" s="259"/>
      <c r="D1579" s="242" t="s">
        <v>361</v>
      </c>
      <c r="E1579" s="260" t="s">
        <v>1258</v>
      </c>
      <c r="F1579" s="261" t="s">
        <v>364</v>
      </c>
      <c r="G1579" s="259"/>
      <c r="H1579" s="262">
        <v>26.373999999999999</v>
      </c>
      <c r="I1579" s="263"/>
      <c r="J1579" s="259"/>
      <c r="K1579" s="259"/>
      <c r="L1579" s="264"/>
      <c r="M1579" s="265"/>
      <c r="N1579" s="266"/>
      <c r="O1579" s="266"/>
      <c r="P1579" s="266"/>
      <c r="Q1579" s="266"/>
      <c r="R1579" s="266"/>
      <c r="S1579" s="266"/>
      <c r="T1579" s="267"/>
      <c r="U1579" s="14"/>
      <c r="V1579" s="14"/>
      <c r="W1579" s="14"/>
      <c r="X1579" s="14"/>
      <c r="Y1579" s="14"/>
      <c r="Z1579" s="14"/>
      <c r="AA1579" s="14"/>
      <c r="AB1579" s="14"/>
      <c r="AC1579" s="14"/>
      <c r="AD1579" s="14"/>
      <c r="AE1579" s="14"/>
      <c r="AT1579" s="268" t="s">
        <v>361</v>
      </c>
      <c r="AU1579" s="268" t="s">
        <v>86</v>
      </c>
      <c r="AV1579" s="14" t="s">
        <v>357</v>
      </c>
      <c r="AW1579" s="14" t="s">
        <v>32</v>
      </c>
      <c r="AX1579" s="14" t="s">
        <v>84</v>
      </c>
      <c r="AY1579" s="268" t="s">
        <v>350</v>
      </c>
    </row>
    <row r="1580" s="2" customFormat="1" ht="33" customHeight="1">
      <c r="A1580" s="39"/>
      <c r="B1580" s="40"/>
      <c r="C1580" s="229" t="s">
        <v>2860</v>
      </c>
      <c r="D1580" s="229" t="s">
        <v>352</v>
      </c>
      <c r="E1580" s="230" t="s">
        <v>2861</v>
      </c>
      <c r="F1580" s="231" t="s">
        <v>2862</v>
      </c>
      <c r="G1580" s="232" t="s">
        <v>355</v>
      </c>
      <c r="H1580" s="233">
        <v>32.450000000000003</v>
      </c>
      <c r="I1580" s="234"/>
      <c r="J1580" s="235">
        <f>ROUND(I1580*H1580,2)</f>
        <v>0</v>
      </c>
      <c r="K1580" s="231" t="s">
        <v>356</v>
      </c>
      <c r="L1580" s="45"/>
      <c r="M1580" s="236" t="s">
        <v>1</v>
      </c>
      <c r="N1580" s="237" t="s">
        <v>41</v>
      </c>
      <c r="O1580" s="92"/>
      <c r="P1580" s="238">
        <f>O1580*H1580</f>
        <v>0</v>
      </c>
      <c r="Q1580" s="238">
        <v>0</v>
      </c>
      <c r="R1580" s="238">
        <f>Q1580*H1580</f>
        <v>0</v>
      </c>
      <c r="S1580" s="238">
        <v>0</v>
      </c>
      <c r="T1580" s="239">
        <f>S1580*H1580</f>
        <v>0</v>
      </c>
      <c r="U1580" s="39"/>
      <c r="V1580" s="39"/>
      <c r="W1580" s="39"/>
      <c r="X1580" s="39"/>
      <c r="Y1580" s="39"/>
      <c r="Z1580" s="39"/>
      <c r="AA1580" s="39"/>
      <c r="AB1580" s="39"/>
      <c r="AC1580" s="39"/>
      <c r="AD1580" s="39"/>
      <c r="AE1580" s="39"/>
      <c r="AR1580" s="240" t="s">
        <v>530</v>
      </c>
      <c r="AT1580" s="240" t="s">
        <v>352</v>
      </c>
      <c r="AU1580" s="240" t="s">
        <v>86</v>
      </c>
      <c r="AY1580" s="18" t="s">
        <v>350</v>
      </c>
      <c r="BE1580" s="241">
        <f>IF(N1580="základní",J1580,0)</f>
        <v>0</v>
      </c>
      <c r="BF1580" s="241">
        <f>IF(N1580="snížená",J1580,0)</f>
        <v>0</v>
      </c>
      <c r="BG1580" s="241">
        <f>IF(N1580="zákl. přenesená",J1580,0)</f>
        <v>0</v>
      </c>
      <c r="BH1580" s="241">
        <f>IF(N1580="sníž. přenesená",J1580,0)</f>
        <v>0</v>
      </c>
      <c r="BI1580" s="241">
        <f>IF(N1580="nulová",J1580,0)</f>
        <v>0</v>
      </c>
      <c r="BJ1580" s="18" t="s">
        <v>84</v>
      </c>
      <c r="BK1580" s="241">
        <f>ROUND(I1580*H1580,2)</f>
        <v>0</v>
      </c>
      <c r="BL1580" s="18" t="s">
        <v>530</v>
      </c>
      <c r="BM1580" s="240" t="s">
        <v>2863</v>
      </c>
    </row>
    <row r="1581" s="2" customFormat="1">
      <c r="A1581" s="39"/>
      <c r="B1581" s="40"/>
      <c r="C1581" s="41"/>
      <c r="D1581" s="242" t="s">
        <v>359</v>
      </c>
      <c r="E1581" s="41"/>
      <c r="F1581" s="243" t="s">
        <v>2864</v>
      </c>
      <c r="G1581" s="41"/>
      <c r="H1581" s="41"/>
      <c r="I1581" s="244"/>
      <c r="J1581" s="41"/>
      <c r="K1581" s="41"/>
      <c r="L1581" s="45"/>
      <c r="M1581" s="245"/>
      <c r="N1581" s="246"/>
      <c r="O1581" s="92"/>
      <c r="P1581" s="92"/>
      <c r="Q1581" s="92"/>
      <c r="R1581" s="92"/>
      <c r="S1581" s="92"/>
      <c r="T1581" s="93"/>
      <c r="U1581" s="39"/>
      <c r="V1581" s="39"/>
      <c r="W1581" s="39"/>
      <c r="X1581" s="39"/>
      <c r="Y1581" s="39"/>
      <c r="Z1581" s="39"/>
      <c r="AA1581" s="39"/>
      <c r="AB1581" s="39"/>
      <c r="AC1581" s="39"/>
      <c r="AD1581" s="39"/>
      <c r="AE1581" s="39"/>
      <c r="AT1581" s="18" t="s">
        <v>359</v>
      </c>
      <c r="AU1581" s="18" t="s">
        <v>86</v>
      </c>
    </row>
    <row r="1582" s="13" customFormat="1">
      <c r="A1582" s="13"/>
      <c r="B1582" s="247"/>
      <c r="C1582" s="248"/>
      <c r="D1582" s="242" t="s">
        <v>361</v>
      </c>
      <c r="E1582" s="249" t="s">
        <v>1</v>
      </c>
      <c r="F1582" s="250" t="s">
        <v>2612</v>
      </c>
      <c r="G1582" s="248"/>
      <c r="H1582" s="251">
        <v>32.450000000000003</v>
      </c>
      <c r="I1582" s="252"/>
      <c r="J1582" s="248"/>
      <c r="K1582" s="248"/>
      <c r="L1582" s="253"/>
      <c r="M1582" s="254"/>
      <c r="N1582" s="255"/>
      <c r="O1582" s="255"/>
      <c r="P1582" s="255"/>
      <c r="Q1582" s="255"/>
      <c r="R1582" s="255"/>
      <c r="S1582" s="255"/>
      <c r="T1582" s="256"/>
      <c r="U1582" s="13"/>
      <c r="V1582" s="13"/>
      <c r="W1582" s="13"/>
      <c r="X1582" s="13"/>
      <c r="Y1582" s="13"/>
      <c r="Z1582" s="13"/>
      <c r="AA1582" s="13"/>
      <c r="AB1582" s="13"/>
      <c r="AC1582" s="13"/>
      <c r="AD1582" s="13"/>
      <c r="AE1582" s="13"/>
      <c r="AT1582" s="257" t="s">
        <v>361</v>
      </c>
      <c r="AU1582" s="257" t="s">
        <v>86</v>
      </c>
      <c r="AV1582" s="13" t="s">
        <v>86</v>
      </c>
      <c r="AW1582" s="13" t="s">
        <v>32</v>
      </c>
      <c r="AX1582" s="13" t="s">
        <v>84</v>
      </c>
      <c r="AY1582" s="257" t="s">
        <v>350</v>
      </c>
    </row>
    <row r="1583" s="2" customFormat="1" ht="21.75" customHeight="1">
      <c r="A1583" s="39"/>
      <c r="B1583" s="40"/>
      <c r="C1583" s="295" t="s">
        <v>2865</v>
      </c>
      <c r="D1583" s="295" t="s">
        <v>1347</v>
      </c>
      <c r="E1583" s="296" t="s">
        <v>2866</v>
      </c>
      <c r="F1583" s="297" t="s">
        <v>2867</v>
      </c>
      <c r="G1583" s="298" t="s">
        <v>374</v>
      </c>
      <c r="H1583" s="299">
        <v>0.97399999999999998</v>
      </c>
      <c r="I1583" s="300"/>
      <c r="J1583" s="301">
        <f>ROUND(I1583*H1583,2)</f>
        <v>0</v>
      </c>
      <c r="K1583" s="297" t="s">
        <v>356</v>
      </c>
      <c r="L1583" s="302"/>
      <c r="M1583" s="303" t="s">
        <v>1</v>
      </c>
      <c r="N1583" s="304" t="s">
        <v>41</v>
      </c>
      <c r="O1583" s="92"/>
      <c r="P1583" s="238">
        <f>O1583*H1583</f>
        <v>0</v>
      </c>
      <c r="Q1583" s="238">
        <v>0.55000000000000004</v>
      </c>
      <c r="R1583" s="238">
        <f>Q1583*H1583</f>
        <v>0.53570000000000006</v>
      </c>
      <c r="S1583" s="238">
        <v>0</v>
      </c>
      <c r="T1583" s="239">
        <f>S1583*H1583</f>
        <v>0</v>
      </c>
      <c r="U1583" s="39"/>
      <c r="V1583" s="39"/>
      <c r="W1583" s="39"/>
      <c r="X1583" s="39"/>
      <c r="Y1583" s="39"/>
      <c r="Z1583" s="39"/>
      <c r="AA1583" s="39"/>
      <c r="AB1583" s="39"/>
      <c r="AC1583" s="39"/>
      <c r="AD1583" s="39"/>
      <c r="AE1583" s="39"/>
      <c r="AR1583" s="240" t="s">
        <v>695</v>
      </c>
      <c r="AT1583" s="240" t="s">
        <v>1347</v>
      </c>
      <c r="AU1583" s="240" t="s">
        <v>86</v>
      </c>
      <c r="AY1583" s="18" t="s">
        <v>350</v>
      </c>
      <c r="BE1583" s="241">
        <f>IF(N1583="základní",J1583,0)</f>
        <v>0</v>
      </c>
      <c r="BF1583" s="241">
        <f>IF(N1583="snížená",J1583,0)</f>
        <v>0</v>
      </c>
      <c r="BG1583" s="241">
        <f>IF(N1583="zákl. přenesená",J1583,0)</f>
        <v>0</v>
      </c>
      <c r="BH1583" s="241">
        <f>IF(N1583="sníž. přenesená",J1583,0)</f>
        <v>0</v>
      </c>
      <c r="BI1583" s="241">
        <f>IF(N1583="nulová",J1583,0)</f>
        <v>0</v>
      </c>
      <c r="BJ1583" s="18" t="s">
        <v>84</v>
      </c>
      <c r="BK1583" s="241">
        <f>ROUND(I1583*H1583,2)</f>
        <v>0</v>
      </c>
      <c r="BL1583" s="18" t="s">
        <v>530</v>
      </c>
      <c r="BM1583" s="240" t="s">
        <v>2868</v>
      </c>
    </row>
    <row r="1584" s="2" customFormat="1">
      <c r="A1584" s="39"/>
      <c r="B1584" s="40"/>
      <c r="C1584" s="41"/>
      <c r="D1584" s="242" t="s">
        <v>359</v>
      </c>
      <c r="E1584" s="41"/>
      <c r="F1584" s="243" t="s">
        <v>2867</v>
      </c>
      <c r="G1584" s="41"/>
      <c r="H1584" s="41"/>
      <c r="I1584" s="244"/>
      <c r="J1584" s="41"/>
      <c r="K1584" s="41"/>
      <c r="L1584" s="45"/>
      <c r="M1584" s="245"/>
      <c r="N1584" s="246"/>
      <c r="O1584" s="92"/>
      <c r="P1584" s="92"/>
      <c r="Q1584" s="92"/>
      <c r="R1584" s="92"/>
      <c r="S1584" s="92"/>
      <c r="T1584" s="93"/>
      <c r="U1584" s="39"/>
      <c r="V1584" s="39"/>
      <c r="W1584" s="39"/>
      <c r="X1584" s="39"/>
      <c r="Y1584" s="39"/>
      <c r="Z1584" s="39"/>
      <c r="AA1584" s="39"/>
      <c r="AB1584" s="39"/>
      <c r="AC1584" s="39"/>
      <c r="AD1584" s="39"/>
      <c r="AE1584" s="39"/>
      <c r="AT1584" s="18" t="s">
        <v>359</v>
      </c>
      <c r="AU1584" s="18" t="s">
        <v>86</v>
      </c>
    </row>
    <row r="1585" s="13" customFormat="1">
      <c r="A1585" s="13"/>
      <c r="B1585" s="247"/>
      <c r="C1585" s="248"/>
      <c r="D1585" s="242" t="s">
        <v>361</v>
      </c>
      <c r="E1585" s="249" t="s">
        <v>1098</v>
      </c>
      <c r="F1585" s="250" t="s">
        <v>2869</v>
      </c>
      <c r="G1585" s="248"/>
      <c r="H1585" s="251">
        <v>0.97399999999999998</v>
      </c>
      <c r="I1585" s="252"/>
      <c r="J1585" s="248"/>
      <c r="K1585" s="248"/>
      <c r="L1585" s="253"/>
      <c r="M1585" s="254"/>
      <c r="N1585" s="255"/>
      <c r="O1585" s="255"/>
      <c r="P1585" s="255"/>
      <c r="Q1585" s="255"/>
      <c r="R1585" s="255"/>
      <c r="S1585" s="255"/>
      <c r="T1585" s="256"/>
      <c r="U1585" s="13"/>
      <c r="V1585" s="13"/>
      <c r="W1585" s="13"/>
      <c r="X1585" s="13"/>
      <c r="Y1585" s="13"/>
      <c r="Z1585" s="13"/>
      <c r="AA1585" s="13"/>
      <c r="AB1585" s="13"/>
      <c r="AC1585" s="13"/>
      <c r="AD1585" s="13"/>
      <c r="AE1585" s="13"/>
      <c r="AT1585" s="257" t="s">
        <v>361</v>
      </c>
      <c r="AU1585" s="257" t="s">
        <v>86</v>
      </c>
      <c r="AV1585" s="13" t="s">
        <v>86</v>
      </c>
      <c r="AW1585" s="13" t="s">
        <v>32</v>
      </c>
      <c r="AX1585" s="13" t="s">
        <v>84</v>
      </c>
      <c r="AY1585" s="257" t="s">
        <v>350</v>
      </c>
    </row>
    <row r="1586" s="2" customFormat="1" ht="24.15" customHeight="1">
      <c r="A1586" s="39"/>
      <c r="B1586" s="40"/>
      <c r="C1586" s="229" t="s">
        <v>2870</v>
      </c>
      <c r="D1586" s="229" t="s">
        <v>352</v>
      </c>
      <c r="E1586" s="230" t="s">
        <v>2871</v>
      </c>
      <c r="F1586" s="231" t="s">
        <v>2872</v>
      </c>
      <c r="G1586" s="232" t="s">
        <v>355</v>
      </c>
      <c r="H1586" s="233">
        <v>1467.4069999999999</v>
      </c>
      <c r="I1586" s="234"/>
      <c r="J1586" s="235">
        <f>ROUND(I1586*H1586,2)</f>
        <v>0</v>
      </c>
      <c r="K1586" s="231" t="s">
        <v>356</v>
      </c>
      <c r="L1586" s="45"/>
      <c r="M1586" s="236" t="s">
        <v>1</v>
      </c>
      <c r="N1586" s="237" t="s">
        <v>41</v>
      </c>
      <c r="O1586" s="92"/>
      <c r="P1586" s="238">
        <f>O1586*H1586</f>
        <v>0</v>
      </c>
      <c r="Q1586" s="238">
        <v>0</v>
      </c>
      <c r="R1586" s="238">
        <f>Q1586*H1586</f>
        <v>0</v>
      </c>
      <c r="S1586" s="238">
        <v>0</v>
      </c>
      <c r="T1586" s="239">
        <f>S1586*H1586</f>
        <v>0</v>
      </c>
      <c r="U1586" s="39"/>
      <c r="V1586" s="39"/>
      <c r="W1586" s="39"/>
      <c r="X1586" s="39"/>
      <c r="Y1586" s="39"/>
      <c r="Z1586" s="39"/>
      <c r="AA1586" s="39"/>
      <c r="AB1586" s="39"/>
      <c r="AC1586" s="39"/>
      <c r="AD1586" s="39"/>
      <c r="AE1586" s="39"/>
      <c r="AR1586" s="240" t="s">
        <v>530</v>
      </c>
      <c r="AT1586" s="240" t="s">
        <v>352</v>
      </c>
      <c r="AU1586" s="240" t="s">
        <v>86</v>
      </c>
      <c r="AY1586" s="18" t="s">
        <v>350</v>
      </c>
      <c r="BE1586" s="241">
        <f>IF(N1586="základní",J1586,0)</f>
        <v>0</v>
      </c>
      <c r="BF1586" s="241">
        <f>IF(N1586="snížená",J1586,0)</f>
        <v>0</v>
      </c>
      <c r="BG1586" s="241">
        <f>IF(N1586="zákl. přenesená",J1586,0)</f>
        <v>0</v>
      </c>
      <c r="BH1586" s="241">
        <f>IF(N1586="sníž. přenesená",J1586,0)</f>
        <v>0</v>
      </c>
      <c r="BI1586" s="241">
        <f>IF(N1586="nulová",J1586,0)</f>
        <v>0</v>
      </c>
      <c r="BJ1586" s="18" t="s">
        <v>84</v>
      </c>
      <c r="BK1586" s="241">
        <f>ROUND(I1586*H1586,2)</f>
        <v>0</v>
      </c>
      <c r="BL1586" s="18" t="s">
        <v>530</v>
      </c>
      <c r="BM1586" s="240" t="s">
        <v>2873</v>
      </c>
    </row>
    <row r="1587" s="2" customFormat="1">
      <c r="A1587" s="39"/>
      <c r="B1587" s="40"/>
      <c r="C1587" s="41"/>
      <c r="D1587" s="242" t="s">
        <v>359</v>
      </c>
      <c r="E1587" s="41"/>
      <c r="F1587" s="243" t="s">
        <v>2874</v>
      </c>
      <c r="G1587" s="41"/>
      <c r="H1587" s="41"/>
      <c r="I1587" s="244"/>
      <c r="J1587" s="41"/>
      <c r="K1587" s="41"/>
      <c r="L1587" s="45"/>
      <c r="M1587" s="245"/>
      <c r="N1587" s="246"/>
      <c r="O1587" s="92"/>
      <c r="P1587" s="92"/>
      <c r="Q1587" s="92"/>
      <c r="R1587" s="92"/>
      <c r="S1587" s="92"/>
      <c r="T1587" s="93"/>
      <c r="U1587" s="39"/>
      <c r="V1587" s="39"/>
      <c r="W1587" s="39"/>
      <c r="X1587" s="39"/>
      <c r="Y1587" s="39"/>
      <c r="Z1587" s="39"/>
      <c r="AA1587" s="39"/>
      <c r="AB1587" s="39"/>
      <c r="AC1587" s="39"/>
      <c r="AD1587" s="39"/>
      <c r="AE1587" s="39"/>
      <c r="AT1587" s="18" t="s">
        <v>359</v>
      </c>
      <c r="AU1587" s="18" t="s">
        <v>86</v>
      </c>
    </row>
    <row r="1588" s="13" customFormat="1">
      <c r="A1588" s="13"/>
      <c r="B1588" s="247"/>
      <c r="C1588" s="248"/>
      <c r="D1588" s="242" t="s">
        <v>361</v>
      </c>
      <c r="E1588" s="249" t="s">
        <v>1</v>
      </c>
      <c r="F1588" s="250" t="s">
        <v>2610</v>
      </c>
      <c r="G1588" s="248"/>
      <c r="H1588" s="251">
        <v>47.173000000000002</v>
      </c>
      <c r="I1588" s="252"/>
      <c r="J1588" s="248"/>
      <c r="K1588" s="248"/>
      <c r="L1588" s="253"/>
      <c r="M1588" s="254"/>
      <c r="N1588" s="255"/>
      <c r="O1588" s="255"/>
      <c r="P1588" s="255"/>
      <c r="Q1588" s="255"/>
      <c r="R1588" s="255"/>
      <c r="S1588" s="255"/>
      <c r="T1588" s="256"/>
      <c r="U1588" s="13"/>
      <c r="V1588" s="13"/>
      <c r="W1588" s="13"/>
      <c r="X1588" s="13"/>
      <c r="Y1588" s="13"/>
      <c r="Z1588" s="13"/>
      <c r="AA1588" s="13"/>
      <c r="AB1588" s="13"/>
      <c r="AC1588" s="13"/>
      <c r="AD1588" s="13"/>
      <c r="AE1588" s="13"/>
      <c r="AT1588" s="257" t="s">
        <v>361</v>
      </c>
      <c r="AU1588" s="257" t="s">
        <v>86</v>
      </c>
      <c r="AV1588" s="13" t="s">
        <v>86</v>
      </c>
      <c r="AW1588" s="13" t="s">
        <v>32</v>
      </c>
      <c r="AX1588" s="13" t="s">
        <v>76</v>
      </c>
      <c r="AY1588" s="257" t="s">
        <v>350</v>
      </c>
    </row>
    <row r="1589" s="13" customFormat="1">
      <c r="A1589" s="13"/>
      <c r="B1589" s="247"/>
      <c r="C1589" s="248"/>
      <c r="D1589" s="242" t="s">
        <v>361</v>
      </c>
      <c r="E1589" s="249" t="s">
        <v>1</v>
      </c>
      <c r="F1589" s="250" t="s">
        <v>2611</v>
      </c>
      <c r="G1589" s="248"/>
      <c r="H1589" s="251">
        <v>1387.7840000000001</v>
      </c>
      <c r="I1589" s="252"/>
      <c r="J1589" s="248"/>
      <c r="K1589" s="248"/>
      <c r="L1589" s="253"/>
      <c r="M1589" s="254"/>
      <c r="N1589" s="255"/>
      <c r="O1589" s="255"/>
      <c r="P1589" s="255"/>
      <c r="Q1589" s="255"/>
      <c r="R1589" s="255"/>
      <c r="S1589" s="255"/>
      <c r="T1589" s="256"/>
      <c r="U1589" s="13"/>
      <c r="V1589" s="13"/>
      <c r="W1589" s="13"/>
      <c r="X1589" s="13"/>
      <c r="Y1589" s="13"/>
      <c r="Z1589" s="13"/>
      <c r="AA1589" s="13"/>
      <c r="AB1589" s="13"/>
      <c r="AC1589" s="13"/>
      <c r="AD1589" s="13"/>
      <c r="AE1589" s="13"/>
      <c r="AT1589" s="257" t="s">
        <v>361</v>
      </c>
      <c r="AU1589" s="257" t="s">
        <v>86</v>
      </c>
      <c r="AV1589" s="13" t="s">
        <v>86</v>
      </c>
      <c r="AW1589" s="13" t="s">
        <v>32</v>
      </c>
      <c r="AX1589" s="13" t="s">
        <v>76</v>
      </c>
      <c r="AY1589" s="257" t="s">
        <v>350</v>
      </c>
    </row>
    <row r="1590" s="13" customFormat="1">
      <c r="A1590" s="13"/>
      <c r="B1590" s="247"/>
      <c r="C1590" s="248"/>
      <c r="D1590" s="242" t="s">
        <v>361</v>
      </c>
      <c r="E1590" s="249" t="s">
        <v>1</v>
      </c>
      <c r="F1590" s="250" t="s">
        <v>2612</v>
      </c>
      <c r="G1590" s="248"/>
      <c r="H1590" s="251">
        <v>32.450000000000003</v>
      </c>
      <c r="I1590" s="252"/>
      <c r="J1590" s="248"/>
      <c r="K1590" s="248"/>
      <c r="L1590" s="253"/>
      <c r="M1590" s="254"/>
      <c r="N1590" s="255"/>
      <c r="O1590" s="255"/>
      <c r="P1590" s="255"/>
      <c r="Q1590" s="255"/>
      <c r="R1590" s="255"/>
      <c r="S1590" s="255"/>
      <c r="T1590" s="256"/>
      <c r="U1590" s="13"/>
      <c r="V1590" s="13"/>
      <c r="W1590" s="13"/>
      <c r="X1590" s="13"/>
      <c r="Y1590" s="13"/>
      <c r="Z1590" s="13"/>
      <c r="AA1590" s="13"/>
      <c r="AB1590" s="13"/>
      <c r="AC1590" s="13"/>
      <c r="AD1590" s="13"/>
      <c r="AE1590" s="13"/>
      <c r="AT1590" s="257" t="s">
        <v>361</v>
      </c>
      <c r="AU1590" s="257" t="s">
        <v>86</v>
      </c>
      <c r="AV1590" s="13" t="s">
        <v>86</v>
      </c>
      <c r="AW1590" s="13" t="s">
        <v>32</v>
      </c>
      <c r="AX1590" s="13" t="s">
        <v>76</v>
      </c>
      <c r="AY1590" s="257" t="s">
        <v>350</v>
      </c>
    </row>
    <row r="1591" s="14" customFormat="1">
      <c r="A1591" s="14"/>
      <c r="B1591" s="258"/>
      <c r="C1591" s="259"/>
      <c r="D1591" s="242" t="s">
        <v>361</v>
      </c>
      <c r="E1591" s="260" t="s">
        <v>1</v>
      </c>
      <c r="F1591" s="261" t="s">
        <v>364</v>
      </c>
      <c r="G1591" s="259"/>
      <c r="H1591" s="262">
        <v>1467.4069999999999</v>
      </c>
      <c r="I1591" s="263"/>
      <c r="J1591" s="259"/>
      <c r="K1591" s="259"/>
      <c r="L1591" s="264"/>
      <c r="M1591" s="265"/>
      <c r="N1591" s="266"/>
      <c r="O1591" s="266"/>
      <c r="P1591" s="266"/>
      <c r="Q1591" s="266"/>
      <c r="R1591" s="266"/>
      <c r="S1591" s="266"/>
      <c r="T1591" s="267"/>
      <c r="U1591" s="14"/>
      <c r="V1591" s="14"/>
      <c r="W1591" s="14"/>
      <c r="X1591" s="14"/>
      <c r="Y1591" s="14"/>
      <c r="Z1591" s="14"/>
      <c r="AA1591" s="14"/>
      <c r="AB1591" s="14"/>
      <c r="AC1591" s="14"/>
      <c r="AD1591" s="14"/>
      <c r="AE1591" s="14"/>
      <c r="AT1591" s="268" t="s">
        <v>361</v>
      </c>
      <c r="AU1591" s="268" t="s">
        <v>86</v>
      </c>
      <c r="AV1591" s="14" t="s">
        <v>357</v>
      </c>
      <c r="AW1591" s="14" t="s">
        <v>32</v>
      </c>
      <c r="AX1591" s="14" t="s">
        <v>84</v>
      </c>
      <c r="AY1591" s="268" t="s">
        <v>350</v>
      </c>
    </row>
    <row r="1592" s="2" customFormat="1" ht="16.5" customHeight="1">
      <c r="A1592" s="39"/>
      <c r="B1592" s="40"/>
      <c r="C1592" s="295" t="s">
        <v>2875</v>
      </c>
      <c r="D1592" s="295" t="s">
        <v>1347</v>
      </c>
      <c r="E1592" s="296" t="s">
        <v>2876</v>
      </c>
      <c r="F1592" s="297" t="s">
        <v>2877</v>
      </c>
      <c r="G1592" s="298" t="s">
        <v>374</v>
      </c>
      <c r="H1592" s="299">
        <v>22.963000000000001</v>
      </c>
      <c r="I1592" s="300"/>
      <c r="J1592" s="301">
        <f>ROUND(I1592*H1592,2)</f>
        <v>0</v>
      </c>
      <c r="K1592" s="297" t="s">
        <v>356</v>
      </c>
      <c r="L1592" s="302"/>
      <c r="M1592" s="303" t="s">
        <v>1</v>
      </c>
      <c r="N1592" s="304" t="s">
        <v>41</v>
      </c>
      <c r="O1592" s="92"/>
      <c r="P1592" s="238">
        <f>O1592*H1592</f>
        <v>0</v>
      </c>
      <c r="Q1592" s="238">
        <v>0.55000000000000004</v>
      </c>
      <c r="R1592" s="238">
        <f>Q1592*H1592</f>
        <v>12.629650000000002</v>
      </c>
      <c r="S1592" s="238">
        <v>0</v>
      </c>
      <c r="T1592" s="239">
        <f>S1592*H1592</f>
        <v>0</v>
      </c>
      <c r="U1592" s="39"/>
      <c r="V1592" s="39"/>
      <c r="W1592" s="39"/>
      <c r="X1592" s="39"/>
      <c r="Y1592" s="39"/>
      <c r="Z1592" s="39"/>
      <c r="AA1592" s="39"/>
      <c r="AB1592" s="39"/>
      <c r="AC1592" s="39"/>
      <c r="AD1592" s="39"/>
      <c r="AE1592" s="39"/>
      <c r="AR1592" s="240" t="s">
        <v>695</v>
      </c>
      <c r="AT1592" s="240" t="s">
        <v>1347</v>
      </c>
      <c r="AU1592" s="240" t="s">
        <v>86</v>
      </c>
      <c r="AY1592" s="18" t="s">
        <v>350</v>
      </c>
      <c r="BE1592" s="241">
        <f>IF(N1592="základní",J1592,0)</f>
        <v>0</v>
      </c>
      <c r="BF1592" s="241">
        <f>IF(N1592="snížená",J1592,0)</f>
        <v>0</v>
      </c>
      <c r="BG1592" s="241">
        <f>IF(N1592="zákl. přenesená",J1592,0)</f>
        <v>0</v>
      </c>
      <c r="BH1592" s="241">
        <f>IF(N1592="sníž. přenesená",J1592,0)</f>
        <v>0</v>
      </c>
      <c r="BI1592" s="241">
        <f>IF(N1592="nulová",J1592,0)</f>
        <v>0</v>
      </c>
      <c r="BJ1592" s="18" t="s">
        <v>84</v>
      </c>
      <c r="BK1592" s="241">
        <f>ROUND(I1592*H1592,2)</f>
        <v>0</v>
      </c>
      <c r="BL1592" s="18" t="s">
        <v>530</v>
      </c>
      <c r="BM1592" s="240" t="s">
        <v>2878</v>
      </c>
    </row>
    <row r="1593" s="2" customFormat="1">
      <c r="A1593" s="39"/>
      <c r="B1593" s="40"/>
      <c r="C1593" s="41"/>
      <c r="D1593" s="242" t="s">
        <v>359</v>
      </c>
      <c r="E1593" s="41"/>
      <c r="F1593" s="243" t="s">
        <v>2877</v>
      </c>
      <c r="G1593" s="41"/>
      <c r="H1593" s="41"/>
      <c r="I1593" s="244"/>
      <c r="J1593" s="41"/>
      <c r="K1593" s="41"/>
      <c r="L1593" s="45"/>
      <c r="M1593" s="245"/>
      <c r="N1593" s="246"/>
      <c r="O1593" s="92"/>
      <c r="P1593" s="92"/>
      <c r="Q1593" s="92"/>
      <c r="R1593" s="92"/>
      <c r="S1593" s="92"/>
      <c r="T1593" s="93"/>
      <c r="U1593" s="39"/>
      <c r="V1593" s="39"/>
      <c r="W1593" s="39"/>
      <c r="X1593" s="39"/>
      <c r="Y1593" s="39"/>
      <c r="Z1593" s="39"/>
      <c r="AA1593" s="39"/>
      <c r="AB1593" s="39"/>
      <c r="AC1593" s="39"/>
      <c r="AD1593" s="39"/>
      <c r="AE1593" s="39"/>
      <c r="AT1593" s="18" t="s">
        <v>359</v>
      </c>
      <c r="AU1593" s="18" t="s">
        <v>86</v>
      </c>
    </row>
    <row r="1594" s="13" customFormat="1">
      <c r="A1594" s="13"/>
      <c r="B1594" s="247"/>
      <c r="C1594" s="248"/>
      <c r="D1594" s="242" t="s">
        <v>361</v>
      </c>
      <c r="E1594" s="249" t="s">
        <v>1</v>
      </c>
      <c r="F1594" s="250" t="s">
        <v>2879</v>
      </c>
      <c r="G1594" s="248"/>
      <c r="H1594" s="251">
        <v>0.747</v>
      </c>
      <c r="I1594" s="252"/>
      <c r="J1594" s="248"/>
      <c r="K1594" s="248"/>
      <c r="L1594" s="253"/>
      <c r="M1594" s="254"/>
      <c r="N1594" s="255"/>
      <c r="O1594" s="255"/>
      <c r="P1594" s="255"/>
      <c r="Q1594" s="255"/>
      <c r="R1594" s="255"/>
      <c r="S1594" s="255"/>
      <c r="T1594" s="256"/>
      <c r="U1594" s="13"/>
      <c r="V1594" s="13"/>
      <c r="W1594" s="13"/>
      <c r="X1594" s="13"/>
      <c r="Y1594" s="13"/>
      <c r="Z1594" s="13"/>
      <c r="AA1594" s="13"/>
      <c r="AB1594" s="13"/>
      <c r="AC1594" s="13"/>
      <c r="AD1594" s="13"/>
      <c r="AE1594" s="13"/>
      <c r="AT1594" s="257" t="s">
        <v>361</v>
      </c>
      <c r="AU1594" s="257" t="s">
        <v>86</v>
      </c>
      <c r="AV1594" s="13" t="s">
        <v>86</v>
      </c>
      <c r="AW1594" s="13" t="s">
        <v>32</v>
      </c>
      <c r="AX1594" s="13" t="s">
        <v>76</v>
      </c>
      <c r="AY1594" s="257" t="s">
        <v>350</v>
      </c>
    </row>
    <row r="1595" s="13" customFormat="1">
      <c r="A1595" s="13"/>
      <c r="B1595" s="247"/>
      <c r="C1595" s="248"/>
      <c r="D1595" s="242" t="s">
        <v>361</v>
      </c>
      <c r="E1595" s="249" t="s">
        <v>1</v>
      </c>
      <c r="F1595" s="250" t="s">
        <v>2880</v>
      </c>
      <c r="G1595" s="248"/>
      <c r="H1595" s="251">
        <v>21.981999999999999</v>
      </c>
      <c r="I1595" s="252"/>
      <c r="J1595" s="248"/>
      <c r="K1595" s="248"/>
      <c r="L1595" s="253"/>
      <c r="M1595" s="254"/>
      <c r="N1595" s="255"/>
      <c r="O1595" s="255"/>
      <c r="P1595" s="255"/>
      <c r="Q1595" s="255"/>
      <c r="R1595" s="255"/>
      <c r="S1595" s="255"/>
      <c r="T1595" s="256"/>
      <c r="U1595" s="13"/>
      <c r="V1595" s="13"/>
      <c r="W1595" s="13"/>
      <c r="X1595" s="13"/>
      <c r="Y1595" s="13"/>
      <c r="Z1595" s="13"/>
      <c r="AA1595" s="13"/>
      <c r="AB1595" s="13"/>
      <c r="AC1595" s="13"/>
      <c r="AD1595" s="13"/>
      <c r="AE1595" s="13"/>
      <c r="AT1595" s="257" t="s">
        <v>361</v>
      </c>
      <c r="AU1595" s="257" t="s">
        <v>86</v>
      </c>
      <c r="AV1595" s="13" t="s">
        <v>86</v>
      </c>
      <c r="AW1595" s="13" t="s">
        <v>32</v>
      </c>
      <c r="AX1595" s="13" t="s">
        <v>76</v>
      </c>
      <c r="AY1595" s="257" t="s">
        <v>350</v>
      </c>
    </row>
    <row r="1596" s="13" customFormat="1">
      <c r="A1596" s="13"/>
      <c r="B1596" s="247"/>
      <c r="C1596" s="248"/>
      <c r="D1596" s="242" t="s">
        <v>361</v>
      </c>
      <c r="E1596" s="249" t="s">
        <v>1</v>
      </c>
      <c r="F1596" s="250" t="s">
        <v>2881</v>
      </c>
      <c r="G1596" s="248"/>
      <c r="H1596" s="251">
        <v>0.23400000000000001</v>
      </c>
      <c r="I1596" s="252"/>
      <c r="J1596" s="248"/>
      <c r="K1596" s="248"/>
      <c r="L1596" s="253"/>
      <c r="M1596" s="254"/>
      <c r="N1596" s="255"/>
      <c r="O1596" s="255"/>
      <c r="P1596" s="255"/>
      <c r="Q1596" s="255"/>
      <c r="R1596" s="255"/>
      <c r="S1596" s="255"/>
      <c r="T1596" s="256"/>
      <c r="U1596" s="13"/>
      <c r="V1596" s="13"/>
      <c r="W1596" s="13"/>
      <c r="X1596" s="13"/>
      <c r="Y1596" s="13"/>
      <c r="Z1596" s="13"/>
      <c r="AA1596" s="13"/>
      <c r="AB1596" s="13"/>
      <c r="AC1596" s="13"/>
      <c r="AD1596" s="13"/>
      <c r="AE1596" s="13"/>
      <c r="AT1596" s="257" t="s">
        <v>361</v>
      </c>
      <c r="AU1596" s="257" t="s">
        <v>86</v>
      </c>
      <c r="AV1596" s="13" t="s">
        <v>86</v>
      </c>
      <c r="AW1596" s="13" t="s">
        <v>32</v>
      </c>
      <c r="AX1596" s="13" t="s">
        <v>76</v>
      </c>
      <c r="AY1596" s="257" t="s">
        <v>350</v>
      </c>
    </row>
    <row r="1597" s="14" customFormat="1">
      <c r="A1597" s="14"/>
      <c r="B1597" s="258"/>
      <c r="C1597" s="259"/>
      <c r="D1597" s="242" t="s">
        <v>361</v>
      </c>
      <c r="E1597" s="260" t="s">
        <v>1113</v>
      </c>
      <c r="F1597" s="261" t="s">
        <v>364</v>
      </c>
      <c r="G1597" s="259"/>
      <c r="H1597" s="262">
        <v>22.963000000000001</v>
      </c>
      <c r="I1597" s="263"/>
      <c r="J1597" s="259"/>
      <c r="K1597" s="259"/>
      <c r="L1597" s="264"/>
      <c r="M1597" s="265"/>
      <c r="N1597" s="266"/>
      <c r="O1597" s="266"/>
      <c r="P1597" s="266"/>
      <c r="Q1597" s="266"/>
      <c r="R1597" s="266"/>
      <c r="S1597" s="266"/>
      <c r="T1597" s="267"/>
      <c r="U1597" s="14"/>
      <c r="V1597" s="14"/>
      <c r="W1597" s="14"/>
      <c r="X1597" s="14"/>
      <c r="Y1597" s="14"/>
      <c r="Z1597" s="14"/>
      <c r="AA1597" s="14"/>
      <c r="AB1597" s="14"/>
      <c r="AC1597" s="14"/>
      <c r="AD1597" s="14"/>
      <c r="AE1597" s="14"/>
      <c r="AT1597" s="268" t="s">
        <v>361</v>
      </c>
      <c r="AU1597" s="268" t="s">
        <v>86</v>
      </c>
      <c r="AV1597" s="14" t="s">
        <v>357</v>
      </c>
      <c r="AW1597" s="14" t="s">
        <v>32</v>
      </c>
      <c r="AX1597" s="14" t="s">
        <v>84</v>
      </c>
      <c r="AY1597" s="268" t="s">
        <v>350</v>
      </c>
    </row>
    <row r="1598" s="2" customFormat="1" ht="16.5" customHeight="1">
      <c r="A1598" s="39"/>
      <c r="B1598" s="40"/>
      <c r="C1598" s="229" t="s">
        <v>2882</v>
      </c>
      <c r="D1598" s="229" t="s">
        <v>352</v>
      </c>
      <c r="E1598" s="230" t="s">
        <v>2883</v>
      </c>
      <c r="F1598" s="231" t="s">
        <v>2884</v>
      </c>
      <c r="G1598" s="232" t="s">
        <v>551</v>
      </c>
      <c r="H1598" s="233">
        <v>1791.7000000000001</v>
      </c>
      <c r="I1598" s="234"/>
      <c r="J1598" s="235">
        <f>ROUND(I1598*H1598,2)</f>
        <v>0</v>
      </c>
      <c r="K1598" s="231" t="s">
        <v>356</v>
      </c>
      <c r="L1598" s="45"/>
      <c r="M1598" s="236" t="s">
        <v>1</v>
      </c>
      <c r="N1598" s="237" t="s">
        <v>41</v>
      </c>
      <c r="O1598" s="92"/>
      <c r="P1598" s="238">
        <f>O1598*H1598</f>
        <v>0</v>
      </c>
      <c r="Q1598" s="238">
        <v>2.0000000000000002E-05</v>
      </c>
      <c r="R1598" s="238">
        <f>Q1598*H1598</f>
        <v>0.035834000000000005</v>
      </c>
      <c r="S1598" s="238">
        <v>0</v>
      </c>
      <c r="T1598" s="239">
        <f>S1598*H1598</f>
        <v>0</v>
      </c>
      <c r="U1598" s="39"/>
      <c r="V1598" s="39"/>
      <c r="W1598" s="39"/>
      <c r="X1598" s="39"/>
      <c r="Y1598" s="39"/>
      <c r="Z1598" s="39"/>
      <c r="AA1598" s="39"/>
      <c r="AB1598" s="39"/>
      <c r="AC1598" s="39"/>
      <c r="AD1598" s="39"/>
      <c r="AE1598" s="39"/>
      <c r="AR1598" s="240" t="s">
        <v>530</v>
      </c>
      <c r="AT1598" s="240" t="s">
        <v>352</v>
      </c>
      <c r="AU1598" s="240" t="s">
        <v>86</v>
      </c>
      <c r="AY1598" s="18" t="s">
        <v>350</v>
      </c>
      <c r="BE1598" s="241">
        <f>IF(N1598="základní",J1598,0)</f>
        <v>0</v>
      </c>
      <c r="BF1598" s="241">
        <f>IF(N1598="snížená",J1598,0)</f>
        <v>0</v>
      </c>
      <c r="BG1598" s="241">
        <f>IF(N1598="zákl. přenesená",J1598,0)</f>
        <v>0</v>
      </c>
      <c r="BH1598" s="241">
        <f>IF(N1598="sníž. přenesená",J1598,0)</f>
        <v>0</v>
      </c>
      <c r="BI1598" s="241">
        <f>IF(N1598="nulová",J1598,0)</f>
        <v>0</v>
      </c>
      <c r="BJ1598" s="18" t="s">
        <v>84</v>
      </c>
      <c r="BK1598" s="241">
        <f>ROUND(I1598*H1598,2)</f>
        <v>0</v>
      </c>
      <c r="BL1598" s="18" t="s">
        <v>530</v>
      </c>
      <c r="BM1598" s="240" t="s">
        <v>2885</v>
      </c>
    </row>
    <row r="1599" s="2" customFormat="1">
      <c r="A1599" s="39"/>
      <c r="B1599" s="40"/>
      <c r="C1599" s="41"/>
      <c r="D1599" s="242" t="s">
        <v>359</v>
      </c>
      <c r="E1599" s="41"/>
      <c r="F1599" s="243" t="s">
        <v>2886</v>
      </c>
      <c r="G1599" s="41"/>
      <c r="H1599" s="41"/>
      <c r="I1599" s="244"/>
      <c r="J1599" s="41"/>
      <c r="K1599" s="41"/>
      <c r="L1599" s="45"/>
      <c r="M1599" s="245"/>
      <c r="N1599" s="246"/>
      <c r="O1599" s="92"/>
      <c r="P1599" s="92"/>
      <c r="Q1599" s="92"/>
      <c r="R1599" s="92"/>
      <c r="S1599" s="92"/>
      <c r="T1599" s="93"/>
      <c r="U1599" s="39"/>
      <c r="V1599" s="39"/>
      <c r="W1599" s="39"/>
      <c r="X1599" s="39"/>
      <c r="Y1599" s="39"/>
      <c r="Z1599" s="39"/>
      <c r="AA1599" s="39"/>
      <c r="AB1599" s="39"/>
      <c r="AC1599" s="39"/>
      <c r="AD1599" s="39"/>
      <c r="AE1599" s="39"/>
      <c r="AT1599" s="18" t="s">
        <v>359</v>
      </c>
      <c r="AU1599" s="18" t="s">
        <v>86</v>
      </c>
    </row>
    <row r="1600" s="13" customFormat="1">
      <c r="A1600" s="13"/>
      <c r="B1600" s="247"/>
      <c r="C1600" s="248"/>
      <c r="D1600" s="242" t="s">
        <v>361</v>
      </c>
      <c r="E1600" s="249" t="s">
        <v>1</v>
      </c>
      <c r="F1600" s="250" t="s">
        <v>2887</v>
      </c>
      <c r="G1600" s="248"/>
      <c r="H1600" s="251">
        <v>54</v>
      </c>
      <c r="I1600" s="252"/>
      <c r="J1600" s="248"/>
      <c r="K1600" s="248"/>
      <c r="L1600" s="253"/>
      <c r="M1600" s="254"/>
      <c r="N1600" s="255"/>
      <c r="O1600" s="255"/>
      <c r="P1600" s="255"/>
      <c r="Q1600" s="255"/>
      <c r="R1600" s="255"/>
      <c r="S1600" s="255"/>
      <c r="T1600" s="256"/>
      <c r="U1600" s="13"/>
      <c r="V1600" s="13"/>
      <c r="W1600" s="13"/>
      <c r="X1600" s="13"/>
      <c r="Y1600" s="13"/>
      <c r="Z1600" s="13"/>
      <c r="AA1600" s="13"/>
      <c r="AB1600" s="13"/>
      <c r="AC1600" s="13"/>
      <c r="AD1600" s="13"/>
      <c r="AE1600" s="13"/>
      <c r="AT1600" s="257" t="s">
        <v>361</v>
      </c>
      <c r="AU1600" s="257" t="s">
        <v>86</v>
      </c>
      <c r="AV1600" s="13" t="s">
        <v>86</v>
      </c>
      <c r="AW1600" s="13" t="s">
        <v>32</v>
      </c>
      <c r="AX1600" s="13" t="s">
        <v>76</v>
      </c>
      <c r="AY1600" s="257" t="s">
        <v>350</v>
      </c>
    </row>
    <row r="1601" s="13" customFormat="1">
      <c r="A1601" s="13"/>
      <c r="B1601" s="247"/>
      <c r="C1601" s="248"/>
      <c r="D1601" s="242" t="s">
        <v>361</v>
      </c>
      <c r="E1601" s="249" t="s">
        <v>1</v>
      </c>
      <c r="F1601" s="250" t="s">
        <v>2888</v>
      </c>
      <c r="G1601" s="248"/>
      <c r="H1601" s="251">
        <v>1737.7000000000001</v>
      </c>
      <c r="I1601" s="252"/>
      <c r="J1601" s="248"/>
      <c r="K1601" s="248"/>
      <c r="L1601" s="253"/>
      <c r="M1601" s="254"/>
      <c r="N1601" s="255"/>
      <c r="O1601" s="255"/>
      <c r="P1601" s="255"/>
      <c r="Q1601" s="255"/>
      <c r="R1601" s="255"/>
      <c r="S1601" s="255"/>
      <c r="T1601" s="256"/>
      <c r="U1601" s="13"/>
      <c r="V1601" s="13"/>
      <c r="W1601" s="13"/>
      <c r="X1601" s="13"/>
      <c r="Y1601" s="13"/>
      <c r="Z1601" s="13"/>
      <c r="AA1601" s="13"/>
      <c r="AB1601" s="13"/>
      <c r="AC1601" s="13"/>
      <c r="AD1601" s="13"/>
      <c r="AE1601" s="13"/>
      <c r="AT1601" s="257" t="s">
        <v>361</v>
      </c>
      <c r="AU1601" s="257" t="s">
        <v>86</v>
      </c>
      <c r="AV1601" s="13" t="s">
        <v>86</v>
      </c>
      <c r="AW1601" s="13" t="s">
        <v>32</v>
      </c>
      <c r="AX1601" s="13" t="s">
        <v>76</v>
      </c>
      <c r="AY1601" s="257" t="s">
        <v>350</v>
      </c>
    </row>
    <row r="1602" s="14" customFormat="1">
      <c r="A1602" s="14"/>
      <c r="B1602" s="258"/>
      <c r="C1602" s="259"/>
      <c r="D1602" s="242" t="s">
        <v>361</v>
      </c>
      <c r="E1602" s="260" t="s">
        <v>1</v>
      </c>
      <c r="F1602" s="261" t="s">
        <v>364</v>
      </c>
      <c r="G1602" s="259"/>
      <c r="H1602" s="262">
        <v>1791.7000000000001</v>
      </c>
      <c r="I1602" s="263"/>
      <c r="J1602" s="259"/>
      <c r="K1602" s="259"/>
      <c r="L1602" s="264"/>
      <c r="M1602" s="265"/>
      <c r="N1602" s="266"/>
      <c r="O1602" s="266"/>
      <c r="P1602" s="266"/>
      <c r="Q1602" s="266"/>
      <c r="R1602" s="266"/>
      <c r="S1602" s="266"/>
      <c r="T1602" s="267"/>
      <c r="U1602" s="14"/>
      <c r="V1602" s="14"/>
      <c r="W1602" s="14"/>
      <c r="X1602" s="14"/>
      <c r="Y1602" s="14"/>
      <c r="Z1602" s="14"/>
      <c r="AA1602" s="14"/>
      <c r="AB1602" s="14"/>
      <c r="AC1602" s="14"/>
      <c r="AD1602" s="14"/>
      <c r="AE1602" s="14"/>
      <c r="AT1602" s="268" t="s">
        <v>361</v>
      </c>
      <c r="AU1602" s="268" t="s">
        <v>86</v>
      </c>
      <c r="AV1602" s="14" t="s">
        <v>357</v>
      </c>
      <c r="AW1602" s="14" t="s">
        <v>32</v>
      </c>
      <c r="AX1602" s="14" t="s">
        <v>84</v>
      </c>
      <c r="AY1602" s="268" t="s">
        <v>350</v>
      </c>
    </row>
    <row r="1603" s="2" customFormat="1" ht="16.5" customHeight="1">
      <c r="A1603" s="39"/>
      <c r="B1603" s="40"/>
      <c r="C1603" s="295" t="s">
        <v>2889</v>
      </c>
      <c r="D1603" s="295" t="s">
        <v>1347</v>
      </c>
      <c r="E1603" s="296" t="s">
        <v>2876</v>
      </c>
      <c r="F1603" s="297" t="s">
        <v>2877</v>
      </c>
      <c r="G1603" s="298" t="s">
        <v>374</v>
      </c>
      <c r="H1603" s="299">
        <v>4.2999999999999998</v>
      </c>
      <c r="I1603" s="300"/>
      <c r="J1603" s="301">
        <f>ROUND(I1603*H1603,2)</f>
        <v>0</v>
      </c>
      <c r="K1603" s="297" t="s">
        <v>356</v>
      </c>
      <c r="L1603" s="302"/>
      <c r="M1603" s="303" t="s">
        <v>1</v>
      </c>
      <c r="N1603" s="304" t="s">
        <v>41</v>
      </c>
      <c r="O1603" s="92"/>
      <c r="P1603" s="238">
        <f>O1603*H1603</f>
        <v>0</v>
      </c>
      <c r="Q1603" s="238">
        <v>0.55000000000000004</v>
      </c>
      <c r="R1603" s="238">
        <f>Q1603*H1603</f>
        <v>2.3650000000000002</v>
      </c>
      <c r="S1603" s="238">
        <v>0</v>
      </c>
      <c r="T1603" s="239">
        <f>S1603*H1603</f>
        <v>0</v>
      </c>
      <c r="U1603" s="39"/>
      <c r="V1603" s="39"/>
      <c r="W1603" s="39"/>
      <c r="X1603" s="39"/>
      <c r="Y1603" s="39"/>
      <c r="Z1603" s="39"/>
      <c r="AA1603" s="39"/>
      <c r="AB1603" s="39"/>
      <c r="AC1603" s="39"/>
      <c r="AD1603" s="39"/>
      <c r="AE1603" s="39"/>
      <c r="AR1603" s="240" t="s">
        <v>695</v>
      </c>
      <c r="AT1603" s="240" t="s">
        <v>1347</v>
      </c>
      <c r="AU1603" s="240" t="s">
        <v>86</v>
      </c>
      <c r="AY1603" s="18" t="s">
        <v>350</v>
      </c>
      <c r="BE1603" s="241">
        <f>IF(N1603="základní",J1603,0)</f>
        <v>0</v>
      </c>
      <c r="BF1603" s="241">
        <f>IF(N1603="snížená",J1603,0)</f>
        <v>0</v>
      </c>
      <c r="BG1603" s="241">
        <f>IF(N1603="zákl. přenesená",J1603,0)</f>
        <v>0</v>
      </c>
      <c r="BH1603" s="241">
        <f>IF(N1603="sníž. přenesená",J1603,0)</f>
        <v>0</v>
      </c>
      <c r="BI1603" s="241">
        <f>IF(N1603="nulová",J1603,0)</f>
        <v>0</v>
      </c>
      <c r="BJ1603" s="18" t="s">
        <v>84</v>
      </c>
      <c r="BK1603" s="241">
        <f>ROUND(I1603*H1603,2)</f>
        <v>0</v>
      </c>
      <c r="BL1603" s="18" t="s">
        <v>530</v>
      </c>
      <c r="BM1603" s="240" t="s">
        <v>2890</v>
      </c>
    </row>
    <row r="1604" s="2" customFormat="1">
      <c r="A1604" s="39"/>
      <c r="B1604" s="40"/>
      <c r="C1604" s="41"/>
      <c r="D1604" s="242" t="s">
        <v>359</v>
      </c>
      <c r="E1604" s="41"/>
      <c r="F1604" s="243" t="s">
        <v>2877</v>
      </c>
      <c r="G1604" s="41"/>
      <c r="H1604" s="41"/>
      <c r="I1604" s="244"/>
      <c r="J1604" s="41"/>
      <c r="K1604" s="41"/>
      <c r="L1604" s="45"/>
      <c r="M1604" s="245"/>
      <c r="N1604" s="246"/>
      <c r="O1604" s="92"/>
      <c r="P1604" s="92"/>
      <c r="Q1604" s="92"/>
      <c r="R1604" s="92"/>
      <c r="S1604" s="92"/>
      <c r="T1604" s="93"/>
      <c r="U1604" s="39"/>
      <c r="V1604" s="39"/>
      <c r="W1604" s="39"/>
      <c r="X1604" s="39"/>
      <c r="Y1604" s="39"/>
      <c r="Z1604" s="39"/>
      <c r="AA1604" s="39"/>
      <c r="AB1604" s="39"/>
      <c r="AC1604" s="39"/>
      <c r="AD1604" s="39"/>
      <c r="AE1604" s="39"/>
      <c r="AT1604" s="18" t="s">
        <v>359</v>
      </c>
      <c r="AU1604" s="18" t="s">
        <v>86</v>
      </c>
    </row>
    <row r="1605" s="13" customFormat="1">
      <c r="A1605" s="13"/>
      <c r="B1605" s="247"/>
      <c r="C1605" s="248"/>
      <c r="D1605" s="242" t="s">
        <v>361</v>
      </c>
      <c r="E1605" s="249" t="s">
        <v>1</v>
      </c>
      <c r="F1605" s="250" t="s">
        <v>2891</v>
      </c>
      <c r="G1605" s="248"/>
      <c r="H1605" s="251">
        <v>0.13</v>
      </c>
      <c r="I1605" s="252"/>
      <c r="J1605" s="248"/>
      <c r="K1605" s="248"/>
      <c r="L1605" s="253"/>
      <c r="M1605" s="254"/>
      <c r="N1605" s="255"/>
      <c r="O1605" s="255"/>
      <c r="P1605" s="255"/>
      <c r="Q1605" s="255"/>
      <c r="R1605" s="255"/>
      <c r="S1605" s="255"/>
      <c r="T1605" s="256"/>
      <c r="U1605" s="13"/>
      <c r="V1605" s="13"/>
      <c r="W1605" s="13"/>
      <c r="X1605" s="13"/>
      <c r="Y1605" s="13"/>
      <c r="Z1605" s="13"/>
      <c r="AA1605" s="13"/>
      <c r="AB1605" s="13"/>
      <c r="AC1605" s="13"/>
      <c r="AD1605" s="13"/>
      <c r="AE1605" s="13"/>
      <c r="AT1605" s="257" t="s">
        <v>361</v>
      </c>
      <c r="AU1605" s="257" t="s">
        <v>86</v>
      </c>
      <c r="AV1605" s="13" t="s">
        <v>86</v>
      </c>
      <c r="AW1605" s="13" t="s">
        <v>32</v>
      </c>
      <c r="AX1605" s="13" t="s">
        <v>76</v>
      </c>
      <c r="AY1605" s="257" t="s">
        <v>350</v>
      </c>
    </row>
    <row r="1606" s="13" customFormat="1">
      <c r="A1606" s="13"/>
      <c r="B1606" s="247"/>
      <c r="C1606" s="248"/>
      <c r="D1606" s="242" t="s">
        <v>361</v>
      </c>
      <c r="E1606" s="249" t="s">
        <v>1</v>
      </c>
      <c r="F1606" s="250" t="s">
        <v>2892</v>
      </c>
      <c r="G1606" s="248"/>
      <c r="H1606" s="251">
        <v>4.1699999999999999</v>
      </c>
      <c r="I1606" s="252"/>
      <c r="J1606" s="248"/>
      <c r="K1606" s="248"/>
      <c r="L1606" s="253"/>
      <c r="M1606" s="254"/>
      <c r="N1606" s="255"/>
      <c r="O1606" s="255"/>
      <c r="P1606" s="255"/>
      <c r="Q1606" s="255"/>
      <c r="R1606" s="255"/>
      <c r="S1606" s="255"/>
      <c r="T1606" s="256"/>
      <c r="U1606" s="13"/>
      <c r="V1606" s="13"/>
      <c r="W1606" s="13"/>
      <c r="X1606" s="13"/>
      <c r="Y1606" s="13"/>
      <c r="Z1606" s="13"/>
      <c r="AA1606" s="13"/>
      <c r="AB1606" s="13"/>
      <c r="AC1606" s="13"/>
      <c r="AD1606" s="13"/>
      <c r="AE1606" s="13"/>
      <c r="AT1606" s="257" t="s">
        <v>361</v>
      </c>
      <c r="AU1606" s="257" t="s">
        <v>86</v>
      </c>
      <c r="AV1606" s="13" t="s">
        <v>86</v>
      </c>
      <c r="AW1606" s="13" t="s">
        <v>32</v>
      </c>
      <c r="AX1606" s="13" t="s">
        <v>76</v>
      </c>
      <c r="AY1606" s="257" t="s">
        <v>350</v>
      </c>
    </row>
    <row r="1607" s="14" customFormat="1">
      <c r="A1607" s="14"/>
      <c r="B1607" s="258"/>
      <c r="C1607" s="259"/>
      <c r="D1607" s="242" t="s">
        <v>361</v>
      </c>
      <c r="E1607" s="260" t="s">
        <v>1115</v>
      </c>
      <c r="F1607" s="261" t="s">
        <v>364</v>
      </c>
      <c r="G1607" s="259"/>
      <c r="H1607" s="262">
        <v>4.2999999999999998</v>
      </c>
      <c r="I1607" s="263"/>
      <c r="J1607" s="259"/>
      <c r="K1607" s="259"/>
      <c r="L1607" s="264"/>
      <c r="M1607" s="265"/>
      <c r="N1607" s="266"/>
      <c r="O1607" s="266"/>
      <c r="P1607" s="266"/>
      <c r="Q1607" s="266"/>
      <c r="R1607" s="266"/>
      <c r="S1607" s="266"/>
      <c r="T1607" s="267"/>
      <c r="U1607" s="14"/>
      <c r="V1607" s="14"/>
      <c r="W1607" s="14"/>
      <c r="X1607" s="14"/>
      <c r="Y1607" s="14"/>
      <c r="Z1607" s="14"/>
      <c r="AA1607" s="14"/>
      <c r="AB1607" s="14"/>
      <c r="AC1607" s="14"/>
      <c r="AD1607" s="14"/>
      <c r="AE1607" s="14"/>
      <c r="AT1607" s="268" t="s">
        <v>361</v>
      </c>
      <c r="AU1607" s="268" t="s">
        <v>86</v>
      </c>
      <c r="AV1607" s="14" t="s">
        <v>357</v>
      </c>
      <c r="AW1607" s="14" t="s">
        <v>32</v>
      </c>
      <c r="AX1607" s="14" t="s">
        <v>84</v>
      </c>
      <c r="AY1607" s="268" t="s">
        <v>350</v>
      </c>
    </row>
    <row r="1608" s="2" customFormat="1" ht="24.15" customHeight="1">
      <c r="A1608" s="39"/>
      <c r="B1608" s="40"/>
      <c r="C1608" s="229" t="s">
        <v>2893</v>
      </c>
      <c r="D1608" s="229" t="s">
        <v>352</v>
      </c>
      <c r="E1608" s="230" t="s">
        <v>2894</v>
      </c>
      <c r="F1608" s="231" t="s">
        <v>2895</v>
      </c>
      <c r="G1608" s="232" t="s">
        <v>551</v>
      </c>
      <c r="H1608" s="233">
        <v>25.600000000000001</v>
      </c>
      <c r="I1608" s="234"/>
      <c r="J1608" s="235">
        <f>ROUND(I1608*H1608,2)</f>
        <v>0</v>
      </c>
      <c r="K1608" s="231" t="s">
        <v>356</v>
      </c>
      <c r="L1608" s="45"/>
      <c r="M1608" s="236" t="s">
        <v>1</v>
      </c>
      <c r="N1608" s="237" t="s">
        <v>41</v>
      </c>
      <c r="O1608" s="92"/>
      <c r="P1608" s="238">
        <f>O1608*H1608</f>
        <v>0</v>
      </c>
      <c r="Q1608" s="238">
        <v>0</v>
      </c>
      <c r="R1608" s="238">
        <f>Q1608*H1608</f>
        <v>0</v>
      </c>
      <c r="S1608" s="238">
        <v>0</v>
      </c>
      <c r="T1608" s="239">
        <f>S1608*H1608</f>
        <v>0</v>
      </c>
      <c r="U1608" s="39"/>
      <c r="V1608" s="39"/>
      <c r="W1608" s="39"/>
      <c r="X1608" s="39"/>
      <c r="Y1608" s="39"/>
      <c r="Z1608" s="39"/>
      <c r="AA1608" s="39"/>
      <c r="AB1608" s="39"/>
      <c r="AC1608" s="39"/>
      <c r="AD1608" s="39"/>
      <c r="AE1608" s="39"/>
      <c r="AR1608" s="240" t="s">
        <v>530</v>
      </c>
      <c r="AT1608" s="240" t="s">
        <v>352</v>
      </c>
      <c r="AU1608" s="240" t="s">
        <v>86</v>
      </c>
      <c r="AY1608" s="18" t="s">
        <v>350</v>
      </c>
      <c r="BE1608" s="241">
        <f>IF(N1608="základní",J1608,0)</f>
        <v>0</v>
      </c>
      <c r="BF1608" s="241">
        <f>IF(N1608="snížená",J1608,0)</f>
        <v>0</v>
      </c>
      <c r="BG1608" s="241">
        <f>IF(N1608="zákl. přenesená",J1608,0)</f>
        <v>0</v>
      </c>
      <c r="BH1608" s="241">
        <f>IF(N1608="sníž. přenesená",J1608,0)</f>
        <v>0</v>
      </c>
      <c r="BI1608" s="241">
        <f>IF(N1608="nulová",J1608,0)</f>
        <v>0</v>
      </c>
      <c r="BJ1608" s="18" t="s">
        <v>84</v>
      </c>
      <c r="BK1608" s="241">
        <f>ROUND(I1608*H1608,2)</f>
        <v>0</v>
      </c>
      <c r="BL1608" s="18" t="s">
        <v>530</v>
      </c>
      <c r="BM1608" s="240" t="s">
        <v>2896</v>
      </c>
    </row>
    <row r="1609" s="2" customFormat="1">
      <c r="A1609" s="39"/>
      <c r="B1609" s="40"/>
      <c r="C1609" s="41"/>
      <c r="D1609" s="242" t="s">
        <v>359</v>
      </c>
      <c r="E1609" s="41"/>
      <c r="F1609" s="243" t="s">
        <v>2897</v>
      </c>
      <c r="G1609" s="41"/>
      <c r="H1609" s="41"/>
      <c r="I1609" s="244"/>
      <c r="J1609" s="41"/>
      <c r="K1609" s="41"/>
      <c r="L1609" s="45"/>
      <c r="M1609" s="245"/>
      <c r="N1609" s="246"/>
      <c r="O1609" s="92"/>
      <c r="P1609" s="92"/>
      <c r="Q1609" s="92"/>
      <c r="R1609" s="92"/>
      <c r="S1609" s="92"/>
      <c r="T1609" s="93"/>
      <c r="U1609" s="39"/>
      <c r="V1609" s="39"/>
      <c r="W1609" s="39"/>
      <c r="X1609" s="39"/>
      <c r="Y1609" s="39"/>
      <c r="Z1609" s="39"/>
      <c r="AA1609" s="39"/>
      <c r="AB1609" s="39"/>
      <c r="AC1609" s="39"/>
      <c r="AD1609" s="39"/>
      <c r="AE1609" s="39"/>
      <c r="AT1609" s="18" t="s">
        <v>359</v>
      </c>
      <c r="AU1609" s="18" t="s">
        <v>86</v>
      </c>
    </row>
    <row r="1610" s="13" customFormat="1">
      <c r="A1610" s="13"/>
      <c r="B1610" s="247"/>
      <c r="C1610" s="248"/>
      <c r="D1610" s="242" t="s">
        <v>361</v>
      </c>
      <c r="E1610" s="249" t="s">
        <v>1</v>
      </c>
      <c r="F1610" s="250" t="s">
        <v>2898</v>
      </c>
      <c r="G1610" s="248"/>
      <c r="H1610" s="251">
        <v>25.600000000000001</v>
      </c>
      <c r="I1610" s="252"/>
      <c r="J1610" s="248"/>
      <c r="K1610" s="248"/>
      <c r="L1610" s="253"/>
      <c r="M1610" s="254"/>
      <c r="N1610" s="255"/>
      <c r="O1610" s="255"/>
      <c r="P1610" s="255"/>
      <c r="Q1610" s="255"/>
      <c r="R1610" s="255"/>
      <c r="S1610" s="255"/>
      <c r="T1610" s="256"/>
      <c r="U1610" s="13"/>
      <c r="V1610" s="13"/>
      <c r="W1610" s="13"/>
      <c r="X1610" s="13"/>
      <c r="Y1610" s="13"/>
      <c r="Z1610" s="13"/>
      <c r="AA1610" s="13"/>
      <c r="AB1610" s="13"/>
      <c r="AC1610" s="13"/>
      <c r="AD1610" s="13"/>
      <c r="AE1610" s="13"/>
      <c r="AT1610" s="257" t="s">
        <v>361</v>
      </c>
      <c r="AU1610" s="257" t="s">
        <v>86</v>
      </c>
      <c r="AV1610" s="13" t="s">
        <v>86</v>
      </c>
      <c r="AW1610" s="13" t="s">
        <v>32</v>
      </c>
      <c r="AX1610" s="13" t="s">
        <v>84</v>
      </c>
      <c r="AY1610" s="257" t="s">
        <v>350</v>
      </c>
    </row>
    <row r="1611" s="2" customFormat="1" ht="21.75" customHeight="1">
      <c r="A1611" s="39"/>
      <c r="B1611" s="40"/>
      <c r="C1611" s="295" t="s">
        <v>2899</v>
      </c>
      <c r="D1611" s="295" t="s">
        <v>1347</v>
      </c>
      <c r="E1611" s="296" t="s">
        <v>2731</v>
      </c>
      <c r="F1611" s="297" t="s">
        <v>2732</v>
      </c>
      <c r="G1611" s="298" t="s">
        <v>374</v>
      </c>
      <c r="H1611" s="299">
        <v>0.502</v>
      </c>
      <c r="I1611" s="300"/>
      <c r="J1611" s="301">
        <f>ROUND(I1611*H1611,2)</f>
        <v>0</v>
      </c>
      <c r="K1611" s="297" t="s">
        <v>356</v>
      </c>
      <c r="L1611" s="302"/>
      <c r="M1611" s="303" t="s">
        <v>1</v>
      </c>
      <c r="N1611" s="304" t="s">
        <v>41</v>
      </c>
      <c r="O1611" s="92"/>
      <c r="P1611" s="238">
        <f>O1611*H1611</f>
        <v>0</v>
      </c>
      <c r="Q1611" s="238">
        <v>0.55000000000000004</v>
      </c>
      <c r="R1611" s="238">
        <f>Q1611*H1611</f>
        <v>0.27610000000000001</v>
      </c>
      <c r="S1611" s="238">
        <v>0</v>
      </c>
      <c r="T1611" s="239">
        <f>S1611*H1611</f>
        <v>0</v>
      </c>
      <c r="U1611" s="39"/>
      <c r="V1611" s="39"/>
      <c r="W1611" s="39"/>
      <c r="X1611" s="39"/>
      <c r="Y1611" s="39"/>
      <c r="Z1611" s="39"/>
      <c r="AA1611" s="39"/>
      <c r="AB1611" s="39"/>
      <c r="AC1611" s="39"/>
      <c r="AD1611" s="39"/>
      <c r="AE1611" s="39"/>
      <c r="AR1611" s="240" t="s">
        <v>695</v>
      </c>
      <c r="AT1611" s="240" t="s">
        <v>1347</v>
      </c>
      <c r="AU1611" s="240" t="s">
        <v>86</v>
      </c>
      <c r="AY1611" s="18" t="s">
        <v>350</v>
      </c>
      <c r="BE1611" s="241">
        <f>IF(N1611="základní",J1611,0)</f>
        <v>0</v>
      </c>
      <c r="BF1611" s="241">
        <f>IF(N1611="snížená",J1611,0)</f>
        <v>0</v>
      </c>
      <c r="BG1611" s="241">
        <f>IF(N1611="zákl. přenesená",J1611,0)</f>
        <v>0</v>
      </c>
      <c r="BH1611" s="241">
        <f>IF(N1611="sníž. přenesená",J1611,0)</f>
        <v>0</v>
      </c>
      <c r="BI1611" s="241">
        <f>IF(N1611="nulová",J1611,0)</f>
        <v>0</v>
      </c>
      <c r="BJ1611" s="18" t="s">
        <v>84</v>
      </c>
      <c r="BK1611" s="241">
        <f>ROUND(I1611*H1611,2)</f>
        <v>0</v>
      </c>
      <c r="BL1611" s="18" t="s">
        <v>530</v>
      </c>
      <c r="BM1611" s="240" t="s">
        <v>2900</v>
      </c>
    </row>
    <row r="1612" s="2" customFormat="1">
      <c r="A1612" s="39"/>
      <c r="B1612" s="40"/>
      <c r="C1612" s="41"/>
      <c r="D1612" s="242" t="s">
        <v>359</v>
      </c>
      <c r="E1612" s="41"/>
      <c r="F1612" s="243" t="s">
        <v>2732</v>
      </c>
      <c r="G1612" s="41"/>
      <c r="H1612" s="41"/>
      <c r="I1612" s="244"/>
      <c r="J1612" s="41"/>
      <c r="K1612" s="41"/>
      <c r="L1612" s="45"/>
      <c r="M1612" s="245"/>
      <c r="N1612" s="246"/>
      <c r="O1612" s="92"/>
      <c r="P1612" s="92"/>
      <c r="Q1612" s="92"/>
      <c r="R1612" s="92"/>
      <c r="S1612" s="92"/>
      <c r="T1612" s="93"/>
      <c r="U1612" s="39"/>
      <c r="V1612" s="39"/>
      <c r="W1612" s="39"/>
      <c r="X1612" s="39"/>
      <c r="Y1612" s="39"/>
      <c r="Z1612" s="39"/>
      <c r="AA1612" s="39"/>
      <c r="AB1612" s="39"/>
      <c r="AC1612" s="39"/>
      <c r="AD1612" s="39"/>
      <c r="AE1612" s="39"/>
      <c r="AT1612" s="18" t="s">
        <v>359</v>
      </c>
      <c r="AU1612" s="18" t="s">
        <v>86</v>
      </c>
    </row>
    <row r="1613" s="13" customFormat="1">
      <c r="A1613" s="13"/>
      <c r="B1613" s="247"/>
      <c r="C1613" s="248"/>
      <c r="D1613" s="242" t="s">
        <v>361</v>
      </c>
      <c r="E1613" s="249" t="s">
        <v>1266</v>
      </c>
      <c r="F1613" s="250" t="s">
        <v>2901</v>
      </c>
      <c r="G1613" s="248"/>
      <c r="H1613" s="251">
        <v>0.502</v>
      </c>
      <c r="I1613" s="252"/>
      <c r="J1613" s="248"/>
      <c r="K1613" s="248"/>
      <c r="L1613" s="253"/>
      <c r="M1613" s="254"/>
      <c r="N1613" s="255"/>
      <c r="O1613" s="255"/>
      <c r="P1613" s="255"/>
      <c r="Q1613" s="255"/>
      <c r="R1613" s="255"/>
      <c r="S1613" s="255"/>
      <c r="T1613" s="256"/>
      <c r="U1613" s="13"/>
      <c r="V1613" s="13"/>
      <c r="W1613" s="13"/>
      <c r="X1613" s="13"/>
      <c r="Y1613" s="13"/>
      <c r="Z1613" s="13"/>
      <c r="AA1613" s="13"/>
      <c r="AB1613" s="13"/>
      <c r="AC1613" s="13"/>
      <c r="AD1613" s="13"/>
      <c r="AE1613" s="13"/>
      <c r="AT1613" s="257" t="s">
        <v>361</v>
      </c>
      <c r="AU1613" s="257" t="s">
        <v>86</v>
      </c>
      <c r="AV1613" s="13" t="s">
        <v>86</v>
      </c>
      <c r="AW1613" s="13" t="s">
        <v>32</v>
      </c>
      <c r="AX1613" s="13" t="s">
        <v>84</v>
      </c>
      <c r="AY1613" s="257" t="s">
        <v>350</v>
      </c>
    </row>
    <row r="1614" s="2" customFormat="1" ht="24.15" customHeight="1">
      <c r="A1614" s="39"/>
      <c r="B1614" s="40"/>
      <c r="C1614" s="229" t="s">
        <v>2902</v>
      </c>
      <c r="D1614" s="229" t="s">
        <v>352</v>
      </c>
      <c r="E1614" s="230" t="s">
        <v>2903</v>
      </c>
      <c r="F1614" s="231" t="s">
        <v>2904</v>
      </c>
      <c r="G1614" s="232" t="s">
        <v>374</v>
      </c>
      <c r="H1614" s="233">
        <v>189.74799999999999</v>
      </c>
      <c r="I1614" s="234"/>
      <c r="J1614" s="235">
        <f>ROUND(I1614*H1614,2)</f>
        <v>0</v>
      </c>
      <c r="K1614" s="231" t="s">
        <v>356</v>
      </c>
      <c r="L1614" s="45"/>
      <c r="M1614" s="236" t="s">
        <v>1</v>
      </c>
      <c r="N1614" s="237" t="s">
        <v>41</v>
      </c>
      <c r="O1614" s="92"/>
      <c r="P1614" s="238">
        <f>O1614*H1614</f>
        <v>0</v>
      </c>
      <c r="Q1614" s="238">
        <v>0.023369999999999998</v>
      </c>
      <c r="R1614" s="238">
        <f>Q1614*H1614</f>
        <v>4.4344107599999996</v>
      </c>
      <c r="S1614" s="238">
        <v>0</v>
      </c>
      <c r="T1614" s="239">
        <f>S1614*H1614</f>
        <v>0</v>
      </c>
      <c r="U1614" s="39"/>
      <c r="V1614" s="39"/>
      <c r="W1614" s="39"/>
      <c r="X1614" s="39"/>
      <c r="Y1614" s="39"/>
      <c r="Z1614" s="39"/>
      <c r="AA1614" s="39"/>
      <c r="AB1614" s="39"/>
      <c r="AC1614" s="39"/>
      <c r="AD1614" s="39"/>
      <c r="AE1614" s="39"/>
      <c r="AR1614" s="240" t="s">
        <v>530</v>
      </c>
      <c r="AT1614" s="240" t="s">
        <v>352</v>
      </c>
      <c r="AU1614" s="240" t="s">
        <v>86</v>
      </c>
      <c r="AY1614" s="18" t="s">
        <v>350</v>
      </c>
      <c r="BE1614" s="241">
        <f>IF(N1614="základní",J1614,0)</f>
        <v>0</v>
      </c>
      <c r="BF1614" s="241">
        <f>IF(N1614="snížená",J1614,0)</f>
        <v>0</v>
      </c>
      <c r="BG1614" s="241">
        <f>IF(N1614="zákl. přenesená",J1614,0)</f>
        <v>0</v>
      </c>
      <c r="BH1614" s="241">
        <f>IF(N1614="sníž. přenesená",J1614,0)</f>
        <v>0</v>
      </c>
      <c r="BI1614" s="241">
        <f>IF(N1614="nulová",J1614,0)</f>
        <v>0</v>
      </c>
      <c r="BJ1614" s="18" t="s">
        <v>84</v>
      </c>
      <c r="BK1614" s="241">
        <f>ROUND(I1614*H1614,2)</f>
        <v>0</v>
      </c>
      <c r="BL1614" s="18" t="s">
        <v>530</v>
      </c>
      <c r="BM1614" s="240" t="s">
        <v>2905</v>
      </c>
    </row>
    <row r="1615" s="2" customFormat="1">
      <c r="A1615" s="39"/>
      <c r="B1615" s="40"/>
      <c r="C1615" s="41"/>
      <c r="D1615" s="242" t="s">
        <v>359</v>
      </c>
      <c r="E1615" s="41"/>
      <c r="F1615" s="243" t="s">
        <v>2906</v>
      </c>
      <c r="G1615" s="41"/>
      <c r="H1615" s="41"/>
      <c r="I1615" s="244"/>
      <c r="J1615" s="41"/>
      <c r="K1615" s="41"/>
      <c r="L1615" s="45"/>
      <c r="M1615" s="245"/>
      <c r="N1615" s="246"/>
      <c r="O1615" s="92"/>
      <c r="P1615" s="92"/>
      <c r="Q1615" s="92"/>
      <c r="R1615" s="92"/>
      <c r="S1615" s="92"/>
      <c r="T1615" s="93"/>
      <c r="U1615" s="39"/>
      <c r="V1615" s="39"/>
      <c r="W1615" s="39"/>
      <c r="X1615" s="39"/>
      <c r="Y1615" s="39"/>
      <c r="Z1615" s="39"/>
      <c r="AA1615" s="39"/>
      <c r="AB1615" s="39"/>
      <c r="AC1615" s="39"/>
      <c r="AD1615" s="39"/>
      <c r="AE1615" s="39"/>
      <c r="AT1615" s="18" t="s">
        <v>359</v>
      </c>
      <c r="AU1615" s="18" t="s">
        <v>86</v>
      </c>
    </row>
    <row r="1616" s="13" customFormat="1">
      <c r="A1616" s="13"/>
      <c r="B1616" s="247"/>
      <c r="C1616" s="248"/>
      <c r="D1616" s="242" t="s">
        <v>361</v>
      </c>
      <c r="E1616" s="249" t="s">
        <v>1</v>
      </c>
      <c r="F1616" s="250" t="s">
        <v>2907</v>
      </c>
      <c r="G1616" s="248"/>
      <c r="H1616" s="251">
        <v>189.74799999999999</v>
      </c>
      <c r="I1616" s="252"/>
      <c r="J1616" s="248"/>
      <c r="K1616" s="248"/>
      <c r="L1616" s="253"/>
      <c r="M1616" s="254"/>
      <c r="N1616" s="255"/>
      <c r="O1616" s="255"/>
      <c r="P1616" s="255"/>
      <c r="Q1616" s="255"/>
      <c r="R1616" s="255"/>
      <c r="S1616" s="255"/>
      <c r="T1616" s="256"/>
      <c r="U1616" s="13"/>
      <c r="V1616" s="13"/>
      <c r="W1616" s="13"/>
      <c r="X1616" s="13"/>
      <c r="Y1616" s="13"/>
      <c r="Z1616" s="13"/>
      <c r="AA1616" s="13"/>
      <c r="AB1616" s="13"/>
      <c r="AC1616" s="13"/>
      <c r="AD1616" s="13"/>
      <c r="AE1616" s="13"/>
      <c r="AT1616" s="257" t="s">
        <v>361</v>
      </c>
      <c r="AU1616" s="257" t="s">
        <v>86</v>
      </c>
      <c r="AV1616" s="13" t="s">
        <v>86</v>
      </c>
      <c r="AW1616" s="13" t="s">
        <v>32</v>
      </c>
      <c r="AX1616" s="13" t="s">
        <v>84</v>
      </c>
      <c r="AY1616" s="257" t="s">
        <v>350</v>
      </c>
    </row>
    <row r="1617" s="2" customFormat="1" ht="33" customHeight="1">
      <c r="A1617" s="39"/>
      <c r="B1617" s="40"/>
      <c r="C1617" s="229" t="s">
        <v>2908</v>
      </c>
      <c r="D1617" s="229" t="s">
        <v>352</v>
      </c>
      <c r="E1617" s="230" t="s">
        <v>2909</v>
      </c>
      <c r="F1617" s="231" t="s">
        <v>2910</v>
      </c>
      <c r="G1617" s="232" t="s">
        <v>355</v>
      </c>
      <c r="H1617" s="233">
        <v>246.81</v>
      </c>
      <c r="I1617" s="234"/>
      <c r="J1617" s="235">
        <f>ROUND(I1617*H1617,2)</f>
        <v>0</v>
      </c>
      <c r="K1617" s="231" t="s">
        <v>356</v>
      </c>
      <c r="L1617" s="45"/>
      <c r="M1617" s="236" t="s">
        <v>1</v>
      </c>
      <c r="N1617" s="237" t="s">
        <v>41</v>
      </c>
      <c r="O1617" s="92"/>
      <c r="P1617" s="238">
        <f>O1617*H1617</f>
        <v>0</v>
      </c>
      <c r="Q1617" s="238">
        <v>0.01959</v>
      </c>
      <c r="R1617" s="238">
        <f>Q1617*H1617</f>
        <v>4.8350078999999999</v>
      </c>
      <c r="S1617" s="238">
        <v>0</v>
      </c>
      <c r="T1617" s="239">
        <f>S1617*H1617</f>
        <v>0</v>
      </c>
      <c r="U1617" s="39"/>
      <c r="V1617" s="39"/>
      <c r="W1617" s="39"/>
      <c r="X1617" s="39"/>
      <c r="Y1617" s="39"/>
      <c r="Z1617" s="39"/>
      <c r="AA1617" s="39"/>
      <c r="AB1617" s="39"/>
      <c r="AC1617" s="39"/>
      <c r="AD1617" s="39"/>
      <c r="AE1617" s="39"/>
      <c r="AR1617" s="240" t="s">
        <v>530</v>
      </c>
      <c r="AT1617" s="240" t="s">
        <v>352</v>
      </c>
      <c r="AU1617" s="240" t="s">
        <v>86</v>
      </c>
      <c r="AY1617" s="18" t="s">
        <v>350</v>
      </c>
      <c r="BE1617" s="241">
        <f>IF(N1617="základní",J1617,0)</f>
        <v>0</v>
      </c>
      <c r="BF1617" s="241">
        <f>IF(N1617="snížená",J1617,0)</f>
        <v>0</v>
      </c>
      <c r="BG1617" s="241">
        <f>IF(N1617="zákl. přenesená",J1617,0)</f>
        <v>0</v>
      </c>
      <c r="BH1617" s="241">
        <f>IF(N1617="sníž. přenesená",J1617,0)</f>
        <v>0</v>
      </c>
      <c r="BI1617" s="241">
        <f>IF(N1617="nulová",J1617,0)</f>
        <v>0</v>
      </c>
      <c r="BJ1617" s="18" t="s">
        <v>84</v>
      </c>
      <c r="BK1617" s="241">
        <f>ROUND(I1617*H1617,2)</f>
        <v>0</v>
      </c>
      <c r="BL1617" s="18" t="s">
        <v>530</v>
      </c>
      <c r="BM1617" s="240" t="s">
        <v>2911</v>
      </c>
    </row>
    <row r="1618" s="2" customFormat="1">
      <c r="A1618" s="39"/>
      <c r="B1618" s="40"/>
      <c r="C1618" s="41"/>
      <c r="D1618" s="242" t="s">
        <v>359</v>
      </c>
      <c r="E1618" s="41"/>
      <c r="F1618" s="243" t="s">
        <v>2912</v>
      </c>
      <c r="G1618" s="41"/>
      <c r="H1618" s="41"/>
      <c r="I1618" s="244"/>
      <c r="J1618" s="41"/>
      <c r="K1618" s="41"/>
      <c r="L1618" s="45"/>
      <c r="M1618" s="245"/>
      <c r="N1618" s="246"/>
      <c r="O1618" s="92"/>
      <c r="P1618" s="92"/>
      <c r="Q1618" s="92"/>
      <c r="R1618" s="92"/>
      <c r="S1618" s="92"/>
      <c r="T1618" s="93"/>
      <c r="U1618" s="39"/>
      <c r="V1618" s="39"/>
      <c r="W1618" s="39"/>
      <c r="X1618" s="39"/>
      <c r="Y1618" s="39"/>
      <c r="Z1618" s="39"/>
      <c r="AA1618" s="39"/>
      <c r="AB1618" s="39"/>
      <c r="AC1618" s="39"/>
      <c r="AD1618" s="39"/>
      <c r="AE1618" s="39"/>
      <c r="AT1618" s="18" t="s">
        <v>359</v>
      </c>
      <c r="AU1618" s="18" t="s">
        <v>86</v>
      </c>
    </row>
    <row r="1619" s="13" customFormat="1">
      <c r="A1619" s="13"/>
      <c r="B1619" s="247"/>
      <c r="C1619" s="248"/>
      <c r="D1619" s="242" t="s">
        <v>361</v>
      </c>
      <c r="E1619" s="249" t="s">
        <v>1</v>
      </c>
      <c r="F1619" s="250" t="s">
        <v>2498</v>
      </c>
      <c r="G1619" s="248"/>
      <c r="H1619" s="251">
        <v>246.81</v>
      </c>
      <c r="I1619" s="252"/>
      <c r="J1619" s="248"/>
      <c r="K1619" s="248"/>
      <c r="L1619" s="253"/>
      <c r="M1619" s="254"/>
      <c r="N1619" s="255"/>
      <c r="O1619" s="255"/>
      <c r="P1619" s="255"/>
      <c r="Q1619" s="255"/>
      <c r="R1619" s="255"/>
      <c r="S1619" s="255"/>
      <c r="T1619" s="256"/>
      <c r="U1619" s="13"/>
      <c r="V1619" s="13"/>
      <c r="W1619" s="13"/>
      <c r="X1619" s="13"/>
      <c r="Y1619" s="13"/>
      <c r="Z1619" s="13"/>
      <c r="AA1619" s="13"/>
      <c r="AB1619" s="13"/>
      <c r="AC1619" s="13"/>
      <c r="AD1619" s="13"/>
      <c r="AE1619" s="13"/>
      <c r="AT1619" s="257" t="s">
        <v>361</v>
      </c>
      <c r="AU1619" s="257" t="s">
        <v>86</v>
      </c>
      <c r="AV1619" s="13" t="s">
        <v>86</v>
      </c>
      <c r="AW1619" s="13" t="s">
        <v>32</v>
      </c>
      <c r="AX1619" s="13" t="s">
        <v>84</v>
      </c>
      <c r="AY1619" s="257" t="s">
        <v>350</v>
      </c>
    </row>
    <row r="1620" s="2" customFormat="1" ht="24.15" customHeight="1">
      <c r="A1620" s="39"/>
      <c r="B1620" s="40"/>
      <c r="C1620" s="229" t="s">
        <v>2913</v>
      </c>
      <c r="D1620" s="229" t="s">
        <v>352</v>
      </c>
      <c r="E1620" s="230" t="s">
        <v>2914</v>
      </c>
      <c r="F1620" s="231" t="s">
        <v>2915</v>
      </c>
      <c r="G1620" s="232" t="s">
        <v>355</v>
      </c>
      <c r="H1620" s="233">
        <v>900.46000000000004</v>
      </c>
      <c r="I1620" s="234"/>
      <c r="J1620" s="235">
        <f>ROUND(I1620*H1620,2)</f>
        <v>0</v>
      </c>
      <c r="K1620" s="231" t="s">
        <v>356</v>
      </c>
      <c r="L1620" s="45"/>
      <c r="M1620" s="236" t="s">
        <v>1</v>
      </c>
      <c r="N1620" s="237" t="s">
        <v>41</v>
      </c>
      <c r="O1620" s="92"/>
      <c r="P1620" s="238">
        <f>O1620*H1620</f>
        <v>0</v>
      </c>
      <c r="Q1620" s="238">
        <v>0</v>
      </c>
      <c r="R1620" s="238">
        <f>Q1620*H1620</f>
        <v>0</v>
      </c>
      <c r="S1620" s="238">
        <v>0</v>
      </c>
      <c r="T1620" s="239">
        <f>S1620*H1620</f>
        <v>0</v>
      </c>
      <c r="U1620" s="39"/>
      <c r="V1620" s="39"/>
      <c r="W1620" s="39"/>
      <c r="X1620" s="39"/>
      <c r="Y1620" s="39"/>
      <c r="Z1620" s="39"/>
      <c r="AA1620" s="39"/>
      <c r="AB1620" s="39"/>
      <c r="AC1620" s="39"/>
      <c r="AD1620" s="39"/>
      <c r="AE1620" s="39"/>
      <c r="AR1620" s="240" t="s">
        <v>530</v>
      </c>
      <c r="AT1620" s="240" t="s">
        <v>352</v>
      </c>
      <c r="AU1620" s="240" t="s">
        <v>86</v>
      </c>
      <c r="AY1620" s="18" t="s">
        <v>350</v>
      </c>
      <c r="BE1620" s="241">
        <f>IF(N1620="základní",J1620,0)</f>
        <v>0</v>
      </c>
      <c r="BF1620" s="241">
        <f>IF(N1620="snížená",J1620,0)</f>
        <v>0</v>
      </c>
      <c r="BG1620" s="241">
        <f>IF(N1620="zákl. přenesená",J1620,0)</f>
        <v>0</v>
      </c>
      <c r="BH1620" s="241">
        <f>IF(N1620="sníž. přenesená",J1620,0)</f>
        <v>0</v>
      </c>
      <c r="BI1620" s="241">
        <f>IF(N1620="nulová",J1620,0)</f>
        <v>0</v>
      </c>
      <c r="BJ1620" s="18" t="s">
        <v>84</v>
      </c>
      <c r="BK1620" s="241">
        <f>ROUND(I1620*H1620,2)</f>
        <v>0</v>
      </c>
      <c r="BL1620" s="18" t="s">
        <v>530</v>
      </c>
      <c r="BM1620" s="240" t="s">
        <v>2916</v>
      </c>
    </row>
    <row r="1621" s="2" customFormat="1">
      <c r="A1621" s="39"/>
      <c r="B1621" s="40"/>
      <c r="C1621" s="41"/>
      <c r="D1621" s="242" t="s">
        <v>359</v>
      </c>
      <c r="E1621" s="41"/>
      <c r="F1621" s="243" t="s">
        <v>2917</v>
      </c>
      <c r="G1621" s="41"/>
      <c r="H1621" s="41"/>
      <c r="I1621" s="244"/>
      <c r="J1621" s="41"/>
      <c r="K1621" s="41"/>
      <c r="L1621" s="45"/>
      <c r="M1621" s="245"/>
      <c r="N1621" s="246"/>
      <c r="O1621" s="92"/>
      <c r="P1621" s="92"/>
      <c r="Q1621" s="92"/>
      <c r="R1621" s="92"/>
      <c r="S1621" s="92"/>
      <c r="T1621" s="93"/>
      <c r="U1621" s="39"/>
      <c r="V1621" s="39"/>
      <c r="W1621" s="39"/>
      <c r="X1621" s="39"/>
      <c r="Y1621" s="39"/>
      <c r="Z1621" s="39"/>
      <c r="AA1621" s="39"/>
      <c r="AB1621" s="39"/>
      <c r="AC1621" s="39"/>
      <c r="AD1621" s="39"/>
      <c r="AE1621" s="39"/>
      <c r="AT1621" s="18" t="s">
        <v>359</v>
      </c>
      <c r="AU1621" s="18" t="s">
        <v>86</v>
      </c>
    </row>
    <row r="1622" s="13" customFormat="1">
      <c r="A1622" s="13"/>
      <c r="B1622" s="247"/>
      <c r="C1622" s="248"/>
      <c r="D1622" s="242" t="s">
        <v>361</v>
      </c>
      <c r="E1622" s="249" t="s">
        <v>1</v>
      </c>
      <c r="F1622" s="250" t="s">
        <v>2274</v>
      </c>
      <c r="G1622" s="248"/>
      <c r="H1622" s="251">
        <v>53.219999999999999</v>
      </c>
      <c r="I1622" s="252"/>
      <c r="J1622" s="248"/>
      <c r="K1622" s="248"/>
      <c r="L1622" s="253"/>
      <c r="M1622" s="254"/>
      <c r="N1622" s="255"/>
      <c r="O1622" s="255"/>
      <c r="P1622" s="255"/>
      <c r="Q1622" s="255"/>
      <c r="R1622" s="255"/>
      <c r="S1622" s="255"/>
      <c r="T1622" s="256"/>
      <c r="U1622" s="13"/>
      <c r="V1622" s="13"/>
      <c r="W1622" s="13"/>
      <c r="X1622" s="13"/>
      <c r="Y1622" s="13"/>
      <c r="Z1622" s="13"/>
      <c r="AA1622" s="13"/>
      <c r="AB1622" s="13"/>
      <c r="AC1622" s="13"/>
      <c r="AD1622" s="13"/>
      <c r="AE1622" s="13"/>
      <c r="AT1622" s="257" t="s">
        <v>361</v>
      </c>
      <c r="AU1622" s="257" t="s">
        <v>86</v>
      </c>
      <c r="AV1622" s="13" t="s">
        <v>86</v>
      </c>
      <c r="AW1622" s="13" t="s">
        <v>32</v>
      </c>
      <c r="AX1622" s="13" t="s">
        <v>76</v>
      </c>
      <c r="AY1622" s="257" t="s">
        <v>350</v>
      </c>
    </row>
    <row r="1623" s="13" customFormat="1">
      <c r="A1623" s="13"/>
      <c r="B1623" s="247"/>
      <c r="C1623" s="248"/>
      <c r="D1623" s="242" t="s">
        <v>361</v>
      </c>
      <c r="E1623" s="249" t="s">
        <v>1</v>
      </c>
      <c r="F1623" s="250" t="s">
        <v>2280</v>
      </c>
      <c r="G1623" s="248"/>
      <c r="H1623" s="251">
        <v>589.50999999999999</v>
      </c>
      <c r="I1623" s="252"/>
      <c r="J1623" s="248"/>
      <c r="K1623" s="248"/>
      <c r="L1623" s="253"/>
      <c r="M1623" s="254"/>
      <c r="N1623" s="255"/>
      <c r="O1623" s="255"/>
      <c r="P1623" s="255"/>
      <c r="Q1623" s="255"/>
      <c r="R1623" s="255"/>
      <c r="S1623" s="255"/>
      <c r="T1623" s="256"/>
      <c r="U1623" s="13"/>
      <c r="V1623" s="13"/>
      <c r="W1623" s="13"/>
      <c r="X1623" s="13"/>
      <c r="Y1623" s="13"/>
      <c r="Z1623" s="13"/>
      <c r="AA1623" s="13"/>
      <c r="AB1623" s="13"/>
      <c r="AC1623" s="13"/>
      <c r="AD1623" s="13"/>
      <c r="AE1623" s="13"/>
      <c r="AT1623" s="257" t="s">
        <v>361</v>
      </c>
      <c r="AU1623" s="257" t="s">
        <v>86</v>
      </c>
      <c r="AV1623" s="13" t="s">
        <v>86</v>
      </c>
      <c r="AW1623" s="13" t="s">
        <v>32</v>
      </c>
      <c r="AX1623" s="13" t="s">
        <v>76</v>
      </c>
      <c r="AY1623" s="257" t="s">
        <v>350</v>
      </c>
    </row>
    <row r="1624" s="13" customFormat="1">
      <c r="A1624" s="13"/>
      <c r="B1624" s="247"/>
      <c r="C1624" s="248"/>
      <c r="D1624" s="242" t="s">
        <v>361</v>
      </c>
      <c r="E1624" s="249" t="s">
        <v>1</v>
      </c>
      <c r="F1624" s="250" t="s">
        <v>2281</v>
      </c>
      <c r="G1624" s="248"/>
      <c r="H1624" s="251">
        <v>257.73000000000002</v>
      </c>
      <c r="I1624" s="252"/>
      <c r="J1624" s="248"/>
      <c r="K1624" s="248"/>
      <c r="L1624" s="253"/>
      <c r="M1624" s="254"/>
      <c r="N1624" s="255"/>
      <c r="O1624" s="255"/>
      <c r="P1624" s="255"/>
      <c r="Q1624" s="255"/>
      <c r="R1624" s="255"/>
      <c r="S1624" s="255"/>
      <c r="T1624" s="256"/>
      <c r="U1624" s="13"/>
      <c r="V1624" s="13"/>
      <c r="W1624" s="13"/>
      <c r="X1624" s="13"/>
      <c r="Y1624" s="13"/>
      <c r="Z1624" s="13"/>
      <c r="AA1624" s="13"/>
      <c r="AB1624" s="13"/>
      <c r="AC1624" s="13"/>
      <c r="AD1624" s="13"/>
      <c r="AE1624" s="13"/>
      <c r="AT1624" s="257" t="s">
        <v>361</v>
      </c>
      <c r="AU1624" s="257" t="s">
        <v>86</v>
      </c>
      <c r="AV1624" s="13" t="s">
        <v>86</v>
      </c>
      <c r="AW1624" s="13" t="s">
        <v>32</v>
      </c>
      <c r="AX1624" s="13" t="s">
        <v>76</v>
      </c>
      <c r="AY1624" s="257" t="s">
        <v>350</v>
      </c>
    </row>
    <row r="1625" s="14" customFormat="1">
      <c r="A1625" s="14"/>
      <c r="B1625" s="258"/>
      <c r="C1625" s="259"/>
      <c r="D1625" s="242" t="s">
        <v>361</v>
      </c>
      <c r="E1625" s="260" t="s">
        <v>1</v>
      </c>
      <c r="F1625" s="261" t="s">
        <v>364</v>
      </c>
      <c r="G1625" s="259"/>
      <c r="H1625" s="262">
        <v>900.46000000000004</v>
      </c>
      <c r="I1625" s="263"/>
      <c r="J1625" s="259"/>
      <c r="K1625" s="259"/>
      <c r="L1625" s="264"/>
      <c r="M1625" s="265"/>
      <c r="N1625" s="266"/>
      <c r="O1625" s="266"/>
      <c r="P1625" s="266"/>
      <c r="Q1625" s="266"/>
      <c r="R1625" s="266"/>
      <c r="S1625" s="266"/>
      <c r="T1625" s="267"/>
      <c r="U1625" s="14"/>
      <c r="V1625" s="14"/>
      <c r="W1625" s="14"/>
      <c r="X1625" s="14"/>
      <c r="Y1625" s="14"/>
      <c r="Z1625" s="14"/>
      <c r="AA1625" s="14"/>
      <c r="AB1625" s="14"/>
      <c r="AC1625" s="14"/>
      <c r="AD1625" s="14"/>
      <c r="AE1625" s="14"/>
      <c r="AT1625" s="268" t="s">
        <v>361</v>
      </c>
      <c r="AU1625" s="268" t="s">
        <v>86</v>
      </c>
      <c r="AV1625" s="14" t="s">
        <v>357</v>
      </c>
      <c r="AW1625" s="14" t="s">
        <v>32</v>
      </c>
      <c r="AX1625" s="14" t="s">
        <v>84</v>
      </c>
      <c r="AY1625" s="268" t="s">
        <v>350</v>
      </c>
    </row>
    <row r="1626" s="2" customFormat="1" ht="16.5" customHeight="1">
      <c r="A1626" s="39"/>
      <c r="B1626" s="40"/>
      <c r="C1626" s="295" t="s">
        <v>2918</v>
      </c>
      <c r="D1626" s="295" t="s">
        <v>1347</v>
      </c>
      <c r="E1626" s="296" t="s">
        <v>2919</v>
      </c>
      <c r="F1626" s="297" t="s">
        <v>2920</v>
      </c>
      <c r="G1626" s="298" t="s">
        <v>355</v>
      </c>
      <c r="H1626" s="299">
        <v>945.48299999999995</v>
      </c>
      <c r="I1626" s="300"/>
      <c r="J1626" s="301">
        <f>ROUND(I1626*H1626,2)</f>
        <v>0</v>
      </c>
      <c r="K1626" s="297" t="s">
        <v>1</v>
      </c>
      <c r="L1626" s="302"/>
      <c r="M1626" s="303" t="s">
        <v>1</v>
      </c>
      <c r="N1626" s="304" t="s">
        <v>41</v>
      </c>
      <c r="O1626" s="92"/>
      <c r="P1626" s="238">
        <f>O1626*H1626</f>
        <v>0</v>
      </c>
      <c r="Q1626" s="238">
        <v>0.5</v>
      </c>
      <c r="R1626" s="238">
        <f>Q1626*H1626</f>
        <v>472.74149999999997</v>
      </c>
      <c r="S1626" s="238">
        <v>0</v>
      </c>
      <c r="T1626" s="239">
        <f>S1626*H1626</f>
        <v>0</v>
      </c>
      <c r="U1626" s="39"/>
      <c r="V1626" s="39"/>
      <c r="W1626" s="39"/>
      <c r="X1626" s="39"/>
      <c r="Y1626" s="39"/>
      <c r="Z1626" s="39"/>
      <c r="AA1626" s="39"/>
      <c r="AB1626" s="39"/>
      <c r="AC1626" s="39"/>
      <c r="AD1626" s="39"/>
      <c r="AE1626" s="39"/>
      <c r="AR1626" s="240" t="s">
        <v>695</v>
      </c>
      <c r="AT1626" s="240" t="s">
        <v>1347</v>
      </c>
      <c r="AU1626" s="240" t="s">
        <v>86</v>
      </c>
      <c r="AY1626" s="18" t="s">
        <v>350</v>
      </c>
      <c r="BE1626" s="241">
        <f>IF(N1626="základní",J1626,0)</f>
        <v>0</v>
      </c>
      <c r="BF1626" s="241">
        <f>IF(N1626="snížená",J1626,0)</f>
        <v>0</v>
      </c>
      <c r="BG1626" s="241">
        <f>IF(N1626="zákl. přenesená",J1626,0)</f>
        <v>0</v>
      </c>
      <c r="BH1626" s="241">
        <f>IF(N1626="sníž. přenesená",J1626,0)</f>
        <v>0</v>
      </c>
      <c r="BI1626" s="241">
        <f>IF(N1626="nulová",J1626,0)</f>
        <v>0</v>
      </c>
      <c r="BJ1626" s="18" t="s">
        <v>84</v>
      </c>
      <c r="BK1626" s="241">
        <f>ROUND(I1626*H1626,2)</f>
        <v>0</v>
      </c>
      <c r="BL1626" s="18" t="s">
        <v>530</v>
      </c>
      <c r="BM1626" s="240" t="s">
        <v>2921</v>
      </c>
    </row>
    <row r="1627" s="2" customFormat="1">
      <c r="A1627" s="39"/>
      <c r="B1627" s="40"/>
      <c r="C1627" s="41"/>
      <c r="D1627" s="242" t="s">
        <v>359</v>
      </c>
      <c r="E1627" s="41"/>
      <c r="F1627" s="243" t="s">
        <v>2922</v>
      </c>
      <c r="G1627" s="41"/>
      <c r="H1627" s="41"/>
      <c r="I1627" s="244"/>
      <c r="J1627" s="41"/>
      <c r="K1627" s="41"/>
      <c r="L1627" s="45"/>
      <c r="M1627" s="245"/>
      <c r="N1627" s="246"/>
      <c r="O1627" s="92"/>
      <c r="P1627" s="92"/>
      <c r="Q1627" s="92"/>
      <c r="R1627" s="92"/>
      <c r="S1627" s="92"/>
      <c r="T1627" s="93"/>
      <c r="U1627" s="39"/>
      <c r="V1627" s="39"/>
      <c r="W1627" s="39"/>
      <c r="X1627" s="39"/>
      <c r="Y1627" s="39"/>
      <c r="Z1627" s="39"/>
      <c r="AA1627" s="39"/>
      <c r="AB1627" s="39"/>
      <c r="AC1627" s="39"/>
      <c r="AD1627" s="39"/>
      <c r="AE1627" s="39"/>
      <c r="AT1627" s="18" t="s">
        <v>359</v>
      </c>
      <c r="AU1627" s="18" t="s">
        <v>86</v>
      </c>
    </row>
    <row r="1628" s="13" customFormat="1">
      <c r="A1628" s="13"/>
      <c r="B1628" s="247"/>
      <c r="C1628" s="248"/>
      <c r="D1628" s="242" t="s">
        <v>361</v>
      </c>
      <c r="E1628" s="248"/>
      <c r="F1628" s="250" t="s">
        <v>2923</v>
      </c>
      <c r="G1628" s="248"/>
      <c r="H1628" s="251">
        <v>945.48299999999995</v>
      </c>
      <c r="I1628" s="252"/>
      <c r="J1628" s="248"/>
      <c r="K1628" s="248"/>
      <c r="L1628" s="253"/>
      <c r="M1628" s="254"/>
      <c r="N1628" s="255"/>
      <c r="O1628" s="255"/>
      <c r="P1628" s="255"/>
      <c r="Q1628" s="255"/>
      <c r="R1628" s="255"/>
      <c r="S1628" s="255"/>
      <c r="T1628" s="256"/>
      <c r="U1628" s="13"/>
      <c r="V1628" s="13"/>
      <c r="W1628" s="13"/>
      <c r="X1628" s="13"/>
      <c r="Y1628" s="13"/>
      <c r="Z1628" s="13"/>
      <c r="AA1628" s="13"/>
      <c r="AB1628" s="13"/>
      <c r="AC1628" s="13"/>
      <c r="AD1628" s="13"/>
      <c r="AE1628" s="13"/>
      <c r="AT1628" s="257" t="s">
        <v>361</v>
      </c>
      <c r="AU1628" s="257" t="s">
        <v>86</v>
      </c>
      <c r="AV1628" s="13" t="s">
        <v>86</v>
      </c>
      <c r="AW1628" s="13" t="s">
        <v>4</v>
      </c>
      <c r="AX1628" s="13" t="s">
        <v>84</v>
      </c>
      <c r="AY1628" s="257" t="s">
        <v>350</v>
      </c>
    </row>
    <row r="1629" s="2" customFormat="1" ht="24.15" customHeight="1">
      <c r="A1629" s="39"/>
      <c r="B1629" s="40"/>
      <c r="C1629" s="229" t="s">
        <v>2924</v>
      </c>
      <c r="D1629" s="229" t="s">
        <v>352</v>
      </c>
      <c r="E1629" s="230" t="s">
        <v>2925</v>
      </c>
      <c r="F1629" s="231" t="s">
        <v>2926</v>
      </c>
      <c r="G1629" s="232" t="s">
        <v>355</v>
      </c>
      <c r="H1629" s="233">
        <v>1163.3</v>
      </c>
      <c r="I1629" s="234"/>
      <c r="J1629" s="235">
        <f>ROUND(I1629*H1629,2)</f>
        <v>0</v>
      </c>
      <c r="K1629" s="231" t="s">
        <v>356</v>
      </c>
      <c r="L1629" s="45"/>
      <c r="M1629" s="236" t="s">
        <v>1</v>
      </c>
      <c r="N1629" s="237" t="s">
        <v>41</v>
      </c>
      <c r="O1629" s="92"/>
      <c r="P1629" s="238">
        <f>O1629*H1629</f>
        <v>0</v>
      </c>
      <c r="Q1629" s="238">
        <v>0</v>
      </c>
      <c r="R1629" s="238">
        <f>Q1629*H1629</f>
        <v>0</v>
      </c>
      <c r="S1629" s="238">
        <v>0</v>
      </c>
      <c r="T1629" s="239">
        <f>S1629*H1629</f>
        <v>0</v>
      </c>
      <c r="U1629" s="39"/>
      <c r="V1629" s="39"/>
      <c r="W1629" s="39"/>
      <c r="X1629" s="39"/>
      <c r="Y1629" s="39"/>
      <c r="Z1629" s="39"/>
      <c r="AA1629" s="39"/>
      <c r="AB1629" s="39"/>
      <c r="AC1629" s="39"/>
      <c r="AD1629" s="39"/>
      <c r="AE1629" s="39"/>
      <c r="AR1629" s="240" t="s">
        <v>530</v>
      </c>
      <c r="AT1629" s="240" t="s">
        <v>352</v>
      </c>
      <c r="AU1629" s="240" t="s">
        <v>86</v>
      </c>
      <c r="AY1629" s="18" t="s">
        <v>350</v>
      </c>
      <c r="BE1629" s="241">
        <f>IF(N1629="základní",J1629,0)</f>
        <v>0</v>
      </c>
      <c r="BF1629" s="241">
        <f>IF(N1629="snížená",J1629,0)</f>
        <v>0</v>
      </c>
      <c r="BG1629" s="241">
        <f>IF(N1629="zákl. přenesená",J1629,0)</f>
        <v>0</v>
      </c>
      <c r="BH1629" s="241">
        <f>IF(N1629="sníž. přenesená",J1629,0)</f>
        <v>0</v>
      </c>
      <c r="BI1629" s="241">
        <f>IF(N1629="nulová",J1629,0)</f>
        <v>0</v>
      </c>
      <c r="BJ1629" s="18" t="s">
        <v>84</v>
      </c>
      <c r="BK1629" s="241">
        <f>ROUND(I1629*H1629,2)</f>
        <v>0</v>
      </c>
      <c r="BL1629" s="18" t="s">
        <v>530</v>
      </c>
      <c r="BM1629" s="240" t="s">
        <v>2927</v>
      </c>
    </row>
    <row r="1630" s="2" customFormat="1">
      <c r="A1630" s="39"/>
      <c r="B1630" s="40"/>
      <c r="C1630" s="41"/>
      <c r="D1630" s="242" t="s">
        <v>359</v>
      </c>
      <c r="E1630" s="41"/>
      <c r="F1630" s="243" t="s">
        <v>2928</v>
      </c>
      <c r="G1630" s="41"/>
      <c r="H1630" s="41"/>
      <c r="I1630" s="244"/>
      <c r="J1630" s="41"/>
      <c r="K1630" s="41"/>
      <c r="L1630" s="45"/>
      <c r="M1630" s="245"/>
      <c r="N1630" s="246"/>
      <c r="O1630" s="92"/>
      <c r="P1630" s="92"/>
      <c r="Q1630" s="92"/>
      <c r="R1630" s="92"/>
      <c r="S1630" s="92"/>
      <c r="T1630" s="93"/>
      <c r="U1630" s="39"/>
      <c r="V1630" s="39"/>
      <c r="W1630" s="39"/>
      <c r="X1630" s="39"/>
      <c r="Y1630" s="39"/>
      <c r="Z1630" s="39"/>
      <c r="AA1630" s="39"/>
      <c r="AB1630" s="39"/>
      <c r="AC1630" s="39"/>
      <c r="AD1630" s="39"/>
      <c r="AE1630" s="39"/>
      <c r="AT1630" s="18" t="s">
        <v>359</v>
      </c>
      <c r="AU1630" s="18" t="s">
        <v>86</v>
      </c>
    </row>
    <row r="1631" s="13" customFormat="1">
      <c r="A1631" s="13"/>
      <c r="B1631" s="247"/>
      <c r="C1631" s="248"/>
      <c r="D1631" s="242" t="s">
        <v>361</v>
      </c>
      <c r="E1631" s="249" t="s">
        <v>1</v>
      </c>
      <c r="F1631" s="250" t="s">
        <v>2541</v>
      </c>
      <c r="G1631" s="248"/>
      <c r="H1631" s="251">
        <v>879.61300000000006</v>
      </c>
      <c r="I1631" s="252"/>
      <c r="J1631" s="248"/>
      <c r="K1631" s="248"/>
      <c r="L1631" s="253"/>
      <c r="M1631" s="254"/>
      <c r="N1631" s="255"/>
      <c r="O1631" s="255"/>
      <c r="P1631" s="255"/>
      <c r="Q1631" s="255"/>
      <c r="R1631" s="255"/>
      <c r="S1631" s="255"/>
      <c r="T1631" s="256"/>
      <c r="U1631" s="13"/>
      <c r="V1631" s="13"/>
      <c r="W1631" s="13"/>
      <c r="X1631" s="13"/>
      <c r="Y1631" s="13"/>
      <c r="Z1631" s="13"/>
      <c r="AA1631" s="13"/>
      <c r="AB1631" s="13"/>
      <c r="AC1631" s="13"/>
      <c r="AD1631" s="13"/>
      <c r="AE1631" s="13"/>
      <c r="AT1631" s="257" t="s">
        <v>361</v>
      </c>
      <c r="AU1631" s="257" t="s">
        <v>86</v>
      </c>
      <c r="AV1631" s="13" t="s">
        <v>86</v>
      </c>
      <c r="AW1631" s="13" t="s">
        <v>32</v>
      </c>
      <c r="AX1631" s="13" t="s">
        <v>76</v>
      </c>
      <c r="AY1631" s="257" t="s">
        <v>350</v>
      </c>
    </row>
    <row r="1632" s="13" customFormat="1">
      <c r="A1632" s="13"/>
      <c r="B1632" s="247"/>
      <c r="C1632" s="248"/>
      <c r="D1632" s="242" t="s">
        <v>361</v>
      </c>
      <c r="E1632" s="249" t="s">
        <v>1</v>
      </c>
      <c r="F1632" s="250" t="s">
        <v>2534</v>
      </c>
      <c r="G1632" s="248"/>
      <c r="H1632" s="251">
        <v>12.037000000000001</v>
      </c>
      <c r="I1632" s="252"/>
      <c r="J1632" s="248"/>
      <c r="K1632" s="248"/>
      <c r="L1632" s="253"/>
      <c r="M1632" s="254"/>
      <c r="N1632" s="255"/>
      <c r="O1632" s="255"/>
      <c r="P1632" s="255"/>
      <c r="Q1632" s="255"/>
      <c r="R1632" s="255"/>
      <c r="S1632" s="255"/>
      <c r="T1632" s="256"/>
      <c r="U1632" s="13"/>
      <c r="V1632" s="13"/>
      <c r="W1632" s="13"/>
      <c r="X1632" s="13"/>
      <c r="Y1632" s="13"/>
      <c r="Z1632" s="13"/>
      <c r="AA1632" s="13"/>
      <c r="AB1632" s="13"/>
      <c r="AC1632" s="13"/>
      <c r="AD1632" s="13"/>
      <c r="AE1632" s="13"/>
      <c r="AT1632" s="257" t="s">
        <v>361</v>
      </c>
      <c r="AU1632" s="257" t="s">
        <v>86</v>
      </c>
      <c r="AV1632" s="13" t="s">
        <v>86</v>
      </c>
      <c r="AW1632" s="13" t="s">
        <v>32</v>
      </c>
      <c r="AX1632" s="13" t="s">
        <v>76</v>
      </c>
      <c r="AY1632" s="257" t="s">
        <v>350</v>
      </c>
    </row>
    <row r="1633" s="13" customFormat="1">
      <c r="A1633" s="13"/>
      <c r="B1633" s="247"/>
      <c r="C1633" s="248"/>
      <c r="D1633" s="242" t="s">
        <v>361</v>
      </c>
      <c r="E1633" s="249" t="s">
        <v>1</v>
      </c>
      <c r="F1633" s="250" t="s">
        <v>2547</v>
      </c>
      <c r="G1633" s="248"/>
      <c r="H1633" s="251">
        <v>271.64999999999998</v>
      </c>
      <c r="I1633" s="252"/>
      <c r="J1633" s="248"/>
      <c r="K1633" s="248"/>
      <c r="L1633" s="253"/>
      <c r="M1633" s="254"/>
      <c r="N1633" s="255"/>
      <c r="O1633" s="255"/>
      <c r="P1633" s="255"/>
      <c r="Q1633" s="255"/>
      <c r="R1633" s="255"/>
      <c r="S1633" s="255"/>
      <c r="T1633" s="256"/>
      <c r="U1633" s="13"/>
      <c r="V1633" s="13"/>
      <c r="W1633" s="13"/>
      <c r="X1633" s="13"/>
      <c r="Y1633" s="13"/>
      <c r="Z1633" s="13"/>
      <c r="AA1633" s="13"/>
      <c r="AB1633" s="13"/>
      <c r="AC1633" s="13"/>
      <c r="AD1633" s="13"/>
      <c r="AE1633" s="13"/>
      <c r="AT1633" s="257" t="s">
        <v>361</v>
      </c>
      <c r="AU1633" s="257" t="s">
        <v>86</v>
      </c>
      <c r="AV1633" s="13" t="s">
        <v>86</v>
      </c>
      <c r="AW1633" s="13" t="s">
        <v>32</v>
      </c>
      <c r="AX1633" s="13" t="s">
        <v>76</v>
      </c>
      <c r="AY1633" s="257" t="s">
        <v>350</v>
      </c>
    </row>
    <row r="1634" s="14" customFormat="1">
      <c r="A1634" s="14"/>
      <c r="B1634" s="258"/>
      <c r="C1634" s="259"/>
      <c r="D1634" s="242" t="s">
        <v>361</v>
      </c>
      <c r="E1634" s="260" t="s">
        <v>1</v>
      </c>
      <c r="F1634" s="261" t="s">
        <v>364</v>
      </c>
      <c r="G1634" s="259"/>
      <c r="H1634" s="262">
        <v>1163.3</v>
      </c>
      <c r="I1634" s="263"/>
      <c r="J1634" s="259"/>
      <c r="K1634" s="259"/>
      <c r="L1634" s="264"/>
      <c r="M1634" s="265"/>
      <c r="N1634" s="266"/>
      <c r="O1634" s="266"/>
      <c r="P1634" s="266"/>
      <c r="Q1634" s="266"/>
      <c r="R1634" s="266"/>
      <c r="S1634" s="266"/>
      <c r="T1634" s="267"/>
      <c r="U1634" s="14"/>
      <c r="V1634" s="14"/>
      <c r="W1634" s="14"/>
      <c r="X1634" s="14"/>
      <c r="Y1634" s="14"/>
      <c r="Z1634" s="14"/>
      <c r="AA1634" s="14"/>
      <c r="AB1634" s="14"/>
      <c r="AC1634" s="14"/>
      <c r="AD1634" s="14"/>
      <c r="AE1634" s="14"/>
      <c r="AT1634" s="268" t="s">
        <v>361</v>
      </c>
      <c r="AU1634" s="268" t="s">
        <v>86</v>
      </c>
      <c r="AV1634" s="14" t="s">
        <v>357</v>
      </c>
      <c r="AW1634" s="14" t="s">
        <v>32</v>
      </c>
      <c r="AX1634" s="14" t="s">
        <v>84</v>
      </c>
      <c r="AY1634" s="268" t="s">
        <v>350</v>
      </c>
    </row>
    <row r="1635" s="2" customFormat="1" ht="21.75" customHeight="1">
      <c r="A1635" s="39"/>
      <c r="B1635" s="40"/>
      <c r="C1635" s="295" t="s">
        <v>2929</v>
      </c>
      <c r="D1635" s="295" t="s">
        <v>1347</v>
      </c>
      <c r="E1635" s="296" t="s">
        <v>2930</v>
      </c>
      <c r="F1635" s="297" t="s">
        <v>2931</v>
      </c>
      <c r="G1635" s="298" t="s">
        <v>374</v>
      </c>
      <c r="H1635" s="299">
        <v>40.715000000000003</v>
      </c>
      <c r="I1635" s="300"/>
      <c r="J1635" s="301">
        <f>ROUND(I1635*H1635,2)</f>
        <v>0</v>
      </c>
      <c r="K1635" s="297" t="s">
        <v>356</v>
      </c>
      <c r="L1635" s="302"/>
      <c r="M1635" s="303" t="s">
        <v>1</v>
      </c>
      <c r="N1635" s="304" t="s">
        <v>41</v>
      </c>
      <c r="O1635" s="92"/>
      <c r="P1635" s="238">
        <f>O1635*H1635</f>
        <v>0</v>
      </c>
      <c r="Q1635" s="238">
        <v>0.55000000000000004</v>
      </c>
      <c r="R1635" s="238">
        <f>Q1635*H1635</f>
        <v>22.393250000000005</v>
      </c>
      <c r="S1635" s="238">
        <v>0</v>
      </c>
      <c r="T1635" s="239">
        <f>S1635*H1635</f>
        <v>0</v>
      </c>
      <c r="U1635" s="39"/>
      <c r="V1635" s="39"/>
      <c r="W1635" s="39"/>
      <c r="X1635" s="39"/>
      <c r="Y1635" s="39"/>
      <c r="Z1635" s="39"/>
      <c r="AA1635" s="39"/>
      <c r="AB1635" s="39"/>
      <c r="AC1635" s="39"/>
      <c r="AD1635" s="39"/>
      <c r="AE1635" s="39"/>
      <c r="AR1635" s="240" t="s">
        <v>695</v>
      </c>
      <c r="AT1635" s="240" t="s">
        <v>1347</v>
      </c>
      <c r="AU1635" s="240" t="s">
        <v>86</v>
      </c>
      <c r="AY1635" s="18" t="s">
        <v>350</v>
      </c>
      <c r="BE1635" s="241">
        <f>IF(N1635="základní",J1635,0)</f>
        <v>0</v>
      </c>
      <c r="BF1635" s="241">
        <f>IF(N1635="snížená",J1635,0)</f>
        <v>0</v>
      </c>
      <c r="BG1635" s="241">
        <f>IF(N1635="zákl. přenesená",J1635,0)</f>
        <v>0</v>
      </c>
      <c r="BH1635" s="241">
        <f>IF(N1635="sníž. přenesená",J1635,0)</f>
        <v>0</v>
      </c>
      <c r="BI1635" s="241">
        <f>IF(N1635="nulová",J1635,0)</f>
        <v>0</v>
      </c>
      <c r="BJ1635" s="18" t="s">
        <v>84</v>
      </c>
      <c r="BK1635" s="241">
        <f>ROUND(I1635*H1635,2)</f>
        <v>0</v>
      </c>
      <c r="BL1635" s="18" t="s">
        <v>530</v>
      </c>
      <c r="BM1635" s="240" t="s">
        <v>2932</v>
      </c>
    </row>
    <row r="1636" s="2" customFormat="1">
      <c r="A1636" s="39"/>
      <c r="B1636" s="40"/>
      <c r="C1636" s="41"/>
      <c r="D1636" s="242" t="s">
        <v>359</v>
      </c>
      <c r="E1636" s="41"/>
      <c r="F1636" s="243" t="s">
        <v>2931</v>
      </c>
      <c r="G1636" s="41"/>
      <c r="H1636" s="41"/>
      <c r="I1636" s="244"/>
      <c r="J1636" s="41"/>
      <c r="K1636" s="41"/>
      <c r="L1636" s="45"/>
      <c r="M1636" s="245"/>
      <c r="N1636" s="246"/>
      <c r="O1636" s="92"/>
      <c r="P1636" s="92"/>
      <c r="Q1636" s="92"/>
      <c r="R1636" s="92"/>
      <c r="S1636" s="92"/>
      <c r="T1636" s="93"/>
      <c r="U1636" s="39"/>
      <c r="V1636" s="39"/>
      <c r="W1636" s="39"/>
      <c r="X1636" s="39"/>
      <c r="Y1636" s="39"/>
      <c r="Z1636" s="39"/>
      <c r="AA1636" s="39"/>
      <c r="AB1636" s="39"/>
      <c r="AC1636" s="39"/>
      <c r="AD1636" s="39"/>
      <c r="AE1636" s="39"/>
      <c r="AT1636" s="18" t="s">
        <v>359</v>
      </c>
      <c r="AU1636" s="18" t="s">
        <v>86</v>
      </c>
    </row>
    <row r="1637" s="13" customFormat="1">
      <c r="A1637" s="13"/>
      <c r="B1637" s="247"/>
      <c r="C1637" s="248"/>
      <c r="D1637" s="242" t="s">
        <v>361</v>
      </c>
      <c r="E1637" s="249" t="s">
        <v>1</v>
      </c>
      <c r="F1637" s="250" t="s">
        <v>2933</v>
      </c>
      <c r="G1637" s="248"/>
      <c r="H1637" s="251">
        <v>30.786000000000001</v>
      </c>
      <c r="I1637" s="252"/>
      <c r="J1637" s="248"/>
      <c r="K1637" s="248"/>
      <c r="L1637" s="253"/>
      <c r="M1637" s="254"/>
      <c r="N1637" s="255"/>
      <c r="O1637" s="255"/>
      <c r="P1637" s="255"/>
      <c r="Q1637" s="255"/>
      <c r="R1637" s="255"/>
      <c r="S1637" s="255"/>
      <c r="T1637" s="256"/>
      <c r="U1637" s="13"/>
      <c r="V1637" s="13"/>
      <c r="W1637" s="13"/>
      <c r="X1637" s="13"/>
      <c r="Y1637" s="13"/>
      <c r="Z1637" s="13"/>
      <c r="AA1637" s="13"/>
      <c r="AB1637" s="13"/>
      <c r="AC1637" s="13"/>
      <c r="AD1637" s="13"/>
      <c r="AE1637" s="13"/>
      <c r="AT1637" s="257" t="s">
        <v>361</v>
      </c>
      <c r="AU1637" s="257" t="s">
        <v>86</v>
      </c>
      <c r="AV1637" s="13" t="s">
        <v>86</v>
      </c>
      <c r="AW1637" s="13" t="s">
        <v>32</v>
      </c>
      <c r="AX1637" s="13" t="s">
        <v>76</v>
      </c>
      <c r="AY1637" s="257" t="s">
        <v>350</v>
      </c>
    </row>
    <row r="1638" s="13" customFormat="1">
      <c r="A1638" s="13"/>
      <c r="B1638" s="247"/>
      <c r="C1638" s="248"/>
      <c r="D1638" s="242" t="s">
        <v>361</v>
      </c>
      <c r="E1638" s="249" t="s">
        <v>1</v>
      </c>
      <c r="F1638" s="250" t="s">
        <v>2934</v>
      </c>
      <c r="G1638" s="248"/>
      <c r="H1638" s="251">
        <v>0.42099999999999999</v>
      </c>
      <c r="I1638" s="252"/>
      <c r="J1638" s="248"/>
      <c r="K1638" s="248"/>
      <c r="L1638" s="253"/>
      <c r="M1638" s="254"/>
      <c r="N1638" s="255"/>
      <c r="O1638" s="255"/>
      <c r="P1638" s="255"/>
      <c r="Q1638" s="255"/>
      <c r="R1638" s="255"/>
      <c r="S1638" s="255"/>
      <c r="T1638" s="256"/>
      <c r="U1638" s="13"/>
      <c r="V1638" s="13"/>
      <c r="W1638" s="13"/>
      <c r="X1638" s="13"/>
      <c r="Y1638" s="13"/>
      <c r="Z1638" s="13"/>
      <c r="AA1638" s="13"/>
      <c r="AB1638" s="13"/>
      <c r="AC1638" s="13"/>
      <c r="AD1638" s="13"/>
      <c r="AE1638" s="13"/>
      <c r="AT1638" s="257" t="s">
        <v>361</v>
      </c>
      <c r="AU1638" s="257" t="s">
        <v>86</v>
      </c>
      <c r="AV1638" s="13" t="s">
        <v>86</v>
      </c>
      <c r="AW1638" s="13" t="s">
        <v>32</v>
      </c>
      <c r="AX1638" s="13" t="s">
        <v>76</v>
      </c>
      <c r="AY1638" s="257" t="s">
        <v>350</v>
      </c>
    </row>
    <row r="1639" s="13" customFormat="1">
      <c r="A1639" s="13"/>
      <c r="B1639" s="247"/>
      <c r="C1639" s="248"/>
      <c r="D1639" s="242" t="s">
        <v>361</v>
      </c>
      <c r="E1639" s="249" t="s">
        <v>1</v>
      </c>
      <c r="F1639" s="250" t="s">
        <v>2935</v>
      </c>
      <c r="G1639" s="248"/>
      <c r="H1639" s="251">
        <v>9.5079999999999991</v>
      </c>
      <c r="I1639" s="252"/>
      <c r="J1639" s="248"/>
      <c r="K1639" s="248"/>
      <c r="L1639" s="253"/>
      <c r="M1639" s="254"/>
      <c r="N1639" s="255"/>
      <c r="O1639" s="255"/>
      <c r="P1639" s="255"/>
      <c r="Q1639" s="255"/>
      <c r="R1639" s="255"/>
      <c r="S1639" s="255"/>
      <c r="T1639" s="256"/>
      <c r="U1639" s="13"/>
      <c r="V1639" s="13"/>
      <c r="W1639" s="13"/>
      <c r="X1639" s="13"/>
      <c r="Y1639" s="13"/>
      <c r="Z1639" s="13"/>
      <c r="AA1639" s="13"/>
      <c r="AB1639" s="13"/>
      <c r="AC1639" s="13"/>
      <c r="AD1639" s="13"/>
      <c r="AE1639" s="13"/>
      <c r="AT1639" s="257" t="s">
        <v>361</v>
      </c>
      <c r="AU1639" s="257" t="s">
        <v>86</v>
      </c>
      <c r="AV1639" s="13" t="s">
        <v>86</v>
      </c>
      <c r="AW1639" s="13" t="s">
        <v>32</v>
      </c>
      <c r="AX1639" s="13" t="s">
        <v>76</v>
      </c>
      <c r="AY1639" s="257" t="s">
        <v>350</v>
      </c>
    </row>
    <row r="1640" s="14" customFormat="1">
      <c r="A1640" s="14"/>
      <c r="B1640" s="258"/>
      <c r="C1640" s="259"/>
      <c r="D1640" s="242" t="s">
        <v>361</v>
      </c>
      <c r="E1640" s="260" t="s">
        <v>1298</v>
      </c>
      <c r="F1640" s="261" t="s">
        <v>364</v>
      </c>
      <c r="G1640" s="259"/>
      <c r="H1640" s="262">
        <v>40.715000000000003</v>
      </c>
      <c r="I1640" s="263"/>
      <c r="J1640" s="259"/>
      <c r="K1640" s="259"/>
      <c r="L1640" s="264"/>
      <c r="M1640" s="265"/>
      <c r="N1640" s="266"/>
      <c r="O1640" s="266"/>
      <c r="P1640" s="266"/>
      <c r="Q1640" s="266"/>
      <c r="R1640" s="266"/>
      <c r="S1640" s="266"/>
      <c r="T1640" s="267"/>
      <c r="U1640" s="14"/>
      <c r="V1640" s="14"/>
      <c r="W1640" s="14"/>
      <c r="X1640" s="14"/>
      <c r="Y1640" s="14"/>
      <c r="Z1640" s="14"/>
      <c r="AA1640" s="14"/>
      <c r="AB1640" s="14"/>
      <c r="AC1640" s="14"/>
      <c r="AD1640" s="14"/>
      <c r="AE1640" s="14"/>
      <c r="AT1640" s="268" t="s">
        <v>361</v>
      </c>
      <c r="AU1640" s="268" t="s">
        <v>86</v>
      </c>
      <c r="AV1640" s="14" t="s">
        <v>357</v>
      </c>
      <c r="AW1640" s="14" t="s">
        <v>32</v>
      </c>
      <c r="AX1640" s="14" t="s">
        <v>84</v>
      </c>
      <c r="AY1640" s="268" t="s">
        <v>350</v>
      </c>
    </row>
    <row r="1641" s="2" customFormat="1" ht="33" customHeight="1">
      <c r="A1641" s="39"/>
      <c r="B1641" s="40"/>
      <c r="C1641" s="229" t="s">
        <v>2936</v>
      </c>
      <c r="D1641" s="229" t="s">
        <v>352</v>
      </c>
      <c r="E1641" s="230" t="s">
        <v>2937</v>
      </c>
      <c r="F1641" s="231" t="s">
        <v>2938</v>
      </c>
      <c r="G1641" s="232" t="s">
        <v>551</v>
      </c>
      <c r="H1641" s="233">
        <v>40.5</v>
      </c>
      <c r="I1641" s="234"/>
      <c r="J1641" s="235">
        <f>ROUND(I1641*H1641,2)</f>
        <v>0</v>
      </c>
      <c r="K1641" s="231" t="s">
        <v>356</v>
      </c>
      <c r="L1641" s="45"/>
      <c r="M1641" s="236" t="s">
        <v>1</v>
      </c>
      <c r="N1641" s="237" t="s">
        <v>41</v>
      </c>
      <c r="O1641" s="92"/>
      <c r="P1641" s="238">
        <f>O1641*H1641</f>
        <v>0</v>
      </c>
      <c r="Q1641" s="238">
        <v>0</v>
      </c>
      <c r="R1641" s="238">
        <f>Q1641*H1641</f>
        <v>0</v>
      </c>
      <c r="S1641" s="238">
        <v>0</v>
      </c>
      <c r="T1641" s="239">
        <f>S1641*H1641</f>
        <v>0</v>
      </c>
      <c r="U1641" s="39"/>
      <c r="V1641" s="39"/>
      <c r="W1641" s="39"/>
      <c r="X1641" s="39"/>
      <c r="Y1641" s="39"/>
      <c r="Z1641" s="39"/>
      <c r="AA1641" s="39"/>
      <c r="AB1641" s="39"/>
      <c r="AC1641" s="39"/>
      <c r="AD1641" s="39"/>
      <c r="AE1641" s="39"/>
      <c r="AR1641" s="240" t="s">
        <v>530</v>
      </c>
      <c r="AT1641" s="240" t="s">
        <v>352</v>
      </c>
      <c r="AU1641" s="240" t="s">
        <v>86</v>
      </c>
      <c r="AY1641" s="18" t="s">
        <v>350</v>
      </c>
      <c r="BE1641" s="241">
        <f>IF(N1641="základní",J1641,0)</f>
        <v>0</v>
      </c>
      <c r="BF1641" s="241">
        <f>IF(N1641="snížená",J1641,0)</f>
        <v>0</v>
      </c>
      <c r="BG1641" s="241">
        <f>IF(N1641="zákl. přenesená",J1641,0)</f>
        <v>0</v>
      </c>
      <c r="BH1641" s="241">
        <f>IF(N1641="sníž. přenesená",J1641,0)</f>
        <v>0</v>
      </c>
      <c r="BI1641" s="241">
        <f>IF(N1641="nulová",J1641,0)</f>
        <v>0</v>
      </c>
      <c r="BJ1641" s="18" t="s">
        <v>84</v>
      </c>
      <c r="BK1641" s="241">
        <f>ROUND(I1641*H1641,2)</f>
        <v>0</v>
      </c>
      <c r="BL1641" s="18" t="s">
        <v>530</v>
      </c>
      <c r="BM1641" s="240" t="s">
        <v>2939</v>
      </c>
    </row>
    <row r="1642" s="2" customFormat="1">
      <c r="A1642" s="39"/>
      <c r="B1642" s="40"/>
      <c r="C1642" s="41"/>
      <c r="D1642" s="242" t="s">
        <v>359</v>
      </c>
      <c r="E1642" s="41"/>
      <c r="F1642" s="243" t="s">
        <v>2940</v>
      </c>
      <c r="G1642" s="41"/>
      <c r="H1642" s="41"/>
      <c r="I1642" s="244"/>
      <c r="J1642" s="41"/>
      <c r="K1642" s="41"/>
      <c r="L1642" s="45"/>
      <c r="M1642" s="245"/>
      <c r="N1642" s="246"/>
      <c r="O1642" s="92"/>
      <c r="P1642" s="92"/>
      <c r="Q1642" s="92"/>
      <c r="R1642" s="92"/>
      <c r="S1642" s="92"/>
      <c r="T1642" s="93"/>
      <c r="U1642" s="39"/>
      <c r="V1642" s="39"/>
      <c r="W1642" s="39"/>
      <c r="X1642" s="39"/>
      <c r="Y1642" s="39"/>
      <c r="Z1642" s="39"/>
      <c r="AA1642" s="39"/>
      <c r="AB1642" s="39"/>
      <c r="AC1642" s="39"/>
      <c r="AD1642" s="39"/>
      <c r="AE1642" s="39"/>
      <c r="AT1642" s="18" t="s">
        <v>359</v>
      </c>
      <c r="AU1642" s="18" t="s">
        <v>86</v>
      </c>
    </row>
    <row r="1643" s="15" customFormat="1">
      <c r="A1643" s="15"/>
      <c r="B1643" s="269"/>
      <c r="C1643" s="270"/>
      <c r="D1643" s="242" t="s">
        <v>361</v>
      </c>
      <c r="E1643" s="271" t="s">
        <v>1</v>
      </c>
      <c r="F1643" s="272" t="s">
        <v>1536</v>
      </c>
      <c r="G1643" s="270"/>
      <c r="H1643" s="271" t="s">
        <v>1</v>
      </c>
      <c r="I1643" s="273"/>
      <c r="J1643" s="270"/>
      <c r="K1643" s="270"/>
      <c r="L1643" s="274"/>
      <c r="M1643" s="275"/>
      <c r="N1643" s="276"/>
      <c r="O1643" s="276"/>
      <c r="P1643" s="276"/>
      <c r="Q1643" s="276"/>
      <c r="R1643" s="276"/>
      <c r="S1643" s="276"/>
      <c r="T1643" s="277"/>
      <c r="U1643" s="15"/>
      <c r="V1643" s="15"/>
      <c r="W1643" s="15"/>
      <c r="X1643" s="15"/>
      <c r="Y1643" s="15"/>
      <c r="Z1643" s="15"/>
      <c r="AA1643" s="15"/>
      <c r="AB1643" s="15"/>
      <c r="AC1643" s="15"/>
      <c r="AD1643" s="15"/>
      <c r="AE1643" s="15"/>
      <c r="AT1643" s="278" t="s">
        <v>361</v>
      </c>
      <c r="AU1643" s="278" t="s">
        <v>86</v>
      </c>
      <c r="AV1643" s="15" t="s">
        <v>84</v>
      </c>
      <c r="AW1643" s="15" t="s">
        <v>32</v>
      </c>
      <c r="AX1643" s="15" t="s">
        <v>76</v>
      </c>
      <c r="AY1643" s="278" t="s">
        <v>350</v>
      </c>
    </row>
    <row r="1644" s="13" customFormat="1">
      <c r="A1644" s="13"/>
      <c r="B1644" s="247"/>
      <c r="C1644" s="248"/>
      <c r="D1644" s="242" t="s">
        <v>361</v>
      </c>
      <c r="E1644" s="249" t="s">
        <v>1</v>
      </c>
      <c r="F1644" s="250" t="s">
        <v>2941</v>
      </c>
      <c r="G1644" s="248"/>
      <c r="H1644" s="251">
        <v>40.5</v>
      </c>
      <c r="I1644" s="252"/>
      <c r="J1644" s="248"/>
      <c r="K1644" s="248"/>
      <c r="L1644" s="253"/>
      <c r="M1644" s="254"/>
      <c r="N1644" s="255"/>
      <c r="O1644" s="255"/>
      <c r="P1644" s="255"/>
      <c r="Q1644" s="255"/>
      <c r="R1644" s="255"/>
      <c r="S1644" s="255"/>
      <c r="T1644" s="256"/>
      <c r="U1644" s="13"/>
      <c r="V1644" s="13"/>
      <c r="W1644" s="13"/>
      <c r="X1644" s="13"/>
      <c r="Y1644" s="13"/>
      <c r="Z1644" s="13"/>
      <c r="AA1644" s="13"/>
      <c r="AB1644" s="13"/>
      <c r="AC1644" s="13"/>
      <c r="AD1644" s="13"/>
      <c r="AE1644" s="13"/>
      <c r="AT1644" s="257" t="s">
        <v>361</v>
      </c>
      <c r="AU1644" s="257" t="s">
        <v>86</v>
      </c>
      <c r="AV1644" s="13" t="s">
        <v>86</v>
      </c>
      <c r="AW1644" s="13" t="s">
        <v>32</v>
      </c>
      <c r="AX1644" s="13" t="s">
        <v>84</v>
      </c>
      <c r="AY1644" s="257" t="s">
        <v>350</v>
      </c>
    </row>
    <row r="1645" s="2" customFormat="1" ht="21.75" customHeight="1">
      <c r="A1645" s="39"/>
      <c r="B1645" s="40"/>
      <c r="C1645" s="295" t="s">
        <v>2942</v>
      </c>
      <c r="D1645" s="295" t="s">
        <v>1347</v>
      </c>
      <c r="E1645" s="296" t="s">
        <v>2807</v>
      </c>
      <c r="F1645" s="297" t="s">
        <v>2808</v>
      </c>
      <c r="G1645" s="298" t="s">
        <v>374</v>
      </c>
      <c r="H1645" s="299">
        <v>1.863</v>
      </c>
      <c r="I1645" s="300"/>
      <c r="J1645" s="301">
        <f>ROUND(I1645*H1645,2)</f>
        <v>0</v>
      </c>
      <c r="K1645" s="297" t="s">
        <v>356</v>
      </c>
      <c r="L1645" s="302"/>
      <c r="M1645" s="303" t="s">
        <v>1</v>
      </c>
      <c r="N1645" s="304" t="s">
        <v>41</v>
      </c>
      <c r="O1645" s="92"/>
      <c r="P1645" s="238">
        <f>O1645*H1645</f>
        <v>0</v>
      </c>
      <c r="Q1645" s="238">
        <v>0.55000000000000004</v>
      </c>
      <c r="R1645" s="238">
        <f>Q1645*H1645</f>
        <v>1.0246500000000001</v>
      </c>
      <c r="S1645" s="238">
        <v>0</v>
      </c>
      <c r="T1645" s="239">
        <f>S1645*H1645</f>
        <v>0</v>
      </c>
      <c r="U1645" s="39"/>
      <c r="V1645" s="39"/>
      <c r="W1645" s="39"/>
      <c r="X1645" s="39"/>
      <c r="Y1645" s="39"/>
      <c r="Z1645" s="39"/>
      <c r="AA1645" s="39"/>
      <c r="AB1645" s="39"/>
      <c r="AC1645" s="39"/>
      <c r="AD1645" s="39"/>
      <c r="AE1645" s="39"/>
      <c r="AR1645" s="240" t="s">
        <v>695</v>
      </c>
      <c r="AT1645" s="240" t="s">
        <v>1347</v>
      </c>
      <c r="AU1645" s="240" t="s">
        <v>86</v>
      </c>
      <c r="AY1645" s="18" t="s">
        <v>350</v>
      </c>
      <c r="BE1645" s="241">
        <f>IF(N1645="základní",J1645,0)</f>
        <v>0</v>
      </c>
      <c r="BF1645" s="241">
        <f>IF(N1645="snížená",J1645,0)</f>
        <v>0</v>
      </c>
      <c r="BG1645" s="241">
        <f>IF(N1645="zákl. přenesená",J1645,0)</f>
        <v>0</v>
      </c>
      <c r="BH1645" s="241">
        <f>IF(N1645="sníž. přenesená",J1645,0)</f>
        <v>0</v>
      </c>
      <c r="BI1645" s="241">
        <f>IF(N1645="nulová",J1645,0)</f>
        <v>0</v>
      </c>
      <c r="BJ1645" s="18" t="s">
        <v>84</v>
      </c>
      <c r="BK1645" s="241">
        <f>ROUND(I1645*H1645,2)</f>
        <v>0</v>
      </c>
      <c r="BL1645" s="18" t="s">
        <v>530</v>
      </c>
      <c r="BM1645" s="240" t="s">
        <v>2943</v>
      </c>
    </row>
    <row r="1646" s="2" customFormat="1">
      <c r="A1646" s="39"/>
      <c r="B1646" s="40"/>
      <c r="C1646" s="41"/>
      <c r="D1646" s="242" t="s">
        <v>359</v>
      </c>
      <c r="E1646" s="41"/>
      <c r="F1646" s="243" t="s">
        <v>2808</v>
      </c>
      <c r="G1646" s="41"/>
      <c r="H1646" s="41"/>
      <c r="I1646" s="244"/>
      <c r="J1646" s="41"/>
      <c r="K1646" s="41"/>
      <c r="L1646" s="45"/>
      <c r="M1646" s="245"/>
      <c r="N1646" s="246"/>
      <c r="O1646" s="92"/>
      <c r="P1646" s="92"/>
      <c r="Q1646" s="92"/>
      <c r="R1646" s="92"/>
      <c r="S1646" s="92"/>
      <c r="T1646" s="93"/>
      <c r="U1646" s="39"/>
      <c r="V1646" s="39"/>
      <c r="W1646" s="39"/>
      <c r="X1646" s="39"/>
      <c r="Y1646" s="39"/>
      <c r="Z1646" s="39"/>
      <c r="AA1646" s="39"/>
      <c r="AB1646" s="39"/>
      <c r="AC1646" s="39"/>
      <c r="AD1646" s="39"/>
      <c r="AE1646" s="39"/>
      <c r="AT1646" s="18" t="s">
        <v>359</v>
      </c>
      <c r="AU1646" s="18" t="s">
        <v>86</v>
      </c>
    </row>
    <row r="1647" s="15" customFormat="1">
      <c r="A1647" s="15"/>
      <c r="B1647" s="269"/>
      <c r="C1647" s="270"/>
      <c r="D1647" s="242" t="s">
        <v>361</v>
      </c>
      <c r="E1647" s="271" t="s">
        <v>1</v>
      </c>
      <c r="F1647" s="272" t="s">
        <v>1536</v>
      </c>
      <c r="G1647" s="270"/>
      <c r="H1647" s="271" t="s">
        <v>1</v>
      </c>
      <c r="I1647" s="273"/>
      <c r="J1647" s="270"/>
      <c r="K1647" s="270"/>
      <c r="L1647" s="274"/>
      <c r="M1647" s="275"/>
      <c r="N1647" s="276"/>
      <c r="O1647" s="276"/>
      <c r="P1647" s="276"/>
      <c r="Q1647" s="276"/>
      <c r="R1647" s="276"/>
      <c r="S1647" s="276"/>
      <c r="T1647" s="277"/>
      <c r="U1647" s="15"/>
      <c r="V1647" s="15"/>
      <c r="W1647" s="15"/>
      <c r="X1647" s="15"/>
      <c r="Y1647" s="15"/>
      <c r="Z1647" s="15"/>
      <c r="AA1647" s="15"/>
      <c r="AB1647" s="15"/>
      <c r="AC1647" s="15"/>
      <c r="AD1647" s="15"/>
      <c r="AE1647" s="15"/>
      <c r="AT1647" s="278" t="s">
        <v>361</v>
      </c>
      <c r="AU1647" s="278" t="s">
        <v>86</v>
      </c>
      <c r="AV1647" s="15" t="s">
        <v>84</v>
      </c>
      <c r="AW1647" s="15" t="s">
        <v>32</v>
      </c>
      <c r="AX1647" s="15" t="s">
        <v>76</v>
      </c>
      <c r="AY1647" s="278" t="s">
        <v>350</v>
      </c>
    </row>
    <row r="1648" s="13" customFormat="1">
      <c r="A1648" s="13"/>
      <c r="B1648" s="247"/>
      <c r="C1648" s="248"/>
      <c r="D1648" s="242" t="s">
        <v>361</v>
      </c>
      <c r="E1648" s="249" t="s">
        <v>1260</v>
      </c>
      <c r="F1648" s="250" t="s">
        <v>2944</v>
      </c>
      <c r="G1648" s="248"/>
      <c r="H1648" s="251">
        <v>1.863</v>
      </c>
      <c r="I1648" s="252"/>
      <c r="J1648" s="248"/>
      <c r="K1648" s="248"/>
      <c r="L1648" s="253"/>
      <c r="M1648" s="254"/>
      <c r="N1648" s="255"/>
      <c r="O1648" s="255"/>
      <c r="P1648" s="255"/>
      <c r="Q1648" s="255"/>
      <c r="R1648" s="255"/>
      <c r="S1648" s="255"/>
      <c r="T1648" s="256"/>
      <c r="U1648" s="13"/>
      <c r="V1648" s="13"/>
      <c r="W1648" s="13"/>
      <c r="X1648" s="13"/>
      <c r="Y1648" s="13"/>
      <c r="Z1648" s="13"/>
      <c r="AA1648" s="13"/>
      <c r="AB1648" s="13"/>
      <c r="AC1648" s="13"/>
      <c r="AD1648" s="13"/>
      <c r="AE1648" s="13"/>
      <c r="AT1648" s="257" t="s">
        <v>361</v>
      </c>
      <c r="AU1648" s="257" t="s">
        <v>86</v>
      </c>
      <c r="AV1648" s="13" t="s">
        <v>86</v>
      </c>
      <c r="AW1648" s="13" t="s">
        <v>32</v>
      </c>
      <c r="AX1648" s="13" t="s">
        <v>84</v>
      </c>
      <c r="AY1648" s="257" t="s">
        <v>350</v>
      </c>
    </row>
    <row r="1649" s="2" customFormat="1" ht="24.15" customHeight="1">
      <c r="A1649" s="39"/>
      <c r="B1649" s="40"/>
      <c r="C1649" s="229" t="s">
        <v>2945</v>
      </c>
      <c r="D1649" s="229" t="s">
        <v>352</v>
      </c>
      <c r="E1649" s="230" t="s">
        <v>2946</v>
      </c>
      <c r="F1649" s="231" t="s">
        <v>2947</v>
      </c>
      <c r="G1649" s="232" t="s">
        <v>551</v>
      </c>
      <c r="H1649" s="233">
        <v>1462.8</v>
      </c>
      <c r="I1649" s="234"/>
      <c r="J1649" s="235">
        <f>ROUND(I1649*H1649,2)</f>
        <v>0</v>
      </c>
      <c r="K1649" s="231" t="s">
        <v>356</v>
      </c>
      <c r="L1649" s="45"/>
      <c r="M1649" s="236" t="s">
        <v>1</v>
      </c>
      <c r="N1649" s="237" t="s">
        <v>41</v>
      </c>
      <c r="O1649" s="92"/>
      <c r="P1649" s="238">
        <f>O1649*H1649</f>
        <v>0</v>
      </c>
      <c r="Q1649" s="238">
        <v>0</v>
      </c>
      <c r="R1649" s="238">
        <f>Q1649*H1649</f>
        <v>0</v>
      </c>
      <c r="S1649" s="238">
        <v>0</v>
      </c>
      <c r="T1649" s="239">
        <f>S1649*H1649</f>
        <v>0</v>
      </c>
      <c r="U1649" s="39"/>
      <c r="V1649" s="39"/>
      <c r="W1649" s="39"/>
      <c r="X1649" s="39"/>
      <c r="Y1649" s="39"/>
      <c r="Z1649" s="39"/>
      <c r="AA1649" s="39"/>
      <c r="AB1649" s="39"/>
      <c r="AC1649" s="39"/>
      <c r="AD1649" s="39"/>
      <c r="AE1649" s="39"/>
      <c r="AR1649" s="240" t="s">
        <v>530</v>
      </c>
      <c r="AT1649" s="240" t="s">
        <v>352</v>
      </c>
      <c r="AU1649" s="240" t="s">
        <v>86</v>
      </c>
      <c r="AY1649" s="18" t="s">
        <v>350</v>
      </c>
      <c r="BE1649" s="241">
        <f>IF(N1649="základní",J1649,0)</f>
        <v>0</v>
      </c>
      <c r="BF1649" s="241">
        <f>IF(N1649="snížená",J1649,0)</f>
        <v>0</v>
      </c>
      <c r="BG1649" s="241">
        <f>IF(N1649="zákl. přenesená",J1649,0)</f>
        <v>0</v>
      </c>
      <c r="BH1649" s="241">
        <f>IF(N1649="sníž. přenesená",J1649,0)</f>
        <v>0</v>
      </c>
      <c r="BI1649" s="241">
        <f>IF(N1649="nulová",J1649,0)</f>
        <v>0</v>
      </c>
      <c r="BJ1649" s="18" t="s">
        <v>84</v>
      </c>
      <c r="BK1649" s="241">
        <f>ROUND(I1649*H1649,2)</f>
        <v>0</v>
      </c>
      <c r="BL1649" s="18" t="s">
        <v>530</v>
      </c>
      <c r="BM1649" s="240" t="s">
        <v>2948</v>
      </c>
    </row>
    <row r="1650" s="2" customFormat="1">
      <c r="A1650" s="39"/>
      <c r="B1650" s="40"/>
      <c r="C1650" s="41"/>
      <c r="D1650" s="242" t="s">
        <v>359</v>
      </c>
      <c r="E1650" s="41"/>
      <c r="F1650" s="243" t="s">
        <v>2949</v>
      </c>
      <c r="G1650" s="41"/>
      <c r="H1650" s="41"/>
      <c r="I1650" s="244"/>
      <c r="J1650" s="41"/>
      <c r="K1650" s="41"/>
      <c r="L1650" s="45"/>
      <c r="M1650" s="245"/>
      <c r="N1650" s="246"/>
      <c r="O1650" s="92"/>
      <c r="P1650" s="92"/>
      <c r="Q1650" s="92"/>
      <c r="R1650" s="92"/>
      <c r="S1650" s="92"/>
      <c r="T1650" s="93"/>
      <c r="U1650" s="39"/>
      <c r="V1650" s="39"/>
      <c r="W1650" s="39"/>
      <c r="X1650" s="39"/>
      <c r="Y1650" s="39"/>
      <c r="Z1650" s="39"/>
      <c r="AA1650" s="39"/>
      <c r="AB1650" s="39"/>
      <c r="AC1650" s="39"/>
      <c r="AD1650" s="39"/>
      <c r="AE1650" s="39"/>
      <c r="AT1650" s="18" t="s">
        <v>359</v>
      </c>
      <c r="AU1650" s="18" t="s">
        <v>86</v>
      </c>
    </row>
    <row r="1651" s="15" customFormat="1">
      <c r="A1651" s="15"/>
      <c r="B1651" s="269"/>
      <c r="C1651" s="270"/>
      <c r="D1651" s="242" t="s">
        <v>361</v>
      </c>
      <c r="E1651" s="271" t="s">
        <v>1</v>
      </c>
      <c r="F1651" s="272" t="s">
        <v>1536</v>
      </c>
      <c r="G1651" s="270"/>
      <c r="H1651" s="271" t="s">
        <v>1</v>
      </c>
      <c r="I1651" s="273"/>
      <c r="J1651" s="270"/>
      <c r="K1651" s="270"/>
      <c r="L1651" s="274"/>
      <c r="M1651" s="275"/>
      <c r="N1651" s="276"/>
      <c r="O1651" s="276"/>
      <c r="P1651" s="276"/>
      <c r="Q1651" s="276"/>
      <c r="R1651" s="276"/>
      <c r="S1651" s="276"/>
      <c r="T1651" s="277"/>
      <c r="U1651" s="15"/>
      <c r="V1651" s="15"/>
      <c r="W1651" s="15"/>
      <c r="X1651" s="15"/>
      <c r="Y1651" s="15"/>
      <c r="Z1651" s="15"/>
      <c r="AA1651" s="15"/>
      <c r="AB1651" s="15"/>
      <c r="AC1651" s="15"/>
      <c r="AD1651" s="15"/>
      <c r="AE1651" s="15"/>
      <c r="AT1651" s="278" t="s">
        <v>361</v>
      </c>
      <c r="AU1651" s="278" t="s">
        <v>86</v>
      </c>
      <c r="AV1651" s="15" t="s">
        <v>84</v>
      </c>
      <c r="AW1651" s="15" t="s">
        <v>32</v>
      </c>
      <c r="AX1651" s="15" t="s">
        <v>76</v>
      </c>
      <c r="AY1651" s="278" t="s">
        <v>350</v>
      </c>
    </row>
    <row r="1652" s="13" customFormat="1">
      <c r="A1652" s="13"/>
      <c r="B1652" s="247"/>
      <c r="C1652" s="248"/>
      <c r="D1652" s="242" t="s">
        <v>361</v>
      </c>
      <c r="E1652" s="249" t="s">
        <v>1</v>
      </c>
      <c r="F1652" s="250" t="s">
        <v>2950</v>
      </c>
      <c r="G1652" s="248"/>
      <c r="H1652" s="251">
        <v>1136.0999999999999</v>
      </c>
      <c r="I1652" s="252"/>
      <c r="J1652" s="248"/>
      <c r="K1652" s="248"/>
      <c r="L1652" s="253"/>
      <c r="M1652" s="254"/>
      <c r="N1652" s="255"/>
      <c r="O1652" s="255"/>
      <c r="P1652" s="255"/>
      <c r="Q1652" s="255"/>
      <c r="R1652" s="255"/>
      <c r="S1652" s="255"/>
      <c r="T1652" s="256"/>
      <c r="U1652" s="13"/>
      <c r="V1652" s="13"/>
      <c r="W1652" s="13"/>
      <c r="X1652" s="13"/>
      <c r="Y1652" s="13"/>
      <c r="Z1652" s="13"/>
      <c r="AA1652" s="13"/>
      <c r="AB1652" s="13"/>
      <c r="AC1652" s="13"/>
      <c r="AD1652" s="13"/>
      <c r="AE1652" s="13"/>
      <c r="AT1652" s="257" t="s">
        <v>361</v>
      </c>
      <c r="AU1652" s="257" t="s">
        <v>86</v>
      </c>
      <c r="AV1652" s="13" t="s">
        <v>86</v>
      </c>
      <c r="AW1652" s="13" t="s">
        <v>32</v>
      </c>
      <c r="AX1652" s="13" t="s">
        <v>76</v>
      </c>
      <c r="AY1652" s="257" t="s">
        <v>350</v>
      </c>
    </row>
    <row r="1653" s="15" customFormat="1">
      <c r="A1653" s="15"/>
      <c r="B1653" s="269"/>
      <c r="C1653" s="270"/>
      <c r="D1653" s="242" t="s">
        <v>361</v>
      </c>
      <c r="E1653" s="271" t="s">
        <v>1</v>
      </c>
      <c r="F1653" s="272" t="s">
        <v>1524</v>
      </c>
      <c r="G1653" s="270"/>
      <c r="H1653" s="271" t="s">
        <v>1</v>
      </c>
      <c r="I1653" s="273"/>
      <c r="J1653" s="270"/>
      <c r="K1653" s="270"/>
      <c r="L1653" s="274"/>
      <c r="M1653" s="275"/>
      <c r="N1653" s="276"/>
      <c r="O1653" s="276"/>
      <c r="P1653" s="276"/>
      <c r="Q1653" s="276"/>
      <c r="R1653" s="276"/>
      <c r="S1653" s="276"/>
      <c r="T1653" s="277"/>
      <c r="U1653" s="15"/>
      <c r="V1653" s="15"/>
      <c r="W1653" s="15"/>
      <c r="X1653" s="15"/>
      <c r="Y1653" s="15"/>
      <c r="Z1653" s="15"/>
      <c r="AA1653" s="15"/>
      <c r="AB1653" s="15"/>
      <c r="AC1653" s="15"/>
      <c r="AD1653" s="15"/>
      <c r="AE1653" s="15"/>
      <c r="AT1653" s="278" t="s">
        <v>361</v>
      </c>
      <c r="AU1653" s="278" t="s">
        <v>86</v>
      </c>
      <c r="AV1653" s="15" t="s">
        <v>84</v>
      </c>
      <c r="AW1653" s="15" t="s">
        <v>32</v>
      </c>
      <c r="AX1653" s="15" t="s">
        <v>76</v>
      </c>
      <c r="AY1653" s="278" t="s">
        <v>350</v>
      </c>
    </row>
    <row r="1654" s="13" customFormat="1">
      <c r="A1654" s="13"/>
      <c r="B1654" s="247"/>
      <c r="C1654" s="248"/>
      <c r="D1654" s="242" t="s">
        <v>361</v>
      </c>
      <c r="E1654" s="249" t="s">
        <v>1</v>
      </c>
      <c r="F1654" s="250" t="s">
        <v>2951</v>
      </c>
      <c r="G1654" s="248"/>
      <c r="H1654" s="251">
        <v>309.19999999999999</v>
      </c>
      <c r="I1654" s="252"/>
      <c r="J1654" s="248"/>
      <c r="K1654" s="248"/>
      <c r="L1654" s="253"/>
      <c r="M1654" s="254"/>
      <c r="N1654" s="255"/>
      <c r="O1654" s="255"/>
      <c r="P1654" s="255"/>
      <c r="Q1654" s="255"/>
      <c r="R1654" s="255"/>
      <c r="S1654" s="255"/>
      <c r="T1654" s="256"/>
      <c r="U1654" s="13"/>
      <c r="V1654" s="13"/>
      <c r="W1654" s="13"/>
      <c r="X1654" s="13"/>
      <c r="Y1654" s="13"/>
      <c r="Z1654" s="13"/>
      <c r="AA1654" s="13"/>
      <c r="AB1654" s="13"/>
      <c r="AC1654" s="13"/>
      <c r="AD1654" s="13"/>
      <c r="AE1654" s="13"/>
      <c r="AT1654" s="257" t="s">
        <v>361</v>
      </c>
      <c r="AU1654" s="257" t="s">
        <v>86</v>
      </c>
      <c r="AV1654" s="13" t="s">
        <v>86</v>
      </c>
      <c r="AW1654" s="13" t="s">
        <v>32</v>
      </c>
      <c r="AX1654" s="13" t="s">
        <v>76</v>
      </c>
      <c r="AY1654" s="257" t="s">
        <v>350</v>
      </c>
    </row>
    <row r="1655" s="13" customFormat="1">
      <c r="A1655" s="13"/>
      <c r="B1655" s="247"/>
      <c r="C1655" s="248"/>
      <c r="D1655" s="242" t="s">
        <v>361</v>
      </c>
      <c r="E1655" s="249" t="s">
        <v>1</v>
      </c>
      <c r="F1655" s="250" t="s">
        <v>2952</v>
      </c>
      <c r="G1655" s="248"/>
      <c r="H1655" s="251">
        <v>17.5</v>
      </c>
      <c r="I1655" s="252"/>
      <c r="J1655" s="248"/>
      <c r="K1655" s="248"/>
      <c r="L1655" s="253"/>
      <c r="M1655" s="254"/>
      <c r="N1655" s="255"/>
      <c r="O1655" s="255"/>
      <c r="P1655" s="255"/>
      <c r="Q1655" s="255"/>
      <c r="R1655" s="255"/>
      <c r="S1655" s="255"/>
      <c r="T1655" s="256"/>
      <c r="U1655" s="13"/>
      <c r="V1655" s="13"/>
      <c r="W1655" s="13"/>
      <c r="X1655" s="13"/>
      <c r="Y1655" s="13"/>
      <c r="Z1655" s="13"/>
      <c r="AA1655" s="13"/>
      <c r="AB1655" s="13"/>
      <c r="AC1655" s="13"/>
      <c r="AD1655" s="13"/>
      <c r="AE1655" s="13"/>
      <c r="AT1655" s="257" t="s">
        <v>361</v>
      </c>
      <c r="AU1655" s="257" t="s">
        <v>86</v>
      </c>
      <c r="AV1655" s="13" t="s">
        <v>86</v>
      </c>
      <c r="AW1655" s="13" t="s">
        <v>32</v>
      </c>
      <c r="AX1655" s="13" t="s">
        <v>76</v>
      </c>
      <c r="AY1655" s="257" t="s">
        <v>350</v>
      </c>
    </row>
    <row r="1656" s="14" customFormat="1">
      <c r="A1656" s="14"/>
      <c r="B1656" s="258"/>
      <c r="C1656" s="259"/>
      <c r="D1656" s="242" t="s">
        <v>361</v>
      </c>
      <c r="E1656" s="260" t="s">
        <v>1</v>
      </c>
      <c r="F1656" s="261" t="s">
        <v>364</v>
      </c>
      <c r="G1656" s="259"/>
      <c r="H1656" s="262">
        <v>1462.8</v>
      </c>
      <c r="I1656" s="263"/>
      <c r="J1656" s="259"/>
      <c r="K1656" s="259"/>
      <c r="L1656" s="264"/>
      <c r="M1656" s="265"/>
      <c r="N1656" s="266"/>
      <c r="O1656" s="266"/>
      <c r="P1656" s="266"/>
      <c r="Q1656" s="266"/>
      <c r="R1656" s="266"/>
      <c r="S1656" s="266"/>
      <c r="T1656" s="267"/>
      <c r="U1656" s="14"/>
      <c r="V1656" s="14"/>
      <c r="W1656" s="14"/>
      <c r="X1656" s="14"/>
      <c r="Y1656" s="14"/>
      <c r="Z1656" s="14"/>
      <c r="AA1656" s="14"/>
      <c r="AB1656" s="14"/>
      <c r="AC1656" s="14"/>
      <c r="AD1656" s="14"/>
      <c r="AE1656" s="14"/>
      <c r="AT1656" s="268" t="s">
        <v>361</v>
      </c>
      <c r="AU1656" s="268" t="s">
        <v>86</v>
      </c>
      <c r="AV1656" s="14" t="s">
        <v>357</v>
      </c>
      <c r="AW1656" s="14" t="s">
        <v>32</v>
      </c>
      <c r="AX1656" s="14" t="s">
        <v>84</v>
      </c>
      <c r="AY1656" s="268" t="s">
        <v>350</v>
      </c>
    </row>
    <row r="1657" s="2" customFormat="1" ht="21.75" customHeight="1">
      <c r="A1657" s="39"/>
      <c r="B1657" s="40"/>
      <c r="C1657" s="295" t="s">
        <v>2953</v>
      </c>
      <c r="D1657" s="295" t="s">
        <v>1347</v>
      </c>
      <c r="E1657" s="296" t="s">
        <v>2954</v>
      </c>
      <c r="F1657" s="297" t="s">
        <v>2955</v>
      </c>
      <c r="G1657" s="298" t="s">
        <v>374</v>
      </c>
      <c r="H1657" s="299">
        <v>9.3699999999999992</v>
      </c>
      <c r="I1657" s="300"/>
      <c r="J1657" s="301">
        <f>ROUND(I1657*H1657,2)</f>
        <v>0</v>
      </c>
      <c r="K1657" s="297" t="s">
        <v>356</v>
      </c>
      <c r="L1657" s="302"/>
      <c r="M1657" s="303" t="s">
        <v>1</v>
      </c>
      <c r="N1657" s="304" t="s">
        <v>41</v>
      </c>
      <c r="O1657" s="92"/>
      <c r="P1657" s="238">
        <f>O1657*H1657</f>
        <v>0</v>
      </c>
      <c r="Q1657" s="238">
        <v>0.55000000000000004</v>
      </c>
      <c r="R1657" s="238">
        <f>Q1657*H1657</f>
        <v>5.1535000000000002</v>
      </c>
      <c r="S1657" s="238">
        <v>0</v>
      </c>
      <c r="T1657" s="239">
        <f>S1657*H1657</f>
        <v>0</v>
      </c>
      <c r="U1657" s="39"/>
      <c r="V1657" s="39"/>
      <c r="W1657" s="39"/>
      <c r="X1657" s="39"/>
      <c r="Y1657" s="39"/>
      <c r="Z1657" s="39"/>
      <c r="AA1657" s="39"/>
      <c r="AB1657" s="39"/>
      <c r="AC1657" s="39"/>
      <c r="AD1657" s="39"/>
      <c r="AE1657" s="39"/>
      <c r="AR1657" s="240" t="s">
        <v>695</v>
      </c>
      <c r="AT1657" s="240" t="s">
        <v>1347</v>
      </c>
      <c r="AU1657" s="240" t="s">
        <v>86</v>
      </c>
      <c r="AY1657" s="18" t="s">
        <v>350</v>
      </c>
      <c r="BE1657" s="241">
        <f>IF(N1657="základní",J1657,0)</f>
        <v>0</v>
      </c>
      <c r="BF1657" s="241">
        <f>IF(N1657="snížená",J1657,0)</f>
        <v>0</v>
      </c>
      <c r="BG1657" s="241">
        <f>IF(N1657="zákl. přenesená",J1657,0)</f>
        <v>0</v>
      </c>
      <c r="BH1657" s="241">
        <f>IF(N1657="sníž. přenesená",J1657,0)</f>
        <v>0</v>
      </c>
      <c r="BI1657" s="241">
        <f>IF(N1657="nulová",J1657,0)</f>
        <v>0</v>
      </c>
      <c r="BJ1657" s="18" t="s">
        <v>84</v>
      </c>
      <c r="BK1657" s="241">
        <f>ROUND(I1657*H1657,2)</f>
        <v>0</v>
      </c>
      <c r="BL1657" s="18" t="s">
        <v>530</v>
      </c>
      <c r="BM1657" s="240" t="s">
        <v>2956</v>
      </c>
    </row>
    <row r="1658" s="2" customFormat="1">
      <c r="A1658" s="39"/>
      <c r="B1658" s="40"/>
      <c r="C1658" s="41"/>
      <c r="D1658" s="242" t="s">
        <v>359</v>
      </c>
      <c r="E1658" s="41"/>
      <c r="F1658" s="243" t="s">
        <v>2955</v>
      </c>
      <c r="G1658" s="41"/>
      <c r="H1658" s="41"/>
      <c r="I1658" s="244"/>
      <c r="J1658" s="41"/>
      <c r="K1658" s="41"/>
      <c r="L1658" s="45"/>
      <c r="M1658" s="245"/>
      <c r="N1658" s="246"/>
      <c r="O1658" s="92"/>
      <c r="P1658" s="92"/>
      <c r="Q1658" s="92"/>
      <c r="R1658" s="92"/>
      <c r="S1658" s="92"/>
      <c r="T1658" s="93"/>
      <c r="U1658" s="39"/>
      <c r="V1658" s="39"/>
      <c r="W1658" s="39"/>
      <c r="X1658" s="39"/>
      <c r="Y1658" s="39"/>
      <c r="Z1658" s="39"/>
      <c r="AA1658" s="39"/>
      <c r="AB1658" s="39"/>
      <c r="AC1658" s="39"/>
      <c r="AD1658" s="39"/>
      <c r="AE1658" s="39"/>
      <c r="AT1658" s="18" t="s">
        <v>359</v>
      </c>
      <c r="AU1658" s="18" t="s">
        <v>86</v>
      </c>
    </row>
    <row r="1659" s="15" customFormat="1">
      <c r="A1659" s="15"/>
      <c r="B1659" s="269"/>
      <c r="C1659" s="270"/>
      <c r="D1659" s="242" t="s">
        <v>361</v>
      </c>
      <c r="E1659" s="271" t="s">
        <v>1</v>
      </c>
      <c r="F1659" s="272" t="s">
        <v>1536</v>
      </c>
      <c r="G1659" s="270"/>
      <c r="H1659" s="271" t="s">
        <v>1</v>
      </c>
      <c r="I1659" s="273"/>
      <c r="J1659" s="270"/>
      <c r="K1659" s="270"/>
      <c r="L1659" s="274"/>
      <c r="M1659" s="275"/>
      <c r="N1659" s="276"/>
      <c r="O1659" s="276"/>
      <c r="P1659" s="276"/>
      <c r="Q1659" s="276"/>
      <c r="R1659" s="276"/>
      <c r="S1659" s="276"/>
      <c r="T1659" s="277"/>
      <c r="U1659" s="15"/>
      <c r="V1659" s="15"/>
      <c r="W1659" s="15"/>
      <c r="X1659" s="15"/>
      <c r="Y1659" s="15"/>
      <c r="Z1659" s="15"/>
      <c r="AA1659" s="15"/>
      <c r="AB1659" s="15"/>
      <c r="AC1659" s="15"/>
      <c r="AD1659" s="15"/>
      <c r="AE1659" s="15"/>
      <c r="AT1659" s="278" t="s">
        <v>361</v>
      </c>
      <c r="AU1659" s="278" t="s">
        <v>86</v>
      </c>
      <c r="AV1659" s="15" t="s">
        <v>84</v>
      </c>
      <c r="AW1659" s="15" t="s">
        <v>32</v>
      </c>
      <c r="AX1659" s="15" t="s">
        <v>76</v>
      </c>
      <c r="AY1659" s="278" t="s">
        <v>350</v>
      </c>
    </row>
    <row r="1660" s="13" customFormat="1">
      <c r="A1660" s="13"/>
      <c r="B1660" s="247"/>
      <c r="C1660" s="248"/>
      <c r="D1660" s="242" t="s">
        <v>361</v>
      </c>
      <c r="E1660" s="249" t="s">
        <v>1</v>
      </c>
      <c r="F1660" s="250" t="s">
        <v>2957</v>
      </c>
      <c r="G1660" s="248"/>
      <c r="H1660" s="251">
        <v>7.7140000000000004</v>
      </c>
      <c r="I1660" s="252"/>
      <c r="J1660" s="248"/>
      <c r="K1660" s="248"/>
      <c r="L1660" s="253"/>
      <c r="M1660" s="254"/>
      <c r="N1660" s="255"/>
      <c r="O1660" s="255"/>
      <c r="P1660" s="255"/>
      <c r="Q1660" s="255"/>
      <c r="R1660" s="255"/>
      <c r="S1660" s="255"/>
      <c r="T1660" s="256"/>
      <c r="U1660" s="13"/>
      <c r="V1660" s="13"/>
      <c r="W1660" s="13"/>
      <c r="X1660" s="13"/>
      <c r="Y1660" s="13"/>
      <c r="Z1660" s="13"/>
      <c r="AA1660" s="13"/>
      <c r="AB1660" s="13"/>
      <c r="AC1660" s="13"/>
      <c r="AD1660" s="13"/>
      <c r="AE1660" s="13"/>
      <c r="AT1660" s="257" t="s">
        <v>361</v>
      </c>
      <c r="AU1660" s="257" t="s">
        <v>86</v>
      </c>
      <c r="AV1660" s="13" t="s">
        <v>86</v>
      </c>
      <c r="AW1660" s="13" t="s">
        <v>32</v>
      </c>
      <c r="AX1660" s="13" t="s">
        <v>76</v>
      </c>
      <c r="AY1660" s="257" t="s">
        <v>350</v>
      </c>
    </row>
    <row r="1661" s="15" customFormat="1">
      <c r="A1661" s="15"/>
      <c r="B1661" s="269"/>
      <c r="C1661" s="270"/>
      <c r="D1661" s="242" t="s">
        <v>361</v>
      </c>
      <c r="E1661" s="271" t="s">
        <v>1</v>
      </c>
      <c r="F1661" s="272" t="s">
        <v>1524</v>
      </c>
      <c r="G1661" s="270"/>
      <c r="H1661" s="271" t="s">
        <v>1</v>
      </c>
      <c r="I1661" s="273"/>
      <c r="J1661" s="270"/>
      <c r="K1661" s="270"/>
      <c r="L1661" s="274"/>
      <c r="M1661" s="275"/>
      <c r="N1661" s="276"/>
      <c r="O1661" s="276"/>
      <c r="P1661" s="276"/>
      <c r="Q1661" s="276"/>
      <c r="R1661" s="276"/>
      <c r="S1661" s="276"/>
      <c r="T1661" s="277"/>
      <c r="U1661" s="15"/>
      <c r="V1661" s="15"/>
      <c r="W1661" s="15"/>
      <c r="X1661" s="15"/>
      <c r="Y1661" s="15"/>
      <c r="Z1661" s="15"/>
      <c r="AA1661" s="15"/>
      <c r="AB1661" s="15"/>
      <c r="AC1661" s="15"/>
      <c r="AD1661" s="15"/>
      <c r="AE1661" s="15"/>
      <c r="AT1661" s="278" t="s">
        <v>361</v>
      </c>
      <c r="AU1661" s="278" t="s">
        <v>86</v>
      </c>
      <c r="AV1661" s="15" t="s">
        <v>84</v>
      </c>
      <c r="AW1661" s="15" t="s">
        <v>32</v>
      </c>
      <c r="AX1661" s="15" t="s">
        <v>76</v>
      </c>
      <c r="AY1661" s="278" t="s">
        <v>350</v>
      </c>
    </row>
    <row r="1662" s="13" customFormat="1">
      <c r="A1662" s="13"/>
      <c r="B1662" s="247"/>
      <c r="C1662" s="248"/>
      <c r="D1662" s="242" t="s">
        <v>361</v>
      </c>
      <c r="E1662" s="249" t="s">
        <v>1</v>
      </c>
      <c r="F1662" s="250" t="s">
        <v>2958</v>
      </c>
      <c r="G1662" s="248"/>
      <c r="H1662" s="251">
        <v>1.6559999999999999</v>
      </c>
      <c r="I1662" s="252"/>
      <c r="J1662" s="248"/>
      <c r="K1662" s="248"/>
      <c r="L1662" s="253"/>
      <c r="M1662" s="254"/>
      <c r="N1662" s="255"/>
      <c r="O1662" s="255"/>
      <c r="P1662" s="255"/>
      <c r="Q1662" s="255"/>
      <c r="R1662" s="255"/>
      <c r="S1662" s="255"/>
      <c r="T1662" s="256"/>
      <c r="U1662" s="13"/>
      <c r="V1662" s="13"/>
      <c r="W1662" s="13"/>
      <c r="X1662" s="13"/>
      <c r="Y1662" s="13"/>
      <c r="Z1662" s="13"/>
      <c r="AA1662" s="13"/>
      <c r="AB1662" s="13"/>
      <c r="AC1662" s="13"/>
      <c r="AD1662" s="13"/>
      <c r="AE1662" s="13"/>
      <c r="AT1662" s="257" t="s">
        <v>361</v>
      </c>
      <c r="AU1662" s="257" t="s">
        <v>86</v>
      </c>
      <c r="AV1662" s="13" t="s">
        <v>86</v>
      </c>
      <c r="AW1662" s="13" t="s">
        <v>32</v>
      </c>
      <c r="AX1662" s="13" t="s">
        <v>76</v>
      </c>
      <c r="AY1662" s="257" t="s">
        <v>350</v>
      </c>
    </row>
    <row r="1663" s="14" customFormat="1">
      <c r="A1663" s="14"/>
      <c r="B1663" s="258"/>
      <c r="C1663" s="259"/>
      <c r="D1663" s="242" t="s">
        <v>361</v>
      </c>
      <c r="E1663" s="260" t="s">
        <v>1262</v>
      </c>
      <c r="F1663" s="261" t="s">
        <v>364</v>
      </c>
      <c r="G1663" s="259"/>
      <c r="H1663" s="262">
        <v>9.3699999999999992</v>
      </c>
      <c r="I1663" s="263"/>
      <c r="J1663" s="259"/>
      <c r="K1663" s="259"/>
      <c r="L1663" s="264"/>
      <c r="M1663" s="265"/>
      <c r="N1663" s="266"/>
      <c r="O1663" s="266"/>
      <c r="P1663" s="266"/>
      <c r="Q1663" s="266"/>
      <c r="R1663" s="266"/>
      <c r="S1663" s="266"/>
      <c r="T1663" s="267"/>
      <c r="U1663" s="14"/>
      <c r="V1663" s="14"/>
      <c r="W1663" s="14"/>
      <c r="X1663" s="14"/>
      <c r="Y1663" s="14"/>
      <c r="Z1663" s="14"/>
      <c r="AA1663" s="14"/>
      <c r="AB1663" s="14"/>
      <c r="AC1663" s="14"/>
      <c r="AD1663" s="14"/>
      <c r="AE1663" s="14"/>
      <c r="AT1663" s="268" t="s">
        <v>361</v>
      </c>
      <c r="AU1663" s="268" t="s">
        <v>86</v>
      </c>
      <c r="AV1663" s="14" t="s">
        <v>357</v>
      </c>
      <c r="AW1663" s="14" t="s">
        <v>32</v>
      </c>
      <c r="AX1663" s="14" t="s">
        <v>84</v>
      </c>
      <c r="AY1663" s="268" t="s">
        <v>350</v>
      </c>
    </row>
    <row r="1664" s="2" customFormat="1" ht="21.75" customHeight="1">
      <c r="A1664" s="39"/>
      <c r="B1664" s="40"/>
      <c r="C1664" s="295" t="s">
        <v>2959</v>
      </c>
      <c r="D1664" s="295" t="s">
        <v>1347</v>
      </c>
      <c r="E1664" s="296" t="s">
        <v>2851</v>
      </c>
      <c r="F1664" s="297" t="s">
        <v>2852</v>
      </c>
      <c r="G1664" s="298" t="s">
        <v>374</v>
      </c>
      <c r="H1664" s="299">
        <v>161.44499999999999</v>
      </c>
      <c r="I1664" s="300"/>
      <c r="J1664" s="301">
        <f>ROUND(I1664*H1664,2)</f>
        <v>0</v>
      </c>
      <c r="K1664" s="297" t="s">
        <v>356</v>
      </c>
      <c r="L1664" s="302"/>
      <c r="M1664" s="303" t="s">
        <v>1</v>
      </c>
      <c r="N1664" s="304" t="s">
        <v>41</v>
      </c>
      <c r="O1664" s="92"/>
      <c r="P1664" s="238">
        <f>O1664*H1664</f>
        <v>0</v>
      </c>
      <c r="Q1664" s="238">
        <v>0.55000000000000004</v>
      </c>
      <c r="R1664" s="238">
        <f>Q1664*H1664</f>
        <v>88.794750000000008</v>
      </c>
      <c r="S1664" s="238">
        <v>0</v>
      </c>
      <c r="T1664" s="239">
        <f>S1664*H1664</f>
        <v>0</v>
      </c>
      <c r="U1664" s="39"/>
      <c r="V1664" s="39"/>
      <c r="W1664" s="39"/>
      <c r="X1664" s="39"/>
      <c r="Y1664" s="39"/>
      <c r="Z1664" s="39"/>
      <c r="AA1664" s="39"/>
      <c r="AB1664" s="39"/>
      <c r="AC1664" s="39"/>
      <c r="AD1664" s="39"/>
      <c r="AE1664" s="39"/>
      <c r="AR1664" s="240" t="s">
        <v>695</v>
      </c>
      <c r="AT1664" s="240" t="s">
        <v>1347</v>
      </c>
      <c r="AU1664" s="240" t="s">
        <v>86</v>
      </c>
      <c r="AY1664" s="18" t="s">
        <v>350</v>
      </c>
      <c r="BE1664" s="241">
        <f>IF(N1664="základní",J1664,0)</f>
        <v>0</v>
      </c>
      <c r="BF1664" s="241">
        <f>IF(N1664="snížená",J1664,0)</f>
        <v>0</v>
      </c>
      <c r="BG1664" s="241">
        <f>IF(N1664="zákl. přenesená",J1664,0)</f>
        <v>0</v>
      </c>
      <c r="BH1664" s="241">
        <f>IF(N1664="sníž. přenesená",J1664,0)</f>
        <v>0</v>
      </c>
      <c r="BI1664" s="241">
        <f>IF(N1664="nulová",J1664,0)</f>
        <v>0</v>
      </c>
      <c r="BJ1664" s="18" t="s">
        <v>84</v>
      </c>
      <c r="BK1664" s="241">
        <f>ROUND(I1664*H1664,2)</f>
        <v>0</v>
      </c>
      <c r="BL1664" s="18" t="s">
        <v>530</v>
      </c>
      <c r="BM1664" s="240" t="s">
        <v>2960</v>
      </c>
    </row>
    <row r="1665" s="2" customFormat="1">
      <c r="A1665" s="39"/>
      <c r="B1665" s="40"/>
      <c r="C1665" s="41"/>
      <c r="D1665" s="242" t="s">
        <v>359</v>
      </c>
      <c r="E1665" s="41"/>
      <c r="F1665" s="243" t="s">
        <v>2852</v>
      </c>
      <c r="G1665" s="41"/>
      <c r="H1665" s="41"/>
      <c r="I1665" s="244"/>
      <c r="J1665" s="41"/>
      <c r="K1665" s="41"/>
      <c r="L1665" s="45"/>
      <c r="M1665" s="245"/>
      <c r="N1665" s="246"/>
      <c r="O1665" s="92"/>
      <c r="P1665" s="92"/>
      <c r="Q1665" s="92"/>
      <c r="R1665" s="92"/>
      <c r="S1665" s="92"/>
      <c r="T1665" s="93"/>
      <c r="U1665" s="39"/>
      <c r="V1665" s="39"/>
      <c r="W1665" s="39"/>
      <c r="X1665" s="39"/>
      <c r="Y1665" s="39"/>
      <c r="Z1665" s="39"/>
      <c r="AA1665" s="39"/>
      <c r="AB1665" s="39"/>
      <c r="AC1665" s="39"/>
      <c r="AD1665" s="39"/>
      <c r="AE1665" s="39"/>
      <c r="AT1665" s="18" t="s">
        <v>359</v>
      </c>
      <c r="AU1665" s="18" t="s">
        <v>86</v>
      </c>
    </row>
    <row r="1666" s="15" customFormat="1">
      <c r="A1666" s="15"/>
      <c r="B1666" s="269"/>
      <c r="C1666" s="270"/>
      <c r="D1666" s="242" t="s">
        <v>361</v>
      </c>
      <c r="E1666" s="271" t="s">
        <v>1</v>
      </c>
      <c r="F1666" s="272" t="s">
        <v>1536</v>
      </c>
      <c r="G1666" s="270"/>
      <c r="H1666" s="271" t="s">
        <v>1</v>
      </c>
      <c r="I1666" s="273"/>
      <c r="J1666" s="270"/>
      <c r="K1666" s="270"/>
      <c r="L1666" s="274"/>
      <c r="M1666" s="275"/>
      <c r="N1666" s="276"/>
      <c r="O1666" s="276"/>
      <c r="P1666" s="276"/>
      <c r="Q1666" s="276"/>
      <c r="R1666" s="276"/>
      <c r="S1666" s="276"/>
      <c r="T1666" s="277"/>
      <c r="U1666" s="15"/>
      <c r="V1666" s="15"/>
      <c r="W1666" s="15"/>
      <c r="X1666" s="15"/>
      <c r="Y1666" s="15"/>
      <c r="Z1666" s="15"/>
      <c r="AA1666" s="15"/>
      <c r="AB1666" s="15"/>
      <c r="AC1666" s="15"/>
      <c r="AD1666" s="15"/>
      <c r="AE1666" s="15"/>
      <c r="AT1666" s="278" t="s">
        <v>361</v>
      </c>
      <c r="AU1666" s="278" t="s">
        <v>86</v>
      </c>
      <c r="AV1666" s="15" t="s">
        <v>84</v>
      </c>
      <c r="AW1666" s="15" t="s">
        <v>32</v>
      </c>
      <c r="AX1666" s="15" t="s">
        <v>76</v>
      </c>
      <c r="AY1666" s="278" t="s">
        <v>350</v>
      </c>
    </row>
    <row r="1667" s="13" customFormat="1">
      <c r="A1667" s="13"/>
      <c r="B1667" s="247"/>
      <c r="C1667" s="248"/>
      <c r="D1667" s="242" t="s">
        <v>361</v>
      </c>
      <c r="E1667" s="249" t="s">
        <v>1</v>
      </c>
      <c r="F1667" s="250" t="s">
        <v>2961</v>
      </c>
      <c r="G1667" s="248"/>
      <c r="H1667" s="251">
        <v>128.16300000000001</v>
      </c>
      <c r="I1667" s="252"/>
      <c r="J1667" s="248"/>
      <c r="K1667" s="248"/>
      <c r="L1667" s="253"/>
      <c r="M1667" s="254"/>
      <c r="N1667" s="255"/>
      <c r="O1667" s="255"/>
      <c r="P1667" s="255"/>
      <c r="Q1667" s="255"/>
      <c r="R1667" s="255"/>
      <c r="S1667" s="255"/>
      <c r="T1667" s="256"/>
      <c r="U1667" s="13"/>
      <c r="V1667" s="13"/>
      <c r="W1667" s="13"/>
      <c r="X1667" s="13"/>
      <c r="Y1667" s="13"/>
      <c r="Z1667" s="13"/>
      <c r="AA1667" s="13"/>
      <c r="AB1667" s="13"/>
      <c r="AC1667" s="13"/>
      <c r="AD1667" s="13"/>
      <c r="AE1667" s="13"/>
      <c r="AT1667" s="257" t="s">
        <v>361</v>
      </c>
      <c r="AU1667" s="257" t="s">
        <v>86</v>
      </c>
      <c r="AV1667" s="13" t="s">
        <v>86</v>
      </c>
      <c r="AW1667" s="13" t="s">
        <v>32</v>
      </c>
      <c r="AX1667" s="13" t="s">
        <v>76</v>
      </c>
      <c r="AY1667" s="257" t="s">
        <v>350</v>
      </c>
    </row>
    <row r="1668" s="15" customFormat="1">
      <c r="A1668" s="15"/>
      <c r="B1668" s="269"/>
      <c r="C1668" s="270"/>
      <c r="D1668" s="242" t="s">
        <v>361</v>
      </c>
      <c r="E1668" s="271" t="s">
        <v>1</v>
      </c>
      <c r="F1668" s="272" t="s">
        <v>1524</v>
      </c>
      <c r="G1668" s="270"/>
      <c r="H1668" s="271" t="s">
        <v>1</v>
      </c>
      <c r="I1668" s="273"/>
      <c r="J1668" s="270"/>
      <c r="K1668" s="270"/>
      <c r="L1668" s="274"/>
      <c r="M1668" s="275"/>
      <c r="N1668" s="276"/>
      <c r="O1668" s="276"/>
      <c r="P1668" s="276"/>
      <c r="Q1668" s="276"/>
      <c r="R1668" s="276"/>
      <c r="S1668" s="276"/>
      <c r="T1668" s="277"/>
      <c r="U1668" s="15"/>
      <c r="V1668" s="15"/>
      <c r="W1668" s="15"/>
      <c r="X1668" s="15"/>
      <c r="Y1668" s="15"/>
      <c r="Z1668" s="15"/>
      <c r="AA1668" s="15"/>
      <c r="AB1668" s="15"/>
      <c r="AC1668" s="15"/>
      <c r="AD1668" s="15"/>
      <c r="AE1668" s="15"/>
      <c r="AT1668" s="278" t="s">
        <v>361</v>
      </c>
      <c r="AU1668" s="278" t="s">
        <v>86</v>
      </c>
      <c r="AV1668" s="15" t="s">
        <v>84</v>
      </c>
      <c r="AW1668" s="15" t="s">
        <v>32</v>
      </c>
      <c r="AX1668" s="15" t="s">
        <v>76</v>
      </c>
      <c r="AY1668" s="278" t="s">
        <v>350</v>
      </c>
    </row>
    <row r="1669" s="13" customFormat="1">
      <c r="A1669" s="13"/>
      <c r="B1669" s="247"/>
      <c r="C1669" s="248"/>
      <c r="D1669" s="242" t="s">
        <v>361</v>
      </c>
      <c r="E1669" s="249" t="s">
        <v>1</v>
      </c>
      <c r="F1669" s="250" t="s">
        <v>2962</v>
      </c>
      <c r="G1669" s="248"/>
      <c r="H1669" s="251">
        <v>33.281999999999996</v>
      </c>
      <c r="I1669" s="252"/>
      <c r="J1669" s="248"/>
      <c r="K1669" s="248"/>
      <c r="L1669" s="253"/>
      <c r="M1669" s="254"/>
      <c r="N1669" s="255"/>
      <c r="O1669" s="255"/>
      <c r="P1669" s="255"/>
      <c r="Q1669" s="255"/>
      <c r="R1669" s="255"/>
      <c r="S1669" s="255"/>
      <c r="T1669" s="256"/>
      <c r="U1669" s="13"/>
      <c r="V1669" s="13"/>
      <c r="W1669" s="13"/>
      <c r="X1669" s="13"/>
      <c r="Y1669" s="13"/>
      <c r="Z1669" s="13"/>
      <c r="AA1669" s="13"/>
      <c r="AB1669" s="13"/>
      <c r="AC1669" s="13"/>
      <c r="AD1669" s="13"/>
      <c r="AE1669" s="13"/>
      <c r="AT1669" s="257" t="s">
        <v>361</v>
      </c>
      <c r="AU1669" s="257" t="s">
        <v>86</v>
      </c>
      <c r="AV1669" s="13" t="s">
        <v>86</v>
      </c>
      <c r="AW1669" s="13" t="s">
        <v>32</v>
      </c>
      <c r="AX1669" s="13" t="s">
        <v>76</v>
      </c>
      <c r="AY1669" s="257" t="s">
        <v>350</v>
      </c>
    </row>
    <row r="1670" s="14" customFormat="1">
      <c r="A1670" s="14"/>
      <c r="B1670" s="258"/>
      <c r="C1670" s="259"/>
      <c r="D1670" s="242" t="s">
        <v>361</v>
      </c>
      <c r="E1670" s="260" t="s">
        <v>1264</v>
      </c>
      <c r="F1670" s="261" t="s">
        <v>364</v>
      </c>
      <c r="G1670" s="259"/>
      <c r="H1670" s="262">
        <v>161.44499999999999</v>
      </c>
      <c r="I1670" s="263"/>
      <c r="J1670" s="259"/>
      <c r="K1670" s="259"/>
      <c r="L1670" s="264"/>
      <c r="M1670" s="265"/>
      <c r="N1670" s="266"/>
      <c r="O1670" s="266"/>
      <c r="P1670" s="266"/>
      <c r="Q1670" s="266"/>
      <c r="R1670" s="266"/>
      <c r="S1670" s="266"/>
      <c r="T1670" s="267"/>
      <c r="U1670" s="14"/>
      <c r="V1670" s="14"/>
      <c r="W1670" s="14"/>
      <c r="X1670" s="14"/>
      <c r="Y1670" s="14"/>
      <c r="Z1670" s="14"/>
      <c r="AA1670" s="14"/>
      <c r="AB1670" s="14"/>
      <c r="AC1670" s="14"/>
      <c r="AD1670" s="14"/>
      <c r="AE1670" s="14"/>
      <c r="AT1670" s="268" t="s">
        <v>361</v>
      </c>
      <c r="AU1670" s="268" t="s">
        <v>86</v>
      </c>
      <c r="AV1670" s="14" t="s">
        <v>357</v>
      </c>
      <c r="AW1670" s="14" t="s">
        <v>32</v>
      </c>
      <c r="AX1670" s="14" t="s">
        <v>84</v>
      </c>
      <c r="AY1670" s="268" t="s">
        <v>350</v>
      </c>
    </row>
    <row r="1671" s="2" customFormat="1" ht="24.15" customHeight="1">
      <c r="A1671" s="39"/>
      <c r="B1671" s="40"/>
      <c r="C1671" s="229" t="s">
        <v>2963</v>
      </c>
      <c r="D1671" s="229" t="s">
        <v>352</v>
      </c>
      <c r="E1671" s="230" t="s">
        <v>2964</v>
      </c>
      <c r="F1671" s="231" t="s">
        <v>2965</v>
      </c>
      <c r="G1671" s="232" t="s">
        <v>355</v>
      </c>
      <c r="H1671" s="233">
        <v>1308.1600000000001</v>
      </c>
      <c r="I1671" s="234"/>
      <c r="J1671" s="235">
        <f>ROUND(I1671*H1671,2)</f>
        <v>0</v>
      </c>
      <c r="K1671" s="231" t="s">
        <v>356</v>
      </c>
      <c r="L1671" s="45"/>
      <c r="M1671" s="236" t="s">
        <v>1</v>
      </c>
      <c r="N1671" s="237" t="s">
        <v>41</v>
      </c>
      <c r="O1671" s="92"/>
      <c r="P1671" s="238">
        <f>O1671*H1671</f>
        <v>0</v>
      </c>
      <c r="Q1671" s="238">
        <v>0</v>
      </c>
      <c r="R1671" s="238">
        <f>Q1671*H1671</f>
        <v>0</v>
      </c>
      <c r="S1671" s="238">
        <v>0</v>
      </c>
      <c r="T1671" s="239">
        <f>S1671*H1671</f>
        <v>0</v>
      </c>
      <c r="U1671" s="39"/>
      <c r="V1671" s="39"/>
      <c r="W1671" s="39"/>
      <c r="X1671" s="39"/>
      <c r="Y1671" s="39"/>
      <c r="Z1671" s="39"/>
      <c r="AA1671" s="39"/>
      <c r="AB1671" s="39"/>
      <c r="AC1671" s="39"/>
      <c r="AD1671" s="39"/>
      <c r="AE1671" s="39"/>
      <c r="AR1671" s="240" t="s">
        <v>530</v>
      </c>
      <c r="AT1671" s="240" t="s">
        <v>352</v>
      </c>
      <c r="AU1671" s="240" t="s">
        <v>86</v>
      </c>
      <c r="AY1671" s="18" t="s">
        <v>350</v>
      </c>
      <c r="BE1671" s="241">
        <f>IF(N1671="základní",J1671,0)</f>
        <v>0</v>
      </c>
      <c r="BF1671" s="241">
        <f>IF(N1671="snížená",J1671,0)</f>
        <v>0</v>
      </c>
      <c r="BG1671" s="241">
        <f>IF(N1671="zákl. přenesená",J1671,0)</f>
        <v>0</v>
      </c>
      <c r="BH1671" s="241">
        <f>IF(N1671="sníž. přenesená",J1671,0)</f>
        <v>0</v>
      </c>
      <c r="BI1671" s="241">
        <f>IF(N1671="nulová",J1671,0)</f>
        <v>0</v>
      </c>
      <c r="BJ1671" s="18" t="s">
        <v>84</v>
      </c>
      <c r="BK1671" s="241">
        <f>ROUND(I1671*H1671,2)</f>
        <v>0</v>
      </c>
      <c r="BL1671" s="18" t="s">
        <v>530</v>
      </c>
      <c r="BM1671" s="240" t="s">
        <v>2966</v>
      </c>
    </row>
    <row r="1672" s="2" customFormat="1">
      <c r="A1672" s="39"/>
      <c r="B1672" s="40"/>
      <c r="C1672" s="41"/>
      <c r="D1672" s="242" t="s">
        <v>359</v>
      </c>
      <c r="E1672" s="41"/>
      <c r="F1672" s="243" t="s">
        <v>2967</v>
      </c>
      <c r="G1672" s="41"/>
      <c r="H1672" s="41"/>
      <c r="I1672" s="244"/>
      <c r="J1672" s="41"/>
      <c r="K1672" s="41"/>
      <c r="L1672" s="45"/>
      <c r="M1672" s="245"/>
      <c r="N1672" s="246"/>
      <c r="O1672" s="92"/>
      <c r="P1672" s="92"/>
      <c r="Q1672" s="92"/>
      <c r="R1672" s="92"/>
      <c r="S1672" s="92"/>
      <c r="T1672" s="93"/>
      <c r="U1672" s="39"/>
      <c r="V1672" s="39"/>
      <c r="W1672" s="39"/>
      <c r="X1672" s="39"/>
      <c r="Y1672" s="39"/>
      <c r="Z1672" s="39"/>
      <c r="AA1672" s="39"/>
      <c r="AB1672" s="39"/>
      <c r="AC1672" s="39"/>
      <c r="AD1672" s="39"/>
      <c r="AE1672" s="39"/>
      <c r="AT1672" s="18" t="s">
        <v>359</v>
      </c>
      <c r="AU1672" s="18" t="s">
        <v>86</v>
      </c>
    </row>
    <row r="1673" s="13" customFormat="1">
      <c r="A1673" s="13"/>
      <c r="B1673" s="247"/>
      <c r="C1673" s="248"/>
      <c r="D1673" s="242" t="s">
        <v>361</v>
      </c>
      <c r="E1673" s="249" t="s">
        <v>1175</v>
      </c>
      <c r="F1673" s="250" t="s">
        <v>2968</v>
      </c>
      <c r="G1673" s="248"/>
      <c r="H1673" s="251">
        <v>144.86000000000001</v>
      </c>
      <c r="I1673" s="252"/>
      <c r="J1673" s="248"/>
      <c r="K1673" s="248"/>
      <c r="L1673" s="253"/>
      <c r="M1673" s="254"/>
      <c r="N1673" s="255"/>
      <c r="O1673" s="255"/>
      <c r="P1673" s="255"/>
      <c r="Q1673" s="255"/>
      <c r="R1673" s="255"/>
      <c r="S1673" s="255"/>
      <c r="T1673" s="256"/>
      <c r="U1673" s="13"/>
      <c r="V1673" s="13"/>
      <c r="W1673" s="13"/>
      <c r="X1673" s="13"/>
      <c r="Y1673" s="13"/>
      <c r="Z1673" s="13"/>
      <c r="AA1673" s="13"/>
      <c r="AB1673" s="13"/>
      <c r="AC1673" s="13"/>
      <c r="AD1673" s="13"/>
      <c r="AE1673" s="13"/>
      <c r="AT1673" s="257" t="s">
        <v>361</v>
      </c>
      <c r="AU1673" s="257" t="s">
        <v>86</v>
      </c>
      <c r="AV1673" s="13" t="s">
        <v>86</v>
      </c>
      <c r="AW1673" s="13" t="s">
        <v>32</v>
      </c>
      <c r="AX1673" s="13" t="s">
        <v>76</v>
      </c>
      <c r="AY1673" s="257" t="s">
        <v>350</v>
      </c>
    </row>
    <row r="1674" s="13" customFormat="1">
      <c r="A1674" s="13"/>
      <c r="B1674" s="247"/>
      <c r="C1674" s="248"/>
      <c r="D1674" s="242" t="s">
        <v>361</v>
      </c>
      <c r="E1674" s="249" t="s">
        <v>1</v>
      </c>
      <c r="F1674" s="250" t="s">
        <v>2541</v>
      </c>
      <c r="G1674" s="248"/>
      <c r="H1674" s="251">
        <v>879.61300000000006</v>
      </c>
      <c r="I1674" s="252"/>
      <c r="J1674" s="248"/>
      <c r="K1674" s="248"/>
      <c r="L1674" s="253"/>
      <c r="M1674" s="254"/>
      <c r="N1674" s="255"/>
      <c r="O1674" s="255"/>
      <c r="P1674" s="255"/>
      <c r="Q1674" s="255"/>
      <c r="R1674" s="255"/>
      <c r="S1674" s="255"/>
      <c r="T1674" s="256"/>
      <c r="U1674" s="13"/>
      <c r="V1674" s="13"/>
      <c r="W1674" s="13"/>
      <c r="X1674" s="13"/>
      <c r="Y1674" s="13"/>
      <c r="Z1674" s="13"/>
      <c r="AA1674" s="13"/>
      <c r="AB1674" s="13"/>
      <c r="AC1674" s="13"/>
      <c r="AD1674" s="13"/>
      <c r="AE1674" s="13"/>
      <c r="AT1674" s="257" t="s">
        <v>361</v>
      </c>
      <c r="AU1674" s="257" t="s">
        <v>86</v>
      </c>
      <c r="AV1674" s="13" t="s">
        <v>86</v>
      </c>
      <c r="AW1674" s="13" t="s">
        <v>32</v>
      </c>
      <c r="AX1674" s="13" t="s">
        <v>76</v>
      </c>
      <c r="AY1674" s="257" t="s">
        <v>350</v>
      </c>
    </row>
    <row r="1675" s="13" customFormat="1">
      <c r="A1675" s="13"/>
      <c r="B1675" s="247"/>
      <c r="C1675" s="248"/>
      <c r="D1675" s="242" t="s">
        <v>361</v>
      </c>
      <c r="E1675" s="249" t="s">
        <v>1</v>
      </c>
      <c r="F1675" s="250" t="s">
        <v>2534</v>
      </c>
      <c r="G1675" s="248"/>
      <c r="H1675" s="251">
        <v>12.037000000000001</v>
      </c>
      <c r="I1675" s="252"/>
      <c r="J1675" s="248"/>
      <c r="K1675" s="248"/>
      <c r="L1675" s="253"/>
      <c r="M1675" s="254"/>
      <c r="N1675" s="255"/>
      <c r="O1675" s="255"/>
      <c r="P1675" s="255"/>
      <c r="Q1675" s="255"/>
      <c r="R1675" s="255"/>
      <c r="S1675" s="255"/>
      <c r="T1675" s="256"/>
      <c r="U1675" s="13"/>
      <c r="V1675" s="13"/>
      <c r="W1675" s="13"/>
      <c r="X1675" s="13"/>
      <c r="Y1675" s="13"/>
      <c r="Z1675" s="13"/>
      <c r="AA1675" s="13"/>
      <c r="AB1675" s="13"/>
      <c r="AC1675" s="13"/>
      <c r="AD1675" s="13"/>
      <c r="AE1675" s="13"/>
      <c r="AT1675" s="257" t="s">
        <v>361</v>
      </c>
      <c r="AU1675" s="257" t="s">
        <v>86</v>
      </c>
      <c r="AV1675" s="13" t="s">
        <v>86</v>
      </c>
      <c r="AW1675" s="13" t="s">
        <v>32</v>
      </c>
      <c r="AX1675" s="13" t="s">
        <v>76</v>
      </c>
      <c r="AY1675" s="257" t="s">
        <v>350</v>
      </c>
    </row>
    <row r="1676" s="13" customFormat="1">
      <c r="A1676" s="13"/>
      <c r="B1676" s="247"/>
      <c r="C1676" s="248"/>
      <c r="D1676" s="242" t="s">
        <v>361</v>
      </c>
      <c r="E1676" s="249" t="s">
        <v>1</v>
      </c>
      <c r="F1676" s="250" t="s">
        <v>2547</v>
      </c>
      <c r="G1676" s="248"/>
      <c r="H1676" s="251">
        <v>271.64999999999998</v>
      </c>
      <c r="I1676" s="252"/>
      <c r="J1676" s="248"/>
      <c r="K1676" s="248"/>
      <c r="L1676" s="253"/>
      <c r="M1676" s="254"/>
      <c r="N1676" s="255"/>
      <c r="O1676" s="255"/>
      <c r="P1676" s="255"/>
      <c r="Q1676" s="255"/>
      <c r="R1676" s="255"/>
      <c r="S1676" s="255"/>
      <c r="T1676" s="256"/>
      <c r="U1676" s="13"/>
      <c r="V1676" s="13"/>
      <c r="W1676" s="13"/>
      <c r="X1676" s="13"/>
      <c r="Y1676" s="13"/>
      <c r="Z1676" s="13"/>
      <c r="AA1676" s="13"/>
      <c r="AB1676" s="13"/>
      <c r="AC1676" s="13"/>
      <c r="AD1676" s="13"/>
      <c r="AE1676" s="13"/>
      <c r="AT1676" s="257" t="s">
        <v>361</v>
      </c>
      <c r="AU1676" s="257" t="s">
        <v>86</v>
      </c>
      <c r="AV1676" s="13" t="s">
        <v>86</v>
      </c>
      <c r="AW1676" s="13" t="s">
        <v>32</v>
      </c>
      <c r="AX1676" s="13" t="s">
        <v>76</v>
      </c>
      <c r="AY1676" s="257" t="s">
        <v>350</v>
      </c>
    </row>
    <row r="1677" s="14" customFormat="1">
      <c r="A1677" s="14"/>
      <c r="B1677" s="258"/>
      <c r="C1677" s="259"/>
      <c r="D1677" s="242" t="s">
        <v>361</v>
      </c>
      <c r="E1677" s="260" t="s">
        <v>1</v>
      </c>
      <c r="F1677" s="261" t="s">
        <v>364</v>
      </c>
      <c r="G1677" s="259"/>
      <c r="H1677" s="262">
        <v>1308.1600000000001</v>
      </c>
      <c r="I1677" s="263"/>
      <c r="J1677" s="259"/>
      <c r="K1677" s="259"/>
      <c r="L1677" s="264"/>
      <c r="M1677" s="265"/>
      <c r="N1677" s="266"/>
      <c r="O1677" s="266"/>
      <c r="P1677" s="266"/>
      <c r="Q1677" s="266"/>
      <c r="R1677" s="266"/>
      <c r="S1677" s="266"/>
      <c r="T1677" s="267"/>
      <c r="U1677" s="14"/>
      <c r="V1677" s="14"/>
      <c r="W1677" s="14"/>
      <c r="X1677" s="14"/>
      <c r="Y1677" s="14"/>
      <c r="Z1677" s="14"/>
      <c r="AA1677" s="14"/>
      <c r="AB1677" s="14"/>
      <c r="AC1677" s="14"/>
      <c r="AD1677" s="14"/>
      <c r="AE1677" s="14"/>
      <c r="AT1677" s="268" t="s">
        <v>361</v>
      </c>
      <c r="AU1677" s="268" t="s">
        <v>86</v>
      </c>
      <c r="AV1677" s="14" t="s">
        <v>357</v>
      </c>
      <c r="AW1677" s="14" t="s">
        <v>32</v>
      </c>
      <c r="AX1677" s="14" t="s">
        <v>84</v>
      </c>
      <c r="AY1677" s="268" t="s">
        <v>350</v>
      </c>
    </row>
    <row r="1678" s="2" customFormat="1" ht="21.75" customHeight="1">
      <c r="A1678" s="39"/>
      <c r="B1678" s="40"/>
      <c r="C1678" s="295" t="s">
        <v>2969</v>
      </c>
      <c r="D1678" s="295" t="s">
        <v>1347</v>
      </c>
      <c r="E1678" s="296" t="s">
        <v>2930</v>
      </c>
      <c r="F1678" s="297" t="s">
        <v>2931</v>
      </c>
      <c r="G1678" s="298" t="s">
        <v>374</v>
      </c>
      <c r="H1678" s="299">
        <v>45.784999999999997</v>
      </c>
      <c r="I1678" s="300"/>
      <c r="J1678" s="301">
        <f>ROUND(I1678*H1678,2)</f>
        <v>0</v>
      </c>
      <c r="K1678" s="297" t="s">
        <v>356</v>
      </c>
      <c r="L1678" s="302"/>
      <c r="M1678" s="303" t="s">
        <v>1</v>
      </c>
      <c r="N1678" s="304" t="s">
        <v>41</v>
      </c>
      <c r="O1678" s="92"/>
      <c r="P1678" s="238">
        <f>O1678*H1678</f>
        <v>0</v>
      </c>
      <c r="Q1678" s="238">
        <v>0.55000000000000004</v>
      </c>
      <c r="R1678" s="238">
        <f>Q1678*H1678</f>
        <v>25.181750000000001</v>
      </c>
      <c r="S1678" s="238">
        <v>0</v>
      </c>
      <c r="T1678" s="239">
        <f>S1678*H1678</f>
        <v>0</v>
      </c>
      <c r="U1678" s="39"/>
      <c r="V1678" s="39"/>
      <c r="W1678" s="39"/>
      <c r="X1678" s="39"/>
      <c r="Y1678" s="39"/>
      <c r="Z1678" s="39"/>
      <c r="AA1678" s="39"/>
      <c r="AB1678" s="39"/>
      <c r="AC1678" s="39"/>
      <c r="AD1678" s="39"/>
      <c r="AE1678" s="39"/>
      <c r="AR1678" s="240" t="s">
        <v>695</v>
      </c>
      <c r="AT1678" s="240" t="s">
        <v>1347</v>
      </c>
      <c r="AU1678" s="240" t="s">
        <v>86</v>
      </c>
      <c r="AY1678" s="18" t="s">
        <v>350</v>
      </c>
      <c r="BE1678" s="241">
        <f>IF(N1678="základní",J1678,0)</f>
        <v>0</v>
      </c>
      <c r="BF1678" s="241">
        <f>IF(N1678="snížená",J1678,0)</f>
        <v>0</v>
      </c>
      <c r="BG1678" s="241">
        <f>IF(N1678="zákl. přenesená",J1678,0)</f>
        <v>0</v>
      </c>
      <c r="BH1678" s="241">
        <f>IF(N1678="sníž. přenesená",J1678,0)</f>
        <v>0</v>
      </c>
      <c r="BI1678" s="241">
        <f>IF(N1678="nulová",J1678,0)</f>
        <v>0</v>
      </c>
      <c r="BJ1678" s="18" t="s">
        <v>84</v>
      </c>
      <c r="BK1678" s="241">
        <f>ROUND(I1678*H1678,2)</f>
        <v>0</v>
      </c>
      <c r="BL1678" s="18" t="s">
        <v>530</v>
      </c>
      <c r="BM1678" s="240" t="s">
        <v>2970</v>
      </c>
    </row>
    <row r="1679" s="2" customFormat="1">
      <c r="A1679" s="39"/>
      <c r="B1679" s="40"/>
      <c r="C1679" s="41"/>
      <c r="D1679" s="242" t="s">
        <v>359</v>
      </c>
      <c r="E1679" s="41"/>
      <c r="F1679" s="243" t="s">
        <v>2931</v>
      </c>
      <c r="G1679" s="41"/>
      <c r="H1679" s="41"/>
      <c r="I1679" s="244"/>
      <c r="J1679" s="41"/>
      <c r="K1679" s="41"/>
      <c r="L1679" s="45"/>
      <c r="M1679" s="245"/>
      <c r="N1679" s="246"/>
      <c r="O1679" s="92"/>
      <c r="P1679" s="92"/>
      <c r="Q1679" s="92"/>
      <c r="R1679" s="92"/>
      <c r="S1679" s="92"/>
      <c r="T1679" s="93"/>
      <c r="U1679" s="39"/>
      <c r="V1679" s="39"/>
      <c r="W1679" s="39"/>
      <c r="X1679" s="39"/>
      <c r="Y1679" s="39"/>
      <c r="Z1679" s="39"/>
      <c r="AA1679" s="39"/>
      <c r="AB1679" s="39"/>
      <c r="AC1679" s="39"/>
      <c r="AD1679" s="39"/>
      <c r="AE1679" s="39"/>
      <c r="AT1679" s="18" t="s">
        <v>359</v>
      </c>
      <c r="AU1679" s="18" t="s">
        <v>86</v>
      </c>
    </row>
    <row r="1680" s="13" customFormat="1">
      <c r="A1680" s="13"/>
      <c r="B1680" s="247"/>
      <c r="C1680" s="248"/>
      <c r="D1680" s="242" t="s">
        <v>361</v>
      </c>
      <c r="E1680" s="249" t="s">
        <v>1</v>
      </c>
      <c r="F1680" s="250" t="s">
        <v>2971</v>
      </c>
      <c r="G1680" s="248"/>
      <c r="H1680" s="251">
        <v>5.0700000000000003</v>
      </c>
      <c r="I1680" s="252"/>
      <c r="J1680" s="248"/>
      <c r="K1680" s="248"/>
      <c r="L1680" s="253"/>
      <c r="M1680" s="254"/>
      <c r="N1680" s="255"/>
      <c r="O1680" s="255"/>
      <c r="P1680" s="255"/>
      <c r="Q1680" s="255"/>
      <c r="R1680" s="255"/>
      <c r="S1680" s="255"/>
      <c r="T1680" s="256"/>
      <c r="U1680" s="13"/>
      <c r="V1680" s="13"/>
      <c r="W1680" s="13"/>
      <c r="X1680" s="13"/>
      <c r="Y1680" s="13"/>
      <c r="Z1680" s="13"/>
      <c r="AA1680" s="13"/>
      <c r="AB1680" s="13"/>
      <c r="AC1680" s="13"/>
      <c r="AD1680" s="13"/>
      <c r="AE1680" s="13"/>
      <c r="AT1680" s="257" t="s">
        <v>361</v>
      </c>
      <c r="AU1680" s="257" t="s">
        <v>86</v>
      </c>
      <c r="AV1680" s="13" t="s">
        <v>86</v>
      </c>
      <c r="AW1680" s="13" t="s">
        <v>32</v>
      </c>
      <c r="AX1680" s="13" t="s">
        <v>76</v>
      </c>
      <c r="AY1680" s="257" t="s">
        <v>350</v>
      </c>
    </row>
    <row r="1681" s="13" customFormat="1">
      <c r="A1681" s="13"/>
      <c r="B1681" s="247"/>
      <c r="C1681" s="248"/>
      <c r="D1681" s="242" t="s">
        <v>361</v>
      </c>
      <c r="E1681" s="249" t="s">
        <v>1</v>
      </c>
      <c r="F1681" s="250" t="s">
        <v>2933</v>
      </c>
      <c r="G1681" s="248"/>
      <c r="H1681" s="251">
        <v>30.786000000000001</v>
      </c>
      <c r="I1681" s="252"/>
      <c r="J1681" s="248"/>
      <c r="K1681" s="248"/>
      <c r="L1681" s="253"/>
      <c r="M1681" s="254"/>
      <c r="N1681" s="255"/>
      <c r="O1681" s="255"/>
      <c r="P1681" s="255"/>
      <c r="Q1681" s="255"/>
      <c r="R1681" s="255"/>
      <c r="S1681" s="255"/>
      <c r="T1681" s="256"/>
      <c r="U1681" s="13"/>
      <c r="V1681" s="13"/>
      <c r="W1681" s="13"/>
      <c r="X1681" s="13"/>
      <c r="Y1681" s="13"/>
      <c r="Z1681" s="13"/>
      <c r="AA1681" s="13"/>
      <c r="AB1681" s="13"/>
      <c r="AC1681" s="13"/>
      <c r="AD1681" s="13"/>
      <c r="AE1681" s="13"/>
      <c r="AT1681" s="257" t="s">
        <v>361</v>
      </c>
      <c r="AU1681" s="257" t="s">
        <v>86</v>
      </c>
      <c r="AV1681" s="13" t="s">
        <v>86</v>
      </c>
      <c r="AW1681" s="13" t="s">
        <v>32</v>
      </c>
      <c r="AX1681" s="13" t="s">
        <v>76</v>
      </c>
      <c r="AY1681" s="257" t="s">
        <v>350</v>
      </c>
    </row>
    <row r="1682" s="13" customFormat="1">
      <c r="A1682" s="13"/>
      <c r="B1682" s="247"/>
      <c r="C1682" s="248"/>
      <c r="D1682" s="242" t="s">
        <v>361</v>
      </c>
      <c r="E1682" s="249" t="s">
        <v>1</v>
      </c>
      <c r="F1682" s="250" t="s">
        <v>2934</v>
      </c>
      <c r="G1682" s="248"/>
      <c r="H1682" s="251">
        <v>0.42099999999999999</v>
      </c>
      <c r="I1682" s="252"/>
      <c r="J1682" s="248"/>
      <c r="K1682" s="248"/>
      <c r="L1682" s="253"/>
      <c r="M1682" s="254"/>
      <c r="N1682" s="255"/>
      <c r="O1682" s="255"/>
      <c r="P1682" s="255"/>
      <c r="Q1682" s="255"/>
      <c r="R1682" s="255"/>
      <c r="S1682" s="255"/>
      <c r="T1682" s="256"/>
      <c r="U1682" s="13"/>
      <c r="V1682" s="13"/>
      <c r="W1682" s="13"/>
      <c r="X1682" s="13"/>
      <c r="Y1682" s="13"/>
      <c r="Z1682" s="13"/>
      <c r="AA1682" s="13"/>
      <c r="AB1682" s="13"/>
      <c r="AC1682" s="13"/>
      <c r="AD1682" s="13"/>
      <c r="AE1682" s="13"/>
      <c r="AT1682" s="257" t="s">
        <v>361</v>
      </c>
      <c r="AU1682" s="257" t="s">
        <v>86</v>
      </c>
      <c r="AV1682" s="13" t="s">
        <v>86</v>
      </c>
      <c r="AW1682" s="13" t="s">
        <v>32</v>
      </c>
      <c r="AX1682" s="13" t="s">
        <v>76</v>
      </c>
      <c r="AY1682" s="257" t="s">
        <v>350</v>
      </c>
    </row>
    <row r="1683" s="13" customFormat="1">
      <c r="A1683" s="13"/>
      <c r="B1683" s="247"/>
      <c r="C1683" s="248"/>
      <c r="D1683" s="242" t="s">
        <v>361</v>
      </c>
      <c r="E1683" s="249" t="s">
        <v>1</v>
      </c>
      <c r="F1683" s="250" t="s">
        <v>2935</v>
      </c>
      <c r="G1683" s="248"/>
      <c r="H1683" s="251">
        <v>9.5079999999999991</v>
      </c>
      <c r="I1683" s="252"/>
      <c r="J1683" s="248"/>
      <c r="K1683" s="248"/>
      <c r="L1683" s="253"/>
      <c r="M1683" s="254"/>
      <c r="N1683" s="255"/>
      <c r="O1683" s="255"/>
      <c r="P1683" s="255"/>
      <c r="Q1683" s="255"/>
      <c r="R1683" s="255"/>
      <c r="S1683" s="255"/>
      <c r="T1683" s="256"/>
      <c r="U1683" s="13"/>
      <c r="V1683" s="13"/>
      <c r="W1683" s="13"/>
      <c r="X1683" s="13"/>
      <c r="Y1683" s="13"/>
      <c r="Z1683" s="13"/>
      <c r="AA1683" s="13"/>
      <c r="AB1683" s="13"/>
      <c r="AC1683" s="13"/>
      <c r="AD1683" s="13"/>
      <c r="AE1683" s="13"/>
      <c r="AT1683" s="257" t="s">
        <v>361</v>
      </c>
      <c r="AU1683" s="257" t="s">
        <v>86</v>
      </c>
      <c r="AV1683" s="13" t="s">
        <v>86</v>
      </c>
      <c r="AW1683" s="13" t="s">
        <v>32</v>
      </c>
      <c r="AX1683" s="13" t="s">
        <v>76</v>
      </c>
      <c r="AY1683" s="257" t="s">
        <v>350</v>
      </c>
    </row>
    <row r="1684" s="14" customFormat="1">
      <c r="A1684" s="14"/>
      <c r="B1684" s="258"/>
      <c r="C1684" s="259"/>
      <c r="D1684" s="242" t="s">
        <v>361</v>
      </c>
      <c r="E1684" s="260" t="s">
        <v>1155</v>
      </c>
      <c r="F1684" s="261" t="s">
        <v>364</v>
      </c>
      <c r="G1684" s="259"/>
      <c r="H1684" s="262">
        <v>45.784999999999997</v>
      </c>
      <c r="I1684" s="263"/>
      <c r="J1684" s="259"/>
      <c r="K1684" s="259"/>
      <c r="L1684" s="264"/>
      <c r="M1684" s="265"/>
      <c r="N1684" s="266"/>
      <c r="O1684" s="266"/>
      <c r="P1684" s="266"/>
      <c r="Q1684" s="266"/>
      <c r="R1684" s="266"/>
      <c r="S1684" s="266"/>
      <c r="T1684" s="267"/>
      <c r="U1684" s="14"/>
      <c r="V1684" s="14"/>
      <c r="W1684" s="14"/>
      <c r="X1684" s="14"/>
      <c r="Y1684" s="14"/>
      <c r="Z1684" s="14"/>
      <c r="AA1684" s="14"/>
      <c r="AB1684" s="14"/>
      <c r="AC1684" s="14"/>
      <c r="AD1684" s="14"/>
      <c r="AE1684" s="14"/>
      <c r="AT1684" s="268" t="s">
        <v>361</v>
      </c>
      <c r="AU1684" s="268" t="s">
        <v>86</v>
      </c>
      <c r="AV1684" s="14" t="s">
        <v>357</v>
      </c>
      <c r="AW1684" s="14" t="s">
        <v>32</v>
      </c>
      <c r="AX1684" s="14" t="s">
        <v>84</v>
      </c>
      <c r="AY1684" s="268" t="s">
        <v>350</v>
      </c>
    </row>
    <row r="1685" s="2" customFormat="1" ht="24.15" customHeight="1">
      <c r="A1685" s="39"/>
      <c r="B1685" s="40"/>
      <c r="C1685" s="229" t="s">
        <v>2972</v>
      </c>
      <c r="D1685" s="229" t="s">
        <v>352</v>
      </c>
      <c r="E1685" s="230" t="s">
        <v>2973</v>
      </c>
      <c r="F1685" s="231" t="s">
        <v>2974</v>
      </c>
      <c r="G1685" s="232" t="s">
        <v>374</v>
      </c>
      <c r="H1685" s="233">
        <v>259.178</v>
      </c>
      <c r="I1685" s="234"/>
      <c r="J1685" s="235">
        <f>ROUND(I1685*H1685,2)</f>
        <v>0</v>
      </c>
      <c r="K1685" s="231" t="s">
        <v>356</v>
      </c>
      <c r="L1685" s="45"/>
      <c r="M1685" s="236" t="s">
        <v>1</v>
      </c>
      <c r="N1685" s="237" t="s">
        <v>41</v>
      </c>
      <c r="O1685" s="92"/>
      <c r="P1685" s="238">
        <f>O1685*H1685</f>
        <v>0</v>
      </c>
      <c r="Q1685" s="238">
        <v>0.00281</v>
      </c>
      <c r="R1685" s="238">
        <f>Q1685*H1685</f>
        <v>0.72829018000000001</v>
      </c>
      <c r="S1685" s="238">
        <v>0</v>
      </c>
      <c r="T1685" s="239">
        <f>S1685*H1685</f>
        <v>0</v>
      </c>
      <c r="U1685" s="39"/>
      <c r="V1685" s="39"/>
      <c r="W1685" s="39"/>
      <c r="X1685" s="39"/>
      <c r="Y1685" s="39"/>
      <c r="Z1685" s="39"/>
      <c r="AA1685" s="39"/>
      <c r="AB1685" s="39"/>
      <c r="AC1685" s="39"/>
      <c r="AD1685" s="39"/>
      <c r="AE1685" s="39"/>
      <c r="AR1685" s="240" t="s">
        <v>530</v>
      </c>
      <c r="AT1685" s="240" t="s">
        <v>352</v>
      </c>
      <c r="AU1685" s="240" t="s">
        <v>86</v>
      </c>
      <c r="AY1685" s="18" t="s">
        <v>350</v>
      </c>
      <c r="BE1685" s="241">
        <f>IF(N1685="základní",J1685,0)</f>
        <v>0</v>
      </c>
      <c r="BF1685" s="241">
        <f>IF(N1685="snížená",J1685,0)</f>
        <v>0</v>
      </c>
      <c r="BG1685" s="241">
        <f>IF(N1685="zákl. přenesená",J1685,0)</f>
        <v>0</v>
      </c>
      <c r="BH1685" s="241">
        <f>IF(N1685="sníž. přenesená",J1685,0)</f>
        <v>0</v>
      </c>
      <c r="BI1685" s="241">
        <f>IF(N1685="nulová",J1685,0)</f>
        <v>0</v>
      </c>
      <c r="BJ1685" s="18" t="s">
        <v>84</v>
      </c>
      <c r="BK1685" s="241">
        <f>ROUND(I1685*H1685,2)</f>
        <v>0</v>
      </c>
      <c r="BL1685" s="18" t="s">
        <v>530</v>
      </c>
      <c r="BM1685" s="240" t="s">
        <v>2975</v>
      </c>
    </row>
    <row r="1686" s="2" customFormat="1">
      <c r="A1686" s="39"/>
      <c r="B1686" s="40"/>
      <c r="C1686" s="41"/>
      <c r="D1686" s="242" t="s">
        <v>359</v>
      </c>
      <c r="E1686" s="41"/>
      <c r="F1686" s="243" t="s">
        <v>2976</v>
      </c>
      <c r="G1686" s="41"/>
      <c r="H1686" s="41"/>
      <c r="I1686" s="244"/>
      <c r="J1686" s="41"/>
      <c r="K1686" s="41"/>
      <c r="L1686" s="45"/>
      <c r="M1686" s="245"/>
      <c r="N1686" s="246"/>
      <c r="O1686" s="92"/>
      <c r="P1686" s="92"/>
      <c r="Q1686" s="92"/>
      <c r="R1686" s="92"/>
      <c r="S1686" s="92"/>
      <c r="T1686" s="93"/>
      <c r="U1686" s="39"/>
      <c r="V1686" s="39"/>
      <c r="W1686" s="39"/>
      <c r="X1686" s="39"/>
      <c r="Y1686" s="39"/>
      <c r="Z1686" s="39"/>
      <c r="AA1686" s="39"/>
      <c r="AB1686" s="39"/>
      <c r="AC1686" s="39"/>
      <c r="AD1686" s="39"/>
      <c r="AE1686" s="39"/>
      <c r="AT1686" s="18" t="s">
        <v>359</v>
      </c>
      <c r="AU1686" s="18" t="s">
        <v>86</v>
      </c>
    </row>
    <row r="1687" s="13" customFormat="1">
      <c r="A1687" s="13"/>
      <c r="B1687" s="247"/>
      <c r="C1687" s="248"/>
      <c r="D1687" s="242" t="s">
        <v>361</v>
      </c>
      <c r="E1687" s="249" t="s">
        <v>1</v>
      </c>
      <c r="F1687" s="250" t="s">
        <v>2977</v>
      </c>
      <c r="G1687" s="248"/>
      <c r="H1687" s="251">
        <v>259.178</v>
      </c>
      <c r="I1687" s="252"/>
      <c r="J1687" s="248"/>
      <c r="K1687" s="248"/>
      <c r="L1687" s="253"/>
      <c r="M1687" s="254"/>
      <c r="N1687" s="255"/>
      <c r="O1687" s="255"/>
      <c r="P1687" s="255"/>
      <c r="Q1687" s="255"/>
      <c r="R1687" s="255"/>
      <c r="S1687" s="255"/>
      <c r="T1687" s="256"/>
      <c r="U1687" s="13"/>
      <c r="V1687" s="13"/>
      <c r="W1687" s="13"/>
      <c r="X1687" s="13"/>
      <c r="Y1687" s="13"/>
      <c r="Z1687" s="13"/>
      <c r="AA1687" s="13"/>
      <c r="AB1687" s="13"/>
      <c r="AC1687" s="13"/>
      <c r="AD1687" s="13"/>
      <c r="AE1687" s="13"/>
      <c r="AT1687" s="257" t="s">
        <v>361</v>
      </c>
      <c r="AU1687" s="257" t="s">
        <v>86</v>
      </c>
      <c r="AV1687" s="13" t="s">
        <v>86</v>
      </c>
      <c r="AW1687" s="13" t="s">
        <v>32</v>
      </c>
      <c r="AX1687" s="13" t="s">
        <v>84</v>
      </c>
      <c r="AY1687" s="257" t="s">
        <v>350</v>
      </c>
    </row>
    <row r="1688" s="2" customFormat="1" ht="24.15" customHeight="1">
      <c r="A1688" s="39"/>
      <c r="B1688" s="40"/>
      <c r="C1688" s="229" t="s">
        <v>2978</v>
      </c>
      <c r="D1688" s="229" t="s">
        <v>352</v>
      </c>
      <c r="E1688" s="230" t="s">
        <v>2979</v>
      </c>
      <c r="F1688" s="231" t="s">
        <v>2980</v>
      </c>
      <c r="G1688" s="232" t="s">
        <v>483</v>
      </c>
      <c r="H1688" s="233">
        <v>730.73500000000001</v>
      </c>
      <c r="I1688" s="234"/>
      <c r="J1688" s="235">
        <f>ROUND(I1688*H1688,2)</f>
        <v>0</v>
      </c>
      <c r="K1688" s="231" t="s">
        <v>356</v>
      </c>
      <c r="L1688" s="45"/>
      <c r="M1688" s="236" t="s">
        <v>1</v>
      </c>
      <c r="N1688" s="237" t="s">
        <v>41</v>
      </c>
      <c r="O1688" s="92"/>
      <c r="P1688" s="238">
        <f>O1688*H1688</f>
        <v>0</v>
      </c>
      <c r="Q1688" s="238">
        <v>0</v>
      </c>
      <c r="R1688" s="238">
        <f>Q1688*H1688</f>
        <v>0</v>
      </c>
      <c r="S1688" s="238">
        <v>0</v>
      </c>
      <c r="T1688" s="239">
        <f>S1688*H1688</f>
        <v>0</v>
      </c>
      <c r="U1688" s="39"/>
      <c r="V1688" s="39"/>
      <c r="W1688" s="39"/>
      <c r="X1688" s="39"/>
      <c r="Y1688" s="39"/>
      <c r="Z1688" s="39"/>
      <c r="AA1688" s="39"/>
      <c r="AB1688" s="39"/>
      <c r="AC1688" s="39"/>
      <c r="AD1688" s="39"/>
      <c r="AE1688" s="39"/>
      <c r="AR1688" s="240" t="s">
        <v>530</v>
      </c>
      <c r="AT1688" s="240" t="s">
        <v>352</v>
      </c>
      <c r="AU1688" s="240" t="s">
        <v>86</v>
      </c>
      <c r="AY1688" s="18" t="s">
        <v>350</v>
      </c>
      <c r="BE1688" s="241">
        <f>IF(N1688="základní",J1688,0)</f>
        <v>0</v>
      </c>
      <c r="BF1688" s="241">
        <f>IF(N1688="snížená",J1688,0)</f>
        <v>0</v>
      </c>
      <c r="BG1688" s="241">
        <f>IF(N1688="zákl. přenesená",J1688,0)</f>
        <v>0</v>
      </c>
      <c r="BH1688" s="241">
        <f>IF(N1688="sníž. přenesená",J1688,0)</f>
        <v>0</v>
      </c>
      <c r="BI1688" s="241">
        <f>IF(N1688="nulová",J1688,0)</f>
        <v>0</v>
      </c>
      <c r="BJ1688" s="18" t="s">
        <v>84</v>
      </c>
      <c r="BK1688" s="241">
        <f>ROUND(I1688*H1688,2)</f>
        <v>0</v>
      </c>
      <c r="BL1688" s="18" t="s">
        <v>530</v>
      </c>
      <c r="BM1688" s="240" t="s">
        <v>2981</v>
      </c>
    </row>
    <row r="1689" s="2" customFormat="1">
      <c r="A1689" s="39"/>
      <c r="B1689" s="40"/>
      <c r="C1689" s="41"/>
      <c r="D1689" s="242" t="s">
        <v>359</v>
      </c>
      <c r="E1689" s="41"/>
      <c r="F1689" s="243" t="s">
        <v>2982</v>
      </c>
      <c r="G1689" s="41"/>
      <c r="H1689" s="41"/>
      <c r="I1689" s="244"/>
      <c r="J1689" s="41"/>
      <c r="K1689" s="41"/>
      <c r="L1689" s="45"/>
      <c r="M1689" s="245"/>
      <c r="N1689" s="246"/>
      <c r="O1689" s="92"/>
      <c r="P1689" s="92"/>
      <c r="Q1689" s="92"/>
      <c r="R1689" s="92"/>
      <c r="S1689" s="92"/>
      <c r="T1689" s="93"/>
      <c r="U1689" s="39"/>
      <c r="V1689" s="39"/>
      <c r="W1689" s="39"/>
      <c r="X1689" s="39"/>
      <c r="Y1689" s="39"/>
      <c r="Z1689" s="39"/>
      <c r="AA1689" s="39"/>
      <c r="AB1689" s="39"/>
      <c r="AC1689" s="39"/>
      <c r="AD1689" s="39"/>
      <c r="AE1689" s="39"/>
      <c r="AT1689" s="18" t="s">
        <v>359</v>
      </c>
      <c r="AU1689" s="18" t="s">
        <v>86</v>
      </c>
    </row>
    <row r="1690" s="12" customFormat="1" ht="22.8" customHeight="1">
      <c r="A1690" s="12"/>
      <c r="B1690" s="213"/>
      <c r="C1690" s="214"/>
      <c r="D1690" s="215" t="s">
        <v>75</v>
      </c>
      <c r="E1690" s="227" t="s">
        <v>999</v>
      </c>
      <c r="F1690" s="227" t="s">
        <v>1000</v>
      </c>
      <c r="G1690" s="214"/>
      <c r="H1690" s="214"/>
      <c r="I1690" s="217"/>
      <c r="J1690" s="228">
        <f>BK1690</f>
        <v>0</v>
      </c>
      <c r="K1690" s="214"/>
      <c r="L1690" s="219"/>
      <c r="M1690" s="220"/>
      <c r="N1690" s="221"/>
      <c r="O1690" s="221"/>
      <c r="P1690" s="222">
        <f>SUM(P1691:P1885)</f>
        <v>0</v>
      </c>
      <c r="Q1690" s="221"/>
      <c r="R1690" s="222">
        <f>SUM(R1691:R1885)</f>
        <v>100.67847025</v>
      </c>
      <c r="S1690" s="221"/>
      <c r="T1690" s="223">
        <f>SUM(T1691:T1885)</f>
        <v>0</v>
      </c>
      <c r="U1690" s="12"/>
      <c r="V1690" s="12"/>
      <c r="W1690" s="12"/>
      <c r="X1690" s="12"/>
      <c r="Y1690" s="12"/>
      <c r="Z1690" s="12"/>
      <c r="AA1690" s="12"/>
      <c r="AB1690" s="12"/>
      <c r="AC1690" s="12"/>
      <c r="AD1690" s="12"/>
      <c r="AE1690" s="12"/>
      <c r="AR1690" s="224" t="s">
        <v>86</v>
      </c>
      <c r="AT1690" s="225" t="s">
        <v>75</v>
      </c>
      <c r="AU1690" s="225" t="s">
        <v>84</v>
      </c>
      <c r="AY1690" s="224" t="s">
        <v>350</v>
      </c>
      <c r="BK1690" s="226">
        <f>SUM(BK1691:BK1885)</f>
        <v>0</v>
      </c>
    </row>
    <row r="1691" s="2" customFormat="1" ht="24.15" customHeight="1">
      <c r="A1691" s="39"/>
      <c r="B1691" s="40"/>
      <c r="C1691" s="229" t="s">
        <v>2983</v>
      </c>
      <c r="D1691" s="229" t="s">
        <v>352</v>
      </c>
      <c r="E1691" s="230" t="s">
        <v>2984</v>
      </c>
      <c r="F1691" s="231" t="s">
        <v>2985</v>
      </c>
      <c r="G1691" s="232" t="s">
        <v>355</v>
      </c>
      <c r="H1691" s="233">
        <v>10.954000000000001</v>
      </c>
      <c r="I1691" s="234"/>
      <c r="J1691" s="235">
        <f>ROUND(I1691*H1691,2)</f>
        <v>0</v>
      </c>
      <c r="K1691" s="231" t="s">
        <v>356</v>
      </c>
      <c r="L1691" s="45"/>
      <c r="M1691" s="236" t="s">
        <v>1</v>
      </c>
      <c r="N1691" s="237" t="s">
        <v>41</v>
      </c>
      <c r="O1691" s="92"/>
      <c r="P1691" s="238">
        <f>O1691*H1691</f>
        <v>0</v>
      </c>
      <c r="Q1691" s="238">
        <v>0.024760000000000001</v>
      </c>
      <c r="R1691" s="238">
        <f>Q1691*H1691</f>
        <v>0.27122104000000002</v>
      </c>
      <c r="S1691" s="238">
        <v>0</v>
      </c>
      <c r="T1691" s="239">
        <f>S1691*H1691</f>
        <v>0</v>
      </c>
      <c r="U1691" s="39"/>
      <c r="V1691" s="39"/>
      <c r="W1691" s="39"/>
      <c r="X1691" s="39"/>
      <c r="Y1691" s="39"/>
      <c r="Z1691" s="39"/>
      <c r="AA1691" s="39"/>
      <c r="AB1691" s="39"/>
      <c r="AC1691" s="39"/>
      <c r="AD1691" s="39"/>
      <c r="AE1691" s="39"/>
      <c r="AR1691" s="240" t="s">
        <v>530</v>
      </c>
      <c r="AT1691" s="240" t="s">
        <v>352</v>
      </c>
      <c r="AU1691" s="240" t="s">
        <v>86</v>
      </c>
      <c r="AY1691" s="18" t="s">
        <v>350</v>
      </c>
      <c r="BE1691" s="241">
        <f>IF(N1691="základní",J1691,0)</f>
        <v>0</v>
      </c>
      <c r="BF1691" s="241">
        <f>IF(N1691="snížená",J1691,0)</f>
        <v>0</v>
      </c>
      <c r="BG1691" s="241">
        <f>IF(N1691="zákl. přenesená",J1691,0)</f>
        <v>0</v>
      </c>
      <c r="BH1691" s="241">
        <f>IF(N1691="sníž. přenesená",J1691,0)</f>
        <v>0</v>
      </c>
      <c r="BI1691" s="241">
        <f>IF(N1691="nulová",J1691,0)</f>
        <v>0</v>
      </c>
      <c r="BJ1691" s="18" t="s">
        <v>84</v>
      </c>
      <c r="BK1691" s="241">
        <f>ROUND(I1691*H1691,2)</f>
        <v>0</v>
      </c>
      <c r="BL1691" s="18" t="s">
        <v>530</v>
      </c>
      <c r="BM1691" s="240" t="s">
        <v>2986</v>
      </c>
    </row>
    <row r="1692" s="2" customFormat="1">
      <c r="A1692" s="39"/>
      <c r="B1692" s="40"/>
      <c r="C1692" s="41"/>
      <c r="D1692" s="242" t="s">
        <v>359</v>
      </c>
      <c r="E1692" s="41"/>
      <c r="F1692" s="243" t="s">
        <v>2987</v>
      </c>
      <c r="G1692" s="41"/>
      <c r="H1692" s="41"/>
      <c r="I1692" s="244"/>
      <c r="J1692" s="41"/>
      <c r="K1692" s="41"/>
      <c r="L1692" s="45"/>
      <c r="M1692" s="245"/>
      <c r="N1692" s="246"/>
      <c r="O1692" s="92"/>
      <c r="P1692" s="92"/>
      <c r="Q1692" s="92"/>
      <c r="R1692" s="92"/>
      <c r="S1692" s="92"/>
      <c r="T1692" s="93"/>
      <c r="U1692" s="39"/>
      <c r="V1692" s="39"/>
      <c r="W1692" s="39"/>
      <c r="X1692" s="39"/>
      <c r="Y1692" s="39"/>
      <c r="Z1692" s="39"/>
      <c r="AA1692" s="39"/>
      <c r="AB1692" s="39"/>
      <c r="AC1692" s="39"/>
      <c r="AD1692" s="39"/>
      <c r="AE1692" s="39"/>
      <c r="AT1692" s="18" t="s">
        <v>359</v>
      </c>
      <c r="AU1692" s="18" t="s">
        <v>86</v>
      </c>
    </row>
    <row r="1693" s="15" customFormat="1">
      <c r="A1693" s="15"/>
      <c r="B1693" s="269"/>
      <c r="C1693" s="270"/>
      <c r="D1693" s="242" t="s">
        <v>361</v>
      </c>
      <c r="E1693" s="271" t="s">
        <v>1</v>
      </c>
      <c r="F1693" s="272" t="s">
        <v>2988</v>
      </c>
      <c r="G1693" s="270"/>
      <c r="H1693" s="271" t="s">
        <v>1</v>
      </c>
      <c r="I1693" s="273"/>
      <c r="J1693" s="270"/>
      <c r="K1693" s="270"/>
      <c r="L1693" s="274"/>
      <c r="M1693" s="275"/>
      <c r="N1693" s="276"/>
      <c r="O1693" s="276"/>
      <c r="P1693" s="276"/>
      <c r="Q1693" s="276"/>
      <c r="R1693" s="276"/>
      <c r="S1693" s="276"/>
      <c r="T1693" s="277"/>
      <c r="U1693" s="15"/>
      <c r="V1693" s="15"/>
      <c r="W1693" s="15"/>
      <c r="X1693" s="15"/>
      <c r="Y1693" s="15"/>
      <c r="Z1693" s="15"/>
      <c r="AA1693" s="15"/>
      <c r="AB1693" s="15"/>
      <c r="AC1693" s="15"/>
      <c r="AD1693" s="15"/>
      <c r="AE1693" s="15"/>
      <c r="AT1693" s="278" t="s">
        <v>361</v>
      </c>
      <c r="AU1693" s="278" t="s">
        <v>86</v>
      </c>
      <c r="AV1693" s="15" t="s">
        <v>84</v>
      </c>
      <c r="AW1693" s="15" t="s">
        <v>32</v>
      </c>
      <c r="AX1693" s="15" t="s">
        <v>76</v>
      </c>
      <c r="AY1693" s="278" t="s">
        <v>350</v>
      </c>
    </row>
    <row r="1694" s="13" customFormat="1">
      <c r="A1694" s="13"/>
      <c r="B1694" s="247"/>
      <c r="C1694" s="248"/>
      <c r="D1694" s="242" t="s">
        <v>361</v>
      </c>
      <c r="E1694" s="249" t="s">
        <v>1216</v>
      </c>
      <c r="F1694" s="250" t="s">
        <v>2989</v>
      </c>
      <c r="G1694" s="248"/>
      <c r="H1694" s="251">
        <v>10.954000000000001</v>
      </c>
      <c r="I1694" s="252"/>
      <c r="J1694" s="248"/>
      <c r="K1694" s="248"/>
      <c r="L1694" s="253"/>
      <c r="M1694" s="254"/>
      <c r="N1694" s="255"/>
      <c r="O1694" s="255"/>
      <c r="P1694" s="255"/>
      <c r="Q1694" s="255"/>
      <c r="R1694" s="255"/>
      <c r="S1694" s="255"/>
      <c r="T1694" s="256"/>
      <c r="U1694" s="13"/>
      <c r="V1694" s="13"/>
      <c r="W1694" s="13"/>
      <c r="X1694" s="13"/>
      <c r="Y1694" s="13"/>
      <c r="Z1694" s="13"/>
      <c r="AA1694" s="13"/>
      <c r="AB1694" s="13"/>
      <c r="AC1694" s="13"/>
      <c r="AD1694" s="13"/>
      <c r="AE1694" s="13"/>
      <c r="AT1694" s="257" t="s">
        <v>361</v>
      </c>
      <c r="AU1694" s="257" t="s">
        <v>86</v>
      </c>
      <c r="AV1694" s="13" t="s">
        <v>86</v>
      </c>
      <c r="AW1694" s="13" t="s">
        <v>32</v>
      </c>
      <c r="AX1694" s="13" t="s">
        <v>84</v>
      </c>
      <c r="AY1694" s="257" t="s">
        <v>350</v>
      </c>
    </row>
    <row r="1695" s="2" customFormat="1" ht="24.15" customHeight="1">
      <c r="A1695" s="39"/>
      <c r="B1695" s="40"/>
      <c r="C1695" s="229" t="s">
        <v>2990</v>
      </c>
      <c r="D1695" s="229" t="s">
        <v>352</v>
      </c>
      <c r="E1695" s="230" t="s">
        <v>2991</v>
      </c>
      <c r="F1695" s="231" t="s">
        <v>2992</v>
      </c>
      <c r="G1695" s="232" t="s">
        <v>355</v>
      </c>
      <c r="H1695" s="233">
        <v>298.28100000000001</v>
      </c>
      <c r="I1695" s="234"/>
      <c r="J1695" s="235">
        <f>ROUND(I1695*H1695,2)</f>
        <v>0</v>
      </c>
      <c r="K1695" s="231" t="s">
        <v>356</v>
      </c>
      <c r="L1695" s="45"/>
      <c r="M1695" s="236" t="s">
        <v>1</v>
      </c>
      <c r="N1695" s="237" t="s">
        <v>41</v>
      </c>
      <c r="O1695" s="92"/>
      <c r="P1695" s="238">
        <f>O1695*H1695</f>
        <v>0</v>
      </c>
      <c r="Q1695" s="238">
        <v>0.04428</v>
      </c>
      <c r="R1695" s="238">
        <f>Q1695*H1695</f>
        <v>13.207882680000001</v>
      </c>
      <c r="S1695" s="238">
        <v>0</v>
      </c>
      <c r="T1695" s="239">
        <f>S1695*H1695</f>
        <v>0</v>
      </c>
      <c r="U1695" s="39"/>
      <c r="V1695" s="39"/>
      <c r="W1695" s="39"/>
      <c r="X1695" s="39"/>
      <c r="Y1695" s="39"/>
      <c r="Z1695" s="39"/>
      <c r="AA1695" s="39"/>
      <c r="AB1695" s="39"/>
      <c r="AC1695" s="39"/>
      <c r="AD1695" s="39"/>
      <c r="AE1695" s="39"/>
      <c r="AR1695" s="240" t="s">
        <v>530</v>
      </c>
      <c r="AT1695" s="240" t="s">
        <v>352</v>
      </c>
      <c r="AU1695" s="240" t="s">
        <v>86</v>
      </c>
      <c r="AY1695" s="18" t="s">
        <v>350</v>
      </c>
      <c r="BE1695" s="241">
        <f>IF(N1695="základní",J1695,0)</f>
        <v>0</v>
      </c>
      <c r="BF1695" s="241">
        <f>IF(N1695="snížená",J1695,0)</f>
        <v>0</v>
      </c>
      <c r="BG1695" s="241">
        <f>IF(N1695="zákl. přenesená",J1695,0)</f>
        <v>0</v>
      </c>
      <c r="BH1695" s="241">
        <f>IF(N1695="sníž. přenesená",J1695,0)</f>
        <v>0</v>
      </c>
      <c r="BI1695" s="241">
        <f>IF(N1695="nulová",J1695,0)</f>
        <v>0</v>
      </c>
      <c r="BJ1695" s="18" t="s">
        <v>84</v>
      </c>
      <c r="BK1695" s="241">
        <f>ROUND(I1695*H1695,2)</f>
        <v>0</v>
      </c>
      <c r="BL1695" s="18" t="s">
        <v>530</v>
      </c>
      <c r="BM1695" s="240" t="s">
        <v>2993</v>
      </c>
    </row>
    <row r="1696" s="2" customFormat="1">
      <c r="A1696" s="39"/>
      <c r="B1696" s="40"/>
      <c r="C1696" s="41"/>
      <c r="D1696" s="242" t="s">
        <v>359</v>
      </c>
      <c r="E1696" s="41"/>
      <c r="F1696" s="243" t="s">
        <v>2994</v>
      </c>
      <c r="G1696" s="41"/>
      <c r="H1696" s="41"/>
      <c r="I1696" s="244"/>
      <c r="J1696" s="41"/>
      <c r="K1696" s="41"/>
      <c r="L1696" s="45"/>
      <c r="M1696" s="245"/>
      <c r="N1696" s="246"/>
      <c r="O1696" s="92"/>
      <c r="P1696" s="92"/>
      <c r="Q1696" s="92"/>
      <c r="R1696" s="92"/>
      <c r="S1696" s="92"/>
      <c r="T1696" s="93"/>
      <c r="U1696" s="39"/>
      <c r="V1696" s="39"/>
      <c r="W1696" s="39"/>
      <c r="X1696" s="39"/>
      <c r="Y1696" s="39"/>
      <c r="Z1696" s="39"/>
      <c r="AA1696" s="39"/>
      <c r="AB1696" s="39"/>
      <c r="AC1696" s="39"/>
      <c r="AD1696" s="39"/>
      <c r="AE1696" s="39"/>
      <c r="AT1696" s="18" t="s">
        <v>359</v>
      </c>
      <c r="AU1696" s="18" t="s">
        <v>86</v>
      </c>
    </row>
    <row r="1697" s="15" customFormat="1">
      <c r="A1697" s="15"/>
      <c r="B1697" s="269"/>
      <c r="C1697" s="270"/>
      <c r="D1697" s="242" t="s">
        <v>361</v>
      </c>
      <c r="E1697" s="271" t="s">
        <v>1</v>
      </c>
      <c r="F1697" s="272" t="s">
        <v>2995</v>
      </c>
      <c r="G1697" s="270"/>
      <c r="H1697" s="271" t="s">
        <v>1</v>
      </c>
      <c r="I1697" s="273"/>
      <c r="J1697" s="270"/>
      <c r="K1697" s="270"/>
      <c r="L1697" s="274"/>
      <c r="M1697" s="275"/>
      <c r="N1697" s="276"/>
      <c r="O1697" s="276"/>
      <c r="P1697" s="276"/>
      <c r="Q1697" s="276"/>
      <c r="R1697" s="276"/>
      <c r="S1697" s="276"/>
      <c r="T1697" s="277"/>
      <c r="U1697" s="15"/>
      <c r="V1697" s="15"/>
      <c r="W1697" s="15"/>
      <c r="X1697" s="15"/>
      <c r="Y1697" s="15"/>
      <c r="Z1697" s="15"/>
      <c r="AA1697" s="15"/>
      <c r="AB1697" s="15"/>
      <c r="AC1697" s="15"/>
      <c r="AD1697" s="15"/>
      <c r="AE1697" s="15"/>
      <c r="AT1697" s="278" t="s">
        <v>361</v>
      </c>
      <c r="AU1697" s="278" t="s">
        <v>86</v>
      </c>
      <c r="AV1697" s="15" t="s">
        <v>84</v>
      </c>
      <c r="AW1697" s="15" t="s">
        <v>32</v>
      </c>
      <c r="AX1697" s="15" t="s">
        <v>76</v>
      </c>
      <c r="AY1697" s="278" t="s">
        <v>350</v>
      </c>
    </row>
    <row r="1698" s="13" customFormat="1">
      <c r="A1698" s="13"/>
      <c r="B1698" s="247"/>
      <c r="C1698" s="248"/>
      <c r="D1698" s="242" t="s">
        <v>361</v>
      </c>
      <c r="E1698" s="249" t="s">
        <v>1</v>
      </c>
      <c r="F1698" s="250" t="s">
        <v>2996</v>
      </c>
      <c r="G1698" s="248"/>
      <c r="H1698" s="251">
        <v>135.78999999999999</v>
      </c>
      <c r="I1698" s="252"/>
      <c r="J1698" s="248"/>
      <c r="K1698" s="248"/>
      <c r="L1698" s="253"/>
      <c r="M1698" s="254"/>
      <c r="N1698" s="255"/>
      <c r="O1698" s="255"/>
      <c r="P1698" s="255"/>
      <c r="Q1698" s="255"/>
      <c r="R1698" s="255"/>
      <c r="S1698" s="255"/>
      <c r="T1698" s="256"/>
      <c r="U1698" s="13"/>
      <c r="V1698" s="13"/>
      <c r="W1698" s="13"/>
      <c r="X1698" s="13"/>
      <c r="Y1698" s="13"/>
      <c r="Z1698" s="13"/>
      <c r="AA1698" s="13"/>
      <c r="AB1698" s="13"/>
      <c r="AC1698" s="13"/>
      <c r="AD1698" s="13"/>
      <c r="AE1698" s="13"/>
      <c r="AT1698" s="257" t="s">
        <v>361</v>
      </c>
      <c r="AU1698" s="257" t="s">
        <v>86</v>
      </c>
      <c r="AV1698" s="13" t="s">
        <v>86</v>
      </c>
      <c r="AW1698" s="13" t="s">
        <v>32</v>
      </c>
      <c r="AX1698" s="13" t="s">
        <v>76</v>
      </c>
      <c r="AY1698" s="257" t="s">
        <v>350</v>
      </c>
    </row>
    <row r="1699" s="13" customFormat="1">
      <c r="A1699" s="13"/>
      <c r="B1699" s="247"/>
      <c r="C1699" s="248"/>
      <c r="D1699" s="242" t="s">
        <v>361</v>
      </c>
      <c r="E1699" s="249" t="s">
        <v>1</v>
      </c>
      <c r="F1699" s="250" t="s">
        <v>2997</v>
      </c>
      <c r="G1699" s="248"/>
      <c r="H1699" s="251">
        <v>8.6210000000000004</v>
      </c>
      <c r="I1699" s="252"/>
      <c r="J1699" s="248"/>
      <c r="K1699" s="248"/>
      <c r="L1699" s="253"/>
      <c r="M1699" s="254"/>
      <c r="N1699" s="255"/>
      <c r="O1699" s="255"/>
      <c r="P1699" s="255"/>
      <c r="Q1699" s="255"/>
      <c r="R1699" s="255"/>
      <c r="S1699" s="255"/>
      <c r="T1699" s="256"/>
      <c r="U1699" s="13"/>
      <c r="V1699" s="13"/>
      <c r="W1699" s="13"/>
      <c r="X1699" s="13"/>
      <c r="Y1699" s="13"/>
      <c r="Z1699" s="13"/>
      <c r="AA1699" s="13"/>
      <c r="AB1699" s="13"/>
      <c r="AC1699" s="13"/>
      <c r="AD1699" s="13"/>
      <c r="AE1699" s="13"/>
      <c r="AT1699" s="257" t="s">
        <v>361</v>
      </c>
      <c r="AU1699" s="257" t="s">
        <v>86</v>
      </c>
      <c r="AV1699" s="13" t="s">
        <v>86</v>
      </c>
      <c r="AW1699" s="13" t="s">
        <v>32</v>
      </c>
      <c r="AX1699" s="13" t="s">
        <v>76</v>
      </c>
      <c r="AY1699" s="257" t="s">
        <v>350</v>
      </c>
    </row>
    <row r="1700" s="13" customFormat="1">
      <c r="A1700" s="13"/>
      <c r="B1700" s="247"/>
      <c r="C1700" s="248"/>
      <c r="D1700" s="242" t="s">
        <v>361</v>
      </c>
      <c r="E1700" s="249" t="s">
        <v>1</v>
      </c>
      <c r="F1700" s="250" t="s">
        <v>2998</v>
      </c>
      <c r="G1700" s="248"/>
      <c r="H1700" s="251">
        <v>-27.09</v>
      </c>
      <c r="I1700" s="252"/>
      <c r="J1700" s="248"/>
      <c r="K1700" s="248"/>
      <c r="L1700" s="253"/>
      <c r="M1700" s="254"/>
      <c r="N1700" s="255"/>
      <c r="O1700" s="255"/>
      <c r="P1700" s="255"/>
      <c r="Q1700" s="255"/>
      <c r="R1700" s="255"/>
      <c r="S1700" s="255"/>
      <c r="T1700" s="256"/>
      <c r="U1700" s="13"/>
      <c r="V1700" s="13"/>
      <c r="W1700" s="13"/>
      <c r="X1700" s="13"/>
      <c r="Y1700" s="13"/>
      <c r="Z1700" s="13"/>
      <c r="AA1700" s="13"/>
      <c r="AB1700" s="13"/>
      <c r="AC1700" s="13"/>
      <c r="AD1700" s="13"/>
      <c r="AE1700" s="13"/>
      <c r="AT1700" s="257" t="s">
        <v>361</v>
      </c>
      <c r="AU1700" s="257" t="s">
        <v>86</v>
      </c>
      <c r="AV1700" s="13" t="s">
        <v>86</v>
      </c>
      <c r="AW1700" s="13" t="s">
        <v>32</v>
      </c>
      <c r="AX1700" s="13" t="s">
        <v>76</v>
      </c>
      <c r="AY1700" s="257" t="s">
        <v>350</v>
      </c>
    </row>
    <row r="1701" s="13" customFormat="1">
      <c r="A1701" s="13"/>
      <c r="B1701" s="247"/>
      <c r="C1701" s="248"/>
      <c r="D1701" s="242" t="s">
        <v>361</v>
      </c>
      <c r="E1701" s="249" t="s">
        <v>1</v>
      </c>
      <c r="F1701" s="250" t="s">
        <v>2999</v>
      </c>
      <c r="G1701" s="248"/>
      <c r="H1701" s="251">
        <v>138.56</v>
      </c>
      <c r="I1701" s="252"/>
      <c r="J1701" s="248"/>
      <c r="K1701" s="248"/>
      <c r="L1701" s="253"/>
      <c r="M1701" s="254"/>
      <c r="N1701" s="255"/>
      <c r="O1701" s="255"/>
      <c r="P1701" s="255"/>
      <c r="Q1701" s="255"/>
      <c r="R1701" s="255"/>
      <c r="S1701" s="255"/>
      <c r="T1701" s="256"/>
      <c r="U1701" s="13"/>
      <c r="V1701" s="13"/>
      <c r="W1701" s="13"/>
      <c r="X1701" s="13"/>
      <c r="Y1701" s="13"/>
      <c r="Z1701" s="13"/>
      <c r="AA1701" s="13"/>
      <c r="AB1701" s="13"/>
      <c r="AC1701" s="13"/>
      <c r="AD1701" s="13"/>
      <c r="AE1701" s="13"/>
      <c r="AT1701" s="257" t="s">
        <v>361</v>
      </c>
      <c r="AU1701" s="257" t="s">
        <v>86</v>
      </c>
      <c r="AV1701" s="13" t="s">
        <v>86</v>
      </c>
      <c r="AW1701" s="13" t="s">
        <v>32</v>
      </c>
      <c r="AX1701" s="13" t="s">
        <v>76</v>
      </c>
      <c r="AY1701" s="257" t="s">
        <v>350</v>
      </c>
    </row>
    <row r="1702" s="13" customFormat="1">
      <c r="A1702" s="13"/>
      <c r="B1702" s="247"/>
      <c r="C1702" s="248"/>
      <c r="D1702" s="242" t="s">
        <v>361</v>
      </c>
      <c r="E1702" s="249" t="s">
        <v>1</v>
      </c>
      <c r="F1702" s="250" t="s">
        <v>3000</v>
      </c>
      <c r="G1702" s="248"/>
      <c r="H1702" s="251">
        <v>-25.199999999999999</v>
      </c>
      <c r="I1702" s="252"/>
      <c r="J1702" s="248"/>
      <c r="K1702" s="248"/>
      <c r="L1702" s="253"/>
      <c r="M1702" s="254"/>
      <c r="N1702" s="255"/>
      <c r="O1702" s="255"/>
      <c r="P1702" s="255"/>
      <c r="Q1702" s="255"/>
      <c r="R1702" s="255"/>
      <c r="S1702" s="255"/>
      <c r="T1702" s="256"/>
      <c r="U1702" s="13"/>
      <c r="V1702" s="13"/>
      <c r="W1702" s="13"/>
      <c r="X1702" s="13"/>
      <c r="Y1702" s="13"/>
      <c r="Z1702" s="13"/>
      <c r="AA1702" s="13"/>
      <c r="AB1702" s="13"/>
      <c r="AC1702" s="13"/>
      <c r="AD1702" s="13"/>
      <c r="AE1702" s="13"/>
      <c r="AT1702" s="257" t="s">
        <v>361</v>
      </c>
      <c r="AU1702" s="257" t="s">
        <v>86</v>
      </c>
      <c r="AV1702" s="13" t="s">
        <v>86</v>
      </c>
      <c r="AW1702" s="13" t="s">
        <v>32</v>
      </c>
      <c r="AX1702" s="13" t="s">
        <v>76</v>
      </c>
      <c r="AY1702" s="257" t="s">
        <v>350</v>
      </c>
    </row>
    <row r="1703" s="13" customFormat="1">
      <c r="A1703" s="13"/>
      <c r="B1703" s="247"/>
      <c r="C1703" s="248"/>
      <c r="D1703" s="242" t="s">
        <v>361</v>
      </c>
      <c r="E1703" s="249" t="s">
        <v>1</v>
      </c>
      <c r="F1703" s="250" t="s">
        <v>3001</v>
      </c>
      <c r="G1703" s="248"/>
      <c r="H1703" s="251">
        <v>82.090000000000003</v>
      </c>
      <c r="I1703" s="252"/>
      <c r="J1703" s="248"/>
      <c r="K1703" s="248"/>
      <c r="L1703" s="253"/>
      <c r="M1703" s="254"/>
      <c r="N1703" s="255"/>
      <c r="O1703" s="255"/>
      <c r="P1703" s="255"/>
      <c r="Q1703" s="255"/>
      <c r="R1703" s="255"/>
      <c r="S1703" s="255"/>
      <c r="T1703" s="256"/>
      <c r="U1703" s="13"/>
      <c r="V1703" s="13"/>
      <c r="W1703" s="13"/>
      <c r="X1703" s="13"/>
      <c r="Y1703" s="13"/>
      <c r="Z1703" s="13"/>
      <c r="AA1703" s="13"/>
      <c r="AB1703" s="13"/>
      <c r="AC1703" s="13"/>
      <c r="AD1703" s="13"/>
      <c r="AE1703" s="13"/>
      <c r="AT1703" s="257" t="s">
        <v>361</v>
      </c>
      <c r="AU1703" s="257" t="s">
        <v>86</v>
      </c>
      <c r="AV1703" s="13" t="s">
        <v>86</v>
      </c>
      <c r="AW1703" s="13" t="s">
        <v>32</v>
      </c>
      <c r="AX1703" s="13" t="s">
        <v>76</v>
      </c>
      <c r="AY1703" s="257" t="s">
        <v>350</v>
      </c>
    </row>
    <row r="1704" s="13" customFormat="1">
      <c r="A1704" s="13"/>
      <c r="B1704" s="247"/>
      <c r="C1704" s="248"/>
      <c r="D1704" s="242" t="s">
        <v>361</v>
      </c>
      <c r="E1704" s="249" t="s">
        <v>1</v>
      </c>
      <c r="F1704" s="250" t="s">
        <v>3002</v>
      </c>
      <c r="G1704" s="248"/>
      <c r="H1704" s="251">
        <v>-14.49</v>
      </c>
      <c r="I1704" s="252"/>
      <c r="J1704" s="248"/>
      <c r="K1704" s="248"/>
      <c r="L1704" s="253"/>
      <c r="M1704" s="254"/>
      <c r="N1704" s="255"/>
      <c r="O1704" s="255"/>
      <c r="P1704" s="255"/>
      <c r="Q1704" s="255"/>
      <c r="R1704" s="255"/>
      <c r="S1704" s="255"/>
      <c r="T1704" s="256"/>
      <c r="U1704" s="13"/>
      <c r="V1704" s="13"/>
      <c r="W1704" s="13"/>
      <c r="X1704" s="13"/>
      <c r="Y1704" s="13"/>
      <c r="Z1704" s="13"/>
      <c r="AA1704" s="13"/>
      <c r="AB1704" s="13"/>
      <c r="AC1704" s="13"/>
      <c r="AD1704" s="13"/>
      <c r="AE1704" s="13"/>
      <c r="AT1704" s="257" t="s">
        <v>361</v>
      </c>
      <c r="AU1704" s="257" t="s">
        <v>86</v>
      </c>
      <c r="AV1704" s="13" t="s">
        <v>86</v>
      </c>
      <c r="AW1704" s="13" t="s">
        <v>32</v>
      </c>
      <c r="AX1704" s="13" t="s">
        <v>76</v>
      </c>
      <c r="AY1704" s="257" t="s">
        <v>350</v>
      </c>
    </row>
    <row r="1705" s="14" customFormat="1">
      <c r="A1705" s="14"/>
      <c r="B1705" s="258"/>
      <c r="C1705" s="259"/>
      <c r="D1705" s="242" t="s">
        <v>361</v>
      </c>
      <c r="E1705" s="260" t="s">
        <v>1191</v>
      </c>
      <c r="F1705" s="261" t="s">
        <v>364</v>
      </c>
      <c r="G1705" s="259"/>
      <c r="H1705" s="262">
        <v>298.28100000000001</v>
      </c>
      <c r="I1705" s="263"/>
      <c r="J1705" s="259"/>
      <c r="K1705" s="259"/>
      <c r="L1705" s="264"/>
      <c r="M1705" s="265"/>
      <c r="N1705" s="266"/>
      <c r="O1705" s="266"/>
      <c r="P1705" s="266"/>
      <c r="Q1705" s="266"/>
      <c r="R1705" s="266"/>
      <c r="S1705" s="266"/>
      <c r="T1705" s="267"/>
      <c r="U1705" s="14"/>
      <c r="V1705" s="14"/>
      <c r="W1705" s="14"/>
      <c r="X1705" s="14"/>
      <c r="Y1705" s="14"/>
      <c r="Z1705" s="14"/>
      <c r="AA1705" s="14"/>
      <c r="AB1705" s="14"/>
      <c r="AC1705" s="14"/>
      <c r="AD1705" s="14"/>
      <c r="AE1705" s="14"/>
      <c r="AT1705" s="268" t="s">
        <v>361</v>
      </c>
      <c r="AU1705" s="268" t="s">
        <v>86</v>
      </c>
      <c r="AV1705" s="14" t="s">
        <v>357</v>
      </c>
      <c r="AW1705" s="14" t="s">
        <v>32</v>
      </c>
      <c r="AX1705" s="14" t="s">
        <v>84</v>
      </c>
      <c r="AY1705" s="268" t="s">
        <v>350</v>
      </c>
    </row>
    <row r="1706" s="2" customFormat="1" ht="24.15" customHeight="1">
      <c r="A1706" s="39"/>
      <c r="B1706" s="40"/>
      <c r="C1706" s="229" t="s">
        <v>3003</v>
      </c>
      <c r="D1706" s="229" t="s">
        <v>352</v>
      </c>
      <c r="E1706" s="230" t="s">
        <v>3004</v>
      </c>
      <c r="F1706" s="231" t="s">
        <v>3005</v>
      </c>
      <c r="G1706" s="232" t="s">
        <v>355</v>
      </c>
      <c r="H1706" s="233">
        <v>125.848</v>
      </c>
      <c r="I1706" s="234"/>
      <c r="J1706" s="235">
        <f>ROUND(I1706*H1706,2)</f>
        <v>0</v>
      </c>
      <c r="K1706" s="231" t="s">
        <v>356</v>
      </c>
      <c r="L1706" s="45"/>
      <c r="M1706" s="236" t="s">
        <v>1</v>
      </c>
      <c r="N1706" s="237" t="s">
        <v>41</v>
      </c>
      <c r="O1706" s="92"/>
      <c r="P1706" s="238">
        <f>O1706*H1706</f>
        <v>0</v>
      </c>
      <c r="Q1706" s="238">
        <v>0.045030000000000001</v>
      </c>
      <c r="R1706" s="238">
        <f>Q1706*H1706</f>
        <v>5.6669354399999996</v>
      </c>
      <c r="S1706" s="238">
        <v>0</v>
      </c>
      <c r="T1706" s="239">
        <f>S1706*H1706</f>
        <v>0</v>
      </c>
      <c r="U1706" s="39"/>
      <c r="V1706" s="39"/>
      <c r="W1706" s="39"/>
      <c r="X1706" s="39"/>
      <c r="Y1706" s="39"/>
      <c r="Z1706" s="39"/>
      <c r="AA1706" s="39"/>
      <c r="AB1706" s="39"/>
      <c r="AC1706" s="39"/>
      <c r="AD1706" s="39"/>
      <c r="AE1706" s="39"/>
      <c r="AR1706" s="240" t="s">
        <v>530</v>
      </c>
      <c r="AT1706" s="240" t="s">
        <v>352</v>
      </c>
      <c r="AU1706" s="240" t="s">
        <v>86</v>
      </c>
      <c r="AY1706" s="18" t="s">
        <v>350</v>
      </c>
      <c r="BE1706" s="241">
        <f>IF(N1706="základní",J1706,0)</f>
        <v>0</v>
      </c>
      <c r="BF1706" s="241">
        <f>IF(N1706="snížená",J1706,0)</f>
        <v>0</v>
      </c>
      <c r="BG1706" s="241">
        <f>IF(N1706="zákl. přenesená",J1706,0)</f>
        <v>0</v>
      </c>
      <c r="BH1706" s="241">
        <f>IF(N1706="sníž. přenesená",J1706,0)</f>
        <v>0</v>
      </c>
      <c r="BI1706" s="241">
        <f>IF(N1706="nulová",J1706,0)</f>
        <v>0</v>
      </c>
      <c r="BJ1706" s="18" t="s">
        <v>84</v>
      </c>
      <c r="BK1706" s="241">
        <f>ROUND(I1706*H1706,2)</f>
        <v>0</v>
      </c>
      <c r="BL1706" s="18" t="s">
        <v>530</v>
      </c>
      <c r="BM1706" s="240" t="s">
        <v>3006</v>
      </c>
    </row>
    <row r="1707" s="2" customFormat="1">
      <c r="A1707" s="39"/>
      <c r="B1707" s="40"/>
      <c r="C1707" s="41"/>
      <c r="D1707" s="242" t="s">
        <v>359</v>
      </c>
      <c r="E1707" s="41"/>
      <c r="F1707" s="243" t="s">
        <v>3007</v>
      </c>
      <c r="G1707" s="41"/>
      <c r="H1707" s="41"/>
      <c r="I1707" s="244"/>
      <c r="J1707" s="41"/>
      <c r="K1707" s="41"/>
      <c r="L1707" s="45"/>
      <c r="M1707" s="245"/>
      <c r="N1707" s="246"/>
      <c r="O1707" s="92"/>
      <c r="P1707" s="92"/>
      <c r="Q1707" s="92"/>
      <c r="R1707" s="92"/>
      <c r="S1707" s="92"/>
      <c r="T1707" s="93"/>
      <c r="U1707" s="39"/>
      <c r="V1707" s="39"/>
      <c r="W1707" s="39"/>
      <c r="X1707" s="39"/>
      <c r="Y1707" s="39"/>
      <c r="Z1707" s="39"/>
      <c r="AA1707" s="39"/>
      <c r="AB1707" s="39"/>
      <c r="AC1707" s="39"/>
      <c r="AD1707" s="39"/>
      <c r="AE1707" s="39"/>
      <c r="AT1707" s="18" t="s">
        <v>359</v>
      </c>
      <c r="AU1707" s="18" t="s">
        <v>86</v>
      </c>
    </row>
    <row r="1708" s="15" customFormat="1">
      <c r="A1708" s="15"/>
      <c r="B1708" s="269"/>
      <c r="C1708" s="270"/>
      <c r="D1708" s="242" t="s">
        <v>361</v>
      </c>
      <c r="E1708" s="271" t="s">
        <v>1</v>
      </c>
      <c r="F1708" s="272" t="s">
        <v>3008</v>
      </c>
      <c r="G1708" s="270"/>
      <c r="H1708" s="271" t="s">
        <v>1</v>
      </c>
      <c r="I1708" s="273"/>
      <c r="J1708" s="270"/>
      <c r="K1708" s="270"/>
      <c r="L1708" s="274"/>
      <c r="M1708" s="275"/>
      <c r="N1708" s="276"/>
      <c r="O1708" s="276"/>
      <c r="P1708" s="276"/>
      <c r="Q1708" s="276"/>
      <c r="R1708" s="276"/>
      <c r="S1708" s="276"/>
      <c r="T1708" s="277"/>
      <c r="U1708" s="15"/>
      <c r="V1708" s="15"/>
      <c r="W1708" s="15"/>
      <c r="X1708" s="15"/>
      <c r="Y1708" s="15"/>
      <c r="Z1708" s="15"/>
      <c r="AA1708" s="15"/>
      <c r="AB1708" s="15"/>
      <c r="AC1708" s="15"/>
      <c r="AD1708" s="15"/>
      <c r="AE1708" s="15"/>
      <c r="AT1708" s="278" t="s">
        <v>361</v>
      </c>
      <c r="AU1708" s="278" t="s">
        <v>86</v>
      </c>
      <c r="AV1708" s="15" t="s">
        <v>84</v>
      </c>
      <c r="AW1708" s="15" t="s">
        <v>32</v>
      </c>
      <c r="AX1708" s="15" t="s">
        <v>76</v>
      </c>
      <c r="AY1708" s="278" t="s">
        <v>350</v>
      </c>
    </row>
    <row r="1709" s="13" customFormat="1">
      <c r="A1709" s="13"/>
      <c r="B1709" s="247"/>
      <c r="C1709" s="248"/>
      <c r="D1709" s="242" t="s">
        <v>361</v>
      </c>
      <c r="E1709" s="249" t="s">
        <v>1</v>
      </c>
      <c r="F1709" s="250" t="s">
        <v>3009</v>
      </c>
      <c r="G1709" s="248"/>
      <c r="H1709" s="251">
        <v>132.77799999999999</v>
      </c>
      <c r="I1709" s="252"/>
      <c r="J1709" s="248"/>
      <c r="K1709" s="248"/>
      <c r="L1709" s="253"/>
      <c r="M1709" s="254"/>
      <c r="N1709" s="255"/>
      <c r="O1709" s="255"/>
      <c r="P1709" s="255"/>
      <c r="Q1709" s="255"/>
      <c r="R1709" s="255"/>
      <c r="S1709" s="255"/>
      <c r="T1709" s="256"/>
      <c r="U1709" s="13"/>
      <c r="V1709" s="13"/>
      <c r="W1709" s="13"/>
      <c r="X1709" s="13"/>
      <c r="Y1709" s="13"/>
      <c r="Z1709" s="13"/>
      <c r="AA1709" s="13"/>
      <c r="AB1709" s="13"/>
      <c r="AC1709" s="13"/>
      <c r="AD1709" s="13"/>
      <c r="AE1709" s="13"/>
      <c r="AT1709" s="257" t="s">
        <v>361</v>
      </c>
      <c r="AU1709" s="257" t="s">
        <v>86</v>
      </c>
      <c r="AV1709" s="13" t="s">
        <v>86</v>
      </c>
      <c r="AW1709" s="13" t="s">
        <v>32</v>
      </c>
      <c r="AX1709" s="13" t="s">
        <v>76</v>
      </c>
      <c r="AY1709" s="257" t="s">
        <v>350</v>
      </c>
    </row>
    <row r="1710" s="13" customFormat="1">
      <c r="A1710" s="13"/>
      <c r="B1710" s="247"/>
      <c r="C1710" s="248"/>
      <c r="D1710" s="242" t="s">
        <v>361</v>
      </c>
      <c r="E1710" s="249" t="s">
        <v>1</v>
      </c>
      <c r="F1710" s="250" t="s">
        <v>3010</v>
      </c>
      <c r="G1710" s="248"/>
      <c r="H1710" s="251">
        <v>-6.9299999999999997</v>
      </c>
      <c r="I1710" s="252"/>
      <c r="J1710" s="248"/>
      <c r="K1710" s="248"/>
      <c r="L1710" s="253"/>
      <c r="M1710" s="254"/>
      <c r="N1710" s="255"/>
      <c r="O1710" s="255"/>
      <c r="P1710" s="255"/>
      <c r="Q1710" s="255"/>
      <c r="R1710" s="255"/>
      <c r="S1710" s="255"/>
      <c r="T1710" s="256"/>
      <c r="U1710" s="13"/>
      <c r="V1710" s="13"/>
      <c r="W1710" s="13"/>
      <c r="X1710" s="13"/>
      <c r="Y1710" s="13"/>
      <c r="Z1710" s="13"/>
      <c r="AA1710" s="13"/>
      <c r="AB1710" s="13"/>
      <c r="AC1710" s="13"/>
      <c r="AD1710" s="13"/>
      <c r="AE1710" s="13"/>
      <c r="AT1710" s="257" t="s">
        <v>361</v>
      </c>
      <c r="AU1710" s="257" t="s">
        <v>86</v>
      </c>
      <c r="AV1710" s="13" t="s">
        <v>86</v>
      </c>
      <c r="AW1710" s="13" t="s">
        <v>32</v>
      </c>
      <c r="AX1710" s="13" t="s">
        <v>76</v>
      </c>
      <c r="AY1710" s="257" t="s">
        <v>350</v>
      </c>
    </row>
    <row r="1711" s="14" customFormat="1">
      <c r="A1711" s="14"/>
      <c r="B1711" s="258"/>
      <c r="C1711" s="259"/>
      <c r="D1711" s="242" t="s">
        <v>361</v>
      </c>
      <c r="E1711" s="260" t="s">
        <v>1201</v>
      </c>
      <c r="F1711" s="261" t="s">
        <v>364</v>
      </c>
      <c r="G1711" s="259"/>
      <c r="H1711" s="262">
        <v>125.848</v>
      </c>
      <c r="I1711" s="263"/>
      <c r="J1711" s="259"/>
      <c r="K1711" s="259"/>
      <c r="L1711" s="264"/>
      <c r="M1711" s="265"/>
      <c r="N1711" s="266"/>
      <c r="O1711" s="266"/>
      <c r="P1711" s="266"/>
      <c r="Q1711" s="266"/>
      <c r="R1711" s="266"/>
      <c r="S1711" s="266"/>
      <c r="T1711" s="267"/>
      <c r="U1711" s="14"/>
      <c r="V1711" s="14"/>
      <c r="W1711" s="14"/>
      <c r="X1711" s="14"/>
      <c r="Y1711" s="14"/>
      <c r="Z1711" s="14"/>
      <c r="AA1711" s="14"/>
      <c r="AB1711" s="14"/>
      <c r="AC1711" s="14"/>
      <c r="AD1711" s="14"/>
      <c r="AE1711" s="14"/>
      <c r="AT1711" s="268" t="s">
        <v>361</v>
      </c>
      <c r="AU1711" s="268" t="s">
        <v>86</v>
      </c>
      <c r="AV1711" s="14" t="s">
        <v>357</v>
      </c>
      <c r="AW1711" s="14" t="s">
        <v>32</v>
      </c>
      <c r="AX1711" s="14" t="s">
        <v>84</v>
      </c>
      <c r="AY1711" s="268" t="s">
        <v>350</v>
      </c>
    </row>
    <row r="1712" s="2" customFormat="1" ht="24.15" customHeight="1">
      <c r="A1712" s="39"/>
      <c r="B1712" s="40"/>
      <c r="C1712" s="229" t="s">
        <v>3011</v>
      </c>
      <c r="D1712" s="229" t="s">
        <v>352</v>
      </c>
      <c r="E1712" s="230" t="s">
        <v>3012</v>
      </c>
      <c r="F1712" s="231" t="s">
        <v>3013</v>
      </c>
      <c r="G1712" s="232" t="s">
        <v>355</v>
      </c>
      <c r="H1712" s="233">
        <v>38.738999999999997</v>
      </c>
      <c r="I1712" s="234"/>
      <c r="J1712" s="235">
        <f>ROUND(I1712*H1712,2)</f>
        <v>0</v>
      </c>
      <c r="K1712" s="231" t="s">
        <v>356</v>
      </c>
      <c r="L1712" s="45"/>
      <c r="M1712" s="236" t="s">
        <v>1</v>
      </c>
      <c r="N1712" s="237" t="s">
        <v>41</v>
      </c>
      <c r="O1712" s="92"/>
      <c r="P1712" s="238">
        <f>O1712*H1712</f>
        <v>0</v>
      </c>
      <c r="Q1712" s="238">
        <v>0.045699999999999998</v>
      </c>
      <c r="R1712" s="238">
        <f>Q1712*H1712</f>
        <v>1.7703722999999998</v>
      </c>
      <c r="S1712" s="238">
        <v>0</v>
      </c>
      <c r="T1712" s="239">
        <f>S1712*H1712</f>
        <v>0</v>
      </c>
      <c r="U1712" s="39"/>
      <c r="V1712" s="39"/>
      <c r="W1712" s="39"/>
      <c r="X1712" s="39"/>
      <c r="Y1712" s="39"/>
      <c r="Z1712" s="39"/>
      <c r="AA1712" s="39"/>
      <c r="AB1712" s="39"/>
      <c r="AC1712" s="39"/>
      <c r="AD1712" s="39"/>
      <c r="AE1712" s="39"/>
      <c r="AR1712" s="240" t="s">
        <v>530</v>
      </c>
      <c r="AT1712" s="240" t="s">
        <v>352</v>
      </c>
      <c r="AU1712" s="240" t="s">
        <v>86</v>
      </c>
      <c r="AY1712" s="18" t="s">
        <v>350</v>
      </c>
      <c r="BE1712" s="241">
        <f>IF(N1712="základní",J1712,0)</f>
        <v>0</v>
      </c>
      <c r="BF1712" s="241">
        <f>IF(N1712="snížená",J1712,0)</f>
        <v>0</v>
      </c>
      <c r="BG1712" s="241">
        <f>IF(N1712="zákl. přenesená",J1712,0)</f>
        <v>0</v>
      </c>
      <c r="BH1712" s="241">
        <f>IF(N1712="sníž. přenesená",J1712,0)</f>
        <v>0</v>
      </c>
      <c r="BI1712" s="241">
        <f>IF(N1712="nulová",J1712,0)</f>
        <v>0</v>
      </c>
      <c r="BJ1712" s="18" t="s">
        <v>84</v>
      </c>
      <c r="BK1712" s="241">
        <f>ROUND(I1712*H1712,2)</f>
        <v>0</v>
      </c>
      <c r="BL1712" s="18" t="s">
        <v>530</v>
      </c>
      <c r="BM1712" s="240" t="s">
        <v>3014</v>
      </c>
    </row>
    <row r="1713" s="2" customFormat="1">
      <c r="A1713" s="39"/>
      <c r="B1713" s="40"/>
      <c r="C1713" s="41"/>
      <c r="D1713" s="242" t="s">
        <v>359</v>
      </c>
      <c r="E1713" s="41"/>
      <c r="F1713" s="243" t="s">
        <v>3015</v>
      </c>
      <c r="G1713" s="41"/>
      <c r="H1713" s="41"/>
      <c r="I1713" s="244"/>
      <c r="J1713" s="41"/>
      <c r="K1713" s="41"/>
      <c r="L1713" s="45"/>
      <c r="M1713" s="245"/>
      <c r="N1713" s="246"/>
      <c r="O1713" s="92"/>
      <c r="P1713" s="92"/>
      <c r="Q1713" s="92"/>
      <c r="R1713" s="92"/>
      <c r="S1713" s="92"/>
      <c r="T1713" s="93"/>
      <c r="U1713" s="39"/>
      <c r="V1713" s="39"/>
      <c r="W1713" s="39"/>
      <c r="X1713" s="39"/>
      <c r="Y1713" s="39"/>
      <c r="Z1713" s="39"/>
      <c r="AA1713" s="39"/>
      <c r="AB1713" s="39"/>
      <c r="AC1713" s="39"/>
      <c r="AD1713" s="39"/>
      <c r="AE1713" s="39"/>
      <c r="AT1713" s="18" t="s">
        <v>359</v>
      </c>
      <c r="AU1713" s="18" t="s">
        <v>86</v>
      </c>
    </row>
    <row r="1714" s="15" customFormat="1">
      <c r="A1714" s="15"/>
      <c r="B1714" s="269"/>
      <c r="C1714" s="270"/>
      <c r="D1714" s="242" t="s">
        <v>361</v>
      </c>
      <c r="E1714" s="271" t="s">
        <v>1</v>
      </c>
      <c r="F1714" s="272" t="s">
        <v>3016</v>
      </c>
      <c r="G1714" s="270"/>
      <c r="H1714" s="271" t="s">
        <v>1</v>
      </c>
      <c r="I1714" s="273"/>
      <c r="J1714" s="270"/>
      <c r="K1714" s="270"/>
      <c r="L1714" s="274"/>
      <c r="M1714" s="275"/>
      <c r="N1714" s="276"/>
      <c r="O1714" s="276"/>
      <c r="P1714" s="276"/>
      <c r="Q1714" s="276"/>
      <c r="R1714" s="276"/>
      <c r="S1714" s="276"/>
      <c r="T1714" s="277"/>
      <c r="U1714" s="15"/>
      <c r="V1714" s="15"/>
      <c r="W1714" s="15"/>
      <c r="X1714" s="15"/>
      <c r="Y1714" s="15"/>
      <c r="Z1714" s="15"/>
      <c r="AA1714" s="15"/>
      <c r="AB1714" s="15"/>
      <c r="AC1714" s="15"/>
      <c r="AD1714" s="15"/>
      <c r="AE1714" s="15"/>
      <c r="AT1714" s="278" t="s">
        <v>361</v>
      </c>
      <c r="AU1714" s="278" t="s">
        <v>86</v>
      </c>
      <c r="AV1714" s="15" t="s">
        <v>84</v>
      </c>
      <c r="AW1714" s="15" t="s">
        <v>32</v>
      </c>
      <c r="AX1714" s="15" t="s">
        <v>76</v>
      </c>
      <c r="AY1714" s="278" t="s">
        <v>350</v>
      </c>
    </row>
    <row r="1715" s="13" customFormat="1">
      <c r="A1715" s="13"/>
      <c r="B1715" s="247"/>
      <c r="C1715" s="248"/>
      <c r="D1715" s="242" t="s">
        <v>361</v>
      </c>
      <c r="E1715" s="249" t="s">
        <v>1</v>
      </c>
      <c r="F1715" s="250" t="s">
        <v>3017</v>
      </c>
      <c r="G1715" s="248"/>
      <c r="H1715" s="251">
        <v>20.228999999999999</v>
      </c>
      <c r="I1715" s="252"/>
      <c r="J1715" s="248"/>
      <c r="K1715" s="248"/>
      <c r="L1715" s="253"/>
      <c r="M1715" s="254"/>
      <c r="N1715" s="255"/>
      <c r="O1715" s="255"/>
      <c r="P1715" s="255"/>
      <c r="Q1715" s="255"/>
      <c r="R1715" s="255"/>
      <c r="S1715" s="255"/>
      <c r="T1715" s="256"/>
      <c r="U1715" s="13"/>
      <c r="V1715" s="13"/>
      <c r="W1715" s="13"/>
      <c r="X1715" s="13"/>
      <c r="Y1715" s="13"/>
      <c r="Z1715" s="13"/>
      <c r="AA1715" s="13"/>
      <c r="AB1715" s="13"/>
      <c r="AC1715" s="13"/>
      <c r="AD1715" s="13"/>
      <c r="AE1715" s="13"/>
      <c r="AT1715" s="257" t="s">
        <v>361</v>
      </c>
      <c r="AU1715" s="257" t="s">
        <v>86</v>
      </c>
      <c r="AV1715" s="13" t="s">
        <v>86</v>
      </c>
      <c r="AW1715" s="13" t="s">
        <v>32</v>
      </c>
      <c r="AX1715" s="13" t="s">
        <v>76</v>
      </c>
      <c r="AY1715" s="257" t="s">
        <v>350</v>
      </c>
    </row>
    <row r="1716" s="13" customFormat="1">
      <c r="A1716" s="13"/>
      <c r="B1716" s="247"/>
      <c r="C1716" s="248"/>
      <c r="D1716" s="242" t="s">
        <v>361</v>
      </c>
      <c r="E1716" s="249" t="s">
        <v>1</v>
      </c>
      <c r="F1716" s="250" t="s">
        <v>3018</v>
      </c>
      <c r="G1716" s="248"/>
      <c r="H1716" s="251">
        <v>23.129999999999999</v>
      </c>
      <c r="I1716" s="252"/>
      <c r="J1716" s="248"/>
      <c r="K1716" s="248"/>
      <c r="L1716" s="253"/>
      <c r="M1716" s="254"/>
      <c r="N1716" s="255"/>
      <c r="O1716" s="255"/>
      <c r="P1716" s="255"/>
      <c r="Q1716" s="255"/>
      <c r="R1716" s="255"/>
      <c r="S1716" s="255"/>
      <c r="T1716" s="256"/>
      <c r="U1716" s="13"/>
      <c r="V1716" s="13"/>
      <c r="W1716" s="13"/>
      <c r="X1716" s="13"/>
      <c r="Y1716" s="13"/>
      <c r="Z1716" s="13"/>
      <c r="AA1716" s="13"/>
      <c r="AB1716" s="13"/>
      <c r="AC1716" s="13"/>
      <c r="AD1716" s="13"/>
      <c r="AE1716" s="13"/>
      <c r="AT1716" s="257" t="s">
        <v>361</v>
      </c>
      <c r="AU1716" s="257" t="s">
        <v>86</v>
      </c>
      <c r="AV1716" s="13" t="s">
        <v>86</v>
      </c>
      <c r="AW1716" s="13" t="s">
        <v>32</v>
      </c>
      <c r="AX1716" s="13" t="s">
        <v>76</v>
      </c>
      <c r="AY1716" s="257" t="s">
        <v>350</v>
      </c>
    </row>
    <row r="1717" s="13" customFormat="1">
      <c r="A1717" s="13"/>
      <c r="B1717" s="247"/>
      <c r="C1717" s="248"/>
      <c r="D1717" s="242" t="s">
        <v>361</v>
      </c>
      <c r="E1717" s="249" t="s">
        <v>1</v>
      </c>
      <c r="F1717" s="250" t="s">
        <v>3019</v>
      </c>
      <c r="G1717" s="248"/>
      <c r="H1717" s="251">
        <v>-4.6200000000000001</v>
      </c>
      <c r="I1717" s="252"/>
      <c r="J1717" s="248"/>
      <c r="K1717" s="248"/>
      <c r="L1717" s="253"/>
      <c r="M1717" s="254"/>
      <c r="N1717" s="255"/>
      <c r="O1717" s="255"/>
      <c r="P1717" s="255"/>
      <c r="Q1717" s="255"/>
      <c r="R1717" s="255"/>
      <c r="S1717" s="255"/>
      <c r="T1717" s="256"/>
      <c r="U1717" s="13"/>
      <c r="V1717" s="13"/>
      <c r="W1717" s="13"/>
      <c r="X1717" s="13"/>
      <c r="Y1717" s="13"/>
      <c r="Z1717" s="13"/>
      <c r="AA1717" s="13"/>
      <c r="AB1717" s="13"/>
      <c r="AC1717" s="13"/>
      <c r="AD1717" s="13"/>
      <c r="AE1717" s="13"/>
      <c r="AT1717" s="257" t="s">
        <v>361</v>
      </c>
      <c r="AU1717" s="257" t="s">
        <v>86</v>
      </c>
      <c r="AV1717" s="13" t="s">
        <v>86</v>
      </c>
      <c r="AW1717" s="13" t="s">
        <v>32</v>
      </c>
      <c r="AX1717" s="13" t="s">
        <v>76</v>
      </c>
      <c r="AY1717" s="257" t="s">
        <v>350</v>
      </c>
    </row>
    <row r="1718" s="14" customFormat="1">
      <c r="A1718" s="14"/>
      <c r="B1718" s="258"/>
      <c r="C1718" s="259"/>
      <c r="D1718" s="242" t="s">
        <v>361</v>
      </c>
      <c r="E1718" s="260" t="s">
        <v>1199</v>
      </c>
      <c r="F1718" s="261" t="s">
        <v>364</v>
      </c>
      <c r="G1718" s="259"/>
      <c r="H1718" s="262">
        <v>38.738999999999997</v>
      </c>
      <c r="I1718" s="263"/>
      <c r="J1718" s="259"/>
      <c r="K1718" s="259"/>
      <c r="L1718" s="264"/>
      <c r="M1718" s="265"/>
      <c r="N1718" s="266"/>
      <c r="O1718" s="266"/>
      <c r="P1718" s="266"/>
      <c r="Q1718" s="266"/>
      <c r="R1718" s="266"/>
      <c r="S1718" s="266"/>
      <c r="T1718" s="267"/>
      <c r="U1718" s="14"/>
      <c r="V1718" s="14"/>
      <c r="W1718" s="14"/>
      <c r="X1718" s="14"/>
      <c r="Y1718" s="14"/>
      <c r="Z1718" s="14"/>
      <c r="AA1718" s="14"/>
      <c r="AB1718" s="14"/>
      <c r="AC1718" s="14"/>
      <c r="AD1718" s="14"/>
      <c r="AE1718" s="14"/>
      <c r="AT1718" s="268" t="s">
        <v>361</v>
      </c>
      <c r="AU1718" s="268" t="s">
        <v>86</v>
      </c>
      <c r="AV1718" s="14" t="s">
        <v>357</v>
      </c>
      <c r="AW1718" s="14" t="s">
        <v>32</v>
      </c>
      <c r="AX1718" s="14" t="s">
        <v>84</v>
      </c>
      <c r="AY1718" s="268" t="s">
        <v>350</v>
      </c>
    </row>
    <row r="1719" s="2" customFormat="1" ht="24.15" customHeight="1">
      <c r="A1719" s="39"/>
      <c r="B1719" s="40"/>
      <c r="C1719" s="229" t="s">
        <v>3020</v>
      </c>
      <c r="D1719" s="229" t="s">
        <v>352</v>
      </c>
      <c r="E1719" s="230" t="s">
        <v>3021</v>
      </c>
      <c r="F1719" s="231" t="s">
        <v>3022</v>
      </c>
      <c r="G1719" s="232" t="s">
        <v>355</v>
      </c>
      <c r="H1719" s="233">
        <v>161.54400000000001</v>
      </c>
      <c r="I1719" s="234"/>
      <c r="J1719" s="235">
        <f>ROUND(I1719*H1719,2)</f>
        <v>0</v>
      </c>
      <c r="K1719" s="231" t="s">
        <v>356</v>
      </c>
      <c r="L1719" s="45"/>
      <c r="M1719" s="236" t="s">
        <v>1</v>
      </c>
      <c r="N1719" s="237" t="s">
        <v>41</v>
      </c>
      <c r="O1719" s="92"/>
      <c r="P1719" s="238">
        <f>O1719*H1719</f>
        <v>0</v>
      </c>
      <c r="Q1719" s="238">
        <v>0.051330000000000001</v>
      </c>
      <c r="R1719" s="238">
        <f>Q1719*H1719</f>
        <v>8.2920535200000014</v>
      </c>
      <c r="S1719" s="238">
        <v>0</v>
      </c>
      <c r="T1719" s="239">
        <f>S1719*H1719</f>
        <v>0</v>
      </c>
      <c r="U1719" s="39"/>
      <c r="V1719" s="39"/>
      <c r="W1719" s="39"/>
      <c r="X1719" s="39"/>
      <c r="Y1719" s="39"/>
      <c r="Z1719" s="39"/>
      <c r="AA1719" s="39"/>
      <c r="AB1719" s="39"/>
      <c r="AC1719" s="39"/>
      <c r="AD1719" s="39"/>
      <c r="AE1719" s="39"/>
      <c r="AR1719" s="240" t="s">
        <v>530</v>
      </c>
      <c r="AT1719" s="240" t="s">
        <v>352</v>
      </c>
      <c r="AU1719" s="240" t="s">
        <v>86</v>
      </c>
      <c r="AY1719" s="18" t="s">
        <v>350</v>
      </c>
      <c r="BE1719" s="241">
        <f>IF(N1719="základní",J1719,0)</f>
        <v>0</v>
      </c>
      <c r="BF1719" s="241">
        <f>IF(N1719="snížená",J1719,0)</f>
        <v>0</v>
      </c>
      <c r="BG1719" s="241">
        <f>IF(N1719="zákl. přenesená",J1719,0)</f>
        <v>0</v>
      </c>
      <c r="BH1719" s="241">
        <f>IF(N1719="sníž. přenesená",J1719,0)</f>
        <v>0</v>
      </c>
      <c r="BI1719" s="241">
        <f>IF(N1719="nulová",J1719,0)</f>
        <v>0</v>
      </c>
      <c r="BJ1719" s="18" t="s">
        <v>84</v>
      </c>
      <c r="BK1719" s="241">
        <f>ROUND(I1719*H1719,2)</f>
        <v>0</v>
      </c>
      <c r="BL1719" s="18" t="s">
        <v>530</v>
      </c>
      <c r="BM1719" s="240" t="s">
        <v>3023</v>
      </c>
    </row>
    <row r="1720" s="2" customFormat="1">
      <c r="A1720" s="39"/>
      <c r="B1720" s="40"/>
      <c r="C1720" s="41"/>
      <c r="D1720" s="242" t="s">
        <v>359</v>
      </c>
      <c r="E1720" s="41"/>
      <c r="F1720" s="243" t="s">
        <v>3024</v>
      </c>
      <c r="G1720" s="41"/>
      <c r="H1720" s="41"/>
      <c r="I1720" s="244"/>
      <c r="J1720" s="41"/>
      <c r="K1720" s="41"/>
      <c r="L1720" s="45"/>
      <c r="M1720" s="245"/>
      <c r="N1720" s="246"/>
      <c r="O1720" s="92"/>
      <c r="P1720" s="92"/>
      <c r="Q1720" s="92"/>
      <c r="R1720" s="92"/>
      <c r="S1720" s="92"/>
      <c r="T1720" s="93"/>
      <c r="U1720" s="39"/>
      <c r="V1720" s="39"/>
      <c r="W1720" s="39"/>
      <c r="X1720" s="39"/>
      <c r="Y1720" s="39"/>
      <c r="Z1720" s="39"/>
      <c r="AA1720" s="39"/>
      <c r="AB1720" s="39"/>
      <c r="AC1720" s="39"/>
      <c r="AD1720" s="39"/>
      <c r="AE1720" s="39"/>
      <c r="AT1720" s="18" t="s">
        <v>359</v>
      </c>
      <c r="AU1720" s="18" t="s">
        <v>86</v>
      </c>
    </row>
    <row r="1721" s="15" customFormat="1">
      <c r="A1721" s="15"/>
      <c r="B1721" s="269"/>
      <c r="C1721" s="270"/>
      <c r="D1721" s="242" t="s">
        <v>361</v>
      </c>
      <c r="E1721" s="271" t="s">
        <v>1</v>
      </c>
      <c r="F1721" s="272" t="s">
        <v>3025</v>
      </c>
      <c r="G1721" s="270"/>
      <c r="H1721" s="271" t="s">
        <v>1</v>
      </c>
      <c r="I1721" s="273"/>
      <c r="J1721" s="270"/>
      <c r="K1721" s="270"/>
      <c r="L1721" s="274"/>
      <c r="M1721" s="275"/>
      <c r="N1721" s="276"/>
      <c r="O1721" s="276"/>
      <c r="P1721" s="276"/>
      <c r="Q1721" s="276"/>
      <c r="R1721" s="276"/>
      <c r="S1721" s="276"/>
      <c r="T1721" s="277"/>
      <c r="U1721" s="15"/>
      <c r="V1721" s="15"/>
      <c r="W1721" s="15"/>
      <c r="X1721" s="15"/>
      <c r="Y1721" s="15"/>
      <c r="Z1721" s="15"/>
      <c r="AA1721" s="15"/>
      <c r="AB1721" s="15"/>
      <c r="AC1721" s="15"/>
      <c r="AD1721" s="15"/>
      <c r="AE1721" s="15"/>
      <c r="AT1721" s="278" t="s">
        <v>361</v>
      </c>
      <c r="AU1721" s="278" t="s">
        <v>86</v>
      </c>
      <c r="AV1721" s="15" t="s">
        <v>84</v>
      </c>
      <c r="AW1721" s="15" t="s">
        <v>32</v>
      </c>
      <c r="AX1721" s="15" t="s">
        <v>76</v>
      </c>
      <c r="AY1721" s="278" t="s">
        <v>350</v>
      </c>
    </row>
    <row r="1722" s="13" customFormat="1">
      <c r="A1722" s="13"/>
      <c r="B1722" s="247"/>
      <c r="C1722" s="248"/>
      <c r="D1722" s="242" t="s">
        <v>361</v>
      </c>
      <c r="E1722" s="249" t="s">
        <v>1</v>
      </c>
      <c r="F1722" s="250" t="s">
        <v>3026</v>
      </c>
      <c r="G1722" s="248"/>
      <c r="H1722" s="251">
        <v>162.989</v>
      </c>
      <c r="I1722" s="252"/>
      <c r="J1722" s="248"/>
      <c r="K1722" s="248"/>
      <c r="L1722" s="253"/>
      <c r="M1722" s="254"/>
      <c r="N1722" s="255"/>
      <c r="O1722" s="255"/>
      <c r="P1722" s="255"/>
      <c r="Q1722" s="255"/>
      <c r="R1722" s="255"/>
      <c r="S1722" s="255"/>
      <c r="T1722" s="256"/>
      <c r="U1722" s="13"/>
      <c r="V1722" s="13"/>
      <c r="W1722" s="13"/>
      <c r="X1722" s="13"/>
      <c r="Y1722" s="13"/>
      <c r="Z1722" s="13"/>
      <c r="AA1722" s="13"/>
      <c r="AB1722" s="13"/>
      <c r="AC1722" s="13"/>
      <c r="AD1722" s="13"/>
      <c r="AE1722" s="13"/>
      <c r="AT1722" s="257" t="s">
        <v>361</v>
      </c>
      <c r="AU1722" s="257" t="s">
        <v>86</v>
      </c>
      <c r="AV1722" s="13" t="s">
        <v>86</v>
      </c>
      <c r="AW1722" s="13" t="s">
        <v>32</v>
      </c>
      <c r="AX1722" s="13" t="s">
        <v>76</v>
      </c>
      <c r="AY1722" s="257" t="s">
        <v>350</v>
      </c>
    </row>
    <row r="1723" s="13" customFormat="1">
      <c r="A1723" s="13"/>
      <c r="B1723" s="247"/>
      <c r="C1723" s="248"/>
      <c r="D1723" s="242" t="s">
        <v>361</v>
      </c>
      <c r="E1723" s="249" t="s">
        <v>1</v>
      </c>
      <c r="F1723" s="250" t="s">
        <v>3027</v>
      </c>
      <c r="G1723" s="248"/>
      <c r="H1723" s="251">
        <v>-13.65</v>
      </c>
      <c r="I1723" s="252"/>
      <c r="J1723" s="248"/>
      <c r="K1723" s="248"/>
      <c r="L1723" s="253"/>
      <c r="M1723" s="254"/>
      <c r="N1723" s="255"/>
      <c r="O1723" s="255"/>
      <c r="P1723" s="255"/>
      <c r="Q1723" s="255"/>
      <c r="R1723" s="255"/>
      <c r="S1723" s="255"/>
      <c r="T1723" s="256"/>
      <c r="U1723" s="13"/>
      <c r="V1723" s="13"/>
      <c r="W1723" s="13"/>
      <c r="X1723" s="13"/>
      <c r="Y1723" s="13"/>
      <c r="Z1723" s="13"/>
      <c r="AA1723" s="13"/>
      <c r="AB1723" s="13"/>
      <c r="AC1723" s="13"/>
      <c r="AD1723" s="13"/>
      <c r="AE1723" s="13"/>
      <c r="AT1723" s="257" t="s">
        <v>361</v>
      </c>
      <c r="AU1723" s="257" t="s">
        <v>86</v>
      </c>
      <c r="AV1723" s="13" t="s">
        <v>86</v>
      </c>
      <c r="AW1723" s="13" t="s">
        <v>32</v>
      </c>
      <c r="AX1723" s="13" t="s">
        <v>76</v>
      </c>
      <c r="AY1723" s="257" t="s">
        <v>350</v>
      </c>
    </row>
    <row r="1724" s="16" customFormat="1">
      <c r="A1724" s="16"/>
      <c r="B1724" s="279"/>
      <c r="C1724" s="280"/>
      <c r="D1724" s="242" t="s">
        <v>361</v>
      </c>
      <c r="E1724" s="281" t="s">
        <v>1203</v>
      </c>
      <c r="F1724" s="282" t="s">
        <v>755</v>
      </c>
      <c r="G1724" s="280"/>
      <c r="H1724" s="283">
        <v>149.339</v>
      </c>
      <c r="I1724" s="284"/>
      <c r="J1724" s="280"/>
      <c r="K1724" s="280"/>
      <c r="L1724" s="285"/>
      <c r="M1724" s="286"/>
      <c r="N1724" s="287"/>
      <c r="O1724" s="287"/>
      <c r="P1724" s="287"/>
      <c r="Q1724" s="287"/>
      <c r="R1724" s="287"/>
      <c r="S1724" s="287"/>
      <c r="T1724" s="288"/>
      <c r="U1724" s="16"/>
      <c r="V1724" s="16"/>
      <c r="W1724" s="16"/>
      <c r="X1724" s="16"/>
      <c r="Y1724" s="16"/>
      <c r="Z1724" s="16"/>
      <c r="AA1724" s="16"/>
      <c r="AB1724" s="16"/>
      <c r="AC1724" s="16"/>
      <c r="AD1724" s="16"/>
      <c r="AE1724" s="16"/>
      <c r="AT1724" s="289" t="s">
        <v>361</v>
      </c>
      <c r="AU1724" s="289" t="s">
        <v>86</v>
      </c>
      <c r="AV1724" s="16" t="s">
        <v>371</v>
      </c>
      <c r="AW1724" s="16" t="s">
        <v>32</v>
      </c>
      <c r="AX1724" s="16" t="s">
        <v>76</v>
      </c>
      <c r="AY1724" s="289" t="s">
        <v>350</v>
      </c>
    </row>
    <row r="1725" s="13" customFormat="1">
      <c r="A1725" s="13"/>
      <c r="B1725" s="247"/>
      <c r="C1725" s="248"/>
      <c r="D1725" s="242" t="s">
        <v>361</v>
      </c>
      <c r="E1725" s="249" t="s">
        <v>1</v>
      </c>
      <c r="F1725" s="250" t="s">
        <v>3028</v>
      </c>
      <c r="G1725" s="248"/>
      <c r="H1725" s="251">
        <v>14.095000000000001</v>
      </c>
      <c r="I1725" s="252"/>
      <c r="J1725" s="248"/>
      <c r="K1725" s="248"/>
      <c r="L1725" s="253"/>
      <c r="M1725" s="254"/>
      <c r="N1725" s="255"/>
      <c r="O1725" s="255"/>
      <c r="P1725" s="255"/>
      <c r="Q1725" s="255"/>
      <c r="R1725" s="255"/>
      <c r="S1725" s="255"/>
      <c r="T1725" s="256"/>
      <c r="U1725" s="13"/>
      <c r="V1725" s="13"/>
      <c r="W1725" s="13"/>
      <c r="X1725" s="13"/>
      <c r="Y1725" s="13"/>
      <c r="Z1725" s="13"/>
      <c r="AA1725" s="13"/>
      <c r="AB1725" s="13"/>
      <c r="AC1725" s="13"/>
      <c r="AD1725" s="13"/>
      <c r="AE1725" s="13"/>
      <c r="AT1725" s="257" t="s">
        <v>361</v>
      </c>
      <c r="AU1725" s="257" t="s">
        <v>86</v>
      </c>
      <c r="AV1725" s="13" t="s">
        <v>86</v>
      </c>
      <c r="AW1725" s="13" t="s">
        <v>32</v>
      </c>
      <c r="AX1725" s="13" t="s">
        <v>76</v>
      </c>
      <c r="AY1725" s="257" t="s">
        <v>350</v>
      </c>
    </row>
    <row r="1726" s="13" customFormat="1">
      <c r="A1726" s="13"/>
      <c r="B1726" s="247"/>
      <c r="C1726" s="248"/>
      <c r="D1726" s="242" t="s">
        <v>361</v>
      </c>
      <c r="E1726" s="249" t="s">
        <v>1</v>
      </c>
      <c r="F1726" s="250" t="s">
        <v>3029</v>
      </c>
      <c r="G1726" s="248"/>
      <c r="H1726" s="251">
        <v>-1.8899999999999999</v>
      </c>
      <c r="I1726" s="252"/>
      <c r="J1726" s="248"/>
      <c r="K1726" s="248"/>
      <c r="L1726" s="253"/>
      <c r="M1726" s="254"/>
      <c r="N1726" s="255"/>
      <c r="O1726" s="255"/>
      <c r="P1726" s="255"/>
      <c r="Q1726" s="255"/>
      <c r="R1726" s="255"/>
      <c r="S1726" s="255"/>
      <c r="T1726" s="256"/>
      <c r="U1726" s="13"/>
      <c r="V1726" s="13"/>
      <c r="W1726" s="13"/>
      <c r="X1726" s="13"/>
      <c r="Y1726" s="13"/>
      <c r="Z1726" s="13"/>
      <c r="AA1726" s="13"/>
      <c r="AB1726" s="13"/>
      <c r="AC1726" s="13"/>
      <c r="AD1726" s="13"/>
      <c r="AE1726" s="13"/>
      <c r="AT1726" s="257" t="s">
        <v>361</v>
      </c>
      <c r="AU1726" s="257" t="s">
        <v>86</v>
      </c>
      <c r="AV1726" s="13" t="s">
        <v>86</v>
      </c>
      <c r="AW1726" s="13" t="s">
        <v>32</v>
      </c>
      <c r="AX1726" s="13" t="s">
        <v>76</v>
      </c>
      <c r="AY1726" s="257" t="s">
        <v>350</v>
      </c>
    </row>
    <row r="1727" s="16" customFormat="1">
      <c r="A1727" s="16"/>
      <c r="B1727" s="279"/>
      <c r="C1727" s="280"/>
      <c r="D1727" s="242" t="s">
        <v>361</v>
      </c>
      <c r="E1727" s="281" t="s">
        <v>1205</v>
      </c>
      <c r="F1727" s="282" t="s">
        <v>755</v>
      </c>
      <c r="G1727" s="280"/>
      <c r="H1727" s="283">
        <v>12.205</v>
      </c>
      <c r="I1727" s="284"/>
      <c r="J1727" s="280"/>
      <c r="K1727" s="280"/>
      <c r="L1727" s="285"/>
      <c r="M1727" s="286"/>
      <c r="N1727" s="287"/>
      <c r="O1727" s="287"/>
      <c r="P1727" s="287"/>
      <c r="Q1727" s="287"/>
      <c r="R1727" s="287"/>
      <c r="S1727" s="287"/>
      <c r="T1727" s="288"/>
      <c r="U1727" s="16"/>
      <c r="V1727" s="16"/>
      <c r="W1727" s="16"/>
      <c r="X1727" s="16"/>
      <c r="Y1727" s="16"/>
      <c r="Z1727" s="16"/>
      <c r="AA1727" s="16"/>
      <c r="AB1727" s="16"/>
      <c r="AC1727" s="16"/>
      <c r="AD1727" s="16"/>
      <c r="AE1727" s="16"/>
      <c r="AT1727" s="289" t="s">
        <v>361</v>
      </c>
      <c r="AU1727" s="289" t="s">
        <v>86</v>
      </c>
      <c r="AV1727" s="16" t="s">
        <v>371</v>
      </c>
      <c r="AW1727" s="16" t="s">
        <v>32</v>
      </c>
      <c r="AX1727" s="16" t="s">
        <v>76</v>
      </c>
      <c r="AY1727" s="289" t="s">
        <v>350</v>
      </c>
    </row>
    <row r="1728" s="14" customFormat="1">
      <c r="A1728" s="14"/>
      <c r="B1728" s="258"/>
      <c r="C1728" s="259"/>
      <c r="D1728" s="242" t="s">
        <v>361</v>
      </c>
      <c r="E1728" s="260" t="s">
        <v>1</v>
      </c>
      <c r="F1728" s="261" t="s">
        <v>364</v>
      </c>
      <c r="G1728" s="259"/>
      <c r="H1728" s="262">
        <v>161.54400000000001</v>
      </c>
      <c r="I1728" s="263"/>
      <c r="J1728" s="259"/>
      <c r="K1728" s="259"/>
      <c r="L1728" s="264"/>
      <c r="M1728" s="265"/>
      <c r="N1728" s="266"/>
      <c r="O1728" s="266"/>
      <c r="P1728" s="266"/>
      <c r="Q1728" s="266"/>
      <c r="R1728" s="266"/>
      <c r="S1728" s="266"/>
      <c r="T1728" s="267"/>
      <c r="U1728" s="14"/>
      <c r="V1728" s="14"/>
      <c r="W1728" s="14"/>
      <c r="X1728" s="14"/>
      <c r="Y1728" s="14"/>
      <c r="Z1728" s="14"/>
      <c r="AA1728" s="14"/>
      <c r="AB1728" s="14"/>
      <c r="AC1728" s="14"/>
      <c r="AD1728" s="14"/>
      <c r="AE1728" s="14"/>
      <c r="AT1728" s="268" t="s">
        <v>361</v>
      </c>
      <c r="AU1728" s="268" t="s">
        <v>86</v>
      </c>
      <c r="AV1728" s="14" t="s">
        <v>357</v>
      </c>
      <c r="AW1728" s="14" t="s">
        <v>32</v>
      </c>
      <c r="AX1728" s="14" t="s">
        <v>84</v>
      </c>
      <c r="AY1728" s="268" t="s">
        <v>350</v>
      </c>
    </row>
    <row r="1729" s="2" customFormat="1" ht="24.15" customHeight="1">
      <c r="A1729" s="39"/>
      <c r="B1729" s="40"/>
      <c r="C1729" s="229" t="s">
        <v>3030</v>
      </c>
      <c r="D1729" s="229" t="s">
        <v>352</v>
      </c>
      <c r="E1729" s="230" t="s">
        <v>3031</v>
      </c>
      <c r="F1729" s="231" t="s">
        <v>3032</v>
      </c>
      <c r="G1729" s="232" t="s">
        <v>355</v>
      </c>
      <c r="H1729" s="233">
        <v>11.976000000000001</v>
      </c>
      <c r="I1729" s="234"/>
      <c r="J1729" s="235">
        <f>ROUND(I1729*H1729,2)</f>
        <v>0</v>
      </c>
      <c r="K1729" s="231" t="s">
        <v>356</v>
      </c>
      <c r="L1729" s="45"/>
      <c r="M1729" s="236" t="s">
        <v>1</v>
      </c>
      <c r="N1729" s="237" t="s">
        <v>41</v>
      </c>
      <c r="O1729" s="92"/>
      <c r="P1729" s="238">
        <f>O1729*H1729</f>
        <v>0</v>
      </c>
      <c r="Q1729" s="238">
        <v>0.045539999999999997</v>
      </c>
      <c r="R1729" s="238">
        <f>Q1729*H1729</f>
        <v>0.54538704000000005</v>
      </c>
      <c r="S1729" s="238">
        <v>0</v>
      </c>
      <c r="T1729" s="239">
        <f>S1729*H1729</f>
        <v>0</v>
      </c>
      <c r="U1729" s="39"/>
      <c r="V1729" s="39"/>
      <c r="W1729" s="39"/>
      <c r="X1729" s="39"/>
      <c r="Y1729" s="39"/>
      <c r="Z1729" s="39"/>
      <c r="AA1729" s="39"/>
      <c r="AB1729" s="39"/>
      <c r="AC1729" s="39"/>
      <c r="AD1729" s="39"/>
      <c r="AE1729" s="39"/>
      <c r="AR1729" s="240" t="s">
        <v>530</v>
      </c>
      <c r="AT1729" s="240" t="s">
        <v>352</v>
      </c>
      <c r="AU1729" s="240" t="s">
        <v>86</v>
      </c>
      <c r="AY1729" s="18" t="s">
        <v>350</v>
      </c>
      <c r="BE1729" s="241">
        <f>IF(N1729="základní",J1729,0)</f>
        <v>0</v>
      </c>
      <c r="BF1729" s="241">
        <f>IF(N1729="snížená",J1729,0)</f>
        <v>0</v>
      </c>
      <c r="BG1729" s="241">
        <f>IF(N1729="zákl. přenesená",J1729,0)</f>
        <v>0</v>
      </c>
      <c r="BH1729" s="241">
        <f>IF(N1729="sníž. přenesená",J1729,0)</f>
        <v>0</v>
      </c>
      <c r="BI1729" s="241">
        <f>IF(N1729="nulová",J1729,0)</f>
        <v>0</v>
      </c>
      <c r="BJ1729" s="18" t="s">
        <v>84</v>
      </c>
      <c r="BK1729" s="241">
        <f>ROUND(I1729*H1729,2)</f>
        <v>0</v>
      </c>
      <c r="BL1729" s="18" t="s">
        <v>530</v>
      </c>
      <c r="BM1729" s="240" t="s">
        <v>3033</v>
      </c>
    </row>
    <row r="1730" s="2" customFormat="1">
      <c r="A1730" s="39"/>
      <c r="B1730" s="40"/>
      <c r="C1730" s="41"/>
      <c r="D1730" s="242" t="s">
        <v>359</v>
      </c>
      <c r="E1730" s="41"/>
      <c r="F1730" s="243" t="s">
        <v>3034</v>
      </c>
      <c r="G1730" s="41"/>
      <c r="H1730" s="41"/>
      <c r="I1730" s="244"/>
      <c r="J1730" s="41"/>
      <c r="K1730" s="41"/>
      <c r="L1730" s="45"/>
      <c r="M1730" s="245"/>
      <c r="N1730" s="246"/>
      <c r="O1730" s="92"/>
      <c r="P1730" s="92"/>
      <c r="Q1730" s="92"/>
      <c r="R1730" s="92"/>
      <c r="S1730" s="92"/>
      <c r="T1730" s="93"/>
      <c r="U1730" s="39"/>
      <c r="V1730" s="39"/>
      <c r="W1730" s="39"/>
      <c r="X1730" s="39"/>
      <c r="Y1730" s="39"/>
      <c r="Z1730" s="39"/>
      <c r="AA1730" s="39"/>
      <c r="AB1730" s="39"/>
      <c r="AC1730" s="39"/>
      <c r="AD1730" s="39"/>
      <c r="AE1730" s="39"/>
      <c r="AT1730" s="18" t="s">
        <v>359</v>
      </c>
      <c r="AU1730" s="18" t="s">
        <v>86</v>
      </c>
    </row>
    <row r="1731" s="15" customFormat="1">
      <c r="A1731" s="15"/>
      <c r="B1731" s="269"/>
      <c r="C1731" s="270"/>
      <c r="D1731" s="242" t="s">
        <v>361</v>
      </c>
      <c r="E1731" s="271" t="s">
        <v>1</v>
      </c>
      <c r="F1731" s="272" t="s">
        <v>2995</v>
      </c>
      <c r="G1731" s="270"/>
      <c r="H1731" s="271" t="s">
        <v>1</v>
      </c>
      <c r="I1731" s="273"/>
      <c r="J1731" s="270"/>
      <c r="K1731" s="270"/>
      <c r="L1731" s="274"/>
      <c r="M1731" s="275"/>
      <c r="N1731" s="276"/>
      <c r="O1731" s="276"/>
      <c r="P1731" s="276"/>
      <c r="Q1731" s="276"/>
      <c r="R1731" s="276"/>
      <c r="S1731" s="276"/>
      <c r="T1731" s="277"/>
      <c r="U1731" s="15"/>
      <c r="V1731" s="15"/>
      <c r="W1731" s="15"/>
      <c r="X1731" s="15"/>
      <c r="Y1731" s="15"/>
      <c r="Z1731" s="15"/>
      <c r="AA1731" s="15"/>
      <c r="AB1731" s="15"/>
      <c r="AC1731" s="15"/>
      <c r="AD1731" s="15"/>
      <c r="AE1731" s="15"/>
      <c r="AT1731" s="278" t="s">
        <v>361</v>
      </c>
      <c r="AU1731" s="278" t="s">
        <v>86</v>
      </c>
      <c r="AV1731" s="15" t="s">
        <v>84</v>
      </c>
      <c r="AW1731" s="15" t="s">
        <v>32</v>
      </c>
      <c r="AX1731" s="15" t="s">
        <v>76</v>
      </c>
      <c r="AY1731" s="278" t="s">
        <v>350</v>
      </c>
    </row>
    <row r="1732" s="13" customFormat="1">
      <c r="A1732" s="13"/>
      <c r="B1732" s="247"/>
      <c r="C1732" s="248"/>
      <c r="D1732" s="242" t="s">
        <v>361</v>
      </c>
      <c r="E1732" s="249" t="s">
        <v>1</v>
      </c>
      <c r="F1732" s="250" t="s">
        <v>3035</v>
      </c>
      <c r="G1732" s="248"/>
      <c r="H1732" s="251">
        <v>10.295999999999999</v>
      </c>
      <c r="I1732" s="252"/>
      <c r="J1732" s="248"/>
      <c r="K1732" s="248"/>
      <c r="L1732" s="253"/>
      <c r="M1732" s="254"/>
      <c r="N1732" s="255"/>
      <c r="O1732" s="255"/>
      <c r="P1732" s="255"/>
      <c r="Q1732" s="255"/>
      <c r="R1732" s="255"/>
      <c r="S1732" s="255"/>
      <c r="T1732" s="256"/>
      <c r="U1732" s="13"/>
      <c r="V1732" s="13"/>
      <c r="W1732" s="13"/>
      <c r="X1732" s="13"/>
      <c r="Y1732" s="13"/>
      <c r="Z1732" s="13"/>
      <c r="AA1732" s="13"/>
      <c r="AB1732" s="13"/>
      <c r="AC1732" s="13"/>
      <c r="AD1732" s="13"/>
      <c r="AE1732" s="13"/>
      <c r="AT1732" s="257" t="s">
        <v>361</v>
      </c>
      <c r="AU1732" s="257" t="s">
        <v>86</v>
      </c>
      <c r="AV1732" s="13" t="s">
        <v>86</v>
      </c>
      <c r="AW1732" s="13" t="s">
        <v>32</v>
      </c>
      <c r="AX1732" s="13" t="s">
        <v>76</v>
      </c>
      <c r="AY1732" s="257" t="s">
        <v>350</v>
      </c>
    </row>
    <row r="1733" s="13" customFormat="1">
      <c r="A1733" s="13"/>
      <c r="B1733" s="247"/>
      <c r="C1733" s="248"/>
      <c r="D1733" s="242" t="s">
        <v>361</v>
      </c>
      <c r="E1733" s="249" t="s">
        <v>1</v>
      </c>
      <c r="F1733" s="250" t="s">
        <v>3036</v>
      </c>
      <c r="G1733" s="248"/>
      <c r="H1733" s="251">
        <v>1.6799999999999999</v>
      </c>
      <c r="I1733" s="252"/>
      <c r="J1733" s="248"/>
      <c r="K1733" s="248"/>
      <c r="L1733" s="253"/>
      <c r="M1733" s="254"/>
      <c r="N1733" s="255"/>
      <c r="O1733" s="255"/>
      <c r="P1733" s="255"/>
      <c r="Q1733" s="255"/>
      <c r="R1733" s="255"/>
      <c r="S1733" s="255"/>
      <c r="T1733" s="256"/>
      <c r="U1733" s="13"/>
      <c r="V1733" s="13"/>
      <c r="W1733" s="13"/>
      <c r="X1733" s="13"/>
      <c r="Y1733" s="13"/>
      <c r="Z1733" s="13"/>
      <c r="AA1733" s="13"/>
      <c r="AB1733" s="13"/>
      <c r="AC1733" s="13"/>
      <c r="AD1733" s="13"/>
      <c r="AE1733" s="13"/>
      <c r="AT1733" s="257" t="s">
        <v>361</v>
      </c>
      <c r="AU1733" s="257" t="s">
        <v>86</v>
      </c>
      <c r="AV1733" s="13" t="s">
        <v>86</v>
      </c>
      <c r="AW1733" s="13" t="s">
        <v>32</v>
      </c>
      <c r="AX1733" s="13" t="s">
        <v>76</v>
      </c>
      <c r="AY1733" s="257" t="s">
        <v>350</v>
      </c>
    </row>
    <row r="1734" s="14" customFormat="1">
      <c r="A1734" s="14"/>
      <c r="B1734" s="258"/>
      <c r="C1734" s="259"/>
      <c r="D1734" s="242" t="s">
        <v>361</v>
      </c>
      <c r="E1734" s="260" t="s">
        <v>1193</v>
      </c>
      <c r="F1734" s="261" t="s">
        <v>364</v>
      </c>
      <c r="G1734" s="259"/>
      <c r="H1734" s="262">
        <v>11.976000000000001</v>
      </c>
      <c r="I1734" s="263"/>
      <c r="J1734" s="259"/>
      <c r="K1734" s="259"/>
      <c r="L1734" s="264"/>
      <c r="M1734" s="265"/>
      <c r="N1734" s="266"/>
      <c r="O1734" s="266"/>
      <c r="P1734" s="266"/>
      <c r="Q1734" s="266"/>
      <c r="R1734" s="266"/>
      <c r="S1734" s="266"/>
      <c r="T1734" s="267"/>
      <c r="U1734" s="14"/>
      <c r="V1734" s="14"/>
      <c r="W1734" s="14"/>
      <c r="X1734" s="14"/>
      <c r="Y1734" s="14"/>
      <c r="Z1734" s="14"/>
      <c r="AA1734" s="14"/>
      <c r="AB1734" s="14"/>
      <c r="AC1734" s="14"/>
      <c r="AD1734" s="14"/>
      <c r="AE1734" s="14"/>
      <c r="AT1734" s="268" t="s">
        <v>361</v>
      </c>
      <c r="AU1734" s="268" t="s">
        <v>86</v>
      </c>
      <c r="AV1734" s="14" t="s">
        <v>357</v>
      </c>
      <c r="AW1734" s="14" t="s">
        <v>32</v>
      </c>
      <c r="AX1734" s="14" t="s">
        <v>84</v>
      </c>
      <c r="AY1734" s="268" t="s">
        <v>350</v>
      </c>
    </row>
    <row r="1735" s="2" customFormat="1" ht="16.5" customHeight="1">
      <c r="A1735" s="39"/>
      <c r="B1735" s="40"/>
      <c r="C1735" s="229" t="s">
        <v>3037</v>
      </c>
      <c r="D1735" s="229" t="s">
        <v>352</v>
      </c>
      <c r="E1735" s="230" t="s">
        <v>3038</v>
      </c>
      <c r="F1735" s="231" t="s">
        <v>3039</v>
      </c>
      <c r="G1735" s="232" t="s">
        <v>355</v>
      </c>
      <c r="H1735" s="233">
        <v>260.18599999999998</v>
      </c>
      <c r="I1735" s="234"/>
      <c r="J1735" s="235">
        <f>ROUND(I1735*H1735,2)</f>
        <v>0</v>
      </c>
      <c r="K1735" s="231" t="s">
        <v>356</v>
      </c>
      <c r="L1735" s="45"/>
      <c r="M1735" s="236" t="s">
        <v>1</v>
      </c>
      <c r="N1735" s="237" t="s">
        <v>41</v>
      </c>
      <c r="O1735" s="92"/>
      <c r="P1735" s="238">
        <f>O1735*H1735</f>
        <v>0</v>
      </c>
      <c r="Q1735" s="238">
        <v>0</v>
      </c>
      <c r="R1735" s="238">
        <f>Q1735*H1735</f>
        <v>0</v>
      </c>
      <c r="S1735" s="238">
        <v>0</v>
      </c>
      <c r="T1735" s="239">
        <f>S1735*H1735</f>
        <v>0</v>
      </c>
      <c r="U1735" s="39"/>
      <c r="V1735" s="39"/>
      <c r="W1735" s="39"/>
      <c r="X1735" s="39"/>
      <c r="Y1735" s="39"/>
      <c r="Z1735" s="39"/>
      <c r="AA1735" s="39"/>
      <c r="AB1735" s="39"/>
      <c r="AC1735" s="39"/>
      <c r="AD1735" s="39"/>
      <c r="AE1735" s="39"/>
      <c r="AR1735" s="240" t="s">
        <v>530</v>
      </c>
      <c r="AT1735" s="240" t="s">
        <v>352</v>
      </c>
      <c r="AU1735" s="240" t="s">
        <v>86</v>
      </c>
      <c r="AY1735" s="18" t="s">
        <v>350</v>
      </c>
      <c r="BE1735" s="241">
        <f>IF(N1735="základní",J1735,0)</f>
        <v>0</v>
      </c>
      <c r="BF1735" s="241">
        <f>IF(N1735="snížená",J1735,0)</f>
        <v>0</v>
      </c>
      <c r="BG1735" s="241">
        <f>IF(N1735="zákl. přenesená",J1735,0)</f>
        <v>0</v>
      </c>
      <c r="BH1735" s="241">
        <f>IF(N1735="sníž. přenesená",J1735,0)</f>
        <v>0</v>
      </c>
      <c r="BI1735" s="241">
        <f>IF(N1735="nulová",J1735,0)</f>
        <v>0</v>
      </c>
      <c r="BJ1735" s="18" t="s">
        <v>84</v>
      </c>
      <c r="BK1735" s="241">
        <f>ROUND(I1735*H1735,2)</f>
        <v>0</v>
      </c>
      <c r="BL1735" s="18" t="s">
        <v>530</v>
      </c>
      <c r="BM1735" s="240" t="s">
        <v>3040</v>
      </c>
    </row>
    <row r="1736" s="2" customFormat="1">
      <c r="A1736" s="39"/>
      <c r="B1736" s="40"/>
      <c r="C1736" s="41"/>
      <c r="D1736" s="242" t="s">
        <v>359</v>
      </c>
      <c r="E1736" s="41"/>
      <c r="F1736" s="243" t="s">
        <v>3041</v>
      </c>
      <c r="G1736" s="41"/>
      <c r="H1736" s="41"/>
      <c r="I1736" s="244"/>
      <c r="J1736" s="41"/>
      <c r="K1736" s="41"/>
      <c r="L1736" s="45"/>
      <c r="M1736" s="245"/>
      <c r="N1736" s="246"/>
      <c r="O1736" s="92"/>
      <c r="P1736" s="92"/>
      <c r="Q1736" s="92"/>
      <c r="R1736" s="92"/>
      <c r="S1736" s="92"/>
      <c r="T1736" s="93"/>
      <c r="U1736" s="39"/>
      <c r="V1736" s="39"/>
      <c r="W1736" s="39"/>
      <c r="X1736" s="39"/>
      <c r="Y1736" s="39"/>
      <c r="Z1736" s="39"/>
      <c r="AA1736" s="39"/>
      <c r="AB1736" s="39"/>
      <c r="AC1736" s="39"/>
      <c r="AD1736" s="39"/>
      <c r="AE1736" s="39"/>
      <c r="AT1736" s="18" t="s">
        <v>359</v>
      </c>
      <c r="AU1736" s="18" t="s">
        <v>86</v>
      </c>
    </row>
    <row r="1737" s="13" customFormat="1">
      <c r="A1737" s="13"/>
      <c r="B1737" s="247"/>
      <c r="C1737" s="248"/>
      <c r="D1737" s="242" t="s">
        <v>361</v>
      </c>
      <c r="E1737" s="249" t="s">
        <v>1</v>
      </c>
      <c r="F1737" s="250" t="s">
        <v>2148</v>
      </c>
      <c r="G1737" s="248"/>
      <c r="H1737" s="251">
        <v>74</v>
      </c>
      <c r="I1737" s="252"/>
      <c r="J1737" s="248"/>
      <c r="K1737" s="248"/>
      <c r="L1737" s="253"/>
      <c r="M1737" s="254"/>
      <c r="N1737" s="255"/>
      <c r="O1737" s="255"/>
      <c r="P1737" s="255"/>
      <c r="Q1737" s="255"/>
      <c r="R1737" s="255"/>
      <c r="S1737" s="255"/>
      <c r="T1737" s="256"/>
      <c r="U1737" s="13"/>
      <c r="V1737" s="13"/>
      <c r="W1737" s="13"/>
      <c r="X1737" s="13"/>
      <c r="Y1737" s="13"/>
      <c r="Z1737" s="13"/>
      <c r="AA1737" s="13"/>
      <c r="AB1737" s="13"/>
      <c r="AC1737" s="13"/>
      <c r="AD1737" s="13"/>
      <c r="AE1737" s="13"/>
      <c r="AT1737" s="257" t="s">
        <v>361</v>
      </c>
      <c r="AU1737" s="257" t="s">
        <v>86</v>
      </c>
      <c r="AV1737" s="13" t="s">
        <v>86</v>
      </c>
      <c r="AW1737" s="13" t="s">
        <v>32</v>
      </c>
      <c r="AX1737" s="13" t="s">
        <v>76</v>
      </c>
      <c r="AY1737" s="257" t="s">
        <v>350</v>
      </c>
    </row>
    <row r="1738" s="13" customFormat="1">
      <c r="A1738" s="13"/>
      <c r="B1738" s="247"/>
      <c r="C1738" s="248"/>
      <c r="D1738" s="242" t="s">
        <v>361</v>
      </c>
      <c r="E1738" s="249" t="s">
        <v>1</v>
      </c>
      <c r="F1738" s="250" t="s">
        <v>2149</v>
      </c>
      <c r="G1738" s="248"/>
      <c r="H1738" s="251">
        <v>68.427000000000007</v>
      </c>
      <c r="I1738" s="252"/>
      <c r="J1738" s="248"/>
      <c r="K1738" s="248"/>
      <c r="L1738" s="253"/>
      <c r="M1738" s="254"/>
      <c r="N1738" s="255"/>
      <c r="O1738" s="255"/>
      <c r="P1738" s="255"/>
      <c r="Q1738" s="255"/>
      <c r="R1738" s="255"/>
      <c r="S1738" s="255"/>
      <c r="T1738" s="256"/>
      <c r="U1738" s="13"/>
      <c r="V1738" s="13"/>
      <c r="W1738" s="13"/>
      <c r="X1738" s="13"/>
      <c r="Y1738" s="13"/>
      <c r="Z1738" s="13"/>
      <c r="AA1738" s="13"/>
      <c r="AB1738" s="13"/>
      <c r="AC1738" s="13"/>
      <c r="AD1738" s="13"/>
      <c r="AE1738" s="13"/>
      <c r="AT1738" s="257" t="s">
        <v>361</v>
      </c>
      <c r="AU1738" s="257" t="s">
        <v>86</v>
      </c>
      <c r="AV1738" s="13" t="s">
        <v>86</v>
      </c>
      <c r="AW1738" s="13" t="s">
        <v>32</v>
      </c>
      <c r="AX1738" s="13" t="s">
        <v>76</v>
      </c>
      <c r="AY1738" s="257" t="s">
        <v>350</v>
      </c>
    </row>
    <row r="1739" s="13" customFormat="1">
      <c r="A1739" s="13"/>
      <c r="B1739" s="247"/>
      <c r="C1739" s="248"/>
      <c r="D1739" s="242" t="s">
        <v>361</v>
      </c>
      <c r="E1739" s="249" t="s">
        <v>1</v>
      </c>
      <c r="F1739" s="250" t="s">
        <v>3042</v>
      </c>
      <c r="G1739" s="248"/>
      <c r="H1739" s="251">
        <v>81.759</v>
      </c>
      <c r="I1739" s="252"/>
      <c r="J1739" s="248"/>
      <c r="K1739" s="248"/>
      <c r="L1739" s="253"/>
      <c r="M1739" s="254"/>
      <c r="N1739" s="255"/>
      <c r="O1739" s="255"/>
      <c r="P1739" s="255"/>
      <c r="Q1739" s="255"/>
      <c r="R1739" s="255"/>
      <c r="S1739" s="255"/>
      <c r="T1739" s="256"/>
      <c r="U1739" s="13"/>
      <c r="V1739" s="13"/>
      <c r="W1739" s="13"/>
      <c r="X1739" s="13"/>
      <c r="Y1739" s="13"/>
      <c r="Z1739" s="13"/>
      <c r="AA1739" s="13"/>
      <c r="AB1739" s="13"/>
      <c r="AC1739" s="13"/>
      <c r="AD1739" s="13"/>
      <c r="AE1739" s="13"/>
      <c r="AT1739" s="257" t="s">
        <v>361</v>
      </c>
      <c r="AU1739" s="257" t="s">
        <v>86</v>
      </c>
      <c r="AV1739" s="13" t="s">
        <v>86</v>
      </c>
      <c r="AW1739" s="13" t="s">
        <v>32</v>
      </c>
      <c r="AX1739" s="13" t="s">
        <v>76</v>
      </c>
      <c r="AY1739" s="257" t="s">
        <v>350</v>
      </c>
    </row>
    <row r="1740" s="13" customFormat="1">
      <c r="A1740" s="13"/>
      <c r="B1740" s="247"/>
      <c r="C1740" s="248"/>
      <c r="D1740" s="242" t="s">
        <v>361</v>
      </c>
      <c r="E1740" s="249" t="s">
        <v>1</v>
      </c>
      <c r="F1740" s="250" t="s">
        <v>3043</v>
      </c>
      <c r="G1740" s="248"/>
      <c r="H1740" s="251">
        <v>23.199999999999999</v>
      </c>
      <c r="I1740" s="252"/>
      <c r="J1740" s="248"/>
      <c r="K1740" s="248"/>
      <c r="L1740" s="253"/>
      <c r="M1740" s="254"/>
      <c r="N1740" s="255"/>
      <c r="O1740" s="255"/>
      <c r="P1740" s="255"/>
      <c r="Q1740" s="255"/>
      <c r="R1740" s="255"/>
      <c r="S1740" s="255"/>
      <c r="T1740" s="256"/>
      <c r="U1740" s="13"/>
      <c r="V1740" s="13"/>
      <c r="W1740" s="13"/>
      <c r="X1740" s="13"/>
      <c r="Y1740" s="13"/>
      <c r="Z1740" s="13"/>
      <c r="AA1740" s="13"/>
      <c r="AB1740" s="13"/>
      <c r="AC1740" s="13"/>
      <c r="AD1740" s="13"/>
      <c r="AE1740" s="13"/>
      <c r="AT1740" s="257" t="s">
        <v>361</v>
      </c>
      <c r="AU1740" s="257" t="s">
        <v>86</v>
      </c>
      <c r="AV1740" s="13" t="s">
        <v>86</v>
      </c>
      <c r="AW1740" s="13" t="s">
        <v>32</v>
      </c>
      <c r="AX1740" s="13" t="s">
        <v>76</v>
      </c>
      <c r="AY1740" s="257" t="s">
        <v>350</v>
      </c>
    </row>
    <row r="1741" s="13" customFormat="1">
      <c r="A1741" s="13"/>
      <c r="B1741" s="247"/>
      <c r="C1741" s="248"/>
      <c r="D1741" s="242" t="s">
        <v>361</v>
      </c>
      <c r="E1741" s="249" t="s">
        <v>1</v>
      </c>
      <c r="F1741" s="250" t="s">
        <v>2223</v>
      </c>
      <c r="G1741" s="248"/>
      <c r="H1741" s="251">
        <v>12.800000000000001</v>
      </c>
      <c r="I1741" s="252"/>
      <c r="J1741" s="248"/>
      <c r="K1741" s="248"/>
      <c r="L1741" s="253"/>
      <c r="M1741" s="254"/>
      <c r="N1741" s="255"/>
      <c r="O1741" s="255"/>
      <c r="P1741" s="255"/>
      <c r="Q1741" s="255"/>
      <c r="R1741" s="255"/>
      <c r="S1741" s="255"/>
      <c r="T1741" s="256"/>
      <c r="U1741" s="13"/>
      <c r="V1741" s="13"/>
      <c r="W1741" s="13"/>
      <c r="X1741" s="13"/>
      <c r="Y1741" s="13"/>
      <c r="Z1741" s="13"/>
      <c r="AA1741" s="13"/>
      <c r="AB1741" s="13"/>
      <c r="AC1741" s="13"/>
      <c r="AD1741" s="13"/>
      <c r="AE1741" s="13"/>
      <c r="AT1741" s="257" t="s">
        <v>361</v>
      </c>
      <c r="AU1741" s="257" t="s">
        <v>86</v>
      </c>
      <c r="AV1741" s="13" t="s">
        <v>86</v>
      </c>
      <c r="AW1741" s="13" t="s">
        <v>32</v>
      </c>
      <c r="AX1741" s="13" t="s">
        <v>76</v>
      </c>
      <c r="AY1741" s="257" t="s">
        <v>350</v>
      </c>
    </row>
    <row r="1742" s="14" customFormat="1">
      <c r="A1742" s="14"/>
      <c r="B1742" s="258"/>
      <c r="C1742" s="259"/>
      <c r="D1742" s="242" t="s">
        <v>361</v>
      </c>
      <c r="E1742" s="260" t="s">
        <v>1</v>
      </c>
      <c r="F1742" s="261" t="s">
        <v>364</v>
      </c>
      <c r="G1742" s="259"/>
      <c r="H1742" s="262">
        <v>260.18599999999998</v>
      </c>
      <c r="I1742" s="263"/>
      <c r="J1742" s="259"/>
      <c r="K1742" s="259"/>
      <c r="L1742" s="264"/>
      <c r="M1742" s="265"/>
      <c r="N1742" s="266"/>
      <c r="O1742" s="266"/>
      <c r="P1742" s="266"/>
      <c r="Q1742" s="266"/>
      <c r="R1742" s="266"/>
      <c r="S1742" s="266"/>
      <c r="T1742" s="267"/>
      <c r="U1742" s="14"/>
      <c r="V1742" s="14"/>
      <c r="W1742" s="14"/>
      <c r="X1742" s="14"/>
      <c r="Y1742" s="14"/>
      <c r="Z1742" s="14"/>
      <c r="AA1742" s="14"/>
      <c r="AB1742" s="14"/>
      <c r="AC1742" s="14"/>
      <c r="AD1742" s="14"/>
      <c r="AE1742" s="14"/>
      <c r="AT1742" s="268" t="s">
        <v>361</v>
      </c>
      <c r="AU1742" s="268" t="s">
        <v>86</v>
      </c>
      <c r="AV1742" s="14" t="s">
        <v>357</v>
      </c>
      <c r="AW1742" s="14" t="s">
        <v>32</v>
      </c>
      <c r="AX1742" s="14" t="s">
        <v>84</v>
      </c>
      <c r="AY1742" s="268" t="s">
        <v>350</v>
      </c>
    </row>
    <row r="1743" s="2" customFormat="1" ht="24.15" customHeight="1">
      <c r="A1743" s="39"/>
      <c r="B1743" s="40"/>
      <c r="C1743" s="295" t="s">
        <v>3044</v>
      </c>
      <c r="D1743" s="295" t="s">
        <v>1347</v>
      </c>
      <c r="E1743" s="296" t="s">
        <v>3045</v>
      </c>
      <c r="F1743" s="297" t="s">
        <v>3046</v>
      </c>
      <c r="G1743" s="298" t="s">
        <v>355</v>
      </c>
      <c r="H1743" s="299">
        <v>292.31900000000002</v>
      </c>
      <c r="I1743" s="300"/>
      <c r="J1743" s="301">
        <f>ROUND(I1743*H1743,2)</f>
        <v>0</v>
      </c>
      <c r="K1743" s="297" t="s">
        <v>356</v>
      </c>
      <c r="L1743" s="302"/>
      <c r="M1743" s="303" t="s">
        <v>1</v>
      </c>
      <c r="N1743" s="304" t="s">
        <v>41</v>
      </c>
      <c r="O1743" s="92"/>
      <c r="P1743" s="238">
        <f>O1743*H1743</f>
        <v>0</v>
      </c>
      <c r="Q1743" s="238">
        <v>0.00011</v>
      </c>
      <c r="R1743" s="238">
        <f>Q1743*H1743</f>
        <v>0.032155090000000004</v>
      </c>
      <c r="S1743" s="238">
        <v>0</v>
      </c>
      <c r="T1743" s="239">
        <f>S1743*H1743</f>
        <v>0</v>
      </c>
      <c r="U1743" s="39"/>
      <c r="V1743" s="39"/>
      <c r="W1743" s="39"/>
      <c r="X1743" s="39"/>
      <c r="Y1743" s="39"/>
      <c r="Z1743" s="39"/>
      <c r="AA1743" s="39"/>
      <c r="AB1743" s="39"/>
      <c r="AC1743" s="39"/>
      <c r="AD1743" s="39"/>
      <c r="AE1743" s="39"/>
      <c r="AR1743" s="240" t="s">
        <v>695</v>
      </c>
      <c r="AT1743" s="240" t="s">
        <v>1347</v>
      </c>
      <c r="AU1743" s="240" t="s">
        <v>86</v>
      </c>
      <c r="AY1743" s="18" t="s">
        <v>350</v>
      </c>
      <c r="BE1743" s="241">
        <f>IF(N1743="základní",J1743,0)</f>
        <v>0</v>
      </c>
      <c r="BF1743" s="241">
        <f>IF(N1743="snížená",J1743,0)</f>
        <v>0</v>
      </c>
      <c r="BG1743" s="241">
        <f>IF(N1743="zákl. přenesená",J1743,0)</f>
        <v>0</v>
      </c>
      <c r="BH1743" s="241">
        <f>IF(N1743="sníž. přenesená",J1743,0)</f>
        <v>0</v>
      </c>
      <c r="BI1743" s="241">
        <f>IF(N1743="nulová",J1743,0)</f>
        <v>0</v>
      </c>
      <c r="BJ1743" s="18" t="s">
        <v>84</v>
      </c>
      <c r="BK1743" s="241">
        <f>ROUND(I1743*H1743,2)</f>
        <v>0</v>
      </c>
      <c r="BL1743" s="18" t="s">
        <v>530</v>
      </c>
      <c r="BM1743" s="240" t="s">
        <v>3047</v>
      </c>
    </row>
    <row r="1744" s="2" customFormat="1">
      <c r="A1744" s="39"/>
      <c r="B1744" s="40"/>
      <c r="C1744" s="41"/>
      <c r="D1744" s="242" t="s">
        <v>359</v>
      </c>
      <c r="E1744" s="41"/>
      <c r="F1744" s="243" t="s">
        <v>3046</v>
      </c>
      <c r="G1744" s="41"/>
      <c r="H1744" s="41"/>
      <c r="I1744" s="244"/>
      <c r="J1744" s="41"/>
      <c r="K1744" s="41"/>
      <c r="L1744" s="45"/>
      <c r="M1744" s="245"/>
      <c r="N1744" s="246"/>
      <c r="O1744" s="92"/>
      <c r="P1744" s="92"/>
      <c r="Q1744" s="92"/>
      <c r="R1744" s="92"/>
      <c r="S1744" s="92"/>
      <c r="T1744" s="93"/>
      <c r="U1744" s="39"/>
      <c r="V1744" s="39"/>
      <c r="W1744" s="39"/>
      <c r="X1744" s="39"/>
      <c r="Y1744" s="39"/>
      <c r="Z1744" s="39"/>
      <c r="AA1744" s="39"/>
      <c r="AB1744" s="39"/>
      <c r="AC1744" s="39"/>
      <c r="AD1744" s="39"/>
      <c r="AE1744" s="39"/>
      <c r="AT1744" s="18" t="s">
        <v>359</v>
      </c>
      <c r="AU1744" s="18" t="s">
        <v>86</v>
      </c>
    </row>
    <row r="1745" s="13" customFormat="1">
      <c r="A1745" s="13"/>
      <c r="B1745" s="247"/>
      <c r="C1745" s="248"/>
      <c r="D1745" s="242" t="s">
        <v>361</v>
      </c>
      <c r="E1745" s="248"/>
      <c r="F1745" s="250" t="s">
        <v>3048</v>
      </c>
      <c r="G1745" s="248"/>
      <c r="H1745" s="251">
        <v>292.31900000000002</v>
      </c>
      <c r="I1745" s="252"/>
      <c r="J1745" s="248"/>
      <c r="K1745" s="248"/>
      <c r="L1745" s="253"/>
      <c r="M1745" s="254"/>
      <c r="N1745" s="255"/>
      <c r="O1745" s="255"/>
      <c r="P1745" s="255"/>
      <c r="Q1745" s="255"/>
      <c r="R1745" s="255"/>
      <c r="S1745" s="255"/>
      <c r="T1745" s="256"/>
      <c r="U1745" s="13"/>
      <c r="V1745" s="13"/>
      <c r="W1745" s="13"/>
      <c r="X1745" s="13"/>
      <c r="Y1745" s="13"/>
      <c r="Z1745" s="13"/>
      <c r="AA1745" s="13"/>
      <c r="AB1745" s="13"/>
      <c r="AC1745" s="13"/>
      <c r="AD1745" s="13"/>
      <c r="AE1745" s="13"/>
      <c r="AT1745" s="257" t="s">
        <v>361</v>
      </c>
      <c r="AU1745" s="257" t="s">
        <v>86</v>
      </c>
      <c r="AV1745" s="13" t="s">
        <v>86</v>
      </c>
      <c r="AW1745" s="13" t="s">
        <v>4</v>
      </c>
      <c r="AX1745" s="13" t="s">
        <v>84</v>
      </c>
      <c r="AY1745" s="257" t="s">
        <v>350</v>
      </c>
    </row>
    <row r="1746" s="2" customFormat="1" ht="21.75" customHeight="1">
      <c r="A1746" s="39"/>
      <c r="B1746" s="40"/>
      <c r="C1746" s="229" t="s">
        <v>3049</v>
      </c>
      <c r="D1746" s="229" t="s">
        <v>352</v>
      </c>
      <c r="E1746" s="230" t="s">
        <v>3050</v>
      </c>
      <c r="F1746" s="231" t="s">
        <v>3051</v>
      </c>
      <c r="G1746" s="232" t="s">
        <v>355</v>
      </c>
      <c r="H1746" s="233">
        <v>247.386</v>
      </c>
      <c r="I1746" s="234"/>
      <c r="J1746" s="235">
        <f>ROUND(I1746*H1746,2)</f>
        <v>0</v>
      </c>
      <c r="K1746" s="231" t="s">
        <v>356</v>
      </c>
      <c r="L1746" s="45"/>
      <c r="M1746" s="236" t="s">
        <v>1</v>
      </c>
      <c r="N1746" s="237" t="s">
        <v>41</v>
      </c>
      <c r="O1746" s="92"/>
      <c r="P1746" s="238">
        <f>O1746*H1746</f>
        <v>0</v>
      </c>
      <c r="Q1746" s="238">
        <v>0</v>
      </c>
      <c r="R1746" s="238">
        <f>Q1746*H1746</f>
        <v>0</v>
      </c>
      <c r="S1746" s="238">
        <v>0</v>
      </c>
      <c r="T1746" s="239">
        <f>S1746*H1746</f>
        <v>0</v>
      </c>
      <c r="U1746" s="39"/>
      <c r="V1746" s="39"/>
      <c r="W1746" s="39"/>
      <c r="X1746" s="39"/>
      <c r="Y1746" s="39"/>
      <c r="Z1746" s="39"/>
      <c r="AA1746" s="39"/>
      <c r="AB1746" s="39"/>
      <c r="AC1746" s="39"/>
      <c r="AD1746" s="39"/>
      <c r="AE1746" s="39"/>
      <c r="AR1746" s="240" t="s">
        <v>530</v>
      </c>
      <c r="AT1746" s="240" t="s">
        <v>352</v>
      </c>
      <c r="AU1746" s="240" t="s">
        <v>86</v>
      </c>
      <c r="AY1746" s="18" t="s">
        <v>350</v>
      </c>
      <c r="BE1746" s="241">
        <f>IF(N1746="základní",J1746,0)</f>
        <v>0</v>
      </c>
      <c r="BF1746" s="241">
        <f>IF(N1746="snížená",J1746,0)</f>
        <v>0</v>
      </c>
      <c r="BG1746" s="241">
        <f>IF(N1746="zákl. přenesená",J1746,0)</f>
        <v>0</v>
      </c>
      <c r="BH1746" s="241">
        <f>IF(N1746="sníž. přenesená",J1746,0)</f>
        <v>0</v>
      </c>
      <c r="BI1746" s="241">
        <f>IF(N1746="nulová",J1746,0)</f>
        <v>0</v>
      </c>
      <c r="BJ1746" s="18" t="s">
        <v>84</v>
      </c>
      <c r="BK1746" s="241">
        <f>ROUND(I1746*H1746,2)</f>
        <v>0</v>
      </c>
      <c r="BL1746" s="18" t="s">
        <v>530</v>
      </c>
      <c r="BM1746" s="240" t="s">
        <v>3052</v>
      </c>
    </row>
    <row r="1747" s="2" customFormat="1">
      <c r="A1747" s="39"/>
      <c r="B1747" s="40"/>
      <c r="C1747" s="41"/>
      <c r="D1747" s="242" t="s">
        <v>359</v>
      </c>
      <c r="E1747" s="41"/>
      <c r="F1747" s="243" t="s">
        <v>3053</v>
      </c>
      <c r="G1747" s="41"/>
      <c r="H1747" s="41"/>
      <c r="I1747" s="244"/>
      <c r="J1747" s="41"/>
      <c r="K1747" s="41"/>
      <c r="L1747" s="45"/>
      <c r="M1747" s="245"/>
      <c r="N1747" s="246"/>
      <c r="O1747" s="92"/>
      <c r="P1747" s="92"/>
      <c r="Q1747" s="92"/>
      <c r="R1747" s="92"/>
      <c r="S1747" s="92"/>
      <c r="T1747" s="93"/>
      <c r="U1747" s="39"/>
      <c r="V1747" s="39"/>
      <c r="W1747" s="39"/>
      <c r="X1747" s="39"/>
      <c r="Y1747" s="39"/>
      <c r="Z1747" s="39"/>
      <c r="AA1747" s="39"/>
      <c r="AB1747" s="39"/>
      <c r="AC1747" s="39"/>
      <c r="AD1747" s="39"/>
      <c r="AE1747" s="39"/>
      <c r="AT1747" s="18" t="s">
        <v>359</v>
      </c>
      <c r="AU1747" s="18" t="s">
        <v>86</v>
      </c>
    </row>
    <row r="1748" s="13" customFormat="1">
      <c r="A1748" s="13"/>
      <c r="B1748" s="247"/>
      <c r="C1748" s="248"/>
      <c r="D1748" s="242" t="s">
        <v>361</v>
      </c>
      <c r="E1748" s="249" t="s">
        <v>1</v>
      </c>
      <c r="F1748" s="250" t="s">
        <v>2148</v>
      </c>
      <c r="G1748" s="248"/>
      <c r="H1748" s="251">
        <v>74</v>
      </c>
      <c r="I1748" s="252"/>
      <c r="J1748" s="248"/>
      <c r="K1748" s="248"/>
      <c r="L1748" s="253"/>
      <c r="M1748" s="254"/>
      <c r="N1748" s="255"/>
      <c r="O1748" s="255"/>
      <c r="P1748" s="255"/>
      <c r="Q1748" s="255"/>
      <c r="R1748" s="255"/>
      <c r="S1748" s="255"/>
      <c r="T1748" s="256"/>
      <c r="U1748" s="13"/>
      <c r="V1748" s="13"/>
      <c r="W1748" s="13"/>
      <c r="X1748" s="13"/>
      <c r="Y1748" s="13"/>
      <c r="Z1748" s="13"/>
      <c r="AA1748" s="13"/>
      <c r="AB1748" s="13"/>
      <c r="AC1748" s="13"/>
      <c r="AD1748" s="13"/>
      <c r="AE1748" s="13"/>
      <c r="AT1748" s="257" t="s">
        <v>361</v>
      </c>
      <c r="AU1748" s="257" t="s">
        <v>86</v>
      </c>
      <c r="AV1748" s="13" t="s">
        <v>86</v>
      </c>
      <c r="AW1748" s="13" t="s">
        <v>32</v>
      </c>
      <c r="AX1748" s="13" t="s">
        <v>76</v>
      </c>
      <c r="AY1748" s="257" t="s">
        <v>350</v>
      </c>
    </row>
    <row r="1749" s="13" customFormat="1">
      <c r="A1749" s="13"/>
      <c r="B1749" s="247"/>
      <c r="C1749" s="248"/>
      <c r="D1749" s="242" t="s">
        <v>361</v>
      </c>
      <c r="E1749" s="249" t="s">
        <v>1</v>
      </c>
      <c r="F1749" s="250" t="s">
        <v>2149</v>
      </c>
      <c r="G1749" s="248"/>
      <c r="H1749" s="251">
        <v>68.427000000000007</v>
      </c>
      <c r="I1749" s="252"/>
      <c r="J1749" s="248"/>
      <c r="K1749" s="248"/>
      <c r="L1749" s="253"/>
      <c r="M1749" s="254"/>
      <c r="N1749" s="255"/>
      <c r="O1749" s="255"/>
      <c r="P1749" s="255"/>
      <c r="Q1749" s="255"/>
      <c r="R1749" s="255"/>
      <c r="S1749" s="255"/>
      <c r="T1749" s="256"/>
      <c r="U1749" s="13"/>
      <c r="V1749" s="13"/>
      <c r="W1749" s="13"/>
      <c r="X1749" s="13"/>
      <c r="Y1749" s="13"/>
      <c r="Z1749" s="13"/>
      <c r="AA1749" s="13"/>
      <c r="AB1749" s="13"/>
      <c r="AC1749" s="13"/>
      <c r="AD1749" s="13"/>
      <c r="AE1749" s="13"/>
      <c r="AT1749" s="257" t="s">
        <v>361</v>
      </c>
      <c r="AU1749" s="257" t="s">
        <v>86</v>
      </c>
      <c r="AV1749" s="13" t="s">
        <v>86</v>
      </c>
      <c r="AW1749" s="13" t="s">
        <v>32</v>
      </c>
      <c r="AX1749" s="13" t="s">
        <v>76</v>
      </c>
      <c r="AY1749" s="257" t="s">
        <v>350</v>
      </c>
    </row>
    <row r="1750" s="13" customFormat="1">
      <c r="A1750" s="13"/>
      <c r="B1750" s="247"/>
      <c r="C1750" s="248"/>
      <c r="D1750" s="242" t="s">
        <v>361</v>
      </c>
      <c r="E1750" s="249" t="s">
        <v>1</v>
      </c>
      <c r="F1750" s="250" t="s">
        <v>3042</v>
      </c>
      <c r="G1750" s="248"/>
      <c r="H1750" s="251">
        <v>81.759</v>
      </c>
      <c r="I1750" s="252"/>
      <c r="J1750" s="248"/>
      <c r="K1750" s="248"/>
      <c r="L1750" s="253"/>
      <c r="M1750" s="254"/>
      <c r="N1750" s="255"/>
      <c r="O1750" s="255"/>
      <c r="P1750" s="255"/>
      <c r="Q1750" s="255"/>
      <c r="R1750" s="255"/>
      <c r="S1750" s="255"/>
      <c r="T1750" s="256"/>
      <c r="U1750" s="13"/>
      <c r="V1750" s="13"/>
      <c r="W1750" s="13"/>
      <c r="X1750" s="13"/>
      <c r="Y1750" s="13"/>
      <c r="Z1750" s="13"/>
      <c r="AA1750" s="13"/>
      <c r="AB1750" s="13"/>
      <c r="AC1750" s="13"/>
      <c r="AD1750" s="13"/>
      <c r="AE1750" s="13"/>
      <c r="AT1750" s="257" t="s">
        <v>361</v>
      </c>
      <c r="AU1750" s="257" t="s">
        <v>86</v>
      </c>
      <c r="AV1750" s="13" t="s">
        <v>86</v>
      </c>
      <c r="AW1750" s="13" t="s">
        <v>32</v>
      </c>
      <c r="AX1750" s="13" t="s">
        <v>76</v>
      </c>
      <c r="AY1750" s="257" t="s">
        <v>350</v>
      </c>
    </row>
    <row r="1751" s="13" customFormat="1">
      <c r="A1751" s="13"/>
      <c r="B1751" s="247"/>
      <c r="C1751" s="248"/>
      <c r="D1751" s="242" t="s">
        <v>361</v>
      </c>
      <c r="E1751" s="249" t="s">
        <v>1</v>
      </c>
      <c r="F1751" s="250" t="s">
        <v>3043</v>
      </c>
      <c r="G1751" s="248"/>
      <c r="H1751" s="251">
        <v>23.199999999999999</v>
      </c>
      <c r="I1751" s="252"/>
      <c r="J1751" s="248"/>
      <c r="K1751" s="248"/>
      <c r="L1751" s="253"/>
      <c r="M1751" s="254"/>
      <c r="N1751" s="255"/>
      <c r="O1751" s="255"/>
      <c r="P1751" s="255"/>
      <c r="Q1751" s="255"/>
      <c r="R1751" s="255"/>
      <c r="S1751" s="255"/>
      <c r="T1751" s="256"/>
      <c r="U1751" s="13"/>
      <c r="V1751" s="13"/>
      <c r="W1751" s="13"/>
      <c r="X1751" s="13"/>
      <c r="Y1751" s="13"/>
      <c r="Z1751" s="13"/>
      <c r="AA1751" s="13"/>
      <c r="AB1751" s="13"/>
      <c r="AC1751" s="13"/>
      <c r="AD1751" s="13"/>
      <c r="AE1751" s="13"/>
      <c r="AT1751" s="257" t="s">
        <v>361</v>
      </c>
      <c r="AU1751" s="257" t="s">
        <v>86</v>
      </c>
      <c r="AV1751" s="13" t="s">
        <v>86</v>
      </c>
      <c r="AW1751" s="13" t="s">
        <v>32</v>
      </c>
      <c r="AX1751" s="13" t="s">
        <v>76</v>
      </c>
      <c r="AY1751" s="257" t="s">
        <v>350</v>
      </c>
    </row>
    <row r="1752" s="14" customFormat="1">
      <c r="A1752" s="14"/>
      <c r="B1752" s="258"/>
      <c r="C1752" s="259"/>
      <c r="D1752" s="242" t="s">
        <v>361</v>
      </c>
      <c r="E1752" s="260" t="s">
        <v>1</v>
      </c>
      <c r="F1752" s="261" t="s">
        <v>364</v>
      </c>
      <c r="G1752" s="259"/>
      <c r="H1752" s="262">
        <v>247.386</v>
      </c>
      <c r="I1752" s="263"/>
      <c r="J1752" s="259"/>
      <c r="K1752" s="259"/>
      <c r="L1752" s="264"/>
      <c r="M1752" s="265"/>
      <c r="N1752" s="266"/>
      <c r="O1752" s="266"/>
      <c r="P1752" s="266"/>
      <c r="Q1752" s="266"/>
      <c r="R1752" s="266"/>
      <c r="S1752" s="266"/>
      <c r="T1752" s="267"/>
      <c r="U1752" s="14"/>
      <c r="V1752" s="14"/>
      <c r="W1752" s="14"/>
      <c r="X1752" s="14"/>
      <c r="Y1752" s="14"/>
      <c r="Z1752" s="14"/>
      <c r="AA1752" s="14"/>
      <c r="AB1752" s="14"/>
      <c r="AC1752" s="14"/>
      <c r="AD1752" s="14"/>
      <c r="AE1752" s="14"/>
      <c r="AT1752" s="268" t="s">
        <v>361</v>
      </c>
      <c r="AU1752" s="268" t="s">
        <v>86</v>
      </c>
      <c r="AV1752" s="14" t="s">
        <v>357</v>
      </c>
      <c r="AW1752" s="14" t="s">
        <v>32</v>
      </c>
      <c r="AX1752" s="14" t="s">
        <v>84</v>
      </c>
      <c r="AY1752" s="268" t="s">
        <v>350</v>
      </c>
    </row>
    <row r="1753" s="2" customFormat="1" ht="24.15" customHeight="1">
      <c r="A1753" s="39"/>
      <c r="B1753" s="40"/>
      <c r="C1753" s="295" t="s">
        <v>3054</v>
      </c>
      <c r="D1753" s="295" t="s">
        <v>1347</v>
      </c>
      <c r="E1753" s="296" t="s">
        <v>3055</v>
      </c>
      <c r="F1753" s="297" t="s">
        <v>3056</v>
      </c>
      <c r="G1753" s="298" t="s">
        <v>355</v>
      </c>
      <c r="H1753" s="299">
        <v>69.796000000000006</v>
      </c>
      <c r="I1753" s="300"/>
      <c r="J1753" s="301">
        <f>ROUND(I1753*H1753,2)</f>
        <v>0</v>
      </c>
      <c r="K1753" s="297" t="s">
        <v>356</v>
      </c>
      <c r="L1753" s="302"/>
      <c r="M1753" s="303" t="s">
        <v>1</v>
      </c>
      <c r="N1753" s="304" t="s">
        <v>41</v>
      </c>
      <c r="O1753" s="92"/>
      <c r="P1753" s="238">
        <f>O1753*H1753</f>
        <v>0</v>
      </c>
      <c r="Q1753" s="238">
        <v>0.0028</v>
      </c>
      <c r="R1753" s="238">
        <f>Q1753*H1753</f>
        <v>0.19542880000000001</v>
      </c>
      <c r="S1753" s="238">
        <v>0</v>
      </c>
      <c r="T1753" s="239">
        <f>S1753*H1753</f>
        <v>0</v>
      </c>
      <c r="U1753" s="39"/>
      <c r="V1753" s="39"/>
      <c r="W1753" s="39"/>
      <c r="X1753" s="39"/>
      <c r="Y1753" s="39"/>
      <c r="Z1753" s="39"/>
      <c r="AA1753" s="39"/>
      <c r="AB1753" s="39"/>
      <c r="AC1753" s="39"/>
      <c r="AD1753" s="39"/>
      <c r="AE1753" s="39"/>
      <c r="AR1753" s="240" t="s">
        <v>695</v>
      </c>
      <c r="AT1753" s="240" t="s">
        <v>1347</v>
      </c>
      <c r="AU1753" s="240" t="s">
        <v>86</v>
      </c>
      <c r="AY1753" s="18" t="s">
        <v>350</v>
      </c>
      <c r="BE1753" s="241">
        <f>IF(N1753="základní",J1753,0)</f>
        <v>0</v>
      </c>
      <c r="BF1753" s="241">
        <f>IF(N1753="snížená",J1753,0)</f>
        <v>0</v>
      </c>
      <c r="BG1753" s="241">
        <f>IF(N1753="zákl. přenesená",J1753,0)</f>
        <v>0</v>
      </c>
      <c r="BH1753" s="241">
        <f>IF(N1753="sníž. přenesená",J1753,0)</f>
        <v>0</v>
      </c>
      <c r="BI1753" s="241">
        <f>IF(N1753="nulová",J1753,0)</f>
        <v>0</v>
      </c>
      <c r="BJ1753" s="18" t="s">
        <v>84</v>
      </c>
      <c r="BK1753" s="241">
        <f>ROUND(I1753*H1753,2)</f>
        <v>0</v>
      </c>
      <c r="BL1753" s="18" t="s">
        <v>530</v>
      </c>
      <c r="BM1753" s="240" t="s">
        <v>3057</v>
      </c>
    </row>
    <row r="1754" s="2" customFormat="1">
      <c r="A1754" s="39"/>
      <c r="B1754" s="40"/>
      <c r="C1754" s="41"/>
      <c r="D1754" s="242" t="s">
        <v>359</v>
      </c>
      <c r="E1754" s="41"/>
      <c r="F1754" s="243" t="s">
        <v>3056</v>
      </c>
      <c r="G1754" s="41"/>
      <c r="H1754" s="41"/>
      <c r="I1754" s="244"/>
      <c r="J1754" s="41"/>
      <c r="K1754" s="41"/>
      <c r="L1754" s="45"/>
      <c r="M1754" s="245"/>
      <c r="N1754" s="246"/>
      <c r="O1754" s="92"/>
      <c r="P1754" s="92"/>
      <c r="Q1754" s="92"/>
      <c r="R1754" s="92"/>
      <c r="S1754" s="92"/>
      <c r="T1754" s="93"/>
      <c r="U1754" s="39"/>
      <c r="V1754" s="39"/>
      <c r="W1754" s="39"/>
      <c r="X1754" s="39"/>
      <c r="Y1754" s="39"/>
      <c r="Z1754" s="39"/>
      <c r="AA1754" s="39"/>
      <c r="AB1754" s="39"/>
      <c r="AC1754" s="39"/>
      <c r="AD1754" s="39"/>
      <c r="AE1754" s="39"/>
      <c r="AT1754" s="18" t="s">
        <v>359</v>
      </c>
      <c r="AU1754" s="18" t="s">
        <v>86</v>
      </c>
    </row>
    <row r="1755" s="13" customFormat="1">
      <c r="A1755" s="13"/>
      <c r="B1755" s="247"/>
      <c r="C1755" s="248"/>
      <c r="D1755" s="242" t="s">
        <v>361</v>
      </c>
      <c r="E1755" s="249" t="s">
        <v>1</v>
      </c>
      <c r="F1755" s="250" t="s">
        <v>2149</v>
      </c>
      <c r="G1755" s="248"/>
      <c r="H1755" s="251">
        <v>68.427000000000007</v>
      </c>
      <c r="I1755" s="252"/>
      <c r="J1755" s="248"/>
      <c r="K1755" s="248"/>
      <c r="L1755" s="253"/>
      <c r="M1755" s="254"/>
      <c r="N1755" s="255"/>
      <c r="O1755" s="255"/>
      <c r="P1755" s="255"/>
      <c r="Q1755" s="255"/>
      <c r="R1755" s="255"/>
      <c r="S1755" s="255"/>
      <c r="T1755" s="256"/>
      <c r="U1755" s="13"/>
      <c r="V1755" s="13"/>
      <c r="W1755" s="13"/>
      <c r="X1755" s="13"/>
      <c r="Y1755" s="13"/>
      <c r="Z1755" s="13"/>
      <c r="AA1755" s="13"/>
      <c r="AB1755" s="13"/>
      <c r="AC1755" s="13"/>
      <c r="AD1755" s="13"/>
      <c r="AE1755" s="13"/>
      <c r="AT1755" s="257" t="s">
        <v>361</v>
      </c>
      <c r="AU1755" s="257" t="s">
        <v>86</v>
      </c>
      <c r="AV1755" s="13" t="s">
        <v>86</v>
      </c>
      <c r="AW1755" s="13" t="s">
        <v>32</v>
      </c>
      <c r="AX1755" s="13" t="s">
        <v>84</v>
      </c>
      <c r="AY1755" s="257" t="s">
        <v>350</v>
      </c>
    </row>
    <row r="1756" s="13" customFormat="1">
      <c r="A1756" s="13"/>
      <c r="B1756" s="247"/>
      <c r="C1756" s="248"/>
      <c r="D1756" s="242" t="s">
        <v>361</v>
      </c>
      <c r="E1756" s="248"/>
      <c r="F1756" s="250" t="s">
        <v>3058</v>
      </c>
      <c r="G1756" s="248"/>
      <c r="H1756" s="251">
        <v>69.796000000000006</v>
      </c>
      <c r="I1756" s="252"/>
      <c r="J1756" s="248"/>
      <c r="K1756" s="248"/>
      <c r="L1756" s="253"/>
      <c r="M1756" s="254"/>
      <c r="N1756" s="255"/>
      <c r="O1756" s="255"/>
      <c r="P1756" s="255"/>
      <c r="Q1756" s="255"/>
      <c r="R1756" s="255"/>
      <c r="S1756" s="255"/>
      <c r="T1756" s="256"/>
      <c r="U1756" s="13"/>
      <c r="V1756" s="13"/>
      <c r="W1756" s="13"/>
      <c r="X1756" s="13"/>
      <c r="Y1756" s="13"/>
      <c r="Z1756" s="13"/>
      <c r="AA1756" s="13"/>
      <c r="AB1756" s="13"/>
      <c r="AC1756" s="13"/>
      <c r="AD1756" s="13"/>
      <c r="AE1756" s="13"/>
      <c r="AT1756" s="257" t="s">
        <v>361</v>
      </c>
      <c r="AU1756" s="257" t="s">
        <v>86</v>
      </c>
      <c r="AV1756" s="13" t="s">
        <v>86</v>
      </c>
      <c r="AW1756" s="13" t="s">
        <v>4</v>
      </c>
      <c r="AX1756" s="13" t="s">
        <v>84</v>
      </c>
      <c r="AY1756" s="257" t="s">
        <v>350</v>
      </c>
    </row>
    <row r="1757" s="2" customFormat="1" ht="24.15" customHeight="1">
      <c r="A1757" s="39"/>
      <c r="B1757" s="40"/>
      <c r="C1757" s="295" t="s">
        <v>3059</v>
      </c>
      <c r="D1757" s="295" t="s">
        <v>1347</v>
      </c>
      <c r="E1757" s="296" t="s">
        <v>3060</v>
      </c>
      <c r="F1757" s="297" t="s">
        <v>3061</v>
      </c>
      <c r="G1757" s="298" t="s">
        <v>355</v>
      </c>
      <c r="H1757" s="299">
        <v>83.394000000000005</v>
      </c>
      <c r="I1757" s="300"/>
      <c r="J1757" s="301">
        <f>ROUND(I1757*H1757,2)</f>
        <v>0</v>
      </c>
      <c r="K1757" s="297" t="s">
        <v>356</v>
      </c>
      <c r="L1757" s="302"/>
      <c r="M1757" s="303" t="s">
        <v>1</v>
      </c>
      <c r="N1757" s="304" t="s">
        <v>41</v>
      </c>
      <c r="O1757" s="92"/>
      <c r="P1757" s="238">
        <f>O1757*H1757</f>
        <v>0</v>
      </c>
      <c r="Q1757" s="238">
        <v>0.0047999999999999996</v>
      </c>
      <c r="R1757" s="238">
        <f>Q1757*H1757</f>
        <v>0.40029120000000001</v>
      </c>
      <c r="S1757" s="238">
        <v>0</v>
      </c>
      <c r="T1757" s="239">
        <f>S1757*H1757</f>
        <v>0</v>
      </c>
      <c r="U1757" s="39"/>
      <c r="V1757" s="39"/>
      <c r="W1757" s="39"/>
      <c r="X1757" s="39"/>
      <c r="Y1757" s="39"/>
      <c r="Z1757" s="39"/>
      <c r="AA1757" s="39"/>
      <c r="AB1757" s="39"/>
      <c r="AC1757" s="39"/>
      <c r="AD1757" s="39"/>
      <c r="AE1757" s="39"/>
      <c r="AR1757" s="240" t="s">
        <v>695</v>
      </c>
      <c r="AT1757" s="240" t="s">
        <v>1347</v>
      </c>
      <c r="AU1757" s="240" t="s">
        <v>86</v>
      </c>
      <c r="AY1757" s="18" t="s">
        <v>350</v>
      </c>
      <c r="BE1757" s="241">
        <f>IF(N1757="základní",J1757,0)</f>
        <v>0</v>
      </c>
      <c r="BF1757" s="241">
        <f>IF(N1757="snížená",J1757,0)</f>
        <v>0</v>
      </c>
      <c r="BG1757" s="241">
        <f>IF(N1757="zákl. přenesená",J1757,0)</f>
        <v>0</v>
      </c>
      <c r="BH1757" s="241">
        <f>IF(N1757="sníž. přenesená",J1757,0)</f>
        <v>0</v>
      </c>
      <c r="BI1757" s="241">
        <f>IF(N1757="nulová",J1757,0)</f>
        <v>0</v>
      </c>
      <c r="BJ1757" s="18" t="s">
        <v>84</v>
      </c>
      <c r="BK1757" s="241">
        <f>ROUND(I1757*H1757,2)</f>
        <v>0</v>
      </c>
      <c r="BL1757" s="18" t="s">
        <v>530</v>
      </c>
      <c r="BM1757" s="240" t="s">
        <v>3062</v>
      </c>
    </row>
    <row r="1758" s="2" customFormat="1">
      <c r="A1758" s="39"/>
      <c r="B1758" s="40"/>
      <c r="C1758" s="41"/>
      <c r="D1758" s="242" t="s">
        <v>359</v>
      </c>
      <c r="E1758" s="41"/>
      <c r="F1758" s="243" t="s">
        <v>3061</v>
      </c>
      <c r="G1758" s="41"/>
      <c r="H1758" s="41"/>
      <c r="I1758" s="244"/>
      <c r="J1758" s="41"/>
      <c r="K1758" s="41"/>
      <c r="L1758" s="45"/>
      <c r="M1758" s="245"/>
      <c r="N1758" s="246"/>
      <c r="O1758" s="92"/>
      <c r="P1758" s="92"/>
      <c r="Q1758" s="92"/>
      <c r="R1758" s="92"/>
      <c r="S1758" s="92"/>
      <c r="T1758" s="93"/>
      <c r="U1758" s="39"/>
      <c r="V1758" s="39"/>
      <c r="W1758" s="39"/>
      <c r="X1758" s="39"/>
      <c r="Y1758" s="39"/>
      <c r="Z1758" s="39"/>
      <c r="AA1758" s="39"/>
      <c r="AB1758" s="39"/>
      <c r="AC1758" s="39"/>
      <c r="AD1758" s="39"/>
      <c r="AE1758" s="39"/>
      <c r="AT1758" s="18" t="s">
        <v>359</v>
      </c>
      <c r="AU1758" s="18" t="s">
        <v>86</v>
      </c>
    </row>
    <row r="1759" s="13" customFormat="1">
      <c r="A1759" s="13"/>
      <c r="B1759" s="247"/>
      <c r="C1759" s="248"/>
      <c r="D1759" s="242" t="s">
        <v>361</v>
      </c>
      <c r="E1759" s="249" t="s">
        <v>1</v>
      </c>
      <c r="F1759" s="250" t="s">
        <v>3042</v>
      </c>
      <c r="G1759" s="248"/>
      <c r="H1759" s="251">
        <v>81.759</v>
      </c>
      <c r="I1759" s="252"/>
      <c r="J1759" s="248"/>
      <c r="K1759" s="248"/>
      <c r="L1759" s="253"/>
      <c r="M1759" s="254"/>
      <c r="N1759" s="255"/>
      <c r="O1759" s="255"/>
      <c r="P1759" s="255"/>
      <c r="Q1759" s="255"/>
      <c r="R1759" s="255"/>
      <c r="S1759" s="255"/>
      <c r="T1759" s="256"/>
      <c r="U1759" s="13"/>
      <c r="V1759" s="13"/>
      <c r="W1759" s="13"/>
      <c r="X1759" s="13"/>
      <c r="Y1759" s="13"/>
      <c r="Z1759" s="13"/>
      <c r="AA1759" s="13"/>
      <c r="AB1759" s="13"/>
      <c r="AC1759" s="13"/>
      <c r="AD1759" s="13"/>
      <c r="AE1759" s="13"/>
      <c r="AT1759" s="257" t="s">
        <v>361</v>
      </c>
      <c r="AU1759" s="257" t="s">
        <v>86</v>
      </c>
      <c r="AV1759" s="13" t="s">
        <v>86</v>
      </c>
      <c r="AW1759" s="13" t="s">
        <v>32</v>
      </c>
      <c r="AX1759" s="13" t="s">
        <v>84</v>
      </c>
      <c r="AY1759" s="257" t="s">
        <v>350</v>
      </c>
    </row>
    <row r="1760" s="13" customFormat="1">
      <c r="A1760" s="13"/>
      <c r="B1760" s="247"/>
      <c r="C1760" s="248"/>
      <c r="D1760" s="242" t="s">
        <v>361</v>
      </c>
      <c r="E1760" s="248"/>
      <c r="F1760" s="250" t="s">
        <v>3063</v>
      </c>
      <c r="G1760" s="248"/>
      <c r="H1760" s="251">
        <v>83.394000000000005</v>
      </c>
      <c r="I1760" s="252"/>
      <c r="J1760" s="248"/>
      <c r="K1760" s="248"/>
      <c r="L1760" s="253"/>
      <c r="M1760" s="254"/>
      <c r="N1760" s="255"/>
      <c r="O1760" s="255"/>
      <c r="P1760" s="255"/>
      <c r="Q1760" s="255"/>
      <c r="R1760" s="255"/>
      <c r="S1760" s="255"/>
      <c r="T1760" s="256"/>
      <c r="U1760" s="13"/>
      <c r="V1760" s="13"/>
      <c r="W1760" s="13"/>
      <c r="X1760" s="13"/>
      <c r="Y1760" s="13"/>
      <c r="Z1760" s="13"/>
      <c r="AA1760" s="13"/>
      <c r="AB1760" s="13"/>
      <c r="AC1760" s="13"/>
      <c r="AD1760" s="13"/>
      <c r="AE1760" s="13"/>
      <c r="AT1760" s="257" t="s">
        <v>361</v>
      </c>
      <c r="AU1760" s="257" t="s">
        <v>86</v>
      </c>
      <c r="AV1760" s="13" t="s">
        <v>86</v>
      </c>
      <c r="AW1760" s="13" t="s">
        <v>4</v>
      </c>
      <c r="AX1760" s="13" t="s">
        <v>84</v>
      </c>
      <c r="AY1760" s="257" t="s">
        <v>350</v>
      </c>
    </row>
    <row r="1761" s="2" customFormat="1" ht="24.15" customHeight="1">
      <c r="A1761" s="39"/>
      <c r="B1761" s="40"/>
      <c r="C1761" s="295" t="s">
        <v>3064</v>
      </c>
      <c r="D1761" s="295" t="s">
        <v>1347</v>
      </c>
      <c r="E1761" s="296" t="s">
        <v>2531</v>
      </c>
      <c r="F1761" s="297" t="s">
        <v>2532</v>
      </c>
      <c r="G1761" s="298" t="s">
        <v>355</v>
      </c>
      <c r="H1761" s="299">
        <v>75.480000000000004</v>
      </c>
      <c r="I1761" s="300"/>
      <c r="J1761" s="301">
        <f>ROUND(I1761*H1761,2)</f>
        <v>0</v>
      </c>
      <c r="K1761" s="297" t="s">
        <v>356</v>
      </c>
      <c r="L1761" s="302"/>
      <c r="M1761" s="303" t="s">
        <v>1</v>
      </c>
      <c r="N1761" s="304" t="s">
        <v>41</v>
      </c>
      <c r="O1761" s="92"/>
      <c r="P1761" s="238">
        <f>O1761*H1761</f>
        <v>0</v>
      </c>
      <c r="Q1761" s="238">
        <v>0.0060000000000000001</v>
      </c>
      <c r="R1761" s="238">
        <f>Q1761*H1761</f>
        <v>0.45288000000000006</v>
      </c>
      <c r="S1761" s="238">
        <v>0</v>
      </c>
      <c r="T1761" s="239">
        <f>S1761*H1761</f>
        <v>0</v>
      </c>
      <c r="U1761" s="39"/>
      <c r="V1761" s="39"/>
      <c r="W1761" s="39"/>
      <c r="X1761" s="39"/>
      <c r="Y1761" s="39"/>
      <c r="Z1761" s="39"/>
      <c r="AA1761" s="39"/>
      <c r="AB1761" s="39"/>
      <c r="AC1761" s="39"/>
      <c r="AD1761" s="39"/>
      <c r="AE1761" s="39"/>
      <c r="AR1761" s="240" t="s">
        <v>695</v>
      </c>
      <c r="AT1761" s="240" t="s">
        <v>1347</v>
      </c>
      <c r="AU1761" s="240" t="s">
        <v>86</v>
      </c>
      <c r="AY1761" s="18" t="s">
        <v>350</v>
      </c>
      <c r="BE1761" s="241">
        <f>IF(N1761="základní",J1761,0)</f>
        <v>0</v>
      </c>
      <c r="BF1761" s="241">
        <f>IF(N1761="snížená",J1761,0)</f>
        <v>0</v>
      </c>
      <c r="BG1761" s="241">
        <f>IF(N1761="zákl. přenesená",J1761,0)</f>
        <v>0</v>
      </c>
      <c r="BH1761" s="241">
        <f>IF(N1761="sníž. přenesená",J1761,0)</f>
        <v>0</v>
      </c>
      <c r="BI1761" s="241">
        <f>IF(N1761="nulová",J1761,0)</f>
        <v>0</v>
      </c>
      <c r="BJ1761" s="18" t="s">
        <v>84</v>
      </c>
      <c r="BK1761" s="241">
        <f>ROUND(I1761*H1761,2)</f>
        <v>0</v>
      </c>
      <c r="BL1761" s="18" t="s">
        <v>530</v>
      </c>
      <c r="BM1761" s="240" t="s">
        <v>3065</v>
      </c>
    </row>
    <row r="1762" s="2" customFormat="1">
      <c r="A1762" s="39"/>
      <c r="B1762" s="40"/>
      <c r="C1762" s="41"/>
      <c r="D1762" s="242" t="s">
        <v>359</v>
      </c>
      <c r="E1762" s="41"/>
      <c r="F1762" s="243" t="s">
        <v>2532</v>
      </c>
      <c r="G1762" s="41"/>
      <c r="H1762" s="41"/>
      <c r="I1762" s="244"/>
      <c r="J1762" s="41"/>
      <c r="K1762" s="41"/>
      <c r="L1762" s="45"/>
      <c r="M1762" s="245"/>
      <c r="N1762" s="246"/>
      <c r="O1762" s="92"/>
      <c r="P1762" s="92"/>
      <c r="Q1762" s="92"/>
      <c r="R1762" s="92"/>
      <c r="S1762" s="92"/>
      <c r="T1762" s="93"/>
      <c r="U1762" s="39"/>
      <c r="V1762" s="39"/>
      <c r="W1762" s="39"/>
      <c r="X1762" s="39"/>
      <c r="Y1762" s="39"/>
      <c r="Z1762" s="39"/>
      <c r="AA1762" s="39"/>
      <c r="AB1762" s="39"/>
      <c r="AC1762" s="39"/>
      <c r="AD1762" s="39"/>
      <c r="AE1762" s="39"/>
      <c r="AT1762" s="18" t="s">
        <v>359</v>
      </c>
      <c r="AU1762" s="18" t="s">
        <v>86</v>
      </c>
    </row>
    <row r="1763" s="13" customFormat="1">
      <c r="A1763" s="13"/>
      <c r="B1763" s="247"/>
      <c r="C1763" s="248"/>
      <c r="D1763" s="242" t="s">
        <v>361</v>
      </c>
      <c r="E1763" s="249" t="s">
        <v>1</v>
      </c>
      <c r="F1763" s="250" t="s">
        <v>2148</v>
      </c>
      <c r="G1763" s="248"/>
      <c r="H1763" s="251">
        <v>74</v>
      </c>
      <c r="I1763" s="252"/>
      <c r="J1763" s="248"/>
      <c r="K1763" s="248"/>
      <c r="L1763" s="253"/>
      <c r="M1763" s="254"/>
      <c r="N1763" s="255"/>
      <c r="O1763" s="255"/>
      <c r="P1763" s="255"/>
      <c r="Q1763" s="255"/>
      <c r="R1763" s="255"/>
      <c r="S1763" s="255"/>
      <c r="T1763" s="256"/>
      <c r="U1763" s="13"/>
      <c r="V1763" s="13"/>
      <c r="W1763" s="13"/>
      <c r="X1763" s="13"/>
      <c r="Y1763" s="13"/>
      <c r="Z1763" s="13"/>
      <c r="AA1763" s="13"/>
      <c r="AB1763" s="13"/>
      <c r="AC1763" s="13"/>
      <c r="AD1763" s="13"/>
      <c r="AE1763" s="13"/>
      <c r="AT1763" s="257" t="s">
        <v>361</v>
      </c>
      <c r="AU1763" s="257" t="s">
        <v>86</v>
      </c>
      <c r="AV1763" s="13" t="s">
        <v>86</v>
      </c>
      <c r="AW1763" s="13" t="s">
        <v>32</v>
      </c>
      <c r="AX1763" s="13" t="s">
        <v>84</v>
      </c>
      <c r="AY1763" s="257" t="s">
        <v>350</v>
      </c>
    </row>
    <row r="1764" s="13" customFormat="1">
      <c r="A1764" s="13"/>
      <c r="B1764" s="247"/>
      <c r="C1764" s="248"/>
      <c r="D1764" s="242" t="s">
        <v>361</v>
      </c>
      <c r="E1764" s="248"/>
      <c r="F1764" s="250" t="s">
        <v>3066</v>
      </c>
      <c r="G1764" s="248"/>
      <c r="H1764" s="251">
        <v>75.480000000000004</v>
      </c>
      <c r="I1764" s="252"/>
      <c r="J1764" s="248"/>
      <c r="K1764" s="248"/>
      <c r="L1764" s="253"/>
      <c r="M1764" s="254"/>
      <c r="N1764" s="255"/>
      <c r="O1764" s="255"/>
      <c r="P1764" s="255"/>
      <c r="Q1764" s="255"/>
      <c r="R1764" s="255"/>
      <c r="S1764" s="255"/>
      <c r="T1764" s="256"/>
      <c r="U1764" s="13"/>
      <c r="V1764" s="13"/>
      <c r="W1764" s="13"/>
      <c r="X1764" s="13"/>
      <c r="Y1764" s="13"/>
      <c r="Z1764" s="13"/>
      <c r="AA1764" s="13"/>
      <c r="AB1764" s="13"/>
      <c r="AC1764" s="13"/>
      <c r="AD1764" s="13"/>
      <c r="AE1764" s="13"/>
      <c r="AT1764" s="257" t="s">
        <v>361</v>
      </c>
      <c r="AU1764" s="257" t="s">
        <v>86</v>
      </c>
      <c r="AV1764" s="13" t="s">
        <v>86</v>
      </c>
      <c r="AW1764" s="13" t="s">
        <v>4</v>
      </c>
      <c r="AX1764" s="13" t="s">
        <v>84</v>
      </c>
      <c r="AY1764" s="257" t="s">
        <v>350</v>
      </c>
    </row>
    <row r="1765" s="2" customFormat="1" ht="24.15" customHeight="1">
      <c r="A1765" s="39"/>
      <c r="B1765" s="40"/>
      <c r="C1765" s="295" t="s">
        <v>3067</v>
      </c>
      <c r="D1765" s="295" t="s">
        <v>1347</v>
      </c>
      <c r="E1765" s="296" t="s">
        <v>3068</v>
      </c>
      <c r="F1765" s="297" t="s">
        <v>2540</v>
      </c>
      <c r="G1765" s="298" t="s">
        <v>355</v>
      </c>
      <c r="H1765" s="299">
        <v>23.664000000000001</v>
      </c>
      <c r="I1765" s="300"/>
      <c r="J1765" s="301">
        <f>ROUND(I1765*H1765,2)</f>
        <v>0</v>
      </c>
      <c r="K1765" s="297" t="s">
        <v>356</v>
      </c>
      <c r="L1765" s="302"/>
      <c r="M1765" s="303" t="s">
        <v>1</v>
      </c>
      <c r="N1765" s="304" t="s">
        <v>41</v>
      </c>
      <c r="O1765" s="92"/>
      <c r="P1765" s="238">
        <f>O1765*H1765</f>
        <v>0</v>
      </c>
      <c r="Q1765" s="238">
        <v>0.0066</v>
      </c>
      <c r="R1765" s="238">
        <f>Q1765*H1765</f>
        <v>0.1561824</v>
      </c>
      <c r="S1765" s="238">
        <v>0</v>
      </c>
      <c r="T1765" s="239">
        <f>S1765*H1765</f>
        <v>0</v>
      </c>
      <c r="U1765" s="39"/>
      <c r="V1765" s="39"/>
      <c r="W1765" s="39"/>
      <c r="X1765" s="39"/>
      <c r="Y1765" s="39"/>
      <c r="Z1765" s="39"/>
      <c r="AA1765" s="39"/>
      <c r="AB1765" s="39"/>
      <c r="AC1765" s="39"/>
      <c r="AD1765" s="39"/>
      <c r="AE1765" s="39"/>
      <c r="AR1765" s="240" t="s">
        <v>695</v>
      </c>
      <c r="AT1765" s="240" t="s">
        <v>1347</v>
      </c>
      <c r="AU1765" s="240" t="s">
        <v>86</v>
      </c>
      <c r="AY1765" s="18" t="s">
        <v>350</v>
      </c>
      <c r="BE1765" s="241">
        <f>IF(N1765="základní",J1765,0)</f>
        <v>0</v>
      </c>
      <c r="BF1765" s="241">
        <f>IF(N1765="snížená",J1765,0)</f>
        <v>0</v>
      </c>
      <c r="BG1765" s="241">
        <f>IF(N1765="zákl. přenesená",J1765,0)</f>
        <v>0</v>
      </c>
      <c r="BH1765" s="241">
        <f>IF(N1765="sníž. přenesená",J1765,0)</f>
        <v>0</v>
      </c>
      <c r="BI1765" s="241">
        <f>IF(N1765="nulová",J1765,0)</f>
        <v>0</v>
      </c>
      <c r="BJ1765" s="18" t="s">
        <v>84</v>
      </c>
      <c r="BK1765" s="241">
        <f>ROUND(I1765*H1765,2)</f>
        <v>0</v>
      </c>
      <c r="BL1765" s="18" t="s">
        <v>530</v>
      </c>
      <c r="BM1765" s="240" t="s">
        <v>3069</v>
      </c>
    </row>
    <row r="1766" s="2" customFormat="1">
      <c r="A1766" s="39"/>
      <c r="B1766" s="40"/>
      <c r="C1766" s="41"/>
      <c r="D1766" s="242" t="s">
        <v>359</v>
      </c>
      <c r="E1766" s="41"/>
      <c r="F1766" s="243" t="s">
        <v>2540</v>
      </c>
      <c r="G1766" s="41"/>
      <c r="H1766" s="41"/>
      <c r="I1766" s="244"/>
      <c r="J1766" s="41"/>
      <c r="K1766" s="41"/>
      <c r="L1766" s="45"/>
      <c r="M1766" s="245"/>
      <c r="N1766" s="246"/>
      <c r="O1766" s="92"/>
      <c r="P1766" s="92"/>
      <c r="Q1766" s="92"/>
      <c r="R1766" s="92"/>
      <c r="S1766" s="92"/>
      <c r="T1766" s="93"/>
      <c r="U1766" s="39"/>
      <c r="V1766" s="39"/>
      <c r="W1766" s="39"/>
      <c r="X1766" s="39"/>
      <c r="Y1766" s="39"/>
      <c r="Z1766" s="39"/>
      <c r="AA1766" s="39"/>
      <c r="AB1766" s="39"/>
      <c r="AC1766" s="39"/>
      <c r="AD1766" s="39"/>
      <c r="AE1766" s="39"/>
      <c r="AT1766" s="18" t="s">
        <v>359</v>
      </c>
      <c r="AU1766" s="18" t="s">
        <v>86</v>
      </c>
    </row>
    <row r="1767" s="13" customFormat="1">
      <c r="A1767" s="13"/>
      <c r="B1767" s="247"/>
      <c r="C1767" s="248"/>
      <c r="D1767" s="242" t="s">
        <v>361</v>
      </c>
      <c r="E1767" s="249" t="s">
        <v>1</v>
      </c>
      <c r="F1767" s="250" t="s">
        <v>3043</v>
      </c>
      <c r="G1767" s="248"/>
      <c r="H1767" s="251">
        <v>23.199999999999999</v>
      </c>
      <c r="I1767" s="252"/>
      <c r="J1767" s="248"/>
      <c r="K1767" s="248"/>
      <c r="L1767" s="253"/>
      <c r="M1767" s="254"/>
      <c r="N1767" s="255"/>
      <c r="O1767" s="255"/>
      <c r="P1767" s="255"/>
      <c r="Q1767" s="255"/>
      <c r="R1767" s="255"/>
      <c r="S1767" s="255"/>
      <c r="T1767" s="256"/>
      <c r="U1767" s="13"/>
      <c r="V1767" s="13"/>
      <c r="W1767" s="13"/>
      <c r="X1767" s="13"/>
      <c r="Y1767" s="13"/>
      <c r="Z1767" s="13"/>
      <c r="AA1767" s="13"/>
      <c r="AB1767" s="13"/>
      <c r="AC1767" s="13"/>
      <c r="AD1767" s="13"/>
      <c r="AE1767" s="13"/>
      <c r="AT1767" s="257" t="s">
        <v>361</v>
      </c>
      <c r="AU1767" s="257" t="s">
        <v>86</v>
      </c>
      <c r="AV1767" s="13" t="s">
        <v>86</v>
      </c>
      <c r="AW1767" s="13" t="s">
        <v>32</v>
      </c>
      <c r="AX1767" s="13" t="s">
        <v>84</v>
      </c>
      <c r="AY1767" s="257" t="s">
        <v>350</v>
      </c>
    </row>
    <row r="1768" s="13" customFormat="1">
      <c r="A1768" s="13"/>
      <c r="B1768" s="247"/>
      <c r="C1768" s="248"/>
      <c r="D1768" s="242" t="s">
        <v>361</v>
      </c>
      <c r="E1768" s="248"/>
      <c r="F1768" s="250" t="s">
        <v>3070</v>
      </c>
      <c r="G1768" s="248"/>
      <c r="H1768" s="251">
        <v>23.664000000000001</v>
      </c>
      <c r="I1768" s="252"/>
      <c r="J1768" s="248"/>
      <c r="K1768" s="248"/>
      <c r="L1768" s="253"/>
      <c r="M1768" s="254"/>
      <c r="N1768" s="255"/>
      <c r="O1768" s="255"/>
      <c r="P1768" s="255"/>
      <c r="Q1768" s="255"/>
      <c r="R1768" s="255"/>
      <c r="S1768" s="255"/>
      <c r="T1768" s="256"/>
      <c r="U1768" s="13"/>
      <c r="V1768" s="13"/>
      <c r="W1768" s="13"/>
      <c r="X1768" s="13"/>
      <c r="Y1768" s="13"/>
      <c r="Z1768" s="13"/>
      <c r="AA1768" s="13"/>
      <c r="AB1768" s="13"/>
      <c r="AC1768" s="13"/>
      <c r="AD1768" s="13"/>
      <c r="AE1768" s="13"/>
      <c r="AT1768" s="257" t="s">
        <v>361</v>
      </c>
      <c r="AU1768" s="257" t="s">
        <v>86</v>
      </c>
      <c r="AV1768" s="13" t="s">
        <v>86</v>
      </c>
      <c r="AW1768" s="13" t="s">
        <v>4</v>
      </c>
      <c r="AX1768" s="13" t="s">
        <v>84</v>
      </c>
      <c r="AY1768" s="257" t="s">
        <v>350</v>
      </c>
    </row>
    <row r="1769" s="2" customFormat="1" ht="16.5" customHeight="1">
      <c r="A1769" s="39"/>
      <c r="B1769" s="40"/>
      <c r="C1769" s="229" t="s">
        <v>3071</v>
      </c>
      <c r="D1769" s="229" t="s">
        <v>352</v>
      </c>
      <c r="E1769" s="230" t="s">
        <v>3072</v>
      </c>
      <c r="F1769" s="231" t="s">
        <v>3073</v>
      </c>
      <c r="G1769" s="232" t="s">
        <v>355</v>
      </c>
      <c r="H1769" s="233">
        <v>1294.684</v>
      </c>
      <c r="I1769" s="234"/>
      <c r="J1769" s="235">
        <f>ROUND(I1769*H1769,2)</f>
        <v>0</v>
      </c>
      <c r="K1769" s="231" t="s">
        <v>356</v>
      </c>
      <c r="L1769" s="45"/>
      <c r="M1769" s="236" t="s">
        <v>1</v>
      </c>
      <c r="N1769" s="237" t="s">
        <v>41</v>
      </c>
      <c r="O1769" s="92"/>
      <c r="P1769" s="238">
        <f>O1769*H1769</f>
        <v>0</v>
      </c>
      <c r="Q1769" s="238">
        <v>0.0032000000000000002</v>
      </c>
      <c r="R1769" s="238">
        <f>Q1769*H1769</f>
        <v>4.1429888000000004</v>
      </c>
      <c r="S1769" s="238">
        <v>0</v>
      </c>
      <c r="T1769" s="239">
        <f>S1769*H1769</f>
        <v>0</v>
      </c>
      <c r="U1769" s="39"/>
      <c r="V1769" s="39"/>
      <c r="W1769" s="39"/>
      <c r="X1769" s="39"/>
      <c r="Y1769" s="39"/>
      <c r="Z1769" s="39"/>
      <c r="AA1769" s="39"/>
      <c r="AB1769" s="39"/>
      <c r="AC1769" s="39"/>
      <c r="AD1769" s="39"/>
      <c r="AE1769" s="39"/>
      <c r="AR1769" s="240" t="s">
        <v>530</v>
      </c>
      <c r="AT1769" s="240" t="s">
        <v>352</v>
      </c>
      <c r="AU1769" s="240" t="s">
        <v>86</v>
      </c>
      <c r="AY1769" s="18" t="s">
        <v>350</v>
      </c>
      <c r="BE1769" s="241">
        <f>IF(N1769="základní",J1769,0)</f>
        <v>0</v>
      </c>
      <c r="BF1769" s="241">
        <f>IF(N1769="snížená",J1769,0)</f>
        <v>0</v>
      </c>
      <c r="BG1769" s="241">
        <f>IF(N1769="zákl. přenesená",J1769,0)</f>
        <v>0</v>
      </c>
      <c r="BH1769" s="241">
        <f>IF(N1769="sníž. přenesená",J1769,0)</f>
        <v>0</v>
      </c>
      <c r="BI1769" s="241">
        <f>IF(N1769="nulová",J1769,0)</f>
        <v>0</v>
      </c>
      <c r="BJ1769" s="18" t="s">
        <v>84</v>
      </c>
      <c r="BK1769" s="241">
        <f>ROUND(I1769*H1769,2)</f>
        <v>0</v>
      </c>
      <c r="BL1769" s="18" t="s">
        <v>530</v>
      </c>
      <c r="BM1769" s="240" t="s">
        <v>3074</v>
      </c>
    </row>
    <row r="1770" s="2" customFormat="1">
      <c r="A1770" s="39"/>
      <c r="B1770" s="40"/>
      <c r="C1770" s="41"/>
      <c r="D1770" s="242" t="s">
        <v>359</v>
      </c>
      <c r="E1770" s="41"/>
      <c r="F1770" s="243" t="s">
        <v>3075</v>
      </c>
      <c r="G1770" s="41"/>
      <c r="H1770" s="41"/>
      <c r="I1770" s="244"/>
      <c r="J1770" s="41"/>
      <c r="K1770" s="41"/>
      <c r="L1770" s="45"/>
      <c r="M1770" s="245"/>
      <c r="N1770" s="246"/>
      <c r="O1770" s="92"/>
      <c r="P1770" s="92"/>
      <c r="Q1770" s="92"/>
      <c r="R1770" s="92"/>
      <c r="S1770" s="92"/>
      <c r="T1770" s="93"/>
      <c r="U1770" s="39"/>
      <c r="V1770" s="39"/>
      <c r="W1770" s="39"/>
      <c r="X1770" s="39"/>
      <c r="Y1770" s="39"/>
      <c r="Z1770" s="39"/>
      <c r="AA1770" s="39"/>
      <c r="AB1770" s="39"/>
      <c r="AC1770" s="39"/>
      <c r="AD1770" s="39"/>
      <c r="AE1770" s="39"/>
      <c r="AT1770" s="18" t="s">
        <v>359</v>
      </c>
      <c r="AU1770" s="18" t="s">
        <v>86</v>
      </c>
    </row>
    <row r="1771" s="13" customFormat="1">
      <c r="A1771" s="13"/>
      <c r="B1771" s="247"/>
      <c r="C1771" s="248"/>
      <c r="D1771" s="242" t="s">
        <v>361</v>
      </c>
      <c r="E1771" s="249" t="s">
        <v>1</v>
      </c>
      <c r="F1771" s="250" t="s">
        <v>2142</v>
      </c>
      <c r="G1771" s="248"/>
      <c r="H1771" s="251">
        <v>620.51400000000001</v>
      </c>
      <c r="I1771" s="252"/>
      <c r="J1771" s="248"/>
      <c r="K1771" s="248"/>
      <c r="L1771" s="253"/>
      <c r="M1771" s="254"/>
      <c r="N1771" s="255"/>
      <c r="O1771" s="255"/>
      <c r="P1771" s="255"/>
      <c r="Q1771" s="255"/>
      <c r="R1771" s="255"/>
      <c r="S1771" s="255"/>
      <c r="T1771" s="256"/>
      <c r="U1771" s="13"/>
      <c r="V1771" s="13"/>
      <c r="W1771" s="13"/>
      <c r="X1771" s="13"/>
      <c r="Y1771" s="13"/>
      <c r="Z1771" s="13"/>
      <c r="AA1771" s="13"/>
      <c r="AB1771" s="13"/>
      <c r="AC1771" s="13"/>
      <c r="AD1771" s="13"/>
      <c r="AE1771" s="13"/>
      <c r="AT1771" s="257" t="s">
        <v>361</v>
      </c>
      <c r="AU1771" s="257" t="s">
        <v>86</v>
      </c>
      <c r="AV1771" s="13" t="s">
        <v>86</v>
      </c>
      <c r="AW1771" s="13" t="s">
        <v>32</v>
      </c>
      <c r="AX1771" s="13" t="s">
        <v>76</v>
      </c>
      <c r="AY1771" s="257" t="s">
        <v>350</v>
      </c>
    </row>
    <row r="1772" s="13" customFormat="1">
      <c r="A1772" s="13"/>
      <c r="B1772" s="247"/>
      <c r="C1772" s="248"/>
      <c r="D1772" s="242" t="s">
        <v>361</v>
      </c>
      <c r="E1772" s="249" t="s">
        <v>1</v>
      </c>
      <c r="F1772" s="250" t="s">
        <v>2145</v>
      </c>
      <c r="G1772" s="248"/>
      <c r="H1772" s="251">
        <v>77.477999999999994</v>
      </c>
      <c r="I1772" s="252"/>
      <c r="J1772" s="248"/>
      <c r="K1772" s="248"/>
      <c r="L1772" s="253"/>
      <c r="M1772" s="254"/>
      <c r="N1772" s="255"/>
      <c r="O1772" s="255"/>
      <c r="P1772" s="255"/>
      <c r="Q1772" s="255"/>
      <c r="R1772" s="255"/>
      <c r="S1772" s="255"/>
      <c r="T1772" s="256"/>
      <c r="U1772" s="13"/>
      <c r="V1772" s="13"/>
      <c r="W1772" s="13"/>
      <c r="X1772" s="13"/>
      <c r="Y1772" s="13"/>
      <c r="Z1772" s="13"/>
      <c r="AA1772" s="13"/>
      <c r="AB1772" s="13"/>
      <c r="AC1772" s="13"/>
      <c r="AD1772" s="13"/>
      <c r="AE1772" s="13"/>
      <c r="AT1772" s="257" t="s">
        <v>361</v>
      </c>
      <c r="AU1772" s="257" t="s">
        <v>86</v>
      </c>
      <c r="AV1772" s="13" t="s">
        <v>86</v>
      </c>
      <c r="AW1772" s="13" t="s">
        <v>32</v>
      </c>
      <c r="AX1772" s="13" t="s">
        <v>76</v>
      </c>
      <c r="AY1772" s="257" t="s">
        <v>350</v>
      </c>
    </row>
    <row r="1773" s="13" customFormat="1">
      <c r="A1773" s="13"/>
      <c r="B1773" s="247"/>
      <c r="C1773" s="248"/>
      <c r="D1773" s="242" t="s">
        <v>361</v>
      </c>
      <c r="E1773" s="249" t="s">
        <v>1</v>
      </c>
      <c r="F1773" s="250" t="s">
        <v>2146</v>
      </c>
      <c r="G1773" s="248"/>
      <c r="H1773" s="251">
        <v>251.696</v>
      </c>
      <c r="I1773" s="252"/>
      <c r="J1773" s="248"/>
      <c r="K1773" s="248"/>
      <c r="L1773" s="253"/>
      <c r="M1773" s="254"/>
      <c r="N1773" s="255"/>
      <c r="O1773" s="255"/>
      <c r="P1773" s="255"/>
      <c r="Q1773" s="255"/>
      <c r="R1773" s="255"/>
      <c r="S1773" s="255"/>
      <c r="T1773" s="256"/>
      <c r="U1773" s="13"/>
      <c r="V1773" s="13"/>
      <c r="W1773" s="13"/>
      <c r="X1773" s="13"/>
      <c r="Y1773" s="13"/>
      <c r="Z1773" s="13"/>
      <c r="AA1773" s="13"/>
      <c r="AB1773" s="13"/>
      <c r="AC1773" s="13"/>
      <c r="AD1773" s="13"/>
      <c r="AE1773" s="13"/>
      <c r="AT1773" s="257" t="s">
        <v>361</v>
      </c>
      <c r="AU1773" s="257" t="s">
        <v>86</v>
      </c>
      <c r="AV1773" s="13" t="s">
        <v>86</v>
      </c>
      <c r="AW1773" s="13" t="s">
        <v>32</v>
      </c>
      <c r="AX1773" s="13" t="s">
        <v>76</v>
      </c>
      <c r="AY1773" s="257" t="s">
        <v>350</v>
      </c>
    </row>
    <row r="1774" s="13" customFormat="1">
      <c r="A1774" s="13"/>
      <c r="B1774" s="247"/>
      <c r="C1774" s="248"/>
      <c r="D1774" s="242" t="s">
        <v>361</v>
      </c>
      <c r="E1774" s="249" t="s">
        <v>1</v>
      </c>
      <c r="F1774" s="250" t="s">
        <v>3076</v>
      </c>
      <c r="G1774" s="248"/>
      <c r="H1774" s="251">
        <v>323.08800000000002</v>
      </c>
      <c r="I1774" s="252"/>
      <c r="J1774" s="248"/>
      <c r="K1774" s="248"/>
      <c r="L1774" s="253"/>
      <c r="M1774" s="254"/>
      <c r="N1774" s="255"/>
      <c r="O1774" s="255"/>
      <c r="P1774" s="255"/>
      <c r="Q1774" s="255"/>
      <c r="R1774" s="255"/>
      <c r="S1774" s="255"/>
      <c r="T1774" s="256"/>
      <c r="U1774" s="13"/>
      <c r="V1774" s="13"/>
      <c r="W1774" s="13"/>
      <c r="X1774" s="13"/>
      <c r="Y1774" s="13"/>
      <c r="Z1774" s="13"/>
      <c r="AA1774" s="13"/>
      <c r="AB1774" s="13"/>
      <c r="AC1774" s="13"/>
      <c r="AD1774" s="13"/>
      <c r="AE1774" s="13"/>
      <c r="AT1774" s="257" t="s">
        <v>361</v>
      </c>
      <c r="AU1774" s="257" t="s">
        <v>86</v>
      </c>
      <c r="AV1774" s="13" t="s">
        <v>86</v>
      </c>
      <c r="AW1774" s="13" t="s">
        <v>32</v>
      </c>
      <c r="AX1774" s="13" t="s">
        <v>76</v>
      </c>
      <c r="AY1774" s="257" t="s">
        <v>350</v>
      </c>
    </row>
    <row r="1775" s="13" customFormat="1">
      <c r="A1775" s="13"/>
      <c r="B1775" s="247"/>
      <c r="C1775" s="248"/>
      <c r="D1775" s="242" t="s">
        <v>361</v>
      </c>
      <c r="E1775" s="249" t="s">
        <v>1</v>
      </c>
      <c r="F1775" s="250" t="s">
        <v>3077</v>
      </c>
      <c r="G1775" s="248"/>
      <c r="H1775" s="251">
        <v>21.908000000000001</v>
      </c>
      <c r="I1775" s="252"/>
      <c r="J1775" s="248"/>
      <c r="K1775" s="248"/>
      <c r="L1775" s="253"/>
      <c r="M1775" s="254"/>
      <c r="N1775" s="255"/>
      <c r="O1775" s="255"/>
      <c r="P1775" s="255"/>
      <c r="Q1775" s="255"/>
      <c r="R1775" s="255"/>
      <c r="S1775" s="255"/>
      <c r="T1775" s="256"/>
      <c r="U1775" s="13"/>
      <c r="V1775" s="13"/>
      <c r="W1775" s="13"/>
      <c r="X1775" s="13"/>
      <c r="Y1775" s="13"/>
      <c r="Z1775" s="13"/>
      <c r="AA1775" s="13"/>
      <c r="AB1775" s="13"/>
      <c r="AC1775" s="13"/>
      <c r="AD1775" s="13"/>
      <c r="AE1775" s="13"/>
      <c r="AT1775" s="257" t="s">
        <v>361</v>
      </c>
      <c r="AU1775" s="257" t="s">
        <v>86</v>
      </c>
      <c r="AV1775" s="13" t="s">
        <v>86</v>
      </c>
      <c r="AW1775" s="13" t="s">
        <v>32</v>
      </c>
      <c r="AX1775" s="13" t="s">
        <v>76</v>
      </c>
      <c r="AY1775" s="257" t="s">
        <v>350</v>
      </c>
    </row>
    <row r="1776" s="14" customFormat="1">
      <c r="A1776" s="14"/>
      <c r="B1776" s="258"/>
      <c r="C1776" s="259"/>
      <c r="D1776" s="242" t="s">
        <v>361</v>
      </c>
      <c r="E1776" s="260" t="s">
        <v>1</v>
      </c>
      <c r="F1776" s="261" t="s">
        <v>364</v>
      </c>
      <c r="G1776" s="259"/>
      <c r="H1776" s="262">
        <v>1294.684</v>
      </c>
      <c r="I1776" s="263"/>
      <c r="J1776" s="259"/>
      <c r="K1776" s="259"/>
      <c r="L1776" s="264"/>
      <c r="M1776" s="265"/>
      <c r="N1776" s="266"/>
      <c r="O1776" s="266"/>
      <c r="P1776" s="266"/>
      <c r="Q1776" s="266"/>
      <c r="R1776" s="266"/>
      <c r="S1776" s="266"/>
      <c r="T1776" s="267"/>
      <c r="U1776" s="14"/>
      <c r="V1776" s="14"/>
      <c r="W1776" s="14"/>
      <c r="X1776" s="14"/>
      <c r="Y1776" s="14"/>
      <c r="Z1776" s="14"/>
      <c r="AA1776" s="14"/>
      <c r="AB1776" s="14"/>
      <c r="AC1776" s="14"/>
      <c r="AD1776" s="14"/>
      <c r="AE1776" s="14"/>
      <c r="AT1776" s="268" t="s">
        <v>361</v>
      </c>
      <c r="AU1776" s="268" t="s">
        <v>86</v>
      </c>
      <c r="AV1776" s="14" t="s">
        <v>357</v>
      </c>
      <c r="AW1776" s="14" t="s">
        <v>32</v>
      </c>
      <c r="AX1776" s="14" t="s">
        <v>84</v>
      </c>
      <c r="AY1776" s="268" t="s">
        <v>350</v>
      </c>
    </row>
    <row r="1777" s="2" customFormat="1" ht="33" customHeight="1">
      <c r="A1777" s="39"/>
      <c r="B1777" s="40"/>
      <c r="C1777" s="229" t="s">
        <v>3078</v>
      </c>
      <c r="D1777" s="229" t="s">
        <v>352</v>
      </c>
      <c r="E1777" s="230" t="s">
        <v>3079</v>
      </c>
      <c r="F1777" s="231" t="s">
        <v>3080</v>
      </c>
      <c r="G1777" s="232" t="s">
        <v>355</v>
      </c>
      <c r="H1777" s="233">
        <v>161.87299999999999</v>
      </c>
      <c r="I1777" s="234"/>
      <c r="J1777" s="235">
        <f>ROUND(I1777*H1777,2)</f>
        <v>0</v>
      </c>
      <c r="K1777" s="231" t="s">
        <v>356</v>
      </c>
      <c r="L1777" s="45"/>
      <c r="M1777" s="236" t="s">
        <v>1</v>
      </c>
      <c r="N1777" s="237" t="s">
        <v>41</v>
      </c>
      <c r="O1777" s="92"/>
      <c r="P1777" s="238">
        <f>O1777*H1777</f>
        <v>0</v>
      </c>
      <c r="Q1777" s="238">
        <v>0.04589</v>
      </c>
      <c r="R1777" s="238">
        <f>Q1777*H1777</f>
        <v>7.4283519699999996</v>
      </c>
      <c r="S1777" s="238">
        <v>0</v>
      </c>
      <c r="T1777" s="239">
        <f>S1777*H1777</f>
        <v>0</v>
      </c>
      <c r="U1777" s="39"/>
      <c r="V1777" s="39"/>
      <c r="W1777" s="39"/>
      <c r="X1777" s="39"/>
      <c r="Y1777" s="39"/>
      <c r="Z1777" s="39"/>
      <c r="AA1777" s="39"/>
      <c r="AB1777" s="39"/>
      <c r="AC1777" s="39"/>
      <c r="AD1777" s="39"/>
      <c r="AE1777" s="39"/>
      <c r="AR1777" s="240" t="s">
        <v>530</v>
      </c>
      <c r="AT1777" s="240" t="s">
        <v>352</v>
      </c>
      <c r="AU1777" s="240" t="s">
        <v>86</v>
      </c>
      <c r="AY1777" s="18" t="s">
        <v>350</v>
      </c>
      <c r="BE1777" s="241">
        <f>IF(N1777="základní",J1777,0)</f>
        <v>0</v>
      </c>
      <c r="BF1777" s="241">
        <f>IF(N1777="snížená",J1777,0)</f>
        <v>0</v>
      </c>
      <c r="BG1777" s="241">
        <f>IF(N1777="zákl. přenesená",J1777,0)</f>
        <v>0</v>
      </c>
      <c r="BH1777" s="241">
        <f>IF(N1777="sníž. přenesená",J1777,0)</f>
        <v>0</v>
      </c>
      <c r="BI1777" s="241">
        <f>IF(N1777="nulová",J1777,0)</f>
        <v>0</v>
      </c>
      <c r="BJ1777" s="18" t="s">
        <v>84</v>
      </c>
      <c r="BK1777" s="241">
        <f>ROUND(I1777*H1777,2)</f>
        <v>0</v>
      </c>
      <c r="BL1777" s="18" t="s">
        <v>530</v>
      </c>
      <c r="BM1777" s="240" t="s">
        <v>3081</v>
      </c>
    </row>
    <row r="1778" s="2" customFormat="1">
      <c r="A1778" s="39"/>
      <c r="B1778" s="40"/>
      <c r="C1778" s="41"/>
      <c r="D1778" s="242" t="s">
        <v>359</v>
      </c>
      <c r="E1778" s="41"/>
      <c r="F1778" s="243" t="s">
        <v>3082</v>
      </c>
      <c r="G1778" s="41"/>
      <c r="H1778" s="41"/>
      <c r="I1778" s="244"/>
      <c r="J1778" s="41"/>
      <c r="K1778" s="41"/>
      <c r="L1778" s="45"/>
      <c r="M1778" s="245"/>
      <c r="N1778" s="246"/>
      <c r="O1778" s="92"/>
      <c r="P1778" s="92"/>
      <c r="Q1778" s="92"/>
      <c r="R1778" s="92"/>
      <c r="S1778" s="92"/>
      <c r="T1778" s="93"/>
      <c r="U1778" s="39"/>
      <c r="V1778" s="39"/>
      <c r="W1778" s="39"/>
      <c r="X1778" s="39"/>
      <c r="Y1778" s="39"/>
      <c r="Z1778" s="39"/>
      <c r="AA1778" s="39"/>
      <c r="AB1778" s="39"/>
      <c r="AC1778" s="39"/>
      <c r="AD1778" s="39"/>
      <c r="AE1778" s="39"/>
      <c r="AT1778" s="18" t="s">
        <v>359</v>
      </c>
      <c r="AU1778" s="18" t="s">
        <v>86</v>
      </c>
    </row>
    <row r="1779" s="15" customFormat="1">
      <c r="A1779" s="15"/>
      <c r="B1779" s="269"/>
      <c r="C1779" s="270"/>
      <c r="D1779" s="242" t="s">
        <v>361</v>
      </c>
      <c r="E1779" s="271" t="s">
        <v>1</v>
      </c>
      <c r="F1779" s="272" t="s">
        <v>3083</v>
      </c>
      <c r="G1779" s="270"/>
      <c r="H1779" s="271" t="s">
        <v>1</v>
      </c>
      <c r="I1779" s="273"/>
      <c r="J1779" s="270"/>
      <c r="K1779" s="270"/>
      <c r="L1779" s="274"/>
      <c r="M1779" s="275"/>
      <c r="N1779" s="276"/>
      <c r="O1779" s="276"/>
      <c r="P1779" s="276"/>
      <c r="Q1779" s="276"/>
      <c r="R1779" s="276"/>
      <c r="S1779" s="276"/>
      <c r="T1779" s="277"/>
      <c r="U1779" s="15"/>
      <c r="V1779" s="15"/>
      <c r="W1779" s="15"/>
      <c r="X1779" s="15"/>
      <c r="Y1779" s="15"/>
      <c r="Z1779" s="15"/>
      <c r="AA1779" s="15"/>
      <c r="AB1779" s="15"/>
      <c r="AC1779" s="15"/>
      <c r="AD1779" s="15"/>
      <c r="AE1779" s="15"/>
      <c r="AT1779" s="278" t="s">
        <v>361</v>
      </c>
      <c r="AU1779" s="278" t="s">
        <v>86</v>
      </c>
      <c r="AV1779" s="15" t="s">
        <v>84</v>
      </c>
      <c r="AW1779" s="15" t="s">
        <v>32</v>
      </c>
      <c r="AX1779" s="15" t="s">
        <v>76</v>
      </c>
      <c r="AY1779" s="278" t="s">
        <v>350</v>
      </c>
    </row>
    <row r="1780" s="13" customFormat="1">
      <c r="A1780" s="13"/>
      <c r="B1780" s="247"/>
      <c r="C1780" s="248"/>
      <c r="D1780" s="242" t="s">
        <v>361</v>
      </c>
      <c r="E1780" s="249" t="s">
        <v>1</v>
      </c>
      <c r="F1780" s="250" t="s">
        <v>3084</v>
      </c>
      <c r="G1780" s="248"/>
      <c r="H1780" s="251">
        <v>44.701000000000001</v>
      </c>
      <c r="I1780" s="252"/>
      <c r="J1780" s="248"/>
      <c r="K1780" s="248"/>
      <c r="L1780" s="253"/>
      <c r="M1780" s="254"/>
      <c r="N1780" s="255"/>
      <c r="O1780" s="255"/>
      <c r="P1780" s="255"/>
      <c r="Q1780" s="255"/>
      <c r="R1780" s="255"/>
      <c r="S1780" s="255"/>
      <c r="T1780" s="256"/>
      <c r="U1780" s="13"/>
      <c r="V1780" s="13"/>
      <c r="W1780" s="13"/>
      <c r="X1780" s="13"/>
      <c r="Y1780" s="13"/>
      <c r="Z1780" s="13"/>
      <c r="AA1780" s="13"/>
      <c r="AB1780" s="13"/>
      <c r="AC1780" s="13"/>
      <c r="AD1780" s="13"/>
      <c r="AE1780" s="13"/>
      <c r="AT1780" s="257" t="s">
        <v>361</v>
      </c>
      <c r="AU1780" s="257" t="s">
        <v>86</v>
      </c>
      <c r="AV1780" s="13" t="s">
        <v>86</v>
      </c>
      <c r="AW1780" s="13" t="s">
        <v>32</v>
      </c>
      <c r="AX1780" s="13" t="s">
        <v>76</v>
      </c>
      <c r="AY1780" s="257" t="s">
        <v>350</v>
      </c>
    </row>
    <row r="1781" s="13" customFormat="1">
      <c r="A1781" s="13"/>
      <c r="B1781" s="247"/>
      <c r="C1781" s="248"/>
      <c r="D1781" s="242" t="s">
        <v>361</v>
      </c>
      <c r="E1781" s="249" t="s">
        <v>1</v>
      </c>
      <c r="F1781" s="250" t="s">
        <v>3085</v>
      </c>
      <c r="G1781" s="248"/>
      <c r="H1781" s="251">
        <v>-1.6799999999999999</v>
      </c>
      <c r="I1781" s="252"/>
      <c r="J1781" s="248"/>
      <c r="K1781" s="248"/>
      <c r="L1781" s="253"/>
      <c r="M1781" s="254"/>
      <c r="N1781" s="255"/>
      <c r="O1781" s="255"/>
      <c r="P1781" s="255"/>
      <c r="Q1781" s="255"/>
      <c r="R1781" s="255"/>
      <c r="S1781" s="255"/>
      <c r="T1781" s="256"/>
      <c r="U1781" s="13"/>
      <c r="V1781" s="13"/>
      <c r="W1781" s="13"/>
      <c r="X1781" s="13"/>
      <c r="Y1781" s="13"/>
      <c r="Z1781" s="13"/>
      <c r="AA1781" s="13"/>
      <c r="AB1781" s="13"/>
      <c r="AC1781" s="13"/>
      <c r="AD1781" s="13"/>
      <c r="AE1781" s="13"/>
      <c r="AT1781" s="257" t="s">
        <v>361</v>
      </c>
      <c r="AU1781" s="257" t="s">
        <v>86</v>
      </c>
      <c r="AV1781" s="13" t="s">
        <v>86</v>
      </c>
      <c r="AW1781" s="13" t="s">
        <v>32</v>
      </c>
      <c r="AX1781" s="13" t="s">
        <v>76</v>
      </c>
      <c r="AY1781" s="257" t="s">
        <v>350</v>
      </c>
    </row>
    <row r="1782" s="13" customFormat="1">
      <c r="A1782" s="13"/>
      <c r="B1782" s="247"/>
      <c r="C1782" s="248"/>
      <c r="D1782" s="242" t="s">
        <v>361</v>
      </c>
      <c r="E1782" s="249" t="s">
        <v>1</v>
      </c>
      <c r="F1782" s="250" t="s">
        <v>3086</v>
      </c>
      <c r="G1782" s="248"/>
      <c r="H1782" s="251">
        <v>92.781999999999996</v>
      </c>
      <c r="I1782" s="252"/>
      <c r="J1782" s="248"/>
      <c r="K1782" s="248"/>
      <c r="L1782" s="253"/>
      <c r="M1782" s="254"/>
      <c r="N1782" s="255"/>
      <c r="O1782" s="255"/>
      <c r="P1782" s="255"/>
      <c r="Q1782" s="255"/>
      <c r="R1782" s="255"/>
      <c r="S1782" s="255"/>
      <c r="T1782" s="256"/>
      <c r="U1782" s="13"/>
      <c r="V1782" s="13"/>
      <c r="W1782" s="13"/>
      <c r="X1782" s="13"/>
      <c r="Y1782" s="13"/>
      <c r="Z1782" s="13"/>
      <c r="AA1782" s="13"/>
      <c r="AB1782" s="13"/>
      <c r="AC1782" s="13"/>
      <c r="AD1782" s="13"/>
      <c r="AE1782" s="13"/>
      <c r="AT1782" s="257" t="s">
        <v>361</v>
      </c>
      <c r="AU1782" s="257" t="s">
        <v>86</v>
      </c>
      <c r="AV1782" s="13" t="s">
        <v>86</v>
      </c>
      <c r="AW1782" s="13" t="s">
        <v>32</v>
      </c>
      <c r="AX1782" s="13" t="s">
        <v>76</v>
      </c>
      <c r="AY1782" s="257" t="s">
        <v>350</v>
      </c>
    </row>
    <row r="1783" s="13" customFormat="1">
      <c r="A1783" s="13"/>
      <c r="B1783" s="247"/>
      <c r="C1783" s="248"/>
      <c r="D1783" s="242" t="s">
        <v>361</v>
      </c>
      <c r="E1783" s="249" t="s">
        <v>1</v>
      </c>
      <c r="F1783" s="250" t="s">
        <v>3087</v>
      </c>
      <c r="G1783" s="248"/>
      <c r="H1783" s="251">
        <v>-3.5699999999999998</v>
      </c>
      <c r="I1783" s="252"/>
      <c r="J1783" s="248"/>
      <c r="K1783" s="248"/>
      <c r="L1783" s="253"/>
      <c r="M1783" s="254"/>
      <c r="N1783" s="255"/>
      <c r="O1783" s="255"/>
      <c r="P1783" s="255"/>
      <c r="Q1783" s="255"/>
      <c r="R1783" s="255"/>
      <c r="S1783" s="255"/>
      <c r="T1783" s="256"/>
      <c r="U1783" s="13"/>
      <c r="V1783" s="13"/>
      <c r="W1783" s="13"/>
      <c r="X1783" s="13"/>
      <c r="Y1783" s="13"/>
      <c r="Z1783" s="13"/>
      <c r="AA1783" s="13"/>
      <c r="AB1783" s="13"/>
      <c r="AC1783" s="13"/>
      <c r="AD1783" s="13"/>
      <c r="AE1783" s="13"/>
      <c r="AT1783" s="257" t="s">
        <v>361</v>
      </c>
      <c r="AU1783" s="257" t="s">
        <v>86</v>
      </c>
      <c r="AV1783" s="13" t="s">
        <v>86</v>
      </c>
      <c r="AW1783" s="13" t="s">
        <v>32</v>
      </c>
      <c r="AX1783" s="13" t="s">
        <v>76</v>
      </c>
      <c r="AY1783" s="257" t="s">
        <v>350</v>
      </c>
    </row>
    <row r="1784" s="13" customFormat="1">
      <c r="A1784" s="13"/>
      <c r="B1784" s="247"/>
      <c r="C1784" s="248"/>
      <c r="D1784" s="242" t="s">
        <v>361</v>
      </c>
      <c r="E1784" s="249" t="s">
        <v>1</v>
      </c>
      <c r="F1784" s="250" t="s">
        <v>3088</v>
      </c>
      <c r="G1784" s="248"/>
      <c r="H1784" s="251">
        <v>29.640000000000001</v>
      </c>
      <c r="I1784" s="252"/>
      <c r="J1784" s="248"/>
      <c r="K1784" s="248"/>
      <c r="L1784" s="253"/>
      <c r="M1784" s="254"/>
      <c r="N1784" s="255"/>
      <c r="O1784" s="255"/>
      <c r="P1784" s="255"/>
      <c r="Q1784" s="255"/>
      <c r="R1784" s="255"/>
      <c r="S1784" s="255"/>
      <c r="T1784" s="256"/>
      <c r="U1784" s="13"/>
      <c r="V1784" s="13"/>
      <c r="W1784" s="13"/>
      <c r="X1784" s="13"/>
      <c r="Y1784" s="13"/>
      <c r="Z1784" s="13"/>
      <c r="AA1784" s="13"/>
      <c r="AB1784" s="13"/>
      <c r="AC1784" s="13"/>
      <c r="AD1784" s="13"/>
      <c r="AE1784" s="13"/>
      <c r="AT1784" s="257" t="s">
        <v>361</v>
      </c>
      <c r="AU1784" s="257" t="s">
        <v>86</v>
      </c>
      <c r="AV1784" s="13" t="s">
        <v>86</v>
      </c>
      <c r="AW1784" s="13" t="s">
        <v>32</v>
      </c>
      <c r="AX1784" s="13" t="s">
        <v>76</v>
      </c>
      <c r="AY1784" s="257" t="s">
        <v>350</v>
      </c>
    </row>
    <row r="1785" s="14" customFormat="1">
      <c r="A1785" s="14"/>
      <c r="B1785" s="258"/>
      <c r="C1785" s="259"/>
      <c r="D1785" s="242" t="s">
        <v>361</v>
      </c>
      <c r="E1785" s="260" t="s">
        <v>1195</v>
      </c>
      <c r="F1785" s="261" t="s">
        <v>364</v>
      </c>
      <c r="G1785" s="259"/>
      <c r="H1785" s="262">
        <v>161.87299999999999</v>
      </c>
      <c r="I1785" s="263"/>
      <c r="J1785" s="259"/>
      <c r="K1785" s="259"/>
      <c r="L1785" s="264"/>
      <c r="M1785" s="265"/>
      <c r="N1785" s="266"/>
      <c r="O1785" s="266"/>
      <c r="P1785" s="266"/>
      <c r="Q1785" s="266"/>
      <c r="R1785" s="266"/>
      <c r="S1785" s="266"/>
      <c r="T1785" s="267"/>
      <c r="U1785" s="14"/>
      <c r="V1785" s="14"/>
      <c r="W1785" s="14"/>
      <c r="X1785" s="14"/>
      <c r="Y1785" s="14"/>
      <c r="Z1785" s="14"/>
      <c r="AA1785" s="14"/>
      <c r="AB1785" s="14"/>
      <c r="AC1785" s="14"/>
      <c r="AD1785" s="14"/>
      <c r="AE1785" s="14"/>
      <c r="AT1785" s="268" t="s">
        <v>361</v>
      </c>
      <c r="AU1785" s="268" t="s">
        <v>86</v>
      </c>
      <c r="AV1785" s="14" t="s">
        <v>357</v>
      </c>
      <c r="AW1785" s="14" t="s">
        <v>32</v>
      </c>
      <c r="AX1785" s="14" t="s">
        <v>84</v>
      </c>
      <c r="AY1785" s="268" t="s">
        <v>350</v>
      </c>
    </row>
    <row r="1786" s="2" customFormat="1" ht="37.8" customHeight="1">
      <c r="A1786" s="39"/>
      <c r="B1786" s="40"/>
      <c r="C1786" s="229" t="s">
        <v>3089</v>
      </c>
      <c r="D1786" s="229" t="s">
        <v>352</v>
      </c>
      <c r="E1786" s="230" t="s">
        <v>3090</v>
      </c>
      <c r="F1786" s="231" t="s">
        <v>3091</v>
      </c>
      <c r="G1786" s="232" t="s">
        <v>355</v>
      </c>
      <c r="H1786" s="233">
        <v>55.872999999999998</v>
      </c>
      <c r="I1786" s="234"/>
      <c r="J1786" s="235">
        <f>ROUND(I1786*H1786,2)</f>
        <v>0</v>
      </c>
      <c r="K1786" s="231" t="s">
        <v>356</v>
      </c>
      <c r="L1786" s="45"/>
      <c r="M1786" s="236" t="s">
        <v>1</v>
      </c>
      <c r="N1786" s="237" t="s">
        <v>41</v>
      </c>
      <c r="O1786" s="92"/>
      <c r="P1786" s="238">
        <f>O1786*H1786</f>
        <v>0</v>
      </c>
      <c r="Q1786" s="238">
        <v>0.056739999999999999</v>
      </c>
      <c r="R1786" s="238">
        <f>Q1786*H1786</f>
        <v>3.1702340199999997</v>
      </c>
      <c r="S1786" s="238">
        <v>0</v>
      </c>
      <c r="T1786" s="239">
        <f>S1786*H1786</f>
        <v>0</v>
      </c>
      <c r="U1786" s="39"/>
      <c r="V1786" s="39"/>
      <c r="W1786" s="39"/>
      <c r="X1786" s="39"/>
      <c r="Y1786" s="39"/>
      <c r="Z1786" s="39"/>
      <c r="AA1786" s="39"/>
      <c r="AB1786" s="39"/>
      <c r="AC1786" s="39"/>
      <c r="AD1786" s="39"/>
      <c r="AE1786" s="39"/>
      <c r="AR1786" s="240" t="s">
        <v>530</v>
      </c>
      <c r="AT1786" s="240" t="s">
        <v>352</v>
      </c>
      <c r="AU1786" s="240" t="s">
        <v>86</v>
      </c>
      <c r="AY1786" s="18" t="s">
        <v>350</v>
      </c>
      <c r="BE1786" s="241">
        <f>IF(N1786="základní",J1786,0)</f>
        <v>0</v>
      </c>
      <c r="BF1786" s="241">
        <f>IF(N1786="snížená",J1786,0)</f>
        <v>0</v>
      </c>
      <c r="BG1786" s="241">
        <f>IF(N1786="zákl. přenesená",J1786,0)</f>
        <v>0</v>
      </c>
      <c r="BH1786" s="241">
        <f>IF(N1786="sníž. přenesená",J1786,0)</f>
        <v>0</v>
      </c>
      <c r="BI1786" s="241">
        <f>IF(N1786="nulová",J1786,0)</f>
        <v>0</v>
      </c>
      <c r="BJ1786" s="18" t="s">
        <v>84</v>
      </c>
      <c r="BK1786" s="241">
        <f>ROUND(I1786*H1786,2)</f>
        <v>0</v>
      </c>
      <c r="BL1786" s="18" t="s">
        <v>530</v>
      </c>
      <c r="BM1786" s="240" t="s">
        <v>3092</v>
      </c>
    </row>
    <row r="1787" s="2" customFormat="1">
      <c r="A1787" s="39"/>
      <c r="B1787" s="40"/>
      <c r="C1787" s="41"/>
      <c r="D1787" s="242" t="s">
        <v>359</v>
      </c>
      <c r="E1787" s="41"/>
      <c r="F1787" s="243" t="s">
        <v>3093</v>
      </c>
      <c r="G1787" s="41"/>
      <c r="H1787" s="41"/>
      <c r="I1787" s="244"/>
      <c r="J1787" s="41"/>
      <c r="K1787" s="41"/>
      <c r="L1787" s="45"/>
      <c r="M1787" s="245"/>
      <c r="N1787" s="246"/>
      <c r="O1787" s="92"/>
      <c r="P1787" s="92"/>
      <c r="Q1787" s="92"/>
      <c r="R1787" s="92"/>
      <c r="S1787" s="92"/>
      <c r="T1787" s="93"/>
      <c r="U1787" s="39"/>
      <c r="V1787" s="39"/>
      <c r="W1787" s="39"/>
      <c r="X1787" s="39"/>
      <c r="Y1787" s="39"/>
      <c r="Z1787" s="39"/>
      <c r="AA1787" s="39"/>
      <c r="AB1787" s="39"/>
      <c r="AC1787" s="39"/>
      <c r="AD1787" s="39"/>
      <c r="AE1787" s="39"/>
      <c r="AT1787" s="18" t="s">
        <v>359</v>
      </c>
      <c r="AU1787" s="18" t="s">
        <v>86</v>
      </c>
    </row>
    <row r="1788" s="15" customFormat="1">
      <c r="A1788" s="15"/>
      <c r="B1788" s="269"/>
      <c r="C1788" s="270"/>
      <c r="D1788" s="242" t="s">
        <v>361</v>
      </c>
      <c r="E1788" s="271" t="s">
        <v>1</v>
      </c>
      <c r="F1788" s="272" t="s">
        <v>3094</v>
      </c>
      <c r="G1788" s="270"/>
      <c r="H1788" s="271" t="s">
        <v>1</v>
      </c>
      <c r="I1788" s="273"/>
      <c r="J1788" s="270"/>
      <c r="K1788" s="270"/>
      <c r="L1788" s="274"/>
      <c r="M1788" s="275"/>
      <c r="N1788" s="276"/>
      <c r="O1788" s="276"/>
      <c r="P1788" s="276"/>
      <c r="Q1788" s="276"/>
      <c r="R1788" s="276"/>
      <c r="S1788" s="276"/>
      <c r="T1788" s="277"/>
      <c r="U1788" s="15"/>
      <c r="V1788" s="15"/>
      <c r="W1788" s="15"/>
      <c r="X1788" s="15"/>
      <c r="Y1788" s="15"/>
      <c r="Z1788" s="15"/>
      <c r="AA1788" s="15"/>
      <c r="AB1788" s="15"/>
      <c r="AC1788" s="15"/>
      <c r="AD1788" s="15"/>
      <c r="AE1788" s="15"/>
      <c r="AT1788" s="278" t="s">
        <v>361</v>
      </c>
      <c r="AU1788" s="278" t="s">
        <v>86</v>
      </c>
      <c r="AV1788" s="15" t="s">
        <v>84</v>
      </c>
      <c r="AW1788" s="15" t="s">
        <v>32</v>
      </c>
      <c r="AX1788" s="15" t="s">
        <v>76</v>
      </c>
      <c r="AY1788" s="278" t="s">
        <v>350</v>
      </c>
    </row>
    <row r="1789" s="13" customFormat="1">
      <c r="A1789" s="13"/>
      <c r="B1789" s="247"/>
      <c r="C1789" s="248"/>
      <c r="D1789" s="242" t="s">
        <v>361</v>
      </c>
      <c r="E1789" s="249" t="s">
        <v>1212</v>
      </c>
      <c r="F1789" s="250" t="s">
        <v>3095</v>
      </c>
      <c r="G1789" s="248"/>
      <c r="H1789" s="251">
        <v>55.872999999999998</v>
      </c>
      <c r="I1789" s="252"/>
      <c r="J1789" s="248"/>
      <c r="K1789" s="248"/>
      <c r="L1789" s="253"/>
      <c r="M1789" s="254"/>
      <c r="N1789" s="255"/>
      <c r="O1789" s="255"/>
      <c r="P1789" s="255"/>
      <c r="Q1789" s="255"/>
      <c r="R1789" s="255"/>
      <c r="S1789" s="255"/>
      <c r="T1789" s="256"/>
      <c r="U1789" s="13"/>
      <c r="V1789" s="13"/>
      <c r="W1789" s="13"/>
      <c r="X1789" s="13"/>
      <c r="Y1789" s="13"/>
      <c r="Z1789" s="13"/>
      <c r="AA1789" s="13"/>
      <c r="AB1789" s="13"/>
      <c r="AC1789" s="13"/>
      <c r="AD1789" s="13"/>
      <c r="AE1789" s="13"/>
      <c r="AT1789" s="257" t="s">
        <v>361</v>
      </c>
      <c r="AU1789" s="257" t="s">
        <v>86</v>
      </c>
      <c r="AV1789" s="13" t="s">
        <v>86</v>
      </c>
      <c r="AW1789" s="13" t="s">
        <v>32</v>
      </c>
      <c r="AX1789" s="13" t="s">
        <v>84</v>
      </c>
      <c r="AY1789" s="257" t="s">
        <v>350</v>
      </c>
    </row>
    <row r="1790" s="2" customFormat="1" ht="24.15" customHeight="1">
      <c r="A1790" s="39"/>
      <c r="B1790" s="40"/>
      <c r="C1790" s="229" t="s">
        <v>3096</v>
      </c>
      <c r="D1790" s="229" t="s">
        <v>352</v>
      </c>
      <c r="E1790" s="230" t="s">
        <v>3097</v>
      </c>
      <c r="F1790" s="231" t="s">
        <v>3098</v>
      </c>
      <c r="G1790" s="232" t="s">
        <v>355</v>
      </c>
      <c r="H1790" s="233">
        <v>46.399999999999999</v>
      </c>
      <c r="I1790" s="234"/>
      <c r="J1790" s="235">
        <f>ROUND(I1790*H1790,2)</f>
        <v>0</v>
      </c>
      <c r="K1790" s="231" t="s">
        <v>356</v>
      </c>
      <c r="L1790" s="45"/>
      <c r="M1790" s="236" t="s">
        <v>1</v>
      </c>
      <c r="N1790" s="237" t="s">
        <v>41</v>
      </c>
      <c r="O1790" s="92"/>
      <c r="P1790" s="238">
        <f>O1790*H1790</f>
        <v>0</v>
      </c>
      <c r="Q1790" s="238">
        <v>0.01866</v>
      </c>
      <c r="R1790" s="238">
        <f>Q1790*H1790</f>
        <v>0.86582399999999993</v>
      </c>
      <c r="S1790" s="238">
        <v>0</v>
      </c>
      <c r="T1790" s="239">
        <f>S1790*H1790</f>
        <v>0</v>
      </c>
      <c r="U1790" s="39"/>
      <c r="V1790" s="39"/>
      <c r="W1790" s="39"/>
      <c r="X1790" s="39"/>
      <c r="Y1790" s="39"/>
      <c r="Z1790" s="39"/>
      <c r="AA1790" s="39"/>
      <c r="AB1790" s="39"/>
      <c r="AC1790" s="39"/>
      <c r="AD1790" s="39"/>
      <c r="AE1790" s="39"/>
      <c r="AR1790" s="240" t="s">
        <v>530</v>
      </c>
      <c r="AT1790" s="240" t="s">
        <v>352</v>
      </c>
      <c r="AU1790" s="240" t="s">
        <v>86</v>
      </c>
      <c r="AY1790" s="18" t="s">
        <v>350</v>
      </c>
      <c r="BE1790" s="241">
        <f>IF(N1790="základní",J1790,0)</f>
        <v>0</v>
      </c>
      <c r="BF1790" s="241">
        <f>IF(N1790="snížená",J1790,0)</f>
        <v>0</v>
      </c>
      <c r="BG1790" s="241">
        <f>IF(N1790="zákl. přenesená",J1790,0)</f>
        <v>0</v>
      </c>
      <c r="BH1790" s="241">
        <f>IF(N1790="sníž. přenesená",J1790,0)</f>
        <v>0</v>
      </c>
      <c r="BI1790" s="241">
        <f>IF(N1790="nulová",J1790,0)</f>
        <v>0</v>
      </c>
      <c r="BJ1790" s="18" t="s">
        <v>84</v>
      </c>
      <c r="BK1790" s="241">
        <f>ROUND(I1790*H1790,2)</f>
        <v>0</v>
      </c>
      <c r="BL1790" s="18" t="s">
        <v>530</v>
      </c>
      <c r="BM1790" s="240" t="s">
        <v>3099</v>
      </c>
    </row>
    <row r="1791" s="2" customFormat="1">
      <c r="A1791" s="39"/>
      <c r="B1791" s="40"/>
      <c r="C1791" s="41"/>
      <c r="D1791" s="242" t="s">
        <v>359</v>
      </c>
      <c r="E1791" s="41"/>
      <c r="F1791" s="243" t="s">
        <v>3100</v>
      </c>
      <c r="G1791" s="41"/>
      <c r="H1791" s="41"/>
      <c r="I1791" s="244"/>
      <c r="J1791" s="41"/>
      <c r="K1791" s="41"/>
      <c r="L1791" s="45"/>
      <c r="M1791" s="245"/>
      <c r="N1791" s="246"/>
      <c r="O1791" s="92"/>
      <c r="P1791" s="92"/>
      <c r="Q1791" s="92"/>
      <c r="R1791" s="92"/>
      <c r="S1791" s="92"/>
      <c r="T1791" s="93"/>
      <c r="U1791" s="39"/>
      <c r="V1791" s="39"/>
      <c r="W1791" s="39"/>
      <c r="X1791" s="39"/>
      <c r="Y1791" s="39"/>
      <c r="Z1791" s="39"/>
      <c r="AA1791" s="39"/>
      <c r="AB1791" s="39"/>
      <c r="AC1791" s="39"/>
      <c r="AD1791" s="39"/>
      <c r="AE1791" s="39"/>
      <c r="AT1791" s="18" t="s">
        <v>359</v>
      </c>
      <c r="AU1791" s="18" t="s">
        <v>86</v>
      </c>
    </row>
    <row r="1792" s="15" customFormat="1">
      <c r="A1792" s="15"/>
      <c r="B1792" s="269"/>
      <c r="C1792" s="270"/>
      <c r="D1792" s="242" t="s">
        <v>361</v>
      </c>
      <c r="E1792" s="271" t="s">
        <v>1</v>
      </c>
      <c r="F1792" s="272" t="s">
        <v>3101</v>
      </c>
      <c r="G1792" s="270"/>
      <c r="H1792" s="271" t="s">
        <v>1</v>
      </c>
      <c r="I1792" s="273"/>
      <c r="J1792" s="270"/>
      <c r="K1792" s="270"/>
      <c r="L1792" s="274"/>
      <c r="M1792" s="275"/>
      <c r="N1792" s="276"/>
      <c r="O1792" s="276"/>
      <c r="P1792" s="276"/>
      <c r="Q1792" s="276"/>
      <c r="R1792" s="276"/>
      <c r="S1792" s="276"/>
      <c r="T1792" s="277"/>
      <c r="U1792" s="15"/>
      <c r="V1792" s="15"/>
      <c r="W1792" s="15"/>
      <c r="X1792" s="15"/>
      <c r="Y1792" s="15"/>
      <c r="Z1792" s="15"/>
      <c r="AA1792" s="15"/>
      <c r="AB1792" s="15"/>
      <c r="AC1792" s="15"/>
      <c r="AD1792" s="15"/>
      <c r="AE1792" s="15"/>
      <c r="AT1792" s="278" t="s">
        <v>361</v>
      </c>
      <c r="AU1792" s="278" t="s">
        <v>86</v>
      </c>
      <c r="AV1792" s="15" t="s">
        <v>84</v>
      </c>
      <c r="AW1792" s="15" t="s">
        <v>32</v>
      </c>
      <c r="AX1792" s="15" t="s">
        <v>76</v>
      </c>
      <c r="AY1792" s="278" t="s">
        <v>350</v>
      </c>
    </row>
    <row r="1793" s="13" customFormat="1">
      <c r="A1793" s="13"/>
      <c r="B1793" s="247"/>
      <c r="C1793" s="248"/>
      <c r="D1793" s="242" t="s">
        <v>361</v>
      </c>
      <c r="E1793" s="249" t="s">
        <v>1214</v>
      </c>
      <c r="F1793" s="250" t="s">
        <v>3102</v>
      </c>
      <c r="G1793" s="248"/>
      <c r="H1793" s="251">
        <v>23.199999999999999</v>
      </c>
      <c r="I1793" s="252"/>
      <c r="J1793" s="248"/>
      <c r="K1793" s="248"/>
      <c r="L1793" s="253"/>
      <c r="M1793" s="254"/>
      <c r="N1793" s="255"/>
      <c r="O1793" s="255"/>
      <c r="P1793" s="255"/>
      <c r="Q1793" s="255"/>
      <c r="R1793" s="255"/>
      <c r="S1793" s="255"/>
      <c r="T1793" s="256"/>
      <c r="U1793" s="13"/>
      <c r="V1793" s="13"/>
      <c r="W1793" s="13"/>
      <c r="X1793" s="13"/>
      <c r="Y1793" s="13"/>
      <c r="Z1793" s="13"/>
      <c r="AA1793" s="13"/>
      <c r="AB1793" s="13"/>
      <c r="AC1793" s="13"/>
      <c r="AD1793" s="13"/>
      <c r="AE1793" s="13"/>
      <c r="AT1793" s="257" t="s">
        <v>361</v>
      </c>
      <c r="AU1793" s="257" t="s">
        <v>86</v>
      </c>
      <c r="AV1793" s="13" t="s">
        <v>86</v>
      </c>
      <c r="AW1793" s="13" t="s">
        <v>32</v>
      </c>
      <c r="AX1793" s="13" t="s">
        <v>76</v>
      </c>
      <c r="AY1793" s="257" t="s">
        <v>350</v>
      </c>
    </row>
    <row r="1794" s="13" customFormat="1">
      <c r="A1794" s="13"/>
      <c r="B1794" s="247"/>
      <c r="C1794" s="248"/>
      <c r="D1794" s="242" t="s">
        <v>361</v>
      </c>
      <c r="E1794" s="249" t="s">
        <v>1</v>
      </c>
      <c r="F1794" s="250" t="s">
        <v>3103</v>
      </c>
      <c r="G1794" s="248"/>
      <c r="H1794" s="251">
        <v>46.399999999999999</v>
      </c>
      <c r="I1794" s="252"/>
      <c r="J1794" s="248"/>
      <c r="K1794" s="248"/>
      <c r="L1794" s="253"/>
      <c r="M1794" s="254"/>
      <c r="N1794" s="255"/>
      <c r="O1794" s="255"/>
      <c r="P1794" s="255"/>
      <c r="Q1794" s="255"/>
      <c r="R1794" s="255"/>
      <c r="S1794" s="255"/>
      <c r="T1794" s="256"/>
      <c r="U1794" s="13"/>
      <c r="V1794" s="13"/>
      <c r="W1794" s="13"/>
      <c r="X1794" s="13"/>
      <c r="Y1794" s="13"/>
      <c r="Z1794" s="13"/>
      <c r="AA1794" s="13"/>
      <c r="AB1794" s="13"/>
      <c r="AC1794" s="13"/>
      <c r="AD1794" s="13"/>
      <c r="AE1794" s="13"/>
      <c r="AT1794" s="257" t="s">
        <v>361</v>
      </c>
      <c r="AU1794" s="257" t="s">
        <v>86</v>
      </c>
      <c r="AV1794" s="13" t="s">
        <v>86</v>
      </c>
      <c r="AW1794" s="13" t="s">
        <v>32</v>
      </c>
      <c r="AX1794" s="13" t="s">
        <v>84</v>
      </c>
      <c r="AY1794" s="257" t="s">
        <v>350</v>
      </c>
    </row>
    <row r="1795" s="2" customFormat="1" ht="24.15" customHeight="1">
      <c r="A1795" s="39"/>
      <c r="B1795" s="40"/>
      <c r="C1795" s="229" t="s">
        <v>3104</v>
      </c>
      <c r="D1795" s="229" t="s">
        <v>352</v>
      </c>
      <c r="E1795" s="230" t="s">
        <v>3105</v>
      </c>
      <c r="F1795" s="231" t="s">
        <v>3106</v>
      </c>
      <c r="G1795" s="232" t="s">
        <v>355</v>
      </c>
      <c r="H1795" s="233">
        <v>81.759</v>
      </c>
      <c r="I1795" s="234"/>
      <c r="J1795" s="235">
        <f>ROUND(I1795*H1795,2)</f>
        <v>0</v>
      </c>
      <c r="K1795" s="231" t="s">
        <v>356</v>
      </c>
      <c r="L1795" s="45"/>
      <c r="M1795" s="236" t="s">
        <v>1</v>
      </c>
      <c r="N1795" s="237" t="s">
        <v>41</v>
      </c>
      <c r="O1795" s="92"/>
      <c r="P1795" s="238">
        <f>O1795*H1795</f>
        <v>0</v>
      </c>
      <c r="Q1795" s="238">
        <v>0.019300000000000001</v>
      </c>
      <c r="R1795" s="238">
        <f>Q1795*H1795</f>
        <v>1.5779487000000001</v>
      </c>
      <c r="S1795" s="238">
        <v>0</v>
      </c>
      <c r="T1795" s="239">
        <f>S1795*H1795</f>
        <v>0</v>
      </c>
      <c r="U1795" s="39"/>
      <c r="V1795" s="39"/>
      <c r="W1795" s="39"/>
      <c r="X1795" s="39"/>
      <c r="Y1795" s="39"/>
      <c r="Z1795" s="39"/>
      <c r="AA1795" s="39"/>
      <c r="AB1795" s="39"/>
      <c r="AC1795" s="39"/>
      <c r="AD1795" s="39"/>
      <c r="AE1795" s="39"/>
      <c r="AR1795" s="240" t="s">
        <v>530</v>
      </c>
      <c r="AT1795" s="240" t="s">
        <v>352</v>
      </c>
      <c r="AU1795" s="240" t="s">
        <v>86</v>
      </c>
      <c r="AY1795" s="18" t="s">
        <v>350</v>
      </c>
      <c r="BE1795" s="241">
        <f>IF(N1795="základní",J1795,0)</f>
        <v>0</v>
      </c>
      <c r="BF1795" s="241">
        <f>IF(N1795="snížená",J1795,0)</f>
        <v>0</v>
      </c>
      <c r="BG1795" s="241">
        <f>IF(N1795="zákl. přenesená",J1795,0)</f>
        <v>0</v>
      </c>
      <c r="BH1795" s="241">
        <f>IF(N1795="sníž. přenesená",J1795,0)</f>
        <v>0</v>
      </c>
      <c r="BI1795" s="241">
        <f>IF(N1795="nulová",J1795,0)</f>
        <v>0</v>
      </c>
      <c r="BJ1795" s="18" t="s">
        <v>84</v>
      </c>
      <c r="BK1795" s="241">
        <f>ROUND(I1795*H1795,2)</f>
        <v>0</v>
      </c>
      <c r="BL1795" s="18" t="s">
        <v>530</v>
      </c>
      <c r="BM1795" s="240" t="s">
        <v>3107</v>
      </c>
    </row>
    <row r="1796" s="2" customFormat="1">
      <c r="A1796" s="39"/>
      <c r="B1796" s="40"/>
      <c r="C1796" s="41"/>
      <c r="D1796" s="242" t="s">
        <v>359</v>
      </c>
      <c r="E1796" s="41"/>
      <c r="F1796" s="243" t="s">
        <v>3108</v>
      </c>
      <c r="G1796" s="41"/>
      <c r="H1796" s="41"/>
      <c r="I1796" s="244"/>
      <c r="J1796" s="41"/>
      <c r="K1796" s="41"/>
      <c r="L1796" s="45"/>
      <c r="M1796" s="245"/>
      <c r="N1796" s="246"/>
      <c r="O1796" s="92"/>
      <c r="P1796" s="92"/>
      <c r="Q1796" s="92"/>
      <c r="R1796" s="92"/>
      <c r="S1796" s="92"/>
      <c r="T1796" s="93"/>
      <c r="U1796" s="39"/>
      <c r="V1796" s="39"/>
      <c r="W1796" s="39"/>
      <c r="X1796" s="39"/>
      <c r="Y1796" s="39"/>
      <c r="Z1796" s="39"/>
      <c r="AA1796" s="39"/>
      <c r="AB1796" s="39"/>
      <c r="AC1796" s="39"/>
      <c r="AD1796" s="39"/>
      <c r="AE1796" s="39"/>
      <c r="AT1796" s="18" t="s">
        <v>359</v>
      </c>
      <c r="AU1796" s="18" t="s">
        <v>86</v>
      </c>
    </row>
    <row r="1797" s="15" customFormat="1">
      <c r="A1797" s="15"/>
      <c r="B1797" s="269"/>
      <c r="C1797" s="270"/>
      <c r="D1797" s="242" t="s">
        <v>361</v>
      </c>
      <c r="E1797" s="271" t="s">
        <v>1</v>
      </c>
      <c r="F1797" s="272" t="s">
        <v>3109</v>
      </c>
      <c r="G1797" s="270"/>
      <c r="H1797" s="271" t="s">
        <v>1</v>
      </c>
      <c r="I1797" s="273"/>
      <c r="J1797" s="270"/>
      <c r="K1797" s="270"/>
      <c r="L1797" s="274"/>
      <c r="M1797" s="275"/>
      <c r="N1797" s="276"/>
      <c r="O1797" s="276"/>
      <c r="P1797" s="276"/>
      <c r="Q1797" s="276"/>
      <c r="R1797" s="276"/>
      <c r="S1797" s="276"/>
      <c r="T1797" s="277"/>
      <c r="U1797" s="15"/>
      <c r="V1797" s="15"/>
      <c r="W1797" s="15"/>
      <c r="X1797" s="15"/>
      <c r="Y1797" s="15"/>
      <c r="Z1797" s="15"/>
      <c r="AA1797" s="15"/>
      <c r="AB1797" s="15"/>
      <c r="AC1797" s="15"/>
      <c r="AD1797" s="15"/>
      <c r="AE1797" s="15"/>
      <c r="AT1797" s="278" t="s">
        <v>361</v>
      </c>
      <c r="AU1797" s="278" t="s">
        <v>86</v>
      </c>
      <c r="AV1797" s="15" t="s">
        <v>84</v>
      </c>
      <c r="AW1797" s="15" t="s">
        <v>32</v>
      </c>
      <c r="AX1797" s="15" t="s">
        <v>76</v>
      </c>
      <c r="AY1797" s="278" t="s">
        <v>350</v>
      </c>
    </row>
    <row r="1798" s="13" customFormat="1">
      <c r="A1798" s="13"/>
      <c r="B1798" s="247"/>
      <c r="C1798" s="248"/>
      <c r="D1798" s="242" t="s">
        <v>361</v>
      </c>
      <c r="E1798" s="249" t="s">
        <v>1210</v>
      </c>
      <c r="F1798" s="250" t="s">
        <v>3110</v>
      </c>
      <c r="G1798" s="248"/>
      <c r="H1798" s="251">
        <v>81.759</v>
      </c>
      <c r="I1798" s="252"/>
      <c r="J1798" s="248"/>
      <c r="K1798" s="248"/>
      <c r="L1798" s="253"/>
      <c r="M1798" s="254"/>
      <c r="N1798" s="255"/>
      <c r="O1798" s="255"/>
      <c r="P1798" s="255"/>
      <c r="Q1798" s="255"/>
      <c r="R1798" s="255"/>
      <c r="S1798" s="255"/>
      <c r="T1798" s="256"/>
      <c r="U1798" s="13"/>
      <c r="V1798" s="13"/>
      <c r="W1798" s="13"/>
      <c r="X1798" s="13"/>
      <c r="Y1798" s="13"/>
      <c r="Z1798" s="13"/>
      <c r="AA1798" s="13"/>
      <c r="AB1798" s="13"/>
      <c r="AC1798" s="13"/>
      <c r="AD1798" s="13"/>
      <c r="AE1798" s="13"/>
      <c r="AT1798" s="257" t="s">
        <v>361</v>
      </c>
      <c r="AU1798" s="257" t="s">
        <v>86</v>
      </c>
      <c r="AV1798" s="13" t="s">
        <v>86</v>
      </c>
      <c r="AW1798" s="13" t="s">
        <v>32</v>
      </c>
      <c r="AX1798" s="13" t="s">
        <v>84</v>
      </c>
      <c r="AY1798" s="257" t="s">
        <v>350</v>
      </c>
    </row>
    <row r="1799" s="2" customFormat="1" ht="33" customHeight="1">
      <c r="A1799" s="39"/>
      <c r="B1799" s="40"/>
      <c r="C1799" s="229" t="s">
        <v>3111</v>
      </c>
      <c r="D1799" s="229" t="s">
        <v>352</v>
      </c>
      <c r="E1799" s="230" t="s">
        <v>3112</v>
      </c>
      <c r="F1799" s="231" t="s">
        <v>3113</v>
      </c>
      <c r="G1799" s="232" t="s">
        <v>355</v>
      </c>
      <c r="H1799" s="233">
        <v>142.42699999999999</v>
      </c>
      <c r="I1799" s="234"/>
      <c r="J1799" s="235">
        <f>ROUND(I1799*H1799,2)</f>
        <v>0</v>
      </c>
      <c r="K1799" s="231" t="s">
        <v>356</v>
      </c>
      <c r="L1799" s="45"/>
      <c r="M1799" s="236" t="s">
        <v>1</v>
      </c>
      <c r="N1799" s="237" t="s">
        <v>41</v>
      </c>
      <c r="O1799" s="92"/>
      <c r="P1799" s="238">
        <f>O1799*H1799</f>
        <v>0</v>
      </c>
      <c r="Q1799" s="238">
        <v>0.025559999999999999</v>
      </c>
      <c r="R1799" s="238">
        <f>Q1799*H1799</f>
        <v>3.6404341199999997</v>
      </c>
      <c r="S1799" s="238">
        <v>0</v>
      </c>
      <c r="T1799" s="239">
        <f>S1799*H1799</f>
        <v>0</v>
      </c>
      <c r="U1799" s="39"/>
      <c r="V1799" s="39"/>
      <c r="W1799" s="39"/>
      <c r="X1799" s="39"/>
      <c r="Y1799" s="39"/>
      <c r="Z1799" s="39"/>
      <c r="AA1799" s="39"/>
      <c r="AB1799" s="39"/>
      <c r="AC1799" s="39"/>
      <c r="AD1799" s="39"/>
      <c r="AE1799" s="39"/>
      <c r="AR1799" s="240" t="s">
        <v>530</v>
      </c>
      <c r="AT1799" s="240" t="s">
        <v>352</v>
      </c>
      <c r="AU1799" s="240" t="s">
        <v>86</v>
      </c>
      <c r="AY1799" s="18" t="s">
        <v>350</v>
      </c>
      <c r="BE1799" s="241">
        <f>IF(N1799="základní",J1799,0)</f>
        <v>0</v>
      </c>
      <c r="BF1799" s="241">
        <f>IF(N1799="snížená",J1799,0)</f>
        <v>0</v>
      </c>
      <c r="BG1799" s="241">
        <f>IF(N1799="zákl. přenesená",J1799,0)</f>
        <v>0</v>
      </c>
      <c r="BH1799" s="241">
        <f>IF(N1799="sníž. přenesená",J1799,0)</f>
        <v>0</v>
      </c>
      <c r="BI1799" s="241">
        <f>IF(N1799="nulová",J1799,0)</f>
        <v>0</v>
      </c>
      <c r="BJ1799" s="18" t="s">
        <v>84</v>
      </c>
      <c r="BK1799" s="241">
        <f>ROUND(I1799*H1799,2)</f>
        <v>0</v>
      </c>
      <c r="BL1799" s="18" t="s">
        <v>530</v>
      </c>
      <c r="BM1799" s="240" t="s">
        <v>3114</v>
      </c>
    </row>
    <row r="1800" s="2" customFormat="1">
      <c r="A1800" s="39"/>
      <c r="B1800" s="40"/>
      <c r="C1800" s="41"/>
      <c r="D1800" s="242" t="s">
        <v>359</v>
      </c>
      <c r="E1800" s="41"/>
      <c r="F1800" s="243" t="s">
        <v>3115</v>
      </c>
      <c r="G1800" s="41"/>
      <c r="H1800" s="41"/>
      <c r="I1800" s="244"/>
      <c r="J1800" s="41"/>
      <c r="K1800" s="41"/>
      <c r="L1800" s="45"/>
      <c r="M1800" s="245"/>
      <c r="N1800" s="246"/>
      <c r="O1800" s="92"/>
      <c r="P1800" s="92"/>
      <c r="Q1800" s="92"/>
      <c r="R1800" s="92"/>
      <c r="S1800" s="92"/>
      <c r="T1800" s="93"/>
      <c r="U1800" s="39"/>
      <c r="V1800" s="39"/>
      <c r="W1800" s="39"/>
      <c r="X1800" s="39"/>
      <c r="Y1800" s="39"/>
      <c r="Z1800" s="39"/>
      <c r="AA1800" s="39"/>
      <c r="AB1800" s="39"/>
      <c r="AC1800" s="39"/>
      <c r="AD1800" s="39"/>
      <c r="AE1800" s="39"/>
      <c r="AT1800" s="18" t="s">
        <v>359</v>
      </c>
      <c r="AU1800" s="18" t="s">
        <v>86</v>
      </c>
    </row>
    <row r="1801" s="15" customFormat="1">
      <c r="A1801" s="15"/>
      <c r="B1801" s="269"/>
      <c r="C1801" s="270"/>
      <c r="D1801" s="242" t="s">
        <v>361</v>
      </c>
      <c r="E1801" s="271" t="s">
        <v>1</v>
      </c>
      <c r="F1801" s="272" t="s">
        <v>3116</v>
      </c>
      <c r="G1801" s="270"/>
      <c r="H1801" s="271" t="s">
        <v>1</v>
      </c>
      <c r="I1801" s="273"/>
      <c r="J1801" s="270"/>
      <c r="K1801" s="270"/>
      <c r="L1801" s="274"/>
      <c r="M1801" s="275"/>
      <c r="N1801" s="276"/>
      <c r="O1801" s="276"/>
      <c r="P1801" s="276"/>
      <c r="Q1801" s="276"/>
      <c r="R1801" s="276"/>
      <c r="S1801" s="276"/>
      <c r="T1801" s="277"/>
      <c r="U1801" s="15"/>
      <c r="V1801" s="15"/>
      <c r="W1801" s="15"/>
      <c r="X1801" s="15"/>
      <c r="Y1801" s="15"/>
      <c r="Z1801" s="15"/>
      <c r="AA1801" s="15"/>
      <c r="AB1801" s="15"/>
      <c r="AC1801" s="15"/>
      <c r="AD1801" s="15"/>
      <c r="AE1801" s="15"/>
      <c r="AT1801" s="278" t="s">
        <v>361</v>
      </c>
      <c r="AU1801" s="278" t="s">
        <v>86</v>
      </c>
      <c r="AV1801" s="15" t="s">
        <v>84</v>
      </c>
      <c r="AW1801" s="15" t="s">
        <v>32</v>
      </c>
      <c r="AX1801" s="15" t="s">
        <v>76</v>
      </c>
      <c r="AY1801" s="278" t="s">
        <v>350</v>
      </c>
    </row>
    <row r="1802" s="13" customFormat="1">
      <c r="A1802" s="13"/>
      <c r="B1802" s="247"/>
      <c r="C1802" s="248"/>
      <c r="D1802" s="242" t="s">
        <v>361</v>
      </c>
      <c r="E1802" s="249" t="s">
        <v>1207</v>
      </c>
      <c r="F1802" s="250" t="s">
        <v>3117</v>
      </c>
      <c r="G1802" s="248"/>
      <c r="H1802" s="251">
        <v>74</v>
      </c>
      <c r="I1802" s="252"/>
      <c r="J1802" s="248"/>
      <c r="K1802" s="248"/>
      <c r="L1802" s="253"/>
      <c r="M1802" s="254"/>
      <c r="N1802" s="255"/>
      <c r="O1802" s="255"/>
      <c r="P1802" s="255"/>
      <c r="Q1802" s="255"/>
      <c r="R1802" s="255"/>
      <c r="S1802" s="255"/>
      <c r="T1802" s="256"/>
      <c r="U1802" s="13"/>
      <c r="V1802" s="13"/>
      <c r="W1802" s="13"/>
      <c r="X1802" s="13"/>
      <c r="Y1802" s="13"/>
      <c r="Z1802" s="13"/>
      <c r="AA1802" s="13"/>
      <c r="AB1802" s="13"/>
      <c r="AC1802" s="13"/>
      <c r="AD1802" s="13"/>
      <c r="AE1802" s="13"/>
      <c r="AT1802" s="257" t="s">
        <v>361</v>
      </c>
      <c r="AU1802" s="257" t="s">
        <v>86</v>
      </c>
      <c r="AV1802" s="13" t="s">
        <v>86</v>
      </c>
      <c r="AW1802" s="13" t="s">
        <v>32</v>
      </c>
      <c r="AX1802" s="13" t="s">
        <v>76</v>
      </c>
      <c r="AY1802" s="257" t="s">
        <v>350</v>
      </c>
    </row>
    <row r="1803" s="15" customFormat="1">
      <c r="A1803" s="15"/>
      <c r="B1803" s="269"/>
      <c r="C1803" s="270"/>
      <c r="D1803" s="242" t="s">
        <v>361</v>
      </c>
      <c r="E1803" s="271" t="s">
        <v>1</v>
      </c>
      <c r="F1803" s="272" t="s">
        <v>3118</v>
      </c>
      <c r="G1803" s="270"/>
      <c r="H1803" s="271" t="s">
        <v>1</v>
      </c>
      <c r="I1803" s="273"/>
      <c r="J1803" s="270"/>
      <c r="K1803" s="270"/>
      <c r="L1803" s="274"/>
      <c r="M1803" s="275"/>
      <c r="N1803" s="276"/>
      <c r="O1803" s="276"/>
      <c r="P1803" s="276"/>
      <c r="Q1803" s="276"/>
      <c r="R1803" s="276"/>
      <c r="S1803" s="276"/>
      <c r="T1803" s="277"/>
      <c r="U1803" s="15"/>
      <c r="V1803" s="15"/>
      <c r="W1803" s="15"/>
      <c r="X1803" s="15"/>
      <c r="Y1803" s="15"/>
      <c r="Z1803" s="15"/>
      <c r="AA1803" s="15"/>
      <c r="AB1803" s="15"/>
      <c r="AC1803" s="15"/>
      <c r="AD1803" s="15"/>
      <c r="AE1803" s="15"/>
      <c r="AT1803" s="278" t="s">
        <v>361</v>
      </c>
      <c r="AU1803" s="278" t="s">
        <v>86</v>
      </c>
      <c r="AV1803" s="15" t="s">
        <v>84</v>
      </c>
      <c r="AW1803" s="15" t="s">
        <v>32</v>
      </c>
      <c r="AX1803" s="15" t="s">
        <v>76</v>
      </c>
      <c r="AY1803" s="278" t="s">
        <v>350</v>
      </c>
    </row>
    <row r="1804" s="13" customFormat="1">
      <c r="A1804" s="13"/>
      <c r="B1804" s="247"/>
      <c r="C1804" s="248"/>
      <c r="D1804" s="242" t="s">
        <v>361</v>
      </c>
      <c r="E1804" s="249" t="s">
        <v>1208</v>
      </c>
      <c r="F1804" s="250" t="s">
        <v>3119</v>
      </c>
      <c r="G1804" s="248"/>
      <c r="H1804" s="251">
        <v>68.427000000000007</v>
      </c>
      <c r="I1804" s="252"/>
      <c r="J1804" s="248"/>
      <c r="K1804" s="248"/>
      <c r="L1804" s="253"/>
      <c r="M1804" s="254"/>
      <c r="N1804" s="255"/>
      <c r="O1804" s="255"/>
      <c r="P1804" s="255"/>
      <c r="Q1804" s="255"/>
      <c r="R1804" s="255"/>
      <c r="S1804" s="255"/>
      <c r="T1804" s="256"/>
      <c r="U1804" s="13"/>
      <c r="V1804" s="13"/>
      <c r="W1804" s="13"/>
      <c r="X1804" s="13"/>
      <c r="Y1804" s="13"/>
      <c r="Z1804" s="13"/>
      <c r="AA1804" s="13"/>
      <c r="AB1804" s="13"/>
      <c r="AC1804" s="13"/>
      <c r="AD1804" s="13"/>
      <c r="AE1804" s="13"/>
      <c r="AT1804" s="257" t="s">
        <v>361</v>
      </c>
      <c r="AU1804" s="257" t="s">
        <v>86</v>
      </c>
      <c r="AV1804" s="13" t="s">
        <v>86</v>
      </c>
      <c r="AW1804" s="13" t="s">
        <v>32</v>
      </c>
      <c r="AX1804" s="13" t="s">
        <v>76</v>
      </c>
      <c r="AY1804" s="257" t="s">
        <v>350</v>
      </c>
    </row>
    <row r="1805" s="14" customFormat="1">
      <c r="A1805" s="14"/>
      <c r="B1805" s="258"/>
      <c r="C1805" s="259"/>
      <c r="D1805" s="242" t="s">
        <v>361</v>
      </c>
      <c r="E1805" s="260" t="s">
        <v>1</v>
      </c>
      <c r="F1805" s="261" t="s">
        <v>364</v>
      </c>
      <c r="G1805" s="259"/>
      <c r="H1805" s="262">
        <v>142.42699999999999</v>
      </c>
      <c r="I1805" s="263"/>
      <c r="J1805" s="259"/>
      <c r="K1805" s="259"/>
      <c r="L1805" s="264"/>
      <c r="M1805" s="265"/>
      <c r="N1805" s="266"/>
      <c r="O1805" s="266"/>
      <c r="P1805" s="266"/>
      <c r="Q1805" s="266"/>
      <c r="R1805" s="266"/>
      <c r="S1805" s="266"/>
      <c r="T1805" s="267"/>
      <c r="U1805" s="14"/>
      <c r="V1805" s="14"/>
      <c r="W1805" s="14"/>
      <c r="X1805" s="14"/>
      <c r="Y1805" s="14"/>
      <c r="Z1805" s="14"/>
      <c r="AA1805" s="14"/>
      <c r="AB1805" s="14"/>
      <c r="AC1805" s="14"/>
      <c r="AD1805" s="14"/>
      <c r="AE1805" s="14"/>
      <c r="AT1805" s="268" t="s">
        <v>361</v>
      </c>
      <c r="AU1805" s="268" t="s">
        <v>86</v>
      </c>
      <c r="AV1805" s="14" t="s">
        <v>357</v>
      </c>
      <c r="AW1805" s="14" t="s">
        <v>32</v>
      </c>
      <c r="AX1805" s="14" t="s">
        <v>84</v>
      </c>
      <c r="AY1805" s="268" t="s">
        <v>350</v>
      </c>
    </row>
    <row r="1806" s="2" customFormat="1" ht="24.15" customHeight="1">
      <c r="A1806" s="39"/>
      <c r="B1806" s="40"/>
      <c r="C1806" s="229" t="s">
        <v>3120</v>
      </c>
      <c r="D1806" s="229" t="s">
        <v>352</v>
      </c>
      <c r="E1806" s="230" t="s">
        <v>3121</v>
      </c>
      <c r="F1806" s="231" t="s">
        <v>3122</v>
      </c>
      <c r="G1806" s="232" t="s">
        <v>355</v>
      </c>
      <c r="H1806" s="233">
        <v>135.761</v>
      </c>
      <c r="I1806" s="234"/>
      <c r="J1806" s="235">
        <f>ROUND(I1806*H1806,2)</f>
        <v>0</v>
      </c>
      <c r="K1806" s="231" t="s">
        <v>356</v>
      </c>
      <c r="L1806" s="45"/>
      <c r="M1806" s="236" t="s">
        <v>1</v>
      </c>
      <c r="N1806" s="237" t="s">
        <v>41</v>
      </c>
      <c r="O1806" s="92"/>
      <c r="P1806" s="238">
        <f>O1806*H1806</f>
        <v>0</v>
      </c>
      <c r="Q1806" s="238">
        <v>0.024649999999999998</v>
      </c>
      <c r="R1806" s="238">
        <f>Q1806*H1806</f>
        <v>3.3465086499999996</v>
      </c>
      <c r="S1806" s="238">
        <v>0</v>
      </c>
      <c r="T1806" s="239">
        <f>S1806*H1806</f>
        <v>0</v>
      </c>
      <c r="U1806" s="39"/>
      <c r="V1806" s="39"/>
      <c r="W1806" s="39"/>
      <c r="X1806" s="39"/>
      <c r="Y1806" s="39"/>
      <c r="Z1806" s="39"/>
      <c r="AA1806" s="39"/>
      <c r="AB1806" s="39"/>
      <c r="AC1806" s="39"/>
      <c r="AD1806" s="39"/>
      <c r="AE1806" s="39"/>
      <c r="AR1806" s="240" t="s">
        <v>530</v>
      </c>
      <c r="AT1806" s="240" t="s">
        <v>352</v>
      </c>
      <c r="AU1806" s="240" t="s">
        <v>86</v>
      </c>
      <c r="AY1806" s="18" t="s">
        <v>350</v>
      </c>
      <c r="BE1806" s="241">
        <f>IF(N1806="základní",J1806,0)</f>
        <v>0</v>
      </c>
      <c r="BF1806" s="241">
        <f>IF(N1806="snížená",J1806,0)</f>
        <v>0</v>
      </c>
      <c r="BG1806" s="241">
        <f>IF(N1806="zákl. přenesená",J1806,0)</f>
        <v>0</v>
      </c>
      <c r="BH1806" s="241">
        <f>IF(N1806="sníž. přenesená",J1806,0)</f>
        <v>0</v>
      </c>
      <c r="BI1806" s="241">
        <f>IF(N1806="nulová",J1806,0)</f>
        <v>0</v>
      </c>
      <c r="BJ1806" s="18" t="s">
        <v>84</v>
      </c>
      <c r="BK1806" s="241">
        <f>ROUND(I1806*H1806,2)</f>
        <v>0</v>
      </c>
      <c r="BL1806" s="18" t="s">
        <v>530</v>
      </c>
      <c r="BM1806" s="240" t="s">
        <v>3123</v>
      </c>
    </row>
    <row r="1807" s="2" customFormat="1">
      <c r="A1807" s="39"/>
      <c r="B1807" s="40"/>
      <c r="C1807" s="41"/>
      <c r="D1807" s="242" t="s">
        <v>359</v>
      </c>
      <c r="E1807" s="41"/>
      <c r="F1807" s="243" t="s">
        <v>3124</v>
      </c>
      <c r="G1807" s="41"/>
      <c r="H1807" s="41"/>
      <c r="I1807" s="244"/>
      <c r="J1807" s="41"/>
      <c r="K1807" s="41"/>
      <c r="L1807" s="45"/>
      <c r="M1807" s="245"/>
      <c r="N1807" s="246"/>
      <c r="O1807" s="92"/>
      <c r="P1807" s="92"/>
      <c r="Q1807" s="92"/>
      <c r="R1807" s="92"/>
      <c r="S1807" s="92"/>
      <c r="T1807" s="93"/>
      <c r="U1807" s="39"/>
      <c r="V1807" s="39"/>
      <c r="W1807" s="39"/>
      <c r="X1807" s="39"/>
      <c r="Y1807" s="39"/>
      <c r="Z1807" s="39"/>
      <c r="AA1807" s="39"/>
      <c r="AB1807" s="39"/>
      <c r="AC1807" s="39"/>
      <c r="AD1807" s="39"/>
      <c r="AE1807" s="39"/>
      <c r="AT1807" s="18" t="s">
        <v>359</v>
      </c>
      <c r="AU1807" s="18" t="s">
        <v>86</v>
      </c>
    </row>
    <row r="1808" s="15" customFormat="1">
      <c r="A1808" s="15"/>
      <c r="B1808" s="269"/>
      <c r="C1808" s="270"/>
      <c r="D1808" s="242" t="s">
        <v>361</v>
      </c>
      <c r="E1808" s="271" t="s">
        <v>1</v>
      </c>
      <c r="F1808" s="272" t="s">
        <v>3125</v>
      </c>
      <c r="G1808" s="270"/>
      <c r="H1808" s="271" t="s">
        <v>1</v>
      </c>
      <c r="I1808" s="273"/>
      <c r="J1808" s="270"/>
      <c r="K1808" s="270"/>
      <c r="L1808" s="274"/>
      <c r="M1808" s="275"/>
      <c r="N1808" s="276"/>
      <c r="O1808" s="276"/>
      <c r="P1808" s="276"/>
      <c r="Q1808" s="276"/>
      <c r="R1808" s="276"/>
      <c r="S1808" s="276"/>
      <c r="T1808" s="277"/>
      <c r="U1808" s="15"/>
      <c r="V1808" s="15"/>
      <c r="W1808" s="15"/>
      <c r="X1808" s="15"/>
      <c r="Y1808" s="15"/>
      <c r="Z1808" s="15"/>
      <c r="AA1808" s="15"/>
      <c r="AB1808" s="15"/>
      <c r="AC1808" s="15"/>
      <c r="AD1808" s="15"/>
      <c r="AE1808" s="15"/>
      <c r="AT1808" s="278" t="s">
        <v>361</v>
      </c>
      <c r="AU1808" s="278" t="s">
        <v>86</v>
      </c>
      <c r="AV1808" s="15" t="s">
        <v>84</v>
      </c>
      <c r="AW1808" s="15" t="s">
        <v>32</v>
      </c>
      <c r="AX1808" s="15" t="s">
        <v>76</v>
      </c>
      <c r="AY1808" s="278" t="s">
        <v>350</v>
      </c>
    </row>
    <row r="1809" s="13" customFormat="1">
      <c r="A1809" s="13"/>
      <c r="B1809" s="247"/>
      <c r="C1809" s="248"/>
      <c r="D1809" s="242" t="s">
        <v>361</v>
      </c>
      <c r="E1809" s="249" t="s">
        <v>1</v>
      </c>
      <c r="F1809" s="250" t="s">
        <v>3126</v>
      </c>
      <c r="G1809" s="248"/>
      <c r="H1809" s="251">
        <v>55.920999999999999</v>
      </c>
      <c r="I1809" s="252"/>
      <c r="J1809" s="248"/>
      <c r="K1809" s="248"/>
      <c r="L1809" s="253"/>
      <c r="M1809" s="254"/>
      <c r="N1809" s="255"/>
      <c r="O1809" s="255"/>
      <c r="P1809" s="255"/>
      <c r="Q1809" s="255"/>
      <c r="R1809" s="255"/>
      <c r="S1809" s="255"/>
      <c r="T1809" s="256"/>
      <c r="U1809" s="13"/>
      <c r="V1809" s="13"/>
      <c r="W1809" s="13"/>
      <c r="X1809" s="13"/>
      <c r="Y1809" s="13"/>
      <c r="Z1809" s="13"/>
      <c r="AA1809" s="13"/>
      <c r="AB1809" s="13"/>
      <c r="AC1809" s="13"/>
      <c r="AD1809" s="13"/>
      <c r="AE1809" s="13"/>
      <c r="AT1809" s="257" t="s">
        <v>361</v>
      </c>
      <c r="AU1809" s="257" t="s">
        <v>86</v>
      </c>
      <c r="AV1809" s="13" t="s">
        <v>86</v>
      </c>
      <c r="AW1809" s="13" t="s">
        <v>32</v>
      </c>
      <c r="AX1809" s="13" t="s">
        <v>76</v>
      </c>
      <c r="AY1809" s="257" t="s">
        <v>350</v>
      </c>
    </row>
    <row r="1810" s="13" customFormat="1">
      <c r="A1810" s="13"/>
      <c r="B1810" s="247"/>
      <c r="C1810" s="248"/>
      <c r="D1810" s="242" t="s">
        <v>361</v>
      </c>
      <c r="E1810" s="249" t="s">
        <v>1</v>
      </c>
      <c r="F1810" s="250" t="s">
        <v>3127</v>
      </c>
      <c r="G1810" s="248"/>
      <c r="H1810" s="251">
        <v>44.869999999999997</v>
      </c>
      <c r="I1810" s="252"/>
      <c r="J1810" s="248"/>
      <c r="K1810" s="248"/>
      <c r="L1810" s="253"/>
      <c r="M1810" s="254"/>
      <c r="N1810" s="255"/>
      <c r="O1810" s="255"/>
      <c r="P1810" s="255"/>
      <c r="Q1810" s="255"/>
      <c r="R1810" s="255"/>
      <c r="S1810" s="255"/>
      <c r="T1810" s="256"/>
      <c r="U1810" s="13"/>
      <c r="V1810" s="13"/>
      <c r="W1810" s="13"/>
      <c r="X1810" s="13"/>
      <c r="Y1810" s="13"/>
      <c r="Z1810" s="13"/>
      <c r="AA1810" s="13"/>
      <c r="AB1810" s="13"/>
      <c r="AC1810" s="13"/>
      <c r="AD1810" s="13"/>
      <c r="AE1810" s="13"/>
      <c r="AT1810" s="257" t="s">
        <v>361</v>
      </c>
      <c r="AU1810" s="257" t="s">
        <v>86</v>
      </c>
      <c r="AV1810" s="13" t="s">
        <v>86</v>
      </c>
      <c r="AW1810" s="13" t="s">
        <v>32</v>
      </c>
      <c r="AX1810" s="13" t="s">
        <v>76</v>
      </c>
      <c r="AY1810" s="257" t="s">
        <v>350</v>
      </c>
    </row>
    <row r="1811" s="13" customFormat="1">
      <c r="A1811" s="13"/>
      <c r="B1811" s="247"/>
      <c r="C1811" s="248"/>
      <c r="D1811" s="242" t="s">
        <v>361</v>
      </c>
      <c r="E1811" s="249" t="s">
        <v>1</v>
      </c>
      <c r="F1811" s="250" t="s">
        <v>3128</v>
      </c>
      <c r="G1811" s="248"/>
      <c r="H1811" s="251">
        <v>34.969999999999999</v>
      </c>
      <c r="I1811" s="252"/>
      <c r="J1811" s="248"/>
      <c r="K1811" s="248"/>
      <c r="L1811" s="253"/>
      <c r="M1811" s="254"/>
      <c r="N1811" s="255"/>
      <c r="O1811" s="255"/>
      <c r="P1811" s="255"/>
      <c r="Q1811" s="255"/>
      <c r="R1811" s="255"/>
      <c r="S1811" s="255"/>
      <c r="T1811" s="256"/>
      <c r="U1811" s="13"/>
      <c r="V1811" s="13"/>
      <c r="W1811" s="13"/>
      <c r="X1811" s="13"/>
      <c r="Y1811" s="13"/>
      <c r="Z1811" s="13"/>
      <c r="AA1811" s="13"/>
      <c r="AB1811" s="13"/>
      <c r="AC1811" s="13"/>
      <c r="AD1811" s="13"/>
      <c r="AE1811" s="13"/>
      <c r="AT1811" s="257" t="s">
        <v>361</v>
      </c>
      <c r="AU1811" s="257" t="s">
        <v>86</v>
      </c>
      <c r="AV1811" s="13" t="s">
        <v>86</v>
      </c>
      <c r="AW1811" s="13" t="s">
        <v>32</v>
      </c>
      <c r="AX1811" s="13" t="s">
        <v>76</v>
      </c>
      <c r="AY1811" s="257" t="s">
        <v>350</v>
      </c>
    </row>
    <row r="1812" s="14" customFormat="1">
      <c r="A1812" s="14"/>
      <c r="B1812" s="258"/>
      <c r="C1812" s="259"/>
      <c r="D1812" s="242" t="s">
        <v>361</v>
      </c>
      <c r="E1812" s="260" t="s">
        <v>1197</v>
      </c>
      <c r="F1812" s="261" t="s">
        <v>364</v>
      </c>
      <c r="G1812" s="259"/>
      <c r="H1812" s="262">
        <v>135.761</v>
      </c>
      <c r="I1812" s="263"/>
      <c r="J1812" s="259"/>
      <c r="K1812" s="259"/>
      <c r="L1812" s="264"/>
      <c r="M1812" s="265"/>
      <c r="N1812" s="266"/>
      <c r="O1812" s="266"/>
      <c r="P1812" s="266"/>
      <c r="Q1812" s="266"/>
      <c r="R1812" s="266"/>
      <c r="S1812" s="266"/>
      <c r="T1812" s="267"/>
      <c r="U1812" s="14"/>
      <c r="V1812" s="14"/>
      <c r="W1812" s="14"/>
      <c r="X1812" s="14"/>
      <c r="Y1812" s="14"/>
      <c r="Z1812" s="14"/>
      <c r="AA1812" s="14"/>
      <c r="AB1812" s="14"/>
      <c r="AC1812" s="14"/>
      <c r="AD1812" s="14"/>
      <c r="AE1812" s="14"/>
      <c r="AT1812" s="268" t="s">
        <v>361</v>
      </c>
      <c r="AU1812" s="268" t="s">
        <v>86</v>
      </c>
      <c r="AV1812" s="14" t="s">
        <v>357</v>
      </c>
      <c r="AW1812" s="14" t="s">
        <v>32</v>
      </c>
      <c r="AX1812" s="14" t="s">
        <v>84</v>
      </c>
      <c r="AY1812" s="268" t="s">
        <v>350</v>
      </c>
    </row>
    <row r="1813" s="2" customFormat="1" ht="24.15" customHeight="1">
      <c r="A1813" s="39"/>
      <c r="B1813" s="40"/>
      <c r="C1813" s="229" t="s">
        <v>3129</v>
      </c>
      <c r="D1813" s="229" t="s">
        <v>352</v>
      </c>
      <c r="E1813" s="230" t="s">
        <v>3130</v>
      </c>
      <c r="F1813" s="231" t="s">
        <v>3131</v>
      </c>
      <c r="G1813" s="232" t="s">
        <v>355</v>
      </c>
      <c r="H1813" s="233">
        <v>25.600000000000001</v>
      </c>
      <c r="I1813" s="234"/>
      <c r="J1813" s="235">
        <f>ROUND(I1813*H1813,2)</f>
        <v>0</v>
      </c>
      <c r="K1813" s="231" t="s">
        <v>356</v>
      </c>
      <c r="L1813" s="45"/>
      <c r="M1813" s="236" t="s">
        <v>1</v>
      </c>
      <c r="N1813" s="237" t="s">
        <v>41</v>
      </c>
      <c r="O1813" s="92"/>
      <c r="P1813" s="238">
        <f>O1813*H1813</f>
        <v>0</v>
      </c>
      <c r="Q1813" s="238">
        <v>0.00042000000000000002</v>
      </c>
      <c r="R1813" s="238">
        <f>Q1813*H1813</f>
        <v>0.010752000000000001</v>
      </c>
      <c r="S1813" s="238">
        <v>0</v>
      </c>
      <c r="T1813" s="239">
        <f>S1813*H1813</f>
        <v>0</v>
      </c>
      <c r="U1813" s="39"/>
      <c r="V1813" s="39"/>
      <c r="W1813" s="39"/>
      <c r="X1813" s="39"/>
      <c r="Y1813" s="39"/>
      <c r="Z1813" s="39"/>
      <c r="AA1813" s="39"/>
      <c r="AB1813" s="39"/>
      <c r="AC1813" s="39"/>
      <c r="AD1813" s="39"/>
      <c r="AE1813" s="39"/>
      <c r="AR1813" s="240" t="s">
        <v>530</v>
      </c>
      <c r="AT1813" s="240" t="s">
        <v>352</v>
      </c>
      <c r="AU1813" s="240" t="s">
        <v>86</v>
      </c>
      <c r="AY1813" s="18" t="s">
        <v>350</v>
      </c>
      <c r="BE1813" s="241">
        <f>IF(N1813="základní",J1813,0)</f>
        <v>0</v>
      </c>
      <c r="BF1813" s="241">
        <f>IF(N1813="snížená",J1813,0)</f>
        <v>0</v>
      </c>
      <c r="BG1813" s="241">
        <f>IF(N1813="zákl. přenesená",J1813,0)</f>
        <v>0</v>
      </c>
      <c r="BH1813" s="241">
        <f>IF(N1813="sníž. přenesená",J1813,0)</f>
        <v>0</v>
      </c>
      <c r="BI1813" s="241">
        <f>IF(N1813="nulová",J1813,0)</f>
        <v>0</v>
      </c>
      <c r="BJ1813" s="18" t="s">
        <v>84</v>
      </c>
      <c r="BK1813" s="241">
        <f>ROUND(I1813*H1813,2)</f>
        <v>0</v>
      </c>
      <c r="BL1813" s="18" t="s">
        <v>530</v>
      </c>
      <c r="BM1813" s="240" t="s">
        <v>3132</v>
      </c>
    </row>
    <row r="1814" s="2" customFormat="1">
      <c r="A1814" s="39"/>
      <c r="B1814" s="40"/>
      <c r="C1814" s="41"/>
      <c r="D1814" s="242" t="s">
        <v>359</v>
      </c>
      <c r="E1814" s="41"/>
      <c r="F1814" s="243" t="s">
        <v>3133</v>
      </c>
      <c r="G1814" s="41"/>
      <c r="H1814" s="41"/>
      <c r="I1814" s="244"/>
      <c r="J1814" s="41"/>
      <c r="K1814" s="41"/>
      <c r="L1814" s="45"/>
      <c r="M1814" s="245"/>
      <c r="N1814" s="246"/>
      <c r="O1814" s="92"/>
      <c r="P1814" s="92"/>
      <c r="Q1814" s="92"/>
      <c r="R1814" s="92"/>
      <c r="S1814" s="92"/>
      <c r="T1814" s="93"/>
      <c r="U1814" s="39"/>
      <c r="V1814" s="39"/>
      <c r="W1814" s="39"/>
      <c r="X1814" s="39"/>
      <c r="Y1814" s="39"/>
      <c r="Z1814" s="39"/>
      <c r="AA1814" s="39"/>
      <c r="AB1814" s="39"/>
      <c r="AC1814" s="39"/>
      <c r="AD1814" s="39"/>
      <c r="AE1814" s="39"/>
      <c r="AT1814" s="18" t="s">
        <v>359</v>
      </c>
      <c r="AU1814" s="18" t="s">
        <v>86</v>
      </c>
    </row>
    <row r="1815" s="15" customFormat="1">
      <c r="A1815" s="15"/>
      <c r="B1815" s="269"/>
      <c r="C1815" s="270"/>
      <c r="D1815" s="242" t="s">
        <v>361</v>
      </c>
      <c r="E1815" s="271" t="s">
        <v>1</v>
      </c>
      <c r="F1815" s="272" t="s">
        <v>3134</v>
      </c>
      <c r="G1815" s="270"/>
      <c r="H1815" s="271" t="s">
        <v>1</v>
      </c>
      <c r="I1815" s="273"/>
      <c r="J1815" s="270"/>
      <c r="K1815" s="270"/>
      <c r="L1815" s="274"/>
      <c r="M1815" s="275"/>
      <c r="N1815" s="276"/>
      <c r="O1815" s="276"/>
      <c r="P1815" s="276"/>
      <c r="Q1815" s="276"/>
      <c r="R1815" s="276"/>
      <c r="S1815" s="276"/>
      <c r="T1815" s="277"/>
      <c r="U1815" s="15"/>
      <c r="V1815" s="15"/>
      <c r="W1815" s="15"/>
      <c r="X1815" s="15"/>
      <c r="Y1815" s="15"/>
      <c r="Z1815" s="15"/>
      <c r="AA1815" s="15"/>
      <c r="AB1815" s="15"/>
      <c r="AC1815" s="15"/>
      <c r="AD1815" s="15"/>
      <c r="AE1815" s="15"/>
      <c r="AT1815" s="278" t="s">
        <v>361</v>
      </c>
      <c r="AU1815" s="278" t="s">
        <v>86</v>
      </c>
      <c r="AV1815" s="15" t="s">
        <v>84</v>
      </c>
      <c r="AW1815" s="15" t="s">
        <v>32</v>
      </c>
      <c r="AX1815" s="15" t="s">
        <v>76</v>
      </c>
      <c r="AY1815" s="278" t="s">
        <v>350</v>
      </c>
    </row>
    <row r="1816" s="13" customFormat="1">
      <c r="A1816" s="13"/>
      <c r="B1816" s="247"/>
      <c r="C1816" s="248"/>
      <c r="D1816" s="242" t="s">
        <v>361</v>
      </c>
      <c r="E1816" s="249" t="s">
        <v>1240</v>
      </c>
      <c r="F1816" s="250" t="s">
        <v>3135</v>
      </c>
      <c r="G1816" s="248"/>
      <c r="H1816" s="251">
        <v>12.800000000000001</v>
      </c>
      <c r="I1816" s="252"/>
      <c r="J1816" s="248"/>
      <c r="K1816" s="248"/>
      <c r="L1816" s="253"/>
      <c r="M1816" s="254"/>
      <c r="N1816" s="255"/>
      <c r="O1816" s="255"/>
      <c r="P1816" s="255"/>
      <c r="Q1816" s="255"/>
      <c r="R1816" s="255"/>
      <c r="S1816" s="255"/>
      <c r="T1816" s="256"/>
      <c r="U1816" s="13"/>
      <c r="V1816" s="13"/>
      <c r="W1816" s="13"/>
      <c r="X1816" s="13"/>
      <c r="Y1816" s="13"/>
      <c r="Z1816" s="13"/>
      <c r="AA1816" s="13"/>
      <c r="AB1816" s="13"/>
      <c r="AC1816" s="13"/>
      <c r="AD1816" s="13"/>
      <c r="AE1816" s="13"/>
      <c r="AT1816" s="257" t="s">
        <v>361</v>
      </c>
      <c r="AU1816" s="257" t="s">
        <v>86</v>
      </c>
      <c r="AV1816" s="13" t="s">
        <v>86</v>
      </c>
      <c r="AW1816" s="13" t="s">
        <v>32</v>
      </c>
      <c r="AX1816" s="13" t="s">
        <v>76</v>
      </c>
      <c r="AY1816" s="257" t="s">
        <v>350</v>
      </c>
    </row>
    <row r="1817" s="13" customFormat="1">
      <c r="A1817" s="13"/>
      <c r="B1817" s="247"/>
      <c r="C1817" s="248"/>
      <c r="D1817" s="242" t="s">
        <v>361</v>
      </c>
      <c r="E1817" s="249" t="s">
        <v>1</v>
      </c>
      <c r="F1817" s="250" t="s">
        <v>3136</v>
      </c>
      <c r="G1817" s="248"/>
      <c r="H1817" s="251">
        <v>25.600000000000001</v>
      </c>
      <c r="I1817" s="252"/>
      <c r="J1817" s="248"/>
      <c r="K1817" s="248"/>
      <c r="L1817" s="253"/>
      <c r="M1817" s="254"/>
      <c r="N1817" s="255"/>
      <c r="O1817" s="255"/>
      <c r="P1817" s="255"/>
      <c r="Q1817" s="255"/>
      <c r="R1817" s="255"/>
      <c r="S1817" s="255"/>
      <c r="T1817" s="256"/>
      <c r="U1817" s="13"/>
      <c r="V1817" s="13"/>
      <c r="W1817" s="13"/>
      <c r="X1817" s="13"/>
      <c r="Y1817" s="13"/>
      <c r="Z1817" s="13"/>
      <c r="AA1817" s="13"/>
      <c r="AB1817" s="13"/>
      <c r="AC1817" s="13"/>
      <c r="AD1817" s="13"/>
      <c r="AE1817" s="13"/>
      <c r="AT1817" s="257" t="s">
        <v>361</v>
      </c>
      <c r="AU1817" s="257" t="s">
        <v>86</v>
      </c>
      <c r="AV1817" s="13" t="s">
        <v>86</v>
      </c>
      <c r="AW1817" s="13" t="s">
        <v>32</v>
      </c>
      <c r="AX1817" s="13" t="s">
        <v>84</v>
      </c>
      <c r="AY1817" s="257" t="s">
        <v>350</v>
      </c>
    </row>
    <row r="1818" s="2" customFormat="1" ht="16.5" customHeight="1">
      <c r="A1818" s="39"/>
      <c r="B1818" s="40"/>
      <c r="C1818" s="295" t="s">
        <v>3137</v>
      </c>
      <c r="D1818" s="295" t="s">
        <v>1347</v>
      </c>
      <c r="E1818" s="296" t="s">
        <v>3138</v>
      </c>
      <c r="F1818" s="297" t="s">
        <v>3139</v>
      </c>
      <c r="G1818" s="298" t="s">
        <v>355</v>
      </c>
      <c r="H1818" s="299">
        <v>13.44</v>
      </c>
      <c r="I1818" s="300"/>
      <c r="J1818" s="301">
        <f>ROUND(I1818*H1818,2)</f>
        <v>0</v>
      </c>
      <c r="K1818" s="297" t="s">
        <v>356</v>
      </c>
      <c r="L1818" s="302"/>
      <c r="M1818" s="303" t="s">
        <v>1</v>
      </c>
      <c r="N1818" s="304" t="s">
        <v>41</v>
      </c>
      <c r="O1818" s="92"/>
      <c r="P1818" s="238">
        <f>O1818*H1818</f>
        <v>0</v>
      </c>
      <c r="Q1818" s="238">
        <v>0.0135</v>
      </c>
      <c r="R1818" s="238">
        <f>Q1818*H1818</f>
        <v>0.18143999999999999</v>
      </c>
      <c r="S1818" s="238">
        <v>0</v>
      </c>
      <c r="T1818" s="239">
        <f>S1818*H1818</f>
        <v>0</v>
      </c>
      <c r="U1818" s="39"/>
      <c r="V1818" s="39"/>
      <c r="W1818" s="39"/>
      <c r="X1818" s="39"/>
      <c r="Y1818" s="39"/>
      <c r="Z1818" s="39"/>
      <c r="AA1818" s="39"/>
      <c r="AB1818" s="39"/>
      <c r="AC1818" s="39"/>
      <c r="AD1818" s="39"/>
      <c r="AE1818" s="39"/>
      <c r="AR1818" s="240" t="s">
        <v>695</v>
      </c>
      <c r="AT1818" s="240" t="s">
        <v>1347</v>
      </c>
      <c r="AU1818" s="240" t="s">
        <v>86</v>
      </c>
      <c r="AY1818" s="18" t="s">
        <v>350</v>
      </c>
      <c r="BE1818" s="241">
        <f>IF(N1818="základní",J1818,0)</f>
        <v>0</v>
      </c>
      <c r="BF1818" s="241">
        <f>IF(N1818="snížená",J1818,0)</f>
        <v>0</v>
      </c>
      <c r="BG1818" s="241">
        <f>IF(N1818="zákl. přenesená",J1818,0)</f>
        <v>0</v>
      </c>
      <c r="BH1818" s="241">
        <f>IF(N1818="sníž. přenesená",J1818,0)</f>
        <v>0</v>
      </c>
      <c r="BI1818" s="241">
        <f>IF(N1818="nulová",J1818,0)</f>
        <v>0</v>
      </c>
      <c r="BJ1818" s="18" t="s">
        <v>84</v>
      </c>
      <c r="BK1818" s="241">
        <f>ROUND(I1818*H1818,2)</f>
        <v>0</v>
      </c>
      <c r="BL1818" s="18" t="s">
        <v>530</v>
      </c>
      <c r="BM1818" s="240" t="s">
        <v>3140</v>
      </c>
    </row>
    <row r="1819" s="2" customFormat="1">
      <c r="A1819" s="39"/>
      <c r="B1819" s="40"/>
      <c r="C1819" s="41"/>
      <c r="D1819" s="242" t="s">
        <v>359</v>
      </c>
      <c r="E1819" s="41"/>
      <c r="F1819" s="243" t="s">
        <v>3139</v>
      </c>
      <c r="G1819" s="41"/>
      <c r="H1819" s="41"/>
      <c r="I1819" s="244"/>
      <c r="J1819" s="41"/>
      <c r="K1819" s="41"/>
      <c r="L1819" s="45"/>
      <c r="M1819" s="245"/>
      <c r="N1819" s="246"/>
      <c r="O1819" s="92"/>
      <c r="P1819" s="92"/>
      <c r="Q1819" s="92"/>
      <c r="R1819" s="92"/>
      <c r="S1819" s="92"/>
      <c r="T1819" s="93"/>
      <c r="U1819" s="39"/>
      <c r="V1819" s="39"/>
      <c r="W1819" s="39"/>
      <c r="X1819" s="39"/>
      <c r="Y1819" s="39"/>
      <c r="Z1819" s="39"/>
      <c r="AA1819" s="39"/>
      <c r="AB1819" s="39"/>
      <c r="AC1819" s="39"/>
      <c r="AD1819" s="39"/>
      <c r="AE1819" s="39"/>
      <c r="AT1819" s="18" t="s">
        <v>359</v>
      </c>
      <c r="AU1819" s="18" t="s">
        <v>86</v>
      </c>
    </row>
    <row r="1820" s="13" customFormat="1">
      <c r="A1820" s="13"/>
      <c r="B1820" s="247"/>
      <c r="C1820" s="248"/>
      <c r="D1820" s="242" t="s">
        <v>361</v>
      </c>
      <c r="E1820" s="249" t="s">
        <v>1</v>
      </c>
      <c r="F1820" s="250" t="s">
        <v>2223</v>
      </c>
      <c r="G1820" s="248"/>
      <c r="H1820" s="251">
        <v>12.800000000000001</v>
      </c>
      <c r="I1820" s="252"/>
      <c r="J1820" s="248"/>
      <c r="K1820" s="248"/>
      <c r="L1820" s="253"/>
      <c r="M1820" s="254"/>
      <c r="N1820" s="255"/>
      <c r="O1820" s="255"/>
      <c r="P1820" s="255"/>
      <c r="Q1820" s="255"/>
      <c r="R1820" s="255"/>
      <c r="S1820" s="255"/>
      <c r="T1820" s="256"/>
      <c r="U1820" s="13"/>
      <c r="V1820" s="13"/>
      <c r="W1820" s="13"/>
      <c r="X1820" s="13"/>
      <c r="Y1820" s="13"/>
      <c r="Z1820" s="13"/>
      <c r="AA1820" s="13"/>
      <c r="AB1820" s="13"/>
      <c r="AC1820" s="13"/>
      <c r="AD1820" s="13"/>
      <c r="AE1820" s="13"/>
      <c r="AT1820" s="257" t="s">
        <v>361</v>
      </c>
      <c r="AU1820" s="257" t="s">
        <v>86</v>
      </c>
      <c r="AV1820" s="13" t="s">
        <v>86</v>
      </c>
      <c r="AW1820" s="13" t="s">
        <v>32</v>
      </c>
      <c r="AX1820" s="13" t="s">
        <v>84</v>
      </c>
      <c r="AY1820" s="257" t="s">
        <v>350</v>
      </c>
    </row>
    <row r="1821" s="13" customFormat="1">
      <c r="A1821" s="13"/>
      <c r="B1821" s="247"/>
      <c r="C1821" s="248"/>
      <c r="D1821" s="242" t="s">
        <v>361</v>
      </c>
      <c r="E1821" s="248"/>
      <c r="F1821" s="250" t="s">
        <v>2604</v>
      </c>
      <c r="G1821" s="248"/>
      <c r="H1821" s="251">
        <v>13.44</v>
      </c>
      <c r="I1821" s="252"/>
      <c r="J1821" s="248"/>
      <c r="K1821" s="248"/>
      <c r="L1821" s="253"/>
      <c r="M1821" s="254"/>
      <c r="N1821" s="255"/>
      <c r="O1821" s="255"/>
      <c r="P1821" s="255"/>
      <c r="Q1821" s="255"/>
      <c r="R1821" s="255"/>
      <c r="S1821" s="255"/>
      <c r="T1821" s="256"/>
      <c r="U1821" s="13"/>
      <c r="V1821" s="13"/>
      <c r="W1821" s="13"/>
      <c r="X1821" s="13"/>
      <c r="Y1821" s="13"/>
      <c r="Z1821" s="13"/>
      <c r="AA1821" s="13"/>
      <c r="AB1821" s="13"/>
      <c r="AC1821" s="13"/>
      <c r="AD1821" s="13"/>
      <c r="AE1821" s="13"/>
      <c r="AT1821" s="257" t="s">
        <v>361</v>
      </c>
      <c r="AU1821" s="257" t="s">
        <v>86</v>
      </c>
      <c r="AV1821" s="13" t="s">
        <v>86</v>
      </c>
      <c r="AW1821" s="13" t="s">
        <v>4</v>
      </c>
      <c r="AX1821" s="13" t="s">
        <v>84</v>
      </c>
      <c r="AY1821" s="257" t="s">
        <v>350</v>
      </c>
    </row>
    <row r="1822" s="2" customFormat="1" ht="16.5" customHeight="1">
      <c r="A1822" s="39"/>
      <c r="B1822" s="40"/>
      <c r="C1822" s="295" t="s">
        <v>3141</v>
      </c>
      <c r="D1822" s="295" t="s">
        <v>1347</v>
      </c>
      <c r="E1822" s="296" t="s">
        <v>3142</v>
      </c>
      <c r="F1822" s="297" t="s">
        <v>3143</v>
      </c>
      <c r="G1822" s="298" t="s">
        <v>355</v>
      </c>
      <c r="H1822" s="299">
        <v>13.44</v>
      </c>
      <c r="I1822" s="300"/>
      <c r="J1822" s="301">
        <f>ROUND(I1822*H1822,2)</f>
        <v>0</v>
      </c>
      <c r="K1822" s="297" t="s">
        <v>356</v>
      </c>
      <c r="L1822" s="302"/>
      <c r="M1822" s="303" t="s">
        <v>1</v>
      </c>
      <c r="N1822" s="304" t="s">
        <v>41</v>
      </c>
      <c r="O1822" s="92"/>
      <c r="P1822" s="238">
        <f>O1822*H1822</f>
        <v>0</v>
      </c>
      <c r="Q1822" s="238">
        <v>0.014999999999999999</v>
      </c>
      <c r="R1822" s="238">
        <f>Q1822*H1822</f>
        <v>0.20159999999999997</v>
      </c>
      <c r="S1822" s="238">
        <v>0</v>
      </c>
      <c r="T1822" s="239">
        <f>S1822*H1822</f>
        <v>0</v>
      </c>
      <c r="U1822" s="39"/>
      <c r="V1822" s="39"/>
      <c r="W1822" s="39"/>
      <c r="X1822" s="39"/>
      <c r="Y1822" s="39"/>
      <c r="Z1822" s="39"/>
      <c r="AA1822" s="39"/>
      <c r="AB1822" s="39"/>
      <c r="AC1822" s="39"/>
      <c r="AD1822" s="39"/>
      <c r="AE1822" s="39"/>
      <c r="AR1822" s="240" t="s">
        <v>695</v>
      </c>
      <c r="AT1822" s="240" t="s">
        <v>1347</v>
      </c>
      <c r="AU1822" s="240" t="s">
        <v>86</v>
      </c>
      <c r="AY1822" s="18" t="s">
        <v>350</v>
      </c>
      <c r="BE1822" s="241">
        <f>IF(N1822="základní",J1822,0)</f>
        <v>0</v>
      </c>
      <c r="BF1822" s="241">
        <f>IF(N1822="snížená",J1822,0)</f>
        <v>0</v>
      </c>
      <c r="BG1822" s="241">
        <f>IF(N1822="zákl. přenesená",J1822,0)</f>
        <v>0</v>
      </c>
      <c r="BH1822" s="241">
        <f>IF(N1822="sníž. přenesená",J1822,0)</f>
        <v>0</v>
      </c>
      <c r="BI1822" s="241">
        <f>IF(N1822="nulová",J1822,0)</f>
        <v>0</v>
      </c>
      <c r="BJ1822" s="18" t="s">
        <v>84</v>
      </c>
      <c r="BK1822" s="241">
        <f>ROUND(I1822*H1822,2)</f>
        <v>0</v>
      </c>
      <c r="BL1822" s="18" t="s">
        <v>530</v>
      </c>
      <c r="BM1822" s="240" t="s">
        <v>3144</v>
      </c>
    </row>
    <row r="1823" s="2" customFormat="1">
      <c r="A1823" s="39"/>
      <c r="B1823" s="40"/>
      <c r="C1823" s="41"/>
      <c r="D1823" s="242" t="s">
        <v>359</v>
      </c>
      <c r="E1823" s="41"/>
      <c r="F1823" s="243" t="s">
        <v>3143</v>
      </c>
      <c r="G1823" s="41"/>
      <c r="H1823" s="41"/>
      <c r="I1823" s="244"/>
      <c r="J1823" s="41"/>
      <c r="K1823" s="41"/>
      <c r="L1823" s="45"/>
      <c r="M1823" s="245"/>
      <c r="N1823" s="246"/>
      <c r="O1823" s="92"/>
      <c r="P1823" s="92"/>
      <c r="Q1823" s="92"/>
      <c r="R1823" s="92"/>
      <c r="S1823" s="92"/>
      <c r="T1823" s="93"/>
      <c r="U1823" s="39"/>
      <c r="V1823" s="39"/>
      <c r="W1823" s="39"/>
      <c r="X1823" s="39"/>
      <c r="Y1823" s="39"/>
      <c r="Z1823" s="39"/>
      <c r="AA1823" s="39"/>
      <c r="AB1823" s="39"/>
      <c r="AC1823" s="39"/>
      <c r="AD1823" s="39"/>
      <c r="AE1823" s="39"/>
      <c r="AT1823" s="18" t="s">
        <v>359</v>
      </c>
      <c r="AU1823" s="18" t="s">
        <v>86</v>
      </c>
    </row>
    <row r="1824" s="13" customFormat="1">
      <c r="A1824" s="13"/>
      <c r="B1824" s="247"/>
      <c r="C1824" s="248"/>
      <c r="D1824" s="242" t="s">
        <v>361</v>
      </c>
      <c r="E1824" s="249" t="s">
        <v>1</v>
      </c>
      <c r="F1824" s="250" t="s">
        <v>2223</v>
      </c>
      <c r="G1824" s="248"/>
      <c r="H1824" s="251">
        <v>12.800000000000001</v>
      </c>
      <c r="I1824" s="252"/>
      <c r="J1824" s="248"/>
      <c r="K1824" s="248"/>
      <c r="L1824" s="253"/>
      <c r="M1824" s="254"/>
      <c r="N1824" s="255"/>
      <c r="O1824" s="255"/>
      <c r="P1824" s="255"/>
      <c r="Q1824" s="255"/>
      <c r="R1824" s="255"/>
      <c r="S1824" s="255"/>
      <c r="T1824" s="256"/>
      <c r="U1824" s="13"/>
      <c r="V1824" s="13"/>
      <c r="W1824" s="13"/>
      <c r="X1824" s="13"/>
      <c r="Y1824" s="13"/>
      <c r="Z1824" s="13"/>
      <c r="AA1824" s="13"/>
      <c r="AB1824" s="13"/>
      <c r="AC1824" s="13"/>
      <c r="AD1824" s="13"/>
      <c r="AE1824" s="13"/>
      <c r="AT1824" s="257" t="s">
        <v>361</v>
      </c>
      <c r="AU1824" s="257" t="s">
        <v>86</v>
      </c>
      <c r="AV1824" s="13" t="s">
        <v>86</v>
      </c>
      <c r="AW1824" s="13" t="s">
        <v>32</v>
      </c>
      <c r="AX1824" s="13" t="s">
        <v>84</v>
      </c>
      <c r="AY1824" s="257" t="s">
        <v>350</v>
      </c>
    </row>
    <row r="1825" s="13" customFormat="1">
      <c r="A1825" s="13"/>
      <c r="B1825" s="247"/>
      <c r="C1825" s="248"/>
      <c r="D1825" s="242" t="s">
        <v>361</v>
      </c>
      <c r="E1825" s="248"/>
      <c r="F1825" s="250" t="s">
        <v>2604</v>
      </c>
      <c r="G1825" s="248"/>
      <c r="H1825" s="251">
        <v>13.44</v>
      </c>
      <c r="I1825" s="252"/>
      <c r="J1825" s="248"/>
      <c r="K1825" s="248"/>
      <c r="L1825" s="253"/>
      <c r="M1825" s="254"/>
      <c r="N1825" s="255"/>
      <c r="O1825" s="255"/>
      <c r="P1825" s="255"/>
      <c r="Q1825" s="255"/>
      <c r="R1825" s="255"/>
      <c r="S1825" s="255"/>
      <c r="T1825" s="256"/>
      <c r="U1825" s="13"/>
      <c r="V1825" s="13"/>
      <c r="W1825" s="13"/>
      <c r="X1825" s="13"/>
      <c r="Y1825" s="13"/>
      <c r="Z1825" s="13"/>
      <c r="AA1825" s="13"/>
      <c r="AB1825" s="13"/>
      <c r="AC1825" s="13"/>
      <c r="AD1825" s="13"/>
      <c r="AE1825" s="13"/>
      <c r="AT1825" s="257" t="s">
        <v>361</v>
      </c>
      <c r="AU1825" s="257" t="s">
        <v>86</v>
      </c>
      <c r="AV1825" s="13" t="s">
        <v>86</v>
      </c>
      <c r="AW1825" s="13" t="s">
        <v>4</v>
      </c>
      <c r="AX1825" s="13" t="s">
        <v>84</v>
      </c>
      <c r="AY1825" s="257" t="s">
        <v>350</v>
      </c>
    </row>
    <row r="1826" s="2" customFormat="1" ht="24.15" customHeight="1">
      <c r="A1826" s="39"/>
      <c r="B1826" s="40"/>
      <c r="C1826" s="229" t="s">
        <v>3145</v>
      </c>
      <c r="D1826" s="229" t="s">
        <v>352</v>
      </c>
      <c r="E1826" s="230" t="s">
        <v>3146</v>
      </c>
      <c r="F1826" s="231" t="s">
        <v>3147</v>
      </c>
      <c r="G1826" s="232" t="s">
        <v>355</v>
      </c>
      <c r="H1826" s="233">
        <v>854.63900000000001</v>
      </c>
      <c r="I1826" s="234"/>
      <c r="J1826" s="235">
        <f>ROUND(I1826*H1826,2)</f>
        <v>0</v>
      </c>
      <c r="K1826" s="231" t="s">
        <v>356</v>
      </c>
      <c r="L1826" s="45"/>
      <c r="M1826" s="236" t="s">
        <v>1</v>
      </c>
      <c r="N1826" s="237" t="s">
        <v>41</v>
      </c>
      <c r="O1826" s="92"/>
      <c r="P1826" s="238">
        <f>O1826*H1826</f>
        <v>0</v>
      </c>
      <c r="Q1826" s="238">
        <v>0.0016000000000000001</v>
      </c>
      <c r="R1826" s="238">
        <f>Q1826*H1826</f>
        <v>1.3674224000000002</v>
      </c>
      <c r="S1826" s="238">
        <v>0</v>
      </c>
      <c r="T1826" s="239">
        <f>S1826*H1826</f>
        <v>0</v>
      </c>
      <c r="U1826" s="39"/>
      <c r="V1826" s="39"/>
      <c r="W1826" s="39"/>
      <c r="X1826" s="39"/>
      <c r="Y1826" s="39"/>
      <c r="Z1826" s="39"/>
      <c r="AA1826" s="39"/>
      <c r="AB1826" s="39"/>
      <c r="AC1826" s="39"/>
      <c r="AD1826" s="39"/>
      <c r="AE1826" s="39"/>
      <c r="AR1826" s="240" t="s">
        <v>530</v>
      </c>
      <c r="AT1826" s="240" t="s">
        <v>352</v>
      </c>
      <c r="AU1826" s="240" t="s">
        <v>86</v>
      </c>
      <c r="AY1826" s="18" t="s">
        <v>350</v>
      </c>
      <c r="BE1826" s="241">
        <f>IF(N1826="základní",J1826,0)</f>
        <v>0</v>
      </c>
      <c r="BF1826" s="241">
        <f>IF(N1826="snížená",J1826,0)</f>
        <v>0</v>
      </c>
      <c r="BG1826" s="241">
        <f>IF(N1826="zákl. přenesená",J1826,0)</f>
        <v>0</v>
      </c>
      <c r="BH1826" s="241">
        <f>IF(N1826="sníž. přenesená",J1826,0)</f>
        <v>0</v>
      </c>
      <c r="BI1826" s="241">
        <f>IF(N1826="nulová",J1826,0)</f>
        <v>0</v>
      </c>
      <c r="BJ1826" s="18" t="s">
        <v>84</v>
      </c>
      <c r="BK1826" s="241">
        <f>ROUND(I1826*H1826,2)</f>
        <v>0</v>
      </c>
      <c r="BL1826" s="18" t="s">
        <v>530</v>
      </c>
      <c r="BM1826" s="240" t="s">
        <v>3148</v>
      </c>
    </row>
    <row r="1827" s="2" customFormat="1">
      <c r="A1827" s="39"/>
      <c r="B1827" s="40"/>
      <c r="C1827" s="41"/>
      <c r="D1827" s="242" t="s">
        <v>359</v>
      </c>
      <c r="E1827" s="41"/>
      <c r="F1827" s="243" t="s">
        <v>3149</v>
      </c>
      <c r="G1827" s="41"/>
      <c r="H1827" s="41"/>
      <c r="I1827" s="244"/>
      <c r="J1827" s="41"/>
      <c r="K1827" s="41"/>
      <c r="L1827" s="45"/>
      <c r="M1827" s="245"/>
      <c r="N1827" s="246"/>
      <c r="O1827" s="92"/>
      <c r="P1827" s="92"/>
      <c r="Q1827" s="92"/>
      <c r="R1827" s="92"/>
      <c r="S1827" s="92"/>
      <c r="T1827" s="93"/>
      <c r="U1827" s="39"/>
      <c r="V1827" s="39"/>
      <c r="W1827" s="39"/>
      <c r="X1827" s="39"/>
      <c r="Y1827" s="39"/>
      <c r="Z1827" s="39"/>
      <c r="AA1827" s="39"/>
      <c r="AB1827" s="39"/>
      <c r="AC1827" s="39"/>
      <c r="AD1827" s="39"/>
      <c r="AE1827" s="39"/>
      <c r="AT1827" s="18" t="s">
        <v>359</v>
      </c>
      <c r="AU1827" s="18" t="s">
        <v>86</v>
      </c>
    </row>
    <row r="1828" s="13" customFormat="1">
      <c r="A1828" s="13"/>
      <c r="B1828" s="247"/>
      <c r="C1828" s="248"/>
      <c r="D1828" s="242" t="s">
        <v>361</v>
      </c>
      <c r="E1828" s="249" t="s">
        <v>1</v>
      </c>
      <c r="F1828" s="250" t="s">
        <v>2143</v>
      </c>
      <c r="G1828" s="248"/>
      <c r="H1828" s="251">
        <v>323.74599999999998</v>
      </c>
      <c r="I1828" s="252"/>
      <c r="J1828" s="248"/>
      <c r="K1828" s="248"/>
      <c r="L1828" s="253"/>
      <c r="M1828" s="254"/>
      <c r="N1828" s="255"/>
      <c r="O1828" s="255"/>
      <c r="P1828" s="255"/>
      <c r="Q1828" s="255"/>
      <c r="R1828" s="255"/>
      <c r="S1828" s="255"/>
      <c r="T1828" s="256"/>
      <c r="U1828" s="13"/>
      <c r="V1828" s="13"/>
      <c r="W1828" s="13"/>
      <c r="X1828" s="13"/>
      <c r="Y1828" s="13"/>
      <c r="Z1828" s="13"/>
      <c r="AA1828" s="13"/>
      <c r="AB1828" s="13"/>
      <c r="AC1828" s="13"/>
      <c r="AD1828" s="13"/>
      <c r="AE1828" s="13"/>
      <c r="AT1828" s="257" t="s">
        <v>361</v>
      </c>
      <c r="AU1828" s="257" t="s">
        <v>86</v>
      </c>
      <c r="AV1828" s="13" t="s">
        <v>86</v>
      </c>
      <c r="AW1828" s="13" t="s">
        <v>32</v>
      </c>
      <c r="AX1828" s="13" t="s">
        <v>76</v>
      </c>
      <c r="AY1828" s="257" t="s">
        <v>350</v>
      </c>
    </row>
    <row r="1829" s="13" customFormat="1">
      <c r="A1829" s="13"/>
      <c r="B1829" s="247"/>
      <c r="C1829" s="248"/>
      <c r="D1829" s="242" t="s">
        <v>361</v>
      </c>
      <c r="E1829" s="249" t="s">
        <v>1</v>
      </c>
      <c r="F1829" s="250" t="s">
        <v>2144</v>
      </c>
      <c r="G1829" s="248"/>
      <c r="H1829" s="251">
        <v>135.761</v>
      </c>
      <c r="I1829" s="252"/>
      <c r="J1829" s="248"/>
      <c r="K1829" s="248"/>
      <c r="L1829" s="253"/>
      <c r="M1829" s="254"/>
      <c r="N1829" s="255"/>
      <c r="O1829" s="255"/>
      <c r="P1829" s="255"/>
      <c r="Q1829" s="255"/>
      <c r="R1829" s="255"/>
      <c r="S1829" s="255"/>
      <c r="T1829" s="256"/>
      <c r="U1829" s="13"/>
      <c r="V1829" s="13"/>
      <c r="W1829" s="13"/>
      <c r="X1829" s="13"/>
      <c r="Y1829" s="13"/>
      <c r="Z1829" s="13"/>
      <c r="AA1829" s="13"/>
      <c r="AB1829" s="13"/>
      <c r="AC1829" s="13"/>
      <c r="AD1829" s="13"/>
      <c r="AE1829" s="13"/>
      <c r="AT1829" s="257" t="s">
        <v>361</v>
      </c>
      <c r="AU1829" s="257" t="s">
        <v>86</v>
      </c>
      <c r="AV1829" s="13" t="s">
        <v>86</v>
      </c>
      <c r="AW1829" s="13" t="s">
        <v>32</v>
      </c>
      <c r="AX1829" s="13" t="s">
        <v>76</v>
      </c>
      <c r="AY1829" s="257" t="s">
        <v>350</v>
      </c>
    </row>
    <row r="1830" s="13" customFormat="1">
      <c r="A1830" s="13"/>
      <c r="B1830" s="247"/>
      <c r="C1830" s="248"/>
      <c r="D1830" s="242" t="s">
        <v>361</v>
      </c>
      <c r="E1830" s="249" t="s">
        <v>1</v>
      </c>
      <c r="F1830" s="250" t="s">
        <v>2148</v>
      </c>
      <c r="G1830" s="248"/>
      <c r="H1830" s="251">
        <v>74</v>
      </c>
      <c r="I1830" s="252"/>
      <c r="J1830" s="248"/>
      <c r="K1830" s="248"/>
      <c r="L1830" s="253"/>
      <c r="M1830" s="254"/>
      <c r="N1830" s="255"/>
      <c r="O1830" s="255"/>
      <c r="P1830" s="255"/>
      <c r="Q1830" s="255"/>
      <c r="R1830" s="255"/>
      <c r="S1830" s="255"/>
      <c r="T1830" s="256"/>
      <c r="U1830" s="13"/>
      <c r="V1830" s="13"/>
      <c r="W1830" s="13"/>
      <c r="X1830" s="13"/>
      <c r="Y1830" s="13"/>
      <c r="Z1830" s="13"/>
      <c r="AA1830" s="13"/>
      <c r="AB1830" s="13"/>
      <c r="AC1830" s="13"/>
      <c r="AD1830" s="13"/>
      <c r="AE1830" s="13"/>
      <c r="AT1830" s="257" t="s">
        <v>361</v>
      </c>
      <c r="AU1830" s="257" t="s">
        <v>86</v>
      </c>
      <c r="AV1830" s="13" t="s">
        <v>86</v>
      </c>
      <c r="AW1830" s="13" t="s">
        <v>32</v>
      </c>
      <c r="AX1830" s="13" t="s">
        <v>76</v>
      </c>
      <c r="AY1830" s="257" t="s">
        <v>350</v>
      </c>
    </row>
    <row r="1831" s="13" customFormat="1">
      <c r="A1831" s="13"/>
      <c r="B1831" s="247"/>
      <c r="C1831" s="248"/>
      <c r="D1831" s="242" t="s">
        <v>361</v>
      </c>
      <c r="E1831" s="249" t="s">
        <v>1</v>
      </c>
      <c r="F1831" s="250" t="s">
        <v>2149</v>
      </c>
      <c r="G1831" s="248"/>
      <c r="H1831" s="251">
        <v>68.427000000000007</v>
      </c>
      <c r="I1831" s="252"/>
      <c r="J1831" s="248"/>
      <c r="K1831" s="248"/>
      <c r="L1831" s="253"/>
      <c r="M1831" s="254"/>
      <c r="N1831" s="255"/>
      <c r="O1831" s="255"/>
      <c r="P1831" s="255"/>
      <c r="Q1831" s="255"/>
      <c r="R1831" s="255"/>
      <c r="S1831" s="255"/>
      <c r="T1831" s="256"/>
      <c r="U1831" s="13"/>
      <c r="V1831" s="13"/>
      <c r="W1831" s="13"/>
      <c r="X1831" s="13"/>
      <c r="Y1831" s="13"/>
      <c r="Z1831" s="13"/>
      <c r="AA1831" s="13"/>
      <c r="AB1831" s="13"/>
      <c r="AC1831" s="13"/>
      <c r="AD1831" s="13"/>
      <c r="AE1831" s="13"/>
      <c r="AT1831" s="257" t="s">
        <v>361</v>
      </c>
      <c r="AU1831" s="257" t="s">
        <v>86</v>
      </c>
      <c r="AV1831" s="13" t="s">
        <v>86</v>
      </c>
      <c r="AW1831" s="13" t="s">
        <v>32</v>
      </c>
      <c r="AX1831" s="13" t="s">
        <v>76</v>
      </c>
      <c r="AY1831" s="257" t="s">
        <v>350</v>
      </c>
    </row>
    <row r="1832" s="13" customFormat="1">
      <c r="A1832" s="13"/>
      <c r="B1832" s="247"/>
      <c r="C1832" s="248"/>
      <c r="D1832" s="242" t="s">
        <v>361</v>
      </c>
      <c r="E1832" s="249" t="s">
        <v>1</v>
      </c>
      <c r="F1832" s="250" t="s">
        <v>3042</v>
      </c>
      <c r="G1832" s="248"/>
      <c r="H1832" s="251">
        <v>81.759</v>
      </c>
      <c r="I1832" s="252"/>
      <c r="J1832" s="248"/>
      <c r="K1832" s="248"/>
      <c r="L1832" s="253"/>
      <c r="M1832" s="254"/>
      <c r="N1832" s="255"/>
      <c r="O1832" s="255"/>
      <c r="P1832" s="255"/>
      <c r="Q1832" s="255"/>
      <c r="R1832" s="255"/>
      <c r="S1832" s="255"/>
      <c r="T1832" s="256"/>
      <c r="U1832" s="13"/>
      <c r="V1832" s="13"/>
      <c r="W1832" s="13"/>
      <c r="X1832" s="13"/>
      <c r="Y1832" s="13"/>
      <c r="Z1832" s="13"/>
      <c r="AA1832" s="13"/>
      <c r="AB1832" s="13"/>
      <c r="AC1832" s="13"/>
      <c r="AD1832" s="13"/>
      <c r="AE1832" s="13"/>
      <c r="AT1832" s="257" t="s">
        <v>361</v>
      </c>
      <c r="AU1832" s="257" t="s">
        <v>86</v>
      </c>
      <c r="AV1832" s="13" t="s">
        <v>86</v>
      </c>
      <c r="AW1832" s="13" t="s">
        <v>32</v>
      </c>
      <c r="AX1832" s="13" t="s">
        <v>76</v>
      </c>
      <c r="AY1832" s="257" t="s">
        <v>350</v>
      </c>
    </row>
    <row r="1833" s="13" customFormat="1">
      <c r="A1833" s="13"/>
      <c r="B1833" s="247"/>
      <c r="C1833" s="248"/>
      <c r="D1833" s="242" t="s">
        <v>361</v>
      </c>
      <c r="E1833" s="249" t="s">
        <v>1</v>
      </c>
      <c r="F1833" s="250" t="s">
        <v>2150</v>
      </c>
      <c r="G1833" s="248"/>
      <c r="H1833" s="251">
        <v>111.746</v>
      </c>
      <c r="I1833" s="252"/>
      <c r="J1833" s="248"/>
      <c r="K1833" s="248"/>
      <c r="L1833" s="253"/>
      <c r="M1833" s="254"/>
      <c r="N1833" s="255"/>
      <c r="O1833" s="255"/>
      <c r="P1833" s="255"/>
      <c r="Q1833" s="255"/>
      <c r="R1833" s="255"/>
      <c r="S1833" s="255"/>
      <c r="T1833" s="256"/>
      <c r="U1833" s="13"/>
      <c r="V1833" s="13"/>
      <c r="W1833" s="13"/>
      <c r="X1833" s="13"/>
      <c r="Y1833" s="13"/>
      <c r="Z1833" s="13"/>
      <c r="AA1833" s="13"/>
      <c r="AB1833" s="13"/>
      <c r="AC1833" s="13"/>
      <c r="AD1833" s="13"/>
      <c r="AE1833" s="13"/>
      <c r="AT1833" s="257" t="s">
        <v>361</v>
      </c>
      <c r="AU1833" s="257" t="s">
        <v>86</v>
      </c>
      <c r="AV1833" s="13" t="s">
        <v>86</v>
      </c>
      <c r="AW1833" s="13" t="s">
        <v>32</v>
      </c>
      <c r="AX1833" s="13" t="s">
        <v>76</v>
      </c>
      <c r="AY1833" s="257" t="s">
        <v>350</v>
      </c>
    </row>
    <row r="1834" s="13" customFormat="1">
      <c r="A1834" s="13"/>
      <c r="B1834" s="247"/>
      <c r="C1834" s="248"/>
      <c r="D1834" s="242" t="s">
        <v>361</v>
      </c>
      <c r="E1834" s="249" t="s">
        <v>1</v>
      </c>
      <c r="F1834" s="250" t="s">
        <v>3103</v>
      </c>
      <c r="G1834" s="248"/>
      <c r="H1834" s="251">
        <v>46.399999999999999</v>
      </c>
      <c r="I1834" s="252"/>
      <c r="J1834" s="248"/>
      <c r="K1834" s="248"/>
      <c r="L1834" s="253"/>
      <c r="M1834" s="254"/>
      <c r="N1834" s="255"/>
      <c r="O1834" s="255"/>
      <c r="P1834" s="255"/>
      <c r="Q1834" s="255"/>
      <c r="R1834" s="255"/>
      <c r="S1834" s="255"/>
      <c r="T1834" s="256"/>
      <c r="U1834" s="13"/>
      <c r="V1834" s="13"/>
      <c r="W1834" s="13"/>
      <c r="X1834" s="13"/>
      <c r="Y1834" s="13"/>
      <c r="Z1834" s="13"/>
      <c r="AA1834" s="13"/>
      <c r="AB1834" s="13"/>
      <c r="AC1834" s="13"/>
      <c r="AD1834" s="13"/>
      <c r="AE1834" s="13"/>
      <c r="AT1834" s="257" t="s">
        <v>361</v>
      </c>
      <c r="AU1834" s="257" t="s">
        <v>86</v>
      </c>
      <c r="AV1834" s="13" t="s">
        <v>86</v>
      </c>
      <c r="AW1834" s="13" t="s">
        <v>32</v>
      </c>
      <c r="AX1834" s="13" t="s">
        <v>76</v>
      </c>
      <c r="AY1834" s="257" t="s">
        <v>350</v>
      </c>
    </row>
    <row r="1835" s="13" customFormat="1">
      <c r="A1835" s="13"/>
      <c r="B1835" s="247"/>
      <c r="C1835" s="248"/>
      <c r="D1835" s="242" t="s">
        <v>361</v>
      </c>
      <c r="E1835" s="249" t="s">
        <v>1</v>
      </c>
      <c r="F1835" s="250" t="s">
        <v>2223</v>
      </c>
      <c r="G1835" s="248"/>
      <c r="H1835" s="251">
        <v>12.800000000000001</v>
      </c>
      <c r="I1835" s="252"/>
      <c r="J1835" s="248"/>
      <c r="K1835" s="248"/>
      <c r="L1835" s="253"/>
      <c r="M1835" s="254"/>
      <c r="N1835" s="255"/>
      <c r="O1835" s="255"/>
      <c r="P1835" s="255"/>
      <c r="Q1835" s="255"/>
      <c r="R1835" s="255"/>
      <c r="S1835" s="255"/>
      <c r="T1835" s="256"/>
      <c r="U1835" s="13"/>
      <c r="V1835" s="13"/>
      <c r="W1835" s="13"/>
      <c r="X1835" s="13"/>
      <c r="Y1835" s="13"/>
      <c r="Z1835" s="13"/>
      <c r="AA1835" s="13"/>
      <c r="AB1835" s="13"/>
      <c r="AC1835" s="13"/>
      <c r="AD1835" s="13"/>
      <c r="AE1835" s="13"/>
      <c r="AT1835" s="257" t="s">
        <v>361</v>
      </c>
      <c r="AU1835" s="257" t="s">
        <v>86</v>
      </c>
      <c r="AV1835" s="13" t="s">
        <v>86</v>
      </c>
      <c r="AW1835" s="13" t="s">
        <v>32</v>
      </c>
      <c r="AX1835" s="13" t="s">
        <v>76</v>
      </c>
      <c r="AY1835" s="257" t="s">
        <v>350</v>
      </c>
    </row>
    <row r="1836" s="14" customFormat="1">
      <c r="A1836" s="14"/>
      <c r="B1836" s="258"/>
      <c r="C1836" s="259"/>
      <c r="D1836" s="242" t="s">
        <v>361</v>
      </c>
      <c r="E1836" s="260" t="s">
        <v>1</v>
      </c>
      <c r="F1836" s="261" t="s">
        <v>364</v>
      </c>
      <c r="G1836" s="259"/>
      <c r="H1836" s="262">
        <v>854.63900000000001</v>
      </c>
      <c r="I1836" s="263"/>
      <c r="J1836" s="259"/>
      <c r="K1836" s="259"/>
      <c r="L1836" s="264"/>
      <c r="M1836" s="265"/>
      <c r="N1836" s="266"/>
      <c r="O1836" s="266"/>
      <c r="P1836" s="266"/>
      <c r="Q1836" s="266"/>
      <c r="R1836" s="266"/>
      <c r="S1836" s="266"/>
      <c r="T1836" s="267"/>
      <c r="U1836" s="14"/>
      <c r="V1836" s="14"/>
      <c r="W1836" s="14"/>
      <c r="X1836" s="14"/>
      <c r="Y1836" s="14"/>
      <c r="Z1836" s="14"/>
      <c r="AA1836" s="14"/>
      <c r="AB1836" s="14"/>
      <c r="AC1836" s="14"/>
      <c r="AD1836" s="14"/>
      <c r="AE1836" s="14"/>
      <c r="AT1836" s="268" t="s">
        <v>361</v>
      </c>
      <c r="AU1836" s="268" t="s">
        <v>86</v>
      </c>
      <c r="AV1836" s="14" t="s">
        <v>357</v>
      </c>
      <c r="AW1836" s="14" t="s">
        <v>32</v>
      </c>
      <c r="AX1836" s="14" t="s">
        <v>84</v>
      </c>
      <c r="AY1836" s="268" t="s">
        <v>350</v>
      </c>
    </row>
    <row r="1837" s="2" customFormat="1" ht="24.15" customHeight="1">
      <c r="A1837" s="39"/>
      <c r="B1837" s="40"/>
      <c r="C1837" s="229" t="s">
        <v>3150</v>
      </c>
      <c r="D1837" s="229" t="s">
        <v>352</v>
      </c>
      <c r="E1837" s="230" t="s">
        <v>3151</v>
      </c>
      <c r="F1837" s="231" t="s">
        <v>3152</v>
      </c>
      <c r="G1837" s="232" t="s">
        <v>355</v>
      </c>
      <c r="H1837" s="233">
        <v>980.98199999999997</v>
      </c>
      <c r="I1837" s="234"/>
      <c r="J1837" s="235">
        <f>ROUND(I1837*H1837,2)</f>
        <v>0</v>
      </c>
      <c r="K1837" s="231" t="s">
        <v>356</v>
      </c>
      <c r="L1837" s="45"/>
      <c r="M1837" s="236" t="s">
        <v>1</v>
      </c>
      <c r="N1837" s="237" t="s">
        <v>41</v>
      </c>
      <c r="O1837" s="92"/>
      <c r="P1837" s="238">
        <f>O1837*H1837</f>
        <v>0</v>
      </c>
      <c r="Q1837" s="238">
        <v>0.016910000000000001</v>
      </c>
      <c r="R1837" s="238">
        <f>Q1837*H1837</f>
        <v>16.58840562</v>
      </c>
      <c r="S1837" s="238">
        <v>0</v>
      </c>
      <c r="T1837" s="239">
        <f>S1837*H1837</f>
        <v>0</v>
      </c>
      <c r="U1837" s="39"/>
      <c r="V1837" s="39"/>
      <c r="W1837" s="39"/>
      <c r="X1837" s="39"/>
      <c r="Y1837" s="39"/>
      <c r="Z1837" s="39"/>
      <c r="AA1837" s="39"/>
      <c r="AB1837" s="39"/>
      <c r="AC1837" s="39"/>
      <c r="AD1837" s="39"/>
      <c r="AE1837" s="39"/>
      <c r="AR1837" s="240" t="s">
        <v>530</v>
      </c>
      <c r="AT1837" s="240" t="s">
        <v>352</v>
      </c>
      <c r="AU1837" s="240" t="s">
        <v>86</v>
      </c>
      <c r="AY1837" s="18" t="s">
        <v>350</v>
      </c>
      <c r="BE1837" s="241">
        <f>IF(N1837="základní",J1837,0)</f>
        <v>0</v>
      </c>
      <c r="BF1837" s="241">
        <f>IF(N1837="snížená",J1837,0)</f>
        <v>0</v>
      </c>
      <c r="BG1837" s="241">
        <f>IF(N1837="zákl. přenesená",J1837,0)</f>
        <v>0</v>
      </c>
      <c r="BH1837" s="241">
        <f>IF(N1837="sníž. přenesená",J1837,0)</f>
        <v>0</v>
      </c>
      <c r="BI1837" s="241">
        <f>IF(N1837="nulová",J1837,0)</f>
        <v>0</v>
      </c>
      <c r="BJ1837" s="18" t="s">
        <v>84</v>
      </c>
      <c r="BK1837" s="241">
        <f>ROUND(I1837*H1837,2)</f>
        <v>0</v>
      </c>
      <c r="BL1837" s="18" t="s">
        <v>530</v>
      </c>
      <c r="BM1837" s="240" t="s">
        <v>3153</v>
      </c>
    </row>
    <row r="1838" s="2" customFormat="1">
      <c r="A1838" s="39"/>
      <c r="B1838" s="40"/>
      <c r="C1838" s="41"/>
      <c r="D1838" s="242" t="s">
        <v>359</v>
      </c>
      <c r="E1838" s="41"/>
      <c r="F1838" s="243" t="s">
        <v>3154</v>
      </c>
      <c r="G1838" s="41"/>
      <c r="H1838" s="41"/>
      <c r="I1838" s="244"/>
      <c r="J1838" s="41"/>
      <c r="K1838" s="41"/>
      <c r="L1838" s="45"/>
      <c r="M1838" s="245"/>
      <c r="N1838" s="246"/>
      <c r="O1838" s="92"/>
      <c r="P1838" s="92"/>
      <c r="Q1838" s="92"/>
      <c r="R1838" s="92"/>
      <c r="S1838" s="92"/>
      <c r="T1838" s="93"/>
      <c r="U1838" s="39"/>
      <c r="V1838" s="39"/>
      <c r="W1838" s="39"/>
      <c r="X1838" s="39"/>
      <c r="Y1838" s="39"/>
      <c r="Z1838" s="39"/>
      <c r="AA1838" s="39"/>
      <c r="AB1838" s="39"/>
      <c r="AC1838" s="39"/>
      <c r="AD1838" s="39"/>
      <c r="AE1838" s="39"/>
      <c r="AT1838" s="18" t="s">
        <v>359</v>
      </c>
      <c r="AU1838" s="18" t="s">
        <v>86</v>
      </c>
    </row>
    <row r="1839" s="13" customFormat="1">
      <c r="A1839" s="13"/>
      <c r="B1839" s="247"/>
      <c r="C1839" s="248"/>
      <c r="D1839" s="242" t="s">
        <v>361</v>
      </c>
      <c r="E1839" s="249" t="s">
        <v>1177</v>
      </c>
      <c r="F1839" s="250" t="s">
        <v>3155</v>
      </c>
      <c r="G1839" s="248"/>
      <c r="H1839" s="251">
        <v>88.902000000000001</v>
      </c>
      <c r="I1839" s="252"/>
      <c r="J1839" s="248"/>
      <c r="K1839" s="248"/>
      <c r="L1839" s="253"/>
      <c r="M1839" s="254"/>
      <c r="N1839" s="255"/>
      <c r="O1839" s="255"/>
      <c r="P1839" s="255"/>
      <c r="Q1839" s="255"/>
      <c r="R1839" s="255"/>
      <c r="S1839" s="255"/>
      <c r="T1839" s="256"/>
      <c r="U1839" s="13"/>
      <c r="V1839" s="13"/>
      <c r="W1839" s="13"/>
      <c r="X1839" s="13"/>
      <c r="Y1839" s="13"/>
      <c r="Z1839" s="13"/>
      <c r="AA1839" s="13"/>
      <c r="AB1839" s="13"/>
      <c r="AC1839" s="13"/>
      <c r="AD1839" s="13"/>
      <c r="AE1839" s="13"/>
      <c r="AT1839" s="257" t="s">
        <v>361</v>
      </c>
      <c r="AU1839" s="257" t="s">
        <v>86</v>
      </c>
      <c r="AV1839" s="13" t="s">
        <v>86</v>
      </c>
      <c r="AW1839" s="13" t="s">
        <v>32</v>
      </c>
      <c r="AX1839" s="13" t="s">
        <v>76</v>
      </c>
      <c r="AY1839" s="257" t="s">
        <v>350</v>
      </c>
    </row>
    <row r="1840" s="13" customFormat="1">
      <c r="A1840" s="13"/>
      <c r="B1840" s="247"/>
      <c r="C1840" s="248"/>
      <c r="D1840" s="242" t="s">
        <v>361</v>
      </c>
      <c r="E1840" s="249" t="s">
        <v>1181</v>
      </c>
      <c r="F1840" s="250" t="s">
        <v>3156</v>
      </c>
      <c r="G1840" s="248"/>
      <c r="H1840" s="251">
        <v>639.20000000000005</v>
      </c>
      <c r="I1840" s="252"/>
      <c r="J1840" s="248"/>
      <c r="K1840" s="248"/>
      <c r="L1840" s="253"/>
      <c r="M1840" s="254"/>
      <c r="N1840" s="255"/>
      <c r="O1840" s="255"/>
      <c r="P1840" s="255"/>
      <c r="Q1840" s="255"/>
      <c r="R1840" s="255"/>
      <c r="S1840" s="255"/>
      <c r="T1840" s="256"/>
      <c r="U1840" s="13"/>
      <c r="V1840" s="13"/>
      <c r="W1840" s="13"/>
      <c r="X1840" s="13"/>
      <c r="Y1840" s="13"/>
      <c r="Z1840" s="13"/>
      <c r="AA1840" s="13"/>
      <c r="AB1840" s="13"/>
      <c r="AC1840" s="13"/>
      <c r="AD1840" s="13"/>
      <c r="AE1840" s="13"/>
      <c r="AT1840" s="257" t="s">
        <v>361</v>
      </c>
      <c r="AU1840" s="257" t="s">
        <v>86</v>
      </c>
      <c r="AV1840" s="13" t="s">
        <v>86</v>
      </c>
      <c r="AW1840" s="13" t="s">
        <v>32</v>
      </c>
      <c r="AX1840" s="13" t="s">
        <v>76</v>
      </c>
      <c r="AY1840" s="257" t="s">
        <v>350</v>
      </c>
    </row>
    <row r="1841" s="13" customFormat="1">
      <c r="A1841" s="13"/>
      <c r="B1841" s="247"/>
      <c r="C1841" s="248"/>
      <c r="D1841" s="242" t="s">
        <v>361</v>
      </c>
      <c r="E1841" s="249" t="s">
        <v>1173</v>
      </c>
      <c r="F1841" s="250" t="s">
        <v>3157</v>
      </c>
      <c r="G1841" s="248"/>
      <c r="H1841" s="251">
        <v>174.58000000000001</v>
      </c>
      <c r="I1841" s="252"/>
      <c r="J1841" s="248"/>
      <c r="K1841" s="248"/>
      <c r="L1841" s="253"/>
      <c r="M1841" s="254"/>
      <c r="N1841" s="255"/>
      <c r="O1841" s="255"/>
      <c r="P1841" s="255"/>
      <c r="Q1841" s="255"/>
      <c r="R1841" s="255"/>
      <c r="S1841" s="255"/>
      <c r="T1841" s="256"/>
      <c r="U1841" s="13"/>
      <c r="V1841" s="13"/>
      <c r="W1841" s="13"/>
      <c r="X1841" s="13"/>
      <c r="Y1841" s="13"/>
      <c r="Z1841" s="13"/>
      <c r="AA1841" s="13"/>
      <c r="AB1841" s="13"/>
      <c r="AC1841" s="13"/>
      <c r="AD1841" s="13"/>
      <c r="AE1841" s="13"/>
      <c r="AT1841" s="257" t="s">
        <v>361</v>
      </c>
      <c r="AU1841" s="257" t="s">
        <v>86</v>
      </c>
      <c r="AV1841" s="13" t="s">
        <v>86</v>
      </c>
      <c r="AW1841" s="13" t="s">
        <v>32</v>
      </c>
      <c r="AX1841" s="13" t="s">
        <v>76</v>
      </c>
      <c r="AY1841" s="257" t="s">
        <v>350</v>
      </c>
    </row>
    <row r="1842" s="13" customFormat="1">
      <c r="A1842" s="13"/>
      <c r="B1842" s="247"/>
      <c r="C1842" s="248"/>
      <c r="D1842" s="242" t="s">
        <v>361</v>
      </c>
      <c r="E1842" s="249" t="s">
        <v>1185</v>
      </c>
      <c r="F1842" s="250" t="s">
        <v>3158</v>
      </c>
      <c r="G1842" s="248"/>
      <c r="H1842" s="251">
        <v>78.299999999999997</v>
      </c>
      <c r="I1842" s="252"/>
      <c r="J1842" s="248"/>
      <c r="K1842" s="248"/>
      <c r="L1842" s="253"/>
      <c r="M1842" s="254"/>
      <c r="N1842" s="255"/>
      <c r="O1842" s="255"/>
      <c r="P1842" s="255"/>
      <c r="Q1842" s="255"/>
      <c r="R1842" s="255"/>
      <c r="S1842" s="255"/>
      <c r="T1842" s="256"/>
      <c r="U1842" s="13"/>
      <c r="V1842" s="13"/>
      <c r="W1842" s="13"/>
      <c r="X1842" s="13"/>
      <c r="Y1842" s="13"/>
      <c r="Z1842" s="13"/>
      <c r="AA1842" s="13"/>
      <c r="AB1842" s="13"/>
      <c r="AC1842" s="13"/>
      <c r="AD1842" s="13"/>
      <c r="AE1842" s="13"/>
      <c r="AT1842" s="257" t="s">
        <v>361</v>
      </c>
      <c r="AU1842" s="257" t="s">
        <v>86</v>
      </c>
      <c r="AV1842" s="13" t="s">
        <v>86</v>
      </c>
      <c r="AW1842" s="13" t="s">
        <v>32</v>
      </c>
      <c r="AX1842" s="13" t="s">
        <v>76</v>
      </c>
      <c r="AY1842" s="257" t="s">
        <v>350</v>
      </c>
    </row>
    <row r="1843" s="14" customFormat="1">
      <c r="A1843" s="14"/>
      <c r="B1843" s="258"/>
      <c r="C1843" s="259"/>
      <c r="D1843" s="242" t="s">
        <v>361</v>
      </c>
      <c r="E1843" s="260" t="s">
        <v>1</v>
      </c>
      <c r="F1843" s="261" t="s">
        <v>364</v>
      </c>
      <c r="G1843" s="259"/>
      <c r="H1843" s="262">
        <v>980.98199999999997</v>
      </c>
      <c r="I1843" s="263"/>
      <c r="J1843" s="259"/>
      <c r="K1843" s="259"/>
      <c r="L1843" s="264"/>
      <c r="M1843" s="265"/>
      <c r="N1843" s="266"/>
      <c r="O1843" s="266"/>
      <c r="P1843" s="266"/>
      <c r="Q1843" s="266"/>
      <c r="R1843" s="266"/>
      <c r="S1843" s="266"/>
      <c r="T1843" s="267"/>
      <c r="U1843" s="14"/>
      <c r="V1843" s="14"/>
      <c r="W1843" s="14"/>
      <c r="X1843" s="14"/>
      <c r="Y1843" s="14"/>
      <c r="Z1843" s="14"/>
      <c r="AA1843" s="14"/>
      <c r="AB1843" s="14"/>
      <c r="AC1843" s="14"/>
      <c r="AD1843" s="14"/>
      <c r="AE1843" s="14"/>
      <c r="AT1843" s="268" t="s">
        <v>361</v>
      </c>
      <c r="AU1843" s="268" t="s">
        <v>86</v>
      </c>
      <c r="AV1843" s="14" t="s">
        <v>357</v>
      </c>
      <c r="AW1843" s="14" t="s">
        <v>32</v>
      </c>
      <c r="AX1843" s="14" t="s">
        <v>84</v>
      </c>
      <c r="AY1843" s="268" t="s">
        <v>350</v>
      </c>
    </row>
    <row r="1844" s="2" customFormat="1" ht="16.5" customHeight="1">
      <c r="A1844" s="39"/>
      <c r="B1844" s="40"/>
      <c r="C1844" s="229" t="s">
        <v>3159</v>
      </c>
      <c r="D1844" s="229" t="s">
        <v>352</v>
      </c>
      <c r="E1844" s="230" t="s">
        <v>3160</v>
      </c>
      <c r="F1844" s="231" t="s">
        <v>3161</v>
      </c>
      <c r="G1844" s="232" t="s">
        <v>355</v>
      </c>
      <c r="H1844" s="233">
        <v>1419.989</v>
      </c>
      <c r="I1844" s="234"/>
      <c r="J1844" s="235">
        <f>ROUND(I1844*H1844,2)</f>
        <v>0</v>
      </c>
      <c r="K1844" s="231" t="s">
        <v>356</v>
      </c>
      <c r="L1844" s="45"/>
      <c r="M1844" s="236" t="s">
        <v>1</v>
      </c>
      <c r="N1844" s="237" t="s">
        <v>41</v>
      </c>
      <c r="O1844" s="92"/>
      <c r="P1844" s="238">
        <f>O1844*H1844</f>
        <v>0</v>
      </c>
      <c r="Q1844" s="238">
        <v>0</v>
      </c>
      <c r="R1844" s="238">
        <f>Q1844*H1844</f>
        <v>0</v>
      </c>
      <c r="S1844" s="238">
        <v>0</v>
      </c>
      <c r="T1844" s="239">
        <f>S1844*H1844</f>
        <v>0</v>
      </c>
      <c r="U1844" s="39"/>
      <c r="V1844" s="39"/>
      <c r="W1844" s="39"/>
      <c r="X1844" s="39"/>
      <c r="Y1844" s="39"/>
      <c r="Z1844" s="39"/>
      <c r="AA1844" s="39"/>
      <c r="AB1844" s="39"/>
      <c r="AC1844" s="39"/>
      <c r="AD1844" s="39"/>
      <c r="AE1844" s="39"/>
      <c r="AR1844" s="240" t="s">
        <v>530</v>
      </c>
      <c r="AT1844" s="240" t="s">
        <v>352</v>
      </c>
      <c r="AU1844" s="240" t="s">
        <v>86</v>
      </c>
      <c r="AY1844" s="18" t="s">
        <v>350</v>
      </c>
      <c r="BE1844" s="241">
        <f>IF(N1844="základní",J1844,0)</f>
        <v>0</v>
      </c>
      <c r="BF1844" s="241">
        <f>IF(N1844="snížená",J1844,0)</f>
        <v>0</v>
      </c>
      <c r="BG1844" s="241">
        <f>IF(N1844="zákl. přenesená",J1844,0)</f>
        <v>0</v>
      </c>
      <c r="BH1844" s="241">
        <f>IF(N1844="sníž. přenesená",J1844,0)</f>
        <v>0</v>
      </c>
      <c r="BI1844" s="241">
        <f>IF(N1844="nulová",J1844,0)</f>
        <v>0</v>
      </c>
      <c r="BJ1844" s="18" t="s">
        <v>84</v>
      </c>
      <c r="BK1844" s="241">
        <f>ROUND(I1844*H1844,2)</f>
        <v>0</v>
      </c>
      <c r="BL1844" s="18" t="s">
        <v>530</v>
      </c>
      <c r="BM1844" s="240" t="s">
        <v>3162</v>
      </c>
    </row>
    <row r="1845" s="2" customFormat="1">
      <c r="A1845" s="39"/>
      <c r="B1845" s="40"/>
      <c r="C1845" s="41"/>
      <c r="D1845" s="242" t="s">
        <v>359</v>
      </c>
      <c r="E1845" s="41"/>
      <c r="F1845" s="243" t="s">
        <v>3163</v>
      </c>
      <c r="G1845" s="41"/>
      <c r="H1845" s="41"/>
      <c r="I1845" s="244"/>
      <c r="J1845" s="41"/>
      <c r="K1845" s="41"/>
      <c r="L1845" s="45"/>
      <c r="M1845" s="245"/>
      <c r="N1845" s="246"/>
      <c r="O1845" s="92"/>
      <c r="P1845" s="92"/>
      <c r="Q1845" s="92"/>
      <c r="R1845" s="92"/>
      <c r="S1845" s="92"/>
      <c r="T1845" s="93"/>
      <c r="U1845" s="39"/>
      <c r="V1845" s="39"/>
      <c r="W1845" s="39"/>
      <c r="X1845" s="39"/>
      <c r="Y1845" s="39"/>
      <c r="Z1845" s="39"/>
      <c r="AA1845" s="39"/>
      <c r="AB1845" s="39"/>
      <c r="AC1845" s="39"/>
      <c r="AD1845" s="39"/>
      <c r="AE1845" s="39"/>
      <c r="AT1845" s="18" t="s">
        <v>359</v>
      </c>
      <c r="AU1845" s="18" t="s">
        <v>86</v>
      </c>
    </row>
    <row r="1846" s="13" customFormat="1">
      <c r="A1846" s="13"/>
      <c r="B1846" s="247"/>
      <c r="C1846" s="248"/>
      <c r="D1846" s="242" t="s">
        <v>361</v>
      </c>
      <c r="E1846" s="249" t="s">
        <v>1</v>
      </c>
      <c r="F1846" s="250" t="s">
        <v>2080</v>
      </c>
      <c r="G1846" s="248"/>
      <c r="H1846" s="251">
        <v>34.274000000000001</v>
      </c>
      <c r="I1846" s="252"/>
      <c r="J1846" s="248"/>
      <c r="K1846" s="248"/>
      <c r="L1846" s="253"/>
      <c r="M1846" s="254"/>
      <c r="N1846" s="255"/>
      <c r="O1846" s="255"/>
      <c r="P1846" s="255"/>
      <c r="Q1846" s="255"/>
      <c r="R1846" s="255"/>
      <c r="S1846" s="255"/>
      <c r="T1846" s="256"/>
      <c r="U1846" s="13"/>
      <c r="V1846" s="13"/>
      <c r="W1846" s="13"/>
      <c r="X1846" s="13"/>
      <c r="Y1846" s="13"/>
      <c r="Z1846" s="13"/>
      <c r="AA1846" s="13"/>
      <c r="AB1846" s="13"/>
      <c r="AC1846" s="13"/>
      <c r="AD1846" s="13"/>
      <c r="AE1846" s="13"/>
      <c r="AT1846" s="257" t="s">
        <v>361</v>
      </c>
      <c r="AU1846" s="257" t="s">
        <v>86</v>
      </c>
      <c r="AV1846" s="13" t="s">
        <v>86</v>
      </c>
      <c r="AW1846" s="13" t="s">
        <v>32</v>
      </c>
      <c r="AX1846" s="13" t="s">
        <v>76</v>
      </c>
      <c r="AY1846" s="257" t="s">
        <v>350</v>
      </c>
    </row>
    <row r="1847" s="13" customFormat="1">
      <c r="A1847" s="13"/>
      <c r="B1847" s="247"/>
      <c r="C1847" s="248"/>
      <c r="D1847" s="242" t="s">
        <v>361</v>
      </c>
      <c r="E1847" s="249" t="s">
        <v>1</v>
      </c>
      <c r="F1847" s="250" t="s">
        <v>3164</v>
      </c>
      <c r="G1847" s="248"/>
      <c r="H1847" s="251">
        <v>294.62400000000002</v>
      </c>
      <c r="I1847" s="252"/>
      <c r="J1847" s="248"/>
      <c r="K1847" s="248"/>
      <c r="L1847" s="253"/>
      <c r="M1847" s="254"/>
      <c r="N1847" s="255"/>
      <c r="O1847" s="255"/>
      <c r="P1847" s="255"/>
      <c r="Q1847" s="255"/>
      <c r="R1847" s="255"/>
      <c r="S1847" s="255"/>
      <c r="T1847" s="256"/>
      <c r="U1847" s="13"/>
      <c r="V1847" s="13"/>
      <c r="W1847" s="13"/>
      <c r="X1847" s="13"/>
      <c r="Y1847" s="13"/>
      <c r="Z1847" s="13"/>
      <c r="AA1847" s="13"/>
      <c r="AB1847" s="13"/>
      <c r="AC1847" s="13"/>
      <c r="AD1847" s="13"/>
      <c r="AE1847" s="13"/>
      <c r="AT1847" s="257" t="s">
        <v>361</v>
      </c>
      <c r="AU1847" s="257" t="s">
        <v>86</v>
      </c>
      <c r="AV1847" s="13" t="s">
        <v>86</v>
      </c>
      <c r="AW1847" s="13" t="s">
        <v>32</v>
      </c>
      <c r="AX1847" s="13" t="s">
        <v>76</v>
      </c>
      <c r="AY1847" s="257" t="s">
        <v>350</v>
      </c>
    </row>
    <row r="1848" s="13" customFormat="1">
      <c r="A1848" s="13"/>
      <c r="B1848" s="247"/>
      <c r="C1848" s="248"/>
      <c r="D1848" s="242" t="s">
        <v>361</v>
      </c>
      <c r="E1848" s="249" t="s">
        <v>1</v>
      </c>
      <c r="F1848" s="250" t="s">
        <v>2083</v>
      </c>
      <c r="G1848" s="248"/>
      <c r="H1848" s="251">
        <v>205.934</v>
      </c>
      <c r="I1848" s="252"/>
      <c r="J1848" s="248"/>
      <c r="K1848" s="248"/>
      <c r="L1848" s="253"/>
      <c r="M1848" s="254"/>
      <c r="N1848" s="255"/>
      <c r="O1848" s="255"/>
      <c r="P1848" s="255"/>
      <c r="Q1848" s="255"/>
      <c r="R1848" s="255"/>
      <c r="S1848" s="255"/>
      <c r="T1848" s="256"/>
      <c r="U1848" s="13"/>
      <c r="V1848" s="13"/>
      <c r="W1848" s="13"/>
      <c r="X1848" s="13"/>
      <c r="Y1848" s="13"/>
      <c r="Z1848" s="13"/>
      <c r="AA1848" s="13"/>
      <c r="AB1848" s="13"/>
      <c r="AC1848" s="13"/>
      <c r="AD1848" s="13"/>
      <c r="AE1848" s="13"/>
      <c r="AT1848" s="257" t="s">
        <v>361</v>
      </c>
      <c r="AU1848" s="257" t="s">
        <v>86</v>
      </c>
      <c r="AV1848" s="13" t="s">
        <v>86</v>
      </c>
      <c r="AW1848" s="13" t="s">
        <v>32</v>
      </c>
      <c r="AX1848" s="13" t="s">
        <v>76</v>
      </c>
      <c r="AY1848" s="257" t="s">
        <v>350</v>
      </c>
    </row>
    <row r="1849" s="13" customFormat="1">
      <c r="A1849" s="13"/>
      <c r="B1849" s="247"/>
      <c r="C1849" s="248"/>
      <c r="D1849" s="242" t="s">
        <v>361</v>
      </c>
      <c r="E1849" s="249" t="s">
        <v>1</v>
      </c>
      <c r="F1849" s="250" t="s">
        <v>2084</v>
      </c>
      <c r="G1849" s="248"/>
      <c r="H1849" s="251">
        <v>613.50699999999995</v>
      </c>
      <c r="I1849" s="252"/>
      <c r="J1849" s="248"/>
      <c r="K1849" s="248"/>
      <c r="L1849" s="253"/>
      <c r="M1849" s="254"/>
      <c r="N1849" s="255"/>
      <c r="O1849" s="255"/>
      <c r="P1849" s="255"/>
      <c r="Q1849" s="255"/>
      <c r="R1849" s="255"/>
      <c r="S1849" s="255"/>
      <c r="T1849" s="256"/>
      <c r="U1849" s="13"/>
      <c r="V1849" s="13"/>
      <c r="W1849" s="13"/>
      <c r="X1849" s="13"/>
      <c r="Y1849" s="13"/>
      <c r="Z1849" s="13"/>
      <c r="AA1849" s="13"/>
      <c r="AB1849" s="13"/>
      <c r="AC1849" s="13"/>
      <c r="AD1849" s="13"/>
      <c r="AE1849" s="13"/>
      <c r="AT1849" s="257" t="s">
        <v>361</v>
      </c>
      <c r="AU1849" s="257" t="s">
        <v>86</v>
      </c>
      <c r="AV1849" s="13" t="s">
        <v>86</v>
      </c>
      <c r="AW1849" s="13" t="s">
        <v>32</v>
      </c>
      <c r="AX1849" s="13" t="s">
        <v>76</v>
      </c>
      <c r="AY1849" s="257" t="s">
        <v>350</v>
      </c>
    </row>
    <row r="1850" s="13" customFormat="1">
      <c r="A1850" s="13"/>
      <c r="B1850" s="247"/>
      <c r="C1850" s="248"/>
      <c r="D1850" s="242" t="s">
        <v>361</v>
      </c>
      <c r="E1850" s="249" t="s">
        <v>1</v>
      </c>
      <c r="F1850" s="250" t="s">
        <v>2547</v>
      </c>
      <c r="G1850" s="248"/>
      <c r="H1850" s="251">
        <v>271.64999999999998</v>
      </c>
      <c r="I1850" s="252"/>
      <c r="J1850" s="248"/>
      <c r="K1850" s="248"/>
      <c r="L1850" s="253"/>
      <c r="M1850" s="254"/>
      <c r="N1850" s="255"/>
      <c r="O1850" s="255"/>
      <c r="P1850" s="255"/>
      <c r="Q1850" s="255"/>
      <c r="R1850" s="255"/>
      <c r="S1850" s="255"/>
      <c r="T1850" s="256"/>
      <c r="U1850" s="13"/>
      <c r="V1850" s="13"/>
      <c r="W1850" s="13"/>
      <c r="X1850" s="13"/>
      <c r="Y1850" s="13"/>
      <c r="Z1850" s="13"/>
      <c r="AA1850" s="13"/>
      <c r="AB1850" s="13"/>
      <c r="AC1850" s="13"/>
      <c r="AD1850" s="13"/>
      <c r="AE1850" s="13"/>
      <c r="AT1850" s="257" t="s">
        <v>361</v>
      </c>
      <c r="AU1850" s="257" t="s">
        <v>86</v>
      </c>
      <c r="AV1850" s="13" t="s">
        <v>86</v>
      </c>
      <c r="AW1850" s="13" t="s">
        <v>32</v>
      </c>
      <c r="AX1850" s="13" t="s">
        <v>76</v>
      </c>
      <c r="AY1850" s="257" t="s">
        <v>350</v>
      </c>
    </row>
    <row r="1851" s="14" customFormat="1">
      <c r="A1851" s="14"/>
      <c r="B1851" s="258"/>
      <c r="C1851" s="259"/>
      <c r="D1851" s="242" t="s">
        <v>361</v>
      </c>
      <c r="E1851" s="260" t="s">
        <v>1</v>
      </c>
      <c r="F1851" s="261" t="s">
        <v>364</v>
      </c>
      <c r="G1851" s="259"/>
      <c r="H1851" s="262">
        <v>1419.989</v>
      </c>
      <c r="I1851" s="263"/>
      <c r="J1851" s="259"/>
      <c r="K1851" s="259"/>
      <c r="L1851" s="264"/>
      <c r="M1851" s="265"/>
      <c r="N1851" s="266"/>
      <c r="O1851" s="266"/>
      <c r="P1851" s="266"/>
      <c r="Q1851" s="266"/>
      <c r="R1851" s="266"/>
      <c r="S1851" s="266"/>
      <c r="T1851" s="267"/>
      <c r="U1851" s="14"/>
      <c r="V1851" s="14"/>
      <c r="W1851" s="14"/>
      <c r="X1851" s="14"/>
      <c r="Y1851" s="14"/>
      <c r="Z1851" s="14"/>
      <c r="AA1851" s="14"/>
      <c r="AB1851" s="14"/>
      <c r="AC1851" s="14"/>
      <c r="AD1851" s="14"/>
      <c r="AE1851" s="14"/>
      <c r="AT1851" s="268" t="s">
        <v>361</v>
      </c>
      <c r="AU1851" s="268" t="s">
        <v>86</v>
      </c>
      <c r="AV1851" s="14" t="s">
        <v>357</v>
      </c>
      <c r="AW1851" s="14" t="s">
        <v>32</v>
      </c>
      <c r="AX1851" s="14" t="s">
        <v>84</v>
      </c>
      <c r="AY1851" s="268" t="s">
        <v>350</v>
      </c>
    </row>
    <row r="1852" s="2" customFormat="1" ht="24.15" customHeight="1">
      <c r="A1852" s="39"/>
      <c r="B1852" s="40"/>
      <c r="C1852" s="295" t="s">
        <v>3165</v>
      </c>
      <c r="D1852" s="295" t="s">
        <v>1347</v>
      </c>
      <c r="E1852" s="296" t="s">
        <v>3045</v>
      </c>
      <c r="F1852" s="297" t="s">
        <v>3046</v>
      </c>
      <c r="G1852" s="298" t="s">
        <v>355</v>
      </c>
      <c r="H1852" s="299">
        <v>1595.358</v>
      </c>
      <c r="I1852" s="300"/>
      <c r="J1852" s="301">
        <f>ROUND(I1852*H1852,2)</f>
        <v>0</v>
      </c>
      <c r="K1852" s="297" t="s">
        <v>356</v>
      </c>
      <c r="L1852" s="302"/>
      <c r="M1852" s="303" t="s">
        <v>1</v>
      </c>
      <c r="N1852" s="304" t="s">
        <v>41</v>
      </c>
      <c r="O1852" s="92"/>
      <c r="P1852" s="238">
        <f>O1852*H1852</f>
        <v>0</v>
      </c>
      <c r="Q1852" s="238">
        <v>0.00011</v>
      </c>
      <c r="R1852" s="238">
        <f>Q1852*H1852</f>
        <v>0.17548938</v>
      </c>
      <c r="S1852" s="238">
        <v>0</v>
      </c>
      <c r="T1852" s="239">
        <f>S1852*H1852</f>
        <v>0</v>
      </c>
      <c r="U1852" s="39"/>
      <c r="V1852" s="39"/>
      <c r="W1852" s="39"/>
      <c r="X1852" s="39"/>
      <c r="Y1852" s="39"/>
      <c r="Z1852" s="39"/>
      <c r="AA1852" s="39"/>
      <c r="AB1852" s="39"/>
      <c r="AC1852" s="39"/>
      <c r="AD1852" s="39"/>
      <c r="AE1852" s="39"/>
      <c r="AR1852" s="240" t="s">
        <v>695</v>
      </c>
      <c r="AT1852" s="240" t="s">
        <v>1347</v>
      </c>
      <c r="AU1852" s="240" t="s">
        <v>86</v>
      </c>
      <c r="AY1852" s="18" t="s">
        <v>350</v>
      </c>
      <c r="BE1852" s="241">
        <f>IF(N1852="základní",J1852,0)</f>
        <v>0</v>
      </c>
      <c r="BF1852" s="241">
        <f>IF(N1852="snížená",J1852,0)</f>
        <v>0</v>
      </c>
      <c r="BG1852" s="241">
        <f>IF(N1852="zákl. přenesená",J1852,0)</f>
        <v>0</v>
      </c>
      <c r="BH1852" s="241">
        <f>IF(N1852="sníž. přenesená",J1852,0)</f>
        <v>0</v>
      </c>
      <c r="BI1852" s="241">
        <f>IF(N1852="nulová",J1852,0)</f>
        <v>0</v>
      </c>
      <c r="BJ1852" s="18" t="s">
        <v>84</v>
      </c>
      <c r="BK1852" s="241">
        <f>ROUND(I1852*H1852,2)</f>
        <v>0</v>
      </c>
      <c r="BL1852" s="18" t="s">
        <v>530</v>
      </c>
      <c r="BM1852" s="240" t="s">
        <v>3166</v>
      </c>
    </row>
    <row r="1853" s="2" customFormat="1">
      <c r="A1853" s="39"/>
      <c r="B1853" s="40"/>
      <c r="C1853" s="41"/>
      <c r="D1853" s="242" t="s">
        <v>359</v>
      </c>
      <c r="E1853" s="41"/>
      <c r="F1853" s="243" t="s">
        <v>3046</v>
      </c>
      <c r="G1853" s="41"/>
      <c r="H1853" s="41"/>
      <c r="I1853" s="244"/>
      <c r="J1853" s="41"/>
      <c r="K1853" s="41"/>
      <c r="L1853" s="45"/>
      <c r="M1853" s="245"/>
      <c r="N1853" s="246"/>
      <c r="O1853" s="92"/>
      <c r="P1853" s="92"/>
      <c r="Q1853" s="92"/>
      <c r="R1853" s="92"/>
      <c r="S1853" s="92"/>
      <c r="T1853" s="93"/>
      <c r="U1853" s="39"/>
      <c r="V1853" s="39"/>
      <c r="W1853" s="39"/>
      <c r="X1853" s="39"/>
      <c r="Y1853" s="39"/>
      <c r="Z1853" s="39"/>
      <c r="AA1853" s="39"/>
      <c r="AB1853" s="39"/>
      <c r="AC1853" s="39"/>
      <c r="AD1853" s="39"/>
      <c r="AE1853" s="39"/>
      <c r="AT1853" s="18" t="s">
        <v>359</v>
      </c>
      <c r="AU1853" s="18" t="s">
        <v>86</v>
      </c>
    </row>
    <row r="1854" s="13" customFormat="1">
      <c r="A1854" s="13"/>
      <c r="B1854" s="247"/>
      <c r="C1854" s="248"/>
      <c r="D1854" s="242" t="s">
        <v>361</v>
      </c>
      <c r="E1854" s="248"/>
      <c r="F1854" s="250" t="s">
        <v>3167</v>
      </c>
      <c r="G1854" s="248"/>
      <c r="H1854" s="251">
        <v>1595.358</v>
      </c>
      <c r="I1854" s="252"/>
      <c r="J1854" s="248"/>
      <c r="K1854" s="248"/>
      <c r="L1854" s="253"/>
      <c r="M1854" s="254"/>
      <c r="N1854" s="255"/>
      <c r="O1854" s="255"/>
      <c r="P1854" s="255"/>
      <c r="Q1854" s="255"/>
      <c r="R1854" s="255"/>
      <c r="S1854" s="255"/>
      <c r="T1854" s="256"/>
      <c r="U1854" s="13"/>
      <c r="V1854" s="13"/>
      <c r="W1854" s="13"/>
      <c r="X1854" s="13"/>
      <c r="Y1854" s="13"/>
      <c r="Z1854" s="13"/>
      <c r="AA1854" s="13"/>
      <c r="AB1854" s="13"/>
      <c r="AC1854" s="13"/>
      <c r="AD1854" s="13"/>
      <c r="AE1854" s="13"/>
      <c r="AT1854" s="257" t="s">
        <v>361</v>
      </c>
      <c r="AU1854" s="257" t="s">
        <v>86</v>
      </c>
      <c r="AV1854" s="13" t="s">
        <v>86</v>
      </c>
      <c r="AW1854" s="13" t="s">
        <v>4</v>
      </c>
      <c r="AX1854" s="13" t="s">
        <v>84</v>
      </c>
      <c r="AY1854" s="257" t="s">
        <v>350</v>
      </c>
    </row>
    <row r="1855" s="2" customFormat="1" ht="21.75" customHeight="1">
      <c r="A1855" s="39"/>
      <c r="B1855" s="40"/>
      <c r="C1855" s="229" t="s">
        <v>3168</v>
      </c>
      <c r="D1855" s="229" t="s">
        <v>352</v>
      </c>
      <c r="E1855" s="230" t="s">
        <v>3169</v>
      </c>
      <c r="F1855" s="231" t="s">
        <v>3170</v>
      </c>
      <c r="G1855" s="232" t="s">
        <v>355</v>
      </c>
      <c r="H1855" s="233">
        <v>1490.1210000000001</v>
      </c>
      <c r="I1855" s="234"/>
      <c r="J1855" s="235">
        <f>ROUND(I1855*H1855,2)</f>
        <v>0</v>
      </c>
      <c r="K1855" s="231" t="s">
        <v>356</v>
      </c>
      <c r="L1855" s="45"/>
      <c r="M1855" s="236" t="s">
        <v>1</v>
      </c>
      <c r="N1855" s="237" t="s">
        <v>41</v>
      </c>
      <c r="O1855" s="92"/>
      <c r="P1855" s="238">
        <f>O1855*H1855</f>
        <v>0</v>
      </c>
      <c r="Q1855" s="238">
        <v>0.0016000000000000001</v>
      </c>
      <c r="R1855" s="238">
        <f>Q1855*H1855</f>
        <v>2.3841936000000001</v>
      </c>
      <c r="S1855" s="238">
        <v>0</v>
      </c>
      <c r="T1855" s="239">
        <f>S1855*H1855</f>
        <v>0</v>
      </c>
      <c r="U1855" s="39"/>
      <c r="V1855" s="39"/>
      <c r="W1855" s="39"/>
      <c r="X1855" s="39"/>
      <c r="Y1855" s="39"/>
      <c r="Z1855" s="39"/>
      <c r="AA1855" s="39"/>
      <c r="AB1855" s="39"/>
      <c r="AC1855" s="39"/>
      <c r="AD1855" s="39"/>
      <c r="AE1855" s="39"/>
      <c r="AR1855" s="240" t="s">
        <v>530</v>
      </c>
      <c r="AT1855" s="240" t="s">
        <v>352</v>
      </c>
      <c r="AU1855" s="240" t="s">
        <v>86</v>
      </c>
      <c r="AY1855" s="18" t="s">
        <v>350</v>
      </c>
      <c r="BE1855" s="241">
        <f>IF(N1855="základní",J1855,0)</f>
        <v>0</v>
      </c>
      <c r="BF1855" s="241">
        <f>IF(N1855="snížená",J1855,0)</f>
        <v>0</v>
      </c>
      <c r="BG1855" s="241">
        <f>IF(N1855="zákl. přenesená",J1855,0)</f>
        <v>0</v>
      </c>
      <c r="BH1855" s="241">
        <f>IF(N1855="sníž. přenesená",J1855,0)</f>
        <v>0</v>
      </c>
      <c r="BI1855" s="241">
        <f>IF(N1855="nulová",J1855,0)</f>
        <v>0</v>
      </c>
      <c r="BJ1855" s="18" t="s">
        <v>84</v>
      </c>
      <c r="BK1855" s="241">
        <f>ROUND(I1855*H1855,2)</f>
        <v>0</v>
      </c>
      <c r="BL1855" s="18" t="s">
        <v>530</v>
      </c>
      <c r="BM1855" s="240" t="s">
        <v>3171</v>
      </c>
    </row>
    <row r="1856" s="2" customFormat="1">
      <c r="A1856" s="39"/>
      <c r="B1856" s="40"/>
      <c r="C1856" s="41"/>
      <c r="D1856" s="242" t="s">
        <v>359</v>
      </c>
      <c r="E1856" s="41"/>
      <c r="F1856" s="243" t="s">
        <v>3172</v>
      </c>
      <c r="G1856" s="41"/>
      <c r="H1856" s="41"/>
      <c r="I1856" s="244"/>
      <c r="J1856" s="41"/>
      <c r="K1856" s="41"/>
      <c r="L1856" s="45"/>
      <c r="M1856" s="245"/>
      <c r="N1856" s="246"/>
      <c r="O1856" s="92"/>
      <c r="P1856" s="92"/>
      <c r="Q1856" s="92"/>
      <c r="R1856" s="92"/>
      <c r="S1856" s="92"/>
      <c r="T1856" s="93"/>
      <c r="U1856" s="39"/>
      <c r="V1856" s="39"/>
      <c r="W1856" s="39"/>
      <c r="X1856" s="39"/>
      <c r="Y1856" s="39"/>
      <c r="Z1856" s="39"/>
      <c r="AA1856" s="39"/>
      <c r="AB1856" s="39"/>
      <c r="AC1856" s="39"/>
      <c r="AD1856" s="39"/>
      <c r="AE1856" s="39"/>
      <c r="AT1856" s="18" t="s">
        <v>359</v>
      </c>
      <c r="AU1856" s="18" t="s">
        <v>86</v>
      </c>
    </row>
    <row r="1857" s="13" customFormat="1">
      <c r="A1857" s="13"/>
      <c r="B1857" s="247"/>
      <c r="C1857" s="248"/>
      <c r="D1857" s="242" t="s">
        <v>361</v>
      </c>
      <c r="E1857" s="249" t="s">
        <v>1</v>
      </c>
      <c r="F1857" s="250" t="s">
        <v>2079</v>
      </c>
      <c r="G1857" s="248"/>
      <c r="H1857" s="251">
        <v>88.902000000000001</v>
      </c>
      <c r="I1857" s="252"/>
      <c r="J1857" s="248"/>
      <c r="K1857" s="248"/>
      <c r="L1857" s="253"/>
      <c r="M1857" s="254"/>
      <c r="N1857" s="255"/>
      <c r="O1857" s="255"/>
      <c r="P1857" s="255"/>
      <c r="Q1857" s="255"/>
      <c r="R1857" s="255"/>
      <c r="S1857" s="255"/>
      <c r="T1857" s="256"/>
      <c r="U1857" s="13"/>
      <c r="V1857" s="13"/>
      <c r="W1857" s="13"/>
      <c r="X1857" s="13"/>
      <c r="Y1857" s="13"/>
      <c r="Z1857" s="13"/>
      <c r="AA1857" s="13"/>
      <c r="AB1857" s="13"/>
      <c r="AC1857" s="13"/>
      <c r="AD1857" s="13"/>
      <c r="AE1857" s="13"/>
      <c r="AT1857" s="257" t="s">
        <v>361</v>
      </c>
      <c r="AU1857" s="257" t="s">
        <v>86</v>
      </c>
      <c r="AV1857" s="13" t="s">
        <v>86</v>
      </c>
      <c r="AW1857" s="13" t="s">
        <v>32</v>
      </c>
      <c r="AX1857" s="13" t="s">
        <v>76</v>
      </c>
      <c r="AY1857" s="257" t="s">
        <v>350</v>
      </c>
    </row>
    <row r="1858" s="13" customFormat="1">
      <c r="A1858" s="13"/>
      <c r="B1858" s="247"/>
      <c r="C1858" s="248"/>
      <c r="D1858" s="242" t="s">
        <v>361</v>
      </c>
      <c r="E1858" s="249" t="s">
        <v>1</v>
      </c>
      <c r="F1858" s="250" t="s">
        <v>2080</v>
      </c>
      <c r="G1858" s="248"/>
      <c r="H1858" s="251">
        <v>34.274000000000001</v>
      </c>
      <c r="I1858" s="252"/>
      <c r="J1858" s="248"/>
      <c r="K1858" s="248"/>
      <c r="L1858" s="253"/>
      <c r="M1858" s="254"/>
      <c r="N1858" s="255"/>
      <c r="O1858" s="255"/>
      <c r="P1858" s="255"/>
      <c r="Q1858" s="255"/>
      <c r="R1858" s="255"/>
      <c r="S1858" s="255"/>
      <c r="T1858" s="256"/>
      <c r="U1858" s="13"/>
      <c r="V1858" s="13"/>
      <c r="W1858" s="13"/>
      <c r="X1858" s="13"/>
      <c r="Y1858" s="13"/>
      <c r="Z1858" s="13"/>
      <c r="AA1858" s="13"/>
      <c r="AB1858" s="13"/>
      <c r="AC1858" s="13"/>
      <c r="AD1858" s="13"/>
      <c r="AE1858" s="13"/>
      <c r="AT1858" s="257" t="s">
        <v>361</v>
      </c>
      <c r="AU1858" s="257" t="s">
        <v>86</v>
      </c>
      <c r="AV1858" s="13" t="s">
        <v>86</v>
      </c>
      <c r="AW1858" s="13" t="s">
        <v>32</v>
      </c>
      <c r="AX1858" s="13" t="s">
        <v>76</v>
      </c>
      <c r="AY1858" s="257" t="s">
        <v>350</v>
      </c>
    </row>
    <row r="1859" s="13" customFormat="1">
      <c r="A1859" s="13"/>
      <c r="B1859" s="247"/>
      <c r="C1859" s="248"/>
      <c r="D1859" s="242" t="s">
        <v>361</v>
      </c>
      <c r="E1859" s="249" t="s">
        <v>1</v>
      </c>
      <c r="F1859" s="250" t="s">
        <v>3164</v>
      </c>
      <c r="G1859" s="248"/>
      <c r="H1859" s="251">
        <v>294.62400000000002</v>
      </c>
      <c r="I1859" s="252"/>
      <c r="J1859" s="248"/>
      <c r="K1859" s="248"/>
      <c r="L1859" s="253"/>
      <c r="M1859" s="254"/>
      <c r="N1859" s="255"/>
      <c r="O1859" s="255"/>
      <c r="P1859" s="255"/>
      <c r="Q1859" s="255"/>
      <c r="R1859" s="255"/>
      <c r="S1859" s="255"/>
      <c r="T1859" s="256"/>
      <c r="U1859" s="13"/>
      <c r="V1859" s="13"/>
      <c r="W1859" s="13"/>
      <c r="X1859" s="13"/>
      <c r="Y1859" s="13"/>
      <c r="Z1859" s="13"/>
      <c r="AA1859" s="13"/>
      <c r="AB1859" s="13"/>
      <c r="AC1859" s="13"/>
      <c r="AD1859" s="13"/>
      <c r="AE1859" s="13"/>
      <c r="AT1859" s="257" t="s">
        <v>361</v>
      </c>
      <c r="AU1859" s="257" t="s">
        <v>86</v>
      </c>
      <c r="AV1859" s="13" t="s">
        <v>86</v>
      </c>
      <c r="AW1859" s="13" t="s">
        <v>32</v>
      </c>
      <c r="AX1859" s="13" t="s">
        <v>76</v>
      </c>
      <c r="AY1859" s="257" t="s">
        <v>350</v>
      </c>
    </row>
    <row r="1860" s="13" customFormat="1">
      <c r="A1860" s="13"/>
      <c r="B1860" s="247"/>
      <c r="C1860" s="248"/>
      <c r="D1860" s="242" t="s">
        <v>361</v>
      </c>
      <c r="E1860" s="249" t="s">
        <v>1</v>
      </c>
      <c r="F1860" s="250" t="s">
        <v>2081</v>
      </c>
      <c r="G1860" s="248"/>
      <c r="H1860" s="251">
        <v>174.58000000000001</v>
      </c>
      <c r="I1860" s="252"/>
      <c r="J1860" s="248"/>
      <c r="K1860" s="248"/>
      <c r="L1860" s="253"/>
      <c r="M1860" s="254"/>
      <c r="N1860" s="255"/>
      <c r="O1860" s="255"/>
      <c r="P1860" s="255"/>
      <c r="Q1860" s="255"/>
      <c r="R1860" s="255"/>
      <c r="S1860" s="255"/>
      <c r="T1860" s="256"/>
      <c r="U1860" s="13"/>
      <c r="V1860" s="13"/>
      <c r="W1860" s="13"/>
      <c r="X1860" s="13"/>
      <c r="Y1860" s="13"/>
      <c r="Z1860" s="13"/>
      <c r="AA1860" s="13"/>
      <c r="AB1860" s="13"/>
      <c r="AC1860" s="13"/>
      <c r="AD1860" s="13"/>
      <c r="AE1860" s="13"/>
      <c r="AT1860" s="257" t="s">
        <v>361</v>
      </c>
      <c r="AU1860" s="257" t="s">
        <v>86</v>
      </c>
      <c r="AV1860" s="13" t="s">
        <v>86</v>
      </c>
      <c r="AW1860" s="13" t="s">
        <v>32</v>
      </c>
      <c r="AX1860" s="13" t="s">
        <v>76</v>
      </c>
      <c r="AY1860" s="257" t="s">
        <v>350</v>
      </c>
    </row>
    <row r="1861" s="13" customFormat="1">
      <c r="A1861" s="13"/>
      <c r="B1861" s="247"/>
      <c r="C1861" s="248"/>
      <c r="D1861" s="242" t="s">
        <v>361</v>
      </c>
      <c r="E1861" s="249" t="s">
        <v>1</v>
      </c>
      <c r="F1861" s="250" t="s">
        <v>2082</v>
      </c>
      <c r="G1861" s="248"/>
      <c r="H1861" s="251">
        <v>78.299999999999997</v>
      </c>
      <c r="I1861" s="252"/>
      <c r="J1861" s="248"/>
      <c r="K1861" s="248"/>
      <c r="L1861" s="253"/>
      <c r="M1861" s="254"/>
      <c r="N1861" s="255"/>
      <c r="O1861" s="255"/>
      <c r="P1861" s="255"/>
      <c r="Q1861" s="255"/>
      <c r="R1861" s="255"/>
      <c r="S1861" s="255"/>
      <c r="T1861" s="256"/>
      <c r="U1861" s="13"/>
      <c r="V1861" s="13"/>
      <c r="W1861" s="13"/>
      <c r="X1861" s="13"/>
      <c r="Y1861" s="13"/>
      <c r="Z1861" s="13"/>
      <c r="AA1861" s="13"/>
      <c r="AB1861" s="13"/>
      <c r="AC1861" s="13"/>
      <c r="AD1861" s="13"/>
      <c r="AE1861" s="13"/>
      <c r="AT1861" s="257" t="s">
        <v>361</v>
      </c>
      <c r="AU1861" s="257" t="s">
        <v>86</v>
      </c>
      <c r="AV1861" s="13" t="s">
        <v>86</v>
      </c>
      <c r="AW1861" s="13" t="s">
        <v>32</v>
      </c>
      <c r="AX1861" s="13" t="s">
        <v>76</v>
      </c>
      <c r="AY1861" s="257" t="s">
        <v>350</v>
      </c>
    </row>
    <row r="1862" s="13" customFormat="1">
      <c r="A1862" s="13"/>
      <c r="B1862" s="247"/>
      <c r="C1862" s="248"/>
      <c r="D1862" s="242" t="s">
        <v>361</v>
      </c>
      <c r="E1862" s="249" t="s">
        <v>1</v>
      </c>
      <c r="F1862" s="250" t="s">
        <v>2083</v>
      </c>
      <c r="G1862" s="248"/>
      <c r="H1862" s="251">
        <v>205.934</v>
      </c>
      <c r="I1862" s="252"/>
      <c r="J1862" s="248"/>
      <c r="K1862" s="248"/>
      <c r="L1862" s="253"/>
      <c r="M1862" s="254"/>
      <c r="N1862" s="255"/>
      <c r="O1862" s="255"/>
      <c r="P1862" s="255"/>
      <c r="Q1862" s="255"/>
      <c r="R1862" s="255"/>
      <c r="S1862" s="255"/>
      <c r="T1862" s="256"/>
      <c r="U1862" s="13"/>
      <c r="V1862" s="13"/>
      <c r="W1862" s="13"/>
      <c r="X1862" s="13"/>
      <c r="Y1862" s="13"/>
      <c r="Z1862" s="13"/>
      <c r="AA1862" s="13"/>
      <c r="AB1862" s="13"/>
      <c r="AC1862" s="13"/>
      <c r="AD1862" s="13"/>
      <c r="AE1862" s="13"/>
      <c r="AT1862" s="257" t="s">
        <v>361</v>
      </c>
      <c r="AU1862" s="257" t="s">
        <v>86</v>
      </c>
      <c r="AV1862" s="13" t="s">
        <v>86</v>
      </c>
      <c r="AW1862" s="13" t="s">
        <v>32</v>
      </c>
      <c r="AX1862" s="13" t="s">
        <v>76</v>
      </c>
      <c r="AY1862" s="257" t="s">
        <v>350</v>
      </c>
    </row>
    <row r="1863" s="13" customFormat="1">
      <c r="A1863" s="13"/>
      <c r="B1863" s="247"/>
      <c r="C1863" s="248"/>
      <c r="D1863" s="242" t="s">
        <v>361</v>
      </c>
      <c r="E1863" s="249" t="s">
        <v>1</v>
      </c>
      <c r="F1863" s="250" t="s">
        <v>2084</v>
      </c>
      <c r="G1863" s="248"/>
      <c r="H1863" s="251">
        <v>613.50699999999995</v>
      </c>
      <c r="I1863" s="252"/>
      <c r="J1863" s="248"/>
      <c r="K1863" s="248"/>
      <c r="L1863" s="253"/>
      <c r="M1863" s="254"/>
      <c r="N1863" s="255"/>
      <c r="O1863" s="255"/>
      <c r="P1863" s="255"/>
      <c r="Q1863" s="255"/>
      <c r="R1863" s="255"/>
      <c r="S1863" s="255"/>
      <c r="T1863" s="256"/>
      <c r="U1863" s="13"/>
      <c r="V1863" s="13"/>
      <c r="W1863" s="13"/>
      <c r="X1863" s="13"/>
      <c r="Y1863" s="13"/>
      <c r="Z1863" s="13"/>
      <c r="AA1863" s="13"/>
      <c r="AB1863" s="13"/>
      <c r="AC1863" s="13"/>
      <c r="AD1863" s="13"/>
      <c r="AE1863" s="13"/>
      <c r="AT1863" s="257" t="s">
        <v>361</v>
      </c>
      <c r="AU1863" s="257" t="s">
        <v>86</v>
      </c>
      <c r="AV1863" s="13" t="s">
        <v>86</v>
      </c>
      <c r="AW1863" s="13" t="s">
        <v>32</v>
      </c>
      <c r="AX1863" s="13" t="s">
        <v>76</v>
      </c>
      <c r="AY1863" s="257" t="s">
        <v>350</v>
      </c>
    </row>
    <row r="1864" s="14" customFormat="1">
      <c r="A1864" s="14"/>
      <c r="B1864" s="258"/>
      <c r="C1864" s="259"/>
      <c r="D1864" s="242" t="s">
        <v>361</v>
      </c>
      <c r="E1864" s="260" t="s">
        <v>1</v>
      </c>
      <c r="F1864" s="261" t="s">
        <v>364</v>
      </c>
      <c r="G1864" s="259"/>
      <c r="H1864" s="262">
        <v>1490.1210000000001</v>
      </c>
      <c r="I1864" s="263"/>
      <c r="J1864" s="259"/>
      <c r="K1864" s="259"/>
      <c r="L1864" s="264"/>
      <c r="M1864" s="265"/>
      <c r="N1864" s="266"/>
      <c r="O1864" s="266"/>
      <c r="P1864" s="266"/>
      <c r="Q1864" s="266"/>
      <c r="R1864" s="266"/>
      <c r="S1864" s="266"/>
      <c r="T1864" s="267"/>
      <c r="U1864" s="14"/>
      <c r="V1864" s="14"/>
      <c r="W1864" s="14"/>
      <c r="X1864" s="14"/>
      <c r="Y1864" s="14"/>
      <c r="Z1864" s="14"/>
      <c r="AA1864" s="14"/>
      <c r="AB1864" s="14"/>
      <c r="AC1864" s="14"/>
      <c r="AD1864" s="14"/>
      <c r="AE1864" s="14"/>
      <c r="AT1864" s="268" t="s">
        <v>361</v>
      </c>
      <c r="AU1864" s="268" t="s">
        <v>86</v>
      </c>
      <c r="AV1864" s="14" t="s">
        <v>357</v>
      </c>
      <c r="AW1864" s="14" t="s">
        <v>32</v>
      </c>
      <c r="AX1864" s="14" t="s">
        <v>84</v>
      </c>
      <c r="AY1864" s="268" t="s">
        <v>350</v>
      </c>
    </row>
    <row r="1865" s="2" customFormat="1" ht="37.8" customHeight="1">
      <c r="A1865" s="39"/>
      <c r="B1865" s="40"/>
      <c r="C1865" s="229" t="s">
        <v>3173</v>
      </c>
      <c r="D1865" s="229" t="s">
        <v>352</v>
      </c>
      <c r="E1865" s="230" t="s">
        <v>3174</v>
      </c>
      <c r="F1865" s="231" t="s">
        <v>3175</v>
      </c>
      <c r="G1865" s="232" t="s">
        <v>355</v>
      </c>
      <c r="H1865" s="233">
        <v>1148.3389999999999</v>
      </c>
      <c r="I1865" s="234"/>
      <c r="J1865" s="235">
        <f>ROUND(I1865*H1865,2)</f>
        <v>0</v>
      </c>
      <c r="K1865" s="231" t="s">
        <v>356</v>
      </c>
      <c r="L1865" s="45"/>
      <c r="M1865" s="236" t="s">
        <v>1</v>
      </c>
      <c r="N1865" s="237" t="s">
        <v>41</v>
      </c>
      <c r="O1865" s="92"/>
      <c r="P1865" s="238">
        <f>O1865*H1865</f>
        <v>0</v>
      </c>
      <c r="Q1865" s="238">
        <v>0.021319999999999999</v>
      </c>
      <c r="R1865" s="238">
        <f>Q1865*H1865</f>
        <v>24.482587479999996</v>
      </c>
      <c r="S1865" s="238">
        <v>0</v>
      </c>
      <c r="T1865" s="239">
        <f>S1865*H1865</f>
        <v>0</v>
      </c>
      <c r="U1865" s="39"/>
      <c r="V1865" s="39"/>
      <c r="W1865" s="39"/>
      <c r="X1865" s="39"/>
      <c r="Y1865" s="39"/>
      <c r="Z1865" s="39"/>
      <c r="AA1865" s="39"/>
      <c r="AB1865" s="39"/>
      <c r="AC1865" s="39"/>
      <c r="AD1865" s="39"/>
      <c r="AE1865" s="39"/>
      <c r="AR1865" s="240" t="s">
        <v>530</v>
      </c>
      <c r="AT1865" s="240" t="s">
        <v>352</v>
      </c>
      <c r="AU1865" s="240" t="s">
        <v>86</v>
      </c>
      <c r="AY1865" s="18" t="s">
        <v>350</v>
      </c>
      <c r="BE1865" s="241">
        <f>IF(N1865="základní",J1865,0)</f>
        <v>0</v>
      </c>
      <c r="BF1865" s="241">
        <f>IF(N1865="snížená",J1865,0)</f>
        <v>0</v>
      </c>
      <c r="BG1865" s="241">
        <f>IF(N1865="zákl. přenesená",J1865,0)</f>
        <v>0</v>
      </c>
      <c r="BH1865" s="241">
        <f>IF(N1865="sníž. přenesená",J1865,0)</f>
        <v>0</v>
      </c>
      <c r="BI1865" s="241">
        <f>IF(N1865="nulová",J1865,0)</f>
        <v>0</v>
      </c>
      <c r="BJ1865" s="18" t="s">
        <v>84</v>
      </c>
      <c r="BK1865" s="241">
        <f>ROUND(I1865*H1865,2)</f>
        <v>0</v>
      </c>
      <c r="BL1865" s="18" t="s">
        <v>530</v>
      </c>
      <c r="BM1865" s="240" t="s">
        <v>3176</v>
      </c>
    </row>
    <row r="1866" s="2" customFormat="1">
      <c r="A1866" s="39"/>
      <c r="B1866" s="40"/>
      <c r="C1866" s="41"/>
      <c r="D1866" s="242" t="s">
        <v>359</v>
      </c>
      <c r="E1866" s="41"/>
      <c r="F1866" s="243" t="s">
        <v>3177</v>
      </c>
      <c r="G1866" s="41"/>
      <c r="H1866" s="41"/>
      <c r="I1866" s="244"/>
      <c r="J1866" s="41"/>
      <c r="K1866" s="41"/>
      <c r="L1866" s="45"/>
      <c r="M1866" s="245"/>
      <c r="N1866" s="246"/>
      <c r="O1866" s="92"/>
      <c r="P1866" s="92"/>
      <c r="Q1866" s="92"/>
      <c r="R1866" s="92"/>
      <c r="S1866" s="92"/>
      <c r="T1866" s="93"/>
      <c r="U1866" s="39"/>
      <c r="V1866" s="39"/>
      <c r="W1866" s="39"/>
      <c r="X1866" s="39"/>
      <c r="Y1866" s="39"/>
      <c r="Z1866" s="39"/>
      <c r="AA1866" s="39"/>
      <c r="AB1866" s="39"/>
      <c r="AC1866" s="39"/>
      <c r="AD1866" s="39"/>
      <c r="AE1866" s="39"/>
      <c r="AT1866" s="18" t="s">
        <v>359</v>
      </c>
      <c r="AU1866" s="18" t="s">
        <v>86</v>
      </c>
    </row>
    <row r="1867" s="13" customFormat="1">
      <c r="A1867" s="13"/>
      <c r="B1867" s="247"/>
      <c r="C1867" s="248"/>
      <c r="D1867" s="242" t="s">
        <v>361</v>
      </c>
      <c r="E1867" s="249" t="s">
        <v>1179</v>
      </c>
      <c r="F1867" s="250" t="s">
        <v>3178</v>
      </c>
      <c r="G1867" s="248"/>
      <c r="H1867" s="251">
        <v>34.274000000000001</v>
      </c>
      <c r="I1867" s="252"/>
      <c r="J1867" s="248"/>
      <c r="K1867" s="248"/>
      <c r="L1867" s="253"/>
      <c r="M1867" s="254"/>
      <c r="N1867" s="255"/>
      <c r="O1867" s="255"/>
      <c r="P1867" s="255"/>
      <c r="Q1867" s="255"/>
      <c r="R1867" s="255"/>
      <c r="S1867" s="255"/>
      <c r="T1867" s="256"/>
      <c r="U1867" s="13"/>
      <c r="V1867" s="13"/>
      <c r="W1867" s="13"/>
      <c r="X1867" s="13"/>
      <c r="Y1867" s="13"/>
      <c r="Z1867" s="13"/>
      <c r="AA1867" s="13"/>
      <c r="AB1867" s="13"/>
      <c r="AC1867" s="13"/>
      <c r="AD1867" s="13"/>
      <c r="AE1867" s="13"/>
      <c r="AT1867" s="257" t="s">
        <v>361</v>
      </c>
      <c r="AU1867" s="257" t="s">
        <v>86</v>
      </c>
      <c r="AV1867" s="13" t="s">
        <v>86</v>
      </c>
      <c r="AW1867" s="13" t="s">
        <v>32</v>
      </c>
      <c r="AX1867" s="13" t="s">
        <v>76</v>
      </c>
      <c r="AY1867" s="257" t="s">
        <v>350</v>
      </c>
    </row>
    <row r="1868" s="13" customFormat="1">
      <c r="A1868" s="13"/>
      <c r="B1868" s="247"/>
      <c r="C1868" s="248"/>
      <c r="D1868" s="242" t="s">
        <v>361</v>
      </c>
      <c r="E1868" s="249" t="s">
        <v>1183</v>
      </c>
      <c r="F1868" s="250" t="s">
        <v>3179</v>
      </c>
      <c r="G1868" s="248"/>
      <c r="H1868" s="251">
        <v>294.62400000000002</v>
      </c>
      <c r="I1868" s="252"/>
      <c r="J1868" s="248"/>
      <c r="K1868" s="248"/>
      <c r="L1868" s="253"/>
      <c r="M1868" s="254"/>
      <c r="N1868" s="255"/>
      <c r="O1868" s="255"/>
      <c r="P1868" s="255"/>
      <c r="Q1868" s="255"/>
      <c r="R1868" s="255"/>
      <c r="S1868" s="255"/>
      <c r="T1868" s="256"/>
      <c r="U1868" s="13"/>
      <c r="V1868" s="13"/>
      <c r="W1868" s="13"/>
      <c r="X1868" s="13"/>
      <c r="Y1868" s="13"/>
      <c r="Z1868" s="13"/>
      <c r="AA1868" s="13"/>
      <c r="AB1868" s="13"/>
      <c r="AC1868" s="13"/>
      <c r="AD1868" s="13"/>
      <c r="AE1868" s="13"/>
      <c r="AT1868" s="257" t="s">
        <v>361</v>
      </c>
      <c r="AU1868" s="257" t="s">
        <v>86</v>
      </c>
      <c r="AV1868" s="13" t="s">
        <v>86</v>
      </c>
      <c r="AW1868" s="13" t="s">
        <v>32</v>
      </c>
      <c r="AX1868" s="13" t="s">
        <v>76</v>
      </c>
      <c r="AY1868" s="257" t="s">
        <v>350</v>
      </c>
    </row>
    <row r="1869" s="13" customFormat="1">
      <c r="A1869" s="13"/>
      <c r="B1869" s="247"/>
      <c r="C1869" s="248"/>
      <c r="D1869" s="242" t="s">
        <v>361</v>
      </c>
      <c r="E1869" s="249" t="s">
        <v>1187</v>
      </c>
      <c r="F1869" s="250" t="s">
        <v>3180</v>
      </c>
      <c r="G1869" s="248"/>
      <c r="H1869" s="251">
        <v>205.934</v>
      </c>
      <c r="I1869" s="252"/>
      <c r="J1869" s="248"/>
      <c r="K1869" s="248"/>
      <c r="L1869" s="253"/>
      <c r="M1869" s="254"/>
      <c r="N1869" s="255"/>
      <c r="O1869" s="255"/>
      <c r="P1869" s="255"/>
      <c r="Q1869" s="255"/>
      <c r="R1869" s="255"/>
      <c r="S1869" s="255"/>
      <c r="T1869" s="256"/>
      <c r="U1869" s="13"/>
      <c r="V1869" s="13"/>
      <c r="W1869" s="13"/>
      <c r="X1869" s="13"/>
      <c r="Y1869" s="13"/>
      <c r="Z1869" s="13"/>
      <c r="AA1869" s="13"/>
      <c r="AB1869" s="13"/>
      <c r="AC1869" s="13"/>
      <c r="AD1869" s="13"/>
      <c r="AE1869" s="13"/>
      <c r="AT1869" s="257" t="s">
        <v>361</v>
      </c>
      <c r="AU1869" s="257" t="s">
        <v>86</v>
      </c>
      <c r="AV1869" s="13" t="s">
        <v>86</v>
      </c>
      <c r="AW1869" s="13" t="s">
        <v>32</v>
      </c>
      <c r="AX1869" s="13" t="s">
        <v>76</v>
      </c>
      <c r="AY1869" s="257" t="s">
        <v>350</v>
      </c>
    </row>
    <row r="1870" s="13" customFormat="1">
      <c r="A1870" s="13"/>
      <c r="B1870" s="247"/>
      <c r="C1870" s="248"/>
      <c r="D1870" s="242" t="s">
        <v>361</v>
      </c>
      <c r="E1870" s="249" t="s">
        <v>1189</v>
      </c>
      <c r="F1870" s="250" t="s">
        <v>3181</v>
      </c>
      <c r="G1870" s="248"/>
      <c r="H1870" s="251">
        <v>613.50699999999995</v>
      </c>
      <c r="I1870" s="252"/>
      <c r="J1870" s="248"/>
      <c r="K1870" s="248"/>
      <c r="L1870" s="253"/>
      <c r="M1870" s="254"/>
      <c r="N1870" s="255"/>
      <c r="O1870" s="255"/>
      <c r="P1870" s="255"/>
      <c r="Q1870" s="255"/>
      <c r="R1870" s="255"/>
      <c r="S1870" s="255"/>
      <c r="T1870" s="256"/>
      <c r="U1870" s="13"/>
      <c r="V1870" s="13"/>
      <c r="W1870" s="13"/>
      <c r="X1870" s="13"/>
      <c r="Y1870" s="13"/>
      <c r="Z1870" s="13"/>
      <c r="AA1870" s="13"/>
      <c r="AB1870" s="13"/>
      <c r="AC1870" s="13"/>
      <c r="AD1870" s="13"/>
      <c r="AE1870" s="13"/>
      <c r="AT1870" s="257" t="s">
        <v>361</v>
      </c>
      <c r="AU1870" s="257" t="s">
        <v>86</v>
      </c>
      <c r="AV1870" s="13" t="s">
        <v>86</v>
      </c>
      <c r="AW1870" s="13" t="s">
        <v>32</v>
      </c>
      <c r="AX1870" s="13" t="s">
        <v>76</v>
      </c>
      <c r="AY1870" s="257" t="s">
        <v>350</v>
      </c>
    </row>
    <row r="1871" s="14" customFormat="1">
      <c r="A1871" s="14"/>
      <c r="B1871" s="258"/>
      <c r="C1871" s="259"/>
      <c r="D1871" s="242" t="s">
        <v>361</v>
      </c>
      <c r="E1871" s="260" t="s">
        <v>1</v>
      </c>
      <c r="F1871" s="261" t="s">
        <v>364</v>
      </c>
      <c r="G1871" s="259"/>
      <c r="H1871" s="262">
        <v>1148.3389999999999</v>
      </c>
      <c r="I1871" s="263"/>
      <c r="J1871" s="259"/>
      <c r="K1871" s="259"/>
      <c r="L1871" s="264"/>
      <c r="M1871" s="265"/>
      <c r="N1871" s="266"/>
      <c r="O1871" s="266"/>
      <c r="P1871" s="266"/>
      <c r="Q1871" s="266"/>
      <c r="R1871" s="266"/>
      <c r="S1871" s="266"/>
      <c r="T1871" s="267"/>
      <c r="U1871" s="14"/>
      <c r="V1871" s="14"/>
      <c r="W1871" s="14"/>
      <c r="X1871" s="14"/>
      <c r="Y1871" s="14"/>
      <c r="Z1871" s="14"/>
      <c r="AA1871" s="14"/>
      <c r="AB1871" s="14"/>
      <c r="AC1871" s="14"/>
      <c r="AD1871" s="14"/>
      <c r="AE1871" s="14"/>
      <c r="AT1871" s="268" t="s">
        <v>361</v>
      </c>
      <c r="AU1871" s="268" t="s">
        <v>86</v>
      </c>
      <c r="AV1871" s="14" t="s">
        <v>357</v>
      </c>
      <c r="AW1871" s="14" t="s">
        <v>32</v>
      </c>
      <c r="AX1871" s="14" t="s">
        <v>84</v>
      </c>
      <c r="AY1871" s="268" t="s">
        <v>350</v>
      </c>
    </row>
    <row r="1872" s="2" customFormat="1" ht="33" customHeight="1">
      <c r="A1872" s="39"/>
      <c r="B1872" s="40"/>
      <c r="C1872" s="229" t="s">
        <v>3182</v>
      </c>
      <c r="D1872" s="229" t="s">
        <v>352</v>
      </c>
      <c r="E1872" s="230" t="s">
        <v>3183</v>
      </c>
      <c r="F1872" s="231" t="s">
        <v>3184</v>
      </c>
      <c r="G1872" s="232" t="s">
        <v>497</v>
      </c>
      <c r="H1872" s="233">
        <v>1</v>
      </c>
      <c r="I1872" s="234"/>
      <c r="J1872" s="235">
        <f>ROUND(I1872*H1872,2)</f>
        <v>0</v>
      </c>
      <c r="K1872" s="231" t="s">
        <v>356</v>
      </c>
      <c r="L1872" s="45"/>
      <c r="M1872" s="236" t="s">
        <v>1</v>
      </c>
      <c r="N1872" s="237" t="s">
        <v>41</v>
      </c>
      <c r="O1872" s="92"/>
      <c r="P1872" s="238">
        <f>O1872*H1872</f>
        <v>0</v>
      </c>
      <c r="Q1872" s="238">
        <v>0</v>
      </c>
      <c r="R1872" s="238">
        <f>Q1872*H1872</f>
        <v>0</v>
      </c>
      <c r="S1872" s="238">
        <v>0</v>
      </c>
      <c r="T1872" s="239">
        <f>S1872*H1872</f>
        <v>0</v>
      </c>
      <c r="U1872" s="39"/>
      <c r="V1872" s="39"/>
      <c r="W1872" s="39"/>
      <c r="X1872" s="39"/>
      <c r="Y1872" s="39"/>
      <c r="Z1872" s="39"/>
      <c r="AA1872" s="39"/>
      <c r="AB1872" s="39"/>
      <c r="AC1872" s="39"/>
      <c r="AD1872" s="39"/>
      <c r="AE1872" s="39"/>
      <c r="AR1872" s="240" t="s">
        <v>530</v>
      </c>
      <c r="AT1872" s="240" t="s">
        <v>352</v>
      </c>
      <c r="AU1872" s="240" t="s">
        <v>86</v>
      </c>
      <c r="AY1872" s="18" t="s">
        <v>350</v>
      </c>
      <c r="BE1872" s="241">
        <f>IF(N1872="základní",J1872,0)</f>
        <v>0</v>
      </c>
      <c r="BF1872" s="241">
        <f>IF(N1872="snížená",J1872,0)</f>
        <v>0</v>
      </c>
      <c r="BG1872" s="241">
        <f>IF(N1872="zákl. přenesená",J1872,0)</f>
        <v>0</v>
      </c>
      <c r="BH1872" s="241">
        <f>IF(N1872="sníž. přenesená",J1872,0)</f>
        <v>0</v>
      </c>
      <c r="BI1872" s="241">
        <f>IF(N1872="nulová",J1872,0)</f>
        <v>0</v>
      </c>
      <c r="BJ1872" s="18" t="s">
        <v>84</v>
      </c>
      <c r="BK1872" s="241">
        <f>ROUND(I1872*H1872,2)</f>
        <v>0</v>
      </c>
      <c r="BL1872" s="18" t="s">
        <v>530</v>
      </c>
      <c r="BM1872" s="240" t="s">
        <v>3185</v>
      </c>
    </row>
    <row r="1873" s="2" customFormat="1">
      <c r="A1873" s="39"/>
      <c r="B1873" s="40"/>
      <c r="C1873" s="41"/>
      <c r="D1873" s="242" t="s">
        <v>359</v>
      </c>
      <c r="E1873" s="41"/>
      <c r="F1873" s="243" t="s">
        <v>3186</v>
      </c>
      <c r="G1873" s="41"/>
      <c r="H1873" s="41"/>
      <c r="I1873" s="244"/>
      <c r="J1873" s="41"/>
      <c r="K1873" s="41"/>
      <c r="L1873" s="45"/>
      <c r="M1873" s="245"/>
      <c r="N1873" s="246"/>
      <c r="O1873" s="92"/>
      <c r="P1873" s="92"/>
      <c r="Q1873" s="92"/>
      <c r="R1873" s="92"/>
      <c r="S1873" s="92"/>
      <c r="T1873" s="93"/>
      <c r="U1873" s="39"/>
      <c r="V1873" s="39"/>
      <c r="W1873" s="39"/>
      <c r="X1873" s="39"/>
      <c r="Y1873" s="39"/>
      <c r="Z1873" s="39"/>
      <c r="AA1873" s="39"/>
      <c r="AB1873" s="39"/>
      <c r="AC1873" s="39"/>
      <c r="AD1873" s="39"/>
      <c r="AE1873" s="39"/>
      <c r="AT1873" s="18" t="s">
        <v>359</v>
      </c>
      <c r="AU1873" s="18" t="s">
        <v>86</v>
      </c>
    </row>
    <row r="1874" s="13" customFormat="1">
      <c r="A1874" s="13"/>
      <c r="B1874" s="247"/>
      <c r="C1874" s="248"/>
      <c r="D1874" s="242" t="s">
        <v>361</v>
      </c>
      <c r="E1874" s="249" t="s">
        <v>1</v>
      </c>
      <c r="F1874" s="250" t="s">
        <v>3187</v>
      </c>
      <c r="G1874" s="248"/>
      <c r="H1874" s="251">
        <v>1</v>
      </c>
      <c r="I1874" s="252"/>
      <c r="J1874" s="248"/>
      <c r="K1874" s="248"/>
      <c r="L1874" s="253"/>
      <c r="M1874" s="254"/>
      <c r="N1874" s="255"/>
      <c r="O1874" s="255"/>
      <c r="P1874" s="255"/>
      <c r="Q1874" s="255"/>
      <c r="R1874" s="255"/>
      <c r="S1874" s="255"/>
      <c r="T1874" s="256"/>
      <c r="U1874" s="13"/>
      <c r="V1874" s="13"/>
      <c r="W1874" s="13"/>
      <c r="X1874" s="13"/>
      <c r="Y1874" s="13"/>
      <c r="Z1874" s="13"/>
      <c r="AA1874" s="13"/>
      <c r="AB1874" s="13"/>
      <c r="AC1874" s="13"/>
      <c r="AD1874" s="13"/>
      <c r="AE1874" s="13"/>
      <c r="AT1874" s="257" t="s">
        <v>361</v>
      </c>
      <c r="AU1874" s="257" t="s">
        <v>86</v>
      </c>
      <c r="AV1874" s="13" t="s">
        <v>86</v>
      </c>
      <c r="AW1874" s="13" t="s">
        <v>32</v>
      </c>
      <c r="AX1874" s="13" t="s">
        <v>84</v>
      </c>
      <c r="AY1874" s="257" t="s">
        <v>350</v>
      </c>
    </row>
    <row r="1875" s="2" customFormat="1" ht="24.15" customHeight="1">
      <c r="A1875" s="39"/>
      <c r="B1875" s="40"/>
      <c r="C1875" s="295" t="s">
        <v>3188</v>
      </c>
      <c r="D1875" s="295" t="s">
        <v>1347</v>
      </c>
      <c r="E1875" s="296" t="s">
        <v>3189</v>
      </c>
      <c r="F1875" s="297" t="s">
        <v>3190</v>
      </c>
      <c r="G1875" s="298" t="s">
        <v>497</v>
      </c>
      <c r="H1875" s="299">
        <v>1</v>
      </c>
      <c r="I1875" s="300"/>
      <c r="J1875" s="301">
        <f>ROUND(I1875*H1875,2)</f>
        <v>0</v>
      </c>
      <c r="K1875" s="297" t="s">
        <v>356</v>
      </c>
      <c r="L1875" s="302"/>
      <c r="M1875" s="303" t="s">
        <v>1</v>
      </c>
      <c r="N1875" s="304" t="s">
        <v>41</v>
      </c>
      <c r="O1875" s="92"/>
      <c r="P1875" s="238">
        <f>O1875*H1875</f>
        <v>0</v>
      </c>
      <c r="Q1875" s="238">
        <v>0.042500000000000003</v>
      </c>
      <c r="R1875" s="238">
        <f>Q1875*H1875</f>
        <v>0.042500000000000003</v>
      </c>
      <c r="S1875" s="238">
        <v>0</v>
      </c>
      <c r="T1875" s="239">
        <f>S1875*H1875</f>
        <v>0</v>
      </c>
      <c r="U1875" s="39"/>
      <c r="V1875" s="39"/>
      <c r="W1875" s="39"/>
      <c r="X1875" s="39"/>
      <c r="Y1875" s="39"/>
      <c r="Z1875" s="39"/>
      <c r="AA1875" s="39"/>
      <c r="AB1875" s="39"/>
      <c r="AC1875" s="39"/>
      <c r="AD1875" s="39"/>
      <c r="AE1875" s="39"/>
      <c r="AR1875" s="240" t="s">
        <v>695</v>
      </c>
      <c r="AT1875" s="240" t="s">
        <v>1347</v>
      </c>
      <c r="AU1875" s="240" t="s">
        <v>86</v>
      </c>
      <c r="AY1875" s="18" t="s">
        <v>350</v>
      </c>
      <c r="BE1875" s="241">
        <f>IF(N1875="základní",J1875,0)</f>
        <v>0</v>
      </c>
      <c r="BF1875" s="241">
        <f>IF(N1875="snížená",J1875,0)</f>
        <v>0</v>
      </c>
      <c r="BG1875" s="241">
        <f>IF(N1875="zákl. přenesená",J1875,0)</f>
        <v>0</v>
      </c>
      <c r="BH1875" s="241">
        <f>IF(N1875="sníž. přenesená",J1875,0)</f>
        <v>0</v>
      </c>
      <c r="BI1875" s="241">
        <f>IF(N1875="nulová",J1875,0)</f>
        <v>0</v>
      </c>
      <c r="BJ1875" s="18" t="s">
        <v>84</v>
      </c>
      <c r="BK1875" s="241">
        <f>ROUND(I1875*H1875,2)</f>
        <v>0</v>
      </c>
      <c r="BL1875" s="18" t="s">
        <v>530</v>
      </c>
      <c r="BM1875" s="240" t="s">
        <v>3191</v>
      </c>
    </row>
    <row r="1876" s="2" customFormat="1">
      <c r="A1876" s="39"/>
      <c r="B1876" s="40"/>
      <c r="C1876" s="41"/>
      <c r="D1876" s="242" t="s">
        <v>359</v>
      </c>
      <c r="E1876" s="41"/>
      <c r="F1876" s="243" t="s">
        <v>3190</v>
      </c>
      <c r="G1876" s="41"/>
      <c r="H1876" s="41"/>
      <c r="I1876" s="244"/>
      <c r="J1876" s="41"/>
      <c r="K1876" s="41"/>
      <c r="L1876" s="45"/>
      <c r="M1876" s="245"/>
      <c r="N1876" s="246"/>
      <c r="O1876" s="92"/>
      <c r="P1876" s="92"/>
      <c r="Q1876" s="92"/>
      <c r="R1876" s="92"/>
      <c r="S1876" s="92"/>
      <c r="T1876" s="93"/>
      <c r="U1876" s="39"/>
      <c r="V1876" s="39"/>
      <c r="W1876" s="39"/>
      <c r="X1876" s="39"/>
      <c r="Y1876" s="39"/>
      <c r="Z1876" s="39"/>
      <c r="AA1876" s="39"/>
      <c r="AB1876" s="39"/>
      <c r="AC1876" s="39"/>
      <c r="AD1876" s="39"/>
      <c r="AE1876" s="39"/>
      <c r="AT1876" s="18" t="s">
        <v>359</v>
      </c>
      <c r="AU1876" s="18" t="s">
        <v>86</v>
      </c>
    </row>
    <row r="1877" s="13" customFormat="1">
      <c r="A1877" s="13"/>
      <c r="B1877" s="247"/>
      <c r="C1877" s="248"/>
      <c r="D1877" s="242" t="s">
        <v>361</v>
      </c>
      <c r="E1877" s="249" t="s">
        <v>1</v>
      </c>
      <c r="F1877" s="250" t="s">
        <v>3187</v>
      </c>
      <c r="G1877" s="248"/>
      <c r="H1877" s="251">
        <v>1</v>
      </c>
      <c r="I1877" s="252"/>
      <c r="J1877" s="248"/>
      <c r="K1877" s="248"/>
      <c r="L1877" s="253"/>
      <c r="M1877" s="254"/>
      <c r="N1877" s="255"/>
      <c r="O1877" s="255"/>
      <c r="P1877" s="255"/>
      <c r="Q1877" s="255"/>
      <c r="R1877" s="255"/>
      <c r="S1877" s="255"/>
      <c r="T1877" s="256"/>
      <c r="U1877" s="13"/>
      <c r="V1877" s="13"/>
      <c r="W1877" s="13"/>
      <c r="X1877" s="13"/>
      <c r="Y1877" s="13"/>
      <c r="Z1877" s="13"/>
      <c r="AA1877" s="13"/>
      <c r="AB1877" s="13"/>
      <c r="AC1877" s="13"/>
      <c r="AD1877" s="13"/>
      <c r="AE1877" s="13"/>
      <c r="AT1877" s="257" t="s">
        <v>361</v>
      </c>
      <c r="AU1877" s="257" t="s">
        <v>86</v>
      </c>
      <c r="AV1877" s="13" t="s">
        <v>86</v>
      </c>
      <c r="AW1877" s="13" t="s">
        <v>32</v>
      </c>
      <c r="AX1877" s="13" t="s">
        <v>84</v>
      </c>
      <c r="AY1877" s="257" t="s">
        <v>350</v>
      </c>
    </row>
    <row r="1878" s="2" customFormat="1" ht="33" customHeight="1">
      <c r="A1878" s="39"/>
      <c r="B1878" s="40"/>
      <c r="C1878" s="229" t="s">
        <v>3192</v>
      </c>
      <c r="D1878" s="229" t="s">
        <v>352</v>
      </c>
      <c r="E1878" s="230" t="s">
        <v>3193</v>
      </c>
      <c r="F1878" s="231" t="s">
        <v>3194</v>
      </c>
      <c r="G1878" s="232" t="s">
        <v>497</v>
      </c>
      <c r="H1878" s="233">
        <v>1</v>
      </c>
      <c r="I1878" s="234"/>
      <c r="J1878" s="235">
        <f>ROUND(I1878*H1878,2)</f>
        <v>0</v>
      </c>
      <c r="K1878" s="231" t="s">
        <v>356</v>
      </c>
      <c r="L1878" s="45"/>
      <c r="M1878" s="236" t="s">
        <v>1</v>
      </c>
      <c r="N1878" s="237" t="s">
        <v>41</v>
      </c>
      <c r="O1878" s="92"/>
      <c r="P1878" s="238">
        <f>O1878*H1878</f>
        <v>0</v>
      </c>
      <c r="Q1878" s="238">
        <v>0</v>
      </c>
      <c r="R1878" s="238">
        <f>Q1878*H1878</f>
        <v>0</v>
      </c>
      <c r="S1878" s="238">
        <v>0</v>
      </c>
      <c r="T1878" s="239">
        <f>S1878*H1878</f>
        <v>0</v>
      </c>
      <c r="U1878" s="39"/>
      <c r="V1878" s="39"/>
      <c r="W1878" s="39"/>
      <c r="X1878" s="39"/>
      <c r="Y1878" s="39"/>
      <c r="Z1878" s="39"/>
      <c r="AA1878" s="39"/>
      <c r="AB1878" s="39"/>
      <c r="AC1878" s="39"/>
      <c r="AD1878" s="39"/>
      <c r="AE1878" s="39"/>
      <c r="AR1878" s="240" t="s">
        <v>530</v>
      </c>
      <c r="AT1878" s="240" t="s">
        <v>352</v>
      </c>
      <c r="AU1878" s="240" t="s">
        <v>86</v>
      </c>
      <c r="AY1878" s="18" t="s">
        <v>350</v>
      </c>
      <c r="BE1878" s="241">
        <f>IF(N1878="základní",J1878,0)</f>
        <v>0</v>
      </c>
      <c r="BF1878" s="241">
        <f>IF(N1878="snížená",J1878,0)</f>
        <v>0</v>
      </c>
      <c r="BG1878" s="241">
        <f>IF(N1878="zákl. přenesená",J1878,0)</f>
        <v>0</v>
      </c>
      <c r="BH1878" s="241">
        <f>IF(N1878="sníž. přenesená",J1878,0)</f>
        <v>0</v>
      </c>
      <c r="BI1878" s="241">
        <f>IF(N1878="nulová",J1878,0)</f>
        <v>0</v>
      </c>
      <c r="BJ1878" s="18" t="s">
        <v>84</v>
      </c>
      <c r="BK1878" s="241">
        <f>ROUND(I1878*H1878,2)</f>
        <v>0</v>
      </c>
      <c r="BL1878" s="18" t="s">
        <v>530</v>
      </c>
      <c r="BM1878" s="240" t="s">
        <v>3195</v>
      </c>
    </row>
    <row r="1879" s="2" customFormat="1">
      <c r="A1879" s="39"/>
      <c r="B1879" s="40"/>
      <c r="C1879" s="41"/>
      <c r="D1879" s="242" t="s">
        <v>359</v>
      </c>
      <c r="E1879" s="41"/>
      <c r="F1879" s="243" t="s">
        <v>3196</v>
      </c>
      <c r="G1879" s="41"/>
      <c r="H1879" s="41"/>
      <c r="I1879" s="244"/>
      <c r="J1879" s="41"/>
      <c r="K1879" s="41"/>
      <c r="L1879" s="45"/>
      <c r="M1879" s="245"/>
      <c r="N1879" s="246"/>
      <c r="O1879" s="92"/>
      <c r="P1879" s="92"/>
      <c r="Q1879" s="92"/>
      <c r="R1879" s="92"/>
      <c r="S1879" s="92"/>
      <c r="T1879" s="93"/>
      <c r="U1879" s="39"/>
      <c r="V1879" s="39"/>
      <c r="W1879" s="39"/>
      <c r="X1879" s="39"/>
      <c r="Y1879" s="39"/>
      <c r="Z1879" s="39"/>
      <c r="AA1879" s="39"/>
      <c r="AB1879" s="39"/>
      <c r="AC1879" s="39"/>
      <c r="AD1879" s="39"/>
      <c r="AE1879" s="39"/>
      <c r="AT1879" s="18" t="s">
        <v>359</v>
      </c>
      <c r="AU1879" s="18" t="s">
        <v>86</v>
      </c>
    </row>
    <row r="1880" s="13" customFormat="1">
      <c r="A1880" s="13"/>
      <c r="B1880" s="247"/>
      <c r="C1880" s="248"/>
      <c r="D1880" s="242" t="s">
        <v>361</v>
      </c>
      <c r="E1880" s="249" t="s">
        <v>1</v>
      </c>
      <c r="F1880" s="250" t="s">
        <v>3197</v>
      </c>
      <c r="G1880" s="248"/>
      <c r="H1880" s="251">
        <v>1</v>
      </c>
      <c r="I1880" s="252"/>
      <c r="J1880" s="248"/>
      <c r="K1880" s="248"/>
      <c r="L1880" s="253"/>
      <c r="M1880" s="254"/>
      <c r="N1880" s="255"/>
      <c r="O1880" s="255"/>
      <c r="P1880" s="255"/>
      <c r="Q1880" s="255"/>
      <c r="R1880" s="255"/>
      <c r="S1880" s="255"/>
      <c r="T1880" s="256"/>
      <c r="U1880" s="13"/>
      <c r="V1880" s="13"/>
      <c r="W1880" s="13"/>
      <c r="X1880" s="13"/>
      <c r="Y1880" s="13"/>
      <c r="Z1880" s="13"/>
      <c r="AA1880" s="13"/>
      <c r="AB1880" s="13"/>
      <c r="AC1880" s="13"/>
      <c r="AD1880" s="13"/>
      <c r="AE1880" s="13"/>
      <c r="AT1880" s="257" t="s">
        <v>361</v>
      </c>
      <c r="AU1880" s="257" t="s">
        <v>86</v>
      </c>
      <c r="AV1880" s="13" t="s">
        <v>86</v>
      </c>
      <c r="AW1880" s="13" t="s">
        <v>32</v>
      </c>
      <c r="AX1880" s="13" t="s">
        <v>84</v>
      </c>
      <c r="AY1880" s="257" t="s">
        <v>350</v>
      </c>
    </row>
    <row r="1881" s="2" customFormat="1" ht="24.15" customHeight="1">
      <c r="A1881" s="39"/>
      <c r="B1881" s="40"/>
      <c r="C1881" s="295" t="s">
        <v>3198</v>
      </c>
      <c r="D1881" s="295" t="s">
        <v>1347</v>
      </c>
      <c r="E1881" s="296" t="s">
        <v>3199</v>
      </c>
      <c r="F1881" s="297" t="s">
        <v>3200</v>
      </c>
      <c r="G1881" s="298" t="s">
        <v>497</v>
      </c>
      <c r="H1881" s="299">
        <v>1</v>
      </c>
      <c r="I1881" s="300"/>
      <c r="J1881" s="301">
        <f>ROUND(I1881*H1881,2)</f>
        <v>0</v>
      </c>
      <c r="K1881" s="297" t="s">
        <v>356</v>
      </c>
      <c r="L1881" s="302"/>
      <c r="M1881" s="303" t="s">
        <v>1</v>
      </c>
      <c r="N1881" s="304" t="s">
        <v>41</v>
      </c>
      <c r="O1881" s="92"/>
      <c r="P1881" s="238">
        <f>O1881*H1881</f>
        <v>0</v>
      </c>
      <c r="Q1881" s="238">
        <v>0.081000000000000003</v>
      </c>
      <c r="R1881" s="238">
        <f>Q1881*H1881</f>
        <v>0.081000000000000003</v>
      </c>
      <c r="S1881" s="238">
        <v>0</v>
      </c>
      <c r="T1881" s="239">
        <f>S1881*H1881</f>
        <v>0</v>
      </c>
      <c r="U1881" s="39"/>
      <c r="V1881" s="39"/>
      <c r="W1881" s="39"/>
      <c r="X1881" s="39"/>
      <c r="Y1881" s="39"/>
      <c r="Z1881" s="39"/>
      <c r="AA1881" s="39"/>
      <c r="AB1881" s="39"/>
      <c r="AC1881" s="39"/>
      <c r="AD1881" s="39"/>
      <c r="AE1881" s="39"/>
      <c r="AR1881" s="240" t="s">
        <v>695</v>
      </c>
      <c r="AT1881" s="240" t="s">
        <v>1347</v>
      </c>
      <c r="AU1881" s="240" t="s">
        <v>86</v>
      </c>
      <c r="AY1881" s="18" t="s">
        <v>350</v>
      </c>
      <c r="BE1881" s="241">
        <f>IF(N1881="základní",J1881,0)</f>
        <v>0</v>
      </c>
      <c r="BF1881" s="241">
        <f>IF(N1881="snížená",J1881,0)</f>
        <v>0</v>
      </c>
      <c r="BG1881" s="241">
        <f>IF(N1881="zákl. přenesená",J1881,0)</f>
        <v>0</v>
      </c>
      <c r="BH1881" s="241">
        <f>IF(N1881="sníž. přenesená",J1881,0)</f>
        <v>0</v>
      </c>
      <c r="BI1881" s="241">
        <f>IF(N1881="nulová",J1881,0)</f>
        <v>0</v>
      </c>
      <c r="BJ1881" s="18" t="s">
        <v>84</v>
      </c>
      <c r="BK1881" s="241">
        <f>ROUND(I1881*H1881,2)</f>
        <v>0</v>
      </c>
      <c r="BL1881" s="18" t="s">
        <v>530</v>
      </c>
      <c r="BM1881" s="240" t="s">
        <v>3201</v>
      </c>
    </row>
    <row r="1882" s="2" customFormat="1">
      <c r="A1882" s="39"/>
      <c r="B1882" s="40"/>
      <c r="C1882" s="41"/>
      <c r="D1882" s="242" t="s">
        <v>359</v>
      </c>
      <c r="E1882" s="41"/>
      <c r="F1882" s="243" t="s">
        <v>3200</v>
      </c>
      <c r="G1882" s="41"/>
      <c r="H1882" s="41"/>
      <c r="I1882" s="244"/>
      <c r="J1882" s="41"/>
      <c r="K1882" s="41"/>
      <c r="L1882" s="45"/>
      <c r="M1882" s="245"/>
      <c r="N1882" s="246"/>
      <c r="O1882" s="92"/>
      <c r="P1882" s="92"/>
      <c r="Q1882" s="92"/>
      <c r="R1882" s="92"/>
      <c r="S1882" s="92"/>
      <c r="T1882" s="93"/>
      <c r="U1882" s="39"/>
      <c r="V1882" s="39"/>
      <c r="W1882" s="39"/>
      <c r="X1882" s="39"/>
      <c r="Y1882" s="39"/>
      <c r="Z1882" s="39"/>
      <c r="AA1882" s="39"/>
      <c r="AB1882" s="39"/>
      <c r="AC1882" s="39"/>
      <c r="AD1882" s="39"/>
      <c r="AE1882" s="39"/>
      <c r="AT1882" s="18" t="s">
        <v>359</v>
      </c>
      <c r="AU1882" s="18" t="s">
        <v>86</v>
      </c>
    </row>
    <row r="1883" s="13" customFormat="1">
      <c r="A1883" s="13"/>
      <c r="B1883" s="247"/>
      <c r="C1883" s="248"/>
      <c r="D1883" s="242" t="s">
        <v>361</v>
      </c>
      <c r="E1883" s="249" t="s">
        <v>1</v>
      </c>
      <c r="F1883" s="250" t="s">
        <v>3197</v>
      </c>
      <c r="G1883" s="248"/>
      <c r="H1883" s="251">
        <v>1</v>
      </c>
      <c r="I1883" s="252"/>
      <c r="J1883" s="248"/>
      <c r="K1883" s="248"/>
      <c r="L1883" s="253"/>
      <c r="M1883" s="254"/>
      <c r="N1883" s="255"/>
      <c r="O1883" s="255"/>
      <c r="P1883" s="255"/>
      <c r="Q1883" s="255"/>
      <c r="R1883" s="255"/>
      <c r="S1883" s="255"/>
      <c r="T1883" s="256"/>
      <c r="U1883" s="13"/>
      <c r="V1883" s="13"/>
      <c r="W1883" s="13"/>
      <c r="X1883" s="13"/>
      <c r="Y1883" s="13"/>
      <c r="Z1883" s="13"/>
      <c r="AA1883" s="13"/>
      <c r="AB1883" s="13"/>
      <c r="AC1883" s="13"/>
      <c r="AD1883" s="13"/>
      <c r="AE1883" s="13"/>
      <c r="AT1883" s="257" t="s">
        <v>361</v>
      </c>
      <c r="AU1883" s="257" t="s">
        <v>86</v>
      </c>
      <c r="AV1883" s="13" t="s">
        <v>86</v>
      </c>
      <c r="AW1883" s="13" t="s">
        <v>32</v>
      </c>
      <c r="AX1883" s="13" t="s">
        <v>84</v>
      </c>
      <c r="AY1883" s="257" t="s">
        <v>350</v>
      </c>
    </row>
    <row r="1884" s="2" customFormat="1" ht="24.15" customHeight="1">
      <c r="A1884" s="39"/>
      <c r="B1884" s="40"/>
      <c r="C1884" s="229" t="s">
        <v>3202</v>
      </c>
      <c r="D1884" s="229" t="s">
        <v>352</v>
      </c>
      <c r="E1884" s="230" t="s">
        <v>3203</v>
      </c>
      <c r="F1884" s="231" t="s">
        <v>3204</v>
      </c>
      <c r="G1884" s="232" t="s">
        <v>483</v>
      </c>
      <c r="H1884" s="233">
        <v>100.678</v>
      </c>
      <c r="I1884" s="234"/>
      <c r="J1884" s="235">
        <f>ROUND(I1884*H1884,2)</f>
        <v>0</v>
      </c>
      <c r="K1884" s="231" t="s">
        <v>356</v>
      </c>
      <c r="L1884" s="45"/>
      <c r="M1884" s="236" t="s">
        <v>1</v>
      </c>
      <c r="N1884" s="237" t="s">
        <v>41</v>
      </c>
      <c r="O1884" s="92"/>
      <c r="P1884" s="238">
        <f>O1884*H1884</f>
        <v>0</v>
      </c>
      <c r="Q1884" s="238">
        <v>0</v>
      </c>
      <c r="R1884" s="238">
        <f>Q1884*H1884</f>
        <v>0</v>
      </c>
      <c r="S1884" s="238">
        <v>0</v>
      </c>
      <c r="T1884" s="239">
        <f>S1884*H1884</f>
        <v>0</v>
      </c>
      <c r="U1884" s="39"/>
      <c r="V1884" s="39"/>
      <c r="W1884" s="39"/>
      <c r="X1884" s="39"/>
      <c r="Y1884" s="39"/>
      <c r="Z1884" s="39"/>
      <c r="AA1884" s="39"/>
      <c r="AB1884" s="39"/>
      <c r="AC1884" s="39"/>
      <c r="AD1884" s="39"/>
      <c r="AE1884" s="39"/>
      <c r="AR1884" s="240" t="s">
        <v>530</v>
      </c>
      <c r="AT1884" s="240" t="s">
        <v>352</v>
      </c>
      <c r="AU1884" s="240" t="s">
        <v>86</v>
      </c>
      <c r="AY1884" s="18" t="s">
        <v>350</v>
      </c>
      <c r="BE1884" s="241">
        <f>IF(N1884="základní",J1884,0)</f>
        <v>0</v>
      </c>
      <c r="BF1884" s="241">
        <f>IF(N1884="snížená",J1884,0)</f>
        <v>0</v>
      </c>
      <c r="BG1884" s="241">
        <f>IF(N1884="zákl. přenesená",J1884,0)</f>
        <v>0</v>
      </c>
      <c r="BH1884" s="241">
        <f>IF(N1884="sníž. přenesená",J1884,0)</f>
        <v>0</v>
      </c>
      <c r="BI1884" s="241">
        <f>IF(N1884="nulová",J1884,0)</f>
        <v>0</v>
      </c>
      <c r="BJ1884" s="18" t="s">
        <v>84</v>
      </c>
      <c r="BK1884" s="241">
        <f>ROUND(I1884*H1884,2)</f>
        <v>0</v>
      </c>
      <c r="BL1884" s="18" t="s">
        <v>530</v>
      </c>
      <c r="BM1884" s="240" t="s">
        <v>3205</v>
      </c>
    </row>
    <row r="1885" s="2" customFormat="1">
      <c r="A1885" s="39"/>
      <c r="B1885" s="40"/>
      <c r="C1885" s="41"/>
      <c r="D1885" s="242" t="s">
        <v>359</v>
      </c>
      <c r="E1885" s="41"/>
      <c r="F1885" s="243" t="s">
        <v>3206</v>
      </c>
      <c r="G1885" s="41"/>
      <c r="H1885" s="41"/>
      <c r="I1885" s="244"/>
      <c r="J1885" s="41"/>
      <c r="K1885" s="41"/>
      <c r="L1885" s="45"/>
      <c r="M1885" s="245"/>
      <c r="N1885" s="246"/>
      <c r="O1885" s="92"/>
      <c r="P1885" s="92"/>
      <c r="Q1885" s="92"/>
      <c r="R1885" s="92"/>
      <c r="S1885" s="92"/>
      <c r="T1885" s="93"/>
      <c r="U1885" s="39"/>
      <c r="V1885" s="39"/>
      <c r="W1885" s="39"/>
      <c r="X1885" s="39"/>
      <c r="Y1885" s="39"/>
      <c r="Z1885" s="39"/>
      <c r="AA1885" s="39"/>
      <c r="AB1885" s="39"/>
      <c r="AC1885" s="39"/>
      <c r="AD1885" s="39"/>
      <c r="AE1885" s="39"/>
      <c r="AT1885" s="18" t="s">
        <v>359</v>
      </c>
      <c r="AU1885" s="18" t="s">
        <v>86</v>
      </c>
    </row>
    <row r="1886" s="12" customFormat="1" ht="22.8" customHeight="1">
      <c r="A1886" s="12"/>
      <c r="B1886" s="213"/>
      <c r="C1886" s="214"/>
      <c r="D1886" s="215" t="s">
        <v>75</v>
      </c>
      <c r="E1886" s="227" t="s">
        <v>1021</v>
      </c>
      <c r="F1886" s="227" t="s">
        <v>1022</v>
      </c>
      <c r="G1886" s="214"/>
      <c r="H1886" s="214"/>
      <c r="I1886" s="217"/>
      <c r="J1886" s="228">
        <f>BK1886</f>
        <v>0</v>
      </c>
      <c r="K1886" s="214"/>
      <c r="L1886" s="219"/>
      <c r="M1886" s="220"/>
      <c r="N1886" s="221"/>
      <c r="O1886" s="221"/>
      <c r="P1886" s="222">
        <f>SUM(P1887:P1953)</f>
        <v>0</v>
      </c>
      <c r="Q1886" s="221"/>
      <c r="R1886" s="222">
        <f>SUM(R1887:R1953)</f>
        <v>2.5265925500000002</v>
      </c>
      <c r="S1886" s="221"/>
      <c r="T1886" s="223">
        <f>SUM(T1887:T1953)</f>
        <v>0</v>
      </c>
      <c r="U1886" s="12"/>
      <c r="V1886" s="12"/>
      <c r="W1886" s="12"/>
      <c r="X1886" s="12"/>
      <c r="Y1886" s="12"/>
      <c r="Z1886" s="12"/>
      <c r="AA1886" s="12"/>
      <c r="AB1886" s="12"/>
      <c r="AC1886" s="12"/>
      <c r="AD1886" s="12"/>
      <c r="AE1886" s="12"/>
      <c r="AR1886" s="224" t="s">
        <v>86</v>
      </c>
      <c r="AT1886" s="225" t="s">
        <v>75</v>
      </c>
      <c r="AU1886" s="225" t="s">
        <v>84</v>
      </c>
      <c r="AY1886" s="224" t="s">
        <v>350</v>
      </c>
      <c r="BK1886" s="226">
        <f>SUM(BK1887:BK1953)</f>
        <v>0</v>
      </c>
    </row>
    <row r="1887" s="2" customFormat="1" ht="33" customHeight="1">
      <c r="A1887" s="39"/>
      <c r="B1887" s="40"/>
      <c r="C1887" s="229" t="s">
        <v>3207</v>
      </c>
      <c r="D1887" s="229" t="s">
        <v>352</v>
      </c>
      <c r="E1887" s="230" t="s">
        <v>3208</v>
      </c>
      <c r="F1887" s="231" t="s">
        <v>3209</v>
      </c>
      <c r="G1887" s="232" t="s">
        <v>355</v>
      </c>
      <c r="H1887" s="233">
        <v>32.450000000000003</v>
      </c>
      <c r="I1887" s="234"/>
      <c r="J1887" s="235">
        <f>ROUND(I1887*H1887,2)</f>
        <v>0</v>
      </c>
      <c r="K1887" s="231" t="s">
        <v>356</v>
      </c>
      <c r="L1887" s="45"/>
      <c r="M1887" s="236" t="s">
        <v>1</v>
      </c>
      <c r="N1887" s="237" t="s">
        <v>41</v>
      </c>
      <c r="O1887" s="92"/>
      <c r="P1887" s="238">
        <f>O1887*H1887</f>
        <v>0</v>
      </c>
      <c r="Q1887" s="238">
        <v>0.0058900000000000003</v>
      </c>
      <c r="R1887" s="238">
        <f>Q1887*H1887</f>
        <v>0.19113050000000004</v>
      </c>
      <c r="S1887" s="238">
        <v>0</v>
      </c>
      <c r="T1887" s="239">
        <f>S1887*H1887</f>
        <v>0</v>
      </c>
      <c r="U1887" s="39"/>
      <c r="V1887" s="39"/>
      <c r="W1887" s="39"/>
      <c r="X1887" s="39"/>
      <c r="Y1887" s="39"/>
      <c r="Z1887" s="39"/>
      <c r="AA1887" s="39"/>
      <c r="AB1887" s="39"/>
      <c r="AC1887" s="39"/>
      <c r="AD1887" s="39"/>
      <c r="AE1887" s="39"/>
      <c r="AR1887" s="240" t="s">
        <v>530</v>
      </c>
      <c r="AT1887" s="240" t="s">
        <v>352</v>
      </c>
      <c r="AU1887" s="240" t="s">
        <v>86</v>
      </c>
      <c r="AY1887" s="18" t="s">
        <v>350</v>
      </c>
      <c r="BE1887" s="241">
        <f>IF(N1887="základní",J1887,0)</f>
        <v>0</v>
      </c>
      <c r="BF1887" s="241">
        <f>IF(N1887="snížená",J1887,0)</f>
        <v>0</v>
      </c>
      <c r="BG1887" s="241">
        <f>IF(N1887="zákl. přenesená",J1887,0)</f>
        <v>0</v>
      </c>
      <c r="BH1887" s="241">
        <f>IF(N1887="sníž. přenesená",J1887,0)</f>
        <v>0</v>
      </c>
      <c r="BI1887" s="241">
        <f>IF(N1887="nulová",J1887,0)</f>
        <v>0</v>
      </c>
      <c r="BJ1887" s="18" t="s">
        <v>84</v>
      </c>
      <c r="BK1887" s="241">
        <f>ROUND(I1887*H1887,2)</f>
        <v>0</v>
      </c>
      <c r="BL1887" s="18" t="s">
        <v>530</v>
      </c>
      <c r="BM1887" s="240" t="s">
        <v>3210</v>
      </c>
    </row>
    <row r="1888" s="2" customFormat="1">
      <c r="A1888" s="39"/>
      <c r="B1888" s="40"/>
      <c r="C1888" s="41"/>
      <c r="D1888" s="242" t="s">
        <v>359</v>
      </c>
      <c r="E1888" s="41"/>
      <c r="F1888" s="243" t="s">
        <v>3211</v>
      </c>
      <c r="G1888" s="41"/>
      <c r="H1888" s="41"/>
      <c r="I1888" s="244"/>
      <c r="J1888" s="41"/>
      <c r="K1888" s="41"/>
      <c r="L1888" s="45"/>
      <c r="M1888" s="245"/>
      <c r="N1888" s="246"/>
      <c r="O1888" s="92"/>
      <c r="P1888" s="92"/>
      <c r="Q1888" s="92"/>
      <c r="R1888" s="92"/>
      <c r="S1888" s="92"/>
      <c r="T1888" s="93"/>
      <c r="U1888" s="39"/>
      <c r="V1888" s="39"/>
      <c r="W1888" s="39"/>
      <c r="X1888" s="39"/>
      <c r="Y1888" s="39"/>
      <c r="Z1888" s="39"/>
      <c r="AA1888" s="39"/>
      <c r="AB1888" s="39"/>
      <c r="AC1888" s="39"/>
      <c r="AD1888" s="39"/>
      <c r="AE1888" s="39"/>
      <c r="AT1888" s="18" t="s">
        <v>359</v>
      </c>
      <c r="AU1888" s="18" t="s">
        <v>86</v>
      </c>
    </row>
    <row r="1889" s="13" customFormat="1">
      <c r="A1889" s="13"/>
      <c r="B1889" s="247"/>
      <c r="C1889" s="248"/>
      <c r="D1889" s="242" t="s">
        <v>361</v>
      </c>
      <c r="E1889" s="249" t="s">
        <v>275</v>
      </c>
      <c r="F1889" s="250" t="s">
        <v>3212</v>
      </c>
      <c r="G1889" s="248"/>
      <c r="H1889" s="251">
        <v>32.450000000000003</v>
      </c>
      <c r="I1889" s="252"/>
      <c r="J1889" s="248"/>
      <c r="K1889" s="248"/>
      <c r="L1889" s="253"/>
      <c r="M1889" s="254"/>
      <c r="N1889" s="255"/>
      <c r="O1889" s="255"/>
      <c r="P1889" s="255"/>
      <c r="Q1889" s="255"/>
      <c r="R1889" s="255"/>
      <c r="S1889" s="255"/>
      <c r="T1889" s="256"/>
      <c r="U1889" s="13"/>
      <c r="V1889" s="13"/>
      <c r="W1889" s="13"/>
      <c r="X1889" s="13"/>
      <c r="Y1889" s="13"/>
      <c r="Z1889" s="13"/>
      <c r="AA1889" s="13"/>
      <c r="AB1889" s="13"/>
      <c r="AC1889" s="13"/>
      <c r="AD1889" s="13"/>
      <c r="AE1889" s="13"/>
      <c r="AT1889" s="257" t="s">
        <v>361</v>
      </c>
      <c r="AU1889" s="257" t="s">
        <v>86</v>
      </c>
      <c r="AV1889" s="13" t="s">
        <v>86</v>
      </c>
      <c r="AW1889" s="13" t="s">
        <v>32</v>
      </c>
      <c r="AX1889" s="13" t="s">
        <v>84</v>
      </c>
      <c r="AY1889" s="257" t="s">
        <v>350</v>
      </c>
    </row>
    <row r="1890" s="2" customFormat="1" ht="24.15" customHeight="1">
      <c r="A1890" s="39"/>
      <c r="B1890" s="40"/>
      <c r="C1890" s="229" t="s">
        <v>3213</v>
      </c>
      <c r="D1890" s="229" t="s">
        <v>352</v>
      </c>
      <c r="E1890" s="230" t="s">
        <v>3214</v>
      </c>
      <c r="F1890" s="231" t="s">
        <v>3215</v>
      </c>
      <c r="G1890" s="232" t="s">
        <v>551</v>
      </c>
      <c r="H1890" s="233">
        <v>67.200000000000003</v>
      </c>
      <c r="I1890" s="234"/>
      <c r="J1890" s="235">
        <f>ROUND(I1890*H1890,2)</f>
        <v>0</v>
      </c>
      <c r="K1890" s="231" t="s">
        <v>356</v>
      </c>
      <c r="L1890" s="45"/>
      <c r="M1890" s="236" t="s">
        <v>1</v>
      </c>
      <c r="N1890" s="237" t="s">
        <v>41</v>
      </c>
      <c r="O1890" s="92"/>
      <c r="P1890" s="238">
        <f>O1890*H1890</f>
        <v>0</v>
      </c>
      <c r="Q1890" s="238">
        <v>0.00396</v>
      </c>
      <c r="R1890" s="238">
        <f>Q1890*H1890</f>
        <v>0.26611200000000002</v>
      </c>
      <c r="S1890" s="238">
        <v>0</v>
      </c>
      <c r="T1890" s="239">
        <f>S1890*H1890</f>
        <v>0</v>
      </c>
      <c r="U1890" s="39"/>
      <c r="V1890" s="39"/>
      <c r="W1890" s="39"/>
      <c r="X1890" s="39"/>
      <c r="Y1890" s="39"/>
      <c r="Z1890" s="39"/>
      <c r="AA1890" s="39"/>
      <c r="AB1890" s="39"/>
      <c r="AC1890" s="39"/>
      <c r="AD1890" s="39"/>
      <c r="AE1890" s="39"/>
      <c r="AR1890" s="240" t="s">
        <v>530</v>
      </c>
      <c r="AT1890" s="240" t="s">
        <v>352</v>
      </c>
      <c r="AU1890" s="240" t="s">
        <v>86</v>
      </c>
      <c r="AY1890" s="18" t="s">
        <v>350</v>
      </c>
      <c r="BE1890" s="241">
        <f>IF(N1890="základní",J1890,0)</f>
        <v>0</v>
      </c>
      <c r="BF1890" s="241">
        <f>IF(N1890="snížená",J1890,0)</f>
        <v>0</v>
      </c>
      <c r="BG1890" s="241">
        <f>IF(N1890="zákl. přenesená",J1890,0)</f>
        <v>0</v>
      </c>
      <c r="BH1890" s="241">
        <f>IF(N1890="sníž. přenesená",J1890,0)</f>
        <v>0</v>
      </c>
      <c r="BI1890" s="241">
        <f>IF(N1890="nulová",J1890,0)</f>
        <v>0</v>
      </c>
      <c r="BJ1890" s="18" t="s">
        <v>84</v>
      </c>
      <c r="BK1890" s="241">
        <f>ROUND(I1890*H1890,2)</f>
        <v>0</v>
      </c>
      <c r="BL1890" s="18" t="s">
        <v>530</v>
      </c>
      <c r="BM1890" s="240" t="s">
        <v>3216</v>
      </c>
    </row>
    <row r="1891" s="2" customFormat="1">
      <c r="A1891" s="39"/>
      <c r="B1891" s="40"/>
      <c r="C1891" s="41"/>
      <c r="D1891" s="242" t="s">
        <v>359</v>
      </c>
      <c r="E1891" s="41"/>
      <c r="F1891" s="243" t="s">
        <v>3217</v>
      </c>
      <c r="G1891" s="41"/>
      <c r="H1891" s="41"/>
      <c r="I1891" s="244"/>
      <c r="J1891" s="41"/>
      <c r="K1891" s="41"/>
      <c r="L1891" s="45"/>
      <c r="M1891" s="245"/>
      <c r="N1891" s="246"/>
      <c r="O1891" s="92"/>
      <c r="P1891" s="92"/>
      <c r="Q1891" s="92"/>
      <c r="R1891" s="92"/>
      <c r="S1891" s="92"/>
      <c r="T1891" s="93"/>
      <c r="U1891" s="39"/>
      <c r="V1891" s="39"/>
      <c r="W1891" s="39"/>
      <c r="X1891" s="39"/>
      <c r="Y1891" s="39"/>
      <c r="Z1891" s="39"/>
      <c r="AA1891" s="39"/>
      <c r="AB1891" s="39"/>
      <c r="AC1891" s="39"/>
      <c r="AD1891" s="39"/>
      <c r="AE1891" s="39"/>
      <c r="AT1891" s="18" t="s">
        <v>359</v>
      </c>
      <c r="AU1891" s="18" t="s">
        <v>86</v>
      </c>
    </row>
    <row r="1892" s="13" customFormat="1">
      <c r="A1892" s="13"/>
      <c r="B1892" s="247"/>
      <c r="C1892" s="248"/>
      <c r="D1892" s="242" t="s">
        <v>361</v>
      </c>
      <c r="E1892" s="249" t="s">
        <v>1</v>
      </c>
      <c r="F1892" s="250" t="s">
        <v>3218</v>
      </c>
      <c r="G1892" s="248"/>
      <c r="H1892" s="251">
        <v>67.200000000000003</v>
      </c>
      <c r="I1892" s="252"/>
      <c r="J1892" s="248"/>
      <c r="K1892" s="248"/>
      <c r="L1892" s="253"/>
      <c r="M1892" s="254"/>
      <c r="N1892" s="255"/>
      <c r="O1892" s="255"/>
      <c r="P1892" s="255"/>
      <c r="Q1892" s="255"/>
      <c r="R1892" s="255"/>
      <c r="S1892" s="255"/>
      <c r="T1892" s="256"/>
      <c r="U1892" s="13"/>
      <c r="V1892" s="13"/>
      <c r="W1892" s="13"/>
      <c r="X1892" s="13"/>
      <c r="Y1892" s="13"/>
      <c r="Z1892" s="13"/>
      <c r="AA1892" s="13"/>
      <c r="AB1892" s="13"/>
      <c r="AC1892" s="13"/>
      <c r="AD1892" s="13"/>
      <c r="AE1892" s="13"/>
      <c r="AT1892" s="257" t="s">
        <v>361</v>
      </c>
      <c r="AU1892" s="257" t="s">
        <v>86</v>
      </c>
      <c r="AV1892" s="13" t="s">
        <v>86</v>
      </c>
      <c r="AW1892" s="13" t="s">
        <v>32</v>
      </c>
      <c r="AX1892" s="13" t="s">
        <v>84</v>
      </c>
      <c r="AY1892" s="257" t="s">
        <v>350</v>
      </c>
    </row>
    <row r="1893" s="2" customFormat="1" ht="24.15" customHeight="1">
      <c r="A1893" s="39"/>
      <c r="B1893" s="40"/>
      <c r="C1893" s="229" t="s">
        <v>3219</v>
      </c>
      <c r="D1893" s="229" t="s">
        <v>352</v>
      </c>
      <c r="E1893" s="230" t="s">
        <v>3220</v>
      </c>
      <c r="F1893" s="231" t="s">
        <v>3221</v>
      </c>
      <c r="G1893" s="232" t="s">
        <v>551</v>
      </c>
      <c r="H1893" s="233">
        <v>17</v>
      </c>
      <c r="I1893" s="234"/>
      <c r="J1893" s="235">
        <f>ROUND(I1893*H1893,2)</f>
        <v>0</v>
      </c>
      <c r="K1893" s="231" t="s">
        <v>356</v>
      </c>
      <c r="L1893" s="45"/>
      <c r="M1893" s="236" t="s">
        <v>1</v>
      </c>
      <c r="N1893" s="237" t="s">
        <v>41</v>
      </c>
      <c r="O1893" s="92"/>
      <c r="P1893" s="238">
        <f>O1893*H1893</f>
        <v>0</v>
      </c>
      <c r="Q1893" s="238">
        <v>0.0029299999999999999</v>
      </c>
      <c r="R1893" s="238">
        <f>Q1893*H1893</f>
        <v>0.04981</v>
      </c>
      <c r="S1893" s="238">
        <v>0</v>
      </c>
      <c r="T1893" s="239">
        <f>S1893*H1893</f>
        <v>0</v>
      </c>
      <c r="U1893" s="39"/>
      <c r="V1893" s="39"/>
      <c r="W1893" s="39"/>
      <c r="X1893" s="39"/>
      <c r="Y1893" s="39"/>
      <c r="Z1893" s="39"/>
      <c r="AA1893" s="39"/>
      <c r="AB1893" s="39"/>
      <c r="AC1893" s="39"/>
      <c r="AD1893" s="39"/>
      <c r="AE1893" s="39"/>
      <c r="AR1893" s="240" t="s">
        <v>530</v>
      </c>
      <c r="AT1893" s="240" t="s">
        <v>352</v>
      </c>
      <c r="AU1893" s="240" t="s">
        <v>86</v>
      </c>
      <c r="AY1893" s="18" t="s">
        <v>350</v>
      </c>
      <c r="BE1893" s="241">
        <f>IF(N1893="základní",J1893,0)</f>
        <v>0</v>
      </c>
      <c r="BF1893" s="241">
        <f>IF(N1893="snížená",J1893,0)</f>
        <v>0</v>
      </c>
      <c r="BG1893" s="241">
        <f>IF(N1893="zákl. přenesená",J1893,0)</f>
        <v>0</v>
      </c>
      <c r="BH1893" s="241">
        <f>IF(N1893="sníž. přenesená",J1893,0)</f>
        <v>0</v>
      </c>
      <c r="BI1893" s="241">
        <f>IF(N1893="nulová",J1893,0)</f>
        <v>0</v>
      </c>
      <c r="BJ1893" s="18" t="s">
        <v>84</v>
      </c>
      <c r="BK1893" s="241">
        <f>ROUND(I1893*H1893,2)</f>
        <v>0</v>
      </c>
      <c r="BL1893" s="18" t="s">
        <v>530</v>
      </c>
      <c r="BM1893" s="240" t="s">
        <v>3222</v>
      </c>
    </row>
    <row r="1894" s="2" customFormat="1">
      <c r="A1894" s="39"/>
      <c r="B1894" s="40"/>
      <c r="C1894" s="41"/>
      <c r="D1894" s="242" t="s">
        <v>359</v>
      </c>
      <c r="E1894" s="41"/>
      <c r="F1894" s="243" t="s">
        <v>3223</v>
      </c>
      <c r="G1894" s="41"/>
      <c r="H1894" s="41"/>
      <c r="I1894" s="244"/>
      <c r="J1894" s="41"/>
      <c r="K1894" s="41"/>
      <c r="L1894" s="45"/>
      <c r="M1894" s="245"/>
      <c r="N1894" s="246"/>
      <c r="O1894" s="92"/>
      <c r="P1894" s="92"/>
      <c r="Q1894" s="92"/>
      <c r="R1894" s="92"/>
      <c r="S1894" s="92"/>
      <c r="T1894" s="93"/>
      <c r="U1894" s="39"/>
      <c r="V1894" s="39"/>
      <c r="W1894" s="39"/>
      <c r="X1894" s="39"/>
      <c r="Y1894" s="39"/>
      <c r="Z1894" s="39"/>
      <c r="AA1894" s="39"/>
      <c r="AB1894" s="39"/>
      <c r="AC1894" s="39"/>
      <c r="AD1894" s="39"/>
      <c r="AE1894" s="39"/>
      <c r="AT1894" s="18" t="s">
        <v>359</v>
      </c>
      <c r="AU1894" s="18" t="s">
        <v>86</v>
      </c>
    </row>
    <row r="1895" s="13" customFormat="1">
      <c r="A1895" s="13"/>
      <c r="B1895" s="247"/>
      <c r="C1895" s="248"/>
      <c r="D1895" s="242" t="s">
        <v>361</v>
      </c>
      <c r="E1895" s="249" t="s">
        <v>1</v>
      </c>
      <c r="F1895" s="250" t="s">
        <v>3224</v>
      </c>
      <c r="G1895" s="248"/>
      <c r="H1895" s="251">
        <v>17</v>
      </c>
      <c r="I1895" s="252"/>
      <c r="J1895" s="248"/>
      <c r="K1895" s="248"/>
      <c r="L1895" s="253"/>
      <c r="M1895" s="254"/>
      <c r="N1895" s="255"/>
      <c r="O1895" s="255"/>
      <c r="P1895" s="255"/>
      <c r="Q1895" s="255"/>
      <c r="R1895" s="255"/>
      <c r="S1895" s="255"/>
      <c r="T1895" s="256"/>
      <c r="U1895" s="13"/>
      <c r="V1895" s="13"/>
      <c r="W1895" s="13"/>
      <c r="X1895" s="13"/>
      <c r="Y1895" s="13"/>
      <c r="Z1895" s="13"/>
      <c r="AA1895" s="13"/>
      <c r="AB1895" s="13"/>
      <c r="AC1895" s="13"/>
      <c r="AD1895" s="13"/>
      <c r="AE1895" s="13"/>
      <c r="AT1895" s="257" t="s">
        <v>361</v>
      </c>
      <c r="AU1895" s="257" t="s">
        <v>86</v>
      </c>
      <c r="AV1895" s="13" t="s">
        <v>86</v>
      </c>
      <c r="AW1895" s="13" t="s">
        <v>32</v>
      </c>
      <c r="AX1895" s="13" t="s">
        <v>84</v>
      </c>
      <c r="AY1895" s="257" t="s">
        <v>350</v>
      </c>
    </row>
    <row r="1896" s="2" customFormat="1" ht="33" customHeight="1">
      <c r="A1896" s="39"/>
      <c r="B1896" s="40"/>
      <c r="C1896" s="229" t="s">
        <v>3225</v>
      </c>
      <c r="D1896" s="229" t="s">
        <v>352</v>
      </c>
      <c r="E1896" s="230" t="s">
        <v>3226</v>
      </c>
      <c r="F1896" s="231" t="s">
        <v>3227</v>
      </c>
      <c r="G1896" s="232" t="s">
        <v>551</v>
      </c>
      <c r="H1896" s="233">
        <v>8.4499999999999993</v>
      </c>
      <c r="I1896" s="234"/>
      <c r="J1896" s="235">
        <f>ROUND(I1896*H1896,2)</f>
        <v>0</v>
      </c>
      <c r="K1896" s="231" t="s">
        <v>356</v>
      </c>
      <c r="L1896" s="45"/>
      <c r="M1896" s="236" t="s">
        <v>1</v>
      </c>
      <c r="N1896" s="237" t="s">
        <v>41</v>
      </c>
      <c r="O1896" s="92"/>
      <c r="P1896" s="238">
        <f>O1896*H1896</f>
        <v>0</v>
      </c>
      <c r="Q1896" s="238">
        <v>0.0024199999999999998</v>
      </c>
      <c r="R1896" s="238">
        <f>Q1896*H1896</f>
        <v>0.020448999999999998</v>
      </c>
      <c r="S1896" s="238">
        <v>0</v>
      </c>
      <c r="T1896" s="239">
        <f>S1896*H1896</f>
        <v>0</v>
      </c>
      <c r="U1896" s="39"/>
      <c r="V1896" s="39"/>
      <c r="W1896" s="39"/>
      <c r="X1896" s="39"/>
      <c r="Y1896" s="39"/>
      <c r="Z1896" s="39"/>
      <c r="AA1896" s="39"/>
      <c r="AB1896" s="39"/>
      <c r="AC1896" s="39"/>
      <c r="AD1896" s="39"/>
      <c r="AE1896" s="39"/>
      <c r="AR1896" s="240" t="s">
        <v>530</v>
      </c>
      <c r="AT1896" s="240" t="s">
        <v>352</v>
      </c>
      <c r="AU1896" s="240" t="s">
        <v>86</v>
      </c>
      <c r="AY1896" s="18" t="s">
        <v>350</v>
      </c>
      <c r="BE1896" s="241">
        <f>IF(N1896="základní",J1896,0)</f>
        <v>0</v>
      </c>
      <c r="BF1896" s="241">
        <f>IF(N1896="snížená",J1896,0)</f>
        <v>0</v>
      </c>
      <c r="BG1896" s="241">
        <f>IF(N1896="zákl. přenesená",J1896,0)</f>
        <v>0</v>
      </c>
      <c r="BH1896" s="241">
        <f>IF(N1896="sníž. přenesená",J1896,0)</f>
        <v>0</v>
      </c>
      <c r="BI1896" s="241">
        <f>IF(N1896="nulová",J1896,0)</f>
        <v>0</v>
      </c>
      <c r="BJ1896" s="18" t="s">
        <v>84</v>
      </c>
      <c r="BK1896" s="241">
        <f>ROUND(I1896*H1896,2)</f>
        <v>0</v>
      </c>
      <c r="BL1896" s="18" t="s">
        <v>530</v>
      </c>
      <c r="BM1896" s="240" t="s">
        <v>3228</v>
      </c>
    </row>
    <row r="1897" s="2" customFormat="1">
      <c r="A1897" s="39"/>
      <c r="B1897" s="40"/>
      <c r="C1897" s="41"/>
      <c r="D1897" s="242" t="s">
        <v>359</v>
      </c>
      <c r="E1897" s="41"/>
      <c r="F1897" s="243" t="s">
        <v>3229</v>
      </c>
      <c r="G1897" s="41"/>
      <c r="H1897" s="41"/>
      <c r="I1897" s="244"/>
      <c r="J1897" s="41"/>
      <c r="K1897" s="41"/>
      <c r="L1897" s="45"/>
      <c r="M1897" s="245"/>
      <c r="N1897" s="246"/>
      <c r="O1897" s="92"/>
      <c r="P1897" s="92"/>
      <c r="Q1897" s="92"/>
      <c r="R1897" s="92"/>
      <c r="S1897" s="92"/>
      <c r="T1897" s="93"/>
      <c r="U1897" s="39"/>
      <c r="V1897" s="39"/>
      <c r="W1897" s="39"/>
      <c r="X1897" s="39"/>
      <c r="Y1897" s="39"/>
      <c r="Z1897" s="39"/>
      <c r="AA1897" s="39"/>
      <c r="AB1897" s="39"/>
      <c r="AC1897" s="39"/>
      <c r="AD1897" s="39"/>
      <c r="AE1897" s="39"/>
      <c r="AT1897" s="18" t="s">
        <v>359</v>
      </c>
      <c r="AU1897" s="18" t="s">
        <v>86</v>
      </c>
    </row>
    <row r="1898" s="13" customFormat="1">
      <c r="A1898" s="13"/>
      <c r="B1898" s="247"/>
      <c r="C1898" s="248"/>
      <c r="D1898" s="242" t="s">
        <v>361</v>
      </c>
      <c r="E1898" s="249" t="s">
        <v>1</v>
      </c>
      <c r="F1898" s="250" t="s">
        <v>3230</v>
      </c>
      <c r="G1898" s="248"/>
      <c r="H1898" s="251">
        <v>8.4499999999999993</v>
      </c>
      <c r="I1898" s="252"/>
      <c r="J1898" s="248"/>
      <c r="K1898" s="248"/>
      <c r="L1898" s="253"/>
      <c r="M1898" s="254"/>
      <c r="N1898" s="255"/>
      <c r="O1898" s="255"/>
      <c r="P1898" s="255"/>
      <c r="Q1898" s="255"/>
      <c r="R1898" s="255"/>
      <c r="S1898" s="255"/>
      <c r="T1898" s="256"/>
      <c r="U1898" s="13"/>
      <c r="V1898" s="13"/>
      <c r="W1898" s="13"/>
      <c r="X1898" s="13"/>
      <c r="Y1898" s="13"/>
      <c r="Z1898" s="13"/>
      <c r="AA1898" s="13"/>
      <c r="AB1898" s="13"/>
      <c r="AC1898" s="13"/>
      <c r="AD1898" s="13"/>
      <c r="AE1898" s="13"/>
      <c r="AT1898" s="257" t="s">
        <v>361</v>
      </c>
      <c r="AU1898" s="257" t="s">
        <v>86</v>
      </c>
      <c r="AV1898" s="13" t="s">
        <v>86</v>
      </c>
      <c r="AW1898" s="13" t="s">
        <v>32</v>
      </c>
      <c r="AX1898" s="13" t="s">
        <v>84</v>
      </c>
      <c r="AY1898" s="257" t="s">
        <v>350</v>
      </c>
    </row>
    <row r="1899" s="2" customFormat="1" ht="33" customHeight="1">
      <c r="A1899" s="39"/>
      <c r="B1899" s="40"/>
      <c r="C1899" s="229" t="s">
        <v>3231</v>
      </c>
      <c r="D1899" s="229" t="s">
        <v>352</v>
      </c>
      <c r="E1899" s="230" t="s">
        <v>3232</v>
      </c>
      <c r="F1899" s="231" t="s">
        <v>3233</v>
      </c>
      <c r="G1899" s="232" t="s">
        <v>551</v>
      </c>
      <c r="H1899" s="233">
        <v>8.4499999999999993</v>
      </c>
      <c r="I1899" s="234"/>
      <c r="J1899" s="235">
        <f>ROUND(I1899*H1899,2)</f>
        <v>0</v>
      </c>
      <c r="K1899" s="231" t="s">
        <v>356</v>
      </c>
      <c r="L1899" s="45"/>
      <c r="M1899" s="236" t="s">
        <v>1</v>
      </c>
      <c r="N1899" s="237" t="s">
        <v>41</v>
      </c>
      <c r="O1899" s="92"/>
      <c r="P1899" s="238">
        <f>O1899*H1899</f>
        <v>0</v>
      </c>
      <c r="Q1899" s="238">
        <v>0.0030000000000000001</v>
      </c>
      <c r="R1899" s="238">
        <f>Q1899*H1899</f>
        <v>0.025349999999999998</v>
      </c>
      <c r="S1899" s="238">
        <v>0</v>
      </c>
      <c r="T1899" s="239">
        <f>S1899*H1899</f>
        <v>0</v>
      </c>
      <c r="U1899" s="39"/>
      <c r="V1899" s="39"/>
      <c r="W1899" s="39"/>
      <c r="X1899" s="39"/>
      <c r="Y1899" s="39"/>
      <c r="Z1899" s="39"/>
      <c r="AA1899" s="39"/>
      <c r="AB1899" s="39"/>
      <c r="AC1899" s="39"/>
      <c r="AD1899" s="39"/>
      <c r="AE1899" s="39"/>
      <c r="AR1899" s="240" t="s">
        <v>530</v>
      </c>
      <c r="AT1899" s="240" t="s">
        <v>352</v>
      </c>
      <c r="AU1899" s="240" t="s">
        <v>86</v>
      </c>
      <c r="AY1899" s="18" t="s">
        <v>350</v>
      </c>
      <c r="BE1899" s="241">
        <f>IF(N1899="základní",J1899,0)</f>
        <v>0</v>
      </c>
      <c r="BF1899" s="241">
        <f>IF(N1899="snížená",J1899,0)</f>
        <v>0</v>
      </c>
      <c r="BG1899" s="241">
        <f>IF(N1899="zákl. přenesená",J1899,0)</f>
        <v>0</v>
      </c>
      <c r="BH1899" s="241">
        <f>IF(N1899="sníž. přenesená",J1899,0)</f>
        <v>0</v>
      </c>
      <c r="BI1899" s="241">
        <f>IF(N1899="nulová",J1899,0)</f>
        <v>0</v>
      </c>
      <c r="BJ1899" s="18" t="s">
        <v>84</v>
      </c>
      <c r="BK1899" s="241">
        <f>ROUND(I1899*H1899,2)</f>
        <v>0</v>
      </c>
      <c r="BL1899" s="18" t="s">
        <v>530</v>
      </c>
      <c r="BM1899" s="240" t="s">
        <v>3234</v>
      </c>
    </row>
    <row r="1900" s="2" customFormat="1">
      <c r="A1900" s="39"/>
      <c r="B1900" s="40"/>
      <c r="C1900" s="41"/>
      <c r="D1900" s="242" t="s">
        <v>359</v>
      </c>
      <c r="E1900" s="41"/>
      <c r="F1900" s="243" t="s">
        <v>3235</v>
      </c>
      <c r="G1900" s="41"/>
      <c r="H1900" s="41"/>
      <c r="I1900" s="244"/>
      <c r="J1900" s="41"/>
      <c r="K1900" s="41"/>
      <c r="L1900" s="45"/>
      <c r="M1900" s="245"/>
      <c r="N1900" s="246"/>
      <c r="O1900" s="92"/>
      <c r="P1900" s="92"/>
      <c r="Q1900" s="92"/>
      <c r="R1900" s="92"/>
      <c r="S1900" s="92"/>
      <c r="T1900" s="93"/>
      <c r="U1900" s="39"/>
      <c r="V1900" s="39"/>
      <c r="W1900" s="39"/>
      <c r="X1900" s="39"/>
      <c r="Y1900" s="39"/>
      <c r="Z1900" s="39"/>
      <c r="AA1900" s="39"/>
      <c r="AB1900" s="39"/>
      <c r="AC1900" s="39"/>
      <c r="AD1900" s="39"/>
      <c r="AE1900" s="39"/>
      <c r="AT1900" s="18" t="s">
        <v>359</v>
      </c>
      <c r="AU1900" s="18" t="s">
        <v>86</v>
      </c>
    </row>
    <row r="1901" s="13" customFormat="1">
      <c r="A1901" s="13"/>
      <c r="B1901" s="247"/>
      <c r="C1901" s="248"/>
      <c r="D1901" s="242" t="s">
        <v>361</v>
      </c>
      <c r="E1901" s="249" t="s">
        <v>1</v>
      </c>
      <c r="F1901" s="250" t="s">
        <v>3236</v>
      </c>
      <c r="G1901" s="248"/>
      <c r="H1901" s="251">
        <v>8.4499999999999993</v>
      </c>
      <c r="I1901" s="252"/>
      <c r="J1901" s="248"/>
      <c r="K1901" s="248"/>
      <c r="L1901" s="253"/>
      <c r="M1901" s="254"/>
      <c r="N1901" s="255"/>
      <c r="O1901" s="255"/>
      <c r="P1901" s="255"/>
      <c r="Q1901" s="255"/>
      <c r="R1901" s="255"/>
      <c r="S1901" s="255"/>
      <c r="T1901" s="256"/>
      <c r="U1901" s="13"/>
      <c r="V1901" s="13"/>
      <c r="W1901" s="13"/>
      <c r="X1901" s="13"/>
      <c r="Y1901" s="13"/>
      <c r="Z1901" s="13"/>
      <c r="AA1901" s="13"/>
      <c r="AB1901" s="13"/>
      <c r="AC1901" s="13"/>
      <c r="AD1901" s="13"/>
      <c r="AE1901" s="13"/>
      <c r="AT1901" s="257" t="s">
        <v>361</v>
      </c>
      <c r="AU1901" s="257" t="s">
        <v>86</v>
      </c>
      <c r="AV1901" s="13" t="s">
        <v>86</v>
      </c>
      <c r="AW1901" s="13" t="s">
        <v>32</v>
      </c>
      <c r="AX1901" s="13" t="s">
        <v>84</v>
      </c>
      <c r="AY1901" s="257" t="s">
        <v>350</v>
      </c>
    </row>
    <row r="1902" s="2" customFormat="1" ht="33" customHeight="1">
      <c r="A1902" s="39"/>
      <c r="B1902" s="40"/>
      <c r="C1902" s="229" t="s">
        <v>3237</v>
      </c>
      <c r="D1902" s="229" t="s">
        <v>352</v>
      </c>
      <c r="E1902" s="230" t="s">
        <v>3238</v>
      </c>
      <c r="F1902" s="231" t="s">
        <v>3239</v>
      </c>
      <c r="G1902" s="232" t="s">
        <v>551</v>
      </c>
      <c r="H1902" s="233">
        <v>77.840000000000003</v>
      </c>
      <c r="I1902" s="234"/>
      <c r="J1902" s="235">
        <f>ROUND(I1902*H1902,2)</f>
        <v>0</v>
      </c>
      <c r="K1902" s="231" t="s">
        <v>356</v>
      </c>
      <c r="L1902" s="45"/>
      <c r="M1902" s="236" t="s">
        <v>1</v>
      </c>
      <c r="N1902" s="237" t="s">
        <v>41</v>
      </c>
      <c r="O1902" s="92"/>
      <c r="P1902" s="238">
        <f>O1902*H1902</f>
        <v>0</v>
      </c>
      <c r="Q1902" s="238">
        <v>0.0040099999999999997</v>
      </c>
      <c r="R1902" s="238">
        <f>Q1902*H1902</f>
        <v>0.31213839999999998</v>
      </c>
      <c r="S1902" s="238">
        <v>0</v>
      </c>
      <c r="T1902" s="239">
        <f>S1902*H1902</f>
        <v>0</v>
      </c>
      <c r="U1902" s="39"/>
      <c r="V1902" s="39"/>
      <c r="W1902" s="39"/>
      <c r="X1902" s="39"/>
      <c r="Y1902" s="39"/>
      <c r="Z1902" s="39"/>
      <c r="AA1902" s="39"/>
      <c r="AB1902" s="39"/>
      <c r="AC1902" s="39"/>
      <c r="AD1902" s="39"/>
      <c r="AE1902" s="39"/>
      <c r="AR1902" s="240" t="s">
        <v>530</v>
      </c>
      <c r="AT1902" s="240" t="s">
        <v>352</v>
      </c>
      <c r="AU1902" s="240" t="s">
        <v>86</v>
      </c>
      <c r="AY1902" s="18" t="s">
        <v>350</v>
      </c>
      <c r="BE1902" s="241">
        <f>IF(N1902="základní",J1902,0)</f>
        <v>0</v>
      </c>
      <c r="BF1902" s="241">
        <f>IF(N1902="snížená",J1902,0)</f>
        <v>0</v>
      </c>
      <c r="BG1902" s="241">
        <f>IF(N1902="zákl. přenesená",J1902,0)</f>
        <v>0</v>
      </c>
      <c r="BH1902" s="241">
        <f>IF(N1902="sníž. přenesená",J1902,0)</f>
        <v>0</v>
      </c>
      <c r="BI1902" s="241">
        <f>IF(N1902="nulová",J1902,0)</f>
        <v>0</v>
      </c>
      <c r="BJ1902" s="18" t="s">
        <v>84</v>
      </c>
      <c r="BK1902" s="241">
        <f>ROUND(I1902*H1902,2)</f>
        <v>0</v>
      </c>
      <c r="BL1902" s="18" t="s">
        <v>530</v>
      </c>
      <c r="BM1902" s="240" t="s">
        <v>3240</v>
      </c>
    </row>
    <row r="1903" s="2" customFormat="1">
      <c r="A1903" s="39"/>
      <c r="B1903" s="40"/>
      <c r="C1903" s="41"/>
      <c r="D1903" s="242" t="s">
        <v>359</v>
      </c>
      <c r="E1903" s="41"/>
      <c r="F1903" s="243" t="s">
        <v>3241</v>
      </c>
      <c r="G1903" s="41"/>
      <c r="H1903" s="41"/>
      <c r="I1903" s="244"/>
      <c r="J1903" s="41"/>
      <c r="K1903" s="41"/>
      <c r="L1903" s="45"/>
      <c r="M1903" s="245"/>
      <c r="N1903" s="246"/>
      <c r="O1903" s="92"/>
      <c r="P1903" s="92"/>
      <c r="Q1903" s="92"/>
      <c r="R1903" s="92"/>
      <c r="S1903" s="92"/>
      <c r="T1903" s="93"/>
      <c r="U1903" s="39"/>
      <c r="V1903" s="39"/>
      <c r="W1903" s="39"/>
      <c r="X1903" s="39"/>
      <c r="Y1903" s="39"/>
      <c r="Z1903" s="39"/>
      <c r="AA1903" s="39"/>
      <c r="AB1903" s="39"/>
      <c r="AC1903" s="39"/>
      <c r="AD1903" s="39"/>
      <c r="AE1903" s="39"/>
      <c r="AT1903" s="18" t="s">
        <v>359</v>
      </c>
      <c r="AU1903" s="18" t="s">
        <v>86</v>
      </c>
    </row>
    <row r="1904" s="13" customFormat="1">
      <c r="A1904" s="13"/>
      <c r="B1904" s="247"/>
      <c r="C1904" s="248"/>
      <c r="D1904" s="242" t="s">
        <v>361</v>
      </c>
      <c r="E1904" s="249" t="s">
        <v>1</v>
      </c>
      <c r="F1904" s="250" t="s">
        <v>3242</v>
      </c>
      <c r="G1904" s="248"/>
      <c r="H1904" s="251">
        <v>20.800000000000001</v>
      </c>
      <c r="I1904" s="252"/>
      <c r="J1904" s="248"/>
      <c r="K1904" s="248"/>
      <c r="L1904" s="253"/>
      <c r="M1904" s="254"/>
      <c r="N1904" s="255"/>
      <c r="O1904" s="255"/>
      <c r="P1904" s="255"/>
      <c r="Q1904" s="255"/>
      <c r="R1904" s="255"/>
      <c r="S1904" s="255"/>
      <c r="T1904" s="256"/>
      <c r="U1904" s="13"/>
      <c r="V1904" s="13"/>
      <c r="W1904" s="13"/>
      <c r="X1904" s="13"/>
      <c r="Y1904" s="13"/>
      <c r="Z1904" s="13"/>
      <c r="AA1904" s="13"/>
      <c r="AB1904" s="13"/>
      <c r="AC1904" s="13"/>
      <c r="AD1904" s="13"/>
      <c r="AE1904" s="13"/>
      <c r="AT1904" s="257" t="s">
        <v>361</v>
      </c>
      <c r="AU1904" s="257" t="s">
        <v>86</v>
      </c>
      <c r="AV1904" s="13" t="s">
        <v>86</v>
      </c>
      <c r="AW1904" s="13" t="s">
        <v>32</v>
      </c>
      <c r="AX1904" s="13" t="s">
        <v>76</v>
      </c>
      <c r="AY1904" s="257" t="s">
        <v>350</v>
      </c>
    </row>
    <row r="1905" s="13" customFormat="1">
      <c r="A1905" s="13"/>
      <c r="B1905" s="247"/>
      <c r="C1905" s="248"/>
      <c r="D1905" s="242" t="s">
        <v>361</v>
      </c>
      <c r="E1905" s="249" t="s">
        <v>1</v>
      </c>
      <c r="F1905" s="250" t="s">
        <v>3243</v>
      </c>
      <c r="G1905" s="248"/>
      <c r="H1905" s="251">
        <v>57.039999999999999</v>
      </c>
      <c r="I1905" s="252"/>
      <c r="J1905" s="248"/>
      <c r="K1905" s="248"/>
      <c r="L1905" s="253"/>
      <c r="M1905" s="254"/>
      <c r="N1905" s="255"/>
      <c r="O1905" s="255"/>
      <c r="P1905" s="255"/>
      <c r="Q1905" s="255"/>
      <c r="R1905" s="255"/>
      <c r="S1905" s="255"/>
      <c r="T1905" s="256"/>
      <c r="U1905" s="13"/>
      <c r="V1905" s="13"/>
      <c r="W1905" s="13"/>
      <c r="X1905" s="13"/>
      <c r="Y1905" s="13"/>
      <c r="Z1905" s="13"/>
      <c r="AA1905" s="13"/>
      <c r="AB1905" s="13"/>
      <c r="AC1905" s="13"/>
      <c r="AD1905" s="13"/>
      <c r="AE1905" s="13"/>
      <c r="AT1905" s="257" t="s">
        <v>361</v>
      </c>
      <c r="AU1905" s="257" t="s">
        <v>86</v>
      </c>
      <c r="AV1905" s="13" t="s">
        <v>86</v>
      </c>
      <c r="AW1905" s="13" t="s">
        <v>32</v>
      </c>
      <c r="AX1905" s="13" t="s">
        <v>76</v>
      </c>
      <c r="AY1905" s="257" t="s">
        <v>350</v>
      </c>
    </row>
    <row r="1906" s="14" customFormat="1">
      <c r="A1906" s="14"/>
      <c r="B1906" s="258"/>
      <c r="C1906" s="259"/>
      <c r="D1906" s="242" t="s">
        <v>361</v>
      </c>
      <c r="E1906" s="260" t="s">
        <v>1</v>
      </c>
      <c r="F1906" s="261" t="s">
        <v>364</v>
      </c>
      <c r="G1906" s="259"/>
      <c r="H1906" s="262">
        <v>77.840000000000003</v>
      </c>
      <c r="I1906" s="263"/>
      <c r="J1906" s="259"/>
      <c r="K1906" s="259"/>
      <c r="L1906" s="264"/>
      <c r="M1906" s="265"/>
      <c r="N1906" s="266"/>
      <c r="O1906" s="266"/>
      <c r="P1906" s="266"/>
      <c r="Q1906" s="266"/>
      <c r="R1906" s="266"/>
      <c r="S1906" s="266"/>
      <c r="T1906" s="267"/>
      <c r="U1906" s="14"/>
      <c r="V1906" s="14"/>
      <c r="W1906" s="14"/>
      <c r="X1906" s="14"/>
      <c r="Y1906" s="14"/>
      <c r="Z1906" s="14"/>
      <c r="AA1906" s="14"/>
      <c r="AB1906" s="14"/>
      <c r="AC1906" s="14"/>
      <c r="AD1906" s="14"/>
      <c r="AE1906" s="14"/>
      <c r="AT1906" s="268" t="s">
        <v>361</v>
      </c>
      <c r="AU1906" s="268" t="s">
        <v>86</v>
      </c>
      <c r="AV1906" s="14" t="s">
        <v>357</v>
      </c>
      <c r="AW1906" s="14" t="s">
        <v>32</v>
      </c>
      <c r="AX1906" s="14" t="s">
        <v>84</v>
      </c>
      <c r="AY1906" s="268" t="s">
        <v>350</v>
      </c>
    </row>
    <row r="1907" s="2" customFormat="1" ht="33" customHeight="1">
      <c r="A1907" s="39"/>
      <c r="B1907" s="40"/>
      <c r="C1907" s="229" t="s">
        <v>3244</v>
      </c>
      <c r="D1907" s="229" t="s">
        <v>352</v>
      </c>
      <c r="E1907" s="230" t="s">
        <v>3245</v>
      </c>
      <c r="F1907" s="231" t="s">
        <v>3246</v>
      </c>
      <c r="G1907" s="232" t="s">
        <v>551</v>
      </c>
      <c r="H1907" s="233">
        <v>36.299999999999997</v>
      </c>
      <c r="I1907" s="234"/>
      <c r="J1907" s="235">
        <f>ROUND(I1907*H1907,2)</f>
        <v>0</v>
      </c>
      <c r="K1907" s="231" t="s">
        <v>356</v>
      </c>
      <c r="L1907" s="45"/>
      <c r="M1907" s="236" t="s">
        <v>1</v>
      </c>
      <c r="N1907" s="237" t="s">
        <v>41</v>
      </c>
      <c r="O1907" s="92"/>
      <c r="P1907" s="238">
        <f>O1907*H1907</f>
        <v>0</v>
      </c>
      <c r="Q1907" s="238">
        <v>0.0044799999999999996</v>
      </c>
      <c r="R1907" s="238">
        <f>Q1907*H1907</f>
        <v>0.16262399999999996</v>
      </c>
      <c r="S1907" s="238">
        <v>0</v>
      </c>
      <c r="T1907" s="239">
        <f>S1907*H1907</f>
        <v>0</v>
      </c>
      <c r="U1907" s="39"/>
      <c r="V1907" s="39"/>
      <c r="W1907" s="39"/>
      <c r="X1907" s="39"/>
      <c r="Y1907" s="39"/>
      <c r="Z1907" s="39"/>
      <c r="AA1907" s="39"/>
      <c r="AB1907" s="39"/>
      <c r="AC1907" s="39"/>
      <c r="AD1907" s="39"/>
      <c r="AE1907" s="39"/>
      <c r="AR1907" s="240" t="s">
        <v>530</v>
      </c>
      <c r="AT1907" s="240" t="s">
        <v>352</v>
      </c>
      <c r="AU1907" s="240" t="s">
        <v>86</v>
      </c>
      <c r="AY1907" s="18" t="s">
        <v>350</v>
      </c>
      <c r="BE1907" s="241">
        <f>IF(N1907="základní",J1907,0)</f>
        <v>0</v>
      </c>
      <c r="BF1907" s="241">
        <f>IF(N1907="snížená",J1907,0)</f>
        <v>0</v>
      </c>
      <c r="BG1907" s="241">
        <f>IF(N1907="zákl. přenesená",J1907,0)</f>
        <v>0</v>
      </c>
      <c r="BH1907" s="241">
        <f>IF(N1907="sníž. přenesená",J1907,0)</f>
        <v>0</v>
      </c>
      <c r="BI1907" s="241">
        <f>IF(N1907="nulová",J1907,0)</f>
        <v>0</v>
      </c>
      <c r="BJ1907" s="18" t="s">
        <v>84</v>
      </c>
      <c r="BK1907" s="241">
        <f>ROUND(I1907*H1907,2)</f>
        <v>0</v>
      </c>
      <c r="BL1907" s="18" t="s">
        <v>530</v>
      </c>
      <c r="BM1907" s="240" t="s">
        <v>3247</v>
      </c>
    </row>
    <row r="1908" s="2" customFormat="1">
      <c r="A1908" s="39"/>
      <c r="B1908" s="40"/>
      <c r="C1908" s="41"/>
      <c r="D1908" s="242" t="s">
        <v>359</v>
      </c>
      <c r="E1908" s="41"/>
      <c r="F1908" s="243" t="s">
        <v>3248</v>
      </c>
      <c r="G1908" s="41"/>
      <c r="H1908" s="41"/>
      <c r="I1908" s="244"/>
      <c r="J1908" s="41"/>
      <c r="K1908" s="41"/>
      <c r="L1908" s="45"/>
      <c r="M1908" s="245"/>
      <c r="N1908" s="246"/>
      <c r="O1908" s="92"/>
      <c r="P1908" s="92"/>
      <c r="Q1908" s="92"/>
      <c r="R1908" s="92"/>
      <c r="S1908" s="92"/>
      <c r="T1908" s="93"/>
      <c r="U1908" s="39"/>
      <c r="V1908" s="39"/>
      <c r="W1908" s="39"/>
      <c r="X1908" s="39"/>
      <c r="Y1908" s="39"/>
      <c r="Z1908" s="39"/>
      <c r="AA1908" s="39"/>
      <c r="AB1908" s="39"/>
      <c r="AC1908" s="39"/>
      <c r="AD1908" s="39"/>
      <c r="AE1908" s="39"/>
      <c r="AT1908" s="18" t="s">
        <v>359</v>
      </c>
      <c r="AU1908" s="18" t="s">
        <v>86</v>
      </c>
    </row>
    <row r="1909" s="13" customFormat="1">
      <c r="A1909" s="13"/>
      <c r="B1909" s="247"/>
      <c r="C1909" s="248"/>
      <c r="D1909" s="242" t="s">
        <v>361</v>
      </c>
      <c r="E1909" s="249" t="s">
        <v>1</v>
      </c>
      <c r="F1909" s="250" t="s">
        <v>3249</v>
      </c>
      <c r="G1909" s="248"/>
      <c r="H1909" s="251">
        <v>36.299999999999997</v>
      </c>
      <c r="I1909" s="252"/>
      <c r="J1909" s="248"/>
      <c r="K1909" s="248"/>
      <c r="L1909" s="253"/>
      <c r="M1909" s="254"/>
      <c r="N1909" s="255"/>
      <c r="O1909" s="255"/>
      <c r="P1909" s="255"/>
      <c r="Q1909" s="255"/>
      <c r="R1909" s="255"/>
      <c r="S1909" s="255"/>
      <c r="T1909" s="256"/>
      <c r="U1909" s="13"/>
      <c r="V1909" s="13"/>
      <c r="W1909" s="13"/>
      <c r="X1909" s="13"/>
      <c r="Y1909" s="13"/>
      <c r="Z1909" s="13"/>
      <c r="AA1909" s="13"/>
      <c r="AB1909" s="13"/>
      <c r="AC1909" s="13"/>
      <c r="AD1909" s="13"/>
      <c r="AE1909" s="13"/>
      <c r="AT1909" s="257" t="s">
        <v>361</v>
      </c>
      <c r="AU1909" s="257" t="s">
        <v>86</v>
      </c>
      <c r="AV1909" s="13" t="s">
        <v>86</v>
      </c>
      <c r="AW1909" s="13" t="s">
        <v>32</v>
      </c>
      <c r="AX1909" s="13" t="s">
        <v>84</v>
      </c>
      <c r="AY1909" s="257" t="s">
        <v>350</v>
      </c>
    </row>
    <row r="1910" s="2" customFormat="1" ht="33" customHeight="1">
      <c r="A1910" s="39"/>
      <c r="B1910" s="40"/>
      <c r="C1910" s="229" t="s">
        <v>3250</v>
      </c>
      <c r="D1910" s="229" t="s">
        <v>352</v>
      </c>
      <c r="E1910" s="230" t="s">
        <v>3251</v>
      </c>
      <c r="F1910" s="231" t="s">
        <v>3252</v>
      </c>
      <c r="G1910" s="232" t="s">
        <v>551</v>
      </c>
      <c r="H1910" s="233">
        <v>112.31</v>
      </c>
      <c r="I1910" s="234"/>
      <c r="J1910" s="235">
        <f>ROUND(I1910*H1910,2)</f>
        <v>0</v>
      </c>
      <c r="K1910" s="231" t="s">
        <v>356</v>
      </c>
      <c r="L1910" s="45"/>
      <c r="M1910" s="236" t="s">
        <v>1</v>
      </c>
      <c r="N1910" s="237" t="s">
        <v>41</v>
      </c>
      <c r="O1910" s="92"/>
      <c r="P1910" s="238">
        <f>O1910*H1910</f>
        <v>0</v>
      </c>
      <c r="Q1910" s="238">
        <v>0.00093999999999999997</v>
      </c>
      <c r="R1910" s="238">
        <f>Q1910*H1910</f>
        <v>0.1055714</v>
      </c>
      <c r="S1910" s="238">
        <v>0</v>
      </c>
      <c r="T1910" s="239">
        <f>S1910*H1910</f>
        <v>0</v>
      </c>
      <c r="U1910" s="39"/>
      <c r="V1910" s="39"/>
      <c r="W1910" s="39"/>
      <c r="X1910" s="39"/>
      <c r="Y1910" s="39"/>
      <c r="Z1910" s="39"/>
      <c r="AA1910" s="39"/>
      <c r="AB1910" s="39"/>
      <c r="AC1910" s="39"/>
      <c r="AD1910" s="39"/>
      <c r="AE1910" s="39"/>
      <c r="AR1910" s="240" t="s">
        <v>530</v>
      </c>
      <c r="AT1910" s="240" t="s">
        <v>352</v>
      </c>
      <c r="AU1910" s="240" t="s">
        <v>86</v>
      </c>
      <c r="AY1910" s="18" t="s">
        <v>350</v>
      </c>
      <c r="BE1910" s="241">
        <f>IF(N1910="základní",J1910,0)</f>
        <v>0</v>
      </c>
      <c r="BF1910" s="241">
        <f>IF(N1910="snížená",J1910,0)</f>
        <v>0</v>
      </c>
      <c r="BG1910" s="241">
        <f>IF(N1910="zákl. přenesená",J1910,0)</f>
        <v>0</v>
      </c>
      <c r="BH1910" s="241">
        <f>IF(N1910="sníž. přenesená",J1910,0)</f>
        <v>0</v>
      </c>
      <c r="BI1910" s="241">
        <f>IF(N1910="nulová",J1910,0)</f>
        <v>0</v>
      </c>
      <c r="BJ1910" s="18" t="s">
        <v>84</v>
      </c>
      <c r="BK1910" s="241">
        <f>ROUND(I1910*H1910,2)</f>
        <v>0</v>
      </c>
      <c r="BL1910" s="18" t="s">
        <v>530</v>
      </c>
      <c r="BM1910" s="240" t="s">
        <v>3253</v>
      </c>
    </row>
    <row r="1911" s="2" customFormat="1">
      <c r="A1911" s="39"/>
      <c r="B1911" s="40"/>
      <c r="C1911" s="41"/>
      <c r="D1911" s="242" t="s">
        <v>359</v>
      </c>
      <c r="E1911" s="41"/>
      <c r="F1911" s="243" t="s">
        <v>3254</v>
      </c>
      <c r="G1911" s="41"/>
      <c r="H1911" s="41"/>
      <c r="I1911" s="244"/>
      <c r="J1911" s="41"/>
      <c r="K1911" s="41"/>
      <c r="L1911" s="45"/>
      <c r="M1911" s="245"/>
      <c r="N1911" s="246"/>
      <c r="O1911" s="92"/>
      <c r="P1911" s="92"/>
      <c r="Q1911" s="92"/>
      <c r="R1911" s="92"/>
      <c r="S1911" s="92"/>
      <c r="T1911" s="93"/>
      <c r="U1911" s="39"/>
      <c r="V1911" s="39"/>
      <c r="W1911" s="39"/>
      <c r="X1911" s="39"/>
      <c r="Y1911" s="39"/>
      <c r="Z1911" s="39"/>
      <c r="AA1911" s="39"/>
      <c r="AB1911" s="39"/>
      <c r="AC1911" s="39"/>
      <c r="AD1911" s="39"/>
      <c r="AE1911" s="39"/>
      <c r="AT1911" s="18" t="s">
        <v>359</v>
      </c>
      <c r="AU1911" s="18" t="s">
        <v>86</v>
      </c>
    </row>
    <row r="1912" s="13" customFormat="1">
      <c r="A1912" s="13"/>
      <c r="B1912" s="247"/>
      <c r="C1912" s="248"/>
      <c r="D1912" s="242" t="s">
        <v>361</v>
      </c>
      <c r="E1912" s="249" t="s">
        <v>1</v>
      </c>
      <c r="F1912" s="250" t="s">
        <v>3255</v>
      </c>
      <c r="G1912" s="248"/>
      <c r="H1912" s="251">
        <v>112.31</v>
      </c>
      <c r="I1912" s="252"/>
      <c r="J1912" s="248"/>
      <c r="K1912" s="248"/>
      <c r="L1912" s="253"/>
      <c r="M1912" s="254"/>
      <c r="N1912" s="255"/>
      <c r="O1912" s="255"/>
      <c r="P1912" s="255"/>
      <c r="Q1912" s="255"/>
      <c r="R1912" s="255"/>
      <c r="S1912" s="255"/>
      <c r="T1912" s="256"/>
      <c r="U1912" s="13"/>
      <c r="V1912" s="13"/>
      <c r="W1912" s="13"/>
      <c r="X1912" s="13"/>
      <c r="Y1912" s="13"/>
      <c r="Z1912" s="13"/>
      <c r="AA1912" s="13"/>
      <c r="AB1912" s="13"/>
      <c r="AC1912" s="13"/>
      <c r="AD1912" s="13"/>
      <c r="AE1912" s="13"/>
      <c r="AT1912" s="257" t="s">
        <v>361</v>
      </c>
      <c r="AU1912" s="257" t="s">
        <v>86</v>
      </c>
      <c r="AV1912" s="13" t="s">
        <v>86</v>
      </c>
      <c r="AW1912" s="13" t="s">
        <v>32</v>
      </c>
      <c r="AX1912" s="13" t="s">
        <v>84</v>
      </c>
      <c r="AY1912" s="257" t="s">
        <v>350</v>
      </c>
    </row>
    <row r="1913" s="2" customFormat="1" ht="24.15" customHeight="1">
      <c r="A1913" s="39"/>
      <c r="B1913" s="40"/>
      <c r="C1913" s="229" t="s">
        <v>3256</v>
      </c>
      <c r="D1913" s="229" t="s">
        <v>352</v>
      </c>
      <c r="E1913" s="230" t="s">
        <v>3257</v>
      </c>
      <c r="F1913" s="231" t="s">
        <v>3258</v>
      </c>
      <c r="G1913" s="232" t="s">
        <v>551</v>
      </c>
      <c r="H1913" s="233">
        <v>41.590000000000003</v>
      </c>
      <c r="I1913" s="234"/>
      <c r="J1913" s="235">
        <f>ROUND(I1913*H1913,2)</f>
        <v>0</v>
      </c>
      <c r="K1913" s="231" t="s">
        <v>356</v>
      </c>
      <c r="L1913" s="45"/>
      <c r="M1913" s="236" t="s">
        <v>1</v>
      </c>
      <c r="N1913" s="237" t="s">
        <v>41</v>
      </c>
      <c r="O1913" s="92"/>
      <c r="P1913" s="238">
        <f>O1913*H1913</f>
        <v>0</v>
      </c>
      <c r="Q1913" s="238">
        <v>0.002</v>
      </c>
      <c r="R1913" s="238">
        <f>Q1913*H1913</f>
        <v>0.083180000000000004</v>
      </c>
      <c r="S1913" s="238">
        <v>0</v>
      </c>
      <c r="T1913" s="239">
        <f>S1913*H1913</f>
        <v>0</v>
      </c>
      <c r="U1913" s="39"/>
      <c r="V1913" s="39"/>
      <c r="W1913" s="39"/>
      <c r="X1913" s="39"/>
      <c r="Y1913" s="39"/>
      <c r="Z1913" s="39"/>
      <c r="AA1913" s="39"/>
      <c r="AB1913" s="39"/>
      <c r="AC1913" s="39"/>
      <c r="AD1913" s="39"/>
      <c r="AE1913" s="39"/>
      <c r="AR1913" s="240" t="s">
        <v>530</v>
      </c>
      <c r="AT1913" s="240" t="s">
        <v>352</v>
      </c>
      <c r="AU1913" s="240" t="s">
        <v>86</v>
      </c>
      <c r="AY1913" s="18" t="s">
        <v>350</v>
      </c>
      <c r="BE1913" s="241">
        <f>IF(N1913="základní",J1913,0)</f>
        <v>0</v>
      </c>
      <c r="BF1913" s="241">
        <f>IF(N1913="snížená",J1913,0)</f>
        <v>0</v>
      </c>
      <c r="BG1913" s="241">
        <f>IF(N1913="zákl. přenesená",J1913,0)</f>
        <v>0</v>
      </c>
      <c r="BH1913" s="241">
        <f>IF(N1913="sníž. přenesená",J1913,0)</f>
        <v>0</v>
      </c>
      <c r="BI1913" s="241">
        <f>IF(N1913="nulová",J1913,0)</f>
        <v>0</v>
      </c>
      <c r="BJ1913" s="18" t="s">
        <v>84</v>
      </c>
      <c r="BK1913" s="241">
        <f>ROUND(I1913*H1913,2)</f>
        <v>0</v>
      </c>
      <c r="BL1913" s="18" t="s">
        <v>530</v>
      </c>
      <c r="BM1913" s="240" t="s">
        <v>3259</v>
      </c>
    </row>
    <row r="1914" s="2" customFormat="1">
      <c r="A1914" s="39"/>
      <c r="B1914" s="40"/>
      <c r="C1914" s="41"/>
      <c r="D1914" s="242" t="s">
        <v>359</v>
      </c>
      <c r="E1914" s="41"/>
      <c r="F1914" s="243" t="s">
        <v>3260</v>
      </c>
      <c r="G1914" s="41"/>
      <c r="H1914" s="41"/>
      <c r="I1914" s="244"/>
      <c r="J1914" s="41"/>
      <c r="K1914" s="41"/>
      <c r="L1914" s="45"/>
      <c r="M1914" s="245"/>
      <c r="N1914" s="246"/>
      <c r="O1914" s="92"/>
      <c r="P1914" s="92"/>
      <c r="Q1914" s="92"/>
      <c r="R1914" s="92"/>
      <c r="S1914" s="92"/>
      <c r="T1914" s="93"/>
      <c r="U1914" s="39"/>
      <c r="V1914" s="39"/>
      <c r="W1914" s="39"/>
      <c r="X1914" s="39"/>
      <c r="Y1914" s="39"/>
      <c r="Z1914" s="39"/>
      <c r="AA1914" s="39"/>
      <c r="AB1914" s="39"/>
      <c r="AC1914" s="39"/>
      <c r="AD1914" s="39"/>
      <c r="AE1914" s="39"/>
      <c r="AT1914" s="18" t="s">
        <v>359</v>
      </c>
      <c r="AU1914" s="18" t="s">
        <v>86</v>
      </c>
    </row>
    <row r="1915" s="13" customFormat="1">
      <c r="A1915" s="13"/>
      <c r="B1915" s="247"/>
      <c r="C1915" s="248"/>
      <c r="D1915" s="242" t="s">
        <v>361</v>
      </c>
      <c r="E1915" s="249" t="s">
        <v>1</v>
      </c>
      <c r="F1915" s="250" t="s">
        <v>3261</v>
      </c>
      <c r="G1915" s="248"/>
      <c r="H1915" s="251">
        <v>41.590000000000003</v>
      </c>
      <c r="I1915" s="252"/>
      <c r="J1915" s="248"/>
      <c r="K1915" s="248"/>
      <c r="L1915" s="253"/>
      <c r="M1915" s="254"/>
      <c r="N1915" s="255"/>
      <c r="O1915" s="255"/>
      <c r="P1915" s="255"/>
      <c r="Q1915" s="255"/>
      <c r="R1915" s="255"/>
      <c r="S1915" s="255"/>
      <c r="T1915" s="256"/>
      <c r="U1915" s="13"/>
      <c r="V1915" s="13"/>
      <c r="W1915" s="13"/>
      <c r="X1915" s="13"/>
      <c r="Y1915" s="13"/>
      <c r="Z1915" s="13"/>
      <c r="AA1915" s="13"/>
      <c r="AB1915" s="13"/>
      <c r="AC1915" s="13"/>
      <c r="AD1915" s="13"/>
      <c r="AE1915" s="13"/>
      <c r="AT1915" s="257" t="s">
        <v>361</v>
      </c>
      <c r="AU1915" s="257" t="s">
        <v>86</v>
      </c>
      <c r="AV1915" s="13" t="s">
        <v>86</v>
      </c>
      <c r="AW1915" s="13" t="s">
        <v>32</v>
      </c>
      <c r="AX1915" s="13" t="s">
        <v>84</v>
      </c>
      <c r="AY1915" s="257" t="s">
        <v>350</v>
      </c>
    </row>
    <row r="1916" s="2" customFormat="1" ht="24.15" customHeight="1">
      <c r="A1916" s="39"/>
      <c r="B1916" s="40"/>
      <c r="C1916" s="229" t="s">
        <v>3262</v>
      </c>
      <c r="D1916" s="229" t="s">
        <v>352</v>
      </c>
      <c r="E1916" s="230" t="s">
        <v>3263</v>
      </c>
      <c r="F1916" s="231" t="s">
        <v>3264</v>
      </c>
      <c r="G1916" s="232" t="s">
        <v>551</v>
      </c>
      <c r="H1916" s="233">
        <v>79.424999999999997</v>
      </c>
      <c r="I1916" s="234"/>
      <c r="J1916" s="235">
        <f>ROUND(I1916*H1916,2)</f>
        <v>0</v>
      </c>
      <c r="K1916" s="231" t="s">
        <v>356</v>
      </c>
      <c r="L1916" s="45"/>
      <c r="M1916" s="236" t="s">
        <v>1</v>
      </c>
      <c r="N1916" s="237" t="s">
        <v>41</v>
      </c>
      <c r="O1916" s="92"/>
      <c r="P1916" s="238">
        <f>O1916*H1916</f>
        <v>0</v>
      </c>
      <c r="Q1916" s="238">
        <v>0.0024199999999999998</v>
      </c>
      <c r="R1916" s="238">
        <f>Q1916*H1916</f>
        <v>0.19220849999999998</v>
      </c>
      <c r="S1916" s="238">
        <v>0</v>
      </c>
      <c r="T1916" s="239">
        <f>S1916*H1916</f>
        <v>0</v>
      </c>
      <c r="U1916" s="39"/>
      <c r="V1916" s="39"/>
      <c r="W1916" s="39"/>
      <c r="X1916" s="39"/>
      <c r="Y1916" s="39"/>
      <c r="Z1916" s="39"/>
      <c r="AA1916" s="39"/>
      <c r="AB1916" s="39"/>
      <c r="AC1916" s="39"/>
      <c r="AD1916" s="39"/>
      <c r="AE1916" s="39"/>
      <c r="AR1916" s="240" t="s">
        <v>530</v>
      </c>
      <c r="AT1916" s="240" t="s">
        <v>352</v>
      </c>
      <c r="AU1916" s="240" t="s">
        <v>86</v>
      </c>
      <c r="AY1916" s="18" t="s">
        <v>350</v>
      </c>
      <c r="BE1916" s="241">
        <f>IF(N1916="základní",J1916,0)</f>
        <v>0</v>
      </c>
      <c r="BF1916" s="241">
        <f>IF(N1916="snížená",J1916,0)</f>
        <v>0</v>
      </c>
      <c r="BG1916" s="241">
        <f>IF(N1916="zákl. přenesená",J1916,0)</f>
        <v>0</v>
      </c>
      <c r="BH1916" s="241">
        <f>IF(N1916="sníž. přenesená",J1916,0)</f>
        <v>0</v>
      </c>
      <c r="BI1916" s="241">
        <f>IF(N1916="nulová",J1916,0)</f>
        <v>0</v>
      </c>
      <c r="BJ1916" s="18" t="s">
        <v>84</v>
      </c>
      <c r="BK1916" s="241">
        <f>ROUND(I1916*H1916,2)</f>
        <v>0</v>
      </c>
      <c r="BL1916" s="18" t="s">
        <v>530</v>
      </c>
      <c r="BM1916" s="240" t="s">
        <v>3265</v>
      </c>
    </row>
    <row r="1917" s="2" customFormat="1">
      <c r="A1917" s="39"/>
      <c r="B1917" s="40"/>
      <c r="C1917" s="41"/>
      <c r="D1917" s="242" t="s">
        <v>359</v>
      </c>
      <c r="E1917" s="41"/>
      <c r="F1917" s="243" t="s">
        <v>3266</v>
      </c>
      <c r="G1917" s="41"/>
      <c r="H1917" s="41"/>
      <c r="I1917" s="244"/>
      <c r="J1917" s="41"/>
      <c r="K1917" s="41"/>
      <c r="L1917" s="45"/>
      <c r="M1917" s="245"/>
      <c r="N1917" s="246"/>
      <c r="O1917" s="92"/>
      <c r="P1917" s="92"/>
      <c r="Q1917" s="92"/>
      <c r="R1917" s="92"/>
      <c r="S1917" s="92"/>
      <c r="T1917" s="93"/>
      <c r="U1917" s="39"/>
      <c r="V1917" s="39"/>
      <c r="W1917" s="39"/>
      <c r="X1917" s="39"/>
      <c r="Y1917" s="39"/>
      <c r="Z1917" s="39"/>
      <c r="AA1917" s="39"/>
      <c r="AB1917" s="39"/>
      <c r="AC1917" s="39"/>
      <c r="AD1917" s="39"/>
      <c r="AE1917" s="39"/>
      <c r="AT1917" s="18" t="s">
        <v>359</v>
      </c>
      <c r="AU1917" s="18" t="s">
        <v>86</v>
      </c>
    </row>
    <row r="1918" s="13" customFormat="1">
      <c r="A1918" s="13"/>
      <c r="B1918" s="247"/>
      <c r="C1918" s="248"/>
      <c r="D1918" s="242" t="s">
        <v>361</v>
      </c>
      <c r="E1918" s="249" t="s">
        <v>1</v>
      </c>
      <c r="F1918" s="250" t="s">
        <v>3267</v>
      </c>
      <c r="G1918" s="248"/>
      <c r="H1918" s="251">
        <v>79.424999999999997</v>
      </c>
      <c r="I1918" s="252"/>
      <c r="J1918" s="248"/>
      <c r="K1918" s="248"/>
      <c r="L1918" s="253"/>
      <c r="M1918" s="254"/>
      <c r="N1918" s="255"/>
      <c r="O1918" s="255"/>
      <c r="P1918" s="255"/>
      <c r="Q1918" s="255"/>
      <c r="R1918" s="255"/>
      <c r="S1918" s="255"/>
      <c r="T1918" s="256"/>
      <c r="U1918" s="13"/>
      <c r="V1918" s="13"/>
      <c r="W1918" s="13"/>
      <c r="X1918" s="13"/>
      <c r="Y1918" s="13"/>
      <c r="Z1918" s="13"/>
      <c r="AA1918" s="13"/>
      <c r="AB1918" s="13"/>
      <c r="AC1918" s="13"/>
      <c r="AD1918" s="13"/>
      <c r="AE1918" s="13"/>
      <c r="AT1918" s="257" t="s">
        <v>361</v>
      </c>
      <c r="AU1918" s="257" t="s">
        <v>86</v>
      </c>
      <c r="AV1918" s="13" t="s">
        <v>86</v>
      </c>
      <c r="AW1918" s="13" t="s">
        <v>32</v>
      </c>
      <c r="AX1918" s="13" t="s">
        <v>84</v>
      </c>
      <c r="AY1918" s="257" t="s">
        <v>350</v>
      </c>
    </row>
    <row r="1919" s="2" customFormat="1" ht="33" customHeight="1">
      <c r="A1919" s="39"/>
      <c r="B1919" s="40"/>
      <c r="C1919" s="229" t="s">
        <v>3268</v>
      </c>
      <c r="D1919" s="229" t="s">
        <v>352</v>
      </c>
      <c r="E1919" s="230" t="s">
        <v>3269</v>
      </c>
      <c r="F1919" s="231" t="s">
        <v>3270</v>
      </c>
      <c r="G1919" s="232" t="s">
        <v>551</v>
      </c>
      <c r="H1919" s="233">
        <v>103.06999999999999</v>
      </c>
      <c r="I1919" s="234"/>
      <c r="J1919" s="235">
        <f>ROUND(I1919*H1919,2)</f>
        <v>0</v>
      </c>
      <c r="K1919" s="231" t="s">
        <v>356</v>
      </c>
      <c r="L1919" s="45"/>
      <c r="M1919" s="236" t="s">
        <v>1</v>
      </c>
      <c r="N1919" s="237" t="s">
        <v>41</v>
      </c>
      <c r="O1919" s="92"/>
      <c r="P1919" s="238">
        <f>O1919*H1919</f>
        <v>0</v>
      </c>
      <c r="Q1919" s="238">
        <v>0.0019499999999999999</v>
      </c>
      <c r="R1919" s="238">
        <f>Q1919*H1919</f>
        <v>0.20098649999999999</v>
      </c>
      <c r="S1919" s="238">
        <v>0</v>
      </c>
      <c r="T1919" s="239">
        <f>S1919*H1919</f>
        <v>0</v>
      </c>
      <c r="U1919" s="39"/>
      <c r="V1919" s="39"/>
      <c r="W1919" s="39"/>
      <c r="X1919" s="39"/>
      <c r="Y1919" s="39"/>
      <c r="Z1919" s="39"/>
      <c r="AA1919" s="39"/>
      <c r="AB1919" s="39"/>
      <c r="AC1919" s="39"/>
      <c r="AD1919" s="39"/>
      <c r="AE1919" s="39"/>
      <c r="AR1919" s="240" t="s">
        <v>530</v>
      </c>
      <c r="AT1919" s="240" t="s">
        <v>352</v>
      </c>
      <c r="AU1919" s="240" t="s">
        <v>86</v>
      </c>
      <c r="AY1919" s="18" t="s">
        <v>350</v>
      </c>
      <c r="BE1919" s="241">
        <f>IF(N1919="základní",J1919,0)</f>
        <v>0</v>
      </c>
      <c r="BF1919" s="241">
        <f>IF(N1919="snížená",J1919,0)</f>
        <v>0</v>
      </c>
      <c r="BG1919" s="241">
        <f>IF(N1919="zákl. přenesená",J1919,0)</f>
        <v>0</v>
      </c>
      <c r="BH1919" s="241">
        <f>IF(N1919="sníž. přenesená",J1919,0)</f>
        <v>0</v>
      </c>
      <c r="BI1919" s="241">
        <f>IF(N1919="nulová",J1919,0)</f>
        <v>0</v>
      </c>
      <c r="BJ1919" s="18" t="s">
        <v>84</v>
      </c>
      <c r="BK1919" s="241">
        <f>ROUND(I1919*H1919,2)</f>
        <v>0</v>
      </c>
      <c r="BL1919" s="18" t="s">
        <v>530</v>
      </c>
      <c r="BM1919" s="240" t="s">
        <v>3271</v>
      </c>
    </row>
    <row r="1920" s="2" customFormat="1">
      <c r="A1920" s="39"/>
      <c r="B1920" s="40"/>
      <c r="C1920" s="41"/>
      <c r="D1920" s="242" t="s">
        <v>359</v>
      </c>
      <c r="E1920" s="41"/>
      <c r="F1920" s="243" t="s">
        <v>3272</v>
      </c>
      <c r="G1920" s="41"/>
      <c r="H1920" s="41"/>
      <c r="I1920" s="244"/>
      <c r="J1920" s="41"/>
      <c r="K1920" s="41"/>
      <c r="L1920" s="45"/>
      <c r="M1920" s="245"/>
      <c r="N1920" s="246"/>
      <c r="O1920" s="92"/>
      <c r="P1920" s="92"/>
      <c r="Q1920" s="92"/>
      <c r="R1920" s="92"/>
      <c r="S1920" s="92"/>
      <c r="T1920" s="93"/>
      <c r="U1920" s="39"/>
      <c r="V1920" s="39"/>
      <c r="W1920" s="39"/>
      <c r="X1920" s="39"/>
      <c r="Y1920" s="39"/>
      <c r="Z1920" s="39"/>
      <c r="AA1920" s="39"/>
      <c r="AB1920" s="39"/>
      <c r="AC1920" s="39"/>
      <c r="AD1920" s="39"/>
      <c r="AE1920" s="39"/>
      <c r="AT1920" s="18" t="s">
        <v>359</v>
      </c>
      <c r="AU1920" s="18" t="s">
        <v>86</v>
      </c>
    </row>
    <row r="1921" s="13" customFormat="1">
      <c r="A1921" s="13"/>
      <c r="B1921" s="247"/>
      <c r="C1921" s="248"/>
      <c r="D1921" s="242" t="s">
        <v>361</v>
      </c>
      <c r="E1921" s="249" t="s">
        <v>1</v>
      </c>
      <c r="F1921" s="250" t="s">
        <v>3273</v>
      </c>
      <c r="G1921" s="248"/>
      <c r="H1921" s="251">
        <v>86.540000000000006</v>
      </c>
      <c r="I1921" s="252"/>
      <c r="J1921" s="248"/>
      <c r="K1921" s="248"/>
      <c r="L1921" s="253"/>
      <c r="M1921" s="254"/>
      <c r="N1921" s="255"/>
      <c r="O1921" s="255"/>
      <c r="P1921" s="255"/>
      <c r="Q1921" s="255"/>
      <c r="R1921" s="255"/>
      <c r="S1921" s="255"/>
      <c r="T1921" s="256"/>
      <c r="U1921" s="13"/>
      <c r="V1921" s="13"/>
      <c r="W1921" s="13"/>
      <c r="X1921" s="13"/>
      <c r="Y1921" s="13"/>
      <c r="Z1921" s="13"/>
      <c r="AA1921" s="13"/>
      <c r="AB1921" s="13"/>
      <c r="AC1921" s="13"/>
      <c r="AD1921" s="13"/>
      <c r="AE1921" s="13"/>
      <c r="AT1921" s="257" t="s">
        <v>361</v>
      </c>
      <c r="AU1921" s="257" t="s">
        <v>86</v>
      </c>
      <c r="AV1921" s="13" t="s">
        <v>86</v>
      </c>
      <c r="AW1921" s="13" t="s">
        <v>32</v>
      </c>
      <c r="AX1921" s="13" t="s">
        <v>76</v>
      </c>
      <c r="AY1921" s="257" t="s">
        <v>350</v>
      </c>
    </row>
    <row r="1922" s="13" customFormat="1">
      <c r="A1922" s="13"/>
      <c r="B1922" s="247"/>
      <c r="C1922" s="248"/>
      <c r="D1922" s="242" t="s">
        <v>361</v>
      </c>
      <c r="E1922" s="249" t="s">
        <v>1</v>
      </c>
      <c r="F1922" s="250" t="s">
        <v>3274</v>
      </c>
      <c r="G1922" s="248"/>
      <c r="H1922" s="251">
        <v>16.530000000000001</v>
      </c>
      <c r="I1922" s="252"/>
      <c r="J1922" s="248"/>
      <c r="K1922" s="248"/>
      <c r="L1922" s="253"/>
      <c r="M1922" s="254"/>
      <c r="N1922" s="255"/>
      <c r="O1922" s="255"/>
      <c r="P1922" s="255"/>
      <c r="Q1922" s="255"/>
      <c r="R1922" s="255"/>
      <c r="S1922" s="255"/>
      <c r="T1922" s="256"/>
      <c r="U1922" s="13"/>
      <c r="V1922" s="13"/>
      <c r="W1922" s="13"/>
      <c r="X1922" s="13"/>
      <c r="Y1922" s="13"/>
      <c r="Z1922" s="13"/>
      <c r="AA1922" s="13"/>
      <c r="AB1922" s="13"/>
      <c r="AC1922" s="13"/>
      <c r="AD1922" s="13"/>
      <c r="AE1922" s="13"/>
      <c r="AT1922" s="257" t="s">
        <v>361</v>
      </c>
      <c r="AU1922" s="257" t="s">
        <v>86</v>
      </c>
      <c r="AV1922" s="13" t="s">
        <v>86</v>
      </c>
      <c r="AW1922" s="13" t="s">
        <v>32</v>
      </c>
      <c r="AX1922" s="13" t="s">
        <v>76</v>
      </c>
      <c r="AY1922" s="257" t="s">
        <v>350</v>
      </c>
    </row>
    <row r="1923" s="14" customFormat="1">
      <c r="A1923" s="14"/>
      <c r="B1923" s="258"/>
      <c r="C1923" s="259"/>
      <c r="D1923" s="242" t="s">
        <v>361</v>
      </c>
      <c r="E1923" s="260" t="s">
        <v>1</v>
      </c>
      <c r="F1923" s="261" t="s">
        <v>364</v>
      </c>
      <c r="G1923" s="259"/>
      <c r="H1923" s="262">
        <v>103.06999999999999</v>
      </c>
      <c r="I1923" s="263"/>
      <c r="J1923" s="259"/>
      <c r="K1923" s="259"/>
      <c r="L1923" s="264"/>
      <c r="M1923" s="265"/>
      <c r="N1923" s="266"/>
      <c r="O1923" s="266"/>
      <c r="P1923" s="266"/>
      <c r="Q1923" s="266"/>
      <c r="R1923" s="266"/>
      <c r="S1923" s="266"/>
      <c r="T1923" s="267"/>
      <c r="U1923" s="14"/>
      <c r="V1923" s="14"/>
      <c r="W1923" s="14"/>
      <c r="X1923" s="14"/>
      <c r="Y1923" s="14"/>
      <c r="Z1923" s="14"/>
      <c r="AA1923" s="14"/>
      <c r="AB1923" s="14"/>
      <c r="AC1923" s="14"/>
      <c r="AD1923" s="14"/>
      <c r="AE1923" s="14"/>
      <c r="AT1923" s="268" t="s">
        <v>361</v>
      </c>
      <c r="AU1923" s="268" t="s">
        <v>86</v>
      </c>
      <c r="AV1923" s="14" t="s">
        <v>357</v>
      </c>
      <c r="AW1923" s="14" t="s">
        <v>32</v>
      </c>
      <c r="AX1923" s="14" t="s">
        <v>84</v>
      </c>
      <c r="AY1923" s="268" t="s">
        <v>350</v>
      </c>
    </row>
    <row r="1924" s="2" customFormat="1" ht="33" customHeight="1">
      <c r="A1924" s="39"/>
      <c r="B1924" s="40"/>
      <c r="C1924" s="229" t="s">
        <v>3275</v>
      </c>
      <c r="D1924" s="229" t="s">
        <v>352</v>
      </c>
      <c r="E1924" s="230" t="s">
        <v>3276</v>
      </c>
      <c r="F1924" s="231" t="s">
        <v>3277</v>
      </c>
      <c r="G1924" s="232" t="s">
        <v>551</v>
      </c>
      <c r="H1924" s="233">
        <v>2.8999999999999999</v>
      </c>
      <c r="I1924" s="234"/>
      <c r="J1924" s="235">
        <f>ROUND(I1924*H1924,2)</f>
        <v>0</v>
      </c>
      <c r="K1924" s="231" t="s">
        <v>356</v>
      </c>
      <c r="L1924" s="45"/>
      <c r="M1924" s="236" t="s">
        <v>1</v>
      </c>
      <c r="N1924" s="237" t="s">
        <v>41</v>
      </c>
      <c r="O1924" s="92"/>
      <c r="P1924" s="238">
        <f>O1924*H1924</f>
        <v>0</v>
      </c>
      <c r="Q1924" s="238">
        <v>0.0029399999999999999</v>
      </c>
      <c r="R1924" s="238">
        <f>Q1924*H1924</f>
        <v>0.0085259999999999989</v>
      </c>
      <c r="S1924" s="238">
        <v>0</v>
      </c>
      <c r="T1924" s="239">
        <f>S1924*H1924</f>
        <v>0</v>
      </c>
      <c r="U1924" s="39"/>
      <c r="V1924" s="39"/>
      <c r="W1924" s="39"/>
      <c r="X1924" s="39"/>
      <c r="Y1924" s="39"/>
      <c r="Z1924" s="39"/>
      <c r="AA1924" s="39"/>
      <c r="AB1924" s="39"/>
      <c r="AC1924" s="39"/>
      <c r="AD1924" s="39"/>
      <c r="AE1924" s="39"/>
      <c r="AR1924" s="240" t="s">
        <v>530</v>
      </c>
      <c r="AT1924" s="240" t="s">
        <v>352</v>
      </c>
      <c r="AU1924" s="240" t="s">
        <v>86</v>
      </c>
      <c r="AY1924" s="18" t="s">
        <v>350</v>
      </c>
      <c r="BE1924" s="241">
        <f>IF(N1924="základní",J1924,0)</f>
        <v>0</v>
      </c>
      <c r="BF1924" s="241">
        <f>IF(N1924="snížená",J1924,0)</f>
        <v>0</v>
      </c>
      <c r="BG1924" s="241">
        <f>IF(N1924="zákl. přenesená",J1924,0)</f>
        <v>0</v>
      </c>
      <c r="BH1924" s="241">
        <f>IF(N1924="sníž. přenesená",J1924,0)</f>
        <v>0</v>
      </c>
      <c r="BI1924" s="241">
        <f>IF(N1924="nulová",J1924,0)</f>
        <v>0</v>
      </c>
      <c r="BJ1924" s="18" t="s">
        <v>84</v>
      </c>
      <c r="BK1924" s="241">
        <f>ROUND(I1924*H1924,2)</f>
        <v>0</v>
      </c>
      <c r="BL1924" s="18" t="s">
        <v>530</v>
      </c>
      <c r="BM1924" s="240" t="s">
        <v>3278</v>
      </c>
    </row>
    <row r="1925" s="2" customFormat="1">
      <c r="A1925" s="39"/>
      <c r="B1925" s="40"/>
      <c r="C1925" s="41"/>
      <c r="D1925" s="242" t="s">
        <v>359</v>
      </c>
      <c r="E1925" s="41"/>
      <c r="F1925" s="243" t="s">
        <v>3279</v>
      </c>
      <c r="G1925" s="41"/>
      <c r="H1925" s="41"/>
      <c r="I1925" s="244"/>
      <c r="J1925" s="41"/>
      <c r="K1925" s="41"/>
      <c r="L1925" s="45"/>
      <c r="M1925" s="245"/>
      <c r="N1925" s="246"/>
      <c r="O1925" s="92"/>
      <c r="P1925" s="92"/>
      <c r="Q1925" s="92"/>
      <c r="R1925" s="92"/>
      <c r="S1925" s="92"/>
      <c r="T1925" s="93"/>
      <c r="U1925" s="39"/>
      <c r="V1925" s="39"/>
      <c r="W1925" s="39"/>
      <c r="X1925" s="39"/>
      <c r="Y1925" s="39"/>
      <c r="Z1925" s="39"/>
      <c r="AA1925" s="39"/>
      <c r="AB1925" s="39"/>
      <c r="AC1925" s="39"/>
      <c r="AD1925" s="39"/>
      <c r="AE1925" s="39"/>
      <c r="AT1925" s="18" t="s">
        <v>359</v>
      </c>
      <c r="AU1925" s="18" t="s">
        <v>86</v>
      </c>
    </row>
    <row r="1926" s="13" customFormat="1">
      <c r="A1926" s="13"/>
      <c r="B1926" s="247"/>
      <c r="C1926" s="248"/>
      <c r="D1926" s="242" t="s">
        <v>361</v>
      </c>
      <c r="E1926" s="249" t="s">
        <v>1</v>
      </c>
      <c r="F1926" s="250" t="s">
        <v>3280</v>
      </c>
      <c r="G1926" s="248"/>
      <c r="H1926" s="251">
        <v>2.8999999999999999</v>
      </c>
      <c r="I1926" s="252"/>
      <c r="J1926" s="248"/>
      <c r="K1926" s="248"/>
      <c r="L1926" s="253"/>
      <c r="M1926" s="254"/>
      <c r="N1926" s="255"/>
      <c r="O1926" s="255"/>
      <c r="P1926" s="255"/>
      <c r="Q1926" s="255"/>
      <c r="R1926" s="255"/>
      <c r="S1926" s="255"/>
      <c r="T1926" s="256"/>
      <c r="U1926" s="13"/>
      <c r="V1926" s="13"/>
      <c r="W1926" s="13"/>
      <c r="X1926" s="13"/>
      <c r="Y1926" s="13"/>
      <c r="Z1926" s="13"/>
      <c r="AA1926" s="13"/>
      <c r="AB1926" s="13"/>
      <c r="AC1926" s="13"/>
      <c r="AD1926" s="13"/>
      <c r="AE1926" s="13"/>
      <c r="AT1926" s="257" t="s">
        <v>361</v>
      </c>
      <c r="AU1926" s="257" t="s">
        <v>86</v>
      </c>
      <c r="AV1926" s="13" t="s">
        <v>86</v>
      </c>
      <c r="AW1926" s="13" t="s">
        <v>32</v>
      </c>
      <c r="AX1926" s="13" t="s">
        <v>84</v>
      </c>
      <c r="AY1926" s="257" t="s">
        <v>350</v>
      </c>
    </row>
    <row r="1927" s="2" customFormat="1" ht="33" customHeight="1">
      <c r="A1927" s="39"/>
      <c r="B1927" s="40"/>
      <c r="C1927" s="229" t="s">
        <v>3281</v>
      </c>
      <c r="D1927" s="229" t="s">
        <v>352</v>
      </c>
      <c r="E1927" s="230" t="s">
        <v>3282</v>
      </c>
      <c r="F1927" s="231" t="s">
        <v>3283</v>
      </c>
      <c r="G1927" s="232" t="s">
        <v>551</v>
      </c>
      <c r="H1927" s="233">
        <v>45.920000000000002</v>
      </c>
      <c r="I1927" s="234"/>
      <c r="J1927" s="235">
        <f>ROUND(I1927*H1927,2)</f>
        <v>0</v>
      </c>
      <c r="K1927" s="231" t="s">
        <v>356</v>
      </c>
      <c r="L1927" s="45"/>
      <c r="M1927" s="236" t="s">
        <v>1</v>
      </c>
      <c r="N1927" s="237" t="s">
        <v>41</v>
      </c>
      <c r="O1927" s="92"/>
      <c r="P1927" s="238">
        <f>O1927*H1927</f>
        <v>0</v>
      </c>
      <c r="Q1927" s="238">
        <v>0.0019499999999999999</v>
      </c>
      <c r="R1927" s="238">
        <f>Q1927*H1927</f>
        <v>0.089543999999999999</v>
      </c>
      <c r="S1927" s="238">
        <v>0</v>
      </c>
      <c r="T1927" s="239">
        <f>S1927*H1927</f>
        <v>0</v>
      </c>
      <c r="U1927" s="39"/>
      <c r="V1927" s="39"/>
      <c r="W1927" s="39"/>
      <c r="X1927" s="39"/>
      <c r="Y1927" s="39"/>
      <c r="Z1927" s="39"/>
      <c r="AA1927" s="39"/>
      <c r="AB1927" s="39"/>
      <c r="AC1927" s="39"/>
      <c r="AD1927" s="39"/>
      <c r="AE1927" s="39"/>
      <c r="AR1927" s="240" t="s">
        <v>530</v>
      </c>
      <c r="AT1927" s="240" t="s">
        <v>352</v>
      </c>
      <c r="AU1927" s="240" t="s">
        <v>86</v>
      </c>
      <c r="AY1927" s="18" t="s">
        <v>350</v>
      </c>
      <c r="BE1927" s="241">
        <f>IF(N1927="základní",J1927,0)</f>
        <v>0</v>
      </c>
      <c r="BF1927" s="241">
        <f>IF(N1927="snížená",J1927,0)</f>
        <v>0</v>
      </c>
      <c r="BG1927" s="241">
        <f>IF(N1927="zákl. přenesená",J1927,0)</f>
        <v>0</v>
      </c>
      <c r="BH1927" s="241">
        <f>IF(N1927="sníž. přenesená",J1927,0)</f>
        <v>0</v>
      </c>
      <c r="BI1927" s="241">
        <f>IF(N1927="nulová",J1927,0)</f>
        <v>0</v>
      </c>
      <c r="BJ1927" s="18" t="s">
        <v>84</v>
      </c>
      <c r="BK1927" s="241">
        <f>ROUND(I1927*H1927,2)</f>
        <v>0</v>
      </c>
      <c r="BL1927" s="18" t="s">
        <v>530</v>
      </c>
      <c r="BM1927" s="240" t="s">
        <v>3284</v>
      </c>
    </row>
    <row r="1928" s="2" customFormat="1">
      <c r="A1928" s="39"/>
      <c r="B1928" s="40"/>
      <c r="C1928" s="41"/>
      <c r="D1928" s="242" t="s">
        <v>359</v>
      </c>
      <c r="E1928" s="41"/>
      <c r="F1928" s="243" t="s">
        <v>3285</v>
      </c>
      <c r="G1928" s="41"/>
      <c r="H1928" s="41"/>
      <c r="I1928" s="244"/>
      <c r="J1928" s="41"/>
      <c r="K1928" s="41"/>
      <c r="L1928" s="45"/>
      <c r="M1928" s="245"/>
      <c r="N1928" s="246"/>
      <c r="O1928" s="92"/>
      <c r="P1928" s="92"/>
      <c r="Q1928" s="92"/>
      <c r="R1928" s="92"/>
      <c r="S1928" s="92"/>
      <c r="T1928" s="93"/>
      <c r="U1928" s="39"/>
      <c r="V1928" s="39"/>
      <c r="W1928" s="39"/>
      <c r="X1928" s="39"/>
      <c r="Y1928" s="39"/>
      <c r="Z1928" s="39"/>
      <c r="AA1928" s="39"/>
      <c r="AB1928" s="39"/>
      <c r="AC1928" s="39"/>
      <c r="AD1928" s="39"/>
      <c r="AE1928" s="39"/>
      <c r="AT1928" s="18" t="s">
        <v>359</v>
      </c>
      <c r="AU1928" s="18" t="s">
        <v>86</v>
      </c>
    </row>
    <row r="1929" s="13" customFormat="1">
      <c r="A1929" s="13"/>
      <c r="B1929" s="247"/>
      <c r="C1929" s="248"/>
      <c r="D1929" s="242" t="s">
        <v>361</v>
      </c>
      <c r="E1929" s="249" t="s">
        <v>1</v>
      </c>
      <c r="F1929" s="250" t="s">
        <v>3286</v>
      </c>
      <c r="G1929" s="248"/>
      <c r="H1929" s="251">
        <v>33.590000000000003</v>
      </c>
      <c r="I1929" s="252"/>
      <c r="J1929" s="248"/>
      <c r="K1929" s="248"/>
      <c r="L1929" s="253"/>
      <c r="M1929" s="254"/>
      <c r="N1929" s="255"/>
      <c r="O1929" s="255"/>
      <c r="P1929" s="255"/>
      <c r="Q1929" s="255"/>
      <c r="R1929" s="255"/>
      <c r="S1929" s="255"/>
      <c r="T1929" s="256"/>
      <c r="U1929" s="13"/>
      <c r="V1929" s="13"/>
      <c r="W1929" s="13"/>
      <c r="X1929" s="13"/>
      <c r="Y1929" s="13"/>
      <c r="Z1929" s="13"/>
      <c r="AA1929" s="13"/>
      <c r="AB1929" s="13"/>
      <c r="AC1929" s="13"/>
      <c r="AD1929" s="13"/>
      <c r="AE1929" s="13"/>
      <c r="AT1929" s="257" t="s">
        <v>361</v>
      </c>
      <c r="AU1929" s="257" t="s">
        <v>86</v>
      </c>
      <c r="AV1929" s="13" t="s">
        <v>86</v>
      </c>
      <c r="AW1929" s="13" t="s">
        <v>32</v>
      </c>
      <c r="AX1929" s="13" t="s">
        <v>76</v>
      </c>
      <c r="AY1929" s="257" t="s">
        <v>350</v>
      </c>
    </row>
    <row r="1930" s="13" customFormat="1">
      <c r="A1930" s="13"/>
      <c r="B1930" s="247"/>
      <c r="C1930" s="248"/>
      <c r="D1930" s="242" t="s">
        <v>361</v>
      </c>
      <c r="E1930" s="249" t="s">
        <v>1</v>
      </c>
      <c r="F1930" s="250" t="s">
        <v>3287</v>
      </c>
      <c r="G1930" s="248"/>
      <c r="H1930" s="251">
        <v>12.33</v>
      </c>
      <c r="I1930" s="252"/>
      <c r="J1930" s="248"/>
      <c r="K1930" s="248"/>
      <c r="L1930" s="253"/>
      <c r="M1930" s="254"/>
      <c r="N1930" s="255"/>
      <c r="O1930" s="255"/>
      <c r="P1930" s="255"/>
      <c r="Q1930" s="255"/>
      <c r="R1930" s="255"/>
      <c r="S1930" s="255"/>
      <c r="T1930" s="256"/>
      <c r="U1930" s="13"/>
      <c r="V1930" s="13"/>
      <c r="W1930" s="13"/>
      <c r="X1930" s="13"/>
      <c r="Y1930" s="13"/>
      <c r="Z1930" s="13"/>
      <c r="AA1930" s="13"/>
      <c r="AB1930" s="13"/>
      <c r="AC1930" s="13"/>
      <c r="AD1930" s="13"/>
      <c r="AE1930" s="13"/>
      <c r="AT1930" s="257" t="s">
        <v>361</v>
      </c>
      <c r="AU1930" s="257" t="s">
        <v>86</v>
      </c>
      <c r="AV1930" s="13" t="s">
        <v>86</v>
      </c>
      <c r="AW1930" s="13" t="s">
        <v>32</v>
      </c>
      <c r="AX1930" s="13" t="s">
        <v>76</v>
      </c>
      <c r="AY1930" s="257" t="s">
        <v>350</v>
      </c>
    </row>
    <row r="1931" s="14" customFormat="1">
      <c r="A1931" s="14"/>
      <c r="B1931" s="258"/>
      <c r="C1931" s="259"/>
      <c r="D1931" s="242" t="s">
        <v>361</v>
      </c>
      <c r="E1931" s="260" t="s">
        <v>1</v>
      </c>
      <c r="F1931" s="261" t="s">
        <v>364</v>
      </c>
      <c r="G1931" s="259"/>
      <c r="H1931" s="262">
        <v>45.920000000000002</v>
      </c>
      <c r="I1931" s="263"/>
      <c r="J1931" s="259"/>
      <c r="K1931" s="259"/>
      <c r="L1931" s="264"/>
      <c r="M1931" s="265"/>
      <c r="N1931" s="266"/>
      <c r="O1931" s="266"/>
      <c r="P1931" s="266"/>
      <c r="Q1931" s="266"/>
      <c r="R1931" s="266"/>
      <c r="S1931" s="266"/>
      <c r="T1931" s="267"/>
      <c r="U1931" s="14"/>
      <c r="V1931" s="14"/>
      <c r="W1931" s="14"/>
      <c r="X1931" s="14"/>
      <c r="Y1931" s="14"/>
      <c r="Z1931" s="14"/>
      <c r="AA1931" s="14"/>
      <c r="AB1931" s="14"/>
      <c r="AC1931" s="14"/>
      <c r="AD1931" s="14"/>
      <c r="AE1931" s="14"/>
      <c r="AT1931" s="268" t="s">
        <v>361</v>
      </c>
      <c r="AU1931" s="268" t="s">
        <v>86</v>
      </c>
      <c r="AV1931" s="14" t="s">
        <v>357</v>
      </c>
      <c r="AW1931" s="14" t="s">
        <v>32</v>
      </c>
      <c r="AX1931" s="14" t="s">
        <v>84</v>
      </c>
      <c r="AY1931" s="268" t="s">
        <v>350</v>
      </c>
    </row>
    <row r="1932" s="2" customFormat="1" ht="16.5" customHeight="1">
      <c r="A1932" s="39"/>
      <c r="B1932" s="40"/>
      <c r="C1932" s="229" t="s">
        <v>3288</v>
      </c>
      <c r="D1932" s="229" t="s">
        <v>352</v>
      </c>
      <c r="E1932" s="230" t="s">
        <v>3289</v>
      </c>
      <c r="F1932" s="231" t="s">
        <v>3290</v>
      </c>
      <c r="G1932" s="232" t="s">
        <v>497</v>
      </c>
      <c r="H1932" s="233">
        <v>4</v>
      </c>
      <c r="I1932" s="234"/>
      <c r="J1932" s="235">
        <f>ROUND(I1932*H1932,2)</f>
        <v>0</v>
      </c>
      <c r="K1932" s="231" t="s">
        <v>356</v>
      </c>
      <c r="L1932" s="45"/>
      <c r="M1932" s="236" t="s">
        <v>1</v>
      </c>
      <c r="N1932" s="237" t="s">
        <v>41</v>
      </c>
      <c r="O1932" s="92"/>
      <c r="P1932" s="238">
        <f>O1932*H1932</f>
        <v>0</v>
      </c>
      <c r="Q1932" s="238">
        <v>0</v>
      </c>
      <c r="R1932" s="238">
        <f>Q1932*H1932</f>
        <v>0</v>
      </c>
      <c r="S1932" s="238">
        <v>0</v>
      </c>
      <c r="T1932" s="239">
        <f>S1932*H1932</f>
        <v>0</v>
      </c>
      <c r="U1932" s="39"/>
      <c r="V1932" s="39"/>
      <c r="W1932" s="39"/>
      <c r="X1932" s="39"/>
      <c r="Y1932" s="39"/>
      <c r="Z1932" s="39"/>
      <c r="AA1932" s="39"/>
      <c r="AB1932" s="39"/>
      <c r="AC1932" s="39"/>
      <c r="AD1932" s="39"/>
      <c r="AE1932" s="39"/>
      <c r="AR1932" s="240" t="s">
        <v>530</v>
      </c>
      <c r="AT1932" s="240" t="s">
        <v>352</v>
      </c>
      <c r="AU1932" s="240" t="s">
        <v>86</v>
      </c>
      <c r="AY1932" s="18" t="s">
        <v>350</v>
      </c>
      <c r="BE1932" s="241">
        <f>IF(N1932="základní",J1932,0)</f>
        <v>0</v>
      </c>
      <c r="BF1932" s="241">
        <f>IF(N1932="snížená",J1932,0)</f>
        <v>0</v>
      </c>
      <c r="BG1932" s="241">
        <f>IF(N1932="zákl. přenesená",J1932,0)</f>
        <v>0</v>
      </c>
      <c r="BH1932" s="241">
        <f>IF(N1932="sníž. přenesená",J1932,0)</f>
        <v>0</v>
      </c>
      <c r="BI1932" s="241">
        <f>IF(N1932="nulová",J1932,0)</f>
        <v>0</v>
      </c>
      <c r="BJ1932" s="18" t="s">
        <v>84</v>
      </c>
      <c r="BK1932" s="241">
        <f>ROUND(I1932*H1932,2)</f>
        <v>0</v>
      </c>
      <c r="BL1932" s="18" t="s">
        <v>530</v>
      </c>
      <c r="BM1932" s="240" t="s">
        <v>3291</v>
      </c>
    </row>
    <row r="1933" s="2" customFormat="1">
      <c r="A1933" s="39"/>
      <c r="B1933" s="40"/>
      <c r="C1933" s="41"/>
      <c r="D1933" s="242" t="s">
        <v>359</v>
      </c>
      <c r="E1933" s="41"/>
      <c r="F1933" s="243" t="s">
        <v>3292</v>
      </c>
      <c r="G1933" s="41"/>
      <c r="H1933" s="41"/>
      <c r="I1933" s="244"/>
      <c r="J1933" s="41"/>
      <c r="K1933" s="41"/>
      <c r="L1933" s="45"/>
      <c r="M1933" s="245"/>
      <c r="N1933" s="246"/>
      <c r="O1933" s="92"/>
      <c r="P1933" s="92"/>
      <c r="Q1933" s="92"/>
      <c r="R1933" s="92"/>
      <c r="S1933" s="92"/>
      <c r="T1933" s="93"/>
      <c r="U1933" s="39"/>
      <c r="V1933" s="39"/>
      <c r="W1933" s="39"/>
      <c r="X1933" s="39"/>
      <c r="Y1933" s="39"/>
      <c r="Z1933" s="39"/>
      <c r="AA1933" s="39"/>
      <c r="AB1933" s="39"/>
      <c r="AC1933" s="39"/>
      <c r="AD1933" s="39"/>
      <c r="AE1933" s="39"/>
      <c r="AT1933" s="18" t="s">
        <v>359</v>
      </c>
      <c r="AU1933" s="18" t="s">
        <v>86</v>
      </c>
    </row>
    <row r="1934" s="13" customFormat="1">
      <c r="A1934" s="13"/>
      <c r="B1934" s="247"/>
      <c r="C1934" s="248"/>
      <c r="D1934" s="242" t="s">
        <v>361</v>
      </c>
      <c r="E1934" s="249" t="s">
        <v>1</v>
      </c>
      <c r="F1934" s="250" t="s">
        <v>3293</v>
      </c>
      <c r="G1934" s="248"/>
      <c r="H1934" s="251">
        <v>4</v>
      </c>
      <c r="I1934" s="252"/>
      <c r="J1934" s="248"/>
      <c r="K1934" s="248"/>
      <c r="L1934" s="253"/>
      <c r="M1934" s="254"/>
      <c r="N1934" s="255"/>
      <c r="O1934" s="255"/>
      <c r="P1934" s="255"/>
      <c r="Q1934" s="255"/>
      <c r="R1934" s="255"/>
      <c r="S1934" s="255"/>
      <c r="T1934" s="256"/>
      <c r="U1934" s="13"/>
      <c r="V1934" s="13"/>
      <c r="W1934" s="13"/>
      <c r="X1934" s="13"/>
      <c r="Y1934" s="13"/>
      <c r="Z1934" s="13"/>
      <c r="AA1934" s="13"/>
      <c r="AB1934" s="13"/>
      <c r="AC1934" s="13"/>
      <c r="AD1934" s="13"/>
      <c r="AE1934" s="13"/>
      <c r="AT1934" s="257" t="s">
        <v>361</v>
      </c>
      <c r="AU1934" s="257" t="s">
        <v>86</v>
      </c>
      <c r="AV1934" s="13" t="s">
        <v>86</v>
      </c>
      <c r="AW1934" s="13" t="s">
        <v>32</v>
      </c>
      <c r="AX1934" s="13" t="s">
        <v>84</v>
      </c>
      <c r="AY1934" s="257" t="s">
        <v>350</v>
      </c>
    </row>
    <row r="1935" s="2" customFormat="1" ht="16.5" customHeight="1">
      <c r="A1935" s="39"/>
      <c r="B1935" s="40"/>
      <c r="C1935" s="295" t="s">
        <v>3294</v>
      </c>
      <c r="D1935" s="295" t="s">
        <v>1347</v>
      </c>
      <c r="E1935" s="296" t="s">
        <v>3295</v>
      </c>
      <c r="F1935" s="297" t="s">
        <v>3296</v>
      </c>
      <c r="G1935" s="298" t="s">
        <v>497</v>
      </c>
      <c r="H1935" s="299">
        <v>4</v>
      </c>
      <c r="I1935" s="300"/>
      <c r="J1935" s="301">
        <f>ROUND(I1935*H1935,2)</f>
        <v>0</v>
      </c>
      <c r="K1935" s="297" t="s">
        <v>356</v>
      </c>
      <c r="L1935" s="302"/>
      <c r="M1935" s="303" t="s">
        <v>1</v>
      </c>
      <c r="N1935" s="304" t="s">
        <v>41</v>
      </c>
      <c r="O1935" s="92"/>
      <c r="P1935" s="238">
        <f>O1935*H1935</f>
        <v>0</v>
      </c>
      <c r="Q1935" s="238">
        <v>0.00029999999999999997</v>
      </c>
      <c r="R1935" s="238">
        <f>Q1935*H1935</f>
        <v>0.0011999999999999999</v>
      </c>
      <c r="S1935" s="238">
        <v>0</v>
      </c>
      <c r="T1935" s="239">
        <f>S1935*H1935</f>
        <v>0</v>
      </c>
      <c r="U1935" s="39"/>
      <c r="V1935" s="39"/>
      <c r="W1935" s="39"/>
      <c r="X1935" s="39"/>
      <c r="Y1935" s="39"/>
      <c r="Z1935" s="39"/>
      <c r="AA1935" s="39"/>
      <c r="AB1935" s="39"/>
      <c r="AC1935" s="39"/>
      <c r="AD1935" s="39"/>
      <c r="AE1935" s="39"/>
      <c r="AR1935" s="240" t="s">
        <v>695</v>
      </c>
      <c r="AT1935" s="240" t="s">
        <v>1347</v>
      </c>
      <c r="AU1935" s="240" t="s">
        <v>86</v>
      </c>
      <c r="AY1935" s="18" t="s">
        <v>350</v>
      </c>
      <c r="BE1935" s="241">
        <f>IF(N1935="základní",J1935,0)</f>
        <v>0</v>
      </c>
      <c r="BF1935" s="241">
        <f>IF(N1935="snížená",J1935,0)</f>
        <v>0</v>
      </c>
      <c r="BG1935" s="241">
        <f>IF(N1935="zákl. přenesená",J1935,0)</f>
        <v>0</v>
      </c>
      <c r="BH1935" s="241">
        <f>IF(N1935="sníž. přenesená",J1935,0)</f>
        <v>0</v>
      </c>
      <c r="BI1935" s="241">
        <f>IF(N1935="nulová",J1935,0)</f>
        <v>0</v>
      </c>
      <c r="BJ1935" s="18" t="s">
        <v>84</v>
      </c>
      <c r="BK1935" s="241">
        <f>ROUND(I1935*H1935,2)</f>
        <v>0</v>
      </c>
      <c r="BL1935" s="18" t="s">
        <v>530</v>
      </c>
      <c r="BM1935" s="240" t="s">
        <v>3297</v>
      </c>
    </row>
    <row r="1936" s="2" customFormat="1">
      <c r="A1936" s="39"/>
      <c r="B1936" s="40"/>
      <c r="C1936" s="41"/>
      <c r="D1936" s="242" t="s">
        <v>359</v>
      </c>
      <c r="E1936" s="41"/>
      <c r="F1936" s="243" t="s">
        <v>3296</v>
      </c>
      <c r="G1936" s="41"/>
      <c r="H1936" s="41"/>
      <c r="I1936" s="244"/>
      <c r="J1936" s="41"/>
      <c r="K1936" s="41"/>
      <c r="L1936" s="45"/>
      <c r="M1936" s="245"/>
      <c r="N1936" s="246"/>
      <c r="O1936" s="92"/>
      <c r="P1936" s="92"/>
      <c r="Q1936" s="92"/>
      <c r="R1936" s="92"/>
      <c r="S1936" s="92"/>
      <c r="T1936" s="93"/>
      <c r="U1936" s="39"/>
      <c r="V1936" s="39"/>
      <c r="W1936" s="39"/>
      <c r="X1936" s="39"/>
      <c r="Y1936" s="39"/>
      <c r="Z1936" s="39"/>
      <c r="AA1936" s="39"/>
      <c r="AB1936" s="39"/>
      <c r="AC1936" s="39"/>
      <c r="AD1936" s="39"/>
      <c r="AE1936" s="39"/>
      <c r="AT1936" s="18" t="s">
        <v>359</v>
      </c>
      <c r="AU1936" s="18" t="s">
        <v>86</v>
      </c>
    </row>
    <row r="1937" s="2" customFormat="1" ht="24.15" customHeight="1">
      <c r="A1937" s="39"/>
      <c r="B1937" s="40"/>
      <c r="C1937" s="229" t="s">
        <v>3298</v>
      </c>
      <c r="D1937" s="229" t="s">
        <v>352</v>
      </c>
      <c r="E1937" s="230" t="s">
        <v>3299</v>
      </c>
      <c r="F1937" s="231" t="s">
        <v>3300</v>
      </c>
      <c r="G1937" s="232" t="s">
        <v>551</v>
      </c>
      <c r="H1937" s="233">
        <v>156.01499999999999</v>
      </c>
      <c r="I1937" s="234"/>
      <c r="J1937" s="235">
        <f>ROUND(I1937*H1937,2)</f>
        <v>0</v>
      </c>
      <c r="K1937" s="231" t="s">
        <v>356</v>
      </c>
      <c r="L1937" s="45"/>
      <c r="M1937" s="236" t="s">
        <v>1</v>
      </c>
      <c r="N1937" s="237" t="s">
        <v>41</v>
      </c>
      <c r="O1937" s="92"/>
      <c r="P1937" s="238">
        <f>O1937*H1937</f>
        <v>0</v>
      </c>
      <c r="Q1937" s="238">
        <v>0.0028600000000000001</v>
      </c>
      <c r="R1937" s="238">
        <f>Q1937*H1937</f>
        <v>0.44620289999999996</v>
      </c>
      <c r="S1937" s="238">
        <v>0</v>
      </c>
      <c r="T1937" s="239">
        <f>S1937*H1937</f>
        <v>0</v>
      </c>
      <c r="U1937" s="39"/>
      <c r="V1937" s="39"/>
      <c r="W1937" s="39"/>
      <c r="X1937" s="39"/>
      <c r="Y1937" s="39"/>
      <c r="Z1937" s="39"/>
      <c r="AA1937" s="39"/>
      <c r="AB1937" s="39"/>
      <c r="AC1937" s="39"/>
      <c r="AD1937" s="39"/>
      <c r="AE1937" s="39"/>
      <c r="AR1937" s="240" t="s">
        <v>530</v>
      </c>
      <c r="AT1937" s="240" t="s">
        <v>352</v>
      </c>
      <c r="AU1937" s="240" t="s">
        <v>86</v>
      </c>
      <c r="AY1937" s="18" t="s">
        <v>350</v>
      </c>
      <c r="BE1937" s="241">
        <f>IF(N1937="základní",J1937,0)</f>
        <v>0</v>
      </c>
      <c r="BF1937" s="241">
        <f>IF(N1937="snížená",J1937,0)</f>
        <v>0</v>
      </c>
      <c r="BG1937" s="241">
        <f>IF(N1937="zákl. přenesená",J1937,0)</f>
        <v>0</v>
      </c>
      <c r="BH1937" s="241">
        <f>IF(N1937="sníž. přenesená",J1937,0)</f>
        <v>0</v>
      </c>
      <c r="BI1937" s="241">
        <f>IF(N1937="nulová",J1937,0)</f>
        <v>0</v>
      </c>
      <c r="BJ1937" s="18" t="s">
        <v>84</v>
      </c>
      <c r="BK1937" s="241">
        <f>ROUND(I1937*H1937,2)</f>
        <v>0</v>
      </c>
      <c r="BL1937" s="18" t="s">
        <v>530</v>
      </c>
      <c r="BM1937" s="240" t="s">
        <v>3301</v>
      </c>
    </row>
    <row r="1938" s="2" customFormat="1">
      <c r="A1938" s="39"/>
      <c r="B1938" s="40"/>
      <c r="C1938" s="41"/>
      <c r="D1938" s="242" t="s">
        <v>359</v>
      </c>
      <c r="E1938" s="41"/>
      <c r="F1938" s="243" t="s">
        <v>3302</v>
      </c>
      <c r="G1938" s="41"/>
      <c r="H1938" s="41"/>
      <c r="I1938" s="244"/>
      <c r="J1938" s="41"/>
      <c r="K1938" s="41"/>
      <c r="L1938" s="45"/>
      <c r="M1938" s="245"/>
      <c r="N1938" s="246"/>
      <c r="O1938" s="92"/>
      <c r="P1938" s="92"/>
      <c r="Q1938" s="92"/>
      <c r="R1938" s="92"/>
      <c r="S1938" s="92"/>
      <c r="T1938" s="93"/>
      <c r="U1938" s="39"/>
      <c r="V1938" s="39"/>
      <c r="W1938" s="39"/>
      <c r="X1938" s="39"/>
      <c r="Y1938" s="39"/>
      <c r="Z1938" s="39"/>
      <c r="AA1938" s="39"/>
      <c r="AB1938" s="39"/>
      <c r="AC1938" s="39"/>
      <c r="AD1938" s="39"/>
      <c r="AE1938" s="39"/>
      <c r="AT1938" s="18" t="s">
        <v>359</v>
      </c>
      <c r="AU1938" s="18" t="s">
        <v>86</v>
      </c>
    </row>
    <row r="1939" s="13" customFormat="1">
      <c r="A1939" s="13"/>
      <c r="B1939" s="247"/>
      <c r="C1939" s="248"/>
      <c r="D1939" s="242" t="s">
        <v>361</v>
      </c>
      <c r="E1939" s="249" t="s">
        <v>1</v>
      </c>
      <c r="F1939" s="250" t="s">
        <v>3303</v>
      </c>
      <c r="G1939" s="248"/>
      <c r="H1939" s="251">
        <v>156.01499999999999</v>
      </c>
      <c r="I1939" s="252"/>
      <c r="J1939" s="248"/>
      <c r="K1939" s="248"/>
      <c r="L1939" s="253"/>
      <c r="M1939" s="254"/>
      <c r="N1939" s="255"/>
      <c r="O1939" s="255"/>
      <c r="P1939" s="255"/>
      <c r="Q1939" s="255"/>
      <c r="R1939" s="255"/>
      <c r="S1939" s="255"/>
      <c r="T1939" s="256"/>
      <c r="U1939" s="13"/>
      <c r="V1939" s="13"/>
      <c r="W1939" s="13"/>
      <c r="X1939" s="13"/>
      <c r="Y1939" s="13"/>
      <c r="Z1939" s="13"/>
      <c r="AA1939" s="13"/>
      <c r="AB1939" s="13"/>
      <c r="AC1939" s="13"/>
      <c r="AD1939" s="13"/>
      <c r="AE1939" s="13"/>
      <c r="AT1939" s="257" t="s">
        <v>361</v>
      </c>
      <c r="AU1939" s="257" t="s">
        <v>86</v>
      </c>
      <c r="AV1939" s="13" t="s">
        <v>86</v>
      </c>
      <c r="AW1939" s="13" t="s">
        <v>32</v>
      </c>
      <c r="AX1939" s="13" t="s">
        <v>84</v>
      </c>
      <c r="AY1939" s="257" t="s">
        <v>350</v>
      </c>
    </row>
    <row r="1940" s="2" customFormat="1" ht="24.15" customHeight="1">
      <c r="A1940" s="39"/>
      <c r="B1940" s="40"/>
      <c r="C1940" s="229" t="s">
        <v>3304</v>
      </c>
      <c r="D1940" s="229" t="s">
        <v>352</v>
      </c>
      <c r="E1940" s="230" t="s">
        <v>3305</v>
      </c>
      <c r="F1940" s="231" t="s">
        <v>3306</v>
      </c>
      <c r="G1940" s="232" t="s">
        <v>497</v>
      </c>
      <c r="H1940" s="233">
        <v>4</v>
      </c>
      <c r="I1940" s="234"/>
      <c r="J1940" s="235">
        <f>ROUND(I1940*H1940,2)</f>
        <v>0</v>
      </c>
      <c r="K1940" s="231" t="s">
        <v>356</v>
      </c>
      <c r="L1940" s="45"/>
      <c r="M1940" s="236" t="s">
        <v>1</v>
      </c>
      <c r="N1940" s="237" t="s">
        <v>41</v>
      </c>
      <c r="O1940" s="92"/>
      <c r="P1940" s="238">
        <f>O1940*H1940</f>
        <v>0</v>
      </c>
      <c r="Q1940" s="238">
        <v>0.00046999999999999999</v>
      </c>
      <c r="R1940" s="238">
        <f>Q1940*H1940</f>
        <v>0.0018799999999999999</v>
      </c>
      <c r="S1940" s="238">
        <v>0</v>
      </c>
      <c r="T1940" s="239">
        <f>S1940*H1940</f>
        <v>0</v>
      </c>
      <c r="U1940" s="39"/>
      <c r="V1940" s="39"/>
      <c r="W1940" s="39"/>
      <c r="X1940" s="39"/>
      <c r="Y1940" s="39"/>
      <c r="Z1940" s="39"/>
      <c r="AA1940" s="39"/>
      <c r="AB1940" s="39"/>
      <c r="AC1940" s="39"/>
      <c r="AD1940" s="39"/>
      <c r="AE1940" s="39"/>
      <c r="AR1940" s="240" t="s">
        <v>530</v>
      </c>
      <c r="AT1940" s="240" t="s">
        <v>352</v>
      </c>
      <c r="AU1940" s="240" t="s">
        <v>86</v>
      </c>
      <c r="AY1940" s="18" t="s">
        <v>350</v>
      </c>
      <c r="BE1940" s="241">
        <f>IF(N1940="základní",J1940,0)</f>
        <v>0</v>
      </c>
      <c r="BF1940" s="241">
        <f>IF(N1940="snížená",J1940,0)</f>
        <v>0</v>
      </c>
      <c r="BG1940" s="241">
        <f>IF(N1940="zákl. přenesená",J1940,0)</f>
        <v>0</v>
      </c>
      <c r="BH1940" s="241">
        <f>IF(N1940="sníž. přenesená",J1940,0)</f>
        <v>0</v>
      </c>
      <c r="BI1940" s="241">
        <f>IF(N1940="nulová",J1940,0)</f>
        <v>0</v>
      </c>
      <c r="BJ1940" s="18" t="s">
        <v>84</v>
      </c>
      <c r="BK1940" s="241">
        <f>ROUND(I1940*H1940,2)</f>
        <v>0</v>
      </c>
      <c r="BL1940" s="18" t="s">
        <v>530</v>
      </c>
      <c r="BM1940" s="240" t="s">
        <v>3307</v>
      </c>
    </row>
    <row r="1941" s="2" customFormat="1">
      <c r="A1941" s="39"/>
      <c r="B1941" s="40"/>
      <c r="C1941" s="41"/>
      <c r="D1941" s="242" t="s">
        <v>359</v>
      </c>
      <c r="E1941" s="41"/>
      <c r="F1941" s="243" t="s">
        <v>3308</v>
      </c>
      <c r="G1941" s="41"/>
      <c r="H1941" s="41"/>
      <c r="I1941" s="244"/>
      <c r="J1941" s="41"/>
      <c r="K1941" s="41"/>
      <c r="L1941" s="45"/>
      <c r="M1941" s="245"/>
      <c r="N1941" s="246"/>
      <c r="O1941" s="92"/>
      <c r="P1941" s="92"/>
      <c r="Q1941" s="92"/>
      <c r="R1941" s="92"/>
      <c r="S1941" s="92"/>
      <c r="T1941" s="93"/>
      <c r="U1941" s="39"/>
      <c r="V1941" s="39"/>
      <c r="W1941" s="39"/>
      <c r="X1941" s="39"/>
      <c r="Y1941" s="39"/>
      <c r="Z1941" s="39"/>
      <c r="AA1941" s="39"/>
      <c r="AB1941" s="39"/>
      <c r="AC1941" s="39"/>
      <c r="AD1941" s="39"/>
      <c r="AE1941" s="39"/>
      <c r="AT1941" s="18" t="s">
        <v>359</v>
      </c>
      <c r="AU1941" s="18" t="s">
        <v>86</v>
      </c>
    </row>
    <row r="1942" s="13" customFormat="1">
      <c r="A1942" s="13"/>
      <c r="B1942" s="247"/>
      <c r="C1942" s="248"/>
      <c r="D1942" s="242" t="s">
        <v>361</v>
      </c>
      <c r="E1942" s="249" t="s">
        <v>1</v>
      </c>
      <c r="F1942" s="250" t="s">
        <v>3309</v>
      </c>
      <c r="G1942" s="248"/>
      <c r="H1942" s="251">
        <v>4</v>
      </c>
      <c r="I1942" s="252"/>
      <c r="J1942" s="248"/>
      <c r="K1942" s="248"/>
      <c r="L1942" s="253"/>
      <c r="M1942" s="254"/>
      <c r="N1942" s="255"/>
      <c r="O1942" s="255"/>
      <c r="P1942" s="255"/>
      <c r="Q1942" s="255"/>
      <c r="R1942" s="255"/>
      <c r="S1942" s="255"/>
      <c r="T1942" s="256"/>
      <c r="U1942" s="13"/>
      <c r="V1942" s="13"/>
      <c r="W1942" s="13"/>
      <c r="X1942" s="13"/>
      <c r="Y1942" s="13"/>
      <c r="Z1942" s="13"/>
      <c r="AA1942" s="13"/>
      <c r="AB1942" s="13"/>
      <c r="AC1942" s="13"/>
      <c r="AD1942" s="13"/>
      <c r="AE1942" s="13"/>
      <c r="AT1942" s="257" t="s">
        <v>361</v>
      </c>
      <c r="AU1942" s="257" t="s">
        <v>86</v>
      </c>
      <c r="AV1942" s="13" t="s">
        <v>86</v>
      </c>
      <c r="AW1942" s="13" t="s">
        <v>32</v>
      </c>
      <c r="AX1942" s="13" t="s">
        <v>84</v>
      </c>
      <c r="AY1942" s="257" t="s">
        <v>350</v>
      </c>
    </row>
    <row r="1943" s="2" customFormat="1" ht="24.15" customHeight="1">
      <c r="A1943" s="39"/>
      <c r="B1943" s="40"/>
      <c r="C1943" s="229" t="s">
        <v>3310</v>
      </c>
      <c r="D1943" s="229" t="s">
        <v>352</v>
      </c>
      <c r="E1943" s="230" t="s">
        <v>3311</v>
      </c>
      <c r="F1943" s="231" t="s">
        <v>3312</v>
      </c>
      <c r="G1943" s="232" t="s">
        <v>497</v>
      </c>
      <c r="H1943" s="233">
        <v>14</v>
      </c>
      <c r="I1943" s="234"/>
      <c r="J1943" s="235">
        <f>ROUND(I1943*H1943,2)</f>
        <v>0</v>
      </c>
      <c r="K1943" s="231" t="s">
        <v>356</v>
      </c>
      <c r="L1943" s="45"/>
      <c r="M1943" s="236" t="s">
        <v>1</v>
      </c>
      <c r="N1943" s="237" t="s">
        <v>41</v>
      </c>
      <c r="O1943" s="92"/>
      <c r="P1943" s="238">
        <f>O1943*H1943</f>
        <v>0</v>
      </c>
      <c r="Q1943" s="238">
        <v>0.00064000000000000005</v>
      </c>
      <c r="R1943" s="238">
        <f>Q1943*H1943</f>
        <v>0.008960000000000001</v>
      </c>
      <c r="S1943" s="238">
        <v>0</v>
      </c>
      <c r="T1943" s="239">
        <f>S1943*H1943</f>
        <v>0</v>
      </c>
      <c r="U1943" s="39"/>
      <c r="V1943" s="39"/>
      <c r="W1943" s="39"/>
      <c r="X1943" s="39"/>
      <c r="Y1943" s="39"/>
      <c r="Z1943" s="39"/>
      <c r="AA1943" s="39"/>
      <c r="AB1943" s="39"/>
      <c r="AC1943" s="39"/>
      <c r="AD1943" s="39"/>
      <c r="AE1943" s="39"/>
      <c r="AR1943" s="240" t="s">
        <v>530</v>
      </c>
      <c r="AT1943" s="240" t="s">
        <v>352</v>
      </c>
      <c r="AU1943" s="240" t="s">
        <v>86</v>
      </c>
      <c r="AY1943" s="18" t="s">
        <v>350</v>
      </c>
      <c r="BE1943" s="241">
        <f>IF(N1943="základní",J1943,0)</f>
        <v>0</v>
      </c>
      <c r="BF1943" s="241">
        <f>IF(N1943="snížená",J1943,0)</f>
        <v>0</v>
      </c>
      <c r="BG1943" s="241">
        <f>IF(N1943="zákl. přenesená",J1943,0)</f>
        <v>0</v>
      </c>
      <c r="BH1943" s="241">
        <f>IF(N1943="sníž. přenesená",J1943,0)</f>
        <v>0</v>
      </c>
      <c r="BI1943" s="241">
        <f>IF(N1943="nulová",J1943,0)</f>
        <v>0</v>
      </c>
      <c r="BJ1943" s="18" t="s">
        <v>84</v>
      </c>
      <c r="BK1943" s="241">
        <f>ROUND(I1943*H1943,2)</f>
        <v>0</v>
      </c>
      <c r="BL1943" s="18" t="s">
        <v>530</v>
      </c>
      <c r="BM1943" s="240" t="s">
        <v>3313</v>
      </c>
    </row>
    <row r="1944" s="2" customFormat="1">
      <c r="A1944" s="39"/>
      <c r="B1944" s="40"/>
      <c r="C1944" s="41"/>
      <c r="D1944" s="242" t="s">
        <v>359</v>
      </c>
      <c r="E1944" s="41"/>
      <c r="F1944" s="243" t="s">
        <v>3314</v>
      </c>
      <c r="G1944" s="41"/>
      <c r="H1944" s="41"/>
      <c r="I1944" s="244"/>
      <c r="J1944" s="41"/>
      <c r="K1944" s="41"/>
      <c r="L1944" s="45"/>
      <c r="M1944" s="245"/>
      <c r="N1944" s="246"/>
      <c r="O1944" s="92"/>
      <c r="P1944" s="92"/>
      <c r="Q1944" s="92"/>
      <c r="R1944" s="92"/>
      <c r="S1944" s="92"/>
      <c r="T1944" s="93"/>
      <c r="U1944" s="39"/>
      <c r="V1944" s="39"/>
      <c r="W1944" s="39"/>
      <c r="X1944" s="39"/>
      <c r="Y1944" s="39"/>
      <c r="Z1944" s="39"/>
      <c r="AA1944" s="39"/>
      <c r="AB1944" s="39"/>
      <c r="AC1944" s="39"/>
      <c r="AD1944" s="39"/>
      <c r="AE1944" s="39"/>
      <c r="AT1944" s="18" t="s">
        <v>359</v>
      </c>
      <c r="AU1944" s="18" t="s">
        <v>86</v>
      </c>
    </row>
    <row r="1945" s="13" customFormat="1">
      <c r="A1945" s="13"/>
      <c r="B1945" s="247"/>
      <c r="C1945" s="248"/>
      <c r="D1945" s="242" t="s">
        <v>361</v>
      </c>
      <c r="E1945" s="249" t="s">
        <v>1</v>
      </c>
      <c r="F1945" s="250" t="s">
        <v>3315</v>
      </c>
      <c r="G1945" s="248"/>
      <c r="H1945" s="251">
        <v>14</v>
      </c>
      <c r="I1945" s="252"/>
      <c r="J1945" s="248"/>
      <c r="K1945" s="248"/>
      <c r="L1945" s="253"/>
      <c r="M1945" s="254"/>
      <c r="N1945" s="255"/>
      <c r="O1945" s="255"/>
      <c r="P1945" s="255"/>
      <c r="Q1945" s="255"/>
      <c r="R1945" s="255"/>
      <c r="S1945" s="255"/>
      <c r="T1945" s="256"/>
      <c r="U1945" s="13"/>
      <c r="V1945" s="13"/>
      <c r="W1945" s="13"/>
      <c r="X1945" s="13"/>
      <c r="Y1945" s="13"/>
      <c r="Z1945" s="13"/>
      <c r="AA1945" s="13"/>
      <c r="AB1945" s="13"/>
      <c r="AC1945" s="13"/>
      <c r="AD1945" s="13"/>
      <c r="AE1945" s="13"/>
      <c r="AT1945" s="257" t="s">
        <v>361</v>
      </c>
      <c r="AU1945" s="257" t="s">
        <v>86</v>
      </c>
      <c r="AV1945" s="13" t="s">
        <v>86</v>
      </c>
      <c r="AW1945" s="13" t="s">
        <v>32</v>
      </c>
      <c r="AX1945" s="13" t="s">
        <v>84</v>
      </c>
      <c r="AY1945" s="257" t="s">
        <v>350</v>
      </c>
    </row>
    <row r="1946" s="2" customFormat="1" ht="24.15" customHeight="1">
      <c r="A1946" s="39"/>
      <c r="B1946" s="40"/>
      <c r="C1946" s="229" t="s">
        <v>3316</v>
      </c>
      <c r="D1946" s="229" t="s">
        <v>352</v>
      </c>
      <c r="E1946" s="230" t="s">
        <v>3317</v>
      </c>
      <c r="F1946" s="231" t="s">
        <v>3318</v>
      </c>
      <c r="G1946" s="232" t="s">
        <v>551</v>
      </c>
      <c r="H1946" s="233">
        <v>1.76</v>
      </c>
      <c r="I1946" s="234"/>
      <c r="J1946" s="235">
        <f>ROUND(I1946*H1946,2)</f>
        <v>0</v>
      </c>
      <c r="K1946" s="231" t="s">
        <v>356</v>
      </c>
      <c r="L1946" s="45"/>
      <c r="M1946" s="236" t="s">
        <v>1</v>
      </c>
      <c r="N1946" s="237" t="s">
        <v>41</v>
      </c>
      <c r="O1946" s="92"/>
      <c r="P1946" s="238">
        <f>O1946*H1946</f>
        <v>0</v>
      </c>
      <c r="Q1946" s="238">
        <v>0.0017099999999999999</v>
      </c>
      <c r="R1946" s="238">
        <f>Q1946*H1946</f>
        <v>0.0030095999999999999</v>
      </c>
      <c r="S1946" s="238">
        <v>0</v>
      </c>
      <c r="T1946" s="239">
        <f>S1946*H1946</f>
        <v>0</v>
      </c>
      <c r="U1946" s="39"/>
      <c r="V1946" s="39"/>
      <c r="W1946" s="39"/>
      <c r="X1946" s="39"/>
      <c r="Y1946" s="39"/>
      <c r="Z1946" s="39"/>
      <c r="AA1946" s="39"/>
      <c r="AB1946" s="39"/>
      <c r="AC1946" s="39"/>
      <c r="AD1946" s="39"/>
      <c r="AE1946" s="39"/>
      <c r="AR1946" s="240" t="s">
        <v>530</v>
      </c>
      <c r="AT1946" s="240" t="s">
        <v>352</v>
      </c>
      <c r="AU1946" s="240" t="s">
        <v>86</v>
      </c>
      <c r="AY1946" s="18" t="s">
        <v>350</v>
      </c>
      <c r="BE1946" s="241">
        <f>IF(N1946="základní",J1946,0)</f>
        <v>0</v>
      </c>
      <c r="BF1946" s="241">
        <f>IF(N1946="snížená",J1946,0)</f>
        <v>0</v>
      </c>
      <c r="BG1946" s="241">
        <f>IF(N1946="zákl. přenesená",J1946,0)</f>
        <v>0</v>
      </c>
      <c r="BH1946" s="241">
        <f>IF(N1946="sníž. přenesená",J1946,0)</f>
        <v>0</v>
      </c>
      <c r="BI1946" s="241">
        <f>IF(N1946="nulová",J1946,0)</f>
        <v>0</v>
      </c>
      <c r="BJ1946" s="18" t="s">
        <v>84</v>
      </c>
      <c r="BK1946" s="241">
        <f>ROUND(I1946*H1946,2)</f>
        <v>0</v>
      </c>
      <c r="BL1946" s="18" t="s">
        <v>530</v>
      </c>
      <c r="BM1946" s="240" t="s">
        <v>3319</v>
      </c>
    </row>
    <row r="1947" s="2" customFormat="1">
      <c r="A1947" s="39"/>
      <c r="B1947" s="40"/>
      <c r="C1947" s="41"/>
      <c r="D1947" s="242" t="s">
        <v>359</v>
      </c>
      <c r="E1947" s="41"/>
      <c r="F1947" s="243" t="s">
        <v>3320</v>
      </c>
      <c r="G1947" s="41"/>
      <c r="H1947" s="41"/>
      <c r="I1947" s="244"/>
      <c r="J1947" s="41"/>
      <c r="K1947" s="41"/>
      <c r="L1947" s="45"/>
      <c r="M1947" s="245"/>
      <c r="N1947" s="246"/>
      <c r="O1947" s="92"/>
      <c r="P1947" s="92"/>
      <c r="Q1947" s="92"/>
      <c r="R1947" s="92"/>
      <c r="S1947" s="92"/>
      <c r="T1947" s="93"/>
      <c r="U1947" s="39"/>
      <c r="V1947" s="39"/>
      <c r="W1947" s="39"/>
      <c r="X1947" s="39"/>
      <c r="Y1947" s="39"/>
      <c r="Z1947" s="39"/>
      <c r="AA1947" s="39"/>
      <c r="AB1947" s="39"/>
      <c r="AC1947" s="39"/>
      <c r="AD1947" s="39"/>
      <c r="AE1947" s="39"/>
      <c r="AT1947" s="18" t="s">
        <v>359</v>
      </c>
      <c r="AU1947" s="18" t="s">
        <v>86</v>
      </c>
    </row>
    <row r="1948" s="13" customFormat="1">
      <c r="A1948" s="13"/>
      <c r="B1948" s="247"/>
      <c r="C1948" s="248"/>
      <c r="D1948" s="242" t="s">
        <v>361</v>
      </c>
      <c r="E1948" s="249" t="s">
        <v>1</v>
      </c>
      <c r="F1948" s="250" t="s">
        <v>3321</v>
      </c>
      <c r="G1948" s="248"/>
      <c r="H1948" s="251">
        <v>1.76</v>
      </c>
      <c r="I1948" s="252"/>
      <c r="J1948" s="248"/>
      <c r="K1948" s="248"/>
      <c r="L1948" s="253"/>
      <c r="M1948" s="254"/>
      <c r="N1948" s="255"/>
      <c r="O1948" s="255"/>
      <c r="P1948" s="255"/>
      <c r="Q1948" s="255"/>
      <c r="R1948" s="255"/>
      <c r="S1948" s="255"/>
      <c r="T1948" s="256"/>
      <c r="U1948" s="13"/>
      <c r="V1948" s="13"/>
      <c r="W1948" s="13"/>
      <c r="X1948" s="13"/>
      <c r="Y1948" s="13"/>
      <c r="Z1948" s="13"/>
      <c r="AA1948" s="13"/>
      <c r="AB1948" s="13"/>
      <c r="AC1948" s="13"/>
      <c r="AD1948" s="13"/>
      <c r="AE1948" s="13"/>
      <c r="AT1948" s="257" t="s">
        <v>361</v>
      </c>
      <c r="AU1948" s="257" t="s">
        <v>86</v>
      </c>
      <c r="AV1948" s="13" t="s">
        <v>86</v>
      </c>
      <c r="AW1948" s="13" t="s">
        <v>32</v>
      </c>
      <c r="AX1948" s="13" t="s">
        <v>84</v>
      </c>
      <c r="AY1948" s="257" t="s">
        <v>350</v>
      </c>
    </row>
    <row r="1949" s="2" customFormat="1" ht="24.15" customHeight="1">
      <c r="A1949" s="39"/>
      <c r="B1949" s="40"/>
      <c r="C1949" s="229" t="s">
        <v>3322</v>
      </c>
      <c r="D1949" s="229" t="s">
        <v>352</v>
      </c>
      <c r="E1949" s="230" t="s">
        <v>3323</v>
      </c>
      <c r="F1949" s="231" t="s">
        <v>3324</v>
      </c>
      <c r="G1949" s="232" t="s">
        <v>551</v>
      </c>
      <c r="H1949" s="233">
        <v>123.77500000000001</v>
      </c>
      <c r="I1949" s="234"/>
      <c r="J1949" s="235">
        <f>ROUND(I1949*H1949,2)</f>
        <v>0</v>
      </c>
      <c r="K1949" s="231" t="s">
        <v>356</v>
      </c>
      <c r="L1949" s="45"/>
      <c r="M1949" s="236" t="s">
        <v>1</v>
      </c>
      <c r="N1949" s="237" t="s">
        <v>41</v>
      </c>
      <c r="O1949" s="92"/>
      <c r="P1949" s="238">
        <f>O1949*H1949</f>
        <v>0</v>
      </c>
      <c r="Q1949" s="238">
        <v>0.0028900000000000002</v>
      </c>
      <c r="R1949" s="238">
        <f>Q1949*H1949</f>
        <v>0.35770975000000005</v>
      </c>
      <c r="S1949" s="238">
        <v>0</v>
      </c>
      <c r="T1949" s="239">
        <f>S1949*H1949</f>
        <v>0</v>
      </c>
      <c r="U1949" s="39"/>
      <c r="V1949" s="39"/>
      <c r="W1949" s="39"/>
      <c r="X1949" s="39"/>
      <c r="Y1949" s="39"/>
      <c r="Z1949" s="39"/>
      <c r="AA1949" s="39"/>
      <c r="AB1949" s="39"/>
      <c r="AC1949" s="39"/>
      <c r="AD1949" s="39"/>
      <c r="AE1949" s="39"/>
      <c r="AR1949" s="240" t="s">
        <v>530</v>
      </c>
      <c r="AT1949" s="240" t="s">
        <v>352</v>
      </c>
      <c r="AU1949" s="240" t="s">
        <v>86</v>
      </c>
      <c r="AY1949" s="18" t="s">
        <v>350</v>
      </c>
      <c r="BE1949" s="241">
        <f>IF(N1949="základní",J1949,0)</f>
        <v>0</v>
      </c>
      <c r="BF1949" s="241">
        <f>IF(N1949="snížená",J1949,0)</f>
        <v>0</v>
      </c>
      <c r="BG1949" s="241">
        <f>IF(N1949="zákl. přenesená",J1949,0)</f>
        <v>0</v>
      </c>
      <c r="BH1949" s="241">
        <f>IF(N1949="sníž. přenesená",J1949,0)</f>
        <v>0</v>
      </c>
      <c r="BI1949" s="241">
        <f>IF(N1949="nulová",J1949,0)</f>
        <v>0</v>
      </c>
      <c r="BJ1949" s="18" t="s">
        <v>84</v>
      </c>
      <c r="BK1949" s="241">
        <f>ROUND(I1949*H1949,2)</f>
        <v>0</v>
      </c>
      <c r="BL1949" s="18" t="s">
        <v>530</v>
      </c>
      <c r="BM1949" s="240" t="s">
        <v>3325</v>
      </c>
    </row>
    <row r="1950" s="2" customFormat="1">
      <c r="A1950" s="39"/>
      <c r="B1950" s="40"/>
      <c r="C1950" s="41"/>
      <c r="D1950" s="242" t="s">
        <v>359</v>
      </c>
      <c r="E1950" s="41"/>
      <c r="F1950" s="243" t="s">
        <v>3326</v>
      </c>
      <c r="G1950" s="41"/>
      <c r="H1950" s="41"/>
      <c r="I1950" s="244"/>
      <c r="J1950" s="41"/>
      <c r="K1950" s="41"/>
      <c r="L1950" s="45"/>
      <c r="M1950" s="245"/>
      <c r="N1950" s="246"/>
      <c r="O1950" s="92"/>
      <c r="P1950" s="92"/>
      <c r="Q1950" s="92"/>
      <c r="R1950" s="92"/>
      <c r="S1950" s="92"/>
      <c r="T1950" s="93"/>
      <c r="U1950" s="39"/>
      <c r="V1950" s="39"/>
      <c r="W1950" s="39"/>
      <c r="X1950" s="39"/>
      <c r="Y1950" s="39"/>
      <c r="Z1950" s="39"/>
      <c r="AA1950" s="39"/>
      <c r="AB1950" s="39"/>
      <c r="AC1950" s="39"/>
      <c r="AD1950" s="39"/>
      <c r="AE1950" s="39"/>
      <c r="AT1950" s="18" t="s">
        <v>359</v>
      </c>
      <c r="AU1950" s="18" t="s">
        <v>86</v>
      </c>
    </row>
    <row r="1951" s="13" customFormat="1">
      <c r="A1951" s="13"/>
      <c r="B1951" s="247"/>
      <c r="C1951" s="248"/>
      <c r="D1951" s="242" t="s">
        <v>361</v>
      </c>
      <c r="E1951" s="249" t="s">
        <v>1</v>
      </c>
      <c r="F1951" s="250" t="s">
        <v>3327</v>
      </c>
      <c r="G1951" s="248"/>
      <c r="H1951" s="251">
        <v>123.77500000000001</v>
      </c>
      <c r="I1951" s="252"/>
      <c r="J1951" s="248"/>
      <c r="K1951" s="248"/>
      <c r="L1951" s="253"/>
      <c r="M1951" s="254"/>
      <c r="N1951" s="255"/>
      <c r="O1951" s="255"/>
      <c r="P1951" s="255"/>
      <c r="Q1951" s="255"/>
      <c r="R1951" s="255"/>
      <c r="S1951" s="255"/>
      <c r="T1951" s="256"/>
      <c r="U1951" s="13"/>
      <c r="V1951" s="13"/>
      <c r="W1951" s="13"/>
      <c r="X1951" s="13"/>
      <c r="Y1951" s="13"/>
      <c r="Z1951" s="13"/>
      <c r="AA1951" s="13"/>
      <c r="AB1951" s="13"/>
      <c r="AC1951" s="13"/>
      <c r="AD1951" s="13"/>
      <c r="AE1951" s="13"/>
      <c r="AT1951" s="257" t="s">
        <v>361</v>
      </c>
      <c r="AU1951" s="257" t="s">
        <v>86</v>
      </c>
      <c r="AV1951" s="13" t="s">
        <v>86</v>
      </c>
      <c r="AW1951" s="13" t="s">
        <v>32</v>
      </c>
      <c r="AX1951" s="13" t="s">
        <v>84</v>
      </c>
      <c r="AY1951" s="257" t="s">
        <v>350</v>
      </c>
    </row>
    <row r="1952" s="2" customFormat="1" ht="24.15" customHeight="1">
      <c r="A1952" s="39"/>
      <c r="B1952" s="40"/>
      <c r="C1952" s="229" t="s">
        <v>3328</v>
      </c>
      <c r="D1952" s="229" t="s">
        <v>352</v>
      </c>
      <c r="E1952" s="230" t="s">
        <v>3329</v>
      </c>
      <c r="F1952" s="231" t="s">
        <v>3330</v>
      </c>
      <c r="G1952" s="232" t="s">
        <v>483</v>
      </c>
      <c r="H1952" s="233">
        <v>2.5270000000000001</v>
      </c>
      <c r="I1952" s="234"/>
      <c r="J1952" s="235">
        <f>ROUND(I1952*H1952,2)</f>
        <v>0</v>
      </c>
      <c r="K1952" s="231" t="s">
        <v>356</v>
      </c>
      <c r="L1952" s="45"/>
      <c r="M1952" s="236" t="s">
        <v>1</v>
      </c>
      <c r="N1952" s="237" t="s">
        <v>41</v>
      </c>
      <c r="O1952" s="92"/>
      <c r="P1952" s="238">
        <f>O1952*H1952</f>
        <v>0</v>
      </c>
      <c r="Q1952" s="238">
        <v>0</v>
      </c>
      <c r="R1952" s="238">
        <f>Q1952*H1952</f>
        <v>0</v>
      </c>
      <c r="S1952" s="238">
        <v>0</v>
      </c>
      <c r="T1952" s="239">
        <f>S1952*H1952</f>
        <v>0</v>
      </c>
      <c r="U1952" s="39"/>
      <c r="V1952" s="39"/>
      <c r="W1952" s="39"/>
      <c r="X1952" s="39"/>
      <c r="Y1952" s="39"/>
      <c r="Z1952" s="39"/>
      <c r="AA1952" s="39"/>
      <c r="AB1952" s="39"/>
      <c r="AC1952" s="39"/>
      <c r="AD1952" s="39"/>
      <c r="AE1952" s="39"/>
      <c r="AR1952" s="240" t="s">
        <v>530</v>
      </c>
      <c r="AT1952" s="240" t="s">
        <v>352</v>
      </c>
      <c r="AU1952" s="240" t="s">
        <v>86</v>
      </c>
      <c r="AY1952" s="18" t="s">
        <v>350</v>
      </c>
      <c r="BE1952" s="241">
        <f>IF(N1952="základní",J1952,0)</f>
        <v>0</v>
      </c>
      <c r="BF1952" s="241">
        <f>IF(N1952="snížená",J1952,0)</f>
        <v>0</v>
      </c>
      <c r="BG1952" s="241">
        <f>IF(N1952="zákl. přenesená",J1952,0)</f>
        <v>0</v>
      </c>
      <c r="BH1952" s="241">
        <f>IF(N1952="sníž. přenesená",J1952,0)</f>
        <v>0</v>
      </c>
      <c r="BI1952" s="241">
        <f>IF(N1952="nulová",J1952,0)</f>
        <v>0</v>
      </c>
      <c r="BJ1952" s="18" t="s">
        <v>84</v>
      </c>
      <c r="BK1952" s="241">
        <f>ROUND(I1952*H1952,2)</f>
        <v>0</v>
      </c>
      <c r="BL1952" s="18" t="s">
        <v>530</v>
      </c>
      <c r="BM1952" s="240" t="s">
        <v>3331</v>
      </c>
    </row>
    <row r="1953" s="2" customFormat="1">
      <c r="A1953" s="39"/>
      <c r="B1953" s="40"/>
      <c r="C1953" s="41"/>
      <c r="D1953" s="242" t="s">
        <v>359</v>
      </c>
      <c r="E1953" s="41"/>
      <c r="F1953" s="243" t="s">
        <v>3332</v>
      </c>
      <c r="G1953" s="41"/>
      <c r="H1953" s="41"/>
      <c r="I1953" s="244"/>
      <c r="J1953" s="41"/>
      <c r="K1953" s="41"/>
      <c r="L1953" s="45"/>
      <c r="M1953" s="245"/>
      <c r="N1953" s="246"/>
      <c r="O1953" s="92"/>
      <c r="P1953" s="92"/>
      <c r="Q1953" s="92"/>
      <c r="R1953" s="92"/>
      <c r="S1953" s="92"/>
      <c r="T1953" s="93"/>
      <c r="U1953" s="39"/>
      <c r="V1953" s="39"/>
      <c r="W1953" s="39"/>
      <c r="X1953" s="39"/>
      <c r="Y1953" s="39"/>
      <c r="Z1953" s="39"/>
      <c r="AA1953" s="39"/>
      <c r="AB1953" s="39"/>
      <c r="AC1953" s="39"/>
      <c r="AD1953" s="39"/>
      <c r="AE1953" s="39"/>
      <c r="AT1953" s="18" t="s">
        <v>359</v>
      </c>
      <c r="AU1953" s="18" t="s">
        <v>86</v>
      </c>
    </row>
    <row r="1954" s="12" customFormat="1" ht="22.8" customHeight="1">
      <c r="A1954" s="12"/>
      <c r="B1954" s="213"/>
      <c r="C1954" s="214"/>
      <c r="D1954" s="215" t="s">
        <v>75</v>
      </c>
      <c r="E1954" s="227" t="s">
        <v>1032</v>
      </c>
      <c r="F1954" s="227" t="s">
        <v>1033</v>
      </c>
      <c r="G1954" s="214"/>
      <c r="H1954" s="214"/>
      <c r="I1954" s="217"/>
      <c r="J1954" s="228">
        <f>BK1954</f>
        <v>0</v>
      </c>
      <c r="K1954" s="214"/>
      <c r="L1954" s="219"/>
      <c r="M1954" s="220"/>
      <c r="N1954" s="221"/>
      <c r="O1954" s="221"/>
      <c r="P1954" s="222">
        <f>SUM(P1955:P1990)</f>
        <v>0</v>
      </c>
      <c r="Q1954" s="221"/>
      <c r="R1954" s="222">
        <f>SUM(R1955:R1990)</f>
        <v>113.52062232</v>
      </c>
      <c r="S1954" s="221"/>
      <c r="T1954" s="223">
        <f>SUM(T1955:T1990)</f>
        <v>0</v>
      </c>
      <c r="U1954" s="12"/>
      <c r="V1954" s="12"/>
      <c r="W1954" s="12"/>
      <c r="X1954" s="12"/>
      <c r="Y1954" s="12"/>
      <c r="Z1954" s="12"/>
      <c r="AA1954" s="12"/>
      <c r="AB1954" s="12"/>
      <c r="AC1954" s="12"/>
      <c r="AD1954" s="12"/>
      <c r="AE1954" s="12"/>
      <c r="AR1954" s="224" t="s">
        <v>86</v>
      </c>
      <c r="AT1954" s="225" t="s">
        <v>75</v>
      </c>
      <c r="AU1954" s="225" t="s">
        <v>84</v>
      </c>
      <c r="AY1954" s="224" t="s">
        <v>350</v>
      </c>
      <c r="BK1954" s="226">
        <f>SUM(BK1955:BK1990)</f>
        <v>0</v>
      </c>
    </row>
    <row r="1955" s="2" customFormat="1" ht="16.5" customHeight="1">
      <c r="A1955" s="39"/>
      <c r="B1955" s="40"/>
      <c r="C1955" s="229" t="s">
        <v>3333</v>
      </c>
      <c r="D1955" s="229" t="s">
        <v>352</v>
      </c>
      <c r="E1955" s="230" t="s">
        <v>3334</v>
      </c>
      <c r="F1955" s="231" t="s">
        <v>3335</v>
      </c>
      <c r="G1955" s="232" t="s">
        <v>355</v>
      </c>
      <c r="H1955" s="233">
        <v>60</v>
      </c>
      <c r="I1955" s="234"/>
      <c r="J1955" s="235">
        <f>ROUND(I1955*H1955,2)</f>
        <v>0</v>
      </c>
      <c r="K1955" s="231" t="s">
        <v>356</v>
      </c>
      <c r="L1955" s="45"/>
      <c r="M1955" s="236" t="s">
        <v>1</v>
      </c>
      <c r="N1955" s="237" t="s">
        <v>41</v>
      </c>
      <c r="O1955" s="92"/>
      <c r="P1955" s="238">
        <f>O1955*H1955</f>
        <v>0</v>
      </c>
      <c r="Q1955" s="238">
        <v>0</v>
      </c>
      <c r="R1955" s="238">
        <f>Q1955*H1955</f>
        <v>0</v>
      </c>
      <c r="S1955" s="238">
        <v>0</v>
      </c>
      <c r="T1955" s="239">
        <f>S1955*H1955</f>
        <v>0</v>
      </c>
      <c r="U1955" s="39"/>
      <c r="V1955" s="39"/>
      <c r="W1955" s="39"/>
      <c r="X1955" s="39"/>
      <c r="Y1955" s="39"/>
      <c r="Z1955" s="39"/>
      <c r="AA1955" s="39"/>
      <c r="AB1955" s="39"/>
      <c r="AC1955" s="39"/>
      <c r="AD1955" s="39"/>
      <c r="AE1955" s="39"/>
      <c r="AR1955" s="240" t="s">
        <v>530</v>
      </c>
      <c r="AT1955" s="240" t="s">
        <v>352</v>
      </c>
      <c r="AU1955" s="240" t="s">
        <v>86</v>
      </c>
      <c r="AY1955" s="18" t="s">
        <v>350</v>
      </c>
      <c r="BE1955" s="241">
        <f>IF(N1955="základní",J1955,0)</f>
        <v>0</v>
      </c>
      <c r="BF1955" s="241">
        <f>IF(N1955="snížená",J1955,0)</f>
        <v>0</v>
      </c>
      <c r="BG1955" s="241">
        <f>IF(N1955="zákl. přenesená",J1955,0)</f>
        <v>0</v>
      </c>
      <c r="BH1955" s="241">
        <f>IF(N1955="sníž. přenesená",J1955,0)</f>
        <v>0</v>
      </c>
      <c r="BI1955" s="241">
        <f>IF(N1955="nulová",J1955,0)</f>
        <v>0</v>
      </c>
      <c r="BJ1955" s="18" t="s">
        <v>84</v>
      </c>
      <c r="BK1955" s="241">
        <f>ROUND(I1955*H1955,2)</f>
        <v>0</v>
      </c>
      <c r="BL1955" s="18" t="s">
        <v>530</v>
      </c>
      <c r="BM1955" s="240" t="s">
        <v>3336</v>
      </c>
    </row>
    <row r="1956" s="2" customFormat="1">
      <c r="A1956" s="39"/>
      <c r="B1956" s="40"/>
      <c r="C1956" s="41"/>
      <c r="D1956" s="242" t="s">
        <v>359</v>
      </c>
      <c r="E1956" s="41"/>
      <c r="F1956" s="243" t="s">
        <v>3337</v>
      </c>
      <c r="G1956" s="41"/>
      <c r="H1956" s="41"/>
      <c r="I1956" s="244"/>
      <c r="J1956" s="41"/>
      <c r="K1956" s="41"/>
      <c r="L1956" s="45"/>
      <c r="M1956" s="245"/>
      <c r="N1956" s="246"/>
      <c r="O1956" s="92"/>
      <c r="P1956" s="92"/>
      <c r="Q1956" s="92"/>
      <c r="R1956" s="92"/>
      <c r="S1956" s="92"/>
      <c r="T1956" s="93"/>
      <c r="U1956" s="39"/>
      <c r="V1956" s="39"/>
      <c r="W1956" s="39"/>
      <c r="X1956" s="39"/>
      <c r="Y1956" s="39"/>
      <c r="Z1956" s="39"/>
      <c r="AA1956" s="39"/>
      <c r="AB1956" s="39"/>
      <c r="AC1956" s="39"/>
      <c r="AD1956" s="39"/>
      <c r="AE1956" s="39"/>
      <c r="AT1956" s="18" t="s">
        <v>359</v>
      </c>
      <c r="AU1956" s="18" t="s">
        <v>86</v>
      </c>
    </row>
    <row r="1957" s="13" customFormat="1">
      <c r="A1957" s="13"/>
      <c r="B1957" s="247"/>
      <c r="C1957" s="248"/>
      <c r="D1957" s="242" t="s">
        <v>361</v>
      </c>
      <c r="E1957" s="249" t="s">
        <v>1</v>
      </c>
      <c r="F1957" s="250" t="s">
        <v>3338</v>
      </c>
      <c r="G1957" s="248"/>
      <c r="H1957" s="251">
        <v>60</v>
      </c>
      <c r="I1957" s="252"/>
      <c r="J1957" s="248"/>
      <c r="K1957" s="248"/>
      <c r="L1957" s="253"/>
      <c r="M1957" s="254"/>
      <c r="N1957" s="255"/>
      <c r="O1957" s="255"/>
      <c r="P1957" s="255"/>
      <c r="Q1957" s="255"/>
      <c r="R1957" s="255"/>
      <c r="S1957" s="255"/>
      <c r="T1957" s="256"/>
      <c r="U1957" s="13"/>
      <c r="V1957" s="13"/>
      <c r="W1957" s="13"/>
      <c r="X1957" s="13"/>
      <c r="Y1957" s="13"/>
      <c r="Z1957" s="13"/>
      <c r="AA1957" s="13"/>
      <c r="AB1957" s="13"/>
      <c r="AC1957" s="13"/>
      <c r="AD1957" s="13"/>
      <c r="AE1957" s="13"/>
      <c r="AT1957" s="257" t="s">
        <v>361</v>
      </c>
      <c r="AU1957" s="257" t="s">
        <v>86</v>
      </c>
      <c r="AV1957" s="13" t="s">
        <v>86</v>
      </c>
      <c r="AW1957" s="13" t="s">
        <v>32</v>
      </c>
      <c r="AX1957" s="13" t="s">
        <v>84</v>
      </c>
      <c r="AY1957" s="257" t="s">
        <v>350</v>
      </c>
    </row>
    <row r="1958" s="2" customFormat="1" ht="24.15" customHeight="1">
      <c r="A1958" s="39"/>
      <c r="B1958" s="40"/>
      <c r="C1958" s="229" t="s">
        <v>3339</v>
      </c>
      <c r="D1958" s="229" t="s">
        <v>352</v>
      </c>
      <c r="E1958" s="230" t="s">
        <v>3340</v>
      </c>
      <c r="F1958" s="231" t="s">
        <v>3341</v>
      </c>
      <c r="G1958" s="232" t="s">
        <v>355</v>
      </c>
      <c r="H1958" s="233">
        <v>1434.9570000000001</v>
      </c>
      <c r="I1958" s="234"/>
      <c r="J1958" s="235">
        <f>ROUND(I1958*H1958,2)</f>
        <v>0</v>
      </c>
      <c r="K1958" s="231" t="s">
        <v>356</v>
      </c>
      <c r="L1958" s="45"/>
      <c r="M1958" s="236" t="s">
        <v>1</v>
      </c>
      <c r="N1958" s="237" t="s">
        <v>41</v>
      </c>
      <c r="O1958" s="92"/>
      <c r="P1958" s="238">
        <f>O1958*H1958</f>
        <v>0</v>
      </c>
      <c r="Q1958" s="238">
        <v>0.075999999999999998</v>
      </c>
      <c r="R1958" s="238">
        <f>Q1958*H1958</f>
        <v>109.05673200000001</v>
      </c>
      <c r="S1958" s="238">
        <v>0</v>
      </c>
      <c r="T1958" s="239">
        <f>S1958*H1958</f>
        <v>0</v>
      </c>
      <c r="U1958" s="39"/>
      <c r="V1958" s="39"/>
      <c r="W1958" s="39"/>
      <c r="X1958" s="39"/>
      <c r="Y1958" s="39"/>
      <c r="Z1958" s="39"/>
      <c r="AA1958" s="39"/>
      <c r="AB1958" s="39"/>
      <c r="AC1958" s="39"/>
      <c r="AD1958" s="39"/>
      <c r="AE1958" s="39"/>
      <c r="AR1958" s="240" t="s">
        <v>530</v>
      </c>
      <c r="AT1958" s="240" t="s">
        <v>352</v>
      </c>
      <c r="AU1958" s="240" t="s">
        <v>86</v>
      </c>
      <c r="AY1958" s="18" t="s">
        <v>350</v>
      </c>
      <c r="BE1958" s="241">
        <f>IF(N1958="základní",J1958,0)</f>
        <v>0</v>
      </c>
      <c r="BF1958" s="241">
        <f>IF(N1958="snížená",J1958,0)</f>
        <v>0</v>
      </c>
      <c r="BG1958" s="241">
        <f>IF(N1958="zákl. přenesená",J1958,0)</f>
        <v>0</v>
      </c>
      <c r="BH1958" s="241">
        <f>IF(N1958="sníž. přenesená",J1958,0)</f>
        <v>0</v>
      </c>
      <c r="BI1958" s="241">
        <f>IF(N1958="nulová",J1958,0)</f>
        <v>0</v>
      </c>
      <c r="BJ1958" s="18" t="s">
        <v>84</v>
      </c>
      <c r="BK1958" s="241">
        <f>ROUND(I1958*H1958,2)</f>
        <v>0</v>
      </c>
      <c r="BL1958" s="18" t="s">
        <v>530</v>
      </c>
      <c r="BM1958" s="240" t="s">
        <v>3342</v>
      </c>
    </row>
    <row r="1959" s="2" customFormat="1">
      <c r="A1959" s="39"/>
      <c r="B1959" s="40"/>
      <c r="C1959" s="41"/>
      <c r="D1959" s="242" t="s">
        <v>359</v>
      </c>
      <c r="E1959" s="41"/>
      <c r="F1959" s="243" t="s">
        <v>3343</v>
      </c>
      <c r="G1959" s="41"/>
      <c r="H1959" s="41"/>
      <c r="I1959" s="244"/>
      <c r="J1959" s="41"/>
      <c r="K1959" s="41"/>
      <c r="L1959" s="45"/>
      <c r="M1959" s="245"/>
      <c r="N1959" s="246"/>
      <c r="O1959" s="92"/>
      <c r="P1959" s="92"/>
      <c r="Q1959" s="92"/>
      <c r="R1959" s="92"/>
      <c r="S1959" s="92"/>
      <c r="T1959" s="93"/>
      <c r="U1959" s="39"/>
      <c r="V1959" s="39"/>
      <c r="W1959" s="39"/>
      <c r="X1959" s="39"/>
      <c r="Y1959" s="39"/>
      <c r="Z1959" s="39"/>
      <c r="AA1959" s="39"/>
      <c r="AB1959" s="39"/>
      <c r="AC1959" s="39"/>
      <c r="AD1959" s="39"/>
      <c r="AE1959" s="39"/>
      <c r="AT1959" s="18" t="s">
        <v>359</v>
      </c>
      <c r="AU1959" s="18" t="s">
        <v>86</v>
      </c>
    </row>
    <row r="1960" s="13" customFormat="1">
      <c r="A1960" s="13"/>
      <c r="B1960" s="247"/>
      <c r="C1960" s="248"/>
      <c r="D1960" s="242" t="s">
        <v>361</v>
      </c>
      <c r="E1960" s="249" t="s">
        <v>1</v>
      </c>
      <c r="F1960" s="250" t="s">
        <v>3344</v>
      </c>
      <c r="G1960" s="248"/>
      <c r="H1960" s="251">
        <v>1217.376</v>
      </c>
      <c r="I1960" s="252"/>
      <c r="J1960" s="248"/>
      <c r="K1960" s="248"/>
      <c r="L1960" s="253"/>
      <c r="M1960" s="254"/>
      <c r="N1960" s="255"/>
      <c r="O1960" s="255"/>
      <c r="P1960" s="255"/>
      <c r="Q1960" s="255"/>
      <c r="R1960" s="255"/>
      <c r="S1960" s="255"/>
      <c r="T1960" s="256"/>
      <c r="U1960" s="13"/>
      <c r="V1960" s="13"/>
      <c r="W1960" s="13"/>
      <c r="X1960" s="13"/>
      <c r="Y1960" s="13"/>
      <c r="Z1960" s="13"/>
      <c r="AA1960" s="13"/>
      <c r="AB1960" s="13"/>
      <c r="AC1960" s="13"/>
      <c r="AD1960" s="13"/>
      <c r="AE1960" s="13"/>
      <c r="AT1960" s="257" t="s">
        <v>361</v>
      </c>
      <c r="AU1960" s="257" t="s">
        <v>86</v>
      </c>
      <c r="AV1960" s="13" t="s">
        <v>86</v>
      </c>
      <c r="AW1960" s="13" t="s">
        <v>32</v>
      </c>
      <c r="AX1960" s="13" t="s">
        <v>76</v>
      </c>
      <c r="AY1960" s="257" t="s">
        <v>350</v>
      </c>
    </row>
    <row r="1961" s="13" customFormat="1">
      <c r="A1961" s="13"/>
      <c r="B1961" s="247"/>
      <c r="C1961" s="248"/>
      <c r="D1961" s="242" t="s">
        <v>361</v>
      </c>
      <c r="E1961" s="249" t="s">
        <v>1</v>
      </c>
      <c r="F1961" s="250" t="s">
        <v>1029</v>
      </c>
      <c r="G1961" s="248"/>
      <c r="H1961" s="251">
        <v>328.02800000000002</v>
      </c>
      <c r="I1961" s="252"/>
      <c r="J1961" s="248"/>
      <c r="K1961" s="248"/>
      <c r="L1961" s="253"/>
      <c r="M1961" s="254"/>
      <c r="N1961" s="255"/>
      <c r="O1961" s="255"/>
      <c r="P1961" s="255"/>
      <c r="Q1961" s="255"/>
      <c r="R1961" s="255"/>
      <c r="S1961" s="255"/>
      <c r="T1961" s="256"/>
      <c r="U1961" s="13"/>
      <c r="V1961" s="13"/>
      <c r="W1961" s="13"/>
      <c r="X1961" s="13"/>
      <c r="Y1961" s="13"/>
      <c r="Z1961" s="13"/>
      <c r="AA1961" s="13"/>
      <c r="AB1961" s="13"/>
      <c r="AC1961" s="13"/>
      <c r="AD1961" s="13"/>
      <c r="AE1961" s="13"/>
      <c r="AT1961" s="257" t="s">
        <v>361</v>
      </c>
      <c r="AU1961" s="257" t="s">
        <v>86</v>
      </c>
      <c r="AV1961" s="13" t="s">
        <v>86</v>
      </c>
      <c r="AW1961" s="13" t="s">
        <v>32</v>
      </c>
      <c r="AX1961" s="13" t="s">
        <v>76</v>
      </c>
      <c r="AY1961" s="257" t="s">
        <v>350</v>
      </c>
    </row>
    <row r="1962" s="13" customFormat="1">
      <c r="A1962" s="13"/>
      <c r="B1962" s="247"/>
      <c r="C1962" s="248"/>
      <c r="D1962" s="242" t="s">
        <v>361</v>
      </c>
      <c r="E1962" s="249" t="s">
        <v>1</v>
      </c>
      <c r="F1962" s="250" t="s">
        <v>3345</v>
      </c>
      <c r="G1962" s="248"/>
      <c r="H1962" s="251">
        <v>-157.62000000000001</v>
      </c>
      <c r="I1962" s="252"/>
      <c r="J1962" s="248"/>
      <c r="K1962" s="248"/>
      <c r="L1962" s="253"/>
      <c r="M1962" s="254"/>
      <c r="N1962" s="255"/>
      <c r="O1962" s="255"/>
      <c r="P1962" s="255"/>
      <c r="Q1962" s="255"/>
      <c r="R1962" s="255"/>
      <c r="S1962" s="255"/>
      <c r="T1962" s="256"/>
      <c r="U1962" s="13"/>
      <c r="V1962" s="13"/>
      <c r="W1962" s="13"/>
      <c r="X1962" s="13"/>
      <c r="Y1962" s="13"/>
      <c r="Z1962" s="13"/>
      <c r="AA1962" s="13"/>
      <c r="AB1962" s="13"/>
      <c r="AC1962" s="13"/>
      <c r="AD1962" s="13"/>
      <c r="AE1962" s="13"/>
      <c r="AT1962" s="257" t="s">
        <v>361</v>
      </c>
      <c r="AU1962" s="257" t="s">
        <v>86</v>
      </c>
      <c r="AV1962" s="13" t="s">
        <v>86</v>
      </c>
      <c r="AW1962" s="13" t="s">
        <v>32</v>
      </c>
      <c r="AX1962" s="13" t="s">
        <v>76</v>
      </c>
      <c r="AY1962" s="257" t="s">
        <v>350</v>
      </c>
    </row>
    <row r="1963" s="16" customFormat="1">
      <c r="A1963" s="16"/>
      <c r="B1963" s="279"/>
      <c r="C1963" s="280"/>
      <c r="D1963" s="242" t="s">
        <v>361</v>
      </c>
      <c r="E1963" s="281" t="s">
        <v>273</v>
      </c>
      <c r="F1963" s="282" t="s">
        <v>755</v>
      </c>
      <c r="G1963" s="280"/>
      <c r="H1963" s="283">
        <v>1387.7840000000001</v>
      </c>
      <c r="I1963" s="284"/>
      <c r="J1963" s="280"/>
      <c r="K1963" s="280"/>
      <c r="L1963" s="285"/>
      <c r="M1963" s="286"/>
      <c r="N1963" s="287"/>
      <c r="O1963" s="287"/>
      <c r="P1963" s="287"/>
      <c r="Q1963" s="287"/>
      <c r="R1963" s="287"/>
      <c r="S1963" s="287"/>
      <c r="T1963" s="288"/>
      <c r="U1963" s="16"/>
      <c r="V1963" s="16"/>
      <c r="W1963" s="16"/>
      <c r="X1963" s="16"/>
      <c r="Y1963" s="16"/>
      <c r="Z1963" s="16"/>
      <c r="AA1963" s="16"/>
      <c r="AB1963" s="16"/>
      <c r="AC1963" s="16"/>
      <c r="AD1963" s="16"/>
      <c r="AE1963" s="16"/>
      <c r="AT1963" s="289" t="s">
        <v>361</v>
      </c>
      <c r="AU1963" s="289" t="s">
        <v>86</v>
      </c>
      <c r="AV1963" s="16" t="s">
        <v>371</v>
      </c>
      <c r="AW1963" s="16" t="s">
        <v>32</v>
      </c>
      <c r="AX1963" s="16" t="s">
        <v>76</v>
      </c>
      <c r="AY1963" s="289" t="s">
        <v>350</v>
      </c>
    </row>
    <row r="1964" s="13" customFormat="1">
      <c r="A1964" s="13"/>
      <c r="B1964" s="247"/>
      <c r="C1964" s="248"/>
      <c r="D1964" s="242" t="s">
        <v>361</v>
      </c>
      <c r="E1964" s="249" t="s">
        <v>1252</v>
      </c>
      <c r="F1964" s="250" t="s">
        <v>3346</v>
      </c>
      <c r="G1964" s="248"/>
      <c r="H1964" s="251">
        <v>47.173000000000002</v>
      </c>
      <c r="I1964" s="252"/>
      <c r="J1964" s="248"/>
      <c r="K1964" s="248"/>
      <c r="L1964" s="253"/>
      <c r="M1964" s="254"/>
      <c r="N1964" s="255"/>
      <c r="O1964" s="255"/>
      <c r="P1964" s="255"/>
      <c r="Q1964" s="255"/>
      <c r="R1964" s="255"/>
      <c r="S1964" s="255"/>
      <c r="T1964" s="256"/>
      <c r="U1964" s="13"/>
      <c r="V1964" s="13"/>
      <c r="W1964" s="13"/>
      <c r="X1964" s="13"/>
      <c r="Y1964" s="13"/>
      <c r="Z1964" s="13"/>
      <c r="AA1964" s="13"/>
      <c r="AB1964" s="13"/>
      <c r="AC1964" s="13"/>
      <c r="AD1964" s="13"/>
      <c r="AE1964" s="13"/>
      <c r="AT1964" s="257" t="s">
        <v>361</v>
      </c>
      <c r="AU1964" s="257" t="s">
        <v>86</v>
      </c>
      <c r="AV1964" s="13" t="s">
        <v>86</v>
      </c>
      <c r="AW1964" s="13" t="s">
        <v>32</v>
      </c>
      <c r="AX1964" s="13" t="s">
        <v>76</v>
      </c>
      <c r="AY1964" s="257" t="s">
        <v>350</v>
      </c>
    </row>
    <row r="1965" s="14" customFormat="1">
      <c r="A1965" s="14"/>
      <c r="B1965" s="258"/>
      <c r="C1965" s="259"/>
      <c r="D1965" s="242" t="s">
        <v>361</v>
      </c>
      <c r="E1965" s="260" t="s">
        <v>1</v>
      </c>
      <c r="F1965" s="261" t="s">
        <v>364</v>
      </c>
      <c r="G1965" s="259"/>
      <c r="H1965" s="262">
        <v>1434.9570000000001</v>
      </c>
      <c r="I1965" s="263"/>
      <c r="J1965" s="259"/>
      <c r="K1965" s="259"/>
      <c r="L1965" s="264"/>
      <c r="M1965" s="265"/>
      <c r="N1965" s="266"/>
      <c r="O1965" s="266"/>
      <c r="P1965" s="266"/>
      <c r="Q1965" s="266"/>
      <c r="R1965" s="266"/>
      <c r="S1965" s="266"/>
      <c r="T1965" s="267"/>
      <c r="U1965" s="14"/>
      <c r="V1965" s="14"/>
      <c r="W1965" s="14"/>
      <c r="X1965" s="14"/>
      <c r="Y1965" s="14"/>
      <c r="Z1965" s="14"/>
      <c r="AA1965" s="14"/>
      <c r="AB1965" s="14"/>
      <c r="AC1965" s="14"/>
      <c r="AD1965" s="14"/>
      <c r="AE1965" s="14"/>
      <c r="AT1965" s="268" t="s">
        <v>361</v>
      </c>
      <c r="AU1965" s="268" t="s">
        <v>86</v>
      </c>
      <c r="AV1965" s="14" t="s">
        <v>357</v>
      </c>
      <c r="AW1965" s="14" t="s">
        <v>32</v>
      </c>
      <c r="AX1965" s="14" t="s">
        <v>84</v>
      </c>
      <c r="AY1965" s="268" t="s">
        <v>350</v>
      </c>
    </row>
    <row r="1966" s="2" customFormat="1" ht="33" customHeight="1">
      <c r="A1966" s="39"/>
      <c r="B1966" s="40"/>
      <c r="C1966" s="229" t="s">
        <v>3347</v>
      </c>
      <c r="D1966" s="229" t="s">
        <v>352</v>
      </c>
      <c r="E1966" s="230" t="s">
        <v>3348</v>
      </c>
      <c r="F1966" s="231" t="s">
        <v>3349</v>
      </c>
      <c r="G1966" s="232" t="s">
        <v>551</v>
      </c>
      <c r="H1966" s="233">
        <v>10.6</v>
      </c>
      <c r="I1966" s="234"/>
      <c r="J1966" s="235">
        <f>ROUND(I1966*H1966,2)</f>
        <v>0</v>
      </c>
      <c r="K1966" s="231" t="s">
        <v>356</v>
      </c>
      <c r="L1966" s="45"/>
      <c r="M1966" s="236" t="s">
        <v>1</v>
      </c>
      <c r="N1966" s="237" t="s">
        <v>41</v>
      </c>
      <c r="O1966" s="92"/>
      <c r="P1966" s="238">
        <f>O1966*H1966</f>
        <v>0</v>
      </c>
      <c r="Q1966" s="238">
        <v>0.0087500000000000008</v>
      </c>
      <c r="R1966" s="238">
        <f>Q1966*H1966</f>
        <v>0.092749999999999999</v>
      </c>
      <c r="S1966" s="238">
        <v>0</v>
      </c>
      <c r="T1966" s="239">
        <f>S1966*H1966</f>
        <v>0</v>
      </c>
      <c r="U1966" s="39"/>
      <c r="V1966" s="39"/>
      <c r="W1966" s="39"/>
      <c r="X1966" s="39"/>
      <c r="Y1966" s="39"/>
      <c r="Z1966" s="39"/>
      <c r="AA1966" s="39"/>
      <c r="AB1966" s="39"/>
      <c r="AC1966" s="39"/>
      <c r="AD1966" s="39"/>
      <c r="AE1966" s="39"/>
      <c r="AR1966" s="240" t="s">
        <v>530</v>
      </c>
      <c r="AT1966" s="240" t="s">
        <v>352</v>
      </c>
      <c r="AU1966" s="240" t="s">
        <v>86</v>
      </c>
      <c r="AY1966" s="18" t="s">
        <v>350</v>
      </c>
      <c r="BE1966" s="241">
        <f>IF(N1966="základní",J1966,0)</f>
        <v>0</v>
      </c>
      <c r="BF1966" s="241">
        <f>IF(N1966="snížená",J1966,0)</f>
        <v>0</v>
      </c>
      <c r="BG1966" s="241">
        <f>IF(N1966="zákl. přenesená",J1966,0)</f>
        <v>0</v>
      </c>
      <c r="BH1966" s="241">
        <f>IF(N1966="sníž. přenesená",J1966,0)</f>
        <v>0</v>
      </c>
      <c r="BI1966" s="241">
        <f>IF(N1966="nulová",J1966,0)</f>
        <v>0</v>
      </c>
      <c r="BJ1966" s="18" t="s">
        <v>84</v>
      </c>
      <c r="BK1966" s="241">
        <f>ROUND(I1966*H1966,2)</f>
        <v>0</v>
      </c>
      <c r="BL1966" s="18" t="s">
        <v>530</v>
      </c>
      <c r="BM1966" s="240" t="s">
        <v>3350</v>
      </c>
    </row>
    <row r="1967" s="2" customFormat="1">
      <c r="A1967" s="39"/>
      <c r="B1967" s="40"/>
      <c r="C1967" s="41"/>
      <c r="D1967" s="242" t="s">
        <v>359</v>
      </c>
      <c r="E1967" s="41"/>
      <c r="F1967" s="243" t="s">
        <v>3351</v>
      </c>
      <c r="G1967" s="41"/>
      <c r="H1967" s="41"/>
      <c r="I1967" s="244"/>
      <c r="J1967" s="41"/>
      <c r="K1967" s="41"/>
      <c r="L1967" s="45"/>
      <c r="M1967" s="245"/>
      <c r="N1967" s="246"/>
      <c r="O1967" s="92"/>
      <c r="P1967" s="92"/>
      <c r="Q1967" s="92"/>
      <c r="R1967" s="92"/>
      <c r="S1967" s="92"/>
      <c r="T1967" s="93"/>
      <c r="U1967" s="39"/>
      <c r="V1967" s="39"/>
      <c r="W1967" s="39"/>
      <c r="X1967" s="39"/>
      <c r="Y1967" s="39"/>
      <c r="Z1967" s="39"/>
      <c r="AA1967" s="39"/>
      <c r="AB1967" s="39"/>
      <c r="AC1967" s="39"/>
      <c r="AD1967" s="39"/>
      <c r="AE1967" s="39"/>
      <c r="AT1967" s="18" t="s">
        <v>359</v>
      </c>
      <c r="AU1967" s="18" t="s">
        <v>86</v>
      </c>
    </row>
    <row r="1968" s="13" customFormat="1">
      <c r="A1968" s="13"/>
      <c r="B1968" s="247"/>
      <c r="C1968" s="248"/>
      <c r="D1968" s="242" t="s">
        <v>361</v>
      </c>
      <c r="E1968" s="249" t="s">
        <v>1</v>
      </c>
      <c r="F1968" s="250" t="s">
        <v>3352</v>
      </c>
      <c r="G1968" s="248"/>
      <c r="H1968" s="251">
        <v>10.6</v>
      </c>
      <c r="I1968" s="252"/>
      <c r="J1968" s="248"/>
      <c r="K1968" s="248"/>
      <c r="L1968" s="253"/>
      <c r="M1968" s="254"/>
      <c r="N1968" s="255"/>
      <c r="O1968" s="255"/>
      <c r="P1968" s="255"/>
      <c r="Q1968" s="255"/>
      <c r="R1968" s="255"/>
      <c r="S1968" s="255"/>
      <c r="T1968" s="256"/>
      <c r="U1968" s="13"/>
      <c r="V1968" s="13"/>
      <c r="W1968" s="13"/>
      <c r="X1968" s="13"/>
      <c r="Y1968" s="13"/>
      <c r="Z1968" s="13"/>
      <c r="AA1968" s="13"/>
      <c r="AB1968" s="13"/>
      <c r="AC1968" s="13"/>
      <c r="AD1968" s="13"/>
      <c r="AE1968" s="13"/>
      <c r="AT1968" s="257" t="s">
        <v>361</v>
      </c>
      <c r="AU1968" s="257" t="s">
        <v>86</v>
      </c>
      <c r="AV1968" s="13" t="s">
        <v>86</v>
      </c>
      <c r="AW1968" s="13" t="s">
        <v>32</v>
      </c>
      <c r="AX1968" s="13" t="s">
        <v>84</v>
      </c>
      <c r="AY1968" s="257" t="s">
        <v>350</v>
      </c>
    </row>
    <row r="1969" s="2" customFormat="1" ht="33" customHeight="1">
      <c r="A1969" s="39"/>
      <c r="B1969" s="40"/>
      <c r="C1969" s="229" t="s">
        <v>3353</v>
      </c>
      <c r="D1969" s="229" t="s">
        <v>352</v>
      </c>
      <c r="E1969" s="230" t="s">
        <v>3354</v>
      </c>
      <c r="F1969" s="231" t="s">
        <v>3355</v>
      </c>
      <c r="G1969" s="232" t="s">
        <v>551</v>
      </c>
      <c r="H1969" s="233">
        <v>87.400000000000006</v>
      </c>
      <c r="I1969" s="234"/>
      <c r="J1969" s="235">
        <f>ROUND(I1969*H1969,2)</f>
        <v>0</v>
      </c>
      <c r="K1969" s="231" t="s">
        <v>356</v>
      </c>
      <c r="L1969" s="45"/>
      <c r="M1969" s="236" t="s">
        <v>1</v>
      </c>
      <c r="N1969" s="237" t="s">
        <v>41</v>
      </c>
      <c r="O1969" s="92"/>
      <c r="P1969" s="238">
        <f>O1969*H1969</f>
        <v>0</v>
      </c>
      <c r="Q1969" s="238">
        <v>0.0090900000000000009</v>
      </c>
      <c r="R1969" s="238">
        <f>Q1969*H1969</f>
        <v>0.79446600000000012</v>
      </c>
      <c r="S1969" s="238">
        <v>0</v>
      </c>
      <c r="T1969" s="239">
        <f>S1969*H1969</f>
        <v>0</v>
      </c>
      <c r="U1969" s="39"/>
      <c r="V1969" s="39"/>
      <c r="W1969" s="39"/>
      <c r="X1969" s="39"/>
      <c r="Y1969" s="39"/>
      <c r="Z1969" s="39"/>
      <c r="AA1969" s="39"/>
      <c r="AB1969" s="39"/>
      <c r="AC1969" s="39"/>
      <c r="AD1969" s="39"/>
      <c r="AE1969" s="39"/>
      <c r="AR1969" s="240" t="s">
        <v>530</v>
      </c>
      <c r="AT1969" s="240" t="s">
        <v>352</v>
      </c>
      <c r="AU1969" s="240" t="s">
        <v>86</v>
      </c>
      <c r="AY1969" s="18" t="s">
        <v>350</v>
      </c>
      <c r="BE1969" s="241">
        <f>IF(N1969="základní",J1969,0)</f>
        <v>0</v>
      </c>
      <c r="BF1969" s="241">
        <f>IF(N1969="snížená",J1969,0)</f>
        <v>0</v>
      </c>
      <c r="BG1969" s="241">
        <f>IF(N1969="zákl. přenesená",J1969,0)</f>
        <v>0</v>
      </c>
      <c r="BH1969" s="241">
        <f>IF(N1969="sníž. přenesená",J1969,0)</f>
        <v>0</v>
      </c>
      <c r="BI1969" s="241">
        <f>IF(N1969="nulová",J1969,0)</f>
        <v>0</v>
      </c>
      <c r="BJ1969" s="18" t="s">
        <v>84</v>
      </c>
      <c r="BK1969" s="241">
        <f>ROUND(I1969*H1969,2)</f>
        <v>0</v>
      </c>
      <c r="BL1969" s="18" t="s">
        <v>530</v>
      </c>
      <c r="BM1969" s="240" t="s">
        <v>3356</v>
      </c>
    </row>
    <row r="1970" s="2" customFormat="1">
      <c r="A1970" s="39"/>
      <c r="B1970" s="40"/>
      <c r="C1970" s="41"/>
      <c r="D1970" s="242" t="s">
        <v>359</v>
      </c>
      <c r="E1970" s="41"/>
      <c r="F1970" s="243" t="s">
        <v>3357</v>
      </c>
      <c r="G1970" s="41"/>
      <c r="H1970" s="41"/>
      <c r="I1970" s="244"/>
      <c r="J1970" s="41"/>
      <c r="K1970" s="41"/>
      <c r="L1970" s="45"/>
      <c r="M1970" s="245"/>
      <c r="N1970" s="246"/>
      <c r="O1970" s="92"/>
      <c r="P1970" s="92"/>
      <c r="Q1970" s="92"/>
      <c r="R1970" s="92"/>
      <c r="S1970" s="92"/>
      <c r="T1970" s="93"/>
      <c r="U1970" s="39"/>
      <c r="V1970" s="39"/>
      <c r="W1970" s="39"/>
      <c r="X1970" s="39"/>
      <c r="Y1970" s="39"/>
      <c r="Z1970" s="39"/>
      <c r="AA1970" s="39"/>
      <c r="AB1970" s="39"/>
      <c r="AC1970" s="39"/>
      <c r="AD1970" s="39"/>
      <c r="AE1970" s="39"/>
      <c r="AT1970" s="18" t="s">
        <v>359</v>
      </c>
      <c r="AU1970" s="18" t="s">
        <v>86</v>
      </c>
    </row>
    <row r="1971" s="13" customFormat="1">
      <c r="A1971" s="13"/>
      <c r="B1971" s="247"/>
      <c r="C1971" s="248"/>
      <c r="D1971" s="242" t="s">
        <v>361</v>
      </c>
      <c r="E1971" s="249" t="s">
        <v>1</v>
      </c>
      <c r="F1971" s="250" t="s">
        <v>3358</v>
      </c>
      <c r="G1971" s="248"/>
      <c r="H1971" s="251">
        <v>87.400000000000006</v>
      </c>
      <c r="I1971" s="252"/>
      <c r="J1971" s="248"/>
      <c r="K1971" s="248"/>
      <c r="L1971" s="253"/>
      <c r="M1971" s="254"/>
      <c r="N1971" s="255"/>
      <c r="O1971" s="255"/>
      <c r="P1971" s="255"/>
      <c r="Q1971" s="255"/>
      <c r="R1971" s="255"/>
      <c r="S1971" s="255"/>
      <c r="T1971" s="256"/>
      <c r="U1971" s="13"/>
      <c r="V1971" s="13"/>
      <c r="W1971" s="13"/>
      <c r="X1971" s="13"/>
      <c r="Y1971" s="13"/>
      <c r="Z1971" s="13"/>
      <c r="AA1971" s="13"/>
      <c r="AB1971" s="13"/>
      <c r="AC1971" s="13"/>
      <c r="AD1971" s="13"/>
      <c r="AE1971" s="13"/>
      <c r="AT1971" s="257" t="s">
        <v>361</v>
      </c>
      <c r="AU1971" s="257" t="s">
        <v>86</v>
      </c>
      <c r="AV1971" s="13" t="s">
        <v>86</v>
      </c>
      <c r="AW1971" s="13" t="s">
        <v>32</v>
      </c>
      <c r="AX1971" s="13" t="s">
        <v>84</v>
      </c>
      <c r="AY1971" s="257" t="s">
        <v>350</v>
      </c>
    </row>
    <row r="1972" s="2" customFormat="1" ht="24.15" customHeight="1">
      <c r="A1972" s="39"/>
      <c r="B1972" s="40"/>
      <c r="C1972" s="229" t="s">
        <v>3359</v>
      </c>
      <c r="D1972" s="229" t="s">
        <v>352</v>
      </c>
      <c r="E1972" s="230" t="s">
        <v>3360</v>
      </c>
      <c r="F1972" s="231" t="s">
        <v>3361</v>
      </c>
      <c r="G1972" s="232" t="s">
        <v>551</v>
      </c>
      <c r="H1972" s="233">
        <v>34.799999999999997</v>
      </c>
      <c r="I1972" s="234"/>
      <c r="J1972" s="235">
        <f>ROUND(I1972*H1972,2)</f>
        <v>0</v>
      </c>
      <c r="K1972" s="231" t="s">
        <v>356</v>
      </c>
      <c r="L1972" s="45"/>
      <c r="M1972" s="236" t="s">
        <v>1</v>
      </c>
      <c r="N1972" s="237" t="s">
        <v>41</v>
      </c>
      <c r="O1972" s="92"/>
      <c r="P1972" s="238">
        <f>O1972*H1972</f>
        <v>0</v>
      </c>
      <c r="Q1972" s="238">
        <v>0.075600000000000001</v>
      </c>
      <c r="R1972" s="238">
        <f>Q1972*H1972</f>
        <v>2.6308799999999999</v>
      </c>
      <c r="S1972" s="238">
        <v>0</v>
      </c>
      <c r="T1972" s="239">
        <f>S1972*H1972</f>
        <v>0</v>
      </c>
      <c r="U1972" s="39"/>
      <c r="V1972" s="39"/>
      <c r="W1972" s="39"/>
      <c r="X1972" s="39"/>
      <c r="Y1972" s="39"/>
      <c r="Z1972" s="39"/>
      <c r="AA1972" s="39"/>
      <c r="AB1972" s="39"/>
      <c r="AC1972" s="39"/>
      <c r="AD1972" s="39"/>
      <c r="AE1972" s="39"/>
      <c r="AR1972" s="240" t="s">
        <v>530</v>
      </c>
      <c r="AT1972" s="240" t="s">
        <v>352</v>
      </c>
      <c r="AU1972" s="240" t="s">
        <v>86</v>
      </c>
      <c r="AY1972" s="18" t="s">
        <v>350</v>
      </c>
      <c r="BE1972" s="241">
        <f>IF(N1972="základní",J1972,0)</f>
        <v>0</v>
      </c>
      <c r="BF1972" s="241">
        <f>IF(N1972="snížená",J1972,0)</f>
        <v>0</v>
      </c>
      <c r="BG1972" s="241">
        <f>IF(N1972="zákl. přenesená",J1972,0)</f>
        <v>0</v>
      </c>
      <c r="BH1972" s="241">
        <f>IF(N1972="sníž. přenesená",J1972,0)</f>
        <v>0</v>
      </c>
      <c r="BI1972" s="241">
        <f>IF(N1972="nulová",J1972,0)</f>
        <v>0</v>
      </c>
      <c r="BJ1972" s="18" t="s">
        <v>84</v>
      </c>
      <c r="BK1972" s="241">
        <f>ROUND(I1972*H1972,2)</f>
        <v>0</v>
      </c>
      <c r="BL1972" s="18" t="s">
        <v>530</v>
      </c>
      <c r="BM1972" s="240" t="s">
        <v>3362</v>
      </c>
    </row>
    <row r="1973" s="2" customFormat="1">
      <c r="A1973" s="39"/>
      <c r="B1973" s="40"/>
      <c r="C1973" s="41"/>
      <c r="D1973" s="242" t="s">
        <v>359</v>
      </c>
      <c r="E1973" s="41"/>
      <c r="F1973" s="243" t="s">
        <v>3363</v>
      </c>
      <c r="G1973" s="41"/>
      <c r="H1973" s="41"/>
      <c r="I1973" s="244"/>
      <c r="J1973" s="41"/>
      <c r="K1973" s="41"/>
      <c r="L1973" s="45"/>
      <c r="M1973" s="245"/>
      <c r="N1973" s="246"/>
      <c r="O1973" s="92"/>
      <c r="P1973" s="92"/>
      <c r="Q1973" s="92"/>
      <c r="R1973" s="92"/>
      <c r="S1973" s="92"/>
      <c r="T1973" s="93"/>
      <c r="U1973" s="39"/>
      <c r="V1973" s="39"/>
      <c r="W1973" s="39"/>
      <c r="X1973" s="39"/>
      <c r="Y1973" s="39"/>
      <c r="Z1973" s="39"/>
      <c r="AA1973" s="39"/>
      <c r="AB1973" s="39"/>
      <c r="AC1973" s="39"/>
      <c r="AD1973" s="39"/>
      <c r="AE1973" s="39"/>
      <c r="AT1973" s="18" t="s">
        <v>359</v>
      </c>
      <c r="AU1973" s="18" t="s">
        <v>86</v>
      </c>
    </row>
    <row r="1974" s="13" customFormat="1">
      <c r="A1974" s="13"/>
      <c r="B1974" s="247"/>
      <c r="C1974" s="248"/>
      <c r="D1974" s="242" t="s">
        <v>361</v>
      </c>
      <c r="E1974" s="249" t="s">
        <v>1</v>
      </c>
      <c r="F1974" s="250" t="s">
        <v>3364</v>
      </c>
      <c r="G1974" s="248"/>
      <c r="H1974" s="251">
        <v>34.799999999999997</v>
      </c>
      <c r="I1974" s="252"/>
      <c r="J1974" s="248"/>
      <c r="K1974" s="248"/>
      <c r="L1974" s="253"/>
      <c r="M1974" s="254"/>
      <c r="N1974" s="255"/>
      <c r="O1974" s="255"/>
      <c r="P1974" s="255"/>
      <c r="Q1974" s="255"/>
      <c r="R1974" s="255"/>
      <c r="S1974" s="255"/>
      <c r="T1974" s="256"/>
      <c r="U1974" s="13"/>
      <c r="V1974" s="13"/>
      <c r="W1974" s="13"/>
      <c r="X1974" s="13"/>
      <c r="Y1974" s="13"/>
      <c r="Z1974" s="13"/>
      <c r="AA1974" s="13"/>
      <c r="AB1974" s="13"/>
      <c r="AC1974" s="13"/>
      <c r="AD1974" s="13"/>
      <c r="AE1974" s="13"/>
      <c r="AT1974" s="257" t="s">
        <v>361</v>
      </c>
      <c r="AU1974" s="257" t="s">
        <v>86</v>
      </c>
      <c r="AV1974" s="13" t="s">
        <v>86</v>
      </c>
      <c r="AW1974" s="13" t="s">
        <v>32</v>
      </c>
      <c r="AX1974" s="13" t="s">
        <v>84</v>
      </c>
      <c r="AY1974" s="257" t="s">
        <v>350</v>
      </c>
    </row>
    <row r="1975" s="2" customFormat="1" ht="24.15" customHeight="1">
      <c r="A1975" s="39"/>
      <c r="B1975" s="40"/>
      <c r="C1975" s="229" t="s">
        <v>3365</v>
      </c>
      <c r="D1975" s="229" t="s">
        <v>352</v>
      </c>
      <c r="E1975" s="230" t="s">
        <v>3366</v>
      </c>
      <c r="F1975" s="231" t="s">
        <v>3367</v>
      </c>
      <c r="G1975" s="232" t="s">
        <v>551</v>
      </c>
      <c r="H1975" s="233">
        <v>69.079999999999998</v>
      </c>
      <c r="I1975" s="234"/>
      <c r="J1975" s="235">
        <f>ROUND(I1975*H1975,2)</f>
        <v>0</v>
      </c>
      <c r="K1975" s="231" t="s">
        <v>356</v>
      </c>
      <c r="L1975" s="45"/>
      <c r="M1975" s="236" t="s">
        <v>1</v>
      </c>
      <c r="N1975" s="237" t="s">
        <v>41</v>
      </c>
      <c r="O1975" s="92"/>
      <c r="P1975" s="238">
        <f>O1975*H1975</f>
        <v>0</v>
      </c>
      <c r="Q1975" s="238">
        <v>0.01042</v>
      </c>
      <c r="R1975" s="238">
        <f>Q1975*H1975</f>
        <v>0.71981360000000005</v>
      </c>
      <c r="S1975" s="238">
        <v>0</v>
      </c>
      <c r="T1975" s="239">
        <f>S1975*H1975</f>
        <v>0</v>
      </c>
      <c r="U1975" s="39"/>
      <c r="V1975" s="39"/>
      <c r="W1975" s="39"/>
      <c r="X1975" s="39"/>
      <c r="Y1975" s="39"/>
      <c r="Z1975" s="39"/>
      <c r="AA1975" s="39"/>
      <c r="AB1975" s="39"/>
      <c r="AC1975" s="39"/>
      <c r="AD1975" s="39"/>
      <c r="AE1975" s="39"/>
      <c r="AR1975" s="240" t="s">
        <v>530</v>
      </c>
      <c r="AT1975" s="240" t="s">
        <v>352</v>
      </c>
      <c r="AU1975" s="240" t="s">
        <v>86</v>
      </c>
      <c r="AY1975" s="18" t="s">
        <v>350</v>
      </c>
      <c r="BE1975" s="241">
        <f>IF(N1975="základní",J1975,0)</f>
        <v>0</v>
      </c>
      <c r="BF1975" s="241">
        <f>IF(N1975="snížená",J1975,0)</f>
        <v>0</v>
      </c>
      <c r="BG1975" s="241">
        <f>IF(N1975="zákl. přenesená",J1975,0)</f>
        <v>0</v>
      </c>
      <c r="BH1975" s="241">
        <f>IF(N1975="sníž. přenesená",J1975,0)</f>
        <v>0</v>
      </c>
      <c r="BI1975" s="241">
        <f>IF(N1975="nulová",J1975,0)</f>
        <v>0</v>
      </c>
      <c r="BJ1975" s="18" t="s">
        <v>84</v>
      </c>
      <c r="BK1975" s="241">
        <f>ROUND(I1975*H1975,2)</f>
        <v>0</v>
      </c>
      <c r="BL1975" s="18" t="s">
        <v>530</v>
      </c>
      <c r="BM1975" s="240" t="s">
        <v>3368</v>
      </c>
    </row>
    <row r="1976" s="2" customFormat="1">
      <c r="A1976" s="39"/>
      <c r="B1976" s="40"/>
      <c r="C1976" s="41"/>
      <c r="D1976" s="242" t="s">
        <v>359</v>
      </c>
      <c r="E1976" s="41"/>
      <c r="F1976" s="243" t="s">
        <v>3369</v>
      </c>
      <c r="G1976" s="41"/>
      <c r="H1976" s="41"/>
      <c r="I1976" s="244"/>
      <c r="J1976" s="41"/>
      <c r="K1976" s="41"/>
      <c r="L1976" s="45"/>
      <c r="M1976" s="245"/>
      <c r="N1976" s="246"/>
      <c r="O1976" s="92"/>
      <c r="P1976" s="92"/>
      <c r="Q1976" s="92"/>
      <c r="R1976" s="92"/>
      <c r="S1976" s="92"/>
      <c r="T1976" s="93"/>
      <c r="U1976" s="39"/>
      <c r="V1976" s="39"/>
      <c r="W1976" s="39"/>
      <c r="X1976" s="39"/>
      <c r="Y1976" s="39"/>
      <c r="Z1976" s="39"/>
      <c r="AA1976" s="39"/>
      <c r="AB1976" s="39"/>
      <c r="AC1976" s="39"/>
      <c r="AD1976" s="39"/>
      <c r="AE1976" s="39"/>
      <c r="AT1976" s="18" t="s">
        <v>359</v>
      </c>
      <c r="AU1976" s="18" t="s">
        <v>86</v>
      </c>
    </row>
    <row r="1977" s="13" customFormat="1">
      <c r="A1977" s="13"/>
      <c r="B1977" s="247"/>
      <c r="C1977" s="248"/>
      <c r="D1977" s="242" t="s">
        <v>361</v>
      </c>
      <c r="E1977" s="249" t="s">
        <v>1</v>
      </c>
      <c r="F1977" s="250" t="s">
        <v>3370</v>
      </c>
      <c r="G1977" s="248"/>
      <c r="H1977" s="251">
        <v>11.08</v>
      </c>
      <c r="I1977" s="252"/>
      <c r="J1977" s="248"/>
      <c r="K1977" s="248"/>
      <c r="L1977" s="253"/>
      <c r="M1977" s="254"/>
      <c r="N1977" s="255"/>
      <c r="O1977" s="255"/>
      <c r="P1977" s="255"/>
      <c r="Q1977" s="255"/>
      <c r="R1977" s="255"/>
      <c r="S1977" s="255"/>
      <c r="T1977" s="256"/>
      <c r="U1977" s="13"/>
      <c r="V1977" s="13"/>
      <c r="W1977" s="13"/>
      <c r="X1977" s="13"/>
      <c r="Y1977" s="13"/>
      <c r="Z1977" s="13"/>
      <c r="AA1977" s="13"/>
      <c r="AB1977" s="13"/>
      <c r="AC1977" s="13"/>
      <c r="AD1977" s="13"/>
      <c r="AE1977" s="13"/>
      <c r="AT1977" s="257" t="s">
        <v>361</v>
      </c>
      <c r="AU1977" s="257" t="s">
        <v>86</v>
      </c>
      <c r="AV1977" s="13" t="s">
        <v>86</v>
      </c>
      <c r="AW1977" s="13" t="s">
        <v>32</v>
      </c>
      <c r="AX1977" s="13" t="s">
        <v>76</v>
      </c>
      <c r="AY1977" s="257" t="s">
        <v>350</v>
      </c>
    </row>
    <row r="1978" s="13" customFormat="1">
      <c r="A1978" s="13"/>
      <c r="B1978" s="247"/>
      <c r="C1978" s="248"/>
      <c r="D1978" s="242" t="s">
        <v>361</v>
      </c>
      <c r="E1978" s="249" t="s">
        <v>1</v>
      </c>
      <c r="F1978" s="250" t="s">
        <v>3371</v>
      </c>
      <c r="G1978" s="248"/>
      <c r="H1978" s="251">
        <v>58</v>
      </c>
      <c r="I1978" s="252"/>
      <c r="J1978" s="248"/>
      <c r="K1978" s="248"/>
      <c r="L1978" s="253"/>
      <c r="M1978" s="254"/>
      <c r="N1978" s="255"/>
      <c r="O1978" s="255"/>
      <c r="P1978" s="255"/>
      <c r="Q1978" s="255"/>
      <c r="R1978" s="255"/>
      <c r="S1978" s="255"/>
      <c r="T1978" s="256"/>
      <c r="U1978" s="13"/>
      <c r="V1978" s="13"/>
      <c r="W1978" s="13"/>
      <c r="X1978" s="13"/>
      <c r="Y1978" s="13"/>
      <c r="Z1978" s="13"/>
      <c r="AA1978" s="13"/>
      <c r="AB1978" s="13"/>
      <c r="AC1978" s="13"/>
      <c r="AD1978" s="13"/>
      <c r="AE1978" s="13"/>
      <c r="AT1978" s="257" t="s">
        <v>361</v>
      </c>
      <c r="AU1978" s="257" t="s">
        <v>86</v>
      </c>
      <c r="AV1978" s="13" t="s">
        <v>86</v>
      </c>
      <c r="AW1978" s="13" t="s">
        <v>32</v>
      </c>
      <c r="AX1978" s="13" t="s">
        <v>76</v>
      </c>
      <c r="AY1978" s="257" t="s">
        <v>350</v>
      </c>
    </row>
    <row r="1979" s="14" customFormat="1">
      <c r="A1979" s="14"/>
      <c r="B1979" s="258"/>
      <c r="C1979" s="259"/>
      <c r="D1979" s="242" t="s">
        <v>361</v>
      </c>
      <c r="E1979" s="260" t="s">
        <v>1</v>
      </c>
      <c r="F1979" s="261" t="s">
        <v>364</v>
      </c>
      <c r="G1979" s="259"/>
      <c r="H1979" s="262">
        <v>69.079999999999998</v>
      </c>
      <c r="I1979" s="263"/>
      <c r="J1979" s="259"/>
      <c r="K1979" s="259"/>
      <c r="L1979" s="264"/>
      <c r="M1979" s="265"/>
      <c r="N1979" s="266"/>
      <c r="O1979" s="266"/>
      <c r="P1979" s="266"/>
      <c r="Q1979" s="266"/>
      <c r="R1979" s="266"/>
      <c r="S1979" s="266"/>
      <c r="T1979" s="267"/>
      <c r="U1979" s="14"/>
      <c r="V1979" s="14"/>
      <c r="W1979" s="14"/>
      <c r="X1979" s="14"/>
      <c r="Y1979" s="14"/>
      <c r="Z1979" s="14"/>
      <c r="AA1979" s="14"/>
      <c r="AB1979" s="14"/>
      <c r="AC1979" s="14"/>
      <c r="AD1979" s="14"/>
      <c r="AE1979" s="14"/>
      <c r="AT1979" s="268" t="s">
        <v>361</v>
      </c>
      <c r="AU1979" s="268" t="s">
        <v>86</v>
      </c>
      <c r="AV1979" s="14" t="s">
        <v>357</v>
      </c>
      <c r="AW1979" s="14" t="s">
        <v>32</v>
      </c>
      <c r="AX1979" s="14" t="s">
        <v>84</v>
      </c>
      <c r="AY1979" s="268" t="s">
        <v>350</v>
      </c>
    </row>
    <row r="1980" s="2" customFormat="1" ht="33" customHeight="1">
      <c r="A1980" s="39"/>
      <c r="B1980" s="40"/>
      <c r="C1980" s="229" t="s">
        <v>3372</v>
      </c>
      <c r="D1980" s="229" t="s">
        <v>352</v>
      </c>
      <c r="E1980" s="230" t="s">
        <v>3373</v>
      </c>
      <c r="F1980" s="231" t="s">
        <v>3374</v>
      </c>
      <c r="G1980" s="232" t="s">
        <v>355</v>
      </c>
      <c r="H1980" s="233">
        <v>1467.4069999999999</v>
      </c>
      <c r="I1980" s="234"/>
      <c r="J1980" s="235">
        <f>ROUND(I1980*H1980,2)</f>
        <v>0</v>
      </c>
      <c r="K1980" s="231" t="s">
        <v>356</v>
      </c>
      <c r="L1980" s="45"/>
      <c r="M1980" s="236" t="s">
        <v>1</v>
      </c>
      <c r="N1980" s="237" t="s">
        <v>41</v>
      </c>
      <c r="O1980" s="92"/>
      <c r="P1980" s="238">
        <f>O1980*H1980</f>
        <v>0</v>
      </c>
      <c r="Q1980" s="238">
        <v>0</v>
      </c>
      <c r="R1980" s="238">
        <f>Q1980*H1980</f>
        <v>0</v>
      </c>
      <c r="S1980" s="238">
        <v>0</v>
      </c>
      <c r="T1980" s="239">
        <f>S1980*H1980</f>
        <v>0</v>
      </c>
      <c r="U1980" s="39"/>
      <c r="V1980" s="39"/>
      <c r="W1980" s="39"/>
      <c r="X1980" s="39"/>
      <c r="Y1980" s="39"/>
      <c r="Z1980" s="39"/>
      <c r="AA1980" s="39"/>
      <c r="AB1980" s="39"/>
      <c r="AC1980" s="39"/>
      <c r="AD1980" s="39"/>
      <c r="AE1980" s="39"/>
      <c r="AR1980" s="240" t="s">
        <v>530</v>
      </c>
      <c r="AT1980" s="240" t="s">
        <v>352</v>
      </c>
      <c r="AU1980" s="240" t="s">
        <v>86</v>
      </c>
      <c r="AY1980" s="18" t="s">
        <v>350</v>
      </c>
      <c r="BE1980" s="241">
        <f>IF(N1980="základní",J1980,0)</f>
        <v>0</v>
      </c>
      <c r="BF1980" s="241">
        <f>IF(N1980="snížená",J1980,0)</f>
        <v>0</v>
      </c>
      <c r="BG1980" s="241">
        <f>IF(N1980="zákl. přenesená",J1980,0)</f>
        <v>0</v>
      </c>
      <c r="BH1980" s="241">
        <f>IF(N1980="sníž. přenesená",J1980,0)</f>
        <v>0</v>
      </c>
      <c r="BI1980" s="241">
        <f>IF(N1980="nulová",J1980,0)</f>
        <v>0</v>
      </c>
      <c r="BJ1980" s="18" t="s">
        <v>84</v>
      </c>
      <c r="BK1980" s="241">
        <f>ROUND(I1980*H1980,2)</f>
        <v>0</v>
      </c>
      <c r="BL1980" s="18" t="s">
        <v>530</v>
      </c>
      <c r="BM1980" s="240" t="s">
        <v>3375</v>
      </c>
    </row>
    <row r="1981" s="2" customFormat="1">
      <c r="A1981" s="39"/>
      <c r="B1981" s="40"/>
      <c r="C1981" s="41"/>
      <c r="D1981" s="242" t="s">
        <v>359</v>
      </c>
      <c r="E1981" s="41"/>
      <c r="F1981" s="243" t="s">
        <v>3376</v>
      </c>
      <c r="G1981" s="41"/>
      <c r="H1981" s="41"/>
      <c r="I1981" s="244"/>
      <c r="J1981" s="41"/>
      <c r="K1981" s="41"/>
      <c r="L1981" s="45"/>
      <c r="M1981" s="245"/>
      <c r="N1981" s="246"/>
      <c r="O1981" s="92"/>
      <c r="P1981" s="92"/>
      <c r="Q1981" s="92"/>
      <c r="R1981" s="92"/>
      <c r="S1981" s="92"/>
      <c r="T1981" s="93"/>
      <c r="U1981" s="39"/>
      <c r="V1981" s="39"/>
      <c r="W1981" s="39"/>
      <c r="X1981" s="39"/>
      <c r="Y1981" s="39"/>
      <c r="Z1981" s="39"/>
      <c r="AA1981" s="39"/>
      <c r="AB1981" s="39"/>
      <c r="AC1981" s="39"/>
      <c r="AD1981" s="39"/>
      <c r="AE1981" s="39"/>
      <c r="AT1981" s="18" t="s">
        <v>359</v>
      </c>
      <c r="AU1981" s="18" t="s">
        <v>86</v>
      </c>
    </row>
    <row r="1982" s="13" customFormat="1">
      <c r="A1982" s="13"/>
      <c r="B1982" s="247"/>
      <c r="C1982" s="248"/>
      <c r="D1982" s="242" t="s">
        <v>361</v>
      </c>
      <c r="E1982" s="249" t="s">
        <v>1</v>
      </c>
      <c r="F1982" s="250" t="s">
        <v>2610</v>
      </c>
      <c r="G1982" s="248"/>
      <c r="H1982" s="251">
        <v>47.173000000000002</v>
      </c>
      <c r="I1982" s="252"/>
      <c r="J1982" s="248"/>
      <c r="K1982" s="248"/>
      <c r="L1982" s="253"/>
      <c r="M1982" s="254"/>
      <c r="N1982" s="255"/>
      <c r="O1982" s="255"/>
      <c r="P1982" s="255"/>
      <c r="Q1982" s="255"/>
      <c r="R1982" s="255"/>
      <c r="S1982" s="255"/>
      <c r="T1982" s="256"/>
      <c r="U1982" s="13"/>
      <c r="V1982" s="13"/>
      <c r="W1982" s="13"/>
      <c r="X1982" s="13"/>
      <c r="Y1982" s="13"/>
      <c r="Z1982" s="13"/>
      <c r="AA1982" s="13"/>
      <c r="AB1982" s="13"/>
      <c r="AC1982" s="13"/>
      <c r="AD1982" s="13"/>
      <c r="AE1982" s="13"/>
      <c r="AT1982" s="257" t="s">
        <v>361</v>
      </c>
      <c r="AU1982" s="257" t="s">
        <v>86</v>
      </c>
      <c r="AV1982" s="13" t="s">
        <v>86</v>
      </c>
      <c r="AW1982" s="13" t="s">
        <v>32</v>
      </c>
      <c r="AX1982" s="13" t="s">
        <v>76</v>
      </c>
      <c r="AY1982" s="257" t="s">
        <v>350</v>
      </c>
    </row>
    <row r="1983" s="13" customFormat="1">
      <c r="A1983" s="13"/>
      <c r="B1983" s="247"/>
      <c r="C1983" s="248"/>
      <c r="D1983" s="242" t="s">
        <v>361</v>
      </c>
      <c r="E1983" s="249" t="s">
        <v>1</v>
      </c>
      <c r="F1983" s="250" t="s">
        <v>2611</v>
      </c>
      <c r="G1983" s="248"/>
      <c r="H1983" s="251">
        <v>1387.7840000000001</v>
      </c>
      <c r="I1983" s="252"/>
      <c r="J1983" s="248"/>
      <c r="K1983" s="248"/>
      <c r="L1983" s="253"/>
      <c r="M1983" s="254"/>
      <c r="N1983" s="255"/>
      <c r="O1983" s="255"/>
      <c r="P1983" s="255"/>
      <c r="Q1983" s="255"/>
      <c r="R1983" s="255"/>
      <c r="S1983" s="255"/>
      <c r="T1983" s="256"/>
      <c r="U1983" s="13"/>
      <c r="V1983" s="13"/>
      <c r="W1983" s="13"/>
      <c r="X1983" s="13"/>
      <c r="Y1983" s="13"/>
      <c r="Z1983" s="13"/>
      <c r="AA1983" s="13"/>
      <c r="AB1983" s="13"/>
      <c r="AC1983" s="13"/>
      <c r="AD1983" s="13"/>
      <c r="AE1983" s="13"/>
      <c r="AT1983" s="257" t="s">
        <v>361</v>
      </c>
      <c r="AU1983" s="257" t="s">
        <v>86</v>
      </c>
      <c r="AV1983" s="13" t="s">
        <v>86</v>
      </c>
      <c r="AW1983" s="13" t="s">
        <v>32</v>
      </c>
      <c r="AX1983" s="13" t="s">
        <v>76</v>
      </c>
      <c r="AY1983" s="257" t="s">
        <v>350</v>
      </c>
    </row>
    <row r="1984" s="13" customFormat="1">
      <c r="A1984" s="13"/>
      <c r="B1984" s="247"/>
      <c r="C1984" s="248"/>
      <c r="D1984" s="242" t="s">
        <v>361</v>
      </c>
      <c r="E1984" s="249" t="s">
        <v>1</v>
      </c>
      <c r="F1984" s="250" t="s">
        <v>2612</v>
      </c>
      <c r="G1984" s="248"/>
      <c r="H1984" s="251">
        <v>32.450000000000003</v>
      </c>
      <c r="I1984" s="252"/>
      <c r="J1984" s="248"/>
      <c r="K1984" s="248"/>
      <c r="L1984" s="253"/>
      <c r="M1984" s="254"/>
      <c r="N1984" s="255"/>
      <c r="O1984" s="255"/>
      <c r="P1984" s="255"/>
      <c r="Q1984" s="255"/>
      <c r="R1984" s="255"/>
      <c r="S1984" s="255"/>
      <c r="T1984" s="256"/>
      <c r="U1984" s="13"/>
      <c r="V1984" s="13"/>
      <c r="W1984" s="13"/>
      <c r="X1984" s="13"/>
      <c r="Y1984" s="13"/>
      <c r="Z1984" s="13"/>
      <c r="AA1984" s="13"/>
      <c r="AB1984" s="13"/>
      <c r="AC1984" s="13"/>
      <c r="AD1984" s="13"/>
      <c r="AE1984" s="13"/>
      <c r="AT1984" s="257" t="s">
        <v>361</v>
      </c>
      <c r="AU1984" s="257" t="s">
        <v>86</v>
      </c>
      <c r="AV1984" s="13" t="s">
        <v>86</v>
      </c>
      <c r="AW1984" s="13" t="s">
        <v>32</v>
      </c>
      <c r="AX1984" s="13" t="s">
        <v>76</v>
      </c>
      <c r="AY1984" s="257" t="s">
        <v>350</v>
      </c>
    </row>
    <row r="1985" s="14" customFormat="1">
      <c r="A1985" s="14"/>
      <c r="B1985" s="258"/>
      <c r="C1985" s="259"/>
      <c r="D1985" s="242" t="s">
        <v>361</v>
      </c>
      <c r="E1985" s="260" t="s">
        <v>1</v>
      </c>
      <c r="F1985" s="261" t="s">
        <v>364</v>
      </c>
      <c r="G1985" s="259"/>
      <c r="H1985" s="262">
        <v>1467.4069999999999</v>
      </c>
      <c r="I1985" s="263"/>
      <c r="J1985" s="259"/>
      <c r="K1985" s="259"/>
      <c r="L1985" s="264"/>
      <c r="M1985" s="265"/>
      <c r="N1985" s="266"/>
      <c r="O1985" s="266"/>
      <c r="P1985" s="266"/>
      <c r="Q1985" s="266"/>
      <c r="R1985" s="266"/>
      <c r="S1985" s="266"/>
      <c r="T1985" s="267"/>
      <c r="U1985" s="14"/>
      <c r="V1985" s="14"/>
      <c r="W1985" s="14"/>
      <c r="X1985" s="14"/>
      <c r="Y1985" s="14"/>
      <c r="Z1985" s="14"/>
      <c r="AA1985" s="14"/>
      <c r="AB1985" s="14"/>
      <c r="AC1985" s="14"/>
      <c r="AD1985" s="14"/>
      <c r="AE1985" s="14"/>
      <c r="AT1985" s="268" t="s">
        <v>361</v>
      </c>
      <c r="AU1985" s="268" t="s">
        <v>86</v>
      </c>
      <c r="AV1985" s="14" t="s">
        <v>357</v>
      </c>
      <c r="AW1985" s="14" t="s">
        <v>32</v>
      </c>
      <c r="AX1985" s="14" t="s">
        <v>84</v>
      </c>
      <c r="AY1985" s="268" t="s">
        <v>350</v>
      </c>
    </row>
    <row r="1986" s="2" customFormat="1" ht="37.8" customHeight="1">
      <c r="A1986" s="39"/>
      <c r="B1986" s="40"/>
      <c r="C1986" s="295" t="s">
        <v>3377</v>
      </c>
      <c r="D1986" s="295" t="s">
        <v>1347</v>
      </c>
      <c r="E1986" s="296" t="s">
        <v>3378</v>
      </c>
      <c r="F1986" s="297" t="s">
        <v>3379</v>
      </c>
      <c r="G1986" s="298" t="s">
        <v>355</v>
      </c>
      <c r="H1986" s="299">
        <v>1614.1479999999999</v>
      </c>
      <c r="I1986" s="300"/>
      <c r="J1986" s="301">
        <f>ROUND(I1986*H1986,2)</f>
        <v>0</v>
      </c>
      <c r="K1986" s="297" t="s">
        <v>356</v>
      </c>
      <c r="L1986" s="302"/>
      <c r="M1986" s="303" t="s">
        <v>1</v>
      </c>
      <c r="N1986" s="304" t="s">
        <v>41</v>
      </c>
      <c r="O1986" s="92"/>
      <c r="P1986" s="238">
        <f>O1986*H1986</f>
        <v>0</v>
      </c>
      <c r="Q1986" s="238">
        <v>0.00013999999999999999</v>
      </c>
      <c r="R1986" s="238">
        <f>Q1986*H1986</f>
        <v>0.22598071999999997</v>
      </c>
      <c r="S1986" s="238">
        <v>0</v>
      </c>
      <c r="T1986" s="239">
        <f>S1986*H1986</f>
        <v>0</v>
      </c>
      <c r="U1986" s="39"/>
      <c r="V1986" s="39"/>
      <c r="W1986" s="39"/>
      <c r="X1986" s="39"/>
      <c r="Y1986" s="39"/>
      <c r="Z1986" s="39"/>
      <c r="AA1986" s="39"/>
      <c r="AB1986" s="39"/>
      <c r="AC1986" s="39"/>
      <c r="AD1986" s="39"/>
      <c r="AE1986" s="39"/>
      <c r="AR1986" s="240" t="s">
        <v>695</v>
      </c>
      <c r="AT1986" s="240" t="s">
        <v>1347</v>
      </c>
      <c r="AU1986" s="240" t="s">
        <v>86</v>
      </c>
      <c r="AY1986" s="18" t="s">
        <v>350</v>
      </c>
      <c r="BE1986" s="241">
        <f>IF(N1986="základní",J1986,0)</f>
        <v>0</v>
      </c>
      <c r="BF1986" s="241">
        <f>IF(N1986="snížená",J1986,0)</f>
        <v>0</v>
      </c>
      <c r="BG1986" s="241">
        <f>IF(N1986="zákl. přenesená",J1986,0)</f>
        <v>0</v>
      </c>
      <c r="BH1986" s="241">
        <f>IF(N1986="sníž. přenesená",J1986,0)</f>
        <v>0</v>
      </c>
      <c r="BI1986" s="241">
        <f>IF(N1986="nulová",J1986,0)</f>
        <v>0</v>
      </c>
      <c r="BJ1986" s="18" t="s">
        <v>84</v>
      </c>
      <c r="BK1986" s="241">
        <f>ROUND(I1986*H1986,2)</f>
        <v>0</v>
      </c>
      <c r="BL1986" s="18" t="s">
        <v>530</v>
      </c>
      <c r="BM1986" s="240" t="s">
        <v>3380</v>
      </c>
    </row>
    <row r="1987" s="2" customFormat="1">
      <c r="A1987" s="39"/>
      <c r="B1987" s="40"/>
      <c r="C1987" s="41"/>
      <c r="D1987" s="242" t="s">
        <v>359</v>
      </c>
      <c r="E1987" s="41"/>
      <c r="F1987" s="243" t="s">
        <v>3379</v>
      </c>
      <c r="G1987" s="41"/>
      <c r="H1987" s="41"/>
      <c r="I1987" s="244"/>
      <c r="J1987" s="41"/>
      <c r="K1987" s="41"/>
      <c r="L1987" s="45"/>
      <c r="M1987" s="245"/>
      <c r="N1987" s="246"/>
      <c r="O1987" s="92"/>
      <c r="P1987" s="92"/>
      <c r="Q1987" s="92"/>
      <c r="R1987" s="92"/>
      <c r="S1987" s="92"/>
      <c r="T1987" s="93"/>
      <c r="U1987" s="39"/>
      <c r="V1987" s="39"/>
      <c r="W1987" s="39"/>
      <c r="X1987" s="39"/>
      <c r="Y1987" s="39"/>
      <c r="Z1987" s="39"/>
      <c r="AA1987" s="39"/>
      <c r="AB1987" s="39"/>
      <c r="AC1987" s="39"/>
      <c r="AD1987" s="39"/>
      <c r="AE1987" s="39"/>
      <c r="AT1987" s="18" t="s">
        <v>359</v>
      </c>
      <c r="AU1987" s="18" t="s">
        <v>86</v>
      </c>
    </row>
    <row r="1988" s="13" customFormat="1">
      <c r="A1988" s="13"/>
      <c r="B1988" s="247"/>
      <c r="C1988" s="248"/>
      <c r="D1988" s="242" t="s">
        <v>361</v>
      </c>
      <c r="E1988" s="248"/>
      <c r="F1988" s="250" t="s">
        <v>3381</v>
      </c>
      <c r="G1988" s="248"/>
      <c r="H1988" s="251">
        <v>1614.1479999999999</v>
      </c>
      <c r="I1988" s="252"/>
      <c r="J1988" s="248"/>
      <c r="K1988" s="248"/>
      <c r="L1988" s="253"/>
      <c r="M1988" s="254"/>
      <c r="N1988" s="255"/>
      <c r="O1988" s="255"/>
      <c r="P1988" s="255"/>
      <c r="Q1988" s="255"/>
      <c r="R1988" s="255"/>
      <c r="S1988" s="255"/>
      <c r="T1988" s="256"/>
      <c r="U1988" s="13"/>
      <c r="V1988" s="13"/>
      <c r="W1988" s="13"/>
      <c r="X1988" s="13"/>
      <c r="Y1988" s="13"/>
      <c r="Z1988" s="13"/>
      <c r="AA1988" s="13"/>
      <c r="AB1988" s="13"/>
      <c r="AC1988" s="13"/>
      <c r="AD1988" s="13"/>
      <c r="AE1988" s="13"/>
      <c r="AT1988" s="257" t="s">
        <v>361</v>
      </c>
      <c r="AU1988" s="257" t="s">
        <v>86</v>
      </c>
      <c r="AV1988" s="13" t="s">
        <v>86</v>
      </c>
      <c r="AW1988" s="13" t="s">
        <v>4</v>
      </c>
      <c r="AX1988" s="13" t="s">
        <v>84</v>
      </c>
      <c r="AY1988" s="257" t="s">
        <v>350</v>
      </c>
    </row>
    <row r="1989" s="2" customFormat="1" ht="24.15" customHeight="1">
      <c r="A1989" s="39"/>
      <c r="B1989" s="40"/>
      <c r="C1989" s="229" t="s">
        <v>3382</v>
      </c>
      <c r="D1989" s="229" t="s">
        <v>352</v>
      </c>
      <c r="E1989" s="230" t="s">
        <v>3383</v>
      </c>
      <c r="F1989" s="231" t="s">
        <v>3384</v>
      </c>
      <c r="G1989" s="232" t="s">
        <v>483</v>
      </c>
      <c r="H1989" s="233">
        <v>113.521</v>
      </c>
      <c r="I1989" s="234"/>
      <c r="J1989" s="235">
        <f>ROUND(I1989*H1989,2)</f>
        <v>0</v>
      </c>
      <c r="K1989" s="231" t="s">
        <v>356</v>
      </c>
      <c r="L1989" s="45"/>
      <c r="M1989" s="236" t="s">
        <v>1</v>
      </c>
      <c r="N1989" s="237" t="s">
        <v>41</v>
      </c>
      <c r="O1989" s="92"/>
      <c r="P1989" s="238">
        <f>O1989*H1989</f>
        <v>0</v>
      </c>
      <c r="Q1989" s="238">
        <v>0</v>
      </c>
      <c r="R1989" s="238">
        <f>Q1989*H1989</f>
        <v>0</v>
      </c>
      <c r="S1989" s="238">
        <v>0</v>
      </c>
      <c r="T1989" s="239">
        <f>S1989*H1989</f>
        <v>0</v>
      </c>
      <c r="U1989" s="39"/>
      <c r="V1989" s="39"/>
      <c r="W1989" s="39"/>
      <c r="X1989" s="39"/>
      <c r="Y1989" s="39"/>
      <c r="Z1989" s="39"/>
      <c r="AA1989" s="39"/>
      <c r="AB1989" s="39"/>
      <c r="AC1989" s="39"/>
      <c r="AD1989" s="39"/>
      <c r="AE1989" s="39"/>
      <c r="AR1989" s="240" t="s">
        <v>530</v>
      </c>
      <c r="AT1989" s="240" t="s">
        <v>352</v>
      </c>
      <c r="AU1989" s="240" t="s">
        <v>86</v>
      </c>
      <c r="AY1989" s="18" t="s">
        <v>350</v>
      </c>
      <c r="BE1989" s="241">
        <f>IF(N1989="základní",J1989,0)</f>
        <v>0</v>
      </c>
      <c r="BF1989" s="241">
        <f>IF(N1989="snížená",J1989,0)</f>
        <v>0</v>
      </c>
      <c r="BG1989" s="241">
        <f>IF(N1989="zákl. přenesená",J1989,0)</f>
        <v>0</v>
      </c>
      <c r="BH1989" s="241">
        <f>IF(N1989="sníž. přenesená",J1989,0)</f>
        <v>0</v>
      </c>
      <c r="BI1989" s="241">
        <f>IF(N1989="nulová",J1989,0)</f>
        <v>0</v>
      </c>
      <c r="BJ1989" s="18" t="s">
        <v>84</v>
      </c>
      <c r="BK1989" s="241">
        <f>ROUND(I1989*H1989,2)</f>
        <v>0</v>
      </c>
      <c r="BL1989" s="18" t="s">
        <v>530</v>
      </c>
      <c r="BM1989" s="240" t="s">
        <v>3385</v>
      </c>
    </row>
    <row r="1990" s="2" customFormat="1">
      <c r="A1990" s="39"/>
      <c r="B1990" s="40"/>
      <c r="C1990" s="41"/>
      <c r="D1990" s="242" t="s">
        <v>359</v>
      </c>
      <c r="E1990" s="41"/>
      <c r="F1990" s="243" t="s">
        <v>3386</v>
      </c>
      <c r="G1990" s="41"/>
      <c r="H1990" s="41"/>
      <c r="I1990" s="244"/>
      <c r="J1990" s="41"/>
      <c r="K1990" s="41"/>
      <c r="L1990" s="45"/>
      <c r="M1990" s="245"/>
      <c r="N1990" s="246"/>
      <c r="O1990" s="92"/>
      <c r="P1990" s="92"/>
      <c r="Q1990" s="92"/>
      <c r="R1990" s="92"/>
      <c r="S1990" s="92"/>
      <c r="T1990" s="93"/>
      <c r="U1990" s="39"/>
      <c r="V1990" s="39"/>
      <c r="W1990" s="39"/>
      <c r="X1990" s="39"/>
      <c r="Y1990" s="39"/>
      <c r="Z1990" s="39"/>
      <c r="AA1990" s="39"/>
      <c r="AB1990" s="39"/>
      <c r="AC1990" s="39"/>
      <c r="AD1990" s="39"/>
      <c r="AE1990" s="39"/>
      <c r="AT1990" s="18" t="s">
        <v>359</v>
      </c>
      <c r="AU1990" s="18" t="s">
        <v>86</v>
      </c>
    </row>
    <row r="1991" s="12" customFormat="1" ht="22.8" customHeight="1">
      <c r="A1991" s="12"/>
      <c r="B1991" s="213"/>
      <c r="C1991" s="214"/>
      <c r="D1991" s="215" t="s">
        <v>75</v>
      </c>
      <c r="E1991" s="227" t="s">
        <v>1040</v>
      </c>
      <c r="F1991" s="227" t="s">
        <v>1041</v>
      </c>
      <c r="G1991" s="214"/>
      <c r="H1991" s="214"/>
      <c r="I1991" s="217"/>
      <c r="J1991" s="228">
        <f>BK1991</f>
        <v>0</v>
      </c>
      <c r="K1991" s="214"/>
      <c r="L1991" s="219"/>
      <c r="M1991" s="220"/>
      <c r="N1991" s="221"/>
      <c r="O1991" s="221"/>
      <c r="P1991" s="222">
        <f>SUM(P1992:P3025)</f>
        <v>0</v>
      </c>
      <c r="Q1991" s="221"/>
      <c r="R1991" s="222">
        <f>SUM(R1992:R3025)</f>
        <v>18.009000879999995</v>
      </c>
      <c r="S1991" s="221"/>
      <c r="T1991" s="223">
        <f>SUM(T1992:T3025)</f>
        <v>0.0096000000000000009</v>
      </c>
      <c r="U1991" s="12"/>
      <c r="V1991" s="12"/>
      <c r="W1991" s="12"/>
      <c r="X1991" s="12"/>
      <c r="Y1991" s="12"/>
      <c r="Z1991" s="12"/>
      <c r="AA1991" s="12"/>
      <c r="AB1991" s="12"/>
      <c r="AC1991" s="12"/>
      <c r="AD1991" s="12"/>
      <c r="AE1991" s="12"/>
      <c r="AR1991" s="224" t="s">
        <v>86</v>
      </c>
      <c r="AT1991" s="225" t="s">
        <v>75</v>
      </c>
      <c r="AU1991" s="225" t="s">
        <v>84</v>
      </c>
      <c r="AY1991" s="224" t="s">
        <v>350</v>
      </c>
      <c r="BK1991" s="226">
        <f>SUM(BK1992:BK3025)</f>
        <v>0</v>
      </c>
    </row>
    <row r="1992" s="2" customFormat="1" ht="24.15" customHeight="1">
      <c r="A1992" s="39"/>
      <c r="B1992" s="40"/>
      <c r="C1992" s="229" t="s">
        <v>3387</v>
      </c>
      <c r="D1992" s="229" t="s">
        <v>352</v>
      </c>
      <c r="E1992" s="230" t="s">
        <v>3388</v>
      </c>
      <c r="F1992" s="231" t="s">
        <v>3389</v>
      </c>
      <c r="G1992" s="232" t="s">
        <v>355</v>
      </c>
      <c r="H1992" s="233">
        <v>21.422000000000001</v>
      </c>
      <c r="I1992" s="234"/>
      <c r="J1992" s="235">
        <f>ROUND(I1992*H1992,2)</f>
        <v>0</v>
      </c>
      <c r="K1992" s="231" t="s">
        <v>356</v>
      </c>
      <c r="L1992" s="45"/>
      <c r="M1992" s="236" t="s">
        <v>1</v>
      </c>
      <c r="N1992" s="237" t="s">
        <v>41</v>
      </c>
      <c r="O1992" s="92"/>
      <c r="P1992" s="238">
        <f>O1992*H1992</f>
        <v>0</v>
      </c>
      <c r="Q1992" s="238">
        <v>0</v>
      </c>
      <c r="R1992" s="238">
        <f>Q1992*H1992</f>
        <v>0</v>
      </c>
      <c r="S1992" s="238">
        <v>0</v>
      </c>
      <c r="T1992" s="239">
        <f>S1992*H1992</f>
        <v>0</v>
      </c>
      <c r="U1992" s="39"/>
      <c r="V1992" s="39"/>
      <c r="W1992" s="39"/>
      <c r="X1992" s="39"/>
      <c r="Y1992" s="39"/>
      <c r="Z1992" s="39"/>
      <c r="AA1992" s="39"/>
      <c r="AB1992" s="39"/>
      <c r="AC1992" s="39"/>
      <c r="AD1992" s="39"/>
      <c r="AE1992" s="39"/>
      <c r="AR1992" s="240" t="s">
        <v>530</v>
      </c>
      <c r="AT1992" s="240" t="s">
        <v>352</v>
      </c>
      <c r="AU1992" s="240" t="s">
        <v>86</v>
      </c>
      <c r="AY1992" s="18" t="s">
        <v>350</v>
      </c>
      <c r="BE1992" s="241">
        <f>IF(N1992="základní",J1992,0)</f>
        <v>0</v>
      </c>
      <c r="BF1992" s="241">
        <f>IF(N1992="snížená",J1992,0)</f>
        <v>0</v>
      </c>
      <c r="BG1992" s="241">
        <f>IF(N1992="zákl. přenesená",J1992,0)</f>
        <v>0</v>
      </c>
      <c r="BH1992" s="241">
        <f>IF(N1992="sníž. přenesená",J1992,0)</f>
        <v>0</v>
      </c>
      <c r="BI1992" s="241">
        <f>IF(N1992="nulová",J1992,0)</f>
        <v>0</v>
      </c>
      <c r="BJ1992" s="18" t="s">
        <v>84</v>
      </c>
      <c r="BK1992" s="241">
        <f>ROUND(I1992*H1992,2)</f>
        <v>0</v>
      </c>
      <c r="BL1992" s="18" t="s">
        <v>530</v>
      </c>
      <c r="BM1992" s="240" t="s">
        <v>3390</v>
      </c>
    </row>
    <row r="1993" s="2" customFormat="1">
      <c r="A1993" s="39"/>
      <c r="B1993" s="40"/>
      <c r="C1993" s="41"/>
      <c r="D1993" s="242" t="s">
        <v>359</v>
      </c>
      <c r="E1993" s="41"/>
      <c r="F1993" s="243" t="s">
        <v>3391</v>
      </c>
      <c r="G1993" s="41"/>
      <c r="H1993" s="41"/>
      <c r="I1993" s="244"/>
      <c r="J1993" s="41"/>
      <c r="K1993" s="41"/>
      <c r="L1993" s="45"/>
      <c r="M1993" s="245"/>
      <c r="N1993" s="246"/>
      <c r="O1993" s="92"/>
      <c r="P1993" s="92"/>
      <c r="Q1993" s="92"/>
      <c r="R1993" s="92"/>
      <c r="S1993" s="92"/>
      <c r="T1993" s="93"/>
      <c r="U1993" s="39"/>
      <c r="V1993" s="39"/>
      <c r="W1993" s="39"/>
      <c r="X1993" s="39"/>
      <c r="Y1993" s="39"/>
      <c r="Z1993" s="39"/>
      <c r="AA1993" s="39"/>
      <c r="AB1993" s="39"/>
      <c r="AC1993" s="39"/>
      <c r="AD1993" s="39"/>
      <c r="AE1993" s="39"/>
      <c r="AT1993" s="18" t="s">
        <v>359</v>
      </c>
      <c r="AU1993" s="18" t="s">
        <v>86</v>
      </c>
    </row>
    <row r="1994" s="13" customFormat="1">
      <c r="A1994" s="13"/>
      <c r="B1994" s="247"/>
      <c r="C1994" s="248"/>
      <c r="D1994" s="242" t="s">
        <v>361</v>
      </c>
      <c r="E1994" s="249" t="s">
        <v>1</v>
      </c>
      <c r="F1994" s="250" t="s">
        <v>3392</v>
      </c>
      <c r="G1994" s="248"/>
      <c r="H1994" s="251">
        <v>17.760000000000002</v>
      </c>
      <c r="I1994" s="252"/>
      <c r="J1994" s="248"/>
      <c r="K1994" s="248"/>
      <c r="L1994" s="253"/>
      <c r="M1994" s="254"/>
      <c r="N1994" s="255"/>
      <c r="O1994" s="255"/>
      <c r="P1994" s="255"/>
      <c r="Q1994" s="255"/>
      <c r="R1994" s="255"/>
      <c r="S1994" s="255"/>
      <c r="T1994" s="256"/>
      <c r="U1994" s="13"/>
      <c r="V1994" s="13"/>
      <c r="W1994" s="13"/>
      <c r="X1994" s="13"/>
      <c r="Y1994" s="13"/>
      <c r="Z1994" s="13"/>
      <c r="AA1994" s="13"/>
      <c r="AB1994" s="13"/>
      <c r="AC1994" s="13"/>
      <c r="AD1994" s="13"/>
      <c r="AE1994" s="13"/>
      <c r="AT1994" s="257" t="s">
        <v>361</v>
      </c>
      <c r="AU1994" s="257" t="s">
        <v>86</v>
      </c>
      <c r="AV1994" s="13" t="s">
        <v>86</v>
      </c>
      <c r="AW1994" s="13" t="s">
        <v>32</v>
      </c>
      <c r="AX1994" s="13" t="s">
        <v>76</v>
      </c>
      <c r="AY1994" s="257" t="s">
        <v>350</v>
      </c>
    </row>
    <row r="1995" s="13" customFormat="1">
      <c r="A1995" s="13"/>
      <c r="B1995" s="247"/>
      <c r="C1995" s="248"/>
      <c r="D1995" s="242" t="s">
        <v>361</v>
      </c>
      <c r="E1995" s="249" t="s">
        <v>1</v>
      </c>
      <c r="F1995" s="250" t="s">
        <v>3393</v>
      </c>
      <c r="G1995" s="248"/>
      <c r="H1995" s="251">
        <v>3.6619999999999999</v>
      </c>
      <c r="I1995" s="252"/>
      <c r="J1995" s="248"/>
      <c r="K1995" s="248"/>
      <c r="L1995" s="253"/>
      <c r="M1995" s="254"/>
      <c r="N1995" s="255"/>
      <c r="O1995" s="255"/>
      <c r="P1995" s="255"/>
      <c r="Q1995" s="255"/>
      <c r="R1995" s="255"/>
      <c r="S1995" s="255"/>
      <c r="T1995" s="256"/>
      <c r="U1995" s="13"/>
      <c r="V1995" s="13"/>
      <c r="W1995" s="13"/>
      <c r="X1995" s="13"/>
      <c r="Y1995" s="13"/>
      <c r="Z1995" s="13"/>
      <c r="AA1995" s="13"/>
      <c r="AB1995" s="13"/>
      <c r="AC1995" s="13"/>
      <c r="AD1995" s="13"/>
      <c r="AE1995" s="13"/>
      <c r="AT1995" s="257" t="s">
        <v>361</v>
      </c>
      <c r="AU1995" s="257" t="s">
        <v>86</v>
      </c>
      <c r="AV1995" s="13" t="s">
        <v>86</v>
      </c>
      <c r="AW1995" s="13" t="s">
        <v>32</v>
      </c>
      <c r="AX1995" s="13" t="s">
        <v>76</v>
      </c>
      <c r="AY1995" s="257" t="s">
        <v>350</v>
      </c>
    </row>
    <row r="1996" s="14" customFormat="1">
      <c r="A1996" s="14"/>
      <c r="B1996" s="258"/>
      <c r="C1996" s="259"/>
      <c r="D1996" s="242" t="s">
        <v>361</v>
      </c>
      <c r="E1996" s="260" t="s">
        <v>1</v>
      </c>
      <c r="F1996" s="261" t="s">
        <v>364</v>
      </c>
      <c r="G1996" s="259"/>
      <c r="H1996" s="262">
        <v>21.422000000000001</v>
      </c>
      <c r="I1996" s="263"/>
      <c r="J1996" s="259"/>
      <c r="K1996" s="259"/>
      <c r="L1996" s="264"/>
      <c r="M1996" s="265"/>
      <c r="N1996" s="266"/>
      <c r="O1996" s="266"/>
      <c r="P1996" s="266"/>
      <c r="Q1996" s="266"/>
      <c r="R1996" s="266"/>
      <c r="S1996" s="266"/>
      <c r="T1996" s="267"/>
      <c r="U1996" s="14"/>
      <c r="V1996" s="14"/>
      <c r="W1996" s="14"/>
      <c r="X1996" s="14"/>
      <c r="Y1996" s="14"/>
      <c r="Z1996" s="14"/>
      <c r="AA1996" s="14"/>
      <c r="AB1996" s="14"/>
      <c r="AC1996" s="14"/>
      <c r="AD1996" s="14"/>
      <c r="AE1996" s="14"/>
      <c r="AT1996" s="268" t="s">
        <v>361</v>
      </c>
      <c r="AU1996" s="268" t="s">
        <v>86</v>
      </c>
      <c r="AV1996" s="14" t="s">
        <v>357</v>
      </c>
      <c r="AW1996" s="14" t="s">
        <v>32</v>
      </c>
      <c r="AX1996" s="14" t="s">
        <v>84</v>
      </c>
      <c r="AY1996" s="268" t="s">
        <v>350</v>
      </c>
    </row>
    <row r="1997" s="2" customFormat="1" ht="16.5" customHeight="1">
      <c r="A1997" s="39"/>
      <c r="B1997" s="40"/>
      <c r="C1997" s="295" t="s">
        <v>3394</v>
      </c>
      <c r="D1997" s="295" t="s">
        <v>1347</v>
      </c>
      <c r="E1997" s="296" t="s">
        <v>3395</v>
      </c>
      <c r="F1997" s="297" t="s">
        <v>3396</v>
      </c>
      <c r="G1997" s="298" t="s">
        <v>355</v>
      </c>
      <c r="H1997" s="299">
        <v>23.564</v>
      </c>
      <c r="I1997" s="300"/>
      <c r="J1997" s="301">
        <f>ROUND(I1997*H1997,2)</f>
        <v>0</v>
      </c>
      <c r="K1997" s="297" t="s">
        <v>1</v>
      </c>
      <c r="L1997" s="302"/>
      <c r="M1997" s="303" t="s">
        <v>1</v>
      </c>
      <c r="N1997" s="304" t="s">
        <v>41</v>
      </c>
      <c r="O1997" s="92"/>
      <c r="P1997" s="238">
        <f>O1997*H1997</f>
        <v>0</v>
      </c>
      <c r="Q1997" s="238">
        <v>0.0070499999999999998</v>
      </c>
      <c r="R1997" s="238">
        <f>Q1997*H1997</f>
        <v>0.1661262</v>
      </c>
      <c r="S1997" s="238">
        <v>0</v>
      </c>
      <c r="T1997" s="239">
        <f>S1997*H1997</f>
        <v>0</v>
      </c>
      <c r="U1997" s="39"/>
      <c r="V1997" s="39"/>
      <c r="W1997" s="39"/>
      <c r="X1997" s="39"/>
      <c r="Y1997" s="39"/>
      <c r="Z1997" s="39"/>
      <c r="AA1997" s="39"/>
      <c r="AB1997" s="39"/>
      <c r="AC1997" s="39"/>
      <c r="AD1997" s="39"/>
      <c r="AE1997" s="39"/>
      <c r="AR1997" s="240" t="s">
        <v>695</v>
      </c>
      <c r="AT1997" s="240" t="s">
        <v>1347</v>
      </c>
      <c r="AU1997" s="240" t="s">
        <v>86</v>
      </c>
      <c r="AY1997" s="18" t="s">
        <v>350</v>
      </c>
      <c r="BE1997" s="241">
        <f>IF(N1997="základní",J1997,0)</f>
        <v>0</v>
      </c>
      <c r="BF1997" s="241">
        <f>IF(N1997="snížená",J1997,0)</f>
        <v>0</v>
      </c>
      <c r="BG1997" s="241">
        <f>IF(N1997="zákl. přenesená",J1997,0)</f>
        <v>0</v>
      </c>
      <c r="BH1997" s="241">
        <f>IF(N1997="sníž. přenesená",J1997,0)</f>
        <v>0</v>
      </c>
      <c r="BI1997" s="241">
        <f>IF(N1997="nulová",J1997,0)</f>
        <v>0</v>
      </c>
      <c r="BJ1997" s="18" t="s">
        <v>84</v>
      </c>
      <c r="BK1997" s="241">
        <f>ROUND(I1997*H1997,2)</f>
        <v>0</v>
      </c>
      <c r="BL1997" s="18" t="s">
        <v>530</v>
      </c>
      <c r="BM1997" s="240" t="s">
        <v>3397</v>
      </c>
    </row>
    <row r="1998" s="2" customFormat="1">
      <c r="A1998" s="39"/>
      <c r="B1998" s="40"/>
      <c r="C1998" s="41"/>
      <c r="D1998" s="242" t="s">
        <v>359</v>
      </c>
      <c r="E1998" s="41"/>
      <c r="F1998" s="243" t="s">
        <v>3398</v>
      </c>
      <c r="G1998" s="41"/>
      <c r="H1998" s="41"/>
      <c r="I1998" s="244"/>
      <c r="J1998" s="41"/>
      <c r="K1998" s="41"/>
      <c r="L1998" s="45"/>
      <c r="M1998" s="245"/>
      <c r="N1998" s="246"/>
      <c r="O1998" s="92"/>
      <c r="P1998" s="92"/>
      <c r="Q1998" s="92"/>
      <c r="R1998" s="92"/>
      <c r="S1998" s="92"/>
      <c r="T1998" s="93"/>
      <c r="U1998" s="39"/>
      <c r="V1998" s="39"/>
      <c r="W1998" s="39"/>
      <c r="X1998" s="39"/>
      <c r="Y1998" s="39"/>
      <c r="Z1998" s="39"/>
      <c r="AA1998" s="39"/>
      <c r="AB1998" s="39"/>
      <c r="AC1998" s="39"/>
      <c r="AD1998" s="39"/>
      <c r="AE1998" s="39"/>
      <c r="AT1998" s="18" t="s">
        <v>359</v>
      </c>
      <c r="AU1998" s="18" t="s">
        <v>86</v>
      </c>
    </row>
    <row r="1999" s="13" customFormat="1">
      <c r="A1999" s="13"/>
      <c r="B1999" s="247"/>
      <c r="C1999" s="248"/>
      <c r="D1999" s="242" t="s">
        <v>361</v>
      </c>
      <c r="E1999" s="249" t="s">
        <v>1</v>
      </c>
      <c r="F1999" s="250" t="s">
        <v>3392</v>
      </c>
      <c r="G1999" s="248"/>
      <c r="H1999" s="251">
        <v>17.760000000000002</v>
      </c>
      <c r="I1999" s="252"/>
      <c r="J1999" s="248"/>
      <c r="K1999" s="248"/>
      <c r="L1999" s="253"/>
      <c r="M1999" s="254"/>
      <c r="N1999" s="255"/>
      <c r="O1999" s="255"/>
      <c r="P1999" s="255"/>
      <c r="Q1999" s="255"/>
      <c r="R1999" s="255"/>
      <c r="S1999" s="255"/>
      <c r="T1999" s="256"/>
      <c r="U1999" s="13"/>
      <c r="V1999" s="13"/>
      <c r="W1999" s="13"/>
      <c r="X1999" s="13"/>
      <c r="Y1999" s="13"/>
      <c r="Z1999" s="13"/>
      <c r="AA1999" s="13"/>
      <c r="AB1999" s="13"/>
      <c r="AC1999" s="13"/>
      <c r="AD1999" s="13"/>
      <c r="AE1999" s="13"/>
      <c r="AT1999" s="257" t="s">
        <v>361</v>
      </c>
      <c r="AU1999" s="257" t="s">
        <v>86</v>
      </c>
      <c r="AV1999" s="13" t="s">
        <v>86</v>
      </c>
      <c r="AW1999" s="13" t="s">
        <v>32</v>
      </c>
      <c r="AX1999" s="13" t="s">
        <v>76</v>
      </c>
      <c r="AY1999" s="257" t="s">
        <v>350</v>
      </c>
    </row>
    <row r="2000" s="13" customFormat="1">
      <c r="A2000" s="13"/>
      <c r="B2000" s="247"/>
      <c r="C2000" s="248"/>
      <c r="D2000" s="242" t="s">
        <v>361</v>
      </c>
      <c r="E2000" s="249" t="s">
        <v>1</v>
      </c>
      <c r="F2000" s="250" t="s">
        <v>3393</v>
      </c>
      <c r="G2000" s="248"/>
      <c r="H2000" s="251">
        <v>3.6619999999999999</v>
      </c>
      <c r="I2000" s="252"/>
      <c r="J2000" s="248"/>
      <c r="K2000" s="248"/>
      <c r="L2000" s="253"/>
      <c r="M2000" s="254"/>
      <c r="N2000" s="255"/>
      <c r="O2000" s="255"/>
      <c r="P2000" s="255"/>
      <c r="Q2000" s="255"/>
      <c r="R2000" s="255"/>
      <c r="S2000" s="255"/>
      <c r="T2000" s="256"/>
      <c r="U2000" s="13"/>
      <c r="V2000" s="13"/>
      <c r="W2000" s="13"/>
      <c r="X2000" s="13"/>
      <c r="Y2000" s="13"/>
      <c r="Z2000" s="13"/>
      <c r="AA2000" s="13"/>
      <c r="AB2000" s="13"/>
      <c r="AC2000" s="13"/>
      <c r="AD2000" s="13"/>
      <c r="AE2000" s="13"/>
      <c r="AT2000" s="257" t="s">
        <v>361</v>
      </c>
      <c r="AU2000" s="257" t="s">
        <v>86</v>
      </c>
      <c r="AV2000" s="13" t="s">
        <v>86</v>
      </c>
      <c r="AW2000" s="13" t="s">
        <v>32</v>
      </c>
      <c r="AX2000" s="13" t="s">
        <v>76</v>
      </c>
      <c r="AY2000" s="257" t="s">
        <v>350</v>
      </c>
    </row>
    <row r="2001" s="14" customFormat="1">
      <c r="A2001" s="14"/>
      <c r="B2001" s="258"/>
      <c r="C2001" s="259"/>
      <c r="D2001" s="242" t="s">
        <v>361</v>
      </c>
      <c r="E2001" s="260" t="s">
        <v>1</v>
      </c>
      <c r="F2001" s="261" t="s">
        <v>364</v>
      </c>
      <c r="G2001" s="259"/>
      <c r="H2001" s="262">
        <v>21.422000000000001</v>
      </c>
      <c r="I2001" s="263"/>
      <c r="J2001" s="259"/>
      <c r="K2001" s="259"/>
      <c r="L2001" s="264"/>
      <c r="M2001" s="265"/>
      <c r="N2001" s="266"/>
      <c r="O2001" s="266"/>
      <c r="P2001" s="266"/>
      <c r="Q2001" s="266"/>
      <c r="R2001" s="266"/>
      <c r="S2001" s="266"/>
      <c r="T2001" s="267"/>
      <c r="U2001" s="14"/>
      <c r="V2001" s="14"/>
      <c r="W2001" s="14"/>
      <c r="X2001" s="14"/>
      <c r="Y2001" s="14"/>
      <c r="Z2001" s="14"/>
      <c r="AA2001" s="14"/>
      <c r="AB2001" s="14"/>
      <c r="AC2001" s="14"/>
      <c r="AD2001" s="14"/>
      <c r="AE2001" s="14"/>
      <c r="AT2001" s="268" t="s">
        <v>361</v>
      </c>
      <c r="AU2001" s="268" t="s">
        <v>86</v>
      </c>
      <c r="AV2001" s="14" t="s">
        <v>357</v>
      </c>
      <c r="AW2001" s="14" t="s">
        <v>32</v>
      </c>
      <c r="AX2001" s="14" t="s">
        <v>84</v>
      </c>
      <c r="AY2001" s="268" t="s">
        <v>350</v>
      </c>
    </row>
    <row r="2002" s="13" customFormat="1">
      <c r="A2002" s="13"/>
      <c r="B2002" s="247"/>
      <c r="C2002" s="248"/>
      <c r="D2002" s="242" t="s">
        <v>361</v>
      </c>
      <c r="E2002" s="248"/>
      <c r="F2002" s="250" t="s">
        <v>3399</v>
      </c>
      <c r="G2002" s="248"/>
      <c r="H2002" s="251">
        <v>23.564</v>
      </c>
      <c r="I2002" s="252"/>
      <c r="J2002" s="248"/>
      <c r="K2002" s="248"/>
      <c r="L2002" s="253"/>
      <c r="M2002" s="254"/>
      <c r="N2002" s="255"/>
      <c r="O2002" s="255"/>
      <c r="P2002" s="255"/>
      <c r="Q2002" s="255"/>
      <c r="R2002" s="255"/>
      <c r="S2002" s="255"/>
      <c r="T2002" s="256"/>
      <c r="U2002" s="13"/>
      <c r="V2002" s="13"/>
      <c r="W2002" s="13"/>
      <c r="X2002" s="13"/>
      <c r="Y2002" s="13"/>
      <c r="Z2002" s="13"/>
      <c r="AA2002" s="13"/>
      <c r="AB2002" s="13"/>
      <c r="AC2002" s="13"/>
      <c r="AD2002" s="13"/>
      <c r="AE2002" s="13"/>
      <c r="AT2002" s="257" t="s">
        <v>361</v>
      </c>
      <c r="AU2002" s="257" t="s">
        <v>86</v>
      </c>
      <c r="AV2002" s="13" t="s">
        <v>86</v>
      </c>
      <c r="AW2002" s="13" t="s">
        <v>4</v>
      </c>
      <c r="AX2002" s="13" t="s">
        <v>84</v>
      </c>
      <c r="AY2002" s="257" t="s">
        <v>350</v>
      </c>
    </row>
    <row r="2003" s="2" customFormat="1" ht="24.15" customHeight="1">
      <c r="A2003" s="39"/>
      <c r="B2003" s="40"/>
      <c r="C2003" s="229" t="s">
        <v>3400</v>
      </c>
      <c r="D2003" s="229" t="s">
        <v>352</v>
      </c>
      <c r="E2003" s="230" t="s">
        <v>3401</v>
      </c>
      <c r="F2003" s="231" t="s">
        <v>3402</v>
      </c>
      <c r="G2003" s="232" t="s">
        <v>355</v>
      </c>
      <c r="H2003" s="233">
        <v>3.7280000000000002</v>
      </c>
      <c r="I2003" s="234"/>
      <c r="J2003" s="235">
        <f>ROUND(I2003*H2003,2)</f>
        <v>0</v>
      </c>
      <c r="K2003" s="231" t="s">
        <v>356</v>
      </c>
      <c r="L2003" s="45"/>
      <c r="M2003" s="236" t="s">
        <v>1</v>
      </c>
      <c r="N2003" s="237" t="s">
        <v>41</v>
      </c>
      <c r="O2003" s="92"/>
      <c r="P2003" s="238">
        <f>O2003*H2003</f>
        <v>0</v>
      </c>
      <c r="Q2003" s="238">
        <v>0.00027</v>
      </c>
      <c r="R2003" s="238">
        <f>Q2003*H2003</f>
        <v>0.0010065600000000001</v>
      </c>
      <c r="S2003" s="238">
        <v>0</v>
      </c>
      <c r="T2003" s="239">
        <f>S2003*H2003</f>
        <v>0</v>
      </c>
      <c r="U2003" s="39"/>
      <c r="V2003" s="39"/>
      <c r="W2003" s="39"/>
      <c r="X2003" s="39"/>
      <c r="Y2003" s="39"/>
      <c r="Z2003" s="39"/>
      <c r="AA2003" s="39"/>
      <c r="AB2003" s="39"/>
      <c r="AC2003" s="39"/>
      <c r="AD2003" s="39"/>
      <c r="AE2003" s="39"/>
      <c r="AR2003" s="240" t="s">
        <v>530</v>
      </c>
      <c r="AT2003" s="240" t="s">
        <v>352</v>
      </c>
      <c r="AU2003" s="240" t="s">
        <v>86</v>
      </c>
      <c r="AY2003" s="18" t="s">
        <v>350</v>
      </c>
      <c r="BE2003" s="241">
        <f>IF(N2003="základní",J2003,0)</f>
        <v>0</v>
      </c>
      <c r="BF2003" s="241">
        <f>IF(N2003="snížená",J2003,0)</f>
        <v>0</v>
      </c>
      <c r="BG2003" s="241">
        <f>IF(N2003="zákl. přenesená",J2003,0)</f>
        <v>0</v>
      </c>
      <c r="BH2003" s="241">
        <f>IF(N2003="sníž. přenesená",J2003,0)</f>
        <v>0</v>
      </c>
      <c r="BI2003" s="241">
        <f>IF(N2003="nulová",J2003,0)</f>
        <v>0</v>
      </c>
      <c r="BJ2003" s="18" t="s">
        <v>84</v>
      </c>
      <c r="BK2003" s="241">
        <f>ROUND(I2003*H2003,2)</f>
        <v>0</v>
      </c>
      <c r="BL2003" s="18" t="s">
        <v>530</v>
      </c>
      <c r="BM2003" s="240" t="s">
        <v>3403</v>
      </c>
    </row>
    <row r="2004" s="2" customFormat="1">
      <c r="A2004" s="39"/>
      <c r="B2004" s="40"/>
      <c r="C2004" s="41"/>
      <c r="D2004" s="242" t="s">
        <v>359</v>
      </c>
      <c r="E2004" s="41"/>
      <c r="F2004" s="243" t="s">
        <v>3404</v>
      </c>
      <c r="G2004" s="41"/>
      <c r="H2004" s="41"/>
      <c r="I2004" s="244"/>
      <c r="J2004" s="41"/>
      <c r="K2004" s="41"/>
      <c r="L2004" s="45"/>
      <c r="M2004" s="245"/>
      <c r="N2004" s="246"/>
      <c r="O2004" s="92"/>
      <c r="P2004" s="92"/>
      <c r="Q2004" s="92"/>
      <c r="R2004" s="92"/>
      <c r="S2004" s="92"/>
      <c r="T2004" s="93"/>
      <c r="U2004" s="39"/>
      <c r="V2004" s="39"/>
      <c r="W2004" s="39"/>
      <c r="X2004" s="39"/>
      <c r="Y2004" s="39"/>
      <c r="Z2004" s="39"/>
      <c r="AA2004" s="39"/>
      <c r="AB2004" s="39"/>
      <c r="AC2004" s="39"/>
      <c r="AD2004" s="39"/>
      <c r="AE2004" s="39"/>
      <c r="AT2004" s="18" t="s">
        <v>359</v>
      </c>
      <c r="AU2004" s="18" t="s">
        <v>86</v>
      </c>
    </row>
    <row r="2005" s="13" customFormat="1">
      <c r="A2005" s="13"/>
      <c r="B2005" s="247"/>
      <c r="C2005" s="248"/>
      <c r="D2005" s="242" t="s">
        <v>361</v>
      </c>
      <c r="E2005" s="249" t="s">
        <v>1</v>
      </c>
      <c r="F2005" s="250" t="s">
        <v>3405</v>
      </c>
      <c r="G2005" s="248"/>
      <c r="H2005" s="251">
        <v>2.464</v>
      </c>
      <c r="I2005" s="252"/>
      <c r="J2005" s="248"/>
      <c r="K2005" s="248"/>
      <c r="L2005" s="253"/>
      <c r="M2005" s="254"/>
      <c r="N2005" s="255"/>
      <c r="O2005" s="255"/>
      <c r="P2005" s="255"/>
      <c r="Q2005" s="255"/>
      <c r="R2005" s="255"/>
      <c r="S2005" s="255"/>
      <c r="T2005" s="256"/>
      <c r="U2005" s="13"/>
      <c r="V2005" s="13"/>
      <c r="W2005" s="13"/>
      <c r="X2005" s="13"/>
      <c r="Y2005" s="13"/>
      <c r="Z2005" s="13"/>
      <c r="AA2005" s="13"/>
      <c r="AB2005" s="13"/>
      <c r="AC2005" s="13"/>
      <c r="AD2005" s="13"/>
      <c r="AE2005" s="13"/>
      <c r="AT2005" s="257" t="s">
        <v>361</v>
      </c>
      <c r="AU2005" s="257" t="s">
        <v>86</v>
      </c>
      <c r="AV2005" s="13" t="s">
        <v>86</v>
      </c>
      <c r="AW2005" s="13" t="s">
        <v>32</v>
      </c>
      <c r="AX2005" s="13" t="s">
        <v>76</v>
      </c>
      <c r="AY2005" s="257" t="s">
        <v>350</v>
      </c>
    </row>
    <row r="2006" s="13" customFormat="1">
      <c r="A2006" s="13"/>
      <c r="B2006" s="247"/>
      <c r="C2006" s="248"/>
      <c r="D2006" s="242" t="s">
        <v>361</v>
      </c>
      <c r="E2006" s="249" t="s">
        <v>1</v>
      </c>
      <c r="F2006" s="250" t="s">
        <v>3406</v>
      </c>
      <c r="G2006" s="248"/>
      <c r="H2006" s="251">
        <v>1.264</v>
      </c>
      <c r="I2006" s="252"/>
      <c r="J2006" s="248"/>
      <c r="K2006" s="248"/>
      <c r="L2006" s="253"/>
      <c r="M2006" s="254"/>
      <c r="N2006" s="255"/>
      <c r="O2006" s="255"/>
      <c r="P2006" s="255"/>
      <c r="Q2006" s="255"/>
      <c r="R2006" s="255"/>
      <c r="S2006" s="255"/>
      <c r="T2006" s="256"/>
      <c r="U2006" s="13"/>
      <c r="V2006" s="13"/>
      <c r="W2006" s="13"/>
      <c r="X2006" s="13"/>
      <c r="Y2006" s="13"/>
      <c r="Z2006" s="13"/>
      <c r="AA2006" s="13"/>
      <c r="AB2006" s="13"/>
      <c r="AC2006" s="13"/>
      <c r="AD2006" s="13"/>
      <c r="AE2006" s="13"/>
      <c r="AT2006" s="257" t="s">
        <v>361</v>
      </c>
      <c r="AU2006" s="257" t="s">
        <v>86</v>
      </c>
      <c r="AV2006" s="13" t="s">
        <v>86</v>
      </c>
      <c r="AW2006" s="13" t="s">
        <v>32</v>
      </c>
      <c r="AX2006" s="13" t="s">
        <v>76</v>
      </c>
      <c r="AY2006" s="257" t="s">
        <v>350</v>
      </c>
    </row>
    <row r="2007" s="14" customFormat="1">
      <c r="A2007" s="14"/>
      <c r="B2007" s="258"/>
      <c r="C2007" s="259"/>
      <c r="D2007" s="242" t="s">
        <v>361</v>
      </c>
      <c r="E2007" s="260" t="s">
        <v>1</v>
      </c>
      <c r="F2007" s="261" t="s">
        <v>364</v>
      </c>
      <c r="G2007" s="259"/>
      <c r="H2007" s="262">
        <v>3.7280000000000002</v>
      </c>
      <c r="I2007" s="263"/>
      <c r="J2007" s="259"/>
      <c r="K2007" s="259"/>
      <c r="L2007" s="264"/>
      <c r="M2007" s="265"/>
      <c r="N2007" s="266"/>
      <c r="O2007" s="266"/>
      <c r="P2007" s="266"/>
      <c r="Q2007" s="266"/>
      <c r="R2007" s="266"/>
      <c r="S2007" s="266"/>
      <c r="T2007" s="267"/>
      <c r="U2007" s="14"/>
      <c r="V2007" s="14"/>
      <c r="W2007" s="14"/>
      <c r="X2007" s="14"/>
      <c r="Y2007" s="14"/>
      <c r="Z2007" s="14"/>
      <c r="AA2007" s="14"/>
      <c r="AB2007" s="14"/>
      <c r="AC2007" s="14"/>
      <c r="AD2007" s="14"/>
      <c r="AE2007" s="14"/>
      <c r="AT2007" s="268" t="s">
        <v>361</v>
      </c>
      <c r="AU2007" s="268" t="s">
        <v>86</v>
      </c>
      <c r="AV2007" s="14" t="s">
        <v>357</v>
      </c>
      <c r="AW2007" s="14" t="s">
        <v>32</v>
      </c>
      <c r="AX2007" s="14" t="s">
        <v>84</v>
      </c>
      <c r="AY2007" s="268" t="s">
        <v>350</v>
      </c>
    </row>
    <row r="2008" s="2" customFormat="1" ht="33" customHeight="1">
      <c r="A2008" s="39"/>
      <c r="B2008" s="40"/>
      <c r="C2008" s="295" t="s">
        <v>3407</v>
      </c>
      <c r="D2008" s="295" t="s">
        <v>1347</v>
      </c>
      <c r="E2008" s="296" t="s">
        <v>3408</v>
      </c>
      <c r="F2008" s="297" t="s">
        <v>3409</v>
      </c>
      <c r="G2008" s="298" t="s">
        <v>355</v>
      </c>
      <c r="H2008" s="299">
        <v>2.464</v>
      </c>
      <c r="I2008" s="300"/>
      <c r="J2008" s="301">
        <f>ROUND(I2008*H2008,2)</f>
        <v>0</v>
      </c>
      <c r="K2008" s="297" t="s">
        <v>1</v>
      </c>
      <c r="L2008" s="302"/>
      <c r="M2008" s="303" t="s">
        <v>1</v>
      </c>
      <c r="N2008" s="304" t="s">
        <v>41</v>
      </c>
      <c r="O2008" s="92"/>
      <c r="P2008" s="238">
        <f>O2008*H2008</f>
        <v>0</v>
      </c>
      <c r="Q2008" s="238">
        <v>0.053999999999999999</v>
      </c>
      <c r="R2008" s="238">
        <f>Q2008*H2008</f>
        <v>0.13305600000000001</v>
      </c>
      <c r="S2008" s="238">
        <v>0</v>
      </c>
      <c r="T2008" s="239">
        <f>S2008*H2008</f>
        <v>0</v>
      </c>
      <c r="U2008" s="39"/>
      <c r="V2008" s="39"/>
      <c r="W2008" s="39"/>
      <c r="X2008" s="39"/>
      <c r="Y2008" s="39"/>
      <c r="Z2008" s="39"/>
      <c r="AA2008" s="39"/>
      <c r="AB2008" s="39"/>
      <c r="AC2008" s="39"/>
      <c r="AD2008" s="39"/>
      <c r="AE2008" s="39"/>
      <c r="AR2008" s="240" t="s">
        <v>695</v>
      </c>
      <c r="AT2008" s="240" t="s">
        <v>1347</v>
      </c>
      <c r="AU2008" s="240" t="s">
        <v>86</v>
      </c>
      <c r="AY2008" s="18" t="s">
        <v>350</v>
      </c>
      <c r="BE2008" s="241">
        <f>IF(N2008="základní",J2008,0)</f>
        <v>0</v>
      </c>
      <c r="BF2008" s="241">
        <f>IF(N2008="snížená",J2008,0)</f>
        <v>0</v>
      </c>
      <c r="BG2008" s="241">
        <f>IF(N2008="zákl. přenesená",J2008,0)</f>
        <v>0</v>
      </c>
      <c r="BH2008" s="241">
        <f>IF(N2008="sníž. přenesená",J2008,0)</f>
        <v>0</v>
      </c>
      <c r="BI2008" s="241">
        <f>IF(N2008="nulová",J2008,0)</f>
        <v>0</v>
      </c>
      <c r="BJ2008" s="18" t="s">
        <v>84</v>
      </c>
      <c r="BK2008" s="241">
        <f>ROUND(I2008*H2008,2)</f>
        <v>0</v>
      </c>
      <c r="BL2008" s="18" t="s">
        <v>530</v>
      </c>
      <c r="BM2008" s="240" t="s">
        <v>3410</v>
      </c>
    </row>
    <row r="2009" s="2" customFormat="1">
      <c r="A2009" s="39"/>
      <c r="B2009" s="40"/>
      <c r="C2009" s="41"/>
      <c r="D2009" s="242" t="s">
        <v>359</v>
      </c>
      <c r="E2009" s="41"/>
      <c r="F2009" s="243" t="s">
        <v>3411</v>
      </c>
      <c r="G2009" s="41"/>
      <c r="H2009" s="41"/>
      <c r="I2009" s="244"/>
      <c r="J2009" s="41"/>
      <c r="K2009" s="41"/>
      <c r="L2009" s="45"/>
      <c r="M2009" s="245"/>
      <c r="N2009" s="246"/>
      <c r="O2009" s="92"/>
      <c r="P2009" s="92"/>
      <c r="Q2009" s="92"/>
      <c r="R2009" s="92"/>
      <c r="S2009" s="92"/>
      <c r="T2009" s="93"/>
      <c r="U2009" s="39"/>
      <c r="V2009" s="39"/>
      <c r="W2009" s="39"/>
      <c r="X2009" s="39"/>
      <c r="Y2009" s="39"/>
      <c r="Z2009" s="39"/>
      <c r="AA2009" s="39"/>
      <c r="AB2009" s="39"/>
      <c r="AC2009" s="39"/>
      <c r="AD2009" s="39"/>
      <c r="AE2009" s="39"/>
      <c r="AT2009" s="18" t="s">
        <v>359</v>
      </c>
      <c r="AU2009" s="18" t="s">
        <v>86</v>
      </c>
    </row>
    <row r="2010" s="13" customFormat="1">
      <c r="A2010" s="13"/>
      <c r="B2010" s="247"/>
      <c r="C2010" s="248"/>
      <c r="D2010" s="242" t="s">
        <v>361</v>
      </c>
      <c r="E2010" s="249" t="s">
        <v>1</v>
      </c>
      <c r="F2010" s="250" t="s">
        <v>3405</v>
      </c>
      <c r="G2010" s="248"/>
      <c r="H2010" s="251">
        <v>2.464</v>
      </c>
      <c r="I2010" s="252"/>
      <c r="J2010" s="248"/>
      <c r="K2010" s="248"/>
      <c r="L2010" s="253"/>
      <c r="M2010" s="254"/>
      <c r="N2010" s="255"/>
      <c r="O2010" s="255"/>
      <c r="P2010" s="255"/>
      <c r="Q2010" s="255"/>
      <c r="R2010" s="255"/>
      <c r="S2010" s="255"/>
      <c r="T2010" s="256"/>
      <c r="U2010" s="13"/>
      <c r="V2010" s="13"/>
      <c r="W2010" s="13"/>
      <c r="X2010" s="13"/>
      <c r="Y2010" s="13"/>
      <c r="Z2010" s="13"/>
      <c r="AA2010" s="13"/>
      <c r="AB2010" s="13"/>
      <c r="AC2010" s="13"/>
      <c r="AD2010" s="13"/>
      <c r="AE2010" s="13"/>
      <c r="AT2010" s="257" t="s">
        <v>361</v>
      </c>
      <c r="AU2010" s="257" t="s">
        <v>86</v>
      </c>
      <c r="AV2010" s="13" t="s">
        <v>86</v>
      </c>
      <c r="AW2010" s="13" t="s">
        <v>32</v>
      </c>
      <c r="AX2010" s="13" t="s">
        <v>84</v>
      </c>
      <c r="AY2010" s="257" t="s">
        <v>350</v>
      </c>
    </row>
    <row r="2011" s="2" customFormat="1" ht="33" customHeight="1">
      <c r="A2011" s="39"/>
      <c r="B2011" s="40"/>
      <c r="C2011" s="295" t="s">
        <v>3412</v>
      </c>
      <c r="D2011" s="295" t="s">
        <v>1347</v>
      </c>
      <c r="E2011" s="296" t="s">
        <v>3413</v>
      </c>
      <c r="F2011" s="297" t="s">
        <v>3414</v>
      </c>
      <c r="G2011" s="298" t="s">
        <v>355</v>
      </c>
      <c r="H2011" s="299">
        <v>1.264</v>
      </c>
      <c r="I2011" s="300"/>
      <c r="J2011" s="301">
        <f>ROUND(I2011*H2011,2)</f>
        <v>0</v>
      </c>
      <c r="K2011" s="297" t="s">
        <v>1</v>
      </c>
      <c r="L2011" s="302"/>
      <c r="M2011" s="303" t="s">
        <v>1</v>
      </c>
      <c r="N2011" s="304" t="s">
        <v>41</v>
      </c>
      <c r="O2011" s="92"/>
      <c r="P2011" s="238">
        <f>O2011*H2011</f>
        <v>0</v>
      </c>
      <c r="Q2011" s="238">
        <v>0.053999999999999999</v>
      </c>
      <c r="R2011" s="238">
        <f>Q2011*H2011</f>
        <v>0.068255999999999997</v>
      </c>
      <c r="S2011" s="238">
        <v>0</v>
      </c>
      <c r="T2011" s="239">
        <f>S2011*H2011</f>
        <v>0</v>
      </c>
      <c r="U2011" s="39"/>
      <c r="V2011" s="39"/>
      <c r="W2011" s="39"/>
      <c r="X2011" s="39"/>
      <c r="Y2011" s="39"/>
      <c r="Z2011" s="39"/>
      <c r="AA2011" s="39"/>
      <c r="AB2011" s="39"/>
      <c r="AC2011" s="39"/>
      <c r="AD2011" s="39"/>
      <c r="AE2011" s="39"/>
      <c r="AR2011" s="240" t="s">
        <v>695</v>
      </c>
      <c r="AT2011" s="240" t="s">
        <v>1347</v>
      </c>
      <c r="AU2011" s="240" t="s">
        <v>86</v>
      </c>
      <c r="AY2011" s="18" t="s">
        <v>350</v>
      </c>
      <c r="BE2011" s="241">
        <f>IF(N2011="základní",J2011,0)</f>
        <v>0</v>
      </c>
      <c r="BF2011" s="241">
        <f>IF(N2011="snížená",J2011,0)</f>
        <v>0</v>
      </c>
      <c r="BG2011" s="241">
        <f>IF(N2011="zákl. přenesená",J2011,0)</f>
        <v>0</v>
      </c>
      <c r="BH2011" s="241">
        <f>IF(N2011="sníž. přenesená",J2011,0)</f>
        <v>0</v>
      </c>
      <c r="BI2011" s="241">
        <f>IF(N2011="nulová",J2011,0)</f>
        <v>0</v>
      </c>
      <c r="BJ2011" s="18" t="s">
        <v>84</v>
      </c>
      <c r="BK2011" s="241">
        <f>ROUND(I2011*H2011,2)</f>
        <v>0</v>
      </c>
      <c r="BL2011" s="18" t="s">
        <v>530</v>
      </c>
      <c r="BM2011" s="240" t="s">
        <v>3415</v>
      </c>
    </row>
    <row r="2012" s="2" customFormat="1">
      <c r="A2012" s="39"/>
      <c r="B2012" s="40"/>
      <c r="C2012" s="41"/>
      <c r="D2012" s="242" t="s">
        <v>359</v>
      </c>
      <c r="E2012" s="41"/>
      <c r="F2012" s="243" t="s">
        <v>3411</v>
      </c>
      <c r="G2012" s="41"/>
      <c r="H2012" s="41"/>
      <c r="I2012" s="244"/>
      <c r="J2012" s="41"/>
      <c r="K2012" s="41"/>
      <c r="L2012" s="45"/>
      <c r="M2012" s="245"/>
      <c r="N2012" s="246"/>
      <c r="O2012" s="92"/>
      <c r="P2012" s="92"/>
      <c r="Q2012" s="92"/>
      <c r="R2012" s="92"/>
      <c r="S2012" s="92"/>
      <c r="T2012" s="93"/>
      <c r="U2012" s="39"/>
      <c r="V2012" s="39"/>
      <c r="W2012" s="39"/>
      <c r="X2012" s="39"/>
      <c r="Y2012" s="39"/>
      <c r="Z2012" s="39"/>
      <c r="AA2012" s="39"/>
      <c r="AB2012" s="39"/>
      <c r="AC2012" s="39"/>
      <c r="AD2012" s="39"/>
      <c r="AE2012" s="39"/>
      <c r="AT2012" s="18" t="s">
        <v>359</v>
      </c>
      <c r="AU2012" s="18" t="s">
        <v>86</v>
      </c>
    </row>
    <row r="2013" s="13" customFormat="1">
      <c r="A2013" s="13"/>
      <c r="B2013" s="247"/>
      <c r="C2013" s="248"/>
      <c r="D2013" s="242" t="s">
        <v>361</v>
      </c>
      <c r="E2013" s="249" t="s">
        <v>1</v>
      </c>
      <c r="F2013" s="250" t="s">
        <v>3406</v>
      </c>
      <c r="G2013" s="248"/>
      <c r="H2013" s="251">
        <v>1.264</v>
      </c>
      <c r="I2013" s="252"/>
      <c r="J2013" s="248"/>
      <c r="K2013" s="248"/>
      <c r="L2013" s="253"/>
      <c r="M2013" s="254"/>
      <c r="N2013" s="255"/>
      <c r="O2013" s="255"/>
      <c r="P2013" s="255"/>
      <c r="Q2013" s="255"/>
      <c r="R2013" s="255"/>
      <c r="S2013" s="255"/>
      <c r="T2013" s="256"/>
      <c r="U2013" s="13"/>
      <c r="V2013" s="13"/>
      <c r="W2013" s="13"/>
      <c r="X2013" s="13"/>
      <c r="Y2013" s="13"/>
      <c r="Z2013" s="13"/>
      <c r="AA2013" s="13"/>
      <c r="AB2013" s="13"/>
      <c r="AC2013" s="13"/>
      <c r="AD2013" s="13"/>
      <c r="AE2013" s="13"/>
      <c r="AT2013" s="257" t="s">
        <v>361</v>
      </c>
      <c r="AU2013" s="257" t="s">
        <v>86</v>
      </c>
      <c r="AV2013" s="13" t="s">
        <v>86</v>
      </c>
      <c r="AW2013" s="13" t="s">
        <v>32</v>
      </c>
      <c r="AX2013" s="13" t="s">
        <v>84</v>
      </c>
      <c r="AY2013" s="257" t="s">
        <v>350</v>
      </c>
    </row>
    <row r="2014" s="2" customFormat="1" ht="24.15" customHeight="1">
      <c r="A2014" s="39"/>
      <c r="B2014" s="40"/>
      <c r="C2014" s="229" t="s">
        <v>3416</v>
      </c>
      <c r="D2014" s="229" t="s">
        <v>352</v>
      </c>
      <c r="E2014" s="230" t="s">
        <v>3417</v>
      </c>
      <c r="F2014" s="231" t="s">
        <v>3418</v>
      </c>
      <c r="G2014" s="232" t="s">
        <v>355</v>
      </c>
      <c r="H2014" s="233">
        <v>199.316</v>
      </c>
      <c r="I2014" s="234"/>
      <c r="J2014" s="235">
        <f>ROUND(I2014*H2014,2)</f>
        <v>0</v>
      </c>
      <c r="K2014" s="231" t="s">
        <v>356</v>
      </c>
      <c r="L2014" s="45"/>
      <c r="M2014" s="236" t="s">
        <v>1</v>
      </c>
      <c r="N2014" s="237" t="s">
        <v>41</v>
      </c>
      <c r="O2014" s="92"/>
      <c r="P2014" s="238">
        <f>O2014*H2014</f>
        <v>0</v>
      </c>
      <c r="Q2014" s="238">
        <v>0.00027999999999999998</v>
      </c>
      <c r="R2014" s="238">
        <f>Q2014*H2014</f>
        <v>0.055808479999999994</v>
      </c>
      <c r="S2014" s="238">
        <v>0</v>
      </c>
      <c r="T2014" s="239">
        <f>S2014*H2014</f>
        <v>0</v>
      </c>
      <c r="U2014" s="39"/>
      <c r="V2014" s="39"/>
      <c r="W2014" s="39"/>
      <c r="X2014" s="39"/>
      <c r="Y2014" s="39"/>
      <c r="Z2014" s="39"/>
      <c r="AA2014" s="39"/>
      <c r="AB2014" s="39"/>
      <c r="AC2014" s="39"/>
      <c r="AD2014" s="39"/>
      <c r="AE2014" s="39"/>
      <c r="AR2014" s="240" t="s">
        <v>530</v>
      </c>
      <c r="AT2014" s="240" t="s">
        <v>352</v>
      </c>
      <c r="AU2014" s="240" t="s">
        <v>86</v>
      </c>
      <c r="AY2014" s="18" t="s">
        <v>350</v>
      </c>
      <c r="BE2014" s="241">
        <f>IF(N2014="základní",J2014,0)</f>
        <v>0</v>
      </c>
      <c r="BF2014" s="241">
        <f>IF(N2014="snížená",J2014,0)</f>
        <v>0</v>
      </c>
      <c r="BG2014" s="241">
        <f>IF(N2014="zákl. přenesená",J2014,0)</f>
        <v>0</v>
      </c>
      <c r="BH2014" s="241">
        <f>IF(N2014="sníž. přenesená",J2014,0)</f>
        <v>0</v>
      </c>
      <c r="BI2014" s="241">
        <f>IF(N2014="nulová",J2014,0)</f>
        <v>0</v>
      </c>
      <c r="BJ2014" s="18" t="s">
        <v>84</v>
      </c>
      <c r="BK2014" s="241">
        <f>ROUND(I2014*H2014,2)</f>
        <v>0</v>
      </c>
      <c r="BL2014" s="18" t="s">
        <v>530</v>
      </c>
      <c r="BM2014" s="240" t="s">
        <v>3419</v>
      </c>
    </row>
    <row r="2015" s="2" customFormat="1">
      <c r="A2015" s="39"/>
      <c r="B2015" s="40"/>
      <c r="C2015" s="41"/>
      <c r="D2015" s="242" t="s">
        <v>359</v>
      </c>
      <c r="E2015" s="41"/>
      <c r="F2015" s="243" t="s">
        <v>3420</v>
      </c>
      <c r="G2015" s="41"/>
      <c r="H2015" s="41"/>
      <c r="I2015" s="244"/>
      <c r="J2015" s="41"/>
      <c r="K2015" s="41"/>
      <c r="L2015" s="45"/>
      <c r="M2015" s="245"/>
      <c r="N2015" s="246"/>
      <c r="O2015" s="92"/>
      <c r="P2015" s="92"/>
      <c r="Q2015" s="92"/>
      <c r="R2015" s="92"/>
      <c r="S2015" s="92"/>
      <c r="T2015" s="93"/>
      <c r="U2015" s="39"/>
      <c r="V2015" s="39"/>
      <c r="W2015" s="39"/>
      <c r="X2015" s="39"/>
      <c r="Y2015" s="39"/>
      <c r="Z2015" s="39"/>
      <c r="AA2015" s="39"/>
      <c r="AB2015" s="39"/>
      <c r="AC2015" s="39"/>
      <c r="AD2015" s="39"/>
      <c r="AE2015" s="39"/>
      <c r="AT2015" s="18" t="s">
        <v>359</v>
      </c>
      <c r="AU2015" s="18" t="s">
        <v>86</v>
      </c>
    </row>
    <row r="2016" s="13" customFormat="1">
      <c r="A2016" s="13"/>
      <c r="B2016" s="247"/>
      <c r="C2016" s="248"/>
      <c r="D2016" s="242" t="s">
        <v>361</v>
      </c>
      <c r="E2016" s="249" t="s">
        <v>1</v>
      </c>
      <c r="F2016" s="250" t="s">
        <v>3421</v>
      </c>
      <c r="G2016" s="248"/>
      <c r="H2016" s="251">
        <v>16.268999999999998</v>
      </c>
      <c r="I2016" s="252"/>
      <c r="J2016" s="248"/>
      <c r="K2016" s="248"/>
      <c r="L2016" s="253"/>
      <c r="M2016" s="254"/>
      <c r="N2016" s="255"/>
      <c r="O2016" s="255"/>
      <c r="P2016" s="255"/>
      <c r="Q2016" s="255"/>
      <c r="R2016" s="255"/>
      <c r="S2016" s="255"/>
      <c r="T2016" s="256"/>
      <c r="U2016" s="13"/>
      <c r="V2016" s="13"/>
      <c r="W2016" s="13"/>
      <c r="X2016" s="13"/>
      <c r="Y2016" s="13"/>
      <c r="Z2016" s="13"/>
      <c r="AA2016" s="13"/>
      <c r="AB2016" s="13"/>
      <c r="AC2016" s="13"/>
      <c r="AD2016" s="13"/>
      <c r="AE2016" s="13"/>
      <c r="AT2016" s="257" t="s">
        <v>361</v>
      </c>
      <c r="AU2016" s="257" t="s">
        <v>86</v>
      </c>
      <c r="AV2016" s="13" t="s">
        <v>86</v>
      </c>
      <c r="AW2016" s="13" t="s">
        <v>32</v>
      </c>
      <c r="AX2016" s="13" t="s">
        <v>76</v>
      </c>
      <c r="AY2016" s="257" t="s">
        <v>350</v>
      </c>
    </row>
    <row r="2017" s="13" customFormat="1">
      <c r="A2017" s="13"/>
      <c r="B2017" s="247"/>
      <c r="C2017" s="248"/>
      <c r="D2017" s="242" t="s">
        <v>361</v>
      </c>
      <c r="E2017" s="249" t="s">
        <v>1</v>
      </c>
      <c r="F2017" s="250" t="s">
        <v>3422</v>
      </c>
      <c r="G2017" s="248"/>
      <c r="H2017" s="251">
        <v>12.6</v>
      </c>
      <c r="I2017" s="252"/>
      <c r="J2017" s="248"/>
      <c r="K2017" s="248"/>
      <c r="L2017" s="253"/>
      <c r="M2017" s="254"/>
      <c r="N2017" s="255"/>
      <c r="O2017" s="255"/>
      <c r="P2017" s="255"/>
      <c r="Q2017" s="255"/>
      <c r="R2017" s="255"/>
      <c r="S2017" s="255"/>
      <c r="T2017" s="256"/>
      <c r="U2017" s="13"/>
      <c r="V2017" s="13"/>
      <c r="W2017" s="13"/>
      <c r="X2017" s="13"/>
      <c r="Y2017" s="13"/>
      <c r="Z2017" s="13"/>
      <c r="AA2017" s="13"/>
      <c r="AB2017" s="13"/>
      <c r="AC2017" s="13"/>
      <c r="AD2017" s="13"/>
      <c r="AE2017" s="13"/>
      <c r="AT2017" s="257" t="s">
        <v>361</v>
      </c>
      <c r="AU2017" s="257" t="s">
        <v>86</v>
      </c>
      <c r="AV2017" s="13" t="s">
        <v>86</v>
      </c>
      <c r="AW2017" s="13" t="s">
        <v>32</v>
      </c>
      <c r="AX2017" s="13" t="s">
        <v>76</v>
      </c>
      <c r="AY2017" s="257" t="s">
        <v>350</v>
      </c>
    </row>
    <row r="2018" s="13" customFormat="1">
      <c r="A2018" s="13"/>
      <c r="B2018" s="247"/>
      <c r="C2018" s="248"/>
      <c r="D2018" s="242" t="s">
        <v>361</v>
      </c>
      <c r="E2018" s="249" t="s">
        <v>1</v>
      </c>
      <c r="F2018" s="250" t="s">
        <v>3423</v>
      </c>
      <c r="G2018" s="248"/>
      <c r="H2018" s="251">
        <v>7.4100000000000001</v>
      </c>
      <c r="I2018" s="252"/>
      <c r="J2018" s="248"/>
      <c r="K2018" s="248"/>
      <c r="L2018" s="253"/>
      <c r="M2018" s="254"/>
      <c r="N2018" s="255"/>
      <c r="O2018" s="255"/>
      <c r="P2018" s="255"/>
      <c r="Q2018" s="255"/>
      <c r="R2018" s="255"/>
      <c r="S2018" s="255"/>
      <c r="T2018" s="256"/>
      <c r="U2018" s="13"/>
      <c r="V2018" s="13"/>
      <c r="W2018" s="13"/>
      <c r="X2018" s="13"/>
      <c r="Y2018" s="13"/>
      <c r="Z2018" s="13"/>
      <c r="AA2018" s="13"/>
      <c r="AB2018" s="13"/>
      <c r="AC2018" s="13"/>
      <c r="AD2018" s="13"/>
      <c r="AE2018" s="13"/>
      <c r="AT2018" s="257" t="s">
        <v>361</v>
      </c>
      <c r="AU2018" s="257" t="s">
        <v>86</v>
      </c>
      <c r="AV2018" s="13" t="s">
        <v>86</v>
      </c>
      <c r="AW2018" s="13" t="s">
        <v>32</v>
      </c>
      <c r="AX2018" s="13" t="s">
        <v>76</v>
      </c>
      <c r="AY2018" s="257" t="s">
        <v>350</v>
      </c>
    </row>
    <row r="2019" s="13" customFormat="1">
      <c r="A2019" s="13"/>
      <c r="B2019" s="247"/>
      <c r="C2019" s="248"/>
      <c r="D2019" s="242" t="s">
        <v>361</v>
      </c>
      <c r="E2019" s="249" t="s">
        <v>1</v>
      </c>
      <c r="F2019" s="250" t="s">
        <v>3424</v>
      </c>
      <c r="G2019" s="248"/>
      <c r="H2019" s="251">
        <v>1.815</v>
      </c>
      <c r="I2019" s="252"/>
      <c r="J2019" s="248"/>
      <c r="K2019" s="248"/>
      <c r="L2019" s="253"/>
      <c r="M2019" s="254"/>
      <c r="N2019" s="255"/>
      <c r="O2019" s="255"/>
      <c r="P2019" s="255"/>
      <c r="Q2019" s="255"/>
      <c r="R2019" s="255"/>
      <c r="S2019" s="255"/>
      <c r="T2019" s="256"/>
      <c r="U2019" s="13"/>
      <c r="V2019" s="13"/>
      <c r="W2019" s="13"/>
      <c r="X2019" s="13"/>
      <c r="Y2019" s="13"/>
      <c r="Z2019" s="13"/>
      <c r="AA2019" s="13"/>
      <c r="AB2019" s="13"/>
      <c r="AC2019" s="13"/>
      <c r="AD2019" s="13"/>
      <c r="AE2019" s="13"/>
      <c r="AT2019" s="257" t="s">
        <v>361</v>
      </c>
      <c r="AU2019" s="257" t="s">
        <v>86</v>
      </c>
      <c r="AV2019" s="13" t="s">
        <v>86</v>
      </c>
      <c r="AW2019" s="13" t="s">
        <v>32</v>
      </c>
      <c r="AX2019" s="13" t="s">
        <v>76</v>
      </c>
      <c r="AY2019" s="257" t="s">
        <v>350</v>
      </c>
    </row>
    <row r="2020" s="13" customFormat="1">
      <c r="A2020" s="13"/>
      <c r="B2020" s="247"/>
      <c r="C2020" s="248"/>
      <c r="D2020" s="242" t="s">
        <v>361</v>
      </c>
      <c r="E2020" s="249" t="s">
        <v>1</v>
      </c>
      <c r="F2020" s="250" t="s">
        <v>3425</v>
      </c>
      <c r="G2020" s="248"/>
      <c r="H2020" s="251">
        <v>2.0529999999999999</v>
      </c>
      <c r="I2020" s="252"/>
      <c r="J2020" s="248"/>
      <c r="K2020" s="248"/>
      <c r="L2020" s="253"/>
      <c r="M2020" s="254"/>
      <c r="N2020" s="255"/>
      <c r="O2020" s="255"/>
      <c r="P2020" s="255"/>
      <c r="Q2020" s="255"/>
      <c r="R2020" s="255"/>
      <c r="S2020" s="255"/>
      <c r="T2020" s="256"/>
      <c r="U2020" s="13"/>
      <c r="V2020" s="13"/>
      <c r="W2020" s="13"/>
      <c r="X2020" s="13"/>
      <c r="Y2020" s="13"/>
      <c r="Z2020" s="13"/>
      <c r="AA2020" s="13"/>
      <c r="AB2020" s="13"/>
      <c r="AC2020" s="13"/>
      <c r="AD2020" s="13"/>
      <c r="AE2020" s="13"/>
      <c r="AT2020" s="257" t="s">
        <v>361</v>
      </c>
      <c r="AU2020" s="257" t="s">
        <v>86</v>
      </c>
      <c r="AV2020" s="13" t="s">
        <v>86</v>
      </c>
      <c r="AW2020" s="13" t="s">
        <v>32</v>
      </c>
      <c r="AX2020" s="13" t="s">
        <v>76</v>
      </c>
      <c r="AY2020" s="257" t="s">
        <v>350</v>
      </c>
    </row>
    <row r="2021" s="13" customFormat="1">
      <c r="A2021" s="13"/>
      <c r="B2021" s="247"/>
      <c r="C2021" s="248"/>
      <c r="D2021" s="242" t="s">
        <v>361</v>
      </c>
      <c r="E2021" s="249" t="s">
        <v>1</v>
      </c>
      <c r="F2021" s="250" t="s">
        <v>3426</v>
      </c>
      <c r="G2021" s="248"/>
      <c r="H2021" s="251">
        <v>2.3650000000000002</v>
      </c>
      <c r="I2021" s="252"/>
      <c r="J2021" s="248"/>
      <c r="K2021" s="248"/>
      <c r="L2021" s="253"/>
      <c r="M2021" s="254"/>
      <c r="N2021" s="255"/>
      <c r="O2021" s="255"/>
      <c r="P2021" s="255"/>
      <c r="Q2021" s="255"/>
      <c r="R2021" s="255"/>
      <c r="S2021" s="255"/>
      <c r="T2021" s="256"/>
      <c r="U2021" s="13"/>
      <c r="V2021" s="13"/>
      <c r="W2021" s="13"/>
      <c r="X2021" s="13"/>
      <c r="Y2021" s="13"/>
      <c r="Z2021" s="13"/>
      <c r="AA2021" s="13"/>
      <c r="AB2021" s="13"/>
      <c r="AC2021" s="13"/>
      <c r="AD2021" s="13"/>
      <c r="AE2021" s="13"/>
      <c r="AT2021" s="257" t="s">
        <v>361</v>
      </c>
      <c r="AU2021" s="257" t="s">
        <v>86</v>
      </c>
      <c r="AV2021" s="13" t="s">
        <v>86</v>
      </c>
      <c r="AW2021" s="13" t="s">
        <v>32</v>
      </c>
      <c r="AX2021" s="13" t="s">
        <v>76</v>
      </c>
      <c r="AY2021" s="257" t="s">
        <v>350</v>
      </c>
    </row>
    <row r="2022" s="13" customFormat="1">
      <c r="A2022" s="13"/>
      <c r="B2022" s="247"/>
      <c r="C2022" s="248"/>
      <c r="D2022" s="242" t="s">
        <v>361</v>
      </c>
      <c r="E2022" s="249" t="s">
        <v>1</v>
      </c>
      <c r="F2022" s="250" t="s">
        <v>3427</v>
      </c>
      <c r="G2022" s="248"/>
      <c r="H2022" s="251">
        <v>6.5999999999999996</v>
      </c>
      <c r="I2022" s="252"/>
      <c r="J2022" s="248"/>
      <c r="K2022" s="248"/>
      <c r="L2022" s="253"/>
      <c r="M2022" s="254"/>
      <c r="N2022" s="255"/>
      <c r="O2022" s="255"/>
      <c r="P2022" s="255"/>
      <c r="Q2022" s="255"/>
      <c r="R2022" s="255"/>
      <c r="S2022" s="255"/>
      <c r="T2022" s="256"/>
      <c r="U2022" s="13"/>
      <c r="V2022" s="13"/>
      <c r="W2022" s="13"/>
      <c r="X2022" s="13"/>
      <c r="Y2022" s="13"/>
      <c r="Z2022" s="13"/>
      <c r="AA2022" s="13"/>
      <c r="AB2022" s="13"/>
      <c r="AC2022" s="13"/>
      <c r="AD2022" s="13"/>
      <c r="AE2022" s="13"/>
      <c r="AT2022" s="257" t="s">
        <v>361</v>
      </c>
      <c r="AU2022" s="257" t="s">
        <v>86</v>
      </c>
      <c r="AV2022" s="13" t="s">
        <v>86</v>
      </c>
      <c r="AW2022" s="13" t="s">
        <v>32</v>
      </c>
      <c r="AX2022" s="13" t="s">
        <v>76</v>
      </c>
      <c r="AY2022" s="257" t="s">
        <v>350</v>
      </c>
    </row>
    <row r="2023" s="13" customFormat="1">
      <c r="A2023" s="13"/>
      <c r="B2023" s="247"/>
      <c r="C2023" s="248"/>
      <c r="D2023" s="242" t="s">
        <v>361</v>
      </c>
      <c r="E2023" s="249" t="s">
        <v>1</v>
      </c>
      <c r="F2023" s="250" t="s">
        <v>3428</v>
      </c>
      <c r="G2023" s="248"/>
      <c r="H2023" s="251">
        <v>9.1539999999999999</v>
      </c>
      <c r="I2023" s="252"/>
      <c r="J2023" s="248"/>
      <c r="K2023" s="248"/>
      <c r="L2023" s="253"/>
      <c r="M2023" s="254"/>
      <c r="N2023" s="255"/>
      <c r="O2023" s="255"/>
      <c r="P2023" s="255"/>
      <c r="Q2023" s="255"/>
      <c r="R2023" s="255"/>
      <c r="S2023" s="255"/>
      <c r="T2023" s="256"/>
      <c r="U2023" s="13"/>
      <c r="V2023" s="13"/>
      <c r="W2023" s="13"/>
      <c r="X2023" s="13"/>
      <c r="Y2023" s="13"/>
      <c r="Z2023" s="13"/>
      <c r="AA2023" s="13"/>
      <c r="AB2023" s="13"/>
      <c r="AC2023" s="13"/>
      <c r="AD2023" s="13"/>
      <c r="AE2023" s="13"/>
      <c r="AT2023" s="257" t="s">
        <v>361</v>
      </c>
      <c r="AU2023" s="257" t="s">
        <v>86</v>
      </c>
      <c r="AV2023" s="13" t="s">
        <v>86</v>
      </c>
      <c r="AW2023" s="13" t="s">
        <v>32</v>
      </c>
      <c r="AX2023" s="13" t="s">
        <v>76</v>
      </c>
      <c r="AY2023" s="257" t="s">
        <v>350</v>
      </c>
    </row>
    <row r="2024" s="13" customFormat="1">
      <c r="A2024" s="13"/>
      <c r="B2024" s="247"/>
      <c r="C2024" s="248"/>
      <c r="D2024" s="242" t="s">
        <v>361</v>
      </c>
      <c r="E2024" s="249" t="s">
        <v>1</v>
      </c>
      <c r="F2024" s="250" t="s">
        <v>3429</v>
      </c>
      <c r="G2024" s="248"/>
      <c r="H2024" s="251">
        <v>4.298</v>
      </c>
      <c r="I2024" s="252"/>
      <c r="J2024" s="248"/>
      <c r="K2024" s="248"/>
      <c r="L2024" s="253"/>
      <c r="M2024" s="254"/>
      <c r="N2024" s="255"/>
      <c r="O2024" s="255"/>
      <c r="P2024" s="255"/>
      <c r="Q2024" s="255"/>
      <c r="R2024" s="255"/>
      <c r="S2024" s="255"/>
      <c r="T2024" s="256"/>
      <c r="U2024" s="13"/>
      <c r="V2024" s="13"/>
      <c r="W2024" s="13"/>
      <c r="X2024" s="13"/>
      <c r="Y2024" s="13"/>
      <c r="Z2024" s="13"/>
      <c r="AA2024" s="13"/>
      <c r="AB2024" s="13"/>
      <c r="AC2024" s="13"/>
      <c r="AD2024" s="13"/>
      <c r="AE2024" s="13"/>
      <c r="AT2024" s="257" t="s">
        <v>361</v>
      </c>
      <c r="AU2024" s="257" t="s">
        <v>86</v>
      </c>
      <c r="AV2024" s="13" t="s">
        <v>86</v>
      </c>
      <c r="AW2024" s="13" t="s">
        <v>32</v>
      </c>
      <c r="AX2024" s="13" t="s">
        <v>76</v>
      </c>
      <c r="AY2024" s="257" t="s">
        <v>350</v>
      </c>
    </row>
    <row r="2025" s="13" customFormat="1">
      <c r="A2025" s="13"/>
      <c r="B2025" s="247"/>
      <c r="C2025" s="248"/>
      <c r="D2025" s="242" t="s">
        <v>361</v>
      </c>
      <c r="E2025" s="249" t="s">
        <v>1</v>
      </c>
      <c r="F2025" s="250" t="s">
        <v>3430</v>
      </c>
      <c r="G2025" s="248"/>
      <c r="H2025" s="251">
        <v>8.6479999999999997</v>
      </c>
      <c r="I2025" s="252"/>
      <c r="J2025" s="248"/>
      <c r="K2025" s="248"/>
      <c r="L2025" s="253"/>
      <c r="M2025" s="254"/>
      <c r="N2025" s="255"/>
      <c r="O2025" s="255"/>
      <c r="P2025" s="255"/>
      <c r="Q2025" s="255"/>
      <c r="R2025" s="255"/>
      <c r="S2025" s="255"/>
      <c r="T2025" s="256"/>
      <c r="U2025" s="13"/>
      <c r="V2025" s="13"/>
      <c r="W2025" s="13"/>
      <c r="X2025" s="13"/>
      <c r="Y2025" s="13"/>
      <c r="Z2025" s="13"/>
      <c r="AA2025" s="13"/>
      <c r="AB2025" s="13"/>
      <c r="AC2025" s="13"/>
      <c r="AD2025" s="13"/>
      <c r="AE2025" s="13"/>
      <c r="AT2025" s="257" t="s">
        <v>361</v>
      </c>
      <c r="AU2025" s="257" t="s">
        <v>86</v>
      </c>
      <c r="AV2025" s="13" t="s">
        <v>86</v>
      </c>
      <c r="AW2025" s="13" t="s">
        <v>32</v>
      </c>
      <c r="AX2025" s="13" t="s">
        <v>76</v>
      </c>
      <c r="AY2025" s="257" t="s">
        <v>350</v>
      </c>
    </row>
    <row r="2026" s="13" customFormat="1">
      <c r="A2026" s="13"/>
      <c r="B2026" s="247"/>
      <c r="C2026" s="248"/>
      <c r="D2026" s="242" t="s">
        <v>361</v>
      </c>
      <c r="E2026" s="249" t="s">
        <v>1</v>
      </c>
      <c r="F2026" s="250" t="s">
        <v>3431</v>
      </c>
      <c r="G2026" s="248"/>
      <c r="H2026" s="251">
        <v>53.82</v>
      </c>
      <c r="I2026" s="252"/>
      <c r="J2026" s="248"/>
      <c r="K2026" s="248"/>
      <c r="L2026" s="253"/>
      <c r="M2026" s="254"/>
      <c r="N2026" s="255"/>
      <c r="O2026" s="255"/>
      <c r="P2026" s="255"/>
      <c r="Q2026" s="255"/>
      <c r="R2026" s="255"/>
      <c r="S2026" s="255"/>
      <c r="T2026" s="256"/>
      <c r="U2026" s="13"/>
      <c r="V2026" s="13"/>
      <c r="W2026" s="13"/>
      <c r="X2026" s="13"/>
      <c r="Y2026" s="13"/>
      <c r="Z2026" s="13"/>
      <c r="AA2026" s="13"/>
      <c r="AB2026" s="13"/>
      <c r="AC2026" s="13"/>
      <c r="AD2026" s="13"/>
      <c r="AE2026" s="13"/>
      <c r="AT2026" s="257" t="s">
        <v>361</v>
      </c>
      <c r="AU2026" s="257" t="s">
        <v>86</v>
      </c>
      <c r="AV2026" s="13" t="s">
        <v>86</v>
      </c>
      <c r="AW2026" s="13" t="s">
        <v>32</v>
      </c>
      <c r="AX2026" s="13" t="s">
        <v>76</v>
      </c>
      <c r="AY2026" s="257" t="s">
        <v>350</v>
      </c>
    </row>
    <row r="2027" s="13" customFormat="1">
      <c r="A2027" s="13"/>
      <c r="B2027" s="247"/>
      <c r="C2027" s="248"/>
      <c r="D2027" s="242" t="s">
        <v>361</v>
      </c>
      <c r="E2027" s="249" t="s">
        <v>1</v>
      </c>
      <c r="F2027" s="250" t="s">
        <v>3432</v>
      </c>
      <c r="G2027" s="248"/>
      <c r="H2027" s="251">
        <v>3.948</v>
      </c>
      <c r="I2027" s="252"/>
      <c r="J2027" s="248"/>
      <c r="K2027" s="248"/>
      <c r="L2027" s="253"/>
      <c r="M2027" s="254"/>
      <c r="N2027" s="255"/>
      <c r="O2027" s="255"/>
      <c r="P2027" s="255"/>
      <c r="Q2027" s="255"/>
      <c r="R2027" s="255"/>
      <c r="S2027" s="255"/>
      <c r="T2027" s="256"/>
      <c r="U2027" s="13"/>
      <c r="V2027" s="13"/>
      <c r="W2027" s="13"/>
      <c r="X2027" s="13"/>
      <c r="Y2027" s="13"/>
      <c r="Z2027" s="13"/>
      <c r="AA2027" s="13"/>
      <c r="AB2027" s="13"/>
      <c r="AC2027" s="13"/>
      <c r="AD2027" s="13"/>
      <c r="AE2027" s="13"/>
      <c r="AT2027" s="257" t="s">
        <v>361</v>
      </c>
      <c r="AU2027" s="257" t="s">
        <v>86</v>
      </c>
      <c r="AV2027" s="13" t="s">
        <v>86</v>
      </c>
      <c r="AW2027" s="13" t="s">
        <v>32</v>
      </c>
      <c r="AX2027" s="13" t="s">
        <v>76</v>
      </c>
      <c r="AY2027" s="257" t="s">
        <v>350</v>
      </c>
    </row>
    <row r="2028" s="13" customFormat="1">
      <c r="A2028" s="13"/>
      <c r="B2028" s="247"/>
      <c r="C2028" s="248"/>
      <c r="D2028" s="242" t="s">
        <v>361</v>
      </c>
      <c r="E2028" s="249" t="s">
        <v>1</v>
      </c>
      <c r="F2028" s="250" t="s">
        <v>3433</v>
      </c>
      <c r="G2028" s="248"/>
      <c r="H2028" s="251">
        <v>10.449999999999999</v>
      </c>
      <c r="I2028" s="252"/>
      <c r="J2028" s="248"/>
      <c r="K2028" s="248"/>
      <c r="L2028" s="253"/>
      <c r="M2028" s="254"/>
      <c r="N2028" s="255"/>
      <c r="O2028" s="255"/>
      <c r="P2028" s="255"/>
      <c r="Q2028" s="255"/>
      <c r="R2028" s="255"/>
      <c r="S2028" s="255"/>
      <c r="T2028" s="256"/>
      <c r="U2028" s="13"/>
      <c r="V2028" s="13"/>
      <c r="W2028" s="13"/>
      <c r="X2028" s="13"/>
      <c r="Y2028" s="13"/>
      <c r="Z2028" s="13"/>
      <c r="AA2028" s="13"/>
      <c r="AB2028" s="13"/>
      <c r="AC2028" s="13"/>
      <c r="AD2028" s="13"/>
      <c r="AE2028" s="13"/>
      <c r="AT2028" s="257" t="s">
        <v>361</v>
      </c>
      <c r="AU2028" s="257" t="s">
        <v>86</v>
      </c>
      <c r="AV2028" s="13" t="s">
        <v>86</v>
      </c>
      <c r="AW2028" s="13" t="s">
        <v>32</v>
      </c>
      <c r="AX2028" s="13" t="s">
        <v>76</v>
      </c>
      <c r="AY2028" s="257" t="s">
        <v>350</v>
      </c>
    </row>
    <row r="2029" s="13" customFormat="1">
      <c r="A2029" s="13"/>
      <c r="B2029" s="247"/>
      <c r="C2029" s="248"/>
      <c r="D2029" s="242" t="s">
        <v>361</v>
      </c>
      <c r="E2029" s="249" t="s">
        <v>1</v>
      </c>
      <c r="F2029" s="250" t="s">
        <v>3434</v>
      </c>
      <c r="G2029" s="248"/>
      <c r="H2029" s="251">
        <v>13.455</v>
      </c>
      <c r="I2029" s="252"/>
      <c r="J2029" s="248"/>
      <c r="K2029" s="248"/>
      <c r="L2029" s="253"/>
      <c r="M2029" s="254"/>
      <c r="N2029" s="255"/>
      <c r="O2029" s="255"/>
      <c r="P2029" s="255"/>
      <c r="Q2029" s="255"/>
      <c r="R2029" s="255"/>
      <c r="S2029" s="255"/>
      <c r="T2029" s="256"/>
      <c r="U2029" s="13"/>
      <c r="V2029" s="13"/>
      <c r="W2029" s="13"/>
      <c r="X2029" s="13"/>
      <c r="Y2029" s="13"/>
      <c r="Z2029" s="13"/>
      <c r="AA2029" s="13"/>
      <c r="AB2029" s="13"/>
      <c r="AC2029" s="13"/>
      <c r="AD2029" s="13"/>
      <c r="AE2029" s="13"/>
      <c r="AT2029" s="257" t="s">
        <v>361</v>
      </c>
      <c r="AU2029" s="257" t="s">
        <v>86</v>
      </c>
      <c r="AV2029" s="13" t="s">
        <v>86</v>
      </c>
      <c r="AW2029" s="13" t="s">
        <v>32</v>
      </c>
      <c r="AX2029" s="13" t="s">
        <v>76</v>
      </c>
      <c r="AY2029" s="257" t="s">
        <v>350</v>
      </c>
    </row>
    <row r="2030" s="13" customFormat="1">
      <c r="A2030" s="13"/>
      <c r="B2030" s="247"/>
      <c r="C2030" s="248"/>
      <c r="D2030" s="242" t="s">
        <v>361</v>
      </c>
      <c r="E2030" s="249" t="s">
        <v>1</v>
      </c>
      <c r="F2030" s="250" t="s">
        <v>3435</v>
      </c>
      <c r="G2030" s="248"/>
      <c r="H2030" s="251">
        <v>35.100000000000001</v>
      </c>
      <c r="I2030" s="252"/>
      <c r="J2030" s="248"/>
      <c r="K2030" s="248"/>
      <c r="L2030" s="253"/>
      <c r="M2030" s="254"/>
      <c r="N2030" s="255"/>
      <c r="O2030" s="255"/>
      <c r="P2030" s="255"/>
      <c r="Q2030" s="255"/>
      <c r="R2030" s="255"/>
      <c r="S2030" s="255"/>
      <c r="T2030" s="256"/>
      <c r="U2030" s="13"/>
      <c r="V2030" s="13"/>
      <c r="W2030" s="13"/>
      <c r="X2030" s="13"/>
      <c r="Y2030" s="13"/>
      <c r="Z2030" s="13"/>
      <c r="AA2030" s="13"/>
      <c r="AB2030" s="13"/>
      <c r="AC2030" s="13"/>
      <c r="AD2030" s="13"/>
      <c r="AE2030" s="13"/>
      <c r="AT2030" s="257" t="s">
        <v>361</v>
      </c>
      <c r="AU2030" s="257" t="s">
        <v>86</v>
      </c>
      <c r="AV2030" s="13" t="s">
        <v>86</v>
      </c>
      <c r="AW2030" s="13" t="s">
        <v>32</v>
      </c>
      <c r="AX2030" s="13" t="s">
        <v>76</v>
      </c>
      <c r="AY2030" s="257" t="s">
        <v>350</v>
      </c>
    </row>
    <row r="2031" s="13" customFormat="1">
      <c r="A2031" s="13"/>
      <c r="B2031" s="247"/>
      <c r="C2031" s="248"/>
      <c r="D2031" s="242" t="s">
        <v>361</v>
      </c>
      <c r="E2031" s="249" t="s">
        <v>1</v>
      </c>
      <c r="F2031" s="250" t="s">
        <v>3436</v>
      </c>
      <c r="G2031" s="248"/>
      <c r="H2031" s="251">
        <v>2.5600000000000001</v>
      </c>
      <c r="I2031" s="252"/>
      <c r="J2031" s="248"/>
      <c r="K2031" s="248"/>
      <c r="L2031" s="253"/>
      <c r="M2031" s="254"/>
      <c r="N2031" s="255"/>
      <c r="O2031" s="255"/>
      <c r="P2031" s="255"/>
      <c r="Q2031" s="255"/>
      <c r="R2031" s="255"/>
      <c r="S2031" s="255"/>
      <c r="T2031" s="256"/>
      <c r="U2031" s="13"/>
      <c r="V2031" s="13"/>
      <c r="W2031" s="13"/>
      <c r="X2031" s="13"/>
      <c r="Y2031" s="13"/>
      <c r="Z2031" s="13"/>
      <c r="AA2031" s="13"/>
      <c r="AB2031" s="13"/>
      <c r="AC2031" s="13"/>
      <c r="AD2031" s="13"/>
      <c r="AE2031" s="13"/>
      <c r="AT2031" s="257" t="s">
        <v>361</v>
      </c>
      <c r="AU2031" s="257" t="s">
        <v>86</v>
      </c>
      <c r="AV2031" s="13" t="s">
        <v>86</v>
      </c>
      <c r="AW2031" s="13" t="s">
        <v>32</v>
      </c>
      <c r="AX2031" s="13" t="s">
        <v>76</v>
      </c>
      <c r="AY2031" s="257" t="s">
        <v>350</v>
      </c>
    </row>
    <row r="2032" s="13" customFormat="1">
      <c r="A2032" s="13"/>
      <c r="B2032" s="247"/>
      <c r="C2032" s="248"/>
      <c r="D2032" s="242" t="s">
        <v>361</v>
      </c>
      <c r="E2032" s="249" t="s">
        <v>1</v>
      </c>
      <c r="F2032" s="250" t="s">
        <v>3437</v>
      </c>
      <c r="G2032" s="248"/>
      <c r="H2032" s="251">
        <v>1.9670000000000001</v>
      </c>
      <c r="I2032" s="252"/>
      <c r="J2032" s="248"/>
      <c r="K2032" s="248"/>
      <c r="L2032" s="253"/>
      <c r="M2032" s="254"/>
      <c r="N2032" s="255"/>
      <c r="O2032" s="255"/>
      <c r="P2032" s="255"/>
      <c r="Q2032" s="255"/>
      <c r="R2032" s="255"/>
      <c r="S2032" s="255"/>
      <c r="T2032" s="256"/>
      <c r="U2032" s="13"/>
      <c r="V2032" s="13"/>
      <c r="W2032" s="13"/>
      <c r="X2032" s="13"/>
      <c r="Y2032" s="13"/>
      <c r="Z2032" s="13"/>
      <c r="AA2032" s="13"/>
      <c r="AB2032" s="13"/>
      <c r="AC2032" s="13"/>
      <c r="AD2032" s="13"/>
      <c r="AE2032" s="13"/>
      <c r="AT2032" s="257" t="s">
        <v>361</v>
      </c>
      <c r="AU2032" s="257" t="s">
        <v>86</v>
      </c>
      <c r="AV2032" s="13" t="s">
        <v>86</v>
      </c>
      <c r="AW2032" s="13" t="s">
        <v>32</v>
      </c>
      <c r="AX2032" s="13" t="s">
        <v>76</v>
      </c>
      <c r="AY2032" s="257" t="s">
        <v>350</v>
      </c>
    </row>
    <row r="2033" s="13" customFormat="1">
      <c r="A2033" s="13"/>
      <c r="B2033" s="247"/>
      <c r="C2033" s="248"/>
      <c r="D2033" s="242" t="s">
        <v>361</v>
      </c>
      <c r="E2033" s="249" t="s">
        <v>1</v>
      </c>
      <c r="F2033" s="250" t="s">
        <v>3438</v>
      </c>
      <c r="G2033" s="248"/>
      <c r="H2033" s="251">
        <v>2.4119999999999999</v>
      </c>
      <c r="I2033" s="252"/>
      <c r="J2033" s="248"/>
      <c r="K2033" s="248"/>
      <c r="L2033" s="253"/>
      <c r="M2033" s="254"/>
      <c r="N2033" s="255"/>
      <c r="O2033" s="255"/>
      <c r="P2033" s="255"/>
      <c r="Q2033" s="255"/>
      <c r="R2033" s="255"/>
      <c r="S2033" s="255"/>
      <c r="T2033" s="256"/>
      <c r="U2033" s="13"/>
      <c r="V2033" s="13"/>
      <c r="W2033" s="13"/>
      <c r="X2033" s="13"/>
      <c r="Y2033" s="13"/>
      <c r="Z2033" s="13"/>
      <c r="AA2033" s="13"/>
      <c r="AB2033" s="13"/>
      <c r="AC2033" s="13"/>
      <c r="AD2033" s="13"/>
      <c r="AE2033" s="13"/>
      <c r="AT2033" s="257" t="s">
        <v>361</v>
      </c>
      <c r="AU2033" s="257" t="s">
        <v>86</v>
      </c>
      <c r="AV2033" s="13" t="s">
        <v>86</v>
      </c>
      <c r="AW2033" s="13" t="s">
        <v>32</v>
      </c>
      <c r="AX2033" s="13" t="s">
        <v>76</v>
      </c>
      <c r="AY2033" s="257" t="s">
        <v>350</v>
      </c>
    </row>
    <row r="2034" s="13" customFormat="1">
      <c r="A2034" s="13"/>
      <c r="B2034" s="247"/>
      <c r="C2034" s="248"/>
      <c r="D2034" s="242" t="s">
        <v>361</v>
      </c>
      <c r="E2034" s="249" t="s">
        <v>1</v>
      </c>
      <c r="F2034" s="250" t="s">
        <v>3439</v>
      </c>
      <c r="G2034" s="248"/>
      <c r="H2034" s="251">
        <v>2.149</v>
      </c>
      <c r="I2034" s="252"/>
      <c r="J2034" s="248"/>
      <c r="K2034" s="248"/>
      <c r="L2034" s="253"/>
      <c r="M2034" s="254"/>
      <c r="N2034" s="255"/>
      <c r="O2034" s="255"/>
      <c r="P2034" s="255"/>
      <c r="Q2034" s="255"/>
      <c r="R2034" s="255"/>
      <c r="S2034" s="255"/>
      <c r="T2034" s="256"/>
      <c r="U2034" s="13"/>
      <c r="V2034" s="13"/>
      <c r="W2034" s="13"/>
      <c r="X2034" s="13"/>
      <c r="Y2034" s="13"/>
      <c r="Z2034" s="13"/>
      <c r="AA2034" s="13"/>
      <c r="AB2034" s="13"/>
      <c r="AC2034" s="13"/>
      <c r="AD2034" s="13"/>
      <c r="AE2034" s="13"/>
      <c r="AT2034" s="257" t="s">
        <v>361</v>
      </c>
      <c r="AU2034" s="257" t="s">
        <v>86</v>
      </c>
      <c r="AV2034" s="13" t="s">
        <v>86</v>
      </c>
      <c r="AW2034" s="13" t="s">
        <v>32</v>
      </c>
      <c r="AX2034" s="13" t="s">
        <v>76</v>
      </c>
      <c r="AY2034" s="257" t="s">
        <v>350</v>
      </c>
    </row>
    <row r="2035" s="13" customFormat="1">
      <c r="A2035" s="13"/>
      <c r="B2035" s="247"/>
      <c r="C2035" s="248"/>
      <c r="D2035" s="242" t="s">
        <v>361</v>
      </c>
      <c r="E2035" s="249" t="s">
        <v>1</v>
      </c>
      <c r="F2035" s="250" t="s">
        <v>3440</v>
      </c>
      <c r="G2035" s="248"/>
      <c r="H2035" s="251">
        <v>2.2429999999999999</v>
      </c>
      <c r="I2035" s="252"/>
      <c r="J2035" s="248"/>
      <c r="K2035" s="248"/>
      <c r="L2035" s="253"/>
      <c r="M2035" s="254"/>
      <c r="N2035" s="255"/>
      <c r="O2035" s="255"/>
      <c r="P2035" s="255"/>
      <c r="Q2035" s="255"/>
      <c r="R2035" s="255"/>
      <c r="S2035" s="255"/>
      <c r="T2035" s="256"/>
      <c r="U2035" s="13"/>
      <c r="V2035" s="13"/>
      <c r="W2035" s="13"/>
      <c r="X2035" s="13"/>
      <c r="Y2035" s="13"/>
      <c r="Z2035" s="13"/>
      <c r="AA2035" s="13"/>
      <c r="AB2035" s="13"/>
      <c r="AC2035" s="13"/>
      <c r="AD2035" s="13"/>
      <c r="AE2035" s="13"/>
      <c r="AT2035" s="257" t="s">
        <v>361</v>
      </c>
      <c r="AU2035" s="257" t="s">
        <v>86</v>
      </c>
      <c r="AV2035" s="13" t="s">
        <v>86</v>
      </c>
      <c r="AW2035" s="13" t="s">
        <v>32</v>
      </c>
      <c r="AX2035" s="13" t="s">
        <v>76</v>
      </c>
      <c r="AY2035" s="257" t="s">
        <v>350</v>
      </c>
    </row>
    <row r="2036" s="14" customFormat="1">
      <c r="A2036" s="14"/>
      <c r="B2036" s="258"/>
      <c r="C2036" s="259"/>
      <c r="D2036" s="242" t="s">
        <v>361</v>
      </c>
      <c r="E2036" s="260" t="s">
        <v>1</v>
      </c>
      <c r="F2036" s="261" t="s">
        <v>364</v>
      </c>
      <c r="G2036" s="259"/>
      <c r="H2036" s="262">
        <v>199.316</v>
      </c>
      <c r="I2036" s="263"/>
      <c r="J2036" s="259"/>
      <c r="K2036" s="259"/>
      <c r="L2036" s="264"/>
      <c r="M2036" s="265"/>
      <c r="N2036" s="266"/>
      <c r="O2036" s="266"/>
      <c r="P2036" s="266"/>
      <c r="Q2036" s="266"/>
      <c r="R2036" s="266"/>
      <c r="S2036" s="266"/>
      <c r="T2036" s="267"/>
      <c r="U2036" s="14"/>
      <c r="V2036" s="14"/>
      <c r="W2036" s="14"/>
      <c r="X2036" s="14"/>
      <c r="Y2036" s="14"/>
      <c r="Z2036" s="14"/>
      <c r="AA2036" s="14"/>
      <c r="AB2036" s="14"/>
      <c r="AC2036" s="14"/>
      <c r="AD2036" s="14"/>
      <c r="AE2036" s="14"/>
      <c r="AT2036" s="268" t="s">
        <v>361</v>
      </c>
      <c r="AU2036" s="268" t="s">
        <v>86</v>
      </c>
      <c r="AV2036" s="14" t="s">
        <v>357</v>
      </c>
      <c r="AW2036" s="14" t="s">
        <v>32</v>
      </c>
      <c r="AX2036" s="14" t="s">
        <v>84</v>
      </c>
      <c r="AY2036" s="268" t="s">
        <v>350</v>
      </c>
    </row>
    <row r="2037" s="2" customFormat="1" ht="33" customHeight="1">
      <c r="A2037" s="39"/>
      <c r="B2037" s="40"/>
      <c r="C2037" s="295" t="s">
        <v>3441</v>
      </c>
      <c r="D2037" s="295" t="s">
        <v>1347</v>
      </c>
      <c r="E2037" s="296" t="s">
        <v>3442</v>
      </c>
      <c r="F2037" s="297" t="s">
        <v>3443</v>
      </c>
      <c r="G2037" s="298" t="s">
        <v>355</v>
      </c>
      <c r="H2037" s="299">
        <v>16.268999999999998</v>
      </c>
      <c r="I2037" s="300"/>
      <c r="J2037" s="301">
        <f>ROUND(I2037*H2037,2)</f>
        <v>0</v>
      </c>
      <c r="K2037" s="297" t="s">
        <v>1</v>
      </c>
      <c r="L2037" s="302"/>
      <c r="M2037" s="303" t="s">
        <v>1</v>
      </c>
      <c r="N2037" s="304" t="s">
        <v>41</v>
      </c>
      <c r="O2037" s="92"/>
      <c r="P2037" s="238">
        <f>O2037*H2037</f>
        <v>0</v>
      </c>
      <c r="Q2037" s="238">
        <v>0.053999999999999999</v>
      </c>
      <c r="R2037" s="238">
        <f>Q2037*H2037</f>
        <v>0.87852599999999992</v>
      </c>
      <c r="S2037" s="238">
        <v>0</v>
      </c>
      <c r="T2037" s="239">
        <f>S2037*H2037</f>
        <v>0</v>
      </c>
      <c r="U2037" s="39"/>
      <c r="V2037" s="39"/>
      <c r="W2037" s="39"/>
      <c r="X2037" s="39"/>
      <c r="Y2037" s="39"/>
      <c r="Z2037" s="39"/>
      <c r="AA2037" s="39"/>
      <c r="AB2037" s="39"/>
      <c r="AC2037" s="39"/>
      <c r="AD2037" s="39"/>
      <c r="AE2037" s="39"/>
      <c r="AR2037" s="240" t="s">
        <v>695</v>
      </c>
      <c r="AT2037" s="240" t="s">
        <v>1347</v>
      </c>
      <c r="AU2037" s="240" t="s">
        <v>86</v>
      </c>
      <c r="AY2037" s="18" t="s">
        <v>350</v>
      </c>
      <c r="BE2037" s="241">
        <f>IF(N2037="základní",J2037,0)</f>
        <v>0</v>
      </c>
      <c r="BF2037" s="241">
        <f>IF(N2037="snížená",J2037,0)</f>
        <v>0</v>
      </c>
      <c r="BG2037" s="241">
        <f>IF(N2037="zákl. přenesená",J2037,0)</f>
        <v>0</v>
      </c>
      <c r="BH2037" s="241">
        <f>IF(N2037="sníž. přenesená",J2037,0)</f>
        <v>0</v>
      </c>
      <c r="BI2037" s="241">
        <f>IF(N2037="nulová",J2037,0)</f>
        <v>0</v>
      </c>
      <c r="BJ2037" s="18" t="s">
        <v>84</v>
      </c>
      <c r="BK2037" s="241">
        <f>ROUND(I2037*H2037,2)</f>
        <v>0</v>
      </c>
      <c r="BL2037" s="18" t="s">
        <v>530</v>
      </c>
      <c r="BM2037" s="240" t="s">
        <v>3444</v>
      </c>
    </row>
    <row r="2038" s="2" customFormat="1">
      <c r="A2038" s="39"/>
      <c r="B2038" s="40"/>
      <c r="C2038" s="41"/>
      <c r="D2038" s="242" t="s">
        <v>359</v>
      </c>
      <c r="E2038" s="41"/>
      <c r="F2038" s="243" t="s">
        <v>3411</v>
      </c>
      <c r="G2038" s="41"/>
      <c r="H2038" s="41"/>
      <c r="I2038" s="244"/>
      <c r="J2038" s="41"/>
      <c r="K2038" s="41"/>
      <c r="L2038" s="45"/>
      <c r="M2038" s="245"/>
      <c r="N2038" s="246"/>
      <c r="O2038" s="92"/>
      <c r="P2038" s="92"/>
      <c r="Q2038" s="92"/>
      <c r="R2038" s="92"/>
      <c r="S2038" s="92"/>
      <c r="T2038" s="93"/>
      <c r="U2038" s="39"/>
      <c r="V2038" s="39"/>
      <c r="W2038" s="39"/>
      <c r="X2038" s="39"/>
      <c r="Y2038" s="39"/>
      <c r="Z2038" s="39"/>
      <c r="AA2038" s="39"/>
      <c r="AB2038" s="39"/>
      <c r="AC2038" s="39"/>
      <c r="AD2038" s="39"/>
      <c r="AE2038" s="39"/>
      <c r="AT2038" s="18" t="s">
        <v>359</v>
      </c>
      <c r="AU2038" s="18" t="s">
        <v>86</v>
      </c>
    </row>
    <row r="2039" s="13" customFormat="1">
      <c r="A2039" s="13"/>
      <c r="B2039" s="247"/>
      <c r="C2039" s="248"/>
      <c r="D2039" s="242" t="s">
        <v>361</v>
      </c>
      <c r="E2039" s="249" t="s">
        <v>1</v>
      </c>
      <c r="F2039" s="250" t="s">
        <v>3421</v>
      </c>
      <c r="G2039" s="248"/>
      <c r="H2039" s="251">
        <v>16.268999999999998</v>
      </c>
      <c r="I2039" s="252"/>
      <c r="J2039" s="248"/>
      <c r="K2039" s="248"/>
      <c r="L2039" s="253"/>
      <c r="M2039" s="254"/>
      <c r="N2039" s="255"/>
      <c r="O2039" s="255"/>
      <c r="P2039" s="255"/>
      <c r="Q2039" s="255"/>
      <c r="R2039" s="255"/>
      <c r="S2039" s="255"/>
      <c r="T2039" s="256"/>
      <c r="U2039" s="13"/>
      <c r="V2039" s="13"/>
      <c r="W2039" s="13"/>
      <c r="X2039" s="13"/>
      <c r="Y2039" s="13"/>
      <c r="Z2039" s="13"/>
      <c r="AA2039" s="13"/>
      <c r="AB2039" s="13"/>
      <c r="AC2039" s="13"/>
      <c r="AD2039" s="13"/>
      <c r="AE2039" s="13"/>
      <c r="AT2039" s="257" t="s">
        <v>361</v>
      </c>
      <c r="AU2039" s="257" t="s">
        <v>86</v>
      </c>
      <c r="AV2039" s="13" t="s">
        <v>86</v>
      </c>
      <c r="AW2039" s="13" t="s">
        <v>32</v>
      </c>
      <c r="AX2039" s="13" t="s">
        <v>84</v>
      </c>
      <c r="AY2039" s="257" t="s">
        <v>350</v>
      </c>
    </row>
    <row r="2040" s="2" customFormat="1" ht="33" customHeight="1">
      <c r="A2040" s="39"/>
      <c r="B2040" s="40"/>
      <c r="C2040" s="295" t="s">
        <v>3445</v>
      </c>
      <c r="D2040" s="295" t="s">
        <v>1347</v>
      </c>
      <c r="E2040" s="296" t="s">
        <v>3446</v>
      </c>
      <c r="F2040" s="297" t="s">
        <v>3447</v>
      </c>
      <c r="G2040" s="298" t="s">
        <v>355</v>
      </c>
      <c r="H2040" s="299">
        <v>12.6</v>
      </c>
      <c r="I2040" s="300"/>
      <c r="J2040" s="301">
        <f>ROUND(I2040*H2040,2)</f>
        <v>0</v>
      </c>
      <c r="K2040" s="297" t="s">
        <v>1</v>
      </c>
      <c r="L2040" s="302"/>
      <c r="M2040" s="303" t="s">
        <v>1</v>
      </c>
      <c r="N2040" s="304" t="s">
        <v>41</v>
      </c>
      <c r="O2040" s="92"/>
      <c r="P2040" s="238">
        <f>O2040*H2040</f>
        <v>0</v>
      </c>
      <c r="Q2040" s="238">
        <v>0.053999999999999999</v>
      </c>
      <c r="R2040" s="238">
        <f>Q2040*H2040</f>
        <v>0.6804</v>
      </c>
      <c r="S2040" s="238">
        <v>0</v>
      </c>
      <c r="T2040" s="239">
        <f>S2040*H2040</f>
        <v>0</v>
      </c>
      <c r="U2040" s="39"/>
      <c r="V2040" s="39"/>
      <c r="W2040" s="39"/>
      <c r="X2040" s="39"/>
      <c r="Y2040" s="39"/>
      <c r="Z2040" s="39"/>
      <c r="AA2040" s="39"/>
      <c r="AB2040" s="39"/>
      <c r="AC2040" s="39"/>
      <c r="AD2040" s="39"/>
      <c r="AE2040" s="39"/>
      <c r="AR2040" s="240" t="s">
        <v>695</v>
      </c>
      <c r="AT2040" s="240" t="s">
        <v>1347</v>
      </c>
      <c r="AU2040" s="240" t="s">
        <v>86</v>
      </c>
      <c r="AY2040" s="18" t="s">
        <v>350</v>
      </c>
      <c r="BE2040" s="241">
        <f>IF(N2040="základní",J2040,0)</f>
        <v>0</v>
      </c>
      <c r="BF2040" s="241">
        <f>IF(N2040="snížená",J2040,0)</f>
        <v>0</v>
      </c>
      <c r="BG2040" s="241">
        <f>IF(N2040="zákl. přenesená",J2040,0)</f>
        <v>0</v>
      </c>
      <c r="BH2040" s="241">
        <f>IF(N2040="sníž. přenesená",J2040,0)</f>
        <v>0</v>
      </c>
      <c r="BI2040" s="241">
        <f>IF(N2040="nulová",J2040,0)</f>
        <v>0</v>
      </c>
      <c r="BJ2040" s="18" t="s">
        <v>84</v>
      </c>
      <c r="BK2040" s="241">
        <f>ROUND(I2040*H2040,2)</f>
        <v>0</v>
      </c>
      <c r="BL2040" s="18" t="s">
        <v>530</v>
      </c>
      <c r="BM2040" s="240" t="s">
        <v>3448</v>
      </c>
    </row>
    <row r="2041" s="2" customFormat="1">
      <c r="A2041" s="39"/>
      <c r="B2041" s="40"/>
      <c r="C2041" s="41"/>
      <c r="D2041" s="242" t="s">
        <v>359</v>
      </c>
      <c r="E2041" s="41"/>
      <c r="F2041" s="243" t="s">
        <v>3411</v>
      </c>
      <c r="G2041" s="41"/>
      <c r="H2041" s="41"/>
      <c r="I2041" s="244"/>
      <c r="J2041" s="41"/>
      <c r="K2041" s="41"/>
      <c r="L2041" s="45"/>
      <c r="M2041" s="245"/>
      <c r="N2041" s="246"/>
      <c r="O2041" s="92"/>
      <c r="P2041" s="92"/>
      <c r="Q2041" s="92"/>
      <c r="R2041" s="92"/>
      <c r="S2041" s="92"/>
      <c r="T2041" s="93"/>
      <c r="U2041" s="39"/>
      <c r="V2041" s="39"/>
      <c r="W2041" s="39"/>
      <c r="X2041" s="39"/>
      <c r="Y2041" s="39"/>
      <c r="Z2041" s="39"/>
      <c r="AA2041" s="39"/>
      <c r="AB2041" s="39"/>
      <c r="AC2041" s="39"/>
      <c r="AD2041" s="39"/>
      <c r="AE2041" s="39"/>
      <c r="AT2041" s="18" t="s">
        <v>359</v>
      </c>
      <c r="AU2041" s="18" t="s">
        <v>86</v>
      </c>
    </row>
    <row r="2042" s="13" customFormat="1">
      <c r="A2042" s="13"/>
      <c r="B2042" s="247"/>
      <c r="C2042" s="248"/>
      <c r="D2042" s="242" t="s">
        <v>361</v>
      </c>
      <c r="E2042" s="249" t="s">
        <v>1</v>
      </c>
      <c r="F2042" s="250" t="s">
        <v>3422</v>
      </c>
      <c r="G2042" s="248"/>
      <c r="H2042" s="251">
        <v>12.6</v>
      </c>
      <c r="I2042" s="252"/>
      <c r="J2042" s="248"/>
      <c r="K2042" s="248"/>
      <c r="L2042" s="253"/>
      <c r="M2042" s="254"/>
      <c r="N2042" s="255"/>
      <c r="O2042" s="255"/>
      <c r="P2042" s="255"/>
      <c r="Q2042" s="255"/>
      <c r="R2042" s="255"/>
      <c r="S2042" s="255"/>
      <c r="T2042" s="256"/>
      <c r="U2042" s="13"/>
      <c r="V2042" s="13"/>
      <c r="W2042" s="13"/>
      <c r="X2042" s="13"/>
      <c r="Y2042" s="13"/>
      <c r="Z2042" s="13"/>
      <c r="AA2042" s="13"/>
      <c r="AB2042" s="13"/>
      <c r="AC2042" s="13"/>
      <c r="AD2042" s="13"/>
      <c r="AE2042" s="13"/>
      <c r="AT2042" s="257" t="s">
        <v>361</v>
      </c>
      <c r="AU2042" s="257" t="s">
        <v>86</v>
      </c>
      <c r="AV2042" s="13" t="s">
        <v>86</v>
      </c>
      <c r="AW2042" s="13" t="s">
        <v>32</v>
      </c>
      <c r="AX2042" s="13" t="s">
        <v>84</v>
      </c>
      <c r="AY2042" s="257" t="s">
        <v>350</v>
      </c>
    </row>
    <row r="2043" s="2" customFormat="1" ht="33" customHeight="1">
      <c r="A2043" s="39"/>
      <c r="B2043" s="40"/>
      <c r="C2043" s="295" t="s">
        <v>3449</v>
      </c>
      <c r="D2043" s="295" t="s">
        <v>1347</v>
      </c>
      <c r="E2043" s="296" t="s">
        <v>3450</v>
      </c>
      <c r="F2043" s="297" t="s">
        <v>3451</v>
      </c>
      <c r="G2043" s="298" t="s">
        <v>355</v>
      </c>
      <c r="H2043" s="299">
        <v>7.4100000000000001</v>
      </c>
      <c r="I2043" s="300"/>
      <c r="J2043" s="301">
        <f>ROUND(I2043*H2043,2)</f>
        <v>0</v>
      </c>
      <c r="K2043" s="297" t="s">
        <v>1</v>
      </c>
      <c r="L2043" s="302"/>
      <c r="M2043" s="303" t="s">
        <v>1</v>
      </c>
      <c r="N2043" s="304" t="s">
        <v>41</v>
      </c>
      <c r="O2043" s="92"/>
      <c r="P2043" s="238">
        <f>O2043*H2043</f>
        <v>0</v>
      </c>
      <c r="Q2043" s="238">
        <v>0.053999999999999999</v>
      </c>
      <c r="R2043" s="238">
        <f>Q2043*H2043</f>
        <v>0.40014</v>
      </c>
      <c r="S2043" s="238">
        <v>0</v>
      </c>
      <c r="T2043" s="239">
        <f>S2043*H2043</f>
        <v>0</v>
      </c>
      <c r="U2043" s="39"/>
      <c r="V2043" s="39"/>
      <c r="W2043" s="39"/>
      <c r="X2043" s="39"/>
      <c r="Y2043" s="39"/>
      <c r="Z2043" s="39"/>
      <c r="AA2043" s="39"/>
      <c r="AB2043" s="39"/>
      <c r="AC2043" s="39"/>
      <c r="AD2043" s="39"/>
      <c r="AE2043" s="39"/>
      <c r="AR2043" s="240" t="s">
        <v>695</v>
      </c>
      <c r="AT2043" s="240" t="s">
        <v>1347</v>
      </c>
      <c r="AU2043" s="240" t="s">
        <v>86</v>
      </c>
      <c r="AY2043" s="18" t="s">
        <v>350</v>
      </c>
      <c r="BE2043" s="241">
        <f>IF(N2043="základní",J2043,0)</f>
        <v>0</v>
      </c>
      <c r="BF2043" s="241">
        <f>IF(N2043="snížená",J2043,0)</f>
        <v>0</v>
      </c>
      <c r="BG2043" s="241">
        <f>IF(N2043="zákl. přenesená",J2043,0)</f>
        <v>0</v>
      </c>
      <c r="BH2043" s="241">
        <f>IF(N2043="sníž. přenesená",J2043,0)</f>
        <v>0</v>
      </c>
      <c r="BI2043" s="241">
        <f>IF(N2043="nulová",J2043,0)</f>
        <v>0</v>
      </c>
      <c r="BJ2043" s="18" t="s">
        <v>84</v>
      </c>
      <c r="BK2043" s="241">
        <f>ROUND(I2043*H2043,2)</f>
        <v>0</v>
      </c>
      <c r="BL2043" s="18" t="s">
        <v>530</v>
      </c>
      <c r="BM2043" s="240" t="s">
        <v>3452</v>
      </c>
    </row>
    <row r="2044" s="2" customFormat="1">
      <c r="A2044" s="39"/>
      <c r="B2044" s="40"/>
      <c r="C2044" s="41"/>
      <c r="D2044" s="242" t="s">
        <v>359</v>
      </c>
      <c r="E2044" s="41"/>
      <c r="F2044" s="243" t="s">
        <v>3411</v>
      </c>
      <c r="G2044" s="41"/>
      <c r="H2044" s="41"/>
      <c r="I2044" s="244"/>
      <c r="J2044" s="41"/>
      <c r="K2044" s="41"/>
      <c r="L2044" s="45"/>
      <c r="M2044" s="245"/>
      <c r="N2044" s="246"/>
      <c r="O2044" s="92"/>
      <c r="P2044" s="92"/>
      <c r="Q2044" s="92"/>
      <c r="R2044" s="92"/>
      <c r="S2044" s="92"/>
      <c r="T2044" s="93"/>
      <c r="U2044" s="39"/>
      <c r="V2044" s="39"/>
      <c r="W2044" s="39"/>
      <c r="X2044" s="39"/>
      <c r="Y2044" s="39"/>
      <c r="Z2044" s="39"/>
      <c r="AA2044" s="39"/>
      <c r="AB2044" s="39"/>
      <c r="AC2044" s="39"/>
      <c r="AD2044" s="39"/>
      <c r="AE2044" s="39"/>
      <c r="AT2044" s="18" t="s">
        <v>359</v>
      </c>
      <c r="AU2044" s="18" t="s">
        <v>86</v>
      </c>
    </row>
    <row r="2045" s="13" customFormat="1">
      <c r="A2045" s="13"/>
      <c r="B2045" s="247"/>
      <c r="C2045" s="248"/>
      <c r="D2045" s="242" t="s">
        <v>361</v>
      </c>
      <c r="E2045" s="249" t="s">
        <v>1</v>
      </c>
      <c r="F2045" s="250" t="s">
        <v>3423</v>
      </c>
      <c r="G2045" s="248"/>
      <c r="H2045" s="251">
        <v>7.4100000000000001</v>
      </c>
      <c r="I2045" s="252"/>
      <c r="J2045" s="248"/>
      <c r="K2045" s="248"/>
      <c r="L2045" s="253"/>
      <c r="M2045" s="254"/>
      <c r="N2045" s="255"/>
      <c r="O2045" s="255"/>
      <c r="P2045" s="255"/>
      <c r="Q2045" s="255"/>
      <c r="R2045" s="255"/>
      <c r="S2045" s="255"/>
      <c r="T2045" s="256"/>
      <c r="U2045" s="13"/>
      <c r="V2045" s="13"/>
      <c r="W2045" s="13"/>
      <c r="X2045" s="13"/>
      <c r="Y2045" s="13"/>
      <c r="Z2045" s="13"/>
      <c r="AA2045" s="13"/>
      <c r="AB2045" s="13"/>
      <c r="AC2045" s="13"/>
      <c r="AD2045" s="13"/>
      <c r="AE2045" s="13"/>
      <c r="AT2045" s="257" t="s">
        <v>361</v>
      </c>
      <c r="AU2045" s="257" t="s">
        <v>86</v>
      </c>
      <c r="AV2045" s="13" t="s">
        <v>86</v>
      </c>
      <c r="AW2045" s="13" t="s">
        <v>32</v>
      </c>
      <c r="AX2045" s="13" t="s">
        <v>84</v>
      </c>
      <c r="AY2045" s="257" t="s">
        <v>350</v>
      </c>
    </row>
    <row r="2046" s="2" customFormat="1" ht="33" customHeight="1">
      <c r="A2046" s="39"/>
      <c r="B2046" s="40"/>
      <c r="C2046" s="295" t="s">
        <v>3453</v>
      </c>
      <c r="D2046" s="295" t="s">
        <v>1347</v>
      </c>
      <c r="E2046" s="296" t="s">
        <v>3454</v>
      </c>
      <c r="F2046" s="297" t="s">
        <v>3455</v>
      </c>
      <c r="G2046" s="298" t="s">
        <v>355</v>
      </c>
      <c r="H2046" s="299">
        <v>1.815</v>
      </c>
      <c r="I2046" s="300"/>
      <c r="J2046" s="301">
        <f>ROUND(I2046*H2046,2)</f>
        <v>0</v>
      </c>
      <c r="K2046" s="297" t="s">
        <v>1</v>
      </c>
      <c r="L2046" s="302"/>
      <c r="M2046" s="303" t="s">
        <v>1</v>
      </c>
      <c r="N2046" s="304" t="s">
        <v>41</v>
      </c>
      <c r="O2046" s="92"/>
      <c r="P2046" s="238">
        <f>O2046*H2046</f>
        <v>0</v>
      </c>
      <c r="Q2046" s="238">
        <v>0.053999999999999999</v>
      </c>
      <c r="R2046" s="238">
        <f>Q2046*H2046</f>
        <v>0.09801</v>
      </c>
      <c r="S2046" s="238">
        <v>0</v>
      </c>
      <c r="T2046" s="239">
        <f>S2046*H2046</f>
        <v>0</v>
      </c>
      <c r="U2046" s="39"/>
      <c r="V2046" s="39"/>
      <c r="W2046" s="39"/>
      <c r="X2046" s="39"/>
      <c r="Y2046" s="39"/>
      <c r="Z2046" s="39"/>
      <c r="AA2046" s="39"/>
      <c r="AB2046" s="39"/>
      <c r="AC2046" s="39"/>
      <c r="AD2046" s="39"/>
      <c r="AE2046" s="39"/>
      <c r="AR2046" s="240" t="s">
        <v>695</v>
      </c>
      <c r="AT2046" s="240" t="s">
        <v>1347</v>
      </c>
      <c r="AU2046" s="240" t="s">
        <v>86</v>
      </c>
      <c r="AY2046" s="18" t="s">
        <v>350</v>
      </c>
      <c r="BE2046" s="241">
        <f>IF(N2046="základní",J2046,0)</f>
        <v>0</v>
      </c>
      <c r="BF2046" s="241">
        <f>IF(N2046="snížená",J2046,0)</f>
        <v>0</v>
      </c>
      <c r="BG2046" s="241">
        <f>IF(N2046="zákl. přenesená",J2046,0)</f>
        <v>0</v>
      </c>
      <c r="BH2046" s="241">
        <f>IF(N2046="sníž. přenesená",J2046,0)</f>
        <v>0</v>
      </c>
      <c r="BI2046" s="241">
        <f>IF(N2046="nulová",J2046,0)</f>
        <v>0</v>
      </c>
      <c r="BJ2046" s="18" t="s">
        <v>84</v>
      </c>
      <c r="BK2046" s="241">
        <f>ROUND(I2046*H2046,2)</f>
        <v>0</v>
      </c>
      <c r="BL2046" s="18" t="s">
        <v>530</v>
      </c>
      <c r="BM2046" s="240" t="s">
        <v>3456</v>
      </c>
    </row>
    <row r="2047" s="2" customFormat="1">
      <c r="A2047" s="39"/>
      <c r="B2047" s="40"/>
      <c r="C2047" s="41"/>
      <c r="D2047" s="242" t="s">
        <v>359</v>
      </c>
      <c r="E2047" s="41"/>
      <c r="F2047" s="243" t="s">
        <v>3411</v>
      </c>
      <c r="G2047" s="41"/>
      <c r="H2047" s="41"/>
      <c r="I2047" s="244"/>
      <c r="J2047" s="41"/>
      <c r="K2047" s="41"/>
      <c r="L2047" s="45"/>
      <c r="M2047" s="245"/>
      <c r="N2047" s="246"/>
      <c r="O2047" s="92"/>
      <c r="P2047" s="92"/>
      <c r="Q2047" s="92"/>
      <c r="R2047" s="92"/>
      <c r="S2047" s="92"/>
      <c r="T2047" s="93"/>
      <c r="U2047" s="39"/>
      <c r="V2047" s="39"/>
      <c r="W2047" s="39"/>
      <c r="X2047" s="39"/>
      <c r="Y2047" s="39"/>
      <c r="Z2047" s="39"/>
      <c r="AA2047" s="39"/>
      <c r="AB2047" s="39"/>
      <c r="AC2047" s="39"/>
      <c r="AD2047" s="39"/>
      <c r="AE2047" s="39"/>
      <c r="AT2047" s="18" t="s">
        <v>359</v>
      </c>
      <c r="AU2047" s="18" t="s">
        <v>86</v>
      </c>
    </row>
    <row r="2048" s="13" customFormat="1">
      <c r="A2048" s="13"/>
      <c r="B2048" s="247"/>
      <c r="C2048" s="248"/>
      <c r="D2048" s="242" t="s">
        <v>361</v>
      </c>
      <c r="E2048" s="249" t="s">
        <v>1</v>
      </c>
      <c r="F2048" s="250" t="s">
        <v>3424</v>
      </c>
      <c r="G2048" s="248"/>
      <c r="H2048" s="251">
        <v>1.815</v>
      </c>
      <c r="I2048" s="252"/>
      <c r="J2048" s="248"/>
      <c r="K2048" s="248"/>
      <c r="L2048" s="253"/>
      <c r="M2048" s="254"/>
      <c r="N2048" s="255"/>
      <c r="O2048" s="255"/>
      <c r="P2048" s="255"/>
      <c r="Q2048" s="255"/>
      <c r="R2048" s="255"/>
      <c r="S2048" s="255"/>
      <c r="T2048" s="256"/>
      <c r="U2048" s="13"/>
      <c r="V2048" s="13"/>
      <c r="W2048" s="13"/>
      <c r="X2048" s="13"/>
      <c r="Y2048" s="13"/>
      <c r="Z2048" s="13"/>
      <c r="AA2048" s="13"/>
      <c r="AB2048" s="13"/>
      <c r="AC2048" s="13"/>
      <c r="AD2048" s="13"/>
      <c r="AE2048" s="13"/>
      <c r="AT2048" s="257" t="s">
        <v>361</v>
      </c>
      <c r="AU2048" s="257" t="s">
        <v>86</v>
      </c>
      <c r="AV2048" s="13" t="s">
        <v>86</v>
      </c>
      <c r="AW2048" s="13" t="s">
        <v>32</v>
      </c>
      <c r="AX2048" s="13" t="s">
        <v>84</v>
      </c>
      <c r="AY2048" s="257" t="s">
        <v>350</v>
      </c>
    </row>
    <row r="2049" s="2" customFormat="1" ht="33" customHeight="1">
      <c r="A2049" s="39"/>
      <c r="B2049" s="40"/>
      <c r="C2049" s="295" t="s">
        <v>3457</v>
      </c>
      <c r="D2049" s="295" t="s">
        <v>1347</v>
      </c>
      <c r="E2049" s="296" t="s">
        <v>3458</v>
      </c>
      <c r="F2049" s="297" t="s">
        <v>3459</v>
      </c>
      <c r="G2049" s="298" t="s">
        <v>355</v>
      </c>
      <c r="H2049" s="299">
        <v>2.0529999999999999</v>
      </c>
      <c r="I2049" s="300"/>
      <c r="J2049" s="301">
        <f>ROUND(I2049*H2049,2)</f>
        <v>0</v>
      </c>
      <c r="K2049" s="297" t="s">
        <v>1</v>
      </c>
      <c r="L2049" s="302"/>
      <c r="M2049" s="303" t="s">
        <v>1</v>
      </c>
      <c r="N2049" s="304" t="s">
        <v>41</v>
      </c>
      <c r="O2049" s="92"/>
      <c r="P2049" s="238">
        <f>O2049*H2049</f>
        <v>0</v>
      </c>
      <c r="Q2049" s="238">
        <v>0.053999999999999999</v>
      </c>
      <c r="R2049" s="238">
        <f>Q2049*H2049</f>
        <v>0.110862</v>
      </c>
      <c r="S2049" s="238">
        <v>0</v>
      </c>
      <c r="T2049" s="239">
        <f>S2049*H2049</f>
        <v>0</v>
      </c>
      <c r="U2049" s="39"/>
      <c r="V2049" s="39"/>
      <c r="W2049" s="39"/>
      <c r="X2049" s="39"/>
      <c r="Y2049" s="39"/>
      <c r="Z2049" s="39"/>
      <c r="AA2049" s="39"/>
      <c r="AB2049" s="39"/>
      <c r="AC2049" s="39"/>
      <c r="AD2049" s="39"/>
      <c r="AE2049" s="39"/>
      <c r="AR2049" s="240" t="s">
        <v>695</v>
      </c>
      <c r="AT2049" s="240" t="s">
        <v>1347</v>
      </c>
      <c r="AU2049" s="240" t="s">
        <v>86</v>
      </c>
      <c r="AY2049" s="18" t="s">
        <v>350</v>
      </c>
      <c r="BE2049" s="241">
        <f>IF(N2049="základní",J2049,0)</f>
        <v>0</v>
      </c>
      <c r="BF2049" s="241">
        <f>IF(N2049="snížená",J2049,0)</f>
        <v>0</v>
      </c>
      <c r="BG2049" s="241">
        <f>IF(N2049="zákl. přenesená",J2049,0)</f>
        <v>0</v>
      </c>
      <c r="BH2049" s="241">
        <f>IF(N2049="sníž. přenesená",J2049,0)</f>
        <v>0</v>
      </c>
      <c r="BI2049" s="241">
        <f>IF(N2049="nulová",J2049,0)</f>
        <v>0</v>
      </c>
      <c r="BJ2049" s="18" t="s">
        <v>84</v>
      </c>
      <c r="BK2049" s="241">
        <f>ROUND(I2049*H2049,2)</f>
        <v>0</v>
      </c>
      <c r="BL2049" s="18" t="s">
        <v>530</v>
      </c>
      <c r="BM2049" s="240" t="s">
        <v>3460</v>
      </c>
    </row>
    <row r="2050" s="2" customFormat="1">
      <c r="A2050" s="39"/>
      <c r="B2050" s="40"/>
      <c r="C2050" s="41"/>
      <c r="D2050" s="242" t="s">
        <v>359</v>
      </c>
      <c r="E2050" s="41"/>
      <c r="F2050" s="243" t="s">
        <v>3411</v>
      </c>
      <c r="G2050" s="41"/>
      <c r="H2050" s="41"/>
      <c r="I2050" s="244"/>
      <c r="J2050" s="41"/>
      <c r="K2050" s="41"/>
      <c r="L2050" s="45"/>
      <c r="M2050" s="245"/>
      <c r="N2050" s="246"/>
      <c r="O2050" s="92"/>
      <c r="P2050" s="92"/>
      <c r="Q2050" s="92"/>
      <c r="R2050" s="92"/>
      <c r="S2050" s="92"/>
      <c r="T2050" s="93"/>
      <c r="U2050" s="39"/>
      <c r="V2050" s="39"/>
      <c r="W2050" s="39"/>
      <c r="X2050" s="39"/>
      <c r="Y2050" s="39"/>
      <c r="Z2050" s="39"/>
      <c r="AA2050" s="39"/>
      <c r="AB2050" s="39"/>
      <c r="AC2050" s="39"/>
      <c r="AD2050" s="39"/>
      <c r="AE2050" s="39"/>
      <c r="AT2050" s="18" t="s">
        <v>359</v>
      </c>
      <c r="AU2050" s="18" t="s">
        <v>86</v>
      </c>
    </row>
    <row r="2051" s="13" customFormat="1">
      <c r="A2051" s="13"/>
      <c r="B2051" s="247"/>
      <c r="C2051" s="248"/>
      <c r="D2051" s="242" t="s">
        <v>361</v>
      </c>
      <c r="E2051" s="249" t="s">
        <v>1</v>
      </c>
      <c r="F2051" s="250" t="s">
        <v>3425</v>
      </c>
      <c r="G2051" s="248"/>
      <c r="H2051" s="251">
        <v>2.0529999999999999</v>
      </c>
      <c r="I2051" s="252"/>
      <c r="J2051" s="248"/>
      <c r="K2051" s="248"/>
      <c r="L2051" s="253"/>
      <c r="M2051" s="254"/>
      <c r="N2051" s="255"/>
      <c r="O2051" s="255"/>
      <c r="P2051" s="255"/>
      <c r="Q2051" s="255"/>
      <c r="R2051" s="255"/>
      <c r="S2051" s="255"/>
      <c r="T2051" s="256"/>
      <c r="U2051" s="13"/>
      <c r="V2051" s="13"/>
      <c r="W2051" s="13"/>
      <c r="X2051" s="13"/>
      <c r="Y2051" s="13"/>
      <c r="Z2051" s="13"/>
      <c r="AA2051" s="13"/>
      <c r="AB2051" s="13"/>
      <c r="AC2051" s="13"/>
      <c r="AD2051" s="13"/>
      <c r="AE2051" s="13"/>
      <c r="AT2051" s="257" t="s">
        <v>361</v>
      </c>
      <c r="AU2051" s="257" t="s">
        <v>86</v>
      </c>
      <c r="AV2051" s="13" t="s">
        <v>86</v>
      </c>
      <c r="AW2051" s="13" t="s">
        <v>32</v>
      </c>
      <c r="AX2051" s="13" t="s">
        <v>84</v>
      </c>
      <c r="AY2051" s="257" t="s">
        <v>350</v>
      </c>
    </row>
    <row r="2052" s="2" customFormat="1" ht="33" customHeight="1">
      <c r="A2052" s="39"/>
      <c r="B2052" s="40"/>
      <c r="C2052" s="295" t="s">
        <v>3461</v>
      </c>
      <c r="D2052" s="295" t="s">
        <v>1347</v>
      </c>
      <c r="E2052" s="296" t="s">
        <v>3462</v>
      </c>
      <c r="F2052" s="297" t="s">
        <v>3463</v>
      </c>
      <c r="G2052" s="298" t="s">
        <v>355</v>
      </c>
      <c r="H2052" s="299">
        <v>2.3650000000000002</v>
      </c>
      <c r="I2052" s="300"/>
      <c r="J2052" s="301">
        <f>ROUND(I2052*H2052,2)</f>
        <v>0</v>
      </c>
      <c r="K2052" s="297" t="s">
        <v>1</v>
      </c>
      <c r="L2052" s="302"/>
      <c r="M2052" s="303" t="s">
        <v>1</v>
      </c>
      <c r="N2052" s="304" t="s">
        <v>41</v>
      </c>
      <c r="O2052" s="92"/>
      <c r="P2052" s="238">
        <f>O2052*H2052</f>
        <v>0</v>
      </c>
      <c r="Q2052" s="238">
        <v>0.053999999999999999</v>
      </c>
      <c r="R2052" s="238">
        <f>Q2052*H2052</f>
        <v>0.12771000000000002</v>
      </c>
      <c r="S2052" s="238">
        <v>0</v>
      </c>
      <c r="T2052" s="239">
        <f>S2052*H2052</f>
        <v>0</v>
      </c>
      <c r="U2052" s="39"/>
      <c r="V2052" s="39"/>
      <c r="W2052" s="39"/>
      <c r="X2052" s="39"/>
      <c r="Y2052" s="39"/>
      <c r="Z2052" s="39"/>
      <c r="AA2052" s="39"/>
      <c r="AB2052" s="39"/>
      <c r="AC2052" s="39"/>
      <c r="AD2052" s="39"/>
      <c r="AE2052" s="39"/>
      <c r="AR2052" s="240" t="s">
        <v>695</v>
      </c>
      <c r="AT2052" s="240" t="s">
        <v>1347</v>
      </c>
      <c r="AU2052" s="240" t="s">
        <v>86</v>
      </c>
      <c r="AY2052" s="18" t="s">
        <v>350</v>
      </c>
      <c r="BE2052" s="241">
        <f>IF(N2052="základní",J2052,0)</f>
        <v>0</v>
      </c>
      <c r="BF2052" s="241">
        <f>IF(N2052="snížená",J2052,0)</f>
        <v>0</v>
      </c>
      <c r="BG2052" s="241">
        <f>IF(N2052="zákl. přenesená",J2052,0)</f>
        <v>0</v>
      </c>
      <c r="BH2052" s="241">
        <f>IF(N2052="sníž. přenesená",J2052,0)</f>
        <v>0</v>
      </c>
      <c r="BI2052" s="241">
        <f>IF(N2052="nulová",J2052,0)</f>
        <v>0</v>
      </c>
      <c r="BJ2052" s="18" t="s">
        <v>84</v>
      </c>
      <c r="BK2052" s="241">
        <f>ROUND(I2052*H2052,2)</f>
        <v>0</v>
      </c>
      <c r="BL2052" s="18" t="s">
        <v>530</v>
      </c>
      <c r="BM2052" s="240" t="s">
        <v>3464</v>
      </c>
    </row>
    <row r="2053" s="2" customFormat="1">
      <c r="A2053" s="39"/>
      <c r="B2053" s="40"/>
      <c r="C2053" s="41"/>
      <c r="D2053" s="242" t="s">
        <v>359</v>
      </c>
      <c r="E2053" s="41"/>
      <c r="F2053" s="243" t="s">
        <v>3411</v>
      </c>
      <c r="G2053" s="41"/>
      <c r="H2053" s="41"/>
      <c r="I2053" s="244"/>
      <c r="J2053" s="41"/>
      <c r="K2053" s="41"/>
      <c r="L2053" s="45"/>
      <c r="M2053" s="245"/>
      <c r="N2053" s="246"/>
      <c r="O2053" s="92"/>
      <c r="P2053" s="92"/>
      <c r="Q2053" s="92"/>
      <c r="R2053" s="92"/>
      <c r="S2053" s="92"/>
      <c r="T2053" s="93"/>
      <c r="U2053" s="39"/>
      <c r="V2053" s="39"/>
      <c r="W2053" s="39"/>
      <c r="X2053" s="39"/>
      <c r="Y2053" s="39"/>
      <c r="Z2053" s="39"/>
      <c r="AA2053" s="39"/>
      <c r="AB2053" s="39"/>
      <c r="AC2053" s="39"/>
      <c r="AD2053" s="39"/>
      <c r="AE2053" s="39"/>
      <c r="AT2053" s="18" t="s">
        <v>359</v>
      </c>
      <c r="AU2053" s="18" t="s">
        <v>86</v>
      </c>
    </row>
    <row r="2054" s="13" customFormat="1">
      <c r="A2054" s="13"/>
      <c r="B2054" s="247"/>
      <c r="C2054" s="248"/>
      <c r="D2054" s="242" t="s">
        <v>361</v>
      </c>
      <c r="E2054" s="249" t="s">
        <v>1</v>
      </c>
      <c r="F2054" s="250" t="s">
        <v>3426</v>
      </c>
      <c r="G2054" s="248"/>
      <c r="H2054" s="251">
        <v>2.3650000000000002</v>
      </c>
      <c r="I2054" s="252"/>
      <c r="J2054" s="248"/>
      <c r="K2054" s="248"/>
      <c r="L2054" s="253"/>
      <c r="M2054" s="254"/>
      <c r="N2054" s="255"/>
      <c r="O2054" s="255"/>
      <c r="P2054" s="255"/>
      <c r="Q2054" s="255"/>
      <c r="R2054" s="255"/>
      <c r="S2054" s="255"/>
      <c r="T2054" s="256"/>
      <c r="U2054" s="13"/>
      <c r="V2054" s="13"/>
      <c r="W2054" s="13"/>
      <c r="X2054" s="13"/>
      <c r="Y2054" s="13"/>
      <c r="Z2054" s="13"/>
      <c r="AA2054" s="13"/>
      <c r="AB2054" s="13"/>
      <c r="AC2054" s="13"/>
      <c r="AD2054" s="13"/>
      <c r="AE2054" s="13"/>
      <c r="AT2054" s="257" t="s">
        <v>361</v>
      </c>
      <c r="AU2054" s="257" t="s">
        <v>86</v>
      </c>
      <c r="AV2054" s="13" t="s">
        <v>86</v>
      </c>
      <c r="AW2054" s="13" t="s">
        <v>32</v>
      </c>
      <c r="AX2054" s="13" t="s">
        <v>84</v>
      </c>
      <c r="AY2054" s="257" t="s">
        <v>350</v>
      </c>
    </row>
    <row r="2055" s="2" customFormat="1" ht="33" customHeight="1">
      <c r="A2055" s="39"/>
      <c r="B2055" s="40"/>
      <c r="C2055" s="295" t="s">
        <v>3465</v>
      </c>
      <c r="D2055" s="295" t="s">
        <v>1347</v>
      </c>
      <c r="E2055" s="296" t="s">
        <v>3466</v>
      </c>
      <c r="F2055" s="297" t="s">
        <v>3467</v>
      </c>
      <c r="G2055" s="298" t="s">
        <v>355</v>
      </c>
      <c r="H2055" s="299">
        <v>6.5999999999999996</v>
      </c>
      <c r="I2055" s="300"/>
      <c r="J2055" s="301">
        <f>ROUND(I2055*H2055,2)</f>
        <v>0</v>
      </c>
      <c r="K2055" s="297" t="s">
        <v>1</v>
      </c>
      <c r="L2055" s="302"/>
      <c r="M2055" s="303" t="s">
        <v>1</v>
      </c>
      <c r="N2055" s="304" t="s">
        <v>41</v>
      </c>
      <c r="O2055" s="92"/>
      <c r="P2055" s="238">
        <f>O2055*H2055</f>
        <v>0</v>
      </c>
      <c r="Q2055" s="238">
        <v>0.053999999999999999</v>
      </c>
      <c r="R2055" s="238">
        <f>Q2055*H2055</f>
        <v>0.35639999999999999</v>
      </c>
      <c r="S2055" s="238">
        <v>0</v>
      </c>
      <c r="T2055" s="239">
        <f>S2055*H2055</f>
        <v>0</v>
      </c>
      <c r="U2055" s="39"/>
      <c r="V2055" s="39"/>
      <c r="W2055" s="39"/>
      <c r="X2055" s="39"/>
      <c r="Y2055" s="39"/>
      <c r="Z2055" s="39"/>
      <c r="AA2055" s="39"/>
      <c r="AB2055" s="39"/>
      <c r="AC2055" s="39"/>
      <c r="AD2055" s="39"/>
      <c r="AE2055" s="39"/>
      <c r="AR2055" s="240" t="s">
        <v>695</v>
      </c>
      <c r="AT2055" s="240" t="s">
        <v>1347</v>
      </c>
      <c r="AU2055" s="240" t="s">
        <v>86</v>
      </c>
      <c r="AY2055" s="18" t="s">
        <v>350</v>
      </c>
      <c r="BE2055" s="241">
        <f>IF(N2055="základní",J2055,0)</f>
        <v>0</v>
      </c>
      <c r="BF2055" s="241">
        <f>IF(N2055="snížená",J2055,0)</f>
        <v>0</v>
      </c>
      <c r="BG2055" s="241">
        <f>IF(N2055="zákl. přenesená",J2055,0)</f>
        <v>0</v>
      </c>
      <c r="BH2055" s="241">
        <f>IF(N2055="sníž. přenesená",J2055,0)</f>
        <v>0</v>
      </c>
      <c r="BI2055" s="241">
        <f>IF(N2055="nulová",J2055,0)</f>
        <v>0</v>
      </c>
      <c r="BJ2055" s="18" t="s">
        <v>84</v>
      </c>
      <c r="BK2055" s="241">
        <f>ROUND(I2055*H2055,2)</f>
        <v>0</v>
      </c>
      <c r="BL2055" s="18" t="s">
        <v>530</v>
      </c>
      <c r="BM2055" s="240" t="s">
        <v>3468</v>
      </c>
    </row>
    <row r="2056" s="2" customFormat="1">
      <c r="A2056" s="39"/>
      <c r="B2056" s="40"/>
      <c r="C2056" s="41"/>
      <c r="D2056" s="242" t="s">
        <v>359</v>
      </c>
      <c r="E2056" s="41"/>
      <c r="F2056" s="243" t="s">
        <v>3411</v>
      </c>
      <c r="G2056" s="41"/>
      <c r="H2056" s="41"/>
      <c r="I2056" s="244"/>
      <c r="J2056" s="41"/>
      <c r="K2056" s="41"/>
      <c r="L2056" s="45"/>
      <c r="M2056" s="245"/>
      <c r="N2056" s="246"/>
      <c r="O2056" s="92"/>
      <c r="P2056" s="92"/>
      <c r="Q2056" s="92"/>
      <c r="R2056" s="92"/>
      <c r="S2056" s="92"/>
      <c r="T2056" s="93"/>
      <c r="U2056" s="39"/>
      <c r="V2056" s="39"/>
      <c r="W2056" s="39"/>
      <c r="X2056" s="39"/>
      <c r="Y2056" s="39"/>
      <c r="Z2056" s="39"/>
      <c r="AA2056" s="39"/>
      <c r="AB2056" s="39"/>
      <c r="AC2056" s="39"/>
      <c r="AD2056" s="39"/>
      <c r="AE2056" s="39"/>
      <c r="AT2056" s="18" t="s">
        <v>359</v>
      </c>
      <c r="AU2056" s="18" t="s">
        <v>86</v>
      </c>
    </row>
    <row r="2057" s="13" customFormat="1">
      <c r="A2057" s="13"/>
      <c r="B2057" s="247"/>
      <c r="C2057" s="248"/>
      <c r="D2057" s="242" t="s">
        <v>361</v>
      </c>
      <c r="E2057" s="249" t="s">
        <v>1</v>
      </c>
      <c r="F2057" s="250" t="s">
        <v>3427</v>
      </c>
      <c r="G2057" s="248"/>
      <c r="H2057" s="251">
        <v>6.5999999999999996</v>
      </c>
      <c r="I2057" s="252"/>
      <c r="J2057" s="248"/>
      <c r="K2057" s="248"/>
      <c r="L2057" s="253"/>
      <c r="M2057" s="254"/>
      <c r="N2057" s="255"/>
      <c r="O2057" s="255"/>
      <c r="P2057" s="255"/>
      <c r="Q2057" s="255"/>
      <c r="R2057" s="255"/>
      <c r="S2057" s="255"/>
      <c r="T2057" s="256"/>
      <c r="U2057" s="13"/>
      <c r="V2057" s="13"/>
      <c r="W2057" s="13"/>
      <c r="X2057" s="13"/>
      <c r="Y2057" s="13"/>
      <c r="Z2057" s="13"/>
      <c r="AA2057" s="13"/>
      <c r="AB2057" s="13"/>
      <c r="AC2057" s="13"/>
      <c r="AD2057" s="13"/>
      <c r="AE2057" s="13"/>
      <c r="AT2057" s="257" t="s">
        <v>361</v>
      </c>
      <c r="AU2057" s="257" t="s">
        <v>86</v>
      </c>
      <c r="AV2057" s="13" t="s">
        <v>86</v>
      </c>
      <c r="AW2057" s="13" t="s">
        <v>32</v>
      </c>
      <c r="AX2057" s="13" t="s">
        <v>84</v>
      </c>
      <c r="AY2057" s="257" t="s">
        <v>350</v>
      </c>
    </row>
    <row r="2058" s="2" customFormat="1" ht="33" customHeight="1">
      <c r="A2058" s="39"/>
      <c r="B2058" s="40"/>
      <c r="C2058" s="295" t="s">
        <v>3469</v>
      </c>
      <c r="D2058" s="295" t="s">
        <v>1347</v>
      </c>
      <c r="E2058" s="296" t="s">
        <v>3470</v>
      </c>
      <c r="F2058" s="297" t="s">
        <v>3471</v>
      </c>
      <c r="G2058" s="298" t="s">
        <v>355</v>
      </c>
      <c r="H2058" s="299">
        <v>9.1539999999999999</v>
      </c>
      <c r="I2058" s="300"/>
      <c r="J2058" s="301">
        <f>ROUND(I2058*H2058,2)</f>
        <v>0</v>
      </c>
      <c r="K2058" s="297" t="s">
        <v>1</v>
      </c>
      <c r="L2058" s="302"/>
      <c r="M2058" s="303" t="s">
        <v>1</v>
      </c>
      <c r="N2058" s="304" t="s">
        <v>41</v>
      </c>
      <c r="O2058" s="92"/>
      <c r="P2058" s="238">
        <f>O2058*H2058</f>
        <v>0</v>
      </c>
      <c r="Q2058" s="238">
        <v>0.053999999999999999</v>
      </c>
      <c r="R2058" s="238">
        <f>Q2058*H2058</f>
        <v>0.49431599999999998</v>
      </c>
      <c r="S2058" s="238">
        <v>0</v>
      </c>
      <c r="T2058" s="239">
        <f>S2058*H2058</f>
        <v>0</v>
      </c>
      <c r="U2058" s="39"/>
      <c r="V2058" s="39"/>
      <c r="W2058" s="39"/>
      <c r="X2058" s="39"/>
      <c r="Y2058" s="39"/>
      <c r="Z2058" s="39"/>
      <c r="AA2058" s="39"/>
      <c r="AB2058" s="39"/>
      <c r="AC2058" s="39"/>
      <c r="AD2058" s="39"/>
      <c r="AE2058" s="39"/>
      <c r="AR2058" s="240" t="s">
        <v>695</v>
      </c>
      <c r="AT2058" s="240" t="s">
        <v>1347</v>
      </c>
      <c r="AU2058" s="240" t="s">
        <v>86</v>
      </c>
      <c r="AY2058" s="18" t="s">
        <v>350</v>
      </c>
      <c r="BE2058" s="241">
        <f>IF(N2058="základní",J2058,0)</f>
        <v>0</v>
      </c>
      <c r="BF2058" s="241">
        <f>IF(N2058="snížená",J2058,0)</f>
        <v>0</v>
      </c>
      <c r="BG2058" s="241">
        <f>IF(N2058="zákl. přenesená",J2058,0)</f>
        <v>0</v>
      </c>
      <c r="BH2058" s="241">
        <f>IF(N2058="sníž. přenesená",J2058,0)</f>
        <v>0</v>
      </c>
      <c r="BI2058" s="241">
        <f>IF(N2058="nulová",J2058,0)</f>
        <v>0</v>
      </c>
      <c r="BJ2058" s="18" t="s">
        <v>84</v>
      </c>
      <c r="BK2058" s="241">
        <f>ROUND(I2058*H2058,2)</f>
        <v>0</v>
      </c>
      <c r="BL2058" s="18" t="s">
        <v>530</v>
      </c>
      <c r="BM2058" s="240" t="s">
        <v>3472</v>
      </c>
    </row>
    <row r="2059" s="2" customFormat="1">
      <c r="A2059" s="39"/>
      <c r="B2059" s="40"/>
      <c r="C2059" s="41"/>
      <c r="D2059" s="242" t="s">
        <v>359</v>
      </c>
      <c r="E2059" s="41"/>
      <c r="F2059" s="243" t="s">
        <v>3411</v>
      </c>
      <c r="G2059" s="41"/>
      <c r="H2059" s="41"/>
      <c r="I2059" s="244"/>
      <c r="J2059" s="41"/>
      <c r="K2059" s="41"/>
      <c r="L2059" s="45"/>
      <c r="M2059" s="245"/>
      <c r="N2059" s="246"/>
      <c r="O2059" s="92"/>
      <c r="P2059" s="92"/>
      <c r="Q2059" s="92"/>
      <c r="R2059" s="92"/>
      <c r="S2059" s="92"/>
      <c r="T2059" s="93"/>
      <c r="U2059" s="39"/>
      <c r="V2059" s="39"/>
      <c r="W2059" s="39"/>
      <c r="X2059" s="39"/>
      <c r="Y2059" s="39"/>
      <c r="Z2059" s="39"/>
      <c r="AA2059" s="39"/>
      <c r="AB2059" s="39"/>
      <c r="AC2059" s="39"/>
      <c r="AD2059" s="39"/>
      <c r="AE2059" s="39"/>
      <c r="AT2059" s="18" t="s">
        <v>359</v>
      </c>
      <c r="AU2059" s="18" t="s">
        <v>86</v>
      </c>
    </row>
    <row r="2060" s="13" customFormat="1">
      <c r="A2060" s="13"/>
      <c r="B2060" s="247"/>
      <c r="C2060" s="248"/>
      <c r="D2060" s="242" t="s">
        <v>361</v>
      </c>
      <c r="E2060" s="249" t="s">
        <v>1</v>
      </c>
      <c r="F2060" s="250" t="s">
        <v>3428</v>
      </c>
      <c r="G2060" s="248"/>
      <c r="H2060" s="251">
        <v>9.1539999999999999</v>
      </c>
      <c r="I2060" s="252"/>
      <c r="J2060" s="248"/>
      <c r="K2060" s="248"/>
      <c r="L2060" s="253"/>
      <c r="M2060" s="254"/>
      <c r="N2060" s="255"/>
      <c r="O2060" s="255"/>
      <c r="P2060" s="255"/>
      <c r="Q2060" s="255"/>
      <c r="R2060" s="255"/>
      <c r="S2060" s="255"/>
      <c r="T2060" s="256"/>
      <c r="U2060" s="13"/>
      <c r="V2060" s="13"/>
      <c r="W2060" s="13"/>
      <c r="X2060" s="13"/>
      <c r="Y2060" s="13"/>
      <c r="Z2060" s="13"/>
      <c r="AA2060" s="13"/>
      <c r="AB2060" s="13"/>
      <c r="AC2060" s="13"/>
      <c r="AD2060" s="13"/>
      <c r="AE2060" s="13"/>
      <c r="AT2060" s="257" t="s">
        <v>361</v>
      </c>
      <c r="AU2060" s="257" t="s">
        <v>86</v>
      </c>
      <c r="AV2060" s="13" t="s">
        <v>86</v>
      </c>
      <c r="AW2060" s="13" t="s">
        <v>32</v>
      </c>
      <c r="AX2060" s="13" t="s">
        <v>84</v>
      </c>
      <c r="AY2060" s="257" t="s">
        <v>350</v>
      </c>
    </row>
    <row r="2061" s="2" customFormat="1" ht="33" customHeight="1">
      <c r="A2061" s="39"/>
      <c r="B2061" s="40"/>
      <c r="C2061" s="295" t="s">
        <v>3473</v>
      </c>
      <c r="D2061" s="295" t="s">
        <v>1347</v>
      </c>
      <c r="E2061" s="296" t="s">
        <v>3474</v>
      </c>
      <c r="F2061" s="297" t="s">
        <v>3475</v>
      </c>
      <c r="G2061" s="298" t="s">
        <v>355</v>
      </c>
      <c r="H2061" s="299">
        <v>4.298</v>
      </c>
      <c r="I2061" s="300"/>
      <c r="J2061" s="301">
        <f>ROUND(I2061*H2061,2)</f>
        <v>0</v>
      </c>
      <c r="K2061" s="297" t="s">
        <v>1</v>
      </c>
      <c r="L2061" s="302"/>
      <c r="M2061" s="303" t="s">
        <v>1</v>
      </c>
      <c r="N2061" s="304" t="s">
        <v>41</v>
      </c>
      <c r="O2061" s="92"/>
      <c r="P2061" s="238">
        <f>O2061*H2061</f>
        <v>0</v>
      </c>
      <c r="Q2061" s="238">
        <v>0.053999999999999999</v>
      </c>
      <c r="R2061" s="238">
        <f>Q2061*H2061</f>
        <v>0.23209199999999999</v>
      </c>
      <c r="S2061" s="238">
        <v>0</v>
      </c>
      <c r="T2061" s="239">
        <f>S2061*H2061</f>
        <v>0</v>
      </c>
      <c r="U2061" s="39"/>
      <c r="V2061" s="39"/>
      <c r="W2061" s="39"/>
      <c r="X2061" s="39"/>
      <c r="Y2061" s="39"/>
      <c r="Z2061" s="39"/>
      <c r="AA2061" s="39"/>
      <c r="AB2061" s="39"/>
      <c r="AC2061" s="39"/>
      <c r="AD2061" s="39"/>
      <c r="AE2061" s="39"/>
      <c r="AR2061" s="240" t="s">
        <v>695</v>
      </c>
      <c r="AT2061" s="240" t="s">
        <v>1347</v>
      </c>
      <c r="AU2061" s="240" t="s">
        <v>86</v>
      </c>
      <c r="AY2061" s="18" t="s">
        <v>350</v>
      </c>
      <c r="BE2061" s="241">
        <f>IF(N2061="základní",J2061,0)</f>
        <v>0</v>
      </c>
      <c r="BF2061" s="241">
        <f>IF(N2061="snížená",J2061,0)</f>
        <v>0</v>
      </c>
      <c r="BG2061" s="241">
        <f>IF(N2061="zákl. přenesená",J2061,0)</f>
        <v>0</v>
      </c>
      <c r="BH2061" s="241">
        <f>IF(N2061="sníž. přenesená",J2061,0)</f>
        <v>0</v>
      </c>
      <c r="BI2061" s="241">
        <f>IF(N2061="nulová",J2061,0)</f>
        <v>0</v>
      </c>
      <c r="BJ2061" s="18" t="s">
        <v>84</v>
      </c>
      <c r="BK2061" s="241">
        <f>ROUND(I2061*H2061,2)</f>
        <v>0</v>
      </c>
      <c r="BL2061" s="18" t="s">
        <v>530</v>
      </c>
      <c r="BM2061" s="240" t="s">
        <v>3476</v>
      </c>
    </row>
    <row r="2062" s="2" customFormat="1">
      <c r="A2062" s="39"/>
      <c r="B2062" s="40"/>
      <c r="C2062" s="41"/>
      <c r="D2062" s="242" t="s">
        <v>359</v>
      </c>
      <c r="E2062" s="41"/>
      <c r="F2062" s="243" t="s">
        <v>3411</v>
      </c>
      <c r="G2062" s="41"/>
      <c r="H2062" s="41"/>
      <c r="I2062" s="244"/>
      <c r="J2062" s="41"/>
      <c r="K2062" s="41"/>
      <c r="L2062" s="45"/>
      <c r="M2062" s="245"/>
      <c r="N2062" s="246"/>
      <c r="O2062" s="92"/>
      <c r="P2062" s="92"/>
      <c r="Q2062" s="92"/>
      <c r="R2062" s="92"/>
      <c r="S2062" s="92"/>
      <c r="T2062" s="93"/>
      <c r="U2062" s="39"/>
      <c r="V2062" s="39"/>
      <c r="W2062" s="39"/>
      <c r="X2062" s="39"/>
      <c r="Y2062" s="39"/>
      <c r="Z2062" s="39"/>
      <c r="AA2062" s="39"/>
      <c r="AB2062" s="39"/>
      <c r="AC2062" s="39"/>
      <c r="AD2062" s="39"/>
      <c r="AE2062" s="39"/>
      <c r="AT2062" s="18" t="s">
        <v>359</v>
      </c>
      <c r="AU2062" s="18" t="s">
        <v>86</v>
      </c>
    </row>
    <row r="2063" s="13" customFormat="1">
      <c r="A2063" s="13"/>
      <c r="B2063" s="247"/>
      <c r="C2063" s="248"/>
      <c r="D2063" s="242" t="s">
        <v>361</v>
      </c>
      <c r="E2063" s="249" t="s">
        <v>1</v>
      </c>
      <c r="F2063" s="250" t="s">
        <v>3429</v>
      </c>
      <c r="G2063" s="248"/>
      <c r="H2063" s="251">
        <v>4.298</v>
      </c>
      <c r="I2063" s="252"/>
      <c r="J2063" s="248"/>
      <c r="K2063" s="248"/>
      <c r="L2063" s="253"/>
      <c r="M2063" s="254"/>
      <c r="N2063" s="255"/>
      <c r="O2063" s="255"/>
      <c r="P2063" s="255"/>
      <c r="Q2063" s="255"/>
      <c r="R2063" s="255"/>
      <c r="S2063" s="255"/>
      <c r="T2063" s="256"/>
      <c r="U2063" s="13"/>
      <c r="V2063" s="13"/>
      <c r="W2063" s="13"/>
      <c r="X2063" s="13"/>
      <c r="Y2063" s="13"/>
      <c r="Z2063" s="13"/>
      <c r="AA2063" s="13"/>
      <c r="AB2063" s="13"/>
      <c r="AC2063" s="13"/>
      <c r="AD2063" s="13"/>
      <c r="AE2063" s="13"/>
      <c r="AT2063" s="257" t="s">
        <v>361</v>
      </c>
      <c r="AU2063" s="257" t="s">
        <v>86</v>
      </c>
      <c r="AV2063" s="13" t="s">
        <v>86</v>
      </c>
      <c r="AW2063" s="13" t="s">
        <v>32</v>
      </c>
      <c r="AX2063" s="13" t="s">
        <v>84</v>
      </c>
      <c r="AY2063" s="257" t="s">
        <v>350</v>
      </c>
    </row>
    <row r="2064" s="2" customFormat="1" ht="33" customHeight="1">
      <c r="A2064" s="39"/>
      <c r="B2064" s="40"/>
      <c r="C2064" s="295" t="s">
        <v>3477</v>
      </c>
      <c r="D2064" s="295" t="s">
        <v>1347</v>
      </c>
      <c r="E2064" s="296" t="s">
        <v>3478</v>
      </c>
      <c r="F2064" s="297" t="s">
        <v>3479</v>
      </c>
      <c r="G2064" s="298" t="s">
        <v>355</v>
      </c>
      <c r="H2064" s="299">
        <v>8.6479999999999997</v>
      </c>
      <c r="I2064" s="300"/>
      <c r="J2064" s="301">
        <f>ROUND(I2064*H2064,2)</f>
        <v>0</v>
      </c>
      <c r="K2064" s="297" t="s">
        <v>1</v>
      </c>
      <c r="L2064" s="302"/>
      <c r="M2064" s="303" t="s">
        <v>1</v>
      </c>
      <c r="N2064" s="304" t="s">
        <v>41</v>
      </c>
      <c r="O2064" s="92"/>
      <c r="P2064" s="238">
        <f>O2064*H2064</f>
        <v>0</v>
      </c>
      <c r="Q2064" s="238">
        <v>0.053999999999999999</v>
      </c>
      <c r="R2064" s="238">
        <f>Q2064*H2064</f>
        <v>0.46699199999999996</v>
      </c>
      <c r="S2064" s="238">
        <v>0</v>
      </c>
      <c r="T2064" s="239">
        <f>S2064*H2064</f>
        <v>0</v>
      </c>
      <c r="U2064" s="39"/>
      <c r="V2064" s="39"/>
      <c r="W2064" s="39"/>
      <c r="X2064" s="39"/>
      <c r="Y2064" s="39"/>
      <c r="Z2064" s="39"/>
      <c r="AA2064" s="39"/>
      <c r="AB2064" s="39"/>
      <c r="AC2064" s="39"/>
      <c r="AD2064" s="39"/>
      <c r="AE2064" s="39"/>
      <c r="AR2064" s="240" t="s">
        <v>695</v>
      </c>
      <c r="AT2064" s="240" t="s">
        <v>1347</v>
      </c>
      <c r="AU2064" s="240" t="s">
        <v>86</v>
      </c>
      <c r="AY2064" s="18" t="s">
        <v>350</v>
      </c>
      <c r="BE2064" s="241">
        <f>IF(N2064="základní",J2064,0)</f>
        <v>0</v>
      </c>
      <c r="BF2064" s="241">
        <f>IF(N2064="snížená",J2064,0)</f>
        <v>0</v>
      </c>
      <c r="BG2064" s="241">
        <f>IF(N2064="zákl. přenesená",J2064,0)</f>
        <v>0</v>
      </c>
      <c r="BH2064" s="241">
        <f>IF(N2064="sníž. přenesená",J2064,0)</f>
        <v>0</v>
      </c>
      <c r="BI2064" s="241">
        <f>IF(N2064="nulová",J2064,0)</f>
        <v>0</v>
      </c>
      <c r="BJ2064" s="18" t="s">
        <v>84</v>
      </c>
      <c r="BK2064" s="241">
        <f>ROUND(I2064*H2064,2)</f>
        <v>0</v>
      </c>
      <c r="BL2064" s="18" t="s">
        <v>530</v>
      </c>
      <c r="BM2064" s="240" t="s">
        <v>3480</v>
      </c>
    </row>
    <row r="2065" s="2" customFormat="1">
      <c r="A2065" s="39"/>
      <c r="B2065" s="40"/>
      <c r="C2065" s="41"/>
      <c r="D2065" s="242" t="s">
        <v>359</v>
      </c>
      <c r="E2065" s="41"/>
      <c r="F2065" s="243" t="s">
        <v>3411</v>
      </c>
      <c r="G2065" s="41"/>
      <c r="H2065" s="41"/>
      <c r="I2065" s="244"/>
      <c r="J2065" s="41"/>
      <c r="K2065" s="41"/>
      <c r="L2065" s="45"/>
      <c r="M2065" s="245"/>
      <c r="N2065" s="246"/>
      <c r="O2065" s="92"/>
      <c r="P2065" s="92"/>
      <c r="Q2065" s="92"/>
      <c r="R2065" s="92"/>
      <c r="S2065" s="92"/>
      <c r="T2065" s="93"/>
      <c r="U2065" s="39"/>
      <c r="V2065" s="39"/>
      <c r="W2065" s="39"/>
      <c r="X2065" s="39"/>
      <c r="Y2065" s="39"/>
      <c r="Z2065" s="39"/>
      <c r="AA2065" s="39"/>
      <c r="AB2065" s="39"/>
      <c r="AC2065" s="39"/>
      <c r="AD2065" s="39"/>
      <c r="AE2065" s="39"/>
      <c r="AT2065" s="18" t="s">
        <v>359</v>
      </c>
      <c r="AU2065" s="18" t="s">
        <v>86</v>
      </c>
    </row>
    <row r="2066" s="13" customFormat="1">
      <c r="A2066" s="13"/>
      <c r="B2066" s="247"/>
      <c r="C2066" s="248"/>
      <c r="D2066" s="242" t="s">
        <v>361</v>
      </c>
      <c r="E2066" s="249" t="s">
        <v>1</v>
      </c>
      <c r="F2066" s="250" t="s">
        <v>3430</v>
      </c>
      <c r="G2066" s="248"/>
      <c r="H2066" s="251">
        <v>8.6479999999999997</v>
      </c>
      <c r="I2066" s="252"/>
      <c r="J2066" s="248"/>
      <c r="K2066" s="248"/>
      <c r="L2066" s="253"/>
      <c r="M2066" s="254"/>
      <c r="N2066" s="255"/>
      <c r="O2066" s="255"/>
      <c r="P2066" s="255"/>
      <c r="Q2066" s="255"/>
      <c r="R2066" s="255"/>
      <c r="S2066" s="255"/>
      <c r="T2066" s="256"/>
      <c r="U2066" s="13"/>
      <c r="V2066" s="13"/>
      <c r="W2066" s="13"/>
      <c r="X2066" s="13"/>
      <c r="Y2066" s="13"/>
      <c r="Z2066" s="13"/>
      <c r="AA2066" s="13"/>
      <c r="AB2066" s="13"/>
      <c r="AC2066" s="13"/>
      <c r="AD2066" s="13"/>
      <c r="AE2066" s="13"/>
      <c r="AT2066" s="257" t="s">
        <v>361</v>
      </c>
      <c r="AU2066" s="257" t="s">
        <v>86</v>
      </c>
      <c r="AV2066" s="13" t="s">
        <v>86</v>
      </c>
      <c r="AW2066" s="13" t="s">
        <v>32</v>
      </c>
      <c r="AX2066" s="13" t="s">
        <v>84</v>
      </c>
      <c r="AY2066" s="257" t="s">
        <v>350</v>
      </c>
    </row>
    <row r="2067" s="2" customFormat="1" ht="33" customHeight="1">
      <c r="A2067" s="39"/>
      <c r="B2067" s="40"/>
      <c r="C2067" s="295" t="s">
        <v>3481</v>
      </c>
      <c r="D2067" s="295" t="s">
        <v>1347</v>
      </c>
      <c r="E2067" s="296" t="s">
        <v>3482</v>
      </c>
      <c r="F2067" s="297" t="s">
        <v>3483</v>
      </c>
      <c r="G2067" s="298" t="s">
        <v>355</v>
      </c>
      <c r="H2067" s="299">
        <v>53.82</v>
      </c>
      <c r="I2067" s="300"/>
      <c r="J2067" s="301">
        <f>ROUND(I2067*H2067,2)</f>
        <v>0</v>
      </c>
      <c r="K2067" s="297" t="s">
        <v>1</v>
      </c>
      <c r="L2067" s="302"/>
      <c r="M2067" s="303" t="s">
        <v>1</v>
      </c>
      <c r="N2067" s="304" t="s">
        <v>41</v>
      </c>
      <c r="O2067" s="92"/>
      <c r="P2067" s="238">
        <f>O2067*H2067</f>
        <v>0</v>
      </c>
      <c r="Q2067" s="238">
        <v>0.053999999999999999</v>
      </c>
      <c r="R2067" s="238">
        <f>Q2067*H2067</f>
        <v>2.9062800000000002</v>
      </c>
      <c r="S2067" s="238">
        <v>0</v>
      </c>
      <c r="T2067" s="239">
        <f>S2067*H2067</f>
        <v>0</v>
      </c>
      <c r="U2067" s="39"/>
      <c r="V2067" s="39"/>
      <c r="W2067" s="39"/>
      <c r="X2067" s="39"/>
      <c r="Y2067" s="39"/>
      <c r="Z2067" s="39"/>
      <c r="AA2067" s="39"/>
      <c r="AB2067" s="39"/>
      <c r="AC2067" s="39"/>
      <c r="AD2067" s="39"/>
      <c r="AE2067" s="39"/>
      <c r="AR2067" s="240" t="s">
        <v>695</v>
      </c>
      <c r="AT2067" s="240" t="s">
        <v>1347</v>
      </c>
      <c r="AU2067" s="240" t="s">
        <v>86</v>
      </c>
      <c r="AY2067" s="18" t="s">
        <v>350</v>
      </c>
      <c r="BE2067" s="241">
        <f>IF(N2067="základní",J2067,0)</f>
        <v>0</v>
      </c>
      <c r="BF2067" s="241">
        <f>IF(N2067="snížená",J2067,0)</f>
        <v>0</v>
      </c>
      <c r="BG2067" s="241">
        <f>IF(N2067="zákl. přenesená",J2067,0)</f>
        <v>0</v>
      </c>
      <c r="BH2067" s="241">
        <f>IF(N2067="sníž. přenesená",J2067,0)</f>
        <v>0</v>
      </c>
      <c r="BI2067" s="241">
        <f>IF(N2067="nulová",J2067,0)</f>
        <v>0</v>
      </c>
      <c r="BJ2067" s="18" t="s">
        <v>84</v>
      </c>
      <c r="BK2067" s="241">
        <f>ROUND(I2067*H2067,2)</f>
        <v>0</v>
      </c>
      <c r="BL2067" s="18" t="s">
        <v>530</v>
      </c>
      <c r="BM2067" s="240" t="s">
        <v>3484</v>
      </c>
    </row>
    <row r="2068" s="2" customFormat="1">
      <c r="A2068" s="39"/>
      <c r="B2068" s="40"/>
      <c r="C2068" s="41"/>
      <c r="D2068" s="242" t="s">
        <v>359</v>
      </c>
      <c r="E2068" s="41"/>
      <c r="F2068" s="243" t="s">
        <v>3411</v>
      </c>
      <c r="G2068" s="41"/>
      <c r="H2068" s="41"/>
      <c r="I2068" s="244"/>
      <c r="J2068" s="41"/>
      <c r="K2068" s="41"/>
      <c r="L2068" s="45"/>
      <c r="M2068" s="245"/>
      <c r="N2068" s="246"/>
      <c r="O2068" s="92"/>
      <c r="P2068" s="92"/>
      <c r="Q2068" s="92"/>
      <c r="R2068" s="92"/>
      <c r="S2068" s="92"/>
      <c r="T2068" s="93"/>
      <c r="U2068" s="39"/>
      <c r="V2068" s="39"/>
      <c r="W2068" s="39"/>
      <c r="X2068" s="39"/>
      <c r="Y2068" s="39"/>
      <c r="Z2068" s="39"/>
      <c r="AA2068" s="39"/>
      <c r="AB2068" s="39"/>
      <c r="AC2068" s="39"/>
      <c r="AD2068" s="39"/>
      <c r="AE2068" s="39"/>
      <c r="AT2068" s="18" t="s">
        <v>359</v>
      </c>
      <c r="AU2068" s="18" t="s">
        <v>86</v>
      </c>
    </row>
    <row r="2069" s="13" customFormat="1">
      <c r="A2069" s="13"/>
      <c r="B2069" s="247"/>
      <c r="C2069" s="248"/>
      <c r="D2069" s="242" t="s">
        <v>361</v>
      </c>
      <c r="E2069" s="249" t="s">
        <v>1</v>
      </c>
      <c r="F2069" s="250" t="s">
        <v>3431</v>
      </c>
      <c r="G2069" s="248"/>
      <c r="H2069" s="251">
        <v>53.82</v>
      </c>
      <c r="I2069" s="252"/>
      <c r="J2069" s="248"/>
      <c r="K2069" s="248"/>
      <c r="L2069" s="253"/>
      <c r="M2069" s="254"/>
      <c r="N2069" s="255"/>
      <c r="O2069" s="255"/>
      <c r="P2069" s="255"/>
      <c r="Q2069" s="255"/>
      <c r="R2069" s="255"/>
      <c r="S2069" s="255"/>
      <c r="T2069" s="256"/>
      <c r="U2069" s="13"/>
      <c r="V2069" s="13"/>
      <c r="W2069" s="13"/>
      <c r="X2069" s="13"/>
      <c r="Y2069" s="13"/>
      <c r="Z2069" s="13"/>
      <c r="AA2069" s="13"/>
      <c r="AB2069" s="13"/>
      <c r="AC2069" s="13"/>
      <c r="AD2069" s="13"/>
      <c r="AE2069" s="13"/>
      <c r="AT2069" s="257" t="s">
        <v>361</v>
      </c>
      <c r="AU2069" s="257" t="s">
        <v>86</v>
      </c>
      <c r="AV2069" s="13" t="s">
        <v>86</v>
      </c>
      <c r="AW2069" s="13" t="s">
        <v>32</v>
      </c>
      <c r="AX2069" s="13" t="s">
        <v>84</v>
      </c>
      <c r="AY2069" s="257" t="s">
        <v>350</v>
      </c>
    </row>
    <row r="2070" s="2" customFormat="1" ht="33" customHeight="1">
      <c r="A2070" s="39"/>
      <c r="B2070" s="40"/>
      <c r="C2070" s="295" t="s">
        <v>3485</v>
      </c>
      <c r="D2070" s="295" t="s">
        <v>1347</v>
      </c>
      <c r="E2070" s="296" t="s">
        <v>3486</v>
      </c>
      <c r="F2070" s="297" t="s">
        <v>3487</v>
      </c>
      <c r="G2070" s="298" t="s">
        <v>355</v>
      </c>
      <c r="H2070" s="299">
        <v>3.948</v>
      </c>
      <c r="I2070" s="300"/>
      <c r="J2070" s="301">
        <f>ROUND(I2070*H2070,2)</f>
        <v>0</v>
      </c>
      <c r="K2070" s="297" t="s">
        <v>1</v>
      </c>
      <c r="L2070" s="302"/>
      <c r="M2070" s="303" t="s">
        <v>1</v>
      </c>
      <c r="N2070" s="304" t="s">
        <v>41</v>
      </c>
      <c r="O2070" s="92"/>
      <c r="P2070" s="238">
        <f>O2070*H2070</f>
        <v>0</v>
      </c>
      <c r="Q2070" s="238">
        <v>0.053999999999999999</v>
      </c>
      <c r="R2070" s="238">
        <f>Q2070*H2070</f>
        <v>0.21319199999999999</v>
      </c>
      <c r="S2070" s="238">
        <v>0</v>
      </c>
      <c r="T2070" s="239">
        <f>S2070*H2070</f>
        <v>0</v>
      </c>
      <c r="U2070" s="39"/>
      <c r="V2070" s="39"/>
      <c r="W2070" s="39"/>
      <c r="X2070" s="39"/>
      <c r="Y2070" s="39"/>
      <c r="Z2070" s="39"/>
      <c r="AA2070" s="39"/>
      <c r="AB2070" s="39"/>
      <c r="AC2070" s="39"/>
      <c r="AD2070" s="39"/>
      <c r="AE2070" s="39"/>
      <c r="AR2070" s="240" t="s">
        <v>695</v>
      </c>
      <c r="AT2070" s="240" t="s">
        <v>1347</v>
      </c>
      <c r="AU2070" s="240" t="s">
        <v>86</v>
      </c>
      <c r="AY2070" s="18" t="s">
        <v>350</v>
      </c>
      <c r="BE2070" s="241">
        <f>IF(N2070="základní",J2070,0)</f>
        <v>0</v>
      </c>
      <c r="BF2070" s="241">
        <f>IF(N2070="snížená",J2070,0)</f>
        <v>0</v>
      </c>
      <c r="BG2070" s="241">
        <f>IF(N2070="zákl. přenesená",J2070,0)</f>
        <v>0</v>
      </c>
      <c r="BH2070" s="241">
        <f>IF(N2070="sníž. přenesená",J2070,0)</f>
        <v>0</v>
      </c>
      <c r="BI2070" s="241">
        <f>IF(N2070="nulová",J2070,0)</f>
        <v>0</v>
      </c>
      <c r="BJ2070" s="18" t="s">
        <v>84</v>
      </c>
      <c r="BK2070" s="241">
        <f>ROUND(I2070*H2070,2)</f>
        <v>0</v>
      </c>
      <c r="BL2070" s="18" t="s">
        <v>530</v>
      </c>
      <c r="BM2070" s="240" t="s">
        <v>3488</v>
      </c>
    </row>
    <row r="2071" s="2" customFormat="1">
      <c r="A2071" s="39"/>
      <c r="B2071" s="40"/>
      <c r="C2071" s="41"/>
      <c r="D2071" s="242" t="s">
        <v>359</v>
      </c>
      <c r="E2071" s="41"/>
      <c r="F2071" s="243" t="s">
        <v>3411</v>
      </c>
      <c r="G2071" s="41"/>
      <c r="H2071" s="41"/>
      <c r="I2071" s="244"/>
      <c r="J2071" s="41"/>
      <c r="K2071" s="41"/>
      <c r="L2071" s="45"/>
      <c r="M2071" s="245"/>
      <c r="N2071" s="246"/>
      <c r="O2071" s="92"/>
      <c r="P2071" s="92"/>
      <c r="Q2071" s="92"/>
      <c r="R2071" s="92"/>
      <c r="S2071" s="92"/>
      <c r="T2071" s="93"/>
      <c r="U2071" s="39"/>
      <c r="V2071" s="39"/>
      <c r="W2071" s="39"/>
      <c r="X2071" s="39"/>
      <c r="Y2071" s="39"/>
      <c r="Z2071" s="39"/>
      <c r="AA2071" s="39"/>
      <c r="AB2071" s="39"/>
      <c r="AC2071" s="39"/>
      <c r="AD2071" s="39"/>
      <c r="AE2071" s="39"/>
      <c r="AT2071" s="18" t="s">
        <v>359</v>
      </c>
      <c r="AU2071" s="18" t="s">
        <v>86</v>
      </c>
    </row>
    <row r="2072" s="13" customFormat="1">
      <c r="A2072" s="13"/>
      <c r="B2072" s="247"/>
      <c r="C2072" s="248"/>
      <c r="D2072" s="242" t="s">
        <v>361</v>
      </c>
      <c r="E2072" s="249" t="s">
        <v>1</v>
      </c>
      <c r="F2072" s="250" t="s">
        <v>3432</v>
      </c>
      <c r="G2072" s="248"/>
      <c r="H2072" s="251">
        <v>3.948</v>
      </c>
      <c r="I2072" s="252"/>
      <c r="J2072" s="248"/>
      <c r="K2072" s="248"/>
      <c r="L2072" s="253"/>
      <c r="M2072" s="254"/>
      <c r="N2072" s="255"/>
      <c r="O2072" s="255"/>
      <c r="P2072" s="255"/>
      <c r="Q2072" s="255"/>
      <c r="R2072" s="255"/>
      <c r="S2072" s="255"/>
      <c r="T2072" s="256"/>
      <c r="U2072" s="13"/>
      <c r="V2072" s="13"/>
      <c r="W2072" s="13"/>
      <c r="X2072" s="13"/>
      <c r="Y2072" s="13"/>
      <c r="Z2072" s="13"/>
      <c r="AA2072" s="13"/>
      <c r="AB2072" s="13"/>
      <c r="AC2072" s="13"/>
      <c r="AD2072" s="13"/>
      <c r="AE2072" s="13"/>
      <c r="AT2072" s="257" t="s">
        <v>361</v>
      </c>
      <c r="AU2072" s="257" t="s">
        <v>86</v>
      </c>
      <c r="AV2072" s="13" t="s">
        <v>86</v>
      </c>
      <c r="AW2072" s="13" t="s">
        <v>32</v>
      </c>
      <c r="AX2072" s="13" t="s">
        <v>84</v>
      </c>
      <c r="AY2072" s="257" t="s">
        <v>350</v>
      </c>
    </row>
    <row r="2073" s="2" customFormat="1" ht="33" customHeight="1">
      <c r="A2073" s="39"/>
      <c r="B2073" s="40"/>
      <c r="C2073" s="295" t="s">
        <v>3489</v>
      </c>
      <c r="D2073" s="295" t="s">
        <v>1347</v>
      </c>
      <c r="E2073" s="296" t="s">
        <v>3490</v>
      </c>
      <c r="F2073" s="297" t="s">
        <v>3491</v>
      </c>
      <c r="G2073" s="298" t="s">
        <v>355</v>
      </c>
      <c r="H2073" s="299">
        <v>10.449999999999999</v>
      </c>
      <c r="I2073" s="300"/>
      <c r="J2073" s="301">
        <f>ROUND(I2073*H2073,2)</f>
        <v>0</v>
      </c>
      <c r="K2073" s="297" t="s">
        <v>1</v>
      </c>
      <c r="L2073" s="302"/>
      <c r="M2073" s="303" t="s">
        <v>1</v>
      </c>
      <c r="N2073" s="304" t="s">
        <v>41</v>
      </c>
      <c r="O2073" s="92"/>
      <c r="P2073" s="238">
        <f>O2073*H2073</f>
        <v>0</v>
      </c>
      <c r="Q2073" s="238">
        <v>0.053999999999999999</v>
      </c>
      <c r="R2073" s="238">
        <f>Q2073*H2073</f>
        <v>0.56429999999999991</v>
      </c>
      <c r="S2073" s="238">
        <v>0</v>
      </c>
      <c r="T2073" s="239">
        <f>S2073*H2073</f>
        <v>0</v>
      </c>
      <c r="U2073" s="39"/>
      <c r="V2073" s="39"/>
      <c r="W2073" s="39"/>
      <c r="X2073" s="39"/>
      <c r="Y2073" s="39"/>
      <c r="Z2073" s="39"/>
      <c r="AA2073" s="39"/>
      <c r="AB2073" s="39"/>
      <c r="AC2073" s="39"/>
      <c r="AD2073" s="39"/>
      <c r="AE2073" s="39"/>
      <c r="AR2073" s="240" t="s">
        <v>695</v>
      </c>
      <c r="AT2073" s="240" t="s">
        <v>1347</v>
      </c>
      <c r="AU2073" s="240" t="s">
        <v>86</v>
      </c>
      <c r="AY2073" s="18" t="s">
        <v>350</v>
      </c>
      <c r="BE2073" s="241">
        <f>IF(N2073="základní",J2073,0)</f>
        <v>0</v>
      </c>
      <c r="BF2073" s="241">
        <f>IF(N2073="snížená",J2073,0)</f>
        <v>0</v>
      </c>
      <c r="BG2073" s="241">
        <f>IF(N2073="zákl. přenesená",J2073,0)</f>
        <v>0</v>
      </c>
      <c r="BH2073" s="241">
        <f>IF(N2073="sníž. přenesená",J2073,0)</f>
        <v>0</v>
      </c>
      <c r="BI2073" s="241">
        <f>IF(N2073="nulová",J2073,0)</f>
        <v>0</v>
      </c>
      <c r="BJ2073" s="18" t="s">
        <v>84</v>
      </c>
      <c r="BK2073" s="241">
        <f>ROUND(I2073*H2073,2)</f>
        <v>0</v>
      </c>
      <c r="BL2073" s="18" t="s">
        <v>530</v>
      </c>
      <c r="BM2073" s="240" t="s">
        <v>3492</v>
      </c>
    </row>
    <row r="2074" s="2" customFormat="1">
      <c r="A2074" s="39"/>
      <c r="B2074" s="40"/>
      <c r="C2074" s="41"/>
      <c r="D2074" s="242" t="s">
        <v>359</v>
      </c>
      <c r="E2074" s="41"/>
      <c r="F2074" s="243" t="s">
        <v>3411</v>
      </c>
      <c r="G2074" s="41"/>
      <c r="H2074" s="41"/>
      <c r="I2074" s="244"/>
      <c r="J2074" s="41"/>
      <c r="K2074" s="41"/>
      <c r="L2074" s="45"/>
      <c r="M2074" s="245"/>
      <c r="N2074" s="246"/>
      <c r="O2074" s="92"/>
      <c r="P2074" s="92"/>
      <c r="Q2074" s="92"/>
      <c r="R2074" s="92"/>
      <c r="S2074" s="92"/>
      <c r="T2074" s="93"/>
      <c r="U2074" s="39"/>
      <c r="V2074" s="39"/>
      <c r="W2074" s="39"/>
      <c r="X2074" s="39"/>
      <c r="Y2074" s="39"/>
      <c r="Z2074" s="39"/>
      <c r="AA2074" s="39"/>
      <c r="AB2074" s="39"/>
      <c r="AC2074" s="39"/>
      <c r="AD2074" s="39"/>
      <c r="AE2074" s="39"/>
      <c r="AT2074" s="18" t="s">
        <v>359</v>
      </c>
      <c r="AU2074" s="18" t="s">
        <v>86</v>
      </c>
    </row>
    <row r="2075" s="13" customFormat="1">
      <c r="A2075" s="13"/>
      <c r="B2075" s="247"/>
      <c r="C2075" s="248"/>
      <c r="D2075" s="242" t="s">
        <v>361</v>
      </c>
      <c r="E2075" s="249" t="s">
        <v>1</v>
      </c>
      <c r="F2075" s="250" t="s">
        <v>3433</v>
      </c>
      <c r="G2075" s="248"/>
      <c r="H2075" s="251">
        <v>10.449999999999999</v>
      </c>
      <c r="I2075" s="252"/>
      <c r="J2075" s="248"/>
      <c r="K2075" s="248"/>
      <c r="L2075" s="253"/>
      <c r="M2075" s="254"/>
      <c r="N2075" s="255"/>
      <c r="O2075" s="255"/>
      <c r="P2075" s="255"/>
      <c r="Q2075" s="255"/>
      <c r="R2075" s="255"/>
      <c r="S2075" s="255"/>
      <c r="T2075" s="256"/>
      <c r="U2075" s="13"/>
      <c r="V2075" s="13"/>
      <c r="W2075" s="13"/>
      <c r="X2075" s="13"/>
      <c r="Y2075" s="13"/>
      <c r="Z2075" s="13"/>
      <c r="AA2075" s="13"/>
      <c r="AB2075" s="13"/>
      <c r="AC2075" s="13"/>
      <c r="AD2075" s="13"/>
      <c r="AE2075" s="13"/>
      <c r="AT2075" s="257" t="s">
        <v>361</v>
      </c>
      <c r="AU2075" s="257" t="s">
        <v>86</v>
      </c>
      <c r="AV2075" s="13" t="s">
        <v>86</v>
      </c>
      <c r="AW2075" s="13" t="s">
        <v>32</v>
      </c>
      <c r="AX2075" s="13" t="s">
        <v>84</v>
      </c>
      <c r="AY2075" s="257" t="s">
        <v>350</v>
      </c>
    </row>
    <row r="2076" s="2" customFormat="1" ht="33" customHeight="1">
      <c r="A2076" s="39"/>
      <c r="B2076" s="40"/>
      <c r="C2076" s="295" t="s">
        <v>3493</v>
      </c>
      <c r="D2076" s="295" t="s">
        <v>1347</v>
      </c>
      <c r="E2076" s="296" t="s">
        <v>3494</v>
      </c>
      <c r="F2076" s="297" t="s">
        <v>3495</v>
      </c>
      <c r="G2076" s="298" t="s">
        <v>355</v>
      </c>
      <c r="H2076" s="299">
        <v>13.455</v>
      </c>
      <c r="I2076" s="300"/>
      <c r="J2076" s="301">
        <f>ROUND(I2076*H2076,2)</f>
        <v>0</v>
      </c>
      <c r="K2076" s="297" t="s">
        <v>1</v>
      </c>
      <c r="L2076" s="302"/>
      <c r="M2076" s="303" t="s">
        <v>1</v>
      </c>
      <c r="N2076" s="304" t="s">
        <v>41</v>
      </c>
      <c r="O2076" s="92"/>
      <c r="P2076" s="238">
        <f>O2076*H2076</f>
        <v>0</v>
      </c>
      <c r="Q2076" s="238">
        <v>0.053999999999999999</v>
      </c>
      <c r="R2076" s="238">
        <f>Q2076*H2076</f>
        <v>0.72657000000000005</v>
      </c>
      <c r="S2076" s="238">
        <v>0</v>
      </c>
      <c r="T2076" s="239">
        <f>S2076*H2076</f>
        <v>0</v>
      </c>
      <c r="U2076" s="39"/>
      <c r="V2076" s="39"/>
      <c r="W2076" s="39"/>
      <c r="X2076" s="39"/>
      <c r="Y2076" s="39"/>
      <c r="Z2076" s="39"/>
      <c r="AA2076" s="39"/>
      <c r="AB2076" s="39"/>
      <c r="AC2076" s="39"/>
      <c r="AD2076" s="39"/>
      <c r="AE2076" s="39"/>
      <c r="AR2076" s="240" t="s">
        <v>695</v>
      </c>
      <c r="AT2076" s="240" t="s">
        <v>1347</v>
      </c>
      <c r="AU2076" s="240" t="s">
        <v>86</v>
      </c>
      <c r="AY2076" s="18" t="s">
        <v>350</v>
      </c>
      <c r="BE2076" s="241">
        <f>IF(N2076="základní",J2076,0)</f>
        <v>0</v>
      </c>
      <c r="BF2076" s="241">
        <f>IF(N2076="snížená",J2076,0)</f>
        <v>0</v>
      </c>
      <c r="BG2076" s="241">
        <f>IF(N2076="zákl. přenesená",J2076,0)</f>
        <v>0</v>
      </c>
      <c r="BH2076" s="241">
        <f>IF(N2076="sníž. přenesená",J2076,0)</f>
        <v>0</v>
      </c>
      <c r="BI2076" s="241">
        <f>IF(N2076="nulová",J2076,0)</f>
        <v>0</v>
      </c>
      <c r="BJ2076" s="18" t="s">
        <v>84</v>
      </c>
      <c r="BK2076" s="241">
        <f>ROUND(I2076*H2076,2)</f>
        <v>0</v>
      </c>
      <c r="BL2076" s="18" t="s">
        <v>530</v>
      </c>
      <c r="BM2076" s="240" t="s">
        <v>3496</v>
      </c>
    </row>
    <row r="2077" s="2" customFormat="1">
      <c r="A2077" s="39"/>
      <c r="B2077" s="40"/>
      <c r="C2077" s="41"/>
      <c r="D2077" s="242" t="s">
        <v>359</v>
      </c>
      <c r="E2077" s="41"/>
      <c r="F2077" s="243" t="s">
        <v>3411</v>
      </c>
      <c r="G2077" s="41"/>
      <c r="H2077" s="41"/>
      <c r="I2077" s="244"/>
      <c r="J2077" s="41"/>
      <c r="K2077" s="41"/>
      <c r="L2077" s="45"/>
      <c r="M2077" s="245"/>
      <c r="N2077" s="246"/>
      <c r="O2077" s="92"/>
      <c r="P2077" s="92"/>
      <c r="Q2077" s="92"/>
      <c r="R2077" s="92"/>
      <c r="S2077" s="92"/>
      <c r="T2077" s="93"/>
      <c r="U2077" s="39"/>
      <c r="V2077" s="39"/>
      <c r="W2077" s="39"/>
      <c r="X2077" s="39"/>
      <c r="Y2077" s="39"/>
      <c r="Z2077" s="39"/>
      <c r="AA2077" s="39"/>
      <c r="AB2077" s="39"/>
      <c r="AC2077" s="39"/>
      <c r="AD2077" s="39"/>
      <c r="AE2077" s="39"/>
      <c r="AT2077" s="18" t="s">
        <v>359</v>
      </c>
      <c r="AU2077" s="18" t="s">
        <v>86</v>
      </c>
    </row>
    <row r="2078" s="13" customFormat="1">
      <c r="A2078" s="13"/>
      <c r="B2078" s="247"/>
      <c r="C2078" s="248"/>
      <c r="D2078" s="242" t="s">
        <v>361</v>
      </c>
      <c r="E2078" s="249" t="s">
        <v>1</v>
      </c>
      <c r="F2078" s="250" t="s">
        <v>3434</v>
      </c>
      <c r="G2078" s="248"/>
      <c r="H2078" s="251">
        <v>13.455</v>
      </c>
      <c r="I2078" s="252"/>
      <c r="J2078" s="248"/>
      <c r="K2078" s="248"/>
      <c r="L2078" s="253"/>
      <c r="M2078" s="254"/>
      <c r="N2078" s="255"/>
      <c r="O2078" s="255"/>
      <c r="P2078" s="255"/>
      <c r="Q2078" s="255"/>
      <c r="R2078" s="255"/>
      <c r="S2078" s="255"/>
      <c r="T2078" s="256"/>
      <c r="U2078" s="13"/>
      <c r="V2078" s="13"/>
      <c r="W2078" s="13"/>
      <c r="X2078" s="13"/>
      <c r="Y2078" s="13"/>
      <c r="Z2078" s="13"/>
      <c r="AA2078" s="13"/>
      <c r="AB2078" s="13"/>
      <c r="AC2078" s="13"/>
      <c r="AD2078" s="13"/>
      <c r="AE2078" s="13"/>
      <c r="AT2078" s="257" t="s">
        <v>361</v>
      </c>
      <c r="AU2078" s="257" t="s">
        <v>86</v>
      </c>
      <c r="AV2078" s="13" t="s">
        <v>86</v>
      </c>
      <c r="AW2078" s="13" t="s">
        <v>32</v>
      </c>
      <c r="AX2078" s="13" t="s">
        <v>84</v>
      </c>
      <c r="AY2078" s="257" t="s">
        <v>350</v>
      </c>
    </row>
    <row r="2079" s="2" customFormat="1" ht="33" customHeight="1">
      <c r="A2079" s="39"/>
      <c r="B2079" s="40"/>
      <c r="C2079" s="295" t="s">
        <v>3497</v>
      </c>
      <c r="D2079" s="295" t="s">
        <v>1347</v>
      </c>
      <c r="E2079" s="296" t="s">
        <v>3498</v>
      </c>
      <c r="F2079" s="297" t="s">
        <v>3499</v>
      </c>
      <c r="G2079" s="298" t="s">
        <v>355</v>
      </c>
      <c r="H2079" s="299">
        <v>35.100000000000001</v>
      </c>
      <c r="I2079" s="300"/>
      <c r="J2079" s="301">
        <f>ROUND(I2079*H2079,2)</f>
        <v>0</v>
      </c>
      <c r="K2079" s="297" t="s">
        <v>1</v>
      </c>
      <c r="L2079" s="302"/>
      <c r="M2079" s="303" t="s">
        <v>1</v>
      </c>
      <c r="N2079" s="304" t="s">
        <v>41</v>
      </c>
      <c r="O2079" s="92"/>
      <c r="P2079" s="238">
        <f>O2079*H2079</f>
        <v>0</v>
      </c>
      <c r="Q2079" s="238">
        <v>0.053999999999999999</v>
      </c>
      <c r="R2079" s="238">
        <f>Q2079*H2079</f>
        <v>1.8954</v>
      </c>
      <c r="S2079" s="238">
        <v>0</v>
      </c>
      <c r="T2079" s="239">
        <f>S2079*H2079</f>
        <v>0</v>
      </c>
      <c r="U2079" s="39"/>
      <c r="V2079" s="39"/>
      <c r="W2079" s="39"/>
      <c r="X2079" s="39"/>
      <c r="Y2079" s="39"/>
      <c r="Z2079" s="39"/>
      <c r="AA2079" s="39"/>
      <c r="AB2079" s="39"/>
      <c r="AC2079" s="39"/>
      <c r="AD2079" s="39"/>
      <c r="AE2079" s="39"/>
      <c r="AR2079" s="240" t="s">
        <v>695</v>
      </c>
      <c r="AT2079" s="240" t="s">
        <v>1347</v>
      </c>
      <c r="AU2079" s="240" t="s">
        <v>86</v>
      </c>
      <c r="AY2079" s="18" t="s">
        <v>350</v>
      </c>
      <c r="BE2079" s="241">
        <f>IF(N2079="základní",J2079,0)</f>
        <v>0</v>
      </c>
      <c r="BF2079" s="241">
        <f>IF(N2079="snížená",J2079,0)</f>
        <v>0</v>
      </c>
      <c r="BG2079" s="241">
        <f>IF(N2079="zákl. přenesená",J2079,0)</f>
        <v>0</v>
      </c>
      <c r="BH2079" s="241">
        <f>IF(N2079="sníž. přenesená",J2079,0)</f>
        <v>0</v>
      </c>
      <c r="BI2079" s="241">
        <f>IF(N2079="nulová",J2079,0)</f>
        <v>0</v>
      </c>
      <c r="BJ2079" s="18" t="s">
        <v>84</v>
      </c>
      <c r="BK2079" s="241">
        <f>ROUND(I2079*H2079,2)</f>
        <v>0</v>
      </c>
      <c r="BL2079" s="18" t="s">
        <v>530</v>
      </c>
      <c r="BM2079" s="240" t="s">
        <v>3500</v>
      </c>
    </row>
    <row r="2080" s="2" customFormat="1">
      <c r="A2080" s="39"/>
      <c r="B2080" s="40"/>
      <c r="C2080" s="41"/>
      <c r="D2080" s="242" t="s">
        <v>359</v>
      </c>
      <c r="E2080" s="41"/>
      <c r="F2080" s="243" t="s">
        <v>3411</v>
      </c>
      <c r="G2080" s="41"/>
      <c r="H2080" s="41"/>
      <c r="I2080" s="244"/>
      <c r="J2080" s="41"/>
      <c r="K2080" s="41"/>
      <c r="L2080" s="45"/>
      <c r="M2080" s="245"/>
      <c r="N2080" s="246"/>
      <c r="O2080" s="92"/>
      <c r="P2080" s="92"/>
      <c r="Q2080" s="92"/>
      <c r="R2080" s="92"/>
      <c r="S2080" s="92"/>
      <c r="T2080" s="93"/>
      <c r="U2080" s="39"/>
      <c r="V2080" s="39"/>
      <c r="W2080" s="39"/>
      <c r="X2080" s="39"/>
      <c r="Y2080" s="39"/>
      <c r="Z2080" s="39"/>
      <c r="AA2080" s="39"/>
      <c r="AB2080" s="39"/>
      <c r="AC2080" s="39"/>
      <c r="AD2080" s="39"/>
      <c r="AE2080" s="39"/>
      <c r="AT2080" s="18" t="s">
        <v>359</v>
      </c>
      <c r="AU2080" s="18" t="s">
        <v>86</v>
      </c>
    </row>
    <row r="2081" s="13" customFormat="1">
      <c r="A2081" s="13"/>
      <c r="B2081" s="247"/>
      <c r="C2081" s="248"/>
      <c r="D2081" s="242" t="s">
        <v>361</v>
      </c>
      <c r="E2081" s="249" t="s">
        <v>1</v>
      </c>
      <c r="F2081" s="250" t="s">
        <v>3435</v>
      </c>
      <c r="G2081" s="248"/>
      <c r="H2081" s="251">
        <v>35.100000000000001</v>
      </c>
      <c r="I2081" s="252"/>
      <c r="J2081" s="248"/>
      <c r="K2081" s="248"/>
      <c r="L2081" s="253"/>
      <c r="M2081" s="254"/>
      <c r="N2081" s="255"/>
      <c r="O2081" s="255"/>
      <c r="P2081" s="255"/>
      <c r="Q2081" s="255"/>
      <c r="R2081" s="255"/>
      <c r="S2081" s="255"/>
      <c r="T2081" s="256"/>
      <c r="U2081" s="13"/>
      <c r="V2081" s="13"/>
      <c r="W2081" s="13"/>
      <c r="X2081" s="13"/>
      <c r="Y2081" s="13"/>
      <c r="Z2081" s="13"/>
      <c r="AA2081" s="13"/>
      <c r="AB2081" s="13"/>
      <c r="AC2081" s="13"/>
      <c r="AD2081" s="13"/>
      <c r="AE2081" s="13"/>
      <c r="AT2081" s="257" t="s">
        <v>361</v>
      </c>
      <c r="AU2081" s="257" t="s">
        <v>86</v>
      </c>
      <c r="AV2081" s="13" t="s">
        <v>86</v>
      </c>
      <c r="AW2081" s="13" t="s">
        <v>32</v>
      </c>
      <c r="AX2081" s="13" t="s">
        <v>84</v>
      </c>
      <c r="AY2081" s="257" t="s">
        <v>350</v>
      </c>
    </row>
    <row r="2082" s="2" customFormat="1" ht="33" customHeight="1">
      <c r="A2082" s="39"/>
      <c r="B2082" s="40"/>
      <c r="C2082" s="295" t="s">
        <v>3501</v>
      </c>
      <c r="D2082" s="295" t="s">
        <v>1347</v>
      </c>
      <c r="E2082" s="296" t="s">
        <v>3502</v>
      </c>
      <c r="F2082" s="297" t="s">
        <v>3503</v>
      </c>
      <c r="G2082" s="298" t="s">
        <v>355</v>
      </c>
      <c r="H2082" s="299">
        <v>2.5600000000000001</v>
      </c>
      <c r="I2082" s="300"/>
      <c r="J2082" s="301">
        <f>ROUND(I2082*H2082,2)</f>
        <v>0</v>
      </c>
      <c r="K2082" s="297" t="s">
        <v>1</v>
      </c>
      <c r="L2082" s="302"/>
      <c r="M2082" s="303" t="s">
        <v>1</v>
      </c>
      <c r="N2082" s="304" t="s">
        <v>41</v>
      </c>
      <c r="O2082" s="92"/>
      <c r="P2082" s="238">
        <f>O2082*H2082</f>
        <v>0</v>
      </c>
      <c r="Q2082" s="238">
        <v>0.053999999999999999</v>
      </c>
      <c r="R2082" s="238">
        <f>Q2082*H2082</f>
        <v>0.13824</v>
      </c>
      <c r="S2082" s="238">
        <v>0</v>
      </c>
      <c r="T2082" s="239">
        <f>S2082*H2082</f>
        <v>0</v>
      </c>
      <c r="U2082" s="39"/>
      <c r="V2082" s="39"/>
      <c r="W2082" s="39"/>
      <c r="X2082" s="39"/>
      <c r="Y2082" s="39"/>
      <c r="Z2082" s="39"/>
      <c r="AA2082" s="39"/>
      <c r="AB2082" s="39"/>
      <c r="AC2082" s="39"/>
      <c r="AD2082" s="39"/>
      <c r="AE2082" s="39"/>
      <c r="AR2082" s="240" t="s">
        <v>695</v>
      </c>
      <c r="AT2082" s="240" t="s">
        <v>1347</v>
      </c>
      <c r="AU2082" s="240" t="s">
        <v>86</v>
      </c>
      <c r="AY2082" s="18" t="s">
        <v>350</v>
      </c>
      <c r="BE2082" s="241">
        <f>IF(N2082="základní",J2082,0)</f>
        <v>0</v>
      </c>
      <c r="BF2082" s="241">
        <f>IF(N2082="snížená",J2082,0)</f>
        <v>0</v>
      </c>
      <c r="BG2082" s="241">
        <f>IF(N2082="zákl. přenesená",J2082,0)</f>
        <v>0</v>
      </c>
      <c r="BH2082" s="241">
        <f>IF(N2082="sníž. přenesená",J2082,0)</f>
        <v>0</v>
      </c>
      <c r="BI2082" s="241">
        <f>IF(N2082="nulová",J2082,0)</f>
        <v>0</v>
      </c>
      <c r="BJ2082" s="18" t="s">
        <v>84</v>
      </c>
      <c r="BK2082" s="241">
        <f>ROUND(I2082*H2082,2)</f>
        <v>0</v>
      </c>
      <c r="BL2082" s="18" t="s">
        <v>530</v>
      </c>
      <c r="BM2082" s="240" t="s">
        <v>3504</v>
      </c>
    </row>
    <row r="2083" s="2" customFormat="1">
      <c r="A2083" s="39"/>
      <c r="B2083" s="40"/>
      <c r="C2083" s="41"/>
      <c r="D2083" s="242" t="s">
        <v>359</v>
      </c>
      <c r="E2083" s="41"/>
      <c r="F2083" s="243" t="s">
        <v>3411</v>
      </c>
      <c r="G2083" s="41"/>
      <c r="H2083" s="41"/>
      <c r="I2083" s="244"/>
      <c r="J2083" s="41"/>
      <c r="K2083" s="41"/>
      <c r="L2083" s="45"/>
      <c r="M2083" s="245"/>
      <c r="N2083" s="246"/>
      <c r="O2083" s="92"/>
      <c r="P2083" s="92"/>
      <c r="Q2083" s="92"/>
      <c r="R2083" s="92"/>
      <c r="S2083" s="92"/>
      <c r="T2083" s="93"/>
      <c r="U2083" s="39"/>
      <c r="V2083" s="39"/>
      <c r="W2083" s="39"/>
      <c r="X2083" s="39"/>
      <c r="Y2083" s="39"/>
      <c r="Z2083" s="39"/>
      <c r="AA2083" s="39"/>
      <c r="AB2083" s="39"/>
      <c r="AC2083" s="39"/>
      <c r="AD2083" s="39"/>
      <c r="AE2083" s="39"/>
      <c r="AT2083" s="18" t="s">
        <v>359</v>
      </c>
      <c r="AU2083" s="18" t="s">
        <v>86</v>
      </c>
    </row>
    <row r="2084" s="13" customFormat="1">
      <c r="A2084" s="13"/>
      <c r="B2084" s="247"/>
      <c r="C2084" s="248"/>
      <c r="D2084" s="242" t="s">
        <v>361</v>
      </c>
      <c r="E2084" s="249" t="s">
        <v>1</v>
      </c>
      <c r="F2084" s="250" t="s">
        <v>3436</v>
      </c>
      <c r="G2084" s="248"/>
      <c r="H2084" s="251">
        <v>2.5600000000000001</v>
      </c>
      <c r="I2084" s="252"/>
      <c r="J2084" s="248"/>
      <c r="K2084" s="248"/>
      <c r="L2084" s="253"/>
      <c r="M2084" s="254"/>
      <c r="N2084" s="255"/>
      <c r="O2084" s="255"/>
      <c r="P2084" s="255"/>
      <c r="Q2084" s="255"/>
      <c r="R2084" s="255"/>
      <c r="S2084" s="255"/>
      <c r="T2084" s="256"/>
      <c r="U2084" s="13"/>
      <c r="V2084" s="13"/>
      <c r="W2084" s="13"/>
      <c r="X2084" s="13"/>
      <c r="Y2084" s="13"/>
      <c r="Z2084" s="13"/>
      <c r="AA2084" s="13"/>
      <c r="AB2084" s="13"/>
      <c r="AC2084" s="13"/>
      <c r="AD2084" s="13"/>
      <c r="AE2084" s="13"/>
      <c r="AT2084" s="257" t="s">
        <v>361</v>
      </c>
      <c r="AU2084" s="257" t="s">
        <v>86</v>
      </c>
      <c r="AV2084" s="13" t="s">
        <v>86</v>
      </c>
      <c r="AW2084" s="13" t="s">
        <v>32</v>
      </c>
      <c r="AX2084" s="13" t="s">
        <v>84</v>
      </c>
      <c r="AY2084" s="257" t="s">
        <v>350</v>
      </c>
    </row>
    <row r="2085" s="2" customFormat="1" ht="33" customHeight="1">
      <c r="A2085" s="39"/>
      <c r="B2085" s="40"/>
      <c r="C2085" s="295" t="s">
        <v>3505</v>
      </c>
      <c r="D2085" s="295" t="s">
        <v>1347</v>
      </c>
      <c r="E2085" s="296" t="s">
        <v>3506</v>
      </c>
      <c r="F2085" s="297" t="s">
        <v>3507</v>
      </c>
      <c r="G2085" s="298" t="s">
        <v>355</v>
      </c>
      <c r="H2085" s="299">
        <v>1.9670000000000001</v>
      </c>
      <c r="I2085" s="300"/>
      <c r="J2085" s="301">
        <f>ROUND(I2085*H2085,2)</f>
        <v>0</v>
      </c>
      <c r="K2085" s="297" t="s">
        <v>1</v>
      </c>
      <c r="L2085" s="302"/>
      <c r="M2085" s="303" t="s">
        <v>1</v>
      </c>
      <c r="N2085" s="304" t="s">
        <v>41</v>
      </c>
      <c r="O2085" s="92"/>
      <c r="P2085" s="238">
        <f>O2085*H2085</f>
        <v>0</v>
      </c>
      <c r="Q2085" s="238">
        <v>0.053999999999999999</v>
      </c>
      <c r="R2085" s="238">
        <f>Q2085*H2085</f>
        <v>0.10621800000000001</v>
      </c>
      <c r="S2085" s="238">
        <v>0</v>
      </c>
      <c r="T2085" s="239">
        <f>S2085*H2085</f>
        <v>0</v>
      </c>
      <c r="U2085" s="39"/>
      <c r="V2085" s="39"/>
      <c r="W2085" s="39"/>
      <c r="X2085" s="39"/>
      <c r="Y2085" s="39"/>
      <c r="Z2085" s="39"/>
      <c r="AA2085" s="39"/>
      <c r="AB2085" s="39"/>
      <c r="AC2085" s="39"/>
      <c r="AD2085" s="39"/>
      <c r="AE2085" s="39"/>
      <c r="AR2085" s="240" t="s">
        <v>695</v>
      </c>
      <c r="AT2085" s="240" t="s">
        <v>1347</v>
      </c>
      <c r="AU2085" s="240" t="s">
        <v>86</v>
      </c>
      <c r="AY2085" s="18" t="s">
        <v>350</v>
      </c>
      <c r="BE2085" s="241">
        <f>IF(N2085="základní",J2085,0)</f>
        <v>0</v>
      </c>
      <c r="BF2085" s="241">
        <f>IF(N2085="snížená",J2085,0)</f>
        <v>0</v>
      </c>
      <c r="BG2085" s="241">
        <f>IF(N2085="zákl. přenesená",J2085,0)</f>
        <v>0</v>
      </c>
      <c r="BH2085" s="241">
        <f>IF(N2085="sníž. přenesená",J2085,0)</f>
        <v>0</v>
      </c>
      <c r="BI2085" s="241">
        <f>IF(N2085="nulová",J2085,0)</f>
        <v>0</v>
      </c>
      <c r="BJ2085" s="18" t="s">
        <v>84</v>
      </c>
      <c r="BK2085" s="241">
        <f>ROUND(I2085*H2085,2)</f>
        <v>0</v>
      </c>
      <c r="BL2085" s="18" t="s">
        <v>530</v>
      </c>
      <c r="BM2085" s="240" t="s">
        <v>3508</v>
      </c>
    </row>
    <row r="2086" s="2" customFormat="1">
      <c r="A2086" s="39"/>
      <c r="B2086" s="40"/>
      <c r="C2086" s="41"/>
      <c r="D2086" s="242" t="s">
        <v>359</v>
      </c>
      <c r="E2086" s="41"/>
      <c r="F2086" s="243" t="s">
        <v>3411</v>
      </c>
      <c r="G2086" s="41"/>
      <c r="H2086" s="41"/>
      <c r="I2086" s="244"/>
      <c r="J2086" s="41"/>
      <c r="K2086" s="41"/>
      <c r="L2086" s="45"/>
      <c r="M2086" s="245"/>
      <c r="N2086" s="246"/>
      <c r="O2086" s="92"/>
      <c r="P2086" s="92"/>
      <c r="Q2086" s="92"/>
      <c r="R2086" s="92"/>
      <c r="S2086" s="92"/>
      <c r="T2086" s="93"/>
      <c r="U2086" s="39"/>
      <c r="V2086" s="39"/>
      <c r="W2086" s="39"/>
      <c r="X2086" s="39"/>
      <c r="Y2086" s="39"/>
      <c r="Z2086" s="39"/>
      <c r="AA2086" s="39"/>
      <c r="AB2086" s="39"/>
      <c r="AC2086" s="39"/>
      <c r="AD2086" s="39"/>
      <c r="AE2086" s="39"/>
      <c r="AT2086" s="18" t="s">
        <v>359</v>
      </c>
      <c r="AU2086" s="18" t="s">
        <v>86</v>
      </c>
    </row>
    <row r="2087" s="13" customFormat="1">
      <c r="A2087" s="13"/>
      <c r="B2087" s="247"/>
      <c r="C2087" s="248"/>
      <c r="D2087" s="242" t="s">
        <v>361</v>
      </c>
      <c r="E2087" s="249" t="s">
        <v>1</v>
      </c>
      <c r="F2087" s="250" t="s">
        <v>3437</v>
      </c>
      <c r="G2087" s="248"/>
      <c r="H2087" s="251">
        <v>1.9670000000000001</v>
      </c>
      <c r="I2087" s="252"/>
      <c r="J2087" s="248"/>
      <c r="K2087" s="248"/>
      <c r="L2087" s="253"/>
      <c r="M2087" s="254"/>
      <c r="N2087" s="255"/>
      <c r="O2087" s="255"/>
      <c r="P2087" s="255"/>
      <c r="Q2087" s="255"/>
      <c r="R2087" s="255"/>
      <c r="S2087" s="255"/>
      <c r="T2087" s="256"/>
      <c r="U2087" s="13"/>
      <c r="V2087" s="13"/>
      <c r="W2087" s="13"/>
      <c r="X2087" s="13"/>
      <c r="Y2087" s="13"/>
      <c r="Z2087" s="13"/>
      <c r="AA2087" s="13"/>
      <c r="AB2087" s="13"/>
      <c r="AC2087" s="13"/>
      <c r="AD2087" s="13"/>
      <c r="AE2087" s="13"/>
      <c r="AT2087" s="257" t="s">
        <v>361</v>
      </c>
      <c r="AU2087" s="257" t="s">
        <v>86</v>
      </c>
      <c r="AV2087" s="13" t="s">
        <v>86</v>
      </c>
      <c r="AW2087" s="13" t="s">
        <v>32</v>
      </c>
      <c r="AX2087" s="13" t="s">
        <v>84</v>
      </c>
      <c r="AY2087" s="257" t="s">
        <v>350</v>
      </c>
    </row>
    <row r="2088" s="2" customFormat="1" ht="33" customHeight="1">
      <c r="A2088" s="39"/>
      <c r="B2088" s="40"/>
      <c r="C2088" s="295" t="s">
        <v>3509</v>
      </c>
      <c r="D2088" s="295" t="s">
        <v>1347</v>
      </c>
      <c r="E2088" s="296" t="s">
        <v>3510</v>
      </c>
      <c r="F2088" s="297" t="s">
        <v>3511</v>
      </c>
      <c r="G2088" s="298" t="s">
        <v>355</v>
      </c>
      <c r="H2088" s="299">
        <v>2.4119999999999999</v>
      </c>
      <c r="I2088" s="300"/>
      <c r="J2088" s="301">
        <f>ROUND(I2088*H2088,2)</f>
        <v>0</v>
      </c>
      <c r="K2088" s="297" t="s">
        <v>1</v>
      </c>
      <c r="L2088" s="302"/>
      <c r="M2088" s="303" t="s">
        <v>1</v>
      </c>
      <c r="N2088" s="304" t="s">
        <v>41</v>
      </c>
      <c r="O2088" s="92"/>
      <c r="P2088" s="238">
        <f>O2088*H2088</f>
        <v>0</v>
      </c>
      <c r="Q2088" s="238">
        <v>0.053999999999999999</v>
      </c>
      <c r="R2088" s="238">
        <f>Q2088*H2088</f>
        <v>0.130248</v>
      </c>
      <c r="S2088" s="238">
        <v>0</v>
      </c>
      <c r="T2088" s="239">
        <f>S2088*H2088</f>
        <v>0</v>
      </c>
      <c r="U2088" s="39"/>
      <c r="V2088" s="39"/>
      <c r="W2088" s="39"/>
      <c r="X2088" s="39"/>
      <c r="Y2088" s="39"/>
      <c r="Z2088" s="39"/>
      <c r="AA2088" s="39"/>
      <c r="AB2088" s="39"/>
      <c r="AC2088" s="39"/>
      <c r="AD2088" s="39"/>
      <c r="AE2088" s="39"/>
      <c r="AR2088" s="240" t="s">
        <v>695</v>
      </c>
      <c r="AT2088" s="240" t="s">
        <v>1347</v>
      </c>
      <c r="AU2088" s="240" t="s">
        <v>86</v>
      </c>
      <c r="AY2088" s="18" t="s">
        <v>350</v>
      </c>
      <c r="BE2088" s="241">
        <f>IF(N2088="základní",J2088,0)</f>
        <v>0</v>
      </c>
      <c r="BF2088" s="241">
        <f>IF(N2088="snížená",J2088,0)</f>
        <v>0</v>
      </c>
      <c r="BG2088" s="241">
        <f>IF(N2088="zákl. přenesená",J2088,0)</f>
        <v>0</v>
      </c>
      <c r="BH2088" s="241">
        <f>IF(N2088="sníž. přenesená",J2088,0)</f>
        <v>0</v>
      </c>
      <c r="BI2088" s="241">
        <f>IF(N2088="nulová",J2088,0)</f>
        <v>0</v>
      </c>
      <c r="BJ2088" s="18" t="s">
        <v>84</v>
      </c>
      <c r="BK2088" s="241">
        <f>ROUND(I2088*H2088,2)</f>
        <v>0</v>
      </c>
      <c r="BL2088" s="18" t="s">
        <v>530</v>
      </c>
      <c r="BM2088" s="240" t="s">
        <v>3512</v>
      </c>
    </row>
    <row r="2089" s="2" customFormat="1">
      <c r="A2089" s="39"/>
      <c r="B2089" s="40"/>
      <c r="C2089" s="41"/>
      <c r="D2089" s="242" t="s">
        <v>359</v>
      </c>
      <c r="E2089" s="41"/>
      <c r="F2089" s="243" t="s">
        <v>3411</v>
      </c>
      <c r="G2089" s="41"/>
      <c r="H2089" s="41"/>
      <c r="I2089" s="244"/>
      <c r="J2089" s="41"/>
      <c r="K2089" s="41"/>
      <c r="L2089" s="45"/>
      <c r="M2089" s="245"/>
      <c r="N2089" s="246"/>
      <c r="O2089" s="92"/>
      <c r="P2089" s="92"/>
      <c r="Q2089" s="92"/>
      <c r="R2089" s="92"/>
      <c r="S2089" s="92"/>
      <c r="T2089" s="93"/>
      <c r="U2089" s="39"/>
      <c r="V2089" s="39"/>
      <c r="W2089" s="39"/>
      <c r="X2089" s="39"/>
      <c r="Y2089" s="39"/>
      <c r="Z2089" s="39"/>
      <c r="AA2089" s="39"/>
      <c r="AB2089" s="39"/>
      <c r="AC2089" s="39"/>
      <c r="AD2089" s="39"/>
      <c r="AE2089" s="39"/>
      <c r="AT2089" s="18" t="s">
        <v>359</v>
      </c>
      <c r="AU2089" s="18" t="s">
        <v>86</v>
      </c>
    </row>
    <row r="2090" s="13" customFormat="1">
      <c r="A2090" s="13"/>
      <c r="B2090" s="247"/>
      <c r="C2090" s="248"/>
      <c r="D2090" s="242" t="s">
        <v>361</v>
      </c>
      <c r="E2090" s="249" t="s">
        <v>1</v>
      </c>
      <c r="F2090" s="250" t="s">
        <v>3438</v>
      </c>
      <c r="G2090" s="248"/>
      <c r="H2090" s="251">
        <v>2.4119999999999999</v>
      </c>
      <c r="I2090" s="252"/>
      <c r="J2090" s="248"/>
      <c r="K2090" s="248"/>
      <c r="L2090" s="253"/>
      <c r="M2090" s="254"/>
      <c r="N2090" s="255"/>
      <c r="O2090" s="255"/>
      <c r="P2090" s="255"/>
      <c r="Q2090" s="255"/>
      <c r="R2090" s="255"/>
      <c r="S2090" s="255"/>
      <c r="T2090" s="256"/>
      <c r="U2090" s="13"/>
      <c r="V2090" s="13"/>
      <c r="W2090" s="13"/>
      <c r="X2090" s="13"/>
      <c r="Y2090" s="13"/>
      <c r="Z2090" s="13"/>
      <c r="AA2090" s="13"/>
      <c r="AB2090" s="13"/>
      <c r="AC2090" s="13"/>
      <c r="AD2090" s="13"/>
      <c r="AE2090" s="13"/>
      <c r="AT2090" s="257" t="s">
        <v>361</v>
      </c>
      <c r="AU2090" s="257" t="s">
        <v>86</v>
      </c>
      <c r="AV2090" s="13" t="s">
        <v>86</v>
      </c>
      <c r="AW2090" s="13" t="s">
        <v>32</v>
      </c>
      <c r="AX2090" s="13" t="s">
        <v>84</v>
      </c>
      <c r="AY2090" s="257" t="s">
        <v>350</v>
      </c>
    </row>
    <row r="2091" s="2" customFormat="1" ht="33" customHeight="1">
      <c r="A2091" s="39"/>
      <c r="B2091" s="40"/>
      <c r="C2091" s="295" t="s">
        <v>3513</v>
      </c>
      <c r="D2091" s="295" t="s">
        <v>1347</v>
      </c>
      <c r="E2091" s="296" t="s">
        <v>3514</v>
      </c>
      <c r="F2091" s="297" t="s">
        <v>3515</v>
      </c>
      <c r="G2091" s="298" t="s">
        <v>355</v>
      </c>
      <c r="H2091" s="299">
        <v>2.149</v>
      </c>
      <c r="I2091" s="300"/>
      <c r="J2091" s="301">
        <f>ROUND(I2091*H2091,2)</f>
        <v>0</v>
      </c>
      <c r="K2091" s="297" t="s">
        <v>1</v>
      </c>
      <c r="L2091" s="302"/>
      <c r="M2091" s="303" t="s">
        <v>1</v>
      </c>
      <c r="N2091" s="304" t="s">
        <v>41</v>
      </c>
      <c r="O2091" s="92"/>
      <c r="P2091" s="238">
        <f>O2091*H2091</f>
        <v>0</v>
      </c>
      <c r="Q2091" s="238">
        <v>0.053999999999999999</v>
      </c>
      <c r="R2091" s="238">
        <f>Q2091*H2091</f>
        <v>0.116046</v>
      </c>
      <c r="S2091" s="238">
        <v>0</v>
      </c>
      <c r="T2091" s="239">
        <f>S2091*H2091</f>
        <v>0</v>
      </c>
      <c r="U2091" s="39"/>
      <c r="V2091" s="39"/>
      <c r="W2091" s="39"/>
      <c r="X2091" s="39"/>
      <c r="Y2091" s="39"/>
      <c r="Z2091" s="39"/>
      <c r="AA2091" s="39"/>
      <c r="AB2091" s="39"/>
      <c r="AC2091" s="39"/>
      <c r="AD2091" s="39"/>
      <c r="AE2091" s="39"/>
      <c r="AR2091" s="240" t="s">
        <v>695</v>
      </c>
      <c r="AT2091" s="240" t="s">
        <v>1347</v>
      </c>
      <c r="AU2091" s="240" t="s">
        <v>86</v>
      </c>
      <c r="AY2091" s="18" t="s">
        <v>350</v>
      </c>
      <c r="BE2091" s="241">
        <f>IF(N2091="základní",J2091,0)</f>
        <v>0</v>
      </c>
      <c r="BF2091" s="241">
        <f>IF(N2091="snížená",J2091,0)</f>
        <v>0</v>
      </c>
      <c r="BG2091" s="241">
        <f>IF(N2091="zákl. přenesená",J2091,0)</f>
        <v>0</v>
      </c>
      <c r="BH2091" s="241">
        <f>IF(N2091="sníž. přenesená",J2091,0)</f>
        <v>0</v>
      </c>
      <c r="BI2091" s="241">
        <f>IF(N2091="nulová",J2091,0)</f>
        <v>0</v>
      </c>
      <c r="BJ2091" s="18" t="s">
        <v>84</v>
      </c>
      <c r="BK2091" s="241">
        <f>ROUND(I2091*H2091,2)</f>
        <v>0</v>
      </c>
      <c r="BL2091" s="18" t="s">
        <v>530</v>
      </c>
      <c r="BM2091" s="240" t="s">
        <v>3516</v>
      </c>
    </row>
    <row r="2092" s="2" customFormat="1">
      <c r="A2092" s="39"/>
      <c r="B2092" s="40"/>
      <c r="C2092" s="41"/>
      <c r="D2092" s="242" t="s">
        <v>359</v>
      </c>
      <c r="E2092" s="41"/>
      <c r="F2092" s="243" t="s">
        <v>3411</v>
      </c>
      <c r="G2092" s="41"/>
      <c r="H2092" s="41"/>
      <c r="I2092" s="244"/>
      <c r="J2092" s="41"/>
      <c r="K2092" s="41"/>
      <c r="L2092" s="45"/>
      <c r="M2092" s="245"/>
      <c r="N2092" s="246"/>
      <c r="O2092" s="92"/>
      <c r="P2092" s="92"/>
      <c r="Q2092" s="92"/>
      <c r="R2092" s="92"/>
      <c r="S2092" s="92"/>
      <c r="T2092" s="93"/>
      <c r="U2092" s="39"/>
      <c r="V2092" s="39"/>
      <c r="W2092" s="39"/>
      <c r="X2092" s="39"/>
      <c r="Y2092" s="39"/>
      <c r="Z2092" s="39"/>
      <c r="AA2092" s="39"/>
      <c r="AB2092" s="39"/>
      <c r="AC2092" s="39"/>
      <c r="AD2092" s="39"/>
      <c r="AE2092" s="39"/>
      <c r="AT2092" s="18" t="s">
        <v>359</v>
      </c>
      <c r="AU2092" s="18" t="s">
        <v>86</v>
      </c>
    </row>
    <row r="2093" s="13" customFormat="1">
      <c r="A2093" s="13"/>
      <c r="B2093" s="247"/>
      <c r="C2093" s="248"/>
      <c r="D2093" s="242" t="s">
        <v>361</v>
      </c>
      <c r="E2093" s="249" t="s">
        <v>1</v>
      </c>
      <c r="F2093" s="250" t="s">
        <v>3439</v>
      </c>
      <c r="G2093" s="248"/>
      <c r="H2093" s="251">
        <v>2.149</v>
      </c>
      <c r="I2093" s="252"/>
      <c r="J2093" s="248"/>
      <c r="K2093" s="248"/>
      <c r="L2093" s="253"/>
      <c r="M2093" s="254"/>
      <c r="N2093" s="255"/>
      <c r="O2093" s="255"/>
      <c r="P2093" s="255"/>
      <c r="Q2093" s="255"/>
      <c r="R2093" s="255"/>
      <c r="S2093" s="255"/>
      <c r="T2093" s="256"/>
      <c r="U2093" s="13"/>
      <c r="V2093" s="13"/>
      <c r="W2093" s="13"/>
      <c r="X2093" s="13"/>
      <c r="Y2093" s="13"/>
      <c r="Z2093" s="13"/>
      <c r="AA2093" s="13"/>
      <c r="AB2093" s="13"/>
      <c r="AC2093" s="13"/>
      <c r="AD2093" s="13"/>
      <c r="AE2093" s="13"/>
      <c r="AT2093" s="257" t="s">
        <v>361</v>
      </c>
      <c r="AU2093" s="257" t="s">
        <v>86</v>
      </c>
      <c r="AV2093" s="13" t="s">
        <v>86</v>
      </c>
      <c r="AW2093" s="13" t="s">
        <v>32</v>
      </c>
      <c r="AX2093" s="13" t="s">
        <v>84</v>
      </c>
      <c r="AY2093" s="257" t="s">
        <v>350</v>
      </c>
    </row>
    <row r="2094" s="2" customFormat="1" ht="33" customHeight="1">
      <c r="A2094" s="39"/>
      <c r="B2094" s="40"/>
      <c r="C2094" s="295" t="s">
        <v>3517</v>
      </c>
      <c r="D2094" s="295" t="s">
        <v>1347</v>
      </c>
      <c r="E2094" s="296" t="s">
        <v>3518</v>
      </c>
      <c r="F2094" s="297" t="s">
        <v>3519</v>
      </c>
      <c r="G2094" s="298" t="s">
        <v>355</v>
      </c>
      <c r="H2094" s="299">
        <v>2.2429999999999999</v>
      </c>
      <c r="I2094" s="300"/>
      <c r="J2094" s="301">
        <f>ROUND(I2094*H2094,2)</f>
        <v>0</v>
      </c>
      <c r="K2094" s="297" t="s">
        <v>1</v>
      </c>
      <c r="L2094" s="302"/>
      <c r="M2094" s="303" t="s">
        <v>1</v>
      </c>
      <c r="N2094" s="304" t="s">
        <v>41</v>
      </c>
      <c r="O2094" s="92"/>
      <c r="P2094" s="238">
        <f>O2094*H2094</f>
        <v>0</v>
      </c>
      <c r="Q2094" s="238">
        <v>0.053999999999999999</v>
      </c>
      <c r="R2094" s="238">
        <f>Q2094*H2094</f>
        <v>0.12112199999999999</v>
      </c>
      <c r="S2094" s="238">
        <v>0</v>
      </c>
      <c r="T2094" s="239">
        <f>S2094*H2094</f>
        <v>0</v>
      </c>
      <c r="U2094" s="39"/>
      <c r="V2094" s="39"/>
      <c r="W2094" s="39"/>
      <c r="X2094" s="39"/>
      <c r="Y2094" s="39"/>
      <c r="Z2094" s="39"/>
      <c r="AA2094" s="39"/>
      <c r="AB2094" s="39"/>
      <c r="AC2094" s="39"/>
      <c r="AD2094" s="39"/>
      <c r="AE2094" s="39"/>
      <c r="AR2094" s="240" t="s">
        <v>695</v>
      </c>
      <c r="AT2094" s="240" t="s">
        <v>1347</v>
      </c>
      <c r="AU2094" s="240" t="s">
        <v>86</v>
      </c>
      <c r="AY2094" s="18" t="s">
        <v>350</v>
      </c>
      <c r="BE2094" s="241">
        <f>IF(N2094="základní",J2094,0)</f>
        <v>0</v>
      </c>
      <c r="BF2094" s="241">
        <f>IF(N2094="snížená",J2094,0)</f>
        <v>0</v>
      </c>
      <c r="BG2094" s="241">
        <f>IF(N2094="zákl. přenesená",J2094,0)</f>
        <v>0</v>
      </c>
      <c r="BH2094" s="241">
        <f>IF(N2094="sníž. přenesená",J2094,0)</f>
        <v>0</v>
      </c>
      <c r="BI2094" s="241">
        <f>IF(N2094="nulová",J2094,0)</f>
        <v>0</v>
      </c>
      <c r="BJ2094" s="18" t="s">
        <v>84</v>
      </c>
      <c r="BK2094" s="241">
        <f>ROUND(I2094*H2094,2)</f>
        <v>0</v>
      </c>
      <c r="BL2094" s="18" t="s">
        <v>530</v>
      </c>
      <c r="BM2094" s="240" t="s">
        <v>3520</v>
      </c>
    </row>
    <row r="2095" s="2" customFormat="1">
      <c r="A2095" s="39"/>
      <c r="B2095" s="40"/>
      <c r="C2095" s="41"/>
      <c r="D2095" s="242" t="s">
        <v>359</v>
      </c>
      <c r="E2095" s="41"/>
      <c r="F2095" s="243" t="s">
        <v>3411</v>
      </c>
      <c r="G2095" s="41"/>
      <c r="H2095" s="41"/>
      <c r="I2095" s="244"/>
      <c r="J2095" s="41"/>
      <c r="K2095" s="41"/>
      <c r="L2095" s="45"/>
      <c r="M2095" s="245"/>
      <c r="N2095" s="246"/>
      <c r="O2095" s="92"/>
      <c r="P2095" s="92"/>
      <c r="Q2095" s="92"/>
      <c r="R2095" s="92"/>
      <c r="S2095" s="92"/>
      <c r="T2095" s="93"/>
      <c r="U2095" s="39"/>
      <c r="V2095" s="39"/>
      <c r="W2095" s="39"/>
      <c r="X2095" s="39"/>
      <c r="Y2095" s="39"/>
      <c r="Z2095" s="39"/>
      <c r="AA2095" s="39"/>
      <c r="AB2095" s="39"/>
      <c r="AC2095" s="39"/>
      <c r="AD2095" s="39"/>
      <c r="AE2095" s="39"/>
      <c r="AT2095" s="18" t="s">
        <v>359</v>
      </c>
      <c r="AU2095" s="18" t="s">
        <v>86</v>
      </c>
    </row>
    <row r="2096" s="13" customFormat="1">
      <c r="A2096" s="13"/>
      <c r="B2096" s="247"/>
      <c r="C2096" s="248"/>
      <c r="D2096" s="242" t="s">
        <v>361</v>
      </c>
      <c r="E2096" s="249" t="s">
        <v>1</v>
      </c>
      <c r="F2096" s="250" t="s">
        <v>3440</v>
      </c>
      <c r="G2096" s="248"/>
      <c r="H2096" s="251">
        <v>2.2429999999999999</v>
      </c>
      <c r="I2096" s="252"/>
      <c r="J2096" s="248"/>
      <c r="K2096" s="248"/>
      <c r="L2096" s="253"/>
      <c r="M2096" s="254"/>
      <c r="N2096" s="255"/>
      <c r="O2096" s="255"/>
      <c r="P2096" s="255"/>
      <c r="Q2096" s="255"/>
      <c r="R2096" s="255"/>
      <c r="S2096" s="255"/>
      <c r="T2096" s="256"/>
      <c r="U2096" s="13"/>
      <c r="V2096" s="13"/>
      <c r="W2096" s="13"/>
      <c r="X2096" s="13"/>
      <c r="Y2096" s="13"/>
      <c r="Z2096" s="13"/>
      <c r="AA2096" s="13"/>
      <c r="AB2096" s="13"/>
      <c r="AC2096" s="13"/>
      <c r="AD2096" s="13"/>
      <c r="AE2096" s="13"/>
      <c r="AT2096" s="257" t="s">
        <v>361</v>
      </c>
      <c r="AU2096" s="257" t="s">
        <v>86</v>
      </c>
      <c r="AV2096" s="13" t="s">
        <v>86</v>
      </c>
      <c r="AW2096" s="13" t="s">
        <v>32</v>
      </c>
      <c r="AX2096" s="13" t="s">
        <v>84</v>
      </c>
      <c r="AY2096" s="257" t="s">
        <v>350</v>
      </c>
    </row>
    <row r="2097" s="2" customFormat="1" ht="24.15" customHeight="1">
      <c r="A2097" s="39"/>
      <c r="B2097" s="40"/>
      <c r="C2097" s="229" t="s">
        <v>3521</v>
      </c>
      <c r="D2097" s="229" t="s">
        <v>352</v>
      </c>
      <c r="E2097" s="230" t="s">
        <v>3522</v>
      </c>
      <c r="F2097" s="231" t="s">
        <v>3523</v>
      </c>
      <c r="G2097" s="232" t="s">
        <v>497</v>
      </c>
      <c r="H2097" s="233">
        <v>4</v>
      </c>
      <c r="I2097" s="234"/>
      <c r="J2097" s="235">
        <f>ROUND(I2097*H2097,2)</f>
        <v>0</v>
      </c>
      <c r="K2097" s="231" t="s">
        <v>356</v>
      </c>
      <c r="L2097" s="45"/>
      <c r="M2097" s="236" t="s">
        <v>1</v>
      </c>
      <c r="N2097" s="237" t="s">
        <v>41</v>
      </c>
      <c r="O2097" s="92"/>
      <c r="P2097" s="238">
        <f>O2097*H2097</f>
        <v>0</v>
      </c>
      <c r="Q2097" s="238">
        <v>0.00025999999999999998</v>
      </c>
      <c r="R2097" s="238">
        <f>Q2097*H2097</f>
        <v>0.0010399999999999999</v>
      </c>
      <c r="S2097" s="238">
        <v>0</v>
      </c>
      <c r="T2097" s="239">
        <f>S2097*H2097</f>
        <v>0</v>
      </c>
      <c r="U2097" s="39"/>
      <c r="V2097" s="39"/>
      <c r="W2097" s="39"/>
      <c r="X2097" s="39"/>
      <c r="Y2097" s="39"/>
      <c r="Z2097" s="39"/>
      <c r="AA2097" s="39"/>
      <c r="AB2097" s="39"/>
      <c r="AC2097" s="39"/>
      <c r="AD2097" s="39"/>
      <c r="AE2097" s="39"/>
      <c r="AR2097" s="240" t="s">
        <v>530</v>
      </c>
      <c r="AT2097" s="240" t="s">
        <v>352</v>
      </c>
      <c r="AU2097" s="240" t="s">
        <v>86</v>
      </c>
      <c r="AY2097" s="18" t="s">
        <v>350</v>
      </c>
      <c r="BE2097" s="241">
        <f>IF(N2097="základní",J2097,0)</f>
        <v>0</v>
      </c>
      <c r="BF2097" s="241">
        <f>IF(N2097="snížená",J2097,0)</f>
        <v>0</v>
      </c>
      <c r="BG2097" s="241">
        <f>IF(N2097="zákl. přenesená",J2097,0)</f>
        <v>0</v>
      </c>
      <c r="BH2097" s="241">
        <f>IF(N2097="sníž. přenesená",J2097,0)</f>
        <v>0</v>
      </c>
      <c r="BI2097" s="241">
        <f>IF(N2097="nulová",J2097,0)</f>
        <v>0</v>
      </c>
      <c r="BJ2097" s="18" t="s">
        <v>84</v>
      </c>
      <c r="BK2097" s="241">
        <f>ROUND(I2097*H2097,2)</f>
        <v>0</v>
      </c>
      <c r="BL2097" s="18" t="s">
        <v>530</v>
      </c>
      <c r="BM2097" s="240" t="s">
        <v>3524</v>
      </c>
    </row>
    <row r="2098" s="2" customFormat="1">
      <c r="A2098" s="39"/>
      <c r="B2098" s="40"/>
      <c r="C2098" s="41"/>
      <c r="D2098" s="242" t="s">
        <v>359</v>
      </c>
      <c r="E2098" s="41"/>
      <c r="F2098" s="243" t="s">
        <v>3525</v>
      </c>
      <c r="G2098" s="41"/>
      <c r="H2098" s="41"/>
      <c r="I2098" s="244"/>
      <c r="J2098" s="41"/>
      <c r="K2098" s="41"/>
      <c r="L2098" s="45"/>
      <c r="M2098" s="245"/>
      <c r="N2098" s="246"/>
      <c r="O2098" s="92"/>
      <c r="P2098" s="92"/>
      <c r="Q2098" s="92"/>
      <c r="R2098" s="92"/>
      <c r="S2098" s="92"/>
      <c r="T2098" s="93"/>
      <c r="U2098" s="39"/>
      <c r="V2098" s="39"/>
      <c r="W2098" s="39"/>
      <c r="X2098" s="39"/>
      <c r="Y2098" s="39"/>
      <c r="Z2098" s="39"/>
      <c r="AA2098" s="39"/>
      <c r="AB2098" s="39"/>
      <c r="AC2098" s="39"/>
      <c r="AD2098" s="39"/>
      <c r="AE2098" s="39"/>
      <c r="AT2098" s="18" t="s">
        <v>359</v>
      </c>
      <c r="AU2098" s="18" t="s">
        <v>86</v>
      </c>
    </row>
    <row r="2099" s="13" customFormat="1">
      <c r="A2099" s="13"/>
      <c r="B2099" s="247"/>
      <c r="C2099" s="248"/>
      <c r="D2099" s="242" t="s">
        <v>361</v>
      </c>
      <c r="E2099" s="249" t="s">
        <v>1</v>
      </c>
      <c r="F2099" s="250" t="s">
        <v>3526</v>
      </c>
      <c r="G2099" s="248"/>
      <c r="H2099" s="251">
        <v>4</v>
      </c>
      <c r="I2099" s="252"/>
      <c r="J2099" s="248"/>
      <c r="K2099" s="248"/>
      <c r="L2099" s="253"/>
      <c r="M2099" s="254"/>
      <c r="N2099" s="255"/>
      <c r="O2099" s="255"/>
      <c r="P2099" s="255"/>
      <c r="Q2099" s="255"/>
      <c r="R2099" s="255"/>
      <c r="S2099" s="255"/>
      <c r="T2099" s="256"/>
      <c r="U2099" s="13"/>
      <c r="V2099" s="13"/>
      <c r="W2099" s="13"/>
      <c r="X2099" s="13"/>
      <c r="Y2099" s="13"/>
      <c r="Z2099" s="13"/>
      <c r="AA2099" s="13"/>
      <c r="AB2099" s="13"/>
      <c r="AC2099" s="13"/>
      <c r="AD2099" s="13"/>
      <c r="AE2099" s="13"/>
      <c r="AT2099" s="257" t="s">
        <v>361</v>
      </c>
      <c r="AU2099" s="257" t="s">
        <v>86</v>
      </c>
      <c r="AV2099" s="13" t="s">
        <v>86</v>
      </c>
      <c r="AW2099" s="13" t="s">
        <v>32</v>
      </c>
      <c r="AX2099" s="13" t="s">
        <v>84</v>
      </c>
      <c r="AY2099" s="257" t="s">
        <v>350</v>
      </c>
    </row>
    <row r="2100" s="2" customFormat="1" ht="24.15" customHeight="1">
      <c r="A2100" s="39"/>
      <c r="B2100" s="40"/>
      <c r="C2100" s="295" t="s">
        <v>3527</v>
      </c>
      <c r="D2100" s="295" t="s">
        <v>1347</v>
      </c>
      <c r="E2100" s="296" t="s">
        <v>3528</v>
      </c>
      <c r="F2100" s="297" t="s">
        <v>3529</v>
      </c>
      <c r="G2100" s="298" t="s">
        <v>355</v>
      </c>
      <c r="H2100" s="299">
        <v>2.948</v>
      </c>
      <c r="I2100" s="300"/>
      <c r="J2100" s="301">
        <f>ROUND(I2100*H2100,2)</f>
        <v>0</v>
      </c>
      <c r="K2100" s="297" t="s">
        <v>1</v>
      </c>
      <c r="L2100" s="302"/>
      <c r="M2100" s="303" t="s">
        <v>1</v>
      </c>
      <c r="N2100" s="304" t="s">
        <v>41</v>
      </c>
      <c r="O2100" s="92"/>
      <c r="P2100" s="238">
        <f>O2100*H2100</f>
        <v>0</v>
      </c>
      <c r="Q2100" s="238">
        <v>0.034720000000000001</v>
      </c>
      <c r="R2100" s="238">
        <f>Q2100*H2100</f>
        <v>0.10235456</v>
      </c>
      <c r="S2100" s="238">
        <v>0</v>
      </c>
      <c r="T2100" s="239">
        <f>S2100*H2100</f>
        <v>0</v>
      </c>
      <c r="U2100" s="39"/>
      <c r="V2100" s="39"/>
      <c r="W2100" s="39"/>
      <c r="X2100" s="39"/>
      <c r="Y2100" s="39"/>
      <c r="Z2100" s="39"/>
      <c r="AA2100" s="39"/>
      <c r="AB2100" s="39"/>
      <c r="AC2100" s="39"/>
      <c r="AD2100" s="39"/>
      <c r="AE2100" s="39"/>
      <c r="AR2100" s="240" t="s">
        <v>695</v>
      </c>
      <c r="AT2100" s="240" t="s">
        <v>1347</v>
      </c>
      <c r="AU2100" s="240" t="s">
        <v>86</v>
      </c>
      <c r="AY2100" s="18" t="s">
        <v>350</v>
      </c>
      <c r="BE2100" s="241">
        <f>IF(N2100="základní",J2100,0)</f>
        <v>0</v>
      </c>
      <c r="BF2100" s="241">
        <f>IF(N2100="snížená",J2100,0)</f>
        <v>0</v>
      </c>
      <c r="BG2100" s="241">
        <f>IF(N2100="zákl. přenesená",J2100,0)</f>
        <v>0</v>
      </c>
      <c r="BH2100" s="241">
        <f>IF(N2100="sníž. přenesená",J2100,0)</f>
        <v>0</v>
      </c>
      <c r="BI2100" s="241">
        <f>IF(N2100="nulová",J2100,0)</f>
        <v>0</v>
      </c>
      <c r="BJ2100" s="18" t="s">
        <v>84</v>
      </c>
      <c r="BK2100" s="241">
        <f>ROUND(I2100*H2100,2)</f>
        <v>0</v>
      </c>
      <c r="BL2100" s="18" t="s">
        <v>530</v>
      </c>
      <c r="BM2100" s="240" t="s">
        <v>3530</v>
      </c>
    </row>
    <row r="2101" s="2" customFormat="1">
      <c r="A2101" s="39"/>
      <c r="B2101" s="40"/>
      <c r="C2101" s="41"/>
      <c r="D2101" s="242" t="s">
        <v>359</v>
      </c>
      <c r="E2101" s="41"/>
      <c r="F2101" s="243" t="s">
        <v>3531</v>
      </c>
      <c r="G2101" s="41"/>
      <c r="H2101" s="41"/>
      <c r="I2101" s="244"/>
      <c r="J2101" s="41"/>
      <c r="K2101" s="41"/>
      <c r="L2101" s="45"/>
      <c r="M2101" s="245"/>
      <c r="N2101" s="246"/>
      <c r="O2101" s="92"/>
      <c r="P2101" s="92"/>
      <c r="Q2101" s="92"/>
      <c r="R2101" s="92"/>
      <c r="S2101" s="92"/>
      <c r="T2101" s="93"/>
      <c r="U2101" s="39"/>
      <c r="V2101" s="39"/>
      <c r="W2101" s="39"/>
      <c r="X2101" s="39"/>
      <c r="Y2101" s="39"/>
      <c r="Z2101" s="39"/>
      <c r="AA2101" s="39"/>
      <c r="AB2101" s="39"/>
      <c r="AC2101" s="39"/>
      <c r="AD2101" s="39"/>
      <c r="AE2101" s="39"/>
      <c r="AT2101" s="18" t="s">
        <v>359</v>
      </c>
      <c r="AU2101" s="18" t="s">
        <v>86</v>
      </c>
    </row>
    <row r="2102" s="13" customFormat="1">
      <c r="A2102" s="13"/>
      <c r="B2102" s="247"/>
      <c r="C2102" s="248"/>
      <c r="D2102" s="242" t="s">
        <v>361</v>
      </c>
      <c r="E2102" s="249" t="s">
        <v>1</v>
      </c>
      <c r="F2102" s="250" t="s">
        <v>3532</v>
      </c>
      <c r="G2102" s="248"/>
      <c r="H2102" s="251">
        <v>2.948</v>
      </c>
      <c r="I2102" s="252"/>
      <c r="J2102" s="248"/>
      <c r="K2102" s="248"/>
      <c r="L2102" s="253"/>
      <c r="M2102" s="254"/>
      <c r="N2102" s="255"/>
      <c r="O2102" s="255"/>
      <c r="P2102" s="255"/>
      <c r="Q2102" s="255"/>
      <c r="R2102" s="255"/>
      <c r="S2102" s="255"/>
      <c r="T2102" s="256"/>
      <c r="U2102" s="13"/>
      <c r="V2102" s="13"/>
      <c r="W2102" s="13"/>
      <c r="X2102" s="13"/>
      <c r="Y2102" s="13"/>
      <c r="Z2102" s="13"/>
      <c r="AA2102" s="13"/>
      <c r="AB2102" s="13"/>
      <c r="AC2102" s="13"/>
      <c r="AD2102" s="13"/>
      <c r="AE2102" s="13"/>
      <c r="AT2102" s="257" t="s">
        <v>361</v>
      </c>
      <c r="AU2102" s="257" t="s">
        <v>86</v>
      </c>
      <c r="AV2102" s="13" t="s">
        <v>86</v>
      </c>
      <c r="AW2102" s="13" t="s">
        <v>32</v>
      </c>
      <c r="AX2102" s="13" t="s">
        <v>84</v>
      </c>
      <c r="AY2102" s="257" t="s">
        <v>350</v>
      </c>
    </row>
    <row r="2103" s="2" customFormat="1" ht="24.15" customHeight="1">
      <c r="A2103" s="39"/>
      <c r="B2103" s="40"/>
      <c r="C2103" s="229" t="s">
        <v>3533</v>
      </c>
      <c r="D2103" s="229" t="s">
        <v>352</v>
      </c>
      <c r="E2103" s="230" t="s">
        <v>3534</v>
      </c>
      <c r="F2103" s="231" t="s">
        <v>3535</v>
      </c>
      <c r="G2103" s="232" t="s">
        <v>497</v>
      </c>
      <c r="H2103" s="233">
        <v>2</v>
      </c>
      <c r="I2103" s="234"/>
      <c r="J2103" s="235">
        <f>ROUND(I2103*H2103,2)</f>
        <v>0</v>
      </c>
      <c r="K2103" s="231" t="s">
        <v>356</v>
      </c>
      <c r="L2103" s="45"/>
      <c r="M2103" s="236" t="s">
        <v>1</v>
      </c>
      <c r="N2103" s="237" t="s">
        <v>41</v>
      </c>
      <c r="O2103" s="92"/>
      <c r="P2103" s="238">
        <f>O2103*H2103</f>
        <v>0</v>
      </c>
      <c r="Q2103" s="238">
        <v>0.00027</v>
      </c>
      <c r="R2103" s="238">
        <f>Q2103*H2103</f>
        <v>0.00054000000000000001</v>
      </c>
      <c r="S2103" s="238">
        <v>0</v>
      </c>
      <c r="T2103" s="239">
        <f>S2103*H2103</f>
        <v>0</v>
      </c>
      <c r="U2103" s="39"/>
      <c r="V2103" s="39"/>
      <c r="W2103" s="39"/>
      <c r="X2103" s="39"/>
      <c r="Y2103" s="39"/>
      <c r="Z2103" s="39"/>
      <c r="AA2103" s="39"/>
      <c r="AB2103" s="39"/>
      <c r="AC2103" s="39"/>
      <c r="AD2103" s="39"/>
      <c r="AE2103" s="39"/>
      <c r="AR2103" s="240" t="s">
        <v>530</v>
      </c>
      <c r="AT2103" s="240" t="s">
        <v>352</v>
      </c>
      <c r="AU2103" s="240" t="s">
        <v>86</v>
      </c>
      <c r="AY2103" s="18" t="s">
        <v>350</v>
      </c>
      <c r="BE2103" s="241">
        <f>IF(N2103="základní",J2103,0)</f>
        <v>0</v>
      </c>
      <c r="BF2103" s="241">
        <f>IF(N2103="snížená",J2103,0)</f>
        <v>0</v>
      </c>
      <c r="BG2103" s="241">
        <f>IF(N2103="zákl. přenesená",J2103,0)</f>
        <v>0</v>
      </c>
      <c r="BH2103" s="241">
        <f>IF(N2103="sníž. přenesená",J2103,0)</f>
        <v>0</v>
      </c>
      <c r="BI2103" s="241">
        <f>IF(N2103="nulová",J2103,0)</f>
        <v>0</v>
      </c>
      <c r="BJ2103" s="18" t="s">
        <v>84</v>
      </c>
      <c r="BK2103" s="241">
        <f>ROUND(I2103*H2103,2)</f>
        <v>0</v>
      </c>
      <c r="BL2103" s="18" t="s">
        <v>530</v>
      </c>
      <c r="BM2103" s="240" t="s">
        <v>3536</v>
      </c>
    </row>
    <row r="2104" s="2" customFormat="1">
      <c r="A2104" s="39"/>
      <c r="B2104" s="40"/>
      <c r="C2104" s="41"/>
      <c r="D2104" s="242" t="s">
        <v>359</v>
      </c>
      <c r="E2104" s="41"/>
      <c r="F2104" s="243" t="s">
        <v>3537</v>
      </c>
      <c r="G2104" s="41"/>
      <c r="H2104" s="41"/>
      <c r="I2104" s="244"/>
      <c r="J2104" s="41"/>
      <c r="K2104" s="41"/>
      <c r="L2104" s="45"/>
      <c r="M2104" s="245"/>
      <c r="N2104" s="246"/>
      <c r="O2104" s="92"/>
      <c r="P2104" s="92"/>
      <c r="Q2104" s="92"/>
      <c r="R2104" s="92"/>
      <c r="S2104" s="92"/>
      <c r="T2104" s="93"/>
      <c r="U2104" s="39"/>
      <c r="V2104" s="39"/>
      <c r="W2104" s="39"/>
      <c r="X2104" s="39"/>
      <c r="Y2104" s="39"/>
      <c r="Z2104" s="39"/>
      <c r="AA2104" s="39"/>
      <c r="AB2104" s="39"/>
      <c r="AC2104" s="39"/>
      <c r="AD2104" s="39"/>
      <c r="AE2104" s="39"/>
      <c r="AT2104" s="18" t="s">
        <v>359</v>
      </c>
      <c r="AU2104" s="18" t="s">
        <v>86</v>
      </c>
    </row>
    <row r="2105" s="13" customFormat="1">
      <c r="A2105" s="13"/>
      <c r="B2105" s="247"/>
      <c r="C2105" s="248"/>
      <c r="D2105" s="242" t="s">
        <v>361</v>
      </c>
      <c r="E2105" s="249" t="s">
        <v>1</v>
      </c>
      <c r="F2105" s="250" t="s">
        <v>3538</v>
      </c>
      <c r="G2105" s="248"/>
      <c r="H2105" s="251">
        <v>2</v>
      </c>
      <c r="I2105" s="252"/>
      <c r="J2105" s="248"/>
      <c r="K2105" s="248"/>
      <c r="L2105" s="253"/>
      <c r="M2105" s="254"/>
      <c r="N2105" s="255"/>
      <c r="O2105" s="255"/>
      <c r="P2105" s="255"/>
      <c r="Q2105" s="255"/>
      <c r="R2105" s="255"/>
      <c r="S2105" s="255"/>
      <c r="T2105" s="256"/>
      <c r="U2105" s="13"/>
      <c r="V2105" s="13"/>
      <c r="W2105" s="13"/>
      <c r="X2105" s="13"/>
      <c r="Y2105" s="13"/>
      <c r="Z2105" s="13"/>
      <c r="AA2105" s="13"/>
      <c r="AB2105" s="13"/>
      <c r="AC2105" s="13"/>
      <c r="AD2105" s="13"/>
      <c r="AE2105" s="13"/>
      <c r="AT2105" s="257" t="s">
        <v>361</v>
      </c>
      <c r="AU2105" s="257" t="s">
        <v>86</v>
      </c>
      <c r="AV2105" s="13" t="s">
        <v>86</v>
      </c>
      <c r="AW2105" s="13" t="s">
        <v>32</v>
      </c>
      <c r="AX2105" s="13" t="s">
        <v>84</v>
      </c>
      <c r="AY2105" s="257" t="s">
        <v>350</v>
      </c>
    </row>
    <row r="2106" s="2" customFormat="1" ht="33" customHeight="1">
      <c r="A2106" s="39"/>
      <c r="B2106" s="40"/>
      <c r="C2106" s="295" t="s">
        <v>3539</v>
      </c>
      <c r="D2106" s="295" t="s">
        <v>1347</v>
      </c>
      <c r="E2106" s="296" t="s">
        <v>3540</v>
      </c>
      <c r="F2106" s="297" t="s">
        <v>3541</v>
      </c>
      <c r="G2106" s="298" t="s">
        <v>355</v>
      </c>
      <c r="H2106" s="299">
        <v>0.68799999999999994</v>
      </c>
      <c r="I2106" s="300"/>
      <c r="J2106" s="301">
        <f>ROUND(I2106*H2106,2)</f>
        <v>0</v>
      </c>
      <c r="K2106" s="297" t="s">
        <v>1</v>
      </c>
      <c r="L2106" s="302"/>
      <c r="M2106" s="303" t="s">
        <v>1</v>
      </c>
      <c r="N2106" s="304" t="s">
        <v>41</v>
      </c>
      <c r="O2106" s="92"/>
      <c r="P2106" s="238">
        <f>O2106*H2106</f>
        <v>0</v>
      </c>
      <c r="Q2106" s="238">
        <v>0.043999999999999997</v>
      </c>
      <c r="R2106" s="238">
        <f>Q2106*H2106</f>
        <v>0.030271999999999997</v>
      </c>
      <c r="S2106" s="238">
        <v>0</v>
      </c>
      <c r="T2106" s="239">
        <f>S2106*H2106</f>
        <v>0</v>
      </c>
      <c r="U2106" s="39"/>
      <c r="V2106" s="39"/>
      <c r="W2106" s="39"/>
      <c r="X2106" s="39"/>
      <c r="Y2106" s="39"/>
      <c r="Z2106" s="39"/>
      <c r="AA2106" s="39"/>
      <c r="AB2106" s="39"/>
      <c r="AC2106" s="39"/>
      <c r="AD2106" s="39"/>
      <c r="AE2106" s="39"/>
      <c r="AR2106" s="240" t="s">
        <v>695</v>
      </c>
      <c r="AT2106" s="240" t="s">
        <v>1347</v>
      </c>
      <c r="AU2106" s="240" t="s">
        <v>86</v>
      </c>
      <c r="AY2106" s="18" t="s">
        <v>350</v>
      </c>
      <c r="BE2106" s="241">
        <f>IF(N2106="základní",J2106,0)</f>
        <v>0</v>
      </c>
      <c r="BF2106" s="241">
        <f>IF(N2106="snížená",J2106,0)</f>
        <v>0</v>
      </c>
      <c r="BG2106" s="241">
        <f>IF(N2106="zákl. přenesená",J2106,0)</f>
        <v>0</v>
      </c>
      <c r="BH2106" s="241">
        <f>IF(N2106="sníž. přenesená",J2106,0)</f>
        <v>0</v>
      </c>
      <c r="BI2106" s="241">
        <f>IF(N2106="nulová",J2106,0)</f>
        <v>0</v>
      </c>
      <c r="BJ2106" s="18" t="s">
        <v>84</v>
      </c>
      <c r="BK2106" s="241">
        <f>ROUND(I2106*H2106,2)</f>
        <v>0</v>
      </c>
      <c r="BL2106" s="18" t="s">
        <v>530</v>
      </c>
      <c r="BM2106" s="240" t="s">
        <v>3542</v>
      </c>
    </row>
    <row r="2107" s="2" customFormat="1">
      <c r="A2107" s="39"/>
      <c r="B2107" s="40"/>
      <c r="C2107" s="41"/>
      <c r="D2107" s="242" t="s">
        <v>359</v>
      </c>
      <c r="E2107" s="41"/>
      <c r="F2107" s="243" t="s">
        <v>3543</v>
      </c>
      <c r="G2107" s="41"/>
      <c r="H2107" s="41"/>
      <c r="I2107" s="244"/>
      <c r="J2107" s="41"/>
      <c r="K2107" s="41"/>
      <c r="L2107" s="45"/>
      <c r="M2107" s="245"/>
      <c r="N2107" s="246"/>
      <c r="O2107" s="92"/>
      <c r="P2107" s="92"/>
      <c r="Q2107" s="92"/>
      <c r="R2107" s="92"/>
      <c r="S2107" s="92"/>
      <c r="T2107" s="93"/>
      <c r="U2107" s="39"/>
      <c r="V2107" s="39"/>
      <c r="W2107" s="39"/>
      <c r="X2107" s="39"/>
      <c r="Y2107" s="39"/>
      <c r="Z2107" s="39"/>
      <c r="AA2107" s="39"/>
      <c r="AB2107" s="39"/>
      <c r="AC2107" s="39"/>
      <c r="AD2107" s="39"/>
      <c r="AE2107" s="39"/>
      <c r="AT2107" s="18" t="s">
        <v>359</v>
      </c>
      <c r="AU2107" s="18" t="s">
        <v>86</v>
      </c>
    </row>
    <row r="2108" s="13" customFormat="1">
      <c r="A2108" s="13"/>
      <c r="B2108" s="247"/>
      <c r="C2108" s="248"/>
      <c r="D2108" s="242" t="s">
        <v>361</v>
      </c>
      <c r="E2108" s="249" t="s">
        <v>1</v>
      </c>
      <c r="F2108" s="250" t="s">
        <v>3544</v>
      </c>
      <c r="G2108" s="248"/>
      <c r="H2108" s="251">
        <v>0.68799999999999994</v>
      </c>
      <c r="I2108" s="252"/>
      <c r="J2108" s="248"/>
      <c r="K2108" s="248"/>
      <c r="L2108" s="253"/>
      <c r="M2108" s="254"/>
      <c r="N2108" s="255"/>
      <c r="O2108" s="255"/>
      <c r="P2108" s="255"/>
      <c r="Q2108" s="255"/>
      <c r="R2108" s="255"/>
      <c r="S2108" s="255"/>
      <c r="T2108" s="256"/>
      <c r="U2108" s="13"/>
      <c r="V2108" s="13"/>
      <c r="W2108" s="13"/>
      <c r="X2108" s="13"/>
      <c r="Y2108" s="13"/>
      <c r="Z2108" s="13"/>
      <c r="AA2108" s="13"/>
      <c r="AB2108" s="13"/>
      <c r="AC2108" s="13"/>
      <c r="AD2108" s="13"/>
      <c r="AE2108" s="13"/>
      <c r="AT2108" s="257" t="s">
        <v>361</v>
      </c>
      <c r="AU2108" s="257" t="s">
        <v>86</v>
      </c>
      <c r="AV2108" s="13" t="s">
        <v>86</v>
      </c>
      <c r="AW2108" s="13" t="s">
        <v>32</v>
      </c>
      <c r="AX2108" s="13" t="s">
        <v>84</v>
      </c>
      <c r="AY2108" s="257" t="s">
        <v>350</v>
      </c>
    </row>
    <row r="2109" s="2" customFormat="1" ht="24.15" customHeight="1">
      <c r="A2109" s="39"/>
      <c r="B2109" s="40"/>
      <c r="C2109" s="229" t="s">
        <v>3545</v>
      </c>
      <c r="D2109" s="229" t="s">
        <v>352</v>
      </c>
      <c r="E2109" s="230" t="s">
        <v>3546</v>
      </c>
      <c r="F2109" s="231" t="s">
        <v>3547</v>
      </c>
      <c r="G2109" s="232" t="s">
        <v>497</v>
      </c>
      <c r="H2109" s="233">
        <v>5</v>
      </c>
      <c r="I2109" s="234"/>
      <c r="J2109" s="235">
        <f>ROUND(I2109*H2109,2)</f>
        <v>0</v>
      </c>
      <c r="K2109" s="231" t="s">
        <v>356</v>
      </c>
      <c r="L2109" s="45"/>
      <c r="M2109" s="236" t="s">
        <v>1</v>
      </c>
      <c r="N2109" s="237" t="s">
        <v>41</v>
      </c>
      <c r="O2109" s="92"/>
      <c r="P2109" s="238">
        <f>O2109*H2109</f>
        <v>0</v>
      </c>
      <c r="Q2109" s="238">
        <v>0.00027</v>
      </c>
      <c r="R2109" s="238">
        <f>Q2109*H2109</f>
        <v>0.0013500000000000001</v>
      </c>
      <c r="S2109" s="238">
        <v>0</v>
      </c>
      <c r="T2109" s="239">
        <f>S2109*H2109</f>
        <v>0</v>
      </c>
      <c r="U2109" s="39"/>
      <c r="V2109" s="39"/>
      <c r="W2109" s="39"/>
      <c r="X2109" s="39"/>
      <c r="Y2109" s="39"/>
      <c r="Z2109" s="39"/>
      <c r="AA2109" s="39"/>
      <c r="AB2109" s="39"/>
      <c r="AC2109" s="39"/>
      <c r="AD2109" s="39"/>
      <c r="AE2109" s="39"/>
      <c r="AR2109" s="240" t="s">
        <v>530</v>
      </c>
      <c r="AT2109" s="240" t="s">
        <v>352</v>
      </c>
      <c r="AU2109" s="240" t="s">
        <v>86</v>
      </c>
      <c r="AY2109" s="18" t="s">
        <v>350</v>
      </c>
      <c r="BE2109" s="241">
        <f>IF(N2109="základní",J2109,0)</f>
        <v>0</v>
      </c>
      <c r="BF2109" s="241">
        <f>IF(N2109="snížená",J2109,0)</f>
        <v>0</v>
      </c>
      <c r="BG2109" s="241">
        <f>IF(N2109="zákl. přenesená",J2109,0)</f>
        <v>0</v>
      </c>
      <c r="BH2109" s="241">
        <f>IF(N2109="sníž. přenesená",J2109,0)</f>
        <v>0</v>
      </c>
      <c r="BI2109" s="241">
        <f>IF(N2109="nulová",J2109,0)</f>
        <v>0</v>
      </c>
      <c r="BJ2109" s="18" t="s">
        <v>84</v>
      </c>
      <c r="BK2109" s="241">
        <f>ROUND(I2109*H2109,2)</f>
        <v>0</v>
      </c>
      <c r="BL2109" s="18" t="s">
        <v>530</v>
      </c>
      <c r="BM2109" s="240" t="s">
        <v>3548</v>
      </c>
    </row>
    <row r="2110" s="2" customFormat="1">
      <c r="A2110" s="39"/>
      <c r="B2110" s="40"/>
      <c r="C2110" s="41"/>
      <c r="D2110" s="242" t="s">
        <v>359</v>
      </c>
      <c r="E2110" s="41"/>
      <c r="F2110" s="243" t="s">
        <v>3549</v>
      </c>
      <c r="G2110" s="41"/>
      <c r="H2110" s="41"/>
      <c r="I2110" s="244"/>
      <c r="J2110" s="41"/>
      <c r="K2110" s="41"/>
      <c r="L2110" s="45"/>
      <c r="M2110" s="245"/>
      <c r="N2110" s="246"/>
      <c r="O2110" s="92"/>
      <c r="P2110" s="92"/>
      <c r="Q2110" s="92"/>
      <c r="R2110" s="92"/>
      <c r="S2110" s="92"/>
      <c r="T2110" s="93"/>
      <c r="U2110" s="39"/>
      <c r="V2110" s="39"/>
      <c r="W2110" s="39"/>
      <c r="X2110" s="39"/>
      <c r="Y2110" s="39"/>
      <c r="Z2110" s="39"/>
      <c r="AA2110" s="39"/>
      <c r="AB2110" s="39"/>
      <c r="AC2110" s="39"/>
      <c r="AD2110" s="39"/>
      <c r="AE2110" s="39"/>
      <c r="AT2110" s="18" t="s">
        <v>359</v>
      </c>
      <c r="AU2110" s="18" t="s">
        <v>86</v>
      </c>
    </row>
    <row r="2111" s="13" customFormat="1">
      <c r="A2111" s="13"/>
      <c r="B2111" s="247"/>
      <c r="C2111" s="248"/>
      <c r="D2111" s="242" t="s">
        <v>361</v>
      </c>
      <c r="E2111" s="249" t="s">
        <v>1</v>
      </c>
      <c r="F2111" s="250" t="s">
        <v>3550</v>
      </c>
      <c r="G2111" s="248"/>
      <c r="H2111" s="251">
        <v>5</v>
      </c>
      <c r="I2111" s="252"/>
      <c r="J2111" s="248"/>
      <c r="K2111" s="248"/>
      <c r="L2111" s="253"/>
      <c r="M2111" s="254"/>
      <c r="N2111" s="255"/>
      <c r="O2111" s="255"/>
      <c r="P2111" s="255"/>
      <c r="Q2111" s="255"/>
      <c r="R2111" s="255"/>
      <c r="S2111" s="255"/>
      <c r="T2111" s="256"/>
      <c r="U2111" s="13"/>
      <c r="V2111" s="13"/>
      <c r="W2111" s="13"/>
      <c r="X2111" s="13"/>
      <c r="Y2111" s="13"/>
      <c r="Z2111" s="13"/>
      <c r="AA2111" s="13"/>
      <c r="AB2111" s="13"/>
      <c r="AC2111" s="13"/>
      <c r="AD2111" s="13"/>
      <c r="AE2111" s="13"/>
      <c r="AT2111" s="257" t="s">
        <v>361</v>
      </c>
      <c r="AU2111" s="257" t="s">
        <v>86</v>
      </c>
      <c r="AV2111" s="13" t="s">
        <v>86</v>
      </c>
      <c r="AW2111" s="13" t="s">
        <v>32</v>
      </c>
      <c r="AX2111" s="13" t="s">
        <v>84</v>
      </c>
      <c r="AY2111" s="257" t="s">
        <v>350</v>
      </c>
    </row>
    <row r="2112" s="2" customFormat="1" ht="24.15" customHeight="1">
      <c r="A2112" s="39"/>
      <c r="B2112" s="40"/>
      <c r="C2112" s="295" t="s">
        <v>3551</v>
      </c>
      <c r="D2112" s="295" t="s">
        <v>1347</v>
      </c>
      <c r="E2112" s="296" t="s">
        <v>3552</v>
      </c>
      <c r="F2112" s="297" t="s">
        <v>3553</v>
      </c>
      <c r="G2112" s="298" t="s">
        <v>355</v>
      </c>
      <c r="H2112" s="299">
        <v>3.6859999999999999</v>
      </c>
      <c r="I2112" s="300"/>
      <c r="J2112" s="301">
        <f>ROUND(I2112*H2112,2)</f>
        <v>0</v>
      </c>
      <c r="K2112" s="297" t="s">
        <v>1</v>
      </c>
      <c r="L2112" s="302"/>
      <c r="M2112" s="303" t="s">
        <v>1</v>
      </c>
      <c r="N2112" s="304" t="s">
        <v>41</v>
      </c>
      <c r="O2112" s="92"/>
      <c r="P2112" s="238">
        <f>O2112*H2112</f>
        <v>0</v>
      </c>
      <c r="Q2112" s="238">
        <v>0.040280000000000003</v>
      </c>
      <c r="R2112" s="238">
        <f>Q2112*H2112</f>
        <v>0.14847208000000001</v>
      </c>
      <c r="S2112" s="238">
        <v>0</v>
      </c>
      <c r="T2112" s="239">
        <f>S2112*H2112</f>
        <v>0</v>
      </c>
      <c r="U2112" s="39"/>
      <c r="V2112" s="39"/>
      <c r="W2112" s="39"/>
      <c r="X2112" s="39"/>
      <c r="Y2112" s="39"/>
      <c r="Z2112" s="39"/>
      <c r="AA2112" s="39"/>
      <c r="AB2112" s="39"/>
      <c r="AC2112" s="39"/>
      <c r="AD2112" s="39"/>
      <c r="AE2112" s="39"/>
      <c r="AR2112" s="240" t="s">
        <v>695</v>
      </c>
      <c r="AT2112" s="240" t="s">
        <v>1347</v>
      </c>
      <c r="AU2112" s="240" t="s">
        <v>86</v>
      </c>
      <c r="AY2112" s="18" t="s">
        <v>350</v>
      </c>
      <c r="BE2112" s="241">
        <f>IF(N2112="základní",J2112,0)</f>
        <v>0</v>
      </c>
      <c r="BF2112" s="241">
        <f>IF(N2112="snížená",J2112,0)</f>
        <v>0</v>
      </c>
      <c r="BG2112" s="241">
        <f>IF(N2112="zákl. přenesená",J2112,0)</f>
        <v>0</v>
      </c>
      <c r="BH2112" s="241">
        <f>IF(N2112="sníž. přenesená",J2112,0)</f>
        <v>0</v>
      </c>
      <c r="BI2112" s="241">
        <f>IF(N2112="nulová",J2112,0)</f>
        <v>0</v>
      </c>
      <c r="BJ2112" s="18" t="s">
        <v>84</v>
      </c>
      <c r="BK2112" s="241">
        <f>ROUND(I2112*H2112,2)</f>
        <v>0</v>
      </c>
      <c r="BL2112" s="18" t="s">
        <v>530</v>
      </c>
      <c r="BM2112" s="240" t="s">
        <v>3554</v>
      </c>
    </row>
    <row r="2113" s="2" customFormat="1">
      <c r="A2113" s="39"/>
      <c r="B2113" s="40"/>
      <c r="C2113" s="41"/>
      <c r="D2113" s="242" t="s">
        <v>359</v>
      </c>
      <c r="E2113" s="41"/>
      <c r="F2113" s="243" t="s">
        <v>3555</v>
      </c>
      <c r="G2113" s="41"/>
      <c r="H2113" s="41"/>
      <c r="I2113" s="244"/>
      <c r="J2113" s="41"/>
      <c r="K2113" s="41"/>
      <c r="L2113" s="45"/>
      <c r="M2113" s="245"/>
      <c r="N2113" s="246"/>
      <c r="O2113" s="92"/>
      <c r="P2113" s="92"/>
      <c r="Q2113" s="92"/>
      <c r="R2113" s="92"/>
      <c r="S2113" s="92"/>
      <c r="T2113" s="93"/>
      <c r="U2113" s="39"/>
      <c r="V2113" s="39"/>
      <c r="W2113" s="39"/>
      <c r="X2113" s="39"/>
      <c r="Y2113" s="39"/>
      <c r="Z2113" s="39"/>
      <c r="AA2113" s="39"/>
      <c r="AB2113" s="39"/>
      <c r="AC2113" s="39"/>
      <c r="AD2113" s="39"/>
      <c r="AE2113" s="39"/>
      <c r="AT2113" s="18" t="s">
        <v>359</v>
      </c>
      <c r="AU2113" s="18" t="s">
        <v>86</v>
      </c>
    </row>
    <row r="2114" s="13" customFormat="1">
      <c r="A2114" s="13"/>
      <c r="B2114" s="247"/>
      <c r="C2114" s="248"/>
      <c r="D2114" s="242" t="s">
        <v>361</v>
      </c>
      <c r="E2114" s="249" t="s">
        <v>1</v>
      </c>
      <c r="F2114" s="250" t="s">
        <v>3556</v>
      </c>
      <c r="G2114" s="248"/>
      <c r="H2114" s="251">
        <v>3.6859999999999999</v>
      </c>
      <c r="I2114" s="252"/>
      <c r="J2114" s="248"/>
      <c r="K2114" s="248"/>
      <c r="L2114" s="253"/>
      <c r="M2114" s="254"/>
      <c r="N2114" s="255"/>
      <c r="O2114" s="255"/>
      <c r="P2114" s="255"/>
      <c r="Q2114" s="255"/>
      <c r="R2114" s="255"/>
      <c r="S2114" s="255"/>
      <c r="T2114" s="256"/>
      <c r="U2114" s="13"/>
      <c r="V2114" s="13"/>
      <c r="W2114" s="13"/>
      <c r="X2114" s="13"/>
      <c r="Y2114" s="13"/>
      <c r="Z2114" s="13"/>
      <c r="AA2114" s="13"/>
      <c r="AB2114" s="13"/>
      <c r="AC2114" s="13"/>
      <c r="AD2114" s="13"/>
      <c r="AE2114" s="13"/>
      <c r="AT2114" s="257" t="s">
        <v>361</v>
      </c>
      <c r="AU2114" s="257" t="s">
        <v>86</v>
      </c>
      <c r="AV2114" s="13" t="s">
        <v>86</v>
      </c>
      <c r="AW2114" s="13" t="s">
        <v>32</v>
      </c>
      <c r="AX2114" s="13" t="s">
        <v>84</v>
      </c>
      <c r="AY2114" s="257" t="s">
        <v>350</v>
      </c>
    </row>
    <row r="2115" s="2" customFormat="1" ht="33" customHeight="1">
      <c r="A2115" s="39"/>
      <c r="B2115" s="40"/>
      <c r="C2115" s="229" t="s">
        <v>3557</v>
      </c>
      <c r="D2115" s="229" t="s">
        <v>352</v>
      </c>
      <c r="E2115" s="230" t="s">
        <v>3558</v>
      </c>
      <c r="F2115" s="231" t="s">
        <v>3559</v>
      </c>
      <c r="G2115" s="232" t="s">
        <v>497</v>
      </c>
      <c r="H2115" s="233">
        <v>1</v>
      </c>
      <c r="I2115" s="234"/>
      <c r="J2115" s="235">
        <f>ROUND(I2115*H2115,2)</f>
        <v>0</v>
      </c>
      <c r="K2115" s="231" t="s">
        <v>356</v>
      </c>
      <c r="L2115" s="45"/>
      <c r="M2115" s="236" t="s">
        <v>1</v>
      </c>
      <c r="N2115" s="237" t="s">
        <v>41</v>
      </c>
      <c r="O2115" s="92"/>
      <c r="P2115" s="238">
        <f>O2115*H2115</f>
        <v>0</v>
      </c>
      <c r="Q2115" s="238">
        <v>0</v>
      </c>
      <c r="R2115" s="238">
        <f>Q2115*H2115</f>
        <v>0</v>
      </c>
      <c r="S2115" s="238">
        <v>0</v>
      </c>
      <c r="T2115" s="239">
        <f>S2115*H2115</f>
        <v>0</v>
      </c>
      <c r="U2115" s="39"/>
      <c r="V2115" s="39"/>
      <c r="W2115" s="39"/>
      <c r="X2115" s="39"/>
      <c r="Y2115" s="39"/>
      <c r="Z2115" s="39"/>
      <c r="AA2115" s="39"/>
      <c r="AB2115" s="39"/>
      <c r="AC2115" s="39"/>
      <c r="AD2115" s="39"/>
      <c r="AE2115" s="39"/>
      <c r="AR2115" s="240" t="s">
        <v>530</v>
      </c>
      <c r="AT2115" s="240" t="s">
        <v>352</v>
      </c>
      <c r="AU2115" s="240" t="s">
        <v>86</v>
      </c>
      <c r="AY2115" s="18" t="s">
        <v>350</v>
      </c>
      <c r="BE2115" s="241">
        <f>IF(N2115="základní",J2115,0)</f>
        <v>0</v>
      </c>
      <c r="BF2115" s="241">
        <f>IF(N2115="snížená",J2115,0)</f>
        <v>0</v>
      </c>
      <c r="BG2115" s="241">
        <f>IF(N2115="zákl. přenesená",J2115,0)</f>
        <v>0</v>
      </c>
      <c r="BH2115" s="241">
        <f>IF(N2115="sníž. přenesená",J2115,0)</f>
        <v>0</v>
      </c>
      <c r="BI2115" s="241">
        <f>IF(N2115="nulová",J2115,0)</f>
        <v>0</v>
      </c>
      <c r="BJ2115" s="18" t="s">
        <v>84</v>
      </c>
      <c r="BK2115" s="241">
        <f>ROUND(I2115*H2115,2)</f>
        <v>0</v>
      </c>
      <c r="BL2115" s="18" t="s">
        <v>530</v>
      </c>
      <c r="BM2115" s="240" t="s">
        <v>3560</v>
      </c>
    </row>
    <row r="2116" s="2" customFormat="1">
      <c r="A2116" s="39"/>
      <c r="B2116" s="40"/>
      <c r="C2116" s="41"/>
      <c r="D2116" s="242" t="s">
        <v>359</v>
      </c>
      <c r="E2116" s="41"/>
      <c r="F2116" s="243" t="s">
        <v>3561</v>
      </c>
      <c r="G2116" s="41"/>
      <c r="H2116" s="41"/>
      <c r="I2116" s="244"/>
      <c r="J2116" s="41"/>
      <c r="K2116" s="41"/>
      <c r="L2116" s="45"/>
      <c r="M2116" s="245"/>
      <c r="N2116" s="246"/>
      <c r="O2116" s="92"/>
      <c r="P2116" s="92"/>
      <c r="Q2116" s="92"/>
      <c r="R2116" s="92"/>
      <c r="S2116" s="92"/>
      <c r="T2116" s="93"/>
      <c r="U2116" s="39"/>
      <c r="V2116" s="39"/>
      <c r="W2116" s="39"/>
      <c r="X2116" s="39"/>
      <c r="Y2116" s="39"/>
      <c r="Z2116" s="39"/>
      <c r="AA2116" s="39"/>
      <c r="AB2116" s="39"/>
      <c r="AC2116" s="39"/>
      <c r="AD2116" s="39"/>
      <c r="AE2116" s="39"/>
      <c r="AT2116" s="18" t="s">
        <v>359</v>
      </c>
      <c r="AU2116" s="18" t="s">
        <v>86</v>
      </c>
    </row>
    <row r="2117" s="13" customFormat="1">
      <c r="A2117" s="13"/>
      <c r="B2117" s="247"/>
      <c r="C2117" s="248"/>
      <c r="D2117" s="242" t="s">
        <v>361</v>
      </c>
      <c r="E2117" s="249" t="s">
        <v>1</v>
      </c>
      <c r="F2117" s="250" t="s">
        <v>3562</v>
      </c>
      <c r="G2117" s="248"/>
      <c r="H2117" s="251">
        <v>1</v>
      </c>
      <c r="I2117" s="252"/>
      <c r="J2117" s="248"/>
      <c r="K2117" s="248"/>
      <c r="L2117" s="253"/>
      <c r="M2117" s="254"/>
      <c r="N2117" s="255"/>
      <c r="O2117" s="255"/>
      <c r="P2117" s="255"/>
      <c r="Q2117" s="255"/>
      <c r="R2117" s="255"/>
      <c r="S2117" s="255"/>
      <c r="T2117" s="256"/>
      <c r="U2117" s="13"/>
      <c r="V2117" s="13"/>
      <c r="W2117" s="13"/>
      <c r="X2117" s="13"/>
      <c r="Y2117" s="13"/>
      <c r="Z2117" s="13"/>
      <c r="AA2117" s="13"/>
      <c r="AB2117" s="13"/>
      <c r="AC2117" s="13"/>
      <c r="AD2117" s="13"/>
      <c r="AE2117" s="13"/>
      <c r="AT2117" s="257" t="s">
        <v>361</v>
      </c>
      <c r="AU2117" s="257" t="s">
        <v>86</v>
      </c>
      <c r="AV2117" s="13" t="s">
        <v>86</v>
      </c>
      <c r="AW2117" s="13" t="s">
        <v>32</v>
      </c>
      <c r="AX2117" s="13" t="s">
        <v>84</v>
      </c>
      <c r="AY2117" s="257" t="s">
        <v>350</v>
      </c>
    </row>
    <row r="2118" s="2" customFormat="1" ht="37.8" customHeight="1">
      <c r="A2118" s="39"/>
      <c r="B2118" s="40"/>
      <c r="C2118" s="295" t="s">
        <v>3563</v>
      </c>
      <c r="D2118" s="295" t="s">
        <v>1347</v>
      </c>
      <c r="E2118" s="296" t="s">
        <v>3564</v>
      </c>
      <c r="F2118" s="297" t="s">
        <v>3565</v>
      </c>
      <c r="G2118" s="298" t="s">
        <v>497</v>
      </c>
      <c r="H2118" s="299">
        <v>1</v>
      </c>
      <c r="I2118" s="300"/>
      <c r="J2118" s="301">
        <f>ROUND(I2118*H2118,2)</f>
        <v>0</v>
      </c>
      <c r="K2118" s="297" t="s">
        <v>1</v>
      </c>
      <c r="L2118" s="302"/>
      <c r="M2118" s="303" t="s">
        <v>1</v>
      </c>
      <c r="N2118" s="304" t="s">
        <v>41</v>
      </c>
      <c r="O2118" s="92"/>
      <c r="P2118" s="238">
        <f>O2118*H2118</f>
        <v>0</v>
      </c>
      <c r="Q2118" s="238">
        <v>0.016</v>
      </c>
      <c r="R2118" s="238">
        <f>Q2118*H2118</f>
        <v>0.016</v>
      </c>
      <c r="S2118" s="238">
        <v>0</v>
      </c>
      <c r="T2118" s="239">
        <f>S2118*H2118</f>
        <v>0</v>
      </c>
      <c r="U2118" s="39"/>
      <c r="V2118" s="39"/>
      <c r="W2118" s="39"/>
      <c r="X2118" s="39"/>
      <c r="Y2118" s="39"/>
      <c r="Z2118" s="39"/>
      <c r="AA2118" s="39"/>
      <c r="AB2118" s="39"/>
      <c r="AC2118" s="39"/>
      <c r="AD2118" s="39"/>
      <c r="AE2118" s="39"/>
      <c r="AR2118" s="240" t="s">
        <v>695</v>
      </c>
      <c r="AT2118" s="240" t="s">
        <v>1347</v>
      </c>
      <c r="AU2118" s="240" t="s">
        <v>86</v>
      </c>
      <c r="AY2118" s="18" t="s">
        <v>350</v>
      </c>
      <c r="BE2118" s="241">
        <f>IF(N2118="základní",J2118,0)</f>
        <v>0</v>
      </c>
      <c r="BF2118" s="241">
        <f>IF(N2118="snížená",J2118,0)</f>
        <v>0</v>
      </c>
      <c r="BG2118" s="241">
        <f>IF(N2118="zákl. přenesená",J2118,0)</f>
        <v>0</v>
      </c>
      <c r="BH2118" s="241">
        <f>IF(N2118="sníž. přenesená",J2118,0)</f>
        <v>0</v>
      </c>
      <c r="BI2118" s="241">
        <f>IF(N2118="nulová",J2118,0)</f>
        <v>0</v>
      </c>
      <c r="BJ2118" s="18" t="s">
        <v>84</v>
      </c>
      <c r="BK2118" s="241">
        <f>ROUND(I2118*H2118,2)</f>
        <v>0</v>
      </c>
      <c r="BL2118" s="18" t="s">
        <v>530</v>
      </c>
      <c r="BM2118" s="240" t="s">
        <v>3566</v>
      </c>
    </row>
    <row r="2119" s="2" customFormat="1">
      <c r="A2119" s="39"/>
      <c r="B2119" s="40"/>
      <c r="C2119" s="41"/>
      <c r="D2119" s="242" t="s">
        <v>359</v>
      </c>
      <c r="E2119" s="41"/>
      <c r="F2119" s="243" t="s">
        <v>3567</v>
      </c>
      <c r="G2119" s="41"/>
      <c r="H2119" s="41"/>
      <c r="I2119" s="244"/>
      <c r="J2119" s="41"/>
      <c r="K2119" s="41"/>
      <c r="L2119" s="45"/>
      <c r="M2119" s="245"/>
      <c r="N2119" s="246"/>
      <c r="O2119" s="92"/>
      <c r="P2119" s="92"/>
      <c r="Q2119" s="92"/>
      <c r="R2119" s="92"/>
      <c r="S2119" s="92"/>
      <c r="T2119" s="93"/>
      <c r="U2119" s="39"/>
      <c r="V2119" s="39"/>
      <c r="W2119" s="39"/>
      <c r="X2119" s="39"/>
      <c r="Y2119" s="39"/>
      <c r="Z2119" s="39"/>
      <c r="AA2119" s="39"/>
      <c r="AB2119" s="39"/>
      <c r="AC2119" s="39"/>
      <c r="AD2119" s="39"/>
      <c r="AE2119" s="39"/>
      <c r="AT2119" s="18" t="s">
        <v>359</v>
      </c>
      <c r="AU2119" s="18" t="s">
        <v>86</v>
      </c>
    </row>
    <row r="2120" s="13" customFormat="1">
      <c r="A2120" s="13"/>
      <c r="B2120" s="247"/>
      <c r="C2120" s="248"/>
      <c r="D2120" s="242" t="s">
        <v>361</v>
      </c>
      <c r="E2120" s="249" t="s">
        <v>1</v>
      </c>
      <c r="F2120" s="250" t="s">
        <v>3562</v>
      </c>
      <c r="G2120" s="248"/>
      <c r="H2120" s="251">
        <v>1</v>
      </c>
      <c r="I2120" s="252"/>
      <c r="J2120" s="248"/>
      <c r="K2120" s="248"/>
      <c r="L2120" s="253"/>
      <c r="M2120" s="254"/>
      <c r="N2120" s="255"/>
      <c r="O2120" s="255"/>
      <c r="P2120" s="255"/>
      <c r="Q2120" s="255"/>
      <c r="R2120" s="255"/>
      <c r="S2120" s="255"/>
      <c r="T2120" s="256"/>
      <c r="U2120" s="13"/>
      <c r="V2120" s="13"/>
      <c r="W2120" s="13"/>
      <c r="X2120" s="13"/>
      <c r="Y2120" s="13"/>
      <c r="Z2120" s="13"/>
      <c r="AA2120" s="13"/>
      <c r="AB2120" s="13"/>
      <c r="AC2120" s="13"/>
      <c r="AD2120" s="13"/>
      <c r="AE2120" s="13"/>
      <c r="AT2120" s="257" t="s">
        <v>361</v>
      </c>
      <c r="AU2120" s="257" t="s">
        <v>86</v>
      </c>
      <c r="AV2120" s="13" t="s">
        <v>86</v>
      </c>
      <c r="AW2120" s="13" t="s">
        <v>32</v>
      </c>
      <c r="AX2120" s="13" t="s">
        <v>84</v>
      </c>
      <c r="AY2120" s="257" t="s">
        <v>350</v>
      </c>
    </row>
    <row r="2121" s="2" customFormat="1" ht="37.8" customHeight="1">
      <c r="A2121" s="39"/>
      <c r="B2121" s="40"/>
      <c r="C2121" s="229" t="s">
        <v>3568</v>
      </c>
      <c r="D2121" s="229" t="s">
        <v>352</v>
      </c>
      <c r="E2121" s="230" t="s">
        <v>3569</v>
      </c>
      <c r="F2121" s="231" t="s">
        <v>3570</v>
      </c>
      <c r="G2121" s="232" t="s">
        <v>497</v>
      </c>
      <c r="H2121" s="233">
        <v>3</v>
      </c>
      <c r="I2121" s="234"/>
      <c r="J2121" s="235">
        <f>ROUND(I2121*H2121,2)</f>
        <v>0</v>
      </c>
      <c r="K2121" s="231" t="s">
        <v>356</v>
      </c>
      <c r="L2121" s="45"/>
      <c r="M2121" s="236" t="s">
        <v>1</v>
      </c>
      <c r="N2121" s="237" t="s">
        <v>41</v>
      </c>
      <c r="O2121" s="92"/>
      <c r="P2121" s="238">
        <f>O2121*H2121</f>
        <v>0</v>
      </c>
      <c r="Q2121" s="238">
        <v>0</v>
      </c>
      <c r="R2121" s="238">
        <f>Q2121*H2121</f>
        <v>0</v>
      </c>
      <c r="S2121" s="238">
        <v>0</v>
      </c>
      <c r="T2121" s="239">
        <f>S2121*H2121</f>
        <v>0</v>
      </c>
      <c r="U2121" s="39"/>
      <c r="V2121" s="39"/>
      <c r="W2121" s="39"/>
      <c r="X2121" s="39"/>
      <c r="Y2121" s="39"/>
      <c r="Z2121" s="39"/>
      <c r="AA2121" s="39"/>
      <c r="AB2121" s="39"/>
      <c r="AC2121" s="39"/>
      <c r="AD2121" s="39"/>
      <c r="AE2121" s="39"/>
      <c r="AR2121" s="240" t="s">
        <v>530</v>
      </c>
      <c r="AT2121" s="240" t="s">
        <v>352</v>
      </c>
      <c r="AU2121" s="240" t="s">
        <v>86</v>
      </c>
      <c r="AY2121" s="18" t="s">
        <v>350</v>
      </c>
      <c r="BE2121" s="241">
        <f>IF(N2121="základní",J2121,0)</f>
        <v>0</v>
      </c>
      <c r="BF2121" s="241">
        <f>IF(N2121="snížená",J2121,0)</f>
        <v>0</v>
      </c>
      <c r="BG2121" s="241">
        <f>IF(N2121="zákl. přenesená",J2121,0)</f>
        <v>0</v>
      </c>
      <c r="BH2121" s="241">
        <f>IF(N2121="sníž. přenesená",J2121,0)</f>
        <v>0</v>
      </c>
      <c r="BI2121" s="241">
        <f>IF(N2121="nulová",J2121,0)</f>
        <v>0</v>
      </c>
      <c r="BJ2121" s="18" t="s">
        <v>84</v>
      </c>
      <c r="BK2121" s="241">
        <f>ROUND(I2121*H2121,2)</f>
        <v>0</v>
      </c>
      <c r="BL2121" s="18" t="s">
        <v>530</v>
      </c>
      <c r="BM2121" s="240" t="s">
        <v>3571</v>
      </c>
    </row>
    <row r="2122" s="2" customFormat="1">
      <c r="A2122" s="39"/>
      <c r="B2122" s="40"/>
      <c r="C2122" s="41"/>
      <c r="D2122" s="242" t="s">
        <v>359</v>
      </c>
      <c r="E2122" s="41"/>
      <c r="F2122" s="243" t="s">
        <v>3572</v>
      </c>
      <c r="G2122" s="41"/>
      <c r="H2122" s="41"/>
      <c r="I2122" s="244"/>
      <c r="J2122" s="41"/>
      <c r="K2122" s="41"/>
      <c r="L2122" s="45"/>
      <c r="M2122" s="245"/>
      <c r="N2122" s="246"/>
      <c r="O2122" s="92"/>
      <c r="P2122" s="92"/>
      <c r="Q2122" s="92"/>
      <c r="R2122" s="92"/>
      <c r="S2122" s="92"/>
      <c r="T2122" s="93"/>
      <c r="U2122" s="39"/>
      <c r="V2122" s="39"/>
      <c r="W2122" s="39"/>
      <c r="X2122" s="39"/>
      <c r="Y2122" s="39"/>
      <c r="Z2122" s="39"/>
      <c r="AA2122" s="39"/>
      <c r="AB2122" s="39"/>
      <c r="AC2122" s="39"/>
      <c r="AD2122" s="39"/>
      <c r="AE2122" s="39"/>
      <c r="AT2122" s="18" t="s">
        <v>359</v>
      </c>
      <c r="AU2122" s="18" t="s">
        <v>86</v>
      </c>
    </row>
    <row r="2123" s="13" customFormat="1">
      <c r="A2123" s="13"/>
      <c r="B2123" s="247"/>
      <c r="C2123" s="248"/>
      <c r="D2123" s="242" t="s">
        <v>361</v>
      </c>
      <c r="E2123" s="249" t="s">
        <v>1</v>
      </c>
      <c r="F2123" s="250" t="s">
        <v>3573</v>
      </c>
      <c r="G2123" s="248"/>
      <c r="H2123" s="251">
        <v>1</v>
      </c>
      <c r="I2123" s="252"/>
      <c r="J2123" s="248"/>
      <c r="K2123" s="248"/>
      <c r="L2123" s="253"/>
      <c r="M2123" s="254"/>
      <c r="N2123" s="255"/>
      <c r="O2123" s="255"/>
      <c r="P2123" s="255"/>
      <c r="Q2123" s="255"/>
      <c r="R2123" s="255"/>
      <c r="S2123" s="255"/>
      <c r="T2123" s="256"/>
      <c r="U2123" s="13"/>
      <c r="V2123" s="13"/>
      <c r="W2123" s="13"/>
      <c r="X2123" s="13"/>
      <c r="Y2123" s="13"/>
      <c r="Z2123" s="13"/>
      <c r="AA2123" s="13"/>
      <c r="AB2123" s="13"/>
      <c r="AC2123" s="13"/>
      <c r="AD2123" s="13"/>
      <c r="AE2123" s="13"/>
      <c r="AT2123" s="257" t="s">
        <v>361</v>
      </c>
      <c r="AU2123" s="257" t="s">
        <v>86</v>
      </c>
      <c r="AV2123" s="13" t="s">
        <v>86</v>
      </c>
      <c r="AW2123" s="13" t="s">
        <v>32</v>
      </c>
      <c r="AX2123" s="13" t="s">
        <v>76</v>
      </c>
      <c r="AY2123" s="257" t="s">
        <v>350</v>
      </c>
    </row>
    <row r="2124" s="13" customFormat="1">
      <c r="A2124" s="13"/>
      <c r="B2124" s="247"/>
      <c r="C2124" s="248"/>
      <c r="D2124" s="242" t="s">
        <v>361</v>
      </c>
      <c r="E2124" s="249" t="s">
        <v>1</v>
      </c>
      <c r="F2124" s="250" t="s">
        <v>3574</v>
      </c>
      <c r="G2124" s="248"/>
      <c r="H2124" s="251">
        <v>1</v>
      </c>
      <c r="I2124" s="252"/>
      <c r="J2124" s="248"/>
      <c r="K2124" s="248"/>
      <c r="L2124" s="253"/>
      <c r="M2124" s="254"/>
      <c r="N2124" s="255"/>
      <c r="O2124" s="255"/>
      <c r="P2124" s="255"/>
      <c r="Q2124" s="255"/>
      <c r="R2124" s="255"/>
      <c r="S2124" s="255"/>
      <c r="T2124" s="256"/>
      <c r="U2124" s="13"/>
      <c r="V2124" s="13"/>
      <c r="W2124" s="13"/>
      <c r="X2124" s="13"/>
      <c r="Y2124" s="13"/>
      <c r="Z2124" s="13"/>
      <c r="AA2124" s="13"/>
      <c r="AB2124" s="13"/>
      <c r="AC2124" s="13"/>
      <c r="AD2124" s="13"/>
      <c r="AE2124" s="13"/>
      <c r="AT2124" s="257" t="s">
        <v>361</v>
      </c>
      <c r="AU2124" s="257" t="s">
        <v>86</v>
      </c>
      <c r="AV2124" s="13" t="s">
        <v>86</v>
      </c>
      <c r="AW2124" s="13" t="s">
        <v>32</v>
      </c>
      <c r="AX2124" s="13" t="s">
        <v>76</v>
      </c>
      <c r="AY2124" s="257" t="s">
        <v>350</v>
      </c>
    </row>
    <row r="2125" s="13" customFormat="1">
      <c r="A2125" s="13"/>
      <c r="B2125" s="247"/>
      <c r="C2125" s="248"/>
      <c r="D2125" s="242" t="s">
        <v>361</v>
      </c>
      <c r="E2125" s="249" t="s">
        <v>1</v>
      </c>
      <c r="F2125" s="250" t="s">
        <v>3575</v>
      </c>
      <c r="G2125" s="248"/>
      <c r="H2125" s="251">
        <v>1</v>
      </c>
      <c r="I2125" s="252"/>
      <c r="J2125" s="248"/>
      <c r="K2125" s="248"/>
      <c r="L2125" s="253"/>
      <c r="M2125" s="254"/>
      <c r="N2125" s="255"/>
      <c r="O2125" s="255"/>
      <c r="P2125" s="255"/>
      <c r="Q2125" s="255"/>
      <c r="R2125" s="255"/>
      <c r="S2125" s="255"/>
      <c r="T2125" s="256"/>
      <c r="U2125" s="13"/>
      <c r="V2125" s="13"/>
      <c r="W2125" s="13"/>
      <c r="X2125" s="13"/>
      <c r="Y2125" s="13"/>
      <c r="Z2125" s="13"/>
      <c r="AA2125" s="13"/>
      <c r="AB2125" s="13"/>
      <c r="AC2125" s="13"/>
      <c r="AD2125" s="13"/>
      <c r="AE2125" s="13"/>
      <c r="AT2125" s="257" t="s">
        <v>361</v>
      </c>
      <c r="AU2125" s="257" t="s">
        <v>86</v>
      </c>
      <c r="AV2125" s="13" t="s">
        <v>86</v>
      </c>
      <c r="AW2125" s="13" t="s">
        <v>32</v>
      </c>
      <c r="AX2125" s="13" t="s">
        <v>76</v>
      </c>
      <c r="AY2125" s="257" t="s">
        <v>350</v>
      </c>
    </row>
    <row r="2126" s="14" customFormat="1">
      <c r="A2126" s="14"/>
      <c r="B2126" s="258"/>
      <c r="C2126" s="259"/>
      <c r="D2126" s="242" t="s">
        <v>361</v>
      </c>
      <c r="E2126" s="260" t="s">
        <v>1</v>
      </c>
      <c r="F2126" s="261" t="s">
        <v>364</v>
      </c>
      <c r="G2126" s="259"/>
      <c r="H2126" s="262">
        <v>3</v>
      </c>
      <c r="I2126" s="263"/>
      <c r="J2126" s="259"/>
      <c r="K2126" s="259"/>
      <c r="L2126" s="264"/>
      <c r="M2126" s="265"/>
      <c r="N2126" s="266"/>
      <c r="O2126" s="266"/>
      <c r="P2126" s="266"/>
      <c r="Q2126" s="266"/>
      <c r="R2126" s="266"/>
      <c r="S2126" s="266"/>
      <c r="T2126" s="267"/>
      <c r="U2126" s="14"/>
      <c r="V2126" s="14"/>
      <c r="W2126" s="14"/>
      <c r="X2126" s="14"/>
      <c r="Y2126" s="14"/>
      <c r="Z2126" s="14"/>
      <c r="AA2126" s="14"/>
      <c r="AB2126" s="14"/>
      <c r="AC2126" s="14"/>
      <c r="AD2126" s="14"/>
      <c r="AE2126" s="14"/>
      <c r="AT2126" s="268" t="s">
        <v>361</v>
      </c>
      <c r="AU2126" s="268" t="s">
        <v>86</v>
      </c>
      <c r="AV2126" s="14" t="s">
        <v>357</v>
      </c>
      <c r="AW2126" s="14" t="s">
        <v>32</v>
      </c>
      <c r="AX2126" s="14" t="s">
        <v>84</v>
      </c>
      <c r="AY2126" s="268" t="s">
        <v>350</v>
      </c>
    </row>
    <row r="2127" s="2" customFormat="1" ht="37.8" customHeight="1">
      <c r="A2127" s="39"/>
      <c r="B2127" s="40"/>
      <c r="C2127" s="295" t="s">
        <v>3576</v>
      </c>
      <c r="D2127" s="295" t="s">
        <v>1347</v>
      </c>
      <c r="E2127" s="296" t="s">
        <v>3577</v>
      </c>
      <c r="F2127" s="297" t="s">
        <v>3578</v>
      </c>
      <c r="G2127" s="298" t="s">
        <v>497</v>
      </c>
      <c r="H2127" s="299">
        <v>1</v>
      </c>
      <c r="I2127" s="300"/>
      <c r="J2127" s="301">
        <f>ROUND(I2127*H2127,2)</f>
        <v>0</v>
      </c>
      <c r="K2127" s="297" t="s">
        <v>1</v>
      </c>
      <c r="L2127" s="302"/>
      <c r="M2127" s="303" t="s">
        <v>1</v>
      </c>
      <c r="N2127" s="304" t="s">
        <v>41</v>
      </c>
      <c r="O2127" s="92"/>
      <c r="P2127" s="238">
        <f>O2127*H2127</f>
        <v>0</v>
      </c>
      <c r="Q2127" s="238">
        <v>0.016</v>
      </c>
      <c r="R2127" s="238">
        <f>Q2127*H2127</f>
        <v>0.016</v>
      </c>
      <c r="S2127" s="238">
        <v>0</v>
      </c>
      <c r="T2127" s="239">
        <f>S2127*H2127</f>
        <v>0</v>
      </c>
      <c r="U2127" s="39"/>
      <c r="V2127" s="39"/>
      <c r="W2127" s="39"/>
      <c r="X2127" s="39"/>
      <c r="Y2127" s="39"/>
      <c r="Z2127" s="39"/>
      <c r="AA2127" s="39"/>
      <c r="AB2127" s="39"/>
      <c r="AC2127" s="39"/>
      <c r="AD2127" s="39"/>
      <c r="AE2127" s="39"/>
      <c r="AR2127" s="240" t="s">
        <v>695</v>
      </c>
      <c r="AT2127" s="240" t="s">
        <v>1347</v>
      </c>
      <c r="AU2127" s="240" t="s">
        <v>86</v>
      </c>
      <c r="AY2127" s="18" t="s">
        <v>350</v>
      </c>
      <c r="BE2127" s="241">
        <f>IF(N2127="základní",J2127,0)</f>
        <v>0</v>
      </c>
      <c r="BF2127" s="241">
        <f>IF(N2127="snížená",J2127,0)</f>
        <v>0</v>
      </c>
      <c r="BG2127" s="241">
        <f>IF(N2127="zákl. přenesená",J2127,0)</f>
        <v>0</v>
      </c>
      <c r="BH2127" s="241">
        <f>IF(N2127="sníž. přenesená",J2127,0)</f>
        <v>0</v>
      </c>
      <c r="BI2127" s="241">
        <f>IF(N2127="nulová",J2127,0)</f>
        <v>0</v>
      </c>
      <c r="BJ2127" s="18" t="s">
        <v>84</v>
      </c>
      <c r="BK2127" s="241">
        <f>ROUND(I2127*H2127,2)</f>
        <v>0</v>
      </c>
      <c r="BL2127" s="18" t="s">
        <v>530</v>
      </c>
      <c r="BM2127" s="240" t="s">
        <v>3579</v>
      </c>
    </row>
    <row r="2128" s="2" customFormat="1">
      <c r="A2128" s="39"/>
      <c r="B2128" s="40"/>
      <c r="C2128" s="41"/>
      <c r="D2128" s="242" t="s">
        <v>359</v>
      </c>
      <c r="E2128" s="41"/>
      <c r="F2128" s="243" t="s">
        <v>3567</v>
      </c>
      <c r="G2128" s="41"/>
      <c r="H2128" s="41"/>
      <c r="I2128" s="244"/>
      <c r="J2128" s="41"/>
      <c r="K2128" s="41"/>
      <c r="L2128" s="45"/>
      <c r="M2128" s="245"/>
      <c r="N2128" s="246"/>
      <c r="O2128" s="92"/>
      <c r="P2128" s="92"/>
      <c r="Q2128" s="92"/>
      <c r="R2128" s="92"/>
      <c r="S2128" s="92"/>
      <c r="T2128" s="93"/>
      <c r="U2128" s="39"/>
      <c r="V2128" s="39"/>
      <c r="W2128" s="39"/>
      <c r="X2128" s="39"/>
      <c r="Y2128" s="39"/>
      <c r="Z2128" s="39"/>
      <c r="AA2128" s="39"/>
      <c r="AB2128" s="39"/>
      <c r="AC2128" s="39"/>
      <c r="AD2128" s="39"/>
      <c r="AE2128" s="39"/>
      <c r="AT2128" s="18" t="s">
        <v>359</v>
      </c>
      <c r="AU2128" s="18" t="s">
        <v>86</v>
      </c>
    </row>
    <row r="2129" s="13" customFormat="1">
      <c r="A2129" s="13"/>
      <c r="B2129" s="247"/>
      <c r="C2129" s="248"/>
      <c r="D2129" s="242" t="s">
        <v>361</v>
      </c>
      <c r="E2129" s="249" t="s">
        <v>1</v>
      </c>
      <c r="F2129" s="250" t="s">
        <v>3573</v>
      </c>
      <c r="G2129" s="248"/>
      <c r="H2129" s="251">
        <v>1</v>
      </c>
      <c r="I2129" s="252"/>
      <c r="J2129" s="248"/>
      <c r="K2129" s="248"/>
      <c r="L2129" s="253"/>
      <c r="M2129" s="254"/>
      <c r="N2129" s="255"/>
      <c r="O2129" s="255"/>
      <c r="P2129" s="255"/>
      <c r="Q2129" s="255"/>
      <c r="R2129" s="255"/>
      <c r="S2129" s="255"/>
      <c r="T2129" s="256"/>
      <c r="U2129" s="13"/>
      <c r="V2129" s="13"/>
      <c r="W2129" s="13"/>
      <c r="X2129" s="13"/>
      <c r="Y2129" s="13"/>
      <c r="Z2129" s="13"/>
      <c r="AA2129" s="13"/>
      <c r="AB2129" s="13"/>
      <c r="AC2129" s="13"/>
      <c r="AD2129" s="13"/>
      <c r="AE2129" s="13"/>
      <c r="AT2129" s="257" t="s">
        <v>361</v>
      </c>
      <c r="AU2129" s="257" t="s">
        <v>86</v>
      </c>
      <c r="AV2129" s="13" t="s">
        <v>86</v>
      </c>
      <c r="AW2129" s="13" t="s">
        <v>32</v>
      </c>
      <c r="AX2129" s="13" t="s">
        <v>84</v>
      </c>
      <c r="AY2129" s="257" t="s">
        <v>350</v>
      </c>
    </row>
    <row r="2130" s="2" customFormat="1" ht="37.8" customHeight="1">
      <c r="A2130" s="39"/>
      <c r="B2130" s="40"/>
      <c r="C2130" s="295" t="s">
        <v>3580</v>
      </c>
      <c r="D2130" s="295" t="s">
        <v>1347</v>
      </c>
      <c r="E2130" s="296" t="s">
        <v>3581</v>
      </c>
      <c r="F2130" s="297" t="s">
        <v>3582</v>
      </c>
      <c r="G2130" s="298" t="s">
        <v>497</v>
      </c>
      <c r="H2130" s="299">
        <v>1</v>
      </c>
      <c r="I2130" s="300"/>
      <c r="J2130" s="301">
        <f>ROUND(I2130*H2130,2)</f>
        <v>0</v>
      </c>
      <c r="K2130" s="297" t="s">
        <v>1</v>
      </c>
      <c r="L2130" s="302"/>
      <c r="M2130" s="303" t="s">
        <v>1</v>
      </c>
      <c r="N2130" s="304" t="s">
        <v>41</v>
      </c>
      <c r="O2130" s="92"/>
      <c r="P2130" s="238">
        <f>O2130*H2130</f>
        <v>0</v>
      </c>
      <c r="Q2130" s="238">
        <v>0.016</v>
      </c>
      <c r="R2130" s="238">
        <f>Q2130*H2130</f>
        <v>0.016</v>
      </c>
      <c r="S2130" s="238">
        <v>0</v>
      </c>
      <c r="T2130" s="239">
        <f>S2130*H2130</f>
        <v>0</v>
      </c>
      <c r="U2130" s="39"/>
      <c r="V2130" s="39"/>
      <c r="W2130" s="39"/>
      <c r="X2130" s="39"/>
      <c r="Y2130" s="39"/>
      <c r="Z2130" s="39"/>
      <c r="AA2130" s="39"/>
      <c r="AB2130" s="39"/>
      <c r="AC2130" s="39"/>
      <c r="AD2130" s="39"/>
      <c r="AE2130" s="39"/>
      <c r="AR2130" s="240" t="s">
        <v>695</v>
      </c>
      <c r="AT2130" s="240" t="s">
        <v>1347</v>
      </c>
      <c r="AU2130" s="240" t="s">
        <v>86</v>
      </c>
      <c r="AY2130" s="18" t="s">
        <v>350</v>
      </c>
      <c r="BE2130" s="241">
        <f>IF(N2130="základní",J2130,0)</f>
        <v>0</v>
      </c>
      <c r="BF2130" s="241">
        <f>IF(N2130="snížená",J2130,0)</f>
        <v>0</v>
      </c>
      <c r="BG2130" s="241">
        <f>IF(N2130="zákl. přenesená",J2130,0)</f>
        <v>0</v>
      </c>
      <c r="BH2130" s="241">
        <f>IF(N2130="sníž. přenesená",J2130,0)</f>
        <v>0</v>
      </c>
      <c r="BI2130" s="241">
        <f>IF(N2130="nulová",J2130,0)</f>
        <v>0</v>
      </c>
      <c r="BJ2130" s="18" t="s">
        <v>84</v>
      </c>
      <c r="BK2130" s="241">
        <f>ROUND(I2130*H2130,2)</f>
        <v>0</v>
      </c>
      <c r="BL2130" s="18" t="s">
        <v>530</v>
      </c>
      <c r="BM2130" s="240" t="s">
        <v>3583</v>
      </c>
    </row>
    <row r="2131" s="2" customFormat="1">
      <c r="A2131" s="39"/>
      <c r="B2131" s="40"/>
      <c r="C2131" s="41"/>
      <c r="D2131" s="242" t="s">
        <v>359</v>
      </c>
      <c r="E2131" s="41"/>
      <c r="F2131" s="243" t="s">
        <v>3567</v>
      </c>
      <c r="G2131" s="41"/>
      <c r="H2131" s="41"/>
      <c r="I2131" s="244"/>
      <c r="J2131" s="41"/>
      <c r="K2131" s="41"/>
      <c r="L2131" s="45"/>
      <c r="M2131" s="245"/>
      <c r="N2131" s="246"/>
      <c r="O2131" s="92"/>
      <c r="P2131" s="92"/>
      <c r="Q2131" s="92"/>
      <c r="R2131" s="92"/>
      <c r="S2131" s="92"/>
      <c r="T2131" s="93"/>
      <c r="U2131" s="39"/>
      <c r="V2131" s="39"/>
      <c r="W2131" s="39"/>
      <c r="X2131" s="39"/>
      <c r="Y2131" s="39"/>
      <c r="Z2131" s="39"/>
      <c r="AA2131" s="39"/>
      <c r="AB2131" s="39"/>
      <c r="AC2131" s="39"/>
      <c r="AD2131" s="39"/>
      <c r="AE2131" s="39"/>
      <c r="AT2131" s="18" t="s">
        <v>359</v>
      </c>
      <c r="AU2131" s="18" t="s">
        <v>86</v>
      </c>
    </row>
    <row r="2132" s="13" customFormat="1">
      <c r="A2132" s="13"/>
      <c r="B2132" s="247"/>
      <c r="C2132" s="248"/>
      <c r="D2132" s="242" t="s">
        <v>361</v>
      </c>
      <c r="E2132" s="249" t="s">
        <v>1</v>
      </c>
      <c r="F2132" s="250" t="s">
        <v>3574</v>
      </c>
      <c r="G2132" s="248"/>
      <c r="H2132" s="251">
        <v>1</v>
      </c>
      <c r="I2132" s="252"/>
      <c r="J2132" s="248"/>
      <c r="K2132" s="248"/>
      <c r="L2132" s="253"/>
      <c r="M2132" s="254"/>
      <c r="N2132" s="255"/>
      <c r="O2132" s="255"/>
      <c r="P2132" s="255"/>
      <c r="Q2132" s="255"/>
      <c r="R2132" s="255"/>
      <c r="S2132" s="255"/>
      <c r="T2132" s="256"/>
      <c r="U2132" s="13"/>
      <c r="V2132" s="13"/>
      <c r="W2132" s="13"/>
      <c r="X2132" s="13"/>
      <c r="Y2132" s="13"/>
      <c r="Z2132" s="13"/>
      <c r="AA2132" s="13"/>
      <c r="AB2132" s="13"/>
      <c r="AC2132" s="13"/>
      <c r="AD2132" s="13"/>
      <c r="AE2132" s="13"/>
      <c r="AT2132" s="257" t="s">
        <v>361</v>
      </c>
      <c r="AU2132" s="257" t="s">
        <v>86</v>
      </c>
      <c r="AV2132" s="13" t="s">
        <v>86</v>
      </c>
      <c r="AW2132" s="13" t="s">
        <v>32</v>
      </c>
      <c r="AX2132" s="13" t="s">
        <v>84</v>
      </c>
      <c r="AY2132" s="257" t="s">
        <v>350</v>
      </c>
    </row>
    <row r="2133" s="2" customFormat="1" ht="37.8" customHeight="1">
      <c r="A2133" s="39"/>
      <c r="B2133" s="40"/>
      <c r="C2133" s="295" t="s">
        <v>3584</v>
      </c>
      <c r="D2133" s="295" t="s">
        <v>1347</v>
      </c>
      <c r="E2133" s="296" t="s">
        <v>3585</v>
      </c>
      <c r="F2133" s="297" t="s">
        <v>3586</v>
      </c>
      <c r="G2133" s="298" t="s">
        <v>497</v>
      </c>
      <c r="H2133" s="299">
        <v>1</v>
      </c>
      <c r="I2133" s="300"/>
      <c r="J2133" s="301">
        <f>ROUND(I2133*H2133,2)</f>
        <v>0</v>
      </c>
      <c r="K2133" s="297" t="s">
        <v>1</v>
      </c>
      <c r="L2133" s="302"/>
      <c r="M2133" s="303" t="s">
        <v>1</v>
      </c>
      <c r="N2133" s="304" t="s">
        <v>41</v>
      </c>
      <c r="O2133" s="92"/>
      <c r="P2133" s="238">
        <f>O2133*H2133</f>
        <v>0</v>
      </c>
      <c r="Q2133" s="238">
        <v>0.016</v>
      </c>
      <c r="R2133" s="238">
        <f>Q2133*H2133</f>
        <v>0.016</v>
      </c>
      <c r="S2133" s="238">
        <v>0</v>
      </c>
      <c r="T2133" s="239">
        <f>S2133*H2133</f>
        <v>0</v>
      </c>
      <c r="U2133" s="39"/>
      <c r="V2133" s="39"/>
      <c r="W2133" s="39"/>
      <c r="X2133" s="39"/>
      <c r="Y2133" s="39"/>
      <c r="Z2133" s="39"/>
      <c r="AA2133" s="39"/>
      <c r="AB2133" s="39"/>
      <c r="AC2133" s="39"/>
      <c r="AD2133" s="39"/>
      <c r="AE2133" s="39"/>
      <c r="AR2133" s="240" t="s">
        <v>695</v>
      </c>
      <c r="AT2133" s="240" t="s">
        <v>1347</v>
      </c>
      <c r="AU2133" s="240" t="s">
        <v>86</v>
      </c>
      <c r="AY2133" s="18" t="s">
        <v>350</v>
      </c>
      <c r="BE2133" s="241">
        <f>IF(N2133="základní",J2133,0)</f>
        <v>0</v>
      </c>
      <c r="BF2133" s="241">
        <f>IF(N2133="snížená",J2133,0)</f>
        <v>0</v>
      </c>
      <c r="BG2133" s="241">
        <f>IF(N2133="zákl. přenesená",J2133,0)</f>
        <v>0</v>
      </c>
      <c r="BH2133" s="241">
        <f>IF(N2133="sníž. přenesená",J2133,0)</f>
        <v>0</v>
      </c>
      <c r="BI2133" s="241">
        <f>IF(N2133="nulová",J2133,0)</f>
        <v>0</v>
      </c>
      <c r="BJ2133" s="18" t="s">
        <v>84</v>
      </c>
      <c r="BK2133" s="241">
        <f>ROUND(I2133*H2133,2)</f>
        <v>0</v>
      </c>
      <c r="BL2133" s="18" t="s">
        <v>530</v>
      </c>
      <c r="BM2133" s="240" t="s">
        <v>3587</v>
      </c>
    </row>
    <row r="2134" s="2" customFormat="1">
      <c r="A2134" s="39"/>
      <c r="B2134" s="40"/>
      <c r="C2134" s="41"/>
      <c r="D2134" s="242" t="s">
        <v>359</v>
      </c>
      <c r="E2134" s="41"/>
      <c r="F2134" s="243" t="s">
        <v>3567</v>
      </c>
      <c r="G2134" s="41"/>
      <c r="H2134" s="41"/>
      <c r="I2134" s="244"/>
      <c r="J2134" s="41"/>
      <c r="K2134" s="41"/>
      <c r="L2134" s="45"/>
      <c r="M2134" s="245"/>
      <c r="N2134" s="246"/>
      <c r="O2134" s="92"/>
      <c r="P2134" s="92"/>
      <c r="Q2134" s="92"/>
      <c r="R2134" s="92"/>
      <c r="S2134" s="92"/>
      <c r="T2134" s="93"/>
      <c r="U2134" s="39"/>
      <c r="V2134" s="39"/>
      <c r="W2134" s="39"/>
      <c r="X2134" s="39"/>
      <c r="Y2134" s="39"/>
      <c r="Z2134" s="39"/>
      <c r="AA2134" s="39"/>
      <c r="AB2134" s="39"/>
      <c r="AC2134" s="39"/>
      <c r="AD2134" s="39"/>
      <c r="AE2134" s="39"/>
      <c r="AT2134" s="18" t="s">
        <v>359</v>
      </c>
      <c r="AU2134" s="18" t="s">
        <v>86</v>
      </c>
    </row>
    <row r="2135" s="13" customFormat="1">
      <c r="A2135" s="13"/>
      <c r="B2135" s="247"/>
      <c r="C2135" s="248"/>
      <c r="D2135" s="242" t="s">
        <v>361</v>
      </c>
      <c r="E2135" s="249" t="s">
        <v>1</v>
      </c>
      <c r="F2135" s="250" t="s">
        <v>3575</v>
      </c>
      <c r="G2135" s="248"/>
      <c r="H2135" s="251">
        <v>1</v>
      </c>
      <c r="I2135" s="252"/>
      <c r="J2135" s="248"/>
      <c r="K2135" s="248"/>
      <c r="L2135" s="253"/>
      <c r="M2135" s="254"/>
      <c r="N2135" s="255"/>
      <c r="O2135" s="255"/>
      <c r="P2135" s="255"/>
      <c r="Q2135" s="255"/>
      <c r="R2135" s="255"/>
      <c r="S2135" s="255"/>
      <c r="T2135" s="256"/>
      <c r="U2135" s="13"/>
      <c r="V2135" s="13"/>
      <c r="W2135" s="13"/>
      <c r="X2135" s="13"/>
      <c r="Y2135" s="13"/>
      <c r="Z2135" s="13"/>
      <c r="AA2135" s="13"/>
      <c r="AB2135" s="13"/>
      <c r="AC2135" s="13"/>
      <c r="AD2135" s="13"/>
      <c r="AE2135" s="13"/>
      <c r="AT2135" s="257" t="s">
        <v>361</v>
      </c>
      <c r="AU2135" s="257" t="s">
        <v>86</v>
      </c>
      <c r="AV2135" s="13" t="s">
        <v>86</v>
      </c>
      <c r="AW2135" s="13" t="s">
        <v>32</v>
      </c>
      <c r="AX2135" s="13" t="s">
        <v>84</v>
      </c>
      <c r="AY2135" s="257" t="s">
        <v>350</v>
      </c>
    </row>
    <row r="2136" s="2" customFormat="1" ht="24.15" customHeight="1">
      <c r="A2136" s="39"/>
      <c r="B2136" s="40"/>
      <c r="C2136" s="229" t="s">
        <v>3588</v>
      </c>
      <c r="D2136" s="229" t="s">
        <v>352</v>
      </c>
      <c r="E2136" s="230" t="s">
        <v>3589</v>
      </c>
      <c r="F2136" s="231" t="s">
        <v>3590</v>
      </c>
      <c r="G2136" s="232" t="s">
        <v>497</v>
      </c>
      <c r="H2136" s="233">
        <v>50</v>
      </c>
      <c r="I2136" s="234"/>
      <c r="J2136" s="235">
        <f>ROUND(I2136*H2136,2)</f>
        <v>0</v>
      </c>
      <c r="K2136" s="231" t="s">
        <v>356</v>
      </c>
      <c r="L2136" s="45"/>
      <c r="M2136" s="236" t="s">
        <v>1</v>
      </c>
      <c r="N2136" s="237" t="s">
        <v>41</v>
      </c>
      <c r="O2136" s="92"/>
      <c r="P2136" s="238">
        <f>O2136*H2136</f>
        <v>0</v>
      </c>
      <c r="Q2136" s="238">
        <v>0</v>
      </c>
      <c r="R2136" s="238">
        <f>Q2136*H2136</f>
        <v>0</v>
      </c>
      <c r="S2136" s="238">
        <v>0</v>
      </c>
      <c r="T2136" s="239">
        <f>S2136*H2136</f>
        <v>0</v>
      </c>
      <c r="U2136" s="39"/>
      <c r="V2136" s="39"/>
      <c r="W2136" s="39"/>
      <c r="X2136" s="39"/>
      <c r="Y2136" s="39"/>
      <c r="Z2136" s="39"/>
      <c r="AA2136" s="39"/>
      <c r="AB2136" s="39"/>
      <c r="AC2136" s="39"/>
      <c r="AD2136" s="39"/>
      <c r="AE2136" s="39"/>
      <c r="AR2136" s="240" t="s">
        <v>530</v>
      </c>
      <c r="AT2136" s="240" t="s">
        <v>352</v>
      </c>
      <c r="AU2136" s="240" t="s">
        <v>86</v>
      </c>
      <c r="AY2136" s="18" t="s">
        <v>350</v>
      </c>
      <c r="BE2136" s="241">
        <f>IF(N2136="základní",J2136,0)</f>
        <v>0</v>
      </c>
      <c r="BF2136" s="241">
        <f>IF(N2136="snížená",J2136,0)</f>
        <v>0</v>
      </c>
      <c r="BG2136" s="241">
        <f>IF(N2136="zákl. přenesená",J2136,0)</f>
        <v>0</v>
      </c>
      <c r="BH2136" s="241">
        <f>IF(N2136="sníž. přenesená",J2136,0)</f>
        <v>0</v>
      </c>
      <c r="BI2136" s="241">
        <f>IF(N2136="nulová",J2136,0)</f>
        <v>0</v>
      </c>
      <c r="BJ2136" s="18" t="s">
        <v>84</v>
      </c>
      <c r="BK2136" s="241">
        <f>ROUND(I2136*H2136,2)</f>
        <v>0</v>
      </c>
      <c r="BL2136" s="18" t="s">
        <v>530</v>
      </c>
      <c r="BM2136" s="240" t="s">
        <v>3591</v>
      </c>
    </row>
    <row r="2137" s="2" customFormat="1">
      <c r="A2137" s="39"/>
      <c r="B2137" s="40"/>
      <c r="C2137" s="41"/>
      <c r="D2137" s="242" t="s">
        <v>359</v>
      </c>
      <c r="E2137" s="41"/>
      <c r="F2137" s="243" t="s">
        <v>3592</v>
      </c>
      <c r="G2137" s="41"/>
      <c r="H2137" s="41"/>
      <c r="I2137" s="244"/>
      <c r="J2137" s="41"/>
      <c r="K2137" s="41"/>
      <c r="L2137" s="45"/>
      <c r="M2137" s="245"/>
      <c r="N2137" s="246"/>
      <c r="O2137" s="92"/>
      <c r="P2137" s="92"/>
      <c r="Q2137" s="92"/>
      <c r="R2137" s="92"/>
      <c r="S2137" s="92"/>
      <c r="T2137" s="93"/>
      <c r="U2137" s="39"/>
      <c r="V2137" s="39"/>
      <c r="W2137" s="39"/>
      <c r="X2137" s="39"/>
      <c r="Y2137" s="39"/>
      <c r="Z2137" s="39"/>
      <c r="AA2137" s="39"/>
      <c r="AB2137" s="39"/>
      <c r="AC2137" s="39"/>
      <c r="AD2137" s="39"/>
      <c r="AE2137" s="39"/>
      <c r="AT2137" s="18" t="s">
        <v>359</v>
      </c>
      <c r="AU2137" s="18" t="s">
        <v>86</v>
      </c>
    </row>
    <row r="2138" s="13" customFormat="1">
      <c r="A2138" s="13"/>
      <c r="B2138" s="247"/>
      <c r="C2138" s="248"/>
      <c r="D2138" s="242" t="s">
        <v>361</v>
      </c>
      <c r="E2138" s="249" t="s">
        <v>1</v>
      </c>
      <c r="F2138" s="250" t="s">
        <v>3593</v>
      </c>
      <c r="G2138" s="248"/>
      <c r="H2138" s="251">
        <v>18</v>
      </c>
      <c r="I2138" s="252"/>
      <c r="J2138" s="248"/>
      <c r="K2138" s="248"/>
      <c r="L2138" s="253"/>
      <c r="M2138" s="254"/>
      <c r="N2138" s="255"/>
      <c r="O2138" s="255"/>
      <c r="P2138" s="255"/>
      <c r="Q2138" s="255"/>
      <c r="R2138" s="255"/>
      <c r="S2138" s="255"/>
      <c r="T2138" s="256"/>
      <c r="U2138" s="13"/>
      <c r="V2138" s="13"/>
      <c r="W2138" s="13"/>
      <c r="X2138" s="13"/>
      <c r="Y2138" s="13"/>
      <c r="Z2138" s="13"/>
      <c r="AA2138" s="13"/>
      <c r="AB2138" s="13"/>
      <c r="AC2138" s="13"/>
      <c r="AD2138" s="13"/>
      <c r="AE2138" s="13"/>
      <c r="AT2138" s="257" t="s">
        <v>361</v>
      </c>
      <c r="AU2138" s="257" t="s">
        <v>86</v>
      </c>
      <c r="AV2138" s="13" t="s">
        <v>86</v>
      </c>
      <c r="AW2138" s="13" t="s">
        <v>32</v>
      </c>
      <c r="AX2138" s="13" t="s">
        <v>76</v>
      </c>
      <c r="AY2138" s="257" t="s">
        <v>350</v>
      </c>
    </row>
    <row r="2139" s="13" customFormat="1">
      <c r="A2139" s="13"/>
      <c r="B2139" s="247"/>
      <c r="C2139" s="248"/>
      <c r="D2139" s="242" t="s">
        <v>361</v>
      </c>
      <c r="E2139" s="249" t="s">
        <v>1</v>
      </c>
      <c r="F2139" s="250" t="s">
        <v>3594</v>
      </c>
      <c r="G2139" s="248"/>
      <c r="H2139" s="251">
        <v>7</v>
      </c>
      <c r="I2139" s="252"/>
      <c r="J2139" s="248"/>
      <c r="K2139" s="248"/>
      <c r="L2139" s="253"/>
      <c r="M2139" s="254"/>
      <c r="N2139" s="255"/>
      <c r="O2139" s="255"/>
      <c r="P2139" s="255"/>
      <c r="Q2139" s="255"/>
      <c r="R2139" s="255"/>
      <c r="S2139" s="255"/>
      <c r="T2139" s="256"/>
      <c r="U2139" s="13"/>
      <c r="V2139" s="13"/>
      <c r="W2139" s="13"/>
      <c r="X2139" s="13"/>
      <c r="Y2139" s="13"/>
      <c r="Z2139" s="13"/>
      <c r="AA2139" s="13"/>
      <c r="AB2139" s="13"/>
      <c r="AC2139" s="13"/>
      <c r="AD2139" s="13"/>
      <c r="AE2139" s="13"/>
      <c r="AT2139" s="257" t="s">
        <v>361</v>
      </c>
      <c r="AU2139" s="257" t="s">
        <v>86</v>
      </c>
      <c r="AV2139" s="13" t="s">
        <v>86</v>
      </c>
      <c r="AW2139" s="13" t="s">
        <v>32</v>
      </c>
      <c r="AX2139" s="13" t="s">
        <v>76</v>
      </c>
      <c r="AY2139" s="257" t="s">
        <v>350</v>
      </c>
    </row>
    <row r="2140" s="13" customFormat="1">
      <c r="A2140" s="13"/>
      <c r="B2140" s="247"/>
      <c r="C2140" s="248"/>
      <c r="D2140" s="242" t="s">
        <v>361</v>
      </c>
      <c r="E2140" s="249" t="s">
        <v>1</v>
      </c>
      <c r="F2140" s="250" t="s">
        <v>3595</v>
      </c>
      <c r="G2140" s="248"/>
      <c r="H2140" s="251">
        <v>12</v>
      </c>
      <c r="I2140" s="252"/>
      <c r="J2140" s="248"/>
      <c r="K2140" s="248"/>
      <c r="L2140" s="253"/>
      <c r="M2140" s="254"/>
      <c r="N2140" s="255"/>
      <c r="O2140" s="255"/>
      <c r="P2140" s="255"/>
      <c r="Q2140" s="255"/>
      <c r="R2140" s="255"/>
      <c r="S2140" s="255"/>
      <c r="T2140" s="256"/>
      <c r="U2140" s="13"/>
      <c r="V2140" s="13"/>
      <c r="W2140" s="13"/>
      <c r="X2140" s="13"/>
      <c r="Y2140" s="13"/>
      <c r="Z2140" s="13"/>
      <c r="AA2140" s="13"/>
      <c r="AB2140" s="13"/>
      <c r="AC2140" s="13"/>
      <c r="AD2140" s="13"/>
      <c r="AE2140" s="13"/>
      <c r="AT2140" s="257" t="s">
        <v>361</v>
      </c>
      <c r="AU2140" s="257" t="s">
        <v>86</v>
      </c>
      <c r="AV2140" s="13" t="s">
        <v>86</v>
      </c>
      <c r="AW2140" s="13" t="s">
        <v>32</v>
      </c>
      <c r="AX2140" s="13" t="s">
        <v>76</v>
      </c>
      <c r="AY2140" s="257" t="s">
        <v>350</v>
      </c>
    </row>
    <row r="2141" s="13" customFormat="1">
      <c r="A2141" s="13"/>
      <c r="B2141" s="247"/>
      <c r="C2141" s="248"/>
      <c r="D2141" s="242" t="s">
        <v>361</v>
      </c>
      <c r="E2141" s="249" t="s">
        <v>1</v>
      </c>
      <c r="F2141" s="250" t="s">
        <v>3596</v>
      </c>
      <c r="G2141" s="248"/>
      <c r="H2141" s="251">
        <v>4</v>
      </c>
      <c r="I2141" s="252"/>
      <c r="J2141" s="248"/>
      <c r="K2141" s="248"/>
      <c r="L2141" s="253"/>
      <c r="M2141" s="254"/>
      <c r="N2141" s="255"/>
      <c r="O2141" s="255"/>
      <c r="P2141" s="255"/>
      <c r="Q2141" s="255"/>
      <c r="R2141" s="255"/>
      <c r="S2141" s="255"/>
      <c r="T2141" s="256"/>
      <c r="U2141" s="13"/>
      <c r="V2141" s="13"/>
      <c r="W2141" s="13"/>
      <c r="X2141" s="13"/>
      <c r="Y2141" s="13"/>
      <c r="Z2141" s="13"/>
      <c r="AA2141" s="13"/>
      <c r="AB2141" s="13"/>
      <c r="AC2141" s="13"/>
      <c r="AD2141" s="13"/>
      <c r="AE2141" s="13"/>
      <c r="AT2141" s="257" t="s">
        <v>361</v>
      </c>
      <c r="AU2141" s="257" t="s">
        <v>86</v>
      </c>
      <c r="AV2141" s="13" t="s">
        <v>86</v>
      </c>
      <c r="AW2141" s="13" t="s">
        <v>32</v>
      </c>
      <c r="AX2141" s="13" t="s">
        <v>76</v>
      </c>
      <c r="AY2141" s="257" t="s">
        <v>350</v>
      </c>
    </row>
    <row r="2142" s="13" customFormat="1">
      <c r="A2142" s="13"/>
      <c r="B2142" s="247"/>
      <c r="C2142" s="248"/>
      <c r="D2142" s="242" t="s">
        <v>361</v>
      </c>
      <c r="E2142" s="249" t="s">
        <v>1</v>
      </c>
      <c r="F2142" s="250" t="s">
        <v>3597</v>
      </c>
      <c r="G2142" s="248"/>
      <c r="H2142" s="251">
        <v>4</v>
      </c>
      <c r="I2142" s="252"/>
      <c r="J2142" s="248"/>
      <c r="K2142" s="248"/>
      <c r="L2142" s="253"/>
      <c r="M2142" s="254"/>
      <c r="N2142" s="255"/>
      <c r="O2142" s="255"/>
      <c r="P2142" s="255"/>
      <c r="Q2142" s="255"/>
      <c r="R2142" s="255"/>
      <c r="S2142" s="255"/>
      <c r="T2142" s="256"/>
      <c r="U2142" s="13"/>
      <c r="V2142" s="13"/>
      <c r="W2142" s="13"/>
      <c r="X2142" s="13"/>
      <c r="Y2142" s="13"/>
      <c r="Z2142" s="13"/>
      <c r="AA2142" s="13"/>
      <c r="AB2142" s="13"/>
      <c r="AC2142" s="13"/>
      <c r="AD2142" s="13"/>
      <c r="AE2142" s="13"/>
      <c r="AT2142" s="257" t="s">
        <v>361</v>
      </c>
      <c r="AU2142" s="257" t="s">
        <v>86</v>
      </c>
      <c r="AV2142" s="13" t="s">
        <v>86</v>
      </c>
      <c r="AW2142" s="13" t="s">
        <v>32</v>
      </c>
      <c r="AX2142" s="13" t="s">
        <v>76</v>
      </c>
      <c r="AY2142" s="257" t="s">
        <v>350</v>
      </c>
    </row>
    <row r="2143" s="13" customFormat="1">
      <c r="A2143" s="13"/>
      <c r="B2143" s="247"/>
      <c r="C2143" s="248"/>
      <c r="D2143" s="242" t="s">
        <v>361</v>
      </c>
      <c r="E2143" s="249" t="s">
        <v>1</v>
      </c>
      <c r="F2143" s="250" t="s">
        <v>3598</v>
      </c>
      <c r="G2143" s="248"/>
      <c r="H2143" s="251">
        <v>1</v>
      </c>
      <c r="I2143" s="252"/>
      <c r="J2143" s="248"/>
      <c r="K2143" s="248"/>
      <c r="L2143" s="253"/>
      <c r="M2143" s="254"/>
      <c r="N2143" s="255"/>
      <c r="O2143" s="255"/>
      <c r="P2143" s="255"/>
      <c r="Q2143" s="255"/>
      <c r="R2143" s="255"/>
      <c r="S2143" s="255"/>
      <c r="T2143" s="256"/>
      <c r="U2143" s="13"/>
      <c r="V2143" s="13"/>
      <c r="W2143" s="13"/>
      <c r="X2143" s="13"/>
      <c r="Y2143" s="13"/>
      <c r="Z2143" s="13"/>
      <c r="AA2143" s="13"/>
      <c r="AB2143" s="13"/>
      <c r="AC2143" s="13"/>
      <c r="AD2143" s="13"/>
      <c r="AE2143" s="13"/>
      <c r="AT2143" s="257" t="s">
        <v>361</v>
      </c>
      <c r="AU2143" s="257" t="s">
        <v>86</v>
      </c>
      <c r="AV2143" s="13" t="s">
        <v>86</v>
      </c>
      <c r="AW2143" s="13" t="s">
        <v>32</v>
      </c>
      <c r="AX2143" s="13" t="s">
        <v>76</v>
      </c>
      <c r="AY2143" s="257" t="s">
        <v>350</v>
      </c>
    </row>
    <row r="2144" s="13" customFormat="1">
      <c r="A2144" s="13"/>
      <c r="B2144" s="247"/>
      <c r="C2144" s="248"/>
      <c r="D2144" s="242" t="s">
        <v>361</v>
      </c>
      <c r="E2144" s="249" t="s">
        <v>1</v>
      </c>
      <c r="F2144" s="250" t="s">
        <v>3599</v>
      </c>
      <c r="G2144" s="248"/>
      <c r="H2144" s="251">
        <v>1</v>
      </c>
      <c r="I2144" s="252"/>
      <c r="J2144" s="248"/>
      <c r="K2144" s="248"/>
      <c r="L2144" s="253"/>
      <c r="M2144" s="254"/>
      <c r="N2144" s="255"/>
      <c r="O2144" s="255"/>
      <c r="P2144" s="255"/>
      <c r="Q2144" s="255"/>
      <c r="R2144" s="255"/>
      <c r="S2144" s="255"/>
      <c r="T2144" s="256"/>
      <c r="U2144" s="13"/>
      <c r="V2144" s="13"/>
      <c r="W2144" s="13"/>
      <c r="X2144" s="13"/>
      <c r="Y2144" s="13"/>
      <c r="Z2144" s="13"/>
      <c r="AA2144" s="13"/>
      <c r="AB2144" s="13"/>
      <c r="AC2144" s="13"/>
      <c r="AD2144" s="13"/>
      <c r="AE2144" s="13"/>
      <c r="AT2144" s="257" t="s">
        <v>361</v>
      </c>
      <c r="AU2144" s="257" t="s">
        <v>86</v>
      </c>
      <c r="AV2144" s="13" t="s">
        <v>86</v>
      </c>
      <c r="AW2144" s="13" t="s">
        <v>32</v>
      </c>
      <c r="AX2144" s="13" t="s">
        <v>76</v>
      </c>
      <c r="AY2144" s="257" t="s">
        <v>350</v>
      </c>
    </row>
    <row r="2145" s="13" customFormat="1">
      <c r="A2145" s="13"/>
      <c r="B2145" s="247"/>
      <c r="C2145" s="248"/>
      <c r="D2145" s="242" t="s">
        <v>361</v>
      </c>
      <c r="E2145" s="249" t="s">
        <v>1</v>
      </c>
      <c r="F2145" s="250" t="s">
        <v>3600</v>
      </c>
      <c r="G2145" s="248"/>
      <c r="H2145" s="251">
        <v>1</v>
      </c>
      <c r="I2145" s="252"/>
      <c r="J2145" s="248"/>
      <c r="K2145" s="248"/>
      <c r="L2145" s="253"/>
      <c r="M2145" s="254"/>
      <c r="N2145" s="255"/>
      <c r="O2145" s="255"/>
      <c r="P2145" s="255"/>
      <c r="Q2145" s="255"/>
      <c r="R2145" s="255"/>
      <c r="S2145" s="255"/>
      <c r="T2145" s="256"/>
      <c r="U2145" s="13"/>
      <c r="V2145" s="13"/>
      <c r="W2145" s="13"/>
      <c r="X2145" s="13"/>
      <c r="Y2145" s="13"/>
      <c r="Z2145" s="13"/>
      <c r="AA2145" s="13"/>
      <c r="AB2145" s="13"/>
      <c r="AC2145" s="13"/>
      <c r="AD2145" s="13"/>
      <c r="AE2145" s="13"/>
      <c r="AT2145" s="257" t="s">
        <v>361</v>
      </c>
      <c r="AU2145" s="257" t="s">
        <v>86</v>
      </c>
      <c r="AV2145" s="13" t="s">
        <v>86</v>
      </c>
      <c r="AW2145" s="13" t="s">
        <v>32</v>
      </c>
      <c r="AX2145" s="13" t="s">
        <v>76</v>
      </c>
      <c r="AY2145" s="257" t="s">
        <v>350</v>
      </c>
    </row>
    <row r="2146" s="13" customFormat="1">
      <c r="A2146" s="13"/>
      <c r="B2146" s="247"/>
      <c r="C2146" s="248"/>
      <c r="D2146" s="242" t="s">
        <v>361</v>
      </c>
      <c r="E2146" s="249" t="s">
        <v>1</v>
      </c>
      <c r="F2146" s="250" t="s">
        <v>3601</v>
      </c>
      <c r="G2146" s="248"/>
      <c r="H2146" s="251">
        <v>1</v>
      </c>
      <c r="I2146" s="252"/>
      <c r="J2146" s="248"/>
      <c r="K2146" s="248"/>
      <c r="L2146" s="253"/>
      <c r="M2146" s="254"/>
      <c r="N2146" s="255"/>
      <c r="O2146" s="255"/>
      <c r="P2146" s="255"/>
      <c r="Q2146" s="255"/>
      <c r="R2146" s="255"/>
      <c r="S2146" s="255"/>
      <c r="T2146" s="256"/>
      <c r="U2146" s="13"/>
      <c r="V2146" s="13"/>
      <c r="W2146" s="13"/>
      <c r="X2146" s="13"/>
      <c r="Y2146" s="13"/>
      <c r="Z2146" s="13"/>
      <c r="AA2146" s="13"/>
      <c r="AB2146" s="13"/>
      <c r="AC2146" s="13"/>
      <c r="AD2146" s="13"/>
      <c r="AE2146" s="13"/>
      <c r="AT2146" s="257" t="s">
        <v>361</v>
      </c>
      <c r="AU2146" s="257" t="s">
        <v>86</v>
      </c>
      <c r="AV2146" s="13" t="s">
        <v>86</v>
      </c>
      <c r="AW2146" s="13" t="s">
        <v>32</v>
      </c>
      <c r="AX2146" s="13" t="s">
        <v>76</v>
      </c>
      <c r="AY2146" s="257" t="s">
        <v>350</v>
      </c>
    </row>
    <row r="2147" s="13" customFormat="1">
      <c r="A2147" s="13"/>
      <c r="B2147" s="247"/>
      <c r="C2147" s="248"/>
      <c r="D2147" s="242" t="s">
        <v>361</v>
      </c>
      <c r="E2147" s="249" t="s">
        <v>1</v>
      </c>
      <c r="F2147" s="250" t="s">
        <v>3602</v>
      </c>
      <c r="G2147" s="248"/>
      <c r="H2147" s="251">
        <v>1</v>
      </c>
      <c r="I2147" s="252"/>
      <c r="J2147" s="248"/>
      <c r="K2147" s="248"/>
      <c r="L2147" s="253"/>
      <c r="M2147" s="254"/>
      <c r="N2147" s="255"/>
      <c r="O2147" s="255"/>
      <c r="P2147" s="255"/>
      <c r="Q2147" s="255"/>
      <c r="R2147" s="255"/>
      <c r="S2147" s="255"/>
      <c r="T2147" s="256"/>
      <c r="U2147" s="13"/>
      <c r="V2147" s="13"/>
      <c r="W2147" s="13"/>
      <c r="X2147" s="13"/>
      <c r="Y2147" s="13"/>
      <c r="Z2147" s="13"/>
      <c r="AA2147" s="13"/>
      <c r="AB2147" s="13"/>
      <c r="AC2147" s="13"/>
      <c r="AD2147" s="13"/>
      <c r="AE2147" s="13"/>
      <c r="AT2147" s="257" t="s">
        <v>361</v>
      </c>
      <c r="AU2147" s="257" t="s">
        <v>86</v>
      </c>
      <c r="AV2147" s="13" t="s">
        <v>86</v>
      </c>
      <c r="AW2147" s="13" t="s">
        <v>32</v>
      </c>
      <c r="AX2147" s="13" t="s">
        <v>76</v>
      </c>
      <c r="AY2147" s="257" t="s">
        <v>350</v>
      </c>
    </row>
    <row r="2148" s="14" customFormat="1">
      <c r="A2148" s="14"/>
      <c r="B2148" s="258"/>
      <c r="C2148" s="259"/>
      <c r="D2148" s="242" t="s">
        <v>361</v>
      </c>
      <c r="E2148" s="260" t="s">
        <v>1</v>
      </c>
      <c r="F2148" s="261" t="s">
        <v>364</v>
      </c>
      <c r="G2148" s="259"/>
      <c r="H2148" s="262">
        <v>50</v>
      </c>
      <c r="I2148" s="263"/>
      <c r="J2148" s="259"/>
      <c r="K2148" s="259"/>
      <c r="L2148" s="264"/>
      <c r="M2148" s="265"/>
      <c r="N2148" s="266"/>
      <c r="O2148" s="266"/>
      <c r="P2148" s="266"/>
      <c r="Q2148" s="266"/>
      <c r="R2148" s="266"/>
      <c r="S2148" s="266"/>
      <c r="T2148" s="267"/>
      <c r="U2148" s="14"/>
      <c r="V2148" s="14"/>
      <c r="W2148" s="14"/>
      <c r="X2148" s="14"/>
      <c r="Y2148" s="14"/>
      <c r="Z2148" s="14"/>
      <c r="AA2148" s="14"/>
      <c r="AB2148" s="14"/>
      <c r="AC2148" s="14"/>
      <c r="AD2148" s="14"/>
      <c r="AE2148" s="14"/>
      <c r="AT2148" s="268" t="s">
        <v>361</v>
      </c>
      <c r="AU2148" s="268" t="s">
        <v>86</v>
      </c>
      <c r="AV2148" s="14" t="s">
        <v>357</v>
      </c>
      <c r="AW2148" s="14" t="s">
        <v>32</v>
      </c>
      <c r="AX2148" s="14" t="s">
        <v>84</v>
      </c>
      <c r="AY2148" s="268" t="s">
        <v>350</v>
      </c>
    </row>
    <row r="2149" s="2" customFormat="1" ht="24.15" customHeight="1">
      <c r="A2149" s="39"/>
      <c r="B2149" s="40"/>
      <c r="C2149" s="295" t="s">
        <v>3603</v>
      </c>
      <c r="D2149" s="295" t="s">
        <v>1347</v>
      </c>
      <c r="E2149" s="296" t="s">
        <v>3604</v>
      </c>
      <c r="F2149" s="297" t="s">
        <v>3605</v>
      </c>
      <c r="G2149" s="298" t="s">
        <v>497</v>
      </c>
      <c r="H2149" s="299">
        <v>1</v>
      </c>
      <c r="I2149" s="300"/>
      <c r="J2149" s="301">
        <f>ROUND(I2149*H2149,2)</f>
        <v>0</v>
      </c>
      <c r="K2149" s="297" t="s">
        <v>356</v>
      </c>
      <c r="L2149" s="302"/>
      <c r="M2149" s="303" t="s">
        <v>1</v>
      </c>
      <c r="N2149" s="304" t="s">
        <v>41</v>
      </c>
      <c r="O2149" s="92"/>
      <c r="P2149" s="238">
        <f>O2149*H2149</f>
        <v>0</v>
      </c>
      <c r="Q2149" s="238">
        <v>0.016</v>
      </c>
      <c r="R2149" s="238">
        <f>Q2149*H2149</f>
        <v>0.016</v>
      </c>
      <c r="S2149" s="238">
        <v>0</v>
      </c>
      <c r="T2149" s="239">
        <f>S2149*H2149</f>
        <v>0</v>
      </c>
      <c r="U2149" s="39"/>
      <c r="V2149" s="39"/>
      <c r="W2149" s="39"/>
      <c r="X2149" s="39"/>
      <c r="Y2149" s="39"/>
      <c r="Z2149" s="39"/>
      <c r="AA2149" s="39"/>
      <c r="AB2149" s="39"/>
      <c r="AC2149" s="39"/>
      <c r="AD2149" s="39"/>
      <c r="AE2149" s="39"/>
      <c r="AR2149" s="240" t="s">
        <v>695</v>
      </c>
      <c r="AT2149" s="240" t="s">
        <v>1347</v>
      </c>
      <c r="AU2149" s="240" t="s">
        <v>86</v>
      </c>
      <c r="AY2149" s="18" t="s">
        <v>350</v>
      </c>
      <c r="BE2149" s="241">
        <f>IF(N2149="základní",J2149,0)</f>
        <v>0</v>
      </c>
      <c r="BF2149" s="241">
        <f>IF(N2149="snížená",J2149,0)</f>
        <v>0</v>
      </c>
      <c r="BG2149" s="241">
        <f>IF(N2149="zákl. přenesená",J2149,0)</f>
        <v>0</v>
      </c>
      <c r="BH2149" s="241">
        <f>IF(N2149="sníž. přenesená",J2149,0)</f>
        <v>0</v>
      </c>
      <c r="BI2149" s="241">
        <f>IF(N2149="nulová",J2149,0)</f>
        <v>0</v>
      </c>
      <c r="BJ2149" s="18" t="s">
        <v>84</v>
      </c>
      <c r="BK2149" s="241">
        <f>ROUND(I2149*H2149,2)</f>
        <v>0</v>
      </c>
      <c r="BL2149" s="18" t="s">
        <v>530</v>
      </c>
      <c r="BM2149" s="240" t="s">
        <v>3606</v>
      </c>
    </row>
    <row r="2150" s="2" customFormat="1">
      <c r="A2150" s="39"/>
      <c r="B2150" s="40"/>
      <c r="C2150" s="41"/>
      <c r="D2150" s="242" t="s">
        <v>359</v>
      </c>
      <c r="E2150" s="41"/>
      <c r="F2150" s="243" t="s">
        <v>3605</v>
      </c>
      <c r="G2150" s="41"/>
      <c r="H2150" s="41"/>
      <c r="I2150" s="244"/>
      <c r="J2150" s="41"/>
      <c r="K2150" s="41"/>
      <c r="L2150" s="45"/>
      <c r="M2150" s="245"/>
      <c r="N2150" s="246"/>
      <c r="O2150" s="92"/>
      <c r="P2150" s="92"/>
      <c r="Q2150" s="92"/>
      <c r="R2150" s="92"/>
      <c r="S2150" s="92"/>
      <c r="T2150" s="93"/>
      <c r="U2150" s="39"/>
      <c r="V2150" s="39"/>
      <c r="W2150" s="39"/>
      <c r="X2150" s="39"/>
      <c r="Y2150" s="39"/>
      <c r="Z2150" s="39"/>
      <c r="AA2150" s="39"/>
      <c r="AB2150" s="39"/>
      <c r="AC2150" s="39"/>
      <c r="AD2150" s="39"/>
      <c r="AE2150" s="39"/>
      <c r="AT2150" s="18" t="s">
        <v>359</v>
      </c>
      <c r="AU2150" s="18" t="s">
        <v>86</v>
      </c>
    </row>
    <row r="2151" s="13" customFormat="1">
      <c r="A2151" s="13"/>
      <c r="B2151" s="247"/>
      <c r="C2151" s="248"/>
      <c r="D2151" s="242" t="s">
        <v>361</v>
      </c>
      <c r="E2151" s="249" t="s">
        <v>1</v>
      </c>
      <c r="F2151" s="250" t="s">
        <v>3601</v>
      </c>
      <c r="G2151" s="248"/>
      <c r="H2151" s="251">
        <v>1</v>
      </c>
      <c r="I2151" s="252"/>
      <c r="J2151" s="248"/>
      <c r="K2151" s="248"/>
      <c r="L2151" s="253"/>
      <c r="M2151" s="254"/>
      <c r="N2151" s="255"/>
      <c r="O2151" s="255"/>
      <c r="P2151" s="255"/>
      <c r="Q2151" s="255"/>
      <c r="R2151" s="255"/>
      <c r="S2151" s="255"/>
      <c r="T2151" s="256"/>
      <c r="U2151" s="13"/>
      <c r="V2151" s="13"/>
      <c r="W2151" s="13"/>
      <c r="X2151" s="13"/>
      <c r="Y2151" s="13"/>
      <c r="Z2151" s="13"/>
      <c r="AA2151" s="13"/>
      <c r="AB2151" s="13"/>
      <c r="AC2151" s="13"/>
      <c r="AD2151" s="13"/>
      <c r="AE2151" s="13"/>
      <c r="AT2151" s="257" t="s">
        <v>361</v>
      </c>
      <c r="AU2151" s="257" t="s">
        <v>86</v>
      </c>
      <c r="AV2151" s="13" t="s">
        <v>86</v>
      </c>
      <c r="AW2151" s="13" t="s">
        <v>32</v>
      </c>
      <c r="AX2151" s="13" t="s">
        <v>84</v>
      </c>
      <c r="AY2151" s="257" t="s">
        <v>350</v>
      </c>
    </row>
    <row r="2152" s="2" customFormat="1" ht="24.15" customHeight="1">
      <c r="A2152" s="39"/>
      <c r="B2152" s="40"/>
      <c r="C2152" s="295" t="s">
        <v>3607</v>
      </c>
      <c r="D2152" s="295" t="s">
        <v>1347</v>
      </c>
      <c r="E2152" s="296" t="s">
        <v>3608</v>
      </c>
      <c r="F2152" s="297" t="s">
        <v>3609</v>
      </c>
      <c r="G2152" s="298" t="s">
        <v>497</v>
      </c>
      <c r="H2152" s="299">
        <v>31</v>
      </c>
      <c r="I2152" s="300"/>
      <c r="J2152" s="301">
        <f>ROUND(I2152*H2152,2)</f>
        <v>0</v>
      </c>
      <c r="K2152" s="297" t="s">
        <v>356</v>
      </c>
      <c r="L2152" s="302"/>
      <c r="M2152" s="303" t="s">
        <v>1</v>
      </c>
      <c r="N2152" s="304" t="s">
        <v>41</v>
      </c>
      <c r="O2152" s="92"/>
      <c r="P2152" s="238">
        <f>O2152*H2152</f>
        <v>0</v>
      </c>
      <c r="Q2152" s="238">
        <v>0.017500000000000002</v>
      </c>
      <c r="R2152" s="238">
        <f>Q2152*H2152</f>
        <v>0.54250000000000009</v>
      </c>
      <c r="S2152" s="238">
        <v>0</v>
      </c>
      <c r="T2152" s="239">
        <f>S2152*H2152</f>
        <v>0</v>
      </c>
      <c r="U2152" s="39"/>
      <c r="V2152" s="39"/>
      <c r="W2152" s="39"/>
      <c r="X2152" s="39"/>
      <c r="Y2152" s="39"/>
      <c r="Z2152" s="39"/>
      <c r="AA2152" s="39"/>
      <c r="AB2152" s="39"/>
      <c r="AC2152" s="39"/>
      <c r="AD2152" s="39"/>
      <c r="AE2152" s="39"/>
      <c r="AR2152" s="240" t="s">
        <v>695</v>
      </c>
      <c r="AT2152" s="240" t="s">
        <v>1347</v>
      </c>
      <c r="AU2152" s="240" t="s">
        <v>86</v>
      </c>
      <c r="AY2152" s="18" t="s">
        <v>350</v>
      </c>
      <c r="BE2152" s="241">
        <f>IF(N2152="základní",J2152,0)</f>
        <v>0</v>
      </c>
      <c r="BF2152" s="241">
        <f>IF(N2152="snížená",J2152,0)</f>
        <v>0</v>
      </c>
      <c r="BG2152" s="241">
        <f>IF(N2152="zákl. přenesená",J2152,0)</f>
        <v>0</v>
      </c>
      <c r="BH2152" s="241">
        <f>IF(N2152="sníž. přenesená",J2152,0)</f>
        <v>0</v>
      </c>
      <c r="BI2152" s="241">
        <f>IF(N2152="nulová",J2152,0)</f>
        <v>0</v>
      </c>
      <c r="BJ2152" s="18" t="s">
        <v>84</v>
      </c>
      <c r="BK2152" s="241">
        <f>ROUND(I2152*H2152,2)</f>
        <v>0</v>
      </c>
      <c r="BL2152" s="18" t="s">
        <v>530</v>
      </c>
      <c r="BM2152" s="240" t="s">
        <v>3610</v>
      </c>
    </row>
    <row r="2153" s="2" customFormat="1">
      <c r="A2153" s="39"/>
      <c r="B2153" s="40"/>
      <c r="C2153" s="41"/>
      <c r="D2153" s="242" t="s">
        <v>359</v>
      </c>
      <c r="E2153" s="41"/>
      <c r="F2153" s="243" t="s">
        <v>3609</v>
      </c>
      <c r="G2153" s="41"/>
      <c r="H2153" s="41"/>
      <c r="I2153" s="244"/>
      <c r="J2153" s="41"/>
      <c r="K2153" s="41"/>
      <c r="L2153" s="45"/>
      <c r="M2153" s="245"/>
      <c r="N2153" s="246"/>
      <c r="O2153" s="92"/>
      <c r="P2153" s="92"/>
      <c r="Q2153" s="92"/>
      <c r="R2153" s="92"/>
      <c r="S2153" s="92"/>
      <c r="T2153" s="93"/>
      <c r="U2153" s="39"/>
      <c r="V2153" s="39"/>
      <c r="W2153" s="39"/>
      <c r="X2153" s="39"/>
      <c r="Y2153" s="39"/>
      <c r="Z2153" s="39"/>
      <c r="AA2153" s="39"/>
      <c r="AB2153" s="39"/>
      <c r="AC2153" s="39"/>
      <c r="AD2153" s="39"/>
      <c r="AE2153" s="39"/>
      <c r="AT2153" s="18" t="s">
        <v>359</v>
      </c>
      <c r="AU2153" s="18" t="s">
        <v>86</v>
      </c>
    </row>
    <row r="2154" s="13" customFormat="1">
      <c r="A2154" s="13"/>
      <c r="B2154" s="247"/>
      <c r="C2154" s="248"/>
      <c r="D2154" s="242" t="s">
        <v>361</v>
      </c>
      <c r="E2154" s="249" t="s">
        <v>1</v>
      </c>
      <c r="F2154" s="250" t="s">
        <v>3593</v>
      </c>
      <c r="G2154" s="248"/>
      <c r="H2154" s="251">
        <v>18</v>
      </c>
      <c r="I2154" s="252"/>
      <c r="J2154" s="248"/>
      <c r="K2154" s="248"/>
      <c r="L2154" s="253"/>
      <c r="M2154" s="254"/>
      <c r="N2154" s="255"/>
      <c r="O2154" s="255"/>
      <c r="P2154" s="255"/>
      <c r="Q2154" s="255"/>
      <c r="R2154" s="255"/>
      <c r="S2154" s="255"/>
      <c r="T2154" s="256"/>
      <c r="U2154" s="13"/>
      <c r="V2154" s="13"/>
      <c r="W2154" s="13"/>
      <c r="X2154" s="13"/>
      <c r="Y2154" s="13"/>
      <c r="Z2154" s="13"/>
      <c r="AA2154" s="13"/>
      <c r="AB2154" s="13"/>
      <c r="AC2154" s="13"/>
      <c r="AD2154" s="13"/>
      <c r="AE2154" s="13"/>
      <c r="AT2154" s="257" t="s">
        <v>361</v>
      </c>
      <c r="AU2154" s="257" t="s">
        <v>86</v>
      </c>
      <c r="AV2154" s="13" t="s">
        <v>86</v>
      </c>
      <c r="AW2154" s="13" t="s">
        <v>32</v>
      </c>
      <c r="AX2154" s="13" t="s">
        <v>76</v>
      </c>
      <c r="AY2154" s="257" t="s">
        <v>350</v>
      </c>
    </row>
    <row r="2155" s="13" customFormat="1">
      <c r="A2155" s="13"/>
      <c r="B2155" s="247"/>
      <c r="C2155" s="248"/>
      <c r="D2155" s="242" t="s">
        <v>361</v>
      </c>
      <c r="E2155" s="249" t="s">
        <v>1</v>
      </c>
      <c r="F2155" s="250" t="s">
        <v>3595</v>
      </c>
      <c r="G2155" s="248"/>
      <c r="H2155" s="251">
        <v>12</v>
      </c>
      <c r="I2155" s="252"/>
      <c r="J2155" s="248"/>
      <c r="K2155" s="248"/>
      <c r="L2155" s="253"/>
      <c r="M2155" s="254"/>
      <c r="N2155" s="255"/>
      <c r="O2155" s="255"/>
      <c r="P2155" s="255"/>
      <c r="Q2155" s="255"/>
      <c r="R2155" s="255"/>
      <c r="S2155" s="255"/>
      <c r="T2155" s="256"/>
      <c r="U2155" s="13"/>
      <c r="V2155" s="13"/>
      <c r="W2155" s="13"/>
      <c r="X2155" s="13"/>
      <c r="Y2155" s="13"/>
      <c r="Z2155" s="13"/>
      <c r="AA2155" s="13"/>
      <c r="AB2155" s="13"/>
      <c r="AC2155" s="13"/>
      <c r="AD2155" s="13"/>
      <c r="AE2155" s="13"/>
      <c r="AT2155" s="257" t="s">
        <v>361</v>
      </c>
      <c r="AU2155" s="257" t="s">
        <v>86</v>
      </c>
      <c r="AV2155" s="13" t="s">
        <v>86</v>
      </c>
      <c r="AW2155" s="13" t="s">
        <v>32</v>
      </c>
      <c r="AX2155" s="13" t="s">
        <v>76</v>
      </c>
      <c r="AY2155" s="257" t="s">
        <v>350</v>
      </c>
    </row>
    <row r="2156" s="13" customFormat="1">
      <c r="A2156" s="13"/>
      <c r="B2156" s="247"/>
      <c r="C2156" s="248"/>
      <c r="D2156" s="242" t="s">
        <v>361</v>
      </c>
      <c r="E2156" s="249" t="s">
        <v>1</v>
      </c>
      <c r="F2156" s="250" t="s">
        <v>3599</v>
      </c>
      <c r="G2156" s="248"/>
      <c r="H2156" s="251">
        <v>1</v>
      </c>
      <c r="I2156" s="252"/>
      <c r="J2156" s="248"/>
      <c r="K2156" s="248"/>
      <c r="L2156" s="253"/>
      <c r="M2156" s="254"/>
      <c r="N2156" s="255"/>
      <c r="O2156" s="255"/>
      <c r="P2156" s="255"/>
      <c r="Q2156" s="255"/>
      <c r="R2156" s="255"/>
      <c r="S2156" s="255"/>
      <c r="T2156" s="256"/>
      <c r="U2156" s="13"/>
      <c r="V2156" s="13"/>
      <c r="W2156" s="13"/>
      <c r="X2156" s="13"/>
      <c r="Y2156" s="13"/>
      <c r="Z2156" s="13"/>
      <c r="AA2156" s="13"/>
      <c r="AB2156" s="13"/>
      <c r="AC2156" s="13"/>
      <c r="AD2156" s="13"/>
      <c r="AE2156" s="13"/>
      <c r="AT2156" s="257" t="s">
        <v>361</v>
      </c>
      <c r="AU2156" s="257" t="s">
        <v>86</v>
      </c>
      <c r="AV2156" s="13" t="s">
        <v>86</v>
      </c>
      <c r="AW2156" s="13" t="s">
        <v>32</v>
      </c>
      <c r="AX2156" s="13" t="s">
        <v>76</v>
      </c>
      <c r="AY2156" s="257" t="s">
        <v>350</v>
      </c>
    </row>
    <row r="2157" s="14" customFormat="1">
      <c r="A2157" s="14"/>
      <c r="B2157" s="258"/>
      <c r="C2157" s="259"/>
      <c r="D2157" s="242" t="s">
        <v>361</v>
      </c>
      <c r="E2157" s="260" t="s">
        <v>1</v>
      </c>
      <c r="F2157" s="261" t="s">
        <v>364</v>
      </c>
      <c r="G2157" s="259"/>
      <c r="H2157" s="262">
        <v>31</v>
      </c>
      <c r="I2157" s="263"/>
      <c r="J2157" s="259"/>
      <c r="K2157" s="259"/>
      <c r="L2157" s="264"/>
      <c r="M2157" s="265"/>
      <c r="N2157" s="266"/>
      <c r="O2157" s="266"/>
      <c r="P2157" s="266"/>
      <c r="Q2157" s="266"/>
      <c r="R2157" s="266"/>
      <c r="S2157" s="266"/>
      <c r="T2157" s="267"/>
      <c r="U2157" s="14"/>
      <c r="V2157" s="14"/>
      <c r="W2157" s="14"/>
      <c r="X2157" s="14"/>
      <c r="Y2157" s="14"/>
      <c r="Z2157" s="14"/>
      <c r="AA2157" s="14"/>
      <c r="AB2157" s="14"/>
      <c r="AC2157" s="14"/>
      <c r="AD2157" s="14"/>
      <c r="AE2157" s="14"/>
      <c r="AT2157" s="268" t="s">
        <v>361</v>
      </c>
      <c r="AU2157" s="268" t="s">
        <v>86</v>
      </c>
      <c r="AV2157" s="14" t="s">
        <v>357</v>
      </c>
      <c r="AW2157" s="14" t="s">
        <v>32</v>
      </c>
      <c r="AX2157" s="14" t="s">
        <v>84</v>
      </c>
      <c r="AY2157" s="268" t="s">
        <v>350</v>
      </c>
    </row>
    <row r="2158" s="2" customFormat="1" ht="24.15" customHeight="1">
      <c r="A2158" s="39"/>
      <c r="B2158" s="40"/>
      <c r="C2158" s="295" t="s">
        <v>3611</v>
      </c>
      <c r="D2158" s="295" t="s">
        <v>1347</v>
      </c>
      <c r="E2158" s="296" t="s">
        <v>3612</v>
      </c>
      <c r="F2158" s="297" t="s">
        <v>3613</v>
      </c>
      <c r="G2158" s="298" t="s">
        <v>497</v>
      </c>
      <c r="H2158" s="299">
        <v>1</v>
      </c>
      <c r="I2158" s="300"/>
      <c r="J2158" s="301">
        <f>ROUND(I2158*H2158,2)</f>
        <v>0</v>
      </c>
      <c r="K2158" s="297" t="s">
        <v>1</v>
      </c>
      <c r="L2158" s="302"/>
      <c r="M2158" s="303" t="s">
        <v>1</v>
      </c>
      <c r="N2158" s="304" t="s">
        <v>41</v>
      </c>
      <c r="O2158" s="92"/>
      <c r="P2158" s="238">
        <f>O2158*H2158</f>
        <v>0</v>
      </c>
      <c r="Q2158" s="238">
        <v>0.017500000000000002</v>
      </c>
      <c r="R2158" s="238">
        <f>Q2158*H2158</f>
        <v>0.017500000000000002</v>
      </c>
      <c r="S2158" s="238">
        <v>0</v>
      </c>
      <c r="T2158" s="239">
        <f>S2158*H2158</f>
        <v>0</v>
      </c>
      <c r="U2158" s="39"/>
      <c r="V2158" s="39"/>
      <c r="W2158" s="39"/>
      <c r="X2158" s="39"/>
      <c r="Y2158" s="39"/>
      <c r="Z2158" s="39"/>
      <c r="AA2158" s="39"/>
      <c r="AB2158" s="39"/>
      <c r="AC2158" s="39"/>
      <c r="AD2158" s="39"/>
      <c r="AE2158" s="39"/>
      <c r="AR2158" s="240" t="s">
        <v>695</v>
      </c>
      <c r="AT2158" s="240" t="s">
        <v>1347</v>
      </c>
      <c r="AU2158" s="240" t="s">
        <v>86</v>
      </c>
      <c r="AY2158" s="18" t="s">
        <v>350</v>
      </c>
      <c r="BE2158" s="241">
        <f>IF(N2158="základní",J2158,0)</f>
        <v>0</v>
      </c>
      <c r="BF2158" s="241">
        <f>IF(N2158="snížená",J2158,0)</f>
        <v>0</v>
      </c>
      <c r="BG2158" s="241">
        <f>IF(N2158="zákl. přenesená",J2158,0)</f>
        <v>0</v>
      </c>
      <c r="BH2158" s="241">
        <f>IF(N2158="sníž. přenesená",J2158,0)</f>
        <v>0</v>
      </c>
      <c r="BI2158" s="241">
        <f>IF(N2158="nulová",J2158,0)</f>
        <v>0</v>
      </c>
      <c r="BJ2158" s="18" t="s">
        <v>84</v>
      </c>
      <c r="BK2158" s="241">
        <f>ROUND(I2158*H2158,2)</f>
        <v>0</v>
      </c>
      <c r="BL2158" s="18" t="s">
        <v>530</v>
      </c>
      <c r="BM2158" s="240" t="s">
        <v>3614</v>
      </c>
    </row>
    <row r="2159" s="2" customFormat="1">
      <c r="A2159" s="39"/>
      <c r="B2159" s="40"/>
      <c r="C2159" s="41"/>
      <c r="D2159" s="242" t="s">
        <v>359</v>
      </c>
      <c r="E2159" s="41"/>
      <c r="F2159" s="243" t="s">
        <v>3609</v>
      </c>
      <c r="G2159" s="41"/>
      <c r="H2159" s="41"/>
      <c r="I2159" s="244"/>
      <c r="J2159" s="41"/>
      <c r="K2159" s="41"/>
      <c r="L2159" s="45"/>
      <c r="M2159" s="245"/>
      <c r="N2159" s="246"/>
      <c r="O2159" s="92"/>
      <c r="P2159" s="92"/>
      <c r="Q2159" s="92"/>
      <c r="R2159" s="92"/>
      <c r="S2159" s="92"/>
      <c r="T2159" s="93"/>
      <c r="U2159" s="39"/>
      <c r="V2159" s="39"/>
      <c r="W2159" s="39"/>
      <c r="X2159" s="39"/>
      <c r="Y2159" s="39"/>
      <c r="Z2159" s="39"/>
      <c r="AA2159" s="39"/>
      <c r="AB2159" s="39"/>
      <c r="AC2159" s="39"/>
      <c r="AD2159" s="39"/>
      <c r="AE2159" s="39"/>
      <c r="AT2159" s="18" t="s">
        <v>359</v>
      </c>
      <c r="AU2159" s="18" t="s">
        <v>86</v>
      </c>
    </row>
    <row r="2160" s="13" customFormat="1">
      <c r="A2160" s="13"/>
      <c r="B2160" s="247"/>
      <c r="C2160" s="248"/>
      <c r="D2160" s="242" t="s">
        <v>361</v>
      </c>
      <c r="E2160" s="249" t="s">
        <v>1</v>
      </c>
      <c r="F2160" s="250" t="s">
        <v>3600</v>
      </c>
      <c r="G2160" s="248"/>
      <c r="H2160" s="251">
        <v>1</v>
      </c>
      <c r="I2160" s="252"/>
      <c r="J2160" s="248"/>
      <c r="K2160" s="248"/>
      <c r="L2160" s="253"/>
      <c r="M2160" s="254"/>
      <c r="N2160" s="255"/>
      <c r="O2160" s="255"/>
      <c r="P2160" s="255"/>
      <c r="Q2160" s="255"/>
      <c r="R2160" s="255"/>
      <c r="S2160" s="255"/>
      <c r="T2160" s="256"/>
      <c r="U2160" s="13"/>
      <c r="V2160" s="13"/>
      <c r="W2160" s="13"/>
      <c r="X2160" s="13"/>
      <c r="Y2160" s="13"/>
      <c r="Z2160" s="13"/>
      <c r="AA2160" s="13"/>
      <c r="AB2160" s="13"/>
      <c r="AC2160" s="13"/>
      <c r="AD2160" s="13"/>
      <c r="AE2160" s="13"/>
      <c r="AT2160" s="257" t="s">
        <v>361</v>
      </c>
      <c r="AU2160" s="257" t="s">
        <v>86</v>
      </c>
      <c r="AV2160" s="13" t="s">
        <v>86</v>
      </c>
      <c r="AW2160" s="13" t="s">
        <v>32</v>
      </c>
      <c r="AX2160" s="13" t="s">
        <v>84</v>
      </c>
      <c r="AY2160" s="257" t="s">
        <v>350</v>
      </c>
    </row>
    <row r="2161" s="2" customFormat="1" ht="24.15" customHeight="1">
      <c r="A2161" s="39"/>
      <c r="B2161" s="40"/>
      <c r="C2161" s="295" t="s">
        <v>3615</v>
      </c>
      <c r="D2161" s="295" t="s">
        <v>1347</v>
      </c>
      <c r="E2161" s="296" t="s">
        <v>3616</v>
      </c>
      <c r="F2161" s="297" t="s">
        <v>3617</v>
      </c>
      <c r="G2161" s="298" t="s">
        <v>497</v>
      </c>
      <c r="H2161" s="299">
        <v>17</v>
      </c>
      <c r="I2161" s="300"/>
      <c r="J2161" s="301">
        <f>ROUND(I2161*H2161,2)</f>
        <v>0</v>
      </c>
      <c r="K2161" s="297" t="s">
        <v>356</v>
      </c>
      <c r="L2161" s="302"/>
      <c r="M2161" s="303" t="s">
        <v>1</v>
      </c>
      <c r="N2161" s="304" t="s">
        <v>41</v>
      </c>
      <c r="O2161" s="92"/>
      <c r="P2161" s="238">
        <f>O2161*H2161</f>
        <v>0</v>
      </c>
      <c r="Q2161" s="238">
        <v>0.0195</v>
      </c>
      <c r="R2161" s="238">
        <f>Q2161*H2161</f>
        <v>0.33150000000000002</v>
      </c>
      <c r="S2161" s="238">
        <v>0</v>
      </c>
      <c r="T2161" s="239">
        <f>S2161*H2161</f>
        <v>0</v>
      </c>
      <c r="U2161" s="39"/>
      <c r="V2161" s="39"/>
      <c r="W2161" s="39"/>
      <c r="X2161" s="39"/>
      <c r="Y2161" s="39"/>
      <c r="Z2161" s="39"/>
      <c r="AA2161" s="39"/>
      <c r="AB2161" s="39"/>
      <c r="AC2161" s="39"/>
      <c r="AD2161" s="39"/>
      <c r="AE2161" s="39"/>
      <c r="AR2161" s="240" t="s">
        <v>695</v>
      </c>
      <c r="AT2161" s="240" t="s">
        <v>1347</v>
      </c>
      <c r="AU2161" s="240" t="s">
        <v>86</v>
      </c>
      <c r="AY2161" s="18" t="s">
        <v>350</v>
      </c>
      <c r="BE2161" s="241">
        <f>IF(N2161="základní",J2161,0)</f>
        <v>0</v>
      </c>
      <c r="BF2161" s="241">
        <f>IF(N2161="snížená",J2161,0)</f>
        <v>0</v>
      </c>
      <c r="BG2161" s="241">
        <f>IF(N2161="zákl. přenesená",J2161,0)</f>
        <v>0</v>
      </c>
      <c r="BH2161" s="241">
        <f>IF(N2161="sníž. přenesená",J2161,0)</f>
        <v>0</v>
      </c>
      <c r="BI2161" s="241">
        <f>IF(N2161="nulová",J2161,0)</f>
        <v>0</v>
      </c>
      <c r="BJ2161" s="18" t="s">
        <v>84</v>
      </c>
      <c r="BK2161" s="241">
        <f>ROUND(I2161*H2161,2)</f>
        <v>0</v>
      </c>
      <c r="BL2161" s="18" t="s">
        <v>530</v>
      </c>
      <c r="BM2161" s="240" t="s">
        <v>3618</v>
      </c>
    </row>
    <row r="2162" s="2" customFormat="1">
      <c r="A2162" s="39"/>
      <c r="B2162" s="40"/>
      <c r="C2162" s="41"/>
      <c r="D2162" s="242" t="s">
        <v>359</v>
      </c>
      <c r="E2162" s="41"/>
      <c r="F2162" s="243" t="s">
        <v>3617</v>
      </c>
      <c r="G2162" s="41"/>
      <c r="H2162" s="41"/>
      <c r="I2162" s="244"/>
      <c r="J2162" s="41"/>
      <c r="K2162" s="41"/>
      <c r="L2162" s="45"/>
      <c r="M2162" s="245"/>
      <c r="N2162" s="246"/>
      <c r="O2162" s="92"/>
      <c r="P2162" s="92"/>
      <c r="Q2162" s="92"/>
      <c r="R2162" s="92"/>
      <c r="S2162" s="92"/>
      <c r="T2162" s="93"/>
      <c r="U2162" s="39"/>
      <c r="V2162" s="39"/>
      <c r="W2162" s="39"/>
      <c r="X2162" s="39"/>
      <c r="Y2162" s="39"/>
      <c r="Z2162" s="39"/>
      <c r="AA2162" s="39"/>
      <c r="AB2162" s="39"/>
      <c r="AC2162" s="39"/>
      <c r="AD2162" s="39"/>
      <c r="AE2162" s="39"/>
      <c r="AT2162" s="18" t="s">
        <v>359</v>
      </c>
      <c r="AU2162" s="18" t="s">
        <v>86</v>
      </c>
    </row>
    <row r="2163" s="13" customFormat="1">
      <c r="A2163" s="13"/>
      <c r="B2163" s="247"/>
      <c r="C2163" s="248"/>
      <c r="D2163" s="242" t="s">
        <v>361</v>
      </c>
      <c r="E2163" s="249" t="s">
        <v>1</v>
      </c>
      <c r="F2163" s="250" t="s">
        <v>3594</v>
      </c>
      <c r="G2163" s="248"/>
      <c r="H2163" s="251">
        <v>7</v>
      </c>
      <c r="I2163" s="252"/>
      <c r="J2163" s="248"/>
      <c r="K2163" s="248"/>
      <c r="L2163" s="253"/>
      <c r="M2163" s="254"/>
      <c r="N2163" s="255"/>
      <c r="O2163" s="255"/>
      <c r="P2163" s="255"/>
      <c r="Q2163" s="255"/>
      <c r="R2163" s="255"/>
      <c r="S2163" s="255"/>
      <c r="T2163" s="256"/>
      <c r="U2163" s="13"/>
      <c r="V2163" s="13"/>
      <c r="W2163" s="13"/>
      <c r="X2163" s="13"/>
      <c r="Y2163" s="13"/>
      <c r="Z2163" s="13"/>
      <c r="AA2163" s="13"/>
      <c r="AB2163" s="13"/>
      <c r="AC2163" s="13"/>
      <c r="AD2163" s="13"/>
      <c r="AE2163" s="13"/>
      <c r="AT2163" s="257" t="s">
        <v>361</v>
      </c>
      <c r="AU2163" s="257" t="s">
        <v>86</v>
      </c>
      <c r="AV2163" s="13" t="s">
        <v>86</v>
      </c>
      <c r="AW2163" s="13" t="s">
        <v>32</v>
      </c>
      <c r="AX2163" s="13" t="s">
        <v>76</v>
      </c>
      <c r="AY2163" s="257" t="s">
        <v>350</v>
      </c>
    </row>
    <row r="2164" s="13" customFormat="1">
      <c r="A2164" s="13"/>
      <c r="B2164" s="247"/>
      <c r="C2164" s="248"/>
      <c r="D2164" s="242" t="s">
        <v>361</v>
      </c>
      <c r="E2164" s="249" t="s">
        <v>1</v>
      </c>
      <c r="F2164" s="250" t="s">
        <v>3596</v>
      </c>
      <c r="G2164" s="248"/>
      <c r="H2164" s="251">
        <v>4</v>
      </c>
      <c r="I2164" s="252"/>
      <c r="J2164" s="248"/>
      <c r="K2164" s="248"/>
      <c r="L2164" s="253"/>
      <c r="M2164" s="254"/>
      <c r="N2164" s="255"/>
      <c r="O2164" s="255"/>
      <c r="P2164" s="255"/>
      <c r="Q2164" s="255"/>
      <c r="R2164" s="255"/>
      <c r="S2164" s="255"/>
      <c r="T2164" s="256"/>
      <c r="U2164" s="13"/>
      <c r="V2164" s="13"/>
      <c r="W2164" s="13"/>
      <c r="X2164" s="13"/>
      <c r="Y2164" s="13"/>
      <c r="Z2164" s="13"/>
      <c r="AA2164" s="13"/>
      <c r="AB2164" s="13"/>
      <c r="AC2164" s="13"/>
      <c r="AD2164" s="13"/>
      <c r="AE2164" s="13"/>
      <c r="AT2164" s="257" t="s">
        <v>361</v>
      </c>
      <c r="AU2164" s="257" t="s">
        <v>86</v>
      </c>
      <c r="AV2164" s="13" t="s">
        <v>86</v>
      </c>
      <c r="AW2164" s="13" t="s">
        <v>32</v>
      </c>
      <c r="AX2164" s="13" t="s">
        <v>76</v>
      </c>
      <c r="AY2164" s="257" t="s">
        <v>350</v>
      </c>
    </row>
    <row r="2165" s="13" customFormat="1">
      <c r="A2165" s="13"/>
      <c r="B2165" s="247"/>
      <c r="C2165" s="248"/>
      <c r="D2165" s="242" t="s">
        <v>361</v>
      </c>
      <c r="E2165" s="249" t="s">
        <v>1</v>
      </c>
      <c r="F2165" s="250" t="s">
        <v>3597</v>
      </c>
      <c r="G2165" s="248"/>
      <c r="H2165" s="251">
        <v>4</v>
      </c>
      <c r="I2165" s="252"/>
      <c r="J2165" s="248"/>
      <c r="K2165" s="248"/>
      <c r="L2165" s="253"/>
      <c r="M2165" s="254"/>
      <c r="N2165" s="255"/>
      <c r="O2165" s="255"/>
      <c r="P2165" s="255"/>
      <c r="Q2165" s="255"/>
      <c r="R2165" s="255"/>
      <c r="S2165" s="255"/>
      <c r="T2165" s="256"/>
      <c r="U2165" s="13"/>
      <c r="V2165" s="13"/>
      <c r="W2165" s="13"/>
      <c r="X2165" s="13"/>
      <c r="Y2165" s="13"/>
      <c r="Z2165" s="13"/>
      <c r="AA2165" s="13"/>
      <c r="AB2165" s="13"/>
      <c r="AC2165" s="13"/>
      <c r="AD2165" s="13"/>
      <c r="AE2165" s="13"/>
      <c r="AT2165" s="257" t="s">
        <v>361</v>
      </c>
      <c r="AU2165" s="257" t="s">
        <v>86</v>
      </c>
      <c r="AV2165" s="13" t="s">
        <v>86</v>
      </c>
      <c r="AW2165" s="13" t="s">
        <v>32</v>
      </c>
      <c r="AX2165" s="13" t="s">
        <v>76</v>
      </c>
      <c r="AY2165" s="257" t="s">
        <v>350</v>
      </c>
    </row>
    <row r="2166" s="13" customFormat="1">
      <c r="A2166" s="13"/>
      <c r="B2166" s="247"/>
      <c r="C2166" s="248"/>
      <c r="D2166" s="242" t="s">
        <v>361</v>
      </c>
      <c r="E2166" s="249" t="s">
        <v>1</v>
      </c>
      <c r="F2166" s="250" t="s">
        <v>3598</v>
      </c>
      <c r="G2166" s="248"/>
      <c r="H2166" s="251">
        <v>1</v>
      </c>
      <c r="I2166" s="252"/>
      <c r="J2166" s="248"/>
      <c r="K2166" s="248"/>
      <c r="L2166" s="253"/>
      <c r="M2166" s="254"/>
      <c r="N2166" s="255"/>
      <c r="O2166" s="255"/>
      <c r="P2166" s="255"/>
      <c r="Q2166" s="255"/>
      <c r="R2166" s="255"/>
      <c r="S2166" s="255"/>
      <c r="T2166" s="256"/>
      <c r="U2166" s="13"/>
      <c r="V2166" s="13"/>
      <c r="W2166" s="13"/>
      <c r="X2166" s="13"/>
      <c r="Y2166" s="13"/>
      <c r="Z2166" s="13"/>
      <c r="AA2166" s="13"/>
      <c r="AB2166" s="13"/>
      <c r="AC2166" s="13"/>
      <c r="AD2166" s="13"/>
      <c r="AE2166" s="13"/>
      <c r="AT2166" s="257" t="s">
        <v>361</v>
      </c>
      <c r="AU2166" s="257" t="s">
        <v>86</v>
      </c>
      <c r="AV2166" s="13" t="s">
        <v>86</v>
      </c>
      <c r="AW2166" s="13" t="s">
        <v>32</v>
      </c>
      <c r="AX2166" s="13" t="s">
        <v>76</v>
      </c>
      <c r="AY2166" s="257" t="s">
        <v>350</v>
      </c>
    </row>
    <row r="2167" s="13" customFormat="1">
      <c r="A2167" s="13"/>
      <c r="B2167" s="247"/>
      <c r="C2167" s="248"/>
      <c r="D2167" s="242" t="s">
        <v>361</v>
      </c>
      <c r="E2167" s="249" t="s">
        <v>1</v>
      </c>
      <c r="F2167" s="250" t="s">
        <v>3602</v>
      </c>
      <c r="G2167" s="248"/>
      <c r="H2167" s="251">
        <v>1</v>
      </c>
      <c r="I2167" s="252"/>
      <c r="J2167" s="248"/>
      <c r="K2167" s="248"/>
      <c r="L2167" s="253"/>
      <c r="M2167" s="254"/>
      <c r="N2167" s="255"/>
      <c r="O2167" s="255"/>
      <c r="P2167" s="255"/>
      <c r="Q2167" s="255"/>
      <c r="R2167" s="255"/>
      <c r="S2167" s="255"/>
      <c r="T2167" s="256"/>
      <c r="U2167" s="13"/>
      <c r="V2167" s="13"/>
      <c r="W2167" s="13"/>
      <c r="X2167" s="13"/>
      <c r="Y2167" s="13"/>
      <c r="Z2167" s="13"/>
      <c r="AA2167" s="13"/>
      <c r="AB2167" s="13"/>
      <c r="AC2167" s="13"/>
      <c r="AD2167" s="13"/>
      <c r="AE2167" s="13"/>
      <c r="AT2167" s="257" t="s">
        <v>361</v>
      </c>
      <c r="AU2167" s="257" t="s">
        <v>86</v>
      </c>
      <c r="AV2167" s="13" t="s">
        <v>86</v>
      </c>
      <c r="AW2167" s="13" t="s">
        <v>32</v>
      </c>
      <c r="AX2167" s="13" t="s">
        <v>76</v>
      </c>
      <c r="AY2167" s="257" t="s">
        <v>350</v>
      </c>
    </row>
    <row r="2168" s="14" customFormat="1">
      <c r="A2168" s="14"/>
      <c r="B2168" s="258"/>
      <c r="C2168" s="259"/>
      <c r="D2168" s="242" t="s">
        <v>361</v>
      </c>
      <c r="E2168" s="260" t="s">
        <v>1</v>
      </c>
      <c r="F2168" s="261" t="s">
        <v>364</v>
      </c>
      <c r="G2168" s="259"/>
      <c r="H2168" s="262">
        <v>17</v>
      </c>
      <c r="I2168" s="263"/>
      <c r="J2168" s="259"/>
      <c r="K2168" s="259"/>
      <c r="L2168" s="264"/>
      <c r="M2168" s="265"/>
      <c r="N2168" s="266"/>
      <c r="O2168" s="266"/>
      <c r="P2168" s="266"/>
      <c r="Q2168" s="266"/>
      <c r="R2168" s="266"/>
      <c r="S2168" s="266"/>
      <c r="T2168" s="267"/>
      <c r="U2168" s="14"/>
      <c r="V2168" s="14"/>
      <c r="W2168" s="14"/>
      <c r="X2168" s="14"/>
      <c r="Y2168" s="14"/>
      <c r="Z2168" s="14"/>
      <c r="AA2168" s="14"/>
      <c r="AB2168" s="14"/>
      <c r="AC2168" s="14"/>
      <c r="AD2168" s="14"/>
      <c r="AE2168" s="14"/>
      <c r="AT2168" s="268" t="s">
        <v>361</v>
      </c>
      <c r="AU2168" s="268" t="s">
        <v>86</v>
      </c>
      <c r="AV2168" s="14" t="s">
        <v>357</v>
      </c>
      <c r="AW2168" s="14" t="s">
        <v>32</v>
      </c>
      <c r="AX2168" s="14" t="s">
        <v>84</v>
      </c>
      <c r="AY2168" s="268" t="s">
        <v>350</v>
      </c>
    </row>
    <row r="2169" s="2" customFormat="1" ht="24.15" customHeight="1">
      <c r="A2169" s="39"/>
      <c r="B2169" s="40"/>
      <c r="C2169" s="229" t="s">
        <v>3619</v>
      </c>
      <c r="D2169" s="229" t="s">
        <v>352</v>
      </c>
      <c r="E2169" s="230" t="s">
        <v>3620</v>
      </c>
      <c r="F2169" s="231" t="s">
        <v>3621</v>
      </c>
      <c r="G2169" s="232" t="s">
        <v>497</v>
      </c>
      <c r="H2169" s="233">
        <v>20</v>
      </c>
      <c r="I2169" s="234"/>
      <c r="J2169" s="235">
        <f>ROUND(I2169*H2169,2)</f>
        <v>0</v>
      </c>
      <c r="K2169" s="231" t="s">
        <v>356</v>
      </c>
      <c r="L2169" s="45"/>
      <c r="M2169" s="236" t="s">
        <v>1</v>
      </c>
      <c r="N2169" s="237" t="s">
        <v>41</v>
      </c>
      <c r="O2169" s="92"/>
      <c r="P2169" s="238">
        <f>O2169*H2169</f>
        <v>0</v>
      </c>
      <c r="Q2169" s="238">
        <v>0</v>
      </c>
      <c r="R2169" s="238">
        <f>Q2169*H2169</f>
        <v>0</v>
      </c>
      <c r="S2169" s="238">
        <v>0</v>
      </c>
      <c r="T2169" s="239">
        <f>S2169*H2169</f>
        <v>0</v>
      </c>
      <c r="U2169" s="39"/>
      <c r="V2169" s="39"/>
      <c r="W2169" s="39"/>
      <c r="X2169" s="39"/>
      <c r="Y2169" s="39"/>
      <c r="Z2169" s="39"/>
      <c r="AA2169" s="39"/>
      <c r="AB2169" s="39"/>
      <c r="AC2169" s="39"/>
      <c r="AD2169" s="39"/>
      <c r="AE2169" s="39"/>
      <c r="AR2169" s="240" t="s">
        <v>530</v>
      </c>
      <c r="AT2169" s="240" t="s">
        <v>352</v>
      </c>
      <c r="AU2169" s="240" t="s">
        <v>86</v>
      </c>
      <c r="AY2169" s="18" t="s">
        <v>350</v>
      </c>
      <c r="BE2169" s="241">
        <f>IF(N2169="základní",J2169,0)</f>
        <v>0</v>
      </c>
      <c r="BF2169" s="241">
        <f>IF(N2169="snížená",J2169,0)</f>
        <v>0</v>
      </c>
      <c r="BG2169" s="241">
        <f>IF(N2169="zákl. přenesená",J2169,0)</f>
        <v>0</v>
      </c>
      <c r="BH2169" s="241">
        <f>IF(N2169="sníž. přenesená",J2169,0)</f>
        <v>0</v>
      </c>
      <c r="BI2169" s="241">
        <f>IF(N2169="nulová",J2169,0)</f>
        <v>0</v>
      </c>
      <c r="BJ2169" s="18" t="s">
        <v>84</v>
      </c>
      <c r="BK2169" s="241">
        <f>ROUND(I2169*H2169,2)</f>
        <v>0</v>
      </c>
      <c r="BL2169" s="18" t="s">
        <v>530</v>
      </c>
      <c r="BM2169" s="240" t="s">
        <v>3622</v>
      </c>
    </row>
    <row r="2170" s="2" customFormat="1">
      <c r="A2170" s="39"/>
      <c r="B2170" s="40"/>
      <c r="C2170" s="41"/>
      <c r="D2170" s="242" t="s">
        <v>359</v>
      </c>
      <c r="E2170" s="41"/>
      <c r="F2170" s="243" t="s">
        <v>3623</v>
      </c>
      <c r="G2170" s="41"/>
      <c r="H2170" s="41"/>
      <c r="I2170" s="244"/>
      <c r="J2170" s="41"/>
      <c r="K2170" s="41"/>
      <c r="L2170" s="45"/>
      <c r="M2170" s="245"/>
      <c r="N2170" s="246"/>
      <c r="O2170" s="92"/>
      <c r="P2170" s="92"/>
      <c r="Q2170" s="92"/>
      <c r="R2170" s="92"/>
      <c r="S2170" s="92"/>
      <c r="T2170" s="93"/>
      <c r="U2170" s="39"/>
      <c r="V2170" s="39"/>
      <c r="W2170" s="39"/>
      <c r="X2170" s="39"/>
      <c r="Y2170" s="39"/>
      <c r="Z2170" s="39"/>
      <c r="AA2170" s="39"/>
      <c r="AB2170" s="39"/>
      <c r="AC2170" s="39"/>
      <c r="AD2170" s="39"/>
      <c r="AE2170" s="39"/>
      <c r="AT2170" s="18" t="s">
        <v>359</v>
      </c>
      <c r="AU2170" s="18" t="s">
        <v>86</v>
      </c>
    </row>
    <row r="2171" s="13" customFormat="1">
      <c r="A2171" s="13"/>
      <c r="B2171" s="247"/>
      <c r="C2171" s="248"/>
      <c r="D2171" s="242" t="s">
        <v>361</v>
      </c>
      <c r="E2171" s="249" t="s">
        <v>1</v>
      </c>
      <c r="F2171" s="250" t="s">
        <v>3624</v>
      </c>
      <c r="G2171" s="248"/>
      <c r="H2171" s="251">
        <v>5</v>
      </c>
      <c r="I2171" s="252"/>
      <c r="J2171" s="248"/>
      <c r="K2171" s="248"/>
      <c r="L2171" s="253"/>
      <c r="M2171" s="254"/>
      <c r="N2171" s="255"/>
      <c r="O2171" s="255"/>
      <c r="P2171" s="255"/>
      <c r="Q2171" s="255"/>
      <c r="R2171" s="255"/>
      <c r="S2171" s="255"/>
      <c r="T2171" s="256"/>
      <c r="U2171" s="13"/>
      <c r="V2171" s="13"/>
      <c r="W2171" s="13"/>
      <c r="X2171" s="13"/>
      <c r="Y2171" s="13"/>
      <c r="Z2171" s="13"/>
      <c r="AA2171" s="13"/>
      <c r="AB2171" s="13"/>
      <c r="AC2171" s="13"/>
      <c r="AD2171" s="13"/>
      <c r="AE2171" s="13"/>
      <c r="AT2171" s="257" t="s">
        <v>361</v>
      </c>
      <c r="AU2171" s="257" t="s">
        <v>86</v>
      </c>
      <c r="AV2171" s="13" t="s">
        <v>86</v>
      </c>
      <c r="AW2171" s="13" t="s">
        <v>32</v>
      </c>
      <c r="AX2171" s="13" t="s">
        <v>76</v>
      </c>
      <c r="AY2171" s="257" t="s">
        <v>350</v>
      </c>
    </row>
    <row r="2172" s="13" customFormat="1">
      <c r="A2172" s="13"/>
      <c r="B2172" s="247"/>
      <c r="C2172" s="248"/>
      <c r="D2172" s="242" t="s">
        <v>361</v>
      </c>
      <c r="E2172" s="249" t="s">
        <v>1</v>
      </c>
      <c r="F2172" s="250" t="s">
        <v>3625</v>
      </c>
      <c r="G2172" s="248"/>
      <c r="H2172" s="251">
        <v>6</v>
      </c>
      <c r="I2172" s="252"/>
      <c r="J2172" s="248"/>
      <c r="K2172" s="248"/>
      <c r="L2172" s="253"/>
      <c r="M2172" s="254"/>
      <c r="N2172" s="255"/>
      <c r="O2172" s="255"/>
      <c r="P2172" s="255"/>
      <c r="Q2172" s="255"/>
      <c r="R2172" s="255"/>
      <c r="S2172" s="255"/>
      <c r="T2172" s="256"/>
      <c r="U2172" s="13"/>
      <c r="V2172" s="13"/>
      <c r="W2172" s="13"/>
      <c r="X2172" s="13"/>
      <c r="Y2172" s="13"/>
      <c r="Z2172" s="13"/>
      <c r="AA2172" s="13"/>
      <c r="AB2172" s="13"/>
      <c r="AC2172" s="13"/>
      <c r="AD2172" s="13"/>
      <c r="AE2172" s="13"/>
      <c r="AT2172" s="257" t="s">
        <v>361</v>
      </c>
      <c r="AU2172" s="257" t="s">
        <v>86</v>
      </c>
      <c r="AV2172" s="13" t="s">
        <v>86</v>
      </c>
      <c r="AW2172" s="13" t="s">
        <v>32</v>
      </c>
      <c r="AX2172" s="13" t="s">
        <v>76</v>
      </c>
      <c r="AY2172" s="257" t="s">
        <v>350</v>
      </c>
    </row>
    <row r="2173" s="13" customFormat="1">
      <c r="A2173" s="13"/>
      <c r="B2173" s="247"/>
      <c r="C2173" s="248"/>
      <c r="D2173" s="242" t="s">
        <v>361</v>
      </c>
      <c r="E2173" s="249" t="s">
        <v>1</v>
      </c>
      <c r="F2173" s="250" t="s">
        <v>3626</v>
      </c>
      <c r="G2173" s="248"/>
      <c r="H2173" s="251">
        <v>2</v>
      </c>
      <c r="I2173" s="252"/>
      <c r="J2173" s="248"/>
      <c r="K2173" s="248"/>
      <c r="L2173" s="253"/>
      <c r="M2173" s="254"/>
      <c r="N2173" s="255"/>
      <c r="O2173" s="255"/>
      <c r="P2173" s="255"/>
      <c r="Q2173" s="255"/>
      <c r="R2173" s="255"/>
      <c r="S2173" s="255"/>
      <c r="T2173" s="256"/>
      <c r="U2173" s="13"/>
      <c r="V2173" s="13"/>
      <c r="W2173" s="13"/>
      <c r="X2173" s="13"/>
      <c r="Y2173" s="13"/>
      <c r="Z2173" s="13"/>
      <c r="AA2173" s="13"/>
      <c r="AB2173" s="13"/>
      <c r="AC2173" s="13"/>
      <c r="AD2173" s="13"/>
      <c r="AE2173" s="13"/>
      <c r="AT2173" s="257" t="s">
        <v>361</v>
      </c>
      <c r="AU2173" s="257" t="s">
        <v>86</v>
      </c>
      <c r="AV2173" s="13" t="s">
        <v>86</v>
      </c>
      <c r="AW2173" s="13" t="s">
        <v>32</v>
      </c>
      <c r="AX2173" s="13" t="s">
        <v>76</v>
      </c>
      <c r="AY2173" s="257" t="s">
        <v>350</v>
      </c>
    </row>
    <row r="2174" s="13" customFormat="1">
      <c r="A2174" s="13"/>
      <c r="B2174" s="247"/>
      <c r="C2174" s="248"/>
      <c r="D2174" s="242" t="s">
        <v>361</v>
      </c>
      <c r="E2174" s="249" t="s">
        <v>1</v>
      </c>
      <c r="F2174" s="250" t="s">
        <v>3627</v>
      </c>
      <c r="G2174" s="248"/>
      <c r="H2174" s="251">
        <v>2</v>
      </c>
      <c r="I2174" s="252"/>
      <c r="J2174" s="248"/>
      <c r="K2174" s="248"/>
      <c r="L2174" s="253"/>
      <c r="M2174" s="254"/>
      <c r="N2174" s="255"/>
      <c r="O2174" s="255"/>
      <c r="P2174" s="255"/>
      <c r="Q2174" s="255"/>
      <c r="R2174" s="255"/>
      <c r="S2174" s="255"/>
      <c r="T2174" s="256"/>
      <c r="U2174" s="13"/>
      <c r="V2174" s="13"/>
      <c r="W2174" s="13"/>
      <c r="X2174" s="13"/>
      <c r="Y2174" s="13"/>
      <c r="Z2174" s="13"/>
      <c r="AA2174" s="13"/>
      <c r="AB2174" s="13"/>
      <c r="AC2174" s="13"/>
      <c r="AD2174" s="13"/>
      <c r="AE2174" s="13"/>
      <c r="AT2174" s="257" t="s">
        <v>361</v>
      </c>
      <c r="AU2174" s="257" t="s">
        <v>86</v>
      </c>
      <c r="AV2174" s="13" t="s">
        <v>86</v>
      </c>
      <c r="AW2174" s="13" t="s">
        <v>32</v>
      </c>
      <c r="AX2174" s="13" t="s">
        <v>76</v>
      </c>
      <c r="AY2174" s="257" t="s">
        <v>350</v>
      </c>
    </row>
    <row r="2175" s="13" customFormat="1">
      <c r="A2175" s="13"/>
      <c r="B2175" s="247"/>
      <c r="C2175" s="248"/>
      <c r="D2175" s="242" t="s">
        <v>361</v>
      </c>
      <c r="E2175" s="249" t="s">
        <v>1</v>
      </c>
      <c r="F2175" s="250" t="s">
        <v>3628</v>
      </c>
      <c r="G2175" s="248"/>
      <c r="H2175" s="251">
        <v>1</v>
      </c>
      <c r="I2175" s="252"/>
      <c r="J2175" s="248"/>
      <c r="K2175" s="248"/>
      <c r="L2175" s="253"/>
      <c r="M2175" s="254"/>
      <c r="N2175" s="255"/>
      <c r="O2175" s="255"/>
      <c r="P2175" s="255"/>
      <c r="Q2175" s="255"/>
      <c r="R2175" s="255"/>
      <c r="S2175" s="255"/>
      <c r="T2175" s="256"/>
      <c r="U2175" s="13"/>
      <c r="V2175" s="13"/>
      <c r="W2175" s="13"/>
      <c r="X2175" s="13"/>
      <c r="Y2175" s="13"/>
      <c r="Z2175" s="13"/>
      <c r="AA2175" s="13"/>
      <c r="AB2175" s="13"/>
      <c r="AC2175" s="13"/>
      <c r="AD2175" s="13"/>
      <c r="AE2175" s="13"/>
      <c r="AT2175" s="257" t="s">
        <v>361</v>
      </c>
      <c r="AU2175" s="257" t="s">
        <v>86</v>
      </c>
      <c r="AV2175" s="13" t="s">
        <v>86</v>
      </c>
      <c r="AW2175" s="13" t="s">
        <v>32</v>
      </c>
      <c r="AX2175" s="13" t="s">
        <v>76</v>
      </c>
      <c r="AY2175" s="257" t="s">
        <v>350</v>
      </c>
    </row>
    <row r="2176" s="13" customFormat="1">
      <c r="A2176" s="13"/>
      <c r="B2176" s="247"/>
      <c r="C2176" s="248"/>
      <c r="D2176" s="242" t="s">
        <v>361</v>
      </c>
      <c r="E2176" s="249" t="s">
        <v>1</v>
      </c>
      <c r="F2176" s="250" t="s">
        <v>3629</v>
      </c>
      <c r="G2176" s="248"/>
      <c r="H2176" s="251">
        <v>2</v>
      </c>
      <c r="I2176" s="252"/>
      <c r="J2176" s="248"/>
      <c r="K2176" s="248"/>
      <c r="L2176" s="253"/>
      <c r="M2176" s="254"/>
      <c r="N2176" s="255"/>
      <c r="O2176" s="255"/>
      <c r="P2176" s="255"/>
      <c r="Q2176" s="255"/>
      <c r="R2176" s="255"/>
      <c r="S2176" s="255"/>
      <c r="T2176" s="256"/>
      <c r="U2176" s="13"/>
      <c r="V2176" s="13"/>
      <c r="W2176" s="13"/>
      <c r="X2176" s="13"/>
      <c r="Y2176" s="13"/>
      <c r="Z2176" s="13"/>
      <c r="AA2176" s="13"/>
      <c r="AB2176" s="13"/>
      <c r="AC2176" s="13"/>
      <c r="AD2176" s="13"/>
      <c r="AE2176" s="13"/>
      <c r="AT2176" s="257" t="s">
        <v>361</v>
      </c>
      <c r="AU2176" s="257" t="s">
        <v>86</v>
      </c>
      <c r="AV2176" s="13" t="s">
        <v>86</v>
      </c>
      <c r="AW2176" s="13" t="s">
        <v>32</v>
      </c>
      <c r="AX2176" s="13" t="s">
        <v>76</v>
      </c>
      <c r="AY2176" s="257" t="s">
        <v>350</v>
      </c>
    </row>
    <row r="2177" s="13" customFormat="1">
      <c r="A2177" s="13"/>
      <c r="B2177" s="247"/>
      <c r="C2177" s="248"/>
      <c r="D2177" s="242" t="s">
        <v>361</v>
      </c>
      <c r="E2177" s="249" t="s">
        <v>1</v>
      </c>
      <c r="F2177" s="250" t="s">
        <v>3630</v>
      </c>
      <c r="G2177" s="248"/>
      <c r="H2177" s="251">
        <v>1</v>
      </c>
      <c r="I2177" s="252"/>
      <c r="J2177" s="248"/>
      <c r="K2177" s="248"/>
      <c r="L2177" s="253"/>
      <c r="M2177" s="254"/>
      <c r="N2177" s="255"/>
      <c r="O2177" s="255"/>
      <c r="P2177" s="255"/>
      <c r="Q2177" s="255"/>
      <c r="R2177" s="255"/>
      <c r="S2177" s="255"/>
      <c r="T2177" s="256"/>
      <c r="U2177" s="13"/>
      <c r="V2177" s="13"/>
      <c r="W2177" s="13"/>
      <c r="X2177" s="13"/>
      <c r="Y2177" s="13"/>
      <c r="Z2177" s="13"/>
      <c r="AA2177" s="13"/>
      <c r="AB2177" s="13"/>
      <c r="AC2177" s="13"/>
      <c r="AD2177" s="13"/>
      <c r="AE2177" s="13"/>
      <c r="AT2177" s="257" t="s">
        <v>361</v>
      </c>
      <c r="AU2177" s="257" t="s">
        <v>86</v>
      </c>
      <c r="AV2177" s="13" t="s">
        <v>86</v>
      </c>
      <c r="AW2177" s="13" t="s">
        <v>32</v>
      </c>
      <c r="AX2177" s="13" t="s">
        <v>76</v>
      </c>
      <c r="AY2177" s="257" t="s">
        <v>350</v>
      </c>
    </row>
    <row r="2178" s="13" customFormat="1">
      <c r="A2178" s="13"/>
      <c r="B2178" s="247"/>
      <c r="C2178" s="248"/>
      <c r="D2178" s="242" t="s">
        <v>361</v>
      </c>
      <c r="E2178" s="249" t="s">
        <v>1</v>
      </c>
      <c r="F2178" s="250" t="s">
        <v>3631</v>
      </c>
      <c r="G2178" s="248"/>
      <c r="H2178" s="251">
        <v>1</v>
      </c>
      <c r="I2178" s="252"/>
      <c r="J2178" s="248"/>
      <c r="K2178" s="248"/>
      <c r="L2178" s="253"/>
      <c r="M2178" s="254"/>
      <c r="N2178" s="255"/>
      <c r="O2178" s="255"/>
      <c r="P2178" s="255"/>
      <c r="Q2178" s="255"/>
      <c r="R2178" s="255"/>
      <c r="S2178" s="255"/>
      <c r="T2178" s="256"/>
      <c r="U2178" s="13"/>
      <c r="V2178" s="13"/>
      <c r="W2178" s="13"/>
      <c r="X2178" s="13"/>
      <c r="Y2178" s="13"/>
      <c r="Z2178" s="13"/>
      <c r="AA2178" s="13"/>
      <c r="AB2178" s="13"/>
      <c r="AC2178" s="13"/>
      <c r="AD2178" s="13"/>
      <c r="AE2178" s="13"/>
      <c r="AT2178" s="257" t="s">
        <v>361</v>
      </c>
      <c r="AU2178" s="257" t="s">
        <v>86</v>
      </c>
      <c r="AV2178" s="13" t="s">
        <v>86</v>
      </c>
      <c r="AW2178" s="13" t="s">
        <v>32</v>
      </c>
      <c r="AX2178" s="13" t="s">
        <v>76</v>
      </c>
      <c r="AY2178" s="257" t="s">
        <v>350</v>
      </c>
    </row>
    <row r="2179" s="14" customFormat="1">
      <c r="A2179" s="14"/>
      <c r="B2179" s="258"/>
      <c r="C2179" s="259"/>
      <c r="D2179" s="242" t="s">
        <v>361</v>
      </c>
      <c r="E2179" s="260" t="s">
        <v>1</v>
      </c>
      <c r="F2179" s="261" t="s">
        <v>364</v>
      </c>
      <c r="G2179" s="259"/>
      <c r="H2179" s="262">
        <v>20</v>
      </c>
      <c r="I2179" s="263"/>
      <c r="J2179" s="259"/>
      <c r="K2179" s="259"/>
      <c r="L2179" s="264"/>
      <c r="M2179" s="265"/>
      <c r="N2179" s="266"/>
      <c r="O2179" s="266"/>
      <c r="P2179" s="266"/>
      <c r="Q2179" s="266"/>
      <c r="R2179" s="266"/>
      <c r="S2179" s="266"/>
      <c r="T2179" s="267"/>
      <c r="U2179" s="14"/>
      <c r="V2179" s="14"/>
      <c r="W2179" s="14"/>
      <c r="X2179" s="14"/>
      <c r="Y2179" s="14"/>
      <c r="Z2179" s="14"/>
      <c r="AA2179" s="14"/>
      <c r="AB2179" s="14"/>
      <c r="AC2179" s="14"/>
      <c r="AD2179" s="14"/>
      <c r="AE2179" s="14"/>
      <c r="AT2179" s="268" t="s">
        <v>361</v>
      </c>
      <c r="AU2179" s="268" t="s">
        <v>86</v>
      </c>
      <c r="AV2179" s="14" t="s">
        <v>357</v>
      </c>
      <c r="AW2179" s="14" t="s">
        <v>32</v>
      </c>
      <c r="AX2179" s="14" t="s">
        <v>84</v>
      </c>
      <c r="AY2179" s="268" t="s">
        <v>350</v>
      </c>
    </row>
    <row r="2180" s="2" customFormat="1" ht="24.15" customHeight="1">
      <c r="A2180" s="39"/>
      <c r="B2180" s="40"/>
      <c r="C2180" s="295" t="s">
        <v>3632</v>
      </c>
      <c r="D2180" s="295" t="s">
        <v>1347</v>
      </c>
      <c r="E2180" s="296" t="s">
        <v>3633</v>
      </c>
      <c r="F2180" s="297" t="s">
        <v>3634</v>
      </c>
      <c r="G2180" s="298" t="s">
        <v>497</v>
      </c>
      <c r="H2180" s="299">
        <v>1</v>
      </c>
      <c r="I2180" s="300"/>
      <c r="J2180" s="301">
        <f>ROUND(I2180*H2180,2)</f>
        <v>0</v>
      </c>
      <c r="K2180" s="297" t="s">
        <v>1</v>
      </c>
      <c r="L2180" s="302"/>
      <c r="M2180" s="303" t="s">
        <v>1</v>
      </c>
      <c r="N2180" s="304" t="s">
        <v>41</v>
      </c>
      <c r="O2180" s="92"/>
      <c r="P2180" s="238">
        <f>O2180*H2180</f>
        <v>0</v>
      </c>
      <c r="Q2180" s="238">
        <v>0.021999999999999999</v>
      </c>
      <c r="R2180" s="238">
        <f>Q2180*H2180</f>
        <v>0.021999999999999999</v>
      </c>
      <c r="S2180" s="238">
        <v>0</v>
      </c>
      <c r="T2180" s="239">
        <f>S2180*H2180</f>
        <v>0</v>
      </c>
      <c r="U2180" s="39"/>
      <c r="V2180" s="39"/>
      <c r="W2180" s="39"/>
      <c r="X2180" s="39"/>
      <c r="Y2180" s="39"/>
      <c r="Z2180" s="39"/>
      <c r="AA2180" s="39"/>
      <c r="AB2180" s="39"/>
      <c r="AC2180" s="39"/>
      <c r="AD2180" s="39"/>
      <c r="AE2180" s="39"/>
      <c r="AR2180" s="240" t="s">
        <v>695</v>
      </c>
      <c r="AT2180" s="240" t="s">
        <v>1347</v>
      </c>
      <c r="AU2180" s="240" t="s">
        <v>86</v>
      </c>
      <c r="AY2180" s="18" t="s">
        <v>350</v>
      </c>
      <c r="BE2180" s="241">
        <f>IF(N2180="základní",J2180,0)</f>
        <v>0</v>
      </c>
      <c r="BF2180" s="241">
        <f>IF(N2180="snížená",J2180,0)</f>
        <v>0</v>
      </c>
      <c r="BG2180" s="241">
        <f>IF(N2180="zákl. přenesená",J2180,0)</f>
        <v>0</v>
      </c>
      <c r="BH2180" s="241">
        <f>IF(N2180="sníž. přenesená",J2180,0)</f>
        <v>0</v>
      </c>
      <c r="BI2180" s="241">
        <f>IF(N2180="nulová",J2180,0)</f>
        <v>0</v>
      </c>
      <c r="BJ2180" s="18" t="s">
        <v>84</v>
      </c>
      <c r="BK2180" s="241">
        <f>ROUND(I2180*H2180,2)</f>
        <v>0</v>
      </c>
      <c r="BL2180" s="18" t="s">
        <v>530</v>
      </c>
      <c r="BM2180" s="240" t="s">
        <v>3635</v>
      </c>
    </row>
    <row r="2181" s="2" customFormat="1">
      <c r="A2181" s="39"/>
      <c r="B2181" s="40"/>
      <c r="C2181" s="41"/>
      <c r="D2181" s="242" t="s">
        <v>359</v>
      </c>
      <c r="E2181" s="41"/>
      <c r="F2181" s="243" t="s">
        <v>3636</v>
      </c>
      <c r="G2181" s="41"/>
      <c r="H2181" s="41"/>
      <c r="I2181" s="244"/>
      <c r="J2181" s="41"/>
      <c r="K2181" s="41"/>
      <c r="L2181" s="45"/>
      <c r="M2181" s="245"/>
      <c r="N2181" s="246"/>
      <c r="O2181" s="92"/>
      <c r="P2181" s="92"/>
      <c r="Q2181" s="92"/>
      <c r="R2181" s="92"/>
      <c r="S2181" s="92"/>
      <c r="T2181" s="93"/>
      <c r="U2181" s="39"/>
      <c r="V2181" s="39"/>
      <c r="W2181" s="39"/>
      <c r="X2181" s="39"/>
      <c r="Y2181" s="39"/>
      <c r="Z2181" s="39"/>
      <c r="AA2181" s="39"/>
      <c r="AB2181" s="39"/>
      <c r="AC2181" s="39"/>
      <c r="AD2181" s="39"/>
      <c r="AE2181" s="39"/>
      <c r="AT2181" s="18" t="s">
        <v>359</v>
      </c>
      <c r="AU2181" s="18" t="s">
        <v>86</v>
      </c>
    </row>
    <row r="2182" s="13" customFormat="1">
      <c r="A2182" s="13"/>
      <c r="B2182" s="247"/>
      <c r="C2182" s="248"/>
      <c r="D2182" s="242" t="s">
        <v>361</v>
      </c>
      <c r="E2182" s="249" t="s">
        <v>1</v>
      </c>
      <c r="F2182" s="250" t="s">
        <v>3628</v>
      </c>
      <c r="G2182" s="248"/>
      <c r="H2182" s="251">
        <v>1</v>
      </c>
      <c r="I2182" s="252"/>
      <c r="J2182" s="248"/>
      <c r="K2182" s="248"/>
      <c r="L2182" s="253"/>
      <c r="M2182" s="254"/>
      <c r="N2182" s="255"/>
      <c r="O2182" s="255"/>
      <c r="P2182" s="255"/>
      <c r="Q2182" s="255"/>
      <c r="R2182" s="255"/>
      <c r="S2182" s="255"/>
      <c r="T2182" s="256"/>
      <c r="U2182" s="13"/>
      <c r="V2182" s="13"/>
      <c r="W2182" s="13"/>
      <c r="X2182" s="13"/>
      <c r="Y2182" s="13"/>
      <c r="Z2182" s="13"/>
      <c r="AA2182" s="13"/>
      <c r="AB2182" s="13"/>
      <c r="AC2182" s="13"/>
      <c r="AD2182" s="13"/>
      <c r="AE2182" s="13"/>
      <c r="AT2182" s="257" t="s">
        <v>361</v>
      </c>
      <c r="AU2182" s="257" t="s">
        <v>86</v>
      </c>
      <c r="AV2182" s="13" t="s">
        <v>86</v>
      </c>
      <c r="AW2182" s="13" t="s">
        <v>32</v>
      </c>
      <c r="AX2182" s="13" t="s">
        <v>84</v>
      </c>
      <c r="AY2182" s="257" t="s">
        <v>350</v>
      </c>
    </row>
    <row r="2183" s="2" customFormat="1" ht="24.15" customHeight="1">
      <c r="A2183" s="39"/>
      <c r="B2183" s="40"/>
      <c r="C2183" s="295" t="s">
        <v>3637</v>
      </c>
      <c r="D2183" s="295" t="s">
        <v>1347</v>
      </c>
      <c r="E2183" s="296" t="s">
        <v>3638</v>
      </c>
      <c r="F2183" s="297" t="s">
        <v>3636</v>
      </c>
      <c r="G2183" s="298" t="s">
        <v>497</v>
      </c>
      <c r="H2183" s="299">
        <v>15</v>
      </c>
      <c r="I2183" s="300"/>
      <c r="J2183" s="301">
        <f>ROUND(I2183*H2183,2)</f>
        <v>0</v>
      </c>
      <c r="K2183" s="297" t="s">
        <v>356</v>
      </c>
      <c r="L2183" s="302"/>
      <c r="M2183" s="303" t="s">
        <v>1</v>
      </c>
      <c r="N2183" s="304" t="s">
        <v>41</v>
      </c>
      <c r="O2183" s="92"/>
      <c r="P2183" s="238">
        <f>O2183*H2183</f>
        <v>0</v>
      </c>
      <c r="Q2183" s="238">
        <v>0.021999999999999999</v>
      </c>
      <c r="R2183" s="238">
        <f>Q2183*H2183</f>
        <v>0.32999999999999996</v>
      </c>
      <c r="S2183" s="238">
        <v>0</v>
      </c>
      <c r="T2183" s="239">
        <f>S2183*H2183</f>
        <v>0</v>
      </c>
      <c r="U2183" s="39"/>
      <c r="V2183" s="39"/>
      <c r="W2183" s="39"/>
      <c r="X2183" s="39"/>
      <c r="Y2183" s="39"/>
      <c r="Z2183" s="39"/>
      <c r="AA2183" s="39"/>
      <c r="AB2183" s="39"/>
      <c r="AC2183" s="39"/>
      <c r="AD2183" s="39"/>
      <c r="AE2183" s="39"/>
      <c r="AR2183" s="240" t="s">
        <v>695</v>
      </c>
      <c r="AT2183" s="240" t="s">
        <v>1347</v>
      </c>
      <c r="AU2183" s="240" t="s">
        <v>86</v>
      </c>
      <c r="AY2183" s="18" t="s">
        <v>350</v>
      </c>
      <c r="BE2183" s="241">
        <f>IF(N2183="základní",J2183,0)</f>
        <v>0</v>
      </c>
      <c r="BF2183" s="241">
        <f>IF(N2183="snížená",J2183,0)</f>
        <v>0</v>
      </c>
      <c r="BG2183" s="241">
        <f>IF(N2183="zákl. přenesená",J2183,0)</f>
        <v>0</v>
      </c>
      <c r="BH2183" s="241">
        <f>IF(N2183="sníž. přenesená",J2183,0)</f>
        <v>0</v>
      </c>
      <c r="BI2183" s="241">
        <f>IF(N2183="nulová",J2183,0)</f>
        <v>0</v>
      </c>
      <c r="BJ2183" s="18" t="s">
        <v>84</v>
      </c>
      <c r="BK2183" s="241">
        <f>ROUND(I2183*H2183,2)</f>
        <v>0</v>
      </c>
      <c r="BL2183" s="18" t="s">
        <v>530</v>
      </c>
      <c r="BM2183" s="240" t="s">
        <v>3639</v>
      </c>
    </row>
    <row r="2184" s="2" customFormat="1">
      <c r="A2184" s="39"/>
      <c r="B2184" s="40"/>
      <c r="C2184" s="41"/>
      <c r="D2184" s="242" t="s">
        <v>359</v>
      </c>
      <c r="E2184" s="41"/>
      <c r="F2184" s="243" t="s">
        <v>3636</v>
      </c>
      <c r="G2184" s="41"/>
      <c r="H2184" s="41"/>
      <c r="I2184" s="244"/>
      <c r="J2184" s="41"/>
      <c r="K2184" s="41"/>
      <c r="L2184" s="45"/>
      <c r="M2184" s="245"/>
      <c r="N2184" s="246"/>
      <c r="O2184" s="92"/>
      <c r="P2184" s="92"/>
      <c r="Q2184" s="92"/>
      <c r="R2184" s="92"/>
      <c r="S2184" s="92"/>
      <c r="T2184" s="93"/>
      <c r="U2184" s="39"/>
      <c r="V2184" s="39"/>
      <c r="W2184" s="39"/>
      <c r="X2184" s="39"/>
      <c r="Y2184" s="39"/>
      <c r="Z2184" s="39"/>
      <c r="AA2184" s="39"/>
      <c r="AB2184" s="39"/>
      <c r="AC2184" s="39"/>
      <c r="AD2184" s="39"/>
      <c r="AE2184" s="39"/>
      <c r="AT2184" s="18" t="s">
        <v>359</v>
      </c>
      <c r="AU2184" s="18" t="s">
        <v>86</v>
      </c>
    </row>
    <row r="2185" s="13" customFormat="1">
      <c r="A2185" s="13"/>
      <c r="B2185" s="247"/>
      <c r="C2185" s="248"/>
      <c r="D2185" s="242" t="s">
        <v>361</v>
      </c>
      <c r="E2185" s="249" t="s">
        <v>1</v>
      </c>
      <c r="F2185" s="250" t="s">
        <v>3624</v>
      </c>
      <c r="G2185" s="248"/>
      <c r="H2185" s="251">
        <v>5</v>
      </c>
      <c r="I2185" s="252"/>
      <c r="J2185" s="248"/>
      <c r="K2185" s="248"/>
      <c r="L2185" s="253"/>
      <c r="M2185" s="254"/>
      <c r="N2185" s="255"/>
      <c r="O2185" s="255"/>
      <c r="P2185" s="255"/>
      <c r="Q2185" s="255"/>
      <c r="R2185" s="255"/>
      <c r="S2185" s="255"/>
      <c r="T2185" s="256"/>
      <c r="U2185" s="13"/>
      <c r="V2185" s="13"/>
      <c r="W2185" s="13"/>
      <c r="X2185" s="13"/>
      <c r="Y2185" s="13"/>
      <c r="Z2185" s="13"/>
      <c r="AA2185" s="13"/>
      <c r="AB2185" s="13"/>
      <c r="AC2185" s="13"/>
      <c r="AD2185" s="13"/>
      <c r="AE2185" s="13"/>
      <c r="AT2185" s="257" t="s">
        <v>361</v>
      </c>
      <c r="AU2185" s="257" t="s">
        <v>86</v>
      </c>
      <c r="AV2185" s="13" t="s">
        <v>86</v>
      </c>
      <c r="AW2185" s="13" t="s">
        <v>32</v>
      </c>
      <c r="AX2185" s="13" t="s">
        <v>76</v>
      </c>
      <c r="AY2185" s="257" t="s">
        <v>350</v>
      </c>
    </row>
    <row r="2186" s="13" customFormat="1">
      <c r="A2186" s="13"/>
      <c r="B2186" s="247"/>
      <c r="C2186" s="248"/>
      <c r="D2186" s="242" t="s">
        <v>361</v>
      </c>
      <c r="E2186" s="249" t="s">
        <v>1</v>
      </c>
      <c r="F2186" s="250" t="s">
        <v>3625</v>
      </c>
      <c r="G2186" s="248"/>
      <c r="H2186" s="251">
        <v>6</v>
      </c>
      <c r="I2186" s="252"/>
      <c r="J2186" s="248"/>
      <c r="K2186" s="248"/>
      <c r="L2186" s="253"/>
      <c r="M2186" s="254"/>
      <c r="N2186" s="255"/>
      <c r="O2186" s="255"/>
      <c r="P2186" s="255"/>
      <c r="Q2186" s="255"/>
      <c r="R2186" s="255"/>
      <c r="S2186" s="255"/>
      <c r="T2186" s="256"/>
      <c r="U2186" s="13"/>
      <c r="V2186" s="13"/>
      <c r="W2186" s="13"/>
      <c r="X2186" s="13"/>
      <c r="Y2186" s="13"/>
      <c r="Z2186" s="13"/>
      <c r="AA2186" s="13"/>
      <c r="AB2186" s="13"/>
      <c r="AC2186" s="13"/>
      <c r="AD2186" s="13"/>
      <c r="AE2186" s="13"/>
      <c r="AT2186" s="257" t="s">
        <v>361</v>
      </c>
      <c r="AU2186" s="257" t="s">
        <v>86</v>
      </c>
      <c r="AV2186" s="13" t="s">
        <v>86</v>
      </c>
      <c r="AW2186" s="13" t="s">
        <v>32</v>
      </c>
      <c r="AX2186" s="13" t="s">
        <v>76</v>
      </c>
      <c r="AY2186" s="257" t="s">
        <v>350</v>
      </c>
    </row>
    <row r="2187" s="13" customFormat="1">
      <c r="A2187" s="13"/>
      <c r="B2187" s="247"/>
      <c r="C2187" s="248"/>
      <c r="D2187" s="242" t="s">
        <v>361</v>
      </c>
      <c r="E2187" s="249" t="s">
        <v>1</v>
      </c>
      <c r="F2187" s="250" t="s">
        <v>3626</v>
      </c>
      <c r="G2187" s="248"/>
      <c r="H2187" s="251">
        <v>2</v>
      </c>
      <c r="I2187" s="252"/>
      <c r="J2187" s="248"/>
      <c r="K2187" s="248"/>
      <c r="L2187" s="253"/>
      <c r="M2187" s="254"/>
      <c r="N2187" s="255"/>
      <c r="O2187" s="255"/>
      <c r="P2187" s="255"/>
      <c r="Q2187" s="255"/>
      <c r="R2187" s="255"/>
      <c r="S2187" s="255"/>
      <c r="T2187" s="256"/>
      <c r="U2187" s="13"/>
      <c r="V2187" s="13"/>
      <c r="W2187" s="13"/>
      <c r="X2187" s="13"/>
      <c r="Y2187" s="13"/>
      <c r="Z2187" s="13"/>
      <c r="AA2187" s="13"/>
      <c r="AB2187" s="13"/>
      <c r="AC2187" s="13"/>
      <c r="AD2187" s="13"/>
      <c r="AE2187" s="13"/>
      <c r="AT2187" s="257" t="s">
        <v>361</v>
      </c>
      <c r="AU2187" s="257" t="s">
        <v>86</v>
      </c>
      <c r="AV2187" s="13" t="s">
        <v>86</v>
      </c>
      <c r="AW2187" s="13" t="s">
        <v>32</v>
      </c>
      <c r="AX2187" s="13" t="s">
        <v>76</v>
      </c>
      <c r="AY2187" s="257" t="s">
        <v>350</v>
      </c>
    </row>
    <row r="2188" s="13" customFormat="1">
      <c r="A2188" s="13"/>
      <c r="B2188" s="247"/>
      <c r="C2188" s="248"/>
      <c r="D2188" s="242" t="s">
        <v>361</v>
      </c>
      <c r="E2188" s="249" t="s">
        <v>1</v>
      </c>
      <c r="F2188" s="250" t="s">
        <v>3627</v>
      </c>
      <c r="G2188" s="248"/>
      <c r="H2188" s="251">
        <v>2</v>
      </c>
      <c r="I2188" s="252"/>
      <c r="J2188" s="248"/>
      <c r="K2188" s="248"/>
      <c r="L2188" s="253"/>
      <c r="M2188" s="254"/>
      <c r="N2188" s="255"/>
      <c r="O2188" s="255"/>
      <c r="P2188" s="255"/>
      <c r="Q2188" s="255"/>
      <c r="R2188" s="255"/>
      <c r="S2188" s="255"/>
      <c r="T2188" s="256"/>
      <c r="U2188" s="13"/>
      <c r="V2188" s="13"/>
      <c r="W2188" s="13"/>
      <c r="X2188" s="13"/>
      <c r="Y2188" s="13"/>
      <c r="Z2188" s="13"/>
      <c r="AA2188" s="13"/>
      <c r="AB2188" s="13"/>
      <c r="AC2188" s="13"/>
      <c r="AD2188" s="13"/>
      <c r="AE2188" s="13"/>
      <c r="AT2188" s="257" t="s">
        <v>361</v>
      </c>
      <c r="AU2188" s="257" t="s">
        <v>86</v>
      </c>
      <c r="AV2188" s="13" t="s">
        <v>86</v>
      </c>
      <c r="AW2188" s="13" t="s">
        <v>32</v>
      </c>
      <c r="AX2188" s="13" t="s">
        <v>76</v>
      </c>
      <c r="AY2188" s="257" t="s">
        <v>350</v>
      </c>
    </row>
    <row r="2189" s="14" customFormat="1">
      <c r="A2189" s="14"/>
      <c r="B2189" s="258"/>
      <c r="C2189" s="259"/>
      <c r="D2189" s="242" t="s">
        <v>361</v>
      </c>
      <c r="E2189" s="260" t="s">
        <v>1</v>
      </c>
      <c r="F2189" s="261" t="s">
        <v>364</v>
      </c>
      <c r="G2189" s="259"/>
      <c r="H2189" s="262">
        <v>15</v>
      </c>
      <c r="I2189" s="263"/>
      <c r="J2189" s="259"/>
      <c r="K2189" s="259"/>
      <c r="L2189" s="264"/>
      <c r="M2189" s="265"/>
      <c r="N2189" s="266"/>
      <c r="O2189" s="266"/>
      <c r="P2189" s="266"/>
      <c r="Q2189" s="266"/>
      <c r="R2189" s="266"/>
      <c r="S2189" s="266"/>
      <c r="T2189" s="267"/>
      <c r="U2189" s="14"/>
      <c r="V2189" s="14"/>
      <c r="W2189" s="14"/>
      <c r="X2189" s="14"/>
      <c r="Y2189" s="14"/>
      <c r="Z2189" s="14"/>
      <c r="AA2189" s="14"/>
      <c r="AB2189" s="14"/>
      <c r="AC2189" s="14"/>
      <c r="AD2189" s="14"/>
      <c r="AE2189" s="14"/>
      <c r="AT2189" s="268" t="s">
        <v>361</v>
      </c>
      <c r="AU2189" s="268" t="s">
        <v>86</v>
      </c>
      <c r="AV2189" s="14" t="s">
        <v>357</v>
      </c>
      <c r="AW2189" s="14" t="s">
        <v>32</v>
      </c>
      <c r="AX2189" s="14" t="s">
        <v>84</v>
      </c>
      <c r="AY2189" s="268" t="s">
        <v>350</v>
      </c>
    </row>
    <row r="2190" s="2" customFormat="1" ht="24.15" customHeight="1">
      <c r="A2190" s="39"/>
      <c r="B2190" s="40"/>
      <c r="C2190" s="295" t="s">
        <v>3640</v>
      </c>
      <c r="D2190" s="295" t="s">
        <v>1347</v>
      </c>
      <c r="E2190" s="296" t="s">
        <v>3641</v>
      </c>
      <c r="F2190" s="297" t="s">
        <v>3642</v>
      </c>
      <c r="G2190" s="298" t="s">
        <v>497</v>
      </c>
      <c r="H2190" s="299">
        <v>3</v>
      </c>
      <c r="I2190" s="300"/>
      <c r="J2190" s="301">
        <f>ROUND(I2190*H2190,2)</f>
        <v>0</v>
      </c>
      <c r="K2190" s="297" t="s">
        <v>1</v>
      </c>
      <c r="L2190" s="302"/>
      <c r="M2190" s="303" t="s">
        <v>1</v>
      </c>
      <c r="N2190" s="304" t="s">
        <v>41</v>
      </c>
      <c r="O2190" s="92"/>
      <c r="P2190" s="238">
        <f>O2190*H2190</f>
        <v>0</v>
      </c>
      <c r="Q2190" s="238">
        <v>0.021999999999999999</v>
      </c>
      <c r="R2190" s="238">
        <f>Q2190*H2190</f>
        <v>0.066000000000000003</v>
      </c>
      <c r="S2190" s="238">
        <v>0</v>
      </c>
      <c r="T2190" s="239">
        <f>S2190*H2190</f>
        <v>0</v>
      </c>
      <c r="U2190" s="39"/>
      <c r="V2190" s="39"/>
      <c r="W2190" s="39"/>
      <c r="X2190" s="39"/>
      <c r="Y2190" s="39"/>
      <c r="Z2190" s="39"/>
      <c r="AA2190" s="39"/>
      <c r="AB2190" s="39"/>
      <c r="AC2190" s="39"/>
      <c r="AD2190" s="39"/>
      <c r="AE2190" s="39"/>
      <c r="AR2190" s="240" t="s">
        <v>695</v>
      </c>
      <c r="AT2190" s="240" t="s">
        <v>1347</v>
      </c>
      <c r="AU2190" s="240" t="s">
        <v>86</v>
      </c>
      <c r="AY2190" s="18" t="s">
        <v>350</v>
      </c>
      <c r="BE2190" s="241">
        <f>IF(N2190="základní",J2190,0)</f>
        <v>0</v>
      </c>
      <c r="BF2190" s="241">
        <f>IF(N2190="snížená",J2190,0)</f>
        <v>0</v>
      </c>
      <c r="BG2190" s="241">
        <f>IF(N2190="zákl. přenesená",J2190,0)</f>
        <v>0</v>
      </c>
      <c r="BH2190" s="241">
        <f>IF(N2190="sníž. přenesená",J2190,0)</f>
        <v>0</v>
      </c>
      <c r="BI2190" s="241">
        <f>IF(N2190="nulová",J2190,0)</f>
        <v>0</v>
      </c>
      <c r="BJ2190" s="18" t="s">
        <v>84</v>
      </c>
      <c r="BK2190" s="241">
        <f>ROUND(I2190*H2190,2)</f>
        <v>0</v>
      </c>
      <c r="BL2190" s="18" t="s">
        <v>530</v>
      </c>
      <c r="BM2190" s="240" t="s">
        <v>3643</v>
      </c>
    </row>
    <row r="2191" s="2" customFormat="1">
      <c r="A2191" s="39"/>
      <c r="B2191" s="40"/>
      <c r="C2191" s="41"/>
      <c r="D2191" s="242" t="s">
        <v>359</v>
      </c>
      <c r="E2191" s="41"/>
      <c r="F2191" s="243" t="s">
        <v>3636</v>
      </c>
      <c r="G2191" s="41"/>
      <c r="H2191" s="41"/>
      <c r="I2191" s="244"/>
      <c r="J2191" s="41"/>
      <c r="K2191" s="41"/>
      <c r="L2191" s="45"/>
      <c r="M2191" s="245"/>
      <c r="N2191" s="246"/>
      <c r="O2191" s="92"/>
      <c r="P2191" s="92"/>
      <c r="Q2191" s="92"/>
      <c r="R2191" s="92"/>
      <c r="S2191" s="92"/>
      <c r="T2191" s="93"/>
      <c r="U2191" s="39"/>
      <c r="V2191" s="39"/>
      <c r="W2191" s="39"/>
      <c r="X2191" s="39"/>
      <c r="Y2191" s="39"/>
      <c r="Z2191" s="39"/>
      <c r="AA2191" s="39"/>
      <c r="AB2191" s="39"/>
      <c r="AC2191" s="39"/>
      <c r="AD2191" s="39"/>
      <c r="AE2191" s="39"/>
      <c r="AT2191" s="18" t="s">
        <v>359</v>
      </c>
      <c r="AU2191" s="18" t="s">
        <v>86</v>
      </c>
    </row>
    <row r="2192" s="13" customFormat="1">
      <c r="A2192" s="13"/>
      <c r="B2192" s="247"/>
      <c r="C2192" s="248"/>
      <c r="D2192" s="242" t="s">
        <v>361</v>
      </c>
      <c r="E2192" s="249" t="s">
        <v>1</v>
      </c>
      <c r="F2192" s="250" t="s">
        <v>3629</v>
      </c>
      <c r="G2192" s="248"/>
      <c r="H2192" s="251">
        <v>2</v>
      </c>
      <c r="I2192" s="252"/>
      <c r="J2192" s="248"/>
      <c r="K2192" s="248"/>
      <c r="L2192" s="253"/>
      <c r="M2192" s="254"/>
      <c r="N2192" s="255"/>
      <c r="O2192" s="255"/>
      <c r="P2192" s="255"/>
      <c r="Q2192" s="255"/>
      <c r="R2192" s="255"/>
      <c r="S2192" s="255"/>
      <c r="T2192" s="256"/>
      <c r="U2192" s="13"/>
      <c r="V2192" s="13"/>
      <c r="W2192" s="13"/>
      <c r="X2192" s="13"/>
      <c r="Y2192" s="13"/>
      <c r="Z2192" s="13"/>
      <c r="AA2192" s="13"/>
      <c r="AB2192" s="13"/>
      <c r="AC2192" s="13"/>
      <c r="AD2192" s="13"/>
      <c r="AE2192" s="13"/>
      <c r="AT2192" s="257" t="s">
        <v>361</v>
      </c>
      <c r="AU2192" s="257" t="s">
        <v>86</v>
      </c>
      <c r="AV2192" s="13" t="s">
        <v>86</v>
      </c>
      <c r="AW2192" s="13" t="s">
        <v>32</v>
      </c>
      <c r="AX2192" s="13" t="s">
        <v>76</v>
      </c>
      <c r="AY2192" s="257" t="s">
        <v>350</v>
      </c>
    </row>
    <row r="2193" s="13" customFormat="1">
      <c r="A2193" s="13"/>
      <c r="B2193" s="247"/>
      <c r="C2193" s="248"/>
      <c r="D2193" s="242" t="s">
        <v>361</v>
      </c>
      <c r="E2193" s="249" t="s">
        <v>1</v>
      </c>
      <c r="F2193" s="250" t="s">
        <v>3630</v>
      </c>
      <c r="G2193" s="248"/>
      <c r="H2193" s="251">
        <v>1</v>
      </c>
      <c r="I2193" s="252"/>
      <c r="J2193" s="248"/>
      <c r="K2193" s="248"/>
      <c r="L2193" s="253"/>
      <c r="M2193" s="254"/>
      <c r="N2193" s="255"/>
      <c r="O2193" s="255"/>
      <c r="P2193" s="255"/>
      <c r="Q2193" s="255"/>
      <c r="R2193" s="255"/>
      <c r="S2193" s="255"/>
      <c r="T2193" s="256"/>
      <c r="U2193" s="13"/>
      <c r="V2193" s="13"/>
      <c r="W2193" s="13"/>
      <c r="X2193" s="13"/>
      <c r="Y2193" s="13"/>
      <c r="Z2193" s="13"/>
      <c r="AA2193" s="13"/>
      <c r="AB2193" s="13"/>
      <c r="AC2193" s="13"/>
      <c r="AD2193" s="13"/>
      <c r="AE2193" s="13"/>
      <c r="AT2193" s="257" t="s">
        <v>361</v>
      </c>
      <c r="AU2193" s="257" t="s">
        <v>86</v>
      </c>
      <c r="AV2193" s="13" t="s">
        <v>86</v>
      </c>
      <c r="AW2193" s="13" t="s">
        <v>32</v>
      </c>
      <c r="AX2193" s="13" t="s">
        <v>76</v>
      </c>
      <c r="AY2193" s="257" t="s">
        <v>350</v>
      </c>
    </row>
    <row r="2194" s="14" customFormat="1">
      <c r="A2194" s="14"/>
      <c r="B2194" s="258"/>
      <c r="C2194" s="259"/>
      <c r="D2194" s="242" t="s">
        <v>361</v>
      </c>
      <c r="E2194" s="260" t="s">
        <v>1</v>
      </c>
      <c r="F2194" s="261" t="s">
        <v>364</v>
      </c>
      <c r="G2194" s="259"/>
      <c r="H2194" s="262">
        <v>3</v>
      </c>
      <c r="I2194" s="263"/>
      <c r="J2194" s="259"/>
      <c r="K2194" s="259"/>
      <c r="L2194" s="264"/>
      <c r="M2194" s="265"/>
      <c r="N2194" s="266"/>
      <c r="O2194" s="266"/>
      <c r="P2194" s="266"/>
      <c r="Q2194" s="266"/>
      <c r="R2194" s="266"/>
      <c r="S2194" s="266"/>
      <c r="T2194" s="267"/>
      <c r="U2194" s="14"/>
      <c r="V2194" s="14"/>
      <c r="W2194" s="14"/>
      <c r="X2194" s="14"/>
      <c r="Y2194" s="14"/>
      <c r="Z2194" s="14"/>
      <c r="AA2194" s="14"/>
      <c r="AB2194" s="14"/>
      <c r="AC2194" s="14"/>
      <c r="AD2194" s="14"/>
      <c r="AE2194" s="14"/>
      <c r="AT2194" s="268" t="s">
        <v>361</v>
      </c>
      <c r="AU2194" s="268" t="s">
        <v>86</v>
      </c>
      <c r="AV2194" s="14" t="s">
        <v>357</v>
      </c>
      <c r="AW2194" s="14" t="s">
        <v>32</v>
      </c>
      <c r="AX2194" s="14" t="s">
        <v>84</v>
      </c>
      <c r="AY2194" s="268" t="s">
        <v>350</v>
      </c>
    </row>
    <row r="2195" s="2" customFormat="1" ht="24.15" customHeight="1">
      <c r="A2195" s="39"/>
      <c r="B2195" s="40"/>
      <c r="C2195" s="295" t="s">
        <v>3644</v>
      </c>
      <c r="D2195" s="295" t="s">
        <v>1347</v>
      </c>
      <c r="E2195" s="296" t="s">
        <v>3645</v>
      </c>
      <c r="F2195" s="297" t="s">
        <v>3646</v>
      </c>
      <c r="G2195" s="298" t="s">
        <v>497</v>
      </c>
      <c r="H2195" s="299">
        <v>1</v>
      </c>
      <c r="I2195" s="300"/>
      <c r="J2195" s="301">
        <f>ROUND(I2195*H2195,2)</f>
        <v>0</v>
      </c>
      <c r="K2195" s="297" t="s">
        <v>1</v>
      </c>
      <c r="L2195" s="302"/>
      <c r="M2195" s="303" t="s">
        <v>1</v>
      </c>
      <c r="N2195" s="304" t="s">
        <v>41</v>
      </c>
      <c r="O2195" s="92"/>
      <c r="P2195" s="238">
        <f>O2195*H2195</f>
        <v>0</v>
      </c>
      <c r="Q2195" s="238">
        <v>0.021999999999999999</v>
      </c>
      <c r="R2195" s="238">
        <f>Q2195*H2195</f>
        <v>0.021999999999999999</v>
      </c>
      <c r="S2195" s="238">
        <v>0</v>
      </c>
      <c r="T2195" s="239">
        <f>S2195*H2195</f>
        <v>0</v>
      </c>
      <c r="U2195" s="39"/>
      <c r="V2195" s="39"/>
      <c r="W2195" s="39"/>
      <c r="X2195" s="39"/>
      <c r="Y2195" s="39"/>
      <c r="Z2195" s="39"/>
      <c r="AA2195" s="39"/>
      <c r="AB2195" s="39"/>
      <c r="AC2195" s="39"/>
      <c r="AD2195" s="39"/>
      <c r="AE2195" s="39"/>
      <c r="AR2195" s="240" t="s">
        <v>695</v>
      </c>
      <c r="AT2195" s="240" t="s">
        <v>1347</v>
      </c>
      <c r="AU2195" s="240" t="s">
        <v>86</v>
      </c>
      <c r="AY2195" s="18" t="s">
        <v>350</v>
      </c>
      <c r="BE2195" s="241">
        <f>IF(N2195="základní",J2195,0)</f>
        <v>0</v>
      </c>
      <c r="BF2195" s="241">
        <f>IF(N2195="snížená",J2195,0)</f>
        <v>0</v>
      </c>
      <c r="BG2195" s="241">
        <f>IF(N2195="zákl. přenesená",J2195,0)</f>
        <v>0</v>
      </c>
      <c r="BH2195" s="241">
        <f>IF(N2195="sníž. přenesená",J2195,0)</f>
        <v>0</v>
      </c>
      <c r="BI2195" s="241">
        <f>IF(N2195="nulová",J2195,0)</f>
        <v>0</v>
      </c>
      <c r="BJ2195" s="18" t="s">
        <v>84</v>
      </c>
      <c r="BK2195" s="241">
        <f>ROUND(I2195*H2195,2)</f>
        <v>0</v>
      </c>
      <c r="BL2195" s="18" t="s">
        <v>530</v>
      </c>
      <c r="BM2195" s="240" t="s">
        <v>3647</v>
      </c>
    </row>
    <row r="2196" s="2" customFormat="1">
      <c r="A2196" s="39"/>
      <c r="B2196" s="40"/>
      <c r="C2196" s="41"/>
      <c r="D2196" s="242" t="s">
        <v>359</v>
      </c>
      <c r="E2196" s="41"/>
      <c r="F2196" s="243" t="s">
        <v>3636</v>
      </c>
      <c r="G2196" s="41"/>
      <c r="H2196" s="41"/>
      <c r="I2196" s="244"/>
      <c r="J2196" s="41"/>
      <c r="K2196" s="41"/>
      <c r="L2196" s="45"/>
      <c r="M2196" s="245"/>
      <c r="N2196" s="246"/>
      <c r="O2196" s="92"/>
      <c r="P2196" s="92"/>
      <c r="Q2196" s="92"/>
      <c r="R2196" s="92"/>
      <c r="S2196" s="92"/>
      <c r="T2196" s="93"/>
      <c r="U2196" s="39"/>
      <c r="V2196" s="39"/>
      <c r="W2196" s="39"/>
      <c r="X2196" s="39"/>
      <c r="Y2196" s="39"/>
      <c r="Z2196" s="39"/>
      <c r="AA2196" s="39"/>
      <c r="AB2196" s="39"/>
      <c r="AC2196" s="39"/>
      <c r="AD2196" s="39"/>
      <c r="AE2196" s="39"/>
      <c r="AT2196" s="18" t="s">
        <v>359</v>
      </c>
      <c r="AU2196" s="18" t="s">
        <v>86</v>
      </c>
    </row>
    <row r="2197" s="13" customFormat="1">
      <c r="A2197" s="13"/>
      <c r="B2197" s="247"/>
      <c r="C2197" s="248"/>
      <c r="D2197" s="242" t="s">
        <v>361</v>
      </c>
      <c r="E2197" s="249" t="s">
        <v>1</v>
      </c>
      <c r="F2197" s="250" t="s">
        <v>3631</v>
      </c>
      <c r="G2197" s="248"/>
      <c r="H2197" s="251">
        <v>1</v>
      </c>
      <c r="I2197" s="252"/>
      <c r="J2197" s="248"/>
      <c r="K2197" s="248"/>
      <c r="L2197" s="253"/>
      <c r="M2197" s="254"/>
      <c r="N2197" s="255"/>
      <c r="O2197" s="255"/>
      <c r="P2197" s="255"/>
      <c r="Q2197" s="255"/>
      <c r="R2197" s="255"/>
      <c r="S2197" s="255"/>
      <c r="T2197" s="256"/>
      <c r="U2197" s="13"/>
      <c r="V2197" s="13"/>
      <c r="W2197" s="13"/>
      <c r="X2197" s="13"/>
      <c r="Y2197" s="13"/>
      <c r="Z2197" s="13"/>
      <c r="AA2197" s="13"/>
      <c r="AB2197" s="13"/>
      <c r="AC2197" s="13"/>
      <c r="AD2197" s="13"/>
      <c r="AE2197" s="13"/>
      <c r="AT2197" s="257" t="s">
        <v>361</v>
      </c>
      <c r="AU2197" s="257" t="s">
        <v>86</v>
      </c>
      <c r="AV2197" s="13" t="s">
        <v>86</v>
      </c>
      <c r="AW2197" s="13" t="s">
        <v>32</v>
      </c>
      <c r="AX2197" s="13" t="s">
        <v>84</v>
      </c>
      <c r="AY2197" s="257" t="s">
        <v>350</v>
      </c>
    </row>
    <row r="2198" s="2" customFormat="1" ht="24.15" customHeight="1">
      <c r="A2198" s="39"/>
      <c r="B2198" s="40"/>
      <c r="C2198" s="229" t="s">
        <v>3648</v>
      </c>
      <c r="D2198" s="229" t="s">
        <v>352</v>
      </c>
      <c r="E2198" s="230" t="s">
        <v>3649</v>
      </c>
      <c r="F2198" s="231" t="s">
        <v>3650</v>
      </c>
      <c r="G2198" s="232" t="s">
        <v>497</v>
      </c>
      <c r="H2198" s="233">
        <v>3</v>
      </c>
      <c r="I2198" s="234"/>
      <c r="J2198" s="235">
        <f>ROUND(I2198*H2198,2)</f>
        <v>0</v>
      </c>
      <c r="K2198" s="231" t="s">
        <v>356</v>
      </c>
      <c r="L2198" s="45"/>
      <c r="M2198" s="236" t="s">
        <v>1</v>
      </c>
      <c r="N2198" s="237" t="s">
        <v>41</v>
      </c>
      <c r="O2198" s="92"/>
      <c r="P2198" s="238">
        <f>O2198*H2198</f>
        <v>0</v>
      </c>
      <c r="Q2198" s="238">
        <v>0</v>
      </c>
      <c r="R2198" s="238">
        <f>Q2198*H2198</f>
        <v>0</v>
      </c>
      <c r="S2198" s="238">
        <v>0</v>
      </c>
      <c r="T2198" s="239">
        <f>S2198*H2198</f>
        <v>0</v>
      </c>
      <c r="U2198" s="39"/>
      <c r="V2198" s="39"/>
      <c r="W2198" s="39"/>
      <c r="X2198" s="39"/>
      <c r="Y2198" s="39"/>
      <c r="Z2198" s="39"/>
      <c r="AA2198" s="39"/>
      <c r="AB2198" s="39"/>
      <c r="AC2198" s="39"/>
      <c r="AD2198" s="39"/>
      <c r="AE2198" s="39"/>
      <c r="AR2198" s="240" t="s">
        <v>530</v>
      </c>
      <c r="AT2198" s="240" t="s">
        <v>352</v>
      </c>
      <c r="AU2198" s="240" t="s">
        <v>86</v>
      </c>
      <c r="AY2198" s="18" t="s">
        <v>350</v>
      </c>
      <c r="BE2198" s="241">
        <f>IF(N2198="základní",J2198,0)</f>
        <v>0</v>
      </c>
      <c r="BF2198" s="241">
        <f>IF(N2198="snížená",J2198,0)</f>
        <v>0</v>
      </c>
      <c r="BG2198" s="241">
        <f>IF(N2198="zákl. přenesená",J2198,0)</f>
        <v>0</v>
      </c>
      <c r="BH2198" s="241">
        <f>IF(N2198="sníž. přenesená",J2198,0)</f>
        <v>0</v>
      </c>
      <c r="BI2198" s="241">
        <f>IF(N2198="nulová",J2198,0)</f>
        <v>0</v>
      </c>
      <c r="BJ2198" s="18" t="s">
        <v>84</v>
      </c>
      <c r="BK2198" s="241">
        <f>ROUND(I2198*H2198,2)</f>
        <v>0</v>
      </c>
      <c r="BL2198" s="18" t="s">
        <v>530</v>
      </c>
      <c r="BM2198" s="240" t="s">
        <v>3651</v>
      </c>
    </row>
    <row r="2199" s="2" customFormat="1">
      <c r="A2199" s="39"/>
      <c r="B2199" s="40"/>
      <c r="C2199" s="41"/>
      <c r="D2199" s="242" t="s">
        <v>359</v>
      </c>
      <c r="E2199" s="41"/>
      <c r="F2199" s="243" t="s">
        <v>3652</v>
      </c>
      <c r="G2199" s="41"/>
      <c r="H2199" s="41"/>
      <c r="I2199" s="244"/>
      <c r="J2199" s="41"/>
      <c r="K2199" s="41"/>
      <c r="L2199" s="45"/>
      <c r="M2199" s="245"/>
      <c r="N2199" s="246"/>
      <c r="O2199" s="92"/>
      <c r="P2199" s="92"/>
      <c r="Q2199" s="92"/>
      <c r="R2199" s="92"/>
      <c r="S2199" s="92"/>
      <c r="T2199" s="93"/>
      <c r="U2199" s="39"/>
      <c r="V2199" s="39"/>
      <c r="W2199" s="39"/>
      <c r="X2199" s="39"/>
      <c r="Y2199" s="39"/>
      <c r="Z2199" s="39"/>
      <c r="AA2199" s="39"/>
      <c r="AB2199" s="39"/>
      <c r="AC2199" s="39"/>
      <c r="AD2199" s="39"/>
      <c r="AE2199" s="39"/>
      <c r="AT2199" s="18" t="s">
        <v>359</v>
      </c>
      <c r="AU2199" s="18" t="s">
        <v>86</v>
      </c>
    </row>
    <row r="2200" s="13" customFormat="1">
      <c r="A2200" s="13"/>
      <c r="B2200" s="247"/>
      <c r="C2200" s="248"/>
      <c r="D2200" s="242" t="s">
        <v>361</v>
      </c>
      <c r="E2200" s="249" t="s">
        <v>1</v>
      </c>
      <c r="F2200" s="250" t="s">
        <v>3598</v>
      </c>
      <c r="G2200" s="248"/>
      <c r="H2200" s="251">
        <v>1</v>
      </c>
      <c r="I2200" s="252"/>
      <c r="J2200" s="248"/>
      <c r="K2200" s="248"/>
      <c r="L2200" s="253"/>
      <c r="M2200" s="254"/>
      <c r="N2200" s="255"/>
      <c r="O2200" s="255"/>
      <c r="P2200" s="255"/>
      <c r="Q2200" s="255"/>
      <c r="R2200" s="255"/>
      <c r="S2200" s="255"/>
      <c r="T2200" s="256"/>
      <c r="U2200" s="13"/>
      <c r="V2200" s="13"/>
      <c r="W2200" s="13"/>
      <c r="X2200" s="13"/>
      <c r="Y2200" s="13"/>
      <c r="Z2200" s="13"/>
      <c r="AA2200" s="13"/>
      <c r="AB2200" s="13"/>
      <c r="AC2200" s="13"/>
      <c r="AD2200" s="13"/>
      <c r="AE2200" s="13"/>
      <c r="AT2200" s="257" t="s">
        <v>361</v>
      </c>
      <c r="AU2200" s="257" t="s">
        <v>86</v>
      </c>
      <c r="AV2200" s="13" t="s">
        <v>86</v>
      </c>
      <c r="AW2200" s="13" t="s">
        <v>32</v>
      </c>
      <c r="AX2200" s="13" t="s">
        <v>76</v>
      </c>
      <c r="AY2200" s="257" t="s">
        <v>350</v>
      </c>
    </row>
    <row r="2201" s="13" customFormat="1">
      <c r="A2201" s="13"/>
      <c r="B2201" s="247"/>
      <c r="C2201" s="248"/>
      <c r="D2201" s="242" t="s">
        <v>361</v>
      </c>
      <c r="E2201" s="249" t="s">
        <v>1</v>
      </c>
      <c r="F2201" s="250" t="s">
        <v>3653</v>
      </c>
      <c r="G2201" s="248"/>
      <c r="H2201" s="251">
        <v>1</v>
      </c>
      <c r="I2201" s="252"/>
      <c r="J2201" s="248"/>
      <c r="K2201" s="248"/>
      <c r="L2201" s="253"/>
      <c r="M2201" s="254"/>
      <c r="N2201" s="255"/>
      <c r="O2201" s="255"/>
      <c r="P2201" s="255"/>
      <c r="Q2201" s="255"/>
      <c r="R2201" s="255"/>
      <c r="S2201" s="255"/>
      <c r="T2201" s="256"/>
      <c r="U2201" s="13"/>
      <c r="V2201" s="13"/>
      <c r="W2201" s="13"/>
      <c r="X2201" s="13"/>
      <c r="Y2201" s="13"/>
      <c r="Z2201" s="13"/>
      <c r="AA2201" s="13"/>
      <c r="AB2201" s="13"/>
      <c r="AC2201" s="13"/>
      <c r="AD2201" s="13"/>
      <c r="AE2201" s="13"/>
      <c r="AT2201" s="257" t="s">
        <v>361</v>
      </c>
      <c r="AU2201" s="257" t="s">
        <v>86</v>
      </c>
      <c r="AV2201" s="13" t="s">
        <v>86</v>
      </c>
      <c r="AW2201" s="13" t="s">
        <v>32</v>
      </c>
      <c r="AX2201" s="13" t="s">
        <v>76</v>
      </c>
      <c r="AY2201" s="257" t="s">
        <v>350</v>
      </c>
    </row>
    <row r="2202" s="13" customFormat="1">
      <c r="A2202" s="13"/>
      <c r="B2202" s="247"/>
      <c r="C2202" s="248"/>
      <c r="D2202" s="242" t="s">
        <v>361</v>
      </c>
      <c r="E2202" s="249" t="s">
        <v>1</v>
      </c>
      <c r="F2202" s="250" t="s">
        <v>3654</v>
      </c>
      <c r="G2202" s="248"/>
      <c r="H2202" s="251">
        <v>1</v>
      </c>
      <c r="I2202" s="252"/>
      <c r="J2202" s="248"/>
      <c r="K2202" s="248"/>
      <c r="L2202" s="253"/>
      <c r="M2202" s="254"/>
      <c r="N2202" s="255"/>
      <c r="O2202" s="255"/>
      <c r="P2202" s="255"/>
      <c r="Q2202" s="255"/>
      <c r="R2202" s="255"/>
      <c r="S2202" s="255"/>
      <c r="T2202" s="256"/>
      <c r="U2202" s="13"/>
      <c r="V2202" s="13"/>
      <c r="W2202" s="13"/>
      <c r="X2202" s="13"/>
      <c r="Y2202" s="13"/>
      <c r="Z2202" s="13"/>
      <c r="AA2202" s="13"/>
      <c r="AB2202" s="13"/>
      <c r="AC2202" s="13"/>
      <c r="AD2202" s="13"/>
      <c r="AE2202" s="13"/>
      <c r="AT2202" s="257" t="s">
        <v>361</v>
      </c>
      <c r="AU2202" s="257" t="s">
        <v>86</v>
      </c>
      <c r="AV2202" s="13" t="s">
        <v>86</v>
      </c>
      <c r="AW2202" s="13" t="s">
        <v>32</v>
      </c>
      <c r="AX2202" s="13" t="s">
        <v>76</v>
      </c>
      <c r="AY2202" s="257" t="s">
        <v>350</v>
      </c>
    </row>
    <row r="2203" s="14" customFormat="1">
      <c r="A2203" s="14"/>
      <c r="B2203" s="258"/>
      <c r="C2203" s="259"/>
      <c r="D2203" s="242" t="s">
        <v>361</v>
      </c>
      <c r="E2203" s="260" t="s">
        <v>1</v>
      </c>
      <c r="F2203" s="261" t="s">
        <v>364</v>
      </c>
      <c r="G2203" s="259"/>
      <c r="H2203" s="262">
        <v>3</v>
      </c>
      <c r="I2203" s="263"/>
      <c r="J2203" s="259"/>
      <c r="K2203" s="259"/>
      <c r="L2203" s="264"/>
      <c r="M2203" s="265"/>
      <c r="N2203" s="266"/>
      <c r="O2203" s="266"/>
      <c r="P2203" s="266"/>
      <c r="Q2203" s="266"/>
      <c r="R2203" s="266"/>
      <c r="S2203" s="266"/>
      <c r="T2203" s="267"/>
      <c r="U2203" s="14"/>
      <c r="V2203" s="14"/>
      <c r="W2203" s="14"/>
      <c r="X2203" s="14"/>
      <c r="Y2203" s="14"/>
      <c r="Z2203" s="14"/>
      <c r="AA2203" s="14"/>
      <c r="AB2203" s="14"/>
      <c r="AC2203" s="14"/>
      <c r="AD2203" s="14"/>
      <c r="AE2203" s="14"/>
      <c r="AT2203" s="268" t="s">
        <v>361</v>
      </c>
      <c r="AU2203" s="268" t="s">
        <v>86</v>
      </c>
      <c r="AV2203" s="14" t="s">
        <v>357</v>
      </c>
      <c r="AW2203" s="14" t="s">
        <v>32</v>
      </c>
      <c r="AX2203" s="14" t="s">
        <v>84</v>
      </c>
      <c r="AY2203" s="268" t="s">
        <v>350</v>
      </c>
    </row>
    <row r="2204" s="2" customFormat="1" ht="33" customHeight="1">
      <c r="A2204" s="39"/>
      <c r="B2204" s="40"/>
      <c r="C2204" s="295" t="s">
        <v>3655</v>
      </c>
      <c r="D2204" s="295" t="s">
        <v>1347</v>
      </c>
      <c r="E2204" s="296" t="s">
        <v>3656</v>
      </c>
      <c r="F2204" s="297" t="s">
        <v>3657</v>
      </c>
      <c r="G2204" s="298" t="s">
        <v>497</v>
      </c>
      <c r="H2204" s="299">
        <v>3</v>
      </c>
      <c r="I2204" s="300"/>
      <c r="J2204" s="301">
        <f>ROUND(I2204*H2204,2)</f>
        <v>0</v>
      </c>
      <c r="K2204" s="297" t="s">
        <v>356</v>
      </c>
      <c r="L2204" s="302"/>
      <c r="M2204" s="303" t="s">
        <v>1</v>
      </c>
      <c r="N2204" s="304" t="s">
        <v>41</v>
      </c>
      <c r="O2204" s="92"/>
      <c r="P2204" s="238">
        <f>O2204*H2204</f>
        <v>0</v>
      </c>
      <c r="Q2204" s="238">
        <v>0.0195</v>
      </c>
      <c r="R2204" s="238">
        <f>Q2204*H2204</f>
        <v>0.058499999999999996</v>
      </c>
      <c r="S2204" s="238">
        <v>0</v>
      </c>
      <c r="T2204" s="239">
        <f>S2204*H2204</f>
        <v>0</v>
      </c>
      <c r="U2204" s="39"/>
      <c r="V2204" s="39"/>
      <c r="W2204" s="39"/>
      <c r="X2204" s="39"/>
      <c r="Y2204" s="39"/>
      <c r="Z2204" s="39"/>
      <c r="AA2204" s="39"/>
      <c r="AB2204" s="39"/>
      <c r="AC2204" s="39"/>
      <c r="AD2204" s="39"/>
      <c r="AE2204" s="39"/>
      <c r="AR2204" s="240" t="s">
        <v>695</v>
      </c>
      <c r="AT2204" s="240" t="s">
        <v>1347</v>
      </c>
      <c r="AU2204" s="240" t="s">
        <v>86</v>
      </c>
      <c r="AY2204" s="18" t="s">
        <v>350</v>
      </c>
      <c r="BE2204" s="241">
        <f>IF(N2204="základní",J2204,0)</f>
        <v>0</v>
      </c>
      <c r="BF2204" s="241">
        <f>IF(N2204="snížená",J2204,0)</f>
        <v>0</v>
      </c>
      <c r="BG2204" s="241">
        <f>IF(N2204="zákl. přenesená",J2204,0)</f>
        <v>0</v>
      </c>
      <c r="BH2204" s="241">
        <f>IF(N2204="sníž. přenesená",J2204,0)</f>
        <v>0</v>
      </c>
      <c r="BI2204" s="241">
        <f>IF(N2204="nulová",J2204,0)</f>
        <v>0</v>
      </c>
      <c r="BJ2204" s="18" t="s">
        <v>84</v>
      </c>
      <c r="BK2204" s="241">
        <f>ROUND(I2204*H2204,2)</f>
        <v>0</v>
      </c>
      <c r="BL2204" s="18" t="s">
        <v>530</v>
      </c>
      <c r="BM2204" s="240" t="s">
        <v>3658</v>
      </c>
    </row>
    <row r="2205" s="2" customFormat="1">
      <c r="A2205" s="39"/>
      <c r="B2205" s="40"/>
      <c r="C2205" s="41"/>
      <c r="D2205" s="242" t="s">
        <v>359</v>
      </c>
      <c r="E2205" s="41"/>
      <c r="F2205" s="243" t="s">
        <v>3657</v>
      </c>
      <c r="G2205" s="41"/>
      <c r="H2205" s="41"/>
      <c r="I2205" s="244"/>
      <c r="J2205" s="41"/>
      <c r="K2205" s="41"/>
      <c r="L2205" s="45"/>
      <c r="M2205" s="245"/>
      <c r="N2205" s="246"/>
      <c r="O2205" s="92"/>
      <c r="P2205" s="92"/>
      <c r="Q2205" s="92"/>
      <c r="R2205" s="92"/>
      <c r="S2205" s="92"/>
      <c r="T2205" s="93"/>
      <c r="U2205" s="39"/>
      <c r="V2205" s="39"/>
      <c r="W2205" s="39"/>
      <c r="X2205" s="39"/>
      <c r="Y2205" s="39"/>
      <c r="Z2205" s="39"/>
      <c r="AA2205" s="39"/>
      <c r="AB2205" s="39"/>
      <c r="AC2205" s="39"/>
      <c r="AD2205" s="39"/>
      <c r="AE2205" s="39"/>
      <c r="AT2205" s="18" t="s">
        <v>359</v>
      </c>
      <c r="AU2205" s="18" t="s">
        <v>86</v>
      </c>
    </row>
    <row r="2206" s="13" customFormat="1">
      <c r="A2206" s="13"/>
      <c r="B2206" s="247"/>
      <c r="C2206" s="248"/>
      <c r="D2206" s="242" t="s">
        <v>361</v>
      </c>
      <c r="E2206" s="249" t="s">
        <v>1</v>
      </c>
      <c r="F2206" s="250" t="s">
        <v>3598</v>
      </c>
      <c r="G2206" s="248"/>
      <c r="H2206" s="251">
        <v>1</v>
      </c>
      <c r="I2206" s="252"/>
      <c r="J2206" s="248"/>
      <c r="K2206" s="248"/>
      <c r="L2206" s="253"/>
      <c r="M2206" s="254"/>
      <c r="N2206" s="255"/>
      <c r="O2206" s="255"/>
      <c r="P2206" s="255"/>
      <c r="Q2206" s="255"/>
      <c r="R2206" s="255"/>
      <c r="S2206" s="255"/>
      <c r="T2206" s="256"/>
      <c r="U2206" s="13"/>
      <c r="V2206" s="13"/>
      <c r="W2206" s="13"/>
      <c r="X2206" s="13"/>
      <c r="Y2206" s="13"/>
      <c r="Z2206" s="13"/>
      <c r="AA2206" s="13"/>
      <c r="AB2206" s="13"/>
      <c r="AC2206" s="13"/>
      <c r="AD2206" s="13"/>
      <c r="AE2206" s="13"/>
      <c r="AT2206" s="257" t="s">
        <v>361</v>
      </c>
      <c r="AU2206" s="257" t="s">
        <v>86</v>
      </c>
      <c r="AV2206" s="13" t="s">
        <v>86</v>
      </c>
      <c r="AW2206" s="13" t="s">
        <v>32</v>
      </c>
      <c r="AX2206" s="13" t="s">
        <v>76</v>
      </c>
      <c r="AY2206" s="257" t="s">
        <v>350</v>
      </c>
    </row>
    <row r="2207" s="13" customFormat="1">
      <c r="A2207" s="13"/>
      <c r="B2207" s="247"/>
      <c r="C2207" s="248"/>
      <c r="D2207" s="242" t="s">
        <v>361</v>
      </c>
      <c r="E2207" s="249" t="s">
        <v>1</v>
      </c>
      <c r="F2207" s="250" t="s">
        <v>3653</v>
      </c>
      <c r="G2207" s="248"/>
      <c r="H2207" s="251">
        <v>1</v>
      </c>
      <c r="I2207" s="252"/>
      <c r="J2207" s="248"/>
      <c r="K2207" s="248"/>
      <c r="L2207" s="253"/>
      <c r="M2207" s="254"/>
      <c r="N2207" s="255"/>
      <c r="O2207" s="255"/>
      <c r="P2207" s="255"/>
      <c r="Q2207" s="255"/>
      <c r="R2207" s="255"/>
      <c r="S2207" s="255"/>
      <c r="T2207" s="256"/>
      <c r="U2207" s="13"/>
      <c r="V2207" s="13"/>
      <c r="W2207" s="13"/>
      <c r="X2207" s="13"/>
      <c r="Y2207" s="13"/>
      <c r="Z2207" s="13"/>
      <c r="AA2207" s="13"/>
      <c r="AB2207" s="13"/>
      <c r="AC2207" s="13"/>
      <c r="AD2207" s="13"/>
      <c r="AE2207" s="13"/>
      <c r="AT2207" s="257" t="s">
        <v>361</v>
      </c>
      <c r="AU2207" s="257" t="s">
        <v>86</v>
      </c>
      <c r="AV2207" s="13" t="s">
        <v>86</v>
      </c>
      <c r="AW2207" s="13" t="s">
        <v>32</v>
      </c>
      <c r="AX2207" s="13" t="s">
        <v>76</v>
      </c>
      <c r="AY2207" s="257" t="s">
        <v>350</v>
      </c>
    </row>
    <row r="2208" s="13" customFormat="1">
      <c r="A2208" s="13"/>
      <c r="B2208" s="247"/>
      <c r="C2208" s="248"/>
      <c r="D2208" s="242" t="s">
        <v>361</v>
      </c>
      <c r="E2208" s="249" t="s">
        <v>1</v>
      </c>
      <c r="F2208" s="250" t="s">
        <v>3654</v>
      </c>
      <c r="G2208" s="248"/>
      <c r="H2208" s="251">
        <v>1</v>
      </c>
      <c r="I2208" s="252"/>
      <c r="J2208" s="248"/>
      <c r="K2208" s="248"/>
      <c r="L2208" s="253"/>
      <c r="M2208" s="254"/>
      <c r="N2208" s="255"/>
      <c r="O2208" s="255"/>
      <c r="P2208" s="255"/>
      <c r="Q2208" s="255"/>
      <c r="R2208" s="255"/>
      <c r="S2208" s="255"/>
      <c r="T2208" s="256"/>
      <c r="U2208" s="13"/>
      <c r="V2208" s="13"/>
      <c r="W2208" s="13"/>
      <c r="X2208" s="13"/>
      <c r="Y2208" s="13"/>
      <c r="Z2208" s="13"/>
      <c r="AA2208" s="13"/>
      <c r="AB2208" s="13"/>
      <c r="AC2208" s="13"/>
      <c r="AD2208" s="13"/>
      <c r="AE2208" s="13"/>
      <c r="AT2208" s="257" t="s">
        <v>361</v>
      </c>
      <c r="AU2208" s="257" t="s">
        <v>86</v>
      </c>
      <c r="AV2208" s="13" t="s">
        <v>86</v>
      </c>
      <c r="AW2208" s="13" t="s">
        <v>32</v>
      </c>
      <c r="AX2208" s="13" t="s">
        <v>76</v>
      </c>
      <c r="AY2208" s="257" t="s">
        <v>350</v>
      </c>
    </row>
    <row r="2209" s="14" customFormat="1">
      <c r="A2209" s="14"/>
      <c r="B2209" s="258"/>
      <c r="C2209" s="259"/>
      <c r="D2209" s="242" t="s">
        <v>361</v>
      </c>
      <c r="E2209" s="260" t="s">
        <v>1</v>
      </c>
      <c r="F2209" s="261" t="s">
        <v>364</v>
      </c>
      <c r="G2209" s="259"/>
      <c r="H2209" s="262">
        <v>3</v>
      </c>
      <c r="I2209" s="263"/>
      <c r="J2209" s="259"/>
      <c r="K2209" s="259"/>
      <c r="L2209" s="264"/>
      <c r="M2209" s="265"/>
      <c r="N2209" s="266"/>
      <c r="O2209" s="266"/>
      <c r="P2209" s="266"/>
      <c r="Q2209" s="266"/>
      <c r="R2209" s="266"/>
      <c r="S2209" s="266"/>
      <c r="T2209" s="267"/>
      <c r="U2209" s="14"/>
      <c r="V2209" s="14"/>
      <c r="W2209" s="14"/>
      <c r="X2209" s="14"/>
      <c r="Y2209" s="14"/>
      <c r="Z2209" s="14"/>
      <c r="AA2209" s="14"/>
      <c r="AB2209" s="14"/>
      <c r="AC2209" s="14"/>
      <c r="AD2209" s="14"/>
      <c r="AE2209" s="14"/>
      <c r="AT2209" s="268" t="s">
        <v>361</v>
      </c>
      <c r="AU2209" s="268" t="s">
        <v>86</v>
      </c>
      <c r="AV2209" s="14" t="s">
        <v>357</v>
      </c>
      <c r="AW2209" s="14" t="s">
        <v>32</v>
      </c>
      <c r="AX2209" s="14" t="s">
        <v>84</v>
      </c>
      <c r="AY2209" s="268" t="s">
        <v>350</v>
      </c>
    </row>
    <row r="2210" s="2" customFormat="1" ht="24.15" customHeight="1">
      <c r="A2210" s="39"/>
      <c r="B2210" s="40"/>
      <c r="C2210" s="229" t="s">
        <v>3659</v>
      </c>
      <c r="D2210" s="229" t="s">
        <v>352</v>
      </c>
      <c r="E2210" s="230" t="s">
        <v>3660</v>
      </c>
      <c r="F2210" s="231" t="s">
        <v>3661</v>
      </c>
      <c r="G2210" s="232" t="s">
        <v>497</v>
      </c>
      <c r="H2210" s="233">
        <v>17</v>
      </c>
      <c r="I2210" s="234"/>
      <c r="J2210" s="235">
        <f>ROUND(I2210*H2210,2)</f>
        <v>0</v>
      </c>
      <c r="K2210" s="231" t="s">
        <v>356</v>
      </c>
      <c r="L2210" s="45"/>
      <c r="M2210" s="236" t="s">
        <v>1</v>
      </c>
      <c r="N2210" s="237" t="s">
        <v>41</v>
      </c>
      <c r="O2210" s="92"/>
      <c r="P2210" s="238">
        <f>O2210*H2210</f>
        <v>0</v>
      </c>
      <c r="Q2210" s="238">
        <v>0</v>
      </c>
      <c r="R2210" s="238">
        <f>Q2210*H2210</f>
        <v>0</v>
      </c>
      <c r="S2210" s="238">
        <v>0</v>
      </c>
      <c r="T2210" s="239">
        <f>S2210*H2210</f>
        <v>0</v>
      </c>
      <c r="U2210" s="39"/>
      <c r="V2210" s="39"/>
      <c r="W2210" s="39"/>
      <c r="X2210" s="39"/>
      <c r="Y2210" s="39"/>
      <c r="Z2210" s="39"/>
      <c r="AA2210" s="39"/>
      <c r="AB2210" s="39"/>
      <c r="AC2210" s="39"/>
      <c r="AD2210" s="39"/>
      <c r="AE2210" s="39"/>
      <c r="AR2210" s="240" t="s">
        <v>530</v>
      </c>
      <c r="AT2210" s="240" t="s">
        <v>352</v>
      </c>
      <c r="AU2210" s="240" t="s">
        <v>86</v>
      </c>
      <c r="AY2210" s="18" t="s">
        <v>350</v>
      </c>
      <c r="BE2210" s="241">
        <f>IF(N2210="základní",J2210,0)</f>
        <v>0</v>
      </c>
      <c r="BF2210" s="241">
        <f>IF(N2210="snížená",J2210,0)</f>
        <v>0</v>
      </c>
      <c r="BG2210" s="241">
        <f>IF(N2210="zákl. přenesená",J2210,0)</f>
        <v>0</v>
      </c>
      <c r="BH2210" s="241">
        <f>IF(N2210="sníž. přenesená",J2210,0)</f>
        <v>0</v>
      </c>
      <c r="BI2210" s="241">
        <f>IF(N2210="nulová",J2210,0)</f>
        <v>0</v>
      </c>
      <c r="BJ2210" s="18" t="s">
        <v>84</v>
      </c>
      <c r="BK2210" s="241">
        <f>ROUND(I2210*H2210,2)</f>
        <v>0</v>
      </c>
      <c r="BL2210" s="18" t="s">
        <v>530</v>
      </c>
      <c r="BM2210" s="240" t="s">
        <v>3662</v>
      </c>
    </row>
    <row r="2211" s="2" customFormat="1">
      <c r="A2211" s="39"/>
      <c r="B2211" s="40"/>
      <c r="C2211" s="41"/>
      <c r="D2211" s="242" t="s">
        <v>359</v>
      </c>
      <c r="E2211" s="41"/>
      <c r="F2211" s="243" t="s">
        <v>3663</v>
      </c>
      <c r="G2211" s="41"/>
      <c r="H2211" s="41"/>
      <c r="I2211" s="244"/>
      <c r="J2211" s="41"/>
      <c r="K2211" s="41"/>
      <c r="L2211" s="45"/>
      <c r="M2211" s="245"/>
      <c r="N2211" s="246"/>
      <c r="O2211" s="92"/>
      <c r="P2211" s="92"/>
      <c r="Q2211" s="92"/>
      <c r="R2211" s="92"/>
      <c r="S2211" s="92"/>
      <c r="T2211" s="93"/>
      <c r="U2211" s="39"/>
      <c r="V2211" s="39"/>
      <c r="W2211" s="39"/>
      <c r="X2211" s="39"/>
      <c r="Y2211" s="39"/>
      <c r="Z2211" s="39"/>
      <c r="AA2211" s="39"/>
      <c r="AB2211" s="39"/>
      <c r="AC2211" s="39"/>
      <c r="AD2211" s="39"/>
      <c r="AE2211" s="39"/>
      <c r="AT2211" s="18" t="s">
        <v>359</v>
      </c>
      <c r="AU2211" s="18" t="s">
        <v>86</v>
      </c>
    </row>
    <row r="2212" s="13" customFormat="1">
      <c r="A2212" s="13"/>
      <c r="B2212" s="247"/>
      <c r="C2212" s="248"/>
      <c r="D2212" s="242" t="s">
        <v>361</v>
      </c>
      <c r="E2212" s="249" t="s">
        <v>1</v>
      </c>
      <c r="F2212" s="250" t="s">
        <v>3664</v>
      </c>
      <c r="G2212" s="248"/>
      <c r="H2212" s="251">
        <v>2</v>
      </c>
      <c r="I2212" s="252"/>
      <c r="J2212" s="248"/>
      <c r="K2212" s="248"/>
      <c r="L2212" s="253"/>
      <c r="M2212" s="254"/>
      <c r="N2212" s="255"/>
      <c r="O2212" s="255"/>
      <c r="P2212" s="255"/>
      <c r="Q2212" s="255"/>
      <c r="R2212" s="255"/>
      <c r="S2212" s="255"/>
      <c r="T2212" s="256"/>
      <c r="U2212" s="13"/>
      <c r="V2212" s="13"/>
      <c r="W2212" s="13"/>
      <c r="X2212" s="13"/>
      <c r="Y2212" s="13"/>
      <c r="Z2212" s="13"/>
      <c r="AA2212" s="13"/>
      <c r="AB2212" s="13"/>
      <c r="AC2212" s="13"/>
      <c r="AD2212" s="13"/>
      <c r="AE2212" s="13"/>
      <c r="AT2212" s="257" t="s">
        <v>361</v>
      </c>
      <c r="AU2212" s="257" t="s">
        <v>86</v>
      </c>
      <c r="AV2212" s="13" t="s">
        <v>86</v>
      </c>
      <c r="AW2212" s="13" t="s">
        <v>32</v>
      </c>
      <c r="AX2212" s="13" t="s">
        <v>76</v>
      </c>
      <c r="AY2212" s="257" t="s">
        <v>350</v>
      </c>
    </row>
    <row r="2213" s="13" customFormat="1">
      <c r="A2213" s="13"/>
      <c r="B2213" s="247"/>
      <c r="C2213" s="248"/>
      <c r="D2213" s="242" t="s">
        <v>361</v>
      </c>
      <c r="E2213" s="249" t="s">
        <v>1</v>
      </c>
      <c r="F2213" s="250" t="s">
        <v>3665</v>
      </c>
      <c r="G2213" s="248"/>
      <c r="H2213" s="251">
        <v>1</v>
      </c>
      <c r="I2213" s="252"/>
      <c r="J2213" s="248"/>
      <c r="K2213" s="248"/>
      <c r="L2213" s="253"/>
      <c r="M2213" s="254"/>
      <c r="N2213" s="255"/>
      <c r="O2213" s="255"/>
      <c r="P2213" s="255"/>
      <c r="Q2213" s="255"/>
      <c r="R2213" s="255"/>
      <c r="S2213" s="255"/>
      <c r="T2213" s="256"/>
      <c r="U2213" s="13"/>
      <c r="V2213" s="13"/>
      <c r="W2213" s="13"/>
      <c r="X2213" s="13"/>
      <c r="Y2213" s="13"/>
      <c r="Z2213" s="13"/>
      <c r="AA2213" s="13"/>
      <c r="AB2213" s="13"/>
      <c r="AC2213" s="13"/>
      <c r="AD2213" s="13"/>
      <c r="AE2213" s="13"/>
      <c r="AT2213" s="257" t="s">
        <v>361</v>
      </c>
      <c r="AU2213" s="257" t="s">
        <v>86</v>
      </c>
      <c r="AV2213" s="13" t="s">
        <v>86</v>
      </c>
      <c r="AW2213" s="13" t="s">
        <v>32</v>
      </c>
      <c r="AX2213" s="13" t="s">
        <v>76</v>
      </c>
      <c r="AY2213" s="257" t="s">
        <v>350</v>
      </c>
    </row>
    <row r="2214" s="13" customFormat="1">
      <c r="A2214" s="13"/>
      <c r="B2214" s="247"/>
      <c r="C2214" s="248"/>
      <c r="D2214" s="242" t="s">
        <v>361</v>
      </c>
      <c r="E2214" s="249" t="s">
        <v>1</v>
      </c>
      <c r="F2214" s="250" t="s">
        <v>3666</v>
      </c>
      <c r="G2214" s="248"/>
      <c r="H2214" s="251">
        <v>1</v>
      </c>
      <c r="I2214" s="252"/>
      <c r="J2214" s="248"/>
      <c r="K2214" s="248"/>
      <c r="L2214" s="253"/>
      <c r="M2214" s="254"/>
      <c r="N2214" s="255"/>
      <c r="O2214" s="255"/>
      <c r="P2214" s="255"/>
      <c r="Q2214" s="255"/>
      <c r="R2214" s="255"/>
      <c r="S2214" s="255"/>
      <c r="T2214" s="256"/>
      <c r="U2214" s="13"/>
      <c r="V2214" s="13"/>
      <c r="W2214" s="13"/>
      <c r="X2214" s="13"/>
      <c r="Y2214" s="13"/>
      <c r="Z2214" s="13"/>
      <c r="AA2214" s="13"/>
      <c r="AB2214" s="13"/>
      <c r="AC2214" s="13"/>
      <c r="AD2214" s="13"/>
      <c r="AE2214" s="13"/>
      <c r="AT2214" s="257" t="s">
        <v>361</v>
      </c>
      <c r="AU2214" s="257" t="s">
        <v>86</v>
      </c>
      <c r="AV2214" s="13" t="s">
        <v>86</v>
      </c>
      <c r="AW2214" s="13" t="s">
        <v>32</v>
      </c>
      <c r="AX2214" s="13" t="s">
        <v>76</v>
      </c>
      <c r="AY2214" s="257" t="s">
        <v>350</v>
      </c>
    </row>
    <row r="2215" s="13" customFormat="1">
      <c r="A2215" s="13"/>
      <c r="B2215" s="247"/>
      <c r="C2215" s="248"/>
      <c r="D2215" s="242" t="s">
        <v>361</v>
      </c>
      <c r="E2215" s="249" t="s">
        <v>1</v>
      </c>
      <c r="F2215" s="250" t="s">
        <v>3667</v>
      </c>
      <c r="G2215" s="248"/>
      <c r="H2215" s="251">
        <v>1</v>
      </c>
      <c r="I2215" s="252"/>
      <c r="J2215" s="248"/>
      <c r="K2215" s="248"/>
      <c r="L2215" s="253"/>
      <c r="M2215" s="254"/>
      <c r="N2215" s="255"/>
      <c r="O2215" s="255"/>
      <c r="P2215" s="255"/>
      <c r="Q2215" s="255"/>
      <c r="R2215" s="255"/>
      <c r="S2215" s="255"/>
      <c r="T2215" s="256"/>
      <c r="U2215" s="13"/>
      <c r="V2215" s="13"/>
      <c r="W2215" s="13"/>
      <c r="X2215" s="13"/>
      <c r="Y2215" s="13"/>
      <c r="Z2215" s="13"/>
      <c r="AA2215" s="13"/>
      <c r="AB2215" s="13"/>
      <c r="AC2215" s="13"/>
      <c r="AD2215" s="13"/>
      <c r="AE2215" s="13"/>
      <c r="AT2215" s="257" t="s">
        <v>361</v>
      </c>
      <c r="AU2215" s="257" t="s">
        <v>86</v>
      </c>
      <c r="AV2215" s="13" t="s">
        <v>86</v>
      </c>
      <c r="AW2215" s="13" t="s">
        <v>32</v>
      </c>
      <c r="AX2215" s="13" t="s">
        <v>76</v>
      </c>
      <c r="AY2215" s="257" t="s">
        <v>350</v>
      </c>
    </row>
    <row r="2216" s="13" customFormat="1">
      <c r="A2216" s="13"/>
      <c r="B2216" s="247"/>
      <c r="C2216" s="248"/>
      <c r="D2216" s="242" t="s">
        <v>361</v>
      </c>
      <c r="E2216" s="249" t="s">
        <v>1</v>
      </c>
      <c r="F2216" s="250" t="s">
        <v>3668</v>
      </c>
      <c r="G2216" s="248"/>
      <c r="H2216" s="251">
        <v>2</v>
      </c>
      <c r="I2216" s="252"/>
      <c r="J2216" s="248"/>
      <c r="K2216" s="248"/>
      <c r="L2216" s="253"/>
      <c r="M2216" s="254"/>
      <c r="N2216" s="255"/>
      <c r="O2216" s="255"/>
      <c r="P2216" s="255"/>
      <c r="Q2216" s="255"/>
      <c r="R2216" s="255"/>
      <c r="S2216" s="255"/>
      <c r="T2216" s="256"/>
      <c r="U2216" s="13"/>
      <c r="V2216" s="13"/>
      <c r="W2216" s="13"/>
      <c r="X2216" s="13"/>
      <c r="Y2216" s="13"/>
      <c r="Z2216" s="13"/>
      <c r="AA2216" s="13"/>
      <c r="AB2216" s="13"/>
      <c r="AC2216" s="13"/>
      <c r="AD2216" s="13"/>
      <c r="AE2216" s="13"/>
      <c r="AT2216" s="257" t="s">
        <v>361</v>
      </c>
      <c r="AU2216" s="257" t="s">
        <v>86</v>
      </c>
      <c r="AV2216" s="13" t="s">
        <v>86</v>
      </c>
      <c r="AW2216" s="13" t="s">
        <v>32</v>
      </c>
      <c r="AX2216" s="13" t="s">
        <v>76</v>
      </c>
      <c r="AY2216" s="257" t="s">
        <v>350</v>
      </c>
    </row>
    <row r="2217" s="13" customFormat="1">
      <c r="A2217" s="13"/>
      <c r="B2217" s="247"/>
      <c r="C2217" s="248"/>
      <c r="D2217" s="242" t="s">
        <v>361</v>
      </c>
      <c r="E2217" s="249" t="s">
        <v>1</v>
      </c>
      <c r="F2217" s="250" t="s">
        <v>3669</v>
      </c>
      <c r="G2217" s="248"/>
      <c r="H2217" s="251">
        <v>1</v>
      </c>
      <c r="I2217" s="252"/>
      <c r="J2217" s="248"/>
      <c r="K2217" s="248"/>
      <c r="L2217" s="253"/>
      <c r="M2217" s="254"/>
      <c r="N2217" s="255"/>
      <c r="O2217" s="255"/>
      <c r="P2217" s="255"/>
      <c r="Q2217" s="255"/>
      <c r="R2217" s="255"/>
      <c r="S2217" s="255"/>
      <c r="T2217" s="256"/>
      <c r="U2217" s="13"/>
      <c r="V2217" s="13"/>
      <c r="W2217" s="13"/>
      <c r="X2217" s="13"/>
      <c r="Y2217" s="13"/>
      <c r="Z2217" s="13"/>
      <c r="AA2217" s="13"/>
      <c r="AB2217" s="13"/>
      <c r="AC2217" s="13"/>
      <c r="AD2217" s="13"/>
      <c r="AE2217" s="13"/>
      <c r="AT2217" s="257" t="s">
        <v>361</v>
      </c>
      <c r="AU2217" s="257" t="s">
        <v>86</v>
      </c>
      <c r="AV2217" s="13" t="s">
        <v>86</v>
      </c>
      <c r="AW2217" s="13" t="s">
        <v>32</v>
      </c>
      <c r="AX2217" s="13" t="s">
        <v>76</v>
      </c>
      <c r="AY2217" s="257" t="s">
        <v>350</v>
      </c>
    </row>
    <row r="2218" s="13" customFormat="1">
      <c r="A2218" s="13"/>
      <c r="B2218" s="247"/>
      <c r="C2218" s="248"/>
      <c r="D2218" s="242" t="s">
        <v>361</v>
      </c>
      <c r="E2218" s="249" t="s">
        <v>1</v>
      </c>
      <c r="F2218" s="250" t="s">
        <v>3670</v>
      </c>
      <c r="G2218" s="248"/>
      <c r="H2218" s="251">
        <v>2</v>
      </c>
      <c r="I2218" s="252"/>
      <c r="J2218" s="248"/>
      <c r="K2218" s="248"/>
      <c r="L2218" s="253"/>
      <c r="M2218" s="254"/>
      <c r="N2218" s="255"/>
      <c r="O2218" s="255"/>
      <c r="P2218" s="255"/>
      <c r="Q2218" s="255"/>
      <c r="R2218" s="255"/>
      <c r="S2218" s="255"/>
      <c r="T2218" s="256"/>
      <c r="U2218" s="13"/>
      <c r="V2218" s="13"/>
      <c r="W2218" s="13"/>
      <c r="X2218" s="13"/>
      <c r="Y2218" s="13"/>
      <c r="Z2218" s="13"/>
      <c r="AA2218" s="13"/>
      <c r="AB2218" s="13"/>
      <c r="AC2218" s="13"/>
      <c r="AD2218" s="13"/>
      <c r="AE2218" s="13"/>
      <c r="AT2218" s="257" t="s">
        <v>361</v>
      </c>
      <c r="AU2218" s="257" t="s">
        <v>86</v>
      </c>
      <c r="AV2218" s="13" t="s">
        <v>86</v>
      </c>
      <c r="AW2218" s="13" t="s">
        <v>32</v>
      </c>
      <c r="AX2218" s="13" t="s">
        <v>76</v>
      </c>
      <c r="AY2218" s="257" t="s">
        <v>350</v>
      </c>
    </row>
    <row r="2219" s="13" customFormat="1">
      <c r="A2219" s="13"/>
      <c r="B2219" s="247"/>
      <c r="C2219" s="248"/>
      <c r="D2219" s="242" t="s">
        <v>361</v>
      </c>
      <c r="E2219" s="249" t="s">
        <v>1</v>
      </c>
      <c r="F2219" s="250" t="s">
        <v>3671</v>
      </c>
      <c r="G2219" s="248"/>
      <c r="H2219" s="251">
        <v>1</v>
      </c>
      <c r="I2219" s="252"/>
      <c r="J2219" s="248"/>
      <c r="K2219" s="248"/>
      <c r="L2219" s="253"/>
      <c r="M2219" s="254"/>
      <c r="N2219" s="255"/>
      <c r="O2219" s="255"/>
      <c r="P2219" s="255"/>
      <c r="Q2219" s="255"/>
      <c r="R2219" s="255"/>
      <c r="S2219" s="255"/>
      <c r="T2219" s="256"/>
      <c r="U2219" s="13"/>
      <c r="V2219" s="13"/>
      <c r="W2219" s="13"/>
      <c r="X2219" s="13"/>
      <c r="Y2219" s="13"/>
      <c r="Z2219" s="13"/>
      <c r="AA2219" s="13"/>
      <c r="AB2219" s="13"/>
      <c r="AC2219" s="13"/>
      <c r="AD2219" s="13"/>
      <c r="AE2219" s="13"/>
      <c r="AT2219" s="257" t="s">
        <v>361</v>
      </c>
      <c r="AU2219" s="257" t="s">
        <v>86</v>
      </c>
      <c r="AV2219" s="13" t="s">
        <v>86</v>
      </c>
      <c r="AW2219" s="13" t="s">
        <v>32</v>
      </c>
      <c r="AX2219" s="13" t="s">
        <v>76</v>
      </c>
      <c r="AY2219" s="257" t="s">
        <v>350</v>
      </c>
    </row>
    <row r="2220" s="13" customFormat="1">
      <c r="A2220" s="13"/>
      <c r="B2220" s="247"/>
      <c r="C2220" s="248"/>
      <c r="D2220" s="242" t="s">
        <v>361</v>
      </c>
      <c r="E2220" s="249" t="s">
        <v>1</v>
      </c>
      <c r="F2220" s="250" t="s">
        <v>3672</v>
      </c>
      <c r="G2220" s="248"/>
      <c r="H2220" s="251">
        <v>1</v>
      </c>
      <c r="I2220" s="252"/>
      <c r="J2220" s="248"/>
      <c r="K2220" s="248"/>
      <c r="L2220" s="253"/>
      <c r="M2220" s="254"/>
      <c r="N2220" s="255"/>
      <c r="O2220" s="255"/>
      <c r="P2220" s="255"/>
      <c r="Q2220" s="255"/>
      <c r="R2220" s="255"/>
      <c r="S2220" s="255"/>
      <c r="T2220" s="256"/>
      <c r="U2220" s="13"/>
      <c r="V2220" s="13"/>
      <c r="W2220" s="13"/>
      <c r="X2220" s="13"/>
      <c r="Y2220" s="13"/>
      <c r="Z2220" s="13"/>
      <c r="AA2220" s="13"/>
      <c r="AB2220" s="13"/>
      <c r="AC2220" s="13"/>
      <c r="AD2220" s="13"/>
      <c r="AE2220" s="13"/>
      <c r="AT2220" s="257" t="s">
        <v>361</v>
      </c>
      <c r="AU2220" s="257" t="s">
        <v>86</v>
      </c>
      <c r="AV2220" s="13" t="s">
        <v>86</v>
      </c>
      <c r="AW2220" s="13" t="s">
        <v>32</v>
      </c>
      <c r="AX2220" s="13" t="s">
        <v>76</v>
      </c>
      <c r="AY2220" s="257" t="s">
        <v>350</v>
      </c>
    </row>
    <row r="2221" s="13" customFormat="1">
      <c r="A2221" s="13"/>
      <c r="B2221" s="247"/>
      <c r="C2221" s="248"/>
      <c r="D2221" s="242" t="s">
        <v>361</v>
      </c>
      <c r="E2221" s="249" t="s">
        <v>1</v>
      </c>
      <c r="F2221" s="250" t="s">
        <v>3673</v>
      </c>
      <c r="G2221" s="248"/>
      <c r="H2221" s="251">
        <v>1</v>
      </c>
      <c r="I2221" s="252"/>
      <c r="J2221" s="248"/>
      <c r="K2221" s="248"/>
      <c r="L2221" s="253"/>
      <c r="M2221" s="254"/>
      <c r="N2221" s="255"/>
      <c r="O2221" s="255"/>
      <c r="P2221" s="255"/>
      <c r="Q2221" s="255"/>
      <c r="R2221" s="255"/>
      <c r="S2221" s="255"/>
      <c r="T2221" s="256"/>
      <c r="U2221" s="13"/>
      <c r="V2221" s="13"/>
      <c r="W2221" s="13"/>
      <c r="X2221" s="13"/>
      <c r="Y2221" s="13"/>
      <c r="Z2221" s="13"/>
      <c r="AA2221" s="13"/>
      <c r="AB2221" s="13"/>
      <c r="AC2221" s="13"/>
      <c r="AD2221" s="13"/>
      <c r="AE2221" s="13"/>
      <c r="AT2221" s="257" t="s">
        <v>361</v>
      </c>
      <c r="AU2221" s="257" t="s">
        <v>86</v>
      </c>
      <c r="AV2221" s="13" t="s">
        <v>86</v>
      </c>
      <c r="AW2221" s="13" t="s">
        <v>32</v>
      </c>
      <c r="AX2221" s="13" t="s">
        <v>76</v>
      </c>
      <c r="AY2221" s="257" t="s">
        <v>350</v>
      </c>
    </row>
    <row r="2222" s="13" customFormat="1">
      <c r="A2222" s="13"/>
      <c r="B2222" s="247"/>
      <c r="C2222" s="248"/>
      <c r="D2222" s="242" t="s">
        <v>361</v>
      </c>
      <c r="E2222" s="249" t="s">
        <v>1</v>
      </c>
      <c r="F2222" s="250" t="s">
        <v>3674</v>
      </c>
      <c r="G2222" s="248"/>
      <c r="H2222" s="251">
        <v>1</v>
      </c>
      <c r="I2222" s="252"/>
      <c r="J2222" s="248"/>
      <c r="K2222" s="248"/>
      <c r="L2222" s="253"/>
      <c r="M2222" s="254"/>
      <c r="N2222" s="255"/>
      <c r="O2222" s="255"/>
      <c r="P2222" s="255"/>
      <c r="Q2222" s="255"/>
      <c r="R2222" s="255"/>
      <c r="S2222" s="255"/>
      <c r="T2222" s="256"/>
      <c r="U2222" s="13"/>
      <c r="V2222" s="13"/>
      <c r="W2222" s="13"/>
      <c r="X2222" s="13"/>
      <c r="Y2222" s="13"/>
      <c r="Z2222" s="13"/>
      <c r="AA2222" s="13"/>
      <c r="AB2222" s="13"/>
      <c r="AC2222" s="13"/>
      <c r="AD2222" s="13"/>
      <c r="AE2222" s="13"/>
      <c r="AT2222" s="257" t="s">
        <v>361</v>
      </c>
      <c r="AU2222" s="257" t="s">
        <v>86</v>
      </c>
      <c r="AV2222" s="13" t="s">
        <v>86</v>
      </c>
      <c r="AW2222" s="13" t="s">
        <v>32</v>
      </c>
      <c r="AX2222" s="13" t="s">
        <v>76</v>
      </c>
      <c r="AY2222" s="257" t="s">
        <v>350</v>
      </c>
    </row>
    <row r="2223" s="13" customFormat="1">
      <c r="A2223" s="13"/>
      <c r="B2223" s="247"/>
      <c r="C2223" s="248"/>
      <c r="D2223" s="242" t="s">
        <v>361</v>
      </c>
      <c r="E2223" s="249" t="s">
        <v>1</v>
      </c>
      <c r="F2223" s="250" t="s">
        <v>3675</v>
      </c>
      <c r="G2223" s="248"/>
      <c r="H2223" s="251">
        <v>1</v>
      </c>
      <c r="I2223" s="252"/>
      <c r="J2223" s="248"/>
      <c r="K2223" s="248"/>
      <c r="L2223" s="253"/>
      <c r="M2223" s="254"/>
      <c r="N2223" s="255"/>
      <c r="O2223" s="255"/>
      <c r="P2223" s="255"/>
      <c r="Q2223" s="255"/>
      <c r="R2223" s="255"/>
      <c r="S2223" s="255"/>
      <c r="T2223" s="256"/>
      <c r="U2223" s="13"/>
      <c r="V2223" s="13"/>
      <c r="W2223" s="13"/>
      <c r="X2223" s="13"/>
      <c r="Y2223" s="13"/>
      <c r="Z2223" s="13"/>
      <c r="AA2223" s="13"/>
      <c r="AB2223" s="13"/>
      <c r="AC2223" s="13"/>
      <c r="AD2223" s="13"/>
      <c r="AE2223" s="13"/>
      <c r="AT2223" s="257" t="s">
        <v>361</v>
      </c>
      <c r="AU2223" s="257" t="s">
        <v>86</v>
      </c>
      <c r="AV2223" s="13" t="s">
        <v>86</v>
      </c>
      <c r="AW2223" s="13" t="s">
        <v>32</v>
      </c>
      <c r="AX2223" s="13" t="s">
        <v>76</v>
      </c>
      <c r="AY2223" s="257" t="s">
        <v>350</v>
      </c>
    </row>
    <row r="2224" s="13" customFormat="1">
      <c r="A2224" s="13"/>
      <c r="B2224" s="247"/>
      <c r="C2224" s="248"/>
      <c r="D2224" s="242" t="s">
        <v>361</v>
      </c>
      <c r="E2224" s="249" t="s">
        <v>1</v>
      </c>
      <c r="F2224" s="250" t="s">
        <v>3676</v>
      </c>
      <c r="G2224" s="248"/>
      <c r="H2224" s="251">
        <v>1</v>
      </c>
      <c r="I2224" s="252"/>
      <c r="J2224" s="248"/>
      <c r="K2224" s="248"/>
      <c r="L2224" s="253"/>
      <c r="M2224" s="254"/>
      <c r="N2224" s="255"/>
      <c r="O2224" s="255"/>
      <c r="P2224" s="255"/>
      <c r="Q2224" s="255"/>
      <c r="R2224" s="255"/>
      <c r="S2224" s="255"/>
      <c r="T2224" s="256"/>
      <c r="U2224" s="13"/>
      <c r="V2224" s="13"/>
      <c r="W2224" s="13"/>
      <c r="X2224" s="13"/>
      <c r="Y2224" s="13"/>
      <c r="Z2224" s="13"/>
      <c r="AA2224" s="13"/>
      <c r="AB2224" s="13"/>
      <c r="AC2224" s="13"/>
      <c r="AD2224" s="13"/>
      <c r="AE2224" s="13"/>
      <c r="AT2224" s="257" t="s">
        <v>361</v>
      </c>
      <c r="AU2224" s="257" t="s">
        <v>86</v>
      </c>
      <c r="AV2224" s="13" t="s">
        <v>86</v>
      </c>
      <c r="AW2224" s="13" t="s">
        <v>32</v>
      </c>
      <c r="AX2224" s="13" t="s">
        <v>76</v>
      </c>
      <c r="AY2224" s="257" t="s">
        <v>350</v>
      </c>
    </row>
    <row r="2225" s="13" customFormat="1">
      <c r="A2225" s="13"/>
      <c r="B2225" s="247"/>
      <c r="C2225" s="248"/>
      <c r="D2225" s="242" t="s">
        <v>361</v>
      </c>
      <c r="E2225" s="249" t="s">
        <v>1</v>
      </c>
      <c r="F2225" s="250" t="s">
        <v>3677</v>
      </c>
      <c r="G2225" s="248"/>
      <c r="H2225" s="251">
        <v>1</v>
      </c>
      <c r="I2225" s="252"/>
      <c r="J2225" s="248"/>
      <c r="K2225" s="248"/>
      <c r="L2225" s="253"/>
      <c r="M2225" s="254"/>
      <c r="N2225" s="255"/>
      <c r="O2225" s="255"/>
      <c r="P2225" s="255"/>
      <c r="Q2225" s="255"/>
      <c r="R2225" s="255"/>
      <c r="S2225" s="255"/>
      <c r="T2225" s="256"/>
      <c r="U2225" s="13"/>
      <c r="V2225" s="13"/>
      <c r="W2225" s="13"/>
      <c r="X2225" s="13"/>
      <c r="Y2225" s="13"/>
      <c r="Z2225" s="13"/>
      <c r="AA2225" s="13"/>
      <c r="AB2225" s="13"/>
      <c r="AC2225" s="13"/>
      <c r="AD2225" s="13"/>
      <c r="AE2225" s="13"/>
      <c r="AT2225" s="257" t="s">
        <v>361</v>
      </c>
      <c r="AU2225" s="257" t="s">
        <v>86</v>
      </c>
      <c r="AV2225" s="13" t="s">
        <v>86</v>
      </c>
      <c r="AW2225" s="13" t="s">
        <v>32</v>
      </c>
      <c r="AX2225" s="13" t="s">
        <v>76</v>
      </c>
      <c r="AY2225" s="257" t="s">
        <v>350</v>
      </c>
    </row>
    <row r="2226" s="14" customFormat="1">
      <c r="A2226" s="14"/>
      <c r="B2226" s="258"/>
      <c r="C2226" s="259"/>
      <c r="D2226" s="242" t="s">
        <v>361</v>
      </c>
      <c r="E2226" s="260" t="s">
        <v>1</v>
      </c>
      <c r="F2226" s="261" t="s">
        <v>364</v>
      </c>
      <c r="G2226" s="259"/>
      <c r="H2226" s="262">
        <v>17</v>
      </c>
      <c r="I2226" s="263"/>
      <c r="J2226" s="259"/>
      <c r="K2226" s="259"/>
      <c r="L2226" s="264"/>
      <c r="M2226" s="265"/>
      <c r="N2226" s="266"/>
      <c r="O2226" s="266"/>
      <c r="P2226" s="266"/>
      <c r="Q2226" s="266"/>
      <c r="R2226" s="266"/>
      <c r="S2226" s="266"/>
      <c r="T2226" s="267"/>
      <c r="U2226" s="14"/>
      <c r="V2226" s="14"/>
      <c r="W2226" s="14"/>
      <c r="X2226" s="14"/>
      <c r="Y2226" s="14"/>
      <c r="Z2226" s="14"/>
      <c r="AA2226" s="14"/>
      <c r="AB2226" s="14"/>
      <c r="AC2226" s="14"/>
      <c r="AD2226" s="14"/>
      <c r="AE2226" s="14"/>
      <c r="AT2226" s="268" t="s">
        <v>361</v>
      </c>
      <c r="AU2226" s="268" t="s">
        <v>86</v>
      </c>
      <c r="AV2226" s="14" t="s">
        <v>357</v>
      </c>
      <c r="AW2226" s="14" t="s">
        <v>32</v>
      </c>
      <c r="AX2226" s="14" t="s">
        <v>84</v>
      </c>
      <c r="AY2226" s="268" t="s">
        <v>350</v>
      </c>
    </row>
    <row r="2227" s="2" customFormat="1" ht="33" customHeight="1">
      <c r="A2227" s="39"/>
      <c r="B2227" s="40"/>
      <c r="C2227" s="295" t="s">
        <v>3678</v>
      </c>
      <c r="D2227" s="295" t="s">
        <v>1347</v>
      </c>
      <c r="E2227" s="296" t="s">
        <v>3679</v>
      </c>
      <c r="F2227" s="297" t="s">
        <v>3680</v>
      </c>
      <c r="G2227" s="298" t="s">
        <v>497</v>
      </c>
      <c r="H2227" s="299">
        <v>11</v>
      </c>
      <c r="I2227" s="300"/>
      <c r="J2227" s="301">
        <f>ROUND(I2227*H2227,2)</f>
        <v>0</v>
      </c>
      <c r="K2227" s="297" t="s">
        <v>356</v>
      </c>
      <c r="L2227" s="302"/>
      <c r="M2227" s="303" t="s">
        <v>1</v>
      </c>
      <c r="N2227" s="304" t="s">
        <v>41</v>
      </c>
      <c r="O2227" s="92"/>
      <c r="P2227" s="238">
        <f>O2227*H2227</f>
        <v>0</v>
      </c>
      <c r="Q2227" s="238">
        <v>0.020500000000000001</v>
      </c>
      <c r="R2227" s="238">
        <f>Q2227*H2227</f>
        <v>0.22550000000000001</v>
      </c>
      <c r="S2227" s="238">
        <v>0</v>
      </c>
      <c r="T2227" s="239">
        <f>S2227*H2227</f>
        <v>0</v>
      </c>
      <c r="U2227" s="39"/>
      <c r="V2227" s="39"/>
      <c r="W2227" s="39"/>
      <c r="X2227" s="39"/>
      <c r="Y2227" s="39"/>
      <c r="Z2227" s="39"/>
      <c r="AA2227" s="39"/>
      <c r="AB2227" s="39"/>
      <c r="AC2227" s="39"/>
      <c r="AD2227" s="39"/>
      <c r="AE2227" s="39"/>
      <c r="AR2227" s="240" t="s">
        <v>695</v>
      </c>
      <c r="AT2227" s="240" t="s">
        <v>1347</v>
      </c>
      <c r="AU2227" s="240" t="s">
        <v>86</v>
      </c>
      <c r="AY2227" s="18" t="s">
        <v>350</v>
      </c>
      <c r="BE2227" s="241">
        <f>IF(N2227="základní",J2227,0)</f>
        <v>0</v>
      </c>
      <c r="BF2227" s="241">
        <f>IF(N2227="snížená",J2227,0)</f>
        <v>0</v>
      </c>
      <c r="BG2227" s="241">
        <f>IF(N2227="zákl. přenesená",J2227,0)</f>
        <v>0</v>
      </c>
      <c r="BH2227" s="241">
        <f>IF(N2227="sníž. přenesená",J2227,0)</f>
        <v>0</v>
      </c>
      <c r="BI2227" s="241">
        <f>IF(N2227="nulová",J2227,0)</f>
        <v>0</v>
      </c>
      <c r="BJ2227" s="18" t="s">
        <v>84</v>
      </c>
      <c r="BK2227" s="241">
        <f>ROUND(I2227*H2227,2)</f>
        <v>0</v>
      </c>
      <c r="BL2227" s="18" t="s">
        <v>530</v>
      </c>
      <c r="BM2227" s="240" t="s">
        <v>3681</v>
      </c>
    </row>
    <row r="2228" s="2" customFormat="1">
      <c r="A2228" s="39"/>
      <c r="B2228" s="40"/>
      <c r="C2228" s="41"/>
      <c r="D2228" s="242" t="s">
        <v>359</v>
      </c>
      <c r="E2228" s="41"/>
      <c r="F2228" s="243" t="s">
        <v>3680</v>
      </c>
      <c r="G2228" s="41"/>
      <c r="H2228" s="41"/>
      <c r="I2228" s="244"/>
      <c r="J2228" s="41"/>
      <c r="K2228" s="41"/>
      <c r="L2228" s="45"/>
      <c r="M2228" s="245"/>
      <c r="N2228" s="246"/>
      <c r="O2228" s="92"/>
      <c r="P2228" s="92"/>
      <c r="Q2228" s="92"/>
      <c r="R2228" s="92"/>
      <c r="S2228" s="92"/>
      <c r="T2228" s="93"/>
      <c r="U2228" s="39"/>
      <c r="V2228" s="39"/>
      <c r="W2228" s="39"/>
      <c r="X2228" s="39"/>
      <c r="Y2228" s="39"/>
      <c r="Z2228" s="39"/>
      <c r="AA2228" s="39"/>
      <c r="AB2228" s="39"/>
      <c r="AC2228" s="39"/>
      <c r="AD2228" s="39"/>
      <c r="AE2228" s="39"/>
      <c r="AT2228" s="18" t="s">
        <v>359</v>
      </c>
      <c r="AU2228" s="18" t="s">
        <v>86</v>
      </c>
    </row>
    <row r="2229" s="13" customFormat="1">
      <c r="A2229" s="13"/>
      <c r="B2229" s="247"/>
      <c r="C2229" s="248"/>
      <c r="D2229" s="242" t="s">
        <v>361</v>
      </c>
      <c r="E2229" s="249" t="s">
        <v>1</v>
      </c>
      <c r="F2229" s="250" t="s">
        <v>3664</v>
      </c>
      <c r="G2229" s="248"/>
      <c r="H2229" s="251">
        <v>2</v>
      </c>
      <c r="I2229" s="252"/>
      <c r="J2229" s="248"/>
      <c r="K2229" s="248"/>
      <c r="L2229" s="253"/>
      <c r="M2229" s="254"/>
      <c r="N2229" s="255"/>
      <c r="O2229" s="255"/>
      <c r="P2229" s="255"/>
      <c r="Q2229" s="255"/>
      <c r="R2229" s="255"/>
      <c r="S2229" s="255"/>
      <c r="T2229" s="256"/>
      <c r="U2229" s="13"/>
      <c r="V2229" s="13"/>
      <c r="W2229" s="13"/>
      <c r="X2229" s="13"/>
      <c r="Y2229" s="13"/>
      <c r="Z2229" s="13"/>
      <c r="AA2229" s="13"/>
      <c r="AB2229" s="13"/>
      <c r="AC2229" s="13"/>
      <c r="AD2229" s="13"/>
      <c r="AE2229" s="13"/>
      <c r="AT2229" s="257" t="s">
        <v>361</v>
      </c>
      <c r="AU2229" s="257" t="s">
        <v>86</v>
      </c>
      <c r="AV2229" s="13" t="s">
        <v>86</v>
      </c>
      <c r="AW2229" s="13" t="s">
        <v>32</v>
      </c>
      <c r="AX2229" s="13" t="s">
        <v>76</v>
      </c>
      <c r="AY2229" s="257" t="s">
        <v>350</v>
      </c>
    </row>
    <row r="2230" s="13" customFormat="1">
      <c r="A2230" s="13"/>
      <c r="B2230" s="247"/>
      <c r="C2230" s="248"/>
      <c r="D2230" s="242" t="s">
        <v>361</v>
      </c>
      <c r="E2230" s="249" t="s">
        <v>1</v>
      </c>
      <c r="F2230" s="250" t="s">
        <v>3665</v>
      </c>
      <c r="G2230" s="248"/>
      <c r="H2230" s="251">
        <v>1</v>
      </c>
      <c r="I2230" s="252"/>
      <c r="J2230" s="248"/>
      <c r="K2230" s="248"/>
      <c r="L2230" s="253"/>
      <c r="M2230" s="254"/>
      <c r="N2230" s="255"/>
      <c r="O2230" s="255"/>
      <c r="P2230" s="255"/>
      <c r="Q2230" s="255"/>
      <c r="R2230" s="255"/>
      <c r="S2230" s="255"/>
      <c r="T2230" s="256"/>
      <c r="U2230" s="13"/>
      <c r="V2230" s="13"/>
      <c r="W2230" s="13"/>
      <c r="X2230" s="13"/>
      <c r="Y2230" s="13"/>
      <c r="Z2230" s="13"/>
      <c r="AA2230" s="13"/>
      <c r="AB2230" s="13"/>
      <c r="AC2230" s="13"/>
      <c r="AD2230" s="13"/>
      <c r="AE2230" s="13"/>
      <c r="AT2230" s="257" t="s">
        <v>361</v>
      </c>
      <c r="AU2230" s="257" t="s">
        <v>86</v>
      </c>
      <c r="AV2230" s="13" t="s">
        <v>86</v>
      </c>
      <c r="AW2230" s="13" t="s">
        <v>32</v>
      </c>
      <c r="AX2230" s="13" t="s">
        <v>76</v>
      </c>
      <c r="AY2230" s="257" t="s">
        <v>350</v>
      </c>
    </row>
    <row r="2231" s="13" customFormat="1">
      <c r="A2231" s="13"/>
      <c r="B2231" s="247"/>
      <c r="C2231" s="248"/>
      <c r="D2231" s="242" t="s">
        <v>361</v>
      </c>
      <c r="E2231" s="249" t="s">
        <v>1</v>
      </c>
      <c r="F2231" s="250" t="s">
        <v>3666</v>
      </c>
      <c r="G2231" s="248"/>
      <c r="H2231" s="251">
        <v>1</v>
      </c>
      <c r="I2231" s="252"/>
      <c r="J2231" s="248"/>
      <c r="K2231" s="248"/>
      <c r="L2231" s="253"/>
      <c r="M2231" s="254"/>
      <c r="N2231" s="255"/>
      <c r="O2231" s="255"/>
      <c r="P2231" s="255"/>
      <c r="Q2231" s="255"/>
      <c r="R2231" s="255"/>
      <c r="S2231" s="255"/>
      <c r="T2231" s="256"/>
      <c r="U2231" s="13"/>
      <c r="V2231" s="13"/>
      <c r="W2231" s="13"/>
      <c r="X2231" s="13"/>
      <c r="Y2231" s="13"/>
      <c r="Z2231" s="13"/>
      <c r="AA2231" s="13"/>
      <c r="AB2231" s="13"/>
      <c r="AC2231" s="13"/>
      <c r="AD2231" s="13"/>
      <c r="AE2231" s="13"/>
      <c r="AT2231" s="257" t="s">
        <v>361</v>
      </c>
      <c r="AU2231" s="257" t="s">
        <v>86</v>
      </c>
      <c r="AV2231" s="13" t="s">
        <v>86</v>
      </c>
      <c r="AW2231" s="13" t="s">
        <v>32</v>
      </c>
      <c r="AX2231" s="13" t="s">
        <v>76</v>
      </c>
      <c r="AY2231" s="257" t="s">
        <v>350</v>
      </c>
    </row>
    <row r="2232" s="13" customFormat="1">
      <c r="A2232" s="13"/>
      <c r="B2232" s="247"/>
      <c r="C2232" s="248"/>
      <c r="D2232" s="242" t="s">
        <v>361</v>
      </c>
      <c r="E2232" s="249" t="s">
        <v>1</v>
      </c>
      <c r="F2232" s="250" t="s">
        <v>3667</v>
      </c>
      <c r="G2232" s="248"/>
      <c r="H2232" s="251">
        <v>1</v>
      </c>
      <c r="I2232" s="252"/>
      <c r="J2232" s="248"/>
      <c r="K2232" s="248"/>
      <c r="L2232" s="253"/>
      <c r="M2232" s="254"/>
      <c r="N2232" s="255"/>
      <c r="O2232" s="255"/>
      <c r="P2232" s="255"/>
      <c r="Q2232" s="255"/>
      <c r="R2232" s="255"/>
      <c r="S2232" s="255"/>
      <c r="T2232" s="256"/>
      <c r="U2232" s="13"/>
      <c r="V2232" s="13"/>
      <c r="W2232" s="13"/>
      <c r="X2232" s="13"/>
      <c r="Y2232" s="13"/>
      <c r="Z2232" s="13"/>
      <c r="AA2232" s="13"/>
      <c r="AB2232" s="13"/>
      <c r="AC2232" s="13"/>
      <c r="AD2232" s="13"/>
      <c r="AE2232" s="13"/>
      <c r="AT2232" s="257" t="s">
        <v>361</v>
      </c>
      <c r="AU2232" s="257" t="s">
        <v>86</v>
      </c>
      <c r="AV2232" s="13" t="s">
        <v>86</v>
      </c>
      <c r="AW2232" s="13" t="s">
        <v>32</v>
      </c>
      <c r="AX2232" s="13" t="s">
        <v>76</v>
      </c>
      <c r="AY2232" s="257" t="s">
        <v>350</v>
      </c>
    </row>
    <row r="2233" s="13" customFormat="1">
      <c r="A2233" s="13"/>
      <c r="B2233" s="247"/>
      <c r="C2233" s="248"/>
      <c r="D2233" s="242" t="s">
        <v>361</v>
      </c>
      <c r="E2233" s="249" t="s">
        <v>1</v>
      </c>
      <c r="F2233" s="250" t="s">
        <v>3670</v>
      </c>
      <c r="G2233" s="248"/>
      <c r="H2233" s="251">
        <v>2</v>
      </c>
      <c r="I2233" s="252"/>
      <c r="J2233" s="248"/>
      <c r="K2233" s="248"/>
      <c r="L2233" s="253"/>
      <c r="M2233" s="254"/>
      <c r="N2233" s="255"/>
      <c r="O2233" s="255"/>
      <c r="P2233" s="255"/>
      <c r="Q2233" s="255"/>
      <c r="R2233" s="255"/>
      <c r="S2233" s="255"/>
      <c r="T2233" s="256"/>
      <c r="U2233" s="13"/>
      <c r="V2233" s="13"/>
      <c r="W2233" s="13"/>
      <c r="X2233" s="13"/>
      <c r="Y2233" s="13"/>
      <c r="Z2233" s="13"/>
      <c r="AA2233" s="13"/>
      <c r="AB2233" s="13"/>
      <c r="AC2233" s="13"/>
      <c r="AD2233" s="13"/>
      <c r="AE2233" s="13"/>
      <c r="AT2233" s="257" t="s">
        <v>361</v>
      </c>
      <c r="AU2233" s="257" t="s">
        <v>86</v>
      </c>
      <c r="AV2233" s="13" t="s">
        <v>86</v>
      </c>
      <c r="AW2233" s="13" t="s">
        <v>32</v>
      </c>
      <c r="AX2233" s="13" t="s">
        <v>76</v>
      </c>
      <c r="AY2233" s="257" t="s">
        <v>350</v>
      </c>
    </row>
    <row r="2234" s="13" customFormat="1">
      <c r="A2234" s="13"/>
      <c r="B2234" s="247"/>
      <c r="C2234" s="248"/>
      <c r="D2234" s="242" t="s">
        <v>361</v>
      </c>
      <c r="E2234" s="249" t="s">
        <v>1</v>
      </c>
      <c r="F2234" s="250" t="s">
        <v>3672</v>
      </c>
      <c r="G2234" s="248"/>
      <c r="H2234" s="251">
        <v>1</v>
      </c>
      <c r="I2234" s="252"/>
      <c r="J2234" s="248"/>
      <c r="K2234" s="248"/>
      <c r="L2234" s="253"/>
      <c r="M2234" s="254"/>
      <c r="N2234" s="255"/>
      <c r="O2234" s="255"/>
      <c r="P2234" s="255"/>
      <c r="Q2234" s="255"/>
      <c r="R2234" s="255"/>
      <c r="S2234" s="255"/>
      <c r="T2234" s="256"/>
      <c r="U2234" s="13"/>
      <c r="V2234" s="13"/>
      <c r="W2234" s="13"/>
      <c r="X2234" s="13"/>
      <c r="Y2234" s="13"/>
      <c r="Z2234" s="13"/>
      <c r="AA2234" s="13"/>
      <c r="AB2234" s="13"/>
      <c r="AC2234" s="13"/>
      <c r="AD2234" s="13"/>
      <c r="AE2234" s="13"/>
      <c r="AT2234" s="257" t="s">
        <v>361</v>
      </c>
      <c r="AU2234" s="257" t="s">
        <v>86</v>
      </c>
      <c r="AV2234" s="13" t="s">
        <v>86</v>
      </c>
      <c r="AW2234" s="13" t="s">
        <v>32</v>
      </c>
      <c r="AX2234" s="13" t="s">
        <v>76</v>
      </c>
      <c r="AY2234" s="257" t="s">
        <v>350</v>
      </c>
    </row>
    <row r="2235" s="13" customFormat="1">
      <c r="A2235" s="13"/>
      <c r="B2235" s="247"/>
      <c r="C2235" s="248"/>
      <c r="D2235" s="242" t="s">
        <v>361</v>
      </c>
      <c r="E2235" s="249" t="s">
        <v>1</v>
      </c>
      <c r="F2235" s="250" t="s">
        <v>3673</v>
      </c>
      <c r="G2235" s="248"/>
      <c r="H2235" s="251">
        <v>1</v>
      </c>
      <c r="I2235" s="252"/>
      <c r="J2235" s="248"/>
      <c r="K2235" s="248"/>
      <c r="L2235" s="253"/>
      <c r="M2235" s="254"/>
      <c r="N2235" s="255"/>
      <c r="O2235" s="255"/>
      <c r="P2235" s="255"/>
      <c r="Q2235" s="255"/>
      <c r="R2235" s="255"/>
      <c r="S2235" s="255"/>
      <c r="T2235" s="256"/>
      <c r="U2235" s="13"/>
      <c r="V2235" s="13"/>
      <c r="W2235" s="13"/>
      <c r="X2235" s="13"/>
      <c r="Y2235" s="13"/>
      <c r="Z2235" s="13"/>
      <c r="AA2235" s="13"/>
      <c r="AB2235" s="13"/>
      <c r="AC2235" s="13"/>
      <c r="AD2235" s="13"/>
      <c r="AE2235" s="13"/>
      <c r="AT2235" s="257" t="s">
        <v>361</v>
      </c>
      <c r="AU2235" s="257" t="s">
        <v>86</v>
      </c>
      <c r="AV2235" s="13" t="s">
        <v>86</v>
      </c>
      <c r="AW2235" s="13" t="s">
        <v>32</v>
      </c>
      <c r="AX2235" s="13" t="s">
        <v>76</v>
      </c>
      <c r="AY2235" s="257" t="s">
        <v>350</v>
      </c>
    </row>
    <row r="2236" s="13" customFormat="1">
      <c r="A2236" s="13"/>
      <c r="B2236" s="247"/>
      <c r="C2236" s="248"/>
      <c r="D2236" s="242" t="s">
        <v>361</v>
      </c>
      <c r="E2236" s="249" t="s">
        <v>1</v>
      </c>
      <c r="F2236" s="250" t="s">
        <v>3675</v>
      </c>
      <c r="G2236" s="248"/>
      <c r="H2236" s="251">
        <v>1</v>
      </c>
      <c r="I2236" s="252"/>
      <c r="J2236" s="248"/>
      <c r="K2236" s="248"/>
      <c r="L2236" s="253"/>
      <c r="M2236" s="254"/>
      <c r="N2236" s="255"/>
      <c r="O2236" s="255"/>
      <c r="P2236" s="255"/>
      <c r="Q2236" s="255"/>
      <c r="R2236" s="255"/>
      <c r="S2236" s="255"/>
      <c r="T2236" s="256"/>
      <c r="U2236" s="13"/>
      <c r="V2236" s="13"/>
      <c r="W2236" s="13"/>
      <c r="X2236" s="13"/>
      <c r="Y2236" s="13"/>
      <c r="Z2236" s="13"/>
      <c r="AA2236" s="13"/>
      <c r="AB2236" s="13"/>
      <c r="AC2236" s="13"/>
      <c r="AD2236" s="13"/>
      <c r="AE2236" s="13"/>
      <c r="AT2236" s="257" t="s">
        <v>361</v>
      </c>
      <c r="AU2236" s="257" t="s">
        <v>86</v>
      </c>
      <c r="AV2236" s="13" t="s">
        <v>86</v>
      </c>
      <c r="AW2236" s="13" t="s">
        <v>32</v>
      </c>
      <c r="AX2236" s="13" t="s">
        <v>76</v>
      </c>
      <c r="AY2236" s="257" t="s">
        <v>350</v>
      </c>
    </row>
    <row r="2237" s="13" customFormat="1">
      <c r="A2237" s="13"/>
      <c r="B2237" s="247"/>
      <c r="C2237" s="248"/>
      <c r="D2237" s="242" t="s">
        <v>361</v>
      </c>
      <c r="E2237" s="249" t="s">
        <v>1</v>
      </c>
      <c r="F2237" s="250" t="s">
        <v>3677</v>
      </c>
      <c r="G2237" s="248"/>
      <c r="H2237" s="251">
        <v>1</v>
      </c>
      <c r="I2237" s="252"/>
      <c r="J2237" s="248"/>
      <c r="K2237" s="248"/>
      <c r="L2237" s="253"/>
      <c r="M2237" s="254"/>
      <c r="N2237" s="255"/>
      <c r="O2237" s="255"/>
      <c r="P2237" s="255"/>
      <c r="Q2237" s="255"/>
      <c r="R2237" s="255"/>
      <c r="S2237" s="255"/>
      <c r="T2237" s="256"/>
      <c r="U2237" s="13"/>
      <c r="V2237" s="13"/>
      <c r="W2237" s="13"/>
      <c r="X2237" s="13"/>
      <c r="Y2237" s="13"/>
      <c r="Z2237" s="13"/>
      <c r="AA2237" s="13"/>
      <c r="AB2237" s="13"/>
      <c r="AC2237" s="13"/>
      <c r="AD2237" s="13"/>
      <c r="AE2237" s="13"/>
      <c r="AT2237" s="257" t="s">
        <v>361</v>
      </c>
      <c r="AU2237" s="257" t="s">
        <v>86</v>
      </c>
      <c r="AV2237" s="13" t="s">
        <v>86</v>
      </c>
      <c r="AW2237" s="13" t="s">
        <v>32</v>
      </c>
      <c r="AX2237" s="13" t="s">
        <v>76</v>
      </c>
      <c r="AY2237" s="257" t="s">
        <v>350</v>
      </c>
    </row>
    <row r="2238" s="14" customFormat="1">
      <c r="A2238" s="14"/>
      <c r="B2238" s="258"/>
      <c r="C2238" s="259"/>
      <c r="D2238" s="242" t="s">
        <v>361</v>
      </c>
      <c r="E2238" s="260" t="s">
        <v>1</v>
      </c>
      <c r="F2238" s="261" t="s">
        <v>364</v>
      </c>
      <c r="G2238" s="259"/>
      <c r="H2238" s="262">
        <v>11</v>
      </c>
      <c r="I2238" s="263"/>
      <c r="J2238" s="259"/>
      <c r="K2238" s="259"/>
      <c r="L2238" s="264"/>
      <c r="M2238" s="265"/>
      <c r="N2238" s="266"/>
      <c r="O2238" s="266"/>
      <c r="P2238" s="266"/>
      <c r="Q2238" s="266"/>
      <c r="R2238" s="266"/>
      <c r="S2238" s="266"/>
      <c r="T2238" s="267"/>
      <c r="U2238" s="14"/>
      <c r="V2238" s="14"/>
      <c r="W2238" s="14"/>
      <c r="X2238" s="14"/>
      <c r="Y2238" s="14"/>
      <c r="Z2238" s="14"/>
      <c r="AA2238" s="14"/>
      <c r="AB2238" s="14"/>
      <c r="AC2238" s="14"/>
      <c r="AD2238" s="14"/>
      <c r="AE2238" s="14"/>
      <c r="AT2238" s="268" t="s">
        <v>361</v>
      </c>
      <c r="AU2238" s="268" t="s">
        <v>86</v>
      </c>
      <c r="AV2238" s="14" t="s">
        <v>357</v>
      </c>
      <c r="AW2238" s="14" t="s">
        <v>32</v>
      </c>
      <c r="AX2238" s="14" t="s">
        <v>84</v>
      </c>
      <c r="AY2238" s="268" t="s">
        <v>350</v>
      </c>
    </row>
    <row r="2239" s="2" customFormat="1" ht="33" customHeight="1">
      <c r="A2239" s="39"/>
      <c r="B2239" s="40"/>
      <c r="C2239" s="295" t="s">
        <v>3682</v>
      </c>
      <c r="D2239" s="295" t="s">
        <v>1347</v>
      </c>
      <c r="E2239" s="296" t="s">
        <v>3683</v>
      </c>
      <c r="F2239" s="297" t="s">
        <v>3684</v>
      </c>
      <c r="G2239" s="298" t="s">
        <v>497</v>
      </c>
      <c r="H2239" s="299">
        <v>2</v>
      </c>
      <c r="I2239" s="300"/>
      <c r="J2239" s="301">
        <f>ROUND(I2239*H2239,2)</f>
        <v>0</v>
      </c>
      <c r="K2239" s="297" t="s">
        <v>356</v>
      </c>
      <c r="L2239" s="302"/>
      <c r="M2239" s="303" t="s">
        <v>1</v>
      </c>
      <c r="N2239" s="304" t="s">
        <v>41</v>
      </c>
      <c r="O2239" s="92"/>
      <c r="P2239" s="238">
        <f>O2239*H2239</f>
        <v>0</v>
      </c>
      <c r="Q2239" s="238">
        <v>0.021499999999999998</v>
      </c>
      <c r="R2239" s="238">
        <f>Q2239*H2239</f>
        <v>0.042999999999999997</v>
      </c>
      <c r="S2239" s="238">
        <v>0</v>
      </c>
      <c r="T2239" s="239">
        <f>S2239*H2239</f>
        <v>0</v>
      </c>
      <c r="U2239" s="39"/>
      <c r="V2239" s="39"/>
      <c r="W2239" s="39"/>
      <c r="X2239" s="39"/>
      <c r="Y2239" s="39"/>
      <c r="Z2239" s="39"/>
      <c r="AA2239" s="39"/>
      <c r="AB2239" s="39"/>
      <c r="AC2239" s="39"/>
      <c r="AD2239" s="39"/>
      <c r="AE2239" s="39"/>
      <c r="AR2239" s="240" t="s">
        <v>695</v>
      </c>
      <c r="AT2239" s="240" t="s">
        <v>1347</v>
      </c>
      <c r="AU2239" s="240" t="s">
        <v>86</v>
      </c>
      <c r="AY2239" s="18" t="s">
        <v>350</v>
      </c>
      <c r="BE2239" s="241">
        <f>IF(N2239="základní",J2239,0)</f>
        <v>0</v>
      </c>
      <c r="BF2239" s="241">
        <f>IF(N2239="snížená",J2239,0)</f>
        <v>0</v>
      </c>
      <c r="BG2239" s="241">
        <f>IF(N2239="zákl. přenesená",J2239,0)</f>
        <v>0</v>
      </c>
      <c r="BH2239" s="241">
        <f>IF(N2239="sníž. přenesená",J2239,0)</f>
        <v>0</v>
      </c>
      <c r="BI2239" s="241">
        <f>IF(N2239="nulová",J2239,0)</f>
        <v>0</v>
      </c>
      <c r="BJ2239" s="18" t="s">
        <v>84</v>
      </c>
      <c r="BK2239" s="241">
        <f>ROUND(I2239*H2239,2)</f>
        <v>0</v>
      </c>
      <c r="BL2239" s="18" t="s">
        <v>530</v>
      </c>
      <c r="BM2239" s="240" t="s">
        <v>3685</v>
      </c>
    </row>
    <row r="2240" s="2" customFormat="1">
      <c r="A2240" s="39"/>
      <c r="B2240" s="40"/>
      <c r="C2240" s="41"/>
      <c r="D2240" s="242" t="s">
        <v>359</v>
      </c>
      <c r="E2240" s="41"/>
      <c r="F2240" s="243" t="s">
        <v>3684</v>
      </c>
      <c r="G2240" s="41"/>
      <c r="H2240" s="41"/>
      <c r="I2240" s="244"/>
      <c r="J2240" s="41"/>
      <c r="K2240" s="41"/>
      <c r="L2240" s="45"/>
      <c r="M2240" s="245"/>
      <c r="N2240" s="246"/>
      <c r="O2240" s="92"/>
      <c r="P2240" s="92"/>
      <c r="Q2240" s="92"/>
      <c r="R2240" s="92"/>
      <c r="S2240" s="92"/>
      <c r="T2240" s="93"/>
      <c r="U2240" s="39"/>
      <c r="V2240" s="39"/>
      <c r="W2240" s="39"/>
      <c r="X2240" s="39"/>
      <c r="Y2240" s="39"/>
      <c r="Z2240" s="39"/>
      <c r="AA2240" s="39"/>
      <c r="AB2240" s="39"/>
      <c r="AC2240" s="39"/>
      <c r="AD2240" s="39"/>
      <c r="AE2240" s="39"/>
      <c r="AT2240" s="18" t="s">
        <v>359</v>
      </c>
      <c r="AU2240" s="18" t="s">
        <v>86</v>
      </c>
    </row>
    <row r="2241" s="13" customFormat="1">
      <c r="A2241" s="13"/>
      <c r="B2241" s="247"/>
      <c r="C2241" s="248"/>
      <c r="D2241" s="242" t="s">
        <v>361</v>
      </c>
      <c r="E2241" s="249" t="s">
        <v>1</v>
      </c>
      <c r="F2241" s="250" t="s">
        <v>3669</v>
      </c>
      <c r="G2241" s="248"/>
      <c r="H2241" s="251">
        <v>1</v>
      </c>
      <c r="I2241" s="252"/>
      <c r="J2241" s="248"/>
      <c r="K2241" s="248"/>
      <c r="L2241" s="253"/>
      <c r="M2241" s="254"/>
      <c r="N2241" s="255"/>
      <c r="O2241" s="255"/>
      <c r="P2241" s="255"/>
      <c r="Q2241" s="255"/>
      <c r="R2241" s="255"/>
      <c r="S2241" s="255"/>
      <c r="T2241" s="256"/>
      <c r="U2241" s="13"/>
      <c r="V2241" s="13"/>
      <c r="W2241" s="13"/>
      <c r="X2241" s="13"/>
      <c r="Y2241" s="13"/>
      <c r="Z2241" s="13"/>
      <c r="AA2241" s="13"/>
      <c r="AB2241" s="13"/>
      <c r="AC2241" s="13"/>
      <c r="AD2241" s="13"/>
      <c r="AE2241" s="13"/>
      <c r="AT2241" s="257" t="s">
        <v>361</v>
      </c>
      <c r="AU2241" s="257" t="s">
        <v>86</v>
      </c>
      <c r="AV2241" s="13" t="s">
        <v>86</v>
      </c>
      <c r="AW2241" s="13" t="s">
        <v>32</v>
      </c>
      <c r="AX2241" s="13" t="s">
        <v>76</v>
      </c>
      <c r="AY2241" s="257" t="s">
        <v>350</v>
      </c>
    </row>
    <row r="2242" s="13" customFormat="1">
      <c r="A2242" s="13"/>
      <c r="B2242" s="247"/>
      <c r="C2242" s="248"/>
      <c r="D2242" s="242" t="s">
        <v>361</v>
      </c>
      <c r="E2242" s="249" t="s">
        <v>1</v>
      </c>
      <c r="F2242" s="250" t="s">
        <v>3676</v>
      </c>
      <c r="G2242" s="248"/>
      <c r="H2242" s="251">
        <v>1</v>
      </c>
      <c r="I2242" s="252"/>
      <c r="J2242" s="248"/>
      <c r="K2242" s="248"/>
      <c r="L2242" s="253"/>
      <c r="M2242" s="254"/>
      <c r="N2242" s="255"/>
      <c r="O2242" s="255"/>
      <c r="P2242" s="255"/>
      <c r="Q2242" s="255"/>
      <c r="R2242" s="255"/>
      <c r="S2242" s="255"/>
      <c r="T2242" s="256"/>
      <c r="U2242" s="13"/>
      <c r="V2242" s="13"/>
      <c r="W2242" s="13"/>
      <c r="X2242" s="13"/>
      <c r="Y2242" s="13"/>
      <c r="Z2242" s="13"/>
      <c r="AA2242" s="13"/>
      <c r="AB2242" s="13"/>
      <c r="AC2242" s="13"/>
      <c r="AD2242" s="13"/>
      <c r="AE2242" s="13"/>
      <c r="AT2242" s="257" t="s">
        <v>361</v>
      </c>
      <c r="AU2242" s="257" t="s">
        <v>86</v>
      </c>
      <c r="AV2242" s="13" t="s">
        <v>86</v>
      </c>
      <c r="AW2242" s="13" t="s">
        <v>32</v>
      </c>
      <c r="AX2242" s="13" t="s">
        <v>76</v>
      </c>
      <c r="AY2242" s="257" t="s">
        <v>350</v>
      </c>
    </row>
    <row r="2243" s="14" customFormat="1">
      <c r="A2243" s="14"/>
      <c r="B2243" s="258"/>
      <c r="C2243" s="259"/>
      <c r="D2243" s="242" t="s">
        <v>361</v>
      </c>
      <c r="E2243" s="260" t="s">
        <v>1</v>
      </c>
      <c r="F2243" s="261" t="s">
        <v>364</v>
      </c>
      <c r="G2243" s="259"/>
      <c r="H2243" s="262">
        <v>2</v>
      </c>
      <c r="I2243" s="263"/>
      <c r="J2243" s="259"/>
      <c r="K2243" s="259"/>
      <c r="L2243" s="264"/>
      <c r="M2243" s="265"/>
      <c r="N2243" s="266"/>
      <c r="O2243" s="266"/>
      <c r="P2243" s="266"/>
      <c r="Q2243" s="266"/>
      <c r="R2243" s="266"/>
      <c r="S2243" s="266"/>
      <c r="T2243" s="267"/>
      <c r="U2243" s="14"/>
      <c r="V2243" s="14"/>
      <c r="W2243" s="14"/>
      <c r="X2243" s="14"/>
      <c r="Y2243" s="14"/>
      <c r="Z2243" s="14"/>
      <c r="AA2243" s="14"/>
      <c r="AB2243" s="14"/>
      <c r="AC2243" s="14"/>
      <c r="AD2243" s="14"/>
      <c r="AE2243" s="14"/>
      <c r="AT2243" s="268" t="s">
        <v>361</v>
      </c>
      <c r="AU2243" s="268" t="s">
        <v>86</v>
      </c>
      <c r="AV2243" s="14" t="s">
        <v>357</v>
      </c>
      <c r="AW2243" s="14" t="s">
        <v>32</v>
      </c>
      <c r="AX2243" s="14" t="s">
        <v>84</v>
      </c>
      <c r="AY2243" s="268" t="s">
        <v>350</v>
      </c>
    </row>
    <row r="2244" s="2" customFormat="1" ht="33" customHeight="1">
      <c r="A2244" s="39"/>
      <c r="B2244" s="40"/>
      <c r="C2244" s="295" t="s">
        <v>3686</v>
      </c>
      <c r="D2244" s="295" t="s">
        <v>1347</v>
      </c>
      <c r="E2244" s="296" t="s">
        <v>3687</v>
      </c>
      <c r="F2244" s="297" t="s">
        <v>3688</v>
      </c>
      <c r="G2244" s="298" t="s">
        <v>497</v>
      </c>
      <c r="H2244" s="299">
        <v>4</v>
      </c>
      <c r="I2244" s="300"/>
      <c r="J2244" s="301">
        <f>ROUND(I2244*H2244,2)</f>
        <v>0</v>
      </c>
      <c r="K2244" s="297" t="s">
        <v>356</v>
      </c>
      <c r="L2244" s="302"/>
      <c r="M2244" s="303" t="s">
        <v>1</v>
      </c>
      <c r="N2244" s="304" t="s">
        <v>41</v>
      </c>
      <c r="O2244" s="92"/>
      <c r="P2244" s="238">
        <f>O2244*H2244</f>
        <v>0</v>
      </c>
      <c r="Q2244" s="238">
        <v>0.022499999999999999</v>
      </c>
      <c r="R2244" s="238">
        <f>Q2244*H2244</f>
        <v>0.089999999999999997</v>
      </c>
      <c r="S2244" s="238">
        <v>0</v>
      </c>
      <c r="T2244" s="239">
        <f>S2244*H2244</f>
        <v>0</v>
      </c>
      <c r="U2244" s="39"/>
      <c r="V2244" s="39"/>
      <c r="W2244" s="39"/>
      <c r="X2244" s="39"/>
      <c r="Y2244" s="39"/>
      <c r="Z2244" s="39"/>
      <c r="AA2244" s="39"/>
      <c r="AB2244" s="39"/>
      <c r="AC2244" s="39"/>
      <c r="AD2244" s="39"/>
      <c r="AE2244" s="39"/>
      <c r="AR2244" s="240" t="s">
        <v>695</v>
      </c>
      <c r="AT2244" s="240" t="s">
        <v>1347</v>
      </c>
      <c r="AU2244" s="240" t="s">
        <v>86</v>
      </c>
      <c r="AY2244" s="18" t="s">
        <v>350</v>
      </c>
      <c r="BE2244" s="241">
        <f>IF(N2244="základní",J2244,0)</f>
        <v>0</v>
      </c>
      <c r="BF2244" s="241">
        <f>IF(N2244="snížená",J2244,0)</f>
        <v>0</v>
      </c>
      <c r="BG2244" s="241">
        <f>IF(N2244="zákl. přenesená",J2244,0)</f>
        <v>0</v>
      </c>
      <c r="BH2244" s="241">
        <f>IF(N2244="sníž. přenesená",J2244,0)</f>
        <v>0</v>
      </c>
      <c r="BI2244" s="241">
        <f>IF(N2244="nulová",J2244,0)</f>
        <v>0</v>
      </c>
      <c r="BJ2244" s="18" t="s">
        <v>84</v>
      </c>
      <c r="BK2244" s="241">
        <f>ROUND(I2244*H2244,2)</f>
        <v>0</v>
      </c>
      <c r="BL2244" s="18" t="s">
        <v>530</v>
      </c>
      <c r="BM2244" s="240" t="s">
        <v>3689</v>
      </c>
    </row>
    <row r="2245" s="2" customFormat="1">
      <c r="A2245" s="39"/>
      <c r="B2245" s="40"/>
      <c r="C2245" s="41"/>
      <c r="D2245" s="242" t="s">
        <v>359</v>
      </c>
      <c r="E2245" s="41"/>
      <c r="F2245" s="243" t="s">
        <v>3688</v>
      </c>
      <c r="G2245" s="41"/>
      <c r="H2245" s="41"/>
      <c r="I2245" s="244"/>
      <c r="J2245" s="41"/>
      <c r="K2245" s="41"/>
      <c r="L2245" s="45"/>
      <c r="M2245" s="245"/>
      <c r="N2245" s="246"/>
      <c r="O2245" s="92"/>
      <c r="P2245" s="92"/>
      <c r="Q2245" s="92"/>
      <c r="R2245" s="92"/>
      <c r="S2245" s="92"/>
      <c r="T2245" s="93"/>
      <c r="U2245" s="39"/>
      <c r="V2245" s="39"/>
      <c r="W2245" s="39"/>
      <c r="X2245" s="39"/>
      <c r="Y2245" s="39"/>
      <c r="Z2245" s="39"/>
      <c r="AA2245" s="39"/>
      <c r="AB2245" s="39"/>
      <c r="AC2245" s="39"/>
      <c r="AD2245" s="39"/>
      <c r="AE2245" s="39"/>
      <c r="AT2245" s="18" t="s">
        <v>359</v>
      </c>
      <c r="AU2245" s="18" t="s">
        <v>86</v>
      </c>
    </row>
    <row r="2246" s="13" customFormat="1">
      <c r="A2246" s="13"/>
      <c r="B2246" s="247"/>
      <c r="C2246" s="248"/>
      <c r="D2246" s="242" t="s">
        <v>361</v>
      </c>
      <c r="E2246" s="249" t="s">
        <v>1</v>
      </c>
      <c r="F2246" s="250" t="s">
        <v>3668</v>
      </c>
      <c r="G2246" s="248"/>
      <c r="H2246" s="251">
        <v>2</v>
      </c>
      <c r="I2246" s="252"/>
      <c r="J2246" s="248"/>
      <c r="K2246" s="248"/>
      <c r="L2246" s="253"/>
      <c r="M2246" s="254"/>
      <c r="N2246" s="255"/>
      <c r="O2246" s="255"/>
      <c r="P2246" s="255"/>
      <c r="Q2246" s="255"/>
      <c r="R2246" s="255"/>
      <c r="S2246" s="255"/>
      <c r="T2246" s="256"/>
      <c r="U2246" s="13"/>
      <c r="V2246" s="13"/>
      <c r="W2246" s="13"/>
      <c r="X2246" s="13"/>
      <c r="Y2246" s="13"/>
      <c r="Z2246" s="13"/>
      <c r="AA2246" s="13"/>
      <c r="AB2246" s="13"/>
      <c r="AC2246" s="13"/>
      <c r="AD2246" s="13"/>
      <c r="AE2246" s="13"/>
      <c r="AT2246" s="257" t="s">
        <v>361</v>
      </c>
      <c r="AU2246" s="257" t="s">
        <v>86</v>
      </c>
      <c r="AV2246" s="13" t="s">
        <v>86</v>
      </c>
      <c r="AW2246" s="13" t="s">
        <v>32</v>
      </c>
      <c r="AX2246" s="13" t="s">
        <v>76</v>
      </c>
      <c r="AY2246" s="257" t="s">
        <v>350</v>
      </c>
    </row>
    <row r="2247" s="13" customFormat="1">
      <c r="A2247" s="13"/>
      <c r="B2247" s="247"/>
      <c r="C2247" s="248"/>
      <c r="D2247" s="242" t="s">
        <v>361</v>
      </c>
      <c r="E2247" s="249" t="s">
        <v>1</v>
      </c>
      <c r="F2247" s="250" t="s">
        <v>3671</v>
      </c>
      <c r="G2247" s="248"/>
      <c r="H2247" s="251">
        <v>1</v>
      </c>
      <c r="I2247" s="252"/>
      <c r="J2247" s="248"/>
      <c r="K2247" s="248"/>
      <c r="L2247" s="253"/>
      <c r="M2247" s="254"/>
      <c r="N2247" s="255"/>
      <c r="O2247" s="255"/>
      <c r="P2247" s="255"/>
      <c r="Q2247" s="255"/>
      <c r="R2247" s="255"/>
      <c r="S2247" s="255"/>
      <c r="T2247" s="256"/>
      <c r="U2247" s="13"/>
      <c r="V2247" s="13"/>
      <c r="W2247" s="13"/>
      <c r="X2247" s="13"/>
      <c r="Y2247" s="13"/>
      <c r="Z2247" s="13"/>
      <c r="AA2247" s="13"/>
      <c r="AB2247" s="13"/>
      <c r="AC2247" s="13"/>
      <c r="AD2247" s="13"/>
      <c r="AE2247" s="13"/>
      <c r="AT2247" s="257" t="s">
        <v>361</v>
      </c>
      <c r="AU2247" s="257" t="s">
        <v>86</v>
      </c>
      <c r="AV2247" s="13" t="s">
        <v>86</v>
      </c>
      <c r="AW2247" s="13" t="s">
        <v>32</v>
      </c>
      <c r="AX2247" s="13" t="s">
        <v>76</v>
      </c>
      <c r="AY2247" s="257" t="s">
        <v>350</v>
      </c>
    </row>
    <row r="2248" s="13" customFormat="1">
      <c r="A2248" s="13"/>
      <c r="B2248" s="247"/>
      <c r="C2248" s="248"/>
      <c r="D2248" s="242" t="s">
        <v>361</v>
      </c>
      <c r="E2248" s="249" t="s">
        <v>1</v>
      </c>
      <c r="F2248" s="250" t="s">
        <v>3674</v>
      </c>
      <c r="G2248" s="248"/>
      <c r="H2248" s="251">
        <v>1</v>
      </c>
      <c r="I2248" s="252"/>
      <c r="J2248" s="248"/>
      <c r="K2248" s="248"/>
      <c r="L2248" s="253"/>
      <c r="M2248" s="254"/>
      <c r="N2248" s="255"/>
      <c r="O2248" s="255"/>
      <c r="P2248" s="255"/>
      <c r="Q2248" s="255"/>
      <c r="R2248" s="255"/>
      <c r="S2248" s="255"/>
      <c r="T2248" s="256"/>
      <c r="U2248" s="13"/>
      <c r="V2248" s="13"/>
      <c r="W2248" s="13"/>
      <c r="X2248" s="13"/>
      <c r="Y2248" s="13"/>
      <c r="Z2248" s="13"/>
      <c r="AA2248" s="13"/>
      <c r="AB2248" s="13"/>
      <c r="AC2248" s="13"/>
      <c r="AD2248" s="13"/>
      <c r="AE2248" s="13"/>
      <c r="AT2248" s="257" t="s">
        <v>361</v>
      </c>
      <c r="AU2248" s="257" t="s">
        <v>86</v>
      </c>
      <c r="AV2248" s="13" t="s">
        <v>86</v>
      </c>
      <c r="AW2248" s="13" t="s">
        <v>32</v>
      </c>
      <c r="AX2248" s="13" t="s">
        <v>76</v>
      </c>
      <c r="AY2248" s="257" t="s">
        <v>350</v>
      </c>
    </row>
    <row r="2249" s="14" customFormat="1">
      <c r="A2249" s="14"/>
      <c r="B2249" s="258"/>
      <c r="C2249" s="259"/>
      <c r="D2249" s="242" t="s">
        <v>361</v>
      </c>
      <c r="E2249" s="260" t="s">
        <v>1</v>
      </c>
      <c r="F2249" s="261" t="s">
        <v>364</v>
      </c>
      <c r="G2249" s="259"/>
      <c r="H2249" s="262">
        <v>4</v>
      </c>
      <c r="I2249" s="263"/>
      <c r="J2249" s="259"/>
      <c r="K2249" s="259"/>
      <c r="L2249" s="264"/>
      <c r="M2249" s="265"/>
      <c r="N2249" s="266"/>
      <c r="O2249" s="266"/>
      <c r="P2249" s="266"/>
      <c r="Q2249" s="266"/>
      <c r="R2249" s="266"/>
      <c r="S2249" s="266"/>
      <c r="T2249" s="267"/>
      <c r="U2249" s="14"/>
      <c r="V2249" s="14"/>
      <c r="W2249" s="14"/>
      <c r="X2249" s="14"/>
      <c r="Y2249" s="14"/>
      <c r="Z2249" s="14"/>
      <c r="AA2249" s="14"/>
      <c r="AB2249" s="14"/>
      <c r="AC2249" s="14"/>
      <c r="AD2249" s="14"/>
      <c r="AE2249" s="14"/>
      <c r="AT2249" s="268" t="s">
        <v>361</v>
      </c>
      <c r="AU2249" s="268" t="s">
        <v>86</v>
      </c>
      <c r="AV2249" s="14" t="s">
        <v>357</v>
      </c>
      <c r="AW2249" s="14" t="s">
        <v>32</v>
      </c>
      <c r="AX2249" s="14" t="s">
        <v>84</v>
      </c>
      <c r="AY2249" s="268" t="s">
        <v>350</v>
      </c>
    </row>
    <row r="2250" s="2" customFormat="1" ht="24.15" customHeight="1">
      <c r="A2250" s="39"/>
      <c r="B2250" s="40"/>
      <c r="C2250" s="229" t="s">
        <v>3690</v>
      </c>
      <c r="D2250" s="229" t="s">
        <v>352</v>
      </c>
      <c r="E2250" s="230" t="s">
        <v>3691</v>
      </c>
      <c r="F2250" s="231" t="s">
        <v>3692</v>
      </c>
      <c r="G2250" s="232" t="s">
        <v>497</v>
      </c>
      <c r="H2250" s="233">
        <v>1</v>
      </c>
      <c r="I2250" s="234"/>
      <c r="J2250" s="235">
        <f>ROUND(I2250*H2250,2)</f>
        <v>0</v>
      </c>
      <c r="K2250" s="231" t="s">
        <v>356</v>
      </c>
      <c r="L2250" s="45"/>
      <c r="M2250" s="236" t="s">
        <v>1</v>
      </c>
      <c r="N2250" s="237" t="s">
        <v>41</v>
      </c>
      <c r="O2250" s="92"/>
      <c r="P2250" s="238">
        <f>O2250*H2250</f>
        <v>0</v>
      </c>
      <c r="Q2250" s="238">
        <v>0</v>
      </c>
      <c r="R2250" s="238">
        <f>Q2250*H2250</f>
        <v>0</v>
      </c>
      <c r="S2250" s="238">
        <v>0</v>
      </c>
      <c r="T2250" s="239">
        <f>S2250*H2250</f>
        <v>0</v>
      </c>
      <c r="U2250" s="39"/>
      <c r="V2250" s="39"/>
      <c r="W2250" s="39"/>
      <c r="X2250" s="39"/>
      <c r="Y2250" s="39"/>
      <c r="Z2250" s="39"/>
      <c r="AA2250" s="39"/>
      <c r="AB2250" s="39"/>
      <c r="AC2250" s="39"/>
      <c r="AD2250" s="39"/>
      <c r="AE2250" s="39"/>
      <c r="AR2250" s="240" t="s">
        <v>530</v>
      </c>
      <c r="AT2250" s="240" t="s">
        <v>352</v>
      </c>
      <c r="AU2250" s="240" t="s">
        <v>86</v>
      </c>
      <c r="AY2250" s="18" t="s">
        <v>350</v>
      </c>
      <c r="BE2250" s="241">
        <f>IF(N2250="základní",J2250,0)</f>
        <v>0</v>
      </c>
      <c r="BF2250" s="241">
        <f>IF(N2250="snížená",J2250,0)</f>
        <v>0</v>
      </c>
      <c r="BG2250" s="241">
        <f>IF(N2250="zákl. přenesená",J2250,0)</f>
        <v>0</v>
      </c>
      <c r="BH2250" s="241">
        <f>IF(N2250="sníž. přenesená",J2250,0)</f>
        <v>0</v>
      </c>
      <c r="BI2250" s="241">
        <f>IF(N2250="nulová",J2250,0)</f>
        <v>0</v>
      </c>
      <c r="BJ2250" s="18" t="s">
        <v>84</v>
      </c>
      <c r="BK2250" s="241">
        <f>ROUND(I2250*H2250,2)</f>
        <v>0</v>
      </c>
      <c r="BL2250" s="18" t="s">
        <v>530</v>
      </c>
      <c r="BM2250" s="240" t="s">
        <v>3693</v>
      </c>
    </row>
    <row r="2251" s="2" customFormat="1">
      <c r="A2251" s="39"/>
      <c r="B2251" s="40"/>
      <c r="C2251" s="41"/>
      <c r="D2251" s="242" t="s">
        <v>359</v>
      </c>
      <c r="E2251" s="41"/>
      <c r="F2251" s="243" t="s">
        <v>3694</v>
      </c>
      <c r="G2251" s="41"/>
      <c r="H2251" s="41"/>
      <c r="I2251" s="244"/>
      <c r="J2251" s="41"/>
      <c r="K2251" s="41"/>
      <c r="L2251" s="45"/>
      <c r="M2251" s="245"/>
      <c r="N2251" s="246"/>
      <c r="O2251" s="92"/>
      <c r="P2251" s="92"/>
      <c r="Q2251" s="92"/>
      <c r="R2251" s="92"/>
      <c r="S2251" s="92"/>
      <c r="T2251" s="93"/>
      <c r="U2251" s="39"/>
      <c r="V2251" s="39"/>
      <c r="W2251" s="39"/>
      <c r="X2251" s="39"/>
      <c r="Y2251" s="39"/>
      <c r="Z2251" s="39"/>
      <c r="AA2251" s="39"/>
      <c r="AB2251" s="39"/>
      <c r="AC2251" s="39"/>
      <c r="AD2251" s="39"/>
      <c r="AE2251" s="39"/>
      <c r="AT2251" s="18" t="s">
        <v>359</v>
      </c>
      <c r="AU2251" s="18" t="s">
        <v>86</v>
      </c>
    </row>
    <row r="2252" s="13" customFormat="1">
      <c r="A2252" s="13"/>
      <c r="B2252" s="247"/>
      <c r="C2252" s="248"/>
      <c r="D2252" s="242" t="s">
        <v>361</v>
      </c>
      <c r="E2252" s="249" t="s">
        <v>1</v>
      </c>
      <c r="F2252" s="250" t="s">
        <v>3695</v>
      </c>
      <c r="G2252" s="248"/>
      <c r="H2252" s="251">
        <v>1</v>
      </c>
      <c r="I2252" s="252"/>
      <c r="J2252" s="248"/>
      <c r="K2252" s="248"/>
      <c r="L2252" s="253"/>
      <c r="M2252" s="254"/>
      <c r="N2252" s="255"/>
      <c r="O2252" s="255"/>
      <c r="P2252" s="255"/>
      <c r="Q2252" s="255"/>
      <c r="R2252" s="255"/>
      <c r="S2252" s="255"/>
      <c r="T2252" s="256"/>
      <c r="U2252" s="13"/>
      <c r="V2252" s="13"/>
      <c r="W2252" s="13"/>
      <c r="X2252" s="13"/>
      <c r="Y2252" s="13"/>
      <c r="Z2252" s="13"/>
      <c r="AA2252" s="13"/>
      <c r="AB2252" s="13"/>
      <c r="AC2252" s="13"/>
      <c r="AD2252" s="13"/>
      <c r="AE2252" s="13"/>
      <c r="AT2252" s="257" t="s">
        <v>361</v>
      </c>
      <c r="AU2252" s="257" t="s">
        <v>86</v>
      </c>
      <c r="AV2252" s="13" t="s">
        <v>86</v>
      </c>
      <c r="AW2252" s="13" t="s">
        <v>32</v>
      </c>
      <c r="AX2252" s="13" t="s">
        <v>84</v>
      </c>
      <c r="AY2252" s="257" t="s">
        <v>350</v>
      </c>
    </row>
    <row r="2253" s="2" customFormat="1" ht="33" customHeight="1">
      <c r="A2253" s="39"/>
      <c r="B2253" s="40"/>
      <c r="C2253" s="295" t="s">
        <v>3696</v>
      </c>
      <c r="D2253" s="295" t="s">
        <v>1347</v>
      </c>
      <c r="E2253" s="296" t="s">
        <v>3697</v>
      </c>
      <c r="F2253" s="297" t="s">
        <v>3698</v>
      </c>
      <c r="G2253" s="298" t="s">
        <v>497</v>
      </c>
      <c r="H2253" s="299">
        <v>1</v>
      </c>
      <c r="I2253" s="300"/>
      <c r="J2253" s="301">
        <f>ROUND(I2253*H2253,2)</f>
        <v>0</v>
      </c>
      <c r="K2253" s="297" t="s">
        <v>1</v>
      </c>
      <c r="L2253" s="302"/>
      <c r="M2253" s="303" t="s">
        <v>1</v>
      </c>
      <c r="N2253" s="304" t="s">
        <v>41</v>
      </c>
      <c r="O2253" s="92"/>
      <c r="P2253" s="238">
        <f>O2253*H2253</f>
        <v>0</v>
      </c>
      <c r="Q2253" s="238">
        <v>0.044999999999999998</v>
      </c>
      <c r="R2253" s="238">
        <f>Q2253*H2253</f>
        <v>0.044999999999999998</v>
      </c>
      <c r="S2253" s="238">
        <v>0</v>
      </c>
      <c r="T2253" s="239">
        <f>S2253*H2253</f>
        <v>0</v>
      </c>
      <c r="U2253" s="39"/>
      <c r="V2253" s="39"/>
      <c r="W2253" s="39"/>
      <c r="X2253" s="39"/>
      <c r="Y2253" s="39"/>
      <c r="Z2253" s="39"/>
      <c r="AA2253" s="39"/>
      <c r="AB2253" s="39"/>
      <c r="AC2253" s="39"/>
      <c r="AD2253" s="39"/>
      <c r="AE2253" s="39"/>
      <c r="AR2253" s="240" t="s">
        <v>695</v>
      </c>
      <c r="AT2253" s="240" t="s">
        <v>1347</v>
      </c>
      <c r="AU2253" s="240" t="s">
        <v>86</v>
      </c>
      <c r="AY2253" s="18" t="s">
        <v>350</v>
      </c>
      <c r="BE2253" s="241">
        <f>IF(N2253="základní",J2253,0)</f>
        <v>0</v>
      </c>
      <c r="BF2253" s="241">
        <f>IF(N2253="snížená",J2253,0)</f>
        <v>0</v>
      </c>
      <c r="BG2253" s="241">
        <f>IF(N2253="zákl. přenesená",J2253,0)</f>
        <v>0</v>
      </c>
      <c r="BH2253" s="241">
        <f>IF(N2253="sníž. přenesená",J2253,0)</f>
        <v>0</v>
      </c>
      <c r="BI2253" s="241">
        <f>IF(N2253="nulová",J2253,0)</f>
        <v>0</v>
      </c>
      <c r="BJ2253" s="18" t="s">
        <v>84</v>
      </c>
      <c r="BK2253" s="241">
        <f>ROUND(I2253*H2253,2)</f>
        <v>0</v>
      </c>
      <c r="BL2253" s="18" t="s">
        <v>530</v>
      </c>
      <c r="BM2253" s="240" t="s">
        <v>3699</v>
      </c>
    </row>
    <row r="2254" s="2" customFormat="1">
      <c r="A2254" s="39"/>
      <c r="B2254" s="40"/>
      <c r="C2254" s="41"/>
      <c r="D2254" s="242" t="s">
        <v>359</v>
      </c>
      <c r="E2254" s="41"/>
      <c r="F2254" s="243" t="s">
        <v>3700</v>
      </c>
      <c r="G2254" s="41"/>
      <c r="H2254" s="41"/>
      <c r="I2254" s="244"/>
      <c r="J2254" s="41"/>
      <c r="K2254" s="41"/>
      <c r="L2254" s="45"/>
      <c r="M2254" s="245"/>
      <c r="N2254" s="246"/>
      <c r="O2254" s="92"/>
      <c r="P2254" s="92"/>
      <c r="Q2254" s="92"/>
      <c r="R2254" s="92"/>
      <c r="S2254" s="92"/>
      <c r="T2254" s="93"/>
      <c r="U2254" s="39"/>
      <c r="V2254" s="39"/>
      <c r="W2254" s="39"/>
      <c r="X2254" s="39"/>
      <c r="Y2254" s="39"/>
      <c r="Z2254" s="39"/>
      <c r="AA2254" s="39"/>
      <c r="AB2254" s="39"/>
      <c r="AC2254" s="39"/>
      <c r="AD2254" s="39"/>
      <c r="AE2254" s="39"/>
      <c r="AT2254" s="18" t="s">
        <v>359</v>
      </c>
      <c r="AU2254" s="18" t="s">
        <v>86</v>
      </c>
    </row>
    <row r="2255" s="13" customFormat="1">
      <c r="A2255" s="13"/>
      <c r="B2255" s="247"/>
      <c r="C2255" s="248"/>
      <c r="D2255" s="242" t="s">
        <v>361</v>
      </c>
      <c r="E2255" s="249" t="s">
        <v>1</v>
      </c>
      <c r="F2255" s="250" t="s">
        <v>3695</v>
      </c>
      <c r="G2255" s="248"/>
      <c r="H2255" s="251">
        <v>1</v>
      </c>
      <c r="I2255" s="252"/>
      <c r="J2255" s="248"/>
      <c r="K2255" s="248"/>
      <c r="L2255" s="253"/>
      <c r="M2255" s="254"/>
      <c r="N2255" s="255"/>
      <c r="O2255" s="255"/>
      <c r="P2255" s="255"/>
      <c r="Q2255" s="255"/>
      <c r="R2255" s="255"/>
      <c r="S2255" s="255"/>
      <c r="T2255" s="256"/>
      <c r="U2255" s="13"/>
      <c r="V2255" s="13"/>
      <c r="W2255" s="13"/>
      <c r="X2255" s="13"/>
      <c r="Y2255" s="13"/>
      <c r="Z2255" s="13"/>
      <c r="AA2255" s="13"/>
      <c r="AB2255" s="13"/>
      <c r="AC2255" s="13"/>
      <c r="AD2255" s="13"/>
      <c r="AE2255" s="13"/>
      <c r="AT2255" s="257" t="s">
        <v>361</v>
      </c>
      <c r="AU2255" s="257" t="s">
        <v>86</v>
      </c>
      <c r="AV2255" s="13" t="s">
        <v>86</v>
      </c>
      <c r="AW2255" s="13" t="s">
        <v>32</v>
      </c>
      <c r="AX2255" s="13" t="s">
        <v>84</v>
      </c>
      <c r="AY2255" s="257" t="s">
        <v>350</v>
      </c>
    </row>
    <row r="2256" s="2" customFormat="1" ht="33" customHeight="1">
      <c r="A2256" s="39"/>
      <c r="B2256" s="40"/>
      <c r="C2256" s="229" t="s">
        <v>3701</v>
      </c>
      <c r="D2256" s="229" t="s">
        <v>352</v>
      </c>
      <c r="E2256" s="230" t="s">
        <v>3702</v>
      </c>
      <c r="F2256" s="231" t="s">
        <v>3703</v>
      </c>
      <c r="G2256" s="232" t="s">
        <v>497</v>
      </c>
      <c r="H2256" s="233">
        <v>5</v>
      </c>
      <c r="I2256" s="234"/>
      <c r="J2256" s="235">
        <f>ROUND(I2256*H2256,2)</f>
        <v>0</v>
      </c>
      <c r="K2256" s="231" t="s">
        <v>356</v>
      </c>
      <c r="L2256" s="45"/>
      <c r="M2256" s="236" t="s">
        <v>1</v>
      </c>
      <c r="N2256" s="237" t="s">
        <v>41</v>
      </c>
      <c r="O2256" s="92"/>
      <c r="P2256" s="238">
        <f>O2256*H2256</f>
        <v>0</v>
      </c>
      <c r="Q2256" s="238">
        <v>0</v>
      </c>
      <c r="R2256" s="238">
        <f>Q2256*H2256</f>
        <v>0</v>
      </c>
      <c r="S2256" s="238">
        <v>0</v>
      </c>
      <c r="T2256" s="239">
        <f>S2256*H2256</f>
        <v>0</v>
      </c>
      <c r="U2256" s="39"/>
      <c r="V2256" s="39"/>
      <c r="W2256" s="39"/>
      <c r="X2256" s="39"/>
      <c r="Y2256" s="39"/>
      <c r="Z2256" s="39"/>
      <c r="AA2256" s="39"/>
      <c r="AB2256" s="39"/>
      <c r="AC2256" s="39"/>
      <c r="AD2256" s="39"/>
      <c r="AE2256" s="39"/>
      <c r="AR2256" s="240" t="s">
        <v>530</v>
      </c>
      <c r="AT2256" s="240" t="s">
        <v>352</v>
      </c>
      <c r="AU2256" s="240" t="s">
        <v>86</v>
      </c>
      <c r="AY2256" s="18" t="s">
        <v>350</v>
      </c>
      <c r="BE2256" s="241">
        <f>IF(N2256="základní",J2256,0)</f>
        <v>0</v>
      </c>
      <c r="BF2256" s="241">
        <f>IF(N2256="snížená",J2256,0)</f>
        <v>0</v>
      </c>
      <c r="BG2256" s="241">
        <f>IF(N2256="zákl. přenesená",J2256,0)</f>
        <v>0</v>
      </c>
      <c r="BH2256" s="241">
        <f>IF(N2256="sníž. přenesená",J2256,0)</f>
        <v>0</v>
      </c>
      <c r="BI2256" s="241">
        <f>IF(N2256="nulová",J2256,0)</f>
        <v>0</v>
      </c>
      <c r="BJ2256" s="18" t="s">
        <v>84</v>
      </c>
      <c r="BK2256" s="241">
        <f>ROUND(I2256*H2256,2)</f>
        <v>0</v>
      </c>
      <c r="BL2256" s="18" t="s">
        <v>530</v>
      </c>
      <c r="BM2256" s="240" t="s">
        <v>3704</v>
      </c>
    </row>
    <row r="2257" s="2" customFormat="1">
      <c r="A2257" s="39"/>
      <c r="B2257" s="40"/>
      <c r="C2257" s="41"/>
      <c r="D2257" s="242" t="s">
        <v>359</v>
      </c>
      <c r="E2257" s="41"/>
      <c r="F2257" s="243" t="s">
        <v>3705</v>
      </c>
      <c r="G2257" s="41"/>
      <c r="H2257" s="41"/>
      <c r="I2257" s="244"/>
      <c r="J2257" s="41"/>
      <c r="K2257" s="41"/>
      <c r="L2257" s="45"/>
      <c r="M2257" s="245"/>
      <c r="N2257" s="246"/>
      <c r="O2257" s="92"/>
      <c r="P2257" s="92"/>
      <c r="Q2257" s="92"/>
      <c r="R2257" s="92"/>
      <c r="S2257" s="92"/>
      <c r="T2257" s="93"/>
      <c r="U2257" s="39"/>
      <c r="V2257" s="39"/>
      <c r="W2257" s="39"/>
      <c r="X2257" s="39"/>
      <c r="Y2257" s="39"/>
      <c r="Z2257" s="39"/>
      <c r="AA2257" s="39"/>
      <c r="AB2257" s="39"/>
      <c r="AC2257" s="39"/>
      <c r="AD2257" s="39"/>
      <c r="AE2257" s="39"/>
      <c r="AT2257" s="18" t="s">
        <v>359</v>
      </c>
      <c r="AU2257" s="18" t="s">
        <v>86</v>
      </c>
    </row>
    <row r="2258" s="13" customFormat="1">
      <c r="A2258" s="13"/>
      <c r="B2258" s="247"/>
      <c r="C2258" s="248"/>
      <c r="D2258" s="242" t="s">
        <v>361</v>
      </c>
      <c r="E2258" s="249" t="s">
        <v>1</v>
      </c>
      <c r="F2258" s="250" t="s">
        <v>3706</v>
      </c>
      <c r="G2258" s="248"/>
      <c r="H2258" s="251">
        <v>1</v>
      </c>
      <c r="I2258" s="252"/>
      <c r="J2258" s="248"/>
      <c r="K2258" s="248"/>
      <c r="L2258" s="253"/>
      <c r="M2258" s="254"/>
      <c r="N2258" s="255"/>
      <c r="O2258" s="255"/>
      <c r="P2258" s="255"/>
      <c r="Q2258" s="255"/>
      <c r="R2258" s="255"/>
      <c r="S2258" s="255"/>
      <c r="T2258" s="256"/>
      <c r="U2258" s="13"/>
      <c r="V2258" s="13"/>
      <c r="W2258" s="13"/>
      <c r="X2258" s="13"/>
      <c r="Y2258" s="13"/>
      <c r="Z2258" s="13"/>
      <c r="AA2258" s="13"/>
      <c r="AB2258" s="13"/>
      <c r="AC2258" s="13"/>
      <c r="AD2258" s="13"/>
      <c r="AE2258" s="13"/>
      <c r="AT2258" s="257" t="s">
        <v>361</v>
      </c>
      <c r="AU2258" s="257" t="s">
        <v>86</v>
      </c>
      <c r="AV2258" s="13" t="s">
        <v>86</v>
      </c>
      <c r="AW2258" s="13" t="s">
        <v>32</v>
      </c>
      <c r="AX2258" s="13" t="s">
        <v>76</v>
      </c>
      <c r="AY2258" s="257" t="s">
        <v>350</v>
      </c>
    </row>
    <row r="2259" s="13" customFormat="1">
      <c r="A2259" s="13"/>
      <c r="B2259" s="247"/>
      <c r="C2259" s="248"/>
      <c r="D2259" s="242" t="s">
        <v>361</v>
      </c>
      <c r="E2259" s="249" t="s">
        <v>1</v>
      </c>
      <c r="F2259" s="250" t="s">
        <v>3707</v>
      </c>
      <c r="G2259" s="248"/>
      <c r="H2259" s="251">
        <v>1</v>
      </c>
      <c r="I2259" s="252"/>
      <c r="J2259" s="248"/>
      <c r="K2259" s="248"/>
      <c r="L2259" s="253"/>
      <c r="M2259" s="254"/>
      <c r="N2259" s="255"/>
      <c r="O2259" s="255"/>
      <c r="P2259" s="255"/>
      <c r="Q2259" s="255"/>
      <c r="R2259" s="255"/>
      <c r="S2259" s="255"/>
      <c r="T2259" s="256"/>
      <c r="U2259" s="13"/>
      <c r="V2259" s="13"/>
      <c r="W2259" s="13"/>
      <c r="X2259" s="13"/>
      <c r="Y2259" s="13"/>
      <c r="Z2259" s="13"/>
      <c r="AA2259" s="13"/>
      <c r="AB2259" s="13"/>
      <c r="AC2259" s="13"/>
      <c r="AD2259" s="13"/>
      <c r="AE2259" s="13"/>
      <c r="AT2259" s="257" t="s">
        <v>361</v>
      </c>
      <c r="AU2259" s="257" t="s">
        <v>86</v>
      </c>
      <c r="AV2259" s="13" t="s">
        <v>86</v>
      </c>
      <c r="AW2259" s="13" t="s">
        <v>32</v>
      </c>
      <c r="AX2259" s="13" t="s">
        <v>76</v>
      </c>
      <c r="AY2259" s="257" t="s">
        <v>350</v>
      </c>
    </row>
    <row r="2260" s="13" customFormat="1">
      <c r="A2260" s="13"/>
      <c r="B2260" s="247"/>
      <c r="C2260" s="248"/>
      <c r="D2260" s="242" t="s">
        <v>361</v>
      </c>
      <c r="E2260" s="249" t="s">
        <v>1</v>
      </c>
      <c r="F2260" s="250" t="s">
        <v>3708</v>
      </c>
      <c r="G2260" s="248"/>
      <c r="H2260" s="251">
        <v>2</v>
      </c>
      <c r="I2260" s="252"/>
      <c r="J2260" s="248"/>
      <c r="K2260" s="248"/>
      <c r="L2260" s="253"/>
      <c r="M2260" s="254"/>
      <c r="N2260" s="255"/>
      <c r="O2260" s="255"/>
      <c r="P2260" s="255"/>
      <c r="Q2260" s="255"/>
      <c r="R2260" s="255"/>
      <c r="S2260" s="255"/>
      <c r="T2260" s="256"/>
      <c r="U2260" s="13"/>
      <c r="V2260" s="13"/>
      <c r="W2260" s="13"/>
      <c r="X2260" s="13"/>
      <c r="Y2260" s="13"/>
      <c r="Z2260" s="13"/>
      <c r="AA2260" s="13"/>
      <c r="AB2260" s="13"/>
      <c r="AC2260" s="13"/>
      <c r="AD2260" s="13"/>
      <c r="AE2260" s="13"/>
      <c r="AT2260" s="257" t="s">
        <v>361</v>
      </c>
      <c r="AU2260" s="257" t="s">
        <v>86</v>
      </c>
      <c r="AV2260" s="13" t="s">
        <v>86</v>
      </c>
      <c r="AW2260" s="13" t="s">
        <v>32</v>
      </c>
      <c r="AX2260" s="13" t="s">
        <v>76</v>
      </c>
      <c r="AY2260" s="257" t="s">
        <v>350</v>
      </c>
    </row>
    <row r="2261" s="13" customFormat="1">
      <c r="A2261" s="13"/>
      <c r="B2261" s="247"/>
      <c r="C2261" s="248"/>
      <c r="D2261" s="242" t="s">
        <v>361</v>
      </c>
      <c r="E2261" s="249" t="s">
        <v>1</v>
      </c>
      <c r="F2261" s="250" t="s">
        <v>3709</v>
      </c>
      <c r="G2261" s="248"/>
      <c r="H2261" s="251">
        <v>1</v>
      </c>
      <c r="I2261" s="252"/>
      <c r="J2261" s="248"/>
      <c r="K2261" s="248"/>
      <c r="L2261" s="253"/>
      <c r="M2261" s="254"/>
      <c r="N2261" s="255"/>
      <c r="O2261" s="255"/>
      <c r="P2261" s="255"/>
      <c r="Q2261" s="255"/>
      <c r="R2261" s="255"/>
      <c r="S2261" s="255"/>
      <c r="T2261" s="256"/>
      <c r="U2261" s="13"/>
      <c r="V2261" s="13"/>
      <c r="W2261" s="13"/>
      <c r="X2261" s="13"/>
      <c r="Y2261" s="13"/>
      <c r="Z2261" s="13"/>
      <c r="AA2261" s="13"/>
      <c r="AB2261" s="13"/>
      <c r="AC2261" s="13"/>
      <c r="AD2261" s="13"/>
      <c r="AE2261" s="13"/>
      <c r="AT2261" s="257" t="s">
        <v>361</v>
      </c>
      <c r="AU2261" s="257" t="s">
        <v>86</v>
      </c>
      <c r="AV2261" s="13" t="s">
        <v>86</v>
      </c>
      <c r="AW2261" s="13" t="s">
        <v>32</v>
      </c>
      <c r="AX2261" s="13" t="s">
        <v>76</v>
      </c>
      <c r="AY2261" s="257" t="s">
        <v>350</v>
      </c>
    </row>
    <row r="2262" s="14" customFormat="1">
      <c r="A2262" s="14"/>
      <c r="B2262" s="258"/>
      <c r="C2262" s="259"/>
      <c r="D2262" s="242" t="s">
        <v>361</v>
      </c>
      <c r="E2262" s="260" t="s">
        <v>1</v>
      </c>
      <c r="F2262" s="261" t="s">
        <v>364</v>
      </c>
      <c r="G2262" s="259"/>
      <c r="H2262" s="262">
        <v>5</v>
      </c>
      <c r="I2262" s="263"/>
      <c r="J2262" s="259"/>
      <c r="K2262" s="259"/>
      <c r="L2262" s="264"/>
      <c r="M2262" s="265"/>
      <c r="N2262" s="266"/>
      <c r="O2262" s="266"/>
      <c r="P2262" s="266"/>
      <c r="Q2262" s="266"/>
      <c r="R2262" s="266"/>
      <c r="S2262" s="266"/>
      <c r="T2262" s="267"/>
      <c r="U2262" s="14"/>
      <c r="V2262" s="14"/>
      <c r="W2262" s="14"/>
      <c r="X2262" s="14"/>
      <c r="Y2262" s="14"/>
      <c r="Z2262" s="14"/>
      <c r="AA2262" s="14"/>
      <c r="AB2262" s="14"/>
      <c r="AC2262" s="14"/>
      <c r="AD2262" s="14"/>
      <c r="AE2262" s="14"/>
      <c r="AT2262" s="268" t="s">
        <v>361</v>
      </c>
      <c r="AU2262" s="268" t="s">
        <v>86</v>
      </c>
      <c r="AV2262" s="14" t="s">
        <v>357</v>
      </c>
      <c r="AW2262" s="14" t="s">
        <v>32</v>
      </c>
      <c r="AX2262" s="14" t="s">
        <v>84</v>
      </c>
      <c r="AY2262" s="268" t="s">
        <v>350</v>
      </c>
    </row>
    <row r="2263" s="2" customFormat="1" ht="24.15" customHeight="1">
      <c r="A2263" s="39"/>
      <c r="B2263" s="40"/>
      <c r="C2263" s="295" t="s">
        <v>3710</v>
      </c>
      <c r="D2263" s="295" t="s">
        <v>1347</v>
      </c>
      <c r="E2263" s="296" t="s">
        <v>3711</v>
      </c>
      <c r="F2263" s="297" t="s">
        <v>3712</v>
      </c>
      <c r="G2263" s="298" t="s">
        <v>497</v>
      </c>
      <c r="H2263" s="299">
        <v>1</v>
      </c>
      <c r="I2263" s="300"/>
      <c r="J2263" s="301">
        <f>ROUND(I2263*H2263,2)</f>
        <v>0</v>
      </c>
      <c r="K2263" s="297" t="s">
        <v>1</v>
      </c>
      <c r="L2263" s="302"/>
      <c r="M2263" s="303" t="s">
        <v>1</v>
      </c>
      <c r="N2263" s="304" t="s">
        <v>41</v>
      </c>
      <c r="O2263" s="92"/>
      <c r="P2263" s="238">
        <f>O2263*H2263</f>
        <v>0</v>
      </c>
      <c r="Q2263" s="238">
        <v>0.016</v>
      </c>
      <c r="R2263" s="238">
        <f>Q2263*H2263</f>
        <v>0.016</v>
      </c>
      <c r="S2263" s="238">
        <v>0</v>
      </c>
      <c r="T2263" s="239">
        <f>S2263*H2263</f>
        <v>0</v>
      </c>
      <c r="U2263" s="39"/>
      <c r="V2263" s="39"/>
      <c r="W2263" s="39"/>
      <c r="X2263" s="39"/>
      <c r="Y2263" s="39"/>
      <c r="Z2263" s="39"/>
      <c r="AA2263" s="39"/>
      <c r="AB2263" s="39"/>
      <c r="AC2263" s="39"/>
      <c r="AD2263" s="39"/>
      <c r="AE2263" s="39"/>
      <c r="AR2263" s="240" t="s">
        <v>695</v>
      </c>
      <c r="AT2263" s="240" t="s">
        <v>1347</v>
      </c>
      <c r="AU2263" s="240" t="s">
        <v>86</v>
      </c>
      <c r="AY2263" s="18" t="s">
        <v>350</v>
      </c>
      <c r="BE2263" s="241">
        <f>IF(N2263="základní",J2263,0)</f>
        <v>0</v>
      </c>
      <c r="BF2263" s="241">
        <f>IF(N2263="snížená",J2263,0)</f>
        <v>0</v>
      </c>
      <c r="BG2263" s="241">
        <f>IF(N2263="zákl. přenesená",J2263,0)</f>
        <v>0</v>
      </c>
      <c r="BH2263" s="241">
        <f>IF(N2263="sníž. přenesená",J2263,0)</f>
        <v>0</v>
      </c>
      <c r="BI2263" s="241">
        <f>IF(N2263="nulová",J2263,0)</f>
        <v>0</v>
      </c>
      <c r="BJ2263" s="18" t="s">
        <v>84</v>
      </c>
      <c r="BK2263" s="241">
        <f>ROUND(I2263*H2263,2)</f>
        <v>0</v>
      </c>
      <c r="BL2263" s="18" t="s">
        <v>530</v>
      </c>
      <c r="BM2263" s="240" t="s">
        <v>3713</v>
      </c>
    </row>
    <row r="2264" s="2" customFormat="1">
      <c r="A2264" s="39"/>
      <c r="B2264" s="40"/>
      <c r="C2264" s="41"/>
      <c r="D2264" s="242" t="s">
        <v>359</v>
      </c>
      <c r="E2264" s="41"/>
      <c r="F2264" s="243" t="s">
        <v>3567</v>
      </c>
      <c r="G2264" s="41"/>
      <c r="H2264" s="41"/>
      <c r="I2264" s="244"/>
      <c r="J2264" s="41"/>
      <c r="K2264" s="41"/>
      <c r="L2264" s="45"/>
      <c r="M2264" s="245"/>
      <c r="N2264" s="246"/>
      <c r="O2264" s="92"/>
      <c r="P2264" s="92"/>
      <c r="Q2264" s="92"/>
      <c r="R2264" s="92"/>
      <c r="S2264" s="92"/>
      <c r="T2264" s="93"/>
      <c r="U2264" s="39"/>
      <c r="V2264" s="39"/>
      <c r="W2264" s="39"/>
      <c r="X2264" s="39"/>
      <c r="Y2264" s="39"/>
      <c r="Z2264" s="39"/>
      <c r="AA2264" s="39"/>
      <c r="AB2264" s="39"/>
      <c r="AC2264" s="39"/>
      <c r="AD2264" s="39"/>
      <c r="AE2264" s="39"/>
      <c r="AT2264" s="18" t="s">
        <v>359</v>
      </c>
      <c r="AU2264" s="18" t="s">
        <v>86</v>
      </c>
    </row>
    <row r="2265" s="13" customFormat="1">
      <c r="A2265" s="13"/>
      <c r="B2265" s="247"/>
      <c r="C2265" s="248"/>
      <c r="D2265" s="242" t="s">
        <v>361</v>
      </c>
      <c r="E2265" s="249" t="s">
        <v>1</v>
      </c>
      <c r="F2265" s="250" t="s">
        <v>3706</v>
      </c>
      <c r="G2265" s="248"/>
      <c r="H2265" s="251">
        <v>1</v>
      </c>
      <c r="I2265" s="252"/>
      <c r="J2265" s="248"/>
      <c r="K2265" s="248"/>
      <c r="L2265" s="253"/>
      <c r="M2265" s="254"/>
      <c r="N2265" s="255"/>
      <c r="O2265" s="255"/>
      <c r="P2265" s="255"/>
      <c r="Q2265" s="255"/>
      <c r="R2265" s="255"/>
      <c r="S2265" s="255"/>
      <c r="T2265" s="256"/>
      <c r="U2265" s="13"/>
      <c r="V2265" s="13"/>
      <c r="W2265" s="13"/>
      <c r="X2265" s="13"/>
      <c r="Y2265" s="13"/>
      <c r="Z2265" s="13"/>
      <c r="AA2265" s="13"/>
      <c r="AB2265" s="13"/>
      <c r="AC2265" s="13"/>
      <c r="AD2265" s="13"/>
      <c r="AE2265" s="13"/>
      <c r="AT2265" s="257" t="s">
        <v>361</v>
      </c>
      <c r="AU2265" s="257" t="s">
        <v>86</v>
      </c>
      <c r="AV2265" s="13" t="s">
        <v>86</v>
      </c>
      <c r="AW2265" s="13" t="s">
        <v>32</v>
      </c>
      <c r="AX2265" s="13" t="s">
        <v>84</v>
      </c>
      <c r="AY2265" s="257" t="s">
        <v>350</v>
      </c>
    </row>
    <row r="2266" s="2" customFormat="1" ht="24.15" customHeight="1">
      <c r="A2266" s="39"/>
      <c r="B2266" s="40"/>
      <c r="C2266" s="295" t="s">
        <v>3714</v>
      </c>
      <c r="D2266" s="295" t="s">
        <v>1347</v>
      </c>
      <c r="E2266" s="296" t="s">
        <v>3715</v>
      </c>
      <c r="F2266" s="297" t="s">
        <v>3716</v>
      </c>
      <c r="G2266" s="298" t="s">
        <v>497</v>
      </c>
      <c r="H2266" s="299">
        <v>1</v>
      </c>
      <c r="I2266" s="300"/>
      <c r="J2266" s="301">
        <f>ROUND(I2266*H2266,2)</f>
        <v>0</v>
      </c>
      <c r="K2266" s="297" t="s">
        <v>1</v>
      </c>
      <c r="L2266" s="302"/>
      <c r="M2266" s="303" t="s">
        <v>1</v>
      </c>
      <c r="N2266" s="304" t="s">
        <v>41</v>
      </c>
      <c r="O2266" s="92"/>
      <c r="P2266" s="238">
        <f>O2266*H2266</f>
        <v>0</v>
      </c>
      <c r="Q2266" s="238">
        <v>0.016</v>
      </c>
      <c r="R2266" s="238">
        <f>Q2266*H2266</f>
        <v>0.016</v>
      </c>
      <c r="S2266" s="238">
        <v>0</v>
      </c>
      <c r="T2266" s="239">
        <f>S2266*H2266</f>
        <v>0</v>
      </c>
      <c r="U2266" s="39"/>
      <c r="V2266" s="39"/>
      <c r="W2266" s="39"/>
      <c r="X2266" s="39"/>
      <c r="Y2266" s="39"/>
      <c r="Z2266" s="39"/>
      <c r="AA2266" s="39"/>
      <c r="AB2266" s="39"/>
      <c r="AC2266" s="39"/>
      <c r="AD2266" s="39"/>
      <c r="AE2266" s="39"/>
      <c r="AR2266" s="240" t="s">
        <v>695</v>
      </c>
      <c r="AT2266" s="240" t="s">
        <v>1347</v>
      </c>
      <c r="AU2266" s="240" t="s">
        <v>86</v>
      </c>
      <c r="AY2266" s="18" t="s">
        <v>350</v>
      </c>
      <c r="BE2266" s="241">
        <f>IF(N2266="základní",J2266,0)</f>
        <v>0</v>
      </c>
      <c r="BF2266" s="241">
        <f>IF(N2266="snížená",J2266,0)</f>
        <v>0</v>
      </c>
      <c r="BG2266" s="241">
        <f>IF(N2266="zákl. přenesená",J2266,0)</f>
        <v>0</v>
      </c>
      <c r="BH2266" s="241">
        <f>IF(N2266="sníž. přenesená",J2266,0)</f>
        <v>0</v>
      </c>
      <c r="BI2266" s="241">
        <f>IF(N2266="nulová",J2266,0)</f>
        <v>0</v>
      </c>
      <c r="BJ2266" s="18" t="s">
        <v>84</v>
      </c>
      <c r="BK2266" s="241">
        <f>ROUND(I2266*H2266,2)</f>
        <v>0</v>
      </c>
      <c r="BL2266" s="18" t="s">
        <v>530</v>
      </c>
      <c r="BM2266" s="240" t="s">
        <v>3717</v>
      </c>
    </row>
    <row r="2267" s="2" customFormat="1">
      <c r="A2267" s="39"/>
      <c r="B2267" s="40"/>
      <c r="C2267" s="41"/>
      <c r="D2267" s="242" t="s">
        <v>359</v>
      </c>
      <c r="E2267" s="41"/>
      <c r="F2267" s="243" t="s">
        <v>3567</v>
      </c>
      <c r="G2267" s="41"/>
      <c r="H2267" s="41"/>
      <c r="I2267" s="244"/>
      <c r="J2267" s="41"/>
      <c r="K2267" s="41"/>
      <c r="L2267" s="45"/>
      <c r="M2267" s="245"/>
      <c r="N2267" s="246"/>
      <c r="O2267" s="92"/>
      <c r="P2267" s="92"/>
      <c r="Q2267" s="92"/>
      <c r="R2267" s="92"/>
      <c r="S2267" s="92"/>
      <c r="T2267" s="93"/>
      <c r="U2267" s="39"/>
      <c r="V2267" s="39"/>
      <c r="W2267" s="39"/>
      <c r="X2267" s="39"/>
      <c r="Y2267" s="39"/>
      <c r="Z2267" s="39"/>
      <c r="AA2267" s="39"/>
      <c r="AB2267" s="39"/>
      <c r="AC2267" s="39"/>
      <c r="AD2267" s="39"/>
      <c r="AE2267" s="39"/>
      <c r="AT2267" s="18" t="s">
        <v>359</v>
      </c>
      <c r="AU2267" s="18" t="s">
        <v>86</v>
      </c>
    </row>
    <row r="2268" s="13" customFormat="1">
      <c r="A2268" s="13"/>
      <c r="B2268" s="247"/>
      <c r="C2268" s="248"/>
      <c r="D2268" s="242" t="s">
        <v>361</v>
      </c>
      <c r="E2268" s="249" t="s">
        <v>1</v>
      </c>
      <c r="F2268" s="250" t="s">
        <v>3707</v>
      </c>
      <c r="G2268" s="248"/>
      <c r="H2268" s="251">
        <v>1</v>
      </c>
      <c r="I2268" s="252"/>
      <c r="J2268" s="248"/>
      <c r="K2268" s="248"/>
      <c r="L2268" s="253"/>
      <c r="M2268" s="254"/>
      <c r="N2268" s="255"/>
      <c r="O2268" s="255"/>
      <c r="P2268" s="255"/>
      <c r="Q2268" s="255"/>
      <c r="R2268" s="255"/>
      <c r="S2268" s="255"/>
      <c r="T2268" s="256"/>
      <c r="U2268" s="13"/>
      <c r="V2268" s="13"/>
      <c r="W2268" s="13"/>
      <c r="X2268" s="13"/>
      <c r="Y2268" s="13"/>
      <c r="Z2268" s="13"/>
      <c r="AA2268" s="13"/>
      <c r="AB2268" s="13"/>
      <c r="AC2268" s="13"/>
      <c r="AD2268" s="13"/>
      <c r="AE2268" s="13"/>
      <c r="AT2268" s="257" t="s">
        <v>361</v>
      </c>
      <c r="AU2268" s="257" t="s">
        <v>86</v>
      </c>
      <c r="AV2268" s="13" t="s">
        <v>86</v>
      </c>
      <c r="AW2268" s="13" t="s">
        <v>32</v>
      </c>
      <c r="AX2268" s="13" t="s">
        <v>84</v>
      </c>
      <c r="AY2268" s="257" t="s">
        <v>350</v>
      </c>
    </row>
    <row r="2269" s="2" customFormat="1" ht="24.15" customHeight="1">
      <c r="A2269" s="39"/>
      <c r="B2269" s="40"/>
      <c r="C2269" s="295" t="s">
        <v>3718</v>
      </c>
      <c r="D2269" s="295" t="s">
        <v>1347</v>
      </c>
      <c r="E2269" s="296" t="s">
        <v>3719</v>
      </c>
      <c r="F2269" s="297" t="s">
        <v>3720</v>
      </c>
      <c r="G2269" s="298" t="s">
        <v>497</v>
      </c>
      <c r="H2269" s="299">
        <v>2</v>
      </c>
      <c r="I2269" s="300"/>
      <c r="J2269" s="301">
        <f>ROUND(I2269*H2269,2)</f>
        <v>0</v>
      </c>
      <c r="K2269" s="297" t="s">
        <v>1</v>
      </c>
      <c r="L2269" s="302"/>
      <c r="M2269" s="303" t="s">
        <v>1</v>
      </c>
      <c r="N2269" s="304" t="s">
        <v>41</v>
      </c>
      <c r="O2269" s="92"/>
      <c r="P2269" s="238">
        <f>O2269*H2269</f>
        <v>0</v>
      </c>
      <c r="Q2269" s="238">
        <v>0.016</v>
      </c>
      <c r="R2269" s="238">
        <f>Q2269*H2269</f>
        <v>0.032000000000000001</v>
      </c>
      <c r="S2269" s="238">
        <v>0</v>
      </c>
      <c r="T2269" s="239">
        <f>S2269*H2269</f>
        <v>0</v>
      </c>
      <c r="U2269" s="39"/>
      <c r="V2269" s="39"/>
      <c r="W2269" s="39"/>
      <c r="X2269" s="39"/>
      <c r="Y2269" s="39"/>
      <c r="Z2269" s="39"/>
      <c r="AA2269" s="39"/>
      <c r="AB2269" s="39"/>
      <c r="AC2269" s="39"/>
      <c r="AD2269" s="39"/>
      <c r="AE2269" s="39"/>
      <c r="AR2269" s="240" t="s">
        <v>695</v>
      </c>
      <c r="AT2269" s="240" t="s">
        <v>1347</v>
      </c>
      <c r="AU2269" s="240" t="s">
        <v>86</v>
      </c>
      <c r="AY2269" s="18" t="s">
        <v>350</v>
      </c>
      <c r="BE2269" s="241">
        <f>IF(N2269="základní",J2269,0)</f>
        <v>0</v>
      </c>
      <c r="BF2269" s="241">
        <f>IF(N2269="snížená",J2269,0)</f>
        <v>0</v>
      </c>
      <c r="BG2269" s="241">
        <f>IF(N2269="zákl. přenesená",J2269,0)</f>
        <v>0</v>
      </c>
      <c r="BH2269" s="241">
        <f>IF(N2269="sníž. přenesená",J2269,0)</f>
        <v>0</v>
      </c>
      <c r="BI2269" s="241">
        <f>IF(N2269="nulová",J2269,0)</f>
        <v>0</v>
      </c>
      <c r="BJ2269" s="18" t="s">
        <v>84</v>
      </c>
      <c r="BK2269" s="241">
        <f>ROUND(I2269*H2269,2)</f>
        <v>0</v>
      </c>
      <c r="BL2269" s="18" t="s">
        <v>530</v>
      </c>
      <c r="BM2269" s="240" t="s">
        <v>3721</v>
      </c>
    </row>
    <row r="2270" s="2" customFormat="1">
      <c r="A2270" s="39"/>
      <c r="B2270" s="40"/>
      <c r="C2270" s="41"/>
      <c r="D2270" s="242" t="s">
        <v>359</v>
      </c>
      <c r="E2270" s="41"/>
      <c r="F2270" s="243" t="s">
        <v>3567</v>
      </c>
      <c r="G2270" s="41"/>
      <c r="H2270" s="41"/>
      <c r="I2270" s="244"/>
      <c r="J2270" s="41"/>
      <c r="K2270" s="41"/>
      <c r="L2270" s="45"/>
      <c r="M2270" s="245"/>
      <c r="N2270" s="246"/>
      <c r="O2270" s="92"/>
      <c r="P2270" s="92"/>
      <c r="Q2270" s="92"/>
      <c r="R2270" s="92"/>
      <c r="S2270" s="92"/>
      <c r="T2270" s="93"/>
      <c r="U2270" s="39"/>
      <c r="V2270" s="39"/>
      <c r="W2270" s="39"/>
      <c r="X2270" s="39"/>
      <c r="Y2270" s="39"/>
      <c r="Z2270" s="39"/>
      <c r="AA2270" s="39"/>
      <c r="AB2270" s="39"/>
      <c r="AC2270" s="39"/>
      <c r="AD2270" s="39"/>
      <c r="AE2270" s="39"/>
      <c r="AT2270" s="18" t="s">
        <v>359</v>
      </c>
      <c r="AU2270" s="18" t="s">
        <v>86</v>
      </c>
    </row>
    <row r="2271" s="13" customFormat="1">
      <c r="A2271" s="13"/>
      <c r="B2271" s="247"/>
      <c r="C2271" s="248"/>
      <c r="D2271" s="242" t="s">
        <v>361</v>
      </c>
      <c r="E2271" s="249" t="s">
        <v>1</v>
      </c>
      <c r="F2271" s="250" t="s">
        <v>3708</v>
      </c>
      <c r="G2271" s="248"/>
      <c r="H2271" s="251">
        <v>2</v>
      </c>
      <c r="I2271" s="252"/>
      <c r="J2271" s="248"/>
      <c r="K2271" s="248"/>
      <c r="L2271" s="253"/>
      <c r="M2271" s="254"/>
      <c r="N2271" s="255"/>
      <c r="O2271" s="255"/>
      <c r="P2271" s="255"/>
      <c r="Q2271" s="255"/>
      <c r="R2271" s="255"/>
      <c r="S2271" s="255"/>
      <c r="T2271" s="256"/>
      <c r="U2271" s="13"/>
      <c r="V2271" s="13"/>
      <c r="W2271" s="13"/>
      <c r="X2271" s="13"/>
      <c r="Y2271" s="13"/>
      <c r="Z2271" s="13"/>
      <c r="AA2271" s="13"/>
      <c r="AB2271" s="13"/>
      <c r="AC2271" s="13"/>
      <c r="AD2271" s="13"/>
      <c r="AE2271" s="13"/>
      <c r="AT2271" s="257" t="s">
        <v>361</v>
      </c>
      <c r="AU2271" s="257" t="s">
        <v>86</v>
      </c>
      <c r="AV2271" s="13" t="s">
        <v>86</v>
      </c>
      <c r="AW2271" s="13" t="s">
        <v>32</v>
      </c>
      <c r="AX2271" s="13" t="s">
        <v>84</v>
      </c>
      <c r="AY2271" s="257" t="s">
        <v>350</v>
      </c>
    </row>
    <row r="2272" s="2" customFormat="1" ht="24.15" customHeight="1">
      <c r="A2272" s="39"/>
      <c r="B2272" s="40"/>
      <c r="C2272" s="295" t="s">
        <v>3722</v>
      </c>
      <c r="D2272" s="295" t="s">
        <v>1347</v>
      </c>
      <c r="E2272" s="296" t="s">
        <v>3723</v>
      </c>
      <c r="F2272" s="297" t="s">
        <v>3724</v>
      </c>
      <c r="G2272" s="298" t="s">
        <v>497</v>
      </c>
      <c r="H2272" s="299">
        <v>1</v>
      </c>
      <c r="I2272" s="300"/>
      <c r="J2272" s="301">
        <f>ROUND(I2272*H2272,2)</f>
        <v>0</v>
      </c>
      <c r="K2272" s="297" t="s">
        <v>1</v>
      </c>
      <c r="L2272" s="302"/>
      <c r="M2272" s="303" t="s">
        <v>1</v>
      </c>
      <c r="N2272" s="304" t="s">
        <v>41</v>
      </c>
      <c r="O2272" s="92"/>
      <c r="P2272" s="238">
        <f>O2272*H2272</f>
        <v>0</v>
      </c>
      <c r="Q2272" s="238">
        <v>0.016</v>
      </c>
      <c r="R2272" s="238">
        <f>Q2272*H2272</f>
        <v>0.016</v>
      </c>
      <c r="S2272" s="238">
        <v>0</v>
      </c>
      <c r="T2272" s="239">
        <f>S2272*H2272</f>
        <v>0</v>
      </c>
      <c r="U2272" s="39"/>
      <c r="V2272" s="39"/>
      <c r="W2272" s="39"/>
      <c r="X2272" s="39"/>
      <c r="Y2272" s="39"/>
      <c r="Z2272" s="39"/>
      <c r="AA2272" s="39"/>
      <c r="AB2272" s="39"/>
      <c r="AC2272" s="39"/>
      <c r="AD2272" s="39"/>
      <c r="AE2272" s="39"/>
      <c r="AR2272" s="240" t="s">
        <v>695</v>
      </c>
      <c r="AT2272" s="240" t="s">
        <v>1347</v>
      </c>
      <c r="AU2272" s="240" t="s">
        <v>86</v>
      </c>
      <c r="AY2272" s="18" t="s">
        <v>350</v>
      </c>
      <c r="BE2272" s="241">
        <f>IF(N2272="základní",J2272,0)</f>
        <v>0</v>
      </c>
      <c r="BF2272" s="241">
        <f>IF(N2272="snížená",J2272,0)</f>
        <v>0</v>
      </c>
      <c r="BG2272" s="241">
        <f>IF(N2272="zákl. přenesená",J2272,0)</f>
        <v>0</v>
      </c>
      <c r="BH2272" s="241">
        <f>IF(N2272="sníž. přenesená",J2272,0)</f>
        <v>0</v>
      </c>
      <c r="BI2272" s="241">
        <f>IF(N2272="nulová",J2272,0)</f>
        <v>0</v>
      </c>
      <c r="BJ2272" s="18" t="s">
        <v>84</v>
      </c>
      <c r="BK2272" s="241">
        <f>ROUND(I2272*H2272,2)</f>
        <v>0</v>
      </c>
      <c r="BL2272" s="18" t="s">
        <v>530</v>
      </c>
      <c r="BM2272" s="240" t="s">
        <v>3725</v>
      </c>
    </row>
    <row r="2273" s="2" customFormat="1">
      <c r="A2273" s="39"/>
      <c r="B2273" s="40"/>
      <c r="C2273" s="41"/>
      <c r="D2273" s="242" t="s">
        <v>359</v>
      </c>
      <c r="E2273" s="41"/>
      <c r="F2273" s="243" t="s">
        <v>3567</v>
      </c>
      <c r="G2273" s="41"/>
      <c r="H2273" s="41"/>
      <c r="I2273" s="244"/>
      <c r="J2273" s="41"/>
      <c r="K2273" s="41"/>
      <c r="L2273" s="45"/>
      <c r="M2273" s="245"/>
      <c r="N2273" s="246"/>
      <c r="O2273" s="92"/>
      <c r="P2273" s="92"/>
      <c r="Q2273" s="92"/>
      <c r="R2273" s="92"/>
      <c r="S2273" s="92"/>
      <c r="T2273" s="93"/>
      <c r="U2273" s="39"/>
      <c r="V2273" s="39"/>
      <c r="W2273" s="39"/>
      <c r="X2273" s="39"/>
      <c r="Y2273" s="39"/>
      <c r="Z2273" s="39"/>
      <c r="AA2273" s="39"/>
      <c r="AB2273" s="39"/>
      <c r="AC2273" s="39"/>
      <c r="AD2273" s="39"/>
      <c r="AE2273" s="39"/>
      <c r="AT2273" s="18" t="s">
        <v>359</v>
      </c>
      <c r="AU2273" s="18" t="s">
        <v>86</v>
      </c>
    </row>
    <row r="2274" s="13" customFormat="1">
      <c r="A2274" s="13"/>
      <c r="B2274" s="247"/>
      <c r="C2274" s="248"/>
      <c r="D2274" s="242" t="s">
        <v>361</v>
      </c>
      <c r="E2274" s="249" t="s">
        <v>1</v>
      </c>
      <c r="F2274" s="250" t="s">
        <v>3709</v>
      </c>
      <c r="G2274" s="248"/>
      <c r="H2274" s="251">
        <v>1</v>
      </c>
      <c r="I2274" s="252"/>
      <c r="J2274" s="248"/>
      <c r="K2274" s="248"/>
      <c r="L2274" s="253"/>
      <c r="M2274" s="254"/>
      <c r="N2274" s="255"/>
      <c r="O2274" s="255"/>
      <c r="P2274" s="255"/>
      <c r="Q2274" s="255"/>
      <c r="R2274" s="255"/>
      <c r="S2274" s="255"/>
      <c r="T2274" s="256"/>
      <c r="U2274" s="13"/>
      <c r="V2274" s="13"/>
      <c r="W2274" s="13"/>
      <c r="X2274" s="13"/>
      <c r="Y2274" s="13"/>
      <c r="Z2274" s="13"/>
      <c r="AA2274" s="13"/>
      <c r="AB2274" s="13"/>
      <c r="AC2274" s="13"/>
      <c r="AD2274" s="13"/>
      <c r="AE2274" s="13"/>
      <c r="AT2274" s="257" t="s">
        <v>361</v>
      </c>
      <c r="AU2274" s="257" t="s">
        <v>86</v>
      </c>
      <c r="AV2274" s="13" t="s">
        <v>86</v>
      </c>
      <c r="AW2274" s="13" t="s">
        <v>32</v>
      </c>
      <c r="AX2274" s="13" t="s">
        <v>84</v>
      </c>
      <c r="AY2274" s="257" t="s">
        <v>350</v>
      </c>
    </row>
    <row r="2275" s="2" customFormat="1" ht="33" customHeight="1">
      <c r="A2275" s="39"/>
      <c r="B2275" s="40"/>
      <c r="C2275" s="229" t="s">
        <v>3726</v>
      </c>
      <c r="D2275" s="229" t="s">
        <v>352</v>
      </c>
      <c r="E2275" s="230" t="s">
        <v>3727</v>
      </c>
      <c r="F2275" s="231" t="s">
        <v>3728</v>
      </c>
      <c r="G2275" s="232" t="s">
        <v>497</v>
      </c>
      <c r="H2275" s="233">
        <v>25</v>
      </c>
      <c r="I2275" s="234"/>
      <c r="J2275" s="235">
        <f>ROUND(I2275*H2275,2)</f>
        <v>0</v>
      </c>
      <c r="K2275" s="231" t="s">
        <v>356</v>
      </c>
      <c r="L2275" s="45"/>
      <c r="M2275" s="236" t="s">
        <v>1</v>
      </c>
      <c r="N2275" s="237" t="s">
        <v>41</v>
      </c>
      <c r="O2275" s="92"/>
      <c r="P2275" s="238">
        <f>O2275*H2275</f>
        <v>0</v>
      </c>
      <c r="Q2275" s="238">
        <v>0</v>
      </c>
      <c r="R2275" s="238">
        <f>Q2275*H2275</f>
        <v>0</v>
      </c>
      <c r="S2275" s="238">
        <v>0</v>
      </c>
      <c r="T2275" s="239">
        <f>S2275*H2275</f>
        <v>0</v>
      </c>
      <c r="U2275" s="39"/>
      <c r="V2275" s="39"/>
      <c r="W2275" s="39"/>
      <c r="X2275" s="39"/>
      <c r="Y2275" s="39"/>
      <c r="Z2275" s="39"/>
      <c r="AA2275" s="39"/>
      <c r="AB2275" s="39"/>
      <c r="AC2275" s="39"/>
      <c r="AD2275" s="39"/>
      <c r="AE2275" s="39"/>
      <c r="AR2275" s="240" t="s">
        <v>530</v>
      </c>
      <c r="AT2275" s="240" t="s">
        <v>352</v>
      </c>
      <c r="AU2275" s="240" t="s">
        <v>86</v>
      </c>
      <c r="AY2275" s="18" t="s">
        <v>350</v>
      </c>
      <c r="BE2275" s="241">
        <f>IF(N2275="základní",J2275,0)</f>
        <v>0</v>
      </c>
      <c r="BF2275" s="241">
        <f>IF(N2275="snížená",J2275,0)</f>
        <v>0</v>
      </c>
      <c r="BG2275" s="241">
        <f>IF(N2275="zákl. přenesená",J2275,0)</f>
        <v>0</v>
      </c>
      <c r="BH2275" s="241">
        <f>IF(N2275="sníž. přenesená",J2275,0)</f>
        <v>0</v>
      </c>
      <c r="BI2275" s="241">
        <f>IF(N2275="nulová",J2275,0)</f>
        <v>0</v>
      </c>
      <c r="BJ2275" s="18" t="s">
        <v>84</v>
      </c>
      <c r="BK2275" s="241">
        <f>ROUND(I2275*H2275,2)</f>
        <v>0</v>
      </c>
      <c r="BL2275" s="18" t="s">
        <v>530</v>
      </c>
      <c r="BM2275" s="240" t="s">
        <v>3729</v>
      </c>
    </row>
    <row r="2276" s="2" customFormat="1">
      <c r="A2276" s="39"/>
      <c r="B2276" s="40"/>
      <c r="C2276" s="41"/>
      <c r="D2276" s="242" t="s">
        <v>359</v>
      </c>
      <c r="E2276" s="41"/>
      <c r="F2276" s="243" t="s">
        <v>3730</v>
      </c>
      <c r="G2276" s="41"/>
      <c r="H2276" s="41"/>
      <c r="I2276" s="244"/>
      <c r="J2276" s="41"/>
      <c r="K2276" s="41"/>
      <c r="L2276" s="45"/>
      <c r="M2276" s="245"/>
      <c r="N2276" s="246"/>
      <c r="O2276" s="92"/>
      <c r="P2276" s="92"/>
      <c r="Q2276" s="92"/>
      <c r="R2276" s="92"/>
      <c r="S2276" s="92"/>
      <c r="T2276" s="93"/>
      <c r="U2276" s="39"/>
      <c r="V2276" s="39"/>
      <c r="W2276" s="39"/>
      <c r="X2276" s="39"/>
      <c r="Y2276" s="39"/>
      <c r="Z2276" s="39"/>
      <c r="AA2276" s="39"/>
      <c r="AB2276" s="39"/>
      <c r="AC2276" s="39"/>
      <c r="AD2276" s="39"/>
      <c r="AE2276" s="39"/>
      <c r="AT2276" s="18" t="s">
        <v>359</v>
      </c>
      <c r="AU2276" s="18" t="s">
        <v>86</v>
      </c>
    </row>
    <row r="2277" s="13" customFormat="1">
      <c r="A2277" s="13"/>
      <c r="B2277" s="247"/>
      <c r="C2277" s="248"/>
      <c r="D2277" s="242" t="s">
        <v>361</v>
      </c>
      <c r="E2277" s="249" t="s">
        <v>1</v>
      </c>
      <c r="F2277" s="250" t="s">
        <v>3731</v>
      </c>
      <c r="G2277" s="248"/>
      <c r="H2277" s="251">
        <v>2</v>
      </c>
      <c r="I2277" s="252"/>
      <c r="J2277" s="248"/>
      <c r="K2277" s="248"/>
      <c r="L2277" s="253"/>
      <c r="M2277" s="254"/>
      <c r="N2277" s="255"/>
      <c r="O2277" s="255"/>
      <c r="P2277" s="255"/>
      <c r="Q2277" s="255"/>
      <c r="R2277" s="255"/>
      <c r="S2277" s="255"/>
      <c r="T2277" s="256"/>
      <c r="U2277" s="13"/>
      <c r="V2277" s="13"/>
      <c r="W2277" s="13"/>
      <c r="X2277" s="13"/>
      <c r="Y2277" s="13"/>
      <c r="Z2277" s="13"/>
      <c r="AA2277" s="13"/>
      <c r="AB2277" s="13"/>
      <c r="AC2277" s="13"/>
      <c r="AD2277" s="13"/>
      <c r="AE2277" s="13"/>
      <c r="AT2277" s="257" t="s">
        <v>361</v>
      </c>
      <c r="AU2277" s="257" t="s">
        <v>86</v>
      </c>
      <c r="AV2277" s="13" t="s">
        <v>86</v>
      </c>
      <c r="AW2277" s="13" t="s">
        <v>32</v>
      </c>
      <c r="AX2277" s="13" t="s">
        <v>76</v>
      </c>
      <c r="AY2277" s="257" t="s">
        <v>350</v>
      </c>
    </row>
    <row r="2278" s="13" customFormat="1">
      <c r="A2278" s="13"/>
      <c r="B2278" s="247"/>
      <c r="C2278" s="248"/>
      <c r="D2278" s="242" t="s">
        <v>361</v>
      </c>
      <c r="E2278" s="249" t="s">
        <v>1</v>
      </c>
      <c r="F2278" s="250" t="s">
        <v>3732</v>
      </c>
      <c r="G2278" s="248"/>
      <c r="H2278" s="251">
        <v>2</v>
      </c>
      <c r="I2278" s="252"/>
      <c r="J2278" s="248"/>
      <c r="K2278" s="248"/>
      <c r="L2278" s="253"/>
      <c r="M2278" s="254"/>
      <c r="N2278" s="255"/>
      <c r="O2278" s="255"/>
      <c r="P2278" s="255"/>
      <c r="Q2278" s="255"/>
      <c r="R2278" s="255"/>
      <c r="S2278" s="255"/>
      <c r="T2278" s="256"/>
      <c r="U2278" s="13"/>
      <c r="V2278" s="13"/>
      <c r="W2278" s="13"/>
      <c r="X2278" s="13"/>
      <c r="Y2278" s="13"/>
      <c r="Z2278" s="13"/>
      <c r="AA2278" s="13"/>
      <c r="AB2278" s="13"/>
      <c r="AC2278" s="13"/>
      <c r="AD2278" s="13"/>
      <c r="AE2278" s="13"/>
      <c r="AT2278" s="257" t="s">
        <v>361</v>
      </c>
      <c r="AU2278" s="257" t="s">
        <v>86</v>
      </c>
      <c r="AV2278" s="13" t="s">
        <v>86</v>
      </c>
      <c r="AW2278" s="13" t="s">
        <v>32</v>
      </c>
      <c r="AX2278" s="13" t="s">
        <v>76</v>
      </c>
      <c r="AY2278" s="257" t="s">
        <v>350</v>
      </c>
    </row>
    <row r="2279" s="13" customFormat="1">
      <c r="A2279" s="13"/>
      <c r="B2279" s="247"/>
      <c r="C2279" s="248"/>
      <c r="D2279" s="242" t="s">
        <v>361</v>
      </c>
      <c r="E2279" s="249" t="s">
        <v>1</v>
      </c>
      <c r="F2279" s="250" t="s">
        <v>3733</v>
      </c>
      <c r="G2279" s="248"/>
      <c r="H2279" s="251">
        <v>2</v>
      </c>
      <c r="I2279" s="252"/>
      <c r="J2279" s="248"/>
      <c r="K2279" s="248"/>
      <c r="L2279" s="253"/>
      <c r="M2279" s="254"/>
      <c r="N2279" s="255"/>
      <c r="O2279" s="255"/>
      <c r="P2279" s="255"/>
      <c r="Q2279" s="255"/>
      <c r="R2279" s="255"/>
      <c r="S2279" s="255"/>
      <c r="T2279" s="256"/>
      <c r="U2279" s="13"/>
      <c r="V2279" s="13"/>
      <c r="W2279" s="13"/>
      <c r="X2279" s="13"/>
      <c r="Y2279" s="13"/>
      <c r="Z2279" s="13"/>
      <c r="AA2279" s="13"/>
      <c r="AB2279" s="13"/>
      <c r="AC2279" s="13"/>
      <c r="AD2279" s="13"/>
      <c r="AE2279" s="13"/>
      <c r="AT2279" s="257" t="s">
        <v>361</v>
      </c>
      <c r="AU2279" s="257" t="s">
        <v>86</v>
      </c>
      <c r="AV2279" s="13" t="s">
        <v>86</v>
      </c>
      <c r="AW2279" s="13" t="s">
        <v>32</v>
      </c>
      <c r="AX2279" s="13" t="s">
        <v>76</v>
      </c>
      <c r="AY2279" s="257" t="s">
        <v>350</v>
      </c>
    </row>
    <row r="2280" s="13" customFormat="1">
      <c r="A2280" s="13"/>
      <c r="B2280" s="247"/>
      <c r="C2280" s="248"/>
      <c r="D2280" s="242" t="s">
        <v>361</v>
      </c>
      <c r="E2280" s="249" t="s">
        <v>1</v>
      </c>
      <c r="F2280" s="250" t="s">
        <v>3734</v>
      </c>
      <c r="G2280" s="248"/>
      <c r="H2280" s="251">
        <v>1</v>
      </c>
      <c r="I2280" s="252"/>
      <c r="J2280" s="248"/>
      <c r="K2280" s="248"/>
      <c r="L2280" s="253"/>
      <c r="M2280" s="254"/>
      <c r="N2280" s="255"/>
      <c r="O2280" s="255"/>
      <c r="P2280" s="255"/>
      <c r="Q2280" s="255"/>
      <c r="R2280" s="255"/>
      <c r="S2280" s="255"/>
      <c r="T2280" s="256"/>
      <c r="U2280" s="13"/>
      <c r="V2280" s="13"/>
      <c r="W2280" s="13"/>
      <c r="X2280" s="13"/>
      <c r="Y2280" s="13"/>
      <c r="Z2280" s="13"/>
      <c r="AA2280" s="13"/>
      <c r="AB2280" s="13"/>
      <c r="AC2280" s="13"/>
      <c r="AD2280" s="13"/>
      <c r="AE2280" s="13"/>
      <c r="AT2280" s="257" t="s">
        <v>361</v>
      </c>
      <c r="AU2280" s="257" t="s">
        <v>86</v>
      </c>
      <c r="AV2280" s="13" t="s">
        <v>86</v>
      </c>
      <c r="AW2280" s="13" t="s">
        <v>32</v>
      </c>
      <c r="AX2280" s="13" t="s">
        <v>76</v>
      </c>
      <c r="AY2280" s="257" t="s">
        <v>350</v>
      </c>
    </row>
    <row r="2281" s="13" customFormat="1">
      <c r="A2281" s="13"/>
      <c r="B2281" s="247"/>
      <c r="C2281" s="248"/>
      <c r="D2281" s="242" t="s">
        <v>361</v>
      </c>
      <c r="E2281" s="249" t="s">
        <v>1</v>
      </c>
      <c r="F2281" s="250" t="s">
        <v>3735</v>
      </c>
      <c r="G2281" s="248"/>
      <c r="H2281" s="251">
        <v>8</v>
      </c>
      <c r="I2281" s="252"/>
      <c r="J2281" s="248"/>
      <c r="K2281" s="248"/>
      <c r="L2281" s="253"/>
      <c r="M2281" s="254"/>
      <c r="N2281" s="255"/>
      <c r="O2281" s="255"/>
      <c r="P2281" s="255"/>
      <c r="Q2281" s="255"/>
      <c r="R2281" s="255"/>
      <c r="S2281" s="255"/>
      <c r="T2281" s="256"/>
      <c r="U2281" s="13"/>
      <c r="V2281" s="13"/>
      <c r="W2281" s="13"/>
      <c r="X2281" s="13"/>
      <c r="Y2281" s="13"/>
      <c r="Z2281" s="13"/>
      <c r="AA2281" s="13"/>
      <c r="AB2281" s="13"/>
      <c r="AC2281" s="13"/>
      <c r="AD2281" s="13"/>
      <c r="AE2281" s="13"/>
      <c r="AT2281" s="257" t="s">
        <v>361</v>
      </c>
      <c r="AU2281" s="257" t="s">
        <v>86</v>
      </c>
      <c r="AV2281" s="13" t="s">
        <v>86</v>
      </c>
      <c r="AW2281" s="13" t="s">
        <v>32</v>
      </c>
      <c r="AX2281" s="13" t="s">
        <v>76</v>
      </c>
      <c r="AY2281" s="257" t="s">
        <v>350</v>
      </c>
    </row>
    <row r="2282" s="13" customFormat="1">
      <c r="A2282" s="13"/>
      <c r="B2282" s="247"/>
      <c r="C2282" s="248"/>
      <c r="D2282" s="242" t="s">
        <v>361</v>
      </c>
      <c r="E2282" s="249" t="s">
        <v>1</v>
      </c>
      <c r="F2282" s="250" t="s">
        <v>3736</v>
      </c>
      <c r="G2282" s="248"/>
      <c r="H2282" s="251">
        <v>2</v>
      </c>
      <c r="I2282" s="252"/>
      <c r="J2282" s="248"/>
      <c r="K2282" s="248"/>
      <c r="L2282" s="253"/>
      <c r="M2282" s="254"/>
      <c r="N2282" s="255"/>
      <c r="O2282" s="255"/>
      <c r="P2282" s="255"/>
      <c r="Q2282" s="255"/>
      <c r="R2282" s="255"/>
      <c r="S2282" s="255"/>
      <c r="T2282" s="256"/>
      <c r="U2282" s="13"/>
      <c r="V2282" s="13"/>
      <c r="W2282" s="13"/>
      <c r="X2282" s="13"/>
      <c r="Y2282" s="13"/>
      <c r="Z2282" s="13"/>
      <c r="AA2282" s="13"/>
      <c r="AB2282" s="13"/>
      <c r="AC2282" s="13"/>
      <c r="AD2282" s="13"/>
      <c r="AE2282" s="13"/>
      <c r="AT2282" s="257" t="s">
        <v>361</v>
      </c>
      <c r="AU2282" s="257" t="s">
        <v>86</v>
      </c>
      <c r="AV2282" s="13" t="s">
        <v>86</v>
      </c>
      <c r="AW2282" s="13" t="s">
        <v>32</v>
      </c>
      <c r="AX2282" s="13" t="s">
        <v>76</v>
      </c>
      <c r="AY2282" s="257" t="s">
        <v>350</v>
      </c>
    </row>
    <row r="2283" s="13" customFormat="1">
      <c r="A2283" s="13"/>
      <c r="B2283" s="247"/>
      <c r="C2283" s="248"/>
      <c r="D2283" s="242" t="s">
        <v>361</v>
      </c>
      <c r="E2283" s="249" t="s">
        <v>1</v>
      </c>
      <c r="F2283" s="250" t="s">
        <v>3737</v>
      </c>
      <c r="G2283" s="248"/>
      <c r="H2283" s="251">
        <v>3</v>
      </c>
      <c r="I2283" s="252"/>
      <c r="J2283" s="248"/>
      <c r="K2283" s="248"/>
      <c r="L2283" s="253"/>
      <c r="M2283" s="254"/>
      <c r="N2283" s="255"/>
      <c r="O2283" s="255"/>
      <c r="P2283" s="255"/>
      <c r="Q2283" s="255"/>
      <c r="R2283" s="255"/>
      <c r="S2283" s="255"/>
      <c r="T2283" s="256"/>
      <c r="U2283" s="13"/>
      <c r="V2283" s="13"/>
      <c r="W2283" s="13"/>
      <c r="X2283" s="13"/>
      <c r="Y2283" s="13"/>
      <c r="Z2283" s="13"/>
      <c r="AA2283" s="13"/>
      <c r="AB2283" s="13"/>
      <c r="AC2283" s="13"/>
      <c r="AD2283" s="13"/>
      <c r="AE2283" s="13"/>
      <c r="AT2283" s="257" t="s">
        <v>361</v>
      </c>
      <c r="AU2283" s="257" t="s">
        <v>86</v>
      </c>
      <c r="AV2283" s="13" t="s">
        <v>86</v>
      </c>
      <c r="AW2283" s="13" t="s">
        <v>32</v>
      </c>
      <c r="AX2283" s="13" t="s">
        <v>76</v>
      </c>
      <c r="AY2283" s="257" t="s">
        <v>350</v>
      </c>
    </row>
    <row r="2284" s="13" customFormat="1">
      <c r="A2284" s="13"/>
      <c r="B2284" s="247"/>
      <c r="C2284" s="248"/>
      <c r="D2284" s="242" t="s">
        <v>361</v>
      </c>
      <c r="E2284" s="249" t="s">
        <v>1</v>
      </c>
      <c r="F2284" s="250" t="s">
        <v>3738</v>
      </c>
      <c r="G2284" s="248"/>
      <c r="H2284" s="251">
        <v>1</v>
      </c>
      <c r="I2284" s="252"/>
      <c r="J2284" s="248"/>
      <c r="K2284" s="248"/>
      <c r="L2284" s="253"/>
      <c r="M2284" s="254"/>
      <c r="N2284" s="255"/>
      <c r="O2284" s="255"/>
      <c r="P2284" s="255"/>
      <c r="Q2284" s="255"/>
      <c r="R2284" s="255"/>
      <c r="S2284" s="255"/>
      <c r="T2284" s="256"/>
      <c r="U2284" s="13"/>
      <c r="V2284" s="13"/>
      <c r="W2284" s="13"/>
      <c r="X2284" s="13"/>
      <c r="Y2284" s="13"/>
      <c r="Z2284" s="13"/>
      <c r="AA2284" s="13"/>
      <c r="AB2284" s="13"/>
      <c r="AC2284" s="13"/>
      <c r="AD2284" s="13"/>
      <c r="AE2284" s="13"/>
      <c r="AT2284" s="257" t="s">
        <v>361</v>
      </c>
      <c r="AU2284" s="257" t="s">
        <v>86</v>
      </c>
      <c r="AV2284" s="13" t="s">
        <v>86</v>
      </c>
      <c r="AW2284" s="13" t="s">
        <v>32</v>
      </c>
      <c r="AX2284" s="13" t="s">
        <v>76</v>
      </c>
      <c r="AY2284" s="257" t="s">
        <v>350</v>
      </c>
    </row>
    <row r="2285" s="13" customFormat="1">
      <c r="A2285" s="13"/>
      <c r="B2285" s="247"/>
      <c r="C2285" s="248"/>
      <c r="D2285" s="242" t="s">
        <v>361</v>
      </c>
      <c r="E2285" s="249" t="s">
        <v>1</v>
      </c>
      <c r="F2285" s="250" t="s">
        <v>3739</v>
      </c>
      <c r="G2285" s="248"/>
      <c r="H2285" s="251">
        <v>1</v>
      </c>
      <c r="I2285" s="252"/>
      <c r="J2285" s="248"/>
      <c r="K2285" s="248"/>
      <c r="L2285" s="253"/>
      <c r="M2285" s="254"/>
      <c r="N2285" s="255"/>
      <c r="O2285" s="255"/>
      <c r="P2285" s="255"/>
      <c r="Q2285" s="255"/>
      <c r="R2285" s="255"/>
      <c r="S2285" s="255"/>
      <c r="T2285" s="256"/>
      <c r="U2285" s="13"/>
      <c r="V2285" s="13"/>
      <c r="W2285" s="13"/>
      <c r="X2285" s="13"/>
      <c r="Y2285" s="13"/>
      <c r="Z2285" s="13"/>
      <c r="AA2285" s="13"/>
      <c r="AB2285" s="13"/>
      <c r="AC2285" s="13"/>
      <c r="AD2285" s="13"/>
      <c r="AE2285" s="13"/>
      <c r="AT2285" s="257" t="s">
        <v>361</v>
      </c>
      <c r="AU2285" s="257" t="s">
        <v>86</v>
      </c>
      <c r="AV2285" s="13" t="s">
        <v>86</v>
      </c>
      <c r="AW2285" s="13" t="s">
        <v>32</v>
      </c>
      <c r="AX2285" s="13" t="s">
        <v>76</v>
      </c>
      <c r="AY2285" s="257" t="s">
        <v>350</v>
      </c>
    </row>
    <row r="2286" s="13" customFormat="1">
      <c r="A2286" s="13"/>
      <c r="B2286" s="247"/>
      <c r="C2286" s="248"/>
      <c r="D2286" s="242" t="s">
        <v>361</v>
      </c>
      <c r="E2286" s="249" t="s">
        <v>1</v>
      </c>
      <c r="F2286" s="250" t="s">
        <v>3740</v>
      </c>
      <c r="G2286" s="248"/>
      <c r="H2286" s="251">
        <v>1</v>
      </c>
      <c r="I2286" s="252"/>
      <c r="J2286" s="248"/>
      <c r="K2286" s="248"/>
      <c r="L2286" s="253"/>
      <c r="M2286" s="254"/>
      <c r="N2286" s="255"/>
      <c r="O2286" s="255"/>
      <c r="P2286" s="255"/>
      <c r="Q2286" s="255"/>
      <c r="R2286" s="255"/>
      <c r="S2286" s="255"/>
      <c r="T2286" s="256"/>
      <c r="U2286" s="13"/>
      <c r="V2286" s="13"/>
      <c r="W2286" s="13"/>
      <c r="X2286" s="13"/>
      <c r="Y2286" s="13"/>
      <c r="Z2286" s="13"/>
      <c r="AA2286" s="13"/>
      <c r="AB2286" s="13"/>
      <c r="AC2286" s="13"/>
      <c r="AD2286" s="13"/>
      <c r="AE2286" s="13"/>
      <c r="AT2286" s="257" t="s">
        <v>361</v>
      </c>
      <c r="AU2286" s="257" t="s">
        <v>86</v>
      </c>
      <c r="AV2286" s="13" t="s">
        <v>86</v>
      </c>
      <c r="AW2286" s="13" t="s">
        <v>32</v>
      </c>
      <c r="AX2286" s="13" t="s">
        <v>76</v>
      </c>
      <c r="AY2286" s="257" t="s">
        <v>350</v>
      </c>
    </row>
    <row r="2287" s="13" customFormat="1">
      <c r="A2287" s="13"/>
      <c r="B2287" s="247"/>
      <c r="C2287" s="248"/>
      <c r="D2287" s="242" t="s">
        <v>361</v>
      </c>
      <c r="E2287" s="249" t="s">
        <v>1</v>
      </c>
      <c r="F2287" s="250" t="s">
        <v>3573</v>
      </c>
      <c r="G2287" s="248"/>
      <c r="H2287" s="251">
        <v>1</v>
      </c>
      <c r="I2287" s="252"/>
      <c r="J2287" s="248"/>
      <c r="K2287" s="248"/>
      <c r="L2287" s="253"/>
      <c r="M2287" s="254"/>
      <c r="N2287" s="255"/>
      <c r="O2287" s="255"/>
      <c r="P2287" s="255"/>
      <c r="Q2287" s="255"/>
      <c r="R2287" s="255"/>
      <c r="S2287" s="255"/>
      <c r="T2287" s="256"/>
      <c r="U2287" s="13"/>
      <c r="V2287" s="13"/>
      <c r="W2287" s="13"/>
      <c r="X2287" s="13"/>
      <c r="Y2287" s="13"/>
      <c r="Z2287" s="13"/>
      <c r="AA2287" s="13"/>
      <c r="AB2287" s="13"/>
      <c r="AC2287" s="13"/>
      <c r="AD2287" s="13"/>
      <c r="AE2287" s="13"/>
      <c r="AT2287" s="257" t="s">
        <v>361</v>
      </c>
      <c r="AU2287" s="257" t="s">
        <v>86</v>
      </c>
      <c r="AV2287" s="13" t="s">
        <v>86</v>
      </c>
      <c r="AW2287" s="13" t="s">
        <v>32</v>
      </c>
      <c r="AX2287" s="13" t="s">
        <v>76</v>
      </c>
      <c r="AY2287" s="257" t="s">
        <v>350</v>
      </c>
    </row>
    <row r="2288" s="13" customFormat="1">
      <c r="A2288" s="13"/>
      <c r="B2288" s="247"/>
      <c r="C2288" s="248"/>
      <c r="D2288" s="242" t="s">
        <v>361</v>
      </c>
      <c r="E2288" s="249" t="s">
        <v>1</v>
      </c>
      <c r="F2288" s="250" t="s">
        <v>3741</v>
      </c>
      <c r="G2288" s="248"/>
      <c r="H2288" s="251">
        <v>1</v>
      </c>
      <c r="I2288" s="252"/>
      <c r="J2288" s="248"/>
      <c r="K2288" s="248"/>
      <c r="L2288" s="253"/>
      <c r="M2288" s="254"/>
      <c r="N2288" s="255"/>
      <c r="O2288" s="255"/>
      <c r="P2288" s="255"/>
      <c r="Q2288" s="255"/>
      <c r="R2288" s="255"/>
      <c r="S2288" s="255"/>
      <c r="T2288" s="256"/>
      <c r="U2288" s="13"/>
      <c r="V2288" s="13"/>
      <c r="W2288" s="13"/>
      <c r="X2288" s="13"/>
      <c r="Y2288" s="13"/>
      <c r="Z2288" s="13"/>
      <c r="AA2288" s="13"/>
      <c r="AB2288" s="13"/>
      <c r="AC2288" s="13"/>
      <c r="AD2288" s="13"/>
      <c r="AE2288" s="13"/>
      <c r="AT2288" s="257" t="s">
        <v>361</v>
      </c>
      <c r="AU2288" s="257" t="s">
        <v>86</v>
      </c>
      <c r="AV2288" s="13" t="s">
        <v>86</v>
      </c>
      <c r="AW2288" s="13" t="s">
        <v>32</v>
      </c>
      <c r="AX2288" s="13" t="s">
        <v>76</v>
      </c>
      <c r="AY2288" s="257" t="s">
        <v>350</v>
      </c>
    </row>
    <row r="2289" s="14" customFormat="1">
      <c r="A2289" s="14"/>
      <c r="B2289" s="258"/>
      <c r="C2289" s="259"/>
      <c r="D2289" s="242" t="s">
        <v>361</v>
      </c>
      <c r="E2289" s="260" t="s">
        <v>1</v>
      </c>
      <c r="F2289" s="261" t="s">
        <v>364</v>
      </c>
      <c r="G2289" s="259"/>
      <c r="H2289" s="262">
        <v>25</v>
      </c>
      <c r="I2289" s="263"/>
      <c r="J2289" s="259"/>
      <c r="K2289" s="259"/>
      <c r="L2289" s="264"/>
      <c r="M2289" s="265"/>
      <c r="N2289" s="266"/>
      <c r="O2289" s="266"/>
      <c r="P2289" s="266"/>
      <c r="Q2289" s="266"/>
      <c r="R2289" s="266"/>
      <c r="S2289" s="266"/>
      <c r="T2289" s="267"/>
      <c r="U2289" s="14"/>
      <c r="V2289" s="14"/>
      <c r="W2289" s="14"/>
      <c r="X2289" s="14"/>
      <c r="Y2289" s="14"/>
      <c r="Z2289" s="14"/>
      <c r="AA2289" s="14"/>
      <c r="AB2289" s="14"/>
      <c r="AC2289" s="14"/>
      <c r="AD2289" s="14"/>
      <c r="AE2289" s="14"/>
      <c r="AT2289" s="268" t="s">
        <v>361</v>
      </c>
      <c r="AU2289" s="268" t="s">
        <v>86</v>
      </c>
      <c r="AV2289" s="14" t="s">
        <v>357</v>
      </c>
      <c r="AW2289" s="14" t="s">
        <v>32</v>
      </c>
      <c r="AX2289" s="14" t="s">
        <v>84</v>
      </c>
      <c r="AY2289" s="268" t="s">
        <v>350</v>
      </c>
    </row>
    <row r="2290" s="2" customFormat="1" ht="24.15" customHeight="1">
      <c r="A2290" s="39"/>
      <c r="B2290" s="40"/>
      <c r="C2290" s="295" t="s">
        <v>3742</v>
      </c>
      <c r="D2290" s="295" t="s">
        <v>1347</v>
      </c>
      <c r="E2290" s="296" t="s">
        <v>3743</v>
      </c>
      <c r="F2290" s="297" t="s">
        <v>3744</v>
      </c>
      <c r="G2290" s="298" t="s">
        <v>497</v>
      </c>
      <c r="H2290" s="299">
        <v>2</v>
      </c>
      <c r="I2290" s="300"/>
      <c r="J2290" s="301">
        <f>ROUND(I2290*H2290,2)</f>
        <v>0</v>
      </c>
      <c r="K2290" s="297" t="s">
        <v>1</v>
      </c>
      <c r="L2290" s="302"/>
      <c r="M2290" s="303" t="s">
        <v>1</v>
      </c>
      <c r="N2290" s="304" t="s">
        <v>41</v>
      </c>
      <c r="O2290" s="92"/>
      <c r="P2290" s="238">
        <f>O2290*H2290</f>
        <v>0</v>
      </c>
      <c r="Q2290" s="238">
        <v>0.016</v>
      </c>
      <c r="R2290" s="238">
        <f>Q2290*H2290</f>
        <v>0.032000000000000001</v>
      </c>
      <c r="S2290" s="238">
        <v>0</v>
      </c>
      <c r="T2290" s="239">
        <f>S2290*H2290</f>
        <v>0</v>
      </c>
      <c r="U2290" s="39"/>
      <c r="V2290" s="39"/>
      <c r="W2290" s="39"/>
      <c r="X2290" s="39"/>
      <c r="Y2290" s="39"/>
      <c r="Z2290" s="39"/>
      <c r="AA2290" s="39"/>
      <c r="AB2290" s="39"/>
      <c r="AC2290" s="39"/>
      <c r="AD2290" s="39"/>
      <c r="AE2290" s="39"/>
      <c r="AR2290" s="240" t="s">
        <v>695</v>
      </c>
      <c r="AT2290" s="240" t="s">
        <v>1347</v>
      </c>
      <c r="AU2290" s="240" t="s">
        <v>86</v>
      </c>
      <c r="AY2290" s="18" t="s">
        <v>350</v>
      </c>
      <c r="BE2290" s="241">
        <f>IF(N2290="základní",J2290,0)</f>
        <v>0</v>
      </c>
      <c r="BF2290" s="241">
        <f>IF(N2290="snížená",J2290,0)</f>
        <v>0</v>
      </c>
      <c r="BG2290" s="241">
        <f>IF(N2290="zákl. přenesená",J2290,0)</f>
        <v>0</v>
      </c>
      <c r="BH2290" s="241">
        <f>IF(N2290="sníž. přenesená",J2290,0)</f>
        <v>0</v>
      </c>
      <c r="BI2290" s="241">
        <f>IF(N2290="nulová",J2290,0)</f>
        <v>0</v>
      </c>
      <c r="BJ2290" s="18" t="s">
        <v>84</v>
      </c>
      <c r="BK2290" s="241">
        <f>ROUND(I2290*H2290,2)</f>
        <v>0</v>
      </c>
      <c r="BL2290" s="18" t="s">
        <v>530</v>
      </c>
      <c r="BM2290" s="240" t="s">
        <v>3745</v>
      </c>
    </row>
    <row r="2291" s="2" customFormat="1">
      <c r="A2291" s="39"/>
      <c r="B2291" s="40"/>
      <c r="C2291" s="41"/>
      <c r="D2291" s="242" t="s">
        <v>359</v>
      </c>
      <c r="E2291" s="41"/>
      <c r="F2291" s="243" t="s">
        <v>3567</v>
      </c>
      <c r="G2291" s="41"/>
      <c r="H2291" s="41"/>
      <c r="I2291" s="244"/>
      <c r="J2291" s="41"/>
      <c r="K2291" s="41"/>
      <c r="L2291" s="45"/>
      <c r="M2291" s="245"/>
      <c r="N2291" s="246"/>
      <c r="O2291" s="92"/>
      <c r="P2291" s="92"/>
      <c r="Q2291" s="92"/>
      <c r="R2291" s="92"/>
      <c r="S2291" s="92"/>
      <c r="T2291" s="93"/>
      <c r="U2291" s="39"/>
      <c r="V2291" s="39"/>
      <c r="W2291" s="39"/>
      <c r="X2291" s="39"/>
      <c r="Y2291" s="39"/>
      <c r="Z2291" s="39"/>
      <c r="AA2291" s="39"/>
      <c r="AB2291" s="39"/>
      <c r="AC2291" s="39"/>
      <c r="AD2291" s="39"/>
      <c r="AE2291" s="39"/>
      <c r="AT2291" s="18" t="s">
        <v>359</v>
      </c>
      <c r="AU2291" s="18" t="s">
        <v>86</v>
      </c>
    </row>
    <row r="2292" s="13" customFormat="1">
      <c r="A2292" s="13"/>
      <c r="B2292" s="247"/>
      <c r="C2292" s="248"/>
      <c r="D2292" s="242" t="s">
        <v>361</v>
      </c>
      <c r="E2292" s="249" t="s">
        <v>1</v>
      </c>
      <c r="F2292" s="250" t="s">
        <v>3731</v>
      </c>
      <c r="G2292" s="248"/>
      <c r="H2292" s="251">
        <v>2</v>
      </c>
      <c r="I2292" s="252"/>
      <c r="J2292" s="248"/>
      <c r="K2292" s="248"/>
      <c r="L2292" s="253"/>
      <c r="M2292" s="254"/>
      <c r="N2292" s="255"/>
      <c r="O2292" s="255"/>
      <c r="P2292" s="255"/>
      <c r="Q2292" s="255"/>
      <c r="R2292" s="255"/>
      <c r="S2292" s="255"/>
      <c r="T2292" s="256"/>
      <c r="U2292" s="13"/>
      <c r="V2292" s="13"/>
      <c r="W2292" s="13"/>
      <c r="X2292" s="13"/>
      <c r="Y2292" s="13"/>
      <c r="Z2292" s="13"/>
      <c r="AA2292" s="13"/>
      <c r="AB2292" s="13"/>
      <c r="AC2292" s="13"/>
      <c r="AD2292" s="13"/>
      <c r="AE2292" s="13"/>
      <c r="AT2292" s="257" t="s">
        <v>361</v>
      </c>
      <c r="AU2292" s="257" t="s">
        <v>86</v>
      </c>
      <c r="AV2292" s="13" t="s">
        <v>86</v>
      </c>
      <c r="AW2292" s="13" t="s">
        <v>32</v>
      </c>
      <c r="AX2292" s="13" t="s">
        <v>84</v>
      </c>
      <c r="AY2292" s="257" t="s">
        <v>350</v>
      </c>
    </row>
    <row r="2293" s="2" customFormat="1" ht="24.15" customHeight="1">
      <c r="A2293" s="39"/>
      <c r="B2293" s="40"/>
      <c r="C2293" s="295" t="s">
        <v>3746</v>
      </c>
      <c r="D2293" s="295" t="s">
        <v>1347</v>
      </c>
      <c r="E2293" s="296" t="s">
        <v>3747</v>
      </c>
      <c r="F2293" s="297" t="s">
        <v>3748</v>
      </c>
      <c r="G2293" s="298" t="s">
        <v>497</v>
      </c>
      <c r="H2293" s="299">
        <v>2</v>
      </c>
      <c r="I2293" s="300"/>
      <c r="J2293" s="301">
        <f>ROUND(I2293*H2293,2)</f>
        <v>0</v>
      </c>
      <c r="K2293" s="297" t="s">
        <v>1</v>
      </c>
      <c r="L2293" s="302"/>
      <c r="M2293" s="303" t="s">
        <v>1</v>
      </c>
      <c r="N2293" s="304" t="s">
        <v>41</v>
      </c>
      <c r="O2293" s="92"/>
      <c r="P2293" s="238">
        <f>O2293*H2293</f>
        <v>0</v>
      </c>
      <c r="Q2293" s="238">
        <v>0.016</v>
      </c>
      <c r="R2293" s="238">
        <f>Q2293*H2293</f>
        <v>0.032000000000000001</v>
      </c>
      <c r="S2293" s="238">
        <v>0</v>
      </c>
      <c r="T2293" s="239">
        <f>S2293*H2293</f>
        <v>0</v>
      </c>
      <c r="U2293" s="39"/>
      <c r="V2293" s="39"/>
      <c r="W2293" s="39"/>
      <c r="X2293" s="39"/>
      <c r="Y2293" s="39"/>
      <c r="Z2293" s="39"/>
      <c r="AA2293" s="39"/>
      <c r="AB2293" s="39"/>
      <c r="AC2293" s="39"/>
      <c r="AD2293" s="39"/>
      <c r="AE2293" s="39"/>
      <c r="AR2293" s="240" t="s">
        <v>695</v>
      </c>
      <c r="AT2293" s="240" t="s">
        <v>1347</v>
      </c>
      <c r="AU2293" s="240" t="s">
        <v>86</v>
      </c>
      <c r="AY2293" s="18" t="s">
        <v>350</v>
      </c>
      <c r="BE2293" s="241">
        <f>IF(N2293="základní",J2293,0)</f>
        <v>0</v>
      </c>
      <c r="BF2293" s="241">
        <f>IF(N2293="snížená",J2293,0)</f>
        <v>0</v>
      </c>
      <c r="BG2293" s="241">
        <f>IF(N2293="zákl. přenesená",J2293,0)</f>
        <v>0</v>
      </c>
      <c r="BH2293" s="241">
        <f>IF(N2293="sníž. přenesená",J2293,0)</f>
        <v>0</v>
      </c>
      <c r="BI2293" s="241">
        <f>IF(N2293="nulová",J2293,0)</f>
        <v>0</v>
      </c>
      <c r="BJ2293" s="18" t="s">
        <v>84</v>
      </c>
      <c r="BK2293" s="241">
        <f>ROUND(I2293*H2293,2)</f>
        <v>0</v>
      </c>
      <c r="BL2293" s="18" t="s">
        <v>530</v>
      </c>
      <c r="BM2293" s="240" t="s">
        <v>3749</v>
      </c>
    </row>
    <row r="2294" s="2" customFormat="1">
      <c r="A2294" s="39"/>
      <c r="B2294" s="40"/>
      <c r="C2294" s="41"/>
      <c r="D2294" s="242" t="s">
        <v>359</v>
      </c>
      <c r="E2294" s="41"/>
      <c r="F2294" s="243" t="s">
        <v>3567</v>
      </c>
      <c r="G2294" s="41"/>
      <c r="H2294" s="41"/>
      <c r="I2294" s="244"/>
      <c r="J2294" s="41"/>
      <c r="K2294" s="41"/>
      <c r="L2294" s="45"/>
      <c r="M2294" s="245"/>
      <c r="N2294" s="246"/>
      <c r="O2294" s="92"/>
      <c r="P2294" s="92"/>
      <c r="Q2294" s="92"/>
      <c r="R2294" s="92"/>
      <c r="S2294" s="92"/>
      <c r="T2294" s="93"/>
      <c r="U2294" s="39"/>
      <c r="V2294" s="39"/>
      <c r="W2294" s="39"/>
      <c r="X2294" s="39"/>
      <c r="Y2294" s="39"/>
      <c r="Z2294" s="39"/>
      <c r="AA2294" s="39"/>
      <c r="AB2294" s="39"/>
      <c r="AC2294" s="39"/>
      <c r="AD2294" s="39"/>
      <c r="AE2294" s="39"/>
      <c r="AT2294" s="18" t="s">
        <v>359</v>
      </c>
      <c r="AU2294" s="18" t="s">
        <v>86</v>
      </c>
    </row>
    <row r="2295" s="13" customFormat="1">
      <c r="A2295" s="13"/>
      <c r="B2295" s="247"/>
      <c r="C2295" s="248"/>
      <c r="D2295" s="242" t="s">
        <v>361</v>
      </c>
      <c r="E2295" s="249" t="s">
        <v>1</v>
      </c>
      <c r="F2295" s="250" t="s">
        <v>3732</v>
      </c>
      <c r="G2295" s="248"/>
      <c r="H2295" s="251">
        <v>2</v>
      </c>
      <c r="I2295" s="252"/>
      <c r="J2295" s="248"/>
      <c r="K2295" s="248"/>
      <c r="L2295" s="253"/>
      <c r="M2295" s="254"/>
      <c r="N2295" s="255"/>
      <c r="O2295" s="255"/>
      <c r="P2295" s="255"/>
      <c r="Q2295" s="255"/>
      <c r="R2295" s="255"/>
      <c r="S2295" s="255"/>
      <c r="T2295" s="256"/>
      <c r="U2295" s="13"/>
      <c r="V2295" s="13"/>
      <c r="W2295" s="13"/>
      <c r="X2295" s="13"/>
      <c r="Y2295" s="13"/>
      <c r="Z2295" s="13"/>
      <c r="AA2295" s="13"/>
      <c r="AB2295" s="13"/>
      <c r="AC2295" s="13"/>
      <c r="AD2295" s="13"/>
      <c r="AE2295" s="13"/>
      <c r="AT2295" s="257" t="s">
        <v>361</v>
      </c>
      <c r="AU2295" s="257" t="s">
        <v>86</v>
      </c>
      <c r="AV2295" s="13" t="s">
        <v>86</v>
      </c>
      <c r="AW2295" s="13" t="s">
        <v>32</v>
      </c>
      <c r="AX2295" s="13" t="s">
        <v>84</v>
      </c>
      <c r="AY2295" s="257" t="s">
        <v>350</v>
      </c>
    </row>
    <row r="2296" s="2" customFormat="1" ht="24.15" customHeight="1">
      <c r="A2296" s="39"/>
      <c r="B2296" s="40"/>
      <c r="C2296" s="295" t="s">
        <v>3750</v>
      </c>
      <c r="D2296" s="295" t="s">
        <v>1347</v>
      </c>
      <c r="E2296" s="296" t="s">
        <v>3751</v>
      </c>
      <c r="F2296" s="297" t="s">
        <v>3752</v>
      </c>
      <c r="G2296" s="298" t="s">
        <v>497</v>
      </c>
      <c r="H2296" s="299">
        <v>2</v>
      </c>
      <c r="I2296" s="300"/>
      <c r="J2296" s="301">
        <f>ROUND(I2296*H2296,2)</f>
        <v>0</v>
      </c>
      <c r="K2296" s="297" t="s">
        <v>1</v>
      </c>
      <c r="L2296" s="302"/>
      <c r="M2296" s="303" t="s">
        <v>1</v>
      </c>
      <c r="N2296" s="304" t="s">
        <v>41</v>
      </c>
      <c r="O2296" s="92"/>
      <c r="P2296" s="238">
        <f>O2296*H2296</f>
        <v>0</v>
      </c>
      <c r="Q2296" s="238">
        <v>0.016</v>
      </c>
      <c r="R2296" s="238">
        <f>Q2296*H2296</f>
        <v>0.032000000000000001</v>
      </c>
      <c r="S2296" s="238">
        <v>0</v>
      </c>
      <c r="T2296" s="239">
        <f>S2296*H2296</f>
        <v>0</v>
      </c>
      <c r="U2296" s="39"/>
      <c r="V2296" s="39"/>
      <c r="W2296" s="39"/>
      <c r="X2296" s="39"/>
      <c r="Y2296" s="39"/>
      <c r="Z2296" s="39"/>
      <c r="AA2296" s="39"/>
      <c r="AB2296" s="39"/>
      <c r="AC2296" s="39"/>
      <c r="AD2296" s="39"/>
      <c r="AE2296" s="39"/>
      <c r="AR2296" s="240" t="s">
        <v>695</v>
      </c>
      <c r="AT2296" s="240" t="s">
        <v>1347</v>
      </c>
      <c r="AU2296" s="240" t="s">
        <v>86</v>
      </c>
      <c r="AY2296" s="18" t="s">
        <v>350</v>
      </c>
      <c r="BE2296" s="241">
        <f>IF(N2296="základní",J2296,0)</f>
        <v>0</v>
      </c>
      <c r="BF2296" s="241">
        <f>IF(N2296="snížená",J2296,0)</f>
        <v>0</v>
      </c>
      <c r="BG2296" s="241">
        <f>IF(N2296="zákl. přenesená",J2296,0)</f>
        <v>0</v>
      </c>
      <c r="BH2296" s="241">
        <f>IF(N2296="sníž. přenesená",J2296,0)</f>
        <v>0</v>
      </c>
      <c r="BI2296" s="241">
        <f>IF(N2296="nulová",J2296,0)</f>
        <v>0</v>
      </c>
      <c r="BJ2296" s="18" t="s">
        <v>84</v>
      </c>
      <c r="BK2296" s="241">
        <f>ROUND(I2296*H2296,2)</f>
        <v>0</v>
      </c>
      <c r="BL2296" s="18" t="s">
        <v>530</v>
      </c>
      <c r="BM2296" s="240" t="s">
        <v>3753</v>
      </c>
    </row>
    <row r="2297" s="2" customFormat="1">
      <c r="A2297" s="39"/>
      <c r="B2297" s="40"/>
      <c r="C2297" s="41"/>
      <c r="D2297" s="242" t="s">
        <v>359</v>
      </c>
      <c r="E2297" s="41"/>
      <c r="F2297" s="243" t="s">
        <v>3567</v>
      </c>
      <c r="G2297" s="41"/>
      <c r="H2297" s="41"/>
      <c r="I2297" s="244"/>
      <c r="J2297" s="41"/>
      <c r="K2297" s="41"/>
      <c r="L2297" s="45"/>
      <c r="M2297" s="245"/>
      <c r="N2297" s="246"/>
      <c r="O2297" s="92"/>
      <c r="P2297" s="92"/>
      <c r="Q2297" s="92"/>
      <c r="R2297" s="92"/>
      <c r="S2297" s="92"/>
      <c r="T2297" s="93"/>
      <c r="U2297" s="39"/>
      <c r="V2297" s="39"/>
      <c r="W2297" s="39"/>
      <c r="X2297" s="39"/>
      <c r="Y2297" s="39"/>
      <c r="Z2297" s="39"/>
      <c r="AA2297" s="39"/>
      <c r="AB2297" s="39"/>
      <c r="AC2297" s="39"/>
      <c r="AD2297" s="39"/>
      <c r="AE2297" s="39"/>
      <c r="AT2297" s="18" t="s">
        <v>359</v>
      </c>
      <c r="AU2297" s="18" t="s">
        <v>86</v>
      </c>
    </row>
    <row r="2298" s="13" customFormat="1">
      <c r="A2298" s="13"/>
      <c r="B2298" s="247"/>
      <c r="C2298" s="248"/>
      <c r="D2298" s="242" t="s">
        <v>361</v>
      </c>
      <c r="E2298" s="249" t="s">
        <v>1</v>
      </c>
      <c r="F2298" s="250" t="s">
        <v>3733</v>
      </c>
      <c r="G2298" s="248"/>
      <c r="H2298" s="251">
        <v>2</v>
      </c>
      <c r="I2298" s="252"/>
      <c r="J2298" s="248"/>
      <c r="K2298" s="248"/>
      <c r="L2298" s="253"/>
      <c r="M2298" s="254"/>
      <c r="N2298" s="255"/>
      <c r="O2298" s="255"/>
      <c r="P2298" s="255"/>
      <c r="Q2298" s="255"/>
      <c r="R2298" s="255"/>
      <c r="S2298" s="255"/>
      <c r="T2298" s="256"/>
      <c r="U2298" s="13"/>
      <c r="V2298" s="13"/>
      <c r="W2298" s="13"/>
      <c r="X2298" s="13"/>
      <c r="Y2298" s="13"/>
      <c r="Z2298" s="13"/>
      <c r="AA2298" s="13"/>
      <c r="AB2298" s="13"/>
      <c r="AC2298" s="13"/>
      <c r="AD2298" s="13"/>
      <c r="AE2298" s="13"/>
      <c r="AT2298" s="257" t="s">
        <v>361</v>
      </c>
      <c r="AU2298" s="257" t="s">
        <v>86</v>
      </c>
      <c r="AV2298" s="13" t="s">
        <v>86</v>
      </c>
      <c r="AW2298" s="13" t="s">
        <v>32</v>
      </c>
      <c r="AX2298" s="13" t="s">
        <v>84</v>
      </c>
      <c r="AY2298" s="257" t="s">
        <v>350</v>
      </c>
    </row>
    <row r="2299" s="2" customFormat="1" ht="24.15" customHeight="1">
      <c r="A2299" s="39"/>
      <c r="B2299" s="40"/>
      <c r="C2299" s="295" t="s">
        <v>3754</v>
      </c>
      <c r="D2299" s="295" t="s">
        <v>1347</v>
      </c>
      <c r="E2299" s="296" t="s">
        <v>3755</v>
      </c>
      <c r="F2299" s="297" t="s">
        <v>3756</v>
      </c>
      <c r="G2299" s="298" t="s">
        <v>497</v>
      </c>
      <c r="H2299" s="299">
        <v>1</v>
      </c>
      <c r="I2299" s="300"/>
      <c r="J2299" s="301">
        <f>ROUND(I2299*H2299,2)</f>
        <v>0</v>
      </c>
      <c r="K2299" s="297" t="s">
        <v>1</v>
      </c>
      <c r="L2299" s="302"/>
      <c r="M2299" s="303" t="s">
        <v>1</v>
      </c>
      <c r="N2299" s="304" t="s">
        <v>41</v>
      </c>
      <c r="O2299" s="92"/>
      <c r="P2299" s="238">
        <f>O2299*H2299</f>
        <v>0</v>
      </c>
      <c r="Q2299" s="238">
        <v>0.016</v>
      </c>
      <c r="R2299" s="238">
        <f>Q2299*H2299</f>
        <v>0.016</v>
      </c>
      <c r="S2299" s="238">
        <v>0</v>
      </c>
      <c r="T2299" s="239">
        <f>S2299*H2299</f>
        <v>0</v>
      </c>
      <c r="U2299" s="39"/>
      <c r="V2299" s="39"/>
      <c r="W2299" s="39"/>
      <c r="X2299" s="39"/>
      <c r="Y2299" s="39"/>
      <c r="Z2299" s="39"/>
      <c r="AA2299" s="39"/>
      <c r="AB2299" s="39"/>
      <c r="AC2299" s="39"/>
      <c r="AD2299" s="39"/>
      <c r="AE2299" s="39"/>
      <c r="AR2299" s="240" t="s">
        <v>695</v>
      </c>
      <c r="AT2299" s="240" t="s">
        <v>1347</v>
      </c>
      <c r="AU2299" s="240" t="s">
        <v>86</v>
      </c>
      <c r="AY2299" s="18" t="s">
        <v>350</v>
      </c>
      <c r="BE2299" s="241">
        <f>IF(N2299="základní",J2299,0)</f>
        <v>0</v>
      </c>
      <c r="BF2299" s="241">
        <f>IF(N2299="snížená",J2299,0)</f>
        <v>0</v>
      </c>
      <c r="BG2299" s="241">
        <f>IF(N2299="zákl. přenesená",J2299,0)</f>
        <v>0</v>
      </c>
      <c r="BH2299" s="241">
        <f>IF(N2299="sníž. přenesená",J2299,0)</f>
        <v>0</v>
      </c>
      <c r="BI2299" s="241">
        <f>IF(N2299="nulová",J2299,0)</f>
        <v>0</v>
      </c>
      <c r="BJ2299" s="18" t="s">
        <v>84</v>
      </c>
      <c r="BK2299" s="241">
        <f>ROUND(I2299*H2299,2)</f>
        <v>0</v>
      </c>
      <c r="BL2299" s="18" t="s">
        <v>530</v>
      </c>
      <c r="BM2299" s="240" t="s">
        <v>3757</v>
      </c>
    </row>
    <row r="2300" s="2" customFormat="1">
      <c r="A2300" s="39"/>
      <c r="B2300" s="40"/>
      <c r="C2300" s="41"/>
      <c r="D2300" s="242" t="s">
        <v>359</v>
      </c>
      <c r="E2300" s="41"/>
      <c r="F2300" s="243" t="s">
        <v>3567</v>
      </c>
      <c r="G2300" s="41"/>
      <c r="H2300" s="41"/>
      <c r="I2300" s="244"/>
      <c r="J2300" s="41"/>
      <c r="K2300" s="41"/>
      <c r="L2300" s="45"/>
      <c r="M2300" s="245"/>
      <c r="N2300" s="246"/>
      <c r="O2300" s="92"/>
      <c r="P2300" s="92"/>
      <c r="Q2300" s="92"/>
      <c r="R2300" s="92"/>
      <c r="S2300" s="92"/>
      <c r="T2300" s="93"/>
      <c r="U2300" s="39"/>
      <c r="V2300" s="39"/>
      <c r="W2300" s="39"/>
      <c r="X2300" s="39"/>
      <c r="Y2300" s="39"/>
      <c r="Z2300" s="39"/>
      <c r="AA2300" s="39"/>
      <c r="AB2300" s="39"/>
      <c r="AC2300" s="39"/>
      <c r="AD2300" s="39"/>
      <c r="AE2300" s="39"/>
      <c r="AT2300" s="18" t="s">
        <v>359</v>
      </c>
      <c r="AU2300" s="18" t="s">
        <v>86</v>
      </c>
    </row>
    <row r="2301" s="13" customFormat="1">
      <c r="A2301" s="13"/>
      <c r="B2301" s="247"/>
      <c r="C2301" s="248"/>
      <c r="D2301" s="242" t="s">
        <v>361</v>
      </c>
      <c r="E2301" s="249" t="s">
        <v>1</v>
      </c>
      <c r="F2301" s="250" t="s">
        <v>3734</v>
      </c>
      <c r="G2301" s="248"/>
      <c r="H2301" s="251">
        <v>1</v>
      </c>
      <c r="I2301" s="252"/>
      <c r="J2301" s="248"/>
      <c r="K2301" s="248"/>
      <c r="L2301" s="253"/>
      <c r="M2301" s="254"/>
      <c r="N2301" s="255"/>
      <c r="O2301" s="255"/>
      <c r="P2301" s="255"/>
      <c r="Q2301" s="255"/>
      <c r="R2301" s="255"/>
      <c r="S2301" s="255"/>
      <c r="T2301" s="256"/>
      <c r="U2301" s="13"/>
      <c r="V2301" s="13"/>
      <c r="W2301" s="13"/>
      <c r="X2301" s="13"/>
      <c r="Y2301" s="13"/>
      <c r="Z2301" s="13"/>
      <c r="AA2301" s="13"/>
      <c r="AB2301" s="13"/>
      <c r="AC2301" s="13"/>
      <c r="AD2301" s="13"/>
      <c r="AE2301" s="13"/>
      <c r="AT2301" s="257" t="s">
        <v>361</v>
      </c>
      <c r="AU2301" s="257" t="s">
        <v>86</v>
      </c>
      <c r="AV2301" s="13" t="s">
        <v>86</v>
      </c>
      <c r="AW2301" s="13" t="s">
        <v>32</v>
      </c>
      <c r="AX2301" s="13" t="s">
        <v>84</v>
      </c>
      <c r="AY2301" s="257" t="s">
        <v>350</v>
      </c>
    </row>
    <row r="2302" s="2" customFormat="1" ht="24.15" customHeight="1">
      <c r="A2302" s="39"/>
      <c r="B2302" s="40"/>
      <c r="C2302" s="295" t="s">
        <v>3758</v>
      </c>
      <c r="D2302" s="295" t="s">
        <v>1347</v>
      </c>
      <c r="E2302" s="296" t="s">
        <v>3759</v>
      </c>
      <c r="F2302" s="297" t="s">
        <v>3760</v>
      </c>
      <c r="G2302" s="298" t="s">
        <v>497</v>
      </c>
      <c r="H2302" s="299">
        <v>8</v>
      </c>
      <c r="I2302" s="300"/>
      <c r="J2302" s="301">
        <f>ROUND(I2302*H2302,2)</f>
        <v>0</v>
      </c>
      <c r="K2302" s="297" t="s">
        <v>1</v>
      </c>
      <c r="L2302" s="302"/>
      <c r="M2302" s="303" t="s">
        <v>1</v>
      </c>
      <c r="N2302" s="304" t="s">
        <v>41</v>
      </c>
      <c r="O2302" s="92"/>
      <c r="P2302" s="238">
        <f>O2302*H2302</f>
        <v>0</v>
      </c>
      <c r="Q2302" s="238">
        <v>0.016</v>
      </c>
      <c r="R2302" s="238">
        <f>Q2302*H2302</f>
        <v>0.128</v>
      </c>
      <c r="S2302" s="238">
        <v>0</v>
      </c>
      <c r="T2302" s="239">
        <f>S2302*H2302</f>
        <v>0</v>
      </c>
      <c r="U2302" s="39"/>
      <c r="V2302" s="39"/>
      <c r="W2302" s="39"/>
      <c r="X2302" s="39"/>
      <c r="Y2302" s="39"/>
      <c r="Z2302" s="39"/>
      <c r="AA2302" s="39"/>
      <c r="AB2302" s="39"/>
      <c r="AC2302" s="39"/>
      <c r="AD2302" s="39"/>
      <c r="AE2302" s="39"/>
      <c r="AR2302" s="240" t="s">
        <v>695</v>
      </c>
      <c r="AT2302" s="240" t="s">
        <v>1347</v>
      </c>
      <c r="AU2302" s="240" t="s">
        <v>86</v>
      </c>
      <c r="AY2302" s="18" t="s">
        <v>350</v>
      </c>
      <c r="BE2302" s="241">
        <f>IF(N2302="základní",J2302,0)</f>
        <v>0</v>
      </c>
      <c r="BF2302" s="241">
        <f>IF(N2302="snížená",J2302,0)</f>
        <v>0</v>
      </c>
      <c r="BG2302" s="241">
        <f>IF(N2302="zákl. přenesená",J2302,0)</f>
        <v>0</v>
      </c>
      <c r="BH2302" s="241">
        <f>IF(N2302="sníž. přenesená",J2302,0)</f>
        <v>0</v>
      </c>
      <c r="BI2302" s="241">
        <f>IF(N2302="nulová",J2302,0)</f>
        <v>0</v>
      </c>
      <c r="BJ2302" s="18" t="s">
        <v>84</v>
      </c>
      <c r="BK2302" s="241">
        <f>ROUND(I2302*H2302,2)</f>
        <v>0</v>
      </c>
      <c r="BL2302" s="18" t="s">
        <v>530</v>
      </c>
      <c r="BM2302" s="240" t="s">
        <v>3761</v>
      </c>
    </row>
    <row r="2303" s="2" customFormat="1">
      <c r="A2303" s="39"/>
      <c r="B2303" s="40"/>
      <c r="C2303" s="41"/>
      <c r="D2303" s="242" t="s">
        <v>359</v>
      </c>
      <c r="E2303" s="41"/>
      <c r="F2303" s="243" t="s">
        <v>3567</v>
      </c>
      <c r="G2303" s="41"/>
      <c r="H2303" s="41"/>
      <c r="I2303" s="244"/>
      <c r="J2303" s="41"/>
      <c r="K2303" s="41"/>
      <c r="L2303" s="45"/>
      <c r="M2303" s="245"/>
      <c r="N2303" s="246"/>
      <c r="O2303" s="92"/>
      <c r="P2303" s="92"/>
      <c r="Q2303" s="92"/>
      <c r="R2303" s="92"/>
      <c r="S2303" s="92"/>
      <c r="T2303" s="93"/>
      <c r="U2303" s="39"/>
      <c r="V2303" s="39"/>
      <c r="W2303" s="39"/>
      <c r="X2303" s="39"/>
      <c r="Y2303" s="39"/>
      <c r="Z2303" s="39"/>
      <c r="AA2303" s="39"/>
      <c r="AB2303" s="39"/>
      <c r="AC2303" s="39"/>
      <c r="AD2303" s="39"/>
      <c r="AE2303" s="39"/>
      <c r="AT2303" s="18" t="s">
        <v>359</v>
      </c>
      <c r="AU2303" s="18" t="s">
        <v>86</v>
      </c>
    </row>
    <row r="2304" s="13" customFormat="1">
      <c r="A2304" s="13"/>
      <c r="B2304" s="247"/>
      <c r="C2304" s="248"/>
      <c r="D2304" s="242" t="s">
        <v>361</v>
      </c>
      <c r="E2304" s="249" t="s">
        <v>1</v>
      </c>
      <c r="F2304" s="250" t="s">
        <v>3735</v>
      </c>
      <c r="G2304" s="248"/>
      <c r="H2304" s="251">
        <v>8</v>
      </c>
      <c r="I2304" s="252"/>
      <c r="J2304" s="248"/>
      <c r="K2304" s="248"/>
      <c r="L2304" s="253"/>
      <c r="M2304" s="254"/>
      <c r="N2304" s="255"/>
      <c r="O2304" s="255"/>
      <c r="P2304" s="255"/>
      <c r="Q2304" s="255"/>
      <c r="R2304" s="255"/>
      <c r="S2304" s="255"/>
      <c r="T2304" s="256"/>
      <c r="U2304" s="13"/>
      <c r="V2304" s="13"/>
      <c r="W2304" s="13"/>
      <c r="X2304" s="13"/>
      <c r="Y2304" s="13"/>
      <c r="Z2304" s="13"/>
      <c r="AA2304" s="13"/>
      <c r="AB2304" s="13"/>
      <c r="AC2304" s="13"/>
      <c r="AD2304" s="13"/>
      <c r="AE2304" s="13"/>
      <c r="AT2304" s="257" t="s">
        <v>361</v>
      </c>
      <c r="AU2304" s="257" t="s">
        <v>86</v>
      </c>
      <c r="AV2304" s="13" t="s">
        <v>86</v>
      </c>
      <c r="AW2304" s="13" t="s">
        <v>32</v>
      </c>
      <c r="AX2304" s="13" t="s">
        <v>84</v>
      </c>
      <c r="AY2304" s="257" t="s">
        <v>350</v>
      </c>
    </row>
    <row r="2305" s="2" customFormat="1" ht="24.15" customHeight="1">
      <c r="A2305" s="39"/>
      <c r="B2305" s="40"/>
      <c r="C2305" s="295" t="s">
        <v>3762</v>
      </c>
      <c r="D2305" s="295" t="s">
        <v>1347</v>
      </c>
      <c r="E2305" s="296" t="s">
        <v>3763</v>
      </c>
      <c r="F2305" s="297" t="s">
        <v>3764</v>
      </c>
      <c r="G2305" s="298" t="s">
        <v>497</v>
      </c>
      <c r="H2305" s="299">
        <v>2</v>
      </c>
      <c r="I2305" s="300"/>
      <c r="J2305" s="301">
        <f>ROUND(I2305*H2305,2)</f>
        <v>0</v>
      </c>
      <c r="K2305" s="297" t="s">
        <v>1</v>
      </c>
      <c r="L2305" s="302"/>
      <c r="M2305" s="303" t="s">
        <v>1</v>
      </c>
      <c r="N2305" s="304" t="s">
        <v>41</v>
      </c>
      <c r="O2305" s="92"/>
      <c r="P2305" s="238">
        <f>O2305*H2305</f>
        <v>0</v>
      </c>
      <c r="Q2305" s="238">
        <v>0.016</v>
      </c>
      <c r="R2305" s="238">
        <f>Q2305*H2305</f>
        <v>0.032000000000000001</v>
      </c>
      <c r="S2305" s="238">
        <v>0</v>
      </c>
      <c r="T2305" s="239">
        <f>S2305*H2305</f>
        <v>0</v>
      </c>
      <c r="U2305" s="39"/>
      <c r="V2305" s="39"/>
      <c r="W2305" s="39"/>
      <c r="X2305" s="39"/>
      <c r="Y2305" s="39"/>
      <c r="Z2305" s="39"/>
      <c r="AA2305" s="39"/>
      <c r="AB2305" s="39"/>
      <c r="AC2305" s="39"/>
      <c r="AD2305" s="39"/>
      <c r="AE2305" s="39"/>
      <c r="AR2305" s="240" t="s">
        <v>695</v>
      </c>
      <c r="AT2305" s="240" t="s">
        <v>1347</v>
      </c>
      <c r="AU2305" s="240" t="s">
        <v>86</v>
      </c>
      <c r="AY2305" s="18" t="s">
        <v>350</v>
      </c>
      <c r="BE2305" s="241">
        <f>IF(N2305="základní",J2305,0)</f>
        <v>0</v>
      </c>
      <c r="BF2305" s="241">
        <f>IF(N2305="snížená",J2305,0)</f>
        <v>0</v>
      </c>
      <c r="BG2305" s="241">
        <f>IF(N2305="zákl. přenesená",J2305,0)</f>
        <v>0</v>
      </c>
      <c r="BH2305" s="241">
        <f>IF(N2305="sníž. přenesená",J2305,0)</f>
        <v>0</v>
      </c>
      <c r="BI2305" s="241">
        <f>IF(N2305="nulová",J2305,0)</f>
        <v>0</v>
      </c>
      <c r="BJ2305" s="18" t="s">
        <v>84</v>
      </c>
      <c r="BK2305" s="241">
        <f>ROUND(I2305*H2305,2)</f>
        <v>0</v>
      </c>
      <c r="BL2305" s="18" t="s">
        <v>530</v>
      </c>
      <c r="BM2305" s="240" t="s">
        <v>3765</v>
      </c>
    </row>
    <row r="2306" s="2" customFormat="1">
      <c r="A2306" s="39"/>
      <c r="B2306" s="40"/>
      <c r="C2306" s="41"/>
      <c r="D2306" s="242" t="s">
        <v>359</v>
      </c>
      <c r="E2306" s="41"/>
      <c r="F2306" s="243" t="s">
        <v>3567</v>
      </c>
      <c r="G2306" s="41"/>
      <c r="H2306" s="41"/>
      <c r="I2306" s="244"/>
      <c r="J2306" s="41"/>
      <c r="K2306" s="41"/>
      <c r="L2306" s="45"/>
      <c r="M2306" s="245"/>
      <c r="N2306" s="246"/>
      <c r="O2306" s="92"/>
      <c r="P2306" s="92"/>
      <c r="Q2306" s="92"/>
      <c r="R2306" s="92"/>
      <c r="S2306" s="92"/>
      <c r="T2306" s="93"/>
      <c r="U2306" s="39"/>
      <c r="V2306" s="39"/>
      <c r="W2306" s="39"/>
      <c r="X2306" s="39"/>
      <c r="Y2306" s="39"/>
      <c r="Z2306" s="39"/>
      <c r="AA2306" s="39"/>
      <c r="AB2306" s="39"/>
      <c r="AC2306" s="39"/>
      <c r="AD2306" s="39"/>
      <c r="AE2306" s="39"/>
      <c r="AT2306" s="18" t="s">
        <v>359</v>
      </c>
      <c r="AU2306" s="18" t="s">
        <v>86</v>
      </c>
    </row>
    <row r="2307" s="13" customFormat="1">
      <c r="A2307" s="13"/>
      <c r="B2307" s="247"/>
      <c r="C2307" s="248"/>
      <c r="D2307" s="242" t="s">
        <v>361</v>
      </c>
      <c r="E2307" s="249" t="s">
        <v>1</v>
      </c>
      <c r="F2307" s="250" t="s">
        <v>3736</v>
      </c>
      <c r="G2307" s="248"/>
      <c r="H2307" s="251">
        <v>2</v>
      </c>
      <c r="I2307" s="252"/>
      <c r="J2307" s="248"/>
      <c r="K2307" s="248"/>
      <c r="L2307" s="253"/>
      <c r="M2307" s="254"/>
      <c r="N2307" s="255"/>
      <c r="O2307" s="255"/>
      <c r="P2307" s="255"/>
      <c r="Q2307" s="255"/>
      <c r="R2307" s="255"/>
      <c r="S2307" s="255"/>
      <c r="T2307" s="256"/>
      <c r="U2307" s="13"/>
      <c r="V2307" s="13"/>
      <c r="W2307" s="13"/>
      <c r="X2307" s="13"/>
      <c r="Y2307" s="13"/>
      <c r="Z2307" s="13"/>
      <c r="AA2307" s="13"/>
      <c r="AB2307" s="13"/>
      <c r="AC2307" s="13"/>
      <c r="AD2307" s="13"/>
      <c r="AE2307" s="13"/>
      <c r="AT2307" s="257" t="s">
        <v>361</v>
      </c>
      <c r="AU2307" s="257" t="s">
        <v>86</v>
      </c>
      <c r="AV2307" s="13" t="s">
        <v>86</v>
      </c>
      <c r="AW2307" s="13" t="s">
        <v>32</v>
      </c>
      <c r="AX2307" s="13" t="s">
        <v>84</v>
      </c>
      <c r="AY2307" s="257" t="s">
        <v>350</v>
      </c>
    </row>
    <row r="2308" s="2" customFormat="1" ht="24.15" customHeight="1">
      <c r="A2308" s="39"/>
      <c r="B2308" s="40"/>
      <c r="C2308" s="295" t="s">
        <v>3766</v>
      </c>
      <c r="D2308" s="295" t="s">
        <v>1347</v>
      </c>
      <c r="E2308" s="296" t="s">
        <v>3767</v>
      </c>
      <c r="F2308" s="297" t="s">
        <v>3768</v>
      </c>
      <c r="G2308" s="298" t="s">
        <v>497</v>
      </c>
      <c r="H2308" s="299">
        <v>3</v>
      </c>
      <c r="I2308" s="300"/>
      <c r="J2308" s="301">
        <f>ROUND(I2308*H2308,2)</f>
        <v>0</v>
      </c>
      <c r="K2308" s="297" t="s">
        <v>1</v>
      </c>
      <c r="L2308" s="302"/>
      <c r="M2308" s="303" t="s">
        <v>1</v>
      </c>
      <c r="N2308" s="304" t="s">
        <v>41</v>
      </c>
      <c r="O2308" s="92"/>
      <c r="P2308" s="238">
        <f>O2308*H2308</f>
        <v>0</v>
      </c>
      <c r="Q2308" s="238">
        <v>0.016</v>
      </c>
      <c r="R2308" s="238">
        <f>Q2308*H2308</f>
        <v>0.048000000000000001</v>
      </c>
      <c r="S2308" s="238">
        <v>0</v>
      </c>
      <c r="T2308" s="239">
        <f>S2308*H2308</f>
        <v>0</v>
      </c>
      <c r="U2308" s="39"/>
      <c r="V2308" s="39"/>
      <c r="W2308" s="39"/>
      <c r="X2308" s="39"/>
      <c r="Y2308" s="39"/>
      <c r="Z2308" s="39"/>
      <c r="AA2308" s="39"/>
      <c r="AB2308" s="39"/>
      <c r="AC2308" s="39"/>
      <c r="AD2308" s="39"/>
      <c r="AE2308" s="39"/>
      <c r="AR2308" s="240" t="s">
        <v>695</v>
      </c>
      <c r="AT2308" s="240" t="s">
        <v>1347</v>
      </c>
      <c r="AU2308" s="240" t="s">
        <v>86</v>
      </c>
      <c r="AY2308" s="18" t="s">
        <v>350</v>
      </c>
      <c r="BE2308" s="241">
        <f>IF(N2308="základní",J2308,0)</f>
        <v>0</v>
      </c>
      <c r="BF2308" s="241">
        <f>IF(N2308="snížená",J2308,0)</f>
        <v>0</v>
      </c>
      <c r="BG2308" s="241">
        <f>IF(N2308="zákl. přenesená",J2308,0)</f>
        <v>0</v>
      </c>
      <c r="BH2308" s="241">
        <f>IF(N2308="sníž. přenesená",J2308,0)</f>
        <v>0</v>
      </c>
      <c r="BI2308" s="241">
        <f>IF(N2308="nulová",J2308,0)</f>
        <v>0</v>
      </c>
      <c r="BJ2308" s="18" t="s">
        <v>84</v>
      </c>
      <c r="BK2308" s="241">
        <f>ROUND(I2308*H2308,2)</f>
        <v>0</v>
      </c>
      <c r="BL2308" s="18" t="s">
        <v>530</v>
      </c>
      <c r="BM2308" s="240" t="s">
        <v>3769</v>
      </c>
    </row>
    <row r="2309" s="2" customFormat="1">
      <c r="A2309" s="39"/>
      <c r="B2309" s="40"/>
      <c r="C2309" s="41"/>
      <c r="D2309" s="242" t="s">
        <v>359</v>
      </c>
      <c r="E2309" s="41"/>
      <c r="F2309" s="243" t="s">
        <v>3567</v>
      </c>
      <c r="G2309" s="41"/>
      <c r="H2309" s="41"/>
      <c r="I2309" s="244"/>
      <c r="J2309" s="41"/>
      <c r="K2309" s="41"/>
      <c r="L2309" s="45"/>
      <c r="M2309" s="245"/>
      <c r="N2309" s="246"/>
      <c r="O2309" s="92"/>
      <c r="P2309" s="92"/>
      <c r="Q2309" s="92"/>
      <c r="R2309" s="92"/>
      <c r="S2309" s="92"/>
      <c r="T2309" s="93"/>
      <c r="U2309" s="39"/>
      <c r="V2309" s="39"/>
      <c r="W2309" s="39"/>
      <c r="X2309" s="39"/>
      <c r="Y2309" s="39"/>
      <c r="Z2309" s="39"/>
      <c r="AA2309" s="39"/>
      <c r="AB2309" s="39"/>
      <c r="AC2309" s="39"/>
      <c r="AD2309" s="39"/>
      <c r="AE2309" s="39"/>
      <c r="AT2309" s="18" t="s">
        <v>359</v>
      </c>
      <c r="AU2309" s="18" t="s">
        <v>86</v>
      </c>
    </row>
    <row r="2310" s="13" customFormat="1">
      <c r="A2310" s="13"/>
      <c r="B2310" s="247"/>
      <c r="C2310" s="248"/>
      <c r="D2310" s="242" t="s">
        <v>361</v>
      </c>
      <c r="E2310" s="249" t="s">
        <v>1</v>
      </c>
      <c r="F2310" s="250" t="s">
        <v>3737</v>
      </c>
      <c r="G2310" s="248"/>
      <c r="H2310" s="251">
        <v>3</v>
      </c>
      <c r="I2310" s="252"/>
      <c r="J2310" s="248"/>
      <c r="K2310" s="248"/>
      <c r="L2310" s="253"/>
      <c r="M2310" s="254"/>
      <c r="N2310" s="255"/>
      <c r="O2310" s="255"/>
      <c r="P2310" s="255"/>
      <c r="Q2310" s="255"/>
      <c r="R2310" s="255"/>
      <c r="S2310" s="255"/>
      <c r="T2310" s="256"/>
      <c r="U2310" s="13"/>
      <c r="V2310" s="13"/>
      <c r="W2310" s="13"/>
      <c r="X2310" s="13"/>
      <c r="Y2310" s="13"/>
      <c r="Z2310" s="13"/>
      <c r="AA2310" s="13"/>
      <c r="AB2310" s="13"/>
      <c r="AC2310" s="13"/>
      <c r="AD2310" s="13"/>
      <c r="AE2310" s="13"/>
      <c r="AT2310" s="257" t="s">
        <v>361</v>
      </c>
      <c r="AU2310" s="257" t="s">
        <v>86</v>
      </c>
      <c r="AV2310" s="13" t="s">
        <v>86</v>
      </c>
      <c r="AW2310" s="13" t="s">
        <v>32</v>
      </c>
      <c r="AX2310" s="13" t="s">
        <v>84</v>
      </c>
      <c r="AY2310" s="257" t="s">
        <v>350</v>
      </c>
    </row>
    <row r="2311" s="2" customFormat="1" ht="24.15" customHeight="1">
      <c r="A2311" s="39"/>
      <c r="B2311" s="40"/>
      <c r="C2311" s="295" t="s">
        <v>3770</v>
      </c>
      <c r="D2311" s="295" t="s">
        <v>1347</v>
      </c>
      <c r="E2311" s="296" t="s">
        <v>3771</v>
      </c>
      <c r="F2311" s="297" t="s">
        <v>3772</v>
      </c>
      <c r="G2311" s="298" t="s">
        <v>497</v>
      </c>
      <c r="H2311" s="299">
        <v>1</v>
      </c>
      <c r="I2311" s="300"/>
      <c r="J2311" s="301">
        <f>ROUND(I2311*H2311,2)</f>
        <v>0</v>
      </c>
      <c r="K2311" s="297" t="s">
        <v>1</v>
      </c>
      <c r="L2311" s="302"/>
      <c r="M2311" s="303" t="s">
        <v>1</v>
      </c>
      <c r="N2311" s="304" t="s">
        <v>41</v>
      </c>
      <c r="O2311" s="92"/>
      <c r="P2311" s="238">
        <f>O2311*H2311</f>
        <v>0</v>
      </c>
      <c r="Q2311" s="238">
        <v>0.016</v>
      </c>
      <c r="R2311" s="238">
        <f>Q2311*H2311</f>
        <v>0.016</v>
      </c>
      <c r="S2311" s="238">
        <v>0</v>
      </c>
      <c r="T2311" s="239">
        <f>S2311*H2311</f>
        <v>0</v>
      </c>
      <c r="U2311" s="39"/>
      <c r="V2311" s="39"/>
      <c r="W2311" s="39"/>
      <c r="X2311" s="39"/>
      <c r="Y2311" s="39"/>
      <c r="Z2311" s="39"/>
      <c r="AA2311" s="39"/>
      <c r="AB2311" s="39"/>
      <c r="AC2311" s="39"/>
      <c r="AD2311" s="39"/>
      <c r="AE2311" s="39"/>
      <c r="AR2311" s="240" t="s">
        <v>695</v>
      </c>
      <c r="AT2311" s="240" t="s">
        <v>1347</v>
      </c>
      <c r="AU2311" s="240" t="s">
        <v>86</v>
      </c>
      <c r="AY2311" s="18" t="s">
        <v>350</v>
      </c>
      <c r="BE2311" s="241">
        <f>IF(N2311="základní",J2311,0)</f>
        <v>0</v>
      </c>
      <c r="BF2311" s="241">
        <f>IF(N2311="snížená",J2311,0)</f>
        <v>0</v>
      </c>
      <c r="BG2311" s="241">
        <f>IF(N2311="zákl. přenesená",J2311,0)</f>
        <v>0</v>
      </c>
      <c r="BH2311" s="241">
        <f>IF(N2311="sníž. přenesená",J2311,0)</f>
        <v>0</v>
      </c>
      <c r="BI2311" s="241">
        <f>IF(N2311="nulová",J2311,0)</f>
        <v>0</v>
      </c>
      <c r="BJ2311" s="18" t="s">
        <v>84</v>
      </c>
      <c r="BK2311" s="241">
        <f>ROUND(I2311*H2311,2)</f>
        <v>0</v>
      </c>
      <c r="BL2311" s="18" t="s">
        <v>530</v>
      </c>
      <c r="BM2311" s="240" t="s">
        <v>3773</v>
      </c>
    </row>
    <row r="2312" s="2" customFormat="1">
      <c r="A2312" s="39"/>
      <c r="B2312" s="40"/>
      <c r="C2312" s="41"/>
      <c r="D2312" s="242" t="s">
        <v>359</v>
      </c>
      <c r="E2312" s="41"/>
      <c r="F2312" s="243" t="s">
        <v>3567</v>
      </c>
      <c r="G2312" s="41"/>
      <c r="H2312" s="41"/>
      <c r="I2312" s="244"/>
      <c r="J2312" s="41"/>
      <c r="K2312" s="41"/>
      <c r="L2312" s="45"/>
      <c r="M2312" s="245"/>
      <c r="N2312" s="246"/>
      <c r="O2312" s="92"/>
      <c r="P2312" s="92"/>
      <c r="Q2312" s="92"/>
      <c r="R2312" s="92"/>
      <c r="S2312" s="92"/>
      <c r="T2312" s="93"/>
      <c r="U2312" s="39"/>
      <c r="V2312" s="39"/>
      <c r="W2312" s="39"/>
      <c r="X2312" s="39"/>
      <c r="Y2312" s="39"/>
      <c r="Z2312" s="39"/>
      <c r="AA2312" s="39"/>
      <c r="AB2312" s="39"/>
      <c r="AC2312" s="39"/>
      <c r="AD2312" s="39"/>
      <c r="AE2312" s="39"/>
      <c r="AT2312" s="18" t="s">
        <v>359</v>
      </c>
      <c r="AU2312" s="18" t="s">
        <v>86</v>
      </c>
    </row>
    <row r="2313" s="13" customFormat="1">
      <c r="A2313" s="13"/>
      <c r="B2313" s="247"/>
      <c r="C2313" s="248"/>
      <c r="D2313" s="242" t="s">
        <v>361</v>
      </c>
      <c r="E2313" s="249" t="s">
        <v>1</v>
      </c>
      <c r="F2313" s="250" t="s">
        <v>3738</v>
      </c>
      <c r="G2313" s="248"/>
      <c r="H2313" s="251">
        <v>1</v>
      </c>
      <c r="I2313" s="252"/>
      <c r="J2313" s="248"/>
      <c r="K2313" s="248"/>
      <c r="L2313" s="253"/>
      <c r="M2313" s="254"/>
      <c r="N2313" s="255"/>
      <c r="O2313" s="255"/>
      <c r="P2313" s="255"/>
      <c r="Q2313" s="255"/>
      <c r="R2313" s="255"/>
      <c r="S2313" s="255"/>
      <c r="T2313" s="256"/>
      <c r="U2313" s="13"/>
      <c r="V2313" s="13"/>
      <c r="W2313" s="13"/>
      <c r="X2313" s="13"/>
      <c r="Y2313" s="13"/>
      <c r="Z2313" s="13"/>
      <c r="AA2313" s="13"/>
      <c r="AB2313" s="13"/>
      <c r="AC2313" s="13"/>
      <c r="AD2313" s="13"/>
      <c r="AE2313" s="13"/>
      <c r="AT2313" s="257" t="s">
        <v>361</v>
      </c>
      <c r="AU2313" s="257" t="s">
        <v>86</v>
      </c>
      <c r="AV2313" s="13" t="s">
        <v>86</v>
      </c>
      <c r="AW2313" s="13" t="s">
        <v>32</v>
      </c>
      <c r="AX2313" s="13" t="s">
        <v>84</v>
      </c>
      <c r="AY2313" s="257" t="s">
        <v>350</v>
      </c>
    </row>
    <row r="2314" s="2" customFormat="1" ht="24.15" customHeight="1">
      <c r="A2314" s="39"/>
      <c r="B2314" s="40"/>
      <c r="C2314" s="295" t="s">
        <v>3774</v>
      </c>
      <c r="D2314" s="295" t="s">
        <v>1347</v>
      </c>
      <c r="E2314" s="296" t="s">
        <v>3775</v>
      </c>
      <c r="F2314" s="297" t="s">
        <v>3776</v>
      </c>
      <c r="G2314" s="298" t="s">
        <v>497</v>
      </c>
      <c r="H2314" s="299">
        <v>1</v>
      </c>
      <c r="I2314" s="300"/>
      <c r="J2314" s="301">
        <f>ROUND(I2314*H2314,2)</f>
        <v>0</v>
      </c>
      <c r="K2314" s="297" t="s">
        <v>1</v>
      </c>
      <c r="L2314" s="302"/>
      <c r="M2314" s="303" t="s">
        <v>1</v>
      </c>
      <c r="N2314" s="304" t="s">
        <v>41</v>
      </c>
      <c r="O2314" s="92"/>
      <c r="P2314" s="238">
        <f>O2314*H2314</f>
        <v>0</v>
      </c>
      <c r="Q2314" s="238">
        <v>0.016</v>
      </c>
      <c r="R2314" s="238">
        <f>Q2314*H2314</f>
        <v>0.016</v>
      </c>
      <c r="S2314" s="238">
        <v>0</v>
      </c>
      <c r="T2314" s="239">
        <f>S2314*H2314</f>
        <v>0</v>
      </c>
      <c r="U2314" s="39"/>
      <c r="V2314" s="39"/>
      <c r="W2314" s="39"/>
      <c r="X2314" s="39"/>
      <c r="Y2314" s="39"/>
      <c r="Z2314" s="39"/>
      <c r="AA2314" s="39"/>
      <c r="AB2314" s="39"/>
      <c r="AC2314" s="39"/>
      <c r="AD2314" s="39"/>
      <c r="AE2314" s="39"/>
      <c r="AR2314" s="240" t="s">
        <v>695</v>
      </c>
      <c r="AT2314" s="240" t="s">
        <v>1347</v>
      </c>
      <c r="AU2314" s="240" t="s">
        <v>86</v>
      </c>
      <c r="AY2314" s="18" t="s">
        <v>350</v>
      </c>
      <c r="BE2314" s="241">
        <f>IF(N2314="základní",J2314,0)</f>
        <v>0</v>
      </c>
      <c r="BF2314" s="241">
        <f>IF(N2314="snížená",J2314,0)</f>
        <v>0</v>
      </c>
      <c r="BG2314" s="241">
        <f>IF(N2314="zákl. přenesená",J2314,0)</f>
        <v>0</v>
      </c>
      <c r="BH2314" s="241">
        <f>IF(N2314="sníž. přenesená",J2314,0)</f>
        <v>0</v>
      </c>
      <c r="BI2314" s="241">
        <f>IF(N2314="nulová",J2314,0)</f>
        <v>0</v>
      </c>
      <c r="BJ2314" s="18" t="s">
        <v>84</v>
      </c>
      <c r="BK2314" s="241">
        <f>ROUND(I2314*H2314,2)</f>
        <v>0</v>
      </c>
      <c r="BL2314" s="18" t="s">
        <v>530</v>
      </c>
      <c r="BM2314" s="240" t="s">
        <v>3777</v>
      </c>
    </row>
    <row r="2315" s="2" customFormat="1">
      <c r="A2315" s="39"/>
      <c r="B2315" s="40"/>
      <c r="C2315" s="41"/>
      <c r="D2315" s="242" t="s">
        <v>359</v>
      </c>
      <c r="E2315" s="41"/>
      <c r="F2315" s="243" t="s">
        <v>3567</v>
      </c>
      <c r="G2315" s="41"/>
      <c r="H2315" s="41"/>
      <c r="I2315" s="244"/>
      <c r="J2315" s="41"/>
      <c r="K2315" s="41"/>
      <c r="L2315" s="45"/>
      <c r="M2315" s="245"/>
      <c r="N2315" s="246"/>
      <c r="O2315" s="92"/>
      <c r="P2315" s="92"/>
      <c r="Q2315" s="92"/>
      <c r="R2315" s="92"/>
      <c r="S2315" s="92"/>
      <c r="T2315" s="93"/>
      <c r="U2315" s="39"/>
      <c r="V2315" s="39"/>
      <c r="W2315" s="39"/>
      <c r="X2315" s="39"/>
      <c r="Y2315" s="39"/>
      <c r="Z2315" s="39"/>
      <c r="AA2315" s="39"/>
      <c r="AB2315" s="39"/>
      <c r="AC2315" s="39"/>
      <c r="AD2315" s="39"/>
      <c r="AE2315" s="39"/>
      <c r="AT2315" s="18" t="s">
        <v>359</v>
      </c>
      <c r="AU2315" s="18" t="s">
        <v>86</v>
      </c>
    </row>
    <row r="2316" s="13" customFormat="1">
      <c r="A2316" s="13"/>
      <c r="B2316" s="247"/>
      <c r="C2316" s="248"/>
      <c r="D2316" s="242" t="s">
        <v>361</v>
      </c>
      <c r="E2316" s="249" t="s">
        <v>1</v>
      </c>
      <c r="F2316" s="250" t="s">
        <v>3739</v>
      </c>
      <c r="G2316" s="248"/>
      <c r="H2316" s="251">
        <v>1</v>
      </c>
      <c r="I2316" s="252"/>
      <c r="J2316" s="248"/>
      <c r="K2316" s="248"/>
      <c r="L2316" s="253"/>
      <c r="M2316" s="254"/>
      <c r="N2316" s="255"/>
      <c r="O2316" s="255"/>
      <c r="P2316" s="255"/>
      <c r="Q2316" s="255"/>
      <c r="R2316" s="255"/>
      <c r="S2316" s="255"/>
      <c r="T2316" s="256"/>
      <c r="U2316" s="13"/>
      <c r="V2316" s="13"/>
      <c r="W2316" s="13"/>
      <c r="X2316" s="13"/>
      <c r="Y2316" s="13"/>
      <c r="Z2316" s="13"/>
      <c r="AA2316" s="13"/>
      <c r="AB2316" s="13"/>
      <c r="AC2316" s="13"/>
      <c r="AD2316" s="13"/>
      <c r="AE2316" s="13"/>
      <c r="AT2316" s="257" t="s">
        <v>361</v>
      </c>
      <c r="AU2316" s="257" t="s">
        <v>86</v>
      </c>
      <c r="AV2316" s="13" t="s">
        <v>86</v>
      </c>
      <c r="AW2316" s="13" t="s">
        <v>32</v>
      </c>
      <c r="AX2316" s="13" t="s">
        <v>84</v>
      </c>
      <c r="AY2316" s="257" t="s">
        <v>350</v>
      </c>
    </row>
    <row r="2317" s="2" customFormat="1" ht="24.15" customHeight="1">
      <c r="A2317" s="39"/>
      <c r="B2317" s="40"/>
      <c r="C2317" s="295" t="s">
        <v>3778</v>
      </c>
      <c r="D2317" s="295" t="s">
        <v>1347</v>
      </c>
      <c r="E2317" s="296" t="s">
        <v>3779</v>
      </c>
      <c r="F2317" s="297" t="s">
        <v>3780</v>
      </c>
      <c r="G2317" s="298" t="s">
        <v>497</v>
      </c>
      <c r="H2317" s="299">
        <v>1</v>
      </c>
      <c r="I2317" s="300"/>
      <c r="J2317" s="301">
        <f>ROUND(I2317*H2317,2)</f>
        <v>0</v>
      </c>
      <c r="K2317" s="297" t="s">
        <v>1</v>
      </c>
      <c r="L2317" s="302"/>
      <c r="M2317" s="303" t="s">
        <v>1</v>
      </c>
      <c r="N2317" s="304" t="s">
        <v>41</v>
      </c>
      <c r="O2317" s="92"/>
      <c r="P2317" s="238">
        <f>O2317*H2317</f>
        <v>0</v>
      </c>
      <c r="Q2317" s="238">
        <v>0.016</v>
      </c>
      <c r="R2317" s="238">
        <f>Q2317*H2317</f>
        <v>0.016</v>
      </c>
      <c r="S2317" s="238">
        <v>0</v>
      </c>
      <c r="T2317" s="239">
        <f>S2317*H2317</f>
        <v>0</v>
      </c>
      <c r="U2317" s="39"/>
      <c r="V2317" s="39"/>
      <c r="W2317" s="39"/>
      <c r="X2317" s="39"/>
      <c r="Y2317" s="39"/>
      <c r="Z2317" s="39"/>
      <c r="AA2317" s="39"/>
      <c r="AB2317" s="39"/>
      <c r="AC2317" s="39"/>
      <c r="AD2317" s="39"/>
      <c r="AE2317" s="39"/>
      <c r="AR2317" s="240" t="s">
        <v>695</v>
      </c>
      <c r="AT2317" s="240" t="s">
        <v>1347</v>
      </c>
      <c r="AU2317" s="240" t="s">
        <v>86</v>
      </c>
      <c r="AY2317" s="18" t="s">
        <v>350</v>
      </c>
      <c r="BE2317" s="241">
        <f>IF(N2317="základní",J2317,0)</f>
        <v>0</v>
      </c>
      <c r="BF2317" s="241">
        <f>IF(N2317="snížená",J2317,0)</f>
        <v>0</v>
      </c>
      <c r="BG2317" s="241">
        <f>IF(N2317="zákl. přenesená",J2317,0)</f>
        <v>0</v>
      </c>
      <c r="BH2317" s="241">
        <f>IF(N2317="sníž. přenesená",J2317,0)</f>
        <v>0</v>
      </c>
      <c r="BI2317" s="241">
        <f>IF(N2317="nulová",J2317,0)</f>
        <v>0</v>
      </c>
      <c r="BJ2317" s="18" t="s">
        <v>84</v>
      </c>
      <c r="BK2317" s="241">
        <f>ROUND(I2317*H2317,2)</f>
        <v>0</v>
      </c>
      <c r="BL2317" s="18" t="s">
        <v>530</v>
      </c>
      <c r="BM2317" s="240" t="s">
        <v>3781</v>
      </c>
    </row>
    <row r="2318" s="2" customFormat="1">
      <c r="A2318" s="39"/>
      <c r="B2318" s="40"/>
      <c r="C2318" s="41"/>
      <c r="D2318" s="242" t="s">
        <v>359</v>
      </c>
      <c r="E2318" s="41"/>
      <c r="F2318" s="243" t="s">
        <v>3567</v>
      </c>
      <c r="G2318" s="41"/>
      <c r="H2318" s="41"/>
      <c r="I2318" s="244"/>
      <c r="J2318" s="41"/>
      <c r="K2318" s="41"/>
      <c r="L2318" s="45"/>
      <c r="M2318" s="245"/>
      <c r="N2318" s="246"/>
      <c r="O2318" s="92"/>
      <c r="P2318" s="92"/>
      <c r="Q2318" s="92"/>
      <c r="R2318" s="92"/>
      <c r="S2318" s="92"/>
      <c r="T2318" s="93"/>
      <c r="U2318" s="39"/>
      <c r="V2318" s="39"/>
      <c r="W2318" s="39"/>
      <c r="X2318" s="39"/>
      <c r="Y2318" s="39"/>
      <c r="Z2318" s="39"/>
      <c r="AA2318" s="39"/>
      <c r="AB2318" s="39"/>
      <c r="AC2318" s="39"/>
      <c r="AD2318" s="39"/>
      <c r="AE2318" s="39"/>
      <c r="AT2318" s="18" t="s">
        <v>359</v>
      </c>
      <c r="AU2318" s="18" t="s">
        <v>86</v>
      </c>
    </row>
    <row r="2319" s="13" customFormat="1">
      <c r="A2319" s="13"/>
      <c r="B2319" s="247"/>
      <c r="C2319" s="248"/>
      <c r="D2319" s="242" t="s">
        <v>361</v>
      </c>
      <c r="E2319" s="249" t="s">
        <v>1</v>
      </c>
      <c r="F2319" s="250" t="s">
        <v>3740</v>
      </c>
      <c r="G2319" s="248"/>
      <c r="H2319" s="251">
        <v>1</v>
      </c>
      <c r="I2319" s="252"/>
      <c r="J2319" s="248"/>
      <c r="K2319" s="248"/>
      <c r="L2319" s="253"/>
      <c r="M2319" s="254"/>
      <c r="N2319" s="255"/>
      <c r="O2319" s="255"/>
      <c r="P2319" s="255"/>
      <c r="Q2319" s="255"/>
      <c r="R2319" s="255"/>
      <c r="S2319" s="255"/>
      <c r="T2319" s="256"/>
      <c r="U2319" s="13"/>
      <c r="V2319" s="13"/>
      <c r="W2319" s="13"/>
      <c r="X2319" s="13"/>
      <c r="Y2319" s="13"/>
      <c r="Z2319" s="13"/>
      <c r="AA2319" s="13"/>
      <c r="AB2319" s="13"/>
      <c r="AC2319" s="13"/>
      <c r="AD2319" s="13"/>
      <c r="AE2319" s="13"/>
      <c r="AT2319" s="257" t="s">
        <v>361</v>
      </c>
      <c r="AU2319" s="257" t="s">
        <v>86</v>
      </c>
      <c r="AV2319" s="13" t="s">
        <v>86</v>
      </c>
      <c r="AW2319" s="13" t="s">
        <v>32</v>
      </c>
      <c r="AX2319" s="13" t="s">
        <v>84</v>
      </c>
      <c r="AY2319" s="257" t="s">
        <v>350</v>
      </c>
    </row>
    <row r="2320" s="2" customFormat="1" ht="24.15" customHeight="1">
      <c r="A2320" s="39"/>
      <c r="B2320" s="40"/>
      <c r="C2320" s="295" t="s">
        <v>3782</v>
      </c>
      <c r="D2320" s="295" t="s">
        <v>1347</v>
      </c>
      <c r="E2320" s="296" t="s">
        <v>3783</v>
      </c>
      <c r="F2320" s="297" t="s">
        <v>3784</v>
      </c>
      <c r="G2320" s="298" t="s">
        <v>497</v>
      </c>
      <c r="H2320" s="299">
        <v>1</v>
      </c>
      <c r="I2320" s="300"/>
      <c r="J2320" s="301">
        <f>ROUND(I2320*H2320,2)</f>
        <v>0</v>
      </c>
      <c r="K2320" s="297" t="s">
        <v>1</v>
      </c>
      <c r="L2320" s="302"/>
      <c r="M2320" s="303" t="s">
        <v>1</v>
      </c>
      <c r="N2320" s="304" t="s">
        <v>41</v>
      </c>
      <c r="O2320" s="92"/>
      <c r="P2320" s="238">
        <f>O2320*H2320</f>
        <v>0</v>
      </c>
      <c r="Q2320" s="238">
        <v>0.016</v>
      </c>
      <c r="R2320" s="238">
        <f>Q2320*H2320</f>
        <v>0.016</v>
      </c>
      <c r="S2320" s="238">
        <v>0</v>
      </c>
      <c r="T2320" s="239">
        <f>S2320*H2320</f>
        <v>0</v>
      </c>
      <c r="U2320" s="39"/>
      <c r="V2320" s="39"/>
      <c r="W2320" s="39"/>
      <c r="X2320" s="39"/>
      <c r="Y2320" s="39"/>
      <c r="Z2320" s="39"/>
      <c r="AA2320" s="39"/>
      <c r="AB2320" s="39"/>
      <c r="AC2320" s="39"/>
      <c r="AD2320" s="39"/>
      <c r="AE2320" s="39"/>
      <c r="AR2320" s="240" t="s">
        <v>695</v>
      </c>
      <c r="AT2320" s="240" t="s">
        <v>1347</v>
      </c>
      <c r="AU2320" s="240" t="s">
        <v>86</v>
      </c>
      <c r="AY2320" s="18" t="s">
        <v>350</v>
      </c>
      <c r="BE2320" s="241">
        <f>IF(N2320="základní",J2320,0)</f>
        <v>0</v>
      </c>
      <c r="BF2320" s="241">
        <f>IF(N2320="snížená",J2320,0)</f>
        <v>0</v>
      </c>
      <c r="BG2320" s="241">
        <f>IF(N2320="zákl. přenesená",J2320,0)</f>
        <v>0</v>
      </c>
      <c r="BH2320" s="241">
        <f>IF(N2320="sníž. přenesená",J2320,0)</f>
        <v>0</v>
      </c>
      <c r="BI2320" s="241">
        <f>IF(N2320="nulová",J2320,0)</f>
        <v>0</v>
      </c>
      <c r="BJ2320" s="18" t="s">
        <v>84</v>
      </c>
      <c r="BK2320" s="241">
        <f>ROUND(I2320*H2320,2)</f>
        <v>0</v>
      </c>
      <c r="BL2320" s="18" t="s">
        <v>530</v>
      </c>
      <c r="BM2320" s="240" t="s">
        <v>3785</v>
      </c>
    </row>
    <row r="2321" s="2" customFormat="1">
      <c r="A2321" s="39"/>
      <c r="B2321" s="40"/>
      <c r="C2321" s="41"/>
      <c r="D2321" s="242" t="s">
        <v>359</v>
      </c>
      <c r="E2321" s="41"/>
      <c r="F2321" s="243" t="s">
        <v>3567</v>
      </c>
      <c r="G2321" s="41"/>
      <c r="H2321" s="41"/>
      <c r="I2321" s="244"/>
      <c r="J2321" s="41"/>
      <c r="K2321" s="41"/>
      <c r="L2321" s="45"/>
      <c r="M2321" s="245"/>
      <c r="N2321" s="246"/>
      <c r="O2321" s="92"/>
      <c r="P2321" s="92"/>
      <c r="Q2321" s="92"/>
      <c r="R2321" s="92"/>
      <c r="S2321" s="92"/>
      <c r="T2321" s="93"/>
      <c r="U2321" s="39"/>
      <c r="V2321" s="39"/>
      <c r="W2321" s="39"/>
      <c r="X2321" s="39"/>
      <c r="Y2321" s="39"/>
      <c r="Z2321" s="39"/>
      <c r="AA2321" s="39"/>
      <c r="AB2321" s="39"/>
      <c r="AC2321" s="39"/>
      <c r="AD2321" s="39"/>
      <c r="AE2321" s="39"/>
      <c r="AT2321" s="18" t="s">
        <v>359</v>
      </c>
      <c r="AU2321" s="18" t="s">
        <v>86</v>
      </c>
    </row>
    <row r="2322" s="13" customFormat="1">
      <c r="A2322" s="13"/>
      <c r="B2322" s="247"/>
      <c r="C2322" s="248"/>
      <c r="D2322" s="242" t="s">
        <v>361</v>
      </c>
      <c r="E2322" s="249" t="s">
        <v>1</v>
      </c>
      <c r="F2322" s="250" t="s">
        <v>3741</v>
      </c>
      <c r="G2322" s="248"/>
      <c r="H2322" s="251">
        <v>1</v>
      </c>
      <c r="I2322" s="252"/>
      <c r="J2322" s="248"/>
      <c r="K2322" s="248"/>
      <c r="L2322" s="253"/>
      <c r="M2322" s="254"/>
      <c r="N2322" s="255"/>
      <c r="O2322" s="255"/>
      <c r="P2322" s="255"/>
      <c r="Q2322" s="255"/>
      <c r="R2322" s="255"/>
      <c r="S2322" s="255"/>
      <c r="T2322" s="256"/>
      <c r="U2322" s="13"/>
      <c r="V2322" s="13"/>
      <c r="W2322" s="13"/>
      <c r="X2322" s="13"/>
      <c r="Y2322" s="13"/>
      <c r="Z2322" s="13"/>
      <c r="AA2322" s="13"/>
      <c r="AB2322" s="13"/>
      <c r="AC2322" s="13"/>
      <c r="AD2322" s="13"/>
      <c r="AE2322" s="13"/>
      <c r="AT2322" s="257" t="s">
        <v>361</v>
      </c>
      <c r="AU2322" s="257" t="s">
        <v>86</v>
      </c>
      <c r="AV2322" s="13" t="s">
        <v>86</v>
      </c>
      <c r="AW2322" s="13" t="s">
        <v>32</v>
      </c>
      <c r="AX2322" s="13" t="s">
        <v>84</v>
      </c>
      <c r="AY2322" s="257" t="s">
        <v>350</v>
      </c>
    </row>
    <row r="2323" s="2" customFormat="1" ht="33" customHeight="1">
      <c r="A2323" s="39"/>
      <c r="B2323" s="40"/>
      <c r="C2323" s="229" t="s">
        <v>3786</v>
      </c>
      <c r="D2323" s="229" t="s">
        <v>352</v>
      </c>
      <c r="E2323" s="230" t="s">
        <v>3787</v>
      </c>
      <c r="F2323" s="231" t="s">
        <v>3788</v>
      </c>
      <c r="G2323" s="232" t="s">
        <v>497</v>
      </c>
      <c r="H2323" s="233">
        <v>1</v>
      </c>
      <c r="I2323" s="234"/>
      <c r="J2323" s="235">
        <f>ROUND(I2323*H2323,2)</f>
        <v>0</v>
      </c>
      <c r="K2323" s="231" t="s">
        <v>356</v>
      </c>
      <c r="L2323" s="45"/>
      <c r="M2323" s="236" t="s">
        <v>1</v>
      </c>
      <c r="N2323" s="237" t="s">
        <v>41</v>
      </c>
      <c r="O2323" s="92"/>
      <c r="P2323" s="238">
        <f>O2323*H2323</f>
        <v>0</v>
      </c>
      <c r="Q2323" s="238">
        <v>0</v>
      </c>
      <c r="R2323" s="238">
        <f>Q2323*H2323</f>
        <v>0</v>
      </c>
      <c r="S2323" s="238">
        <v>0</v>
      </c>
      <c r="T2323" s="239">
        <f>S2323*H2323</f>
        <v>0</v>
      </c>
      <c r="U2323" s="39"/>
      <c r="V2323" s="39"/>
      <c r="W2323" s="39"/>
      <c r="X2323" s="39"/>
      <c r="Y2323" s="39"/>
      <c r="Z2323" s="39"/>
      <c r="AA2323" s="39"/>
      <c r="AB2323" s="39"/>
      <c r="AC2323" s="39"/>
      <c r="AD2323" s="39"/>
      <c r="AE2323" s="39"/>
      <c r="AR2323" s="240" t="s">
        <v>530</v>
      </c>
      <c r="AT2323" s="240" t="s">
        <v>352</v>
      </c>
      <c r="AU2323" s="240" t="s">
        <v>86</v>
      </c>
      <c r="AY2323" s="18" t="s">
        <v>350</v>
      </c>
      <c r="BE2323" s="241">
        <f>IF(N2323="základní",J2323,0)</f>
        <v>0</v>
      </c>
      <c r="BF2323" s="241">
        <f>IF(N2323="snížená",J2323,0)</f>
        <v>0</v>
      </c>
      <c r="BG2323" s="241">
        <f>IF(N2323="zákl. přenesená",J2323,0)</f>
        <v>0</v>
      </c>
      <c r="BH2323" s="241">
        <f>IF(N2323="sníž. přenesená",J2323,0)</f>
        <v>0</v>
      </c>
      <c r="BI2323" s="241">
        <f>IF(N2323="nulová",J2323,0)</f>
        <v>0</v>
      </c>
      <c r="BJ2323" s="18" t="s">
        <v>84</v>
      </c>
      <c r="BK2323" s="241">
        <f>ROUND(I2323*H2323,2)</f>
        <v>0</v>
      </c>
      <c r="BL2323" s="18" t="s">
        <v>530</v>
      </c>
      <c r="BM2323" s="240" t="s">
        <v>3789</v>
      </c>
    </row>
    <row r="2324" s="2" customFormat="1">
      <c r="A2324" s="39"/>
      <c r="B2324" s="40"/>
      <c r="C2324" s="41"/>
      <c r="D2324" s="242" t="s">
        <v>359</v>
      </c>
      <c r="E2324" s="41"/>
      <c r="F2324" s="243" t="s">
        <v>3790</v>
      </c>
      <c r="G2324" s="41"/>
      <c r="H2324" s="41"/>
      <c r="I2324" s="244"/>
      <c r="J2324" s="41"/>
      <c r="K2324" s="41"/>
      <c r="L2324" s="45"/>
      <c r="M2324" s="245"/>
      <c r="N2324" s="246"/>
      <c r="O2324" s="92"/>
      <c r="P2324" s="92"/>
      <c r="Q2324" s="92"/>
      <c r="R2324" s="92"/>
      <c r="S2324" s="92"/>
      <c r="T2324" s="93"/>
      <c r="U2324" s="39"/>
      <c r="V2324" s="39"/>
      <c r="W2324" s="39"/>
      <c r="X2324" s="39"/>
      <c r="Y2324" s="39"/>
      <c r="Z2324" s="39"/>
      <c r="AA2324" s="39"/>
      <c r="AB2324" s="39"/>
      <c r="AC2324" s="39"/>
      <c r="AD2324" s="39"/>
      <c r="AE2324" s="39"/>
      <c r="AT2324" s="18" t="s">
        <v>359</v>
      </c>
      <c r="AU2324" s="18" t="s">
        <v>86</v>
      </c>
    </row>
    <row r="2325" s="13" customFormat="1">
      <c r="A2325" s="13"/>
      <c r="B2325" s="247"/>
      <c r="C2325" s="248"/>
      <c r="D2325" s="242" t="s">
        <v>361</v>
      </c>
      <c r="E2325" s="249" t="s">
        <v>1</v>
      </c>
      <c r="F2325" s="250" t="s">
        <v>3791</v>
      </c>
      <c r="G2325" s="248"/>
      <c r="H2325" s="251">
        <v>1</v>
      </c>
      <c r="I2325" s="252"/>
      <c r="J2325" s="248"/>
      <c r="K2325" s="248"/>
      <c r="L2325" s="253"/>
      <c r="M2325" s="254"/>
      <c r="N2325" s="255"/>
      <c r="O2325" s="255"/>
      <c r="P2325" s="255"/>
      <c r="Q2325" s="255"/>
      <c r="R2325" s="255"/>
      <c r="S2325" s="255"/>
      <c r="T2325" s="256"/>
      <c r="U2325" s="13"/>
      <c r="V2325" s="13"/>
      <c r="W2325" s="13"/>
      <c r="X2325" s="13"/>
      <c r="Y2325" s="13"/>
      <c r="Z2325" s="13"/>
      <c r="AA2325" s="13"/>
      <c r="AB2325" s="13"/>
      <c r="AC2325" s="13"/>
      <c r="AD2325" s="13"/>
      <c r="AE2325" s="13"/>
      <c r="AT2325" s="257" t="s">
        <v>361</v>
      </c>
      <c r="AU2325" s="257" t="s">
        <v>86</v>
      </c>
      <c r="AV2325" s="13" t="s">
        <v>86</v>
      </c>
      <c r="AW2325" s="13" t="s">
        <v>32</v>
      </c>
      <c r="AX2325" s="13" t="s">
        <v>84</v>
      </c>
      <c r="AY2325" s="257" t="s">
        <v>350</v>
      </c>
    </row>
    <row r="2326" s="2" customFormat="1" ht="24.15" customHeight="1">
      <c r="A2326" s="39"/>
      <c r="B2326" s="40"/>
      <c r="C2326" s="295" t="s">
        <v>3792</v>
      </c>
      <c r="D2326" s="295" t="s">
        <v>1347</v>
      </c>
      <c r="E2326" s="296" t="s">
        <v>3793</v>
      </c>
      <c r="F2326" s="297" t="s">
        <v>3794</v>
      </c>
      <c r="G2326" s="298" t="s">
        <v>497</v>
      </c>
      <c r="H2326" s="299">
        <v>1</v>
      </c>
      <c r="I2326" s="300"/>
      <c r="J2326" s="301">
        <f>ROUND(I2326*H2326,2)</f>
        <v>0</v>
      </c>
      <c r="K2326" s="297" t="s">
        <v>1</v>
      </c>
      <c r="L2326" s="302"/>
      <c r="M2326" s="303" t="s">
        <v>1</v>
      </c>
      <c r="N2326" s="304" t="s">
        <v>41</v>
      </c>
      <c r="O2326" s="92"/>
      <c r="P2326" s="238">
        <f>O2326*H2326</f>
        <v>0</v>
      </c>
      <c r="Q2326" s="238">
        <v>0.0235</v>
      </c>
      <c r="R2326" s="238">
        <f>Q2326*H2326</f>
        <v>0.0235</v>
      </c>
      <c r="S2326" s="238">
        <v>0</v>
      </c>
      <c r="T2326" s="239">
        <f>S2326*H2326</f>
        <v>0</v>
      </c>
      <c r="U2326" s="39"/>
      <c r="V2326" s="39"/>
      <c r="W2326" s="39"/>
      <c r="X2326" s="39"/>
      <c r="Y2326" s="39"/>
      <c r="Z2326" s="39"/>
      <c r="AA2326" s="39"/>
      <c r="AB2326" s="39"/>
      <c r="AC2326" s="39"/>
      <c r="AD2326" s="39"/>
      <c r="AE2326" s="39"/>
      <c r="AR2326" s="240" t="s">
        <v>695</v>
      </c>
      <c r="AT2326" s="240" t="s">
        <v>1347</v>
      </c>
      <c r="AU2326" s="240" t="s">
        <v>86</v>
      </c>
      <c r="AY2326" s="18" t="s">
        <v>350</v>
      </c>
      <c r="BE2326" s="241">
        <f>IF(N2326="základní",J2326,0)</f>
        <v>0</v>
      </c>
      <c r="BF2326" s="241">
        <f>IF(N2326="snížená",J2326,0)</f>
        <v>0</v>
      </c>
      <c r="BG2326" s="241">
        <f>IF(N2326="zákl. přenesená",J2326,0)</f>
        <v>0</v>
      </c>
      <c r="BH2326" s="241">
        <f>IF(N2326="sníž. přenesená",J2326,0)</f>
        <v>0</v>
      </c>
      <c r="BI2326" s="241">
        <f>IF(N2326="nulová",J2326,0)</f>
        <v>0</v>
      </c>
      <c r="BJ2326" s="18" t="s">
        <v>84</v>
      </c>
      <c r="BK2326" s="241">
        <f>ROUND(I2326*H2326,2)</f>
        <v>0</v>
      </c>
      <c r="BL2326" s="18" t="s">
        <v>530</v>
      </c>
      <c r="BM2326" s="240" t="s">
        <v>3795</v>
      </c>
    </row>
    <row r="2327" s="2" customFormat="1">
      <c r="A2327" s="39"/>
      <c r="B2327" s="40"/>
      <c r="C2327" s="41"/>
      <c r="D2327" s="242" t="s">
        <v>359</v>
      </c>
      <c r="E2327" s="41"/>
      <c r="F2327" s="243" t="s">
        <v>3796</v>
      </c>
      <c r="G2327" s="41"/>
      <c r="H2327" s="41"/>
      <c r="I2327" s="244"/>
      <c r="J2327" s="41"/>
      <c r="K2327" s="41"/>
      <c r="L2327" s="45"/>
      <c r="M2327" s="245"/>
      <c r="N2327" s="246"/>
      <c r="O2327" s="92"/>
      <c r="P2327" s="92"/>
      <c r="Q2327" s="92"/>
      <c r="R2327" s="92"/>
      <c r="S2327" s="92"/>
      <c r="T2327" s="93"/>
      <c r="U2327" s="39"/>
      <c r="V2327" s="39"/>
      <c r="W2327" s="39"/>
      <c r="X2327" s="39"/>
      <c r="Y2327" s="39"/>
      <c r="Z2327" s="39"/>
      <c r="AA2327" s="39"/>
      <c r="AB2327" s="39"/>
      <c r="AC2327" s="39"/>
      <c r="AD2327" s="39"/>
      <c r="AE2327" s="39"/>
      <c r="AT2327" s="18" t="s">
        <v>359</v>
      </c>
      <c r="AU2327" s="18" t="s">
        <v>86</v>
      </c>
    </row>
    <row r="2328" s="13" customFormat="1">
      <c r="A2328" s="13"/>
      <c r="B2328" s="247"/>
      <c r="C2328" s="248"/>
      <c r="D2328" s="242" t="s">
        <v>361</v>
      </c>
      <c r="E2328" s="249" t="s">
        <v>1</v>
      </c>
      <c r="F2328" s="250" t="s">
        <v>3791</v>
      </c>
      <c r="G2328" s="248"/>
      <c r="H2328" s="251">
        <v>1</v>
      </c>
      <c r="I2328" s="252"/>
      <c r="J2328" s="248"/>
      <c r="K2328" s="248"/>
      <c r="L2328" s="253"/>
      <c r="M2328" s="254"/>
      <c r="N2328" s="255"/>
      <c r="O2328" s="255"/>
      <c r="P2328" s="255"/>
      <c r="Q2328" s="255"/>
      <c r="R2328" s="255"/>
      <c r="S2328" s="255"/>
      <c r="T2328" s="256"/>
      <c r="U2328" s="13"/>
      <c r="V2328" s="13"/>
      <c r="W2328" s="13"/>
      <c r="X2328" s="13"/>
      <c r="Y2328" s="13"/>
      <c r="Z2328" s="13"/>
      <c r="AA2328" s="13"/>
      <c r="AB2328" s="13"/>
      <c r="AC2328" s="13"/>
      <c r="AD2328" s="13"/>
      <c r="AE2328" s="13"/>
      <c r="AT2328" s="257" t="s">
        <v>361</v>
      </c>
      <c r="AU2328" s="257" t="s">
        <v>86</v>
      </c>
      <c r="AV2328" s="13" t="s">
        <v>86</v>
      </c>
      <c r="AW2328" s="13" t="s">
        <v>32</v>
      </c>
      <c r="AX2328" s="13" t="s">
        <v>84</v>
      </c>
      <c r="AY2328" s="257" t="s">
        <v>350</v>
      </c>
    </row>
    <row r="2329" s="2" customFormat="1" ht="33" customHeight="1">
      <c r="A2329" s="39"/>
      <c r="B2329" s="40"/>
      <c r="C2329" s="229" t="s">
        <v>3797</v>
      </c>
      <c r="D2329" s="229" t="s">
        <v>352</v>
      </c>
      <c r="E2329" s="230" t="s">
        <v>3798</v>
      </c>
      <c r="F2329" s="231" t="s">
        <v>3799</v>
      </c>
      <c r="G2329" s="232" t="s">
        <v>497</v>
      </c>
      <c r="H2329" s="233">
        <v>2</v>
      </c>
      <c r="I2329" s="234"/>
      <c r="J2329" s="235">
        <f>ROUND(I2329*H2329,2)</f>
        <v>0</v>
      </c>
      <c r="K2329" s="231" t="s">
        <v>356</v>
      </c>
      <c r="L2329" s="45"/>
      <c r="M2329" s="236" t="s">
        <v>1</v>
      </c>
      <c r="N2329" s="237" t="s">
        <v>41</v>
      </c>
      <c r="O2329" s="92"/>
      <c r="P2329" s="238">
        <f>O2329*H2329</f>
        <v>0</v>
      </c>
      <c r="Q2329" s="238">
        <v>0</v>
      </c>
      <c r="R2329" s="238">
        <f>Q2329*H2329</f>
        <v>0</v>
      </c>
      <c r="S2329" s="238">
        <v>0</v>
      </c>
      <c r="T2329" s="239">
        <f>S2329*H2329</f>
        <v>0</v>
      </c>
      <c r="U2329" s="39"/>
      <c r="V2329" s="39"/>
      <c r="W2329" s="39"/>
      <c r="X2329" s="39"/>
      <c r="Y2329" s="39"/>
      <c r="Z2329" s="39"/>
      <c r="AA2329" s="39"/>
      <c r="AB2329" s="39"/>
      <c r="AC2329" s="39"/>
      <c r="AD2329" s="39"/>
      <c r="AE2329" s="39"/>
      <c r="AR2329" s="240" t="s">
        <v>530</v>
      </c>
      <c r="AT2329" s="240" t="s">
        <v>352</v>
      </c>
      <c r="AU2329" s="240" t="s">
        <v>86</v>
      </c>
      <c r="AY2329" s="18" t="s">
        <v>350</v>
      </c>
      <c r="BE2329" s="241">
        <f>IF(N2329="základní",J2329,0)</f>
        <v>0</v>
      </c>
      <c r="BF2329" s="241">
        <f>IF(N2329="snížená",J2329,0)</f>
        <v>0</v>
      </c>
      <c r="BG2329" s="241">
        <f>IF(N2329="zákl. přenesená",J2329,0)</f>
        <v>0</v>
      </c>
      <c r="BH2329" s="241">
        <f>IF(N2329="sníž. přenesená",J2329,0)</f>
        <v>0</v>
      </c>
      <c r="BI2329" s="241">
        <f>IF(N2329="nulová",J2329,0)</f>
        <v>0</v>
      </c>
      <c r="BJ2329" s="18" t="s">
        <v>84</v>
      </c>
      <c r="BK2329" s="241">
        <f>ROUND(I2329*H2329,2)</f>
        <v>0</v>
      </c>
      <c r="BL2329" s="18" t="s">
        <v>530</v>
      </c>
      <c r="BM2329" s="240" t="s">
        <v>3800</v>
      </c>
    </row>
    <row r="2330" s="2" customFormat="1">
      <c r="A2330" s="39"/>
      <c r="B2330" s="40"/>
      <c r="C2330" s="41"/>
      <c r="D2330" s="242" t="s">
        <v>359</v>
      </c>
      <c r="E2330" s="41"/>
      <c r="F2330" s="243" t="s">
        <v>3801</v>
      </c>
      <c r="G2330" s="41"/>
      <c r="H2330" s="41"/>
      <c r="I2330" s="244"/>
      <c r="J2330" s="41"/>
      <c r="K2330" s="41"/>
      <c r="L2330" s="45"/>
      <c r="M2330" s="245"/>
      <c r="N2330" s="246"/>
      <c r="O2330" s="92"/>
      <c r="P2330" s="92"/>
      <c r="Q2330" s="92"/>
      <c r="R2330" s="92"/>
      <c r="S2330" s="92"/>
      <c r="T2330" s="93"/>
      <c r="U2330" s="39"/>
      <c r="V2330" s="39"/>
      <c r="W2330" s="39"/>
      <c r="X2330" s="39"/>
      <c r="Y2330" s="39"/>
      <c r="Z2330" s="39"/>
      <c r="AA2330" s="39"/>
      <c r="AB2330" s="39"/>
      <c r="AC2330" s="39"/>
      <c r="AD2330" s="39"/>
      <c r="AE2330" s="39"/>
      <c r="AT2330" s="18" t="s">
        <v>359</v>
      </c>
      <c r="AU2330" s="18" t="s">
        <v>86</v>
      </c>
    </row>
    <row r="2331" s="13" customFormat="1">
      <c r="A2331" s="13"/>
      <c r="B2331" s="247"/>
      <c r="C2331" s="248"/>
      <c r="D2331" s="242" t="s">
        <v>361</v>
      </c>
      <c r="E2331" s="249" t="s">
        <v>1</v>
      </c>
      <c r="F2331" s="250" t="s">
        <v>3802</v>
      </c>
      <c r="G2331" s="248"/>
      <c r="H2331" s="251">
        <v>1</v>
      </c>
      <c r="I2331" s="252"/>
      <c r="J2331" s="248"/>
      <c r="K2331" s="248"/>
      <c r="L2331" s="253"/>
      <c r="M2331" s="254"/>
      <c r="N2331" s="255"/>
      <c r="O2331" s="255"/>
      <c r="P2331" s="255"/>
      <c r="Q2331" s="255"/>
      <c r="R2331" s="255"/>
      <c r="S2331" s="255"/>
      <c r="T2331" s="256"/>
      <c r="U2331" s="13"/>
      <c r="V2331" s="13"/>
      <c r="W2331" s="13"/>
      <c r="X2331" s="13"/>
      <c r="Y2331" s="13"/>
      <c r="Z2331" s="13"/>
      <c r="AA2331" s="13"/>
      <c r="AB2331" s="13"/>
      <c r="AC2331" s="13"/>
      <c r="AD2331" s="13"/>
      <c r="AE2331" s="13"/>
      <c r="AT2331" s="257" t="s">
        <v>361</v>
      </c>
      <c r="AU2331" s="257" t="s">
        <v>86</v>
      </c>
      <c r="AV2331" s="13" t="s">
        <v>86</v>
      </c>
      <c r="AW2331" s="13" t="s">
        <v>32</v>
      </c>
      <c r="AX2331" s="13" t="s">
        <v>76</v>
      </c>
      <c r="AY2331" s="257" t="s">
        <v>350</v>
      </c>
    </row>
    <row r="2332" s="13" customFormat="1">
      <c r="A2332" s="13"/>
      <c r="B2332" s="247"/>
      <c r="C2332" s="248"/>
      <c r="D2332" s="242" t="s">
        <v>361</v>
      </c>
      <c r="E2332" s="249" t="s">
        <v>1</v>
      </c>
      <c r="F2332" s="250" t="s">
        <v>3803</v>
      </c>
      <c r="G2332" s="248"/>
      <c r="H2332" s="251">
        <v>1</v>
      </c>
      <c r="I2332" s="252"/>
      <c r="J2332" s="248"/>
      <c r="K2332" s="248"/>
      <c r="L2332" s="253"/>
      <c r="M2332" s="254"/>
      <c r="N2332" s="255"/>
      <c r="O2332" s="255"/>
      <c r="P2332" s="255"/>
      <c r="Q2332" s="255"/>
      <c r="R2332" s="255"/>
      <c r="S2332" s="255"/>
      <c r="T2332" s="256"/>
      <c r="U2332" s="13"/>
      <c r="V2332" s="13"/>
      <c r="W2332" s="13"/>
      <c r="X2332" s="13"/>
      <c r="Y2332" s="13"/>
      <c r="Z2332" s="13"/>
      <c r="AA2332" s="13"/>
      <c r="AB2332" s="13"/>
      <c r="AC2332" s="13"/>
      <c r="AD2332" s="13"/>
      <c r="AE2332" s="13"/>
      <c r="AT2332" s="257" t="s">
        <v>361</v>
      </c>
      <c r="AU2332" s="257" t="s">
        <v>86</v>
      </c>
      <c r="AV2332" s="13" t="s">
        <v>86</v>
      </c>
      <c r="AW2332" s="13" t="s">
        <v>32</v>
      </c>
      <c r="AX2332" s="13" t="s">
        <v>76</v>
      </c>
      <c r="AY2332" s="257" t="s">
        <v>350</v>
      </c>
    </row>
    <row r="2333" s="14" customFormat="1">
      <c r="A2333" s="14"/>
      <c r="B2333" s="258"/>
      <c r="C2333" s="259"/>
      <c r="D2333" s="242" t="s">
        <v>361</v>
      </c>
      <c r="E2333" s="260" t="s">
        <v>1</v>
      </c>
      <c r="F2333" s="261" t="s">
        <v>364</v>
      </c>
      <c r="G2333" s="259"/>
      <c r="H2333" s="262">
        <v>2</v>
      </c>
      <c r="I2333" s="263"/>
      <c r="J2333" s="259"/>
      <c r="K2333" s="259"/>
      <c r="L2333" s="264"/>
      <c r="M2333" s="265"/>
      <c r="N2333" s="266"/>
      <c r="O2333" s="266"/>
      <c r="P2333" s="266"/>
      <c r="Q2333" s="266"/>
      <c r="R2333" s="266"/>
      <c r="S2333" s="266"/>
      <c r="T2333" s="267"/>
      <c r="U2333" s="14"/>
      <c r="V2333" s="14"/>
      <c r="W2333" s="14"/>
      <c r="X2333" s="14"/>
      <c r="Y2333" s="14"/>
      <c r="Z2333" s="14"/>
      <c r="AA2333" s="14"/>
      <c r="AB2333" s="14"/>
      <c r="AC2333" s="14"/>
      <c r="AD2333" s="14"/>
      <c r="AE2333" s="14"/>
      <c r="AT2333" s="268" t="s">
        <v>361</v>
      </c>
      <c r="AU2333" s="268" t="s">
        <v>86</v>
      </c>
      <c r="AV2333" s="14" t="s">
        <v>357</v>
      </c>
      <c r="AW2333" s="14" t="s">
        <v>32</v>
      </c>
      <c r="AX2333" s="14" t="s">
        <v>84</v>
      </c>
      <c r="AY2333" s="268" t="s">
        <v>350</v>
      </c>
    </row>
    <row r="2334" s="2" customFormat="1" ht="24.15" customHeight="1">
      <c r="A2334" s="39"/>
      <c r="B2334" s="40"/>
      <c r="C2334" s="295" t="s">
        <v>3804</v>
      </c>
      <c r="D2334" s="295" t="s">
        <v>1347</v>
      </c>
      <c r="E2334" s="296" t="s">
        <v>3805</v>
      </c>
      <c r="F2334" s="297" t="s">
        <v>3806</v>
      </c>
      <c r="G2334" s="298" t="s">
        <v>497</v>
      </c>
      <c r="H2334" s="299">
        <v>1</v>
      </c>
      <c r="I2334" s="300"/>
      <c r="J2334" s="301">
        <f>ROUND(I2334*H2334,2)</f>
        <v>0</v>
      </c>
      <c r="K2334" s="297" t="s">
        <v>1</v>
      </c>
      <c r="L2334" s="302"/>
      <c r="M2334" s="303" t="s">
        <v>1</v>
      </c>
      <c r="N2334" s="304" t="s">
        <v>41</v>
      </c>
      <c r="O2334" s="92"/>
      <c r="P2334" s="238">
        <f>O2334*H2334</f>
        <v>0</v>
      </c>
      <c r="Q2334" s="238">
        <v>0.0235</v>
      </c>
      <c r="R2334" s="238">
        <f>Q2334*H2334</f>
        <v>0.0235</v>
      </c>
      <c r="S2334" s="238">
        <v>0</v>
      </c>
      <c r="T2334" s="239">
        <f>S2334*H2334</f>
        <v>0</v>
      </c>
      <c r="U2334" s="39"/>
      <c r="V2334" s="39"/>
      <c r="W2334" s="39"/>
      <c r="X2334" s="39"/>
      <c r="Y2334" s="39"/>
      <c r="Z2334" s="39"/>
      <c r="AA2334" s="39"/>
      <c r="AB2334" s="39"/>
      <c r="AC2334" s="39"/>
      <c r="AD2334" s="39"/>
      <c r="AE2334" s="39"/>
      <c r="AR2334" s="240" t="s">
        <v>695</v>
      </c>
      <c r="AT2334" s="240" t="s">
        <v>1347</v>
      </c>
      <c r="AU2334" s="240" t="s">
        <v>86</v>
      </c>
      <c r="AY2334" s="18" t="s">
        <v>350</v>
      </c>
      <c r="BE2334" s="241">
        <f>IF(N2334="základní",J2334,0)</f>
        <v>0</v>
      </c>
      <c r="BF2334" s="241">
        <f>IF(N2334="snížená",J2334,0)</f>
        <v>0</v>
      </c>
      <c r="BG2334" s="241">
        <f>IF(N2334="zákl. přenesená",J2334,0)</f>
        <v>0</v>
      </c>
      <c r="BH2334" s="241">
        <f>IF(N2334="sníž. přenesená",J2334,0)</f>
        <v>0</v>
      </c>
      <c r="BI2334" s="241">
        <f>IF(N2334="nulová",J2334,0)</f>
        <v>0</v>
      </c>
      <c r="BJ2334" s="18" t="s">
        <v>84</v>
      </c>
      <c r="BK2334" s="241">
        <f>ROUND(I2334*H2334,2)</f>
        <v>0</v>
      </c>
      <c r="BL2334" s="18" t="s">
        <v>530</v>
      </c>
      <c r="BM2334" s="240" t="s">
        <v>3807</v>
      </c>
    </row>
    <row r="2335" s="2" customFormat="1">
      <c r="A2335" s="39"/>
      <c r="B2335" s="40"/>
      <c r="C2335" s="41"/>
      <c r="D2335" s="242" t="s">
        <v>359</v>
      </c>
      <c r="E2335" s="41"/>
      <c r="F2335" s="243" t="s">
        <v>3796</v>
      </c>
      <c r="G2335" s="41"/>
      <c r="H2335" s="41"/>
      <c r="I2335" s="244"/>
      <c r="J2335" s="41"/>
      <c r="K2335" s="41"/>
      <c r="L2335" s="45"/>
      <c r="M2335" s="245"/>
      <c r="N2335" s="246"/>
      <c r="O2335" s="92"/>
      <c r="P2335" s="92"/>
      <c r="Q2335" s="92"/>
      <c r="R2335" s="92"/>
      <c r="S2335" s="92"/>
      <c r="T2335" s="93"/>
      <c r="U2335" s="39"/>
      <c r="V2335" s="39"/>
      <c r="W2335" s="39"/>
      <c r="X2335" s="39"/>
      <c r="Y2335" s="39"/>
      <c r="Z2335" s="39"/>
      <c r="AA2335" s="39"/>
      <c r="AB2335" s="39"/>
      <c r="AC2335" s="39"/>
      <c r="AD2335" s="39"/>
      <c r="AE2335" s="39"/>
      <c r="AT2335" s="18" t="s">
        <v>359</v>
      </c>
      <c r="AU2335" s="18" t="s">
        <v>86</v>
      </c>
    </row>
    <row r="2336" s="13" customFormat="1">
      <c r="A2336" s="13"/>
      <c r="B2336" s="247"/>
      <c r="C2336" s="248"/>
      <c r="D2336" s="242" t="s">
        <v>361</v>
      </c>
      <c r="E2336" s="249" t="s">
        <v>1</v>
      </c>
      <c r="F2336" s="250" t="s">
        <v>3802</v>
      </c>
      <c r="G2336" s="248"/>
      <c r="H2336" s="251">
        <v>1</v>
      </c>
      <c r="I2336" s="252"/>
      <c r="J2336" s="248"/>
      <c r="K2336" s="248"/>
      <c r="L2336" s="253"/>
      <c r="M2336" s="254"/>
      <c r="N2336" s="255"/>
      <c r="O2336" s="255"/>
      <c r="P2336" s="255"/>
      <c r="Q2336" s="255"/>
      <c r="R2336" s="255"/>
      <c r="S2336" s="255"/>
      <c r="T2336" s="256"/>
      <c r="U2336" s="13"/>
      <c r="V2336" s="13"/>
      <c r="W2336" s="13"/>
      <c r="X2336" s="13"/>
      <c r="Y2336" s="13"/>
      <c r="Z2336" s="13"/>
      <c r="AA2336" s="13"/>
      <c r="AB2336" s="13"/>
      <c r="AC2336" s="13"/>
      <c r="AD2336" s="13"/>
      <c r="AE2336" s="13"/>
      <c r="AT2336" s="257" t="s">
        <v>361</v>
      </c>
      <c r="AU2336" s="257" t="s">
        <v>86</v>
      </c>
      <c r="AV2336" s="13" t="s">
        <v>86</v>
      </c>
      <c r="AW2336" s="13" t="s">
        <v>32</v>
      </c>
      <c r="AX2336" s="13" t="s">
        <v>84</v>
      </c>
      <c r="AY2336" s="257" t="s">
        <v>350</v>
      </c>
    </row>
    <row r="2337" s="2" customFormat="1" ht="24.15" customHeight="1">
      <c r="A2337" s="39"/>
      <c r="B2337" s="40"/>
      <c r="C2337" s="295" t="s">
        <v>3808</v>
      </c>
      <c r="D2337" s="295" t="s">
        <v>1347</v>
      </c>
      <c r="E2337" s="296" t="s">
        <v>3809</v>
      </c>
      <c r="F2337" s="297" t="s">
        <v>3810</v>
      </c>
      <c r="G2337" s="298" t="s">
        <v>497</v>
      </c>
      <c r="H2337" s="299">
        <v>1</v>
      </c>
      <c r="I2337" s="300"/>
      <c r="J2337" s="301">
        <f>ROUND(I2337*H2337,2)</f>
        <v>0</v>
      </c>
      <c r="K2337" s="297" t="s">
        <v>1</v>
      </c>
      <c r="L2337" s="302"/>
      <c r="M2337" s="303" t="s">
        <v>1</v>
      </c>
      <c r="N2337" s="304" t="s">
        <v>41</v>
      </c>
      <c r="O2337" s="92"/>
      <c r="P2337" s="238">
        <f>O2337*H2337</f>
        <v>0</v>
      </c>
      <c r="Q2337" s="238">
        <v>0.0235</v>
      </c>
      <c r="R2337" s="238">
        <f>Q2337*H2337</f>
        <v>0.0235</v>
      </c>
      <c r="S2337" s="238">
        <v>0</v>
      </c>
      <c r="T2337" s="239">
        <f>S2337*H2337</f>
        <v>0</v>
      </c>
      <c r="U2337" s="39"/>
      <c r="V2337" s="39"/>
      <c r="W2337" s="39"/>
      <c r="X2337" s="39"/>
      <c r="Y2337" s="39"/>
      <c r="Z2337" s="39"/>
      <c r="AA2337" s="39"/>
      <c r="AB2337" s="39"/>
      <c r="AC2337" s="39"/>
      <c r="AD2337" s="39"/>
      <c r="AE2337" s="39"/>
      <c r="AR2337" s="240" t="s">
        <v>695</v>
      </c>
      <c r="AT2337" s="240" t="s">
        <v>1347</v>
      </c>
      <c r="AU2337" s="240" t="s">
        <v>86</v>
      </c>
      <c r="AY2337" s="18" t="s">
        <v>350</v>
      </c>
      <c r="BE2337" s="241">
        <f>IF(N2337="základní",J2337,0)</f>
        <v>0</v>
      </c>
      <c r="BF2337" s="241">
        <f>IF(N2337="snížená",J2337,0)</f>
        <v>0</v>
      </c>
      <c r="BG2337" s="241">
        <f>IF(N2337="zákl. přenesená",J2337,0)</f>
        <v>0</v>
      </c>
      <c r="BH2337" s="241">
        <f>IF(N2337="sníž. přenesená",J2337,0)</f>
        <v>0</v>
      </c>
      <c r="BI2337" s="241">
        <f>IF(N2337="nulová",J2337,0)</f>
        <v>0</v>
      </c>
      <c r="BJ2337" s="18" t="s">
        <v>84</v>
      </c>
      <c r="BK2337" s="241">
        <f>ROUND(I2337*H2337,2)</f>
        <v>0</v>
      </c>
      <c r="BL2337" s="18" t="s">
        <v>530</v>
      </c>
      <c r="BM2337" s="240" t="s">
        <v>3811</v>
      </c>
    </row>
    <row r="2338" s="2" customFormat="1">
      <c r="A2338" s="39"/>
      <c r="B2338" s="40"/>
      <c r="C2338" s="41"/>
      <c r="D2338" s="242" t="s">
        <v>359</v>
      </c>
      <c r="E2338" s="41"/>
      <c r="F2338" s="243" t="s">
        <v>3796</v>
      </c>
      <c r="G2338" s="41"/>
      <c r="H2338" s="41"/>
      <c r="I2338" s="244"/>
      <c r="J2338" s="41"/>
      <c r="K2338" s="41"/>
      <c r="L2338" s="45"/>
      <c r="M2338" s="245"/>
      <c r="N2338" s="246"/>
      <c r="O2338" s="92"/>
      <c r="P2338" s="92"/>
      <c r="Q2338" s="92"/>
      <c r="R2338" s="92"/>
      <c r="S2338" s="92"/>
      <c r="T2338" s="93"/>
      <c r="U2338" s="39"/>
      <c r="V2338" s="39"/>
      <c r="W2338" s="39"/>
      <c r="X2338" s="39"/>
      <c r="Y2338" s="39"/>
      <c r="Z2338" s="39"/>
      <c r="AA2338" s="39"/>
      <c r="AB2338" s="39"/>
      <c r="AC2338" s="39"/>
      <c r="AD2338" s="39"/>
      <c r="AE2338" s="39"/>
      <c r="AT2338" s="18" t="s">
        <v>359</v>
      </c>
      <c r="AU2338" s="18" t="s">
        <v>86</v>
      </c>
    </row>
    <row r="2339" s="13" customFormat="1">
      <c r="A2339" s="13"/>
      <c r="B2339" s="247"/>
      <c r="C2339" s="248"/>
      <c r="D2339" s="242" t="s">
        <v>361</v>
      </c>
      <c r="E2339" s="249" t="s">
        <v>1</v>
      </c>
      <c r="F2339" s="250" t="s">
        <v>3803</v>
      </c>
      <c r="G2339" s="248"/>
      <c r="H2339" s="251">
        <v>1</v>
      </c>
      <c r="I2339" s="252"/>
      <c r="J2339" s="248"/>
      <c r="K2339" s="248"/>
      <c r="L2339" s="253"/>
      <c r="M2339" s="254"/>
      <c r="N2339" s="255"/>
      <c r="O2339" s="255"/>
      <c r="P2339" s="255"/>
      <c r="Q2339" s="255"/>
      <c r="R2339" s="255"/>
      <c r="S2339" s="255"/>
      <c r="T2339" s="256"/>
      <c r="U2339" s="13"/>
      <c r="V2339" s="13"/>
      <c r="W2339" s="13"/>
      <c r="X2339" s="13"/>
      <c r="Y2339" s="13"/>
      <c r="Z2339" s="13"/>
      <c r="AA2339" s="13"/>
      <c r="AB2339" s="13"/>
      <c r="AC2339" s="13"/>
      <c r="AD2339" s="13"/>
      <c r="AE2339" s="13"/>
      <c r="AT2339" s="257" t="s">
        <v>361</v>
      </c>
      <c r="AU2339" s="257" t="s">
        <v>86</v>
      </c>
      <c r="AV2339" s="13" t="s">
        <v>86</v>
      </c>
      <c r="AW2339" s="13" t="s">
        <v>32</v>
      </c>
      <c r="AX2339" s="13" t="s">
        <v>84</v>
      </c>
      <c r="AY2339" s="257" t="s">
        <v>350</v>
      </c>
    </row>
    <row r="2340" s="2" customFormat="1" ht="24.15" customHeight="1">
      <c r="A2340" s="39"/>
      <c r="B2340" s="40"/>
      <c r="C2340" s="229" t="s">
        <v>3812</v>
      </c>
      <c r="D2340" s="229" t="s">
        <v>352</v>
      </c>
      <c r="E2340" s="230" t="s">
        <v>3813</v>
      </c>
      <c r="F2340" s="231" t="s">
        <v>3814</v>
      </c>
      <c r="G2340" s="232" t="s">
        <v>497</v>
      </c>
      <c r="H2340" s="233">
        <v>1</v>
      </c>
      <c r="I2340" s="234"/>
      <c r="J2340" s="235">
        <f>ROUND(I2340*H2340,2)</f>
        <v>0</v>
      </c>
      <c r="K2340" s="231" t="s">
        <v>356</v>
      </c>
      <c r="L2340" s="45"/>
      <c r="M2340" s="236" t="s">
        <v>1</v>
      </c>
      <c r="N2340" s="237" t="s">
        <v>41</v>
      </c>
      <c r="O2340" s="92"/>
      <c r="P2340" s="238">
        <f>O2340*H2340</f>
        <v>0</v>
      </c>
      <c r="Q2340" s="238">
        <v>0</v>
      </c>
      <c r="R2340" s="238">
        <f>Q2340*H2340</f>
        <v>0</v>
      </c>
      <c r="S2340" s="238">
        <v>0</v>
      </c>
      <c r="T2340" s="239">
        <f>S2340*H2340</f>
        <v>0</v>
      </c>
      <c r="U2340" s="39"/>
      <c r="V2340" s="39"/>
      <c r="W2340" s="39"/>
      <c r="X2340" s="39"/>
      <c r="Y2340" s="39"/>
      <c r="Z2340" s="39"/>
      <c r="AA2340" s="39"/>
      <c r="AB2340" s="39"/>
      <c r="AC2340" s="39"/>
      <c r="AD2340" s="39"/>
      <c r="AE2340" s="39"/>
      <c r="AR2340" s="240" t="s">
        <v>530</v>
      </c>
      <c r="AT2340" s="240" t="s">
        <v>352</v>
      </c>
      <c r="AU2340" s="240" t="s">
        <v>86</v>
      </c>
      <c r="AY2340" s="18" t="s">
        <v>350</v>
      </c>
      <c r="BE2340" s="241">
        <f>IF(N2340="základní",J2340,0)</f>
        <v>0</v>
      </c>
      <c r="BF2340" s="241">
        <f>IF(N2340="snížená",J2340,0)</f>
        <v>0</v>
      </c>
      <c r="BG2340" s="241">
        <f>IF(N2340="zákl. přenesená",J2340,0)</f>
        <v>0</v>
      </c>
      <c r="BH2340" s="241">
        <f>IF(N2340="sníž. přenesená",J2340,0)</f>
        <v>0</v>
      </c>
      <c r="BI2340" s="241">
        <f>IF(N2340="nulová",J2340,0)</f>
        <v>0</v>
      </c>
      <c r="BJ2340" s="18" t="s">
        <v>84</v>
      </c>
      <c r="BK2340" s="241">
        <f>ROUND(I2340*H2340,2)</f>
        <v>0</v>
      </c>
      <c r="BL2340" s="18" t="s">
        <v>530</v>
      </c>
      <c r="BM2340" s="240" t="s">
        <v>3815</v>
      </c>
    </row>
    <row r="2341" s="2" customFormat="1">
      <c r="A2341" s="39"/>
      <c r="B2341" s="40"/>
      <c r="C2341" s="41"/>
      <c r="D2341" s="242" t="s">
        <v>359</v>
      </c>
      <c r="E2341" s="41"/>
      <c r="F2341" s="243" t="s">
        <v>3816</v>
      </c>
      <c r="G2341" s="41"/>
      <c r="H2341" s="41"/>
      <c r="I2341" s="244"/>
      <c r="J2341" s="41"/>
      <c r="K2341" s="41"/>
      <c r="L2341" s="45"/>
      <c r="M2341" s="245"/>
      <c r="N2341" s="246"/>
      <c r="O2341" s="92"/>
      <c r="P2341" s="92"/>
      <c r="Q2341" s="92"/>
      <c r="R2341" s="92"/>
      <c r="S2341" s="92"/>
      <c r="T2341" s="93"/>
      <c r="U2341" s="39"/>
      <c r="V2341" s="39"/>
      <c r="W2341" s="39"/>
      <c r="X2341" s="39"/>
      <c r="Y2341" s="39"/>
      <c r="Z2341" s="39"/>
      <c r="AA2341" s="39"/>
      <c r="AB2341" s="39"/>
      <c r="AC2341" s="39"/>
      <c r="AD2341" s="39"/>
      <c r="AE2341" s="39"/>
      <c r="AT2341" s="18" t="s">
        <v>359</v>
      </c>
      <c r="AU2341" s="18" t="s">
        <v>86</v>
      </c>
    </row>
    <row r="2342" s="13" customFormat="1">
      <c r="A2342" s="13"/>
      <c r="B2342" s="247"/>
      <c r="C2342" s="248"/>
      <c r="D2342" s="242" t="s">
        <v>361</v>
      </c>
      <c r="E2342" s="249" t="s">
        <v>1</v>
      </c>
      <c r="F2342" s="250" t="s">
        <v>3187</v>
      </c>
      <c r="G2342" s="248"/>
      <c r="H2342" s="251">
        <v>1</v>
      </c>
      <c r="I2342" s="252"/>
      <c r="J2342" s="248"/>
      <c r="K2342" s="248"/>
      <c r="L2342" s="253"/>
      <c r="M2342" s="254"/>
      <c r="N2342" s="255"/>
      <c r="O2342" s="255"/>
      <c r="P2342" s="255"/>
      <c r="Q2342" s="255"/>
      <c r="R2342" s="255"/>
      <c r="S2342" s="255"/>
      <c r="T2342" s="256"/>
      <c r="U2342" s="13"/>
      <c r="V2342" s="13"/>
      <c r="W2342" s="13"/>
      <c r="X2342" s="13"/>
      <c r="Y2342" s="13"/>
      <c r="Z2342" s="13"/>
      <c r="AA2342" s="13"/>
      <c r="AB2342" s="13"/>
      <c r="AC2342" s="13"/>
      <c r="AD2342" s="13"/>
      <c r="AE2342" s="13"/>
      <c r="AT2342" s="257" t="s">
        <v>361</v>
      </c>
      <c r="AU2342" s="257" t="s">
        <v>86</v>
      </c>
      <c r="AV2342" s="13" t="s">
        <v>86</v>
      </c>
      <c r="AW2342" s="13" t="s">
        <v>32</v>
      </c>
      <c r="AX2342" s="13" t="s">
        <v>84</v>
      </c>
      <c r="AY2342" s="257" t="s">
        <v>350</v>
      </c>
    </row>
    <row r="2343" s="2" customFormat="1" ht="24.15" customHeight="1">
      <c r="A2343" s="39"/>
      <c r="B2343" s="40"/>
      <c r="C2343" s="295" t="s">
        <v>3817</v>
      </c>
      <c r="D2343" s="295" t="s">
        <v>1347</v>
      </c>
      <c r="E2343" s="296" t="s">
        <v>3608</v>
      </c>
      <c r="F2343" s="297" t="s">
        <v>3609</v>
      </c>
      <c r="G2343" s="298" t="s">
        <v>497</v>
      </c>
      <c r="H2343" s="299">
        <v>1</v>
      </c>
      <c r="I2343" s="300"/>
      <c r="J2343" s="301">
        <f>ROUND(I2343*H2343,2)</f>
        <v>0</v>
      </c>
      <c r="K2343" s="297" t="s">
        <v>356</v>
      </c>
      <c r="L2343" s="302"/>
      <c r="M2343" s="303" t="s">
        <v>1</v>
      </c>
      <c r="N2343" s="304" t="s">
        <v>41</v>
      </c>
      <c r="O2343" s="92"/>
      <c r="P2343" s="238">
        <f>O2343*H2343</f>
        <v>0</v>
      </c>
      <c r="Q2343" s="238">
        <v>0.017500000000000002</v>
      </c>
      <c r="R2343" s="238">
        <f>Q2343*H2343</f>
        <v>0.017500000000000002</v>
      </c>
      <c r="S2343" s="238">
        <v>0</v>
      </c>
      <c r="T2343" s="239">
        <f>S2343*H2343</f>
        <v>0</v>
      </c>
      <c r="U2343" s="39"/>
      <c r="V2343" s="39"/>
      <c r="W2343" s="39"/>
      <c r="X2343" s="39"/>
      <c r="Y2343" s="39"/>
      <c r="Z2343" s="39"/>
      <c r="AA2343" s="39"/>
      <c r="AB2343" s="39"/>
      <c r="AC2343" s="39"/>
      <c r="AD2343" s="39"/>
      <c r="AE2343" s="39"/>
      <c r="AR2343" s="240" t="s">
        <v>695</v>
      </c>
      <c r="AT2343" s="240" t="s">
        <v>1347</v>
      </c>
      <c r="AU2343" s="240" t="s">
        <v>86</v>
      </c>
      <c r="AY2343" s="18" t="s">
        <v>350</v>
      </c>
      <c r="BE2343" s="241">
        <f>IF(N2343="základní",J2343,0)</f>
        <v>0</v>
      </c>
      <c r="BF2343" s="241">
        <f>IF(N2343="snížená",J2343,0)</f>
        <v>0</v>
      </c>
      <c r="BG2343" s="241">
        <f>IF(N2343="zákl. přenesená",J2343,0)</f>
        <v>0</v>
      </c>
      <c r="BH2343" s="241">
        <f>IF(N2343="sníž. přenesená",J2343,0)</f>
        <v>0</v>
      </c>
      <c r="BI2343" s="241">
        <f>IF(N2343="nulová",J2343,0)</f>
        <v>0</v>
      </c>
      <c r="BJ2343" s="18" t="s">
        <v>84</v>
      </c>
      <c r="BK2343" s="241">
        <f>ROUND(I2343*H2343,2)</f>
        <v>0</v>
      </c>
      <c r="BL2343" s="18" t="s">
        <v>530</v>
      </c>
      <c r="BM2343" s="240" t="s">
        <v>3818</v>
      </c>
    </row>
    <row r="2344" s="2" customFormat="1">
      <c r="A2344" s="39"/>
      <c r="B2344" s="40"/>
      <c r="C2344" s="41"/>
      <c r="D2344" s="242" t="s">
        <v>359</v>
      </c>
      <c r="E2344" s="41"/>
      <c r="F2344" s="243" t="s">
        <v>3609</v>
      </c>
      <c r="G2344" s="41"/>
      <c r="H2344" s="41"/>
      <c r="I2344" s="244"/>
      <c r="J2344" s="41"/>
      <c r="K2344" s="41"/>
      <c r="L2344" s="45"/>
      <c r="M2344" s="245"/>
      <c r="N2344" s="246"/>
      <c r="O2344" s="92"/>
      <c r="P2344" s="92"/>
      <c r="Q2344" s="92"/>
      <c r="R2344" s="92"/>
      <c r="S2344" s="92"/>
      <c r="T2344" s="93"/>
      <c r="U2344" s="39"/>
      <c r="V2344" s="39"/>
      <c r="W2344" s="39"/>
      <c r="X2344" s="39"/>
      <c r="Y2344" s="39"/>
      <c r="Z2344" s="39"/>
      <c r="AA2344" s="39"/>
      <c r="AB2344" s="39"/>
      <c r="AC2344" s="39"/>
      <c r="AD2344" s="39"/>
      <c r="AE2344" s="39"/>
      <c r="AT2344" s="18" t="s">
        <v>359</v>
      </c>
      <c r="AU2344" s="18" t="s">
        <v>86</v>
      </c>
    </row>
    <row r="2345" s="13" customFormat="1">
      <c r="A2345" s="13"/>
      <c r="B2345" s="247"/>
      <c r="C2345" s="248"/>
      <c r="D2345" s="242" t="s">
        <v>361</v>
      </c>
      <c r="E2345" s="249" t="s">
        <v>1</v>
      </c>
      <c r="F2345" s="250" t="s">
        <v>3187</v>
      </c>
      <c r="G2345" s="248"/>
      <c r="H2345" s="251">
        <v>1</v>
      </c>
      <c r="I2345" s="252"/>
      <c r="J2345" s="248"/>
      <c r="K2345" s="248"/>
      <c r="L2345" s="253"/>
      <c r="M2345" s="254"/>
      <c r="N2345" s="255"/>
      <c r="O2345" s="255"/>
      <c r="P2345" s="255"/>
      <c r="Q2345" s="255"/>
      <c r="R2345" s="255"/>
      <c r="S2345" s="255"/>
      <c r="T2345" s="256"/>
      <c r="U2345" s="13"/>
      <c r="V2345" s="13"/>
      <c r="W2345" s="13"/>
      <c r="X2345" s="13"/>
      <c r="Y2345" s="13"/>
      <c r="Z2345" s="13"/>
      <c r="AA2345" s="13"/>
      <c r="AB2345" s="13"/>
      <c r="AC2345" s="13"/>
      <c r="AD2345" s="13"/>
      <c r="AE2345" s="13"/>
      <c r="AT2345" s="257" t="s">
        <v>361</v>
      </c>
      <c r="AU2345" s="257" t="s">
        <v>86</v>
      </c>
      <c r="AV2345" s="13" t="s">
        <v>86</v>
      </c>
      <c r="AW2345" s="13" t="s">
        <v>32</v>
      </c>
      <c r="AX2345" s="13" t="s">
        <v>84</v>
      </c>
      <c r="AY2345" s="257" t="s">
        <v>350</v>
      </c>
    </row>
    <row r="2346" s="2" customFormat="1" ht="33" customHeight="1">
      <c r="A2346" s="39"/>
      <c r="B2346" s="40"/>
      <c r="C2346" s="229" t="s">
        <v>3819</v>
      </c>
      <c r="D2346" s="229" t="s">
        <v>352</v>
      </c>
      <c r="E2346" s="230" t="s">
        <v>3820</v>
      </c>
      <c r="F2346" s="231" t="s">
        <v>3821</v>
      </c>
      <c r="G2346" s="232" t="s">
        <v>497</v>
      </c>
      <c r="H2346" s="233">
        <v>1</v>
      </c>
      <c r="I2346" s="234"/>
      <c r="J2346" s="235">
        <f>ROUND(I2346*H2346,2)</f>
        <v>0</v>
      </c>
      <c r="K2346" s="231" t="s">
        <v>356</v>
      </c>
      <c r="L2346" s="45"/>
      <c r="M2346" s="236" t="s">
        <v>1</v>
      </c>
      <c r="N2346" s="237" t="s">
        <v>41</v>
      </c>
      <c r="O2346" s="92"/>
      <c r="P2346" s="238">
        <f>O2346*H2346</f>
        <v>0</v>
      </c>
      <c r="Q2346" s="238">
        <v>0</v>
      </c>
      <c r="R2346" s="238">
        <f>Q2346*H2346</f>
        <v>0</v>
      </c>
      <c r="S2346" s="238">
        <v>0</v>
      </c>
      <c r="T2346" s="239">
        <f>S2346*H2346</f>
        <v>0</v>
      </c>
      <c r="U2346" s="39"/>
      <c r="V2346" s="39"/>
      <c r="W2346" s="39"/>
      <c r="X2346" s="39"/>
      <c r="Y2346" s="39"/>
      <c r="Z2346" s="39"/>
      <c r="AA2346" s="39"/>
      <c r="AB2346" s="39"/>
      <c r="AC2346" s="39"/>
      <c r="AD2346" s="39"/>
      <c r="AE2346" s="39"/>
      <c r="AR2346" s="240" t="s">
        <v>530</v>
      </c>
      <c r="AT2346" s="240" t="s">
        <v>352</v>
      </c>
      <c r="AU2346" s="240" t="s">
        <v>86</v>
      </c>
      <c r="AY2346" s="18" t="s">
        <v>350</v>
      </c>
      <c r="BE2346" s="241">
        <f>IF(N2346="základní",J2346,0)</f>
        <v>0</v>
      </c>
      <c r="BF2346" s="241">
        <f>IF(N2346="snížená",J2346,0)</f>
        <v>0</v>
      </c>
      <c r="BG2346" s="241">
        <f>IF(N2346="zákl. přenesená",J2346,0)</f>
        <v>0</v>
      </c>
      <c r="BH2346" s="241">
        <f>IF(N2346="sníž. přenesená",J2346,0)</f>
        <v>0</v>
      </c>
      <c r="BI2346" s="241">
        <f>IF(N2346="nulová",J2346,0)</f>
        <v>0</v>
      </c>
      <c r="BJ2346" s="18" t="s">
        <v>84</v>
      </c>
      <c r="BK2346" s="241">
        <f>ROUND(I2346*H2346,2)</f>
        <v>0</v>
      </c>
      <c r="BL2346" s="18" t="s">
        <v>530</v>
      </c>
      <c r="BM2346" s="240" t="s">
        <v>3822</v>
      </c>
    </row>
    <row r="2347" s="2" customFormat="1">
      <c r="A2347" s="39"/>
      <c r="B2347" s="40"/>
      <c r="C2347" s="41"/>
      <c r="D2347" s="242" t="s">
        <v>359</v>
      </c>
      <c r="E2347" s="41"/>
      <c r="F2347" s="243" t="s">
        <v>3823</v>
      </c>
      <c r="G2347" s="41"/>
      <c r="H2347" s="41"/>
      <c r="I2347" s="244"/>
      <c r="J2347" s="41"/>
      <c r="K2347" s="41"/>
      <c r="L2347" s="45"/>
      <c r="M2347" s="245"/>
      <c r="N2347" s="246"/>
      <c r="O2347" s="92"/>
      <c r="P2347" s="92"/>
      <c r="Q2347" s="92"/>
      <c r="R2347" s="92"/>
      <c r="S2347" s="92"/>
      <c r="T2347" s="93"/>
      <c r="U2347" s="39"/>
      <c r="V2347" s="39"/>
      <c r="W2347" s="39"/>
      <c r="X2347" s="39"/>
      <c r="Y2347" s="39"/>
      <c r="Z2347" s="39"/>
      <c r="AA2347" s="39"/>
      <c r="AB2347" s="39"/>
      <c r="AC2347" s="39"/>
      <c r="AD2347" s="39"/>
      <c r="AE2347" s="39"/>
      <c r="AT2347" s="18" t="s">
        <v>359</v>
      </c>
      <c r="AU2347" s="18" t="s">
        <v>86</v>
      </c>
    </row>
    <row r="2348" s="13" customFormat="1">
      <c r="A2348" s="13"/>
      <c r="B2348" s="247"/>
      <c r="C2348" s="248"/>
      <c r="D2348" s="242" t="s">
        <v>361</v>
      </c>
      <c r="E2348" s="249" t="s">
        <v>1</v>
      </c>
      <c r="F2348" s="250" t="s">
        <v>3197</v>
      </c>
      <c r="G2348" s="248"/>
      <c r="H2348" s="251">
        <v>1</v>
      </c>
      <c r="I2348" s="252"/>
      <c r="J2348" s="248"/>
      <c r="K2348" s="248"/>
      <c r="L2348" s="253"/>
      <c r="M2348" s="254"/>
      <c r="N2348" s="255"/>
      <c r="O2348" s="255"/>
      <c r="P2348" s="255"/>
      <c r="Q2348" s="255"/>
      <c r="R2348" s="255"/>
      <c r="S2348" s="255"/>
      <c r="T2348" s="256"/>
      <c r="U2348" s="13"/>
      <c r="V2348" s="13"/>
      <c r="W2348" s="13"/>
      <c r="X2348" s="13"/>
      <c r="Y2348" s="13"/>
      <c r="Z2348" s="13"/>
      <c r="AA2348" s="13"/>
      <c r="AB2348" s="13"/>
      <c r="AC2348" s="13"/>
      <c r="AD2348" s="13"/>
      <c r="AE2348" s="13"/>
      <c r="AT2348" s="257" t="s">
        <v>361</v>
      </c>
      <c r="AU2348" s="257" t="s">
        <v>86</v>
      </c>
      <c r="AV2348" s="13" t="s">
        <v>86</v>
      </c>
      <c r="AW2348" s="13" t="s">
        <v>32</v>
      </c>
      <c r="AX2348" s="13" t="s">
        <v>84</v>
      </c>
      <c r="AY2348" s="257" t="s">
        <v>350</v>
      </c>
    </row>
    <row r="2349" s="2" customFormat="1" ht="24.15" customHeight="1">
      <c r="A2349" s="39"/>
      <c r="B2349" s="40"/>
      <c r="C2349" s="295" t="s">
        <v>3824</v>
      </c>
      <c r="D2349" s="295" t="s">
        <v>1347</v>
      </c>
      <c r="E2349" s="296" t="s">
        <v>3825</v>
      </c>
      <c r="F2349" s="297" t="s">
        <v>3826</v>
      </c>
      <c r="G2349" s="298" t="s">
        <v>497</v>
      </c>
      <c r="H2349" s="299">
        <v>1</v>
      </c>
      <c r="I2349" s="300"/>
      <c r="J2349" s="301">
        <f>ROUND(I2349*H2349,2)</f>
        <v>0</v>
      </c>
      <c r="K2349" s="297" t="s">
        <v>1</v>
      </c>
      <c r="L2349" s="302"/>
      <c r="M2349" s="303" t="s">
        <v>1</v>
      </c>
      <c r="N2349" s="304" t="s">
        <v>41</v>
      </c>
      <c r="O2349" s="92"/>
      <c r="P2349" s="238">
        <f>O2349*H2349</f>
        <v>0</v>
      </c>
      <c r="Q2349" s="238">
        <v>0.035999999999999997</v>
      </c>
      <c r="R2349" s="238">
        <f>Q2349*H2349</f>
        <v>0.035999999999999997</v>
      </c>
      <c r="S2349" s="238">
        <v>0</v>
      </c>
      <c r="T2349" s="239">
        <f>S2349*H2349</f>
        <v>0</v>
      </c>
      <c r="U2349" s="39"/>
      <c r="V2349" s="39"/>
      <c r="W2349" s="39"/>
      <c r="X2349" s="39"/>
      <c r="Y2349" s="39"/>
      <c r="Z2349" s="39"/>
      <c r="AA2349" s="39"/>
      <c r="AB2349" s="39"/>
      <c r="AC2349" s="39"/>
      <c r="AD2349" s="39"/>
      <c r="AE2349" s="39"/>
      <c r="AR2349" s="240" t="s">
        <v>695</v>
      </c>
      <c r="AT2349" s="240" t="s">
        <v>1347</v>
      </c>
      <c r="AU2349" s="240" t="s">
        <v>86</v>
      </c>
      <c r="AY2349" s="18" t="s">
        <v>350</v>
      </c>
      <c r="BE2349" s="241">
        <f>IF(N2349="základní",J2349,0)</f>
        <v>0</v>
      </c>
      <c r="BF2349" s="241">
        <f>IF(N2349="snížená",J2349,0)</f>
        <v>0</v>
      </c>
      <c r="BG2349" s="241">
        <f>IF(N2349="zákl. přenesená",J2349,0)</f>
        <v>0</v>
      </c>
      <c r="BH2349" s="241">
        <f>IF(N2349="sníž. přenesená",J2349,0)</f>
        <v>0</v>
      </c>
      <c r="BI2349" s="241">
        <f>IF(N2349="nulová",J2349,0)</f>
        <v>0</v>
      </c>
      <c r="BJ2349" s="18" t="s">
        <v>84</v>
      </c>
      <c r="BK2349" s="241">
        <f>ROUND(I2349*H2349,2)</f>
        <v>0</v>
      </c>
      <c r="BL2349" s="18" t="s">
        <v>530</v>
      </c>
      <c r="BM2349" s="240" t="s">
        <v>3827</v>
      </c>
    </row>
    <row r="2350" s="2" customFormat="1">
      <c r="A2350" s="39"/>
      <c r="B2350" s="40"/>
      <c r="C2350" s="41"/>
      <c r="D2350" s="242" t="s">
        <v>359</v>
      </c>
      <c r="E2350" s="41"/>
      <c r="F2350" s="243" t="s">
        <v>3828</v>
      </c>
      <c r="G2350" s="41"/>
      <c r="H2350" s="41"/>
      <c r="I2350" s="244"/>
      <c r="J2350" s="41"/>
      <c r="K2350" s="41"/>
      <c r="L2350" s="45"/>
      <c r="M2350" s="245"/>
      <c r="N2350" s="246"/>
      <c r="O2350" s="92"/>
      <c r="P2350" s="92"/>
      <c r="Q2350" s="92"/>
      <c r="R2350" s="92"/>
      <c r="S2350" s="92"/>
      <c r="T2350" s="93"/>
      <c r="U2350" s="39"/>
      <c r="V2350" s="39"/>
      <c r="W2350" s="39"/>
      <c r="X2350" s="39"/>
      <c r="Y2350" s="39"/>
      <c r="Z2350" s="39"/>
      <c r="AA2350" s="39"/>
      <c r="AB2350" s="39"/>
      <c r="AC2350" s="39"/>
      <c r="AD2350" s="39"/>
      <c r="AE2350" s="39"/>
      <c r="AT2350" s="18" t="s">
        <v>359</v>
      </c>
      <c r="AU2350" s="18" t="s">
        <v>86</v>
      </c>
    </row>
    <row r="2351" s="13" customFormat="1">
      <c r="A2351" s="13"/>
      <c r="B2351" s="247"/>
      <c r="C2351" s="248"/>
      <c r="D2351" s="242" t="s">
        <v>361</v>
      </c>
      <c r="E2351" s="249" t="s">
        <v>1</v>
      </c>
      <c r="F2351" s="250" t="s">
        <v>3197</v>
      </c>
      <c r="G2351" s="248"/>
      <c r="H2351" s="251">
        <v>1</v>
      </c>
      <c r="I2351" s="252"/>
      <c r="J2351" s="248"/>
      <c r="K2351" s="248"/>
      <c r="L2351" s="253"/>
      <c r="M2351" s="254"/>
      <c r="N2351" s="255"/>
      <c r="O2351" s="255"/>
      <c r="P2351" s="255"/>
      <c r="Q2351" s="255"/>
      <c r="R2351" s="255"/>
      <c r="S2351" s="255"/>
      <c r="T2351" s="256"/>
      <c r="U2351" s="13"/>
      <c r="V2351" s="13"/>
      <c r="W2351" s="13"/>
      <c r="X2351" s="13"/>
      <c r="Y2351" s="13"/>
      <c r="Z2351" s="13"/>
      <c r="AA2351" s="13"/>
      <c r="AB2351" s="13"/>
      <c r="AC2351" s="13"/>
      <c r="AD2351" s="13"/>
      <c r="AE2351" s="13"/>
      <c r="AT2351" s="257" t="s">
        <v>361</v>
      </c>
      <c r="AU2351" s="257" t="s">
        <v>86</v>
      </c>
      <c r="AV2351" s="13" t="s">
        <v>86</v>
      </c>
      <c r="AW2351" s="13" t="s">
        <v>32</v>
      </c>
      <c r="AX2351" s="13" t="s">
        <v>84</v>
      </c>
      <c r="AY2351" s="257" t="s">
        <v>350</v>
      </c>
    </row>
    <row r="2352" s="2" customFormat="1" ht="24.15" customHeight="1">
      <c r="A2352" s="39"/>
      <c r="B2352" s="40"/>
      <c r="C2352" s="229" t="s">
        <v>3829</v>
      </c>
      <c r="D2352" s="229" t="s">
        <v>352</v>
      </c>
      <c r="E2352" s="230" t="s">
        <v>3830</v>
      </c>
      <c r="F2352" s="231" t="s">
        <v>3831</v>
      </c>
      <c r="G2352" s="232" t="s">
        <v>497</v>
      </c>
      <c r="H2352" s="233">
        <v>21</v>
      </c>
      <c r="I2352" s="234"/>
      <c r="J2352" s="235">
        <f>ROUND(I2352*H2352,2)</f>
        <v>0</v>
      </c>
      <c r="K2352" s="231" t="s">
        <v>356</v>
      </c>
      <c r="L2352" s="45"/>
      <c r="M2352" s="236" t="s">
        <v>1</v>
      </c>
      <c r="N2352" s="237" t="s">
        <v>41</v>
      </c>
      <c r="O2352" s="92"/>
      <c r="P2352" s="238">
        <f>O2352*H2352</f>
        <v>0</v>
      </c>
      <c r="Q2352" s="238">
        <v>0</v>
      </c>
      <c r="R2352" s="238">
        <f>Q2352*H2352</f>
        <v>0</v>
      </c>
      <c r="S2352" s="238">
        <v>0</v>
      </c>
      <c r="T2352" s="239">
        <f>S2352*H2352</f>
        <v>0</v>
      </c>
      <c r="U2352" s="39"/>
      <c r="V2352" s="39"/>
      <c r="W2352" s="39"/>
      <c r="X2352" s="39"/>
      <c r="Y2352" s="39"/>
      <c r="Z2352" s="39"/>
      <c r="AA2352" s="39"/>
      <c r="AB2352" s="39"/>
      <c r="AC2352" s="39"/>
      <c r="AD2352" s="39"/>
      <c r="AE2352" s="39"/>
      <c r="AR2352" s="240" t="s">
        <v>530</v>
      </c>
      <c r="AT2352" s="240" t="s">
        <v>352</v>
      </c>
      <c r="AU2352" s="240" t="s">
        <v>86</v>
      </c>
      <c r="AY2352" s="18" t="s">
        <v>350</v>
      </c>
      <c r="BE2352" s="241">
        <f>IF(N2352="základní",J2352,0)</f>
        <v>0</v>
      </c>
      <c r="BF2352" s="241">
        <f>IF(N2352="snížená",J2352,0)</f>
        <v>0</v>
      </c>
      <c r="BG2352" s="241">
        <f>IF(N2352="zákl. přenesená",J2352,0)</f>
        <v>0</v>
      </c>
      <c r="BH2352" s="241">
        <f>IF(N2352="sníž. přenesená",J2352,0)</f>
        <v>0</v>
      </c>
      <c r="BI2352" s="241">
        <f>IF(N2352="nulová",J2352,0)</f>
        <v>0</v>
      </c>
      <c r="BJ2352" s="18" t="s">
        <v>84</v>
      </c>
      <c r="BK2352" s="241">
        <f>ROUND(I2352*H2352,2)</f>
        <v>0</v>
      </c>
      <c r="BL2352" s="18" t="s">
        <v>530</v>
      </c>
      <c r="BM2352" s="240" t="s">
        <v>3832</v>
      </c>
    </row>
    <row r="2353" s="2" customFormat="1">
      <c r="A2353" s="39"/>
      <c r="B2353" s="40"/>
      <c r="C2353" s="41"/>
      <c r="D2353" s="242" t="s">
        <v>359</v>
      </c>
      <c r="E2353" s="41"/>
      <c r="F2353" s="243" t="s">
        <v>3833</v>
      </c>
      <c r="G2353" s="41"/>
      <c r="H2353" s="41"/>
      <c r="I2353" s="244"/>
      <c r="J2353" s="41"/>
      <c r="K2353" s="41"/>
      <c r="L2353" s="45"/>
      <c r="M2353" s="245"/>
      <c r="N2353" s="246"/>
      <c r="O2353" s="92"/>
      <c r="P2353" s="92"/>
      <c r="Q2353" s="92"/>
      <c r="R2353" s="92"/>
      <c r="S2353" s="92"/>
      <c r="T2353" s="93"/>
      <c r="U2353" s="39"/>
      <c r="V2353" s="39"/>
      <c r="W2353" s="39"/>
      <c r="X2353" s="39"/>
      <c r="Y2353" s="39"/>
      <c r="Z2353" s="39"/>
      <c r="AA2353" s="39"/>
      <c r="AB2353" s="39"/>
      <c r="AC2353" s="39"/>
      <c r="AD2353" s="39"/>
      <c r="AE2353" s="39"/>
      <c r="AT2353" s="18" t="s">
        <v>359</v>
      </c>
      <c r="AU2353" s="18" t="s">
        <v>86</v>
      </c>
    </row>
    <row r="2354" s="13" customFormat="1">
      <c r="A2354" s="13"/>
      <c r="B2354" s="247"/>
      <c r="C2354" s="248"/>
      <c r="D2354" s="242" t="s">
        <v>361</v>
      </c>
      <c r="E2354" s="249" t="s">
        <v>1</v>
      </c>
      <c r="F2354" s="250" t="s">
        <v>3664</v>
      </c>
      <c r="G2354" s="248"/>
      <c r="H2354" s="251">
        <v>2</v>
      </c>
      <c r="I2354" s="252"/>
      <c r="J2354" s="248"/>
      <c r="K2354" s="248"/>
      <c r="L2354" s="253"/>
      <c r="M2354" s="254"/>
      <c r="N2354" s="255"/>
      <c r="O2354" s="255"/>
      <c r="P2354" s="255"/>
      <c r="Q2354" s="255"/>
      <c r="R2354" s="255"/>
      <c r="S2354" s="255"/>
      <c r="T2354" s="256"/>
      <c r="U2354" s="13"/>
      <c r="V2354" s="13"/>
      <c r="W2354" s="13"/>
      <c r="X2354" s="13"/>
      <c r="Y2354" s="13"/>
      <c r="Z2354" s="13"/>
      <c r="AA2354" s="13"/>
      <c r="AB2354" s="13"/>
      <c r="AC2354" s="13"/>
      <c r="AD2354" s="13"/>
      <c r="AE2354" s="13"/>
      <c r="AT2354" s="257" t="s">
        <v>361</v>
      </c>
      <c r="AU2354" s="257" t="s">
        <v>86</v>
      </c>
      <c r="AV2354" s="13" t="s">
        <v>86</v>
      </c>
      <c r="AW2354" s="13" t="s">
        <v>32</v>
      </c>
      <c r="AX2354" s="13" t="s">
        <v>76</v>
      </c>
      <c r="AY2354" s="257" t="s">
        <v>350</v>
      </c>
    </row>
    <row r="2355" s="13" customFormat="1">
      <c r="A2355" s="13"/>
      <c r="B2355" s="247"/>
      <c r="C2355" s="248"/>
      <c r="D2355" s="242" t="s">
        <v>361</v>
      </c>
      <c r="E2355" s="249" t="s">
        <v>1</v>
      </c>
      <c r="F2355" s="250" t="s">
        <v>3598</v>
      </c>
      <c r="G2355" s="248"/>
      <c r="H2355" s="251">
        <v>1</v>
      </c>
      <c r="I2355" s="252"/>
      <c r="J2355" s="248"/>
      <c r="K2355" s="248"/>
      <c r="L2355" s="253"/>
      <c r="M2355" s="254"/>
      <c r="N2355" s="255"/>
      <c r="O2355" s="255"/>
      <c r="P2355" s="255"/>
      <c r="Q2355" s="255"/>
      <c r="R2355" s="255"/>
      <c r="S2355" s="255"/>
      <c r="T2355" s="256"/>
      <c r="U2355" s="13"/>
      <c r="V2355" s="13"/>
      <c r="W2355" s="13"/>
      <c r="X2355" s="13"/>
      <c r="Y2355" s="13"/>
      <c r="Z2355" s="13"/>
      <c r="AA2355" s="13"/>
      <c r="AB2355" s="13"/>
      <c r="AC2355" s="13"/>
      <c r="AD2355" s="13"/>
      <c r="AE2355" s="13"/>
      <c r="AT2355" s="257" t="s">
        <v>361</v>
      </c>
      <c r="AU2355" s="257" t="s">
        <v>86</v>
      </c>
      <c r="AV2355" s="13" t="s">
        <v>86</v>
      </c>
      <c r="AW2355" s="13" t="s">
        <v>32</v>
      </c>
      <c r="AX2355" s="13" t="s">
        <v>76</v>
      </c>
      <c r="AY2355" s="257" t="s">
        <v>350</v>
      </c>
    </row>
    <row r="2356" s="13" customFormat="1">
      <c r="A2356" s="13"/>
      <c r="B2356" s="247"/>
      <c r="C2356" s="248"/>
      <c r="D2356" s="242" t="s">
        <v>361</v>
      </c>
      <c r="E2356" s="249" t="s">
        <v>1</v>
      </c>
      <c r="F2356" s="250" t="s">
        <v>3665</v>
      </c>
      <c r="G2356" s="248"/>
      <c r="H2356" s="251">
        <v>1</v>
      </c>
      <c r="I2356" s="252"/>
      <c r="J2356" s="248"/>
      <c r="K2356" s="248"/>
      <c r="L2356" s="253"/>
      <c r="M2356" s="254"/>
      <c r="N2356" s="255"/>
      <c r="O2356" s="255"/>
      <c r="P2356" s="255"/>
      <c r="Q2356" s="255"/>
      <c r="R2356" s="255"/>
      <c r="S2356" s="255"/>
      <c r="T2356" s="256"/>
      <c r="U2356" s="13"/>
      <c r="V2356" s="13"/>
      <c r="W2356" s="13"/>
      <c r="X2356" s="13"/>
      <c r="Y2356" s="13"/>
      <c r="Z2356" s="13"/>
      <c r="AA2356" s="13"/>
      <c r="AB2356" s="13"/>
      <c r="AC2356" s="13"/>
      <c r="AD2356" s="13"/>
      <c r="AE2356" s="13"/>
      <c r="AT2356" s="257" t="s">
        <v>361</v>
      </c>
      <c r="AU2356" s="257" t="s">
        <v>86</v>
      </c>
      <c r="AV2356" s="13" t="s">
        <v>86</v>
      </c>
      <c r="AW2356" s="13" t="s">
        <v>32</v>
      </c>
      <c r="AX2356" s="13" t="s">
        <v>76</v>
      </c>
      <c r="AY2356" s="257" t="s">
        <v>350</v>
      </c>
    </row>
    <row r="2357" s="13" customFormat="1">
      <c r="A2357" s="13"/>
      <c r="B2357" s="247"/>
      <c r="C2357" s="248"/>
      <c r="D2357" s="242" t="s">
        <v>361</v>
      </c>
      <c r="E2357" s="249" t="s">
        <v>1</v>
      </c>
      <c r="F2357" s="250" t="s">
        <v>3666</v>
      </c>
      <c r="G2357" s="248"/>
      <c r="H2357" s="251">
        <v>1</v>
      </c>
      <c r="I2357" s="252"/>
      <c r="J2357" s="248"/>
      <c r="K2357" s="248"/>
      <c r="L2357" s="253"/>
      <c r="M2357" s="254"/>
      <c r="N2357" s="255"/>
      <c r="O2357" s="255"/>
      <c r="P2357" s="255"/>
      <c r="Q2357" s="255"/>
      <c r="R2357" s="255"/>
      <c r="S2357" s="255"/>
      <c r="T2357" s="256"/>
      <c r="U2357" s="13"/>
      <c r="V2357" s="13"/>
      <c r="W2357" s="13"/>
      <c r="X2357" s="13"/>
      <c r="Y2357" s="13"/>
      <c r="Z2357" s="13"/>
      <c r="AA2357" s="13"/>
      <c r="AB2357" s="13"/>
      <c r="AC2357" s="13"/>
      <c r="AD2357" s="13"/>
      <c r="AE2357" s="13"/>
      <c r="AT2357" s="257" t="s">
        <v>361</v>
      </c>
      <c r="AU2357" s="257" t="s">
        <v>86</v>
      </c>
      <c r="AV2357" s="13" t="s">
        <v>86</v>
      </c>
      <c r="AW2357" s="13" t="s">
        <v>32</v>
      </c>
      <c r="AX2357" s="13" t="s">
        <v>76</v>
      </c>
      <c r="AY2357" s="257" t="s">
        <v>350</v>
      </c>
    </row>
    <row r="2358" s="13" customFormat="1">
      <c r="A2358" s="13"/>
      <c r="B2358" s="247"/>
      <c r="C2358" s="248"/>
      <c r="D2358" s="242" t="s">
        <v>361</v>
      </c>
      <c r="E2358" s="249" t="s">
        <v>1</v>
      </c>
      <c r="F2358" s="250" t="s">
        <v>3667</v>
      </c>
      <c r="G2358" s="248"/>
      <c r="H2358" s="251">
        <v>1</v>
      </c>
      <c r="I2358" s="252"/>
      <c r="J2358" s="248"/>
      <c r="K2358" s="248"/>
      <c r="L2358" s="253"/>
      <c r="M2358" s="254"/>
      <c r="N2358" s="255"/>
      <c r="O2358" s="255"/>
      <c r="P2358" s="255"/>
      <c r="Q2358" s="255"/>
      <c r="R2358" s="255"/>
      <c r="S2358" s="255"/>
      <c r="T2358" s="256"/>
      <c r="U2358" s="13"/>
      <c r="V2358" s="13"/>
      <c r="W2358" s="13"/>
      <c r="X2358" s="13"/>
      <c r="Y2358" s="13"/>
      <c r="Z2358" s="13"/>
      <c r="AA2358" s="13"/>
      <c r="AB2358" s="13"/>
      <c r="AC2358" s="13"/>
      <c r="AD2358" s="13"/>
      <c r="AE2358" s="13"/>
      <c r="AT2358" s="257" t="s">
        <v>361</v>
      </c>
      <c r="AU2358" s="257" t="s">
        <v>86</v>
      </c>
      <c r="AV2358" s="13" t="s">
        <v>86</v>
      </c>
      <c r="AW2358" s="13" t="s">
        <v>32</v>
      </c>
      <c r="AX2358" s="13" t="s">
        <v>76</v>
      </c>
      <c r="AY2358" s="257" t="s">
        <v>350</v>
      </c>
    </row>
    <row r="2359" s="13" customFormat="1">
      <c r="A2359" s="13"/>
      <c r="B2359" s="247"/>
      <c r="C2359" s="248"/>
      <c r="D2359" s="242" t="s">
        <v>361</v>
      </c>
      <c r="E2359" s="249" t="s">
        <v>1</v>
      </c>
      <c r="F2359" s="250" t="s">
        <v>3668</v>
      </c>
      <c r="G2359" s="248"/>
      <c r="H2359" s="251">
        <v>2</v>
      </c>
      <c r="I2359" s="252"/>
      <c r="J2359" s="248"/>
      <c r="K2359" s="248"/>
      <c r="L2359" s="253"/>
      <c r="M2359" s="254"/>
      <c r="N2359" s="255"/>
      <c r="O2359" s="255"/>
      <c r="P2359" s="255"/>
      <c r="Q2359" s="255"/>
      <c r="R2359" s="255"/>
      <c r="S2359" s="255"/>
      <c r="T2359" s="256"/>
      <c r="U2359" s="13"/>
      <c r="V2359" s="13"/>
      <c r="W2359" s="13"/>
      <c r="X2359" s="13"/>
      <c r="Y2359" s="13"/>
      <c r="Z2359" s="13"/>
      <c r="AA2359" s="13"/>
      <c r="AB2359" s="13"/>
      <c r="AC2359" s="13"/>
      <c r="AD2359" s="13"/>
      <c r="AE2359" s="13"/>
      <c r="AT2359" s="257" t="s">
        <v>361</v>
      </c>
      <c r="AU2359" s="257" t="s">
        <v>86</v>
      </c>
      <c r="AV2359" s="13" t="s">
        <v>86</v>
      </c>
      <c r="AW2359" s="13" t="s">
        <v>32</v>
      </c>
      <c r="AX2359" s="13" t="s">
        <v>76</v>
      </c>
      <c r="AY2359" s="257" t="s">
        <v>350</v>
      </c>
    </row>
    <row r="2360" s="13" customFormat="1">
      <c r="A2360" s="13"/>
      <c r="B2360" s="247"/>
      <c r="C2360" s="248"/>
      <c r="D2360" s="242" t="s">
        <v>361</v>
      </c>
      <c r="E2360" s="249" t="s">
        <v>1</v>
      </c>
      <c r="F2360" s="250" t="s">
        <v>3669</v>
      </c>
      <c r="G2360" s="248"/>
      <c r="H2360" s="251">
        <v>1</v>
      </c>
      <c r="I2360" s="252"/>
      <c r="J2360" s="248"/>
      <c r="K2360" s="248"/>
      <c r="L2360" s="253"/>
      <c r="M2360" s="254"/>
      <c r="N2360" s="255"/>
      <c r="O2360" s="255"/>
      <c r="P2360" s="255"/>
      <c r="Q2360" s="255"/>
      <c r="R2360" s="255"/>
      <c r="S2360" s="255"/>
      <c r="T2360" s="256"/>
      <c r="U2360" s="13"/>
      <c r="V2360" s="13"/>
      <c r="W2360" s="13"/>
      <c r="X2360" s="13"/>
      <c r="Y2360" s="13"/>
      <c r="Z2360" s="13"/>
      <c r="AA2360" s="13"/>
      <c r="AB2360" s="13"/>
      <c r="AC2360" s="13"/>
      <c r="AD2360" s="13"/>
      <c r="AE2360" s="13"/>
      <c r="AT2360" s="257" t="s">
        <v>361</v>
      </c>
      <c r="AU2360" s="257" t="s">
        <v>86</v>
      </c>
      <c r="AV2360" s="13" t="s">
        <v>86</v>
      </c>
      <c r="AW2360" s="13" t="s">
        <v>32</v>
      </c>
      <c r="AX2360" s="13" t="s">
        <v>76</v>
      </c>
      <c r="AY2360" s="257" t="s">
        <v>350</v>
      </c>
    </row>
    <row r="2361" s="13" customFormat="1">
      <c r="A2361" s="13"/>
      <c r="B2361" s="247"/>
      <c r="C2361" s="248"/>
      <c r="D2361" s="242" t="s">
        <v>361</v>
      </c>
      <c r="E2361" s="249" t="s">
        <v>1</v>
      </c>
      <c r="F2361" s="250" t="s">
        <v>3653</v>
      </c>
      <c r="G2361" s="248"/>
      <c r="H2361" s="251">
        <v>1</v>
      </c>
      <c r="I2361" s="252"/>
      <c r="J2361" s="248"/>
      <c r="K2361" s="248"/>
      <c r="L2361" s="253"/>
      <c r="M2361" s="254"/>
      <c r="N2361" s="255"/>
      <c r="O2361" s="255"/>
      <c r="P2361" s="255"/>
      <c r="Q2361" s="255"/>
      <c r="R2361" s="255"/>
      <c r="S2361" s="255"/>
      <c r="T2361" s="256"/>
      <c r="U2361" s="13"/>
      <c r="V2361" s="13"/>
      <c r="W2361" s="13"/>
      <c r="X2361" s="13"/>
      <c r="Y2361" s="13"/>
      <c r="Z2361" s="13"/>
      <c r="AA2361" s="13"/>
      <c r="AB2361" s="13"/>
      <c r="AC2361" s="13"/>
      <c r="AD2361" s="13"/>
      <c r="AE2361" s="13"/>
      <c r="AT2361" s="257" t="s">
        <v>361</v>
      </c>
      <c r="AU2361" s="257" t="s">
        <v>86</v>
      </c>
      <c r="AV2361" s="13" t="s">
        <v>86</v>
      </c>
      <c r="AW2361" s="13" t="s">
        <v>32</v>
      </c>
      <c r="AX2361" s="13" t="s">
        <v>76</v>
      </c>
      <c r="AY2361" s="257" t="s">
        <v>350</v>
      </c>
    </row>
    <row r="2362" s="13" customFormat="1">
      <c r="A2362" s="13"/>
      <c r="B2362" s="247"/>
      <c r="C2362" s="248"/>
      <c r="D2362" s="242" t="s">
        <v>361</v>
      </c>
      <c r="E2362" s="249" t="s">
        <v>1</v>
      </c>
      <c r="F2362" s="250" t="s">
        <v>3654</v>
      </c>
      <c r="G2362" s="248"/>
      <c r="H2362" s="251">
        <v>1</v>
      </c>
      <c r="I2362" s="252"/>
      <c r="J2362" s="248"/>
      <c r="K2362" s="248"/>
      <c r="L2362" s="253"/>
      <c r="M2362" s="254"/>
      <c r="N2362" s="255"/>
      <c r="O2362" s="255"/>
      <c r="P2362" s="255"/>
      <c r="Q2362" s="255"/>
      <c r="R2362" s="255"/>
      <c r="S2362" s="255"/>
      <c r="T2362" s="256"/>
      <c r="U2362" s="13"/>
      <c r="V2362" s="13"/>
      <c r="W2362" s="13"/>
      <c r="X2362" s="13"/>
      <c r="Y2362" s="13"/>
      <c r="Z2362" s="13"/>
      <c r="AA2362" s="13"/>
      <c r="AB2362" s="13"/>
      <c r="AC2362" s="13"/>
      <c r="AD2362" s="13"/>
      <c r="AE2362" s="13"/>
      <c r="AT2362" s="257" t="s">
        <v>361</v>
      </c>
      <c r="AU2362" s="257" t="s">
        <v>86</v>
      </c>
      <c r="AV2362" s="13" t="s">
        <v>86</v>
      </c>
      <c r="AW2362" s="13" t="s">
        <v>32</v>
      </c>
      <c r="AX2362" s="13" t="s">
        <v>76</v>
      </c>
      <c r="AY2362" s="257" t="s">
        <v>350</v>
      </c>
    </row>
    <row r="2363" s="13" customFormat="1">
      <c r="A2363" s="13"/>
      <c r="B2363" s="247"/>
      <c r="C2363" s="248"/>
      <c r="D2363" s="242" t="s">
        <v>361</v>
      </c>
      <c r="E2363" s="249" t="s">
        <v>1</v>
      </c>
      <c r="F2363" s="250" t="s">
        <v>3670</v>
      </c>
      <c r="G2363" s="248"/>
      <c r="H2363" s="251">
        <v>2</v>
      </c>
      <c r="I2363" s="252"/>
      <c r="J2363" s="248"/>
      <c r="K2363" s="248"/>
      <c r="L2363" s="253"/>
      <c r="M2363" s="254"/>
      <c r="N2363" s="255"/>
      <c r="O2363" s="255"/>
      <c r="P2363" s="255"/>
      <c r="Q2363" s="255"/>
      <c r="R2363" s="255"/>
      <c r="S2363" s="255"/>
      <c r="T2363" s="256"/>
      <c r="U2363" s="13"/>
      <c r="V2363" s="13"/>
      <c r="W2363" s="13"/>
      <c r="X2363" s="13"/>
      <c r="Y2363" s="13"/>
      <c r="Z2363" s="13"/>
      <c r="AA2363" s="13"/>
      <c r="AB2363" s="13"/>
      <c r="AC2363" s="13"/>
      <c r="AD2363" s="13"/>
      <c r="AE2363" s="13"/>
      <c r="AT2363" s="257" t="s">
        <v>361</v>
      </c>
      <c r="AU2363" s="257" t="s">
        <v>86</v>
      </c>
      <c r="AV2363" s="13" t="s">
        <v>86</v>
      </c>
      <c r="AW2363" s="13" t="s">
        <v>32</v>
      </c>
      <c r="AX2363" s="13" t="s">
        <v>76</v>
      </c>
      <c r="AY2363" s="257" t="s">
        <v>350</v>
      </c>
    </row>
    <row r="2364" s="13" customFormat="1">
      <c r="A2364" s="13"/>
      <c r="B2364" s="247"/>
      <c r="C2364" s="248"/>
      <c r="D2364" s="242" t="s">
        <v>361</v>
      </c>
      <c r="E2364" s="249" t="s">
        <v>1</v>
      </c>
      <c r="F2364" s="250" t="s">
        <v>3671</v>
      </c>
      <c r="G2364" s="248"/>
      <c r="H2364" s="251">
        <v>1</v>
      </c>
      <c r="I2364" s="252"/>
      <c r="J2364" s="248"/>
      <c r="K2364" s="248"/>
      <c r="L2364" s="253"/>
      <c r="M2364" s="254"/>
      <c r="N2364" s="255"/>
      <c r="O2364" s="255"/>
      <c r="P2364" s="255"/>
      <c r="Q2364" s="255"/>
      <c r="R2364" s="255"/>
      <c r="S2364" s="255"/>
      <c r="T2364" s="256"/>
      <c r="U2364" s="13"/>
      <c r="V2364" s="13"/>
      <c r="W2364" s="13"/>
      <c r="X2364" s="13"/>
      <c r="Y2364" s="13"/>
      <c r="Z2364" s="13"/>
      <c r="AA2364" s="13"/>
      <c r="AB2364" s="13"/>
      <c r="AC2364" s="13"/>
      <c r="AD2364" s="13"/>
      <c r="AE2364" s="13"/>
      <c r="AT2364" s="257" t="s">
        <v>361</v>
      </c>
      <c r="AU2364" s="257" t="s">
        <v>86</v>
      </c>
      <c r="AV2364" s="13" t="s">
        <v>86</v>
      </c>
      <c r="AW2364" s="13" t="s">
        <v>32</v>
      </c>
      <c r="AX2364" s="13" t="s">
        <v>76</v>
      </c>
      <c r="AY2364" s="257" t="s">
        <v>350</v>
      </c>
    </row>
    <row r="2365" s="13" customFormat="1">
      <c r="A2365" s="13"/>
      <c r="B2365" s="247"/>
      <c r="C2365" s="248"/>
      <c r="D2365" s="242" t="s">
        <v>361</v>
      </c>
      <c r="E2365" s="249" t="s">
        <v>1</v>
      </c>
      <c r="F2365" s="250" t="s">
        <v>3672</v>
      </c>
      <c r="G2365" s="248"/>
      <c r="H2365" s="251">
        <v>1</v>
      </c>
      <c r="I2365" s="252"/>
      <c r="J2365" s="248"/>
      <c r="K2365" s="248"/>
      <c r="L2365" s="253"/>
      <c r="M2365" s="254"/>
      <c r="N2365" s="255"/>
      <c r="O2365" s="255"/>
      <c r="P2365" s="255"/>
      <c r="Q2365" s="255"/>
      <c r="R2365" s="255"/>
      <c r="S2365" s="255"/>
      <c r="T2365" s="256"/>
      <c r="U2365" s="13"/>
      <c r="V2365" s="13"/>
      <c r="W2365" s="13"/>
      <c r="X2365" s="13"/>
      <c r="Y2365" s="13"/>
      <c r="Z2365" s="13"/>
      <c r="AA2365" s="13"/>
      <c r="AB2365" s="13"/>
      <c r="AC2365" s="13"/>
      <c r="AD2365" s="13"/>
      <c r="AE2365" s="13"/>
      <c r="AT2365" s="257" t="s">
        <v>361</v>
      </c>
      <c r="AU2365" s="257" t="s">
        <v>86</v>
      </c>
      <c r="AV2365" s="13" t="s">
        <v>86</v>
      </c>
      <c r="AW2365" s="13" t="s">
        <v>32</v>
      </c>
      <c r="AX2365" s="13" t="s">
        <v>76</v>
      </c>
      <c r="AY2365" s="257" t="s">
        <v>350</v>
      </c>
    </row>
    <row r="2366" s="13" customFormat="1">
      <c r="A2366" s="13"/>
      <c r="B2366" s="247"/>
      <c r="C2366" s="248"/>
      <c r="D2366" s="242" t="s">
        <v>361</v>
      </c>
      <c r="E2366" s="249" t="s">
        <v>1</v>
      </c>
      <c r="F2366" s="250" t="s">
        <v>3673</v>
      </c>
      <c r="G2366" s="248"/>
      <c r="H2366" s="251">
        <v>1</v>
      </c>
      <c r="I2366" s="252"/>
      <c r="J2366" s="248"/>
      <c r="K2366" s="248"/>
      <c r="L2366" s="253"/>
      <c r="M2366" s="254"/>
      <c r="N2366" s="255"/>
      <c r="O2366" s="255"/>
      <c r="P2366" s="255"/>
      <c r="Q2366" s="255"/>
      <c r="R2366" s="255"/>
      <c r="S2366" s="255"/>
      <c r="T2366" s="256"/>
      <c r="U2366" s="13"/>
      <c r="V2366" s="13"/>
      <c r="W2366" s="13"/>
      <c r="X2366" s="13"/>
      <c r="Y2366" s="13"/>
      <c r="Z2366" s="13"/>
      <c r="AA2366" s="13"/>
      <c r="AB2366" s="13"/>
      <c r="AC2366" s="13"/>
      <c r="AD2366" s="13"/>
      <c r="AE2366" s="13"/>
      <c r="AT2366" s="257" t="s">
        <v>361</v>
      </c>
      <c r="AU2366" s="257" t="s">
        <v>86</v>
      </c>
      <c r="AV2366" s="13" t="s">
        <v>86</v>
      </c>
      <c r="AW2366" s="13" t="s">
        <v>32</v>
      </c>
      <c r="AX2366" s="13" t="s">
        <v>76</v>
      </c>
      <c r="AY2366" s="257" t="s">
        <v>350</v>
      </c>
    </row>
    <row r="2367" s="13" customFormat="1">
      <c r="A2367" s="13"/>
      <c r="B2367" s="247"/>
      <c r="C2367" s="248"/>
      <c r="D2367" s="242" t="s">
        <v>361</v>
      </c>
      <c r="E2367" s="249" t="s">
        <v>1</v>
      </c>
      <c r="F2367" s="250" t="s">
        <v>3674</v>
      </c>
      <c r="G2367" s="248"/>
      <c r="H2367" s="251">
        <v>1</v>
      </c>
      <c r="I2367" s="252"/>
      <c r="J2367" s="248"/>
      <c r="K2367" s="248"/>
      <c r="L2367" s="253"/>
      <c r="M2367" s="254"/>
      <c r="N2367" s="255"/>
      <c r="O2367" s="255"/>
      <c r="P2367" s="255"/>
      <c r="Q2367" s="255"/>
      <c r="R2367" s="255"/>
      <c r="S2367" s="255"/>
      <c r="T2367" s="256"/>
      <c r="U2367" s="13"/>
      <c r="V2367" s="13"/>
      <c r="W2367" s="13"/>
      <c r="X2367" s="13"/>
      <c r="Y2367" s="13"/>
      <c r="Z2367" s="13"/>
      <c r="AA2367" s="13"/>
      <c r="AB2367" s="13"/>
      <c r="AC2367" s="13"/>
      <c r="AD2367" s="13"/>
      <c r="AE2367" s="13"/>
      <c r="AT2367" s="257" t="s">
        <v>361</v>
      </c>
      <c r="AU2367" s="257" t="s">
        <v>86</v>
      </c>
      <c r="AV2367" s="13" t="s">
        <v>86</v>
      </c>
      <c r="AW2367" s="13" t="s">
        <v>32</v>
      </c>
      <c r="AX2367" s="13" t="s">
        <v>76</v>
      </c>
      <c r="AY2367" s="257" t="s">
        <v>350</v>
      </c>
    </row>
    <row r="2368" s="13" customFormat="1">
      <c r="A2368" s="13"/>
      <c r="B2368" s="247"/>
      <c r="C2368" s="248"/>
      <c r="D2368" s="242" t="s">
        <v>361</v>
      </c>
      <c r="E2368" s="249" t="s">
        <v>1</v>
      </c>
      <c r="F2368" s="250" t="s">
        <v>3675</v>
      </c>
      <c r="G2368" s="248"/>
      <c r="H2368" s="251">
        <v>1</v>
      </c>
      <c r="I2368" s="252"/>
      <c r="J2368" s="248"/>
      <c r="K2368" s="248"/>
      <c r="L2368" s="253"/>
      <c r="M2368" s="254"/>
      <c r="N2368" s="255"/>
      <c r="O2368" s="255"/>
      <c r="P2368" s="255"/>
      <c r="Q2368" s="255"/>
      <c r="R2368" s="255"/>
      <c r="S2368" s="255"/>
      <c r="T2368" s="256"/>
      <c r="U2368" s="13"/>
      <c r="V2368" s="13"/>
      <c r="W2368" s="13"/>
      <c r="X2368" s="13"/>
      <c r="Y2368" s="13"/>
      <c r="Z2368" s="13"/>
      <c r="AA2368" s="13"/>
      <c r="AB2368" s="13"/>
      <c r="AC2368" s="13"/>
      <c r="AD2368" s="13"/>
      <c r="AE2368" s="13"/>
      <c r="AT2368" s="257" t="s">
        <v>361</v>
      </c>
      <c r="AU2368" s="257" t="s">
        <v>86</v>
      </c>
      <c r="AV2368" s="13" t="s">
        <v>86</v>
      </c>
      <c r="AW2368" s="13" t="s">
        <v>32</v>
      </c>
      <c r="AX2368" s="13" t="s">
        <v>76</v>
      </c>
      <c r="AY2368" s="257" t="s">
        <v>350</v>
      </c>
    </row>
    <row r="2369" s="13" customFormat="1">
      <c r="A2369" s="13"/>
      <c r="B2369" s="247"/>
      <c r="C2369" s="248"/>
      <c r="D2369" s="242" t="s">
        <v>361</v>
      </c>
      <c r="E2369" s="249" t="s">
        <v>1</v>
      </c>
      <c r="F2369" s="250" t="s">
        <v>3676</v>
      </c>
      <c r="G2369" s="248"/>
      <c r="H2369" s="251">
        <v>1</v>
      </c>
      <c r="I2369" s="252"/>
      <c r="J2369" s="248"/>
      <c r="K2369" s="248"/>
      <c r="L2369" s="253"/>
      <c r="M2369" s="254"/>
      <c r="N2369" s="255"/>
      <c r="O2369" s="255"/>
      <c r="P2369" s="255"/>
      <c r="Q2369" s="255"/>
      <c r="R2369" s="255"/>
      <c r="S2369" s="255"/>
      <c r="T2369" s="256"/>
      <c r="U2369" s="13"/>
      <c r="V2369" s="13"/>
      <c r="W2369" s="13"/>
      <c r="X2369" s="13"/>
      <c r="Y2369" s="13"/>
      <c r="Z2369" s="13"/>
      <c r="AA2369" s="13"/>
      <c r="AB2369" s="13"/>
      <c r="AC2369" s="13"/>
      <c r="AD2369" s="13"/>
      <c r="AE2369" s="13"/>
      <c r="AT2369" s="257" t="s">
        <v>361</v>
      </c>
      <c r="AU2369" s="257" t="s">
        <v>86</v>
      </c>
      <c r="AV2369" s="13" t="s">
        <v>86</v>
      </c>
      <c r="AW2369" s="13" t="s">
        <v>32</v>
      </c>
      <c r="AX2369" s="13" t="s">
        <v>76</v>
      </c>
      <c r="AY2369" s="257" t="s">
        <v>350</v>
      </c>
    </row>
    <row r="2370" s="13" customFormat="1">
      <c r="A2370" s="13"/>
      <c r="B2370" s="247"/>
      <c r="C2370" s="248"/>
      <c r="D2370" s="242" t="s">
        <v>361</v>
      </c>
      <c r="E2370" s="249" t="s">
        <v>1</v>
      </c>
      <c r="F2370" s="250" t="s">
        <v>3677</v>
      </c>
      <c r="G2370" s="248"/>
      <c r="H2370" s="251">
        <v>1</v>
      </c>
      <c r="I2370" s="252"/>
      <c r="J2370" s="248"/>
      <c r="K2370" s="248"/>
      <c r="L2370" s="253"/>
      <c r="M2370" s="254"/>
      <c r="N2370" s="255"/>
      <c r="O2370" s="255"/>
      <c r="P2370" s="255"/>
      <c r="Q2370" s="255"/>
      <c r="R2370" s="255"/>
      <c r="S2370" s="255"/>
      <c r="T2370" s="256"/>
      <c r="U2370" s="13"/>
      <c r="V2370" s="13"/>
      <c r="W2370" s="13"/>
      <c r="X2370" s="13"/>
      <c r="Y2370" s="13"/>
      <c r="Z2370" s="13"/>
      <c r="AA2370" s="13"/>
      <c r="AB2370" s="13"/>
      <c r="AC2370" s="13"/>
      <c r="AD2370" s="13"/>
      <c r="AE2370" s="13"/>
      <c r="AT2370" s="257" t="s">
        <v>361</v>
      </c>
      <c r="AU2370" s="257" t="s">
        <v>86</v>
      </c>
      <c r="AV2370" s="13" t="s">
        <v>86</v>
      </c>
      <c r="AW2370" s="13" t="s">
        <v>32</v>
      </c>
      <c r="AX2370" s="13" t="s">
        <v>76</v>
      </c>
      <c r="AY2370" s="257" t="s">
        <v>350</v>
      </c>
    </row>
    <row r="2371" s="13" customFormat="1">
      <c r="A2371" s="13"/>
      <c r="B2371" s="247"/>
      <c r="C2371" s="248"/>
      <c r="D2371" s="242" t="s">
        <v>361</v>
      </c>
      <c r="E2371" s="249" t="s">
        <v>1</v>
      </c>
      <c r="F2371" s="250" t="s">
        <v>3695</v>
      </c>
      <c r="G2371" s="248"/>
      <c r="H2371" s="251">
        <v>1</v>
      </c>
      <c r="I2371" s="252"/>
      <c r="J2371" s="248"/>
      <c r="K2371" s="248"/>
      <c r="L2371" s="253"/>
      <c r="M2371" s="254"/>
      <c r="N2371" s="255"/>
      <c r="O2371" s="255"/>
      <c r="P2371" s="255"/>
      <c r="Q2371" s="255"/>
      <c r="R2371" s="255"/>
      <c r="S2371" s="255"/>
      <c r="T2371" s="256"/>
      <c r="U2371" s="13"/>
      <c r="V2371" s="13"/>
      <c r="W2371" s="13"/>
      <c r="X2371" s="13"/>
      <c r="Y2371" s="13"/>
      <c r="Z2371" s="13"/>
      <c r="AA2371" s="13"/>
      <c r="AB2371" s="13"/>
      <c r="AC2371" s="13"/>
      <c r="AD2371" s="13"/>
      <c r="AE2371" s="13"/>
      <c r="AT2371" s="257" t="s">
        <v>361</v>
      </c>
      <c r="AU2371" s="257" t="s">
        <v>86</v>
      </c>
      <c r="AV2371" s="13" t="s">
        <v>86</v>
      </c>
      <c r="AW2371" s="13" t="s">
        <v>32</v>
      </c>
      <c r="AX2371" s="13" t="s">
        <v>76</v>
      </c>
      <c r="AY2371" s="257" t="s">
        <v>350</v>
      </c>
    </row>
    <row r="2372" s="14" customFormat="1">
      <c r="A2372" s="14"/>
      <c r="B2372" s="258"/>
      <c r="C2372" s="259"/>
      <c r="D2372" s="242" t="s">
        <v>361</v>
      </c>
      <c r="E2372" s="260" t="s">
        <v>1</v>
      </c>
      <c r="F2372" s="261" t="s">
        <v>364</v>
      </c>
      <c r="G2372" s="259"/>
      <c r="H2372" s="262">
        <v>21</v>
      </c>
      <c r="I2372" s="263"/>
      <c r="J2372" s="259"/>
      <c r="K2372" s="259"/>
      <c r="L2372" s="264"/>
      <c r="M2372" s="265"/>
      <c r="N2372" s="266"/>
      <c r="O2372" s="266"/>
      <c r="P2372" s="266"/>
      <c r="Q2372" s="266"/>
      <c r="R2372" s="266"/>
      <c r="S2372" s="266"/>
      <c r="T2372" s="267"/>
      <c r="U2372" s="14"/>
      <c r="V2372" s="14"/>
      <c r="W2372" s="14"/>
      <c r="X2372" s="14"/>
      <c r="Y2372" s="14"/>
      <c r="Z2372" s="14"/>
      <c r="AA2372" s="14"/>
      <c r="AB2372" s="14"/>
      <c r="AC2372" s="14"/>
      <c r="AD2372" s="14"/>
      <c r="AE2372" s="14"/>
      <c r="AT2372" s="268" t="s">
        <v>361</v>
      </c>
      <c r="AU2372" s="268" t="s">
        <v>86</v>
      </c>
      <c r="AV2372" s="14" t="s">
        <v>357</v>
      </c>
      <c r="AW2372" s="14" t="s">
        <v>32</v>
      </c>
      <c r="AX2372" s="14" t="s">
        <v>84</v>
      </c>
      <c r="AY2372" s="268" t="s">
        <v>350</v>
      </c>
    </row>
    <row r="2373" s="2" customFormat="1" ht="16.5" customHeight="1">
      <c r="A2373" s="39"/>
      <c r="B2373" s="40"/>
      <c r="C2373" s="295" t="s">
        <v>3834</v>
      </c>
      <c r="D2373" s="295" t="s">
        <v>1347</v>
      </c>
      <c r="E2373" s="296" t="s">
        <v>3835</v>
      </c>
      <c r="F2373" s="297" t="s">
        <v>3836</v>
      </c>
      <c r="G2373" s="298" t="s">
        <v>497</v>
      </c>
      <c r="H2373" s="299">
        <v>21</v>
      </c>
      <c r="I2373" s="300"/>
      <c r="J2373" s="301">
        <f>ROUND(I2373*H2373,2)</f>
        <v>0</v>
      </c>
      <c r="K2373" s="297" t="s">
        <v>356</v>
      </c>
      <c r="L2373" s="302"/>
      <c r="M2373" s="303" t="s">
        <v>1</v>
      </c>
      <c r="N2373" s="304" t="s">
        <v>41</v>
      </c>
      <c r="O2373" s="92"/>
      <c r="P2373" s="238">
        <f>O2373*H2373</f>
        <v>0</v>
      </c>
      <c r="Q2373" s="238">
        <v>0.0023999999999999998</v>
      </c>
      <c r="R2373" s="238">
        <f>Q2373*H2373</f>
        <v>0.050399999999999993</v>
      </c>
      <c r="S2373" s="238">
        <v>0</v>
      </c>
      <c r="T2373" s="239">
        <f>S2373*H2373</f>
        <v>0</v>
      </c>
      <c r="U2373" s="39"/>
      <c r="V2373" s="39"/>
      <c r="W2373" s="39"/>
      <c r="X2373" s="39"/>
      <c r="Y2373" s="39"/>
      <c r="Z2373" s="39"/>
      <c r="AA2373" s="39"/>
      <c r="AB2373" s="39"/>
      <c r="AC2373" s="39"/>
      <c r="AD2373" s="39"/>
      <c r="AE2373" s="39"/>
      <c r="AR2373" s="240" t="s">
        <v>695</v>
      </c>
      <c r="AT2373" s="240" t="s">
        <v>1347</v>
      </c>
      <c r="AU2373" s="240" t="s">
        <v>86</v>
      </c>
      <c r="AY2373" s="18" t="s">
        <v>350</v>
      </c>
      <c r="BE2373" s="241">
        <f>IF(N2373="základní",J2373,0)</f>
        <v>0</v>
      </c>
      <c r="BF2373" s="241">
        <f>IF(N2373="snížená",J2373,0)</f>
        <v>0</v>
      </c>
      <c r="BG2373" s="241">
        <f>IF(N2373="zákl. přenesená",J2373,0)</f>
        <v>0</v>
      </c>
      <c r="BH2373" s="241">
        <f>IF(N2373="sníž. přenesená",J2373,0)</f>
        <v>0</v>
      </c>
      <c r="BI2373" s="241">
        <f>IF(N2373="nulová",J2373,0)</f>
        <v>0</v>
      </c>
      <c r="BJ2373" s="18" t="s">
        <v>84</v>
      </c>
      <c r="BK2373" s="241">
        <f>ROUND(I2373*H2373,2)</f>
        <v>0</v>
      </c>
      <c r="BL2373" s="18" t="s">
        <v>530</v>
      </c>
      <c r="BM2373" s="240" t="s">
        <v>3837</v>
      </c>
    </row>
    <row r="2374" s="2" customFormat="1">
      <c r="A2374" s="39"/>
      <c r="B2374" s="40"/>
      <c r="C2374" s="41"/>
      <c r="D2374" s="242" t="s">
        <v>359</v>
      </c>
      <c r="E2374" s="41"/>
      <c r="F2374" s="243" t="s">
        <v>3836</v>
      </c>
      <c r="G2374" s="41"/>
      <c r="H2374" s="41"/>
      <c r="I2374" s="244"/>
      <c r="J2374" s="41"/>
      <c r="K2374" s="41"/>
      <c r="L2374" s="45"/>
      <c r="M2374" s="245"/>
      <c r="N2374" s="246"/>
      <c r="O2374" s="92"/>
      <c r="P2374" s="92"/>
      <c r="Q2374" s="92"/>
      <c r="R2374" s="92"/>
      <c r="S2374" s="92"/>
      <c r="T2374" s="93"/>
      <c r="U2374" s="39"/>
      <c r="V2374" s="39"/>
      <c r="W2374" s="39"/>
      <c r="X2374" s="39"/>
      <c r="Y2374" s="39"/>
      <c r="Z2374" s="39"/>
      <c r="AA2374" s="39"/>
      <c r="AB2374" s="39"/>
      <c r="AC2374" s="39"/>
      <c r="AD2374" s="39"/>
      <c r="AE2374" s="39"/>
      <c r="AT2374" s="18" t="s">
        <v>359</v>
      </c>
      <c r="AU2374" s="18" t="s">
        <v>86</v>
      </c>
    </row>
    <row r="2375" s="13" customFormat="1">
      <c r="A2375" s="13"/>
      <c r="B2375" s="247"/>
      <c r="C2375" s="248"/>
      <c r="D2375" s="242" t="s">
        <v>361</v>
      </c>
      <c r="E2375" s="249" t="s">
        <v>1</v>
      </c>
      <c r="F2375" s="250" t="s">
        <v>3664</v>
      </c>
      <c r="G2375" s="248"/>
      <c r="H2375" s="251">
        <v>2</v>
      </c>
      <c r="I2375" s="252"/>
      <c r="J2375" s="248"/>
      <c r="K2375" s="248"/>
      <c r="L2375" s="253"/>
      <c r="M2375" s="254"/>
      <c r="N2375" s="255"/>
      <c r="O2375" s="255"/>
      <c r="P2375" s="255"/>
      <c r="Q2375" s="255"/>
      <c r="R2375" s="255"/>
      <c r="S2375" s="255"/>
      <c r="T2375" s="256"/>
      <c r="U2375" s="13"/>
      <c r="V2375" s="13"/>
      <c r="W2375" s="13"/>
      <c r="X2375" s="13"/>
      <c r="Y2375" s="13"/>
      <c r="Z2375" s="13"/>
      <c r="AA2375" s="13"/>
      <c r="AB2375" s="13"/>
      <c r="AC2375" s="13"/>
      <c r="AD2375" s="13"/>
      <c r="AE2375" s="13"/>
      <c r="AT2375" s="257" t="s">
        <v>361</v>
      </c>
      <c r="AU2375" s="257" t="s">
        <v>86</v>
      </c>
      <c r="AV2375" s="13" t="s">
        <v>86</v>
      </c>
      <c r="AW2375" s="13" t="s">
        <v>32</v>
      </c>
      <c r="AX2375" s="13" t="s">
        <v>76</v>
      </c>
      <c r="AY2375" s="257" t="s">
        <v>350</v>
      </c>
    </row>
    <row r="2376" s="13" customFormat="1">
      <c r="A2376" s="13"/>
      <c r="B2376" s="247"/>
      <c r="C2376" s="248"/>
      <c r="D2376" s="242" t="s">
        <v>361</v>
      </c>
      <c r="E2376" s="249" t="s">
        <v>1</v>
      </c>
      <c r="F2376" s="250" t="s">
        <v>3598</v>
      </c>
      <c r="G2376" s="248"/>
      <c r="H2376" s="251">
        <v>1</v>
      </c>
      <c r="I2376" s="252"/>
      <c r="J2376" s="248"/>
      <c r="K2376" s="248"/>
      <c r="L2376" s="253"/>
      <c r="M2376" s="254"/>
      <c r="N2376" s="255"/>
      <c r="O2376" s="255"/>
      <c r="P2376" s="255"/>
      <c r="Q2376" s="255"/>
      <c r="R2376" s="255"/>
      <c r="S2376" s="255"/>
      <c r="T2376" s="256"/>
      <c r="U2376" s="13"/>
      <c r="V2376" s="13"/>
      <c r="W2376" s="13"/>
      <c r="X2376" s="13"/>
      <c r="Y2376" s="13"/>
      <c r="Z2376" s="13"/>
      <c r="AA2376" s="13"/>
      <c r="AB2376" s="13"/>
      <c r="AC2376" s="13"/>
      <c r="AD2376" s="13"/>
      <c r="AE2376" s="13"/>
      <c r="AT2376" s="257" t="s">
        <v>361</v>
      </c>
      <c r="AU2376" s="257" t="s">
        <v>86</v>
      </c>
      <c r="AV2376" s="13" t="s">
        <v>86</v>
      </c>
      <c r="AW2376" s="13" t="s">
        <v>32</v>
      </c>
      <c r="AX2376" s="13" t="s">
        <v>76</v>
      </c>
      <c r="AY2376" s="257" t="s">
        <v>350</v>
      </c>
    </row>
    <row r="2377" s="13" customFormat="1">
      <c r="A2377" s="13"/>
      <c r="B2377" s="247"/>
      <c r="C2377" s="248"/>
      <c r="D2377" s="242" t="s">
        <v>361</v>
      </c>
      <c r="E2377" s="249" t="s">
        <v>1</v>
      </c>
      <c r="F2377" s="250" t="s">
        <v>3665</v>
      </c>
      <c r="G2377" s="248"/>
      <c r="H2377" s="251">
        <v>1</v>
      </c>
      <c r="I2377" s="252"/>
      <c r="J2377" s="248"/>
      <c r="K2377" s="248"/>
      <c r="L2377" s="253"/>
      <c r="M2377" s="254"/>
      <c r="N2377" s="255"/>
      <c r="O2377" s="255"/>
      <c r="P2377" s="255"/>
      <c r="Q2377" s="255"/>
      <c r="R2377" s="255"/>
      <c r="S2377" s="255"/>
      <c r="T2377" s="256"/>
      <c r="U2377" s="13"/>
      <c r="V2377" s="13"/>
      <c r="W2377" s="13"/>
      <c r="X2377" s="13"/>
      <c r="Y2377" s="13"/>
      <c r="Z2377" s="13"/>
      <c r="AA2377" s="13"/>
      <c r="AB2377" s="13"/>
      <c r="AC2377" s="13"/>
      <c r="AD2377" s="13"/>
      <c r="AE2377" s="13"/>
      <c r="AT2377" s="257" t="s">
        <v>361</v>
      </c>
      <c r="AU2377" s="257" t="s">
        <v>86</v>
      </c>
      <c r="AV2377" s="13" t="s">
        <v>86</v>
      </c>
      <c r="AW2377" s="13" t="s">
        <v>32</v>
      </c>
      <c r="AX2377" s="13" t="s">
        <v>76</v>
      </c>
      <c r="AY2377" s="257" t="s">
        <v>350</v>
      </c>
    </row>
    <row r="2378" s="13" customFormat="1">
      <c r="A2378" s="13"/>
      <c r="B2378" s="247"/>
      <c r="C2378" s="248"/>
      <c r="D2378" s="242" t="s">
        <v>361</v>
      </c>
      <c r="E2378" s="249" t="s">
        <v>1</v>
      </c>
      <c r="F2378" s="250" t="s">
        <v>3666</v>
      </c>
      <c r="G2378" s="248"/>
      <c r="H2378" s="251">
        <v>1</v>
      </c>
      <c r="I2378" s="252"/>
      <c r="J2378" s="248"/>
      <c r="K2378" s="248"/>
      <c r="L2378" s="253"/>
      <c r="M2378" s="254"/>
      <c r="N2378" s="255"/>
      <c r="O2378" s="255"/>
      <c r="P2378" s="255"/>
      <c r="Q2378" s="255"/>
      <c r="R2378" s="255"/>
      <c r="S2378" s="255"/>
      <c r="T2378" s="256"/>
      <c r="U2378" s="13"/>
      <c r="V2378" s="13"/>
      <c r="W2378" s="13"/>
      <c r="X2378" s="13"/>
      <c r="Y2378" s="13"/>
      <c r="Z2378" s="13"/>
      <c r="AA2378" s="13"/>
      <c r="AB2378" s="13"/>
      <c r="AC2378" s="13"/>
      <c r="AD2378" s="13"/>
      <c r="AE2378" s="13"/>
      <c r="AT2378" s="257" t="s">
        <v>361</v>
      </c>
      <c r="AU2378" s="257" t="s">
        <v>86</v>
      </c>
      <c r="AV2378" s="13" t="s">
        <v>86</v>
      </c>
      <c r="AW2378" s="13" t="s">
        <v>32</v>
      </c>
      <c r="AX2378" s="13" t="s">
        <v>76</v>
      </c>
      <c r="AY2378" s="257" t="s">
        <v>350</v>
      </c>
    </row>
    <row r="2379" s="13" customFormat="1">
      <c r="A2379" s="13"/>
      <c r="B2379" s="247"/>
      <c r="C2379" s="248"/>
      <c r="D2379" s="242" t="s">
        <v>361</v>
      </c>
      <c r="E2379" s="249" t="s">
        <v>1</v>
      </c>
      <c r="F2379" s="250" t="s">
        <v>3667</v>
      </c>
      <c r="G2379" s="248"/>
      <c r="H2379" s="251">
        <v>1</v>
      </c>
      <c r="I2379" s="252"/>
      <c r="J2379" s="248"/>
      <c r="K2379" s="248"/>
      <c r="L2379" s="253"/>
      <c r="M2379" s="254"/>
      <c r="N2379" s="255"/>
      <c r="O2379" s="255"/>
      <c r="P2379" s="255"/>
      <c r="Q2379" s="255"/>
      <c r="R2379" s="255"/>
      <c r="S2379" s="255"/>
      <c r="T2379" s="256"/>
      <c r="U2379" s="13"/>
      <c r="V2379" s="13"/>
      <c r="W2379" s="13"/>
      <c r="X2379" s="13"/>
      <c r="Y2379" s="13"/>
      <c r="Z2379" s="13"/>
      <c r="AA2379" s="13"/>
      <c r="AB2379" s="13"/>
      <c r="AC2379" s="13"/>
      <c r="AD2379" s="13"/>
      <c r="AE2379" s="13"/>
      <c r="AT2379" s="257" t="s">
        <v>361</v>
      </c>
      <c r="AU2379" s="257" t="s">
        <v>86</v>
      </c>
      <c r="AV2379" s="13" t="s">
        <v>86</v>
      </c>
      <c r="AW2379" s="13" t="s">
        <v>32</v>
      </c>
      <c r="AX2379" s="13" t="s">
        <v>76</v>
      </c>
      <c r="AY2379" s="257" t="s">
        <v>350</v>
      </c>
    </row>
    <row r="2380" s="13" customFormat="1">
      <c r="A2380" s="13"/>
      <c r="B2380" s="247"/>
      <c r="C2380" s="248"/>
      <c r="D2380" s="242" t="s">
        <v>361</v>
      </c>
      <c r="E2380" s="249" t="s">
        <v>1</v>
      </c>
      <c r="F2380" s="250" t="s">
        <v>3668</v>
      </c>
      <c r="G2380" s="248"/>
      <c r="H2380" s="251">
        <v>2</v>
      </c>
      <c r="I2380" s="252"/>
      <c r="J2380" s="248"/>
      <c r="K2380" s="248"/>
      <c r="L2380" s="253"/>
      <c r="M2380" s="254"/>
      <c r="N2380" s="255"/>
      <c r="O2380" s="255"/>
      <c r="P2380" s="255"/>
      <c r="Q2380" s="255"/>
      <c r="R2380" s="255"/>
      <c r="S2380" s="255"/>
      <c r="T2380" s="256"/>
      <c r="U2380" s="13"/>
      <c r="V2380" s="13"/>
      <c r="W2380" s="13"/>
      <c r="X2380" s="13"/>
      <c r="Y2380" s="13"/>
      <c r="Z2380" s="13"/>
      <c r="AA2380" s="13"/>
      <c r="AB2380" s="13"/>
      <c r="AC2380" s="13"/>
      <c r="AD2380" s="13"/>
      <c r="AE2380" s="13"/>
      <c r="AT2380" s="257" t="s">
        <v>361</v>
      </c>
      <c r="AU2380" s="257" t="s">
        <v>86</v>
      </c>
      <c r="AV2380" s="13" t="s">
        <v>86</v>
      </c>
      <c r="AW2380" s="13" t="s">
        <v>32</v>
      </c>
      <c r="AX2380" s="13" t="s">
        <v>76</v>
      </c>
      <c r="AY2380" s="257" t="s">
        <v>350</v>
      </c>
    </row>
    <row r="2381" s="13" customFormat="1">
      <c r="A2381" s="13"/>
      <c r="B2381" s="247"/>
      <c r="C2381" s="248"/>
      <c r="D2381" s="242" t="s">
        <v>361</v>
      </c>
      <c r="E2381" s="249" t="s">
        <v>1</v>
      </c>
      <c r="F2381" s="250" t="s">
        <v>3669</v>
      </c>
      <c r="G2381" s="248"/>
      <c r="H2381" s="251">
        <v>1</v>
      </c>
      <c r="I2381" s="252"/>
      <c r="J2381" s="248"/>
      <c r="K2381" s="248"/>
      <c r="L2381" s="253"/>
      <c r="M2381" s="254"/>
      <c r="N2381" s="255"/>
      <c r="O2381" s="255"/>
      <c r="P2381" s="255"/>
      <c r="Q2381" s="255"/>
      <c r="R2381" s="255"/>
      <c r="S2381" s="255"/>
      <c r="T2381" s="256"/>
      <c r="U2381" s="13"/>
      <c r="V2381" s="13"/>
      <c r="W2381" s="13"/>
      <c r="X2381" s="13"/>
      <c r="Y2381" s="13"/>
      <c r="Z2381" s="13"/>
      <c r="AA2381" s="13"/>
      <c r="AB2381" s="13"/>
      <c r="AC2381" s="13"/>
      <c r="AD2381" s="13"/>
      <c r="AE2381" s="13"/>
      <c r="AT2381" s="257" t="s">
        <v>361</v>
      </c>
      <c r="AU2381" s="257" t="s">
        <v>86</v>
      </c>
      <c r="AV2381" s="13" t="s">
        <v>86</v>
      </c>
      <c r="AW2381" s="13" t="s">
        <v>32</v>
      </c>
      <c r="AX2381" s="13" t="s">
        <v>76</v>
      </c>
      <c r="AY2381" s="257" t="s">
        <v>350</v>
      </c>
    </row>
    <row r="2382" s="13" customFormat="1">
      <c r="A2382" s="13"/>
      <c r="B2382" s="247"/>
      <c r="C2382" s="248"/>
      <c r="D2382" s="242" t="s">
        <v>361</v>
      </c>
      <c r="E2382" s="249" t="s">
        <v>1</v>
      </c>
      <c r="F2382" s="250" t="s">
        <v>3653</v>
      </c>
      <c r="G2382" s="248"/>
      <c r="H2382" s="251">
        <v>1</v>
      </c>
      <c r="I2382" s="252"/>
      <c r="J2382" s="248"/>
      <c r="K2382" s="248"/>
      <c r="L2382" s="253"/>
      <c r="M2382" s="254"/>
      <c r="N2382" s="255"/>
      <c r="O2382" s="255"/>
      <c r="P2382" s="255"/>
      <c r="Q2382" s="255"/>
      <c r="R2382" s="255"/>
      <c r="S2382" s="255"/>
      <c r="T2382" s="256"/>
      <c r="U2382" s="13"/>
      <c r="V2382" s="13"/>
      <c r="W2382" s="13"/>
      <c r="X2382" s="13"/>
      <c r="Y2382" s="13"/>
      <c r="Z2382" s="13"/>
      <c r="AA2382" s="13"/>
      <c r="AB2382" s="13"/>
      <c r="AC2382" s="13"/>
      <c r="AD2382" s="13"/>
      <c r="AE2382" s="13"/>
      <c r="AT2382" s="257" t="s">
        <v>361</v>
      </c>
      <c r="AU2382" s="257" t="s">
        <v>86</v>
      </c>
      <c r="AV2382" s="13" t="s">
        <v>86</v>
      </c>
      <c r="AW2382" s="13" t="s">
        <v>32</v>
      </c>
      <c r="AX2382" s="13" t="s">
        <v>76</v>
      </c>
      <c r="AY2382" s="257" t="s">
        <v>350</v>
      </c>
    </row>
    <row r="2383" s="13" customFormat="1">
      <c r="A2383" s="13"/>
      <c r="B2383" s="247"/>
      <c r="C2383" s="248"/>
      <c r="D2383" s="242" t="s">
        <v>361</v>
      </c>
      <c r="E2383" s="249" t="s">
        <v>1</v>
      </c>
      <c r="F2383" s="250" t="s">
        <v>3654</v>
      </c>
      <c r="G2383" s="248"/>
      <c r="H2383" s="251">
        <v>1</v>
      </c>
      <c r="I2383" s="252"/>
      <c r="J2383" s="248"/>
      <c r="K2383" s="248"/>
      <c r="L2383" s="253"/>
      <c r="M2383" s="254"/>
      <c r="N2383" s="255"/>
      <c r="O2383" s="255"/>
      <c r="P2383" s="255"/>
      <c r="Q2383" s="255"/>
      <c r="R2383" s="255"/>
      <c r="S2383" s="255"/>
      <c r="T2383" s="256"/>
      <c r="U2383" s="13"/>
      <c r="V2383" s="13"/>
      <c r="W2383" s="13"/>
      <c r="X2383" s="13"/>
      <c r="Y2383" s="13"/>
      <c r="Z2383" s="13"/>
      <c r="AA2383" s="13"/>
      <c r="AB2383" s="13"/>
      <c r="AC2383" s="13"/>
      <c r="AD2383" s="13"/>
      <c r="AE2383" s="13"/>
      <c r="AT2383" s="257" t="s">
        <v>361</v>
      </c>
      <c r="AU2383" s="257" t="s">
        <v>86</v>
      </c>
      <c r="AV2383" s="13" t="s">
        <v>86</v>
      </c>
      <c r="AW2383" s="13" t="s">
        <v>32</v>
      </c>
      <c r="AX2383" s="13" t="s">
        <v>76</v>
      </c>
      <c r="AY2383" s="257" t="s">
        <v>350</v>
      </c>
    </row>
    <row r="2384" s="13" customFormat="1">
      <c r="A2384" s="13"/>
      <c r="B2384" s="247"/>
      <c r="C2384" s="248"/>
      <c r="D2384" s="242" t="s">
        <v>361</v>
      </c>
      <c r="E2384" s="249" t="s">
        <v>1</v>
      </c>
      <c r="F2384" s="250" t="s">
        <v>3670</v>
      </c>
      <c r="G2384" s="248"/>
      <c r="H2384" s="251">
        <v>2</v>
      </c>
      <c r="I2384" s="252"/>
      <c r="J2384" s="248"/>
      <c r="K2384" s="248"/>
      <c r="L2384" s="253"/>
      <c r="M2384" s="254"/>
      <c r="N2384" s="255"/>
      <c r="O2384" s="255"/>
      <c r="P2384" s="255"/>
      <c r="Q2384" s="255"/>
      <c r="R2384" s="255"/>
      <c r="S2384" s="255"/>
      <c r="T2384" s="256"/>
      <c r="U2384" s="13"/>
      <c r="V2384" s="13"/>
      <c r="W2384" s="13"/>
      <c r="X2384" s="13"/>
      <c r="Y2384" s="13"/>
      <c r="Z2384" s="13"/>
      <c r="AA2384" s="13"/>
      <c r="AB2384" s="13"/>
      <c r="AC2384" s="13"/>
      <c r="AD2384" s="13"/>
      <c r="AE2384" s="13"/>
      <c r="AT2384" s="257" t="s">
        <v>361</v>
      </c>
      <c r="AU2384" s="257" t="s">
        <v>86</v>
      </c>
      <c r="AV2384" s="13" t="s">
        <v>86</v>
      </c>
      <c r="AW2384" s="13" t="s">
        <v>32</v>
      </c>
      <c r="AX2384" s="13" t="s">
        <v>76</v>
      </c>
      <c r="AY2384" s="257" t="s">
        <v>350</v>
      </c>
    </row>
    <row r="2385" s="13" customFormat="1">
      <c r="A2385" s="13"/>
      <c r="B2385" s="247"/>
      <c r="C2385" s="248"/>
      <c r="D2385" s="242" t="s">
        <v>361</v>
      </c>
      <c r="E2385" s="249" t="s">
        <v>1</v>
      </c>
      <c r="F2385" s="250" t="s">
        <v>3671</v>
      </c>
      <c r="G2385" s="248"/>
      <c r="H2385" s="251">
        <v>1</v>
      </c>
      <c r="I2385" s="252"/>
      <c r="J2385" s="248"/>
      <c r="K2385" s="248"/>
      <c r="L2385" s="253"/>
      <c r="M2385" s="254"/>
      <c r="N2385" s="255"/>
      <c r="O2385" s="255"/>
      <c r="P2385" s="255"/>
      <c r="Q2385" s="255"/>
      <c r="R2385" s="255"/>
      <c r="S2385" s="255"/>
      <c r="T2385" s="256"/>
      <c r="U2385" s="13"/>
      <c r="V2385" s="13"/>
      <c r="W2385" s="13"/>
      <c r="X2385" s="13"/>
      <c r="Y2385" s="13"/>
      <c r="Z2385" s="13"/>
      <c r="AA2385" s="13"/>
      <c r="AB2385" s="13"/>
      <c r="AC2385" s="13"/>
      <c r="AD2385" s="13"/>
      <c r="AE2385" s="13"/>
      <c r="AT2385" s="257" t="s">
        <v>361</v>
      </c>
      <c r="AU2385" s="257" t="s">
        <v>86</v>
      </c>
      <c r="AV2385" s="13" t="s">
        <v>86</v>
      </c>
      <c r="AW2385" s="13" t="s">
        <v>32</v>
      </c>
      <c r="AX2385" s="13" t="s">
        <v>76</v>
      </c>
      <c r="AY2385" s="257" t="s">
        <v>350</v>
      </c>
    </row>
    <row r="2386" s="13" customFormat="1">
      <c r="A2386" s="13"/>
      <c r="B2386" s="247"/>
      <c r="C2386" s="248"/>
      <c r="D2386" s="242" t="s">
        <v>361</v>
      </c>
      <c r="E2386" s="249" t="s">
        <v>1</v>
      </c>
      <c r="F2386" s="250" t="s">
        <v>3672</v>
      </c>
      <c r="G2386" s="248"/>
      <c r="H2386" s="251">
        <v>1</v>
      </c>
      <c r="I2386" s="252"/>
      <c r="J2386" s="248"/>
      <c r="K2386" s="248"/>
      <c r="L2386" s="253"/>
      <c r="M2386" s="254"/>
      <c r="N2386" s="255"/>
      <c r="O2386" s="255"/>
      <c r="P2386" s="255"/>
      <c r="Q2386" s="255"/>
      <c r="R2386" s="255"/>
      <c r="S2386" s="255"/>
      <c r="T2386" s="256"/>
      <c r="U2386" s="13"/>
      <c r="V2386" s="13"/>
      <c r="W2386" s="13"/>
      <c r="X2386" s="13"/>
      <c r="Y2386" s="13"/>
      <c r="Z2386" s="13"/>
      <c r="AA2386" s="13"/>
      <c r="AB2386" s="13"/>
      <c r="AC2386" s="13"/>
      <c r="AD2386" s="13"/>
      <c r="AE2386" s="13"/>
      <c r="AT2386" s="257" t="s">
        <v>361</v>
      </c>
      <c r="AU2386" s="257" t="s">
        <v>86</v>
      </c>
      <c r="AV2386" s="13" t="s">
        <v>86</v>
      </c>
      <c r="AW2386" s="13" t="s">
        <v>32</v>
      </c>
      <c r="AX2386" s="13" t="s">
        <v>76</v>
      </c>
      <c r="AY2386" s="257" t="s">
        <v>350</v>
      </c>
    </row>
    <row r="2387" s="13" customFormat="1">
      <c r="A2387" s="13"/>
      <c r="B2387" s="247"/>
      <c r="C2387" s="248"/>
      <c r="D2387" s="242" t="s">
        <v>361</v>
      </c>
      <c r="E2387" s="249" t="s">
        <v>1</v>
      </c>
      <c r="F2387" s="250" t="s">
        <v>3673</v>
      </c>
      <c r="G2387" s="248"/>
      <c r="H2387" s="251">
        <v>1</v>
      </c>
      <c r="I2387" s="252"/>
      <c r="J2387" s="248"/>
      <c r="K2387" s="248"/>
      <c r="L2387" s="253"/>
      <c r="M2387" s="254"/>
      <c r="N2387" s="255"/>
      <c r="O2387" s="255"/>
      <c r="P2387" s="255"/>
      <c r="Q2387" s="255"/>
      <c r="R2387" s="255"/>
      <c r="S2387" s="255"/>
      <c r="T2387" s="256"/>
      <c r="U2387" s="13"/>
      <c r="V2387" s="13"/>
      <c r="W2387" s="13"/>
      <c r="X2387" s="13"/>
      <c r="Y2387" s="13"/>
      <c r="Z2387" s="13"/>
      <c r="AA2387" s="13"/>
      <c r="AB2387" s="13"/>
      <c r="AC2387" s="13"/>
      <c r="AD2387" s="13"/>
      <c r="AE2387" s="13"/>
      <c r="AT2387" s="257" t="s">
        <v>361</v>
      </c>
      <c r="AU2387" s="257" t="s">
        <v>86</v>
      </c>
      <c r="AV2387" s="13" t="s">
        <v>86</v>
      </c>
      <c r="AW2387" s="13" t="s">
        <v>32</v>
      </c>
      <c r="AX2387" s="13" t="s">
        <v>76</v>
      </c>
      <c r="AY2387" s="257" t="s">
        <v>350</v>
      </c>
    </row>
    <row r="2388" s="13" customFormat="1">
      <c r="A2388" s="13"/>
      <c r="B2388" s="247"/>
      <c r="C2388" s="248"/>
      <c r="D2388" s="242" t="s">
        <v>361</v>
      </c>
      <c r="E2388" s="249" t="s">
        <v>1</v>
      </c>
      <c r="F2388" s="250" t="s">
        <v>3674</v>
      </c>
      <c r="G2388" s="248"/>
      <c r="H2388" s="251">
        <v>1</v>
      </c>
      <c r="I2388" s="252"/>
      <c r="J2388" s="248"/>
      <c r="K2388" s="248"/>
      <c r="L2388" s="253"/>
      <c r="M2388" s="254"/>
      <c r="N2388" s="255"/>
      <c r="O2388" s="255"/>
      <c r="P2388" s="255"/>
      <c r="Q2388" s="255"/>
      <c r="R2388" s="255"/>
      <c r="S2388" s="255"/>
      <c r="T2388" s="256"/>
      <c r="U2388" s="13"/>
      <c r="V2388" s="13"/>
      <c r="W2388" s="13"/>
      <c r="X2388" s="13"/>
      <c r="Y2388" s="13"/>
      <c r="Z2388" s="13"/>
      <c r="AA2388" s="13"/>
      <c r="AB2388" s="13"/>
      <c r="AC2388" s="13"/>
      <c r="AD2388" s="13"/>
      <c r="AE2388" s="13"/>
      <c r="AT2388" s="257" t="s">
        <v>361</v>
      </c>
      <c r="AU2388" s="257" t="s">
        <v>86</v>
      </c>
      <c r="AV2388" s="13" t="s">
        <v>86</v>
      </c>
      <c r="AW2388" s="13" t="s">
        <v>32</v>
      </c>
      <c r="AX2388" s="13" t="s">
        <v>76</v>
      </c>
      <c r="AY2388" s="257" t="s">
        <v>350</v>
      </c>
    </row>
    <row r="2389" s="13" customFormat="1">
      <c r="A2389" s="13"/>
      <c r="B2389" s="247"/>
      <c r="C2389" s="248"/>
      <c r="D2389" s="242" t="s">
        <v>361</v>
      </c>
      <c r="E2389" s="249" t="s">
        <v>1</v>
      </c>
      <c r="F2389" s="250" t="s">
        <v>3675</v>
      </c>
      <c r="G2389" s="248"/>
      <c r="H2389" s="251">
        <v>1</v>
      </c>
      <c r="I2389" s="252"/>
      <c r="J2389" s="248"/>
      <c r="K2389" s="248"/>
      <c r="L2389" s="253"/>
      <c r="M2389" s="254"/>
      <c r="N2389" s="255"/>
      <c r="O2389" s="255"/>
      <c r="P2389" s="255"/>
      <c r="Q2389" s="255"/>
      <c r="R2389" s="255"/>
      <c r="S2389" s="255"/>
      <c r="T2389" s="256"/>
      <c r="U2389" s="13"/>
      <c r="V2389" s="13"/>
      <c r="W2389" s="13"/>
      <c r="X2389" s="13"/>
      <c r="Y2389" s="13"/>
      <c r="Z2389" s="13"/>
      <c r="AA2389" s="13"/>
      <c r="AB2389" s="13"/>
      <c r="AC2389" s="13"/>
      <c r="AD2389" s="13"/>
      <c r="AE2389" s="13"/>
      <c r="AT2389" s="257" t="s">
        <v>361</v>
      </c>
      <c r="AU2389" s="257" t="s">
        <v>86</v>
      </c>
      <c r="AV2389" s="13" t="s">
        <v>86</v>
      </c>
      <c r="AW2389" s="13" t="s">
        <v>32</v>
      </c>
      <c r="AX2389" s="13" t="s">
        <v>76</v>
      </c>
      <c r="AY2389" s="257" t="s">
        <v>350</v>
      </c>
    </row>
    <row r="2390" s="13" customFormat="1">
      <c r="A2390" s="13"/>
      <c r="B2390" s="247"/>
      <c r="C2390" s="248"/>
      <c r="D2390" s="242" t="s">
        <v>361</v>
      </c>
      <c r="E2390" s="249" t="s">
        <v>1</v>
      </c>
      <c r="F2390" s="250" t="s">
        <v>3676</v>
      </c>
      <c r="G2390" s="248"/>
      <c r="H2390" s="251">
        <v>1</v>
      </c>
      <c r="I2390" s="252"/>
      <c r="J2390" s="248"/>
      <c r="K2390" s="248"/>
      <c r="L2390" s="253"/>
      <c r="M2390" s="254"/>
      <c r="N2390" s="255"/>
      <c r="O2390" s="255"/>
      <c r="P2390" s="255"/>
      <c r="Q2390" s="255"/>
      <c r="R2390" s="255"/>
      <c r="S2390" s="255"/>
      <c r="T2390" s="256"/>
      <c r="U2390" s="13"/>
      <c r="V2390" s="13"/>
      <c r="W2390" s="13"/>
      <c r="X2390" s="13"/>
      <c r="Y2390" s="13"/>
      <c r="Z2390" s="13"/>
      <c r="AA2390" s="13"/>
      <c r="AB2390" s="13"/>
      <c r="AC2390" s="13"/>
      <c r="AD2390" s="13"/>
      <c r="AE2390" s="13"/>
      <c r="AT2390" s="257" t="s">
        <v>361</v>
      </c>
      <c r="AU2390" s="257" t="s">
        <v>86</v>
      </c>
      <c r="AV2390" s="13" t="s">
        <v>86</v>
      </c>
      <c r="AW2390" s="13" t="s">
        <v>32</v>
      </c>
      <c r="AX2390" s="13" t="s">
        <v>76</v>
      </c>
      <c r="AY2390" s="257" t="s">
        <v>350</v>
      </c>
    </row>
    <row r="2391" s="13" customFormat="1">
      <c r="A2391" s="13"/>
      <c r="B2391" s="247"/>
      <c r="C2391" s="248"/>
      <c r="D2391" s="242" t="s">
        <v>361</v>
      </c>
      <c r="E2391" s="249" t="s">
        <v>1</v>
      </c>
      <c r="F2391" s="250" t="s">
        <v>3677</v>
      </c>
      <c r="G2391" s="248"/>
      <c r="H2391" s="251">
        <v>1</v>
      </c>
      <c r="I2391" s="252"/>
      <c r="J2391" s="248"/>
      <c r="K2391" s="248"/>
      <c r="L2391" s="253"/>
      <c r="M2391" s="254"/>
      <c r="N2391" s="255"/>
      <c r="O2391" s="255"/>
      <c r="P2391" s="255"/>
      <c r="Q2391" s="255"/>
      <c r="R2391" s="255"/>
      <c r="S2391" s="255"/>
      <c r="T2391" s="256"/>
      <c r="U2391" s="13"/>
      <c r="V2391" s="13"/>
      <c r="W2391" s="13"/>
      <c r="X2391" s="13"/>
      <c r="Y2391" s="13"/>
      <c r="Z2391" s="13"/>
      <c r="AA2391" s="13"/>
      <c r="AB2391" s="13"/>
      <c r="AC2391" s="13"/>
      <c r="AD2391" s="13"/>
      <c r="AE2391" s="13"/>
      <c r="AT2391" s="257" t="s">
        <v>361</v>
      </c>
      <c r="AU2391" s="257" t="s">
        <v>86</v>
      </c>
      <c r="AV2391" s="13" t="s">
        <v>86</v>
      </c>
      <c r="AW2391" s="13" t="s">
        <v>32</v>
      </c>
      <c r="AX2391" s="13" t="s">
        <v>76</v>
      </c>
      <c r="AY2391" s="257" t="s">
        <v>350</v>
      </c>
    </row>
    <row r="2392" s="13" customFormat="1">
      <c r="A2392" s="13"/>
      <c r="B2392" s="247"/>
      <c r="C2392" s="248"/>
      <c r="D2392" s="242" t="s">
        <v>361</v>
      </c>
      <c r="E2392" s="249" t="s">
        <v>1</v>
      </c>
      <c r="F2392" s="250" t="s">
        <v>3695</v>
      </c>
      <c r="G2392" s="248"/>
      <c r="H2392" s="251">
        <v>1</v>
      </c>
      <c r="I2392" s="252"/>
      <c r="J2392" s="248"/>
      <c r="K2392" s="248"/>
      <c r="L2392" s="253"/>
      <c r="M2392" s="254"/>
      <c r="N2392" s="255"/>
      <c r="O2392" s="255"/>
      <c r="P2392" s="255"/>
      <c r="Q2392" s="255"/>
      <c r="R2392" s="255"/>
      <c r="S2392" s="255"/>
      <c r="T2392" s="256"/>
      <c r="U2392" s="13"/>
      <c r="V2392" s="13"/>
      <c r="W2392" s="13"/>
      <c r="X2392" s="13"/>
      <c r="Y2392" s="13"/>
      <c r="Z2392" s="13"/>
      <c r="AA2392" s="13"/>
      <c r="AB2392" s="13"/>
      <c r="AC2392" s="13"/>
      <c r="AD2392" s="13"/>
      <c r="AE2392" s="13"/>
      <c r="AT2392" s="257" t="s">
        <v>361</v>
      </c>
      <c r="AU2392" s="257" t="s">
        <v>86</v>
      </c>
      <c r="AV2392" s="13" t="s">
        <v>86</v>
      </c>
      <c r="AW2392" s="13" t="s">
        <v>32</v>
      </c>
      <c r="AX2392" s="13" t="s">
        <v>76</v>
      </c>
      <c r="AY2392" s="257" t="s">
        <v>350</v>
      </c>
    </row>
    <row r="2393" s="14" customFormat="1">
      <c r="A2393" s="14"/>
      <c r="B2393" s="258"/>
      <c r="C2393" s="259"/>
      <c r="D2393" s="242" t="s">
        <v>361</v>
      </c>
      <c r="E2393" s="260" t="s">
        <v>1</v>
      </c>
      <c r="F2393" s="261" t="s">
        <v>364</v>
      </c>
      <c r="G2393" s="259"/>
      <c r="H2393" s="262">
        <v>21</v>
      </c>
      <c r="I2393" s="263"/>
      <c r="J2393" s="259"/>
      <c r="K2393" s="259"/>
      <c r="L2393" s="264"/>
      <c r="M2393" s="265"/>
      <c r="N2393" s="266"/>
      <c r="O2393" s="266"/>
      <c r="P2393" s="266"/>
      <c r="Q2393" s="266"/>
      <c r="R2393" s="266"/>
      <c r="S2393" s="266"/>
      <c r="T2393" s="267"/>
      <c r="U2393" s="14"/>
      <c r="V2393" s="14"/>
      <c r="W2393" s="14"/>
      <c r="X2393" s="14"/>
      <c r="Y2393" s="14"/>
      <c r="Z2393" s="14"/>
      <c r="AA2393" s="14"/>
      <c r="AB2393" s="14"/>
      <c r="AC2393" s="14"/>
      <c r="AD2393" s="14"/>
      <c r="AE2393" s="14"/>
      <c r="AT2393" s="268" t="s">
        <v>361</v>
      </c>
      <c r="AU2393" s="268" t="s">
        <v>86</v>
      </c>
      <c r="AV2393" s="14" t="s">
        <v>357</v>
      </c>
      <c r="AW2393" s="14" t="s">
        <v>32</v>
      </c>
      <c r="AX2393" s="14" t="s">
        <v>84</v>
      </c>
      <c r="AY2393" s="268" t="s">
        <v>350</v>
      </c>
    </row>
    <row r="2394" s="2" customFormat="1" ht="16.5" customHeight="1">
      <c r="A2394" s="39"/>
      <c r="B2394" s="40"/>
      <c r="C2394" s="229" t="s">
        <v>3838</v>
      </c>
      <c r="D2394" s="229" t="s">
        <v>352</v>
      </c>
      <c r="E2394" s="230" t="s">
        <v>3839</v>
      </c>
      <c r="F2394" s="231" t="s">
        <v>3840</v>
      </c>
      <c r="G2394" s="232" t="s">
        <v>497</v>
      </c>
      <c r="H2394" s="233">
        <v>94</v>
      </c>
      <c r="I2394" s="234"/>
      <c r="J2394" s="235">
        <f>ROUND(I2394*H2394,2)</f>
        <v>0</v>
      </c>
      <c r="K2394" s="231" t="s">
        <v>356</v>
      </c>
      <c r="L2394" s="45"/>
      <c r="M2394" s="236" t="s">
        <v>1</v>
      </c>
      <c r="N2394" s="237" t="s">
        <v>41</v>
      </c>
      <c r="O2394" s="92"/>
      <c r="P2394" s="238">
        <f>O2394*H2394</f>
        <v>0</v>
      </c>
      <c r="Q2394" s="238">
        <v>0</v>
      </c>
      <c r="R2394" s="238">
        <f>Q2394*H2394</f>
        <v>0</v>
      </c>
      <c r="S2394" s="238">
        <v>0</v>
      </c>
      <c r="T2394" s="239">
        <f>S2394*H2394</f>
        <v>0</v>
      </c>
      <c r="U2394" s="39"/>
      <c r="V2394" s="39"/>
      <c r="W2394" s="39"/>
      <c r="X2394" s="39"/>
      <c r="Y2394" s="39"/>
      <c r="Z2394" s="39"/>
      <c r="AA2394" s="39"/>
      <c r="AB2394" s="39"/>
      <c r="AC2394" s="39"/>
      <c r="AD2394" s="39"/>
      <c r="AE2394" s="39"/>
      <c r="AR2394" s="240" t="s">
        <v>530</v>
      </c>
      <c r="AT2394" s="240" t="s">
        <v>352</v>
      </c>
      <c r="AU2394" s="240" t="s">
        <v>86</v>
      </c>
      <c r="AY2394" s="18" t="s">
        <v>350</v>
      </c>
      <c r="BE2394" s="241">
        <f>IF(N2394="základní",J2394,0)</f>
        <v>0</v>
      </c>
      <c r="BF2394" s="241">
        <f>IF(N2394="snížená",J2394,0)</f>
        <v>0</v>
      </c>
      <c r="BG2394" s="241">
        <f>IF(N2394="zákl. přenesená",J2394,0)</f>
        <v>0</v>
      </c>
      <c r="BH2394" s="241">
        <f>IF(N2394="sníž. přenesená",J2394,0)</f>
        <v>0</v>
      </c>
      <c r="BI2394" s="241">
        <f>IF(N2394="nulová",J2394,0)</f>
        <v>0</v>
      </c>
      <c r="BJ2394" s="18" t="s">
        <v>84</v>
      </c>
      <c r="BK2394" s="241">
        <f>ROUND(I2394*H2394,2)</f>
        <v>0</v>
      </c>
      <c r="BL2394" s="18" t="s">
        <v>530</v>
      </c>
      <c r="BM2394" s="240" t="s">
        <v>3841</v>
      </c>
    </row>
    <row r="2395" s="2" customFormat="1">
      <c r="A2395" s="39"/>
      <c r="B2395" s="40"/>
      <c r="C2395" s="41"/>
      <c r="D2395" s="242" t="s">
        <v>359</v>
      </c>
      <c r="E2395" s="41"/>
      <c r="F2395" s="243" t="s">
        <v>3842</v>
      </c>
      <c r="G2395" s="41"/>
      <c r="H2395" s="41"/>
      <c r="I2395" s="244"/>
      <c r="J2395" s="41"/>
      <c r="K2395" s="41"/>
      <c r="L2395" s="45"/>
      <c r="M2395" s="245"/>
      <c r="N2395" s="246"/>
      <c r="O2395" s="92"/>
      <c r="P2395" s="92"/>
      <c r="Q2395" s="92"/>
      <c r="R2395" s="92"/>
      <c r="S2395" s="92"/>
      <c r="T2395" s="93"/>
      <c r="U2395" s="39"/>
      <c r="V2395" s="39"/>
      <c r="W2395" s="39"/>
      <c r="X2395" s="39"/>
      <c r="Y2395" s="39"/>
      <c r="Z2395" s="39"/>
      <c r="AA2395" s="39"/>
      <c r="AB2395" s="39"/>
      <c r="AC2395" s="39"/>
      <c r="AD2395" s="39"/>
      <c r="AE2395" s="39"/>
      <c r="AT2395" s="18" t="s">
        <v>359</v>
      </c>
      <c r="AU2395" s="18" t="s">
        <v>86</v>
      </c>
    </row>
    <row r="2396" s="13" customFormat="1">
      <c r="A2396" s="13"/>
      <c r="B2396" s="247"/>
      <c r="C2396" s="248"/>
      <c r="D2396" s="242" t="s">
        <v>361</v>
      </c>
      <c r="E2396" s="249" t="s">
        <v>1</v>
      </c>
      <c r="F2396" s="250" t="s">
        <v>3624</v>
      </c>
      <c r="G2396" s="248"/>
      <c r="H2396" s="251">
        <v>5</v>
      </c>
      <c r="I2396" s="252"/>
      <c r="J2396" s="248"/>
      <c r="K2396" s="248"/>
      <c r="L2396" s="253"/>
      <c r="M2396" s="254"/>
      <c r="N2396" s="255"/>
      <c r="O2396" s="255"/>
      <c r="P2396" s="255"/>
      <c r="Q2396" s="255"/>
      <c r="R2396" s="255"/>
      <c r="S2396" s="255"/>
      <c r="T2396" s="256"/>
      <c r="U2396" s="13"/>
      <c r="V2396" s="13"/>
      <c r="W2396" s="13"/>
      <c r="X2396" s="13"/>
      <c r="Y2396" s="13"/>
      <c r="Z2396" s="13"/>
      <c r="AA2396" s="13"/>
      <c r="AB2396" s="13"/>
      <c r="AC2396" s="13"/>
      <c r="AD2396" s="13"/>
      <c r="AE2396" s="13"/>
      <c r="AT2396" s="257" t="s">
        <v>361</v>
      </c>
      <c r="AU2396" s="257" t="s">
        <v>86</v>
      </c>
      <c r="AV2396" s="13" t="s">
        <v>86</v>
      </c>
      <c r="AW2396" s="13" t="s">
        <v>32</v>
      </c>
      <c r="AX2396" s="13" t="s">
        <v>76</v>
      </c>
      <c r="AY2396" s="257" t="s">
        <v>350</v>
      </c>
    </row>
    <row r="2397" s="13" customFormat="1">
      <c r="A2397" s="13"/>
      <c r="B2397" s="247"/>
      <c r="C2397" s="248"/>
      <c r="D2397" s="242" t="s">
        <v>361</v>
      </c>
      <c r="E2397" s="249" t="s">
        <v>1</v>
      </c>
      <c r="F2397" s="250" t="s">
        <v>3593</v>
      </c>
      <c r="G2397" s="248"/>
      <c r="H2397" s="251">
        <v>18</v>
      </c>
      <c r="I2397" s="252"/>
      <c r="J2397" s="248"/>
      <c r="K2397" s="248"/>
      <c r="L2397" s="253"/>
      <c r="M2397" s="254"/>
      <c r="N2397" s="255"/>
      <c r="O2397" s="255"/>
      <c r="P2397" s="255"/>
      <c r="Q2397" s="255"/>
      <c r="R2397" s="255"/>
      <c r="S2397" s="255"/>
      <c r="T2397" s="256"/>
      <c r="U2397" s="13"/>
      <c r="V2397" s="13"/>
      <c r="W2397" s="13"/>
      <c r="X2397" s="13"/>
      <c r="Y2397" s="13"/>
      <c r="Z2397" s="13"/>
      <c r="AA2397" s="13"/>
      <c r="AB2397" s="13"/>
      <c r="AC2397" s="13"/>
      <c r="AD2397" s="13"/>
      <c r="AE2397" s="13"/>
      <c r="AT2397" s="257" t="s">
        <v>361</v>
      </c>
      <c r="AU2397" s="257" t="s">
        <v>86</v>
      </c>
      <c r="AV2397" s="13" t="s">
        <v>86</v>
      </c>
      <c r="AW2397" s="13" t="s">
        <v>32</v>
      </c>
      <c r="AX2397" s="13" t="s">
        <v>76</v>
      </c>
      <c r="AY2397" s="257" t="s">
        <v>350</v>
      </c>
    </row>
    <row r="2398" s="13" customFormat="1">
      <c r="A2398" s="13"/>
      <c r="B2398" s="247"/>
      <c r="C2398" s="248"/>
      <c r="D2398" s="242" t="s">
        <v>361</v>
      </c>
      <c r="E2398" s="249" t="s">
        <v>1</v>
      </c>
      <c r="F2398" s="250" t="s">
        <v>3625</v>
      </c>
      <c r="G2398" s="248"/>
      <c r="H2398" s="251">
        <v>6</v>
      </c>
      <c r="I2398" s="252"/>
      <c r="J2398" s="248"/>
      <c r="K2398" s="248"/>
      <c r="L2398" s="253"/>
      <c r="M2398" s="254"/>
      <c r="N2398" s="255"/>
      <c r="O2398" s="255"/>
      <c r="P2398" s="255"/>
      <c r="Q2398" s="255"/>
      <c r="R2398" s="255"/>
      <c r="S2398" s="255"/>
      <c r="T2398" s="256"/>
      <c r="U2398" s="13"/>
      <c r="V2398" s="13"/>
      <c r="W2398" s="13"/>
      <c r="X2398" s="13"/>
      <c r="Y2398" s="13"/>
      <c r="Z2398" s="13"/>
      <c r="AA2398" s="13"/>
      <c r="AB2398" s="13"/>
      <c r="AC2398" s="13"/>
      <c r="AD2398" s="13"/>
      <c r="AE2398" s="13"/>
      <c r="AT2398" s="257" t="s">
        <v>361</v>
      </c>
      <c r="AU2398" s="257" t="s">
        <v>86</v>
      </c>
      <c r="AV2398" s="13" t="s">
        <v>86</v>
      </c>
      <c r="AW2398" s="13" t="s">
        <v>32</v>
      </c>
      <c r="AX2398" s="13" t="s">
        <v>76</v>
      </c>
      <c r="AY2398" s="257" t="s">
        <v>350</v>
      </c>
    </row>
    <row r="2399" s="13" customFormat="1">
      <c r="A2399" s="13"/>
      <c r="B2399" s="247"/>
      <c r="C2399" s="248"/>
      <c r="D2399" s="242" t="s">
        <v>361</v>
      </c>
      <c r="E2399" s="249" t="s">
        <v>1</v>
      </c>
      <c r="F2399" s="250" t="s">
        <v>3594</v>
      </c>
      <c r="G2399" s="248"/>
      <c r="H2399" s="251">
        <v>7</v>
      </c>
      <c r="I2399" s="252"/>
      <c r="J2399" s="248"/>
      <c r="K2399" s="248"/>
      <c r="L2399" s="253"/>
      <c r="M2399" s="254"/>
      <c r="N2399" s="255"/>
      <c r="O2399" s="255"/>
      <c r="P2399" s="255"/>
      <c r="Q2399" s="255"/>
      <c r="R2399" s="255"/>
      <c r="S2399" s="255"/>
      <c r="T2399" s="256"/>
      <c r="U2399" s="13"/>
      <c r="V2399" s="13"/>
      <c r="W2399" s="13"/>
      <c r="X2399" s="13"/>
      <c r="Y2399" s="13"/>
      <c r="Z2399" s="13"/>
      <c r="AA2399" s="13"/>
      <c r="AB2399" s="13"/>
      <c r="AC2399" s="13"/>
      <c r="AD2399" s="13"/>
      <c r="AE2399" s="13"/>
      <c r="AT2399" s="257" t="s">
        <v>361</v>
      </c>
      <c r="AU2399" s="257" t="s">
        <v>86</v>
      </c>
      <c r="AV2399" s="13" t="s">
        <v>86</v>
      </c>
      <c r="AW2399" s="13" t="s">
        <v>32</v>
      </c>
      <c r="AX2399" s="13" t="s">
        <v>76</v>
      </c>
      <c r="AY2399" s="257" t="s">
        <v>350</v>
      </c>
    </row>
    <row r="2400" s="13" customFormat="1">
      <c r="A2400" s="13"/>
      <c r="B2400" s="247"/>
      <c r="C2400" s="248"/>
      <c r="D2400" s="242" t="s">
        <v>361</v>
      </c>
      <c r="E2400" s="249" t="s">
        <v>1</v>
      </c>
      <c r="F2400" s="250" t="s">
        <v>3595</v>
      </c>
      <c r="G2400" s="248"/>
      <c r="H2400" s="251">
        <v>12</v>
      </c>
      <c r="I2400" s="252"/>
      <c r="J2400" s="248"/>
      <c r="K2400" s="248"/>
      <c r="L2400" s="253"/>
      <c r="M2400" s="254"/>
      <c r="N2400" s="255"/>
      <c r="O2400" s="255"/>
      <c r="P2400" s="255"/>
      <c r="Q2400" s="255"/>
      <c r="R2400" s="255"/>
      <c r="S2400" s="255"/>
      <c r="T2400" s="256"/>
      <c r="U2400" s="13"/>
      <c r="V2400" s="13"/>
      <c r="W2400" s="13"/>
      <c r="X2400" s="13"/>
      <c r="Y2400" s="13"/>
      <c r="Z2400" s="13"/>
      <c r="AA2400" s="13"/>
      <c r="AB2400" s="13"/>
      <c r="AC2400" s="13"/>
      <c r="AD2400" s="13"/>
      <c r="AE2400" s="13"/>
      <c r="AT2400" s="257" t="s">
        <v>361</v>
      </c>
      <c r="AU2400" s="257" t="s">
        <v>86</v>
      </c>
      <c r="AV2400" s="13" t="s">
        <v>86</v>
      </c>
      <c r="AW2400" s="13" t="s">
        <v>32</v>
      </c>
      <c r="AX2400" s="13" t="s">
        <v>76</v>
      </c>
      <c r="AY2400" s="257" t="s">
        <v>350</v>
      </c>
    </row>
    <row r="2401" s="13" customFormat="1">
      <c r="A2401" s="13"/>
      <c r="B2401" s="247"/>
      <c r="C2401" s="248"/>
      <c r="D2401" s="242" t="s">
        <v>361</v>
      </c>
      <c r="E2401" s="249" t="s">
        <v>1</v>
      </c>
      <c r="F2401" s="250" t="s">
        <v>3596</v>
      </c>
      <c r="G2401" s="248"/>
      <c r="H2401" s="251">
        <v>4</v>
      </c>
      <c r="I2401" s="252"/>
      <c r="J2401" s="248"/>
      <c r="K2401" s="248"/>
      <c r="L2401" s="253"/>
      <c r="M2401" s="254"/>
      <c r="N2401" s="255"/>
      <c r="O2401" s="255"/>
      <c r="P2401" s="255"/>
      <c r="Q2401" s="255"/>
      <c r="R2401" s="255"/>
      <c r="S2401" s="255"/>
      <c r="T2401" s="256"/>
      <c r="U2401" s="13"/>
      <c r="V2401" s="13"/>
      <c r="W2401" s="13"/>
      <c r="X2401" s="13"/>
      <c r="Y2401" s="13"/>
      <c r="Z2401" s="13"/>
      <c r="AA2401" s="13"/>
      <c r="AB2401" s="13"/>
      <c r="AC2401" s="13"/>
      <c r="AD2401" s="13"/>
      <c r="AE2401" s="13"/>
      <c r="AT2401" s="257" t="s">
        <v>361</v>
      </c>
      <c r="AU2401" s="257" t="s">
        <v>86</v>
      </c>
      <c r="AV2401" s="13" t="s">
        <v>86</v>
      </c>
      <c r="AW2401" s="13" t="s">
        <v>32</v>
      </c>
      <c r="AX2401" s="13" t="s">
        <v>76</v>
      </c>
      <c r="AY2401" s="257" t="s">
        <v>350</v>
      </c>
    </row>
    <row r="2402" s="13" customFormat="1">
      <c r="A2402" s="13"/>
      <c r="B2402" s="247"/>
      <c r="C2402" s="248"/>
      <c r="D2402" s="242" t="s">
        <v>361</v>
      </c>
      <c r="E2402" s="249" t="s">
        <v>1</v>
      </c>
      <c r="F2402" s="250" t="s">
        <v>3597</v>
      </c>
      <c r="G2402" s="248"/>
      <c r="H2402" s="251">
        <v>4</v>
      </c>
      <c r="I2402" s="252"/>
      <c r="J2402" s="248"/>
      <c r="K2402" s="248"/>
      <c r="L2402" s="253"/>
      <c r="M2402" s="254"/>
      <c r="N2402" s="255"/>
      <c r="O2402" s="255"/>
      <c r="P2402" s="255"/>
      <c r="Q2402" s="255"/>
      <c r="R2402" s="255"/>
      <c r="S2402" s="255"/>
      <c r="T2402" s="256"/>
      <c r="U2402" s="13"/>
      <c r="V2402" s="13"/>
      <c r="W2402" s="13"/>
      <c r="X2402" s="13"/>
      <c r="Y2402" s="13"/>
      <c r="Z2402" s="13"/>
      <c r="AA2402" s="13"/>
      <c r="AB2402" s="13"/>
      <c r="AC2402" s="13"/>
      <c r="AD2402" s="13"/>
      <c r="AE2402" s="13"/>
      <c r="AT2402" s="257" t="s">
        <v>361</v>
      </c>
      <c r="AU2402" s="257" t="s">
        <v>86</v>
      </c>
      <c r="AV2402" s="13" t="s">
        <v>86</v>
      </c>
      <c r="AW2402" s="13" t="s">
        <v>32</v>
      </c>
      <c r="AX2402" s="13" t="s">
        <v>76</v>
      </c>
      <c r="AY2402" s="257" t="s">
        <v>350</v>
      </c>
    </row>
    <row r="2403" s="13" customFormat="1">
      <c r="A2403" s="13"/>
      <c r="B2403" s="247"/>
      <c r="C2403" s="248"/>
      <c r="D2403" s="242" t="s">
        <v>361</v>
      </c>
      <c r="E2403" s="249" t="s">
        <v>1</v>
      </c>
      <c r="F2403" s="250" t="s">
        <v>3664</v>
      </c>
      <c r="G2403" s="248"/>
      <c r="H2403" s="251">
        <v>2</v>
      </c>
      <c r="I2403" s="252"/>
      <c r="J2403" s="248"/>
      <c r="K2403" s="248"/>
      <c r="L2403" s="253"/>
      <c r="M2403" s="254"/>
      <c r="N2403" s="255"/>
      <c r="O2403" s="255"/>
      <c r="P2403" s="255"/>
      <c r="Q2403" s="255"/>
      <c r="R2403" s="255"/>
      <c r="S2403" s="255"/>
      <c r="T2403" s="256"/>
      <c r="U2403" s="13"/>
      <c r="V2403" s="13"/>
      <c r="W2403" s="13"/>
      <c r="X2403" s="13"/>
      <c r="Y2403" s="13"/>
      <c r="Z2403" s="13"/>
      <c r="AA2403" s="13"/>
      <c r="AB2403" s="13"/>
      <c r="AC2403" s="13"/>
      <c r="AD2403" s="13"/>
      <c r="AE2403" s="13"/>
      <c r="AT2403" s="257" t="s">
        <v>361</v>
      </c>
      <c r="AU2403" s="257" t="s">
        <v>86</v>
      </c>
      <c r="AV2403" s="13" t="s">
        <v>86</v>
      </c>
      <c r="AW2403" s="13" t="s">
        <v>32</v>
      </c>
      <c r="AX2403" s="13" t="s">
        <v>76</v>
      </c>
      <c r="AY2403" s="257" t="s">
        <v>350</v>
      </c>
    </row>
    <row r="2404" s="13" customFormat="1">
      <c r="A2404" s="13"/>
      <c r="B2404" s="247"/>
      <c r="C2404" s="248"/>
      <c r="D2404" s="242" t="s">
        <v>361</v>
      </c>
      <c r="E2404" s="249" t="s">
        <v>1</v>
      </c>
      <c r="F2404" s="250" t="s">
        <v>3598</v>
      </c>
      <c r="G2404" s="248"/>
      <c r="H2404" s="251">
        <v>1</v>
      </c>
      <c r="I2404" s="252"/>
      <c r="J2404" s="248"/>
      <c r="K2404" s="248"/>
      <c r="L2404" s="253"/>
      <c r="M2404" s="254"/>
      <c r="N2404" s="255"/>
      <c r="O2404" s="255"/>
      <c r="P2404" s="255"/>
      <c r="Q2404" s="255"/>
      <c r="R2404" s="255"/>
      <c r="S2404" s="255"/>
      <c r="T2404" s="256"/>
      <c r="U2404" s="13"/>
      <c r="V2404" s="13"/>
      <c r="W2404" s="13"/>
      <c r="X2404" s="13"/>
      <c r="Y2404" s="13"/>
      <c r="Z2404" s="13"/>
      <c r="AA2404" s="13"/>
      <c r="AB2404" s="13"/>
      <c r="AC2404" s="13"/>
      <c r="AD2404" s="13"/>
      <c r="AE2404" s="13"/>
      <c r="AT2404" s="257" t="s">
        <v>361</v>
      </c>
      <c r="AU2404" s="257" t="s">
        <v>86</v>
      </c>
      <c r="AV2404" s="13" t="s">
        <v>86</v>
      </c>
      <c r="AW2404" s="13" t="s">
        <v>32</v>
      </c>
      <c r="AX2404" s="13" t="s">
        <v>76</v>
      </c>
      <c r="AY2404" s="257" t="s">
        <v>350</v>
      </c>
    </row>
    <row r="2405" s="13" customFormat="1">
      <c r="A2405" s="13"/>
      <c r="B2405" s="247"/>
      <c r="C2405" s="248"/>
      <c r="D2405" s="242" t="s">
        <v>361</v>
      </c>
      <c r="E2405" s="249" t="s">
        <v>1</v>
      </c>
      <c r="F2405" s="250" t="s">
        <v>3665</v>
      </c>
      <c r="G2405" s="248"/>
      <c r="H2405" s="251">
        <v>1</v>
      </c>
      <c r="I2405" s="252"/>
      <c r="J2405" s="248"/>
      <c r="K2405" s="248"/>
      <c r="L2405" s="253"/>
      <c r="M2405" s="254"/>
      <c r="N2405" s="255"/>
      <c r="O2405" s="255"/>
      <c r="P2405" s="255"/>
      <c r="Q2405" s="255"/>
      <c r="R2405" s="255"/>
      <c r="S2405" s="255"/>
      <c r="T2405" s="256"/>
      <c r="U2405" s="13"/>
      <c r="V2405" s="13"/>
      <c r="W2405" s="13"/>
      <c r="X2405" s="13"/>
      <c r="Y2405" s="13"/>
      <c r="Z2405" s="13"/>
      <c r="AA2405" s="13"/>
      <c r="AB2405" s="13"/>
      <c r="AC2405" s="13"/>
      <c r="AD2405" s="13"/>
      <c r="AE2405" s="13"/>
      <c r="AT2405" s="257" t="s">
        <v>361</v>
      </c>
      <c r="AU2405" s="257" t="s">
        <v>86</v>
      </c>
      <c r="AV2405" s="13" t="s">
        <v>86</v>
      </c>
      <c r="AW2405" s="13" t="s">
        <v>32</v>
      </c>
      <c r="AX2405" s="13" t="s">
        <v>76</v>
      </c>
      <c r="AY2405" s="257" t="s">
        <v>350</v>
      </c>
    </row>
    <row r="2406" s="13" customFormat="1">
      <c r="A2406" s="13"/>
      <c r="B2406" s="247"/>
      <c r="C2406" s="248"/>
      <c r="D2406" s="242" t="s">
        <v>361</v>
      </c>
      <c r="E2406" s="249" t="s">
        <v>1</v>
      </c>
      <c r="F2406" s="250" t="s">
        <v>3666</v>
      </c>
      <c r="G2406" s="248"/>
      <c r="H2406" s="251">
        <v>1</v>
      </c>
      <c r="I2406" s="252"/>
      <c r="J2406" s="248"/>
      <c r="K2406" s="248"/>
      <c r="L2406" s="253"/>
      <c r="M2406" s="254"/>
      <c r="N2406" s="255"/>
      <c r="O2406" s="255"/>
      <c r="P2406" s="255"/>
      <c r="Q2406" s="255"/>
      <c r="R2406" s="255"/>
      <c r="S2406" s="255"/>
      <c r="T2406" s="256"/>
      <c r="U2406" s="13"/>
      <c r="V2406" s="13"/>
      <c r="W2406" s="13"/>
      <c r="X2406" s="13"/>
      <c r="Y2406" s="13"/>
      <c r="Z2406" s="13"/>
      <c r="AA2406" s="13"/>
      <c r="AB2406" s="13"/>
      <c r="AC2406" s="13"/>
      <c r="AD2406" s="13"/>
      <c r="AE2406" s="13"/>
      <c r="AT2406" s="257" t="s">
        <v>361</v>
      </c>
      <c r="AU2406" s="257" t="s">
        <v>86</v>
      </c>
      <c r="AV2406" s="13" t="s">
        <v>86</v>
      </c>
      <c r="AW2406" s="13" t="s">
        <v>32</v>
      </c>
      <c r="AX2406" s="13" t="s">
        <v>76</v>
      </c>
      <c r="AY2406" s="257" t="s">
        <v>350</v>
      </c>
    </row>
    <row r="2407" s="13" customFormat="1">
      <c r="A2407" s="13"/>
      <c r="B2407" s="247"/>
      <c r="C2407" s="248"/>
      <c r="D2407" s="242" t="s">
        <v>361</v>
      </c>
      <c r="E2407" s="249" t="s">
        <v>1</v>
      </c>
      <c r="F2407" s="250" t="s">
        <v>3667</v>
      </c>
      <c r="G2407" s="248"/>
      <c r="H2407" s="251">
        <v>1</v>
      </c>
      <c r="I2407" s="252"/>
      <c r="J2407" s="248"/>
      <c r="K2407" s="248"/>
      <c r="L2407" s="253"/>
      <c r="M2407" s="254"/>
      <c r="N2407" s="255"/>
      <c r="O2407" s="255"/>
      <c r="P2407" s="255"/>
      <c r="Q2407" s="255"/>
      <c r="R2407" s="255"/>
      <c r="S2407" s="255"/>
      <c r="T2407" s="256"/>
      <c r="U2407" s="13"/>
      <c r="V2407" s="13"/>
      <c r="W2407" s="13"/>
      <c r="X2407" s="13"/>
      <c r="Y2407" s="13"/>
      <c r="Z2407" s="13"/>
      <c r="AA2407" s="13"/>
      <c r="AB2407" s="13"/>
      <c r="AC2407" s="13"/>
      <c r="AD2407" s="13"/>
      <c r="AE2407" s="13"/>
      <c r="AT2407" s="257" t="s">
        <v>361</v>
      </c>
      <c r="AU2407" s="257" t="s">
        <v>86</v>
      </c>
      <c r="AV2407" s="13" t="s">
        <v>86</v>
      </c>
      <c r="AW2407" s="13" t="s">
        <v>32</v>
      </c>
      <c r="AX2407" s="13" t="s">
        <v>76</v>
      </c>
      <c r="AY2407" s="257" t="s">
        <v>350</v>
      </c>
    </row>
    <row r="2408" s="13" customFormat="1">
      <c r="A2408" s="13"/>
      <c r="B2408" s="247"/>
      <c r="C2408" s="248"/>
      <c r="D2408" s="242" t="s">
        <v>361</v>
      </c>
      <c r="E2408" s="249" t="s">
        <v>1</v>
      </c>
      <c r="F2408" s="250" t="s">
        <v>3668</v>
      </c>
      <c r="G2408" s="248"/>
      <c r="H2408" s="251">
        <v>2</v>
      </c>
      <c r="I2408" s="252"/>
      <c r="J2408" s="248"/>
      <c r="K2408" s="248"/>
      <c r="L2408" s="253"/>
      <c r="M2408" s="254"/>
      <c r="N2408" s="255"/>
      <c r="O2408" s="255"/>
      <c r="P2408" s="255"/>
      <c r="Q2408" s="255"/>
      <c r="R2408" s="255"/>
      <c r="S2408" s="255"/>
      <c r="T2408" s="256"/>
      <c r="U2408" s="13"/>
      <c r="V2408" s="13"/>
      <c r="W2408" s="13"/>
      <c r="X2408" s="13"/>
      <c r="Y2408" s="13"/>
      <c r="Z2408" s="13"/>
      <c r="AA2408" s="13"/>
      <c r="AB2408" s="13"/>
      <c r="AC2408" s="13"/>
      <c r="AD2408" s="13"/>
      <c r="AE2408" s="13"/>
      <c r="AT2408" s="257" t="s">
        <v>361</v>
      </c>
      <c r="AU2408" s="257" t="s">
        <v>86</v>
      </c>
      <c r="AV2408" s="13" t="s">
        <v>86</v>
      </c>
      <c r="AW2408" s="13" t="s">
        <v>32</v>
      </c>
      <c r="AX2408" s="13" t="s">
        <v>76</v>
      </c>
      <c r="AY2408" s="257" t="s">
        <v>350</v>
      </c>
    </row>
    <row r="2409" s="13" customFormat="1">
      <c r="A2409" s="13"/>
      <c r="B2409" s="247"/>
      <c r="C2409" s="248"/>
      <c r="D2409" s="242" t="s">
        <v>361</v>
      </c>
      <c r="E2409" s="249" t="s">
        <v>1</v>
      </c>
      <c r="F2409" s="250" t="s">
        <v>3669</v>
      </c>
      <c r="G2409" s="248"/>
      <c r="H2409" s="251">
        <v>1</v>
      </c>
      <c r="I2409" s="252"/>
      <c r="J2409" s="248"/>
      <c r="K2409" s="248"/>
      <c r="L2409" s="253"/>
      <c r="M2409" s="254"/>
      <c r="N2409" s="255"/>
      <c r="O2409" s="255"/>
      <c r="P2409" s="255"/>
      <c r="Q2409" s="255"/>
      <c r="R2409" s="255"/>
      <c r="S2409" s="255"/>
      <c r="T2409" s="256"/>
      <c r="U2409" s="13"/>
      <c r="V2409" s="13"/>
      <c r="W2409" s="13"/>
      <c r="X2409" s="13"/>
      <c r="Y2409" s="13"/>
      <c r="Z2409" s="13"/>
      <c r="AA2409" s="13"/>
      <c r="AB2409" s="13"/>
      <c r="AC2409" s="13"/>
      <c r="AD2409" s="13"/>
      <c r="AE2409" s="13"/>
      <c r="AT2409" s="257" t="s">
        <v>361</v>
      </c>
      <c r="AU2409" s="257" t="s">
        <v>86</v>
      </c>
      <c r="AV2409" s="13" t="s">
        <v>86</v>
      </c>
      <c r="AW2409" s="13" t="s">
        <v>32</v>
      </c>
      <c r="AX2409" s="13" t="s">
        <v>76</v>
      </c>
      <c r="AY2409" s="257" t="s">
        <v>350</v>
      </c>
    </row>
    <row r="2410" s="13" customFormat="1">
      <c r="A2410" s="13"/>
      <c r="B2410" s="247"/>
      <c r="C2410" s="248"/>
      <c r="D2410" s="242" t="s">
        <v>361</v>
      </c>
      <c r="E2410" s="249" t="s">
        <v>1</v>
      </c>
      <c r="F2410" s="250" t="s">
        <v>3653</v>
      </c>
      <c r="G2410" s="248"/>
      <c r="H2410" s="251">
        <v>1</v>
      </c>
      <c r="I2410" s="252"/>
      <c r="J2410" s="248"/>
      <c r="K2410" s="248"/>
      <c r="L2410" s="253"/>
      <c r="M2410" s="254"/>
      <c r="N2410" s="255"/>
      <c r="O2410" s="255"/>
      <c r="P2410" s="255"/>
      <c r="Q2410" s="255"/>
      <c r="R2410" s="255"/>
      <c r="S2410" s="255"/>
      <c r="T2410" s="256"/>
      <c r="U2410" s="13"/>
      <c r="V2410" s="13"/>
      <c r="W2410" s="13"/>
      <c r="X2410" s="13"/>
      <c r="Y2410" s="13"/>
      <c r="Z2410" s="13"/>
      <c r="AA2410" s="13"/>
      <c r="AB2410" s="13"/>
      <c r="AC2410" s="13"/>
      <c r="AD2410" s="13"/>
      <c r="AE2410" s="13"/>
      <c r="AT2410" s="257" t="s">
        <v>361</v>
      </c>
      <c r="AU2410" s="257" t="s">
        <v>86</v>
      </c>
      <c r="AV2410" s="13" t="s">
        <v>86</v>
      </c>
      <c r="AW2410" s="13" t="s">
        <v>32</v>
      </c>
      <c r="AX2410" s="13" t="s">
        <v>76</v>
      </c>
      <c r="AY2410" s="257" t="s">
        <v>350</v>
      </c>
    </row>
    <row r="2411" s="13" customFormat="1">
      <c r="A2411" s="13"/>
      <c r="B2411" s="247"/>
      <c r="C2411" s="248"/>
      <c r="D2411" s="242" t="s">
        <v>361</v>
      </c>
      <c r="E2411" s="249" t="s">
        <v>1</v>
      </c>
      <c r="F2411" s="250" t="s">
        <v>3599</v>
      </c>
      <c r="G2411" s="248"/>
      <c r="H2411" s="251">
        <v>1</v>
      </c>
      <c r="I2411" s="252"/>
      <c r="J2411" s="248"/>
      <c r="K2411" s="248"/>
      <c r="L2411" s="253"/>
      <c r="M2411" s="254"/>
      <c r="N2411" s="255"/>
      <c r="O2411" s="255"/>
      <c r="P2411" s="255"/>
      <c r="Q2411" s="255"/>
      <c r="R2411" s="255"/>
      <c r="S2411" s="255"/>
      <c r="T2411" s="256"/>
      <c r="U2411" s="13"/>
      <c r="V2411" s="13"/>
      <c r="W2411" s="13"/>
      <c r="X2411" s="13"/>
      <c r="Y2411" s="13"/>
      <c r="Z2411" s="13"/>
      <c r="AA2411" s="13"/>
      <c r="AB2411" s="13"/>
      <c r="AC2411" s="13"/>
      <c r="AD2411" s="13"/>
      <c r="AE2411" s="13"/>
      <c r="AT2411" s="257" t="s">
        <v>361</v>
      </c>
      <c r="AU2411" s="257" t="s">
        <v>86</v>
      </c>
      <c r="AV2411" s="13" t="s">
        <v>86</v>
      </c>
      <c r="AW2411" s="13" t="s">
        <v>32</v>
      </c>
      <c r="AX2411" s="13" t="s">
        <v>76</v>
      </c>
      <c r="AY2411" s="257" t="s">
        <v>350</v>
      </c>
    </row>
    <row r="2412" s="13" customFormat="1">
      <c r="A2412" s="13"/>
      <c r="B2412" s="247"/>
      <c r="C2412" s="248"/>
      <c r="D2412" s="242" t="s">
        <v>361</v>
      </c>
      <c r="E2412" s="249" t="s">
        <v>1</v>
      </c>
      <c r="F2412" s="250" t="s">
        <v>3626</v>
      </c>
      <c r="G2412" s="248"/>
      <c r="H2412" s="251">
        <v>2</v>
      </c>
      <c r="I2412" s="252"/>
      <c r="J2412" s="248"/>
      <c r="K2412" s="248"/>
      <c r="L2412" s="253"/>
      <c r="M2412" s="254"/>
      <c r="N2412" s="255"/>
      <c r="O2412" s="255"/>
      <c r="P2412" s="255"/>
      <c r="Q2412" s="255"/>
      <c r="R2412" s="255"/>
      <c r="S2412" s="255"/>
      <c r="T2412" s="256"/>
      <c r="U2412" s="13"/>
      <c r="V2412" s="13"/>
      <c r="W2412" s="13"/>
      <c r="X2412" s="13"/>
      <c r="Y2412" s="13"/>
      <c r="Z2412" s="13"/>
      <c r="AA2412" s="13"/>
      <c r="AB2412" s="13"/>
      <c r="AC2412" s="13"/>
      <c r="AD2412" s="13"/>
      <c r="AE2412" s="13"/>
      <c r="AT2412" s="257" t="s">
        <v>361</v>
      </c>
      <c r="AU2412" s="257" t="s">
        <v>86</v>
      </c>
      <c r="AV2412" s="13" t="s">
        <v>86</v>
      </c>
      <c r="AW2412" s="13" t="s">
        <v>32</v>
      </c>
      <c r="AX2412" s="13" t="s">
        <v>76</v>
      </c>
      <c r="AY2412" s="257" t="s">
        <v>350</v>
      </c>
    </row>
    <row r="2413" s="13" customFormat="1">
      <c r="A2413" s="13"/>
      <c r="B2413" s="247"/>
      <c r="C2413" s="248"/>
      <c r="D2413" s="242" t="s">
        <v>361</v>
      </c>
      <c r="E2413" s="249" t="s">
        <v>1</v>
      </c>
      <c r="F2413" s="250" t="s">
        <v>3627</v>
      </c>
      <c r="G2413" s="248"/>
      <c r="H2413" s="251">
        <v>2</v>
      </c>
      <c r="I2413" s="252"/>
      <c r="J2413" s="248"/>
      <c r="K2413" s="248"/>
      <c r="L2413" s="253"/>
      <c r="M2413" s="254"/>
      <c r="N2413" s="255"/>
      <c r="O2413" s="255"/>
      <c r="P2413" s="255"/>
      <c r="Q2413" s="255"/>
      <c r="R2413" s="255"/>
      <c r="S2413" s="255"/>
      <c r="T2413" s="256"/>
      <c r="U2413" s="13"/>
      <c r="V2413" s="13"/>
      <c r="W2413" s="13"/>
      <c r="X2413" s="13"/>
      <c r="Y2413" s="13"/>
      <c r="Z2413" s="13"/>
      <c r="AA2413" s="13"/>
      <c r="AB2413" s="13"/>
      <c r="AC2413" s="13"/>
      <c r="AD2413" s="13"/>
      <c r="AE2413" s="13"/>
      <c r="AT2413" s="257" t="s">
        <v>361</v>
      </c>
      <c r="AU2413" s="257" t="s">
        <v>86</v>
      </c>
      <c r="AV2413" s="13" t="s">
        <v>86</v>
      </c>
      <c r="AW2413" s="13" t="s">
        <v>32</v>
      </c>
      <c r="AX2413" s="13" t="s">
        <v>76</v>
      </c>
      <c r="AY2413" s="257" t="s">
        <v>350</v>
      </c>
    </row>
    <row r="2414" s="13" customFormat="1">
      <c r="A2414" s="13"/>
      <c r="B2414" s="247"/>
      <c r="C2414" s="248"/>
      <c r="D2414" s="242" t="s">
        <v>361</v>
      </c>
      <c r="E2414" s="249" t="s">
        <v>1</v>
      </c>
      <c r="F2414" s="250" t="s">
        <v>3600</v>
      </c>
      <c r="G2414" s="248"/>
      <c r="H2414" s="251">
        <v>1</v>
      </c>
      <c r="I2414" s="252"/>
      <c r="J2414" s="248"/>
      <c r="K2414" s="248"/>
      <c r="L2414" s="253"/>
      <c r="M2414" s="254"/>
      <c r="N2414" s="255"/>
      <c r="O2414" s="255"/>
      <c r="P2414" s="255"/>
      <c r="Q2414" s="255"/>
      <c r="R2414" s="255"/>
      <c r="S2414" s="255"/>
      <c r="T2414" s="256"/>
      <c r="U2414" s="13"/>
      <c r="V2414" s="13"/>
      <c r="W2414" s="13"/>
      <c r="X2414" s="13"/>
      <c r="Y2414" s="13"/>
      <c r="Z2414" s="13"/>
      <c r="AA2414" s="13"/>
      <c r="AB2414" s="13"/>
      <c r="AC2414" s="13"/>
      <c r="AD2414" s="13"/>
      <c r="AE2414" s="13"/>
      <c r="AT2414" s="257" t="s">
        <v>361</v>
      </c>
      <c r="AU2414" s="257" t="s">
        <v>86</v>
      </c>
      <c r="AV2414" s="13" t="s">
        <v>86</v>
      </c>
      <c r="AW2414" s="13" t="s">
        <v>32</v>
      </c>
      <c r="AX2414" s="13" t="s">
        <v>76</v>
      </c>
      <c r="AY2414" s="257" t="s">
        <v>350</v>
      </c>
    </row>
    <row r="2415" s="13" customFormat="1">
      <c r="A2415" s="13"/>
      <c r="B2415" s="247"/>
      <c r="C2415" s="248"/>
      <c r="D2415" s="242" t="s">
        <v>361</v>
      </c>
      <c r="E2415" s="249" t="s">
        <v>1</v>
      </c>
      <c r="F2415" s="250" t="s">
        <v>3654</v>
      </c>
      <c r="G2415" s="248"/>
      <c r="H2415" s="251">
        <v>1</v>
      </c>
      <c r="I2415" s="252"/>
      <c r="J2415" s="248"/>
      <c r="K2415" s="248"/>
      <c r="L2415" s="253"/>
      <c r="M2415" s="254"/>
      <c r="N2415" s="255"/>
      <c r="O2415" s="255"/>
      <c r="P2415" s="255"/>
      <c r="Q2415" s="255"/>
      <c r="R2415" s="255"/>
      <c r="S2415" s="255"/>
      <c r="T2415" s="256"/>
      <c r="U2415" s="13"/>
      <c r="V2415" s="13"/>
      <c r="W2415" s="13"/>
      <c r="X2415" s="13"/>
      <c r="Y2415" s="13"/>
      <c r="Z2415" s="13"/>
      <c r="AA2415" s="13"/>
      <c r="AB2415" s="13"/>
      <c r="AC2415" s="13"/>
      <c r="AD2415" s="13"/>
      <c r="AE2415" s="13"/>
      <c r="AT2415" s="257" t="s">
        <v>361</v>
      </c>
      <c r="AU2415" s="257" t="s">
        <v>86</v>
      </c>
      <c r="AV2415" s="13" t="s">
        <v>86</v>
      </c>
      <c r="AW2415" s="13" t="s">
        <v>32</v>
      </c>
      <c r="AX2415" s="13" t="s">
        <v>76</v>
      </c>
      <c r="AY2415" s="257" t="s">
        <v>350</v>
      </c>
    </row>
    <row r="2416" s="13" customFormat="1">
      <c r="A2416" s="13"/>
      <c r="B2416" s="247"/>
      <c r="C2416" s="248"/>
      <c r="D2416" s="242" t="s">
        <v>361</v>
      </c>
      <c r="E2416" s="249" t="s">
        <v>1</v>
      </c>
      <c r="F2416" s="250" t="s">
        <v>3601</v>
      </c>
      <c r="G2416" s="248"/>
      <c r="H2416" s="251">
        <v>1</v>
      </c>
      <c r="I2416" s="252"/>
      <c r="J2416" s="248"/>
      <c r="K2416" s="248"/>
      <c r="L2416" s="253"/>
      <c r="M2416" s="254"/>
      <c r="N2416" s="255"/>
      <c r="O2416" s="255"/>
      <c r="P2416" s="255"/>
      <c r="Q2416" s="255"/>
      <c r="R2416" s="255"/>
      <c r="S2416" s="255"/>
      <c r="T2416" s="256"/>
      <c r="U2416" s="13"/>
      <c r="V2416" s="13"/>
      <c r="W2416" s="13"/>
      <c r="X2416" s="13"/>
      <c r="Y2416" s="13"/>
      <c r="Z2416" s="13"/>
      <c r="AA2416" s="13"/>
      <c r="AB2416" s="13"/>
      <c r="AC2416" s="13"/>
      <c r="AD2416" s="13"/>
      <c r="AE2416" s="13"/>
      <c r="AT2416" s="257" t="s">
        <v>361</v>
      </c>
      <c r="AU2416" s="257" t="s">
        <v>86</v>
      </c>
      <c r="AV2416" s="13" t="s">
        <v>86</v>
      </c>
      <c r="AW2416" s="13" t="s">
        <v>32</v>
      </c>
      <c r="AX2416" s="13" t="s">
        <v>76</v>
      </c>
      <c r="AY2416" s="257" t="s">
        <v>350</v>
      </c>
    </row>
    <row r="2417" s="13" customFormat="1">
      <c r="A2417" s="13"/>
      <c r="B2417" s="247"/>
      <c r="C2417" s="248"/>
      <c r="D2417" s="242" t="s">
        <v>361</v>
      </c>
      <c r="E2417" s="249" t="s">
        <v>1</v>
      </c>
      <c r="F2417" s="250" t="s">
        <v>3187</v>
      </c>
      <c r="G2417" s="248"/>
      <c r="H2417" s="251">
        <v>1</v>
      </c>
      <c r="I2417" s="252"/>
      <c r="J2417" s="248"/>
      <c r="K2417" s="248"/>
      <c r="L2417" s="253"/>
      <c r="M2417" s="254"/>
      <c r="N2417" s="255"/>
      <c r="O2417" s="255"/>
      <c r="P2417" s="255"/>
      <c r="Q2417" s="255"/>
      <c r="R2417" s="255"/>
      <c r="S2417" s="255"/>
      <c r="T2417" s="256"/>
      <c r="U2417" s="13"/>
      <c r="V2417" s="13"/>
      <c r="W2417" s="13"/>
      <c r="X2417" s="13"/>
      <c r="Y2417" s="13"/>
      <c r="Z2417" s="13"/>
      <c r="AA2417" s="13"/>
      <c r="AB2417" s="13"/>
      <c r="AC2417" s="13"/>
      <c r="AD2417" s="13"/>
      <c r="AE2417" s="13"/>
      <c r="AT2417" s="257" t="s">
        <v>361</v>
      </c>
      <c r="AU2417" s="257" t="s">
        <v>86</v>
      </c>
      <c r="AV2417" s="13" t="s">
        <v>86</v>
      </c>
      <c r="AW2417" s="13" t="s">
        <v>32</v>
      </c>
      <c r="AX2417" s="13" t="s">
        <v>76</v>
      </c>
      <c r="AY2417" s="257" t="s">
        <v>350</v>
      </c>
    </row>
    <row r="2418" s="13" customFormat="1">
      <c r="A2418" s="13"/>
      <c r="B2418" s="247"/>
      <c r="C2418" s="248"/>
      <c r="D2418" s="242" t="s">
        <v>361</v>
      </c>
      <c r="E2418" s="249" t="s">
        <v>1</v>
      </c>
      <c r="F2418" s="250" t="s">
        <v>3602</v>
      </c>
      <c r="G2418" s="248"/>
      <c r="H2418" s="251">
        <v>1</v>
      </c>
      <c r="I2418" s="252"/>
      <c r="J2418" s="248"/>
      <c r="K2418" s="248"/>
      <c r="L2418" s="253"/>
      <c r="M2418" s="254"/>
      <c r="N2418" s="255"/>
      <c r="O2418" s="255"/>
      <c r="P2418" s="255"/>
      <c r="Q2418" s="255"/>
      <c r="R2418" s="255"/>
      <c r="S2418" s="255"/>
      <c r="T2418" s="256"/>
      <c r="U2418" s="13"/>
      <c r="V2418" s="13"/>
      <c r="W2418" s="13"/>
      <c r="X2418" s="13"/>
      <c r="Y2418" s="13"/>
      <c r="Z2418" s="13"/>
      <c r="AA2418" s="13"/>
      <c r="AB2418" s="13"/>
      <c r="AC2418" s="13"/>
      <c r="AD2418" s="13"/>
      <c r="AE2418" s="13"/>
      <c r="AT2418" s="257" t="s">
        <v>361</v>
      </c>
      <c r="AU2418" s="257" t="s">
        <v>86</v>
      </c>
      <c r="AV2418" s="13" t="s">
        <v>86</v>
      </c>
      <c r="AW2418" s="13" t="s">
        <v>32</v>
      </c>
      <c r="AX2418" s="13" t="s">
        <v>76</v>
      </c>
      <c r="AY2418" s="257" t="s">
        <v>350</v>
      </c>
    </row>
    <row r="2419" s="13" customFormat="1">
      <c r="A2419" s="13"/>
      <c r="B2419" s="247"/>
      <c r="C2419" s="248"/>
      <c r="D2419" s="242" t="s">
        <v>361</v>
      </c>
      <c r="E2419" s="249" t="s">
        <v>1</v>
      </c>
      <c r="F2419" s="250" t="s">
        <v>3628</v>
      </c>
      <c r="G2419" s="248"/>
      <c r="H2419" s="251">
        <v>1</v>
      </c>
      <c r="I2419" s="252"/>
      <c r="J2419" s="248"/>
      <c r="K2419" s="248"/>
      <c r="L2419" s="253"/>
      <c r="M2419" s="254"/>
      <c r="N2419" s="255"/>
      <c r="O2419" s="255"/>
      <c r="P2419" s="255"/>
      <c r="Q2419" s="255"/>
      <c r="R2419" s="255"/>
      <c r="S2419" s="255"/>
      <c r="T2419" s="256"/>
      <c r="U2419" s="13"/>
      <c r="V2419" s="13"/>
      <c r="W2419" s="13"/>
      <c r="X2419" s="13"/>
      <c r="Y2419" s="13"/>
      <c r="Z2419" s="13"/>
      <c r="AA2419" s="13"/>
      <c r="AB2419" s="13"/>
      <c r="AC2419" s="13"/>
      <c r="AD2419" s="13"/>
      <c r="AE2419" s="13"/>
      <c r="AT2419" s="257" t="s">
        <v>361</v>
      </c>
      <c r="AU2419" s="257" t="s">
        <v>86</v>
      </c>
      <c r="AV2419" s="13" t="s">
        <v>86</v>
      </c>
      <c r="AW2419" s="13" t="s">
        <v>32</v>
      </c>
      <c r="AX2419" s="13" t="s">
        <v>76</v>
      </c>
      <c r="AY2419" s="257" t="s">
        <v>350</v>
      </c>
    </row>
    <row r="2420" s="13" customFormat="1">
      <c r="A2420" s="13"/>
      <c r="B2420" s="247"/>
      <c r="C2420" s="248"/>
      <c r="D2420" s="242" t="s">
        <v>361</v>
      </c>
      <c r="E2420" s="249" t="s">
        <v>1</v>
      </c>
      <c r="F2420" s="250" t="s">
        <v>3629</v>
      </c>
      <c r="G2420" s="248"/>
      <c r="H2420" s="251">
        <v>2</v>
      </c>
      <c r="I2420" s="252"/>
      <c r="J2420" s="248"/>
      <c r="K2420" s="248"/>
      <c r="L2420" s="253"/>
      <c r="M2420" s="254"/>
      <c r="N2420" s="255"/>
      <c r="O2420" s="255"/>
      <c r="P2420" s="255"/>
      <c r="Q2420" s="255"/>
      <c r="R2420" s="255"/>
      <c r="S2420" s="255"/>
      <c r="T2420" s="256"/>
      <c r="U2420" s="13"/>
      <c r="V2420" s="13"/>
      <c r="W2420" s="13"/>
      <c r="X2420" s="13"/>
      <c r="Y2420" s="13"/>
      <c r="Z2420" s="13"/>
      <c r="AA2420" s="13"/>
      <c r="AB2420" s="13"/>
      <c r="AC2420" s="13"/>
      <c r="AD2420" s="13"/>
      <c r="AE2420" s="13"/>
      <c r="AT2420" s="257" t="s">
        <v>361</v>
      </c>
      <c r="AU2420" s="257" t="s">
        <v>86</v>
      </c>
      <c r="AV2420" s="13" t="s">
        <v>86</v>
      </c>
      <c r="AW2420" s="13" t="s">
        <v>32</v>
      </c>
      <c r="AX2420" s="13" t="s">
        <v>76</v>
      </c>
      <c r="AY2420" s="257" t="s">
        <v>350</v>
      </c>
    </row>
    <row r="2421" s="13" customFormat="1">
      <c r="A2421" s="13"/>
      <c r="B2421" s="247"/>
      <c r="C2421" s="248"/>
      <c r="D2421" s="242" t="s">
        <v>361</v>
      </c>
      <c r="E2421" s="249" t="s">
        <v>1</v>
      </c>
      <c r="F2421" s="250" t="s">
        <v>3630</v>
      </c>
      <c r="G2421" s="248"/>
      <c r="H2421" s="251">
        <v>1</v>
      </c>
      <c r="I2421" s="252"/>
      <c r="J2421" s="248"/>
      <c r="K2421" s="248"/>
      <c r="L2421" s="253"/>
      <c r="M2421" s="254"/>
      <c r="N2421" s="255"/>
      <c r="O2421" s="255"/>
      <c r="P2421" s="255"/>
      <c r="Q2421" s="255"/>
      <c r="R2421" s="255"/>
      <c r="S2421" s="255"/>
      <c r="T2421" s="256"/>
      <c r="U2421" s="13"/>
      <c r="V2421" s="13"/>
      <c r="W2421" s="13"/>
      <c r="X2421" s="13"/>
      <c r="Y2421" s="13"/>
      <c r="Z2421" s="13"/>
      <c r="AA2421" s="13"/>
      <c r="AB2421" s="13"/>
      <c r="AC2421" s="13"/>
      <c r="AD2421" s="13"/>
      <c r="AE2421" s="13"/>
      <c r="AT2421" s="257" t="s">
        <v>361</v>
      </c>
      <c r="AU2421" s="257" t="s">
        <v>86</v>
      </c>
      <c r="AV2421" s="13" t="s">
        <v>86</v>
      </c>
      <c r="AW2421" s="13" t="s">
        <v>32</v>
      </c>
      <c r="AX2421" s="13" t="s">
        <v>76</v>
      </c>
      <c r="AY2421" s="257" t="s">
        <v>350</v>
      </c>
    </row>
    <row r="2422" s="13" customFormat="1">
      <c r="A2422" s="13"/>
      <c r="B2422" s="247"/>
      <c r="C2422" s="248"/>
      <c r="D2422" s="242" t="s">
        <v>361</v>
      </c>
      <c r="E2422" s="249" t="s">
        <v>1</v>
      </c>
      <c r="F2422" s="250" t="s">
        <v>3670</v>
      </c>
      <c r="G2422" s="248"/>
      <c r="H2422" s="251">
        <v>2</v>
      </c>
      <c r="I2422" s="252"/>
      <c r="J2422" s="248"/>
      <c r="K2422" s="248"/>
      <c r="L2422" s="253"/>
      <c r="M2422" s="254"/>
      <c r="N2422" s="255"/>
      <c r="O2422" s="255"/>
      <c r="P2422" s="255"/>
      <c r="Q2422" s="255"/>
      <c r="R2422" s="255"/>
      <c r="S2422" s="255"/>
      <c r="T2422" s="256"/>
      <c r="U2422" s="13"/>
      <c r="V2422" s="13"/>
      <c r="W2422" s="13"/>
      <c r="X2422" s="13"/>
      <c r="Y2422" s="13"/>
      <c r="Z2422" s="13"/>
      <c r="AA2422" s="13"/>
      <c r="AB2422" s="13"/>
      <c r="AC2422" s="13"/>
      <c r="AD2422" s="13"/>
      <c r="AE2422" s="13"/>
      <c r="AT2422" s="257" t="s">
        <v>361</v>
      </c>
      <c r="AU2422" s="257" t="s">
        <v>86</v>
      </c>
      <c r="AV2422" s="13" t="s">
        <v>86</v>
      </c>
      <c r="AW2422" s="13" t="s">
        <v>32</v>
      </c>
      <c r="AX2422" s="13" t="s">
        <v>76</v>
      </c>
      <c r="AY2422" s="257" t="s">
        <v>350</v>
      </c>
    </row>
    <row r="2423" s="13" customFormat="1">
      <c r="A2423" s="13"/>
      <c r="B2423" s="247"/>
      <c r="C2423" s="248"/>
      <c r="D2423" s="242" t="s">
        <v>361</v>
      </c>
      <c r="E2423" s="249" t="s">
        <v>1</v>
      </c>
      <c r="F2423" s="250" t="s">
        <v>3671</v>
      </c>
      <c r="G2423" s="248"/>
      <c r="H2423" s="251">
        <v>1</v>
      </c>
      <c r="I2423" s="252"/>
      <c r="J2423" s="248"/>
      <c r="K2423" s="248"/>
      <c r="L2423" s="253"/>
      <c r="M2423" s="254"/>
      <c r="N2423" s="255"/>
      <c r="O2423" s="255"/>
      <c r="P2423" s="255"/>
      <c r="Q2423" s="255"/>
      <c r="R2423" s="255"/>
      <c r="S2423" s="255"/>
      <c r="T2423" s="256"/>
      <c r="U2423" s="13"/>
      <c r="V2423" s="13"/>
      <c r="W2423" s="13"/>
      <c r="X2423" s="13"/>
      <c r="Y2423" s="13"/>
      <c r="Z2423" s="13"/>
      <c r="AA2423" s="13"/>
      <c r="AB2423" s="13"/>
      <c r="AC2423" s="13"/>
      <c r="AD2423" s="13"/>
      <c r="AE2423" s="13"/>
      <c r="AT2423" s="257" t="s">
        <v>361</v>
      </c>
      <c r="AU2423" s="257" t="s">
        <v>86</v>
      </c>
      <c r="AV2423" s="13" t="s">
        <v>86</v>
      </c>
      <c r="AW2423" s="13" t="s">
        <v>32</v>
      </c>
      <c r="AX2423" s="13" t="s">
        <v>76</v>
      </c>
      <c r="AY2423" s="257" t="s">
        <v>350</v>
      </c>
    </row>
    <row r="2424" s="13" customFormat="1">
      <c r="A2424" s="13"/>
      <c r="B2424" s="247"/>
      <c r="C2424" s="248"/>
      <c r="D2424" s="242" t="s">
        <v>361</v>
      </c>
      <c r="E2424" s="249" t="s">
        <v>1</v>
      </c>
      <c r="F2424" s="250" t="s">
        <v>3631</v>
      </c>
      <c r="G2424" s="248"/>
      <c r="H2424" s="251">
        <v>1</v>
      </c>
      <c r="I2424" s="252"/>
      <c r="J2424" s="248"/>
      <c r="K2424" s="248"/>
      <c r="L2424" s="253"/>
      <c r="M2424" s="254"/>
      <c r="N2424" s="255"/>
      <c r="O2424" s="255"/>
      <c r="P2424" s="255"/>
      <c r="Q2424" s="255"/>
      <c r="R2424" s="255"/>
      <c r="S2424" s="255"/>
      <c r="T2424" s="256"/>
      <c r="U2424" s="13"/>
      <c r="V2424" s="13"/>
      <c r="W2424" s="13"/>
      <c r="X2424" s="13"/>
      <c r="Y2424" s="13"/>
      <c r="Z2424" s="13"/>
      <c r="AA2424" s="13"/>
      <c r="AB2424" s="13"/>
      <c r="AC2424" s="13"/>
      <c r="AD2424" s="13"/>
      <c r="AE2424" s="13"/>
      <c r="AT2424" s="257" t="s">
        <v>361</v>
      </c>
      <c r="AU2424" s="257" t="s">
        <v>86</v>
      </c>
      <c r="AV2424" s="13" t="s">
        <v>86</v>
      </c>
      <c r="AW2424" s="13" t="s">
        <v>32</v>
      </c>
      <c r="AX2424" s="13" t="s">
        <v>76</v>
      </c>
      <c r="AY2424" s="257" t="s">
        <v>350</v>
      </c>
    </row>
    <row r="2425" s="13" customFormat="1">
      <c r="A2425" s="13"/>
      <c r="B2425" s="247"/>
      <c r="C2425" s="248"/>
      <c r="D2425" s="242" t="s">
        <v>361</v>
      </c>
      <c r="E2425" s="249" t="s">
        <v>1</v>
      </c>
      <c r="F2425" s="250" t="s">
        <v>3672</v>
      </c>
      <c r="G2425" s="248"/>
      <c r="H2425" s="251">
        <v>1</v>
      </c>
      <c r="I2425" s="252"/>
      <c r="J2425" s="248"/>
      <c r="K2425" s="248"/>
      <c r="L2425" s="253"/>
      <c r="M2425" s="254"/>
      <c r="N2425" s="255"/>
      <c r="O2425" s="255"/>
      <c r="P2425" s="255"/>
      <c r="Q2425" s="255"/>
      <c r="R2425" s="255"/>
      <c r="S2425" s="255"/>
      <c r="T2425" s="256"/>
      <c r="U2425" s="13"/>
      <c r="V2425" s="13"/>
      <c r="W2425" s="13"/>
      <c r="X2425" s="13"/>
      <c r="Y2425" s="13"/>
      <c r="Z2425" s="13"/>
      <c r="AA2425" s="13"/>
      <c r="AB2425" s="13"/>
      <c r="AC2425" s="13"/>
      <c r="AD2425" s="13"/>
      <c r="AE2425" s="13"/>
      <c r="AT2425" s="257" t="s">
        <v>361</v>
      </c>
      <c r="AU2425" s="257" t="s">
        <v>86</v>
      </c>
      <c r="AV2425" s="13" t="s">
        <v>86</v>
      </c>
      <c r="AW2425" s="13" t="s">
        <v>32</v>
      </c>
      <c r="AX2425" s="13" t="s">
        <v>76</v>
      </c>
      <c r="AY2425" s="257" t="s">
        <v>350</v>
      </c>
    </row>
    <row r="2426" s="13" customFormat="1">
      <c r="A2426" s="13"/>
      <c r="B2426" s="247"/>
      <c r="C2426" s="248"/>
      <c r="D2426" s="242" t="s">
        <v>361</v>
      </c>
      <c r="E2426" s="249" t="s">
        <v>1</v>
      </c>
      <c r="F2426" s="250" t="s">
        <v>3673</v>
      </c>
      <c r="G2426" s="248"/>
      <c r="H2426" s="251">
        <v>1</v>
      </c>
      <c r="I2426" s="252"/>
      <c r="J2426" s="248"/>
      <c r="K2426" s="248"/>
      <c r="L2426" s="253"/>
      <c r="M2426" s="254"/>
      <c r="N2426" s="255"/>
      <c r="O2426" s="255"/>
      <c r="P2426" s="255"/>
      <c r="Q2426" s="255"/>
      <c r="R2426" s="255"/>
      <c r="S2426" s="255"/>
      <c r="T2426" s="256"/>
      <c r="U2426" s="13"/>
      <c r="V2426" s="13"/>
      <c r="W2426" s="13"/>
      <c r="X2426" s="13"/>
      <c r="Y2426" s="13"/>
      <c r="Z2426" s="13"/>
      <c r="AA2426" s="13"/>
      <c r="AB2426" s="13"/>
      <c r="AC2426" s="13"/>
      <c r="AD2426" s="13"/>
      <c r="AE2426" s="13"/>
      <c r="AT2426" s="257" t="s">
        <v>361</v>
      </c>
      <c r="AU2426" s="257" t="s">
        <v>86</v>
      </c>
      <c r="AV2426" s="13" t="s">
        <v>86</v>
      </c>
      <c r="AW2426" s="13" t="s">
        <v>32</v>
      </c>
      <c r="AX2426" s="13" t="s">
        <v>76</v>
      </c>
      <c r="AY2426" s="257" t="s">
        <v>350</v>
      </c>
    </row>
    <row r="2427" s="13" customFormat="1">
      <c r="A2427" s="13"/>
      <c r="B2427" s="247"/>
      <c r="C2427" s="248"/>
      <c r="D2427" s="242" t="s">
        <v>361</v>
      </c>
      <c r="E2427" s="249" t="s">
        <v>1</v>
      </c>
      <c r="F2427" s="250" t="s">
        <v>3674</v>
      </c>
      <c r="G2427" s="248"/>
      <c r="H2427" s="251">
        <v>1</v>
      </c>
      <c r="I2427" s="252"/>
      <c r="J2427" s="248"/>
      <c r="K2427" s="248"/>
      <c r="L2427" s="253"/>
      <c r="M2427" s="254"/>
      <c r="N2427" s="255"/>
      <c r="O2427" s="255"/>
      <c r="P2427" s="255"/>
      <c r="Q2427" s="255"/>
      <c r="R2427" s="255"/>
      <c r="S2427" s="255"/>
      <c r="T2427" s="256"/>
      <c r="U2427" s="13"/>
      <c r="V2427" s="13"/>
      <c r="W2427" s="13"/>
      <c r="X2427" s="13"/>
      <c r="Y2427" s="13"/>
      <c r="Z2427" s="13"/>
      <c r="AA2427" s="13"/>
      <c r="AB2427" s="13"/>
      <c r="AC2427" s="13"/>
      <c r="AD2427" s="13"/>
      <c r="AE2427" s="13"/>
      <c r="AT2427" s="257" t="s">
        <v>361</v>
      </c>
      <c r="AU2427" s="257" t="s">
        <v>86</v>
      </c>
      <c r="AV2427" s="13" t="s">
        <v>86</v>
      </c>
      <c r="AW2427" s="13" t="s">
        <v>32</v>
      </c>
      <c r="AX2427" s="13" t="s">
        <v>76</v>
      </c>
      <c r="AY2427" s="257" t="s">
        <v>350</v>
      </c>
    </row>
    <row r="2428" s="13" customFormat="1">
      <c r="A2428" s="13"/>
      <c r="B2428" s="247"/>
      <c r="C2428" s="248"/>
      <c r="D2428" s="242" t="s">
        <v>361</v>
      </c>
      <c r="E2428" s="249" t="s">
        <v>1</v>
      </c>
      <c r="F2428" s="250" t="s">
        <v>3675</v>
      </c>
      <c r="G2428" s="248"/>
      <c r="H2428" s="251">
        <v>1</v>
      </c>
      <c r="I2428" s="252"/>
      <c r="J2428" s="248"/>
      <c r="K2428" s="248"/>
      <c r="L2428" s="253"/>
      <c r="M2428" s="254"/>
      <c r="N2428" s="255"/>
      <c r="O2428" s="255"/>
      <c r="P2428" s="255"/>
      <c r="Q2428" s="255"/>
      <c r="R2428" s="255"/>
      <c r="S2428" s="255"/>
      <c r="T2428" s="256"/>
      <c r="U2428" s="13"/>
      <c r="V2428" s="13"/>
      <c r="W2428" s="13"/>
      <c r="X2428" s="13"/>
      <c r="Y2428" s="13"/>
      <c r="Z2428" s="13"/>
      <c r="AA2428" s="13"/>
      <c r="AB2428" s="13"/>
      <c r="AC2428" s="13"/>
      <c r="AD2428" s="13"/>
      <c r="AE2428" s="13"/>
      <c r="AT2428" s="257" t="s">
        <v>361</v>
      </c>
      <c r="AU2428" s="257" t="s">
        <v>86</v>
      </c>
      <c r="AV2428" s="13" t="s">
        <v>86</v>
      </c>
      <c r="AW2428" s="13" t="s">
        <v>32</v>
      </c>
      <c r="AX2428" s="13" t="s">
        <v>76</v>
      </c>
      <c r="AY2428" s="257" t="s">
        <v>350</v>
      </c>
    </row>
    <row r="2429" s="13" customFormat="1">
      <c r="A2429" s="13"/>
      <c r="B2429" s="247"/>
      <c r="C2429" s="248"/>
      <c r="D2429" s="242" t="s">
        <v>361</v>
      </c>
      <c r="E2429" s="249" t="s">
        <v>1</v>
      </c>
      <c r="F2429" s="250" t="s">
        <v>3843</v>
      </c>
      <c r="G2429" s="248"/>
      <c r="H2429" s="251">
        <v>2</v>
      </c>
      <c r="I2429" s="252"/>
      <c r="J2429" s="248"/>
      <c r="K2429" s="248"/>
      <c r="L2429" s="253"/>
      <c r="M2429" s="254"/>
      <c r="N2429" s="255"/>
      <c r="O2429" s="255"/>
      <c r="P2429" s="255"/>
      <c r="Q2429" s="255"/>
      <c r="R2429" s="255"/>
      <c r="S2429" s="255"/>
      <c r="T2429" s="256"/>
      <c r="U2429" s="13"/>
      <c r="V2429" s="13"/>
      <c r="W2429" s="13"/>
      <c r="X2429" s="13"/>
      <c r="Y2429" s="13"/>
      <c r="Z2429" s="13"/>
      <c r="AA2429" s="13"/>
      <c r="AB2429" s="13"/>
      <c r="AC2429" s="13"/>
      <c r="AD2429" s="13"/>
      <c r="AE2429" s="13"/>
      <c r="AT2429" s="257" t="s">
        <v>361</v>
      </c>
      <c r="AU2429" s="257" t="s">
        <v>86</v>
      </c>
      <c r="AV2429" s="13" t="s">
        <v>86</v>
      </c>
      <c r="AW2429" s="13" t="s">
        <v>32</v>
      </c>
      <c r="AX2429" s="13" t="s">
        <v>76</v>
      </c>
      <c r="AY2429" s="257" t="s">
        <v>350</v>
      </c>
    </row>
    <row r="2430" s="13" customFormat="1">
      <c r="A2430" s="13"/>
      <c r="B2430" s="247"/>
      <c r="C2430" s="248"/>
      <c r="D2430" s="242" t="s">
        <v>361</v>
      </c>
      <c r="E2430" s="249" t="s">
        <v>1</v>
      </c>
      <c r="F2430" s="250" t="s">
        <v>3676</v>
      </c>
      <c r="G2430" s="248"/>
      <c r="H2430" s="251">
        <v>1</v>
      </c>
      <c r="I2430" s="252"/>
      <c r="J2430" s="248"/>
      <c r="K2430" s="248"/>
      <c r="L2430" s="253"/>
      <c r="M2430" s="254"/>
      <c r="N2430" s="255"/>
      <c r="O2430" s="255"/>
      <c r="P2430" s="255"/>
      <c r="Q2430" s="255"/>
      <c r="R2430" s="255"/>
      <c r="S2430" s="255"/>
      <c r="T2430" s="256"/>
      <c r="U2430" s="13"/>
      <c r="V2430" s="13"/>
      <c r="W2430" s="13"/>
      <c r="X2430" s="13"/>
      <c r="Y2430" s="13"/>
      <c r="Z2430" s="13"/>
      <c r="AA2430" s="13"/>
      <c r="AB2430" s="13"/>
      <c r="AC2430" s="13"/>
      <c r="AD2430" s="13"/>
      <c r="AE2430" s="13"/>
      <c r="AT2430" s="257" t="s">
        <v>361</v>
      </c>
      <c r="AU2430" s="257" t="s">
        <v>86</v>
      </c>
      <c r="AV2430" s="13" t="s">
        <v>86</v>
      </c>
      <c r="AW2430" s="13" t="s">
        <v>32</v>
      </c>
      <c r="AX2430" s="13" t="s">
        <v>76</v>
      </c>
      <c r="AY2430" s="257" t="s">
        <v>350</v>
      </c>
    </row>
    <row r="2431" s="13" customFormat="1">
      <c r="A2431" s="13"/>
      <c r="B2431" s="247"/>
      <c r="C2431" s="248"/>
      <c r="D2431" s="242" t="s">
        <v>361</v>
      </c>
      <c r="E2431" s="249" t="s">
        <v>1</v>
      </c>
      <c r="F2431" s="250" t="s">
        <v>3677</v>
      </c>
      <c r="G2431" s="248"/>
      <c r="H2431" s="251">
        <v>1</v>
      </c>
      <c r="I2431" s="252"/>
      <c r="J2431" s="248"/>
      <c r="K2431" s="248"/>
      <c r="L2431" s="253"/>
      <c r="M2431" s="254"/>
      <c r="N2431" s="255"/>
      <c r="O2431" s="255"/>
      <c r="P2431" s="255"/>
      <c r="Q2431" s="255"/>
      <c r="R2431" s="255"/>
      <c r="S2431" s="255"/>
      <c r="T2431" s="256"/>
      <c r="U2431" s="13"/>
      <c r="V2431" s="13"/>
      <c r="W2431" s="13"/>
      <c r="X2431" s="13"/>
      <c r="Y2431" s="13"/>
      <c r="Z2431" s="13"/>
      <c r="AA2431" s="13"/>
      <c r="AB2431" s="13"/>
      <c r="AC2431" s="13"/>
      <c r="AD2431" s="13"/>
      <c r="AE2431" s="13"/>
      <c r="AT2431" s="257" t="s">
        <v>361</v>
      </c>
      <c r="AU2431" s="257" t="s">
        <v>86</v>
      </c>
      <c r="AV2431" s="13" t="s">
        <v>86</v>
      </c>
      <c r="AW2431" s="13" t="s">
        <v>32</v>
      </c>
      <c r="AX2431" s="13" t="s">
        <v>76</v>
      </c>
      <c r="AY2431" s="257" t="s">
        <v>350</v>
      </c>
    </row>
    <row r="2432" s="13" customFormat="1">
      <c r="A2432" s="13"/>
      <c r="B2432" s="247"/>
      <c r="C2432" s="248"/>
      <c r="D2432" s="242" t="s">
        <v>361</v>
      </c>
      <c r="E2432" s="249" t="s">
        <v>1</v>
      </c>
      <c r="F2432" s="250" t="s">
        <v>3844</v>
      </c>
      <c r="G2432" s="248"/>
      <c r="H2432" s="251">
        <v>2</v>
      </c>
      <c r="I2432" s="252"/>
      <c r="J2432" s="248"/>
      <c r="K2432" s="248"/>
      <c r="L2432" s="253"/>
      <c r="M2432" s="254"/>
      <c r="N2432" s="255"/>
      <c r="O2432" s="255"/>
      <c r="P2432" s="255"/>
      <c r="Q2432" s="255"/>
      <c r="R2432" s="255"/>
      <c r="S2432" s="255"/>
      <c r="T2432" s="256"/>
      <c r="U2432" s="13"/>
      <c r="V2432" s="13"/>
      <c r="W2432" s="13"/>
      <c r="X2432" s="13"/>
      <c r="Y2432" s="13"/>
      <c r="Z2432" s="13"/>
      <c r="AA2432" s="13"/>
      <c r="AB2432" s="13"/>
      <c r="AC2432" s="13"/>
      <c r="AD2432" s="13"/>
      <c r="AE2432" s="13"/>
      <c r="AT2432" s="257" t="s">
        <v>361</v>
      </c>
      <c r="AU2432" s="257" t="s">
        <v>86</v>
      </c>
      <c r="AV2432" s="13" t="s">
        <v>86</v>
      </c>
      <c r="AW2432" s="13" t="s">
        <v>32</v>
      </c>
      <c r="AX2432" s="13" t="s">
        <v>76</v>
      </c>
      <c r="AY2432" s="257" t="s">
        <v>350</v>
      </c>
    </row>
    <row r="2433" s="14" customFormat="1">
      <c r="A2433" s="14"/>
      <c r="B2433" s="258"/>
      <c r="C2433" s="259"/>
      <c r="D2433" s="242" t="s">
        <v>361</v>
      </c>
      <c r="E2433" s="260" t="s">
        <v>1</v>
      </c>
      <c r="F2433" s="261" t="s">
        <v>364</v>
      </c>
      <c r="G2433" s="259"/>
      <c r="H2433" s="262">
        <v>94</v>
      </c>
      <c r="I2433" s="263"/>
      <c r="J2433" s="259"/>
      <c r="K2433" s="259"/>
      <c r="L2433" s="264"/>
      <c r="M2433" s="265"/>
      <c r="N2433" s="266"/>
      <c r="O2433" s="266"/>
      <c r="P2433" s="266"/>
      <c r="Q2433" s="266"/>
      <c r="R2433" s="266"/>
      <c r="S2433" s="266"/>
      <c r="T2433" s="267"/>
      <c r="U2433" s="14"/>
      <c r="V2433" s="14"/>
      <c r="W2433" s="14"/>
      <c r="X2433" s="14"/>
      <c r="Y2433" s="14"/>
      <c r="Z2433" s="14"/>
      <c r="AA2433" s="14"/>
      <c r="AB2433" s="14"/>
      <c r="AC2433" s="14"/>
      <c r="AD2433" s="14"/>
      <c r="AE2433" s="14"/>
      <c r="AT2433" s="268" t="s">
        <v>361</v>
      </c>
      <c r="AU2433" s="268" t="s">
        <v>86</v>
      </c>
      <c r="AV2433" s="14" t="s">
        <v>357</v>
      </c>
      <c r="AW2433" s="14" t="s">
        <v>32</v>
      </c>
      <c r="AX2433" s="14" t="s">
        <v>84</v>
      </c>
      <c r="AY2433" s="268" t="s">
        <v>350</v>
      </c>
    </row>
    <row r="2434" s="2" customFormat="1" ht="24.15" customHeight="1">
      <c r="A2434" s="39"/>
      <c r="B2434" s="40"/>
      <c r="C2434" s="295" t="s">
        <v>3845</v>
      </c>
      <c r="D2434" s="295" t="s">
        <v>1347</v>
      </c>
      <c r="E2434" s="296" t="s">
        <v>3846</v>
      </c>
      <c r="F2434" s="297" t="s">
        <v>3847</v>
      </c>
      <c r="G2434" s="298" t="s">
        <v>497</v>
      </c>
      <c r="H2434" s="299">
        <v>94</v>
      </c>
      <c r="I2434" s="300"/>
      <c r="J2434" s="301">
        <f>ROUND(I2434*H2434,2)</f>
        <v>0</v>
      </c>
      <c r="K2434" s="297" t="s">
        <v>356</v>
      </c>
      <c r="L2434" s="302"/>
      <c r="M2434" s="303" t="s">
        <v>1</v>
      </c>
      <c r="N2434" s="304" t="s">
        <v>41</v>
      </c>
      <c r="O2434" s="92"/>
      <c r="P2434" s="238">
        <f>O2434*H2434</f>
        <v>0</v>
      </c>
      <c r="Q2434" s="238">
        <v>0.00014999999999999999</v>
      </c>
      <c r="R2434" s="238">
        <f>Q2434*H2434</f>
        <v>0.014099999999999998</v>
      </c>
      <c r="S2434" s="238">
        <v>0</v>
      </c>
      <c r="T2434" s="239">
        <f>S2434*H2434</f>
        <v>0</v>
      </c>
      <c r="U2434" s="39"/>
      <c r="V2434" s="39"/>
      <c r="W2434" s="39"/>
      <c r="X2434" s="39"/>
      <c r="Y2434" s="39"/>
      <c r="Z2434" s="39"/>
      <c r="AA2434" s="39"/>
      <c r="AB2434" s="39"/>
      <c r="AC2434" s="39"/>
      <c r="AD2434" s="39"/>
      <c r="AE2434" s="39"/>
      <c r="AR2434" s="240" t="s">
        <v>695</v>
      </c>
      <c r="AT2434" s="240" t="s">
        <v>1347</v>
      </c>
      <c r="AU2434" s="240" t="s">
        <v>86</v>
      </c>
      <c r="AY2434" s="18" t="s">
        <v>350</v>
      </c>
      <c r="BE2434" s="241">
        <f>IF(N2434="základní",J2434,0)</f>
        <v>0</v>
      </c>
      <c r="BF2434" s="241">
        <f>IF(N2434="snížená",J2434,0)</f>
        <v>0</v>
      </c>
      <c r="BG2434" s="241">
        <f>IF(N2434="zákl. přenesená",J2434,0)</f>
        <v>0</v>
      </c>
      <c r="BH2434" s="241">
        <f>IF(N2434="sníž. přenesená",J2434,0)</f>
        <v>0</v>
      </c>
      <c r="BI2434" s="241">
        <f>IF(N2434="nulová",J2434,0)</f>
        <v>0</v>
      </c>
      <c r="BJ2434" s="18" t="s">
        <v>84</v>
      </c>
      <c r="BK2434" s="241">
        <f>ROUND(I2434*H2434,2)</f>
        <v>0</v>
      </c>
      <c r="BL2434" s="18" t="s">
        <v>530</v>
      </c>
      <c r="BM2434" s="240" t="s">
        <v>3848</v>
      </c>
    </row>
    <row r="2435" s="2" customFormat="1">
      <c r="A2435" s="39"/>
      <c r="B2435" s="40"/>
      <c r="C2435" s="41"/>
      <c r="D2435" s="242" t="s">
        <v>359</v>
      </c>
      <c r="E2435" s="41"/>
      <c r="F2435" s="243" t="s">
        <v>3849</v>
      </c>
      <c r="G2435" s="41"/>
      <c r="H2435" s="41"/>
      <c r="I2435" s="244"/>
      <c r="J2435" s="41"/>
      <c r="K2435" s="41"/>
      <c r="L2435" s="45"/>
      <c r="M2435" s="245"/>
      <c r="N2435" s="246"/>
      <c r="O2435" s="92"/>
      <c r="P2435" s="92"/>
      <c r="Q2435" s="92"/>
      <c r="R2435" s="92"/>
      <c r="S2435" s="92"/>
      <c r="T2435" s="93"/>
      <c r="U2435" s="39"/>
      <c r="V2435" s="39"/>
      <c r="W2435" s="39"/>
      <c r="X2435" s="39"/>
      <c r="Y2435" s="39"/>
      <c r="Z2435" s="39"/>
      <c r="AA2435" s="39"/>
      <c r="AB2435" s="39"/>
      <c r="AC2435" s="39"/>
      <c r="AD2435" s="39"/>
      <c r="AE2435" s="39"/>
      <c r="AT2435" s="18" t="s">
        <v>359</v>
      </c>
      <c r="AU2435" s="18" t="s">
        <v>86</v>
      </c>
    </row>
    <row r="2436" s="13" customFormat="1">
      <c r="A2436" s="13"/>
      <c r="B2436" s="247"/>
      <c r="C2436" s="248"/>
      <c r="D2436" s="242" t="s">
        <v>361</v>
      </c>
      <c r="E2436" s="249" t="s">
        <v>1</v>
      </c>
      <c r="F2436" s="250" t="s">
        <v>3624</v>
      </c>
      <c r="G2436" s="248"/>
      <c r="H2436" s="251">
        <v>5</v>
      </c>
      <c r="I2436" s="252"/>
      <c r="J2436" s="248"/>
      <c r="K2436" s="248"/>
      <c r="L2436" s="253"/>
      <c r="M2436" s="254"/>
      <c r="N2436" s="255"/>
      <c r="O2436" s="255"/>
      <c r="P2436" s="255"/>
      <c r="Q2436" s="255"/>
      <c r="R2436" s="255"/>
      <c r="S2436" s="255"/>
      <c r="T2436" s="256"/>
      <c r="U2436" s="13"/>
      <c r="V2436" s="13"/>
      <c r="W2436" s="13"/>
      <c r="X2436" s="13"/>
      <c r="Y2436" s="13"/>
      <c r="Z2436" s="13"/>
      <c r="AA2436" s="13"/>
      <c r="AB2436" s="13"/>
      <c r="AC2436" s="13"/>
      <c r="AD2436" s="13"/>
      <c r="AE2436" s="13"/>
      <c r="AT2436" s="257" t="s">
        <v>361</v>
      </c>
      <c r="AU2436" s="257" t="s">
        <v>86</v>
      </c>
      <c r="AV2436" s="13" t="s">
        <v>86</v>
      </c>
      <c r="AW2436" s="13" t="s">
        <v>32</v>
      </c>
      <c r="AX2436" s="13" t="s">
        <v>76</v>
      </c>
      <c r="AY2436" s="257" t="s">
        <v>350</v>
      </c>
    </row>
    <row r="2437" s="13" customFormat="1">
      <c r="A2437" s="13"/>
      <c r="B2437" s="247"/>
      <c r="C2437" s="248"/>
      <c r="D2437" s="242" t="s">
        <v>361</v>
      </c>
      <c r="E2437" s="249" t="s">
        <v>1</v>
      </c>
      <c r="F2437" s="250" t="s">
        <v>3593</v>
      </c>
      <c r="G2437" s="248"/>
      <c r="H2437" s="251">
        <v>18</v>
      </c>
      <c r="I2437" s="252"/>
      <c r="J2437" s="248"/>
      <c r="K2437" s="248"/>
      <c r="L2437" s="253"/>
      <c r="M2437" s="254"/>
      <c r="N2437" s="255"/>
      <c r="O2437" s="255"/>
      <c r="P2437" s="255"/>
      <c r="Q2437" s="255"/>
      <c r="R2437" s="255"/>
      <c r="S2437" s="255"/>
      <c r="T2437" s="256"/>
      <c r="U2437" s="13"/>
      <c r="V2437" s="13"/>
      <c r="W2437" s="13"/>
      <c r="X2437" s="13"/>
      <c r="Y2437" s="13"/>
      <c r="Z2437" s="13"/>
      <c r="AA2437" s="13"/>
      <c r="AB2437" s="13"/>
      <c r="AC2437" s="13"/>
      <c r="AD2437" s="13"/>
      <c r="AE2437" s="13"/>
      <c r="AT2437" s="257" t="s">
        <v>361</v>
      </c>
      <c r="AU2437" s="257" t="s">
        <v>86</v>
      </c>
      <c r="AV2437" s="13" t="s">
        <v>86</v>
      </c>
      <c r="AW2437" s="13" t="s">
        <v>32</v>
      </c>
      <c r="AX2437" s="13" t="s">
        <v>76</v>
      </c>
      <c r="AY2437" s="257" t="s">
        <v>350</v>
      </c>
    </row>
    <row r="2438" s="13" customFormat="1">
      <c r="A2438" s="13"/>
      <c r="B2438" s="247"/>
      <c r="C2438" s="248"/>
      <c r="D2438" s="242" t="s">
        <v>361</v>
      </c>
      <c r="E2438" s="249" t="s">
        <v>1</v>
      </c>
      <c r="F2438" s="250" t="s">
        <v>3625</v>
      </c>
      <c r="G2438" s="248"/>
      <c r="H2438" s="251">
        <v>6</v>
      </c>
      <c r="I2438" s="252"/>
      <c r="J2438" s="248"/>
      <c r="K2438" s="248"/>
      <c r="L2438" s="253"/>
      <c r="M2438" s="254"/>
      <c r="N2438" s="255"/>
      <c r="O2438" s="255"/>
      <c r="P2438" s="255"/>
      <c r="Q2438" s="255"/>
      <c r="R2438" s="255"/>
      <c r="S2438" s="255"/>
      <c r="T2438" s="256"/>
      <c r="U2438" s="13"/>
      <c r="V2438" s="13"/>
      <c r="W2438" s="13"/>
      <c r="X2438" s="13"/>
      <c r="Y2438" s="13"/>
      <c r="Z2438" s="13"/>
      <c r="AA2438" s="13"/>
      <c r="AB2438" s="13"/>
      <c r="AC2438" s="13"/>
      <c r="AD2438" s="13"/>
      <c r="AE2438" s="13"/>
      <c r="AT2438" s="257" t="s">
        <v>361</v>
      </c>
      <c r="AU2438" s="257" t="s">
        <v>86</v>
      </c>
      <c r="AV2438" s="13" t="s">
        <v>86</v>
      </c>
      <c r="AW2438" s="13" t="s">
        <v>32</v>
      </c>
      <c r="AX2438" s="13" t="s">
        <v>76</v>
      </c>
      <c r="AY2438" s="257" t="s">
        <v>350</v>
      </c>
    </row>
    <row r="2439" s="13" customFormat="1">
      <c r="A2439" s="13"/>
      <c r="B2439" s="247"/>
      <c r="C2439" s="248"/>
      <c r="D2439" s="242" t="s">
        <v>361</v>
      </c>
      <c r="E2439" s="249" t="s">
        <v>1</v>
      </c>
      <c r="F2439" s="250" t="s">
        <v>3594</v>
      </c>
      <c r="G2439" s="248"/>
      <c r="H2439" s="251">
        <v>7</v>
      </c>
      <c r="I2439" s="252"/>
      <c r="J2439" s="248"/>
      <c r="K2439" s="248"/>
      <c r="L2439" s="253"/>
      <c r="M2439" s="254"/>
      <c r="N2439" s="255"/>
      <c r="O2439" s="255"/>
      <c r="P2439" s="255"/>
      <c r="Q2439" s="255"/>
      <c r="R2439" s="255"/>
      <c r="S2439" s="255"/>
      <c r="T2439" s="256"/>
      <c r="U2439" s="13"/>
      <c r="V2439" s="13"/>
      <c r="W2439" s="13"/>
      <c r="X2439" s="13"/>
      <c r="Y2439" s="13"/>
      <c r="Z2439" s="13"/>
      <c r="AA2439" s="13"/>
      <c r="AB2439" s="13"/>
      <c r="AC2439" s="13"/>
      <c r="AD2439" s="13"/>
      <c r="AE2439" s="13"/>
      <c r="AT2439" s="257" t="s">
        <v>361</v>
      </c>
      <c r="AU2439" s="257" t="s">
        <v>86</v>
      </c>
      <c r="AV2439" s="13" t="s">
        <v>86</v>
      </c>
      <c r="AW2439" s="13" t="s">
        <v>32</v>
      </c>
      <c r="AX2439" s="13" t="s">
        <v>76</v>
      </c>
      <c r="AY2439" s="257" t="s">
        <v>350</v>
      </c>
    </row>
    <row r="2440" s="13" customFormat="1">
      <c r="A2440" s="13"/>
      <c r="B2440" s="247"/>
      <c r="C2440" s="248"/>
      <c r="D2440" s="242" t="s">
        <v>361</v>
      </c>
      <c r="E2440" s="249" t="s">
        <v>1</v>
      </c>
      <c r="F2440" s="250" t="s">
        <v>3595</v>
      </c>
      <c r="G2440" s="248"/>
      <c r="H2440" s="251">
        <v>12</v>
      </c>
      <c r="I2440" s="252"/>
      <c r="J2440" s="248"/>
      <c r="K2440" s="248"/>
      <c r="L2440" s="253"/>
      <c r="M2440" s="254"/>
      <c r="N2440" s="255"/>
      <c r="O2440" s="255"/>
      <c r="P2440" s="255"/>
      <c r="Q2440" s="255"/>
      <c r="R2440" s="255"/>
      <c r="S2440" s="255"/>
      <c r="T2440" s="256"/>
      <c r="U2440" s="13"/>
      <c r="V2440" s="13"/>
      <c r="W2440" s="13"/>
      <c r="X2440" s="13"/>
      <c r="Y2440" s="13"/>
      <c r="Z2440" s="13"/>
      <c r="AA2440" s="13"/>
      <c r="AB2440" s="13"/>
      <c r="AC2440" s="13"/>
      <c r="AD2440" s="13"/>
      <c r="AE2440" s="13"/>
      <c r="AT2440" s="257" t="s">
        <v>361</v>
      </c>
      <c r="AU2440" s="257" t="s">
        <v>86</v>
      </c>
      <c r="AV2440" s="13" t="s">
        <v>86</v>
      </c>
      <c r="AW2440" s="13" t="s">
        <v>32</v>
      </c>
      <c r="AX2440" s="13" t="s">
        <v>76</v>
      </c>
      <c r="AY2440" s="257" t="s">
        <v>350</v>
      </c>
    </row>
    <row r="2441" s="13" customFormat="1">
      <c r="A2441" s="13"/>
      <c r="B2441" s="247"/>
      <c r="C2441" s="248"/>
      <c r="D2441" s="242" t="s">
        <v>361</v>
      </c>
      <c r="E2441" s="249" t="s">
        <v>1</v>
      </c>
      <c r="F2441" s="250" t="s">
        <v>3596</v>
      </c>
      <c r="G2441" s="248"/>
      <c r="H2441" s="251">
        <v>4</v>
      </c>
      <c r="I2441" s="252"/>
      <c r="J2441" s="248"/>
      <c r="K2441" s="248"/>
      <c r="L2441" s="253"/>
      <c r="M2441" s="254"/>
      <c r="N2441" s="255"/>
      <c r="O2441" s="255"/>
      <c r="P2441" s="255"/>
      <c r="Q2441" s="255"/>
      <c r="R2441" s="255"/>
      <c r="S2441" s="255"/>
      <c r="T2441" s="256"/>
      <c r="U2441" s="13"/>
      <c r="V2441" s="13"/>
      <c r="W2441" s="13"/>
      <c r="X2441" s="13"/>
      <c r="Y2441" s="13"/>
      <c r="Z2441" s="13"/>
      <c r="AA2441" s="13"/>
      <c r="AB2441" s="13"/>
      <c r="AC2441" s="13"/>
      <c r="AD2441" s="13"/>
      <c r="AE2441" s="13"/>
      <c r="AT2441" s="257" t="s">
        <v>361</v>
      </c>
      <c r="AU2441" s="257" t="s">
        <v>86</v>
      </c>
      <c r="AV2441" s="13" t="s">
        <v>86</v>
      </c>
      <c r="AW2441" s="13" t="s">
        <v>32</v>
      </c>
      <c r="AX2441" s="13" t="s">
        <v>76</v>
      </c>
      <c r="AY2441" s="257" t="s">
        <v>350</v>
      </c>
    </row>
    <row r="2442" s="13" customFormat="1">
      <c r="A2442" s="13"/>
      <c r="B2442" s="247"/>
      <c r="C2442" s="248"/>
      <c r="D2442" s="242" t="s">
        <v>361</v>
      </c>
      <c r="E2442" s="249" t="s">
        <v>1</v>
      </c>
      <c r="F2442" s="250" t="s">
        <v>3597</v>
      </c>
      <c r="G2442" s="248"/>
      <c r="H2442" s="251">
        <v>4</v>
      </c>
      <c r="I2442" s="252"/>
      <c r="J2442" s="248"/>
      <c r="K2442" s="248"/>
      <c r="L2442" s="253"/>
      <c r="M2442" s="254"/>
      <c r="N2442" s="255"/>
      <c r="O2442" s="255"/>
      <c r="P2442" s="255"/>
      <c r="Q2442" s="255"/>
      <c r="R2442" s="255"/>
      <c r="S2442" s="255"/>
      <c r="T2442" s="256"/>
      <c r="U2442" s="13"/>
      <c r="V2442" s="13"/>
      <c r="W2442" s="13"/>
      <c r="X2442" s="13"/>
      <c r="Y2442" s="13"/>
      <c r="Z2442" s="13"/>
      <c r="AA2442" s="13"/>
      <c r="AB2442" s="13"/>
      <c r="AC2442" s="13"/>
      <c r="AD2442" s="13"/>
      <c r="AE2442" s="13"/>
      <c r="AT2442" s="257" t="s">
        <v>361</v>
      </c>
      <c r="AU2442" s="257" t="s">
        <v>86</v>
      </c>
      <c r="AV2442" s="13" t="s">
        <v>86</v>
      </c>
      <c r="AW2442" s="13" t="s">
        <v>32</v>
      </c>
      <c r="AX2442" s="13" t="s">
        <v>76</v>
      </c>
      <c r="AY2442" s="257" t="s">
        <v>350</v>
      </c>
    </row>
    <row r="2443" s="13" customFormat="1">
      <c r="A2443" s="13"/>
      <c r="B2443" s="247"/>
      <c r="C2443" s="248"/>
      <c r="D2443" s="242" t="s">
        <v>361</v>
      </c>
      <c r="E2443" s="249" t="s">
        <v>1</v>
      </c>
      <c r="F2443" s="250" t="s">
        <v>3664</v>
      </c>
      <c r="G2443" s="248"/>
      <c r="H2443" s="251">
        <v>2</v>
      </c>
      <c r="I2443" s="252"/>
      <c r="J2443" s="248"/>
      <c r="K2443" s="248"/>
      <c r="L2443" s="253"/>
      <c r="M2443" s="254"/>
      <c r="N2443" s="255"/>
      <c r="O2443" s="255"/>
      <c r="P2443" s="255"/>
      <c r="Q2443" s="255"/>
      <c r="R2443" s="255"/>
      <c r="S2443" s="255"/>
      <c r="T2443" s="256"/>
      <c r="U2443" s="13"/>
      <c r="V2443" s="13"/>
      <c r="W2443" s="13"/>
      <c r="X2443" s="13"/>
      <c r="Y2443" s="13"/>
      <c r="Z2443" s="13"/>
      <c r="AA2443" s="13"/>
      <c r="AB2443" s="13"/>
      <c r="AC2443" s="13"/>
      <c r="AD2443" s="13"/>
      <c r="AE2443" s="13"/>
      <c r="AT2443" s="257" t="s">
        <v>361</v>
      </c>
      <c r="AU2443" s="257" t="s">
        <v>86</v>
      </c>
      <c r="AV2443" s="13" t="s">
        <v>86</v>
      </c>
      <c r="AW2443" s="13" t="s">
        <v>32</v>
      </c>
      <c r="AX2443" s="13" t="s">
        <v>76</v>
      </c>
      <c r="AY2443" s="257" t="s">
        <v>350</v>
      </c>
    </row>
    <row r="2444" s="13" customFormat="1">
      <c r="A2444" s="13"/>
      <c r="B2444" s="247"/>
      <c r="C2444" s="248"/>
      <c r="D2444" s="242" t="s">
        <v>361</v>
      </c>
      <c r="E2444" s="249" t="s">
        <v>1</v>
      </c>
      <c r="F2444" s="250" t="s">
        <v>3598</v>
      </c>
      <c r="G2444" s="248"/>
      <c r="H2444" s="251">
        <v>1</v>
      </c>
      <c r="I2444" s="252"/>
      <c r="J2444" s="248"/>
      <c r="K2444" s="248"/>
      <c r="L2444" s="253"/>
      <c r="M2444" s="254"/>
      <c r="N2444" s="255"/>
      <c r="O2444" s="255"/>
      <c r="P2444" s="255"/>
      <c r="Q2444" s="255"/>
      <c r="R2444" s="255"/>
      <c r="S2444" s="255"/>
      <c r="T2444" s="256"/>
      <c r="U2444" s="13"/>
      <c r="V2444" s="13"/>
      <c r="W2444" s="13"/>
      <c r="X2444" s="13"/>
      <c r="Y2444" s="13"/>
      <c r="Z2444" s="13"/>
      <c r="AA2444" s="13"/>
      <c r="AB2444" s="13"/>
      <c r="AC2444" s="13"/>
      <c r="AD2444" s="13"/>
      <c r="AE2444" s="13"/>
      <c r="AT2444" s="257" t="s">
        <v>361</v>
      </c>
      <c r="AU2444" s="257" t="s">
        <v>86</v>
      </c>
      <c r="AV2444" s="13" t="s">
        <v>86</v>
      </c>
      <c r="AW2444" s="13" t="s">
        <v>32</v>
      </c>
      <c r="AX2444" s="13" t="s">
        <v>76</v>
      </c>
      <c r="AY2444" s="257" t="s">
        <v>350</v>
      </c>
    </row>
    <row r="2445" s="13" customFormat="1">
      <c r="A2445" s="13"/>
      <c r="B2445" s="247"/>
      <c r="C2445" s="248"/>
      <c r="D2445" s="242" t="s">
        <v>361</v>
      </c>
      <c r="E2445" s="249" t="s">
        <v>1</v>
      </c>
      <c r="F2445" s="250" t="s">
        <v>3665</v>
      </c>
      <c r="G2445" s="248"/>
      <c r="H2445" s="251">
        <v>1</v>
      </c>
      <c r="I2445" s="252"/>
      <c r="J2445" s="248"/>
      <c r="K2445" s="248"/>
      <c r="L2445" s="253"/>
      <c r="M2445" s="254"/>
      <c r="N2445" s="255"/>
      <c r="O2445" s="255"/>
      <c r="P2445" s="255"/>
      <c r="Q2445" s="255"/>
      <c r="R2445" s="255"/>
      <c r="S2445" s="255"/>
      <c r="T2445" s="256"/>
      <c r="U2445" s="13"/>
      <c r="V2445" s="13"/>
      <c r="W2445" s="13"/>
      <c r="X2445" s="13"/>
      <c r="Y2445" s="13"/>
      <c r="Z2445" s="13"/>
      <c r="AA2445" s="13"/>
      <c r="AB2445" s="13"/>
      <c r="AC2445" s="13"/>
      <c r="AD2445" s="13"/>
      <c r="AE2445" s="13"/>
      <c r="AT2445" s="257" t="s">
        <v>361</v>
      </c>
      <c r="AU2445" s="257" t="s">
        <v>86</v>
      </c>
      <c r="AV2445" s="13" t="s">
        <v>86</v>
      </c>
      <c r="AW2445" s="13" t="s">
        <v>32</v>
      </c>
      <c r="AX2445" s="13" t="s">
        <v>76</v>
      </c>
      <c r="AY2445" s="257" t="s">
        <v>350</v>
      </c>
    </row>
    <row r="2446" s="13" customFormat="1">
      <c r="A2446" s="13"/>
      <c r="B2446" s="247"/>
      <c r="C2446" s="248"/>
      <c r="D2446" s="242" t="s">
        <v>361</v>
      </c>
      <c r="E2446" s="249" t="s">
        <v>1</v>
      </c>
      <c r="F2446" s="250" t="s">
        <v>3666</v>
      </c>
      <c r="G2446" s="248"/>
      <c r="H2446" s="251">
        <v>1</v>
      </c>
      <c r="I2446" s="252"/>
      <c r="J2446" s="248"/>
      <c r="K2446" s="248"/>
      <c r="L2446" s="253"/>
      <c r="M2446" s="254"/>
      <c r="N2446" s="255"/>
      <c r="O2446" s="255"/>
      <c r="P2446" s="255"/>
      <c r="Q2446" s="255"/>
      <c r="R2446" s="255"/>
      <c r="S2446" s="255"/>
      <c r="T2446" s="256"/>
      <c r="U2446" s="13"/>
      <c r="V2446" s="13"/>
      <c r="W2446" s="13"/>
      <c r="X2446" s="13"/>
      <c r="Y2446" s="13"/>
      <c r="Z2446" s="13"/>
      <c r="AA2446" s="13"/>
      <c r="AB2446" s="13"/>
      <c r="AC2446" s="13"/>
      <c r="AD2446" s="13"/>
      <c r="AE2446" s="13"/>
      <c r="AT2446" s="257" t="s">
        <v>361</v>
      </c>
      <c r="AU2446" s="257" t="s">
        <v>86</v>
      </c>
      <c r="AV2446" s="13" t="s">
        <v>86</v>
      </c>
      <c r="AW2446" s="13" t="s">
        <v>32</v>
      </c>
      <c r="AX2446" s="13" t="s">
        <v>76</v>
      </c>
      <c r="AY2446" s="257" t="s">
        <v>350</v>
      </c>
    </row>
    <row r="2447" s="13" customFormat="1">
      <c r="A2447" s="13"/>
      <c r="B2447" s="247"/>
      <c r="C2447" s="248"/>
      <c r="D2447" s="242" t="s">
        <v>361</v>
      </c>
      <c r="E2447" s="249" t="s">
        <v>1</v>
      </c>
      <c r="F2447" s="250" t="s">
        <v>3667</v>
      </c>
      <c r="G2447" s="248"/>
      <c r="H2447" s="251">
        <v>1</v>
      </c>
      <c r="I2447" s="252"/>
      <c r="J2447" s="248"/>
      <c r="K2447" s="248"/>
      <c r="L2447" s="253"/>
      <c r="M2447" s="254"/>
      <c r="N2447" s="255"/>
      <c r="O2447" s="255"/>
      <c r="P2447" s="255"/>
      <c r="Q2447" s="255"/>
      <c r="R2447" s="255"/>
      <c r="S2447" s="255"/>
      <c r="T2447" s="256"/>
      <c r="U2447" s="13"/>
      <c r="V2447" s="13"/>
      <c r="W2447" s="13"/>
      <c r="X2447" s="13"/>
      <c r="Y2447" s="13"/>
      <c r="Z2447" s="13"/>
      <c r="AA2447" s="13"/>
      <c r="AB2447" s="13"/>
      <c r="AC2447" s="13"/>
      <c r="AD2447" s="13"/>
      <c r="AE2447" s="13"/>
      <c r="AT2447" s="257" t="s">
        <v>361</v>
      </c>
      <c r="AU2447" s="257" t="s">
        <v>86</v>
      </c>
      <c r="AV2447" s="13" t="s">
        <v>86</v>
      </c>
      <c r="AW2447" s="13" t="s">
        <v>32</v>
      </c>
      <c r="AX2447" s="13" t="s">
        <v>76</v>
      </c>
      <c r="AY2447" s="257" t="s">
        <v>350</v>
      </c>
    </row>
    <row r="2448" s="13" customFormat="1">
      <c r="A2448" s="13"/>
      <c r="B2448" s="247"/>
      <c r="C2448" s="248"/>
      <c r="D2448" s="242" t="s">
        <v>361</v>
      </c>
      <c r="E2448" s="249" t="s">
        <v>1</v>
      </c>
      <c r="F2448" s="250" t="s">
        <v>3668</v>
      </c>
      <c r="G2448" s="248"/>
      <c r="H2448" s="251">
        <v>2</v>
      </c>
      <c r="I2448" s="252"/>
      <c r="J2448" s="248"/>
      <c r="K2448" s="248"/>
      <c r="L2448" s="253"/>
      <c r="M2448" s="254"/>
      <c r="N2448" s="255"/>
      <c r="O2448" s="255"/>
      <c r="P2448" s="255"/>
      <c r="Q2448" s="255"/>
      <c r="R2448" s="255"/>
      <c r="S2448" s="255"/>
      <c r="T2448" s="256"/>
      <c r="U2448" s="13"/>
      <c r="V2448" s="13"/>
      <c r="W2448" s="13"/>
      <c r="X2448" s="13"/>
      <c r="Y2448" s="13"/>
      <c r="Z2448" s="13"/>
      <c r="AA2448" s="13"/>
      <c r="AB2448" s="13"/>
      <c r="AC2448" s="13"/>
      <c r="AD2448" s="13"/>
      <c r="AE2448" s="13"/>
      <c r="AT2448" s="257" t="s">
        <v>361</v>
      </c>
      <c r="AU2448" s="257" t="s">
        <v>86</v>
      </c>
      <c r="AV2448" s="13" t="s">
        <v>86</v>
      </c>
      <c r="AW2448" s="13" t="s">
        <v>32</v>
      </c>
      <c r="AX2448" s="13" t="s">
        <v>76</v>
      </c>
      <c r="AY2448" s="257" t="s">
        <v>350</v>
      </c>
    </row>
    <row r="2449" s="13" customFormat="1">
      <c r="A2449" s="13"/>
      <c r="B2449" s="247"/>
      <c r="C2449" s="248"/>
      <c r="D2449" s="242" t="s">
        <v>361</v>
      </c>
      <c r="E2449" s="249" t="s">
        <v>1</v>
      </c>
      <c r="F2449" s="250" t="s">
        <v>3669</v>
      </c>
      <c r="G2449" s="248"/>
      <c r="H2449" s="251">
        <v>1</v>
      </c>
      <c r="I2449" s="252"/>
      <c r="J2449" s="248"/>
      <c r="K2449" s="248"/>
      <c r="L2449" s="253"/>
      <c r="M2449" s="254"/>
      <c r="N2449" s="255"/>
      <c r="O2449" s="255"/>
      <c r="P2449" s="255"/>
      <c r="Q2449" s="255"/>
      <c r="R2449" s="255"/>
      <c r="S2449" s="255"/>
      <c r="T2449" s="256"/>
      <c r="U2449" s="13"/>
      <c r="V2449" s="13"/>
      <c r="W2449" s="13"/>
      <c r="X2449" s="13"/>
      <c r="Y2449" s="13"/>
      <c r="Z2449" s="13"/>
      <c r="AA2449" s="13"/>
      <c r="AB2449" s="13"/>
      <c r="AC2449" s="13"/>
      <c r="AD2449" s="13"/>
      <c r="AE2449" s="13"/>
      <c r="AT2449" s="257" t="s">
        <v>361</v>
      </c>
      <c r="AU2449" s="257" t="s">
        <v>86</v>
      </c>
      <c r="AV2449" s="13" t="s">
        <v>86</v>
      </c>
      <c r="AW2449" s="13" t="s">
        <v>32</v>
      </c>
      <c r="AX2449" s="13" t="s">
        <v>76</v>
      </c>
      <c r="AY2449" s="257" t="s">
        <v>350</v>
      </c>
    </row>
    <row r="2450" s="13" customFormat="1">
      <c r="A2450" s="13"/>
      <c r="B2450" s="247"/>
      <c r="C2450" s="248"/>
      <c r="D2450" s="242" t="s">
        <v>361</v>
      </c>
      <c r="E2450" s="249" t="s">
        <v>1</v>
      </c>
      <c r="F2450" s="250" t="s">
        <v>3653</v>
      </c>
      <c r="G2450" s="248"/>
      <c r="H2450" s="251">
        <v>1</v>
      </c>
      <c r="I2450" s="252"/>
      <c r="J2450" s="248"/>
      <c r="K2450" s="248"/>
      <c r="L2450" s="253"/>
      <c r="M2450" s="254"/>
      <c r="N2450" s="255"/>
      <c r="O2450" s="255"/>
      <c r="P2450" s="255"/>
      <c r="Q2450" s="255"/>
      <c r="R2450" s="255"/>
      <c r="S2450" s="255"/>
      <c r="T2450" s="256"/>
      <c r="U2450" s="13"/>
      <c r="V2450" s="13"/>
      <c r="W2450" s="13"/>
      <c r="X2450" s="13"/>
      <c r="Y2450" s="13"/>
      <c r="Z2450" s="13"/>
      <c r="AA2450" s="13"/>
      <c r="AB2450" s="13"/>
      <c r="AC2450" s="13"/>
      <c r="AD2450" s="13"/>
      <c r="AE2450" s="13"/>
      <c r="AT2450" s="257" t="s">
        <v>361</v>
      </c>
      <c r="AU2450" s="257" t="s">
        <v>86</v>
      </c>
      <c r="AV2450" s="13" t="s">
        <v>86</v>
      </c>
      <c r="AW2450" s="13" t="s">
        <v>32</v>
      </c>
      <c r="AX2450" s="13" t="s">
        <v>76</v>
      </c>
      <c r="AY2450" s="257" t="s">
        <v>350</v>
      </c>
    </row>
    <row r="2451" s="13" customFormat="1">
      <c r="A2451" s="13"/>
      <c r="B2451" s="247"/>
      <c r="C2451" s="248"/>
      <c r="D2451" s="242" t="s">
        <v>361</v>
      </c>
      <c r="E2451" s="249" t="s">
        <v>1</v>
      </c>
      <c r="F2451" s="250" t="s">
        <v>3599</v>
      </c>
      <c r="G2451" s="248"/>
      <c r="H2451" s="251">
        <v>1</v>
      </c>
      <c r="I2451" s="252"/>
      <c r="J2451" s="248"/>
      <c r="K2451" s="248"/>
      <c r="L2451" s="253"/>
      <c r="M2451" s="254"/>
      <c r="N2451" s="255"/>
      <c r="O2451" s="255"/>
      <c r="P2451" s="255"/>
      <c r="Q2451" s="255"/>
      <c r="R2451" s="255"/>
      <c r="S2451" s="255"/>
      <c r="T2451" s="256"/>
      <c r="U2451" s="13"/>
      <c r="V2451" s="13"/>
      <c r="W2451" s="13"/>
      <c r="X2451" s="13"/>
      <c r="Y2451" s="13"/>
      <c r="Z2451" s="13"/>
      <c r="AA2451" s="13"/>
      <c r="AB2451" s="13"/>
      <c r="AC2451" s="13"/>
      <c r="AD2451" s="13"/>
      <c r="AE2451" s="13"/>
      <c r="AT2451" s="257" t="s">
        <v>361</v>
      </c>
      <c r="AU2451" s="257" t="s">
        <v>86</v>
      </c>
      <c r="AV2451" s="13" t="s">
        <v>86</v>
      </c>
      <c r="AW2451" s="13" t="s">
        <v>32</v>
      </c>
      <c r="AX2451" s="13" t="s">
        <v>76</v>
      </c>
      <c r="AY2451" s="257" t="s">
        <v>350</v>
      </c>
    </row>
    <row r="2452" s="13" customFormat="1">
      <c r="A2452" s="13"/>
      <c r="B2452" s="247"/>
      <c r="C2452" s="248"/>
      <c r="D2452" s="242" t="s">
        <v>361</v>
      </c>
      <c r="E2452" s="249" t="s">
        <v>1</v>
      </c>
      <c r="F2452" s="250" t="s">
        <v>3626</v>
      </c>
      <c r="G2452" s="248"/>
      <c r="H2452" s="251">
        <v>2</v>
      </c>
      <c r="I2452" s="252"/>
      <c r="J2452" s="248"/>
      <c r="K2452" s="248"/>
      <c r="L2452" s="253"/>
      <c r="M2452" s="254"/>
      <c r="N2452" s="255"/>
      <c r="O2452" s="255"/>
      <c r="P2452" s="255"/>
      <c r="Q2452" s="255"/>
      <c r="R2452" s="255"/>
      <c r="S2452" s="255"/>
      <c r="T2452" s="256"/>
      <c r="U2452" s="13"/>
      <c r="V2452" s="13"/>
      <c r="W2452" s="13"/>
      <c r="X2452" s="13"/>
      <c r="Y2452" s="13"/>
      <c r="Z2452" s="13"/>
      <c r="AA2452" s="13"/>
      <c r="AB2452" s="13"/>
      <c r="AC2452" s="13"/>
      <c r="AD2452" s="13"/>
      <c r="AE2452" s="13"/>
      <c r="AT2452" s="257" t="s">
        <v>361</v>
      </c>
      <c r="AU2452" s="257" t="s">
        <v>86</v>
      </c>
      <c r="AV2452" s="13" t="s">
        <v>86</v>
      </c>
      <c r="AW2452" s="13" t="s">
        <v>32</v>
      </c>
      <c r="AX2452" s="13" t="s">
        <v>76</v>
      </c>
      <c r="AY2452" s="257" t="s">
        <v>350</v>
      </c>
    </row>
    <row r="2453" s="13" customFormat="1">
      <c r="A2453" s="13"/>
      <c r="B2453" s="247"/>
      <c r="C2453" s="248"/>
      <c r="D2453" s="242" t="s">
        <v>361</v>
      </c>
      <c r="E2453" s="249" t="s">
        <v>1</v>
      </c>
      <c r="F2453" s="250" t="s">
        <v>3627</v>
      </c>
      <c r="G2453" s="248"/>
      <c r="H2453" s="251">
        <v>2</v>
      </c>
      <c r="I2453" s="252"/>
      <c r="J2453" s="248"/>
      <c r="K2453" s="248"/>
      <c r="L2453" s="253"/>
      <c r="M2453" s="254"/>
      <c r="N2453" s="255"/>
      <c r="O2453" s="255"/>
      <c r="P2453" s="255"/>
      <c r="Q2453" s="255"/>
      <c r="R2453" s="255"/>
      <c r="S2453" s="255"/>
      <c r="T2453" s="256"/>
      <c r="U2453" s="13"/>
      <c r="V2453" s="13"/>
      <c r="W2453" s="13"/>
      <c r="X2453" s="13"/>
      <c r="Y2453" s="13"/>
      <c r="Z2453" s="13"/>
      <c r="AA2453" s="13"/>
      <c r="AB2453" s="13"/>
      <c r="AC2453" s="13"/>
      <c r="AD2453" s="13"/>
      <c r="AE2453" s="13"/>
      <c r="AT2453" s="257" t="s">
        <v>361</v>
      </c>
      <c r="AU2453" s="257" t="s">
        <v>86</v>
      </c>
      <c r="AV2453" s="13" t="s">
        <v>86</v>
      </c>
      <c r="AW2453" s="13" t="s">
        <v>32</v>
      </c>
      <c r="AX2453" s="13" t="s">
        <v>76</v>
      </c>
      <c r="AY2453" s="257" t="s">
        <v>350</v>
      </c>
    </row>
    <row r="2454" s="13" customFormat="1">
      <c r="A2454" s="13"/>
      <c r="B2454" s="247"/>
      <c r="C2454" s="248"/>
      <c r="D2454" s="242" t="s">
        <v>361</v>
      </c>
      <c r="E2454" s="249" t="s">
        <v>1</v>
      </c>
      <c r="F2454" s="250" t="s">
        <v>3600</v>
      </c>
      <c r="G2454" s="248"/>
      <c r="H2454" s="251">
        <v>1</v>
      </c>
      <c r="I2454" s="252"/>
      <c r="J2454" s="248"/>
      <c r="K2454" s="248"/>
      <c r="L2454" s="253"/>
      <c r="M2454" s="254"/>
      <c r="N2454" s="255"/>
      <c r="O2454" s="255"/>
      <c r="P2454" s="255"/>
      <c r="Q2454" s="255"/>
      <c r="R2454" s="255"/>
      <c r="S2454" s="255"/>
      <c r="T2454" s="256"/>
      <c r="U2454" s="13"/>
      <c r="V2454" s="13"/>
      <c r="W2454" s="13"/>
      <c r="X2454" s="13"/>
      <c r="Y2454" s="13"/>
      <c r="Z2454" s="13"/>
      <c r="AA2454" s="13"/>
      <c r="AB2454" s="13"/>
      <c r="AC2454" s="13"/>
      <c r="AD2454" s="13"/>
      <c r="AE2454" s="13"/>
      <c r="AT2454" s="257" t="s">
        <v>361</v>
      </c>
      <c r="AU2454" s="257" t="s">
        <v>86</v>
      </c>
      <c r="AV2454" s="13" t="s">
        <v>86</v>
      </c>
      <c r="AW2454" s="13" t="s">
        <v>32</v>
      </c>
      <c r="AX2454" s="13" t="s">
        <v>76</v>
      </c>
      <c r="AY2454" s="257" t="s">
        <v>350</v>
      </c>
    </row>
    <row r="2455" s="13" customFormat="1">
      <c r="A2455" s="13"/>
      <c r="B2455" s="247"/>
      <c r="C2455" s="248"/>
      <c r="D2455" s="242" t="s">
        <v>361</v>
      </c>
      <c r="E2455" s="249" t="s">
        <v>1</v>
      </c>
      <c r="F2455" s="250" t="s">
        <v>3654</v>
      </c>
      <c r="G2455" s="248"/>
      <c r="H2455" s="251">
        <v>1</v>
      </c>
      <c r="I2455" s="252"/>
      <c r="J2455" s="248"/>
      <c r="K2455" s="248"/>
      <c r="L2455" s="253"/>
      <c r="M2455" s="254"/>
      <c r="N2455" s="255"/>
      <c r="O2455" s="255"/>
      <c r="P2455" s="255"/>
      <c r="Q2455" s="255"/>
      <c r="R2455" s="255"/>
      <c r="S2455" s="255"/>
      <c r="T2455" s="256"/>
      <c r="U2455" s="13"/>
      <c r="V2455" s="13"/>
      <c r="W2455" s="13"/>
      <c r="X2455" s="13"/>
      <c r="Y2455" s="13"/>
      <c r="Z2455" s="13"/>
      <c r="AA2455" s="13"/>
      <c r="AB2455" s="13"/>
      <c r="AC2455" s="13"/>
      <c r="AD2455" s="13"/>
      <c r="AE2455" s="13"/>
      <c r="AT2455" s="257" t="s">
        <v>361</v>
      </c>
      <c r="AU2455" s="257" t="s">
        <v>86</v>
      </c>
      <c r="AV2455" s="13" t="s">
        <v>86</v>
      </c>
      <c r="AW2455" s="13" t="s">
        <v>32</v>
      </c>
      <c r="AX2455" s="13" t="s">
        <v>76</v>
      </c>
      <c r="AY2455" s="257" t="s">
        <v>350</v>
      </c>
    </row>
    <row r="2456" s="13" customFormat="1">
      <c r="A2456" s="13"/>
      <c r="B2456" s="247"/>
      <c r="C2456" s="248"/>
      <c r="D2456" s="242" t="s">
        <v>361</v>
      </c>
      <c r="E2456" s="249" t="s">
        <v>1</v>
      </c>
      <c r="F2456" s="250" t="s">
        <v>3601</v>
      </c>
      <c r="G2456" s="248"/>
      <c r="H2456" s="251">
        <v>1</v>
      </c>
      <c r="I2456" s="252"/>
      <c r="J2456" s="248"/>
      <c r="K2456" s="248"/>
      <c r="L2456" s="253"/>
      <c r="M2456" s="254"/>
      <c r="N2456" s="255"/>
      <c r="O2456" s="255"/>
      <c r="P2456" s="255"/>
      <c r="Q2456" s="255"/>
      <c r="R2456" s="255"/>
      <c r="S2456" s="255"/>
      <c r="T2456" s="256"/>
      <c r="U2456" s="13"/>
      <c r="V2456" s="13"/>
      <c r="W2456" s="13"/>
      <c r="X2456" s="13"/>
      <c r="Y2456" s="13"/>
      <c r="Z2456" s="13"/>
      <c r="AA2456" s="13"/>
      <c r="AB2456" s="13"/>
      <c r="AC2456" s="13"/>
      <c r="AD2456" s="13"/>
      <c r="AE2456" s="13"/>
      <c r="AT2456" s="257" t="s">
        <v>361</v>
      </c>
      <c r="AU2456" s="257" t="s">
        <v>86</v>
      </c>
      <c r="AV2456" s="13" t="s">
        <v>86</v>
      </c>
      <c r="AW2456" s="13" t="s">
        <v>32</v>
      </c>
      <c r="AX2456" s="13" t="s">
        <v>76</v>
      </c>
      <c r="AY2456" s="257" t="s">
        <v>350</v>
      </c>
    </row>
    <row r="2457" s="13" customFormat="1">
      <c r="A2457" s="13"/>
      <c r="B2457" s="247"/>
      <c r="C2457" s="248"/>
      <c r="D2457" s="242" t="s">
        <v>361</v>
      </c>
      <c r="E2457" s="249" t="s">
        <v>1</v>
      </c>
      <c r="F2457" s="250" t="s">
        <v>3187</v>
      </c>
      <c r="G2457" s="248"/>
      <c r="H2457" s="251">
        <v>1</v>
      </c>
      <c r="I2457" s="252"/>
      <c r="J2457" s="248"/>
      <c r="K2457" s="248"/>
      <c r="L2457" s="253"/>
      <c r="M2457" s="254"/>
      <c r="N2457" s="255"/>
      <c r="O2457" s="255"/>
      <c r="P2457" s="255"/>
      <c r="Q2457" s="255"/>
      <c r="R2457" s="255"/>
      <c r="S2457" s="255"/>
      <c r="T2457" s="256"/>
      <c r="U2457" s="13"/>
      <c r="V2457" s="13"/>
      <c r="W2457" s="13"/>
      <c r="X2457" s="13"/>
      <c r="Y2457" s="13"/>
      <c r="Z2457" s="13"/>
      <c r="AA2457" s="13"/>
      <c r="AB2457" s="13"/>
      <c r="AC2457" s="13"/>
      <c r="AD2457" s="13"/>
      <c r="AE2457" s="13"/>
      <c r="AT2457" s="257" t="s">
        <v>361</v>
      </c>
      <c r="AU2457" s="257" t="s">
        <v>86</v>
      </c>
      <c r="AV2457" s="13" t="s">
        <v>86</v>
      </c>
      <c r="AW2457" s="13" t="s">
        <v>32</v>
      </c>
      <c r="AX2457" s="13" t="s">
        <v>76</v>
      </c>
      <c r="AY2457" s="257" t="s">
        <v>350</v>
      </c>
    </row>
    <row r="2458" s="13" customFormat="1">
      <c r="A2458" s="13"/>
      <c r="B2458" s="247"/>
      <c r="C2458" s="248"/>
      <c r="D2458" s="242" t="s">
        <v>361</v>
      </c>
      <c r="E2458" s="249" t="s">
        <v>1</v>
      </c>
      <c r="F2458" s="250" t="s">
        <v>3602</v>
      </c>
      <c r="G2458" s="248"/>
      <c r="H2458" s="251">
        <v>1</v>
      </c>
      <c r="I2458" s="252"/>
      <c r="J2458" s="248"/>
      <c r="K2458" s="248"/>
      <c r="L2458" s="253"/>
      <c r="M2458" s="254"/>
      <c r="N2458" s="255"/>
      <c r="O2458" s="255"/>
      <c r="P2458" s="255"/>
      <c r="Q2458" s="255"/>
      <c r="R2458" s="255"/>
      <c r="S2458" s="255"/>
      <c r="T2458" s="256"/>
      <c r="U2458" s="13"/>
      <c r="V2458" s="13"/>
      <c r="W2458" s="13"/>
      <c r="X2458" s="13"/>
      <c r="Y2458" s="13"/>
      <c r="Z2458" s="13"/>
      <c r="AA2458" s="13"/>
      <c r="AB2458" s="13"/>
      <c r="AC2458" s="13"/>
      <c r="AD2458" s="13"/>
      <c r="AE2458" s="13"/>
      <c r="AT2458" s="257" t="s">
        <v>361</v>
      </c>
      <c r="AU2458" s="257" t="s">
        <v>86</v>
      </c>
      <c r="AV2458" s="13" t="s">
        <v>86</v>
      </c>
      <c r="AW2458" s="13" t="s">
        <v>32</v>
      </c>
      <c r="AX2458" s="13" t="s">
        <v>76</v>
      </c>
      <c r="AY2458" s="257" t="s">
        <v>350</v>
      </c>
    </row>
    <row r="2459" s="13" customFormat="1">
      <c r="A2459" s="13"/>
      <c r="B2459" s="247"/>
      <c r="C2459" s="248"/>
      <c r="D2459" s="242" t="s">
        <v>361</v>
      </c>
      <c r="E2459" s="249" t="s">
        <v>1</v>
      </c>
      <c r="F2459" s="250" t="s">
        <v>3628</v>
      </c>
      <c r="G2459" s="248"/>
      <c r="H2459" s="251">
        <v>1</v>
      </c>
      <c r="I2459" s="252"/>
      <c r="J2459" s="248"/>
      <c r="K2459" s="248"/>
      <c r="L2459" s="253"/>
      <c r="M2459" s="254"/>
      <c r="N2459" s="255"/>
      <c r="O2459" s="255"/>
      <c r="P2459" s="255"/>
      <c r="Q2459" s="255"/>
      <c r="R2459" s="255"/>
      <c r="S2459" s="255"/>
      <c r="T2459" s="256"/>
      <c r="U2459" s="13"/>
      <c r="V2459" s="13"/>
      <c r="W2459" s="13"/>
      <c r="X2459" s="13"/>
      <c r="Y2459" s="13"/>
      <c r="Z2459" s="13"/>
      <c r="AA2459" s="13"/>
      <c r="AB2459" s="13"/>
      <c r="AC2459" s="13"/>
      <c r="AD2459" s="13"/>
      <c r="AE2459" s="13"/>
      <c r="AT2459" s="257" t="s">
        <v>361</v>
      </c>
      <c r="AU2459" s="257" t="s">
        <v>86</v>
      </c>
      <c r="AV2459" s="13" t="s">
        <v>86</v>
      </c>
      <c r="AW2459" s="13" t="s">
        <v>32</v>
      </c>
      <c r="AX2459" s="13" t="s">
        <v>76</v>
      </c>
      <c r="AY2459" s="257" t="s">
        <v>350</v>
      </c>
    </row>
    <row r="2460" s="13" customFormat="1">
      <c r="A2460" s="13"/>
      <c r="B2460" s="247"/>
      <c r="C2460" s="248"/>
      <c r="D2460" s="242" t="s">
        <v>361</v>
      </c>
      <c r="E2460" s="249" t="s">
        <v>1</v>
      </c>
      <c r="F2460" s="250" t="s">
        <v>3629</v>
      </c>
      <c r="G2460" s="248"/>
      <c r="H2460" s="251">
        <v>2</v>
      </c>
      <c r="I2460" s="252"/>
      <c r="J2460" s="248"/>
      <c r="K2460" s="248"/>
      <c r="L2460" s="253"/>
      <c r="M2460" s="254"/>
      <c r="N2460" s="255"/>
      <c r="O2460" s="255"/>
      <c r="P2460" s="255"/>
      <c r="Q2460" s="255"/>
      <c r="R2460" s="255"/>
      <c r="S2460" s="255"/>
      <c r="T2460" s="256"/>
      <c r="U2460" s="13"/>
      <c r="V2460" s="13"/>
      <c r="W2460" s="13"/>
      <c r="X2460" s="13"/>
      <c r="Y2460" s="13"/>
      <c r="Z2460" s="13"/>
      <c r="AA2460" s="13"/>
      <c r="AB2460" s="13"/>
      <c r="AC2460" s="13"/>
      <c r="AD2460" s="13"/>
      <c r="AE2460" s="13"/>
      <c r="AT2460" s="257" t="s">
        <v>361</v>
      </c>
      <c r="AU2460" s="257" t="s">
        <v>86</v>
      </c>
      <c r="AV2460" s="13" t="s">
        <v>86</v>
      </c>
      <c r="AW2460" s="13" t="s">
        <v>32</v>
      </c>
      <c r="AX2460" s="13" t="s">
        <v>76</v>
      </c>
      <c r="AY2460" s="257" t="s">
        <v>350</v>
      </c>
    </row>
    <row r="2461" s="13" customFormat="1">
      <c r="A2461" s="13"/>
      <c r="B2461" s="247"/>
      <c r="C2461" s="248"/>
      <c r="D2461" s="242" t="s">
        <v>361</v>
      </c>
      <c r="E2461" s="249" t="s">
        <v>1</v>
      </c>
      <c r="F2461" s="250" t="s">
        <v>3630</v>
      </c>
      <c r="G2461" s="248"/>
      <c r="H2461" s="251">
        <v>1</v>
      </c>
      <c r="I2461" s="252"/>
      <c r="J2461" s="248"/>
      <c r="K2461" s="248"/>
      <c r="L2461" s="253"/>
      <c r="M2461" s="254"/>
      <c r="N2461" s="255"/>
      <c r="O2461" s="255"/>
      <c r="P2461" s="255"/>
      <c r="Q2461" s="255"/>
      <c r="R2461" s="255"/>
      <c r="S2461" s="255"/>
      <c r="T2461" s="256"/>
      <c r="U2461" s="13"/>
      <c r="V2461" s="13"/>
      <c r="W2461" s="13"/>
      <c r="X2461" s="13"/>
      <c r="Y2461" s="13"/>
      <c r="Z2461" s="13"/>
      <c r="AA2461" s="13"/>
      <c r="AB2461" s="13"/>
      <c r="AC2461" s="13"/>
      <c r="AD2461" s="13"/>
      <c r="AE2461" s="13"/>
      <c r="AT2461" s="257" t="s">
        <v>361</v>
      </c>
      <c r="AU2461" s="257" t="s">
        <v>86</v>
      </c>
      <c r="AV2461" s="13" t="s">
        <v>86</v>
      </c>
      <c r="AW2461" s="13" t="s">
        <v>32</v>
      </c>
      <c r="AX2461" s="13" t="s">
        <v>76</v>
      </c>
      <c r="AY2461" s="257" t="s">
        <v>350</v>
      </c>
    </row>
    <row r="2462" s="13" customFormat="1">
      <c r="A2462" s="13"/>
      <c r="B2462" s="247"/>
      <c r="C2462" s="248"/>
      <c r="D2462" s="242" t="s">
        <v>361</v>
      </c>
      <c r="E2462" s="249" t="s">
        <v>1</v>
      </c>
      <c r="F2462" s="250" t="s">
        <v>3670</v>
      </c>
      <c r="G2462" s="248"/>
      <c r="H2462" s="251">
        <v>2</v>
      </c>
      <c r="I2462" s="252"/>
      <c r="J2462" s="248"/>
      <c r="K2462" s="248"/>
      <c r="L2462" s="253"/>
      <c r="M2462" s="254"/>
      <c r="N2462" s="255"/>
      <c r="O2462" s="255"/>
      <c r="P2462" s="255"/>
      <c r="Q2462" s="255"/>
      <c r="R2462" s="255"/>
      <c r="S2462" s="255"/>
      <c r="T2462" s="256"/>
      <c r="U2462" s="13"/>
      <c r="V2462" s="13"/>
      <c r="W2462" s="13"/>
      <c r="X2462" s="13"/>
      <c r="Y2462" s="13"/>
      <c r="Z2462" s="13"/>
      <c r="AA2462" s="13"/>
      <c r="AB2462" s="13"/>
      <c r="AC2462" s="13"/>
      <c r="AD2462" s="13"/>
      <c r="AE2462" s="13"/>
      <c r="AT2462" s="257" t="s">
        <v>361</v>
      </c>
      <c r="AU2462" s="257" t="s">
        <v>86</v>
      </c>
      <c r="AV2462" s="13" t="s">
        <v>86</v>
      </c>
      <c r="AW2462" s="13" t="s">
        <v>32</v>
      </c>
      <c r="AX2462" s="13" t="s">
        <v>76</v>
      </c>
      <c r="AY2462" s="257" t="s">
        <v>350</v>
      </c>
    </row>
    <row r="2463" s="13" customFormat="1">
      <c r="A2463" s="13"/>
      <c r="B2463" s="247"/>
      <c r="C2463" s="248"/>
      <c r="D2463" s="242" t="s">
        <v>361</v>
      </c>
      <c r="E2463" s="249" t="s">
        <v>1</v>
      </c>
      <c r="F2463" s="250" t="s">
        <v>3671</v>
      </c>
      <c r="G2463" s="248"/>
      <c r="H2463" s="251">
        <v>1</v>
      </c>
      <c r="I2463" s="252"/>
      <c r="J2463" s="248"/>
      <c r="K2463" s="248"/>
      <c r="L2463" s="253"/>
      <c r="M2463" s="254"/>
      <c r="N2463" s="255"/>
      <c r="O2463" s="255"/>
      <c r="P2463" s="255"/>
      <c r="Q2463" s="255"/>
      <c r="R2463" s="255"/>
      <c r="S2463" s="255"/>
      <c r="T2463" s="256"/>
      <c r="U2463" s="13"/>
      <c r="V2463" s="13"/>
      <c r="W2463" s="13"/>
      <c r="X2463" s="13"/>
      <c r="Y2463" s="13"/>
      <c r="Z2463" s="13"/>
      <c r="AA2463" s="13"/>
      <c r="AB2463" s="13"/>
      <c r="AC2463" s="13"/>
      <c r="AD2463" s="13"/>
      <c r="AE2463" s="13"/>
      <c r="AT2463" s="257" t="s">
        <v>361</v>
      </c>
      <c r="AU2463" s="257" t="s">
        <v>86</v>
      </c>
      <c r="AV2463" s="13" t="s">
        <v>86</v>
      </c>
      <c r="AW2463" s="13" t="s">
        <v>32</v>
      </c>
      <c r="AX2463" s="13" t="s">
        <v>76</v>
      </c>
      <c r="AY2463" s="257" t="s">
        <v>350</v>
      </c>
    </row>
    <row r="2464" s="13" customFormat="1">
      <c r="A2464" s="13"/>
      <c r="B2464" s="247"/>
      <c r="C2464" s="248"/>
      <c r="D2464" s="242" t="s">
        <v>361</v>
      </c>
      <c r="E2464" s="249" t="s">
        <v>1</v>
      </c>
      <c r="F2464" s="250" t="s">
        <v>3631</v>
      </c>
      <c r="G2464" s="248"/>
      <c r="H2464" s="251">
        <v>1</v>
      </c>
      <c r="I2464" s="252"/>
      <c r="J2464" s="248"/>
      <c r="K2464" s="248"/>
      <c r="L2464" s="253"/>
      <c r="M2464" s="254"/>
      <c r="N2464" s="255"/>
      <c r="O2464" s="255"/>
      <c r="P2464" s="255"/>
      <c r="Q2464" s="255"/>
      <c r="R2464" s="255"/>
      <c r="S2464" s="255"/>
      <c r="T2464" s="256"/>
      <c r="U2464" s="13"/>
      <c r="V2464" s="13"/>
      <c r="W2464" s="13"/>
      <c r="X2464" s="13"/>
      <c r="Y2464" s="13"/>
      <c r="Z2464" s="13"/>
      <c r="AA2464" s="13"/>
      <c r="AB2464" s="13"/>
      <c r="AC2464" s="13"/>
      <c r="AD2464" s="13"/>
      <c r="AE2464" s="13"/>
      <c r="AT2464" s="257" t="s">
        <v>361</v>
      </c>
      <c r="AU2464" s="257" t="s">
        <v>86</v>
      </c>
      <c r="AV2464" s="13" t="s">
        <v>86</v>
      </c>
      <c r="AW2464" s="13" t="s">
        <v>32</v>
      </c>
      <c r="AX2464" s="13" t="s">
        <v>76</v>
      </c>
      <c r="AY2464" s="257" t="s">
        <v>350</v>
      </c>
    </row>
    <row r="2465" s="13" customFormat="1">
      <c r="A2465" s="13"/>
      <c r="B2465" s="247"/>
      <c r="C2465" s="248"/>
      <c r="D2465" s="242" t="s">
        <v>361</v>
      </c>
      <c r="E2465" s="249" t="s">
        <v>1</v>
      </c>
      <c r="F2465" s="250" t="s">
        <v>3672</v>
      </c>
      <c r="G2465" s="248"/>
      <c r="H2465" s="251">
        <v>1</v>
      </c>
      <c r="I2465" s="252"/>
      <c r="J2465" s="248"/>
      <c r="K2465" s="248"/>
      <c r="L2465" s="253"/>
      <c r="M2465" s="254"/>
      <c r="N2465" s="255"/>
      <c r="O2465" s="255"/>
      <c r="P2465" s="255"/>
      <c r="Q2465" s="255"/>
      <c r="R2465" s="255"/>
      <c r="S2465" s="255"/>
      <c r="T2465" s="256"/>
      <c r="U2465" s="13"/>
      <c r="V2465" s="13"/>
      <c r="W2465" s="13"/>
      <c r="X2465" s="13"/>
      <c r="Y2465" s="13"/>
      <c r="Z2465" s="13"/>
      <c r="AA2465" s="13"/>
      <c r="AB2465" s="13"/>
      <c r="AC2465" s="13"/>
      <c r="AD2465" s="13"/>
      <c r="AE2465" s="13"/>
      <c r="AT2465" s="257" t="s">
        <v>361</v>
      </c>
      <c r="AU2465" s="257" t="s">
        <v>86</v>
      </c>
      <c r="AV2465" s="13" t="s">
        <v>86</v>
      </c>
      <c r="AW2465" s="13" t="s">
        <v>32</v>
      </c>
      <c r="AX2465" s="13" t="s">
        <v>76</v>
      </c>
      <c r="AY2465" s="257" t="s">
        <v>350</v>
      </c>
    </row>
    <row r="2466" s="13" customFormat="1">
      <c r="A2466" s="13"/>
      <c r="B2466" s="247"/>
      <c r="C2466" s="248"/>
      <c r="D2466" s="242" t="s">
        <v>361</v>
      </c>
      <c r="E2466" s="249" t="s">
        <v>1</v>
      </c>
      <c r="F2466" s="250" t="s">
        <v>3673</v>
      </c>
      <c r="G2466" s="248"/>
      <c r="H2466" s="251">
        <v>1</v>
      </c>
      <c r="I2466" s="252"/>
      <c r="J2466" s="248"/>
      <c r="K2466" s="248"/>
      <c r="L2466" s="253"/>
      <c r="M2466" s="254"/>
      <c r="N2466" s="255"/>
      <c r="O2466" s="255"/>
      <c r="P2466" s="255"/>
      <c r="Q2466" s="255"/>
      <c r="R2466" s="255"/>
      <c r="S2466" s="255"/>
      <c r="T2466" s="256"/>
      <c r="U2466" s="13"/>
      <c r="V2466" s="13"/>
      <c r="W2466" s="13"/>
      <c r="X2466" s="13"/>
      <c r="Y2466" s="13"/>
      <c r="Z2466" s="13"/>
      <c r="AA2466" s="13"/>
      <c r="AB2466" s="13"/>
      <c r="AC2466" s="13"/>
      <c r="AD2466" s="13"/>
      <c r="AE2466" s="13"/>
      <c r="AT2466" s="257" t="s">
        <v>361</v>
      </c>
      <c r="AU2466" s="257" t="s">
        <v>86</v>
      </c>
      <c r="AV2466" s="13" t="s">
        <v>86</v>
      </c>
      <c r="AW2466" s="13" t="s">
        <v>32</v>
      </c>
      <c r="AX2466" s="13" t="s">
        <v>76</v>
      </c>
      <c r="AY2466" s="257" t="s">
        <v>350</v>
      </c>
    </row>
    <row r="2467" s="13" customFormat="1">
      <c r="A2467" s="13"/>
      <c r="B2467" s="247"/>
      <c r="C2467" s="248"/>
      <c r="D2467" s="242" t="s">
        <v>361</v>
      </c>
      <c r="E2467" s="249" t="s">
        <v>1</v>
      </c>
      <c r="F2467" s="250" t="s">
        <v>3674</v>
      </c>
      <c r="G2467" s="248"/>
      <c r="H2467" s="251">
        <v>1</v>
      </c>
      <c r="I2467" s="252"/>
      <c r="J2467" s="248"/>
      <c r="K2467" s="248"/>
      <c r="L2467" s="253"/>
      <c r="M2467" s="254"/>
      <c r="N2467" s="255"/>
      <c r="O2467" s="255"/>
      <c r="P2467" s="255"/>
      <c r="Q2467" s="255"/>
      <c r="R2467" s="255"/>
      <c r="S2467" s="255"/>
      <c r="T2467" s="256"/>
      <c r="U2467" s="13"/>
      <c r="V2467" s="13"/>
      <c r="W2467" s="13"/>
      <c r="X2467" s="13"/>
      <c r="Y2467" s="13"/>
      <c r="Z2467" s="13"/>
      <c r="AA2467" s="13"/>
      <c r="AB2467" s="13"/>
      <c r="AC2467" s="13"/>
      <c r="AD2467" s="13"/>
      <c r="AE2467" s="13"/>
      <c r="AT2467" s="257" t="s">
        <v>361</v>
      </c>
      <c r="AU2467" s="257" t="s">
        <v>86</v>
      </c>
      <c r="AV2467" s="13" t="s">
        <v>86</v>
      </c>
      <c r="AW2467" s="13" t="s">
        <v>32</v>
      </c>
      <c r="AX2467" s="13" t="s">
        <v>76</v>
      </c>
      <c r="AY2467" s="257" t="s">
        <v>350</v>
      </c>
    </row>
    <row r="2468" s="13" customFormat="1">
      <c r="A2468" s="13"/>
      <c r="B2468" s="247"/>
      <c r="C2468" s="248"/>
      <c r="D2468" s="242" t="s">
        <v>361</v>
      </c>
      <c r="E2468" s="249" t="s">
        <v>1</v>
      </c>
      <c r="F2468" s="250" t="s">
        <v>3675</v>
      </c>
      <c r="G2468" s="248"/>
      <c r="H2468" s="251">
        <v>1</v>
      </c>
      <c r="I2468" s="252"/>
      <c r="J2468" s="248"/>
      <c r="K2468" s="248"/>
      <c r="L2468" s="253"/>
      <c r="M2468" s="254"/>
      <c r="N2468" s="255"/>
      <c r="O2468" s="255"/>
      <c r="P2468" s="255"/>
      <c r="Q2468" s="255"/>
      <c r="R2468" s="255"/>
      <c r="S2468" s="255"/>
      <c r="T2468" s="256"/>
      <c r="U2468" s="13"/>
      <c r="V2468" s="13"/>
      <c r="W2468" s="13"/>
      <c r="X2468" s="13"/>
      <c r="Y2468" s="13"/>
      <c r="Z2468" s="13"/>
      <c r="AA2468" s="13"/>
      <c r="AB2468" s="13"/>
      <c r="AC2468" s="13"/>
      <c r="AD2468" s="13"/>
      <c r="AE2468" s="13"/>
      <c r="AT2468" s="257" t="s">
        <v>361</v>
      </c>
      <c r="AU2468" s="257" t="s">
        <v>86</v>
      </c>
      <c r="AV2468" s="13" t="s">
        <v>86</v>
      </c>
      <c r="AW2468" s="13" t="s">
        <v>32</v>
      </c>
      <c r="AX2468" s="13" t="s">
        <v>76</v>
      </c>
      <c r="AY2468" s="257" t="s">
        <v>350</v>
      </c>
    </row>
    <row r="2469" s="13" customFormat="1">
      <c r="A2469" s="13"/>
      <c r="B2469" s="247"/>
      <c r="C2469" s="248"/>
      <c r="D2469" s="242" t="s">
        <v>361</v>
      </c>
      <c r="E2469" s="249" t="s">
        <v>1</v>
      </c>
      <c r="F2469" s="250" t="s">
        <v>3843</v>
      </c>
      <c r="G2469" s="248"/>
      <c r="H2469" s="251">
        <v>2</v>
      </c>
      <c r="I2469" s="252"/>
      <c r="J2469" s="248"/>
      <c r="K2469" s="248"/>
      <c r="L2469" s="253"/>
      <c r="M2469" s="254"/>
      <c r="N2469" s="255"/>
      <c r="O2469" s="255"/>
      <c r="P2469" s="255"/>
      <c r="Q2469" s="255"/>
      <c r="R2469" s="255"/>
      <c r="S2469" s="255"/>
      <c r="T2469" s="256"/>
      <c r="U2469" s="13"/>
      <c r="V2469" s="13"/>
      <c r="W2469" s="13"/>
      <c r="X2469" s="13"/>
      <c r="Y2469" s="13"/>
      <c r="Z2469" s="13"/>
      <c r="AA2469" s="13"/>
      <c r="AB2469" s="13"/>
      <c r="AC2469" s="13"/>
      <c r="AD2469" s="13"/>
      <c r="AE2469" s="13"/>
      <c r="AT2469" s="257" t="s">
        <v>361</v>
      </c>
      <c r="AU2469" s="257" t="s">
        <v>86</v>
      </c>
      <c r="AV2469" s="13" t="s">
        <v>86</v>
      </c>
      <c r="AW2469" s="13" t="s">
        <v>32</v>
      </c>
      <c r="AX2469" s="13" t="s">
        <v>76</v>
      </c>
      <c r="AY2469" s="257" t="s">
        <v>350</v>
      </c>
    </row>
    <row r="2470" s="13" customFormat="1">
      <c r="A2470" s="13"/>
      <c r="B2470" s="247"/>
      <c r="C2470" s="248"/>
      <c r="D2470" s="242" t="s">
        <v>361</v>
      </c>
      <c r="E2470" s="249" t="s">
        <v>1</v>
      </c>
      <c r="F2470" s="250" t="s">
        <v>3676</v>
      </c>
      <c r="G2470" s="248"/>
      <c r="H2470" s="251">
        <v>1</v>
      </c>
      <c r="I2470" s="252"/>
      <c r="J2470" s="248"/>
      <c r="K2470" s="248"/>
      <c r="L2470" s="253"/>
      <c r="M2470" s="254"/>
      <c r="N2470" s="255"/>
      <c r="O2470" s="255"/>
      <c r="P2470" s="255"/>
      <c r="Q2470" s="255"/>
      <c r="R2470" s="255"/>
      <c r="S2470" s="255"/>
      <c r="T2470" s="256"/>
      <c r="U2470" s="13"/>
      <c r="V2470" s="13"/>
      <c r="W2470" s="13"/>
      <c r="X2470" s="13"/>
      <c r="Y2470" s="13"/>
      <c r="Z2470" s="13"/>
      <c r="AA2470" s="13"/>
      <c r="AB2470" s="13"/>
      <c r="AC2470" s="13"/>
      <c r="AD2470" s="13"/>
      <c r="AE2470" s="13"/>
      <c r="AT2470" s="257" t="s">
        <v>361</v>
      </c>
      <c r="AU2470" s="257" t="s">
        <v>86</v>
      </c>
      <c r="AV2470" s="13" t="s">
        <v>86</v>
      </c>
      <c r="AW2470" s="13" t="s">
        <v>32</v>
      </c>
      <c r="AX2470" s="13" t="s">
        <v>76</v>
      </c>
      <c r="AY2470" s="257" t="s">
        <v>350</v>
      </c>
    </row>
    <row r="2471" s="13" customFormat="1">
      <c r="A2471" s="13"/>
      <c r="B2471" s="247"/>
      <c r="C2471" s="248"/>
      <c r="D2471" s="242" t="s">
        <v>361</v>
      </c>
      <c r="E2471" s="249" t="s">
        <v>1</v>
      </c>
      <c r="F2471" s="250" t="s">
        <v>3677</v>
      </c>
      <c r="G2471" s="248"/>
      <c r="H2471" s="251">
        <v>1</v>
      </c>
      <c r="I2471" s="252"/>
      <c r="J2471" s="248"/>
      <c r="K2471" s="248"/>
      <c r="L2471" s="253"/>
      <c r="M2471" s="254"/>
      <c r="N2471" s="255"/>
      <c r="O2471" s="255"/>
      <c r="P2471" s="255"/>
      <c r="Q2471" s="255"/>
      <c r="R2471" s="255"/>
      <c r="S2471" s="255"/>
      <c r="T2471" s="256"/>
      <c r="U2471" s="13"/>
      <c r="V2471" s="13"/>
      <c r="W2471" s="13"/>
      <c r="X2471" s="13"/>
      <c r="Y2471" s="13"/>
      <c r="Z2471" s="13"/>
      <c r="AA2471" s="13"/>
      <c r="AB2471" s="13"/>
      <c r="AC2471" s="13"/>
      <c r="AD2471" s="13"/>
      <c r="AE2471" s="13"/>
      <c r="AT2471" s="257" t="s">
        <v>361</v>
      </c>
      <c r="AU2471" s="257" t="s">
        <v>86</v>
      </c>
      <c r="AV2471" s="13" t="s">
        <v>86</v>
      </c>
      <c r="AW2471" s="13" t="s">
        <v>32</v>
      </c>
      <c r="AX2471" s="13" t="s">
        <v>76</v>
      </c>
      <c r="AY2471" s="257" t="s">
        <v>350</v>
      </c>
    </row>
    <row r="2472" s="13" customFormat="1">
      <c r="A2472" s="13"/>
      <c r="B2472" s="247"/>
      <c r="C2472" s="248"/>
      <c r="D2472" s="242" t="s">
        <v>361</v>
      </c>
      <c r="E2472" s="249" t="s">
        <v>1</v>
      </c>
      <c r="F2472" s="250" t="s">
        <v>3844</v>
      </c>
      <c r="G2472" s="248"/>
      <c r="H2472" s="251">
        <v>2</v>
      </c>
      <c r="I2472" s="252"/>
      <c r="J2472" s="248"/>
      <c r="K2472" s="248"/>
      <c r="L2472" s="253"/>
      <c r="M2472" s="254"/>
      <c r="N2472" s="255"/>
      <c r="O2472" s="255"/>
      <c r="P2472" s="255"/>
      <c r="Q2472" s="255"/>
      <c r="R2472" s="255"/>
      <c r="S2472" s="255"/>
      <c r="T2472" s="256"/>
      <c r="U2472" s="13"/>
      <c r="V2472" s="13"/>
      <c r="W2472" s="13"/>
      <c r="X2472" s="13"/>
      <c r="Y2472" s="13"/>
      <c r="Z2472" s="13"/>
      <c r="AA2472" s="13"/>
      <c r="AB2472" s="13"/>
      <c r="AC2472" s="13"/>
      <c r="AD2472" s="13"/>
      <c r="AE2472" s="13"/>
      <c r="AT2472" s="257" t="s">
        <v>361</v>
      </c>
      <c r="AU2472" s="257" t="s">
        <v>86</v>
      </c>
      <c r="AV2472" s="13" t="s">
        <v>86</v>
      </c>
      <c r="AW2472" s="13" t="s">
        <v>32</v>
      </c>
      <c r="AX2472" s="13" t="s">
        <v>76</v>
      </c>
      <c r="AY2472" s="257" t="s">
        <v>350</v>
      </c>
    </row>
    <row r="2473" s="14" customFormat="1">
      <c r="A2473" s="14"/>
      <c r="B2473" s="258"/>
      <c r="C2473" s="259"/>
      <c r="D2473" s="242" t="s">
        <v>361</v>
      </c>
      <c r="E2473" s="260" t="s">
        <v>1</v>
      </c>
      <c r="F2473" s="261" t="s">
        <v>364</v>
      </c>
      <c r="G2473" s="259"/>
      <c r="H2473" s="262">
        <v>94</v>
      </c>
      <c r="I2473" s="263"/>
      <c r="J2473" s="259"/>
      <c r="K2473" s="259"/>
      <c r="L2473" s="264"/>
      <c r="M2473" s="265"/>
      <c r="N2473" s="266"/>
      <c r="O2473" s="266"/>
      <c r="P2473" s="266"/>
      <c r="Q2473" s="266"/>
      <c r="R2473" s="266"/>
      <c r="S2473" s="266"/>
      <c r="T2473" s="267"/>
      <c r="U2473" s="14"/>
      <c r="V2473" s="14"/>
      <c r="W2473" s="14"/>
      <c r="X2473" s="14"/>
      <c r="Y2473" s="14"/>
      <c r="Z2473" s="14"/>
      <c r="AA2473" s="14"/>
      <c r="AB2473" s="14"/>
      <c r="AC2473" s="14"/>
      <c r="AD2473" s="14"/>
      <c r="AE2473" s="14"/>
      <c r="AT2473" s="268" t="s">
        <v>361</v>
      </c>
      <c r="AU2473" s="268" t="s">
        <v>86</v>
      </c>
      <c r="AV2473" s="14" t="s">
        <v>357</v>
      </c>
      <c r="AW2473" s="14" t="s">
        <v>32</v>
      </c>
      <c r="AX2473" s="14" t="s">
        <v>84</v>
      </c>
      <c r="AY2473" s="268" t="s">
        <v>350</v>
      </c>
    </row>
    <row r="2474" s="2" customFormat="1" ht="21.75" customHeight="1">
      <c r="A2474" s="39"/>
      <c r="B2474" s="40"/>
      <c r="C2474" s="229" t="s">
        <v>3850</v>
      </c>
      <c r="D2474" s="229" t="s">
        <v>352</v>
      </c>
      <c r="E2474" s="230" t="s">
        <v>3851</v>
      </c>
      <c r="F2474" s="231" t="s">
        <v>3852</v>
      </c>
      <c r="G2474" s="232" t="s">
        <v>497</v>
      </c>
      <c r="H2474" s="233">
        <v>94</v>
      </c>
      <c r="I2474" s="234"/>
      <c r="J2474" s="235">
        <f>ROUND(I2474*H2474,2)</f>
        <v>0</v>
      </c>
      <c r="K2474" s="231" t="s">
        <v>356</v>
      </c>
      <c r="L2474" s="45"/>
      <c r="M2474" s="236" t="s">
        <v>1</v>
      </c>
      <c r="N2474" s="237" t="s">
        <v>41</v>
      </c>
      <c r="O2474" s="92"/>
      <c r="P2474" s="238">
        <f>O2474*H2474</f>
        <v>0</v>
      </c>
      <c r="Q2474" s="238">
        <v>0</v>
      </c>
      <c r="R2474" s="238">
        <f>Q2474*H2474</f>
        <v>0</v>
      </c>
      <c r="S2474" s="238">
        <v>0</v>
      </c>
      <c r="T2474" s="239">
        <f>S2474*H2474</f>
        <v>0</v>
      </c>
      <c r="U2474" s="39"/>
      <c r="V2474" s="39"/>
      <c r="W2474" s="39"/>
      <c r="X2474" s="39"/>
      <c r="Y2474" s="39"/>
      <c r="Z2474" s="39"/>
      <c r="AA2474" s="39"/>
      <c r="AB2474" s="39"/>
      <c r="AC2474" s="39"/>
      <c r="AD2474" s="39"/>
      <c r="AE2474" s="39"/>
      <c r="AR2474" s="240" t="s">
        <v>530</v>
      </c>
      <c r="AT2474" s="240" t="s">
        <v>352</v>
      </c>
      <c r="AU2474" s="240" t="s">
        <v>86</v>
      </c>
      <c r="AY2474" s="18" t="s">
        <v>350</v>
      </c>
      <c r="BE2474" s="241">
        <f>IF(N2474="základní",J2474,0)</f>
        <v>0</v>
      </c>
      <c r="BF2474" s="241">
        <f>IF(N2474="snížená",J2474,0)</f>
        <v>0</v>
      </c>
      <c r="BG2474" s="241">
        <f>IF(N2474="zákl. přenesená",J2474,0)</f>
        <v>0</v>
      </c>
      <c r="BH2474" s="241">
        <f>IF(N2474="sníž. přenesená",J2474,0)</f>
        <v>0</v>
      </c>
      <c r="BI2474" s="241">
        <f>IF(N2474="nulová",J2474,0)</f>
        <v>0</v>
      </c>
      <c r="BJ2474" s="18" t="s">
        <v>84</v>
      </c>
      <c r="BK2474" s="241">
        <f>ROUND(I2474*H2474,2)</f>
        <v>0</v>
      </c>
      <c r="BL2474" s="18" t="s">
        <v>530</v>
      </c>
      <c r="BM2474" s="240" t="s">
        <v>3853</v>
      </c>
    </row>
    <row r="2475" s="2" customFormat="1">
      <c r="A2475" s="39"/>
      <c r="B2475" s="40"/>
      <c r="C2475" s="41"/>
      <c r="D2475" s="242" t="s">
        <v>359</v>
      </c>
      <c r="E2475" s="41"/>
      <c r="F2475" s="243" t="s">
        <v>3854</v>
      </c>
      <c r="G2475" s="41"/>
      <c r="H2475" s="41"/>
      <c r="I2475" s="244"/>
      <c r="J2475" s="41"/>
      <c r="K2475" s="41"/>
      <c r="L2475" s="45"/>
      <c r="M2475" s="245"/>
      <c r="N2475" s="246"/>
      <c r="O2475" s="92"/>
      <c r="P2475" s="92"/>
      <c r="Q2475" s="92"/>
      <c r="R2475" s="92"/>
      <c r="S2475" s="92"/>
      <c r="T2475" s="93"/>
      <c r="U2475" s="39"/>
      <c r="V2475" s="39"/>
      <c r="W2475" s="39"/>
      <c r="X2475" s="39"/>
      <c r="Y2475" s="39"/>
      <c r="Z2475" s="39"/>
      <c r="AA2475" s="39"/>
      <c r="AB2475" s="39"/>
      <c r="AC2475" s="39"/>
      <c r="AD2475" s="39"/>
      <c r="AE2475" s="39"/>
      <c r="AT2475" s="18" t="s">
        <v>359</v>
      </c>
      <c r="AU2475" s="18" t="s">
        <v>86</v>
      </c>
    </row>
    <row r="2476" s="13" customFormat="1">
      <c r="A2476" s="13"/>
      <c r="B2476" s="247"/>
      <c r="C2476" s="248"/>
      <c r="D2476" s="242" t="s">
        <v>361</v>
      </c>
      <c r="E2476" s="249" t="s">
        <v>1</v>
      </c>
      <c r="F2476" s="250" t="s">
        <v>3624</v>
      </c>
      <c r="G2476" s="248"/>
      <c r="H2476" s="251">
        <v>5</v>
      </c>
      <c r="I2476" s="252"/>
      <c r="J2476" s="248"/>
      <c r="K2476" s="248"/>
      <c r="L2476" s="253"/>
      <c r="M2476" s="254"/>
      <c r="N2476" s="255"/>
      <c r="O2476" s="255"/>
      <c r="P2476" s="255"/>
      <c r="Q2476" s="255"/>
      <c r="R2476" s="255"/>
      <c r="S2476" s="255"/>
      <c r="T2476" s="256"/>
      <c r="U2476" s="13"/>
      <c r="V2476" s="13"/>
      <c r="W2476" s="13"/>
      <c r="X2476" s="13"/>
      <c r="Y2476" s="13"/>
      <c r="Z2476" s="13"/>
      <c r="AA2476" s="13"/>
      <c r="AB2476" s="13"/>
      <c r="AC2476" s="13"/>
      <c r="AD2476" s="13"/>
      <c r="AE2476" s="13"/>
      <c r="AT2476" s="257" t="s">
        <v>361</v>
      </c>
      <c r="AU2476" s="257" t="s">
        <v>86</v>
      </c>
      <c r="AV2476" s="13" t="s">
        <v>86</v>
      </c>
      <c r="AW2476" s="13" t="s">
        <v>32</v>
      </c>
      <c r="AX2476" s="13" t="s">
        <v>76</v>
      </c>
      <c r="AY2476" s="257" t="s">
        <v>350</v>
      </c>
    </row>
    <row r="2477" s="13" customFormat="1">
      <c r="A2477" s="13"/>
      <c r="B2477" s="247"/>
      <c r="C2477" s="248"/>
      <c r="D2477" s="242" t="s">
        <v>361</v>
      </c>
      <c r="E2477" s="249" t="s">
        <v>1</v>
      </c>
      <c r="F2477" s="250" t="s">
        <v>3593</v>
      </c>
      <c r="G2477" s="248"/>
      <c r="H2477" s="251">
        <v>18</v>
      </c>
      <c r="I2477" s="252"/>
      <c r="J2477" s="248"/>
      <c r="K2477" s="248"/>
      <c r="L2477" s="253"/>
      <c r="M2477" s="254"/>
      <c r="N2477" s="255"/>
      <c r="O2477" s="255"/>
      <c r="P2477" s="255"/>
      <c r="Q2477" s="255"/>
      <c r="R2477" s="255"/>
      <c r="S2477" s="255"/>
      <c r="T2477" s="256"/>
      <c r="U2477" s="13"/>
      <c r="V2477" s="13"/>
      <c r="W2477" s="13"/>
      <c r="X2477" s="13"/>
      <c r="Y2477" s="13"/>
      <c r="Z2477" s="13"/>
      <c r="AA2477" s="13"/>
      <c r="AB2477" s="13"/>
      <c r="AC2477" s="13"/>
      <c r="AD2477" s="13"/>
      <c r="AE2477" s="13"/>
      <c r="AT2477" s="257" t="s">
        <v>361</v>
      </c>
      <c r="AU2477" s="257" t="s">
        <v>86</v>
      </c>
      <c r="AV2477" s="13" t="s">
        <v>86</v>
      </c>
      <c r="AW2477" s="13" t="s">
        <v>32</v>
      </c>
      <c r="AX2477" s="13" t="s">
        <v>76</v>
      </c>
      <c r="AY2477" s="257" t="s">
        <v>350</v>
      </c>
    </row>
    <row r="2478" s="13" customFormat="1">
      <c r="A2478" s="13"/>
      <c r="B2478" s="247"/>
      <c r="C2478" s="248"/>
      <c r="D2478" s="242" t="s">
        <v>361</v>
      </c>
      <c r="E2478" s="249" t="s">
        <v>1</v>
      </c>
      <c r="F2478" s="250" t="s">
        <v>3625</v>
      </c>
      <c r="G2478" s="248"/>
      <c r="H2478" s="251">
        <v>6</v>
      </c>
      <c r="I2478" s="252"/>
      <c r="J2478" s="248"/>
      <c r="K2478" s="248"/>
      <c r="L2478" s="253"/>
      <c r="M2478" s="254"/>
      <c r="N2478" s="255"/>
      <c r="O2478" s="255"/>
      <c r="P2478" s="255"/>
      <c r="Q2478" s="255"/>
      <c r="R2478" s="255"/>
      <c r="S2478" s="255"/>
      <c r="T2478" s="256"/>
      <c r="U2478" s="13"/>
      <c r="V2478" s="13"/>
      <c r="W2478" s="13"/>
      <c r="X2478" s="13"/>
      <c r="Y2478" s="13"/>
      <c r="Z2478" s="13"/>
      <c r="AA2478" s="13"/>
      <c r="AB2478" s="13"/>
      <c r="AC2478" s="13"/>
      <c r="AD2478" s="13"/>
      <c r="AE2478" s="13"/>
      <c r="AT2478" s="257" t="s">
        <v>361</v>
      </c>
      <c r="AU2478" s="257" t="s">
        <v>86</v>
      </c>
      <c r="AV2478" s="13" t="s">
        <v>86</v>
      </c>
      <c r="AW2478" s="13" t="s">
        <v>32</v>
      </c>
      <c r="AX2478" s="13" t="s">
        <v>76</v>
      </c>
      <c r="AY2478" s="257" t="s">
        <v>350</v>
      </c>
    </row>
    <row r="2479" s="13" customFormat="1">
      <c r="A2479" s="13"/>
      <c r="B2479" s="247"/>
      <c r="C2479" s="248"/>
      <c r="D2479" s="242" t="s">
        <v>361</v>
      </c>
      <c r="E2479" s="249" t="s">
        <v>1</v>
      </c>
      <c r="F2479" s="250" t="s">
        <v>3594</v>
      </c>
      <c r="G2479" s="248"/>
      <c r="H2479" s="251">
        <v>7</v>
      </c>
      <c r="I2479" s="252"/>
      <c r="J2479" s="248"/>
      <c r="K2479" s="248"/>
      <c r="L2479" s="253"/>
      <c r="M2479" s="254"/>
      <c r="N2479" s="255"/>
      <c r="O2479" s="255"/>
      <c r="P2479" s="255"/>
      <c r="Q2479" s="255"/>
      <c r="R2479" s="255"/>
      <c r="S2479" s="255"/>
      <c r="T2479" s="256"/>
      <c r="U2479" s="13"/>
      <c r="V2479" s="13"/>
      <c r="W2479" s="13"/>
      <c r="X2479" s="13"/>
      <c r="Y2479" s="13"/>
      <c r="Z2479" s="13"/>
      <c r="AA2479" s="13"/>
      <c r="AB2479" s="13"/>
      <c r="AC2479" s="13"/>
      <c r="AD2479" s="13"/>
      <c r="AE2479" s="13"/>
      <c r="AT2479" s="257" t="s">
        <v>361</v>
      </c>
      <c r="AU2479" s="257" t="s">
        <v>86</v>
      </c>
      <c r="AV2479" s="13" t="s">
        <v>86</v>
      </c>
      <c r="AW2479" s="13" t="s">
        <v>32</v>
      </c>
      <c r="AX2479" s="13" t="s">
        <v>76</v>
      </c>
      <c r="AY2479" s="257" t="s">
        <v>350</v>
      </c>
    </row>
    <row r="2480" s="13" customFormat="1">
      <c r="A2480" s="13"/>
      <c r="B2480" s="247"/>
      <c r="C2480" s="248"/>
      <c r="D2480" s="242" t="s">
        <v>361</v>
      </c>
      <c r="E2480" s="249" t="s">
        <v>1</v>
      </c>
      <c r="F2480" s="250" t="s">
        <v>3595</v>
      </c>
      <c r="G2480" s="248"/>
      <c r="H2480" s="251">
        <v>12</v>
      </c>
      <c r="I2480" s="252"/>
      <c r="J2480" s="248"/>
      <c r="K2480" s="248"/>
      <c r="L2480" s="253"/>
      <c r="M2480" s="254"/>
      <c r="N2480" s="255"/>
      <c r="O2480" s="255"/>
      <c r="P2480" s="255"/>
      <c r="Q2480" s="255"/>
      <c r="R2480" s="255"/>
      <c r="S2480" s="255"/>
      <c r="T2480" s="256"/>
      <c r="U2480" s="13"/>
      <c r="V2480" s="13"/>
      <c r="W2480" s="13"/>
      <c r="X2480" s="13"/>
      <c r="Y2480" s="13"/>
      <c r="Z2480" s="13"/>
      <c r="AA2480" s="13"/>
      <c r="AB2480" s="13"/>
      <c r="AC2480" s="13"/>
      <c r="AD2480" s="13"/>
      <c r="AE2480" s="13"/>
      <c r="AT2480" s="257" t="s">
        <v>361</v>
      </c>
      <c r="AU2480" s="257" t="s">
        <v>86</v>
      </c>
      <c r="AV2480" s="13" t="s">
        <v>86</v>
      </c>
      <c r="AW2480" s="13" t="s">
        <v>32</v>
      </c>
      <c r="AX2480" s="13" t="s">
        <v>76</v>
      </c>
      <c r="AY2480" s="257" t="s">
        <v>350</v>
      </c>
    </row>
    <row r="2481" s="13" customFormat="1">
      <c r="A2481" s="13"/>
      <c r="B2481" s="247"/>
      <c r="C2481" s="248"/>
      <c r="D2481" s="242" t="s">
        <v>361</v>
      </c>
      <c r="E2481" s="249" t="s">
        <v>1</v>
      </c>
      <c r="F2481" s="250" t="s">
        <v>3596</v>
      </c>
      <c r="G2481" s="248"/>
      <c r="H2481" s="251">
        <v>4</v>
      </c>
      <c r="I2481" s="252"/>
      <c r="J2481" s="248"/>
      <c r="K2481" s="248"/>
      <c r="L2481" s="253"/>
      <c r="M2481" s="254"/>
      <c r="N2481" s="255"/>
      <c r="O2481" s="255"/>
      <c r="P2481" s="255"/>
      <c r="Q2481" s="255"/>
      <c r="R2481" s="255"/>
      <c r="S2481" s="255"/>
      <c r="T2481" s="256"/>
      <c r="U2481" s="13"/>
      <c r="V2481" s="13"/>
      <c r="W2481" s="13"/>
      <c r="X2481" s="13"/>
      <c r="Y2481" s="13"/>
      <c r="Z2481" s="13"/>
      <c r="AA2481" s="13"/>
      <c r="AB2481" s="13"/>
      <c r="AC2481" s="13"/>
      <c r="AD2481" s="13"/>
      <c r="AE2481" s="13"/>
      <c r="AT2481" s="257" t="s">
        <v>361</v>
      </c>
      <c r="AU2481" s="257" t="s">
        <v>86</v>
      </c>
      <c r="AV2481" s="13" t="s">
        <v>86</v>
      </c>
      <c r="AW2481" s="13" t="s">
        <v>32</v>
      </c>
      <c r="AX2481" s="13" t="s">
        <v>76</v>
      </c>
      <c r="AY2481" s="257" t="s">
        <v>350</v>
      </c>
    </row>
    <row r="2482" s="13" customFormat="1">
      <c r="A2482" s="13"/>
      <c r="B2482" s="247"/>
      <c r="C2482" s="248"/>
      <c r="D2482" s="242" t="s">
        <v>361</v>
      </c>
      <c r="E2482" s="249" t="s">
        <v>1</v>
      </c>
      <c r="F2482" s="250" t="s">
        <v>3597</v>
      </c>
      <c r="G2482" s="248"/>
      <c r="H2482" s="251">
        <v>4</v>
      </c>
      <c r="I2482" s="252"/>
      <c r="J2482" s="248"/>
      <c r="K2482" s="248"/>
      <c r="L2482" s="253"/>
      <c r="M2482" s="254"/>
      <c r="N2482" s="255"/>
      <c r="O2482" s="255"/>
      <c r="P2482" s="255"/>
      <c r="Q2482" s="255"/>
      <c r="R2482" s="255"/>
      <c r="S2482" s="255"/>
      <c r="T2482" s="256"/>
      <c r="U2482" s="13"/>
      <c r="V2482" s="13"/>
      <c r="W2482" s="13"/>
      <c r="X2482" s="13"/>
      <c r="Y2482" s="13"/>
      <c r="Z2482" s="13"/>
      <c r="AA2482" s="13"/>
      <c r="AB2482" s="13"/>
      <c r="AC2482" s="13"/>
      <c r="AD2482" s="13"/>
      <c r="AE2482" s="13"/>
      <c r="AT2482" s="257" t="s">
        <v>361</v>
      </c>
      <c r="AU2482" s="257" t="s">
        <v>86</v>
      </c>
      <c r="AV2482" s="13" t="s">
        <v>86</v>
      </c>
      <c r="AW2482" s="13" t="s">
        <v>32</v>
      </c>
      <c r="AX2482" s="13" t="s">
        <v>76</v>
      </c>
      <c r="AY2482" s="257" t="s">
        <v>350</v>
      </c>
    </row>
    <row r="2483" s="13" customFormat="1">
      <c r="A2483" s="13"/>
      <c r="B2483" s="247"/>
      <c r="C2483" s="248"/>
      <c r="D2483" s="242" t="s">
        <v>361</v>
      </c>
      <c r="E2483" s="249" t="s">
        <v>1</v>
      </c>
      <c r="F2483" s="250" t="s">
        <v>3664</v>
      </c>
      <c r="G2483" s="248"/>
      <c r="H2483" s="251">
        <v>2</v>
      </c>
      <c r="I2483" s="252"/>
      <c r="J2483" s="248"/>
      <c r="K2483" s="248"/>
      <c r="L2483" s="253"/>
      <c r="M2483" s="254"/>
      <c r="N2483" s="255"/>
      <c r="O2483" s="255"/>
      <c r="P2483" s="255"/>
      <c r="Q2483" s="255"/>
      <c r="R2483" s="255"/>
      <c r="S2483" s="255"/>
      <c r="T2483" s="256"/>
      <c r="U2483" s="13"/>
      <c r="V2483" s="13"/>
      <c r="W2483" s="13"/>
      <c r="X2483" s="13"/>
      <c r="Y2483" s="13"/>
      <c r="Z2483" s="13"/>
      <c r="AA2483" s="13"/>
      <c r="AB2483" s="13"/>
      <c r="AC2483" s="13"/>
      <c r="AD2483" s="13"/>
      <c r="AE2483" s="13"/>
      <c r="AT2483" s="257" t="s">
        <v>361</v>
      </c>
      <c r="AU2483" s="257" t="s">
        <v>86</v>
      </c>
      <c r="AV2483" s="13" t="s">
        <v>86</v>
      </c>
      <c r="AW2483" s="13" t="s">
        <v>32</v>
      </c>
      <c r="AX2483" s="13" t="s">
        <v>76</v>
      </c>
      <c r="AY2483" s="257" t="s">
        <v>350</v>
      </c>
    </row>
    <row r="2484" s="13" customFormat="1">
      <c r="A2484" s="13"/>
      <c r="B2484" s="247"/>
      <c r="C2484" s="248"/>
      <c r="D2484" s="242" t="s">
        <v>361</v>
      </c>
      <c r="E2484" s="249" t="s">
        <v>1</v>
      </c>
      <c r="F2484" s="250" t="s">
        <v>3598</v>
      </c>
      <c r="G2484" s="248"/>
      <c r="H2484" s="251">
        <v>1</v>
      </c>
      <c r="I2484" s="252"/>
      <c r="J2484" s="248"/>
      <c r="K2484" s="248"/>
      <c r="L2484" s="253"/>
      <c r="M2484" s="254"/>
      <c r="N2484" s="255"/>
      <c r="O2484" s="255"/>
      <c r="P2484" s="255"/>
      <c r="Q2484" s="255"/>
      <c r="R2484" s="255"/>
      <c r="S2484" s="255"/>
      <c r="T2484" s="256"/>
      <c r="U2484" s="13"/>
      <c r="V2484" s="13"/>
      <c r="W2484" s="13"/>
      <c r="X2484" s="13"/>
      <c r="Y2484" s="13"/>
      <c r="Z2484" s="13"/>
      <c r="AA2484" s="13"/>
      <c r="AB2484" s="13"/>
      <c r="AC2484" s="13"/>
      <c r="AD2484" s="13"/>
      <c r="AE2484" s="13"/>
      <c r="AT2484" s="257" t="s">
        <v>361</v>
      </c>
      <c r="AU2484" s="257" t="s">
        <v>86</v>
      </c>
      <c r="AV2484" s="13" t="s">
        <v>86</v>
      </c>
      <c r="AW2484" s="13" t="s">
        <v>32</v>
      </c>
      <c r="AX2484" s="13" t="s">
        <v>76</v>
      </c>
      <c r="AY2484" s="257" t="s">
        <v>350</v>
      </c>
    </row>
    <row r="2485" s="13" customFormat="1">
      <c r="A2485" s="13"/>
      <c r="B2485" s="247"/>
      <c r="C2485" s="248"/>
      <c r="D2485" s="242" t="s">
        <v>361</v>
      </c>
      <c r="E2485" s="249" t="s">
        <v>1</v>
      </c>
      <c r="F2485" s="250" t="s">
        <v>3665</v>
      </c>
      <c r="G2485" s="248"/>
      <c r="H2485" s="251">
        <v>1</v>
      </c>
      <c r="I2485" s="252"/>
      <c r="J2485" s="248"/>
      <c r="K2485" s="248"/>
      <c r="L2485" s="253"/>
      <c r="M2485" s="254"/>
      <c r="N2485" s="255"/>
      <c r="O2485" s="255"/>
      <c r="P2485" s="255"/>
      <c r="Q2485" s="255"/>
      <c r="R2485" s="255"/>
      <c r="S2485" s="255"/>
      <c r="T2485" s="256"/>
      <c r="U2485" s="13"/>
      <c r="V2485" s="13"/>
      <c r="W2485" s="13"/>
      <c r="X2485" s="13"/>
      <c r="Y2485" s="13"/>
      <c r="Z2485" s="13"/>
      <c r="AA2485" s="13"/>
      <c r="AB2485" s="13"/>
      <c r="AC2485" s="13"/>
      <c r="AD2485" s="13"/>
      <c r="AE2485" s="13"/>
      <c r="AT2485" s="257" t="s">
        <v>361</v>
      </c>
      <c r="AU2485" s="257" t="s">
        <v>86</v>
      </c>
      <c r="AV2485" s="13" t="s">
        <v>86</v>
      </c>
      <c r="AW2485" s="13" t="s">
        <v>32</v>
      </c>
      <c r="AX2485" s="13" t="s">
        <v>76</v>
      </c>
      <c r="AY2485" s="257" t="s">
        <v>350</v>
      </c>
    </row>
    <row r="2486" s="13" customFormat="1">
      <c r="A2486" s="13"/>
      <c r="B2486" s="247"/>
      <c r="C2486" s="248"/>
      <c r="D2486" s="242" t="s">
        <v>361</v>
      </c>
      <c r="E2486" s="249" t="s">
        <v>1</v>
      </c>
      <c r="F2486" s="250" t="s">
        <v>3666</v>
      </c>
      <c r="G2486" s="248"/>
      <c r="H2486" s="251">
        <v>1</v>
      </c>
      <c r="I2486" s="252"/>
      <c r="J2486" s="248"/>
      <c r="K2486" s="248"/>
      <c r="L2486" s="253"/>
      <c r="M2486" s="254"/>
      <c r="N2486" s="255"/>
      <c r="O2486" s="255"/>
      <c r="P2486" s="255"/>
      <c r="Q2486" s="255"/>
      <c r="R2486" s="255"/>
      <c r="S2486" s="255"/>
      <c r="T2486" s="256"/>
      <c r="U2486" s="13"/>
      <c r="V2486" s="13"/>
      <c r="W2486" s="13"/>
      <c r="X2486" s="13"/>
      <c r="Y2486" s="13"/>
      <c r="Z2486" s="13"/>
      <c r="AA2486" s="13"/>
      <c r="AB2486" s="13"/>
      <c r="AC2486" s="13"/>
      <c r="AD2486" s="13"/>
      <c r="AE2486" s="13"/>
      <c r="AT2486" s="257" t="s">
        <v>361</v>
      </c>
      <c r="AU2486" s="257" t="s">
        <v>86</v>
      </c>
      <c r="AV2486" s="13" t="s">
        <v>86</v>
      </c>
      <c r="AW2486" s="13" t="s">
        <v>32</v>
      </c>
      <c r="AX2486" s="13" t="s">
        <v>76</v>
      </c>
      <c r="AY2486" s="257" t="s">
        <v>350</v>
      </c>
    </row>
    <row r="2487" s="13" customFormat="1">
      <c r="A2487" s="13"/>
      <c r="B2487" s="247"/>
      <c r="C2487" s="248"/>
      <c r="D2487" s="242" t="s">
        <v>361</v>
      </c>
      <c r="E2487" s="249" t="s">
        <v>1</v>
      </c>
      <c r="F2487" s="250" t="s">
        <v>3667</v>
      </c>
      <c r="G2487" s="248"/>
      <c r="H2487" s="251">
        <v>1</v>
      </c>
      <c r="I2487" s="252"/>
      <c r="J2487" s="248"/>
      <c r="K2487" s="248"/>
      <c r="L2487" s="253"/>
      <c r="M2487" s="254"/>
      <c r="N2487" s="255"/>
      <c r="O2487" s="255"/>
      <c r="P2487" s="255"/>
      <c r="Q2487" s="255"/>
      <c r="R2487" s="255"/>
      <c r="S2487" s="255"/>
      <c r="T2487" s="256"/>
      <c r="U2487" s="13"/>
      <c r="V2487" s="13"/>
      <c r="W2487" s="13"/>
      <c r="X2487" s="13"/>
      <c r="Y2487" s="13"/>
      <c r="Z2487" s="13"/>
      <c r="AA2487" s="13"/>
      <c r="AB2487" s="13"/>
      <c r="AC2487" s="13"/>
      <c r="AD2487" s="13"/>
      <c r="AE2487" s="13"/>
      <c r="AT2487" s="257" t="s">
        <v>361</v>
      </c>
      <c r="AU2487" s="257" t="s">
        <v>86</v>
      </c>
      <c r="AV2487" s="13" t="s">
        <v>86</v>
      </c>
      <c r="AW2487" s="13" t="s">
        <v>32</v>
      </c>
      <c r="AX2487" s="13" t="s">
        <v>76</v>
      </c>
      <c r="AY2487" s="257" t="s">
        <v>350</v>
      </c>
    </row>
    <row r="2488" s="13" customFormat="1">
      <c r="A2488" s="13"/>
      <c r="B2488" s="247"/>
      <c r="C2488" s="248"/>
      <c r="D2488" s="242" t="s">
        <v>361</v>
      </c>
      <c r="E2488" s="249" t="s">
        <v>1</v>
      </c>
      <c r="F2488" s="250" t="s">
        <v>3668</v>
      </c>
      <c r="G2488" s="248"/>
      <c r="H2488" s="251">
        <v>2</v>
      </c>
      <c r="I2488" s="252"/>
      <c r="J2488" s="248"/>
      <c r="K2488" s="248"/>
      <c r="L2488" s="253"/>
      <c r="M2488" s="254"/>
      <c r="N2488" s="255"/>
      <c r="O2488" s="255"/>
      <c r="P2488" s="255"/>
      <c r="Q2488" s="255"/>
      <c r="R2488" s="255"/>
      <c r="S2488" s="255"/>
      <c r="T2488" s="256"/>
      <c r="U2488" s="13"/>
      <c r="V2488" s="13"/>
      <c r="W2488" s="13"/>
      <c r="X2488" s="13"/>
      <c r="Y2488" s="13"/>
      <c r="Z2488" s="13"/>
      <c r="AA2488" s="13"/>
      <c r="AB2488" s="13"/>
      <c r="AC2488" s="13"/>
      <c r="AD2488" s="13"/>
      <c r="AE2488" s="13"/>
      <c r="AT2488" s="257" t="s">
        <v>361</v>
      </c>
      <c r="AU2488" s="257" t="s">
        <v>86</v>
      </c>
      <c r="AV2488" s="13" t="s">
        <v>86</v>
      </c>
      <c r="AW2488" s="13" t="s">
        <v>32</v>
      </c>
      <c r="AX2488" s="13" t="s">
        <v>76</v>
      </c>
      <c r="AY2488" s="257" t="s">
        <v>350</v>
      </c>
    </row>
    <row r="2489" s="13" customFormat="1">
      <c r="A2489" s="13"/>
      <c r="B2489" s="247"/>
      <c r="C2489" s="248"/>
      <c r="D2489" s="242" t="s">
        <v>361</v>
      </c>
      <c r="E2489" s="249" t="s">
        <v>1</v>
      </c>
      <c r="F2489" s="250" t="s">
        <v>3669</v>
      </c>
      <c r="G2489" s="248"/>
      <c r="H2489" s="251">
        <v>1</v>
      </c>
      <c r="I2489" s="252"/>
      <c r="J2489" s="248"/>
      <c r="K2489" s="248"/>
      <c r="L2489" s="253"/>
      <c r="M2489" s="254"/>
      <c r="N2489" s="255"/>
      <c r="O2489" s="255"/>
      <c r="P2489" s="255"/>
      <c r="Q2489" s="255"/>
      <c r="R2489" s="255"/>
      <c r="S2489" s="255"/>
      <c r="T2489" s="256"/>
      <c r="U2489" s="13"/>
      <c r="V2489" s="13"/>
      <c r="W2489" s="13"/>
      <c r="X2489" s="13"/>
      <c r="Y2489" s="13"/>
      <c r="Z2489" s="13"/>
      <c r="AA2489" s="13"/>
      <c r="AB2489" s="13"/>
      <c r="AC2489" s="13"/>
      <c r="AD2489" s="13"/>
      <c r="AE2489" s="13"/>
      <c r="AT2489" s="257" t="s">
        <v>361</v>
      </c>
      <c r="AU2489" s="257" t="s">
        <v>86</v>
      </c>
      <c r="AV2489" s="13" t="s">
        <v>86</v>
      </c>
      <c r="AW2489" s="13" t="s">
        <v>32</v>
      </c>
      <c r="AX2489" s="13" t="s">
        <v>76</v>
      </c>
      <c r="AY2489" s="257" t="s">
        <v>350</v>
      </c>
    </row>
    <row r="2490" s="13" customFormat="1">
      <c r="A2490" s="13"/>
      <c r="B2490" s="247"/>
      <c r="C2490" s="248"/>
      <c r="D2490" s="242" t="s">
        <v>361</v>
      </c>
      <c r="E2490" s="249" t="s">
        <v>1</v>
      </c>
      <c r="F2490" s="250" t="s">
        <v>3653</v>
      </c>
      <c r="G2490" s="248"/>
      <c r="H2490" s="251">
        <v>1</v>
      </c>
      <c r="I2490" s="252"/>
      <c r="J2490" s="248"/>
      <c r="K2490" s="248"/>
      <c r="L2490" s="253"/>
      <c r="M2490" s="254"/>
      <c r="N2490" s="255"/>
      <c r="O2490" s="255"/>
      <c r="P2490" s="255"/>
      <c r="Q2490" s="255"/>
      <c r="R2490" s="255"/>
      <c r="S2490" s="255"/>
      <c r="T2490" s="256"/>
      <c r="U2490" s="13"/>
      <c r="V2490" s="13"/>
      <c r="W2490" s="13"/>
      <c r="X2490" s="13"/>
      <c r="Y2490" s="13"/>
      <c r="Z2490" s="13"/>
      <c r="AA2490" s="13"/>
      <c r="AB2490" s="13"/>
      <c r="AC2490" s="13"/>
      <c r="AD2490" s="13"/>
      <c r="AE2490" s="13"/>
      <c r="AT2490" s="257" t="s">
        <v>361</v>
      </c>
      <c r="AU2490" s="257" t="s">
        <v>86</v>
      </c>
      <c r="AV2490" s="13" t="s">
        <v>86</v>
      </c>
      <c r="AW2490" s="13" t="s">
        <v>32</v>
      </c>
      <c r="AX2490" s="13" t="s">
        <v>76</v>
      </c>
      <c r="AY2490" s="257" t="s">
        <v>350</v>
      </c>
    </row>
    <row r="2491" s="13" customFormat="1">
      <c r="A2491" s="13"/>
      <c r="B2491" s="247"/>
      <c r="C2491" s="248"/>
      <c r="D2491" s="242" t="s">
        <v>361</v>
      </c>
      <c r="E2491" s="249" t="s">
        <v>1</v>
      </c>
      <c r="F2491" s="250" t="s">
        <v>3599</v>
      </c>
      <c r="G2491" s="248"/>
      <c r="H2491" s="251">
        <v>1</v>
      </c>
      <c r="I2491" s="252"/>
      <c r="J2491" s="248"/>
      <c r="K2491" s="248"/>
      <c r="L2491" s="253"/>
      <c r="M2491" s="254"/>
      <c r="N2491" s="255"/>
      <c r="O2491" s="255"/>
      <c r="P2491" s="255"/>
      <c r="Q2491" s="255"/>
      <c r="R2491" s="255"/>
      <c r="S2491" s="255"/>
      <c r="T2491" s="256"/>
      <c r="U2491" s="13"/>
      <c r="V2491" s="13"/>
      <c r="W2491" s="13"/>
      <c r="X2491" s="13"/>
      <c r="Y2491" s="13"/>
      <c r="Z2491" s="13"/>
      <c r="AA2491" s="13"/>
      <c r="AB2491" s="13"/>
      <c r="AC2491" s="13"/>
      <c r="AD2491" s="13"/>
      <c r="AE2491" s="13"/>
      <c r="AT2491" s="257" t="s">
        <v>361</v>
      </c>
      <c r="AU2491" s="257" t="s">
        <v>86</v>
      </c>
      <c r="AV2491" s="13" t="s">
        <v>86</v>
      </c>
      <c r="AW2491" s="13" t="s">
        <v>32</v>
      </c>
      <c r="AX2491" s="13" t="s">
        <v>76</v>
      </c>
      <c r="AY2491" s="257" t="s">
        <v>350</v>
      </c>
    </row>
    <row r="2492" s="13" customFormat="1">
      <c r="A2492" s="13"/>
      <c r="B2492" s="247"/>
      <c r="C2492" s="248"/>
      <c r="D2492" s="242" t="s">
        <v>361</v>
      </c>
      <c r="E2492" s="249" t="s">
        <v>1</v>
      </c>
      <c r="F2492" s="250" t="s">
        <v>3626</v>
      </c>
      <c r="G2492" s="248"/>
      <c r="H2492" s="251">
        <v>2</v>
      </c>
      <c r="I2492" s="252"/>
      <c r="J2492" s="248"/>
      <c r="K2492" s="248"/>
      <c r="L2492" s="253"/>
      <c r="M2492" s="254"/>
      <c r="N2492" s="255"/>
      <c r="O2492" s="255"/>
      <c r="P2492" s="255"/>
      <c r="Q2492" s="255"/>
      <c r="R2492" s="255"/>
      <c r="S2492" s="255"/>
      <c r="T2492" s="256"/>
      <c r="U2492" s="13"/>
      <c r="V2492" s="13"/>
      <c r="W2492" s="13"/>
      <c r="X2492" s="13"/>
      <c r="Y2492" s="13"/>
      <c r="Z2492" s="13"/>
      <c r="AA2492" s="13"/>
      <c r="AB2492" s="13"/>
      <c r="AC2492" s="13"/>
      <c r="AD2492" s="13"/>
      <c r="AE2492" s="13"/>
      <c r="AT2492" s="257" t="s">
        <v>361</v>
      </c>
      <c r="AU2492" s="257" t="s">
        <v>86</v>
      </c>
      <c r="AV2492" s="13" t="s">
        <v>86</v>
      </c>
      <c r="AW2492" s="13" t="s">
        <v>32</v>
      </c>
      <c r="AX2492" s="13" t="s">
        <v>76</v>
      </c>
      <c r="AY2492" s="257" t="s">
        <v>350</v>
      </c>
    </row>
    <row r="2493" s="13" customFormat="1">
      <c r="A2493" s="13"/>
      <c r="B2493" s="247"/>
      <c r="C2493" s="248"/>
      <c r="D2493" s="242" t="s">
        <v>361</v>
      </c>
      <c r="E2493" s="249" t="s">
        <v>1</v>
      </c>
      <c r="F2493" s="250" t="s">
        <v>3627</v>
      </c>
      <c r="G2493" s="248"/>
      <c r="H2493" s="251">
        <v>2</v>
      </c>
      <c r="I2493" s="252"/>
      <c r="J2493" s="248"/>
      <c r="K2493" s="248"/>
      <c r="L2493" s="253"/>
      <c r="M2493" s="254"/>
      <c r="N2493" s="255"/>
      <c r="O2493" s="255"/>
      <c r="P2493" s="255"/>
      <c r="Q2493" s="255"/>
      <c r="R2493" s="255"/>
      <c r="S2493" s="255"/>
      <c r="T2493" s="256"/>
      <c r="U2493" s="13"/>
      <c r="V2493" s="13"/>
      <c r="W2493" s="13"/>
      <c r="X2493" s="13"/>
      <c r="Y2493" s="13"/>
      <c r="Z2493" s="13"/>
      <c r="AA2493" s="13"/>
      <c r="AB2493" s="13"/>
      <c r="AC2493" s="13"/>
      <c r="AD2493" s="13"/>
      <c r="AE2493" s="13"/>
      <c r="AT2493" s="257" t="s">
        <v>361</v>
      </c>
      <c r="AU2493" s="257" t="s">
        <v>86</v>
      </c>
      <c r="AV2493" s="13" t="s">
        <v>86</v>
      </c>
      <c r="AW2493" s="13" t="s">
        <v>32</v>
      </c>
      <c r="AX2493" s="13" t="s">
        <v>76</v>
      </c>
      <c r="AY2493" s="257" t="s">
        <v>350</v>
      </c>
    </row>
    <row r="2494" s="13" customFormat="1">
      <c r="A2494" s="13"/>
      <c r="B2494" s="247"/>
      <c r="C2494" s="248"/>
      <c r="D2494" s="242" t="s">
        <v>361</v>
      </c>
      <c r="E2494" s="249" t="s">
        <v>1</v>
      </c>
      <c r="F2494" s="250" t="s">
        <v>3600</v>
      </c>
      <c r="G2494" s="248"/>
      <c r="H2494" s="251">
        <v>1</v>
      </c>
      <c r="I2494" s="252"/>
      <c r="J2494" s="248"/>
      <c r="K2494" s="248"/>
      <c r="L2494" s="253"/>
      <c r="M2494" s="254"/>
      <c r="N2494" s="255"/>
      <c r="O2494" s="255"/>
      <c r="P2494" s="255"/>
      <c r="Q2494" s="255"/>
      <c r="R2494" s="255"/>
      <c r="S2494" s="255"/>
      <c r="T2494" s="256"/>
      <c r="U2494" s="13"/>
      <c r="V2494" s="13"/>
      <c r="W2494" s="13"/>
      <c r="X2494" s="13"/>
      <c r="Y2494" s="13"/>
      <c r="Z2494" s="13"/>
      <c r="AA2494" s="13"/>
      <c r="AB2494" s="13"/>
      <c r="AC2494" s="13"/>
      <c r="AD2494" s="13"/>
      <c r="AE2494" s="13"/>
      <c r="AT2494" s="257" t="s">
        <v>361</v>
      </c>
      <c r="AU2494" s="257" t="s">
        <v>86</v>
      </c>
      <c r="AV2494" s="13" t="s">
        <v>86</v>
      </c>
      <c r="AW2494" s="13" t="s">
        <v>32</v>
      </c>
      <c r="AX2494" s="13" t="s">
        <v>76</v>
      </c>
      <c r="AY2494" s="257" t="s">
        <v>350</v>
      </c>
    </row>
    <row r="2495" s="13" customFormat="1">
      <c r="A2495" s="13"/>
      <c r="B2495" s="247"/>
      <c r="C2495" s="248"/>
      <c r="D2495" s="242" t="s">
        <v>361</v>
      </c>
      <c r="E2495" s="249" t="s">
        <v>1</v>
      </c>
      <c r="F2495" s="250" t="s">
        <v>3654</v>
      </c>
      <c r="G2495" s="248"/>
      <c r="H2495" s="251">
        <v>1</v>
      </c>
      <c r="I2495" s="252"/>
      <c r="J2495" s="248"/>
      <c r="K2495" s="248"/>
      <c r="L2495" s="253"/>
      <c r="M2495" s="254"/>
      <c r="N2495" s="255"/>
      <c r="O2495" s="255"/>
      <c r="P2495" s="255"/>
      <c r="Q2495" s="255"/>
      <c r="R2495" s="255"/>
      <c r="S2495" s="255"/>
      <c r="T2495" s="256"/>
      <c r="U2495" s="13"/>
      <c r="V2495" s="13"/>
      <c r="W2495" s="13"/>
      <c r="X2495" s="13"/>
      <c r="Y2495" s="13"/>
      <c r="Z2495" s="13"/>
      <c r="AA2495" s="13"/>
      <c r="AB2495" s="13"/>
      <c r="AC2495" s="13"/>
      <c r="AD2495" s="13"/>
      <c r="AE2495" s="13"/>
      <c r="AT2495" s="257" t="s">
        <v>361</v>
      </c>
      <c r="AU2495" s="257" t="s">
        <v>86</v>
      </c>
      <c r="AV2495" s="13" t="s">
        <v>86</v>
      </c>
      <c r="AW2495" s="13" t="s">
        <v>32</v>
      </c>
      <c r="AX2495" s="13" t="s">
        <v>76</v>
      </c>
      <c r="AY2495" s="257" t="s">
        <v>350</v>
      </c>
    </row>
    <row r="2496" s="13" customFormat="1">
      <c r="A2496" s="13"/>
      <c r="B2496" s="247"/>
      <c r="C2496" s="248"/>
      <c r="D2496" s="242" t="s">
        <v>361</v>
      </c>
      <c r="E2496" s="249" t="s">
        <v>1</v>
      </c>
      <c r="F2496" s="250" t="s">
        <v>3601</v>
      </c>
      <c r="G2496" s="248"/>
      <c r="H2496" s="251">
        <v>1</v>
      </c>
      <c r="I2496" s="252"/>
      <c r="J2496" s="248"/>
      <c r="K2496" s="248"/>
      <c r="L2496" s="253"/>
      <c r="M2496" s="254"/>
      <c r="N2496" s="255"/>
      <c r="O2496" s="255"/>
      <c r="P2496" s="255"/>
      <c r="Q2496" s="255"/>
      <c r="R2496" s="255"/>
      <c r="S2496" s="255"/>
      <c r="T2496" s="256"/>
      <c r="U2496" s="13"/>
      <c r="V2496" s="13"/>
      <c r="W2496" s="13"/>
      <c r="X2496" s="13"/>
      <c r="Y2496" s="13"/>
      <c r="Z2496" s="13"/>
      <c r="AA2496" s="13"/>
      <c r="AB2496" s="13"/>
      <c r="AC2496" s="13"/>
      <c r="AD2496" s="13"/>
      <c r="AE2496" s="13"/>
      <c r="AT2496" s="257" t="s">
        <v>361</v>
      </c>
      <c r="AU2496" s="257" t="s">
        <v>86</v>
      </c>
      <c r="AV2496" s="13" t="s">
        <v>86</v>
      </c>
      <c r="AW2496" s="13" t="s">
        <v>32</v>
      </c>
      <c r="AX2496" s="13" t="s">
        <v>76</v>
      </c>
      <c r="AY2496" s="257" t="s">
        <v>350</v>
      </c>
    </row>
    <row r="2497" s="13" customFormat="1">
      <c r="A2497" s="13"/>
      <c r="B2497" s="247"/>
      <c r="C2497" s="248"/>
      <c r="D2497" s="242" t="s">
        <v>361</v>
      </c>
      <c r="E2497" s="249" t="s">
        <v>1</v>
      </c>
      <c r="F2497" s="250" t="s">
        <v>3187</v>
      </c>
      <c r="G2497" s="248"/>
      <c r="H2497" s="251">
        <v>1</v>
      </c>
      <c r="I2497" s="252"/>
      <c r="J2497" s="248"/>
      <c r="K2497" s="248"/>
      <c r="L2497" s="253"/>
      <c r="M2497" s="254"/>
      <c r="N2497" s="255"/>
      <c r="O2497" s="255"/>
      <c r="P2497" s="255"/>
      <c r="Q2497" s="255"/>
      <c r="R2497" s="255"/>
      <c r="S2497" s="255"/>
      <c r="T2497" s="256"/>
      <c r="U2497" s="13"/>
      <c r="V2497" s="13"/>
      <c r="W2497" s="13"/>
      <c r="X2497" s="13"/>
      <c r="Y2497" s="13"/>
      <c r="Z2497" s="13"/>
      <c r="AA2497" s="13"/>
      <c r="AB2497" s="13"/>
      <c r="AC2497" s="13"/>
      <c r="AD2497" s="13"/>
      <c r="AE2497" s="13"/>
      <c r="AT2497" s="257" t="s">
        <v>361</v>
      </c>
      <c r="AU2497" s="257" t="s">
        <v>86</v>
      </c>
      <c r="AV2497" s="13" t="s">
        <v>86</v>
      </c>
      <c r="AW2497" s="13" t="s">
        <v>32</v>
      </c>
      <c r="AX2497" s="13" t="s">
        <v>76</v>
      </c>
      <c r="AY2497" s="257" t="s">
        <v>350</v>
      </c>
    </row>
    <row r="2498" s="13" customFormat="1">
      <c r="A2498" s="13"/>
      <c r="B2498" s="247"/>
      <c r="C2498" s="248"/>
      <c r="D2498" s="242" t="s">
        <v>361</v>
      </c>
      <c r="E2498" s="249" t="s">
        <v>1</v>
      </c>
      <c r="F2498" s="250" t="s">
        <v>3602</v>
      </c>
      <c r="G2498" s="248"/>
      <c r="H2498" s="251">
        <v>1</v>
      </c>
      <c r="I2498" s="252"/>
      <c r="J2498" s="248"/>
      <c r="K2498" s="248"/>
      <c r="L2498" s="253"/>
      <c r="M2498" s="254"/>
      <c r="N2498" s="255"/>
      <c r="O2498" s="255"/>
      <c r="P2498" s="255"/>
      <c r="Q2498" s="255"/>
      <c r="R2498" s="255"/>
      <c r="S2498" s="255"/>
      <c r="T2498" s="256"/>
      <c r="U2498" s="13"/>
      <c r="V2498" s="13"/>
      <c r="W2498" s="13"/>
      <c r="X2498" s="13"/>
      <c r="Y2498" s="13"/>
      <c r="Z2498" s="13"/>
      <c r="AA2498" s="13"/>
      <c r="AB2498" s="13"/>
      <c r="AC2498" s="13"/>
      <c r="AD2498" s="13"/>
      <c r="AE2498" s="13"/>
      <c r="AT2498" s="257" t="s">
        <v>361</v>
      </c>
      <c r="AU2498" s="257" t="s">
        <v>86</v>
      </c>
      <c r="AV2498" s="13" t="s">
        <v>86</v>
      </c>
      <c r="AW2498" s="13" t="s">
        <v>32</v>
      </c>
      <c r="AX2498" s="13" t="s">
        <v>76</v>
      </c>
      <c r="AY2498" s="257" t="s">
        <v>350</v>
      </c>
    </row>
    <row r="2499" s="13" customFormat="1">
      <c r="A2499" s="13"/>
      <c r="B2499" s="247"/>
      <c r="C2499" s="248"/>
      <c r="D2499" s="242" t="s">
        <v>361</v>
      </c>
      <c r="E2499" s="249" t="s">
        <v>1</v>
      </c>
      <c r="F2499" s="250" t="s">
        <v>3628</v>
      </c>
      <c r="G2499" s="248"/>
      <c r="H2499" s="251">
        <v>1</v>
      </c>
      <c r="I2499" s="252"/>
      <c r="J2499" s="248"/>
      <c r="K2499" s="248"/>
      <c r="L2499" s="253"/>
      <c r="M2499" s="254"/>
      <c r="N2499" s="255"/>
      <c r="O2499" s="255"/>
      <c r="P2499" s="255"/>
      <c r="Q2499" s="255"/>
      <c r="R2499" s="255"/>
      <c r="S2499" s="255"/>
      <c r="T2499" s="256"/>
      <c r="U2499" s="13"/>
      <c r="V2499" s="13"/>
      <c r="W2499" s="13"/>
      <c r="X2499" s="13"/>
      <c r="Y2499" s="13"/>
      <c r="Z2499" s="13"/>
      <c r="AA2499" s="13"/>
      <c r="AB2499" s="13"/>
      <c r="AC2499" s="13"/>
      <c r="AD2499" s="13"/>
      <c r="AE2499" s="13"/>
      <c r="AT2499" s="257" t="s">
        <v>361</v>
      </c>
      <c r="AU2499" s="257" t="s">
        <v>86</v>
      </c>
      <c r="AV2499" s="13" t="s">
        <v>86</v>
      </c>
      <c r="AW2499" s="13" t="s">
        <v>32</v>
      </c>
      <c r="AX2499" s="13" t="s">
        <v>76</v>
      </c>
      <c r="AY2499" s="257" t="s">
        <v>350</v>
      </c>
    </row>
    <row r="2500" s="13" customFormat="1">
      <c r="A2500" s="13"/>
      <c r="B2500" s="247"/>
      <c r="C2500" s="248"/>
      <c r="D2500" s="242" t="s">
        <v>361</v>
      </c>
      <c r="E2500" s="249" t="s">
        <v>1</v>
      </c>
      <c r="F2500" s="250" t="s">
        <v>3629</v>
      </c>
      <c r="G2500" s="248"/>
      <c r="H2500" s="251">
        <v>2</v>
      </c>
      <c r="I2500" s="252"/>
      <c r="J2500" s="248"/>
      <c r="K2500" s="248"/>
      <c r="L2500" s="253"/>
      <c r="M2500" s="254"/>
      <c r="N2500" s="255"/>
      <c r="O2500" s="255"/>
      <c r="P2500" s="255"/>
      <c r="Q2500" s="255"/>
      <c r="R2500" s="255"/>
      <c r="S2500" s="255"/>
      <c r="T2500" s="256"/>
      <c r="U2500" s="13"/>
      <c r="V2500" s="13"/>
      <c r="W2500" s="13"/>
      <c r="X2500" s="13"/>
      <c r="Y2500" s="13"/>
      <c r="Z2500" s="13"/>
      <c r="AA2500" s="13"/>
      <c r="AB2500" s="13"/>
      <c r="AC2500" s="13"/>
      <c r="AD2500" s="13"/>
      <c r="AE2500" s="13"/>
      <c r="AT2500" s="257" t="s">
        <v>361</v>
      </c>
      <c r="AU2500" s="257" t="s">
        <v>86</v>
      </c>
      <c r="AV2500" s="13" t="s">
        <v>86</v>
      </c>
      <c r="AW2500" s="13" t="s">
        <v>32</v>
      </c>
      <c r="AX2500" s="13" t="s">
        <v>76</v>
      </c>
      <c r="AY2500" s="257" t="s">
        <v>350</v>
      </c>
    </row>
    <row r="2501" s="13" customFormat="1">
      <c r="A2501" s="13"/>
      <c r="B2501" s="247"/>
      <c r="C2501" s="248"/>
      <c r="D2501" s="242" t="s">
        <v>361</v>
      </c>
      <c r="E2501" s="249" t="s">
        <v>1</v>
      </c>
      <c r="F2501" s="250" t="s">
        <v>3630</v>
      </c>
      <c r="G2501" s="248"/>
      <c r="H2501" s="251">
        <v>1</v>
      </c>
      <c r="I2501" s="252"/>
      <c r="J2501" s="248"/>
      <c r="K2501" s="248"/>
      <c r="L2501" s="253"/>
      <c r="M2501" s="254"/>
      <c r="N2501" s="255"/>
      <c r="O2501" s="255"/>
      <c r="P2501" s="255"/>
      <c r="Q2501" s="255"/>
      <c r="R2501" s="255"/>
      <c r="S2501" s="255"/>
      <c r="T2501" s="256"/>
      <c r="U2501" s="13"/>
      <c r="V2501" s="13"/>
      <c r="W2501" s="13"/>
      <c r="X2501" s="13"/>
      <c r="Y2501" s="13"/>
      <c r="Z2501" s="13"/>
      <c r="AA2501" s="13"/>
      <c r="AB2501" s="13"/>
      <c r="AC2501" s="13"/>
      <c r="AD2501" s="13"/>
      <c r="AE2501" s="13"/>
      <c r="AT2501" s="257" t="s">
        <v>361</v>
      </c>
      <c r="AU2501" s="257" t="s">
        <v>86</v>
      </c>
      <c r="AV2501" s="13" t="s">
        <v>86</v>
      </c>
      <c r="AW2501" s="13" t="s">
        <v>32</v>
      </c>
      <c r="AX2501" s="13" t="s">
        <v>76</v>
      </c>
      <c r="AY2501" s="257" t="s">
        <v>350</v>
      </c>
    </row>
    <row r="2502" s="13" customFormat="1">
      <c r="A2502" s="13"/>
      <c r="B2502" s="247"/>
      <c r="C2502" s="248"/>
      <c r="D2502" s="242" t="s">
        <v>361</v>
      </c>
      <c r="E2502" s="249" t="s">
        <v>1</v>
      </c>
      <c r="F2502" s="250" t="s">
        <v>3670</v>
      </c>
      <c r="G2502" s="248"/>
      <c r="H2502" s="251">
        <v>2</v>
      </c>
      <c r="I2502" s="252"/>
      <c r="J2502" s="248"/>
      <c r="K2502" s="248"/>
      <c r="L2502" s="253"/>
      <c r="M2502" s="254"/>
      <c r="N2502" s="255"/>
      <c r="O2502" s="255"/>
      <c r="P2502" s="255"/>
      <c r="Q2502" s="255"/>
      <c r="R2502" s="255"/>
      <c r="S2502" s="255"/>
      <c r="T2502" s="256"/>
      <c r="U2502" s="13"/>
      <c r="V2502" s="13"/>
      <c r="W2502" s="13"/>
      <c r="X2502" s="13"/>
      <c r="Y2502" s="13"/>
      <c r="Z2502" s="13"/>
      <c r="AA2502" s="13"/>
      <c r="AB2502" s="13"/>
      <c r="AC2502" s="13"/>
      <c r="AD2502" s="13"/>
      <c r="AE2502" s="13"/>
      <c r="AT2502" s="257" t="s">
        <v>361</v>
      </c>
      <c r="AU2502" s="257" t="s">
        <v>86</v>
      </c>
      <c r="AV2502" s="13" t="s">
        <v>86</v>
      </c>
      <c r="AW2502" s="13" t="s">
        <v>32</v>
      </c>
      <c r="AX2502" s="13" t="s">
        <v>76</v>
      </c>
      <c r="AY2502" s="257" t="s">
        <v>350</v>
      </c>
    </row>
    <row r="2503" s="13" customFormat="1">
      <c r="A2503" s="13"/>
      <c r="B2503" s="247"/>
      <c r="C2503" s="248"/>
      <c r="D2503" s="242" t="s">
        <v>361</v>
      </c>
      <c r="E2503" s="249" t="s">
        <v>1</v>
      </c>
      <c r="F2503" s="250" t="s">
        <v>3671</v>
      </c>
      <c r="G2503" s="248"/>
      <c r="H2503" s="251">
        <v>1</v>
      </c>
      <c r="I2503" s="252"/>
      <c r="J2503" s="248"/>
      <c r="K2503" s="248"/>
      <c r="L2503" s="253"/>
      <c r="M2503" s="254"/>
      <c r="N2503" s="255"/>
      <c r="O2503" s="255"/>
      <c r="P2503" s="255"/>
      <c r="Q2503" s="255"/>
      <c r="R2503" s="255"/>
      <c r="S2503" s="255"/>
      <c r="T2503" s="256"/>
      <c r="U2503" s="13"/>
      <c r="V2503" s="13"/>
      <c r="W2503" s="13"/>
      <c r="X2503" s="13"/>
      <c r="Y2503" s="13"/>
      <c r="Z2503" s="13"/>
      <c r="AA2503" s="13"/>
      <c r="AB2503" s="13"/>
      <c r="AC2503" s="13"/>
      <c r="AD2503" s="13"/>
      <c r="AE2503" s="13"/>
      <c r="AT2503" s="257" t="s">
        <v>361</v>
      </c>
      <c r="AU2503" s="257" t="s">
        <v>86</v>
      </c>
      <c r="AV2503" s="13" t="s">
        <v>86</v>
      </c>
      <c r="AW2503" s="13" t="s">
        <v>32</v>
      </c>
      <c r="AX2503" s="13" t="s">
        <v>76</v>
      </c>
      <c r="AY2503" s="257" t="s">
        <v>350</v>
      </c>
    </row>
    <row r="2504" s="13" customFormat="1">
      <c r="A2504" s="13"/>
      <c r="B2504" s="247"/>
      <c r="C2504" s="248"/>
      <c r="D2504" s="242" t="s">
        <v>361</v>
      </c>
      <c r="E2504" s="249" t="s">
        <v>1</v>
      </c>
      <c r="F2504" s="250" t="s">
        <v>3631</v>
      </c>
      <c r="G2504" s="248"/>
      <c r="H2504" s="251">
        <v>1</v>
      </c>
      <c r="I2504" s="252"/>
      <c r="J2504" s="248"/>
      <c r="K2504" s="248"/>
      <c r="L2504" s="253"/>
      <c r="M2504" s="254"/>
      <c r="N2504" s="255"/>
      <c r="O2504" s="255"/>
      <c r="P2504" s="255"/>
      <c r="Q2504" s="255"/>
      <c r="R2504" s="255"/>
      <c r="S2504" s="255"/>
      <c r="T2504" s="256"/>
      <c r="U2504" s="13"/>
      <c r="V2504" s="13"/>
      <c r="W2504" s="13"/>
      <c r="X2504" s="13"/>
      <c r="Y2504" s="13"/>
      <c r="Z2504" s="13"/>
      <c r="AA2504" s="13"/>
      <c r="AB2504" s="13"/>
      <c r="AC2504" s="13"/>
      <c r="AD2504" s="13"/>
      <c r="AE2504" s="13"/>
      <c r="AT2504" s="257" t="s">
        <v>361</v>
      </c>
      <c r="AU2504" s="257" t="s">
        <v>86</v>
      </c>
      <c r="AV2504" s="13" t="s">
        <v>86</v>
      </c>
      <c r="AW2504" s="13" t="s">
        <v>32</v>
      </c>
      <c r="AX2504" s="13" t="s">
        <v>76</v>
      </c>
      <c r="AY2504" s="257" t="s">
        <v>350</v>
      </c>
    </row>
    <row r="2505" s="13" customFormat="1">
      <c r="A2505" s="13"/>
      <c r="B2505" s="247"/>
      <c r="C2505" s="248"/>
      <c r="D2505" s="242" t="s">
        <v>361</v>
      </c>
      <c r="E2505" s="249" t="s">
        <v>1</v>
      </c>
      <c r="F2505" s="250" t="s">
        <v>3672</v>
      </c>
      <c r="G2505" s="248"/>
      <c r="H2505" s="251">
        <v>1</v>
      </c>
      <c r="I2505" s="252"/>
      <c r="J2505" s="248"/>
      <c r="K2505" s="248"/>
      <c r="L2505" s="253"/>
      <c r="M2505" s="254"/>
      <c r="N2505" s="255"/>
      <c r="O2505" s="255"/>
      <c r="P2505" s="255"/>
      <c r="Q2505" s="255"/>
      <c r="R2505" s="255"/>
      <c r="S2505" s="255"/>
      <c r="T2505" s="256"/>
      <c r="U2505" s="13"/>
      <c r="V2505" s="13"/>
      <c r="W2505" s="13"/>
      <c r="X2505" s="13"/>
      <c r="Y2505" s="13"/>
      <c r="Z2505" s="13"/>
      <c r="AA2505" s="13"/>
      <c r="AB2505" s="13"/>
      <c r="AC2505" s="13"/>
      <c r="AD2505" s="13"/>
      <c r="AE2505" s="13"/>
      <c r="AT2505" s="257" t="s">
        <v>361</v>
      </c>
      <c r="AU2505" s="257" t="s">
        <v>86</v>
      </c>
      <c r="AV2505" s="13" t="s">
        <v>86</v>
      </c>
      <c r="AW2505" s="13" t="s">
        <v>32</v>
      </c>
      <c r="AX2505" s="13" t="s">
        <v>76</v>
      </c>
      <c r="AY2505" s="257" t="s">
        <v>350</v>
      </c>
    </row>
    <row r="2506" s="13" customFormat="1">
      <c r="A2506" s="13"/>
      <c r="B2506" s="247"/>
      <c r="C2506" s="248"/>
      <c r="D2506" s="242" t="s">
        <v>361</v>
      </c>
      <c r="E2506" s="249" t="s">
        <v>1</v>
      </c>
      <c r="F2506" s="250" t="s">
        <v>3673</v>
      </c>
      <c r="G2506" s="248"/>
      <c r="H2506" s="251">
        <v>1</v>
      </c>
      <c r="I2506" s="252"/>
      <c r="J2506" s="248"/>
      <c r="K2506" s="248"/>
      <c r="L2506" s="253"/>
      <c r="M2506" s="254"/>
      <c r="N2506" s="255"/>
      <c r="O2506" s="255"/>
      <c r="P2506" s="255"/>
      <c r="Q2506" s="255"/>
      <c r="R2506" s="255"/>
      <c r="S2506" s="255"/>
      <c r="T2506" s="256"/>
      <c r="U2506" s="13"/>
      <c r="V2506" s="13"/>
      <c r="W2506" s="13"/>
      <c r="X2506" s="13"/>
      <c r="Y2506" s="13"/>
      <c r="Z2506" s="13"/>
      <c r="AA2506" s="13"/>
      <c r="AB2506" s="13"/>
      <c r="AC2506" s="13"/>
      <c r="AD2506" s="13"/>
      <c r="AE2506" s="13"/>
      <c r="AT2506" s="257" t="s">
        <v>361</v>
      </c>
      <c r="AU2506" s="257" t="s">
        <v>86</v>
      </c>
      <c r="AV2506" s="13" t="s">
        <v>86</v>
      </c>
      <c r="AW2506" s="13" t="s">
        <v>32</v>
      </c>
      <c r="AX2506" s="13" t="s">
        <v>76</v>
      </c>
      <c r="AY2506" s="257" t="s">
        <v>350</v>
      </c>
    </row>
    <row r="2507" s="13" customFormat="1">
      <c r="A2507" s="13"/>
      <c r="B2507" s="247"/>
      <c r="C2507" s="248"/>
      <c r="D2507" s="242" t="s">
        <v>361</v>
      </c>
      <c r="E2507" s="249" t="s">
        <v>1</v>
      </c>
      <c r="F2507" s="250" t="s">
        <v>3674</v>
      </c>
      <c r="G2507" s="248"/>
      <c r="H2507" s="251">
        <v>1</v>
      </c>
      <c r="I2507" s="252"/>
      <c r="J2507" s="248"/>
      <c r="K2507" s="248"/>
      <c r="L2507" s="253"/>
      <c r="M2507" s="254"/>
      <c r="N2507" s="255"/>
      <c r="O2507" s="255"/>
      <c r="P2507" s="255"/>
      <c r="Q2507" s="255"/>
      <c r="R2507" s="255"/>
      <c r="S2507" s="255"/>
      <c r="T2507" s="256"/>
      <c r="U2507" s="13"/>
      <c r="V2507" s="13"/>
      <c r="W2507" s="13"/>
      <c r="X2507" s="13"/>
      <c r="Y2507" s="13"/>
      <c r="Z2507" s="13"/>
      <c r="AA2507" s="13"/>
      <c r="AB2507" s="13"/>
      <c r="AC2507" s="13"/>
      <c r="AD2507" s="13"/>
      <c r="AE2507" s="13"/>
      <c r="AT2507" s="257" t="s">
        <v>361</v>
      </c>
      <c r="AU2507" s="257" t="s">
        <v>86</v>
      </c>
      <c r="AV2507" s="13" t="s">
        <v>86</v>
      </c>
      <c r="AW2507" s="13" t="s">
        <v>32</v>
      </c>
      <c r="AX2507" s="13" t="s">
        <v>76</v>
      </c>
      <c r="AY2507" s="257" t="s">
        <v>350</v>
      </c>
    </row>
    <row r="2508" s="13" customFormat="1">
      <c r="A2508" s="13"/>
      <c r="B2508" s="247"/>
      <c r="C2508" s="248"/>
      <c r="D2508" s="242" t="s">
        <v>361</v>
      </c>
      <c r="E2508" s="249" t="s">
        <v>1</v>
      </c>
      <c r="F2508" s="250" t="s">
        <v>3675</v>
      </c>
      <c r="G2508" s="248"/>
      <c r="H2508" s="251">
        <v>1</v>
      </c>
      <c r="I2508" s="252"/>
      <c r="J2508" s="248"/>
      <c r="K2508" s="248"/>
      <c r="L2508" s="253"/>
      <c r="M2508" s="254"/>
      <c r="N2508" s="255"/>
      <c r="O2508" s="255"/>
      <c r="P2508" s="255"/>
      <c r="Q2508" s="255"/>
      <c r="R2508" s="255"/>
      <c r="S2508" s="255"/>
      <c r="T2508" s="256"/>
      <c r="U2508" s="13"/>
      <c r="V2508" s="13"/>
      <c r="W2508" s="13"/>
      <c r="X2508" s="13"/>
      <c r="Y2508" s="13"/>
      <c r="Z2508" s="13"/>
      <c r="AA2508" s="13"/>
      <c r="AB2508" s="13"/>
      <c r="AC2508" s="13"/>
      <c r="AD2508" s="13"/>
      <c r="AE2508" s="13"/>
      <c r="AT2508" s="257" t="s">
        <v>361</v>
      </c>
      <c r="AU2508" s="257" t="s">
        <v>86</v>
      </c>
      <c r="AV2508" s="13" t="s">
        <v>86</v>
      </c>
      <c r="AW2508" s="13" t="s">
        <v>32</v>
      </c>
      <c r="AX2508" s="13" t="s">
        <v>76</v>
      </c>
      <c r="AY2508" s="257" t="s">
        <v>350</v>
      </c>
    </row>
    <row r="2509" s="13" customFormat="1">
      <c r="A2509" s="13"/>
      <c r="B2509" s="247"/>
      <c r="C2509" s="248"/>
      <c r="D2509" s="242" t="s">
        <v>361</v>
      </c>
      <c r="E2509" s="249" t="s">
        <v>1</v>
      </c>
      <c r="F2509" s="250" t="s">
        <v>3843</v>
      </c>
      <c r="G2509" s="248"/>
      <c r="H2509" s="251">
        <v>2</v>
      </c>
      <c r="I2509" s="252"/>
      <c r="J2509" s="248"/>
      <c r="K2509" s="248"/>
      <c r="L2509" s="253"/>
      <c r="M2509" s="254"/>
      <c r="N2509" s="255"/>
      <c r="O2509" s="255"/>
      <c r="P2509" s="255"/>
      <c r="Q2509" s="255"/>
      <c r="R2509" s="255"/>
      <c r="S2509" s="255"/>
      <c r="T2509" s="256"/>
      <c r="U2509" s="13"/>
      <c r="V2509" s="13"/>
      <c r="W2509" s="13"/>
      <c r="X2509" s="13"/>
      <c r="Y2509" s="13"/>
      <c r="Z2509" s="13"/>
      <c r="AA2509" s="13"/>
      <c r="AB2509" s="13"/>
      <c r="AC2509" s="13"/>
      <c r="AD2509" s="13"/>
      <c r="AE2509" s="13"/>
      <c r="AT2509" s="257" t="s">
        <v>361</v>
      </c>
      <c r="AU2509" s="257" t="s">
        <v>86</v>
      </c>
      <c r="AV2509" s="13" t="s">
        <v>86</v>
      </c>
      <c r="AW2509" s="13" t="s">
        <v>32</v>
      </c>
      <c r="AX2509" s="13" t="s">
        <v>76</v>
      </c>
      <c r="AY2509" s="257" t="s">
        <v>350</v>
      </c>
    </row>
    <row r="2510" s="13" customFormat="1">
      <c r="A2510" s="13"/>
      <c r="B2510" s="247"/>
      <c r="C2510" s="248"/>
      <c r="D2510" s="242" t="s">
        <v>361</v>
      </c>
      <c r="E2510" s="249" t="s">
        <v>1</v>
      </c>
      <c r="F2510" s="250" t="s">
        <v>3676</v>
      </c>
      <c r="G2510" s="248"/>
      <c r="H2510" s="251">
        <v>1</v>
      </c>
      <c r="I2510" s="252"/>
      <c r="J2510" s="248"/>
      <c r="K2510" s="248"/>
      <c r="L2510" s="253"/>
      <c r="M2510" s="254"/>
      <c r="N2510" s="255"/>
      <c r="O2510" s="255"/>
      <c r="P2510" s="255"/>
      <c r="Q2510" s="255"/>
      <c r="R2510" s="255"/>
      <c r="S2510" s="255"/>
      <c r="T2510" s="256"/>
      <c r="U2510" s="13"/>
      <c r="V2510" s="13"/>
      <c r="W2510" s="13"/>
      <c r="X2510" s="13"/>
      <c r="Y2510" s="13"/>
      <c r="Z2510" s="13"/>
      <c r="AA2510" s="13"/>
      <c r="AB2510" s="13"/>
      <c r="AC2510" s="13"/>
      <c r="AD2510" s="13"/>
      <c r="AE2510" s="13"/>
      <c r="AT2510" s="257" t="s">
        <v>361</v>
      </c>
      <c r="AU2510" s="257" t="s">
        <v>86</v>
      </c>
      <c r="AV2510" s="13" t="s">
        <v>86</v>
      </c>
      <c r="AW2510" s="13" t="s">
        <v>32</v>
      </c>
      <c r="AX2510" s="13" t="s">
        <v>76</v>
      </c>
      <c r="AY2510" s="257" t="s">
        <v>350</v>
      </c>
    </row>
    <row r="2511" s="13" customFormat="1">
      <c r="A2511" s="13"/>
      <c r="B2511" s="247"/>
      <c r="C2511" s="248"/>
      <c r="D2511" s="242" t="s">
        <v>361</v>
      </c>
      <c r="E2511" s="249" t="s">
        <v>1</v>
      </c>
      <c r="F2511" s="250" t="s">
        <v>3677</v>
      </c>
      <c r="G2511" s="248"/>
      <c r="H2511" s="251">
        <v>1</v>
      </c>
      <c r="I2511" s="252"/>
      <c r="J2511" s="248"/>
      <c r="K2511" s="248"/>
      <c r="L2511" s="253"/>
      <c r="M2511" s="254"/>
      <c r="N2511" s="255"/>
      <c r="O2511" s="255"/>
      <c r="P2511" s="255"/>
      <c r="Q2511" s="255"/>
      <c r="R2511" s="255"/>
      <c r="S2511" s="255"/>
      <c r="T2511" s="256"/>
      <c r="U2511" s="13"/>
      <c r="V2511" s="13"/>
      <c r="W2511" s="13"/>
      <c r="X2511" s="13"/>
      <c r="Y2511" s="13"/>
      <c r="Z2511" s="13"/>
      <c r="AA2511" s="13"/>
      <c r="AB2511" s="13"/>
      <c r="AC2511" s="13"/>
      <c r="AD2511" s="13"/>
      <c r="AE2511" s="13"/>
      <c r="AT2511" s="257" t="s">
        <v>361</v>
      </c>
      <c r="AU2511" s="257" t="s">
        <v>86</v>
      </c>
      <c r="AV2511" s="13" t="s">
        <v>86</v>
      </c>
      <c r="AW2511" s="13" t="s">
        <v>32</v>
      </c>
      <c r="AX2511" s="13" t="s">
        <v>76</v>
      </c>
      <c r="AY2511" s="257" t="s">
        <v>350</v>
      </c>
    </row>
    <row r="2512" s="13" customFormat="1">
      <c r="A2512" s="13"/>
      <c r="B2512" s="247"/>
      <c r="C2512" s="248"/>
      <c r="D2512" s="242" t="s">
        <v>361</v>
      </c>
      <c r="E2512" s="249" t="s">
        <v>1</v>
      </c>
      <c r="F2512" s="250" t="s">
        <v>3844</v>
      </c>
      <c r="G2512" s="248"/>
      <c r="H2512" s="251">
        <v>2</v>
      </c>
      <c r="I2512" s="252"/>
      <c r="J2512" s="248"/>
      <c r="K2512" s="248"/>
      <c r="L2512" s="253"/>
      <c r="M2512" s="254"/>
      <c r="N2512" s="255"/>
      <c r="O2512" s="255"/>
      <c r="P2512" s="255"/>
      <c r="Q2512" s="255"/>
      <c r="R2512" s="255"/>
      <c r="S2512" s="255"/>
      <c r="T2512" s="256"/>
      <c r="U2512" s="13"/>
      <c r="V2512" s="13"/>
      <c r="W2512" s="13"/>
      <c r="X2512" s="13"/>
      <c r="Y2512" s="13"/>
      <c r="Z2512" s="13"/>
      <c r="AA2512" s="13"/>
      <c r="AB2512" s="13"/>
      <c r="AC2512" s="13"/>
      <c r="AD2512" s="13"/>
      <c r="AE2512" s="13"/>
      <c r="AT2512" s="257" t="s">
        <v>361</v>
      </c>
      <c r="AU2512" s="257" t="s">
        <v>86</v>
      </c>
      <c r="AV2512" s="13" t="s">
        <v>86</v>
      </c>
      <c r="AW2512" s="13" t="s">
        <v>32</v>
      </c>
      <c r="AX2512" s="13" t="s">
        <v>76</v>
      </c>
      <c r="AY2512" s="257" t="s">
        <v>350</v>
      </c>
    </row>
    <row r="2513" s="14" customFormat="1">
      <c r="A2513" s="14"/>
      <c r="B2513" s="258"/>
      <c r="C2513" s="259"/>
      <c r="D2513" s="242" t="s">
        <v>361</v>
      </c>
      <c r="E2513" s="260" t="s">
        <v>1</v>
      </c>
      <c r="F2513" s="261" t="s">
        <v>364</v>
      </c>
      <c r="G2513" s="259"/>
      <c r="H2513" s="262">
        <v>94</v>
      </c>
      <c r="I2513" s="263"/>
      <c r="J2513" s="259"/>
      <c r="K2513" s="259"/>
      <c r="L2513" s="264"/>
      <c r="M2513" s="265"/>
      <c r="N2513" s="266"/>
      <c r="O2513" s="266"/>
      <c r="P2513" s="266"/>
      <c r="Q2513" s="266"/>
      <c r="R2513" s="266"/>
      <c r="S2513" s="266"/>
      <c r="T2513" s="267"/>
      <c r="U2513" s="14"/>
      <c r="V2513" s="14"/>
      <c r="W2513" s="14"/>
      <c r="X2513" s="14"/>
      <c r="Y2513" s="14"/>
      <c r="Z2513" s="14"/>
      <c r="AA2513" s="14"/>
      <c r="AB2513" s="14"/>
      <c r="AC2513" s="14"/>
      <c r="AD2513" s="14"/>
      <c r="AE2513" s="14"/>
      <c r="AT2513" s="268" t="s">
        <v>361</v>
      </c>
      <c r="AU2513" s="268" t="s">
        <v>86</v>
      </c>
      <c r="AV2513" s="14" t="s">
        <v>357</v>
      </c>
      <c r="AW2513" s="14" t="s">
        <v>32</v>
      </c>
      <c r="AX2513" s="14" t="s">
        <v>84</v>
      </c>
      <c r="AY2513" s="268" t="s">
        <v>350</v>
      </c>
    </row>
    <row r="2514" s="2" customFormat="1" ht="16.5" customHeight="1">
      <c r="A2514" s="39"/>
      <c r="B2514" s="40"/>
      <c r="C2514" s="295" t="s">
        <v>3855</v>
      </c>
      <c r="D2514" s="295" t="s">
        <v>1347</v>
      </c>
      <c r="E2514" s="296" t="s">
        <v>3856</v>
      </c>
      <c r="F2514" s="297" t="s">
        <v>3857</v>
      </c>
      <c r="G2514" s="298" t="s">
        <v>497</v>
      </c>
      <c r="H2514" s="299">
        <v>94</v>
      </c>
      <c r="I2514" s="300"/>
      <c r="J2514" s="301">
        <f>ROUND(I2514*H2514,2)</f>
        <v>0</v>
      </c>
      <c r="K2514" s="297" t="s">
        <v>356</v>
      </c>
      <c r="L2514" s="302"/>
      <c r="M2514" s="303" t="s">
        <v>1</v>
      </c>
      <c r="N2514" s="304" t="s">
        <v>41</v>
      </c>
      <c r="O2514" s="92"/>
      <c r="P2514" s="238">
        <f>O2514*H2514</f>
        <v>0</v>
      </c>
      <c r="Q2514" s="238">
        <v>0.0022000000000000001</v>
      </c>
      <c r="R2514" s="238">
        <f>Q2514*H2514</f>
        <v>0.20680000000000001</v>
      </c>
      <c r="S2514" s="238">
        <v>0</v>
      </c>
      <c r="T2514" s="239">
        <f>S2514*H2514</f>
        <v>0</v>
      </c>
      <c r="U2514" s="39"/>
      <c r="V2514" s="39"/>
      <c r="W2514" s="39"/>
      <c r="X2514" s="39"/>
      <c r="Y2514" s="39"/>
      <c r="Z2514" s="39"/>
      <c r="AA2514" s="39"/>
      <c r="AB2514" s="39"/>
      <c r="AC2514" s="39"/>
      <c r="AD2514" s="39"/>
      <c r="AE2514" s="39"/>
      <c r="AR2514" s="240" t="s">
        <v>695</v>
      </c>
      <c r="AT2514" s="240" t="s">
        <v>1347</v>
      </c>
      <c r="AU2514" s="240" t="s">
        <v>86</v>
      </c>
      <c r="AY2514" s="18" t="s">
        <v>350</v>
      </c>
      <c r="BE2514" s="241">
        <f>IF(N2514="základní",J2514,0)</f>
        <v>0</v>
      </c>
      <c r="BF2514" s="241">
        <f>IF(N2514="snížená",J2514,0)</f>
        <v>0</v>
      </c>
      <c r="BG2514" s="241">
        <f>IF(N2514="zákl. přenesená",J2514,0)</f>
        <v>0</v>
      </c>
      <c r="BH2514" s="241">
        <f>IF(N2514="sníž. přenesená",J2514,0)</f>
        <v>0</v>
      </c>
      <c r="BI2514" s="241">
        <f>IF(N2514="nulová",J2514,0)</f>
        <v>0</v>
      </c>
      <c r="BJ2514" s="18" t="s">
        <v>84</v>
      </c>
      <c r="BK2514" s="241">
        <f>ROUND(I2514*H2514,2)</f>
        <v>0</v>
      </c>
      <c r="BL2514" s="18" t="s">
        <v>530</v>
      </c>
      <c r="BM2514" s="240" t="s">
        <v>3858</v>
      </c>
    </row>
    <row r="2515" s="2" customFormat="1">
      <c r="A2515" s="39"/>
      <c r="B2515" s="40"/>
      <c r="C2515" s="41"/>
      <c r="D2515" s="242" t="s">
        <v>359</v>
      </c>
      <c r="E2515" s="41"/>
      <c r="F2515" s="243" t="s">
        <v>3857</v>
      </c>
      <c r="G2515" s="41"/>
      <c r="H2515" s="41"/>
      <c r="I2515" s="244"/>
      <c r="J2515" s="41"/>
      <c r="K2515" s="41"/>
      <c r="L2515" s="45"/>
      <c r="M2515" s="245"/>
      <c r="N2515" s="246"/>
      <c r="O2515" s="92"/>
      <c r="P2515" s="92"/>
      <c r="Q2515" s="92"/>
      <c r="R2515" s="92"/>
      <c r="S2515" s="92"/>
      <c r="T2515" s="93"/>
      <c r="U2515" s="39"/>
      <c r="V2515" s="39"/>
      <c r="W2515" s="39"/>
      <c r="X2515" s="39"/>
      <c r="Y2515" s="39"/>
      <c r="Z2515" s="39"/>
      <c r="AA2515" s="39"/>
      <c r="AB2515" s="39"/>
      <c r="AC2515" s="39"/>
      <c r="AD2515" s="39"/>
      <c r="AE2515" s="39"/>
      <c r="AT2515" s="18" t="s">
        <v>359</v>
      </c>
      <c r="AU2515" s="18" t="s">
        <v>86</v>
      </c>
    </row>
    <row r="2516" s="13" customFormat="1">
      <c r="A2516" s="13"/>
      <c r="B2516" s="247"/>
      <c r="C2516" s="248"/>
      <c r="D2516" s="242" t="s">
        <v>361</v>
      </c>
      <c r="E2516" s="249" t="s">
        <v>1</v>
      </c>
      <c r="F2516" s="250" t="s">
        <v>3624</v>
      </c>
      <c r="G2516" s="248"/>
      <c r="H2516" s="251">
        <v>5</v>
      </c>
      <c r="I2516" s="252"/>
      <c r="J2516" s="248"/>
      <c r="K2516" s="248"/>
      <c r="L2516" s="253"/>
      <c r="M2516" s="254"/>
      <c r="N2516" s="255"/>
      <c r="O2516" s="255"/>
      <c r="P2516" s="255"/>
      <c r="Q2516" s="255"/>
      <c r="R2516" s="255"/>
      <c r="S2516" s="255"/>
      <c r="T2516" s="256"/>
      <c r="U2516" s="13"/>
      <c r="V2516" s="13"/>
      <c r="W2516" s="13"/>
      <c r="X2516" s="13"/>
      <c r="Y2516" s="13"/>
      <c r="Z2516" s="13"/>
      <c r="AA2516" s="13"/>
      <c r="AB2516" s="13"/>
      <c r="AC2516" s="13"/>
      <c r="AD2516" s="13"/>
      <c r="AE2516" s="13"/>
      <c r="AT2516" s="257" t="s">
        <v>361</v>
      </c>
      <c r="AU2516" s="257" t="s">
        <v>86</v>
      </c>
      <c r="AV2516" s="13" t="s">
        <v>86</v>
      </c>
      <c r="AW2516" s="13" t="s">
        <v>32</v>
      </c>
      <c r="AX2516" s="13" t="s">
        <v>76</v>
      </c>
      <c r="AY2516" s="257" t="s">
        <v>350</v>
      </c>
    </row>
    <row r="2517" s="13" customFormat="1">
      <c r="A2517" s="13"/>
      <c r="B2517" s="247"/>
      <c r="C2517" s="248"/>
      <c r="D2517" s="242" t="s">
        <v>361</v>
      </c>
      <c r="E2517" s="249" t="s">
        <v>1</v>
      </c>
      <c r="F2517" s="250" t="s">
        <v>3593</v>
      </c>
      <c r="G2517" s="248"/>
      <c r="H2517" s="251">
        <v>18</v>
      </c>
      <c r="I2517" s="252"/>
      <c r="J2517" s="248"/>
      <c r="K2517" s="248"/>
      <c r="L2517" s="253"/>
      <c r="M2517" s="254"/>
      <c r="N2517" s="255"/>
      <c r="O2517" s="255"/>
      <c r="P2517" s="255"/>
      <c r="Q2517" s="255"/>
      <c r="R2517" s="255"/>
      <c r="S2517" s="255"/>
      <c r="T2517" s="256"/>
      <c r="U2517" s="13"/>
      <c r="V2517" s="13"/>
      <c r="W2517" s="13"/>
      <c r="X2517" s="13"/>
      <c r="Y2517" s="13"/>
      <c r="Z2517" s="13"/>
      <c r="AA2517" s="13"/>
      <c r="AB2517" s="13"/>
      <c r="AC2517" s="13"/>
      <c r="AD2517" s="13"/>
      <c r="AE2517" s="13"/>
      <c r="AT2517" s="257" t="s">
        <v>361</v>
      </c>
      <c r="AU2517" s="257" t="s">
        <v>86</v>
      </c>
      <c r="AV2517" s="13" t="s">
        <v>86</v>
      </c>
      <c r="AW2517" s="13" t="s">
        <v>32</v>
      </c>
      <c r="AX2517" s="13" t="s">
        <v>76</v>
      </c>
      <c r="AY2517" s="257" t="s">
        <v>350</v>
      </c>
    </row>
    <row r="2518" s="13" customFormat="1">
      <c r="A2518" s="13"/>
      <c r="B2518" s="247"/>
      <c r="C2518" s="248"/>
      <c r="D2518" s="242" t="s">
        <v>361</v>
      </c>
      <c r="E2518" s="249" t="s">
        <v>1</v>
      </c>
      <c r="F2518" s="250" t="s">
        <v>3625</v>
      </c>
      <c r="G2518" s="248"/>
      <c r="H2518" s="251">
        <v>6</v>
      </c>
      <c r="I2518" s="252"/>
      <c r="J2518" s="248"/>
      <c r="K2518" s="248"/>
      <c r="L2518" s="253"/>
      <c r="M2518" s="254"/>
      <c r="N2518" s="255"/>
      <c r="O2518" s="255"/>
      <c r="P2518" s="255"/>
      <c r="Q2518" s="255"/>
      <c r="R2518" s="255"/>
      <c r="S2518" s="255"/>
      <c r="T2518" s="256"/>
      <c r="U2518" s="13"/>
      <c r="V2518" s="13"/>
      <c r="W2518" s="13"/>
      <c r="X2518" s="13"/>
      <c r="Y2518" s="13"/>
      <c r="Z2518" s="13"/>
      <c r="AA2518" s="13"/>
      <c r="AB2518" s="13"/>
      <c r="AC2518" s="13"/>
      <c r="AD2518" s="13"/>
      <c r="AE2518" s="13"/>
      <c r="AT2518" s="257" t="s">
        <v>361</v>
      </c>
      <c r="AU2518" s="257" t="s">
        <v>86</v>
      </c>
      <c r="AV2518" s="13" t="s">
        <v>86</v>
      </c>
      <c r="AW2518" s="13" t="s">
        <v>32</v>
      </c>
      <c r="AX2518" s="13" t="s">
        <v>76</v>
      </c>
      <c r="AY2518" s="257" t="s">
        <v>350</v>
      </c>
    </row>
    <row r="2519" s="13" customFormat="1">
      <c r="A2519" s="13"/>
      <c r="B2519" s="247"/>
      <c r="C2519" s="248"/>
      <c r="D2519" s="242" t="s">
        <v>361</v>
      </c>
      <c r="E2519" s="249" t="s">
        <v>1</v>
      </c>
      <c r="F2519" s="250" t="s">
        <v>3594</v>
      </c>
      <c r="G2519" s="248"/>
      <c r="H2519" s="251">
        <v>7</v>
      </c>
      <c r="I2519" s="252"/>
      <c r="J2519" s="248"/>
      <c r="K2519" s="248"/>
      <c r="L2519" s="253"/>
      <c r="M2519" s="254"/>
      <c r="N2519" s="255"/>
      <c r="O2519" s="255"/>
      <c r="P2519" s="255"/>
      <c r="Q2519" s="255"/>
      <c r="R2519" s="255"/>
      <c r="S2519" s="255"/>
      <c r="T2519" s="256"/>
      <c r="U2519" s="13"/>
      <c r="V2519" s="13"/>
      <c r="W2519" s="13"/>
      <c r="X2519" s="13"/>
      <c r="Y2519" s="13"/>
      <c r="Z2519" s="13"/>
      <c r="AA2519" s="13"/>
      <c r="AB2519" s="13"/>
      <c r="AC2519" s="13"/>
      <c r="AD2519" s="13"/>
      <c r="AE2519" s="13"/>
      <c r="AT2519" s="257" t="s">
        <v>361</v>
      </c>
      <c r="AU2519" s="257" t="s">
        <v>86</v>
      </c>
      <c r="AV2519" s="13" t="s">
        <v>86</v>
      </c>
      <c r="AW2519" s="13" t="s">
        <v>32</v>
      </c>
      <c r="AX2519" s="13" t="s">
        <v>76</v>
      </c>
      <c r="AY2519" s="257" t="s">
        <v>350</v>
      </c>
    </row>
    <row r="2520" s="13" customFormat="1">
      <c r="A2520" s="13"/>
      <c r="B2520" s="247"/>
      <c r="C2520" s="248"/>
      <c r="D2520" s="242" t="s">
        <v>361</v>
      </c>
      <c r="E2520" s="249" t="s">
        <v>1</v>
      </c>
      <c r="F2520" s="250" t="s">
        <v>3595</v>
      </c>
      <c r="G2520" s="248"/>
      <c r="H2520" s="251">
        <v>12</v>
      </c>
      <c r="I2520" s="252"/>
      <c r="J2520" s="248"/>
      <c r="K2520" s="248"/>
      <c r="L2520" s="253"/>
      <c r="M2520" s="254"/>
      <c r="N2520" s="255"/>
      <c r="O2520" s="255"/>
      <c r="P2520" s="255"/>
      <c r="Q2520" s="255"/>
      <c r="R2520" s="255"/>
      <c r="S2520" s="255"/>
      <c r="T2520" s="256"/>
      <c r="U2520" s="13"/>
      <c r="V2520" s="13"/>
      <c r="W2520" s="13"/>
      <c r="X2520" s="13"/>
      <c r="Y2520" s="13"/>
      <c r="Z2520" s="13"/>
      <c r="AA2520" s="13"/>
      <c r="AB2520" s="13"/>
      <c r="AC2520" s="13"/>
      <c r="AD2520" s="13"/>
      <c r="AE2520" s="13"/>
      <c r="AT2520" s="257" t="s">
        <v>361</v>
      </c>
      <c r="AU2520" s="257" t="s">
        <v>86</v>
      </c>
      <c r="AV2520" s="13" t="s">
        <v>86</v>
      </c>
      <c r="AW2520" s="13" t="s">
        <v>32</v>
      </c>
      <c r="AX2520" s="13" t="s">
        <v>76</v>
      </c>
      <c r="AY2520" s="257" t="s">
        <v>350</v>
      </c>
    </row>
    <row r="2521" s="13" customFormat="1">
      <c r="A2521" s="13"/>
      <c r="B2521" s="247"/>
      <c r="C2521" s="248"/>
      <c r="D2521" s="242" t="s">
        <v>361</v>
      </c>
      <c r="E2521" s="249" t="s">
        <v>1</v>
      </c>
      <c r="F2521" s="250" t="s">
        <v>3596</v>
      </c>
      <c r="G2521" s="248"/>
      <c r="H2521" s="251">
        <v>4</v>
      </c>
      <c r="I2521" s="252"/>
      <c r="J2521" s="248"/>
      <c r="K2521" s="248"/>
      <c r="L2521" s="253"/>
      <c r="M2521" s="254"/>
      <c r="N2521" s="255"/>
      <c r="O2521" s="255"/>
      <c r="P2521" s="255"/>
      <c r="Q2521" s="255"/>
      <c r="R2521" s="255"/>
      <c r="S2521" s="255"/>
      <c r="T2521" s="256"/>
      <c r="U2521" s="13"/>
      <c r="V2521" s="13"/>
      <c r="W2521" s="13"/>
      <c r="X2521" s="13"/>
      <c r="Y2521" s="13"/>
      <c r="Z2521" s="13"/>
      <c r="AA2521" s="13"/>
      <c r="AB2521" s="13"/>
      <c r="AC2521" s="13"/>
      <c r="AD2521" s="13"/>
      <c r="AE2521" s="13"/>
      <c r="AT2521" s="257" t="s">
        <v>361</v>
      </c>
      <c r="AU2521" s="257" t="s">
        <v>86</v>
      </c>
      <c r="AV2521" s="13" t="s">
        <v>86</v>
      </c>
      <c r="AW2521" s="13" t="s">
        <v>32</v>
      </c>
      <c r="AX2521" s="13" t="s">
        <v>76</v>
      </c>
      <c r="AY2521" s="257" t="s">
        <v>350</v>
      </c>
    </row>
    <row r="2522" s="13" customFormat="1">
      <c r="A2522" s="13"/>
      <c r="B2522" s="247"/>
      <c r="C2522" s="248"/>
      <c r="D2522" s="242" t="s">
        <v>361</v>
      </c>
      <c r="E2522" s="249" t="s">
        <v>1</v>
      </c>
      <c r="F2522" s="250" t="s">
        <v>3597</v>
      </c>
      <c r="G2522" s="248"/>
      <c r="H2522" s="251">
        <v>4</v>
      </c>
      <c r="I2522" s="252"/>
      <c r="J2522" s="248"/>
      <c r="K2522" s="248"/>
      <c r="L2522" s="253"/>
      <c r="M2522" s="254"/>
      <c r="N2522" s="255"/>
      <c r="O2522" s="255"/>
      <c r="P2522" s="255"/>
      <c r="Q2522" s="255"/>
      <c r="R2522" s="255"/>
      <c r="S2522" s="255"/>
      <c r="T2522" s="256"/>
      <c r="U2522" s="13"/>
      <c r="V2522" s="13"/>
      <c r="W2522" s="13"/>
      <c r="X2522" s="13"/>
      <c r="Y2522" s="13"/>
      <c r="Z2522" s="13"/>
      <c r="AA2522" s="13"/>
      <c r="AB2522" s="13"/>
      <c r="AC2522" s="13"/>
      <c r="AD2522" s="13"/>
      <c r="AE2522" s="13"/>
      <c r="AT2522" s="257" t="s">
        <v>361</v>
      </c>
      <c r="AU2522" s="257" t="s">
        <v>86</v>
      </c>
      <c r="AV2522" s="13" t="s">
        <v>86</v>
      </c>
      <c r="AW2522" s="13" t="s">
        <v>32</v>
      </c>
      <c r="AX2522" s="13" t="s">
        <v>76</v>
      </c>
      <c r="AY2522" s="257" t="s">
        <v>350</v>
      </c>
    </row>
    <row r="2523" s="13" customFormat="1">
      <c r="A2523" s="13"/>
      <c r="B2523" s="247"/>
      <c r="C2523" s="248"/>
      <c r="D2523" s="242" t="s">
        <v>361</v>
      </c>
      <c r="E2523" s="249" t="s">
        <v>1</v>
      </c>
      <c r="F2523" s="250" t="s">
        <v>3664</v>
      </c>
      <c r="G2523" s="248"/>
      <c r="H2523" s="251">
        <v>2</v>
      </c>
      <c r="I2523" s="252"/>
      <c r="J2523" s="248"/>
      <c r="K2523" s="248"/>
      <c r="L2523" s="253"/>
      <c r="M2523" s="254"/>
      <c r="N2523" s="255"/>
      <c r="O2523" s="255"/>
      <c r="P2523" s="255"/>
      <c r="Q2523" s="255"/>
      <c r="R2523" s="255"/>
      <c r="S2523" s="255"/>
      <c r="T2523" s="256"/>
      <c r="U2523" s="13"/>
      <c r="V2523" s="13"/>
      <c r="W2523" s="13"/>
      <c r="X2523" s="13"/>
      <c r="Y2523" s="13"/>
      <c r="Z2523" s="13"/>
      <c r="AA2523" s="13"/>
      <c r="AB2523" s="13"/>
      <c r="AC2523" s="13"/>
      <c r="AD2523" s="13"/>
      <c r="AE2523" s="13"/>
      <c r="AT2523" s="257" t="s">
        <v>361</v>
      </c>
      <c r="AU2523" s="257" t="s">
        <v>86</v>
      </c>
      <c r="AV2523" s="13" t="s">
        <v>86</v>
      </c>
      <c r="AW2523" s="13" t="s">
        <v>32</v>
      </c>
      <c r="AX2523" s="13" t="s">
        <v>76</v>
      </c>
      <c r="AY2523" s="257" t="s">
        <v>350</v>
      </c>
    </row>
    <row r="2524" s="13" customFormat="1">
      <c r="A2524" s="13"/>
      <c r="B2524" s="247"/>
      <c r="C2524" s="248"/>
      <c r="D2524" s="242" t="s">
        <v>361</v>
      </c>
      <c r="E2524" s="249" t="s">
        <v>1</v>
      </c>
      <c r="F2524" s="250" t="s">
        <v>3598</v>
      </c>
      <c r="G2524" s="248"/>
      <c r="H2524" s="251">
        <v>1</v>
      </c>
      <c r="I2524" s="252"/>
      <c r="J2524" s="248"/>
      <c r="K2524" s="248"/>
      <c r="L2524" s="253"/>
      <c r="M2524" s="254"/>
      <c r="N2524" s="255"/>
      <c r="O2524" s="255"/>
      <c r="P2524" s="255"/>
      <c r="Q2524" s="255"/>
      <c r="R2524" s="255"/>
      <c r="S2524" s="255"/>
      <c r="T2524" s="256"/>
      <c r="U2524" s="13"/>
      <c r="V2524" s="13"/>
      <c r="W2524" s="13"/>
      <c r="X2524" s="13"/>
      <c r="Y2524" s="13"/>
      <c r="Z2524" s="13"/>
      <c r="AA2524" s="13"/>
      <c r="AB2524" s="13"/>
      <c r="AC2524" s="13"/>
      <c r="AD2524" s="13"/>
      <c r="AE2524" s="13"/>
      <c r="AT2524" s="257" t="s">
        <v>361</v>
      </c>
      <c r="AU2524" s="257" t="s">
        <v>86</v>
      </c>
      <c r="AV2524" s="13" t="s">
        <v>86</v>
      </c>
      <c r="AW2524" s="13" t="s">
        <v>32</v>
      </c>
      <c r="AX2524" s="13" t="s">
        <v>76</v>
      </c>
      <c r="AY2524" s="257" t="s">
        <v>350</v>
      </c>
    </row>
    <row r="2525" s="13" customFormat="1">
      <c r="A2525" s="13"/>
      <c r="B2525" s="247"/>
      <c r="C2525" s="248"/>
      <c r="D2525" s="242" t="s">
        <v>361</v>
      </c>
      <c r="E2525" s="249" t="s">
        <v>1</v>
      </c>
      <c r="F2525" s="250" t="s">
        <v>3665</v>
      </c>
      <c r="G2525" s="248"/>
      <c r="H2525" s="251">
        <v>1</v>
      </c>
      <c r="I2525" s="252"/>
      <c r="J2525" s="248"/>
      <c r="K2525" s="248"/>
      <c r="L2525" s="253"/>
      <c r="M2525" s="254"/>
      <c r="N2525" s="255"/>
      <c r="O2525" s="255"/>
      <c r="P2525" s="255"/>
      <c r="Q2525" s="255"/>
      <c r="R2525" s="255"/>
      <c r="S2525" s="255"/>
      <c r="T2525" s="256"/>
      <c r="U2525" s="13"/>
      <c r="V2525" s="13"/>
      <c r="W2525" s="13"/>
      <c r="X2525" s="13"/>
      <c r="Y2525" s="13"/>
      <c r="Z2525" s="13"/>
      <c r="AA2525" s="13"/>
      <c r="AB2525" s="13"/>
      <c r="AC2525" s="13"/>
      <c r="AD2525" s="13"/>
      <c r="AE2525" s="13"/>
      <c r="AT2525" s="257" t="s">
        <v>361</v>
      </c>
      <c r="AU2525" s="257" t="s">
        <v>86</v>
      </c>
      <c r="AV2525" s="13" t="s">
        <v>86</v>
      </c>
      <c r="AW2525" s="13" t="s">
        <v>32</v>
      </c>
      <c r="AX2525" s="13" t="s">
        <v>76</v>
      </c>
      <c r="AY2525" s="257" t="s">
        <v>350</v>
      </c>
    </row>
    <row r="2526" s="13" customFormat="1">
      <c r="A2526" s="13"/>
      <c r="B2526" s="247"/>
      <c r="C2526" s="248"/>
      <c r="D2526" s="242" t="s">
        <v>361</v>
      </c>
      <c r="E2526" s="249" t="s">
        <v>1</v>
      </c>
      <c r="F2526" s="250" t="s">
        <v>3666</v>
      </c>
      <c r="G2526" s="248"/>
      <c r="H2526" s="251">
        <v>1</v>
      </c>
      <c r="I2526" s="252"/>
      <c r="J2526" s="248"/>
      <c r="K2526" s="248"/>
      <c r="L2526" s="253"/>
      <c r="M2526" s="254"/>
      <c r="N2526" s="255"/>
      <c r="O2526" s="255"/>
      <c r="P2526" s="255"/>
      <c r="Q2526" s="255"/>
      <c r="R2526" s="255"/>
      <c r="S2526" s="255"/>
      <c r="T2526" s="256"/>
      <c r="U2526" s="13"/>
      <c r="V2526" s="13"/>
      <c r="W2526" s="13"/>
      <c r="X2526" s="13"/>
      <c r="Y2526" s="13"/>
      <c r="Z2526" s="13"/>
      <c r="AA2526" s="13"/>
      <c r="AB2526" s="13"/>
      <c r="AC2526" s="13"/>
      <c r="AD2526" s="13"/>
      <c r="AE2526" s="13"/>
      <c r="AT2526" s="257" t="s">
        <v>361</v>
      </c>
      <c r="AU2526" s="257" t="s">
        <v>86</v>
      </c>
      <c r="AV2526" s="13" t="s">
        <v>86</v>
      </c>
      <c r="AW2526" s="13" t="s">
        <v>32</v>
      </c>
      <c r="AX2526" s="13" t="s">
        <v>76</v>
      </c>
      <c r="AY2526" s="257" t="s">
        <v>350</v>
      </c>
    </row>
    <row r="2527" s="13" customFormat="1">
      <c r="A2527" s="13"/>
      <c r="B2527" s="247"/>
      <c r="C2527" s="248"/>
      <c r="D2527" s="242" t="s">
        <v>361</v>
      </c>
      <c r="E2527" s="249" t="s">
        <v>1</v>
      </c>
      <c r="F2527" s="250" t="s">
        <v>3667</v>
      </c>
      <c r="G2527" s="248"/>
      <c r="H2527" s="251">
        <v>1</v>
      </c>
      <c r="I2527" s="252"/>
      <c r="J2527" s="248"/>
      <c r="K2527" s="248"/>
      <c r="L2527" s="253"/>
      <c r="M2527" s="254"/>
      <c r="N2527" s="255"/>
      <c r="O2527" s="255"/>
      <c r="P2527" s="255"/>
      <c r="Q2527" s="255"/>
      <c r="R2527" s="255"/>
      <c r="S2527" s="255"/>
      <c r="T2527" s="256"/>
      <c r="U2527" s="13"/>
      <c r="V2527" s="13"/>
      <c r="W2527" s="13"/>
      <c r="X2527" s="13"/>
      <c r="Y2527" s="13"/>
      <c r="Z2527" s="13"/>
      <c r="AA2527" s="13"/>
      <c r="AB2527" s="13"/>
      <c r="AC2527" s="13"/>
      <c r="AD2527" s="13"/>
      <c r="AE2527" s="13"/>
      <c r="AT2527" s="257" t="s">
        <v>361</v>
      </c>
      <c r="AU2527" s="257" t="s">
        <v>86</v>
      </c>
      <c r="AV2527" s="13" t="s">
        <v>86</v>
      </c>
      <c r="AW2527" s="13" t="s">
        <v>32</v>
      </c>
      <c r="AX2527" s="13" t="s">
        <v>76</v>
      </c>
      <c r="AY2527" s="257" t="s">
        <v>350</v>
      </c>
    </row>
    <row r="2528" s="13" customFormat="1">
      <c r="A2528" s="13"/>
      <c r="B2528" s="247"/>
      <c r="C2528" s="248"/>
      <c r="D2528" s="242" t="s">
        <v>361</v>
      </c>
      <c r="E2528" s="249" t="s">
        <v>1</v>
      </c>
      <c r="F2528" s="250" t="s">
        <v>3668</v>
      </c>
      <c r="G2528" s="248"/>
      <c r="H2528" s="251">
        <v>2</v>
      </c>
      <c r="I2528" s="252"/>
      <c r="J2528" s="248"/>
      <c r="K2528" s="248"/>
      <c r="L2528" s="253"/>
      <c r="M2528" s="254"/>
      <c r="N2528" s="255"/>
      <c r="O2528" s="255"/>
      <c r="P2528" s="255"/>
      <c r="Q2528" s="255"/>
      <c r="R2528" s="255"/>
      <c r="S2528" s="255"/>
      <c r="T2528" s="256"/>
      <c r="U2528" s="13"/>
      <c r="V2528" s="13"/>
      <c r="W2528" s="13"/>
      <c r="X2528" s="13"/>
      <c r="Y2528" s="13"/>
      <c r="Z2528" s="13"/>
      <c r="AA2528" s="13"/>
      <c r="AB2528" s="13"/>
      <c r="AC2528" s="13"/>
      <c r="AD2528" s="13"/>
      <c r="AE2528" s="13"/>
      <c r="AT2528" s="257" t="s">
        <v>361</v>
      </c>
      <c r="AU2528" s="257" t="s">
        <v>86</v>
      </c>
      <c r="AV2528" s="13" t="s">
        <v>86</v>
      </c>
      <c r="AW2528" s="13" t="s">
        <v>32</v>
      </c>
      <c r="AX2528" s="13" t="s">
        <v>76</v>
      </c>
      <c r="AY2528" s="257" t="s">
        <v>350</v>
      </c>
    </row>
    <row r="2529" s="13" customFormat="1">
      <c r="A2529" s="13"/>
      <c r="B2529" s="247"/>
      <c r="C2529" s="248"/>
      <c r="D2529" s="242" t="s">
        <v>361</v>
      </c>
      <c r="E2529" s="249" t="s">
        <v>1</v>
      </c>
      <c r="F2529" s="250" t="s">
        <v>3669</v>
      </c>
      <c r="G2529" s="248"/>
      <c r="H2529" s="251">
        <v>1</v>
      </c>
      <c r="I2529" s="252"/>
      <c r="J2529" s="248"/>
      <c r="K2529" s="248"/>
      <c r="L2529" s="253"/>
      <c r="M2529" s="254"/>
      <c r="N2529" s="255"/>
      <c r="O2529" s="255"/>
      <c r="P2529" s="255"/>
      <c r="Q2529" s="255"/>
      <c r="R2529" s="255"/>
      <c r="S2529" s="255"/>
      <c r="T2529" s="256"/>
      <c r="U2529" s="13"/>
      <c r="V2529" s="13"/>
      <c r="W2529" s="13"/>
      <c r="X2529" s="13"/>
      <c r="Y2529" s="13"/>
      <c r="Z2529" s="13"/>
      <c r="AA2529" s="13"/>
      <c r="AB2529" s="13"/>
      <c r="AC2529" s="13"/>
      <c r="AD2529" s="13"/>
      <c r="AE2529" s="13"/>
      <c r="AT2529" s="257" t="s">
        <v>361</v>
      </c>
      <c r="AU2529" s="257" t="s">
        <v>86</v>
      </c>
      <c r="AV2529" s="13" t="s">
        <v>86</v>
      </c>
      <c r="AW2529" s="13" t="s">
        <v>32</v>
      </c>
      <c r="AX2529" s="13" t="s">
        <v>76</v>
      </c>
      <c r="AY2529" s="257" t="s">
        <v>350</v>
      </c>
    </row>
    <row r="2530" s="13" customFormat="1">
      <c r="A2530" s="13"/>
      <c r="B2530" s="247"/>
      <c r="C2530" s="248"/>
      <c r="D2530" s="242" t="s">
        <v>361</v>
      </c>
      <c r="E2530" s="249" t="s">
        <v>1</v>
      </c>
      <c r="F2530" s="250" t="s">
        <v>3653</v>
      </c>
      <c r="G2530" s="248"/>
      <c r="H2530" s="251">
        <v>1</v>
      </c>
      <c r="I2530" s="252"/>
      <c r="J2530" s="248"/>
      <c r="K2530" s="248"/>
      <c r="L2530" s="253"/>
      <c r="M2530" s="254"/>
      <c r="N2530" s="255"/>
      <c r="O2530" s="255"/>
      <c r="P2530" s="255"/>
      <c r="Q2530" s="255"/>
      <c r="R2530" s="255"/>
      <c r="S2530" s="255"/>
      <c r="T2530" s="256"/>
      <c r="U2530" s="13"/>
      <c r="V2530" s="13"/>
      <c r="W2530" s="13"/>
      <c r="X2530" s="13"/>
      <c r="Y2530" s="13"/>
      <c r="Z2530" s="13"/>
      <c r="AA2530" s="13"/>
      <c r="AB2530" s="13"/>
      <c r="AC2530" s="13"/>
      <c r="AD2530" s="13"/>
      <c r="AE2530" s="13"/>
      <c r="AT2530" s="257" t="s">
        <v>361</v>
      </c>
      <c r="AU2530" s="257" t="s">
        <v>86</v>
      </c>
      <c r="AV2530" s="13" t="s">
        <v>86</v>
      </c>
      <c r="AW2530" s="13" t="s">
        <v>32</v>
      </c>
      <c r="AX2530" s="13" t="s">
        <v>76</v>
      </c>
      <c r="AY2530" s="257" t="s">
        <v>350</v>
      </c>
    </row>
    <row r="2531" s="13" customFormat="1">
      <c r="A2531" s="13"/>
      <c r="B2531" s="247"/>
      <c r="C2531" s="248"/>
      <c r="D2531" s="242" t="s">
        <v>361</v>
      </c>
      <c r="E2531" s="249" t="s">
        <v>1</v>
      </c>
      <c r="F2531" s="250" t="s">
        <v>3599</v>
      </c>
      <c r="G2531" s="248"/>
      <c r="H2531" s="251">
        <v>1</v>
      </c>
      <c r="I2531" s="252"/>
      <c r="J2531" s="248"/>
      <c r="K2531" s="248"/>
      <c r="L2531" s="253"/>
      <c r="M2531" s="254"/>
      <c r="N2531" s="255"/>
      <c r="O2531" s="255"/>
      <c r="P2531" s="255"/>
      <c r="Q2531" s="255"/>
      <c r="R2531" s="255"/>
      <c r="S2531" s="255"/>
      <c r="T2531" s="256"/>
      <c r="U2531" s="13"/>
      <c r="V2531" s="13"/>
      <c r="W2531" s="13"/>
      <c r="X2531" s="13"/>
      <c r="Y2531" s="13"/>
      <c r="Z2531" s="13"/>
      <c r="AA2531" s="13"/>
      <c r="AB2531" s="13"/>
      <c r="AC2531" s="13"/>
      <c r="AD2531" s="13"/>
      <c r="AE2531" s="13"/>
      <c r="AT2531" s="257" t="s">
        <v>361</v>
      </c>
      <c r="AU2531" s="257" t="s">
        <v>86</v>
      </c>
      <c r="AV2531" s="13" t="s">
        <v>86</v>
      </c>
      <c r="AW2531" s="13" t="s">
        <v>32</v>
      </c>
      <c r="AX2531" s="13" t="s">
        <v>76</v>
      </c>
      <c r="AY2531" s="257" t="s">
        <v>350</v>
      </c>
    </row>
    <row r="2532" s="13" customFormat="1">
      <c r="A2532" s="13"/>
      <c r="B2532" s="247"/>
      <c r="C2532" s="248"/>
      <c r="D2532" s="242" t="s">
        <v>361</v>
      </c>
      <c r="E2532" s="249" t="s">
        <v>1</v>
      </c>
      <c r="F2532" s="250" t="s">
        <v>3626</v>
      </c>
      <c r="G2532" s="248"/>
      <c r="H2532" s="251">
        <v>2</v>
      </c>
      <c r="I2532" s="252"/>
      <c r="J2532" s="248"/>
      <c r="K2532" s="248"/>
      <c r="L2532" s="253"/>
      <c r="M2532" s="254"/>
      <c r="N2532" s="255"/>
      <c r="O2532" s="255"/>
      <c r="P2532" s="255"/>
      <c r="Q2532" s="255"/>
      <c r="R2532" s="255"/>
      <c r="S2532" s="255"/>
      <c r="T2532" s="256"/>
      <c r="U2532" s="13"/>
      <c r="V2532" s="13"/>
      <c r="W2532" s="13"/>
      <c r="X2532" s="13"/>
      <c r="Y2532" s="13"/>
      <c r="Z2532" s="13"/>
      <c r="AA2532" s="13"/>
      <c r="AB2532" s="13"/>
      <c r="AC2532" s="13"/>
      <c r="AD2532" s="13"/>
      <c r="AE2532" s="13"/>
      <c r="AT2532" s="257" t="s">
        <v>361</v>
      </c>
      <c r="AU2532" s="257" t="s">
        <v>86</v>
      </c>
      <c r="AV2532" s="13" t="s">
        <v>86</v>
      </c>
      <c r="AW2532" s="13" t="s">
        <v>32</v>
      </c>
      <c r="AX2532" s="13" t="s">
        <v>76</v>
      </c>
      <c r="AY2532" s="257" t="s">
        <v>350</v>
      </c>
    </row>
    <row r="2533" s="13" customFormat="1">
      <c r="A2533" s="13"/>
      <c r="B2533" s="247"/>
      <c r="C2533" s="248"/>
      <c r="D2533" s="242" t="s">
        <v>361</v>
      </c>
      <c r="E2533" s="249" t="s">
        <v>1</v>
      </c>
      <c r="F2533" s="250" t="s">
        <v>3627</v>
      </c>
      <c r="G2533" s="248"/>
      <c r="H2533" s="251">
        <v>2</v>
      </c>
      <c r="I2533" s="252"/>
      <c r="J2533" s="248"/>
      <c r="K2533" s="248"/>
      <c r="L2533" s="253"/>
      <c r="M2533" s="254"/>
      <c r="N2533" s="255"/>
      <c r="O2533" s="255"/>
      <c r="P2533" s="255"/>
      <c r="Q2533" s="255"/>
      <c r="R2533" s="255"/>
      <c r="S2533" s="255"/>
      <c r="T2533" s="256"/>
      <c r="U2533" s="13"/>
      <c r="V2533" s="13"/>
      <c r="W2533" s="13"/>
      <c r="X2533" s="13"/>
      <c r="Y2533" s="13"/>
      <c r="Z2533" s="13"/>
      <c r="AA2533" s="13"/>
      <c r="AB2533" s="13"/>
      <c r="AC2533" s="13"/>
      <c r="AD2533" s="13"/>
      <c r="AE2533" s="13"/>
      <c r="AT2533" s="257" t="s">
        <v>361</v>
      </c>
      <c r="AU2533" s="257" t="s">
        <v>86</v>
      </c>
      <c r="AV2533" s="13" t="s">
        <v>86</v>
      </c>
      <c r="AW2533" s="13" t="s">
        <v>32</v>
      </c>
      <c r="AX2533" s="13" t="s">
        <v>76</v>
      </c>
      <c r="AY2533" s="257" t="s">
        <v>350</v>
      </c>
    </row>
    <row r="2534" s="13" customFormat="1">
      <c r="A2534" s="13"/>
      <c r="B2534" s="247"/>
      <c r="C2534" s="248"/>
      <c r="D2534" s="242" t="s">
        <v>361</v>
      </c>
      <c r="E2534" s="249" t="s">
        <v>1</v>
      </c>
      <c r="F2534" s="250" t="s">
        <v>3600</v>
      </c>
      <c r="G2534" s="248"/>
      <c r="H2534" s="251">
        <v>1</v>
      </c>
      <c r="I2534" s="252"/>
      <c r="J2534" s="248"/>
      <c r="K2534" s="248"/>
      <c r="L2534" s="253"/>
      <c r="M2534" s="254"/>
      <c r="N2534" s="255"/>
      <c r="O2534" s="255"/>
      <c r="P2534" s="255"/>
      <c r="Q2534" s="255"/>
      <c r="R2534" s="255"/>
      <c r="S2534" s="255"/>
      <c r="T2534" s="256"/>
      <c r="U2534" s="13"/>
      <c r="V2534" s="13"/>
      <c r="W2534" s="13"/>
      <c r="X2534" s="13"/>
      <c r="Y2534" s="13"/>
      <c r="Z2534" s="13"/>
      <c r="AA2534" s="13"/>
      <c r="AB2534" s="13"/>
      <c r="AC2534" s="13"/>
      <c r="AD2534" s="13"/>
      <c r="AE2534" s="13"/>
      <c r="AT2534" s="257" t="s">
        <v>361</v>
      </c>
      <c r="AU2534" s="257" t="s">
        <v>86</v>
      </c>
      <c r="AV2534" s="13" t="s">
        <v>86</v>
      </c>
      <c r="AW2534" s="13" t="s">
        <v>32</v>
      </c>
      <c r="AX2534" s="13" t="s">
        <v>76</v>
      </c>
      <c r="AY2534" s="257" t="s">
        <v>350</v>
      </c>
    </row>
    <row r="2535" s="13" customFormat="1">
      <c r="A2535" s="13"/>
      <c r="B2535" s="247"/>
      <c r="C2535" s="248"/>
      <c r="D2535" s="242" t="s">
        <v>361</v>
      </c>
      <c r="E2535" s="249" t="s">
        <v>1</v>
      </c>
      <c r="F2535" s="250" t="s">
        <v>3654</v>
      </c>
      <c r="G2535" s="248"/>
      <c r="H2535" s="251">
        <v>1</v>
      </c>
      <c r="I2535" s="252"/>
      <c r="J2535" s="248"/>
      <c r="K2535" s="248"/>
      <c r="L2535" s="253"/>
      <c r="M2535" s="254"/>
      <c r="N2535" s="255"/>
      <c r="O2535" s="255"/>
      <c r="P2535" s="255"/>
      <c r="Q2535" s="255"/>
      <c r="R2535" s="255"/>
      <c r="S2535" s="255"/>
      <c r="T2535" s="256"/>
      <c r="U2535" s="13"/>
      <c r="V2535" s="13"/>
      <c r="W2535" s="13"/>
      <c r="X2535" s="13"/>
      <c r="Y2535" s="13"/>
      <c r="Z2535" s="13"/>
      <c r="AA2535" s="13"/>
      <c r="AB2535" s="13"/>
      <c r="AC2535" s="13"/>
      <c r="AD2535" s="13"/>
      <c r="AE2535" s="13"/>
      <c r="AT2535" s="257" t="s">
        <v>361</v>
      </c>
      <c r="AU2535" s="257" t="s">
        <v>86</v>
      </c>
      <c r="AV2535" s="13" t="s">
        <v>86</v>
      </c>
      <c r="AW2535" s="13" t="s">
        <v>32</v>
      </c>
      <c r="AX2535" s="13" t="s">
        <v>76</v>
      </c>
      <c r="AY2535" s="257" t="s">
        <v>350</v>
      </c>
    </row>
    <row r="2536" s="13" customFormat="1">
      <c r="A2536" s="13"/>
      <c r="B2536" s="247"/>
      <c r="C2536" s="248"/>
      <c r="D2536" s="242" t="s">
        <v>361</v>
      </c>
      <c r="E2536" s="249" t="s">
        <v>1</v>
      </c>
      <c r="F2536" s="250" t="s">
        <v>3601</v>
      </c>
      <c r="G2536" s="248"/>
      <c r="H2536" s="251">
        <v>1</v>
      </c>
      <c r="I2536" s="252"/>
      <c r="J2536" s="248"/>
      <c r="K2536" s="248"/>
      <c r="L2536" s="253"/>
      <c r="M2536" s="254"/>
      <c r="N2536" s="255"/>
      <c r="O2536" s="255"/>
      <c r="P2536" s="255"/>
      <c r="Q2536" s="255"/>
      <c r="R2536" s="255"/>
      <c r="S2536" s="255"/>
      <c r="T2536" s="256"/>
      <c r="U2536" s="13"/>
      <c r="V2536" s="13"/>
      <c r="W2536" s="13"/>
      <c r="X2536" s="13"/>
      <c r="Y2536" s="13"/>
      <c r="Z2536" s="13"/>
      <c r="AA2536" s="13"/>
      <c r="AB2536" s="13"/>
      <c r="AC2536" s="13"/>
      <c r="AD2536" s="13"/>
      <c r="AE2536" s="13"/>
      <c r="AT2536" s="257" t="s">
        <v>361</v>
      </c>
      <c r="AU2536" s="257" t="s">
        <v>86</v>
      </c>
      <c r="AV2536" s="13" t="s">
        <v>86</v>
      </c>
      <c r="AW2536" s="13" t="s">
        <v>32</v>
      </c>
      <c r="AX2536" s="13" t="s">
        <v>76</v>
      </c>
      <c r="AY2536" s="257" t="s">
        <v>350</v>
      </c>
    </row>
    <row r="2537" s="13" customFormat="1">
      <c r="A2537" s="13"/>
      <c r="B2537" s="247"/>
      <c r="C2537" s="248"/>
      <c r="D2537" s="242" t="s">
        <v>361</v>
      </c>
      <c r="E2537" s="249" t="s">
        <v>1</v>
      </c>
      <c r="F2537" s="250" t="s">
        <v>3187</v>
      </c>
      <c r="G2537" s="248"/>
      <c r="H2537" s="251">
        <v>1</v>
      </c>
      <c r="I2537" s="252"/>
      <c r="J2537" s="248"/>
      <c r="K2537" s="248"/>
      <c r="L2537" s="253"/>
      <c r="M2537" s="254"/>
      <c r="N2537" s="255"/>
      <c r="O2537" s="255"/>
      <c r="P2537" s="255"/>
      <c r="Q2537" s="255"/>
      <c r="R2537" s="255"/>
      <c r="S2537" s="255"/>
      <c r="T2537" s="256"/>
      <c r="U2537" s="13"/>
      <c r="V2537" s="13"/>
      <c r="W2537" s="13"/>
      <c r="X2537" s="13"/>
      <c r="Y2537" s="13"/>
      <c r="Z2537" s="13"/>
      <c r="AA2537" s="13"/>
      <c r="AB2537" s="13"/>
      <c r="AC2537" s="13"/>
      <c r="AD2537" s="13"/>
      <c r="AE2537" s="13"/>
      <c r="AT2537" s="257" t="s">
        <v>361</v>
      </c>
      <c r="AU2537" s="257" t="s">
        <v>86</v>
      </c>
      <c r="AV2537" s="13" t="s">
        <v>86</v>
      </c>
      <c r="AW2537" s="13" t="s">
        <v>32</v>
      </c>
      <c r="AX2537" s="13" t="s">
        <v>76</v>
      </c>
      <c r="AY2537" s="257" t="s">
        <v>350</v>
      </c>
    </row>
    <row r="2538" s="13" customFormat="1">
      <c r="A2538" s="13"/>
      <c r="B2538" s="247"/>
      <c r="C2538" s="248"/>
      <c r="D2538" s="242" t="s">
        <v>361</v>
      </c>
      <c r="E2538" s="249" t="s">
        <v>1</v>
      </c>
      <c r="F2538" s="250" t="s">
        <v>3602</v>
      </c>
      <c r="G2538" s="248"/>
      <c r="H2538" s="251">
        <v>1</v>
      </c>
      <c r="I2538" s="252"/>
      <c r="J2538" s="248"/>
      <c r="K2538" s="248"/>
      <c r="L2538" s="253"/>
      <c r="M2538" s="254"/>
      <c r="N2538" s="255"/>
      <c r="O2538" s="255"/>
      <c r="P2538" s="255"/>
      <c r="Q2538" s="255"/>
      <c r="R2538" s="255"/>
      <c r="S2538" s="255"/>
      <c r="T2538" s="256"/>
      <c r="U2538" s="13"/>
      <c r="V2538" s="13"/>
      <c r="W2538" s="13"/>
      <c r="X2538" s="13"/>
      <c r="Y2538" s="13"/>
      <c r="Z2538" s="13"/>
      <c r="AA2538" s="13"/>
      <c r="AB2538" s="13"/>
      <c r="AC2538" s="13"/>
      <c r="AD2538" s="13"/>
      <c r="AE2538" s="13"/>
      <c r="AT2538" s="257" t="s">
        <v>361</v>
      </c>
      <c r="AU2538" s="257" t="s">
        <v>86</v>
      </c>
      <c r="AV2538" s="13" t="s">
        <v>86</v>
      </c>
      <c r="AW2538" s="13" t="s">
        <v>32</v>
      </c>
      <c r="AX2538" s="13" t="s">
        <v>76</v>
      </c>
      <c r="AY2538" s="257" t="s">
        <v>350</v>
      </c>
    </row>
    <row r="2539" s="13" customFormat="1">
      <c r="A2539" s="13"/>
      <c r="B2539" s="247"/>
      <c r="C2539" s="248"/>
      <c r="D2539" s="242" t="s">
        <v>361</v>
      </c>
      <c r="E2539" s="249" t="s">
        <v>1</v>
      </c>
      <c r="F2539" s="250" t="s">
        <v>3628</v>
      </c>
      <c r="G2539" s="248"/>
      <c r="H2539" s="251">
        <v>1</v>
      </c>
      <c r="I2539" s="252"/>
      <c r="J2539" s="248"/>
      <c r="K2539" s="248"/>
      <c r="L2539" s="253"/>
      <c r="M2539" s="254"/>
      <c r="N2539" s="255"/>
      <c r="O2539" s="255"/>
      <c r="P2539" s="255"/>
      <c r="Q2539" s="255"/>
      <c r="R2539" s="255"/>
      <c r="S2539" s="255"/>
      <c r="T2539" s="256"/>
      <c r="U2539" s="13"/>
      <c r="V2539" s="13"/>
      <c r="W2539" s="13"/>
      <c r="X2539" s="13"/>
      <c r="Y2539" s="13"/>
      <c r="Z2539" s="13"/>
      <c r="AA2539" s="13"/>
      <c r="AB2539" s="13"/>
      <c r="AC2539" s="13"/>
      <c r="AD2539" s="13"/>
      <c r="AE2539" s="13"/>
      <c r="AT2539" s="257" t="s">
        <v>361</v>
      </c>
      <c r="AU2539" s="257" t="s">
        <v>86</v>
      </c>
      <c r="AV2539" s="13" t="s">
        <v>86</v>
      </c>
      <c r="AW2539" s="13" t="s">
        <v>32</v>
      </c>
      <c r="AX2539" s="13" t="s">
        <v>76</v>
      </c>
      <c r="AY2539" s="257" t="s">
        <v>350</v>
      </c>
    </row>
    <row r="2540" s="13" customFormat="1">
      <c r="A2540" s="13"/>
      <c r="B2540" s="247"/>
      <c r="C2540" s="248"/>
      <c r="D2540" s="242" t="s">
        <v>361</v>
      </c>
      <c r="E2540" s="249" t="s">
        <v>1</v>
      </c>
      <c r="F2540" s="250" t="s">
        <v>3629</v>
      </c>
      <c r="G2540" s="248"/>
      <c r="H2540" s="251">
        <v>2</v>
      </c>
      <c r="I2540" s="252"/>
      <c r="J2540" s="248"/>
      <c r="K2540" s="248"/>
      <c r="L2540" s="253"/>
      <c r="M2540" s="254"/>
      <c r="N2540" s="255"/>
      <c r="O2540" s="255"/>
      <c r="P2540" s="255"/>
      <c r="Q2540" s="255"/>
      <c r="R2540" s="255"/>
      <c r="S2540" s="255"/>
      <c r="T2540" s="256"/>
      <c r="U2540" s="13"/>
      <c r="V2540" s="13"/>
      <c r="W2540" s="13"/>
      <c r="X2540" s="13"/>
      <c r="Y2540" s="13"/>
      <c r="Z2540" s="13"/>
      <c r="AA2540" s="13"/>
      <c r="AB2540" s="13"/>
      <c r="AC2540" s="13"/>
      <c r="AD2540" s="13"/>
      <c r="AE2540" s="13"/>
      <c r="AT2540" s="257" t="s">
        <v>361</v>
      </c>
      <c r="AU2540" s="257" t="s">
        <v>86</v>
      </c>
      <c r="AV2540" s="13" t="s">
        <v>86</v>
      </c>
      <c r="AW2540" s="13" t="s">
        <v>32</v>
      </c>
      <c r="AX2540" s="13" t="s">
        <v>76</v>
      </c>
      <c r="AY2540" s="257" t="s">
        <v>350</v>
      </c>
    </row>
    <row r="2541" s="13" customFormat="1">
      <c r="A2541" s="13"/>
      <c r="B2541" s="247"/>
      <c r="C2541" s="248"/>
      <c r="D2541" s="242" t="s">
        <v>361</v>
      </c>
      <c r="E2541" s="249" t="s">
        <v>1</v>
      </c>
      <c r="F2541" s="250" t="s">
        <v>3630</v>
      </c>
      <c r="G2541" s="248"/>
      <c r="H2541" s="251">
        <v>1</v>
      </c>
      <c r="I2541" s="252"/>
      <c r="J2541" s="248"/>
      <c r="K2541" s="248"/>
      <c r="L2541" s="253"/>
      <c r="M2541" s="254"/>
      <c r="N2541" s="255"/>
      <c r="O2541" s="255"/>
      <c r="P2541" s="255"/>
      <c r="Q2541" s="255"/>
      <c r="R2541" s="255"/>
      <c r="S2541" s="255"/>
      <c r="T2541" s="256"/>
      <c r="U2541" s="13"/>
      <c r="V2541" s="13"/>
      <c r="W2541" s="13"/>
      <c r="X2541" s="13"/>
      <c r="Y2541" s="13"/>
      <c r="Z2541" s="13"/>
      <c r="AA2541" s="13"/>
      <c r="AB2541" s="13"/>
      <c r="AC2541" s="13"/>
      <c r="AD2541" s="13"/>
      <c r="AE2541" s="13"/>
      <c r="AT2541" s="257" t="s">
        <v>361</v>
      </c>
      <c r="AU2541" s="257" t="s">
        <v>86</v>
      </c>
      <c r="AV2541" s="13" t="s">
        <v>86</v>
      </c>
      <c r="AW2541" s="13" t="s">
        <v>32</v>
      </c>
      <c r="AX2541" s="13" t="s">
        <v>76</v>
      </c>
      <c r="AY2541" s="257" t="s">
        <v>350</v>
      </c>
    </row>
    <row r="2542" s="13" customFormat="1">
      <c r="A2542" s="13"/>
      <c r="B2542" s="247"/>
      <c r="C2542" s="248"/>
      <c r="D2542" s="242" t="s">
        <v>361</v>
      </c>
      <c r="E2542" s="249" t="s">
        <v>1</v>
      </c>
      <c r="F2542" s="250" t="s">
        <v>3670</v>
      </c>
      <c r="G2542" s="248"/>
      <c r="H2542" s="251">
        <v>2</v>
      </c>
      <c r="I2542" s="252"/>
      <c r="J2542" s="248"/>
      <c r="K2542" s="248"/>
      <c r="L2542" s="253"/>
      <c r="M2542" s="254"/>
      <c r="N2542" s="255"/>
      <c r="O2542" s="255"/>
      <c r="P2542" s="255"/>
      <c r="Q2542" s="255"/>
      <c r="R2542" s="255"/>
      <c r="S2542" s="255"/>
      <c r="T2542" s="256"/>
      <c r="U2542" s="13"/>
      <c r="V2542" s="13"/>
      <c r="W2542" s="13"/>
      <c r="X2542" s="13"/>
      <c r="Y2542" s="13"/>
      <c r="Z2542" s="13"/>
      <c r="AA2542" s="13"/>
      <c r="AB2542" s="13"/>
      <c r="AC2542" s="13"/>
      <c r="AD2542" s="13"/>
      <c r="AE2542" s="13"/>
      <c r="AT2542" s="257" t="s">
        <v>361</v>
      </c>
      <c r="AU2542" s="257" t="s">
        <v>86</v>
      </c>
      <c r="AV2542" s="13" t="s">
        <v>86</v>
      </c>
      <c r="AW2542" s="13" t="s">
        <v>32</v>
      </c>
      <c r="AX2542" s="13" t="s">
        <v>76</v>
      </c>
      <c r="AY2542" s="257" t="s">
        <v>350</v>
      </c>
    </row>
    <row r="2543" s="13" customFormat="1">
      <c r="A2543" s="13"/>
      <c r="B2543" s="247"/>
      <c r="C2543" s="248"/>
      <c r="D2543" s="242" t="s">
        <v>361</v>
      </c>
      <c r="E2543" s="249" t="s">
        <v>1</v>
      </c>
      <c r="F2543" s="250" t="s">
        <v>3671</v>
      </c>
      <c r="G2543" s="248"/>
      <c r="H2543" s="251">
        <v>1</v>
      </c>
      <c r="I2543" s="252"/>
      <c r="J2543" s="248"/>
      <c r="K2543" s="248"/>
      <c r="L2543" s="253"/>
      <c r="M2543" s="254"/>
      <c r="N2543" s="255"/>
      <c r="O2543" s="255"/>
      <c r="P2543" s="255"/>
      <c r="Q2543" s="255"/>
      <c r="R2543" s="255"/>
      <c r="S2543" s="255"/>
      <c r="T2543" s="256"/>
      <c r="U2543" s="13"/>
      <c r="V2543" s="13"/>
      <c r="W2543" s="13"/>
      <c r="X2543" s="13"/>
      <c r="Y2543" s="13"/>
      <c r="Z2543" s="13"/>
      <c r="AA2543" s="13"/>
      <c r="AB2543" s="13"/>
      <c r="AC2543" s="13"/>
      <c r="AD2543" s="13"/>
      <c r="AE2543" s="13"/>
      <c r="AT2543" s="257" t="s">
        <v>361</v>
      </c>
      <c r="AU2543" s="257" t="s">
        <v>86</v>
      </c>
      <c r="AV2543" s="13" t="s">
        <v>86</v>
      </c>
      <c r="AW2543" s="13" t="s">
        <v>32</v>
      </c>
      <c r="AX2543" s="13" t="s">
        <v>76</v>
      </c>
      <c r="AY2543" s="257" t="s">
        <v>350</v>
      </c>
    </row>
    <row r="2544" s="13" customFormat="1">
      <c r="A2544" s="13"/>
      <c r="B2544" s="247"/>
      <c r="C2544" s="248"/>
      <c r="D2544" s="242" t="s">
        <v>361</v>
      </c>
      <c r="E2544" s="249" t="s">
        <v>1</v>
      </c>
      <c r="F2544" s="250" t="s">
        <v>3631</v>
      </c>
      <c r="G2544" s="248"/>
      <c r="H2544" s="251">
        <v>1</v>
      </c>
      <c r="I2544" s="252"/>
      <c r="J2544" s="248"/>
      <c r="K2544" s="248"/>
      <c r="L2544" s="253"/>
      <c r="M2544" s="254"/>
      <c r="N2544" s="255"/>
      <c r="O2544" s="255"/>
      <c r="P2544" s="255"/>
      <c r="Q2544" s="255"/>
      <c r="R2544" s="255"/>
      <c r="S2544" s="255"/>
      <c r="T2544" s="256"/>
      <c r="U2544" s="13"/>
      <c r="V2544" s="13"/>
      <c r="W2544" s="13"/>
      <c r="X2544" s="13"/>
      <c r="Y2544" s="13"/>
      <c r="Z2544" s="13"/>
      <c r="AA2544" s="13"/>
      <c r="AB2544" s="13"/>
      <c r="AC2544" s="13"/>
      <c r="AD2544" s="13"/>
      <c r="AE2544" s="13"/>
      <c r="AT2544" s="257" t="s">
        <v>361</v>
      </c>
      <c r="AU2544" s="257" t="s">
        <v>86</v>
      </c>
      <c r="AV2544" s="13" t="s">
        <v>86</v>
      </c>
      <c r="AW2544" s="13" t="s">
        <v>32</v>
      </c>
      <c r="AX2544" s="13" t="s">
        <v>76</v>
      </c>
      <c r="AY2544" s="257" t="s">
        <v>350</v>
      </c>
    </row>
    <row r="2545" s="13" customFormat="1">
      <c r="A2545" s="13"/>
      <c r="B2545" s="247"/>
      <c r="C2545" s="248"/>
      <c r="D2545" s="242" t="s">
        <v>361</v>
      </c>
      <c r="E2545" s="249" t="s">
        <v>1</v>
      </c>
      <c r="F2545" s="250" t="s">
        <v>3672</v>
      </c>
      <c r="G2545" s="248"/>
      <c r="H2545" s="251">
        <v>1</v>
      </c>
      <c r="I2545" s="252"/>
      <c r="J2545" s="248"/>
      <c r="K2545" s="248"/>
      <c r="L2545" s="253"/>
      <c r="M2545" s="254"/>
      <c r="N2545" s="255"/>
      <c r="O2545" s="255"/>
      <c r="P2545" s="255"/>
      <c r="Q2545" s="255"/>
      <c r="R2545" s="255"/>
      <c r="S2545" s="255"/>
      <c r="T2545" s="256"/>
      <c r="U2545" s="13"/>
      <c r="V2545" s="13"/>
      <c r="W2545" s="13"/>
      <c r="X2545" s="13"/>
      <c r="Y2545" s="13"/>
      <c r="Z2545" s="13"/>
      <c r="AA2545" s="13"/>
      <c r="AB2545" s="13"/>
      <c r="AC2545" s="13"/>
      <c r="AD2545" s="13"/>
      <c r="AE2545" s="13"/>
      <c r="AT2545" s="257" t="s">
        <v>361</v>
      </c>
      <c r="AU2545" s="257" t="s">
        <v>86</v>
      </c>
      <c r="AV2545" s="13" t="s">
        <v>86</v>
      </c>
      <c r="AW2545" s="13" t="s">
        <v>32</v>
      </c>
      <c r="AX2545" s="13" t="s">
        <v>76</v>
      </c>
      <c r="AY2545" s="257" t="s">
        <v>350</v>
      </c>
    </row>
    <row r="2546" s="13" customFormat="1">
      <c r="A2546" s="13"/>
      <c r="B2546" s="247"/>
      <c r="C2546" s="248"/>
      <c r="D2546" s="242" t="s">
        <v>361</v>
      </c>
      <c r="E2546" s="249" t="s">
        <v>1</v>
      </c>
      <c r="F2546" s="250" t="s">
        <v>3673</v>
      </c>
      <c r="G2546" s="248"/>
      <c r="H2546" s="251">
        <v>1</v>
      </c>
      <c r="I2546" s="252"/>
      <c r="J2546" s="248"/>
      <c r="K2546" s="248"/>
      <c r="L2546" s="253"/>
      <c r="M2546" s="254"/>
      <c r="N2546" s="255"/>
      <c r="O2546" s="255"/>
      <c r="P2546" s="255"/>
      <c r="Q2546" s="255"/>
      <c r="R2546" s="255"/>
      <c r="S2546" s="255"/>
      <c r="T2546" s="256"/>
      <c r="U2546" s="13"/>
      <c r="V2546" s="13"/>
      <c r="W2546" s="13"/>
      <c r="X2546" s="13"/>
      <c r="Y2546" s="13"/>
      <c r="Z2546" s="13"/>
      <c r="AA2546" s="13"/>
      <c r="AB2546" s="13"/>
      <c r="AC2546" s="13"/>
      <c r="AD2546" s="13"/>
      <c r="AE2546" s="13"/>
      <c r="AT2546" s="257" t="s">
        <v>361</v>
      </c>
      <c r="AU2546" s="257" t="s">
        <v>86</v>
      </c>
      <c r="AV2546" s="13" t="s">
        <v>86</v>
      </c>
      <c r="AW2546" s="13" t="s">
        <v>32</v>
      </c>
      <c r="AX2546" s="13" t="s">
        <v>76</v>
      </c>
      <c r="AY2546" s="257" t="s">
        <v>350</v>
      </c>
    </row>
    <row r="2547" s="13" customFormat="1">
      <c r="A2547" s="13"/>
      <c r="B2547" s="247"/>
      <c r="C2547" s="248"/>
      <c r="D2547" s="242" t="s">
        <v>361</v>
      </c>
      <c r="E2547" s="249" t="s">
        <v>1</v>
      </c>
      <c r="F2547" s="250" t="s">
        <v>3674</v>
      </c>
      <c r="G2547" s="248"/>
      <c r="H2547" s="251">
        <v>1</v>
      </c>
      <c r="I2547" s="252"/>
      <c r="J2547" s="248"/>
      <c r="K2547" s="248"/>
      <c r="L2547" s="253"/>
      <c r="M2547" s="254"/>
      <c r="N2547" s="255"/>
      <c r="O2547" s="255"/>
      <c r="P2547" s="255"/>
      <c r="Q2547" s="255"/>
      <c r="R2547" s="255"/>
      <c r="S2547" s="255"/>
      <c r="T2547" s="256"/>
      <c r="U2547" s="13"/>
      <c r="V2547" s="13"/>
      <c r="W2547" s="13"/>
      <c r="X2547" s="13"/>
      <c r="Y2547" s="13"/>
      <c r="Z2547" s="13"/>
      <c r="AA2547" s="13"/>
      <c r="AB2547" s="13"/>
      <c r="AC2547" s="13"/>
      <c r="AD2547" s="13"/>
      <c r="AE2547" s="13"/>
      <c r="AT2547" s="257" t="s">
        <v>361</v>
      </c>
      <c r="AU2547" s="257" t="s">
        <v>86</v>
      </c>
      <c r="AV2547" s="13" t="s">
        <v>86</v>
      </c>
      <c r="AW2547" s="13" t="s">
        <v>32</v>
      </c>
      <c r="AX2547" s="13" t="s">
        <v>76</v>
      </c>
      <c r="AY2547" s="257" t="s">
        <v>350</v>
      </c>
    </row>
    <row r="2548" s="13" customFormat="1">
      <c r="A2548" s="13"/>
      <c r="B2548" s="247"/>
      <c r="C2548" s="248"/>
      <c r="D2548" s="242" t="s">
        <v>361</v>
      </c>
      <c r="E2548" s="249" t="s">
        <v>1</v>
      </c>
      <c r="F2548" s="250" t="s">
        <v>3675</v>
      </c>
      <c r="G2548" s="248"/>
      <c r="H2548" s="251">
        <v>1</v>
      </c>
      <c r="I2548" s="252"/>
      <c r="J2548" s="248"/>
      <c r="K2548" s="248"/>
      <c r="L2548" s="253"/>
      <c r="M2548" s="254"/>
      <c r="N2548" s="255"/>
      <c r="O2548" s="255"/>
      <c r="P2548" s="255"/>
      <c r="Q2548" s="255"/>
      <c r="R2548" s="255"/>
      <c r="S2548" s="255"/>
      <c r="T2548" s="256"/>
      <c r="U2548" s="13"/>
      <c r="V2548" s="13"/>
      <c r="W2548" s="13"/>
      <c r="X2548" s="13"/>
      <c r="Y2548" s="13"/>
      <c r="Z2548" s="13"/>
      <c r="AA2548" s="13"/>
      <c r="AB2548" s="13"/>
      <c r="AC2548" s="13"/>
      <c r="AD2548" s="13"/>
      <c r="AE2548" s="13"/>
      <c r="AT2548" s="257" t="s">
        <v>361</v>
      </c>
      <c r="AU2548" s="257" t="s">
        <v>86</v>
      </c>
      <c r="AV2548" s="13" t="s">
        <v>86</v>
      </c>
      <c r="AW2548" s="13" t="s">
        <v>32</v>
      </c>
      <c r="AX2548" s="13" t="s">
        <v>76</v>
      </c>
      <c r="AY2548" s="257" t="s">
        <v>350</v>
      </c>
    </row>
    <row r="2549" s="13" customFormat="1">
      <c r="A2549" s="13"/>
      <c r="B2549" s="247"/>
      <c r="C2549" s="248"/>
      <c r="D2549" s="242" t="s">
        <v>361</v>
      </c>
      <c r="E2549" s="249" t="s">
        <v>1</v>
      </c>
      <c r="F2549" s="250" t="s">
        <v>3843</v>
      </c>
      <c r="G2549" s="248"/>
      <c r="H2549" s="251">
        <v>2</v>
      </c>
      <c r="I2549" s="252"/>
      <c r="J2549" s="248"/>
      <c r="K2549" s="248"/>
      <c r="L2549" s="253"/>
      <c r="M2549" s="254"/>
      <c r="N2549" s="255"/>
      <c r="O2549" s="255"/>
      <c r="P2549" s="255"/>
      <c r="Q2549" s="255"/>
      <c r="R2549" s="255"/>
      <c r="S2549" s="255"/>
      <c r="T2549" s="256"/>
      <c r="U2549" s="13"/>
      <c r="V2549" s="13"/>
      <c r="W2549" s="13"/>
      <c r="X2549" s="13"/>
      <c r="Y2549" s="13"/>
      <c r="Z2549" s="13"/>
      <c r="AA2549" s="13"/>
      <c r="AB2549" s="13"/>
      <c r="AC2549" s="13"/>
      <c r="AD2549" s="13"/>
      <c r="AE2549" s="13"/>
      <c r="AT2549" s="257" t="s">
        <v>361</v>
      </c>
      <c r="AU2549" s="257" t="s">
        <v>86</v>
      </c>
      <c r="AV2549" s="13" t="s">
        <v>86</v>
      </c>
      <c r="AW2549" s="13" t="s">
        <v>32</v>
      </c>
      <c r="AX2549" s="13" t="s">
        <v>76</v>
      </c>
      <c r="AY2549" s="257" t="s">
        <v>350</v>
      </c>
    </row>
    <row r="2550" s="13" customFormat="1">
      <c r="A2550" s="13"/>
      <c r="B2550" s="247"/>
      <c r="C2550" s="248"/>
      <c r="D2550" s="242" t="s">
        <v>361</v>
      </c>
      <c r="E2550" s="249" t="s">
        <v>1</v>
      </c>
      <c r="F2550" s="250" t="s">
        <v>3676</v>
      </c>
      <c r="G2550" s="248"/>
      <c r="H2550" s="251">
        <v>1</v>
      </c>
      <c r="I2550" s="252"/>
      <c r="J2550" s="248"/>
      <c r="K2550" s="248"/>
      <c r="L2550" s="253"/>
      <c r="M2550" s="254"/>
      <c r="N2550" s="255"/>
      <c r="O2550" s="255"/>
      <c r="P2550" s="255"/>
      <c r="Q2550" s="255"/>
      <c r="R2550" s="255"/>
      <c r="S2550" s="255"/>
      <c r="T2550" s="256"/>
      <c r="U2550" s="13"/>
      <c r="V2550" s="13"/>
      <c r="W2550" s="13"/>
      <c r="X2550" s="13"/>
      <c r="Y2550" s="13"/>
      <c r="Z2550" s="13"/>
      <c r="AA2550" s="13"/>
      <c r="AB2550" s="13"/>
      <c r="AC2550" s="13"/>
      <c r="AD2550" s="13"/>
      <c r="AE2550" s="13"/>
      <c r="AT2550" s="257" t="s">
        <v>361</v>
      </c>
      <c r="AU2550" s="257" t="s">
        <v>86</v>
      </c>
      <c r="AV2550" s="13" t="s">
        <v>86</v>
      </c>
      <c r="AW2550" s="13" t="s">
        <v>32</v>
      </c>
      <c r="AX2550" s="13" t="s">
        <v>76</v>
      </c>
      <c r="AY2550" s="257" t="s">
        <v>350</v>
      </c>
    </row>
    <row r="2551" s="13" customFormat="1">
      <c r="A2551" s="13"/>
      <c r="B2551" s="247"/>
      <c r="C2551" s="248"/>
      <c r="D2551" s="242" t="s">
        <v>361</v>
      </c>
      <c r="E2551" s="249" t="s">
        <v>1</v>
      </c>
      <c r="F2551" s="250" t="s">
        <v>3677</v>
      </c>
      <c r="G2551" s="248"/>
      <c r="H2551" s="251">
        <v>1</v>
      </c>
      <c r="I2551" s="252"/>
      <c r="J2551" s="248"/>
      <c r="K2551" s="248"/>
      <c r="L2551" s="253"/>
      <c r="M2551" s="254"/>
      <c r="N2551" s="255"/>
      <c r="O2551" s="255"/>
      <c r="P2551" s="255"/>
      <c r="Q2551" s="255"/>
      <c r="R2551" s="255"/>
      <c r="S2551" s="255"/>
      <c r="T2551" s="256"/>
      <c r="U2551" s="13"/>
      <c r="V2551" s="13"/>
      <c r="W2551" s="13"/>
      <c r="X2551" s="13"/>
      <c r="Y2551" s="13"/>
      <c r="Z2551" s="13"/>
      <c r="AA2551" s="13"/>
      <c r="AB2551" s="13"/>
      <c r="AC2551" s="13"/>
      <c r="AD2551" s="13"/>
      <c r="AE2551" s="13"/>
      <c r="AT2551" s="257" t="s">
        <v>361</v>
      </c>
      <c r="AU2551" s="257" t="s">
        <v>86</v>
      </c>
      <c r="AV2551" s="13" t="s">
        <v>86</v>
      </c>
      <c r="AW2551" s="13" t="s">
        <v>32</v>
      </c>
      <c r="AX2551" s="13" t="s">
        <v>76</v>
      </c>
      <c r="AY2551" s="257" t="s">
        <v>350</v>
      </c>
    </row>
    <row r="2552" s="13" customFormat="1">
      <c r="A2552" s="13"/>
      <c r="B2552" s="247"/>
      <c r="C2552" s="248"/>
      <c r="D2552" s="242" t="s">
        <v>361</v>
      </c>
      <c r="E2552" s="249" t="s">
        <v>1</v>
      </c>
      <c r="F2552" s="250" t="s">
        <v>3844</v>
      </c>
      <c r="G2552" s="248"/>
      <c r="H2552" s="251">
        <v>2</v>
      </c>
      <c r="I2552" s="252"/>
      <c r="J2552" s="248"/>
      <c r="K2552" s="248"/>
      <c r="L2552" s="253"/>
      <c r="M2552" s="254"/>
      <c r="N2552" s="255"/>
      <c r="O2552" s="255"/>
      <c r="P2552" s="255"/>
      <c r="Q2552" s="255"/>
      <c r="R2552" s="255"/>
      <c r="S2552" s="255"/>
      <c r="T2552" s="256"/>
      <c r="U2552" s="13"/>
      <c r="V2552" s="13"/>
      <c r="W2552" s="13"/>
      <c r="X2552" s="13"/>
      <c r="Y2552" s="13"/>
      <c r="Z2552" s="13"/>
      <c r="AA2552" s="13"/>
      <c r="AB2552" s="13"/>
      <c r="AC2552" s="13"/>
      <c r="AD2552" s="13"/>
      <c r="AE2552" s="13"/>
      <c r="AT2552" s="257" t="s">
        <v>361</v>
      </c>
      <c r="AU2552" s="257" t="s">
        <v>86</v>
      </c>
      <c r="AV2552" s="13" t="s">
        <v>86</v>
      </c>
      <c r="AW2552" s="13" t="s">
        <v>32</v>
      </c>
      <c r="AX2552" s="13" t="s">
        <v>76</v>
      </c>
      <c r="AY2552" s="257" t="s">
        <v>350</v>
      </c>
    </row>
    <row r="2553" s="14" customFormat="1">
      <c r="A2553" s="14"/>
      <c r="B2553" s="258"/>
      <c r="C2553" s="259"/>
      <c r="D2553" s="242" t="s">
        <v>361</v>
      </c>
      <c r="E2553" s="260" t="s">
        <v>1</v>
      </c>
      <c r="F2553" s="261" t="s">
        <v>364</v>
      </c>
      <c r="G2553" s="259"/>
      <c r="H2553" s="262">
        <v>94</v>
      </c>
      <c r="I2553" s="263"/>
      <c r="J2553" s="259"/>
      <c r="K2553" s="259"/>
      <c r="L2553" s="264"/>
      <c r="M2553" s="265"/>
      <c r="N2553" s="266"/>
      <c r="O2553" s="266"/>
      <c r="P2553" s="266"/>
      <c r="Q2553" s="266"/>
      <c r="R2553" s="266"/>
      <c r="S2553" s="266"/>
      <c r="T2553" s="267"/>
      <c r="U2553" s="14"/>
      <c r="V2553" s="14"/>
      <c r="W2553" s="14"/>
      <c r="X2553" s="14"/>
      <c r="Y2553" s="14"/>
      <c r="Z2553" s="14"/>
      <c r="AA2553" s="14"/>
      <c r="AB2553" s="14"/>
      <c r="AC2553" s="14"/>
      <c r="AD2553" s="14"/>
      <c r="AE2553" s="14"/>
      <c r="AT2553" s="268" t="s">
        <v>361</v>
      </c>
      <c r="AU2553" s="268" t="s">
        <v>86</v>
      </c>
      <c r="AV2553" s="14" t="s">
        <v>357</v>
      </c>
      <c r="AW2553" s="14" t="s">
        <v>32</v>
      </c>
      <c r="AX2553" s="14" t="s">
        <v>84</v>
      </c>
      <c r="AY2553" s="268" t="s">
        <v>350</v>
      </c>
    </row>
    <row r="2554" s="2" customFormat="1" ht="24.15" customHeight="1">
      <c r="A2554" s="39"/>
      <c r="B2554" s="40"/>
      <c r="C2554" s="229" t="s">
        <v>3859</v>
      </c>
      <c r="D2554" s="229" t="s">
        <v>352</v>
      </c>
      <c r="E2554" s="230" t="s">
        <v>3860</v>
      </c>
      <c r="F2554" s="231" t="s">
        <v>3861</v>
      </c>
      <c r="G2554" s="232" t="s">
        <v>497</v>
      </c>
      <c r="H2554" s="233">
        <v>1</v>
      </c>
      <c r="I2554" s="234"/>
      <c r="J2554" s="235">
        <f>ROUND(I2554*H2554,2)</f>
        <v>0</v>
      </c>
      <c r="K2554" s="231" t="s">
        <v>1</v>
      </c>
      <c r="L2554" s="45"/>
      <c r="M2554" s="236" t="s">
        <v>1</v>
      </c>
      <c r="N2554" s="237" t="s">
        <v>41</v>
      </c>
      <c r="O2554" s="92"/>
      <c r="P2554" s="238">
        <f>O2554*H2554</f>
        <v>0</v>
      </c>
      <c r="Q2554" s="238">
        <v>0</v>
      </c>
      <c r="R2554" s="238">
        <f>Q2554*H2554</f>
        <v>0</v>
      </c>
      <c r="S2554" s="238">
        <v>0.0011999999999999999</v>
      </c>
      <c r="T2554" s="239">
        <f>S2554*H2554</f>
        <v>0.0011999999999999999</v>
      </c>
      <c r="U2554" s="39"/>
      <c r="V2554" s="39"/>
      <c r="W2554" s="39"/>
      <c r="X2554" s="39"/>
      <c r="Y2554" s="39"/>
      <c r="Z2554" s="39"/>
      <c r="AA2554" s="39"/>
      <c r="AB2554" s="39"/>
      <c r="AC2554" s="39"/>
      <c r="AD2554" s="39"/>
      <c r="AE2554" s="39"/>
      <c r="AR2554" s="240" t="s">
        <v>530</v>
      </c>
      <c r="AT2554" s="240" t="s">
        <v>352</v>
      </c>
      <c r="AU2554" s="240" t="s">
        <v>86</v>
      </c>
      <c r="AY2554" s="18" t="s">
        <v>350</v>
      </c>
      <c r="BE2554" s="241">
        <f>IF(N2554="základní",J2554,0)</f>
        <v>0</v>
      </c>
      <c r="BF2554" s="241">
        <f>IF(N2554="snížená",J2554,0)</f>
        <v>0</v>
      </c>
      <c r="BG2554" s="241">
        <f>IF(N2554="zákl. přenesená",J2554,0)</f>
        <v>0</v>
      </c>
      <c r="BH2554" s="241">
        <f>IF(N2554="sníž. přenesená",J2554,0)</f>
        <v>0</v>
      </c>
      <c r="BI2554" s="241">
        <f>IF(N2554="nulová",J2554,0)</f>
        <v>0</v>
      </c>
      <c r="BJ2554" s="18" t="s">
        <v>84</v>
      </c>
      <c r="BK2554" s="241">
        <f>ROUND(I2554*H2554,2)</f>
        <v>0</v>
      </c>
      <c r="BL2554" s="18" t="s">
        <v>530</v>
      </c>
      <c r="BM2554" s="240" t="s">
        <v>3862</v>
      </c>
    </row>
    <row r="2555" s="2" customFormat="1">
      <c r="A2555" s="39"/>
      <c r="B2555" s="40"/>
      <c r="C2555" s="41"/>
      <c r="D2555" s="242" t="s">
        <v>359</v>
      </c>
      <c r="E2555" s="41"/>
      <c r="F2555" s="243" t="s">
        <v>3863</v>
      </c>
      <c r="G2555" s="41"/>
      <c r="H2555" s="41"/>
      <c r="I2555" s="244"/>
      <c r="J2555" s="41"/>
      <c r="K2555" s="41"/>
      <c r="L2555" s="45"/>
      <c r="M2555" s="245"/>
      <c r="N2555" s="246"/>
      <c r="O2555" s="92"/>
      <c r="P2555" s="92"/>
      <c r="Q2555" s="92"/>
      <c r="R2555" s="92"/>
      <c r="S2555" s="92"/>
      <c r="T2555" s="93"/>
      <c r="U2555" s="39"/>
      <c r="V2555" s="39"/>
      <c r="W2555" s="39"/>
      <c r="X2555" s="39"/>
      <c r="Y2555" s="39"/>
      <c r="Z2555" s="39"/>
      <c r="AA2555" s="39"/>
      <c r="AB2555" s="39"/>
      <c r="AC2555" s="39"/>
      <c r="AD2555" s="39"/>
      <c r="AE2555" s="39"/>
      <c r="AT2555" s="18" t="s">
        <v>359</v>
      </c>
      <c r="AU2555" s="18" t="s">
        <v>86</v>
      </c>
    </row>
    <row r="2556" s="13" customFormat="1">
      <c r="A2556" s="13"/>
      <c r="B2556" s="247"/>
      <c r="C2556" s="248"/>
      <c r="D2556" s="242" t="s">
        <v>361</v>
      </c>
      <c r="E2556" s="249" t="s">
        <v>1</v>
      </c>
      <c r="F2556" s="250" t="s">
        <v>3864</v>
      </c>
      <c r="G2556" s="248"/>
      <c r="H2556" s="251">
        <v>1</v>
      </c>
      <c r="I2556" s="252"/>
      <c r="J2556" s="248"/>
      <c r="K2556" s="248"/>
      <c r="L2556" s="253"/>
      <c r="M2556" s="254"/>
      <c r="N2556" s="255"/>
      <c r="O2556" s="255"/>
      <c r="P2556" s="255"/>
      <c r="Q2556" s="255"/>
      <c r="R2556" s="255"/>
      <c r="S2556" s="255"/>
      <c r="T2556" s="256"/>
      <c r="U2556" s="13"/>
      <c r="V2556" s="13"/>
      <c r="W2556" s="13"/>
      <c r="X2556" s="13"/>
      <c r="Y2556" s="13"/>
      <c r="Z2556" s="13"/>
      <c r="AA2556" s="13"/>
      <c r="AB2556" s="13"/>
      <c r="AC2556" s="13"/>
      <c r="AD2556" s="13"/>
      <c r="AE2556" s="13"/>
      <c r="AT2556" s="257" t="s">
        <v>361</v>
      </c>
      <c r="AU2556" s="257" t="s">
        <v>86</v>
      </c>
      <c r="AV2556" s="13" t="s">
        <v>86</v>
      </c>
      <c r="AW2556" s="13" t="s">
        <v>32</v>
      </c>
      <c r="AX2556" s="13" t="s">
        <v>84</v>
      </c>
      <c r="AY2556" s="257" t="s">
        <v>350</v>
      </c>
    </row>
    <row r="2557" s="2" customFormat="1" ht="24.15" customHeight="1">
      <c r="A2557" s="39"/>
      <c r="B2557" s="40"/>
      <c r="C2557" s="229" t="s">
        <v>3865</v>
      </c>
      <c r="D2557" s="229" t="s">
        <v>352</v>
      </c>
      <c r="E2557" s="230" t="s">
        <v>3866</v>
      </c>
      <c r="F2557" s="231" t="s">
        <v>3867</v>
      </c>
      <c r="G2557" s="232" t="s">
        <v>497</v>
      </c>
      <c r="H2557" s="233">
        <v>1</v>
      </c>
      <c r="I2557" s="234"/>
      <c r="J2557" s="235">
        <f>ROUND(I2557*H2557,2)</f>
        <v>0</v>
      </c>
      <c r="K2557" s="231" t="s">
        <v>1</v>
      </c>
      <c r="L2557" s="45"/>
      <c r="M2557" s="236" t="s">
        <v>1</v>
      </c>
      <c r="N2557" s="237" t="s">
        <v>41</v>
      </c>
      <c r="O2557" s="92"/>
      <c r="P2557" s="238">
        <f>O2557*H2557</f>
        <v>0</v>
      </c>
      <c r="Q2557" s="238">
        <v>0</v>
      </c>
      <c r="R2557" s="238">
        <f>Q2557*H2557</f>
        <v>0</v>
      </c>
      <c r="S2557" s="238">
        <v>0.0011999999999999999</v>
      </c>
      <c r="T2557" s="239">
        <f>S2557*H2557</f>
        <v>0.0011999999999999999</v>
      </c>
      <c r="U2557" s="39"/>
      <c r="V2557" s="39"/>
      <c r="W2557" s="39"/>
      <c r="X2557" s="39"/>
      <c r="Y2557" s="39"/>
      <c r="Z2557" s="39"/>
      <c r="AA2557" s="39"/>
      <c r="AB2557" s="39"/>
      <c r="AC2557" s="39"/>
      <c r="AD2557" s="39"/>
      <c r="AE2557" s="39"/>
      <c r="AR2557" s="240" t="s">
        <v>530</v>
      </c>
      <c r="AT2557" s="240" t="s">
        <v>352</v>
      </c>
      <c r="AU2557" s="240" t="s">
        <v>86</v>
      </c>
      <c r="AY2557" s="18" t="s">
        <v>350</v>
      </c>
      <c r="BE2557" s="241">
        <f>IF(N2557="základní",J2557,0)</f>
        <v>0</v>
      </c>
      <c r="BF2557" s="241">
        <f>IF(N2557="snížená",J2557,0)</f>
        <v>0</v>
      </c>
      <c r="BG2557" s="241">
        <f>IF(N2557="zákl. přenesená",J2557,0)</f>
        <v>0</v>
      </c>
      <c r="BH2557" s="241">
        <f>IF(N2557="sníž. přenesená",J2557,0)</f>
        <v>0</v>
      </c>
      <c r="BI2557" s="241">
        <f>IF(N2557="nulová",J2557,0)</f>
        <v>0</v>
      </c>
      <c r="BJ2557" s="18" t="s">
        <v>84</v>
      </c>
      <c r="BK2557" s="241">
        <f>ROUND(I2557*H2557,2)</f>
        <v>0</v>
      </c>
      <c r="BL2557" s="18" t="s">
        <v>530</v>
      </c>
      <c r="BM2557" s="240" t="s">
        <v>3868</v>
      </c>
    </row>
    <row r="2558" s="2" customFormat="1">
      <c r="A2558" s="39"/>
      <c r="B2558" s="40"/>
      <c r="C2558" s="41"/>
      <c r="D2558" s="242" t="s">
        <v>359</v>
      </c>
      <c r="E2558" s="41"/>
      <c r="F2558" s="243" t="s">
        <v>3863</v>
      </c>
      <c r="G2558" s="41"/>
      <c r="H2558" s="41"/>
      <c r="I2558" s="244"/>
      <c r="J2558" s="41"/>
      <c r="K2558" s="41"/>
      <c r="L2558" s="45"/>
      <c r="M2558" s="245"/>
      <c r="N2558" s="246"/>
      <c r="O2558" s="92"/>
      <c r="P2558" s="92"/>
      <c r="Q2558" s="92"/>
      <c r="R2558" s="92"/>
      <c r="S2558" s="92"/>
      <c r="T2558" s="93"/>
      <c r="U2558" s="39"/>
      <c r="V2558" s="39"/>
      <c r="W2558" s="39"/>
      <c r="X2558" s="39"/>
      <c r="Y2558" s="39"/>
      <c r="Z2558" s="39"/>
      <c r="AA2558" s="39"/>
      <c r="AB2558" s="39"/>
      <c r="AC2558" s="39"/>
      <c r="AD2558" s="39"/>
      <c r="AE2558" s="39"/>
      <c r="AT2558" s="18" t="s">
        <v>359</v>
      </c>
      <c r="AU2558" s="18" t="s">
        <v>86</v>
      </c>
    </row>
    <row r="2559" s="13" customFormat="1">
      <c r="A2559" s="13"/>
      <c r="B2559" s="247"/>
      <c r="C2559" s="248"/>
      <c r="D2559" s="242" t="s">
        <v>361</v>
      </c>
      <c r="E2559" s="249" t="s">
        <v>1</v>
      </c>
      <c r="F2559" s="250" t="s">
        <v>3869</v>
      </c>
      <c r="G2559" s="248"/>
      <c r="H2559" s="251">
        <v>1</v>
      </c>
      <c r="I2559" s="252"/>
      <c r="J2559" s="248"/>
      <c r="K2559" s="248"/>
      <c r="L2559" s="253"/>
      <c r="M2559" s="254"/>
      <c r="N2559" s="255"/>
      <c r="O2559" s="255"/>
      <c r="P2559" s="255"/>
      <c r="Q2559" s="255"/>
      <c r="R2559" s="255"/>
      <c r="S2559" s="255"/>
      <c r="T2559" s="256"/>
      <c r="U2559" s="13"/>
      <c r="V2559" s="13"/>
      <c r="W2559" s="13"/>
      <c r="X2559" s="13"/>
      <c r="Y2559" s="13"/>
      <c r="Z2559" s="13"/>
      <c r="AA2559" s="13"/>
      <c r="AB2559" s="13"/>
      <c r="AC2559" s="13"/>
      <c r="AD2559" s="13"/>
      <c r="AE2559" s="13"/>
      <c r="AT2559" s="257" t="s">
        <v>361</v>
      </c>
      <c r="AU2559" s="257" t="s">
        <v>86</v>
      </c>
      <c r="AV2559" s="13" t="s">
        <v>86</v>
      </c>
      <c r="AW2559" s="13" t="s">
        <v>32</v>
      </c>
      <c r="AX2559" s="13" t="s">
        <v>84</v>
      </c>
      <c r="AY2559" s="257" t="s">
        <v>350</v>
      </c>
    </row>
    <row r="2560" s="2" customFormat="1" ht="24.15" customHeight="1">
      <c r="A2560" s="39"/>
      <c r="B2560" s="40"/>
      <c r="C2560" s="229" t="s">
        <v>3870</v>
      </c>
      <c r="D2560" s="229" t="s">
        <v>352</v>
      </c>
      <c r="E2560" s="230" t="s">
        <v>3871</v>
      </c>
      <c r="F2560" s="231" t="s">
        <v>3872</v>
      </c>
      <c r="G2560" s="232" t="s">
        <v>497</v>
      </c>
      <c r="H2560" s="233">
        <v>1</v>
      </c>
      <c r="I2560" s="234"/>
      <c r="J2560" s="235">
        <f>ROUND(I2560*H2560,2)</f>
        <v>0</v>
      </c>
      <c r="K2560" s="231" t="s">
        <v>1</v>
      </c>
      <c r="L2560" s="45"/>
      <c r="M2560" s="236" t="s">
        <v>1</v>
      </c>
      <c r="N2560" s="237" t="s">
        <v>41</v>
      </c>
      <c r="O2560" s="92"/>
      <c r="P2560" s="238">
        <f>O2560*H2560</f>
        <v>0</v>
      </c>
      <c r="Q2560" s="238">
        <v>0</v>
      </c>
      <c r="R2560" s="238">
        <f>Q2560*H2560</f>
        <v>0</v>
      </c>
      <c r="S2560" s="238">
        <v>0.0011999999999999999</v>
      </c>
      <c r="T2560" s="239">
        <f>S2560*H2560</f>
        <v>0.0011999999999999999</v>
      </c>
      <c r="U2560" s="39"/>
      <c r="V2560" s="39"/>
      <c r="W2560" s="39"/>
      <c r="X2560" s="39"/>
      <c r="Y2560" s="39"/>
      <c r="Z2560" s="39"/>
      <c r="AA2560" s="39"/>
      <c r="AB2560" s="39"/>
      <c r="AC2560" s="39"/>
      <c r="AD2560" s="39"/>
      <c r="AE2560" s="39"/>
      <c r="AR2560" s="240" t="s">
        <v>530</v>
      </c>
      <c r="AT2560" s="240" t="s">
        <v>352</v>
      </c>
      <c r="AU2560" s="240" t="s">
        <v>86</v>
      </c>
      <c r="AY2560" s="18" t="s">
        <v>350</v>
      </c>
      <c r="BE2560" s="241">
        <f>IF(N2560="základní",J2560,0)</f>
        <v>0</v>
      </c>
      <c r="BF2560" s="241">
        <f>IF(N2560="snížená",J2560,0)</f>
        <v>0</v>
      </c>
      <c r="BG2560" s="241">
        <f>IF(N2560="zákl. přenesená",J2560,0)</f>
        <v>0</v>
      </c>
      <c r="BH2560" s="241">
        <f>IF(N2560="sníž. přenesená",J2560,0)</f>
        <v>0</v>
      </c>
      <c r="BI2560" s="241">
        <f>IF(N2560="nulová",J2560,0)</f>
        <v>0</v>
      </c>
      <c r="BJ2560" s="18" t="s">
        <v>84</v>
      </c>
      <c r="BK2560" s="241">
        <f>ROUND(I2560*H2560,2)</f>
        <v>0</v>
      </c>
      <c r="BL2560" s="18" t="s">
        <v>530</v>
      </c>
      <c r="BM2560" s="240" t="s">
        <v>3873</v>
      </c>
    </row>
    <row r="2561" s="2" customFormat="1">
      <c r="A2561" s="39"/>
      <c r="B2561" s="40"/>
      <c r="C2561" s="41"/>
      <c r="D2561" s="242" t="s">
        <v>359</v>
      </c>
      <c r="E2561" s="41"/>
      <c r="F2561" s="243" t="s">
        <v>3863</v>
      </c>
      <c r="G2561" s="41"/>
      <c r="H2561" s="41"/>
      <c r="I2561" s="244"/>
      <c r="J2561" s="41"/>
      <c r="K2561" s="41"/>
      <c r="L2561" s="45"/>
      <c r="M2561" s="245"/>
      <c r="N2561" s="246"/>
      <c r="O2561" s="92"/>
      <c r="P2561" s="92"/>
      <c r="Q2561" s="92"/>
      <c r="R2561" s="92"/>
      <c r="S2561" s="92"/>
      <c r="T2561" s="93"/>
      <c r="U2561" s="39"/>
      <c r="V2561" s="39"/>
      <c r="W2561" s="39"/>
      <c r="X2561" s="39"/>
      <c r="Y2561" s="39"/>
      <c r="Z2561" s="39"/>
      <c r="AA2561" s="39"/>
      <c r="AB2561" s="39"/>
      <c r="AC2561" s="39"/>
      <c r="AD2561" s="39"/>
      <c r="AE2561" s="39"/>
      <c r="AT2561" s="18" t="s">
        <v>359</v>
      </c>
      <c r="AU2561" s="18" t="s">
        <v>86</v>
      </c>
    </row>
    <row r="2562" s="13" customFormat="1">
      <c r="A2562" s="13"/>
      <c r="B2562" s="247"/>
      <c r="C2562" s="248"/>
      <c r="D2562" s="242" t="s">
        <v>361</v>
      </c>
      <c r="E2562" s="249" t="s">
        <v>1</v>
      </c>
      <c r="F2562" s="250" t="s">
        <v>3874</v>
      </c>
      <c r="G2562" s="248"/>
      <c r="H2562" s="251">
        <v>1</v>
      </c>
      <c r="I2562" s="252"/>
      <c r="J2562" s="248"/>
      <c r="K2562" s="248"/>
      <c r="L2562" s="253"/>
      <c r="M2562" s="254"/>
      <c r="N2562" s="255"/>
      <c r="O2562" s="255"/>
      <c r="P2562" s="255"/>
      <c r="Q2562" s="255"/>
      <c r="R2562" s="255"/>
      <c r="S2562" s="255"/>
      <c r="T2562" s="256"/>
      <c r="U2562" s="13"/>
      <c r="V2562" s="13"/>
      <c r="W2562" s="13"/>
      <c r="X2562" s="13"/>
      <c r="Y2562" s="13"/>
      <c r="Z2562" s="13"/>
      <c r="AA2562" s="13"/>
      <c r="AB2562" s="13"/>
      <c r="AC2562" s="13"/>
      <c r="AD2562" s="13"/>
      <c r="AE2562" s="13"/>
      <c r="AT2562" s="257" t="s">
        <v>361</v>
      </c>
      <c r="AU2562" s="257" t="s">
        <v>86</v>
      </c>
      <c r="AV2562" s="13" t="s">
        <v>86</v>
      </c>
      <c r="AW2562" s="13" t="s">
        <v>32</v>
      </c>
      <c r="AX2562" s="13" t="s">
        <v>84</v>
      </c>
      <c r="AY2562" s="257" t="s">
        <v>350</v>
      </c>
    </row>
    <row r="2563" s="2" customFormat="1" ht="24.15" customHeight="1">
      <c r="A2563" s="39"/>
      <c r="B2563" s="40"/>
      <c r="C2563" s="229" t="s">
        <v>3875</v>
      </c>
      <c r="D2563" s="229" t="s">
        <v>352</v>
      </c>
      <c r="E2563" s="230" t="s">
        <v>3876</v>
      </c>
      <c r="F2563" s="231" t="s">
        <v>3877</v>
      </c>
      <c r="G2563" s="232" t="s">
        <v>497</v>
      </c>
      <c r="H2563" s="233">
        <v>1</v>
      </c>
      <c r="I2563" s="234"/>
      <c r="J2563" s="235">
        <f>ROUND(I2563*H2563,2)</f>
        <v>0</v>
      </c>
      <c r="K2563" s="231" t="s">
        <v>1</v>
      </c>
      <c r="L2563" s="45"/>
      <c r="M2563" s="236" t="s">
        <v>1</v>
      </c>
      <c r="N2563" s="237" t="s">
        <v>41</v>
      </c>
      <c r="O2563" s="92"/>
      <c r="P2563" s="238">
        <f>O2563*H2563</f>
        <v>0</v>
      </c>
      <c r="Q2563" s="238">
        <v>0</v>
      </c>
      <c r="R2563" s="238">
        <f>Q2563*H2563</f>
        <v>0</v>
      </c>
      <c r="S2563" s="238">
        <v>0.0011999999999999999</v>
      </c>
      <c r="T2563" s="239">
        <f>S2563*H2563</f>
        <v>0.0011999999999999999</v>
      </c>
      <c r="U2563" s="39"/>
      <c r="V2563" s="39"/>
      <c r="W2563" s="39"/>
      <c r="X2563" s="39"/>
      <c r="Y2563" s="39"/>
      <c r="Z2563" s="39"/>
      <c r="AA2563" s="39"/>
      <c r="AB2563" s="39"/>
      <c r="AC2563" s="39"/>
      <c r="AD2563" s="39"/>
      <c r="AE2563" s="39"/>
      <c r="AR2563" s="240" t="s">
        <v>530</v>
      </c>
      <c r="AT2563" s="240" t="s">
        <v>352</v>
      </c>
      <c r="AU2563" s="240" t="s">
        <v>86</v>
      </c>
      <c r="AY2563" s="18" t="s">
        <v>350</v>
      </c>
      <c r="BE2563" s="241">
        <f>IF(N2563="základní",J2563,0)</f>
        <v>0</v>
      </c>
      <c r="BF2563" s="241">
        <f>IF(N2563="snížená",J2563,0)</f>
        <v>0</v>
      </c>
      <c r="BG2563" s="241">
        <f>IF(N2563="zákl. přenesená",J2563,0)</f>
        <v>0</v>
      </c>
      <c r="BH2563" s="241">
        <f>IF(N2563="sníž. přenesená",J2563,0)</f>
        <v>0</v>
      </c>
      <c r="BI2563" s="241">
        <f>IF(N2563="nulová",J2563,0)</f>
        <v>0</v>
      </c>
      <c r="BJ2563" s="18" t="s">
        <v>84</v>
      </c>
      <c r="BK2563" s="241">
        <f>ROUND(I2563*H2563,2)</f>
        <v>0</v>
      </c>
      <c r="BL2563" s="18" t="s">
        <v>530</v>
      </c>
      <c r="BM2563" s="240" t="s">
        <v>3878</v>
      </c>
    </row>
    <row r="2564" s="2" customFormat="1">
      <c r="A2564" s="39"/>
      <c r="B2564" s="40"/>
      <c r="C2564" s="41"/>
      <c r="D2564" s="242" t="s">
        <v>359</v>
      </c>
      <c r="E2564" s="41"/>
      <c r="F2564" s="243" t="s">
        <v>3863</v>
      </c>
      <c r="G2564" s="41"/>
      <c r="H2564" s="41"/>
      <c r="I2564" s="244"/>
      <c r="J2564" s="41"/>
      <c r="K2564" s="41"/>
      <c r="L2564" s="45"/>
      <c r="M2564" s="245"/>
      <c r="N2564" s="246"/>
      <c r="O2564" s="92"/>
      <c r="P2564" s="92"/>
      <c r="Q2564" s="92"/>
      <c r="R2564" s="92"/>
      <c r="S2564" s="92"/>
      <c r="T2564" s="93"/>
      <c r="U2564" s="39"/>
      <c r="V2564" s="39"/>
      <c r="W2564" s="39"/>
      <c r="X2564" s="39"/>
      <c r="Y2564" s="39"/>
      <c r="Z2564" s="39"/>
      <c r="AA2564" s="39"/>
      <c r="AB2564" s="39"/>
      <c r="AC2564" s="39"/>
      <c r="AD2564" s="39"/>
      <c r="AE2564" s="39"/>
      <c r="AT2564" s="18" t="s">
        <v>359</v>
      </c>
      <c r="AU2564" s="18" t="s">
        <v>86</v>
      </c>
    </row>
    <row r="2565" s="13" customFormat="1">
      <c r="A2565" s="13"/>
      <c r="B2565" s="247"/>
      <c r="C2565" s="248"/>
      <c r="D2565" s="242" t="s">
        <v>361</v>
      </c>
      <c r="E2565" s="249" t="s">
        <v>1</v>
      </c>
      <c r="F2565" s="250" t="s">
        <v>3879</v>
      </c>
      <c r="G2565" s="248"/>
      <c r="H2565" s="251">
        <v>1</v>
      </c>
      <c r="I2565" s="252"/>
      <c r="J2565" s="248"/>
      <c r="K2565" s="248"/>
      <c r="L2565" s="253"/>
      <c r="M2565" s="254"/>
      <c r="N2565" s="255"/>
      <c r="O2565" s="255"/>
      <c r="P2565" s="255"/>
      <c r="Q2565" s="255"/>
      <c r="R2565" s="255"/>
      <c r="S2565" s="255"/>
      <c r="T2565" s="256"/>
      <c r="U2565" s="13"/>
      <c r="V2565" s="13"/>
      <c r="W2565" s="13"/>
      <c r="X2565" s="13"/>
      <c r="Y2565" s="13"/>
      <c r="Z2565" s="13"/>
      <c r="AA2565" s="13"/>
      <c r="AB2565" s="13"/>
      <c r="AC2565" s="13"/>
      <c r="AD2565" s="13"/>
      <c r="AE2565" s="13"/>
      <c r="AT2565" s="257" t="s">
        <v>361</v>
      </c>
      <c r="AU2565" s="257" t="s">
        <v>86</v>
      </c>
      <c r="AV2565" s="13" t="s">
        <v>86</v>
      </c>
      <c r="AW2565" s="13" t="s">
        <v>32</v>
      </c>
      <c r="AX2565" s="13" t="s">
        <v>84</v>
      </c>
      <c r="AY2565" s="257" t="s">
        <v>350</v>
      </c>
    </row>
    <row r="2566" s="2" customFormat="1" ht="24.15" customHeight="1">
      <c r="A2566" s="39"/>
      <c r="B2566" s="40"/>
      <c r="C2566" s="229" t="s">
        <v>3880</v>
      </c>
      <c r="D2566" s="229" t="s">
        <v>352</v>
      </c>
      <c r="E2566" s="230" t="s">
        <v>3881</v>
      </c>
      <c r="F2566" s="231" t="s">
        <v>3882</v>
      </c>
      <c r="G2566" s="232" t="s">
        <v>497</v>
      </c>
      <c r="H2566" s="233">
        <v>1</v>
      </c>
      <c r="I2566" s="234"/>
      <c r="J2566" s="235">
        <f>ROUND(I2566*H2566,2)</f>
        <v>0</v>
      </c>
      <c r="K2566" s="231" t="s">
        <v>1</v>
      </c>
      <c r="L2566" s="45"/>
      <c r="M2566" s="236" t="s">
        <v>1</v>
      </c>
      <c r="N2566" s="237" t="s">
        <v>41</v>
      </c>
      <c r="O2566" s="92"/>
      <c r="P2566" s="238">
        <f>O2566*H2566</f>
        <v>0</v>
      </c>
      <c r="Q2566" s="238">
        <v>0</v>
      </c>
      <c r="R2566" s="238">
        <f>Q2566*H2566</f>
        <v>0</v>
      </c>
      <c r="S2566" s="238">
        <v>0.0011999999999999999</v>
      </c>
      <c r="T2566" s="239">
        <f>S2566*H2566</f>
        <v>0.0011999999999999999</v>
      </c>
      <c r="U2566" s="39"/>
      <c r="V2566" s="39"/>
      <c r="W2566" s="39"/>
      <c r="X2566" s="39"/>
      <c r="Y2566" s="39"/>
      <c r="Z2566" s="39"/>
      <c r="AA2566" s="39"/>
      <c r="AB2566" s="39"/>
      <c r="AC2566" s="39"/>
      <c r="AD2566" s="39"/>
      <c r="AE2566" s="39"/>
      <c r="AR2566" s="240" t="s">
        <v>530</v>
      </c>
      <c r="AT2566" s="240" t="s">
        <v>352</v>
      </c>
      <c r="AU2566" s="240" t="s">
        <v>86</v>
      </c>
      <c r="AY2566" s="18" t="s">
        <v>350</v>
      </c>
      <c r="BE2566" s="241">
        <f>IF(N2566="základní",J2566,0)</f>
        <v>0</v>
      </c>
      <c r="BF2566" s="241">
        <f>IF(N2566="snížená",J2566,0)</f>
        <v>0</v>
      </c>
      <c r="BG2566" s="241">
        <f>IF(N2566="zákl. přenesená",J2566,0)</f>
        <v>0</v>
      </c>
      <c r="BH2566" s="241">
        <f>IF(N2566="sníž. přenesená",J2566,0)</f>
        <v>0</v>
      </c>
      <c r="BI2566" s="241">
        <f>IF(N2566="nulová",J2566,0)</f>
        <v>0</v>
      </c>
      <c r="BJ2566" s="18" t="s">
        <v>84</v>
      </c>
      <c r="BK2566" s="241">
        <f>ROUND(I2566*H2566,2)</f>
        <v>0</v>
      </c>
      <c r="BL2566" s="18" t="s">
        <v>530</v>
      </c>
      <c r="BM2566" s="240" t="s">
        <v>3883</v>
      </c>
    </row>
    <row r="2567" s="2" customFormat="1">
      <c r="A2567" s="39"/>
      <c r="B2567" s="40"/>
      <c r="C2567" s="41"/>
      <c r="D2567" s="242" t="s">
        <v>359</v>
      </c>
      <c r="E2567" s="41"/>
      <c r="F2567" s="243" t="s">
        <v>3863</v>
      </c>
      <c r="G2567" s="41"/>
      <c r="H2567" s="41"/>
      <c r="I2567" s="244"/>
      <c r="J2567" s="41"/>
      <c r="K2567" s="41"/>
      <c r="L2567" s="45"/>
      <c r="M2567" s="245"/>
      <c r="N2567" s="246"/>
      <c r="O2567" s="92"/>
      <c r="P2567" s="92"/>
      <c r="Q2567" s="92"/>
      <c r="R2567" s="92"/>
      <c r="S2567" s="92"/>
      <c r="T2567" s="93"/>
      <c r="U2567" s="39"/>
      <c r="V2567" s="39"/>
      <c r="W2567" s="39"/>
      <c r="X2567" s="39"/>
      <c r="Y2567" s="39"/>
      <c r="Z2567" s="39"/>
      <c r="AA2567" s="39"/>
      <c r="AB2567" s="39"/>
      <c r="AC2567" s="39"/>
      <c r="AD2567" s="39"/>
      <c r="AE2567" s="39"/>
      <c r="AT2567" s="18" t="s">
        <v>359</v>
      </c>
      <c r="AU2567" s="18" t="s">
        <v>86</v>
      </c>
    </row>
    <row r="2568" s="13" customFormat="1">
      <c r="A2568" s="13"/>
      <c r="B2568" s="247"/>
      <c r="C2568" s="248"/>
      <c r="D2568" s="242" t="s">
        <v>361</v>
      </c>
      <c r="E2568" s="249" t="s">
        <v>1</v>
      </c>
      <c r="F2568" s="250" t="s">
        <v>3884</v>
      </c>
      <c r="G2568" s="248"/>
      <c r="H2568" s="251">
        <v>1</v>
      </c>
      <c r="I2568" s="252"/>
      <c r="J2568" s="248"/>
      <c r="K2568" s="248"/>
      <c r="L2568" s="253"/>
      <c r="M2568" s="254"/>
      <c r="N2568" s="255"/>
      <c r="O2568" s="255"/>
      <c r="P2568" s="255"/>
      <c r="Q2568" s="255"/>
      <c r="R2568" s="255"/>
      <c r="S2568" s="255"/>
      <c r="T2568" s="256"/>
      <c r="U2568" s="13"/>
      <c r="V2568" s="13"/>
      <c r="W2568" s="13"/>
      <c r="X2568" s="13"/>
      <c r="Y2568" s="13"/>
      <c r="Z2568" s="13"/>
      <c r="AA2568" s="13"/>
      <c r="AB2568" s="13"/>
      <c r="AC2568" s="13"/>
      <c r="AD2568" s="13"/>
      <c r="AE2568" s="13"/>
      <c r="AT2568" s="257" t="s">
        <v>361</v>
      </c>
      <c r="AU2568" s="257" t="s">
        <v>86</v>
      </c>
      <c r="AV2568" s="13" t="s">
        <v>86</v>
      </c>
      <c r="AW2568" s="13" t="s">
        <v>32</v>
      </c>
      <c r="AX2568" s="13" t="s">
        <v>84</v>
      </c>
      <c r="AY2568" s="257" t="s">
        <v>350</v>
      </c>
    </row>
    <row r="2569" s="2" customFormat="1" ht="24.15" customHeight="1">
      <c r="A2569" s="39"/>
      <c r="B2569" s="40"/>
      <c r="C2569" s="229" t="s">
        <v>3885</v>
      </c>
      <c r="D2569" s="229" t="s">
        <v>352</v>
      </c>
      <c r="E2569" s="230" t="s">
        <v>3886</v>
      </c>
      <c r="F2569" s="231" t="s">
        <v>3887</v>
      </c>
      <c r="G2569" s="232" t="s">
        <v>497</v>
      </c>
      <c r="H2569" s="233">
        <v>1</v>
      </c>
      <c r="I2569" s="234"/>
      <c r="J2569" s="235">
        <f>ROUND(I2569*H2569,2)</f>
        <v>0</v>
      </c>
      <c r="K2569" s="231" t="s">
        <v>1</v>
      </c>
      <c r="L2569" s="45"/>
      <c r="M2569" s="236" t="s">
        <v>1</v>
      </c>
      <c r="N2569" s="237" t="s">
        <v>41</v>
      </c>
      <c r="O2569" s="92"/>
      <c r="P2569" s="238">
        <f>O2569*H2569</f>
        <v>0</v>
      </c>
      <c r="Q2569" s="238">
        <v>0</v>
      </c>
      <c r="R2569" s="238">
        <f>Q2569*H2569</f>
        <v>0</v>
      </c>
      <c r="S2569" s="238">
        <v>0.0011999999999999999</v>
      </c>
      <c r="T2569" s="239">
        <f>S2569*H2569</f>
        <v>0.0011999999999999999</v>
      </c>
      <c r="U2569" s="39"/>
      <c r="V2569" s="39"/>
      <c r="W2569" s="39"/>
      <c r="X2569" s="39"/>
      <c r="Y2569" s="39"/>
      <c r="Z2569" s="39"/>
      <c r="AA2569" s="39"/>
      <c r="AB2569" s="39"/>
      <c r="AC2569" s="39"/>
      <c r="AD2569" s="39"/>
      <c r="AE2569" s="39"/>
      <c r="AR2569" s="240" t="s">
        <v>530</v>
      </c>
      <c r="AT2569" s="240" t="s">
        <v>352</v>
      </c>
      <c r="AU2569" s="240" t="s">
        <v>86</v>
      </c>
      <c r="AY2569" s="18" t="s">
        <v>350</v>
      </c>
      <c r="BE2569" s="241">
        <f>IF(N2569="základní",J2569,0)</f>
        <v>0</v>
      </c>
      <c r="BF2569" s="241">
        <f>IF(N2569="snížená",J2569,0)</f>
        <v>0</v>
      </c>
      <c r="BG2569" s="241">
        <f>IF(N2569="zákl. přenesená",J2569,0)</f>
        <v>0</v>
      </c>
      <c r="BH2569" s="241">
        <f>IF(N2569="sníž. přenesená",J2569,0)</f>
        <v>0</v>
      </c>
      <c r="BI2569" s="241">
        <f>IF(N2569="nulová",J2569,0)</f>
        <v>0</v>
      </c>
      <c r="BJ2569" s="18" t="s">
        <v>84</v>
      </c>
      <c r="BK2569" s="241">
        <f>ROUND(I2569*H2569,2)</f>
        <v>0</v>
      </c>
      <c r="BL2569" s="18" t="s">
        <v>530</v>
      </c>
      <c r="BM2569" s="240" t="s">
        <v>3888</v>
      </c>
    </row>
    <row r="2570" s="2" customFormat="1">
      <c r="A2570" s="39"/>
      <c r="B2570" s="40"/>
      <c r="C2570" s="41"/>
      <c r="D2570" s="242" t="s">
        <v>359</v>
      </c>
      <c r="E2570" s="41"/>
      <c r="F2570" s="243" t="s">
        <v>3863</v>
      </c>
      <c r="G2570" s="41"/>
      <c r="H2570" s="41"/>
      <c r="I2570" s="244"/>
      <c r="J2570" s="41"/>
      <c r="K2570" s="41"/>
      <c r="L2570" s="45"/>
      <c r="M2570" s="245"/>
      <c r="N2570" s="246"/>
      <c r="O2570" s="92"/>
      <c r="P2570" s="92"/>
      <c r="Q2570" s="92"/>
      <c r="R2570" s="92"/>
      <c r="S2570" s="92"/>
      <c r="T2570" s="93"/>
      <c r="U2570" s="39"/>
      <c r="V2570" s="39"/>
      <c r="W2570" s="39"/>
      <c r="X2570" s="39"/>
      <c r="Y2570" s="39"/>
      <c r="Z2570" s="39"/>
      <c r="AA2570" s="39"/>
      <c r="AB2570" s="39"/>
      <c r="AC2570" s="39"/>
      <c r="AD2570" s="39"/>
      <c r="AE2570" s="39"/>
      <c r="AT2570" s="18" t="s">
        <v>359</v>
      </c>
      <c r="AU2570" s="18" t="s">
        <v>86</v>
      </c>
    </row>
    <row r="2571" s="13" customFormat="1">
      <c r="A2571" s="13"/>
      <c r="B2571" s="247"/>
      <c r="C2571" s="248"/>
      <c r="D2571" s="242" t="s">
        <v>361</v>
      </c>
      <c r="E2571" s="249" t="s">
        <v>1</v>
      </c>
      <c r="F2571" s="250" t="s">
        <v>3889</v>
      </c>
      <c r="G2571" s="248"/>
      <c r="H2571" s="251">
        <v>1</v>
      </c>
      <c r="I2571" s="252"/>
      <c r="J2571" s="248"/>
      <c r="K2571" s="248"/>
      <c r="L2571" s="253"/>
      <c r="M2571" s="254"/>
      <c r="N2571" s="255"/>
      <c r="O2571" s="255"/>
      <c r="P2571" s="255"/>
      <c r="Q2571" s="255"/>
      <c r="R2571" s="255"/>
      <c r="S2571" s="255"/>
      <c r="T2571" s="256"/>
      <c r="U2571" s="13"/>
      <c r="V2571" s="13"/>
      <c r="W2571" s="13"/>
      <c r="X2571" s="13"/>
      <c r="Y2571" s="13"/>
      <c r="Z2571" s="13"/>
      <c r="AA2571" s="13"/>
      <c r="AB2571" s="13"/>
      <c r="AC2571" s="13"/>
      <c r="AD2571" s="13"/>
      <c r="AE2571" s="13"/>
      <c r="AT2571" s="257" t="s">
        <v>361</v>
      </c>
      <c r="AU2571" s="257" t="s">
        <v>86</v>
      </c>
      <c r="AV2571" s="13" t="s">
        <v>86</v>
      </c>
      <c r="AW2571" s="13" t="s">
        <v>32</v>
      </c>
      <c r="AX2571" s="13" t="s">
        <v>84</v>
      </c>
      <c r="AY2571" s="257" t="s">
        <v>350</v>
      </c>
    </row>
    <row r="2572" s="2" customFormat="1" ht="24.15" customHeight="1">
      <c r="A2572" s="39"/>
      <c r="B2572" s="40"/>
      <c r="C2572" s="229" t="s">
        <v>3890</v>
      </c>
      <c r="D2572" s="229" t="s">
        <v>352</v>
      </c>
      <c r="E2572" s="230" t="s">
        <v>3891</v>
      </c>
      <c r="F2572" s="231" t="s">
        <v>3892</v>
      </c>
      <c r="G2572" s="232" t="s">
        <v>497</v>
      </c>
      <c r="H2572" s="233">
        <v>1</v>
      </c>
      <c r="I2572" s="234"/>
      <c r="J2572" s="235">
        <f>ROUND(I2572*H2572,2)</f>
        <v>0</v>
      </c>
      <c r="K2572" s="231" t="s">
        <v>1</v>
      </c>
      <c r="L2572" s="45"/>
      <c r="M2572" s="236" t="s">
        <v>1</v>
      </c>
      <c r="N2572" s="237" t="s">
        <v>41</v>
      </c>
      <c r="O2572" s="92"/>
      <c r="P2572" s="238">
        <f>O2572*H2572</f>
        <v>0</v>
      </c>
      <c r="Q2572" s="238">
        <v>0</v>
      </c>
      <c r="R2572" s="238">
        <f>Q2572*H2572</f>
        <v>0</v>
      </c>
      <c r="S2572" s="238">
        <v>0.0011999999999999999</v>
      </c>
      <c r="T2572" s="239">
        <f>S2572*H2572</f>
        <v>0.0011999999999999999</v>
      </c>
      <c r="U2572" s="39"/>
      <c r="V2572" s="39"/>
      <c r="W2572" s="39"/>
      <c r="X2572" s="39"/>
      <c r="Y2572" s="39"/>
      <c r="Z2572" s="39"/>
      <c r="AA2572" s="39"/>
      <c r="AB2572" s="39"/>
      <c r="AC2572" s="39"/>
      <c r="AD2572" s="39"/>
      <c r="AE2572" s="39"/>
      <c r="AR2572" s="240" t="s">
        <v>530</v>
      </c>
      <c r="AT2572" s="240" t="s">
        <v>352</v>
      </c>
      <c r="AU2572" s="240" t="s">
        <v>86</v>
      </c>
      <c r="AY2572" s="18" t="s">
        <v>350</v>
      </c>
      <c r="BE2572" s="241">
        <f>IF(N2572="základní",J2572,0)</f>
        <v>0</v>
      </c>
      <c r="BF2572" s="241">
        <f>IF(N2572="snížená",J2572,0)</f>
        <v>0</v>
      </c>
      <c r="BG2572" s="241">
        <f>IF(N2572="zákl. přenesená",J2572,0)</f>
        <v>0</v>
      </c>
      <c r="BH2572" s="241">
        <f>IF(N2572="sníž. přenesená",J2572,0)</f>
        <v>0</v>
      </c>
      <c r="BI2572" s="241">
        <f>IF(N2572="nulová",J2572,0)</f>
        <v>0</v>
      </c>
      <c r="BJ2572" s="18" t="s">
        <v>84</v>
      </c>
      <c r="BK2572" s="241">
        <f>ROUND(I2572*H2572,2)</f>
        <v>0</v>
      </c>
      <c r="BL2572" s="18" t="s">
        <v>530</v>
      </c>
      <c r="BM2572" s="240" t="s">
        <v>3893</v>
      </c>
    </row>
    <row r="2573" s="2" customFormat="1">
      <c r="A2573" s="39"/>
      <c r="B2573" s="40"/>
      <c r="C2573" s="41"/>
      <c r="D2573" s="242" t="s">
        <v>359</v>
      </c>
      <c r="E2573" s="41"/>
      <c r="F2573" s="243" t="s">
        <v>3863</v>
      </c>
      <c r="G2573" s="41"/>
      <c r="H2573" s="41"/>
      <c r="I2573" s="244"/>
      <c r="J2573" s="41"/>
      <c r="K2573" s="41"/>
      <c r="L2573" s="45"/>
      <c r="M2573" s="245"/>
      <c r="N2573" s="246"/>
      <c r="O2573" s="92"/>
      <c r="P2573" s="92"/>
      <c r="Q2573" s="92"/>
      <c r="R2573" s="92"/>
      <c r="S2573" s="92"/>
      <c r="T2573" s="93"/>
      <c r="U2573" s="39"/>
      <c r="V2573" s="39"/>
      <c r="W2573" s="39"/>
      <c r="X2573" s="39"/>
      <c r="Y2573" s="39"/>
      <c r="Z2573" s="39"/>
      <c r="AA2573" s="39"/>
      <c r="AB2573" s="39"/>
      <c r="AC2573" s="39"/>
      <c r="AD2573" s="39"/>
      <c r="AE2573" s="39"/>
      <c r="AT2573" s="18" t="s">
        <v>359</v>
      </c>
      <c r="AU2573" s="18" t="s">
        <v>86</v>
      </c>
    </row>
    <row r="2574" s="13" customFormat="1">
      <c r="A2574" s="13"/>
      <c r="B2574" s="247"/>
      <c r="C2574" s="248"/>
      <c r="D2574" s="242" t="s">
        <v>361</v>
      </c>
      <c r="E2574" s="249" t="s">
        <v>1</v>
      </c>
      <c r="F2574" s="250" t="s">
        <v>3894</v>
      </c>
      <c r="G2574" s="248"/>
      <c r="H2574" s="251">
        <v>1</v>
      </c>
      <c r="I2574" s="252"/>
      <c r="J2574" s="248"/>
      <c r="K2574" s="248"/>
      <c r="L2574" s="253"/>
      <c r="M2574" s="254"/>
      <c r="N2574" s="255"/>
      <c r="O2574" s="255"/>
      <c r="P2574" s="255"/>
      <c r="Q2574" s="255"/>
      <c r="R2574" s="255"/>
      <c r="S2574" s="255"/>
      <c r="T2574" s="256"/>
      <c r="U2574" s="13"/>
      <c r="V2574" s="13"/>
      <c r="W2574" s="13"/>
      <c r="X2574" s="13"/>
      <c r="Y2574" s="13"/>
      <c r="Z2574" s="13"/>
      <c r="AA2574" s="13"/>
      <c r="AB2574" s="13"/>
      <c r="AC2574" s="13"/>
      <c r="AD2574" s="13"/>
      <c r="AE2574" s="13"/>
      <c r="AT2574" s="257" t="s">
        <v>361</v>
      </c>
      <c r="AU2574" s="257" t="s">
        <v>86</v>
      </c>
      <c r="AV2574" s="13" t="s">
        <v>86</v>
      </c>
      <c r="AW2574" s="13" t="s">
        <v>32</v>
      </c>
      <c r="AX2574" s="13" t="s">
        <v>84</v>
      </c>
      <c r="AY2574" s="257" t="s">
        <v>350</v>
      </c>
    </row>
    <row r="2575" s="2" customFormat="1" ht="24.15" customHeight="1">
      <c r="A2575" s="39"/>
      <c r="B2575" s="40"/>
      <c r="C2575" s="229" t="s">
        <v>3895</v>
      </c>
      <c r="D2575" s="229" t="s">
        <v>352</v>
      </c>
      <c r="E2575" s="230" t="s">
        <v>3896</v>
      </c>
      <c r="F2575" s="231" t="s">
        <v>3897</v>
      </c>
      <c r="G2575" s="232" t="s">
        <v>497</v>
      </c>
      <c r="H2575" s="233">
        <v>1</v>
      </c>
      <c r="I2575" s="234"/>
      <c r="J2575" s="235">
        <f>ROUND(I2575*H2575,2)</f>
        <v>0</v>
      </c>
      <c r="K2575" s="231" t="s">
        <v>1</v>
      </c>
      <c r="L2575" s="45"/>
      <c r="M2575" s="236" t="s">
        <v>1</v>
      </c>
      <c r="N2575" s="237" t="s">
        <v>41</v>
      </c>
      <c r="O2575" s="92"/>
      <c r="P2575" s="238">
        <f>O2575*H2575</f>
        <v>0</v>
      </c>
      <c r="Q2575" s="238">
        <v>0</v>
      </c>
      <c r="R2575" s="238">
        <f>Q2575*H2575</f>
        <v>0</v>
      </c>
      <c r="S2575" s="238">
        <v>0.0011999999999999999</v>
      </c>
      <c r="T2575" s="239">
        <f>S2575*H2575</f>
        <v>0.0011999999999999999</v>
      </c>
      <c r="U2575" s="39"/>
      <c r="V2575" s="39"/>
      <c r="W2575" s="39"/>
      <c r="X2575" s="39"/>
      <c r="Y2575" s="39"/>
      <c r="Z2575" s="39"/>
      <c r="AA2575" s="39"/>
      <c r="AB2575" s="39"/>
      <c r="AC2575" s="39"/>
      <c r="AD2575" s="39"/>
      <c r="AE2575" s="39"/>
      <c r="AR2575" s="240" t="s">
        <v>530</v>
      </c>
      <c r="AT2575" s="240" t="s">
        <v>352</v>
      </c>
      <c r="AU2575" s="240" t="s">
        <v>86</v>
      </c>
      <c r="AY2575" s="18" t="s">
        <v>350</v>
      </c>
      <c r="BE2575" s="241">
        <f>IF(N2575="základní",J2575,0)</f>
        <v>0</v>
      </c>
      <c r="BF2575" s="241">
        <f>IF(N2575="snížená",J2575,0)</f>
        <v>0</v>
      </c>
      <c r="BG2575" s="241">
        <f>IF(N2575="zákl. přenesená",J2575,0)</f>
        <v>0</v>
      </c>
      <c r="BH2575" s="241">
        <f>IF(N2575="sníž. přenesená",J2575,0)</f>
        <v>0</v>
      </c>
      <c r="BI2575" s="241">
        <f>IF(N2575="nulová",J2575,0)</f>
        <v>0</v>
      </c>
      <c r="BJ2575" s="18" t="s">
        <v>84</v>
      </c>
      <c r="BK2575" s="241">
        <f>ROUND(I2575*H2575,2)</f>
        <v>0</v>
      </c>
      <c r="BL2575" s="18" t="s">
        <v>530</v>
      </c>
      <c r="BM2575" s="240" t="s">
        <v>3898</v>
      </c>
    </row>
    <row r="2576" s="2" customFormat="1">
      <c r="A2576" s="39"/>
      <c r="B2576" s="40"/>
      <c r="C2576" s="41"/>
      <c r="D2576" s="242" t="s">
        <v>359</v>
      </c>
      <c r="E2576" s="41"/>
      <c r="F2576" s="243" t="s">
        <v>3863</v>
      </c>
      <c r="G2576" s="41"/>
      <c r="H2576" s="41"/>
      <c r="I2576" s="244"/>
      <c r="J2576" s="41"/>
      <c r="K2576" s="41"/>
      <c r="L2576" s="45"/>
      <c r="M2576" s="245"/>
      <c r="N2576" s="246"/>
      <c r="O2576" s="92"/>
      <c r="P2576" s="92"/>
      <c r="Q2576" s="92"/>
      <c r="R2576" s="92"/>
      <c r="S2576" s="92"/>
      <c r="T2576" s="93"/>
      <c r="U2576" s="39"/>
      <c r="V2576" s="39"/>
      <c r="W2576" s="39"/>
      <c r="X2576" s="39"/>
      <c r="Y2576" s="39"/>
      <c r="Z2576" s="39"/>
      <c r="AA2576" s="39"/>
      <c r="AB2576" s="39"/>
      <c r="AC2576" s="39"/>
      <c r="AD2576" s="39"/>
      <c r="AE2576" s="39"/>
      <c r="AT2576" s="18" t="s">
        <v>359</v>
      </c>
      <c r="AU2576" s="18" t="s">
        <v>86</v>
      </c>
    </row>
    <row r="2577" s="13" customFormat="1">
      <c r="A2577" s="13"/>
      <c r="B2577" s="247"/>
      <c r="C2577" s="248"/>
      <c r="D2577" s="242" t="s">
        <v>361</v>
      </c>
      <c r="E2577" s="249" t="s">
        <v>1</v>
      </c>
      <c r="F2577" s="250" t="s">
        <v>3899</v>
      </c>
      <c r="G2577" s="248"/>
      <c r="H2577" s="251">
        <v>1</v>
      </c>
      <c r="I2577" s="252"/>
      <c r="J2577" s="248"/>
      <c r="K2577" s="248"/>
      <c r="L2577" s="253"/>
      <c r="M2577" s="254"/>
      <c r="N2577" s="255"/>
      <c r="O2577" s="255"/>
      <c r="P2577" s="255"/>
      <c r="Q2577" s="255"/>
      <c r="R2577" s="255"/>
      <c r="S2577" s="255"/>
      <c r="T2577" s="256"/>
      <c r="U2577" s="13"/>
      <c r="V2577" s="13"/>
      <c r="W2577" s="13"/>
      <c r="X2577" s="13"/>
      <c r="Y2577" s="13"/>
      <c r="Z2577" s="13"/>
      <c r="AA2577" s="13"/>
      <c r="AB2577" s="13"/>
      <c r="AC2577" s="13"/>
      <c r="AD2577" s="13"/>
      <c r="AE2577" s="13"/>
      <c r="AT2577" s="257" t="s">
        <v>361</v>
      </c>
      <c r="AU2577" s="257" t="s">
        <v>86</v>
      </c>
      <c r="AV2577" s="13" t="s">
        <v>86</v>
      </c>
      <c r="AW2577" s="13" t="s">
        <v>32</v>
      </c>
      <c r="AX2577" s="13" t="s">
        <v>84</v>
      </c>
      <c r="AY2577" s="257" t="s">
        <v>350</v>
      </c>
    </row>
    <row r="2578" s="2" customFormat="1" ht="21.75" customHeight="1">
      <c r="A2578" s="39"/>
      <c r="B2578" s="40"/>
      <c r="C2578" s="229" t="s">
        <v>3900</v>
      </c>
      <c r="D2578" s="229" t="s">
        <v>352</v>
      </c>
      <c r="E2578" s="230" t="s">
        <v>3901</v>
      </c>
      <c r="F2578" s="231" t="s">
        <v>3902</v>
      </c>
      <c r="G2578" s="232" t="s">
        <v>497</v>
      </c>
      <c r="H2578" s="233">
        <v>12</v>
      </c>
      <c r="I2578" s="234"/>
      <c r="J2578" s="235">
        <f>ROUND(I2578*H2578,2)</f>
        <v>0</v>
      </c>
      <c r="K2578" s="231" t="s">
        <v>356</v>
      </c>
      <c r="L2578" s="45"/>
      <c r="M2578" s="236" t="s">
        <v>1</v>
      </c>
      <c r="N2578" s="237" t="s">
        <v>41</v>
      </c>
      <c r="O2578" s="92"/>
      <c r="P2578" s="238">
        <f>O2578*H2578</f>
        <v>0</v>
      </c>
      <c r="Q2578" s="238">
        <v>0.00027</v>
      </c>
      <c r="R2578" s="238">
        <f>Q2578*H2578</f>
        <v>0.0032399999999999998</v>
      </c>
      <c r="S2578" s="238">
        <v>0</v>
      </c>
      <c r="T2578" s="239">
        <f>S2578*H2578</f>
        <v>0</v>
      </c>
      <c r="U2578" s="39"/>
      <c r="V2578" s="39"/>
      <c r="W2578" s="39"/>
      <c r="X2578" s="39"/>
      <c r="Y2578" s="39"/>
      <c r="Z2578" s="39"/>
      <c r="AA2578" s="39"/>
      <c r="AB2578" s="39"/>
      <c r="AC2578" s="39"/>
      <c r="AD2578" s="39"/>
      <c r="AE2578" s="39"/>
      <c r="AR2578" s="240" t="s">
        <v>530</v>
      </c>
      <c r="AT2578" s="240" t="s">
        <v>352</v>
      </c>
      <c r="AU2578" s="240" t="s">
        <v>86</v>
      </c>
      <c r="AY2578" s="18" t="s">
        <v>350</v>
      </c>
      <c r="BE2578" s="241">
        <f>IF(N2578="základní",J2578,0)</f>
        <v>0</v>
      </c>
      <c r="BF2578" s="241">
        <f>IF(N2578="snížená",J2578,0)</f>
        <v>0</v>
      </c>
      <c r="BG2578" s="241">
        <f>IF(N2578="zákl. přenesená",J2578,0)</f>
        <v>0</v>
      </c>
      <c r="BH2578" s="241">
        <f>IF(N2578="sníž. přenesená",J2578,0)</f>
        <v>0</v>
      </c>
      <c r="BI2578" s="241">
        <f>IF(N2578="nulová",J2578,0)</f>
        <v>0</v>
      </c>
      <c r="BJ2578" s="18" t="s">
        <v>84</v>
      </c>
      <c r="BK2578" s="241">
        <f>ROUND(I2578*H2578,2)</f>
        <v>0</v>
      </c>
      <c r="BL2578" s="18" t="s">
        <v>530</v>
      </c>
      <c r="BM2578" s="240" t="s">
        <v>3903</v>
      </c>
    </row>
    <row r="2579" s="2" customFormat="1">
      <c r="A2579" s="39"/>
      <c r="B2579" s="40"/>
      <c r="C2579" s="41"/>
      <c r="D2579" s="242" t="s">
        <v>359</v>
      </c>
      <c r="E2579" s="41"/>
      <c r="F2579" s="243" t="s">
        <v>3904</v>
      </c>
      <c r="G2579" s="41"/>
      <c r="H2579" s="41"/>
      <c r="I2579" s="244"/>
      <c r="J2579" s="41"/>
      <c r="K2579" s="41"/>
      <c r="L2579" s="45"/>
      <c r="M2579" s="245"/>
      <c r="N2579" s="246"/>
      <c r="O2579" s="92"/>
      <c r="P2579" s="92"/>
      <c r="Q2579" s="92"/>
      <c r="R2579" s="92"/>
      <c r="S2579" s="92"/>
      <c r="T2579" s="93"/>
      <c r="U2579" s="39"/>
      <c r="V2579" s="39"/>
      <c r="W2579" s="39"/>
      <c r="X2579" s="39"/>
      <c r="Y2579" s="39"/>
      <c r="Z2579" s="39"/>
      <c r="AA2579" s="39"/>
      <c r="AB2579" s="39"/>
      <c r="AC2579" s="39"/>
      <c r="AD2579" s="39"/>
      <c r="AE2579" s="39"/>
      <c r="AT2579" s="18" t="s">
        <v>359</v>
      </c>
      <c r="AU2579" s="18" t="s">
        <v>86</v>
      </c>
    </row>
    <row r="2580" s="13" customFormat="1">
      <c r="A2580" s="13"/>
      <c r="B2580" s="247"/>
      <c r="C2580" s="248"/>
      <c r="D2580" s="242" t="s">
        <v>361</v>
      </c>
      <c r="E2580" s="249" t="s">
        <v>1</v>
      </c>
      <c r="F2580" s="250" t="s">
        <v>3905</v>
      </c>
      <c r="G2580" s="248"/>
      <c r="H2580" s="251">
        <v>12</v>
      </c>
      <c r="I2580" s="252"/>
      <c r="J2580" s="248"/>
      <c r="K2580" s="248"/>
      <c r="L2580" s="253"/>
      <c r="M2580" s="254"/>
      <c r="N2580" s="255"/>
      <c r="O2580" s="255"/>
      <c r="P2580" s="255"/>
      <c r="Q2580" s="255"/>
      <c r="R2580" s="255"/>
      <c r="S2580" s="255"/>
      <c r="T2580" s="256"/>
      <c r="U2580" s="13"/>
      <c r="V2580" s="13"/>
      <c r="W2580" s="13"/>
      <c r="X2580" s="13"/>
      <c r="Y2580" s="13"/>
      <c r="Z2580" s="13"/>
      <c r="AA2580" s="13"/>
      <c r="AB2580" s="13"/>
      <c r="AC2580" s="13"/>
      <c r="AD2580" s="13"/>
      <c r="AE2580" s="13"/>
      <c r="AT2580" s="257" t="s">
        <v>361</v>
      </c>
      <c r="AU2580" s="257" t="s">
        <v>86</v>
      </c>
      <c r="AV2580" s="13" t="s">
        <v>86</v>
      </c>
      <c r="AW2580" s="13" t="s">
        <v>32</v>
      </c>
      <c r="AX2580" s="13" t="s">
        <v>84</v>
      </c>
      <c r="AY2580" s="257" t="s">
        <v>350</v>
      </c>
    </row>
    <row r="2581" s="2" customFormat="1" ht="33" customHeight="1">
      <c r="A2581" s="39"/>
      <c r="B2581" s="40"/>
      <c r="C2581" s="295" t="s">
        <v>3906</v>
      </c>
      <c r="D2581" s="295" t="s">
        <v>1347</v>
      </c>
      <c r="E2581" s="296" t="s">
        <v>3907</v>
      </c>
      <c r="F2581" s="297" t="s">
        <v>3908</v>
      </c>
      <c r="G2581" s="298" t="s">
        <v>497</v>
      </c>
      <c r="H2581" s="299">
        <v>12</v>
      </c>
      <c r="I2581" s="300"/>
      <c r="J2581" s="301">
        <f>ROUND(I2581*H2581,2)</f>
        <v>0</v>
      </c>
      <c r="K2581" s="297" t="s">
        <v>1</v>
      </c>
      <c r="L2581" s="302"/>
      <c r="M2581" s="303" t="s">
        <v>1</v>
      </c>
      <c r="N2581" s="304" t="s">
        <v>41</v>
      </c>
      <c r="O2581" s="92"/>
      <c r="P2581" s="238">
        <f>O2581*H2581</f>
        <v>0</v>
      </c>
      <c r="Q2581" s="238">
        <v>0</v>
      </c>
      <c r="R2581" s="238">
        <f>Q2581*H2581</f>
        <v>0</v>
      </c>
      <c r="S2581" s="238">
        <v>0</v>
      </c>
      <c r="T2581" s="239">
        <f>S2581*H2581</f>
        <v>0</v>
      </c>
      <c r="U2581" s="39"/>
      <c r="V2581" s="39"/>
      <c r="W2581" s="39"/>
      <c r="X2581" s="39"/>
      <c r="Y2581" s="39"/>
      <c r="Z2581" s="39"/>
      <c r="AA2581" s="39"/>
      <c r="AB2581" s="39"/>
      <c r="AC2581" s="39"/>
      <c r="AD2581" s="39"/>
      <c r="AE2581" s="39"/>
      <c r="AR2581" s="240" t="s">
        <v>695</v>
      </c>
      <c r="AT2581" s="240" t="s">
        <v>1347</v>
      </c>
      <c r="AU2581" s="240" t="s">
        <v>86</v>
      </c>
      <c r="AY2581" s="18" t="s">
        <v>350</v>
      </c>
      <c r="BE2581" s="241">
        <f>IF(N2581="základní",J2581,0)</f>
        <v>0</v>
      </c>
      <c r="BF2581" s="241">
        <f>IF(N2581="snížená",J2581,0)</f>
        <v>0</v>
      </c>
      <c r="BG2581" s="241">
        <f>IF(N2581="zákl. přenesená",J2581,0)</f>
        <v>0</v>
      </c>
      <c r="BH2581" s="241">
        <f>IF(N2581="sníž. přenesená",J2581,0)</f>
        <v>0</v>
      </c>
      <c r="BI2581" s="241">
        <f>IF(N2581="nulová",J2581,0)</f>
        <v>0</v>
      </c>
      <c r="BJ2581" s="18" t="s">
        <v>84</v>
      </c>
      <c r="BK2581" s="241">
        <f>ROUND(I2581*H2581,2)</f>
        <v>0</v>
      </c>
      <c r="BL2581" s="18" t="s">
        <v>530</v>
      </c>
      <c r="BM2581" s="240" t="s">
        <v>3909</v>
      </c>
    </row>
    <row r="2582" s="2" customFormat="1">
      <c r="A2582" s="39"/>
      <c r="B2582" s="40"/>
      <c r="C2582" s="41"/>
      <c r="D2582" s="242" t="s">
        <v>359</v>
      </c>
      <c r="E2582" s="41"/>
      <c r="F2582" s="243" t="s">
        <v>3910</v>
      </c>
      <c r="G2582" s="41"/>
      <c r="H2582" s="41"/>
      <c r="I2582" s="244"/>
      <c r="J2582" s="41"/>
      <c r="K2582" s="41"/>
      <c r="L2582" s="45"/>
      <c r="M2582" s="245"/>
      <c r="N2582" s="246"/>
      <c r="O2582" s="92"/>
      <c r="P2582" s="92"/>
      <c r="Q2582" s="92"/>
      <c r="R2582" s="92"/>
      <c r="S2582" s="92"/>
      <c r="T2582" s="93"/>
      <c r="U2582" s="39"/>
      <c r="V2582" s="39"/>
      <c r="W2582" s="39"/>
      <c r="X2582" s="39"/>
      <c r="Y2582" s="39"/>
      <c r="Z2582" s="39"/>
      <c r="AA2582" s="39"/>
      <c r="AB2582" s="39"/>
      <c r="AC2582" s="39"/>
      <c r="AD2582" s="39"/>
      <c r="AE2582" s="39"/>
      <c r="AT2582" s="18" t="s">
        <v>359</v>
      </c>
      <c r="AU2582" s="18" t="s">
        <v>86</v>
      </c>
    </row>
    <row r="2583" s="13" customFormat="1">
      <c r="A2583" s="13"/>
      <c r="B2583" s="247"/>
      <c r="C2583" s="248"/>
      <c r="D2583" s="242" t="s">
        <v>361</v>
      </c>
      <c r="E2583" s="249" t="s">
        <v>1</v>
      </c>
      <c r="F2583" s="250" t="s">
        <v>3905</v>
      </c>
      <c r="G2583" s="248"/>
      <c r="H2583" s="251">
        <v>12</v>
      </c>
      <c r="I2583" s="252"/>
      <c r="J2583" s="248"/>
      <c r="K2583" s="248"/>
      <c r="L2583" s="253"/>
      <c r="M2583" s="254"/>
      <c r="N2583" s="255"/>
      <c r="O2583" s="255"/>
      <c r="P2583" s="255"/>
      <c r="Q2583" s="255"/>
      <c r="R2583" s="255"/>
      <c r="S2583" s="255"/>
      <c r="T2583" s="256"/>
      <c r="U2583" s="13"/>
      <c r="V2583" s="13"/>
      <c r="W2583" s="13"/>
      <c r="X2583" s="13"/>
      <c r="Y2583" s="13"/>
      <c r="Z2583" s="13"/>
      <c r="AA2583" s="13"/>
      <c r="AB2583" s="13"/>
      <c r="AC2583" s="13"/>
      <c r="AD2583" s="13"/>
      <c r="AE2583" s="13"/>
      <c r="AT2583" s="257" t="s">
        <v>361</v>
      </c>
      <c r="AU2583" s="257" t="s">
        <v>86</v>
      </c>
      <c r="AV2583" s="13" t="s">
        <v>86</v>
      </c>
      <c r="AW2583" s="13" t="s">
        <v>32</v>
      </c>
      <c r="AX2583" s="13" t="s">
        <v>84</v>
      </c>
      <c r="AY2583" s="257" t="s">
        <v>350</v>
      </c>
    </row>
    <row r="2584" s="2" customFormat="1" ht="37.8" customHeight="1">
      <c r="A2584" s="39"/>
      <c r="B2584" s="40"/>
      <c r="C2584" s="229" t="s">
        <v>3911</v>
      </c>
      <c r="D2584" s="229" t="s">
        <v>352</v>
      </c>
      <c r="E2584" s="230" t="s">
        <v>3912</v>
      </c>
      <c r="F2584" s="231" t="s">
        <v>3913</v>
      </c>
      <c r="G2584" s="232" t="s">
        <v>497</v>
      </c>
      <c r="H2584" s="233">
        <v>1</v>
      </c>
      <c r="I2584" s="234"/>
      <c r="J2584" s="235">
        <f>ROUND(I2584*H2584,2)</f>
        <v>0</v>
      </c>
      <c r="K2584" s="231" t="s">
        <v>1</v>
      </c>
      <c r="L2584" s="45"/>
      <c r="M2584" s="236" t="s">
        <v>1</v>
      </c>
      <c r="N2584" s="237" t="s">
        <v>41</v>
      </c>
      <c r="O2584" s="92"/>
      <c r="P2584" s="238">
        <f>O2584*H2584</f>
        <v>0</v>
      </c>
      <c r="Q2584" s="238">
        <v>0.00027</v>
      </c>
      <c r="R2584" s="238">
        <f>Q2584*H2584</f>
        <v>0.00027</v>
      </c>
      <c r="S2584" s="238">
        <v>0</v>
      </c>
      <c r="T2584" s="239">
        <f>S2584*H2584</f>
        <v>0</v>
      </c>
      <c r="U2584" s="39"/>
      <c r="V2584" s="39"/>
      <c r="W2584" s="39"/>
      <c r="X2584" s="39"/>
      <c r="Y2584" s="39"/>
      <c r="Z2584" s="39"/>
      <c r="AA2584" s="39"/>
      <c r="AB2584" s="39"/>
      <c r="AC2584" s="39"/>
      <c r="AD2584" s="39"/>
      <c r="AE2584" s="39"/>
      <c r="AR2584" s="240" t="s">
        <v>530</v>
      </c>
      <c r="AT2584" s="240" t="s">
        <v>352</v>
      </c>
      <c r="AU2584" s="240" t="s">
        <v>86</v>
      </c>
      <c r="AY2584" s="18" t="s">
        <v>350</v>
      </c>
      <c r="BE2584" s="241">
        <f>IF(N2584="základní",J2584,0)</f>
        <v>0</v>
      </c>
      <c r="BF2584" s="241">
        <f>IF(N2584="snížená",J2584,0)</f>
        <v>0</v>
      </c>
      <c r="BG2584" s="241">
        <f>IF(N2584="zákl. přenesená",J2584,0)</f>
        <v>0</v>
      </c>
      <c r="BH2584" s="241">
        <f>IF(N2584="sníž. přenesená",J2584,0)</f>
        <v>0</v>
      </c>
      <c r="BI2584" s="241">
        <f>IF(N2584="nulová",J2584,0)</f>
        <v>0</v>
      </c>
      <c r="BJ2584" s="18" t="s">
        <v>84</v>
      </c>
      <c r="BK2584" s="241">
        <f>ROUND(I2584*H2584,2)</f>
        <v>0</v>
      </c>
      <c r="BL2584" s="18" t="s">
        <v>530</v>
      </c>
      <c r="BM2584" s="240" t="s">
        <v>3914</v>
      </c>
    </row>
    <row r="2585" s="2" customFormat="1">
      <c r="A2585" s="39"/>
      <c r="B2585" s="40"/>
      <c r="C2585" s="41"/>
      <c r="D2585" s="242" t="s">
        <v>359</v>
      </c>
      <c r="E2585" s="41"/>
      <c r="F2585" s="243" t="s">
        <v>3904</v>
      </c>
      <c r="G2585" s="41"/>
      <c r="H2585" s="41"/>
      <c r="I2585" s="244"/>
      <c r="J2585" s="41"/>
      <c r="K2585" s="41"/>
      <c r="L2585" s="45"/>
      <c r="M2585" s="245"/>
      <c r="N2585" s="246"/>
      <c r="O2585" s="92"/>
      <c r="P2585" s="92"/>
      <c r="Q2585" s="92"/>
      <c r="R2585" s="92"/>
      <c r="S2585" s="92"/>
      <c r="T2585" s="93"/>
      <c r="U2585" s="39"/>
      <c r="V2585" s="39"/>
      <c r="W2585" s="39"/>
      <c r="X2585" s="39"/>
      <c r="Y2585" s="39"/>
      <c r="Z2585" s="39"/>
      <c r="AA2585" s="39"/>
      <c r="AB2585" s="39"/>
      <c r="AC2585" s="39"/>
      <c r="AD2585" s="39"/>
      <c r="AE2585" s="39"/>
      <c r="AT2585" s="18" t="s">
        <v>359</v>
      </c>
      <c r="AU2585" s="18" t="s">
        <v>86</v>
      </c>
    </row>
    <row r="2586" s="2" customFormat="1" ht="24.15" customHeight="1">
      <c r="A2586" s="39"/>
      <c r="B2586" s="40"/>
      <c r="C2586" s="229" t="s">
        <v>3915</v>
      </c>
      <c r="D2586" s="229" t="s">
        <v>352</v>
      </c>
      <c r="E2586" s="230" t="s">
        <v>3916</v>
      </c>
      <c r="F2586" s="231" t="s">
        <v>3917</v>
      </c>
      <c r="G2586" s="232" t="s">
        <v>497</v>
      </c>
      <c r="H2586" s="233">
        <v>50</v>
      </c>
      <c r="I2586" s="234"/>
      <c r="J2586" s="235">
        <f>ROUND(I2586*H2586,2)</f>
        <v>0</v>
      </c>
      <c r="K2586" s="231" t="s">
        <v>356</v>
      </c>
      <c r="L2586" s="45"/>
      <c r="M2586" s="236" t="s">
        <v>1</v>
      </c>
      <c r="N2586" s="237" t="s">
        <v>41</v>
      </c>
      <c r="O2586" s="92"/>
      <c r="P2586" s="238">
        <f>O2586*H2586</f>
        <v>0</v>
      </c>
      <c r="Q2586" s="238">
        <v>0.00046999999999999999</v>
      </c>
      <c r="R2586" s="238">
        <f>Q2586*H2586</f>
        <v>0.0235</v>
      </c>
      <c r="S2586" s="238">
        <v>0</v>
      </c>
      <c r="T2586" s="239">
        <f>S2586*H2586</f>
        <v>0</v>
      </c>
      <c r="U2586" s="39"/>
      <c r="V2586" s="39"/>
      <c r="W2586" s="39"/>
      <c r="X2586" s="39"/>
      <c r="Y2586" s="39"/>
      <c r="Z2586" s="39"/>
      <c r="AA2586" s="39"/>
      <c r="AB2586" s="39"/>
      <c r="AC2586" s="39"/>
      <c r="AD2586" s="39"/>
      <c r="AE2586" s="39"/>
      <c r="AR2586" s="240" t="s">
        <v>530</v>
      </c>
      <c r="AT2586" s="240" t="s">
        <v>352</v>
      </c>
      <c r="AU2586" s="240" t="s">
        <v>86</v>
      </c>
      <c r="AY2586" s="18" t="s">
        <v>350</v>
      </c>
      <c r="BE2586" s="241">
        <f>IF(N2586="základní",J2586,0)</f>
        <v>0</v>
      </c>
      <c r="BF2586" s="241">
        <f>IF(N2586="snížená",J2586,0)</f>
        <v>0</v>
      </c>
      <c r="BG2586" s="241">
        <f>IF(N2586="zákl. přenesená",J2586,0)</f>
        <v>0</v>
      </c>
      <c r="BH2586" s="241">
        <f>IF(N2586="sníž. přenesená",J2586,0)</f>
        <v>0</v>
      </c>
      <c r="BI2586" s="241">
        <f>IF(N2586="nulová",J2586,0)</f>
        <v>0</v>
      </c>
      <c r="BJ2586" s="18" t="s">
        <v>84</v>
      </c>
      <c r="BK2586" s="241">
        <f>ROUND(I2586*H2586,2)</f>
        <v>0</v>
      </c>
      <c r="BL2586" s="18" t="s">
        <v>530</v>
      </c>
      <c r="BM2586" s="240" t="s">
        <v>3918</v>
      </c>
    </row>
    <row r="2587" s="2" customFormat="1">
      <c r="A2587" s="39"/>
      <c r="B2587" s="40"/>
      <c r="C2587" s="41"/>
      <c r="D2587" s="242" t="s">
        <v>359</v>
      </c>
      <c r="E2587" s="41"/>
      <c r="F2587" s="243" t="s">
        <v>3919</v>
      </c>
      <c r="G2587" s="41"/>
      <c r="H2587" s="41"/>
      <c r="I2587" s="244"/>
      <c r="J2587" s="41"/>
      <c r="K2587" s="41"/>
      <c r="L2587" s="45"/>
      <c r="M2587" s="245"/>
      <c r="N2587" s="246"/>
      <c r="O2587" s="92"/>
      <c r="P2587" s="92"/>
      <c r="Q2587" s="92"/>
      <c r="R2587" s="92"/>
      <c r="S2587" s="92"/>
      <c r="T2587" s="93"/>
      <c r="U2587" s="39"/>
      <c r="V2587" s="39"/>
      <c r="W2587" s="39"/>
      <c r="X2587" s="39"/>
      <c r="Y2587" s="39"/>
      <c r="Z2587" s="39"/>
      <c r="AA2587" s="39"/>
      <c r="AB2587" s="39"/>
      <c r="AC2587" s="39"/>
      <c r="AD2587" s="39"/>
      <c r="AE2587" s="39"/>
      <c r="AT2587" s="18" t="s">
        <v>359</v>
      </c>
      <c r="AU2587" s="18" t="s">
        <v>86</v>
      </c>
    </row>
    <row r="2588" s="13" customFormat="1">
      <c r="A2588" s="13"/>
      <c r="B2588" s="247"/>
      <c r="C2588" s="248"/>
      <c r="D2588" s="242" t="s">
        <v>361</v>
      </c>
      <c r="E2588" s="249" t="s">
        <v>1</v>
      </c>
      <c r="F2588" s="250" t="s">
        <v>3732</v>
      </c>
      <c r="G2588" s="248"/>
      <c r="H2588" s="251">
        <v>2</v>
      </c>
      <c r="I2588" s="252"/>
      <c r="J2588" s="248"/>
      <c r="K2588" s="248"/>
      <c r="L2588" s="253"/>
      <c r="M2588" s="254"/>
      <c r="N2588" s="255"/>
      <c r="O2588" s="255"/>
      <c r="P2588" s="255"/>
      <c r="Q2588" s="255"/>
      <c r="R2588" s="255"/>
      <c r="S2588" s="255"/>
      <c r="T2588" s="256"/>
      <c r="U2588" s="13"/>
      <c r="V2588" s="13"/>
      <c r="W2588" s="13"/>
      <c r="X2588" s="13"/>
      <c r="Y2588" s="13"/>
      <c r="Z2588" s="13"/>
      <c r="AA2588" s="13"/>
      <c r="AB2588" s="13"/>
      <c r="AC2588" s="13"/>
      <c r="AD2588" s="13"/>
      <c r="AE2588" s="13"/>
      <c r="AT2588" s="257" t="s">
        <v>361</v>
      </c>
      <c r="AU2588" s="257" t="s">
        <v>86</v>
      </c>
      <c r="AV2588" s="13" t="s">
        <v>86</v>
      </c>
      <c r="AW2588" s="13" t="s">
        <v>32</v>
      </c>
      <c r="AX2588" s="13" t="s">
        <v>76</v>
      </c>
      <c r="AY2588" s="257" t="s">
        <v>350</v>
      </c>
    </row>
    <row r="2589" s="13" customFormat="1">
      <c r="A2589" s="13"/>
      <c r="B2589" s="247"/>
      <c r="C2589" s="248"/>
      <c r="D2589" s="242" t="s">
        <v>361</v>
      </c>
      <c r="E2589" s="249" t="s">
        <v>1</v>
      </c>
      <c r="F2589" s="250" t="s">
        <v>3624</v>
      </c>
      <c r="G2589" s="248"/>
      <c r="H2589" s="251">
        <v>5</v>
      </c>
      <c r="I2589" s="252"/>
      <c r="J2589" s="248"/>
      <c r="K2589" s="248"/>
      <c r="L2589" s="253"/>
      <c r="M2589" s="254"/>
      <c r="N2589" s="255"/>
      <c r="O2589" s="255"/>
      <c r="P2589" s="255"/>
      <c r="Q2589" s="255"/>
      <c r="R2589" s="255"/>
      <c r="S2589" s="255"/>
      <c r="T2589" s="256"/>
      <c r="U2589" s="13"/>
      <c r="V2589" s="13"/>
      <c r="W2589" s="13"/>
      <c r="X2589" s="13"/>
      <c r="Y2589" s="13"/>
      <c r="Z2589" s="13"/>
      <c r="AA2589" s="13"/>
      <c r="AB2589" s="13"/>
      <c r="AC2589" s="13"/>
      <c r="AD2589" s="13"/>
      <c r="AE2589" s="13"/>
      <c r="AT2589" s="257" t="s">
        <v>361</v>
      </c>
      <c r="AU2589" s="257" t="s">
        <v>86</v>
      </c>
      <c r="AV2589" s="13" t="s">
        <v>86</v>
      </c>
      <c r="AW2589" s="13" t="s">
        <v>32</v>
      </c>
      <c r="AX2589" s="13" t="s">
        <v>76</v>
      </c>
      <c r="AY2589" s="257" t="s">
        <v>350</v>
      </c>
    </row>
    <row r="2590" s="13" customFormat="1">
      <c r="A2590" s="13"/>
      <c r="B2590" s="247"/>
      <c r="C2590" s="248"/>
      <c r="D2590" s="242" t="s">
        <v>361</v>
      </c>
      <c r="E2590" s="249" t="s">
        <v>1</v>
      </c>
      <c r="F2590" s="250" t="s">
        <v>3593</v>
      </c>
      <c r="G2590" s="248"/>
      <c r="H2590" s="251">
        <v>18</v>
      </c>
      <c r="I2590" s="252"/>
      <c r="J2590" s="248"/>
      <c r="K2590" s="248"/>
      <c r="L2590" s="253"/>
      <c r="M2590" s="254"/>
      <c r="N2590" s="255"/>
      <c r="O2590" s="255"/>
      <c r="P2590" s="255"/>
      <c r="Q2590" s="255"/>
      <c r="R2590" s="255"/>
      <c r="S2590" s="255"/>
      <c r="T2590" s="256"/>
      <c r="U2590" s="13"/>
      <c r="V2590" s="13"/>
      <c r="W2590" s="13"/>
      <c r="X2590" s="13"/>
      <c r="Y2590" s="13"/>
      <c r="Z2590" s="13"/>
      <c r="AA2590" s="13"/>
      <c r="AB2590" s="13"/>
      <c r="AC2590" s="13"/>
      <c r="AD2590" s="13"/>
      <c r="AE2590" s="13"/>
      <c r="AT2590" s="257" t="s">
        <v>361</v>
      </c>
      <c r="AU2590" s="257" t="s">
        <v>86</v>
      </c>
      <c r="AV2590" s="13" t="s">
        <v>86</v>
      </c>
      <c r="AW2590" s="13" t="s">
        <v>32</v>
      </c>
      <c r="AX2590" s="13" t="s">
        <v>76</v>
      </c>
      <c r="AY2590" s="257" t="s">
        <v>350</v>
      </c>
    </row>
    <row r="2591" s="13" customFormat="1">
      <c r="A2591" s="13"/>
      <c r="B2591" s="247"/>
      <c r="C2591" s="248"/>
      <c r="D2591" s="242" t="s">
        <v>361</v>
      </c>
      <c r="E2591" s="249" t="s">
        <v>1</v>
      </c>
      <c r="F2591" s="250" t="s">
        <v>3595</v>
      </c>
      <c r="G2591" s="248"/>
      <c r="H2591" s="251">
        <v>12</v>
      </c>
      <c r="I2591" s="252"/>
      <c r="J2591" s="248"/>
      <c r="K2591" s="248"/>
      <c r="L2591" s="253"/>
      <c r="M2591" s="254"/>
      <c r="N2591" s="255"/>
      <c r="O2591" s="255"/>
      <c r="P2591" s="255"/>
      <c r="Q2591" s="255"/>
      <c r="R2591" s="255"/>
      <c r="S2591" s="255"/>
      <c r="T2591" s="256"/>
      <c r="U2591" s="13"/>
      <c r="V2591" s="13"/>
      <c r="W2591" s="13"/>
      <c r="X2591" s="13"/>
      <c r="Y2591" s="13"/>
      <c r="Z2591" s="13"/>
      <c r="AA2591" s="13"/>
      <c r="AB2591" s="13"/>
      <c r="AC2591" s="13"/>
      <c r="AD2591" s="13"/>
      <c r="AE2591" s="13"/>
      <c r="AT2591" s="257" t="s">
        <v>361</v>
      </c>
      <c r="AU2591" s="257" t="s">
        <v>86</v>
      </c>
      <c r="AV2591" s="13" t="s">
        <v>86</v>
      </c>
      <c r="AW2591" s="13" t="s">
        <v>32</v>
      </c>
      <c r="AX2591" s="13" t="s">
        <v>76</v>
      </c>
      <c r="AY2591" s="257" t="s">
        <v>350</v>
      </c>
    </row>
    <row r="2592" s="13" customFormat="1">
      <c r="A2592" s="13"/>
      <c r="B2592" s="247"/>
      <c r="C2592" s="248"/>
      <c r="D2592" s="242" t="s">
        <v>361</v>
      </c>
      <c r="E2592" s="249" t="s">
        <v>1</v>
      </c>
      <c r="F2592" s="250" t="s">
        <v>3599</v>
      </c>
      <c r="G2592" s="248"/>
      <c r="H2592" s="251">
        <v>1</v>
      </c>
      <c r="I2592" s="252"/>
      <c r="J2592" s="248"/>
      <c r="K2592" s="248"/>
      <c r="L2592" s="253"/>
      <c r="M2592" s="254"/>
      <c r="N2592" s="255"/>
      <c r="O2592" s="255"/>
      <c r="P2592" s="255"/>
      <c r="Q2592" s="255"/>
      <c r="R2592" s="255"/>
      <c r="S2592" s="255"/>
      <c r="T2592" s="256"/>
      <c r="U2592" s="13"/>
      <c r="V2592" s="13"/>
      <c r="W2592" s="13"/>
      <c r="X2592" s="13"/>
      <c r="Y2592" s="13"/>
      <c r="Z2592" s="13"/>
      <c r="AA2592" s="13"/>
      <c r="AB2592" s="13"/>
      <c r="AC2592" s="13"/>
      <c r="AD2592" s="13"/>
      <c r="AE2592" s="13"/>
      <c r="AT2592" s="257" t="s">
        <v>361</v>
      </c>
      <c r="AU2592" s="257" t="s">
        <v>86</v>
      </c>
      <c r="AV2592" s="13" t="s">
        <v>86</v>
      </c>
      <c r="AW2592" s="13" t="s">
        <v>32</v>
      </c>
      <c r="AX2592" s="13" t="s">
        <v>76</v>
      </c>
      <c r="AY2592" s="257" t="s">
        <v>350</v>
      </c>
    </row>
    <row r="2593" s="13" customFormat="1">
      <c r="A2593" s="13"/>
      <c r="B2593" s="247"/>
      <c r="C2593" s="248"/>
      <c r="D2593" s="242" t="s">
        <v>361</v>
      </c>
      <c r="E2593" s="249" t="s">
        <v>1</v>
      </c>
      <c r="F2593" s="250" t="s">
        <v>3626</v>
      </c>
      <c r="G2593" s="248"/>
      <c r="H2593" s="251">
        <v>2</v>
      </c>
      <c r="I2593" s="252"/>
      <c r="J2593" s="248"/>
      <c r="K2593" s="248"/>
      <c r="L2593" s="253"/>
      <c r="M2593" s="254"/>
      <c r="N2593" s="255"/>
      <c r="O2593" s="255"/>
      <c r="P2593" s="255"/>
      <c r="Q2593" s="255"/>
      <c r="R2593" s="255"/>
      <c r="S2593" s="255"/>
      <c r="T2593" s="256"/>
      <c r="U2593" s="13"/>
      <c r="V2593" s="13"/>
      <c r="W2593" s="13"/>
      <c r="X2593" s="13"/>
      <c r="Y2593" s="13"/>
      <c r="Z2593" s="13"/>
      <c r="AA2593" s="13"/>
      <c r="AB2593" s="13"/>
      <c r="AC2593" s="13"/>
      <c r="AD2593" s="13"/>
      <c r="AE2593" s="13"/>
      <c r="AT2593" s="257" t="s">
        <v>361</v>
      </c>
      <c r="AU2593" s="257" t="s">
        <v>86</v>
      </c>
      <c r="AV2593" s="13" t="s">
        <v>86</v>
      </c>
      <c r="AW2593" s="13" t="s">
        <v>32</v>
      </c>
      <c r="AX2593" s="13" t="s">
        <v>76</v>
      </c>
      <c r="AY2593" s="257" t="s">
        <v>350</v>
      </c>
    </row>
    <row r="2594" s="13" customFormat="1">
      <c r="A2594" s="13"/>
      <c r="B2594" s="247"/>
      <c r="C2594" s="248"/>
      <c r="D2594" s="242" t="s">
        <v>361</v>
      </c>
      <c r="E2594" s="249" t="s">
        <v>1</v>
      </c>
      <c r="F2594" s="250" t="s">
        <v>3627</v>
      </c>
      <c r="G2594" s="248"/>
      <c r="H2594" s="251">
        <v>2</v>
      </c>
      <c r="I2594" s="252"/>
      <c r="J2594" s="248"/>
      <c r="K2594" s="248"/>
      <c r="L2594" s="253"/>
      <c r="M2594" s="254"/>
      <c r="N2594" s="255"/>
      <c r="O2594" s="255"/>
      <c r="P2594" s="255"/>
      <c r="Q2594" s="255"/>
      <c r="R2594" s="255"/>
      <c r="S2594" s="255"/>
      <c r="T2594" s="256"/>
      <c r="U2594" s="13"/>
      <c r="V2594" s="13"/>
      <c r="W2594" s="13"/>
      <c r="X2594" s="13"/>
      <c r="Y2594" s="13"/>
      <c r="Z2594" s="13"/>
      <c r="AA2594" s="13"/>
      <c r="AB2594" s="13"/>
      <c r="AC2594" s="13"/>
      <c r="AD2594" s="13"/>
      <c r="AE2594" s="13"/>
      <c r="AT2594" s="257" t="s">
        <v>361</v>
      </c>
      <c r="AU2594" s="257" t="s">
        <v>86</v>
      </c>
      <c r="AV2594" s="13" t="s">
        <v>86</v>
      </c>
      <c r="AW2594" s="13" t="s">
        <v>32</v>
      </c>
      <c r="AX2594" s="13" t="s">
        <v>76</v>
      </c>
      <c r="AY2594" s="257" t="s">
        <v>350</v>
      </c>
    </row>
    <row r="2595" s="13" customFormat="1">
      <c r="A2595" s="13"/>
      <c r="B2595" s="247"/>
      <c r="C2595" s="248"/>
      <c r="D2595" s="242" t="s">
        <v>361</v>
      </c>
      <c r="E2595" s="249" t="s">
        <v>1</v>
      </c>
      <c r="F2595" s="250" t="s">
        <v>3600</v>
      </c>
      <c r="G2595" s="248"/>
      <c r="H2595" s="251">
        <v>1</v>
      </c>
      <c r="I2595" s="252"/>
      <c r="J2595" s="248"/>
      <c r="K2595" s="248"/>
      <c r="L2595" s="253"/>
      <c r="M2595" s="254"/>
      <c r="N2595" s="255"/>
      <c r="O2595" s="255"/>
      <c r="P2595" s="255"/>
      <c r="Q2595" s="255"/>
      <c r="R2595" s="255"/>
      <c r="S2595" s="255"/>
      <c r="T2595" s="256"/>
      <c r="U2595" s="13"/>
      <c r="V2595" s="13"/>
      <c r="W2595" s="13"/>
      <c r="X2595" s="13"/>
      <c r="Y2595" s="13"/>
      <c r="Z2595" s="13"/>
      <c r="AA2595" s="13"/>
      <c r="AB2595" s="13"/>
      <c r="AC2595" s="13"/>
      <c r="AD2595" s="13"/>
      <c r="AE2595" s="13"/>
      <c r="AT2595" s="257" t="s">
        <v>361</v>
      </c>
      <c r="AU2595" s="257" t="s">
        <v>86</v>
      </c>
      <c r="AV2595" s="13" t="s">
        <v>86</v>
      </c>
      <c r="AW2595" s="13" t="s">
        <v>32</v>
      </c>
      <c r="AX2595" s="13" t="s">
        <v>76</v>
      </c>
      <c r="AY2595" s="257" t="s">
        <v>350</v>
      </c>
    </row>
    <row r="2596" s="13" customFormat="1">
      <c r="A2596" s="13"/>
      <c r="B2596" s="247"/>
      <c r="C2596" s="248"/>
      <c r="D2596" s="242" t="s">
        <v>361</v>
      </c>
      <c r="E2596" s="249" t="s">
        <v>1</v>
      </c>
      <c r="F2596" s="250" t="s">
        <v>3601</v>
      </c>
      <c r="G2596" s="248"/>
      <c r="H2596" s="251">
        <v>1</v>
      </c>
      <c r="I2596" s="252"/>
      <c r="J2596" s="248"/>
      <c r="K2596" s="248"/>
      <c r="L2596" s="253"/>
      <c r="M2596" s="254"/>
      <c r="N2596" s="255"/>
      <c r="O2596" s="255"/>
      <c r="P2596" s="255"/>
      <c r="Q2596" s="255"/>
      <c r="R2596" s="255"/>
      <c r="S2596" s="255"/>
      <c r="T2596" s="256"/>
      <c r="U2596" s="13"/>
      <c r="V2596" s="13"/>
      <c r="W2596" s="13"/>
      <c r="X2596" s="13"/>
      <c r="Y2596" s="13"/>
      <c r="Z2596" s="13"/>
      <c r="AA2596" s="13"/>
      <c r="AB2596" s="13"/>
      <c r="AC2596" s="13"/>
      <c r="AD2596" s="13"/>
      <c r="AE2596" s="13"/>
      <c r="AT2596" s="257" t="s">
        <v>361</v>
      </c>
      <c r="AU2596" s="257" t="s">
        <v>86</v>
      </c>
      <c r="AV2596" s="13" t="s">
        <v>86</v>
      </c>
      <c r="AW2596" s="13" t="s">
        <v>32</v>
      </c>
      <c r="AX2596" s="13" t="s">
        <v>76</v>
      </c>
      <c r="AY2596" s="257" t="s">
        <v>350</v>
      </c>
    </row>
    <row r="2597" s="13" customFormat="1">
      <c r="A2597" s="13"/>
      <c r="B2597" s="247"/>
      <c r="C2597" s="248"/>
      <c r="D2597" s="242" t="s">
        <v>361</v>
      </c>
      <c r="E2597" s="249" t="s">
        <v>1</v>
      </c>
      <c r="F2597" s="250" t="s">
        <v>3602</v>
      </c>
      <c r="G2597" s="248"/>
      <c r="H2597" s="251">
        <v>1</v>
      </c>
      <c r="I2597" s="252"/>
      <c r="J2597" s="248"/>
      <c r="K2597" s="248"/>
      <c r="L2597" s="253"/>
      <c r="M2597" s="254"/>
      <c r="N2597" s="255"/>
      <c r="O2597" s="255"/>
      <c r="P2597" s="255"/>
      <c r="Q2597" s="255"/>
      <c r="R2597" s="255"/>
      <c r="S2597" s="255"/>
      <c r="T2597" s="256"/>
      <c r="U2597" s="13"/>
      <c r="V2597" s="13"/>
      <c r="W2597" s="13"/>
      <c r="X2597" s="13"/>
      <c r="Y2597" s="13"/>
      <c r="Z2597" s="13"/>
      <c r="AA2597" s="13"/>
      <c r="AB2597" s="13"/>
      <c r="AC2597" s="13"/>
      <c r="AD2597" s="13"/>
      <c r="AE2597" s="13"/>
      <c r="AT2597" s="257" t="s">
        <v>361</v>
      </c>
      <c r="AU2597" s="257" t="s">
        <v>86</v>
      </c>
      <c r="AV2597" s="13" t="s">
        <v>86</v>
      </c>
      <c r="AW2597" s="13" t="s">
        <v>32</v>
      </c>
      <c r="AX2597" s="13" t="s">
        <v>76</v>
      </c>
      <c r="AY2597" s="257" t="s">
        <v>350</v>
      </c>
    </row>
    <row r="2598" s="13" customFormat="1">
      <c r="A2598" s="13"/>
      <c r="B2598" s="247"/>
      <c r="C2598" s="248"/>
      <c r="D2598" s="242" t="s">
        <v>361</v>
      </c>
      <c r="E2598" s="249" t="s">
        <v>1</v>
      </c>
      <c r="F2598" s="250" t="s">
        <v>3628</v>
      </c>
      <c r="G2598" s="248"/>
      <c r="H2598" s="251">
        <v>1</v>
      </c>
      <c r="I2598" s="252"/>
      <c r="J2598" s="248"/>
      <c r="K2598" s="248"/>
      <c r="L2598" s="253"/>
      <c r="M2598" s="254"/>
      <c r="N2598" s="255"/>
      <c r="O2598" s="255"/>
      <c r="P2598" s="255"/>
      <c r="Q2598" s="255"/>
      <c r="R2598" s="255"/>
      <c r="S2598" s="255"/>
      <c r="T2598" s="256"/>
      <c r="U2598" s="13"/>
      <c r="V2598" s="13"/>
      <c r="W2598" s="13"/>
      <c r="X2598" s="13"/>
      <c r="Y2598" s="13"/>
      <c r="Z2598" s="13"/>
      <c r="AA2598" s="13"/>
      <c r="AB2598" s="13"/>
      <c r="AC2598" s="13"/>
      <c r="AD2598" s="13"/>
      <c r="AE2598" s="13"/>
      <c r="AT2598" s="257" t="s">
        <v>361</v>
      </c>
      <c r="AU2598" s="257" t="s">
        <v>86</v>
      </c>
      <c r="AV2598" s="13" t="s">
        <v>86</v>
      </c>
      <c r="AW2598" s="13" t="s">
        <v>32</v>
      </c>
      <c r="AX2598" s="13" t="s">
        <v>76</v>
      </c>
      <c r="AY2598" s="257" t="s">
        <v>350</v>
      </c>
    </row>
    <row r="2599" s="13" customFormat="1">
      <c r="A2599" s="13"/>
      <c r="B2599" s="247"/>
      <c r="C2599" s="248"/>
      <c r="D2599" s="242" t="s">
        <v>361</v>
      </c>
      <c r="E2599" s="249" t="s">
        <v>1</v>
      </c>
      <c r="F2599" s="250" t="s">
        <v>3629</v>
      </c>
      <c r="G2599" s="248"/>
      <c r="H2599" s="251">
        <v>2</v>
      </c>
      <c r="I2599" s="252"/>
      <c r="J2599" s="248"/>
      <c r="K2599" s="248"/>
      <c r="L2599" s="253"/>
      <c r="M2599" s="254"/>
      <c r="N2599" s="255"/>
      <c r="O2599" s="255"/>
      <c r="P2599" s="255"/>
      <c r="Q2599" s="255"/>
      <c r="R2599" s="255"/>
      <c r="S2599" s="255"/>
      <c r="T2599" s="256"/>
      <c r="U2599" s="13"/>
      <c r="V2599" s="13"/>
      <c r="W2599" s="13"/>
      <c r="X2599" s="13"/>
      <c r="Y2599" s="13"/>
      <c r="Z2599" s="13"/>
      <c r="AA2599" s="13"/>
      <c r="AB2599" s="13"/>
      <c r="AC2599" s="13"/>
      <c r="AD2599" s="13"/>
      <c r="AE2599" s="13"/>
      <c r="AT2599" s="257" t="s">
        <v>361</v>
      </c>
      <c r="AU2599" s="257" t="s">
        <v>86</v>
      </c>
      <c r="AV2599" s="13" t="s">
        <v>86</v>
      </c>
      <c r="AW2599" s="13" t="s">
        <v>32</v>
      </c>
      <c r="AX2599" s="13" t="s">
        <v>76</v>
      </c>
      <c r="AY2599" s="257" t="s">
        <v>350</v>
      </c>
    </row>
    <row r="2600" s="13" customFormat="1">
      <c r="A2600" s="13"/>
      <c r="B2600" s="247"/>
      <c r="C2600" s="248"/>
      <c r="D2600" s="242" t="s">
        <v>361</v>
      </c>
      <c r="E2600" s="249" t="s">
        <v>1</v>
      </c>
      <c r="F2600" s="250" t="s">
        <v>3630</v>
      </c>
      <c r="G2600" s="248"/>
      <c r="H2600" s="251">
        <v>1</v>
      </c>
      <c r="I2600" s="252"/>
      <c r="J2600" s="248"/>
      <c r="K2600" s="248"/>
      <c r="L2600" s="253"/>
      <c r="M2600" s="254"/>
      <c r="N2600" s="255"/>
      <c r="O2600" s="255"/>
      <c r="P2600" s="255"/>
      <c r="Q2600" s="255"/>
      <c r="R2600" s="255"/>
      <c r="S2600" s="255"/>
      <c r="T2600" s="256"/>
      <c r="U2600" s="13"/>
      <c r="V2600" s="13"/>
      <c r="W2600" s="13"/>
      <c r="X2600" s="13"/>
      <c r="Y2600" s="13"/>
      <c r="Z2600" s="13"/>
      <c r="AA2600" s="13"/>
      <c r="AB2600" s="13"/>
      <c r="AC2600" s="13"/>
      <c r="AD2600" s="13"/>
      <c r="AE2600" s="13"/>
      <c r="AT2600" s="257" t="s">
        <v>361</v>
      </c>
      <c r="AU2600" s="257" t="s">
        <v>86</v>
      </c>
      <c r="AV2600" s="13" t="s">
        <v>86</v>
      </c>
      <c r="AW2600" s="13" t="s">
        <v>32</v>
      </c>
      <c r="AX2600" s="13" t="s">
        <v>76</v>
      </c>
      <c r="AY2600" s="257" t="s">
        <v>350</v>
      </c>
    </row>
    <row r="2601" s="13" customFormat="1">
      <c r="A2601" s="13"/>
      <c r="B2601" s="247"/>
      <c r="C2601" s="248"/>
      <c r="D2601" s="242" t="s">
        <v>361</v>
      </c>
      <c r="E2601" s="249" t="s">
        <v>1</v>
      </c>
      <c r="F2601" s="250" t="s">
        <v>3631</v>
      </c>
      <c r="G2601" s="248"/>
      <c r="H2601" s="251">
        <v>1</v>
      </c>
      <c r="I2601" s="252"/>
      <c r="J2601" s="248"/>
      <c r="K2601" s="248"/>
      <c r="L2601" s="253"/>
      <c r="M2601" s="254"/>
      <c r="N2601" s="255"/>
      <c r="O2601" s="255"/>
      <c r="P2601" s="255"/>
      <c r="Q2601" s="255"/>
      <c r="R2601" s="255"/>
      <c r="S2601" s="255"/>
      <c r="T2601" s="256"/>
      <c r="U2601" s="13"/>
      <c r="V2601" s="13"/>
      <c r="W2601" s="13"/>
      <c r="X2601" s="13"/>
      <c r="Y2601" s="13"/>
      <c r="Z2601" s="13"/>
      <c r="AA2601" s="13"/>
      <c r="AB2601" s="13"/>
      <c r="AC2601" s="13"/>
      <c r="AD2601" s="13"/>
      <c r="AE2601" s="13"/>
      <c r="AT2601" s="257" t="s">
        <v>361</v>
      </c>
      <c r="AU2601" s="257" t="s">
        <v>86</v>
      </c>
      <c r="AV2601" s="13" t="s">
        <v>86</v>
      </c>
      <c r="AW2601" s="13" t="s">
        <v>32</v>
      </c>
      <c r="AX2601" s="13" t="s">
        <v>76</v>
      </c>
      <c r="AY2601" s="257" t="s">
        <v>350</v>
      </c>
    </row>
    <row r="2602" s="14" customFormat="1">
      <c r="A2602" s="14"/>
      <c r="B2602" s="258"/>
      <c r="C2602" s="259"/>
      <c r="D2602" s="242" t="s">
        <v>361</v>
      </c>
      <c r="E2602" s="260" t="s">
        <v>1</v>
      </c>
      <c r="F2602" s="261" t="s">
        <v>364</v>
      </c>
      <c r="G2602" s="259"/>
      <c r="H2602" s="262">
        <v>50</v>
      </c>
      <c r="I2602" s="263"/>
      <c r="J2602" s="259"/>
      <c r="K2602" s="259"/>
      <c r="L2602" s="264"/>
      <c r="M2602" s="265"/>
      <c r="N2602" s="266"/>
      <c r="O2602" s="266"/>
      <c r="P2602" s="266"/>
      <c r="Q2602" s="266"/>
      <c r="R2602" s="266"/>
      <c r="S2602" s="266"/>
      <c r="T2602" s="267"/>
      <c r="U2602" s="14"/>
      <c r="V2602" s="14"/>
      <c r="W2602" s="14"/>
      <c r="X2602" s="14"/>
      <c r="Y2602" s="14"/>
      <c r="Z2602" s="14"/>
      <c r="AA2602" s="14"/>
      <c r="AB2602" s="14"/>
      <c r="AC2602" s="14"/>
      <c r="AD2602" s="14"/>
      <c r="AE2602" s="14"/>
      <c r="AT2602" s="268" t="s">
        <v>361</v>
      </c>
      <c r="AU2602" s="268" t="s">
        <v>86</v>
      </c>
      <c r="AV2602" s="14" t="s">
        <v>357</v>
      </c>
      <c r="AW2602" s="14" t="s">
        <v>32</v>
      </c>
      <c r="AX2602" s="14" t="s">
        <v>84</v>
      </c>
      <c r="AY2602" s="268" t="s">
        <v>350</v>
      </c>
    </row>
    <row r="2603" s="2" customFormat="1" ht="33" customHeight="1">
      <c r="A2603" s="39"/>
      <c r="B2603" s="40"/>
      <c r="C2603" s="295" t="s">
        <v>3920</v>
      </c>
      <c r="D2603" s="295" t="s">
        <v>1347</v>
      </c>
      <c r="E2603" s="296" t="s">
        <v>3921</v>
      </c>
      <c r="F2603" s="297" t="s">
        <v>3922</v>
      </c>
      <c r="G2603" s="298" t="s">
        <v>497</v>
      </c>
      <c r="H2603" s="299">
        <v>50</v>
      </c>
      <c r="I2603" s="300"/>
      <c r="J2603" s="301">
        <f>ROUND(I2603*H2603,2)</f>
        <v>0</v>
      </c>
      <c r="K2603" s="297" t="s">
        <v>356</v>
      </c>
      <c r="L2603" s="302"/>
      <c r="M2603" s="303" t="s">
        <v>1</v>
      </c>
      <c r="N2603" s="304" t="s">
        <v>41</v>
      </c>
      <c r="O2603" s="92"/>
      <c r="P2603" s="238">
        <f>O2603*H2603</f>
        <v>0</v>
      </c>
      <c r="Q2603" s="238">
        <v>0.016</v>
      </c>
      <c r="R2603" s="238">
        <f>Q2603*H2603</f>
        <v>0.80000000000000004</v>
      </c>
      <c r="S2603" s="238">
        <v>0</v>
      </c>
      <c r="T2603" s="239">
        <f>S2603*H2603</f>
        <v>0</v>
      </c>
      <c r="U2603" s="39"/>
      <c r="V2603" s="39"/>
      <c r="W2603" s="39"/>
      <c r="X2603" s="39"/>
      <c r="Y2603" s="39"/>
      <c r="Z2603" s="39"/>
      <c r="AA2603" s="39"/>
      <c r="AB2603" s="39"/>
      <c r="AC2603" s="39"/>
      <c r="AD2603" s="39"/>
      <c r="AE2603" s="39"/>
      <c r="AR2603" s="240" t="s">
        <v>695</v>
      </c>
      <c r="AT2603" s="240" t="s">
        <v>1347</v>
      </c>
      <c r="AU2603" s="240" t="s">
        <v>86</v>
      </c>
      <c r="AY2603" s="18" t="s">
        <v>350</v>
      </c>
      <c r="BE2603" s="241">
        <f>IF(N2603="základní",J2603,0)</f>
        <v>0</v>
      </c>
      <c r="BF2603" s="241">
        <f>IF(N2603="snížená",J2603,0)</f>
        <v>0</v>
      </c>
      <c r="BG2603" s="241">
        <f>IF(N2603="zákl. přenesená",J2603,0)</f>
        <v>0</v>
      </c>
      <c r="BH2603" s="241">
        <f>IF(N2603="sníž. přenesená",J2603,0)</f>
        <v>0</v>
      </c>
      <c r="BI2603" s="241">
        <f>IF(N2603="nulová",J2603,0)</f>
        <v>0</v>
      </c>
      <c r="BJ2603" s="18" t="s">
        <v>84</v>
      </c>
      <c r="BK2603" s="241">
        <f>ROUND(I2603*H2603,2)</f>
        <v>0</v>
      </c>
      <c r="BL2603" s="18" t="s">
        <v>530</v>
      </c>
      <c r="BM2603" s="240" t="s">
        <v>3923</v>
      </c>
    </row>
    <row r="2604" s="2" customFormat="1">
      <c r="A2604" s="39"/>
      <c r="B2604" s="40"/>
      <c r="C2604" s="41"/>
      <c r="D2604" s="242" t="s">
        <v>359</v>
      </c>
      <c r="E2604" s="41"/>
      <c r="F2604" s="243" t="s">
        <v>3922</v>
      </c>
      <c r="G2604" s="41"/>
      <c r="H2604" s="41"/>
      <c r="I2604" s="244"/>
      <c r="J2604" s="41"/>
      <c r="K2604" s="41"/>
      <c r="L2604" s="45"/>
      <c r="M2604" s="245"/>
      <c r="N2604" s="246"/>
      <c r="O2604" s="92"/>
      <c r="P2604" s="92"/>
      <c r="Q2604" s="92"/>
      <c r="R2604" s="92"/>
      <c r="S2604" s="92"/>
      <c r="T2604" s="93"/>
      <c r="U2604" s="39"/>
      <c r="V2604" s="39"/>
      <c r="W2604" s="39"/>
      <c r="X2604" s="39"/>
      <c r="Y2604" s="39"/>
      <c r="Z2604" s="39"/>
      <c r="AA2604" s="39"/>
      <c r="AB2604" s="39"/>
      <c r="AC2604" s="39"/>
      <c r="AD2604" s="39"/>
      <c r="AE2604" s="39"/>
      <c r="AT2604" s="18" t="s">
        <v>359</v>
      </c>
      <c r="AU2604" s="18" t="s">
        <v>86</v>
      </c>
    </row>
    <row r="2605" s="13" customFormat="1">
      <c r="A2605" s="13"/>
      <c r="B2605" s="247"/>
      <c r="C2605" s="248"/>
      <c r="D2605" s="242" t="s">
        <v>361</v>
      </c>
      <c r="E2605" s="249" t="s">
        <v>1</v>
      </c>
      <c r="F2605" s="250" t="s">
        <v>3732</v>
      </c>
      <c r="G2605" s="248"/>
      <c r="H2605" s="251">
        <v>2</v>
      </c>
      <c r="I2605" s="252"/>
      <c r="J2605" s="248"/>
      <c r="K2605" s="248"/>
      <c r="L2605" s="253"/>
      <c r="M2605" s="254"/>
      <c r="N2605" s="255"/>
      <c r="O2605" s="255"/>
      <c r="P2605" s="255"/>
      <c r="Q2605" s="255"/>
      <c r="R2605" s="255"/>
      <c r="S2605" s="255"/>
      <c r="T2605" s="256"/>
      <c r="U2605" s="13"/>
      <c r="V2605" s="13"/>
      <c r="W2605" s="13"/>
      <c r="X2605" s="13"/>
      <c r="Y2605" s="13"/>
      <c r="Z2605" s="13"/>
      <c r="AA2605" s="13"/>
      <c r="AB2605" s="13"/>
      <c r="AC2605" s="13"/>
      <c r="AD2605" s="13"/>
      <c r="AE2605" s="13"/>
      <c r="AT2605" s="257" t="s">
        <v>361</v>
      </c>
      <c r="AU2605" s="257" t="s">
        <v>86</v>
      </c>
      <c r="AV2605" s="13" t="s">
        <v>86</v>
      </c>
      <c r="AW2605" s="13" t="s">
        <v>32</v>
      </c>
      <c r="AX2605" s="13" t="s">
        <v>76</v>
      </c>
      <c r="AY2605" s="257" t="s">
        <v>350</v>
      </c>
    </row>
    <row r="2606" s="13" customFormat="1">
      <c r="A2606" s="13"/>
      <c r="B2606" s="247"/>
      <c r="C2606" s="248"/>
      <c r="D2606" s="242" t="s">
        <v>361</v>
      </c>
      <c r="E2606" s="249" t="s">
        <v>1</v>
      </c>
      <c r="F2606" s="250" t="s">
        <v>3624</v>
      </c>
      <c r="G2606" s="248"/>
      <c r="H2606" s="251">
        <v>5</v>
      </c>
      <c r="I2606" s="252"/>
      <c r="J2606" s="248"/>
      <c r="K2606" s="248"/>
      <c r="L2606" s="253"/>
      <c r="M2606" s="254"/>
      <c r="N2606" s="255"/>
      <c r="O2606" s="255"/>
      <c r="P2606" s="255"/>
      <c r="Q2606" s="255"/>
      <c r="R2606" s="255"/>
      <c r="S2606" s="255"/>
      <c r="T2606" s="256"/>
      <c r="U2606" s="13"/>
      <c r="V2606" s="13"/>
      <c r="W2606" s="13"/>
      <c r="X2606" s="13"/>
      <c r="Y2606" s="13"/>
      <c r="Z2606" s="13"/>
      <c r="AA2606" s="13"/>
      <c r="AB2606" s="13"/>
      <c r="AC2606" s="13"/>
      <c r="AD2606" s="13"/>
      <c r="AE2606" s="13"/>
      <c r="AT2606" s="257" t="s">
        <v>361</v>
      </c>
      <c r="AU2606" s="257" t="s">
        <v>86</v>
      </c>
      <c r="AV2606" s="13" t="s">
        <v>86</v>
      </c>
      <c r="AW2606" s="13" t="s">
        <v>32</v>
      </c>
      <c r="AX2606" s="13" t="s">
        <v>76</v>
      </c>
      <c r="AY2606" s="257" t="s">
        <v>350</v>
      </c>
    </row>
    <row r="2607" s="13" customFormat="1">
      <c r="A2607" s="13"/>
      <c r="B2607" s="247"/>
      <c r="C2607" s="248"/>
      <c r="D2607" s="242" t="s">
        <v>361</v>
      </c>
      <c r="E2607" s="249" t="s">
        <v>1</v>
      </c>
      <c r="F2607" s="250" t="s">
        <v>3593</v>
      </c>
      <c r="G2607" s="248"/>
      <c r="H2607" s="251">
        <v>18</v>
      </c>
      <c r="I2607" s="252"/>
      <c r="J2607" s="248"/>
      <c r="K2607" s="248"/>
      <c r="L2607" s="253"/>
      <c r="M2607" s="254"/>
      <c r="N2607" s="255"/>
      <c r="O2607" s="255"/>
      <c r="P2607" s="255"/>
      <c r="Q2607" s="255"/>
      <c r="R2607" s="255"/>
      <c r="S2607" s="255"/>
      <c r="T2607" s="256"/>
      <c r="U2607" s="13"/>
      <c r="V2607" s="13"/>
      <c r="W2607" s="13"/>
      <c r="X2607" s="13"/>
      <c r="Y2607" s="13"/>
      <c r="Z2607" s="13"/>
      <c r="AA2607" s="13"/>
      <c r="AB2607" s="13"/>
      <c r="AC2607" s="13"/>
      <c r="AD2607" s="13"/>
      <c r="AE2607" s="13"/>
      <c r="AT2607" s="257" t="s">
        <v>361</v>
      </c>
      <c r="AU2607" s="257" t="s">
        <v>86</v>
      </c>
      <c r="AV2607" s="13" t="s">
        <v>86</v>
      </c>
      <c r="AW2607" s="13" t="s">
        <v>32</v>
      </c>
      <c r="AX2607" s="13" t="s">
        <v>76</v>
      </c>
      <c r="AY2607" s="257" t="s">
        <v>350</v>
      </c>
    </row>
    <row r="2608" s="13" customFormat="1">
      <c r="A2608" s="13"/>
      <c r="B2608" s="247"/>
      <c r="C2608" s="248"/>
      <c r="D2608" s="242" t="s">
        <v>361</v>
      </c>
      <c r="E2608" s="249" t="s">
        <v>1</v>
      </c>
      <c r="F2608" s="250" t="s">
        <v>3595</v>
      </c>
      <c r="G2608" s="248"/>
      <c r="H2608" s="251">
        <v>12</v>
      </c>
      <c r="I2608" s="252"/>
      <c r="J2608" s="248"/>
      <c r="K2608" s="248"/>
      <c r="L2608" s="253"/>
      <c r="M2608" s="254"/>
      <c r="N2608" s="255"/>
      <c r="O2608" s="255"/>
      <c r="P2608" s="255"/>
      <c r="Q2608" s="255"/>
      <c r="R2608" s="255"/>
      <c r="S2608" s="255"/>
      <c r="T2608" s="256"/>
      <c r="U2608" s="13"/>
      <c r="V2608" s="13"/>
      <c r="W2608" s="13"/>
      <c r="X2608" s="13"/>
      <c r="Y2608" s="13"/>
      <c r="Z2608" s="13"/>
      <c r="AA2608" s="13"/>
      <c r="AB2608" s="13"/>
      <c r="AC2608" s="13"/>
      <c r="AD2608" s="13"/>
      <c r="AE2608" s="13"/>
      <c r="AT2608" s="257" t="s">
        <v>361</v>
      </c>
      <c r="AU2608" s="257" t="s">
        <v>86</v>
      </c>
      <c r="AV2608" s="13" t="s">
        <v>86</v>
      </c>
      <c r="AW2608" s="13" t="s">
        <v>32</v>
      </c>
      <c r="AX2608" s="13" t="s">
        <v>76</v>
      </c>
      <c r="AY2608" s="257" t="s">
        <v>350</v>
      </c>
    </row>
    <row r="2609" s="13" customFormat="1">
      <c r="A2609" s="13"/>
      <c r="B2609" s="247"/>
      <c r="C2609" s="248"/>
      <c r="D2609" s="242" t="s">
        <v>361</v>
      </c>
      <c r="E2609" s="249" t="s">
        <v>1</v>
      </c>
      <c r="F2609" s="250" t="s">
        <v>3599</v>
      </c>
      <c r="G2609" s="248"/>
      <c r="H2609" s="251">
        <v>1</v>
      </c>
      <c r="I2609" s="252"/>
      <c r="J2609" s="248"/>
      <c r="K2609" s="248"/>
      <c r="L2609" s="253"/>
      <c r="M2609" s="254"/>
      <c r="N2609" s="255"/>
      <c r="O2609" s="255"/>
      <c r="P2609" s="255"/>
      <c r="Q2609" s="255"/>
      <c r="R2609" s="255"/>
      <c r="S2609" s="255"/>
      <c r="T2609" s="256"/>
      <c r="U2609" s="13"/>
      <c r="V2609" s="13"/>
      <c r="W2609" s="13"/>
      <c r="X2609" s="13"/>
      <c r="Y2609" s="13"/>
      <c r="Z2609" s="13"/>
      <c r="AA2609" s="13"/>
      <c r="AB2609" s="13"/>
      <c r="AC2609" s="13"/>
      <c r="AD2609" s="13"/>
      <c r="AE2609" s="13"/>
      <c r="AT2609" s="257" t="s">
        <v>361</v>
      </c>
      <c r="AU2609" s="257" t="s">
        <v>86</v>
      </c>
      <c r="AV2609" s="13" t="s">
        <v>86</v>
      </c>
      <c r="AW2609" s="13" t="s">
        <v>32</v>
      </c>
      <c r="AX2609" s="13" t="s">
        <v>76</v>
      </c>
      <c r="AY2609" s="257" t="s">
        <v>350</v>
      </c>
    </row>
    <row r="2610" s="13" customFormat="1">
      <c r="A2610" s="13"/>
      <c r="B2610" s="247"/>
      <c r="C2610" s="248"/>
      <c r="D2610" s="242" t="s">
        <v>361</v>
      </c>
      <c r="E2610" s="249" t="s">
        <v>1</v>
      </c>
      <c r="F2610" s="250" t="s">
        <v>3626</v>
      </c>
      <c r="G2610" s="248"/>
      <c r="H2610" s="251">
        <v>2</v>
      </c>
      <c r="I2610" s="252"/>
      <c r="J2610" s="248"/>
      <c r="K2610" s="248"/>
      <c r="L2610" s="253"/>
      <c r="M2610" s="254"/>
      <c r="N2610" s="255"/>
      <c r="O2610" s="255"/>
      <c r="P2610" s="255"/>
      <c r="Q2610" s="255"/>
      <c r="R2610" s="255"/>
      <c r="S2610" s="255"/>
      <c r="T2610" s="256"/>
      <c r="U2610" s="13"/>
      <c r="V2610" s="13"/>
      <c r="W2610" s="13"/>
      <c r="X2610" s="13"/>
      <c r="Y2610" s="13"/>
      <c r="Z2610" s="13"/>
      <c r="AA2610" s="13"/>
      <c r="AB2610" s="13"/>
      <c r="AC2610" s="13"/>
      <c r="AD2610" s="13"/>
      <c r="AE2610" s="13"/>
      <c r="AT2610" s="257" t="s">
        <v>361</v>
      </c>
      <c r="AU2610" s="257" t="s">
        <v>86</v>
      </c>
      <c r="AV2610" s="13" t="s">
        <v>86</v>
      </c>
      <c r="AW2610" s="13" t="s">
        <v>32</v>
      </c>
      <c r="AX2610" s="13" t="s">
        <v>76</v>
      </c>
      <c r="AY2610" s="257" t="s">
        <v>350</v>
      </c>
    </row>
    <row r="2611" s="13" customFormat="1">
      <c r="A2611" s="13"/>
      <c r="B2611" s="247"/>
      <c r="C2611" s="248"/>
      <c r="D2611" s="242" t="s">
        <v>361</v>
      </c>
      <c r="E2611" s="249" t="s">
        <v>1</v>
      </c>
      <c r="F2611" s="250" t="s">
        <v>3627</v>
      </c>
      <c r="G2611" s="248"/>
      <c r="H2611" s="251">
        <v>2</v>
      </c>
      <c r="I2611" s="252"/>
      <c r="J2611" s="248"/>
      <c r="K2611" s="248"/>
      <c r="L2611" s="253"/>
      <c r="M2611" s="254"/>
      <c r="N2611" s="255"/>
      <c r="O2611" s="255"/>
      <c r="P2611" s="255"/>
      <c r="Q2611" s="255"/>
      <c r="R2611" s="255"/>
      <c r="S2611" s="255"/>
      <c r="T2611" s="256"/>
      <c r="U2611" s="13"/>
      <c r="V2611" s="13"/>
      <c r="W2611" s="13"/>
      <c r="X2611" s="13"/>
      <c r="Y2611" s="13"/>
      <c r="Z2611" s="13"/>
      <c r="AA2611" s="13"/>
      <c r="AB2611" s="13"/>
      <c r="AC2611" s="13"/>
      <c r="AD2611" s="13"/>
      <c r="AE2611" s="13"/>
      <c r="AT2611" s="257" t="s">
        <v>361</v>
      </c>
      <c r="AU2611" s="257" t="s">
        <v>86</v>
      </c>
      <c r="AV2611" s="13" t="s">
        <v>86</v>
      </c>
      <c r="AW2611" s="13" t="s">
        <v>32</v>
      </c>
      <c r="AX2611" s="13" t="s">
        <v>76</v>
      </c>
      <c r="AY2611" s="257" t="s">
        <v>350</v>
      </c>
    </row>
    <row r="2612" s="13" customFormat="1">
      <c r="A2612" s="13"/>
      <c r="B2612" s="247"/>
      <c r="C2612" s="248"/>
      <c r="D2612" s="242" t="s">
        <v>361</v>
      </c>
      <c r="E2612" s="249" t="s">
        <v>1</v>
      </c>
      <c r="F2612" s="250" t="s">
        <v>3600</v>
      </c>
      <c r="G2612" s="248"/>
      <c r="H2612" s="251">
        <v>1</v>
      </c>
      <c r="I2612" s="252"/>
      <c r="J2612" s="248"/>
      <c r="K2612" s="248"/>
      <c r="L2612" s="253"/>
      <c r="M2612" s="254"/>
      <c r="N2612" s="255"/>
      <c r="O2612" s="255"/>
      <c r="P2612" s="255"/>
      <c r="Q2612" s="255"/>
      <c r="R2612" s="255"/>
      <c r="S2612" s="255"/>
      <c r="T2612" s="256"/>
      <c r="U2612" s="13"/>
      <c r="V2612" s="13"/>
      <c r="W2612" s="13"/>
      <c r="X2612" s="13"/>
      <c r="Y2612" s="13"/>
      <c r="Z2612" s="13"/>
      <c r="AA2612" s="13"/>
      <c r="AB2612" s="13"/>
      <c r="AC2612" s="13"/>
      <c r="AD2612" s="13"/>
      <c r="AE2612" s="13"/>
      <c r="AT2612" s="257" t="s">
        <v>361</v>
      </c>
      <c r="AU2612" s="257" t="s">
        <v>86</v>
      </c>
      <c r="AV2612" s="13" t="s">
        <v>86</v>
      </c>
      <c r="AW2612" s="13" t="s">
        <v>32</v>
      </c>
      <c r="AX2612" s="13" t="s">
        <v>76</v>
      </c>
      <c r="AY2612" s="257" t="s">
        <v>350</v>
      </c>
    </row>
    <row r="2613" s="13" customFormat="1">
      <c r="A2613" s="13"/>
      <c r="B2613" s="247"/>
      <c r="C2613" s="248"/>
      <c r="D2613" s="242" t="s">
        <v>361</v>
      </c>
      <c r="E2613" s="249" t="s">
        <v>1</v>
      </c>
      <c r="F2613" s="250" t="s">
        <v>3601</v>
      </c>
      <c r="G2613" s="248"/>
      <c r="H2613" s="251">
        <v>1</v>
      </c>
      <c r="I2613" s="252"/>
      <c r="J2613" s="248"/>
      <c r="K2613" s="248"/>
      <c r="L2613" s="253"/>
      <c r="M2613" s="254"/>
      <c r="N2613" s="255"/>
      <c r="O2613" s="255"/>
      <c r="P2613" s="255"/>
      <c r="Q2613" s="255"/>
      <c r="R2613" s="255"/>
      <c r="S2613" s="255"/>
      <c r="T2613" s="256"/>
      <c r="U2613" s="13"/>
      <c r="V2613" s="13"/>
      <c r="W2613" s="13"/>
      <c r="X2613" s="13"/>
      <c r="Y2613" s="13"/>
      <c r="Z2613" s="13"/>
      <c r="AA2613" s="13"/>
      <c r="AB2613" s="13"/>
      <c r="AC2613" s="13"/>
      <c r="AD2613" s="13"/>
      <c r="AE2613" s="13"/>
      <c r="AT2613" s="257" t="s">
        <v>361</v>
      </c>
      <c r="AU2613" s="257" t="s">
        <v>86</v>
      </c>
      <c r="AV2613" s="13" t="s">
        <v>86</v>
      </c>
      <c r="AW2613" s="13" t="s">
        <v>32</v>
      </c>
      <c r="AX2613" s="13" t="s">
        <v>76</v>
      </c>
      <c r="AY2613" s="257" t="s">
        <v>350</v>
      </c>
    </row>
    <row r="2614" s="13" customFormat="1">
      <c r="A2614" s="13"/>
      <c r="B2614" s="247"/>
      <c r="C2614" s="248"/>
      <c r="D2614" s="242" t="s">
        <v>361</v>
      </c>
      <c r="E2614" s="249" t="s">
        <v>1</v>
      </c>
      <c r="F2614" s="250" t="s">
        <v>3602</v>
      </c>
      <c r="G2614" s="248"/>
      <c r="H2614" s="251">
        <v>1</v>
      </c>
      <c r="I2614" s="252"/>
      <c r="J2614" s="248"/>
      <c r="K2614" s="248"/>
      <c r="L2614" s="253"/>
      <c r="M2614" s="254"/>
      <c r="N2614" s="255"/>
      <c r="O2614" s="255"/>
      <c r="P2614" s="255"/>
      <c r="Q2614" s="255"/>
      <c r="R2614" s="255"/>
      <c r="S2614" s="255"/>
      <c r="T2614" s="256"/>
      <c r="U2614" s="13"/>
      <c r="V2614" s="13"/>
      <c r="W2614" s="13"/>
      <c r="X2614" s="13"/>
      <c r="Y2614" s="13"/>
      <c r="Z2614" s="13"/>
      <c r="AA2614" s="13"/>
      <c r="AB2614" s="13"/>
      <c r="AC2614" s="13"/>
      <c r="AD2614" s="13"/>
      <c r="AE2614" s="13"/>
      <c r="AT2614" s="257" t="s">
        <v>361</v>
      </c>
      <c r="AU2614" s="257" t="s">
        <v>86</v>
      </c>
      <c r="AV2614" s="13" t="s">
        <v>86</v>
      </c>
      <c r="AW2614" s="13" t="s">
        <v>32</v>
      </c>
      <c r="AX2614" s="13" t="s">
        <v>76</v>
      </c>
      <c r="AY2614" s="257" t="s">
        <v>350</v>
      </c>
    </row>
    <row r="2615" s="13" customFormat="1">
      <c r="A2615" s="13"/>
      <c r="B2615" s="247"/>
      <c r="C2615" s="248"/>
      <c r="D2615" s="242" t="s">
        <v>361</v>
      </c>
      <c r="E2615" s="249" t="s">
        <v>1</v>
      </c>
      <c r="F2615" s="250" t="s">
        <v>3628</v>
      </c>
      <c r="G2615" s="248"/>
      <c r="H2615" s="251">
        <v>1</v>
      </c>
      <c r="I2615" s="252"/>
      <c r="J2615" s="248"/>
      <c r="K2615" s="248"/>
      <c r="L2615" s="253"/>
      <c r="M2615" s="254"/>
      <c r="N2615" s="255"/>
      <c r="O2615" s="255"/>
      <c r="P2615" s="255"/>
      <c r="Q2615" s="255"/>
      <c r="R2615" s="255"/>
      <c r="S2615" s="255"/>
      <c r="T2615" s="256"/>
      <c r="U2615" s="13"/>
      <c r="V2615" s="13"/>
      <c r="W2615" s="13"/>
      <c r="X2615" s="13"/>
      <c r="Y2615" s="13"/>
      <c r="Z2615" s="13"/>
      <c r="AA2615" s="13"/>
      <c r="AB2615" s="13"/>
      <c r="AC2615" s="13"/>
      <c r="AD2615" s="13"/>
      <c r="AE2615" s="13"/>
      <c r="AT2615" s="257" t="s">
        <v>361</v>
      </c>
      <c r="AU2615" s="257" t="s">
        <v>86</v>
      </c>
      <c r="AV2615" s="13" t="s">
        <v>86</v>
      </c>
      <c r="AW2615" s="13" t="s">
        <v>32</v>
      </c>
      <c r="AX2615" s="13" t="s">
        <v>76</v>
      </c>
      <c r="AY2615" s="257" t="s">
        <v>350</v>
      </c>
    </row>
    <row r="2616" s="13" customFormat="1">
      <c r="A2616" s="13"/>
      <c r="B2616" s="247"/>
      <c r="C2616" s="248"/>
      <c r="D2616" s="242" t="s">
        <v>361</v>
      </c>
      <c r="E2616" s="249" t="s">
        <v>1</v>
      </c>
      <c r="F2616" s="250" t="s">
        <v>3629</v>
      </c>
      <c r="G2616" s="248"/>
      <c r="H2616" s="251">
        <v>2</v>
      </c>
      <c r="I2616" s="252"/>
      <c r="J2616" s="248"/>
      <c r="K2616" s="248"/>
      <c r="L2616" s="253"/>
      <c r="M2616" s="254"/>
      <c r="N2616" s="255"/>
      <c r="O2616" s="255"/>
      <c r="P2616" s="255"/>
      <c r="Q2616" s="255"/>
      <c r="R2616" s="255"/>
      <c r="S2616" s="255"/>
      <c r="T2616" s="256"/>
      <c r="U2616" s="13"/>
      <c r="V2616" s="13"/>
      <c r="W2616" s="13"/>
      <c r="X2616" s="13"/>
      <c r="Y2616" s="13"/>
      <c r="Z2616" s="13"/>
      <c r="AA2616" s="13"/>
      <c r="AB2616" s="13"/>
      <c r="AC2616" s="13"/>
      <c r="AD2616" s="13"/>
      <c r="AE2616" s="13"/>
      <c r="AT2616" s="257" t="s">
        <v>361</v>
      </c>
      <c r="AU2616" s="257" t="s">
        <v>86</v>
      </c>
      <c r="AV2616" s="13" t="s">
        <v>86</v>
      </c>
      <c r="AW2616" s="13" t="s">
        <v>32</v>
      </c>
      <c r="AX2616" s="13" t="s">
        <v>76</v>
      </c>
      <c r="AY2616" s="257" t="s">
        <v>350</v>
      </c>
    </row>
    <row r="2617" s="13" customFormat="1">
      <c r="A2617" s="13"/>
      <c r="B2617" s="247"/>
      <c r="C2617" s="248"/>
      <c r="D2617" s="242" t="s">
        <v>361</v>
      </c>
      <c r="E2617" s="249" t="s">
        <v>1</v>
      </c>
      <c r="F2617" s="250" t="s">
        <v>3630</v>
      </c>
      <c r="G2617" s="248"/>
      <c r="H2617" s="251">
        <v>1</v>
      </c>
      <c r="I2617" s="252"/>
      <c r="J2617" s="248"/>
      <c r="K2617" s="248"/>
      <c r="L2617" s="253"/>
      <c r="M2617" s="254"/>
      <c r="N2617" s="255"/>
      <c r="O2617" s="255"/>
      <c r="P2617" s="255"/>
      <c r="Q2617" s="255"/>
      <c r="R2617" s="255"/>
      <c r="S2617" s="255"/>
      <c r="T2617" s="256"/>
      <c r="U2617" s="13"/>
      <c r="V2617" s="13"/>
      <c r="W2617" s="13"/>
      <c r="X2617" s="13"/>
      <c r="Y2617" s="13"/>
      <c r="Z2617" s="13"/>
      <c r="AA2617" s="13"/>
      <c r="AB2617" s="13"/>
      <c r="AC2617" s="13"/>
      <c r="AD2617" s="13"/>
      <c r="AE2617" s="13"/>
      <c r="AT2617" s="257" t="s">
        <v>361</v>
      </c>
      <c r="AU2617" s="257" t="s">
        <v>86</v>
      </c>
      <c r="AV2617" s="13" t="s">
        <v>86</v>
      </c>
      <c r="AW2617" s="13" t="s">
        <v>32</v>
      </c>
      <c r="AX2617" s="13" t="s">
        <v>76</v>
      </c>
      <c r="AY2617" s="257" t="s">
        <v>350</v>
      </c>
    </row>
    <row r="2618" s="13" customFormat="1">
      <c r="A2618" s="13"/>
      <c r="B2618" s="247"/>
      <c r="C2618" s="248"/>
      <c r="D2618" s="242" t="s">
        <v>361</v>
      </c>
      <c r="E2618" s="249" t="s">
        <v>1</v>
      </c>
      <c r="F2618" s="250" t="s">
        <v>3631</v>
      </c>
      <c r="G2618" s="248"/>
      <c r="H2618" s="251">
        <v>1</v>
      </c>
      <c r="I2618" s="252"/>
      <c r="J2618" s="248"/>
      <c r="K2618" s="248"/>
      <c r="L2618" s="253"/>
      <c r="M2618" s="254"/>
      <c r="N2618" s="255"/>
      <c r="O2618" s="255"/>
      <c r="P2618" s="255"/>
      <c r="Q2618" s="255"/>
      <c r="R2618" s="255"/>
      <c r="S2618" s="255"/>
      <c r="T2618" s="256"/>
      <c r="U2618" s="13"/>
      <c r="V2618" s="13"/>
      <c r="W2618" s="13"/>
      <c r="X2618" s="13"/>
      <c r="Y2618" s="13"/>
      <c r="Z2618" s="13"/>
      <c r="AA2618" s="13"/>
      <c r="AB2618" s="13"/>
      <c r="AC2618" s="13"/>
      <c r="AD2618" s="13"/>
      <c r="AE2618" s="13"/>
      <c r="AT2618" s="257" t="s">
        <v>361</v>
      </c>
      <c r="AU2618" s="257" t="s">
        <v>86</v>
      </c>
      <c r="AV2618" s="13" t="s">
        <v>86</v>
      </c>
      <c r="AW2618" s="13" t="s">
        <v>32</v>
      </c>
      <c r="AX2618" s="13" t="s">
        <v>76</v>
      </c>
      <c r="AY2618" s="257" t="s">
        <v>350</v>
      </c>
    </row>
    <row r="2619" s="14" customFormat="1">
      <c r="A2619" s="14"/>
      <c r="B2619" s="258"/>
      <c r="C2619" s="259"/>
      <c r="D2619" s="242" t="s">
        <v>361</v>
      </c>
      <c r="E2619" s="260" t="s">
        <v>1</v>
      </c>
      <c r="F2619" s="261" t="s">
        <v>364</v>
      </c>
      <c r="G2619" s="259"/>
      <c r="H2619" s="262">
        <v>50</v>
      </c>
      <c r="I2619" s="263"/>
      <c r="J2619" s="259"/>
      <c r="K2619" s="259"/>
      <c r="L2619" s="264"/>
      <c r="M2619" s="265"/>
      <c r="N2619" s="266"/>
      <c r="O2619" s="266"/>
      <c r="P2619" s="266"/>
      <c r="Q2619" s="266"/>
      <c r="R2619" s="266"/>
      <c r="S2619" s="266"/>
      <c r="T2619" s="267"/>
      <c r="U2619" s="14"/>
      <c r="V2619" s="14"/>
      <c r="W2619" s="14"/>
      <c r="X2619" s="14"/>
      <c r="Y2619" s="14"/>
      <c r="Z2619" s="14"/>
      <c r="AA2619" s="14"/>
      <c r="AB2619" s="14"/>
      <c r="AC2619" s="14"/>
      <c r="AD2619" s="14"/>
      <c r="AE2619" s="14"/>
      <c r="AT2619" s="268" t="s">
        <v>361</v>
      </c>
      <c r="AU2619" s="268" t="s">
        <v>86</v>
      </c>
      <c r="AV2619" s="14" t="s">
        <v>357</v>
      </c>
      <c r="AW2619" s="14" t="s">
        <v>32</v>
      </c>
      <c r="AX2619" s="14" t="s">
        <v>84</v>
      </c>
      <c r="AY2619" s="268" t="s">
        <v>350</v>
      </c>
    </row>
    <row r="2620" s="2" customFormat="1" ht="24.15" customHeight="1">
      <c r="A2620" s="39"/>
      <c r="B2620" s="40"/>
      <c r="C2620" s="229" t="s">
        <v>3924</v>
      </c>
      <c r="D2620" s="229" t="s">
        <v>352</v>
      </c>
      <c r="E2620" s="230" t="s">
        <v>3925</v>
      </c>
      <c r="F2620" s="231" t="s">
        <v>3926</v>
      </c>
      <c r="G2620" s="232" t="s">
        <v>497</v>
      </c>
      <c r="H2620" s="233">
        <v>25</v>
      </c>
      <c r="I2620" s="234"/>
      <c r="J2620" s="235">
        <f>ROUND(I2620*H2620,2)</f>
        <v>0</v>
      </c>
      <c r="K2620" s="231" t="s">
        <v>356</v>
      </c>
      <c r="L2620" s="45"/>
      <c r="M2620" s="236" t="s">
        <v>1</v>
      </c>
      <c r="N2620" s="237" t="s">
        <v>41</v>
      </c>
      <c r="O2620" s="92"/>
      <c r="P2620" s="238">
        <f>O2620*H2620</f>
        <v>0</v>
      </c>
      <c r="Q2620" s="238">
        <v>0.00048000000000000001</v>
      </c>
      <c r="R2620" s="238">
        <f>Q2620*H2620</f>
        <v>0.012</v>
      </c>
      <c r="S2620" s="238">
        <v>0</v>
      </c>
      <c r="T2620" s="239">
        <f>S2620*H2620</f>
        <v>0</v>
      </c>
      <c r="U2620" s="39"/>
      <c r="V2620" s="39"/>
      <c r="W2620" s="39"/>
      <c r="X2620" s="39"/>
      <c r="Y2620" s="39"/>
      <c r="Z2620" s="39"/>
      <c r="AA2620" s="39"/>
      <c r="AB2620" s="39"/>
      <c r="AC2620" s="39"/>
      <c r="AD2620" s="39"/>
      <c r="AE2620" s="39"/>
      <c r="AR2620" s="240" t="s">
        <v>530</v>
      </c>
      <c r="AT2620" s="240" t="s">
        <v>352</v>
      </c>
      <c r="AU2620" s="240" t="s">
        <v>86</v>
      </c>
      <c r="AY2620" s="18" t="s">
        <v>350</v>
      </c>
      <c r="BE2620" s="241">
        <f>IF(N2620="základní",J2620,0)</f>
        <v>0</v>
      </c>
      <c r="BF2620" s="241">
        <f>IF(N2620="snížená",J2620,0)</f>
        <v>0</v>
      </c>
      <c r="BG2620" s="241">
        <f>IF(N2620="zákl. přenesená",J2620,0)</f>
        <v>0</v>
      </c>
      <c r="BH2620" s="241">
        <f>IF(N2620="sníž. přenesená",J2620,0)</f>
        <v>0</v>
      </c>
      <c r="BI2620" s="241">
        <f>IF(N2620="nulová",J2620,0)</f>
        <v>0</v>
      </c>
      <c r="BJ2620" s="18" t="s">
        <v>84</v>
      </c>
      <c r="BK2620" s="241">
        <f>ROUND(I2620*H2620,2)</f>
        <v>0</v>
      </c>
      <c r="BL2620" s="18" t="s">
        <v>530</v>
      </c>
      <c r="BM2620" s="240" t="s">
        <v>3927</v>
      </c>
    </row>
    <row r="2621" s="2" customFormat="1">
      <c r="A2621" s="39"/>
      <c r="B2621" s="40"/>
      <c r="C2621" s="41"/>
      <c r="D2621" s="242" t="s">
        <v>359</v>
      </c>
      <c r="E2621" s="41"/>
      <c r="F2621" s="243" t="s">
        <v>3928</v>
      </c>
      <c r="G2621" s="41"/>
      <c r="H2621" s="41"/>
      <c r="I2621" s="244"/>
      <c r="J2621" s="41"/>
      <c r="K2621" s="41"/>
      <c r="L2621" s="45"/>
      <c r="M2621" s="245"/>
      <c r="N2621" s="246"/>
      <c r="O2621" s="92"/>
      <c r="P2621" s="92"/>
      <c r="Q2621" s="92"/>
      <c r="R2621" s="92"/>
      <c r="S2621" s="92"/>
      <c r="T2621" s="93"/>
      <c r="U2621" s="39"/>
      <c r="V2621" s="39"/>
      <c r="W2621" s="39"/>
      <c r="X2621" s="39"/>
      <c r="Y2621" s="39"/>
      <c r="Z2621" s="39"/>
      <c r="AA2621" s="39"/>
      <c r="AB2621" s="39"/>
      <c r="AC2621" s="39"/>
      <c r="AD2621" s="39"/>
      <c r="AE2621" s="39"/>
      <c r="AT2621" s="18" t="s">
        <v>359</v>
      </c>
      <c r="AU2621" s="18" t="s">
        <v>86</v>
      </c>
    </row>
    <row r="2622" s="13" customFormat="1">
      <c r="A2622" s="13"/>
      <c r="B2622" s="247"/>
      <c r="C2622" s="248"/>
      <c r="D2622" s="242" t="s">
        <v>361</v>
      </c>
      <c r="E2622" s="249" t="s">
        <v>1</v>
      </c>
      <c r="F2622" s="250" t="s">
        <v>3731</v>
      </c>
      <c r="G2622" s="248"/>
      <c r="H2622" s="251">
        <v>2</v>
      </c>
      <c r="I2622" s="252"/>
      <c r="J2622" s="248"/>
      <c r="K2622" s="248"/>
      <c r="L2622" s="253"/>
      <c r="M2622" s="254"/>
      <c r="N2622" s="255"/>
      <c r="O2622" s="255"/>
      <c r="P2622" s="255"/>
      <c r="Q2622" s="255"/>
      <c r="R2622" s="255"/>
      <c r="S2622" s="255"/>
      <c r="T2622" s="256"/>
      <c r="U2622" s="13"/>
      <c r="V2622" s="13"/>
      <c r="W2622" s="13"/>
      <c r="X2622" s="13"/>
      <c r="Y2622" s="13"/>
      <c r="Z2622" s="13"/>
      <c r="AA2622" s="13"/>
      <c r="AB2622" s="13"/>
      <c r="AC2622" s="13"/>
      <c r="AD2622" s="13"/>
      <c r="AE2622" s="13"/>
      <c r="AT2622" s="257" t="s">
        <v>361</v>
      </c>
      <c r="AU2622" s="257" t="s">
        <v>86</v>
      </c>
      <c r="AV2622" s="13" t="s">
        <v>86</v>
      </c>
      <c r="AW2622" s="13" t="s">
        <v>32</v>
      </c>
      <c r="AX2622" s="13" t="s">
        <v>76</v>
      </c>
      <c r="AY2622" s="257" t="s">
        <v>350</v>
      </c>
    </row>
    <row r="2623" s="13" customFormat="1">
      <c r="A2623" s="13"/>
      <c r="B2623" s="247"/>
      <c r="C2623" s="248"/>
      <c r="D2623" s="242" t="s">
        <v>361</v>
      </c>
      <c r="E2623" s="249" t="s">
        <v>1</v>
      </c>
      <c r="F2623" s="250" t="s">
        <v>3736</v>
      </c>
      <c r="G2623" s="248"/>
      <c r="H2623" s="251">
        <v>2</v>
      </c>
      <c r="I2623" s="252"/>
      <c r="J2623" s="248"/>
      <c r="K2623" s="248"/>
      <c r="L2623" s="253"/>
      <c r="M2623" s="254"/>
      <c r="N2623" s="255"/>
      <c r="O2623" s="255"/>
      <c r="P2623" s="255"/>
      <c r="Q2623" s="255"/>
      <c r="R2623" s="255"/>
      <c r="S2623" s="255"/>
      <c r="T2623" s="256"/>
      <c r="U2623" s="13"/>
      <c r="V2623" s="13"/>
      <c r="W2623" s="13"/>
      <c r="X2623" s="13"/>
      <c r="Y2623" s="13"/>
      <c r="Z2623" s="13"/>
      <c r="AA2623" s="13"/>
      <c r="AB2623" s="13"/>
      <c r="AC2623" s="13"/>
      <c r="AD2623" s="13"/>
      <c r="AE2623" s="13"/>
      <c r="AT2623" s="257" t="s">
        <v>361</v>
      </c>
      <c r="AU2623" s="257" t="s">
        <v>86</v>
      </c>
      <c r="AV2623" s="13" t="s">
        <v>86</v>
      </c>
      <c r="AW2623" s="13" t="s">
        <v>32</v>
      </c>
      <c r="AX2623" s="13" t="s">
        <v>76</v>
      </c>
      <c r="AY2623" s="257" t="s">
        <v>350</v>
      </c>
    </row>
    <row r="2624" s="13" customFormat="1">
      <c r="A2624" s="13"/>
      <c r="B2624" s="247"/>
      <c r="C2624" s="248"/>
      <c r="D2624" s="242" t="s">
        <v>361</v>
      </c>
      <c r="E2624" s="249" t="s">
        <v>1</v>
      </c>
      <c r="F2624" s="250" t="s">
        <v>3625</v>
      </c>
      <c r="G2624" s="248"/>
      <c r="H2624" s="251">
        <v>6</v>
      </c>
      <c r="I2624" s="252"/>
      <c r="J2624" s="248"/>
      <c r="K2624" s="248"/>
      <c r="L2624" s="253"/>
      <c r="M2624" s="254"/>
      <c r="N2624" s="255"/>
      <c r="O2624" s="255"/>
      <c r="P2624" s="255"/>
      <c r="Q2624" s="255"/>
      <c r="R2624" s="255"/>
      <c r="S2624" s="255"/>
      <c r="T2624" s="256"/>
      <c r="U2624" s="13"/>
      <c r="V2624" s="13"/>
      <c r="W2624" s="13"/>
      <c r="X2624" s="13"/>
      <c r="Y2624" s="13"/>
      <c r="Z2624" s="13"/>
      <c r="AA2624" s="13"/>
      <c r="AB2624" s="13"/>
      <c r="AC2624" s="13"/>
      <c r="AD2624" s="13"/>
      <c r="AE2624" s="13"/>
      <c r="AT2624" s="257" t="s">
        <v>361</v>
      </c>
      <c r="AU2624" s="257" t="s">
        <v>86</v>
      </c>
      <c r="AV2624" s="13" t="s">
        <v>86</v>
      </c>
      <c r="AW2624" s="13" t="s">
        <v>32</v>
      </c>
      <c r="AX2624" s="13" t="s">
        <v>76</v>
      </c>
      <c r="AY2624" s="257" t="s">
        <v>350</v>
      </c>
    </row>
    <row r="2625" s="13" customFormat="1">
      <c r="A2625" s="13"/>
      <c r="B2625" s="247"/>
      <c r="C2625" s="248"/>
      <c r="D2625" s="242" t="s">
        <v>361</v>
      </c>
      <c r="E2625" s="249" t="s">
        <v>1</v>
      </c>
      <c r="F2625" s="250" t="s">
        <v>3594</v>
      </c>
      <c r="G2625" s="248"/>
      <c r="H2625" s="251">
        <v>7</v>
      </c>
      <c r="I2625" s="252"/>
      <c r="J2625" s="248"/>
      <c r="K2625" s="248"/>
      <c r="L2625" s="253"/>
      <c r="M2625" s="254"/>
      <c r="N2625" s="255"/>
      <c r="O2625" s="255"/>
      <c r="P2625" s="255"/>
      <c r="Q2625" s="255"/>
      <c r="R2625" s="255"/>
      <c r="S2625" s="255"/>
      <c r="T2625" s="256"/>
      <c r="U2625" s="13"/>
      <c r="V2625" s="13"/>
      <c r="W2625" s="13"/>
      <c r="X2625" s="13"/>
      <c r="Y2625" s="13"/>
      <c r="Z2625" s="13"/>
      <c r="AA2625" s="13"/>
      <c r="AB2625" s="13"/>
      <c r="AC2625" s="13"/>
      <c r="AD2625" s="13"/>
      <c r="AE2625" s="13"/>
      <c r="AT2625" s="257" t="s">
        <v>361</v>
      </c>
      <c r="AU2625" s="257" t="s">
        <v>86</v>
      </c>
      <c r="AV2625" s="13" t="s">
        <v>86</v>
      </c>
      <c r="AW2625" s="13" t="s">
        <v>32</v>
      </c>
      <c r="AX2625" s="13" t="s">
        <v>76</v>
      </c>
      <c r="AY2625" s="257" t="s">
        <v>350</v>
      </c>
    </row>
    <row r="2626" s="13" customFormat="1">
      <c r="A2626" s="13"/>
      <c r="B2626" s="247"/>
      <c r="C2626" s="248"/>
      <c r="D2626" s="242" t="s">
        <v>361</v>
      </c>
      <c r="E2626" s="249" t="s">
        <v>1</v>
      </c>
      <c r="F2626" s="250" t="s">
        <v>3596</v>
      </c>
      <c r="G2626" s="248"/>
      <c r="H2626" s="251">
        <v>4</v>
      </c>
      <c r="I2626" s="252"/>
      <c r="J2626" s="248"/>
      <c r="K2626" s="248"/>
      <c r="L2626" s="253"/>
      <c r="M2626" s="254"/>
      <c r="N2626" s="255"/>
      <c r="O2626" s="255"/>
      <c r="P2626" s="255"/>
      <c r="Q2626" s="255"/>
      <c r="R2626" s="255"/>
      <c r="S2626" s="255"/>
      <c r="T2626" s="256"/>
      <c r="U2626" s="13"/>
      <c r="V2626" s="13"/>
      <c r="W2626" s="13"/>
      <c r="X2626" s="13"/>
      <c r="Y2626" s="13"/>
      <c r="Z2626" s="13"/>
      <c r="AA2626" s="13"/>
      <c r="AB2626" s="13"/>
      <c r="AC2626" s="13"/>
      <c r="AD2626" s="13"/>
      <c r="AE2626" s="13"/>
      <c r="AT2626" s="257" t="s">
        <v>361</v>
      </c>
      <c r="AU2626" s="257" t="s">
        <v>86</v>
      </c>
      <c r="AV2626" s="13" t="s">
        <v>86</v>
      </c>
      <c r="AW2626" s="13" t="s">
        <v>32</v>
      </c>
      <c r="AX2626" s="13" t="s">
        <v>76</v>
      </c>
      <c r="AY2626" s="257" t="s">
        <v>350</v>
      </c>
    </row>
    <row r="2627" s="13" customFormat="1">
      <c r="A2627" s="13"/>
      <c r="B2627" s="247"/>
      <c r="C2627" s="248"/>
      <c r="D2627" s="242" t="s">
        <v>361</v>
      </c>
      <c r="E2627" s="249" t="s">
        <v>1</v>
      </c>
      <c r="F2627" s="250" t="s">
        <v>3597</v>
      </c>
      <c r="G2627" s="248"/>
      <c r="H2627" s="251">
        <v>4</v>
      </c>
      <c r="I2627" s="252"/>
      <c r="J2627" s="248"/>
      <c r="K2627" s="248"/>
      <c r="L2627" s="253"/>
      <c r="M2627" s="254"/>
      <c r="N2627" s="255"/>
      <c r="O2627" s="255"/>
      <c r="P2627" s="255"/>
      <c r="Q2627" s="255"/>
      <c r="R2627" s="255"/>
      <c r="S2627" s="255"/>
      <c r="T2627" s="256"/>
      <c r="U2627" s="13"/>
      <c r="V2627" s="13"/>
      <c r="W2627" s="13"/>
      <c r="X2627" s="13"/>
      <c r="Y2627" s="13"/>
      <c r="Z2627" s="13"/>
      <c r="AA2627" s="13"/>
      <c r="AB2627" s="13"/>
      <c r="AC2627" s="13"/>
      <c r="AD2627" s="13"/>
      <c r="AE2627" s="13"/>
      <c r="AT2627" s="257" t="s">
        <v>361</v>
      </c>
      <c r="AU2627" s="257" t="s">
        <v>86</v>
      </c>
      <c r="AV2627" s="13" t="s">
        <v>86</v>
      </c>
      <c r="AW2627" s="13" t="s">
        <v>32</v>
      </c>
      <c r="AX2627" s="13" t="s">
        <v>76</v>
      </c>
      <c r="AY2627" s="257" t="s">
        <v>350</v>
      </c>
    </row>
    <row r="2628" s="14" customFormat="1">
      <c r="A2628" s="14"/>
      <c r="B2628" s="258"/>
      <c r="C2628" s="259"/>
      <c r="D2628" s="242" t="s">
        <v>361</v>
      </c>
      <c r="E2628" s="260" t="s">
        <v>1</v>
      </c>
      <c r="F2628" s="261" t="s">
        <v>364</v>
      </c>
      <c r="G2628" s="259"/>
      <c r="H2628" s="262">
        <v>25</v>
      </c>
      <c r="I2628" s="263"/>
      <c r="J2628" s="259"/>
      <c r="K2628" s="259"/>
      <c r="L2628" s="264"/>
      <c r="M2628" s="265"/>
      <c r="N2628" s="266"/>
      <c r="O2628" s="266"/>
      <c r="P2628" s="266"/>
      <c r="Q2628" s="266"/>
      <c r="R2628" s="266"/>
      <c r="S2628" s="266"/>
      <c r="T2628" s="267"/>
      <c r="U2628" s="14"/>
      <c r="V2628" s="14"/>
      <c r="W2628" s="14"/>
      <c r="X2628" s="14"/>
      <c r="Y2628" s="14"/>
      <c r="Z2628" s="14"/>
      <c r="AA2628" s="14"/>
      <c r="AB2628" s="14"/>
      <c r="AC2628" s="14"/>
      <c r="AD2628" s="14"/>
      <c r="AE2628" s="14"/>
      <c r="AT2628" s="268" t="s">
        <v>361</v>
      </c>
      <c r="AU2628" s="268" t="s">
        <v>86</v>
      </c>
      <c r="AV2628" s="14" t="s">
        <v>357</v>
      </c>
      <c r="AW2628" s="14" t="s">
        <v>32</v>
      </c>
      <c r="AX2628" s="14" t="s">
        <v>84</v>
      </c>
      <c r="AY2628" s="268" t="s">
        <v>350</v>
      </c>
    </row>
    <row r="2629" s="2" customFormat="1" ht="33" customHeight="1">
      <c r="A2629" s="39"/>
      <c r="B2629" s="40"/>
      <c r="C2629" s="295" t="s">
        <v>3929</v>
      </c>
      <c r="D2629" s="295" t="s">
        <v>1347</v>
      </c>
      <c r="E2629" s="296" t="s">
        <v>3930</v>
      </c>
      <c r="F2629" s="297" t="s">
        <v>3931</v>
      </c>
      <c r="G2629" s="298" t="s">
        <v>497</v>
      </c>
      <c r="H2629" s="299">
        <v>13</v>
      </c>
      <c r="I2629" s="300"/>
      <c r="J2629" s="301">
        <f>ROUND(I2629*H2629,2)</f>
        <v>0</v>
      </c>
      <c r="K2629" s="297" t="s">
        <v>356</v>
      </c>
      <c r="L2629" s="302"/>
      <c r="M2629" s="303" t="s">
        <v>1</v>
      </c>
      <c r="N2629" s="304" t="s">
        <v>41</v>
      </c>
      <c r="O2629" s="92"/>
      <c r="P2629" s="238">
        <f>O2629*H2629</f>
        <v>0</v>
      </c>
      <c r="Q2629" s="238">
        <v>0.025999999999999999</v>
      </c>
      <c r="R2629" s="238">
        <f>Q2629*H2629</f>
        <v>0.33799999999999997</v>
      </c>
      <c r="S2629" s="238">
        <v>0</v>
      </c>
      <c r="T2629" s="239">
        <f>S2629*H2629</f>
        <v>0</v>
      </c>
      <c r="U2629" s="39"/>
      <c r="V2629" s="39"/>
      <c r="W2629" s="39"/>
      <c r="X2629" s="39"/>
      <c r="Y2629" s="39"/>
      <c r="Z2629" s="39"/>
      <c r="AA2629" s="39"/>
      <c r="AB2629" s="39"/>
      <c r="AC2629" s="39"/>
      <c r="AD2629" s="39"/>
      <c r="AE2629" s="39"/>
      <c r="AR2629" s="240" t="s">
        <v>695</v>
      </c>
      <c r="AT2629" s="240" t="s">
        <v>1347</v>
      </c>
      <c r="AU2629" s="240" t="s">
        <v>86</v>
      </c>
      <c r="AY2629" s="18" t="s">
        <v>350</v>
      </c>
      <c r="BE2629" s="241">
        <f>IF(N2629="základní",J2629,0)</f>
        <v>0</v>
      </c>
      <c r="BF2629" s="241">
        <f>IF(N2629="snížená",J2629,0)</f>
        <v>0</v>
      </c>
      <c r="BG2629" s="241">
        <f>IF(N2629="zákl. přenesená",J2629,0)</f>
        <v>0</v>
      </c>
      <c r="BH2629" s="241">
        <f>IF(N2629="sníž. přenesená",J2629,0)</f>
        <v>0</v>
      </c>
      <c r="BI2629" s="241">
        <f>IF(N2629="nulová",J2629,0)</f>
        <v>0</v>
      </c>
      <c r="BJ2629" s="18" t="s">
        <v>84</v>
      </c>
      <c r="BK2629" s="241">
        <f>ROUND(I2629*H2629,2)</f>
        <v>0</v>
      </c>
      <c r="BL2629" s="18" t="s">
        <v>530</v>
      </c>
      <c r="BM2629" s="240" t="s">
        <v>3932</v>
      </c>
    </row>
    <row r="2630" s="2" customFormat="1">
      <c r="A2630" s="39"/>
      <c r="B2630" s="40"/>
      <c r="C2630" s="41"/>
      <c r="D2630" s="242" t="s">
        <v>359</v>
      </c>
      <c r="E2630" s="41"/>
      <c r="F2630" s="243" t="s">
        <v>3931</v>
      </c>
      <c r="G2630" s="41"/>
      <c r="H2630" s="41"/>
      <c r="I2630" s="244"/>
      <c r="J2630" s="41"/>
      <c r="K2630" s="41"/>
      <c r="L2630" s="45"/>
      <c r="M2630" s="245"/>
      <c r="N2630" s="246"/>
      <c r="O2630" s="92"/>
      <c r="P2630" s="92"/>
      <c r="Q2630" s="92"/>
      <c r="R2630" s="92"/>
      <c r="S2630" s="92"/>
      <c r="T2630" s="93"/>
      <c r="U2630" s="39"/>
      <c r="V2630" s="39"/>
      <c r="W2630" s="39"/>
      <c r="X2630" s="39"/>
      <c r="Y2630" s="39"/>
      <c r="Z2630" s="39"/>
      <c r="AA2630" s="39"/>
      <c r="AB2630" s="39"/>
      <c r="AC2630" s="39"/>
      <c r="AD2630" s="39"/>
      <c r="AE2630" s="39"/>
      <c r="AT2630" s="18" t="s">
        <v>359</v>
      </c>
      <c r="AU2630" s="18" t="s">
        <v>86</v>
      </c>
    </row>
    <row r="2631" s="13" customFormat="1">
      <c r="A2631" s="13"/>
      <c r="B2631" s="247"/>
      <c r="C2631" s="248"/>
      <c r="D2631" s="242" t="s">
        <v>361</v>
      </c>
      <c r="E2631" s="249" t="s">
        <v>1</v>
      </c>
      <c r="F2631" s="250" t="s">
        <v>3625</v>
      </c>
      <c r="G2631" s="248"/>
      <c r="H2631" s="251">
        <v>6</v>
      </c>
      <c r="I2631" s="252"/>
      <c r="J2631" s="248"/>
      <c r="K2631" s="248"/>
      <c r="L2631" s="253"/>
      <c r="M2631" s="254"/>
      <c r="N2631" s="255"/>
      <c r="O2631" s="255"/>
      <c r="P2631" s="255"/>
      <c r="Q2631" s="255"/>
      <c r="R2631" s="255"/>
      <c r="S2631" s="255"/>
      <c r="T2631" s="256"/>
      <c r="U2631" s="13"/>
      <c r="V2631" s="13"/>
      <c r="W2631" s="13"/>
      <c r="X2631" s="13"/>
      <c r="Y2631" s="13"/>
      <c r="Z2631" s="13"/>
      <c r="AA2631" s="13"/>
      <c r="AB2631" s="13"/>
      <c r="AC2631" s="13"/>
      <c r="AD2631" s="13"/>
      <c r="AE2631" s="13"/>
      <c r="AT2631" s="257" t="s">
        <v>361</v>
      </c>
      <c r="AU2631" s="257" t="s">
        <v>86</v>
      </c>
      <c r="AV2631" s="13" t="s">
        <v>86</v>
      </c>
      <c r="AW2631" s="13" t="s">
        <v>32</v>
      </c>
      <c r="AX2631" s="13" t="s">
        <v>76</v>
      </c>
      <c r="AY2631" s="257" t="s">
        <v>350</v>
      </c>
    </row>
    <row r="2632" s="13" customFormat="1">
      <c r="A2632" s="13"/>
      <c r="B2632" s="247"/>
      <c r="C2632" s="248"/>
      <c r="D2632" s="242" t="s">
        <v>361</v>
      </c>
      <c r="E2632" s="249" t="s">
        <v>1</v>
      </c>
      <c r="F2632" s="250" t="s">
        <v>3594</v>
      </c>
      <c r="G2632" s="248"/>
      <c r="H2632" s="251">
        <v>7</v>
      </c>
      <c r="I2632" s="252"/>
      <c r="J2632" s="248"/>
      <c r="K2632" s="248"/>
      <c r="L2632" s="253"/>
      <c r="M2632" s="254"/>
      <c r="N2632" s="255"/>
      <c r="O2632" s="255"/>
      <c r="P2632" s="255"/>
      <c r="Q2632" s="255"/>
      <c r="R2632" s="255"/>
      <c r="S2632" s="255"/>
      <c r="T2632" s="256"/>
      <c r="U2632" s="13"/>
      <c r="V2632" s="13"/>
      <c r="W2632" s="13"/>
      <c r="X2632" s="13"/>
      <c r="Y2632" s="13"/>
      <c r="Z2632" s="13"/>
      <c r="AA2632" s="13"/>
      <c r="AB2632" s="13"/>
      <c r="AC2632" s="13"/>
      <c r="AD2632" s="13"/>
      <c r="AE2632" s="13"/>
      <c r="AT2632" s="257" t="s">
        <v>361</v>
      </c>
      <c r="AU2632" s="257" t="s">
        <v>86</v>
      </c>
      <c r="AV2632" s="13" t="s">
        <v>86</v>
      </c>
      <c r="AW2632" s="13" t="s">
        <v>32</v>
      </c>
      <c r="AX2632" s="13" t="s">
        <v>76</v>
      </c>
      <c r="AY2632" s="257" t="s">
        <v>350</v>
      </c>
    </row>
    <row r="2633" s="14" customFormat="1">
      <c r="A2633" s="14"/>
      <c r="B2633" s="258"/>
      <c r="C2633" s="259"/>
      <c r="D2633" s="242" t="s">
        <v>361</v>
      </c>
      <c r="E2633" s="260" t="s">
        <v>1</v>
      </c>
      <c r="F2633" s="261" t="s">
        <v>364</v>
      </c>
      <c r="G2633" s="259"/>
      <c r="H2633" s="262">
        <v>13</v>
      </c>
      <c r="I2633" s="263"/>
      <c r="J2633" s="259"/>
      <c r="K2633" s="259"/>
      <c r="L2633" s="264"/>
      <c r="M2633" s="265"/>
      <c r="N2633" s="266"/>
      <c r="O2633" s="266"/>
      <c r="P2633" s="266"/>
      <c r="Q2633" s="266"/>
      <c r="R2633" s="266"/>
      <c r="S2633" s="266"/>
      <c r="T2633" s="267"/>
      <c r="U2633" s="14"/>
      <c r="V2633" s="14"/>
      <c r="W2633" s="14"/>
      <c r="X2633" s="14"/>
      <c r="Y2633" s="14"/>
      <c r="Z2633" s="14"/>
      <c r="AA2633" s="14"/>
      <c r="AB2633" s="14"/>
      <c r="AC2633" s="14"/>
      <c r="AD2633" s="14"/>
      <c r="AE2633" s="14"/>
      <c r="AT2633" s="268" t="s">
        <v>361</v>
      </c>
      <c r="AU2633" s="268" t="s">
        <v>86</v>
      </c>
      <c r="AV2633" s="14" t="s">
        <v>357</v>
      </c>
      <c r="AW2633" s="14" t="s">
        <v>32</v>
      </c>
      <c r="AX2633" s="14" t="s">
        <v>84</v>
      </c>
      <c r="AY2633" s="268" t="s">
        <v>350</v>
      </c>
    </row>
    <row r="2634" s="2" customFormat="1" ht="33" customHeight="1">
      <c r="A2634" s="39"/>
      <c r="B2634" s="40"/>
      <c r="C2634" s="295" t="s">
        <v>3933</v>
      </c>
      <c r="D2634" s="295" t="s">
        <v>1347</v>
      </c>
      <c r="E2634" s="296" t="s">
        <v>3934</v>
      </c>
      <c r="F2634" s="297" t="s">
        <v>3935</v>
      </c>
      <c r="G2634" s="298" t="s">
        <v>497</v>
      </c>
      <c r="H2634" s="299">
        <v>12</v>
      </c>
      <c r="I2634" s="300"/>
      <c r="J2634" s="301">
        <f>ROUND(I2634*H2634,2)</f>
        <v>0</v>
      </c>
      <c r="K2634" s="297" t="s">
        <v>356</v>
      </c>
      <c r="L2634" s="302"/>
      <c r="M2634" s="303" t="s">
        <v>1</v>
      </c>
      <c r="N2634" s="304" t="s">
        <v>41</v>
      </c>
      <c r="O2634" s="92"/>
      <c r="P2634" s="238">
        <f>O2634*H2634</f>
        <v>0</v>
      </c>
      <c r="Q2634" s="238">
        <v>0.035000000000000003</v>
      </c>
      <c r="R2634" s="238">
        <f>Q2634*H2634</f>
        <v>0.42000000000000004</v>
      </c>
      <c r="S2634" s="238">
        <v>0</v>
      </c>
      <c r="T2634" s="239">
        <f>S2634*H2634</f>
        <v>0</v>
      </c>
      <c r="U2634" s="39"/>
      <c r="V2634" s="39"/>
      <c r="W2634" s="39"/>
      <c r="X2634" s="39"/>
      <c r="Y2634" s="39"/>
      <c r="Z2634" s="39"/>
      <c r="AA2634" s="39"/>
      <c r="AB2634" s="39"/>
      <c r="AC2634" s="39"/>
      <c r="AD2634" s="39"/>
      <c r="AE2634" s="39"/>
      <c r="AR2634" s="240" t="s">
        <v>695</v>
      </c>
      <c r="AT2634" s="240" t="s">
        <v>1347</v>
      </c>
      <c r="AU2634" s="240" t="s">
        <v>86</v>
      </c>
      <c r="AY2634" s="18" t="s">
        <v>350</v>
      </c>
      <c r="BE2634" s="241">
        <f>IF(N2634="základní",J2634,0)</f>
        <v>0</v>
      </c>
      <c r="BF2634" s="241">
        <f>IF(N2634="snížená",J2634,0)</f>
        <v>0</v>
      </c>
      <c r="BG2634" s="241">
        <f>IF(N2634="zákl. přenesená",J2634,0)</f>
        <v>0</v>
      </c>
      <c r="BH2634" s="241">
        <f>IF(N2634="sníž. přenesená",J2634,0)</f>
        <v>0</v>
      </c>
      <c r="BI2634" s="241">
        <f>IF(N2634="nulová",J2634,0)</f>
        <v>0</v>
      </c>
      <c r="BJ2634" s="18" t="s">
        <v>84</v>
      </c>
      <c r="BK2634" s="241">
        <f>ROUND(I2634*H2634,2)</f>
        <v>0</v>
      </c>
      <c r="BL2634" s="18" t="s">
        <v>530</v>
      </c>
      <c r="BM2634" s="240" t="s">
        <v>3936</v>
      </c>
    </row>
    <row r="2635" s="2" customFormat="1">
      <c r="A2635" s="39"/>
      <c r="B2635" s="40"/>
      <c r="C2635" s="41"/>
      <c r="D2635" s="242" t="s">
        <v>359</v>
      </c>
      <c r="E2635" s="41"/>
      <c r="F2635" s="243" t="s">
        <v>3935</v>
      </c>
      <c r="G2635" s="41"/>
      <c r="H2635" s="41"/>
      <c r="I2635" s="244"/>
      <c r="J2635" s="41"/>
      <c r="K2635" s="41"/>
      <c r="L2635" s="45"/>
      <c r="M2635" s="245"/>
      <c r="N2635" s="246"/>
      <c r="O2635" s="92"/>
      <c r="P2635" s="92"/>
      <c r="Q2635" s="92"/>
      <c r="R2635" s="92"/>
      <c r="S2635" s="92"/>
      <c r="T2635" s="93"/>
      <c r="U2635" s="39"/>
      <c r="V2635" s="39"/>
      <c r="W2635" s="39"/>
      <c r="X2635" s="39"/>
      <c r="Y2635" s="39"/>
      <c r="Z2635" s="39"/>
      <c r="AA2635" s="39"/>
      <c r="AB2635" s="39"/>
      <c r="AC2635" s="39"/>
      <c r="AD2635" s="39"/>
      <c r="AE2635" s="39"/>
      <c r="AT2635" s="18" t="s">
        <v>359</v>
      </c>
      <c r="AU2635" s="18" t="s">
        <v>86</v>
      </c>
    </row>
    <row r="2636" s="13" customFormat="1">
      <c r="A2636" s="13"/>
      <c r="B2636" s="247"/>
      <c r="C2636" s="248"/>
      <c r="D2636" s="242" t="s">
        <v>361</v>
      </c>
      <c r="E2636" s="249" t="s">
        <v>1</v>
      </c>
      <c r="F2636" s="250" t="s">
        <v>3731</v>
      </c>
      <c r="G2636" s="248"/>
      <c r="H2636" s="251">
        <v>2</v>
      </c>
      <c r="I2636" s="252"/>
      <c r="J2636" s="248"/>
      <c r="K2636" s="248"/>
      <c r="L2636" s="253"/>
      <c r="M2636" s="254"/>
      <c r="N2636" s="255"/>
      <c r="O2636" s="255"/>
      <c r="P2636" s="255"/>
      <c r="Q2636" s="255"/>
      <c r="R2636" s="255"/>
      <c r="S2636" s="255"/>
      <c r="T2636" s="256"/>
      <c r="U2636" s="13"/>
      <c r="V2636" s="13"/>
      <c r="W2636" s="13"/>
      <c r="X2636" s="13"/>
      <c r="Y2636" s="13"/>
      <c r="Z2636" s="13"/>
      <c r="AA2636" s="13"/>
      <c r="AB2636" s="13"/>
      <c r="AC2636" s="13"/>
      <c r="AD2636" s="13"/>
      <c r="AE2636" s="13"/>
      <c r="AT2636" s="257" t="s">
        <v>361</v>
      </c>
      <c r="AU2636" s="257" t="s">
        <v>86</v>
      </c>
      <c r="AV2636" s="13" t="s">
        <v>86</v>
      </c>
      <c r="AW2636" s="13" t="s">
        <v>32</v>
      </c>
      <c r="AX2636" s="13" t="s">
        <v>76</v>
      </c>
      <c r="AY2636" s="257" t="s">
        <v>350</v>
      </c>
    </row>
    <row r="2637" s="13" customFormat="1">
      <c r="A2637" s="13"/>
      <c r="B2637" s="247"/>
      <c r="C2637" s="248"/>
      <c r="D2637" s="242" t="s">
        <v>361</v>
      </c>
      <c r="E2637" s="249" t="s">
        <v>1</v>
      </c>
      <c r="F2637" s="250" t="s">
        <v>3736</v>
      </c>
      <c r="G2637" s="248"/>
      <c r="H2637" s="251">
        <v>2</v>
      </c>
      <c r="I2637" s="252"/>
      <c r="J2637" s="248"/>
      <c r="K2637" s="248"/>
      <c r="L2637" s="253"/>
      <c r="M2637" s="254"/>
      <c r="N2637" s="255"/>
      <c r="O2637" s="255"/>
      <c r="P2637" s="255"/>
      <c r="Q2637" s="255"/>
      <c r="R2637" s="255"/>
      <c r="S2637" s="255"/>
      <c r="T2637" s="256"/>
      <c r="U2637" s="13"/>
      <c r="V2637" s="13"/>
      <c r="W2637" s="13"/>
      <c r="X2637" s="13"/>
      <c r="Y2637" s="13"/>
      <c r="Z2637" s="13"/>
      <c r="AA2637" s="13"/>
      <c r="AB2637" s="13"/>
      <c r="AC2637" s="13"/>
      <c r="AD2637" s="13"/>
      <c r="AE2637" s="13"/>
      <c r="AT2637" s="257" t="s">
        <v>361</v>
      </c>
      <c r="AU2637" s="257" t="s">
        <v>86</v>
      </c>
      <c r="AV2637" s="13" t="s">
        <v>86</v>
      </c>
      <c r="AW2637" s="13" t="s">
        <v>32</v>
      </c>
      <c r="AX2637" s="13" t="s">
        <v>76</v>
      </c>
      <c r="AY2637" s="257" t="s">
        <v>350</v>
      </c>
    </row>
    <row r="2638" s="13" customFormat="1">
      <c r="A2638" s="13"/>
      <c r="B2638" s="247"/>
      <c r="C2638" s="248"/>
      <c r="D2638" s="242" t="s">
        <v>361</v>
      </c>
      <c r="E2638" s="249" t="s">
        <v>1</v>
      </c>
      <c r="F2638" s="250" t="s">
        <v>3596</v>
      </c>
      <c r="G2638" s="248"/>
      <c r="H2638" s="251">
        <v>4</v>
      </c>
      <c r="I2638" s="252"/>
      <c r="J2638" s="248"/>
      <c r="K2638" s="248"/>
      <c r="L2638" s="253"/>
      <c r="M2638" s="254"/>
      <c r="N2638" s="255"/>
      <c r="O2638" s="255"/>
      <c r="P2638" s="255"/>
      <c r="Q2638" s="255"/>
      <c r="R2638" s="255"/>
      <c r="S2638" s="255"/>
      <c r="T2638" s="256"/>
      <c r="U2638" s="13"/>
      <c r="V2638" s="13"/>
      <c r="W2638" s="13"/>
      <c r="X2638" s="13"/>
      <c r="Y2638" s="13"/>
      <c r="Z2638" s="13"/>
      <c r="AA2638" s="13"/>
      <c r="AB2638" s="13"/>
      <c r="AC2638" s="13"/>
      <c r="AD2638" s="13"/>
      <c r="AE2638" s="13"/>
      <c r="AT2638" s="257" t="s">
        <v>361</v>
      </c>
      <c r="AU2638" s="257" t="s">
        <v>86</v>
      </c>
      <c r="AV2638" s="13" t="s">
        <v>86</v>
      </c>
      <c r="AW2638" s="13" t="s">
        <v>32</v>
      </c>
      <c r="AX2638" s="13" t="s">
        <v>76</v>
      </c>
      <c r="AY2638" s="257" t="s">
        <v>350</v>
      </c>
    </row>
    <row r="2639" s="13" customFormat="1">
      <c r="A2639" s="13"/>
      <c r="B2639" s="247"/>
      <c r="C2639" s="248"/>
      <c r="D2639" s="242" t="s">
        <v>361</v>
      </c>
      <c r="E2639" s="249" t="s">
        <v>1</v>
      </c>
      <c r="F2639" s="250" t="s">
        <v>3597</v>
      </c>
      <c r="G2639" s="248"/>
      <c r="H2639" s="251">
        <v>4</v>
      </c>
      <c r="I2639" s="252"/>
      <c r="J2639" s="248"/>
      <c r="K2639" s="248"/>
      <c r="L2639" s="253"/>
      <c r="M2639" s="254"/>
      <c r="N2639" s="255"/>
      <c r="O2639" s="255"/>
      <c r="P2639" s="255"/>
      <c r="Q2639" s="255"/>
      <c r="R2639" s="255"/>
      <c r="S2639" s="255"/>
      <c r="T2639" s="256"/>
      <c r="U2639" s="13"/>
      <c r="V2639" s="13"/>
      <c r="W2639" s="13"/>
      <c r="X2639" s="13"/>
      <c r="Y2639" s="13"/>
      <c r="Z2639" s="13"/>
      <c r="AA2639" s="13"/>
      <c r="AB2639" s="13"/>
      <c r="AC2639" s="13"/>
      <c r="AD2639" s="13"/>
      <c r="AE2639" s="13"/>
      <c r="AT2639" s="257" t="s">
        <v>361</v>
      </c>
      <c r="AU2639" s="257" t="s">
        <v>86</v>
      </c>
      <c r="AV2639" s="13" t="s">
        <v>86</v>
      </c>
      <c r="AW2639" s="13" t="s">
        <v>32</v>
      </c>
      <c r="AX2639" s="13" t="s">
        <v>76</v>
      </c>
      <c r="AY2639" s="257" t="s">
        <v>350</v>
      </c>
    </row>
    <row r="2640" s="14" customFormat="1">
      <c r="A2640" s="14"/>
      <c r="B2640" s="258"/>
      <c r="C2640" s="259"/>
      <c r="D2640" s="242" t="s">
        <v>361</v>
      </c>
      <c r="E2640" s="260" t="s">
        <v>1</v>
      </c>
      <c r="F2640" s="261" t="s">
        <v>364</v>
      </c>
      <c r="G2640" s="259"/>
      <c r="H2640" s="262">
        <v>12</v>
      </c>
      <c r="I2640" s="263"/>
      <c r="J2640" s="259"/>
      <c r="K2640" s="259"/>
      <c r="L2640" s="264"/>
      <c r="M2640" s="265"/>
      <c r="N2640" s="266"/>
      <c r="O2640" s="266"/>
      <c r="P2640" s="266"/>
      <c r="Q2640" s="266"/>
      <c r="R2640" s="266"/>
      <c r="S2640" s="266"/>
      <c r="T2640" s="267"/>
      <c r="U2640" s="14"/>
      <c r="V2640" s="14"/>
      <c r="W2640" s="14"/>
      <c r="X2640" s="14"/>
      <c r="Y2640" s="14"/>
      <c r="Z2640" s="14"/>
      <c r="AA2640" s="14"/>
      <c r="AB2640" s="14"/>
      <c r="AC2640" s="14"/>
      <c r="AD2640" s="14"/>
      <c r="AE2640" s="14"/>
      <c r="AT2640" s="268" t="s">
        <v>361</v>
      </c>
      <c r="AU2640" s="268" t="s">
        <v>86</v>
      </c>
      <c r="AV2640" s="14" t="s">
        <v>357</v>
      </c>
      <c r="AW2640" s="14" t="s">
        <v>32</v>
      </c>
      <c r="AX2640" s="14" t="s">
        <v>84</v>
      </c>
      <c r="AY2640" s="268" t="s">
        <v>350</v>
      </c>
    </row>
    <row r="2641" s="2" customFormat="1" ht="24.15" customHeight="1">
      <c r="A2641" s="39"/>
      <c r="B2641" s="40"/>
      <c r="C2641" s="229" t="s">
        <v>3937</v>
      </c>
      <c r="D2641" s="229" t="s">
        <v>352</v>
      </c>
      <c r="E2641" s="230" t="s">
        <v>3938</v>
      </c>
      <c r="F2641" s="231" t="s">
        <v>3939</v>
      </c>
      <c r="G2641" s="232" t="s">
        <v>497</v>
      </c>
      <c r="H2641" s="233">
        <v>18</v>
      </c>
      <c r="I2641" s="234"/>
      <c r="J2641" s="235">
        <f>ROUND(I2641*H2641,2)</f>
        <v>0</v>
      </c>
      <c r="K2641" s="231" t="s">
        <v>356</v>
      </c>
      <c r="L2641" s="45"/>
      <c r="M2641" s="236" t="s">
        <v>1</v>
      </c>
      <c r="N2641" s="237" t="s">
        <v>41</v>
      </c>
      <c r="O2641" s="92"/>
      <c r="P2641" s="238">
        <f>O2641*H2641</f>
        <v>0</v>
      </c>
      <c r="Q2641" s="238">
        <v>0.00046999999999999999</v>
      </c>
      <c r="R2641" s="238">
        <f>Q2641*H2641</f>
        <v>0.0084600000000000005</v>
      </c>
      <c r="S2641" s="238">
        <v>0</v>
      </c>
      <c r="T2641" s="239">
        <f>S2641*H2641</f>
        <v>0</v>
      </c>
      <c r="U2641" s="39"/>
      <c r="V2641" s="39"/>
      <c r="W2641" s="39"/>
      <c r="X2641" s="39"/>
      <c r="Y2641" s="39"/>
      <c r="Z2641" s="39"/>
      <c r="AA2641" s="39"/>
      <c r="AB2641" s="39"/>
      <c r="AC2641" s="39"/>
      <c r="AD2641" s="39"/>
      <c r="AE2641" s="39"/>
      <c r="AR2641" s="240" t="s">
        <v>530</v>
      </c>
      <c r="AT2641" s="240" t="s">
        <v>352</v>
      </c>
      <c r="AU2641" s="240" t="s">
        <v>86</v>
      </c>
      <c r="AY2641" s="18" t="s">
        <v>350</v>
      </c>
      <c r="BE2641" s="241">
        <f>IF(N2641="základní",J2641,0)</f>
        <v>0</v>
      </c>
      <c r="BF2641" s="241">
        <f>IF(N2641="snížená",J2641,0)</f>
        <v>0</v>
      </c>
      <c r="BG2641" s="241">
        <f>IF(N2641="zákl. přenesená",J2641,0)</f>
        <v>0</v>
      </c>
      <c r="BH2641" s="241">
        <f>IF(N2641="sníž. přenesená",J2641,0)</f>
        <v>0</v>
      </c>
      <c r="BI2641" s="241">
        <f>IF(N2641="nulová",J2641,0)</f>
        <v>0</v>
      </c>
      <c r="BJ2641" s="18" t="s">
        <v>84</v>
      </c>
      <c r="BK2641" s="241">
        <f>ROUND(I2641*H2641,2)</f>
        <v>0</v>
      </c>
      <c r="BL2641" s="18" t="s">
        <v>530</v>
      </c>
      <c r="BM2641" s="240" t="s">
        <v>3940</v>
      </c>
    </row>
    <row r="2642" s="2" customFormat="1">
      <c r="A2642" s="39"/>
      <c r="B2642" s="40"/>
      <c r="C2642" s="41"/>
      <c r="D2642" s="242" t="s">
        <v>359</v>
      </c>
      <c r="E2642" s="41"/>
      <c r="F2642" s="243" t="s">
        <v>3941</v>
      </c>
      <c r="G2642" s="41"/>
      <c r="H2642" s="41"/>
      <c r="I2642" s="244"/>
      <c r="J2642" s="41"/>
      <c r="K2642" s="41"/>
      <c r="L2642" s="45"/>
      <c r="M2642" s="245"/>
      <c r="N2642" s="246"/>
      <c r="O2642" s="92"/>
      <c r="P2642" s="92"/>
      <c r="Q2642" s="92"/>
      <c r="R2642" s="92"/>
      <c r="S2642" s="92"/>
      <c r="T2642" s="93"/>
      <c r="U2642" s="39"/>
      <c r="V2642" s="39"/>
      <c r="W2642" s="39"/>
      <c r="X2642" s="39"/>
      <c r="Y2642" s="39"/>
      <c r="Z2642" s="39"/>
      <c r="AA2642" s="39"/>
      <c r="AB2642" s="39"/>
      <c r="AC2642" s="39"/>
      <c r="AD2642" s="39"/>
      <c r="AE2642" s="39"/>
      <c r="AT2642" s="18" t="s">
        <v>359</v>
      </c>
      <c r="AU2642" s="18" t="s">
        <v>86</v>
      </c>
    </row>
    <row r="2643" s="13" customFormat="1">
      <c r="A2643" s="13"/>
      <c r="B2643" s="247"/>
      <c r="C2643" s="248"/>
      <c r="D2643" s="242" t="s">
        <v>361</v>
      </c>
      <c r="E2643" s="249" t="s">
        <v>1</v>
      </c>
      <c r="F2643" s="250" t="s">
        <v>3733</v>
      </c>
      <c r="G2643" s="248"/>
      <c r="H2643" s="251">
        <v>2</v>
      </c>
      <c r="I2643" s="252"/>
      <c r="J2643" s="248"/>
      <c r="K2643" s="248"/>
      <c r="L2643" s="253"/>
      <c r="M2643" s="254"/>
      <c r="N2643" s="255"/>
      <c r="O2643" s="255"/>
      <c r="P2643" s="255"/>
      <c r="Q2643" s="255"/>
      <c r="R2643" s="255"/>
      <c r="S2643" s="255"/>
      <c r="T2643" s="256"/>
      <c r="U2643" s="13"/>
      <c r="V2643" s="13"/>
      <c r="W2643" s="13"/>
      <c r="X2643" s="13"/>
      <c r="Y2643" s="13"/>
      <c r="Z2643" s="13"/>
      <c r="AA2643" s="13"/>
      <c r="AB2643" s="13"/>
      <c r="AC2643" s="13"/>
      <c r="AD2643" s="13"/>
      <c r="AE2643" s="13"/>
      <c r="AT2643" s="257" t="s">
        <v>361</v>
      </c>
      <c r="AU2643" s="257" t="s">
        <v>86</v>
      </c>
      <c r="AV2643" s="13" t="s">
        <v>86</v>
      </c>
      <c r="AW2643" s="13" t="s">
        <v>32</v>
      </c>
      <c r="AX2643" s="13" t="s">
        <v>76</v>
      </c>
      <c r="AY2643" s="257" t="s">
        <v>350</v>
      </c>
    </row>
    <row r="2644" s="13" customFormat="1">
      <c r="A2644" s="13"/>
      <c r="B2644" s="247"/>
      <c r="C2644" s="248"/>
      <c r="D2644" s="242" t="s">
        <v>361</v>
      </c>
      <c r="E2644" s="249" t="s">
        <v>1</v>
      </c>
      <c r="F2644" s="250" t="s">
        <v>3734</v>
      </c>
      <c r="G2644" s="248"/>
      <c r="H2644" s="251">
        <v>1</v>
      </c>
      <c r="I2644" s="252"/>
      <c r="J2644" s="248"/>
      <c r="K2644" s="248"/>
      <c r="L2644" s="253"/>
      <c r="M2644" s="254"/>
      <c r="N2644" s="255"/>
      <c r="O2644" s="255"/>
      <c r="P2644" s="255"/>
      <c r="Q2644" s="255"/>
      <c r="R2644" s="255"/>
      <c r="S2644" s="255"/>
      <c r="T2644" s="256"/>
      <c r="U2644" s="13"/>
      <c r="V2644" s="13"/>
      <c r="W2644" s="13"/>
      <c r="X2644" s="13"/>
      <c r="Y2644" s="13"/>
      <c r="Z2644" s="13"/>
      <c r="AA2644" s="13"/>
      <c r="AB2644" s="13"/>
      <c r="AC2644" s="13"/>
      <c r="AD2644" s="13"/>
      <c r="AE2644" s="13"/>
      <c r="AT2644" s="257" t="s">
        <v>361</v>
      </c>
      <c r="AU2644" s="257" t="s">
        <v>86</v>
      </c>
      <c r="AV2644" s="13" t="s">
        <v>86</v>
      </c>
      <c r="AW2644" s="13" t="s">
        <v>32</v>
      </c>
      <c r="AX2644" s="13" t="s">
        <v>76</v>
      </c>
      <c r="AY2644" s="257" t="s">
        <v>350</v>
      </c>
    </row>
    <row r="2645" s="13" customFormat="1">
      <c r="A2645" s="13"/>
      <c r="B2645" s="247"/>
      <c r="C2645" s="248"/>
      <c r="D2645" s="242" t="s">
        <v>361</v>
      </c>
      <c r="E2645" s="249" t="s">
        <v>1</v>
      </c>
      <c r="F2645" s="250" t="s">
        <v>3735</v>
      </c>
      <c r="G2645" s="248"/>
      <c r="H2645" s="251">
        <v>8</v>
      </c>
      <c r="I2645" s="252"/>
      <c r="J2645" s="248"/>
      <c r="K2645" s="248"/>
      <c r="L2645" s="253"/>
      <c r="M2645" s="254"/>
      <c r="N2645" s="255"/>
      <c r="O2645" s="255"/>
      <c r="P2645" s="255"/>
      <c r="Q2645" s="255"/>
      <c r="R2645" s="255"/>
      <c r="S2645" s="255"/>
      <c r="T2645" s="256"/>
      <c r="U2645" s="13"/>
      <c r="V2645" s="13"/>
      <c r="W2645" s="13"/>
      <c r="X2645" s="13"/>
      <c r="Y2645" s="13"/>
      <c r="Z2645" s="13"/>
      <c r="AA2645" s="13"/>
      <c r="AB2645" s="13"/>
      <c r="AC2645" s="13"/>
      <c r="AD2645" s="13"/>
      <c r="AE2645" s="13"/>
      <c r="AT2645" s="257" t="s">
        <v>361</v>
      </c>
      <c r="AU2645" s="257" t="s">
        <v>86</v>
      </c>
      <c r="AV2645" s="13" t="s">
        <v>86</v>
      </c>
      <c r="AW2645" s="13" t="s">
        <v>32</v>
      </c>
      <c r="AX2645" s="13" t="s">
        <v>76</v>
      </c>
      <c r="AY2645" s="257" t="s">
        <v>350</v>
      </c>
    </row>
    <row r="2646" s="13" customFormat="1">
      <c r="A2646" s="13"/>
      <c r="B2646" s="247"/>
      <c r="C2646" s="248"/>
      <c r="D2646" s="242" t="s">
        <v>361</v>
      </c>
      <c r="E2646" s="249" t="s">
        <v>1</v>
      </c>
      <c r="F2646" s="250" t="s">
        <v>3737</v>
      </c>
      <c r="G2646" s="248"/>
      <c r="H2646" s="251">
        <v>3</v>
      </c>
      <c r="I2646" s="252"/>
      <c r="J2646" s="248"/>
      <c r="K2646" s="248"/>
      <c r="L2646" s="253"/>
      <c r="M2646" s="254"/>
      <c r="N2646" s="255"/>
      <c r="O2646" s="255"/>
      <c r="P2646" s="255"/>
      <c r="Q2646" s="255"/>
      <c r="R2646" s="255"/>
      <c r="S2646" s="255"/>
      <c r="T2646" s="256"/>
      <c r="U2646" s="13"/>
      <c r="V2646" s="13"/>
      <c r="W2646" s="13"/>
      <c r="X2646" s="13"/>
      <c r="Y2646" s="13"/>
      <c r="Z2646" s="13"/>
      <c r="AA2646" s="13"/>
      <c r="AB2646" s="13"/>
      <c r="AC2646" s="13"/>
      <c r="AD2646" s="13"/>
      <c r="AE2646" s="13"/>
      <c r="AT2646" s="257" t="s">
        <v>361</v>
      </c>
      <c r="AU2646" s="257" t="s">
        <v>86</v>
      </c>
      <c r="AV2646" s="13" t="s">
        <v>86</v>
      </c>
      <c r="AW2646" s="13" t="s">
        <v>32</v>
      </c>
      <c r="AX2646" s="13" t="s">
        <v>76</v>
      </c>
      <c r="AY2646" s="257" t="s">
        <v>350</v>
      </c>
    </row>
    <row r="2647" s="13" customFormat="1">
      <c r="A2647" s="13"/>
      <c r="B2647" s="247"/>
      <c r="C2647" s="248"/>
      <c r="D2647" s="242" t="s">
        <v>361</v>
      </c>
      <c r="E2647" s="249" t="s">
        <v>1</v>
      </c>
      <c r="F2647" s="250" t="s">
        <v>3738</v>
      </c>
      <c r="G2647" s="248"/>
      <c r="H2647" s="251">
        <v>1</v>
      </c>
      <c r="I2647" s="252"/>
      <c r="J2647" s="248"/>
      <c r="K2647" s="248"/>
      <c r="L2647" s="253"/>
      <c r="M2647" s="254"/>
      <c r="N2647" s="255"/>
      <c r="O2647" s="255"/>
      <c r="P2647" s="255"/>
      <c r="Q2647" s="255"/>
      <c r="R2647" s="255"/>
      <c r="S2647" s="255"/>
      <c r="T2647" s="256"/>
      <c r="U2647" s="13"/>
      <c r="V2647" s="13"/>
      <c r="W2647" s="13"/>
      <c r="X2647" s="13"/>
      <c r="Y2647" s="13"/>
      <c r="Z2647" s="13"/>
      <c r="AA2647" s="13"/>
      <c r="AB2647" s="13"/>
      <c r="AC2647" s="13"/>
      <c r="AD2647" s="13"/>
      <c r="AE2647" s="13"/>
      <c r="AT2647" s="257" t="s">
        <v>361</v>
      </c>
      <c r="AU2647" s="257" t="s">
        <v>86</v>
      </c>
      <c r="AV2647" s="13" t="s">
        <v>86</v>
      </c>
      <c r="AW2647" s="13" t="s">
        <v>32</v>
      </c>
      <c r="AX2647" s="13" t="s">
        <v>76</v>
      </c>
      <c r="AY2647" s="257" t="s">
        <v>350</v>
      </c>
    </row>
    <row r="2648" s="13" customFormat="1">
      <c r="A2648" s="13"/>
      <c r="B2648" s="247"/>
      <c r="C2648" s="248"/>
      <c r="D2648" s="242" t="s">
        <v>361</v>
      </c>
      <c r="E2648" s="249" t="s">
        <v>1</v>
      </c>
      <c r="F2648" s="250" t="s">
        <v>3706</v>
      </c>
      <c r="G2648" s="248"/>
      <c r="H2648" s="251">
        <v>1</v>
      </c>
      <c r="I2648" s="252"/>
      <c r="J2648" s="248"/>
      <c r="K2648" s="248"/>
      <c r="L2648" s="253"/>
      <c r="M2648" s="254"/>
      <c r="N2648" s="255"/>
      <c r="O2648" s="255"/>
      <c r="P2648" s="255"/>
      <c r="Q2648" s="255"/>
      <c r="R2648" s="255"/>
      <c r="S2648" s="255"/>
      <c r="T2648" s="256"/>
      <c r="U2648" s="13"/>
      <c r="V2648" s="13"/>
      <c r="W2648" s="13"/>
      <c r="X2648" s="13"/>
      <c r="Y2648" s="13"/>
      <c r="Z2648" s="13"/>
      <c r="AA2648" s="13"/>
      <c r="AB2648" s="13"/>
      <c r="AC2648" s="13"/>
      <c r="AD2648" s="13"/>
      <c r="AE2648" s="13"/>
      <c r="AT2648" s="257" t="s">
        <v>361</v>
      </c>
      <c r="AU2648" s="257" t="s">
        <v>86</v>
      </c>
      <c r="AV2648" s="13" t="s">
        <v>86</v>
      </c>
      <c r="AW2648" s="13" t="s">
        <v>32</v>
      </c>
      <c r="AX2648" s="13" t="s">
        <v>76</v>
      </c>
      <c r="AY2648" s="257" t="s">
        <v>350</v>
      </c>
    </row>
    <row r="2649" s="13" customFormat="1">
      <c r="A2649" s="13"/>
      <c r="B2649" s="247"/>
      <c r="C2649" s="248"/>
      <c r="D2649" s="242" t="s">
        <v>361</v>
      </c>
      <c r="E2649" s="249" t="s">
        <v>1</v>
      </c>
      <c r="F2649" s="250" t="s">
        <v>3739</v>
      </c>
      <c r="G2649" s="248"/>
      <c r="H2649" s="251">
        <v>1</v>
      </c>
      <c r="I2649" s="252"/>
      <c r="J2649" s="248"/>
      <c r="K2649" s="248"/>
      <c r="L2649" s="253"/>
      <c r="M2649" s="254"/>
      <c r="N2649" s="255"/>
      <c r="O2649" s="255"/>
      <c r="P2649" s="255"/>
      <c r="Q2649" s="255"/>
      <c r="R2649" s="255"/>
      <c r="S2649" s="255"/>
      <c r="T2649" s="256"/>
      <c r="U2649" s="13"/>
      <c r="V2649" s="13"/>
      <c r="W2649" s="13"/>
      <c r="X2649" s="13"/>
      <c r="Y2649" s="13"/>
      <c r="Z2649" s="13"/>
      <c r="AA2649" s="13"/>
      <c r="AB2649" s="13"/>
      <c r="AC2649" s="13"/>
      <c r="AD2649" s="13"/>
      <c r="AE2649" s="13"/>
      <c r="AT2649" s="257" t="s">
        <v>361</v>
      </c>
      <c r="AU2649" s="257" t="s">
        <v>86</v>
      </c>
      <c r="AV2649" s="13" t="s">
        <v>86</v>
      </c>
      <c r="AW2649" s="13" t="s">
        <v>32</v>
      </c>
      <c r="AX2649" s="13" t="s">
        <v>76</v>
      </c>
      <c r="AY2649" s="257" t="s">
        <v>350</v>
      </c>
    </row>
    <row r="2650" s="13" customFormat="1">
      <c r="A2650" s="13"/>
      <c r="B2650" s="247"/>
      <c r="C2650" s="248"/>
      <c r="D2650" s="242" t="s">
        <v>361</v>
      </c>
      <c r="E2650" s="249" t="s">
        <v>1</v>
      </c>
      <c r="F2650" s="250" t="s">
        <v>3740</v>
      </c>
      <c r="G2650" s="248"/>
      <c r="H2650" s="251">
        <v>1</v>
      </c>
      <c r="I2650" s="252"/>
      <c r="J2650" s="248"/>
      <c r="K2650" s="248"/>
      <c r="L2650" s="253"/>
      <c r="M2650" s="254"/>
      <c r="N2650" s="255"/>
      <c r="O2650" s="255"/>
      <c r="P2650" s="255"/>
      <c r="Q2650" s="255"/>
      <c r="R2650" s="255"/>
      <c r="S2650" s="255"/>
      <c r="T2650" s="256"/>
      <c r="U2650" s="13"/>
      <c r="V2650" s="13"/>
      <c r="W2650" s="13"/>
      <c r="X2650" s="13"/>
      <c r="Y2650" s="13"/>
      <c r="Z2650" s="13"/>
      <c r="AA2650" s="13"/>
      <c r="AB2650" s="13"/>
      <c r="AC2650" s="13"/>
      <c r="AD2650" s="13"/>
      <c r="AE2650" s="13"/>
      <c r="AT2650" s="257" t="s">
        <v>361</v>
      </c>
      <c r="AU2650" s="257" t="s">
        <v>86</v>
      </c>
      <c r="AV2650" s="13" t="s">
        <v>86</v>
      </c>
      <c r="AW2650" s="13" t="s">
        <v>32</v>
      </c>
      <c r="AX2650" s="13" t="s">
        <v>76</v>
      </c>
      <c r="AY2650" s="257" t="s">
        <v>350</v>
      </c>
    </row>
    <row r="2651" s="14" customFormat="1">
      <c r="A2651" s="14"/>
      <c r="B2651" s="258"/>
      <c r="C2651" s="259"/>
      <c r="D2651" s="242" t="s">
        <v>361</v>
      </c>
      <c r="E2651" s="260" t="s">
        <v>1</v>
      </c>
      <c r="F2651" s="261" t="s">
        <v>364</v>
      </c>
      <c r="G2651" s="259"/>
      <c r="H2651" s="262">
        <v>18</v>
      </c>
      <c r="I2651" s="263"/>
      <c r="J2651" s="259"/>
      <c r="K2651" s="259"/>
      <c r="L2651" s="264"/>
      <c r="M2651" s="265"/>
      <c r="N2651" s="266"/>
      <c r="O2651" s="266"/>
      <c r="P2651" s="266"/>
      <c r="Q2651" s="266"/>
      <c r="R2651" s="266"/>
      <c r="S2651" s="266"/>
      <c r="T2651" s="267"/>
      <c r="U2651" s="14"/>
      <c r="V2651" s="14"/>
      <c r="W2651" s="14"/>
      <c r="X2651" s="14"/>
      <c r="Y2651" s="14"/>
      <c r="Z2651" s="14"/>
      <c r="AA2651" s="14"/>
      <c r="AB2651" s="14"/>
      <c r="AC2651" s="14"/>
      <c r="AD2651" s="14"/>
      <c r="AE2651" s="14"/>
      <c r="AT2651" s="268" t="s">
        <v>361</v>
      </c>
      <c r="AU2651" s="268" t="s">
        <v>86</v>
      </c>
      <c r="AV2651" s="14" t="s">
        <v>357</v>
      </c>
      <c r="AW2651" s="14" t="s">
        <v>32</v>
      </c>
      <c r="AX2651" s="14" t="s">
        <v>84</v>
      </c>
      <c r="AY2651" s="268" t="s">
        <v>350</v>
      </c>
    </row>
    <row r="2652" s="2" customFormat="1" ht="33" customHeight="1">
      <c r="A2652" s="39"/>
      <c r="B2652" s="40"/>
      <c r="C2652" s="295" t="s">
        <v>3942</v>
      </c>
      <c r="D2652" s="295" t="s">
        <v>1347</v>
      </c>
      <c r="E2652" s="296" t="s">
        <v>3943</v>
      </c>
      <c r="F2652" s="297" t="s">
        <v>3944</v>
      </c>
      <c r="G2652" s="298" t="s">
        <v>497</v>
      </c>
      <c r="H2652" s="299">
        <v>1</v>
      </c>
      <c r="I2652" s="300"/>
      <c r="J2652" s="301">
        <f>ROUND(I2652*H2652,2)</f>
        <v>0</v>
      </c>
      <c r="K2652" s="297" t="s">
        <v>356</v>
      </c>
      <c r="L2652" s="302"/>
      <c r="M2652" s="303" t="s">
        <v>1</v>
      </c>
      <c r="N2652" s="304" t="s">
        <v>41</v>
      </c>
      <c r="O2652" s="92"/>
      <c r="P2652" s="238">
        <f>O2652*H2652</f>
        <v>0</v>
      </c>
      <c r="Q2652" s="238">
        <v>0.042999999999999997</v>
      </c>
      <c r="R2652" s="238">
        <f>Q2652*H2652</f>
        <v>0.042999999999999997</v>
      </c>
      <c r="S2652" s="238">
        <v>0</v>
      </c>
      <c r="T2652" s="239">
        <f>S2652*H2652</f>
        <v>0</v>
      </c>
      <c r="U2652" s="39"/>
      <c r="V2652" s="39"/>
      <c r="W2652" s="39"/>
      <c r="X2652" s="39"/>
      <c r="Y2652" s="39"/>
      <c r="Z2652" s="39"/>
      <c r="AA2652" s="39"/>
      <c r="AB2652" s="39"/>
      <c r="AC2652" s="39"/>
      <c r="AD2652" s="39"/>
      <c r="AE2652" s="39"/>
      <c r="AR2652" s="240" t="s">
        <v>695</v>
      </c>
      <c r="AT2652" s="240" t="s">
        <v>1347</v>
      </c>
      <c r="AU2652" s="240" t="s">
        <v>86</v>
      </c>
      <c r="AY2652" s="18" t="s">
        <v>350</v>
      </c>
      <c r="BE2652" s="241">
        <f>IF(N2652="základní",J2652,0)</f>
        <v>0</v>
      </c>
      <c r="BF2652" s="241">
        <f>IF(N2652="snížená",J2652,0)</f>
        <v>0</v>
      </c>
      <c r="BG2652" s="241">
        <f>IF(N2652="zákl. přenesená",J2652,0)</f>
        <v>0</v>
      </c>
      <c r="BH2652" s="241">
        <f>IF(N2652="sníž. přenesená",J2652,0)</f>
        <v>0</v>
      </c>
      <c r="BI2652" s="241">
        <f>IF(N2652="nulová",J2652,0)</f>
        <v>0</v>
      </c>
      <c r="BJ2652" s="18" t="s">
        <v>84</v>
      </c>
      <c r="BK2652" s="241">
        <f>ROUND(I2652*H2652,2)</f>
        <v>0</v>
      </c>
      <c r="BL2652" s="18" t="s">
        <v>530</v>
      </c>
      <c r="BM2652" s="240" t="s">
        <v>3945</v>
      </c>
    </row>
    <row r="2653" s="2" customFormat="1">
      <c r="A2653" s="39"/>
      <c r="B2653" s="40"/>
      <c r="C2653" s="41"/>
      <c r="D2653" s="242" t="s">
        <v>359</v>
      </c>
      <c r="E2653" s="41"/>
      <c r="F2653" s="243" t="s">
        <v>3946</v>
      </c>
      <c r="G2653" s="41"/>
      <c r="H2653" s="41"/>
      <c r="I2653" s="244"/>
      <c r="J2653" s="41"/>
      <c r="K2653" s="41"/>
      <c r="L2653" s="45"/>
      <c r="M2653" s="245"/>
      <c r="N2653" s="246"/>
      <c r="O2653" s="92"/>
      <c r="P2653" s="92"/>
      <c r="Q2653" s="92"/>
      <c r="R2653" s="92"/>
      <c r="S2653" s="92"/>
      <c r="T2653" s="93"/>
      <c r="U2653" s="39"/>
      <c r="V2653" s="39"/>
      <c r="W2653" s="39"/>
      <c r="X2653" s="39"/>
      <c r="Y2653" s="39"/>
      <c r="Z2653" s="39"/>
      <c r="AA2653" s="39"/>
      <c r="AB2653" s="39"/>
      <c r="AC2653" s="39"/>
      <c r="AD2653" s="39"/>
      <c r="AE2653" s="39"/>
      <c r="AT2653" s="18" t="s">
        <v>359</v>
      </c>
      <c r="AU2653" s="18" t="s">
        <v>86</v>
      </c>
    </row>
    <row r="2654" s="13" customFormat="1">
      <c r="A2654" s="13"/>
      <c r="B2654" s="247"/>
      <c r="C2654" s="248"/>
      <c r="D2654" s="242" t="s">
        <v>361</v>
      </c>
      <c r="E2654" s="249" t="s">
        <v>1</v>
      </c>
      <c r="F2654" s="250" t="s">
        <v>3947</v>
      </c>
      <c r="G2654" s="248"/>
      <c r="H2654" s="251">
        <v>1</v>
      </c>
      <c r="I2654" s="252"/>
      <c r="J2654" s="248"/>
      <c r="K2654" s="248"/>
      <c r="L2654" s="253"/>
      <c r="M2654" s="254"/>
      <c r="N2654" s="255"/>
      <c r="O2654" s="255"/>
      <c r="P2654" s="255"/>
      <c r="Q2654" s="255"/>
      <c r="R2654" s="255"/>
      <c r="S2654" s="255"/>
      <c r="T2654" s="256"/>
      <c r="U2654" s="13"/>
      <c r="V2654" s="13"/>
      <c r="W2654" s="13"/>
      <c r="X2654" s="13"/>
      <c r="Y2654" s="13"/>
      <c r="Z2654" s="13"/>
      <c r="AA2654" s="13"/>
      <c r="AB2654" s="13"/>
      <c r="AC2654" s="13"/>
      <c r="AD2654" s="13"/>
      <c r="AE2654" s="13"/>
      <c r="AT2654" s="257" t="s">
        <v>361</v>
      </c>
      <c r="AU2654" s="257" t="s">
        <v>86</v>
      </c>
      <c r="AV2654" s="13" t="s">
        <v>86</v>
      </c>
      <c r="AW2654" s="13" t="s">
        <v>32</v>
      </c>
      <c r="AX2654" s="13" t="s">
        <v>84</v>
      </c>
      <c r="AY2654" s="257" t="s">
        <v>350</v>
      </c>
    </row>
    <row r="2655" s="2" customFormat="1" ht="33" customHeight="1">
      <c r="A2655" s="39"/>
      <c r="B2655" s="40"/>
      <c r="C2655" s="295" t="s">
        <v>3948</v>
      </c>
      <c r="D2655" s="295" t="s">
        <v>1347</v>
      </c>
      <c r="E2655" s="296" t="s">
        <v>3949</v>
      </c>
      <c r="F2655" s="297" t="s">
        <v>3950</v>
      </c>
      <c r="G2655" s="298" t="s">
        <v>497</v>
      </c>
      <c r="H2655" s="299">
        <v>2</v>
      </c>
      <c r="I2655" s="300"/>
      <c r="J2655" s="301">
        <f>ROUND(I2655*H2655,2)</f>
        <v>0</v>
      </c>
      <c r="K2655" s="297" t="s">
        <v>356</v>
      </c>
      <c r="L2655" s="302"/>
      <c r="M2655" s="303" t="s">
        <v>1</v>
      </c>
      <c r="N2655" s="304" t="s">
        <v>41</v>
      </c>
      <c r="O2655" s="92"/>
      <c r="P2655" s="238">
        <f>O2655*H2655</f>
        <v>0</v>
      </c>
      <c r="Q2655" s="238">
        <v>0.056000000000000001</v>
      </c>
      <c r="R2655" s="238">
        <f>Q2655*H2655</f>
        <v>0.112</v>
      </c>
      <c r="S2655" s="238">
        <v>0</v>
      </c>
      <c r="T2655" s="239">
        <f>S2655*H2655</f>
        <v>0</v>
      </c>
      <c r="U2655" s="39"/>
      <c r="V2655" s="39"/>
      <c r="W2655" s="39"/>
      <c r="X2655" s="39"/>
      <c r="Y2655" s="39"/>
      <c r="Z2655" s="39"/>
      <c r="AA2655" s="39"/>
      <c r="AB2655" s="39"/>
      <c r="AC2655" s="39"/>
      <c r="AD2655" s="39"/>
      <c r="AE2655" s="39"/>
      <c r="AR2655" s="240" t="s">
        <v>695</v>
      </c>
      <c r="AT2655" s="240" t="s">
        <v>1347</v>
      </c>
      <c r="AU2655" s="240" t="s">
        <v>86</v>
      </c>
      <c r="AY2655" s="18" t="s">
        <v>350</v>
      </c>
      <c r="BE2655" s="241">
        <f>IF(N2655="základní",J2655,0)</f>
        <v>0</v>
      </c>
      <c r="BF2655" s="241">
        <f>IF(N2655="snížená",J2655,0)</f>
        <v>0</v>
      </c>
      <c r="BG2655" s="241">
        <f>IF(N2655="zákl. přenesená",J2655,0)</f>
        <v>0</v>
      </c>
      <c r="BH2655" s="241">
        <f>IF(N2655="sníž. přenesená",J2655,0)</f>
        <v>0</v>
      </c>
      <c r="BI2655" s="241">
        <f>IF(N2655="nulová",J2655,0)</f>
        <v>0</v>
      </c>
      <c r="BJ2655" s="18" t="s">
        <v>84</v>
      </c>
      <c r="BK2655" s="241">
        <f>ROUND(I2655*H2655,2)</f>
        <v>0</v>
      </c>
      <c r="BL2655" s="18" t="s">
        <v>530</v>
      </c>
      <c r="BM2655" s="240" t="s">
        <v>3951</v>
      </c>
    </row>
    <row r="2656" s="2" customFormat="1">
      <c r="A2656" s="39"/>
      <c r="B2656" s="40"/>
      <c r="C2656" s="41"/>
      <c r="D2656" s="242" t="s">
        <v>359</v>
      </c>
      <c r="E2656" s="41"/>
      <c r="F2656" s="243" t="s">
        <v>3952</v>
      </c>
      <c r="G2656" s="41"/>
      <c r="H2656" s="41"/>
      <c r="I2656" s="244"/>
      <c r="J2656" s="41"/>
      <c r="K2656" s="41"/>
      <c r="L2656" s="45"/>
      <c r="M2656" s="245"/>
      <c r="N2656" s="246"/>
      <c r="O2656" s="92"/>
      <c r="P2656" s="92"/>
      <c r="Q2656" s="92"/>
      <c r="R2656" s="92"/>
      <c r="S2656" s="92"/>
      <c r="T2656" s="93"/>
      <c r="U2656" s="39"/>
      <c r="V2656" s="39"/>
      <c r="W2656" s="39"/>
      <c r="X2656" s="39"/>
      <c r="Y2656" s="39"/>
      <c r="Z2656" s="39"/>
      <c r="AA2656" s="39"/>
      <c r="AB2656" s="39"/>
      <c r="AC2656" s="39"/>
      <c r="AD2656" s="39"/>
      <c r="AE2656" s="39"/>
      <c r="AT2656" s="18" t="s">
        <v>359</v>
      </c>
      <c r="AU2656" s="18" t="s">
        <v>86</v>
      </c>
    </row>
    <row r="2657" s="13" customFormat="1">
      <c r="A2657" s="13"/>
      <c r="B2657" s="247"/>
      <c r="C2657" s="248"/>
      <c r="D2657" s="242" t="s">
        <v>361</v>
      </c>
      <c r="E2657" s="249" t="s">
        <v>1</v>
      </c>
      <c r="F2657" s="250" t="s">
        <v>3947</v>
      </c>
      <c r="G2657" s="248"/>
      <c r="H2657" s="251">
        <v>1</v>
      </c>
      <c r="I2657" s="252"/>
      <c r="J2657" s="248"/>
      <c r="K2657" s="248"/>
      <c r="L2657" s="253"/>
      <c r="M2657" s="254"/>
      <c r="N2657" s="255"/>
      <c r="O2657" s="255"/>
      <c r="P2657" s="255"/>
      <c r="Q2657" s="255"/>
      <c r="R2657" s="255"/>
      <c r="S2657" s="255"/>
      <c r="T2657" s="256"/>
      <c r="U2657" s="13"/>
      <c r="V2657" s="13"/>
      <c r="W2657" s="13"/>
      <c r="X2657" s="13"/>
      <c r="Y2657" s="13"/>
      <c r="Z2657" s="13"/>
      <c r="AA2657" s="13"/>
      <c r="AB2657" s="13"/>
      <c r="AC2657" s="13"/>
      <c r="AD2657" s="13"/>
      <c r="AE2657" s="13"/>
      <c r="AT2657" s="257" t="s">
        <v>361</v>
      </c>
      <c r="AU2657" s="257" t="s">
        <v>86</v>
      </c>
      <c r="AV2657" s="13" t="s">
        <v>86</v>
      </c>
      <c r="AW2657" s="13" t="s">
        <v>32</v>
      </c>
      <c r="AX2657" s="13" t="s">
        <v>76</v>
      </c>
      <c r="AY2657" s="257" t="s">
        <v>350</v>
      </c>
    </row>
    <row r="2658" s="13" customFormat="1">
      <c r="A2658" s="13"/>
      <c r="B2658" s="247"/>
      <c r="C2658" s="248"/>
      <c r="D2658" s="242" t="s">
        <v>361</v>
      </c>
      <c r="E2658" s="249" t="s">
        <v>1</v>
      </c>
      <c r="F2658" s="250" t="s">
        <v>3706</v>
      </c>
      <c r="G2658" s="248"/>
      <c r="H2658" s="251">
        <v>1</v>
      </c>
      <c r="I2658" s="252"/>
      <c r="J2658" s="248"/>
      <c r="K2658" s="248"/>
      <c r="L2658" s="253"/>
      <c r="M2658" s="254"/>
      <c r="N2658" s="255"/>
      <c r="O2658" s="255"/>
      <c r="P2658" s="255"/>
      <c r="Q2658" s="255"/>
      <c r="R2658" s="255"/>
      <c r="S2658" s="255"/>
      <c r="T2658" s="256"/>
      <c r="U2658" s="13"/>
      <c r="V2658" s="13"/>
      <c r="W2658" s="13"/>
      <c r="X2658" s="13"/>
      <c r="Y2658" s="13"/>
      <c r="Z2658" s="13"/>
      <c r="AA2658" s="13"/>
      <c r="AB2658" s="13"/>
      <c r="AC2658" s="13"/>
      <c r="AD2658" s="13"/>
      <c r="AE2658" s="13"/>
      <c r="AT2658" s="257" t="s">
        <v>361</v>
      </c>
      <c r="AU2658" s="257" t="s">
        <v>86</v>
      </c>
      <c r="AV2658" s="13" t="s">
        <v>86</v>
      </c>
      <c r="AW2658" s="13" t="s">
        <v>32</v>
      </c>
      <c r="AX2658" s="13" t="s">
        <v>76</v>
      </c>
      <c r="AY2658" s="257" t="s">
        <v>350</v>
      </c>
    </row>
    <row r="2659" s="14" customFormat="1">
      <c r="A2659" s="14"/>
      <c r="B2659" s="258"/>
      <c r="C2659" s="259"/>
      <c r="D2659" s="242" t="s">
        <v>361</v>
      </c>
      <c r="E2659" s="260" t="s">
        <v>1</v>
      </c>
      <c r="F2659" s="261" t="s">
        <v>364</v>
      </c>
      <c r="G2659" s="259"/>
      <c r="H2659" s="262">
        <v>2</v>
      </c>
      <c r="I2659" s="263"/>
      <c r="J2659" s="259"/>
      <c r="K2659" s="259"/>
      <c r="L2659" s="264"/>
      <c r="M2659" s="265"/>
      <c r="N2659" s="266"/>
      <c r="O2659" s="266"/>
      <c r="P2659" s="266"/>
      <c r="Q2659" s="266"/>
      <c r="R2659" s="266"/>
      <c r="S2659" s="266"/>
      <c r="T2659" s="267"/>
      <c r="U2659" s="14"/>
      <c r="V2659" s="14"/>
      <c r="W2659" s="14"/>
      <c r="X2659" s="14"/>
      <c r="Y2659" s="14"/>
      <c r="Z2659" s="14"/>
      <c r="AA2659" s="14"/>
      <c r="AB2659" s="14"/>
      <c r="AC2659" s="14"/>
      <c r="AD2659" s="14"/>
      <c r="AE2659" s="14"/>
      <c r="AT2659" s="268" t="s">
        <v>361</v>
      </c>
      <c r="AU2659" s="268" t="s">
        <v>86</v>
      </c>
      <c r="AV2659" s="14" t="s">
        <v>357</v>
      </c>
      <c r="AW2659" s="14" t="s">
        <v>32</v>
      </c>
      <c r="AX2659" s="14" t="s">
        <v>84</v>
      </c>
      <c r="AY2659" s="268" t="s">
        <v>350</v>
      </c>
    </row>
    <row r="2660" s="2" customFormat="1" ht="33" customHeight="1">
      <c r="A2660" s="39"/>
      <c r="B2660" s="40"/>
      <c r="C2660" s="295" t="s">
        <v>3953</v>
      </c>
      <c r="D2660" s="295" t="s">
        <v>1347</v>
      </c>
      <c r="E2660" s="296" t="s">
        <v>3954</v>
      </c>
      <c r="F2660" s="297" t="s">
        <v>3955</v>
      </c>
      <c r="G2660" s="298" t="s">
        <v>497</v>
      </c>
      <c r="H2660" s="299">
        <v>15</v>
      </c>
      <c r="I2660" s="300"/>
      <c r="J2660" s="301">
        <f>ROUND(I2660*H2660,2)</f>
        <v>0</v>
      </c>
      <c r="K2660" s="297" t="s">
        <v>1</v>
      </c>
      <c r="L2660" s="302"/>
      <c r="M2660" s="303" t="s">
        <v>1</v>
      </c>
      <c r="N2660" s="304" t="s">
        <v>41</v>
      </c>
      <c r="O2660" s="92"/>
      <c r="P2660" s="238">
        <f>O2660*H2660</f>
        <v>0</v>
      </c>
      <c r="Q2660" s="238">
        <v>0.056000000000000001</v>
      </c>
      <c r="R2660" s="238">
        <f>Q2660*H2660</f>
        <v>0.83999999999999997</v>
      </c>
      <c r="S2660" s="238">
        <v>0</v>
      </c>
      <c r="T2660" s="239">
        <f>S2660*H2660</f>
        <v>0</v>
      </c>
      <c r="U2660" s="39"/>
      <c r="V2660" s="39"/>
      <c r="W2660" s="39"/>
      <c r="X2660" s="39"/>
      <c r="Y2660" s="39"/>
      <c r="Z2660" s="39"/>
      <c r="AA2660" s="39"/>
      <c r="AB2660" s="39"/>
      <c r="AC2660" s="39"/>
      <c r="AD2660" s="39"/>
      <c r="AE2660" s="39"/>
      <c r="AR2660" s="240" t="s">
        <v>695</v>
      </c>
      <c r="AT2660" s="240" t="s">
        <v>1347</v>
      </c>
      <c r="AU2660" s="240" t="s">
        <v>86</v>
      </c>
      <c r="AY2660" s="18" t="s">
        <v>350</v>
      </c>
      <c r="BE2660" s="241">
        <f>IF(N2660="základní",J2660,0)</f>
        <v>0</v>
      </c>
      <c r="BF2660" s="241">
        <f>IF(N2660="snížená",J2660,0)</f>
        <v>0</v>
      </c>
      <c r="BG2660" s="241">
        <f>IF(N2660="zákl. přenesená",J2660,0)</f>
        <v>0</v>
      </c>
      <c r="BH2660" s="241">
        <f>IF(N2660="sníž. přenesená",J2660,0)</f>
        <v>0</v>
      </c>
      <c r="BI2660" s="241">
        <f>IF(N2660="nulová",J2660,0)</f>
        <v>0</v>
      </c>
      <c r="BJ2660" s="18" t="s">
        <v>84</v>
      </c>
      <c r="BK2660" s="241">
        <f>ROUND(I2660*H2660,2)</f>
        <v>0</v>
      </c>
      <c r="BL2660" s="18" t="s">
        <v>530</v>
      </c>
      <c r="BM2660" s="240" t="s">
        <v>3956</v>
      </c>
    </row>
    <row r="2661" s="2" customFormat="1">
      <c r="A2661" s="39"/>
      <c r="B2661" s="40"/>
      <c r="C2661" s="41"/>
      <c r="D2661" s="242" t="s">
        <v>359</v>
      </c>
      <c r="E2661" s="41"/>
      <c r="F2661" s="243" t="s">
        <v>3957</v>
      </c>
      <c r="G2661" s="41"/>
      <c r="H2661" s="41"/>
      <c r="I2661" s="244"/>
      <c r="J2661" s="41"/>
      <c r="K2661" s="41"/>
      <c r="L2661" s="45"/>
      <c r="M2661" s="245"/>
      <c r="N2661" s="246"/>
      <c r="O2661" s="92"/>
      <c r="P2661" s="92"/>
      <c r="Q2661" s="92"/>
      <c r="R2661" s="92"/>
      <c r="S2661" s="92"/>
      <c r="T2661" s="93"/>
      <c r="U2661" s="39"/>
      <c r="V2661" s="39"/>
      <c r="W2661" s="39"/>
      <c r="X2661" s="39"/>
      <c r="Y2661" s="39"/>
      <c r="Z2661" s="39"/>
      <c r="AA2661" s="39"/>
      <c r="AB2661" s="39"/>
      <c r="AC2661" s="39"/>
      <c r="AD2661" s="39"/>
      <c r="AE2661" s="39"/>
      <c r="AT2661" s="18" t="s">
        <v>359</v>
      </c>
      <c r="AU2661" s="18" t="s">
        <v>86</v>
      </c>
    </row>
    <row r="2662" s="13" customFormat="1">
      <c r="A2662" s="13"/>
      <c r="B2662" s="247"/>
      <c r="C2662" s="248"/>
      <c r="D2662" s="242" t="s">
        <v>361</v>
      </c>
      <c r="E2662" s="249" t="s">
        <v>1</v>
      </c>
      <c r="F2662" s="250" t="s">
        <v>3734</v>
      </c>
      <c r="G2662" s="248"/>
      <c r="H2662" s="251">
        <v>1</v>
      </c>
      <c r="I2662" s="252"/>
      <c r="J2662" s="248"/>
      <c r="K2662" s="248"/>
      <c r="L2662" s="253"/>
      <c r="M2662" s="254"/>
      <c r="N2662" s="255"/>
      <c r="O2662" s="255"/>
      <c r="P2662" s="255"/>
      <c r="Q2662" s="255"/>
      <c r="R2662" s="255"/>
      <c r="S2662" s="255"/>
      <c r="T2662" s="256"/>
      <c r="U2662" s="13"/>
      <c r="V2662" s="13"/>
      <c r="W2662" s="13"/>
      <c r="X2662" s="13"/>
      <c r="Y2662" s="13"/>
      <c r="Z2662" s="13"/>
      <c r="AA2662" s="13"/>
      <c r="AB2662" s="13"/>
      <c r="AC2662" s="13"/>
      <c r="AD2662" s="13"/>
      <c r="AE2662" s="13"/>
      <c r="AT2662" s="257" t="s">
        <v>361</v>
      </c>
      <c r="AU2662" s="257" t="s">
        <v>86</v>
      </c>
      <c r="AV2662" s="13" t="s">
        <v>86</v>
      </c>
      <c r="AW2662" s="13" t="s">
        <v>32</v>
      </c>
      <c r="AX2662" s="13" t="s">
        <v>76</v>
      </c>
      <c r="AY2662" s="257" t="s">
        <v>350</v>
      </c>
    </row>
    <row r="2663" s="13" customFormat="1">
      <c r="A2663" s="13"/>
      <c r="B2663" s="247"/>
      <c r="C2663" s="248"/>
      <c r="D2663" s="242" t="s">
        <v>361</v>
      </c>
      <c r="E2663" s="249" t="s">
        <v>1</v>
      </c>
      <c r="F2663" s="250" t="s">
        <v>3735</v>
      </c>
      <c r="G2663" s="248"/>
      <c r="H2663" s="251">
        <v>8</v>
      </c>
      <c r="I2663" s="252"/>
      <c r="J2663" s="248"/>
      <c r="K2663" s="248"/>
      <c r="L2663" s="253"/>
      <c r="M2663" s="254"/>
      <c r="N2663" s="255"/>
      <c r="O2663" s="255"/>
      <c r="P2663" s="255"/>
      <c r="Q2663" s="255"/>
      <c r="R2663" s="255"/>
      <c r="S2663" s="255"/>
      <c r="T2663" s="256"/>
      <c r="U2663" s="13"/>
      <c r="V2663" s="13"/>
      <c r="W2663" s="13"/>
      <c r="X2663" s="13"/>
      <c r="Y2663" s="13"/>
      <c r="Z2663" s="13"/>
      <c r="AA2663" s="13"/>
      <c r="AB2663" s="13"/>
      <c r="AC2663" s="13"/>
      <c r="AD2663" s="13"/>
      <c r="AE2663" s="13"/>
      <c r="AT2663" s="257" t="s">
        <v>361</v>
      </c>
      <c r="AU2663" s="257" t="s">
        <v>86</v>
      </c>
      <c r="AV2663" s="13" t="s">
        <v>86</v>
      </c>
      <c r="AW2663" s="13" t="s">
        <v>32</v>
      </c>
      <c r="AX2663" s="13" t="s">
        <v>76</v>
      </c>
      <c r="AY2663" s="257" t="s">
        <v>350</v>
      </c>
    </row>
    <row r="2664" s="13" customFormat="1">
      <c r="A2664" s="13"/>
      <c r="B2664" s="247"/>
      <c r="C2664" s="248"/>
      <c r="D2664" s="242" t="s">
        <v>361</v>
      </c>
      <c r="E2664" s="249" t="s">
        <v>1</v>
      </c>
      <c r="F2664" s="250" t="s">
        <v>3737</v>
      </c>
      <c r="G2664" s="248"/>
      <c r="H2664" s="251">
        <v>3</v>
      </c>
      <c r="I2664" s="252"/>
      <c r="J2664" s="248"/>
      <c r="K2664" s="248"/>
      <c r="L2664" s="253"/>
      <c r="M2664" s="254"/>
      <c r="N2664" s="255"/>
      <c r="O2664" s="255"/>
      <c r="P2664" s="255"/>
      <c r="Q2664" s="255"/>
      <c r="R2664" s="255"/>
      <c r="S2664" s="255"/>
      <c r="T2664" s="256"/>
      <c r="U2664" s="13"/>
      <c r="V2664" s="13"/>
      <c r="W2664" s="13"/>
      <c r="X2664" s="13"/>
      <c r="Y2664" s="13"/>
      <c r="Z2664" s="13"/>
      <c r="AA2664" s="13"/>
      <c r="AB2664" s="13"/>
      <c r="AC2664" s="13"/>
      <c r="AD2664" s="13"/>
      <c r="AE2664" s="13"/>
      <c r="AT2664" s="257" t="s">
        <v>361</v>
      </c>
      <c r="AU2664" s="257" t="s">
        <v>86</v>
      </c>
      <c r="AV2664" s="13" t="s">
        <v>86</v>
      </c>
      <c r="AW2664" s="13" t="s">
        <v>32</v>
      </c>
      <c r="AX2664" s="13" t="s">
        <v>76</v>
      </c>
      <c r="AY2664" s="257" t="s">
        <v>350</v>
      </c>
    </row>
    <row r="2665" s="13" customFormat="1">
      <c r="A2665" s="13"/>
      <c r="B2665" s="247"/>
      <c r="C2665" s="248"/>
      <c r="D2665" s="242" t="s">
        <v>361</v>
      </c>
      <c r="E2665" s="249" t="s">
        <v>1</v>
      </c>
      <c r="F2665" s="250" t="s">
        <v>3738</v>
      </c>
      <c r="G2665" s="248"/>
      <c r="H2665" s="251">
        <v>1</v>
      </c>
      <c r="I2665" s="252"/>
      <c r="J2665" s="248"/>
      <c r="K2665" s="248"/>
      <c r="L2665" s="253"/>
      <c r="M2665" s="254"/>
      <c r="N2665" s="255"/>
      <c r="O2665" s="255"/>
      <c r="P2665" s="255"/>
      <c r="Q2665" s="255"/>
      <c r="R2665" s="255"/>
      <c r="S2665" s="255"/>
      <c r="T2665" s="256"/>
      <c r="U2665" s="13"/>
      <c r="V2665" s="13"/>
      <c r="W2665" s="13"/>
      <c r="X2665" s="13"/>
      <c r="Y2665" s="13"/>
      <c r="Z2665" s="13"/>
      <c r="AA2665" s="13"/>
      <c r="AB2665" s="13"/>
      <c r="AC2665" s="13"/>
      <c r="AD2665" s="13"/>
      <c r="AE2665" s="13"/>
      <c r="AT2665" s="257" t="s">
        <v>361</v>
      </c>
      <c r="AU2665" s="257" t="s">
        <v>86</v>
      </c>
      <c r="AV2665" s="13" t="s">
        <v>86</v>
      </c>
      <c r="AW2665" s="13" t="s">
        <v>32</v>
      </c>
      <c r="AX2665" s="13" t="s">
        <v>76</v>
      </c>
      <c r="AY2665" s="257" t="s">
        <v>350</v>
      </c>
    </row>
    <row r="2666" s="13" customFormat="1">
      <c r="A2666" s="13"/>
      <c r="B2666" s="247"/>
      <c r="C2666" s="248"/>
      <c r="D2666" s="242" t="s">
        <v>361</v>
      </c>
      <c r="E2666" s="249" t="s">
        <v>1</v>
      </c>
      <c r="F2666" s="250" t="s">
        <v>3739</v>
      </c>
      <c r="G2666" s="248"/>
      <c r="H2666" s="251">
        <v>1</v>
      </c>
      <c r="I2666" s="252"/>
      <c r="J2666" s="248"/>
      <c r="K2666" s="248"/>
      <c r="L2666" s="253"/>
      <c r="M2666" s="254"/>
      <c r="N2666" s="255"/>
      <c r="O2666" s="255"/>
      <c r="P2666" s="255"/>
      <c r="Q2666" s="255"/>
      <c r="R2666" s="255"/>
      <c r="S2666" s="255"/>
      <c r="T2666" s="256"/>
      <c r="U2666" s="13"/>
      <c r="V2666" s="13"/>
      <c r="W2666" s="13"/>
      <c r="X2666" s="13"/>
      <c r="Y2666" s="13"/>
      <c r="Z2666" s="13"/>
      <c r="AA2666" s="13"/>
      <c r="AB2666" s="13"/>
      <c r="AC2666" s="13"/>
      <c r="AD2666" s="13"/>
      <c r="AE2666" s="13"/>
      <c r="AT2666" s="257" t="s">
        <v>361</v>
      </c>
      <c r="AU2666" s="257" t="s">
        <v>86</v>
      </c>
      <c r="AV2666" s="13" t="s">
        <v>86</v>
      </c>
      <c r="AW2666" s="13" t="s">
        <v>32</v>
      </c>
      <c r="AX2666" s="13" t="s">
        <v>76</v>
      </c>
      <c r="AY2666" s="257" t="s">
        <v>350</v>
      </c>
    </row>
    <row r="2667" s="13" customFormat="1">
      <c r="A2667" s="13"/>
      <c r="B2667" s="247"/>
      <c r="C2667" s="248"/>
      <c r="D2667" s="242" t="s">
        <v>361</v>
      </c>
      <c r="E2667" s="249" t="s">
        <v>1</v>
      </c>
      <c r="F2667" s="250" t="s">
        <v>3740</v>
      </c>
      <c r="G2667" s="248"/>
      <c r="H2667" s="251">
        <v>1</v>
      </c>
      <c r="I2667" s="252"/>
      <c r="J2667" s="248"/>
      <c r="K2667" s="248"/>
      <c r="L2667" s="253"/>
      <c r="M2667" s="254"/>
      <c r="N2667" s="255"/>
      <c r="O2667" s="255"/>
      <c r="P2667" s="255"/>
      <c r="Q2667" s="255"/>
      <c r="R2667" s="255"/>
      <c r="S2667" s="255"/>
      <c r="T2667" s="256"/>
      <c r="U2667" s="13"/>
      <c r="V2667" s="13"/>
      <c r="W2667" s="13"/>
      <c r="X2667" s="13"/>
      <c r="Y2667" s="13"/>
      <c r="Z2667" s="13"/>
      <c r="AA2667" s="13"/>
      <c r="AB2667" s="13"/>
      <c r="AC2667" s="13"/>
      <c r="AD2667" s="13"/>
      <c r="AE2667" s="13"/>
      <c r="AT2667" s="257" t="s">
        <v>361</v>
      </c>
      <c r="AU2667" s="257" t="s">
        <v>86</v>
      </c>
      <c r="AV2667" s="13" t="s">
        <v>86</v>
      </c>
      <c r="AW2667" s="13" t="s">
        <v>32</v>
      </c>
      <c r="AX2667" s="13" t="s">
        <v>76</v>
      </c>
      <c r="AY2667" s="257" t="s">
        <v>350</v>
      </c>
    </row>
    <row r="2668" s="14" customFormat="1">
      <c r="A2668" s="14"/>
      <c r="B2668" s="258"/>
      <c r="C2668" s="259"/>
      <c r="D2668" s="242" t="s">
        <v>361</v>
      </c>
      <c r="E2668" s="260" t="s">
        <v>1</v>
      </c>
      <c r="F2668" s="261" t="s">
        <v>364</v>
      </c>
      <c r="G2668" s="259"/>
      <c r="H2668" s="262">
        <v>15</v>
      </c>
      <c r="I2668" s="263"/>
      <c r="J2668" s="259"/>
      <c r="K2668" s="259"/>
      <c r="L2668" s="264"/>
      <c r="M2668" s="265"/>
      <c r="N2668" s="266"/>
      <c r="O2668" s="266"/>
      <c r="P2668" s="266"/>
      <c r="Q2668" s="266"/>
      <c r="R2668" s="266"/>
      <c r="S2668" s="266"/>
      <c r="T2668" s="267"/>
      <c r="U2668" s="14"/>
      <c r="V2668" s="14"/>
      <c r="W2668" s="14"/>
      <c r="X2668" s="14"/>
      <c r="Y2668" s="14"/>
      <c r="Z2668" s="14"/>
      <c r="AA2668" s="14"/>
      <c r="AB2668" s="14"/>
      <c r="AC2668" s="14"/>
      <c r="AD2668" s="14"/>
      <c r="AE2668" s="14"/>
      <c r="AT2668" s="268" t="s">
        <v>361</v>
      </c>
      <c r="AU2668" s="268" t="s">
        <v>86</v>
      </c>
      <c r="AV2668" s="14" t="s">
        <v>357</v>
      </c>
      <c r="AW2668" s="14" t="s">
        <v>32</v>
      </c>
      <c r="AX2668" s="14" t="s">
        <v>84</v>
      </c>
      <c r="AY2668" s="268" t="s">
        <v>350</v>
      </c>
    </row>
    <row r="2669" s="2" customFormat="1" ht="24.15" customHeight="1">
      <c r="A2669" s="39"/>
      <c r="B2669" s="40"/>
      <c r="C2669" s="229" t="s">
        <v>3958</v>
      </c>
      <c r="D2669" s="229" t="s">
        <v>352</v>
      </c>
      <c r="E2669" s="230" t="s">
        <v>3959</v>
      </c>
      <c r="F2669" s="231" t="s">
        <v>3960</v>
      </c>
      <c r="G2669" s="232" t="s">
        <v>497</v>
      </c>
      <c r="H2669" s="233">
        <v>1</v>
      </c>
      <c r="I2669" s="234"/>
      <c r="J2669" s="235">
        <f>ROUND(I2669*H2669,2)</f>
        <v>0</v>
      </c>
      <c r="K2669" s="231" t="s">
        <v>356</v>
      </c>
      <c r="L2669" s="45"/>
      <c r="M2669" s="236" t="s">
        <v>1</v>
      </c>
      <c r="N2669" s="237" t="s">
        <v>41</v>
      </c>
      <c r="O2669" s="92"/>
      <c r="P2669" s="238">
        <f>O2669*H2669</f>
        <v>0</v>
      </c>
      <c r="Q2669" s="238">
        <v>0.00046999999999999999</v>
      </c>
      <c r="R2669" s="238">
        <f>Q2669*H2669</f>
        <v>0.00046999999999999999</v>
      </c>
      <c r="S2669" s="238">
        <v>0</v>
      </c>
      <c r="T2669" s="239">
        <f>S2669*H2669</f>
        <v>0</v>
      </c>
      <c r="U2669" s="39"/>
      <c r="V2669" s="39"/>
      <c r="W2669" s="39"/>
      <c r="X2669" s="39"/>
      <c r="Y2669" s="39"/>
      <c r="Z2669" s="39"/>
      <c r="AA2669" s="39"/>
      <c r="AB2669" s="39"/>
      <c r="AC2669" s="39"/>
      <c r="AD2669" s="39"/>
      <c r="AE2669" s="39"/>
      <c r="AR2669" s="240" t="s">
        <v>530</v>
      </c>
      <c r="AT2669" s="240" t="s">
        <v>352</v>
      </c>
      <c r="AU2669" s="240" t="s">
        <v>86</v>
      </c>
      <c r="AY2669" s="18" t="s">
        <v>350</v>
      </c>
      <c r="BE2669" s="241">
        <f>IF(N2669="základní",J2669,0)</f>
        <v>0</v>
      </c>
      <c r="BF2669" s="241">
        <f>IF(N2669="snížená",J2669,0)</f>
        <v>0</v>
      </c>
      <c r="BG2669" s="241">
        <f>IF(N2669="zákl. přenesená",J2669,0)</f>
        <v>0</v>
      </c>
      <c r="BH2669" s="241">
        <f>IF(N2669="sníž. přenesená",J2669,0)</f>
        <v>0</v>
      </c>
      <c r="BI2669" s="241">
        <f>IF(N2669="nulová",J2669,0)</f>
        <v>0</v>
      </c>
      <c r="BJ2669" s="18" t="s">
        <v>84</v>
      </c>
      <c r="BK2669" s="241">
        <f>ROUND(I2669*H2669,2)</f>
        <v>0</v>
      </c>
      <c r="BL2669" s="18" t="s">
        <v>530</v>
      </c>
      <c r="BM2669" s="240" t="s">
        <v>3961</v>
      </c>
    </row>
    <row r="2670" s="2" customFormat="1">
      <c r="A2670" s="39"/>
      <c r="B2670" s="40"/>
      <c r="C2670" s="41"/>
      <c r="D2670" s="242" t="s">
        <v>359</v>
      </c>
      <c r="E2670" s="41"/>
      <c r="F2670" s="243" t="s">
        <v>3962</v>
      </c>
      <c r="G2670" s="41"/>
      <c r="H2670" s="41"/>
      <c r="I2670" s="244"/>
      <c r="J2670" s="41"/>
      <c r="K2670" s="41"/>
      <c r="L2670" s="45"/>
      <c r="M2670" s="245"/>
      <c r="N2670" s="246"/>
      <c r="O2670" s="92"/>
      <c r="P2670" s="92"/>
      <c r="Q2670" s="92"/>
      <c r="R2670" s="92"/>
      <c r="S2670" s="92"/>
      <c r="T2670" s="93"/>
      <c r="U2670" s="39"/>
      <c r="V2670" s="39"/>
      <c r="W2670" s="39"/>
      <c r="X2670" s="39"/>
      <c r="Y2670" s="39"/>
      <c r="Z2670" s="39"/>
      <c r="AA2670" s="39"/>
      <c r="AB2670" s="39"/>
      <c r="AC2670" s="39"/>
      <c r="AD2670" s="39"/>
      <c r="AE2670" s="39"/>
      <c r="AT2670" s="18" t="s">
        <v>359</v>
      </c>
      <c r="AU2670" s="18" t="s">
        <v>86</v>
      </c>
    </row>
    <row r="2671" s="13" customFormat="1">
      <c r="A2671" s="13"/>
      <c r="B2671" s="247"/>
      <c r="C2671" s="248"/>
      <c r="D2671" s="242" t="s">
        <v>361</v>
      </c>
      <c r="E2671" s="249" t="s">
        <v>1</v>
      </c>
      <c r="F2671" s="250" t="s">
        <v>3802</v>
      </c>
      <c r="G2671" s="248"/>
      <c r="H2671" s="251">
        <v>1</v>
      </c>
      <c r="I2671" s="252"/>
      <c r="J2671" s="248"/>
      <c r="K2671" s="248"/>
      <c r="L2671" s="253"/>
      <c r="M2671" s="254"/>
      <c r="N2671" s="255"/>
      <c r="O2671" s="255"/>
      <c r="P2671" s="255"/>
      <c r="Q2671" s="255"/>
      <c r="R2671" s="255"/>
      <c r="S2671" s="255"/>
      <c r="T2671" s="256"/>
      <c r="U2671" s="13"/>
      <c r="V2671" s="13"/>
      <c r="W2671" s="13"/>
      <c r="X2671" s="13"/>
      <c r="Y2671" s="13"/>
      <c r="Z2671" s="13"/>
      <c r="AA2671" s="13"/>
      <c r="AB2671" s="13"/>
      <c r="AC2671" s="13"/>
      <c r="AD2671" s="13"/>
      <c r="AE2671" s="13"/>
      <c r="AT2671" s="257" t="s">
        <v>361</v>
      </c>
      <c r="AU2671" s="257" t="s">
        <v>86</v>
      </c>
      <c r="AV2671" s="13" t="s">
        <v>86</v>
      </c>
      <c r="AW2671" s="13" t="s">
        <v>32</v>
      </c>
      <c r="AX2671" s="13" t="s">
        <v>84</v>
      </c>
      <c r="AY2671" s="257" t="s">
        <v>350</v>
      </c>
    </row>
    <row r="2672" s="2" customFormat="1" ht="33" customHeight="1">
      <c r="A2672" s="39"/>
      <c r="B2672" s="40"/>
      <c r="C2672" s="295" t="s">
        <v>3963</v>
      </c>
      <c r="D2672" s="295" t="s">
        <v>1347</v>
      </c>
      <c r="E2672" s="296" t="s">
        <v>3964</v>
      </c>
      <c r="F2672" s="297" t="s">
        <v>3965</v>
      </c>
      <c r="G2672" s="298" t="s">
        <v>497</v>
      </c>
      <c r="H2672" s="299">
        <v>1</v>
      </c>
      <c r="I2672" s="300"/>
      <c r="J2672" s="301">
        <f>ROUND(I2672*H2672,2)</f>
        <v>0</v>
      </c>
      <c r="K2672" s="297" t="s">
        <v>356</v>
      </c>
      <c r="L2672" s="302"/>
      <c r="M2672" s="303" t="s">
        <v>1</v>
      </c>
      <c r="N2672" s="304" t="s">
        <v>41</v>
      </c>
      <c r="O2672" s="92"/>
      <c r="P2672" s="238">
        <f>O2672*H2672</f>
        <v>0</v>
      </c>
      <c r="Q2672" s="238">
        <v>0.017999999999999999</v>
      </c>
      <c r="R2672" s="238">
        <f>Q2672*H2672</f>
        <v>0.017999999999999999</v>
      </c>
      <c r="S2672" s="238">
        <v>0</v>
      </c>
      <c r="T2672" s="239">
        <f>S2672*H2672</f>
        <v>0</v>
      </c>
      <c r="U2672" s="39"/>
      <c r="V2672" s="39"/>
      <c r="W2672" s="39"/>
      <c r="X2672" s="39"/>
      <c r="Y2672" s="39"/>
      <c r="Z2672" s="39"/>
      <c r="AA2672" s="39"/>
      <c r="AB2672" s="39"/>
      <c r="AC2672" s="39"/>
      <c r="AD2672" s="39"/>
      <c r="AE2672" s="39"/>
      <c r="AR2672" s="240" t="s">
        <v>695</v>
      </c>
      <c r="AT2672" s="240" t="s">
        <v>1347</v>
      </c>
      <c r="AU2672" s="240" t="s">
        <v>86</v>
      </c>
      <c r="AY2672" s="18" t="s">
        <v>350</v>
      </c>
      <c r="BE2672" s="241">
        <f>IF(N2672="základní",J2672,0)</f>
        <v>0</v>
      </c>
      <c r="BF2672" s="241">
        <f>IF(N2672="snížená",J2672,0)</f>
        <v>0</v>
      </c>
      <c r="BG2672" s="241">
        <f>IF(N2672="zákl. přenesená",J2672,0)</f>
        <v>0</v>
      </c>
      <c r="BH2672" s="241">
        <f>IF(N2672="sníž. přenesená",J2672,0)</f>
        <v>0</v>
      </c>
      <c r="BI2672" s="241">
        <f>IF(N2672="nulová",J2672,0)</f>
        <v>0</v>
      </c>
      <c r="BJ2672" s="18" t="s">
        <v>84</v>
      </c>
      <c r="BK2672" s="241">
        <f>ROUND(I2672*H2672,2)</f>
        <v>0</v>
      </c>
      <c r="BL2672" s="18" t="s">
        <v>530</v>
      </c>
      <c r="BM2672" s="240" t="s">
        <v>3966</v>
      </c>
    </row>
    <row r="2673" s="2" customFormat="1">
      <c r="A2673" s="39"/>
      <c r="B2673" s="40"/>
      <c r="C2673" s="41"/>
      <c r="D2673" s="242" t="s">
        <v>359</v>
      </c>
      <c r="E2673" s="41"/>
      <c r="F2673" s="243" t="s">
        <v>3965</v>
      </c>
      <c r="G2673" s="41"/>
      <c r="H2673" s="41"/>
      <c r="I2673" s="244"/>
      <c r="J2673" s="41"/>
      <c r="K2673" s="41"/>
      <c r="L2673" s="45"/>
      <c r="M2673" s="245"/>
      <c r="N2673" s="246"/>
      <c r="O2673" s="92"/>
      <c r="P2673" s="92"/>
      <c r="Q2673" s="92"/>
      <c r="R2673" s="92"/>
      <c r="S2673" s="92"/>
      <c r="T2673" s="93"/>
      <c r="U2673" s="39"/>
      <c r="V2673" s="39"/>
      <c r="W2673" s="39"/>
      <c r="X2673" s="39"/>
      <c r="Y2673" s="39"/>
      <c r="Z2673" s="39"/>
      <c r="AA2673" s="39"/>
      <c r="AB2673" s="39"/>
      <c r="AC2673" s="39"/>
      <c r="AD2673" s="39"/>
      <c r="AE2673" s="39"/>
      <c r="AT2673" s="18" t="s">
        <v>359</v>
      </c>
      <c r="AU2673" s="18" t="s">
        <v>86</v>
      </c>
    </row>
    <row r="2674" s="13" customFormat="1">
      <c r="A2674" s="13"/>
      <c r="B2674" s="247"/>
      <c r="C2674" s="248"/>
      <c r="D2674" s="242" t="s">
        <v>361</v>
      </c>
      <c r="E2674" s="249" t="s">
        <v>1</v>
      </c>
      <c r="F2674" s="250" t="s">
        <v>3802</v>
      </c>
      <c r="G2674" s="248"/>
      <c r="H2674" s="251">
        <v>1</v>
      </c>
      <c r="I2674" s="252"/>
      <c r="J2674" s="248"/>
      <c r="K2674" s="248"/>
      <c r="L2674" s="253"/>
      <c r="M2674" s="254"/>
      <c r="N2674" s="255"/>
      <c r="O2674" s="255"/>
      <c r="P2674" s="255"/>
      <c r="Q2674" s="255"/>
      <c r="R2674" s="255"/>
      <c r="S2674" s="255"/>
      <c r="T2674" s="256"/>
      <c r="U2674" s="13"/>
      <c r="V2674" s="13"/>
      <c r="W2674" s="13"/>
      <c r="X2674" s="13"/>
      <c r="Y2674" s="13"/>
      <c r="Z2674" s="13"/>
      <c r="AA2674" s="13"/>
      <c r="AB2674" s="13"/>
      <c r="AC2674" s="13"/>
      <c r="AD2674" s="13"/>
      <c r="AE2674" s="13"/>
      <c r="AT2674" s="257" t="s">
        <v>361</v>
      </c>
      <c r="AU2674" s="257" t="s">
        <v>86</v>
      </c>
      <c r="AV2674" s="13" t="s">
        <v>86</v>
      </c>
      <c r="AW2674" s="13" t="s">
        <v>32</v>
      </c>
      <c r="AX2674" s="13" t="s">
        <v>84</v>
      </c>
      <c r="AY2674" s="257" t="s">
        <v>350</v>
      </c>
    </row>
    <row r="2675" s="2" customFormat="1" ht="24.15" customHeight="1">
      <c r="A2675" s="39"/>
      <c r="B2675" s="40"/>
      <c r="C2675" s="229" t="s">
        <v>3967</v>
      </c>
      <c r="D2675" s="229" t="s">
        <v>352</v>
      </c>
      <c r="E2675" s="230" t="s">
        <v>3968</v>
      </c>
      <c r="F2675" s="231" t="s">
        <v>3969</v>
      </c>
      <c r="G2675" s="232" t="s">
        <v>497</v>
      </c>
      <c r="H2675" s="233">
        <v>1</v>
      </c>
      <c r="I2675" s="234"/>
      <c r="J2675" s="235">
        <f>ROUND(I2675*H2675,2)</f>
        <v>0</v>
      </c>
      <c r="K2675" s="231" t="s">
        <v>356</v>
      </c>
      <c r="L2675" s="45"/>
      <c r="M2675" s="236" t="s">
        <v>1</v>
      </c>
      <c r="N2675" s="237" t="s">
        <v>41</v>
      </c>
      <c r="O2675" s="92"/>
      <c r="P2675" s="238">
        <f>O2675*H2675</f>
        <v>0</v>
      </c>
      <c r="Q2675" s="238">
        <v>0.00048000000000000001</v>
      </c>
      <c r="R2675" s="238">
        <f>Q2675*H2675</f>
        <v>0.00048000000000000001</v>
      </c>
      <c r="S2675" s="238">
        <v>0</v>
      </c>
      <c r="T2675" s="239">
        <f>S2675*H2675</f>
        <v>0</v>
      </c>
      <c r="U2675" s="39"/>
      <c r="V2675" s="39"/>
      <c r="W2675" s="39"/>
      <c r="X2675" s="39"/>
      <c r="Y2675" s="39"/>
      <c r="Z2675" s="39"/>
      <c r="AA2675" s="39"/>
      <c r="AB2675" s="39"/>
      <c r="AC2675" s="39"/>
      <c r="AD2675" s="39"/>
      <c r="AE2675" s="39"/>
      <c r="AR2675" s="240" t="s">
        <v>530</v>
      </c>
      <c r="AT2675" s="240" t="s">
        <v>352</v>
      </c>
      <c r="AU2675" s="240" t="s">
        <v>86</v>
      </c>
      <c r="AY2675" s="18" t="s">
        <v>350</v>
      </c>
      <c r="BE2675" s="241">
        <f>IF(N2675="základní",J2675,0)</f>
        <v>0</v>
      </c>
      <c r="BF2675" s="241">
        <f>IF(N2675="snížená",J2675,0)</f>
        <v>0</v>
      </c>
      <c r="BG2675" s="241">
        <f>IF(N2675="zákl. přenesená",J2675,0)</f>
        <v>0</v>
      </c>
      <c r="BH2675" s="241">
        <f>IF(N2675="sníž. přenesená",J2675,0)</f>
        <v>0</v>
      </c>
      <c r="BI2675" s="241">
        <f>IF(N2675="nulová",J2675,0)</f>
        <v>0</v>
      </c>
      <c r="BJ2675" s="18" t="s">
        <v>84</v>
      </c>
      <c r="BK2675" s="241">
        <f>ROUND(I2675*H2675,2)</f>
        <v>0</v>
      </c>
      <c r="BL2675" s="18" t="s">
        <v>530</v>
      </c>
      <c r="BM2675" s="240" t="s">
        <v>3970</v>
      </c>
    </row>
    <row r="2676" s="2" customFormat="1">
      <c r="A2676" s="39"/>
      <c r="B2676" s="40"/>
      <c r="C2676" s="41"/>
      <c r="D2676" s="242" t="s">
        <v>359</v>
      </c>
      <c r="E2676" s="41"/>
      <c r="F2676" s="243" t="s">
        <v>3971</v>
      </c>
      <c r="G2676" s="41"/>
      <c r="H2676" s="41"/>
      <c r="I2676" s="244"/>
      <c r="J2676" s="41"/>
      <c r="K2676" s="41"/>
      <c r="L2676" s="45"/>
      <c r="M2676" s="245"/>
      <c r="N2676" s="246"/>
      <c r="O2676" s="92"/>
      <c r="P2676" s="92"/>
      <c r="Q2676" s="92"/>
      <c r="R2676" s="92"/>
      <c r="S2676" s="92"/>
      <c r="T2676" s="93"/>
      <c r="U2676" s="39"/>
      <c r="V2676" s="39"/>
      <c r="W2676" s="39"/>
      <c r="X2676" s="39"/>
      <c r="Y2676" s="39"/>
      <c r="Z2676" s="39"/>
      <c r="AA2676" s="39"/>
      <c r="AB2676" s="39"/>
      <c r="AC2676" s="39"/>
      <c r="AD2676" s="39"/>
      <c r="AE2676" s="39"/>
      <c r="AT2676" s="18" t="s">
        <v>359</v>
      </c>
      <c r="AU2676" s="18" t="s">
        <v>86</v>
      </c>
    </row>
    <row r="2677" s="13" customFormat="1">
      <c r="A2677" s="13"/>
      <c r="B2677" s="247"/>
      <c r="C2677" s="248"/>
      <c r="D2677" s="242" t="s">
        <v>361</v>
      </c>
      <c r="E2677" s="249" t="s">
        <v>1</v>
      </c>
      <c r="F2677" s="250" t="s">
        <v>3791</v>
      </c>
      <c r="G2677" s="248"/>
      <c r="H2677" s="251">
        <v>1</v>
      </c>
      <c r="I2677" s="252"/>
      <c r="J2677" s="248"/>
      <c r="K2677" s="248"/>
      <c r="L2677" s="253"/>
      <c r="M2677" s="254"/>
      <c r="N2677" s="255"/>
      <c r="O2677" s="255"/>
      <c r="P2677" s="255"/>
      <c r="Q2677" s="255"/>
      <c r="R2677" s="255"/>
      <c r="S2677" s="255"/>
      <c r="T2677" s="256"/>
      <c r="U2677" s="13"/>
      <c r="V2677" s="13"/>
      <c r="W2677" s="13"/>
      <c r="X2677" s="13"/>
      <c r="Y2677" s="13"/>
      <c r="Z2677" s="13"/>
      <c r="AA2677" s="13"/>
      <c r="AB2677" s="13"/>
      <c r="AC2677" s="13"/>
      <c r="AD2677" s="13"/>
      <c r="AE2677" s="13"/>
      <c r="AT2677" s="257" t="s">
        <v>361</v>
      </c>
      <c r="AU2677" s="257" t="s">
        <v>86</v>
      </c>
      <c r="AV2677" s="13" t="s">
        <v>86</v>
      </c>
      <c r="AW2677" s="13" t="s">
        <v>32</v>
      </c>
      <c r="AX2677" s="13" t="s">
        <v>84</v>
      </c>
      <c r="AY2677" s="257" t="s">
        <v>350</v>
      </c>
    </row>
    <row r="2678" s="2" customFormat="1" ht="33" customHeight="1">
      <c r="A2678" s="39"/>
      <c r="B2678" s="40"/>
      <c r="C2678" s="295" t="s">
        <v>3972</v>
      </c>
      <c r="D2678" s="295" t="s">
        <v>1347</v>
      </c>
      <c r="E2678" s="296" t="s">
        <v>3973</v>
      </c>
      <c r="F2678" s="297" t="s">
        <v>3974</v>
      </c>
      <c r="G2678" s="298" t="s">
        <v>497</v>
      </c>
      <c r="H2678" s="299">
        <v>1</v>
      </c>
      <c r="I2678" s="300"/>
      <c r="J2678" s="301">
        <f>ROUND(I2678*H2678,2)</f>
        <v>0</v>
      </c>
      <c r="K2678" s="297" t="s">
        <v>356</v>
      </c>
      <c r="L2678" s="302"/>
      <c r="M2678" s="303" t="s">
        <v>1</v>
      </c>
      <c r="N2678" s="304" t="s">
        <v>41</v>
      </c>
      <c r="O2678" s="92"/>
      <c r="P2678" s="238">
        <f>O2678*H2678</f>
        <v>0</v>
      </c>
      <c r="Q2678" s="238">
        <v>0.064000000000000001</v>
      </c>
      <c r="R2678" s="238">
        <f>Q2678*H2678</f>
        <v>0.064000000000000001</v>
      </c>
      <c r="S2678" s="238">
        <v>0</v>
      </c>
      <c r="T2678" s="239">
        <f>S2678*H2678</f>
        <v>0</v>
      </c>
      <c r="U2678" s="39"/>
      <c r="V2678" s="39"/>
      <c r="W2678" s="39"/>
      <c r="X2678" s="39"/>
      <c r="Y2678" s="39"/>
      <c r="Z2678" s="39"/>
      <c r="AA2678" s="39"/>
      <c r="AB2678" s="39"/>
      <c r="AC2678" s="39"/>
      <c r="AD2678" s="39"/>
      <c r="AE2678" s="39"/>
      <c r="AR2678" s="240" t="s">
        <v>695</v>
      </c>
      <c r="AT2678" s="240" t="s">
        <v>1347</v>
      </c>
      <c r="AU2678" s="240" t="s">
        <v>86</v>
      </c>
      <c r="AY2678" s="18" t="s">
        <v>350</v>
      </c>
      <c r="BE2678" s="241">
        <f>IF(N2678="základní",J2678,0)</f>
        <v>0</v>
      </c>
      <c r="BF2678" s="241">
        <f>IF(N2678="snížená",J2678,0)</f>
        <v>0</v>
      </c>
      <c r="BG2678" s="241">
        <f>IF(N2678="zákl. přenesená",J2678,0)</f>
        <v>0</v>
      </c>
      <c r="BH2678" s="241">
        <f>IF(N2678="sníž. přenesená",J2678,0)</f>
        <v>0</v>
      </c>
      <c r="BI2678" s="241">
        <f>IF(N2678="nulová",J2678,0)</f>
        <v>0</v>
      </c>
      <c r="BJ2678" s="18" t="s">
        <v>84</v>
      </c>
      <c r="BK2678" s="241">
        <f>ROUND(I2678*H2678,2)</f>
        <v>0</v>
      </c>
      <c r="BL2678" s="18" t="s">
        <v>530</v>
      </c>
      <c r="BM2678" s="240" t="s">
        <v>3975</v>
      </c>
    </row>
    <row r="2679" s="2" customFormat="1">
      <c r="A2679" s="39"/>
      <c r="B2679" s="40"/>
      <c r="C2679" s="41"/>
      <c r="D2679" s="242" t="s">
        <v>359</v>
      </c>
      <c r="E2679" s="41"/>
      <c r="F2679" s="243" t="s">
        <v>3974</v>
      </c>
      <c r="G2679" s="41"/>
      <c r="H2679" s="41"/>
      <c r="I2679" s="244"/>
      <c r="J2679" s="41"/>
      <c r="K2679" s="41"/>
      <c r="L2679" s="45"/>
      <c r="M2679" s="245"/>
      <c r="N2679" s="246"/>
      <c r="O2679" s="92"/>
      <c r="P2679" s="92"/>
      <c r="Q2679" s="92"/>
      <c r="R2679" s="92"/>
      <c r="S2679" s="92"/>
      <c r="T2679" s="93"/>
      <c r="U2679" s="39"/>
      <c r="V2679" s="39"/>
      <c r="W2679" s="39"/>
      <c r="X2679" s="39"/>
      <c r="Y2679" s="39"/>
      <c r="Z2679" s="39"/>
      <c r="AA2679" s="39"/>
      <c r="AB2679" s="39"/>
      <c r="AC2679" s="39"/>
      <c r="AD2679" s="39"/>
      <c r="AE2679" s="39"/>
      <c r="AT2679" s="18" t="s">
        <v>359</v>
      </c>
      <c r="AU2679" s="18" t="s">
        <v>86</v>
      </c>
    </row>
    <row r="2680" s="13" customFormat="1">
      <c r="A2680" s="13"/>
      <c r="B2680" s="247"/>
      <c r="C2680" s="248"/>
      <c r="D2680" s="242" t="s">
        <v>361</v>
      </c>
      <c r="E2680" s="249" t="s">
        <v>1</v>
      </c>
      <c r="F2680" s="250" t="s">
        <v>3791</v>
      </c>
      <c r="G2680" s="248"/>
      <c r="H2680" s="251">
        <v>1</v>
      </c>
      <c r="I2680" s="252"/>
      <c r="J2680" s="248"/>
      <c r="K2680" s="248"/>
      <c r="L2680" s="253"/>
      <c r="M2680" s="254"/>
      <c r="N2680" s="255"/>
      <c r="O2680" s="255"/>
      <c r="P2680" s="255"/>
      <c r="Q2680" s="255"/>
      <c r="R2680" s="255"/>
      <c r="S2680" s="255"/>
      <c r="T2680" s="256"/>
      <c r="U2680" s="13"/>
      <c r="V2680" s="13"/>
      <c r="W2680" s="13"/>
      <c r="X2680" s="13"/>
      <c r="Y2680" s="13"/>
      <c r="Z2680" s="13"/>
      <c r="AA2680" s="13"/>
      <c r="AB2680" s="13"/>
      <c r="AC2680" s="13"/>
      <c r="AD2680" s="13"/>
      <c r="AE2680" s="13"/>
      <c r="AT2680" s="257" t="s">
        <v>361</v>
      </c>
      <c r="AU2680" s="257" t="s">
        <v>86</v>
      </c>
      <c r="AV2680" s="13" t="s">
        <v>86</v>
      </c>
      <c r="AW2680" s="13" t="s">
        <v>32</v>
      </c>
      <c r="AX2680" s="13" t="s">
        <v>84</v>
      </c>
      <c r="AY2680" s="257" t="s">
        <v>350</v>
      </c>
    </row>
    <row r="2681" s="2" customFormat="1" ht="24.15" customHeight="1">
      <c r="A2681" s="39"/>
      <c r="B2681" s="40"/>
      <c r="C2681" s="229" t="s">
        <v>3976</v>
      </c>
      <c r="D2681" s="229" t="s">
        <v>352</v>
      </c>
      <c r="E2681" s="230" t="s">
        <v>3977</v>
      </c>
      <c r="F2681" s="231" t="s">
        <v>3978</v>
      </c>
      <c r="G2681" s="232" t="s">
        <v>497</v>
      </c>
      <c r="H2681" s="233">
        <v>14</v>
      </c>
      <c r="I2681" s="234"/>
      <c r="J2681" s="235">
        <f>ROUND(I2681*H2681,2)</f>
        <v>0</v>
      </c>
      <c r="K2681" s="231" t="s">
        <v>356</v>
      </c>
      <c r="L2681" s="45"/>
      <c r="M2681" s="236" t="s">
        <v>1</v>
      </c>
      <c r="N2681" s="237" t="s">
        <v>41</v>
      </c>
      <c r="O2681" s="92"/>
      <c r="P2681" s="238">
        <f>O2681*H2681</f>
        <v>0</v>
      </c>
      <c r="Q2681" s="238">
        <v>0.00040000000000000002</v>
      </c>
      <c r="R2681" s="238">
        <f>Q2681*H2681</f>
        <v>0.0055999999999999999</v>
      </c>
      <c r="S2681" s="238">
        <v>0</v>
      </c>
      <c r="T2681" s="239">
        <f>S2681*H2681</f>
        <v>0</v>
      </c>
      <c r="U2681" s="39"/>
      <c r="V2681" s="39"/>
      <c r="W2681" s="39"/>
      <c r="X2681" s="39"/>
      <c r="Y2681" s="39"/>
      <c r="Z2681" s="39"/>
      <c r="AA2681" s="39"/>
      <c r="AB2681" s="39"/>
      <c r="AC2681" s="39"/>
      <c r="AD2681" s="39"/>
      <c r="AE2681" s="39"/>
      <c r="AR2681" s="240" t="s">
        <v>530</v>
      </c>
      <c r="AT2681" s="240" t="s">
        <v>352</v>
      </c>
      <c r="AU2681" s="240" t="s">
        <v>86</v>
      </c>
      <c r="AY2681" s="18" t="s">
        <v>350</v>
      </c>
      <c r="BE2681" s="241">
        <f>IF(N2681="základní",J2681,0)</f>
        <v>0</v>
      </c>
      <c r="BF2681" s="241">
        <f>IF(N2681="snížená",J2681,0)</f>
        <v>0</v>
      </c>
      <c r="BG2681" s="241">
        <f>IF(N2681="zákl. přenesená",J2681,0)</f>
        <v>0</v>
      </c>
      <c r="BH2681" s="241">
        <f>IF(N2681="sníž. přenesená",J2681,0)</f>
        <v>0</v>
      </c>
      <c r="BI2681" s="241">
        <f>IF(N2681="nulová",J2681,0)</f>
        <v>0</v>
      </c>
      <c r="BJ2681" s="18" t="s">
        <v>84</v>
      </c>
      <c r="BK2681" s="241">
        <f>ROUND(I2681*H2681,2)</f>
        <v>0</v>
      </c>
      <c r="BL2681" s="18" t="s">
        <v>530</v>
      </c>
      <c r="BM2681" s="240" t="s">
        <v>3979</v>
      </c>
    </row>
    <row r="2682" s="2" customFormat="1">
      <c r="A2682" s="39"/>
      <c r="B2682" s="40"/>
      <c r="C2682" s="41"/>
      <c r="D2682" s="242" t="s">
        <v>359</v>
      </c>
      <c r="E2682" s="41"/>
      <c r="F2682" s="243" t="s">
        <v>3980</v>
      </c>
      <c r="G2682" s="41"/>
      <c r="H2682" s="41"/>
      <c r="I2682" s="244"/>
      <c r="J2682" s="41"/>
      <c r="K2682" s="41"/>
      <c r="L2682" s="45"/>
      <c r="M2682" s="245"/>
      <c r="N2682" s="246"/>
      <c r="O2682" s="92"/>
      <c r="P2682" s="92"/>
      <c r="Q2682" s="92"/>
      <c r="R2682" s="92"/>
      <c r="S2682" s="92"/>
      <c r="T2682" s="93"/>
      <c r="U2682" s="39"/>
      <c r="V2682" s="39"/>
      <c r="W2682" s="39"/>
      <c r="X2682" s="39"/>
      <c r="Y2682" s="39"/>
      <c r="Z2682" s="39"/>
      <c r="AA2682" s="39"/>
      <c r="AB2682" s="39"/>
      <c r="AC2682" s="39"/>
      <c r="AD2682" s="39"/>
      <c r="AE2682" s="39"/>
      <c r="AT2682" s="18" t="s">
        <v>359</v>
      </c>
      <c r="AU2682" s="18" t="s">
        <v>86</v>
      </c>
    </row>
    <row r="2683" s="13" customFormat="1">
      <c r="A2683" s="13"/>
      <c r="B2683" s="247"/>
      <c r="C2683" s="248"/>
      <c r="D2683" s="242" t="s">
        <v>361</v>
      </c>
      <c r="E2683" s="249" t="s">
        <v>1</v>
      </c>
      <c r="F2683" s="250" t="s">
        <v>3664</v>
      </c>
      <c r="G2683" s="248"/>
      <c r="H2683" s="251">
        <v>2</v>
      </c>
      <c r="I2683" s="252"/>
      <c r="J2683" s="248"/>
      <c r="K2683" s="248"/>
      <c r="L2683" s="253"/>
      <c r="M2683" s="254"/>
      <c r="N2683" s="255"/>
      <c r="O2683" s="255"/>
      <c r="P2683" s="255"/>
      <c r="Q2683" s="255"/>
      <c r="R2683" s="255"/>
      <c r="S2683" s="255"/>
      <c r="T2683" s="256"/>
      <c r="U2683" s="13"/>
      <c r="V2683" s="13"/>
      <c r="W2683" s="13"/>
      <c r="X2683" s="13"/>
      <c r="Y2683" s="13"/>
      <c r="Z2683" s="13"/>
      <c r="AA2683" s="13"/>
      <c r="AB2683" s="13"/>
      <c r="AC2683" s="13"/>
      <c r="AD2683" s="13"/>
      <c r="AE2683" s="13"/>
      <c r="AT2683" s="257" t="s">
        <v>361</v>
      </c>
      <c r="AU2683" s="257" t="s">
        <v>86</v>
      </c>
      <c r="AV2683" s="13" t="s">
        <v>86</v>
      </c>
      <c r="AW2683" s="13" t="s">
        <v>32</v>
      </c>
      <c r="AX2683" s="13" t="s">
        <v>76</v>
      </c>
      <c r="AY2683" s="257" t="s">
        <v>350</v>
      </c>
    </row>
    <row r="2684" s="13" customFormat="1">
      <c r="A2684" s="13"/>
      <c r="B2684" s="247"/>
      <c r="C2684" s="248"/>
      <c r="D2684" s="242" t="s">
        <v>361</v>
      </c>
      <c r="E2684" s="249" t="s">
        <v>1</v>
      </c>
      <c r="F2684" s="250" t="s">
        <v>3598</v>
      </c>
      <c r="G2684" s="248"/>
      <c r="H2684" s="251">
        <v>1</v>
      </c>
      <c r="I2684" s="252"/>
      <c r="J2684" s="248"/>
      <c r="K2684" s="248"/>
      <c r="L2684" s="253"/>
      <c r="M2684" s="254"/>
      <c r="N2684" s="255"/>
      <c r="O2684" s="255"/>
      <c r="P2684" s="255"/>
      <c r="Q2684" s="255"/>
      <c r="R2684" s="255"/>
      <c r="S2684" s="255"/>
      <c r="T2684" s="256"/>
      <c r="U2684" s="13"/>
      <c r="V2684" s="13"/>
      <c r="W2684" s="13"/>
      <c r="X2684" s="13"/>
      <c r="Y2684" s="13"/>
      <c r="Z2684" s="13"/>
      <c r="AA2684" s="13"/>
      <c r="AB2684" s="13"/>
      <c r="AC2684" s="13"/>
      <c r="AD2684" s="13"/>
      <c r="AE2684" s="13"/>
      <c r="AT2684" s="257" t="s">
        <v>361</v>
      </c>
      <c r="AU2684" s="257" t="s">
        <v>86</v>
      </c>
      <c r="AV2684" s="13" t="s">
        <v>86</v>
      </c>
      <c r="AW2684" s="13" t="s">
        <v>32</v>
      </c>
      <c r="AX2684" s="13" t="s">
        <v>76</v>
      </c>
      <c r="AY2684" s="257" t="s">
        <v>350</v>
      </c>
    </row>
    <row r="2685" s="13" customFormat="1">
      <c r="A2685" s="13"/>
      <c r="B2685" s="247"/>
      <c r="C2685" s="248"/>
      <c r="D2685" s="242" t="s">
        <v>361</v>
      </c>
      <c r="E2685" s="249" t="s">
        <v>1</v>
      </c>
      <c r="F2685" s="250" t="s">
        <v>3665</v>
      </c>
      <c r="G2685" s="248"/>
      <c r="H2685" s="251">
        <v>1</v>
      </c>
      <c r="I2685" s="252"/>
      <c r="J2685" s="248"/>
      <c r="K2685" s="248"/>
      <c r="L2685" s="253"/>
      <c r="M2685" s="254"/>
      <c r="N2685" s="255"/>
      <c r="O2685" s="255"/>
      <c r="P2685" s="255"/>
      <c r="Q2685" s="255"/>
      <c r="R2685" s="255"/>
      <c r="S2685" s="255"/>
      <c r="T2685" s="256"/>
      <c r="U2685" s="13"/>
      <c r="V2685" s="13"/>
      <c r="W2685" s="13"/>
      <c r="X2685" s="13"/>
      <c r="Y2685" s="13"/>
      <c r="Z2685" s="13"/>
      <c r="AA2685" s="13"/>
      <c r="AB2685" s="13"/>
      <c r="AC2685" s="13"/>
      <c r="AD2685" s="13"/>
      <c r="AE2685" s="13"/>
      <c r="AT2685" s="257" t="s">
        <v>361</v>
      </c>
      <c r="AU2685" s="257" t="s">
        <v>86</v>
      </c>
      <c r="AV2685" s="13" t="s">
        <v>86</v>
      </c>
      <c r="AW2685" s="13" t="s">
        <v>32</v>
      </c>
      <c r="AX2685" s="13" t="s">
        <v>76</v>
      </c>
      <c r="AY2685" s="257" t="s">
        <v>350</v>
      </c>
    </row>
    <row r="2686" s="13" customFormat="1">
      <c r="A2686" s="13"/>
      <c r="B2686" s="247"/>
      <c r="C2686" s="248"/>
      <c r="D2686" s="242" t="s">
        <v>361</v>
      </c>
      <c r="E2686" s="249" t="s">
        <v>1</v>
      </c>
      <c r="F2686" s="250" t="s">
        <v>3666</v>
      </c>
      <c r="G2686" s="248"/>
      <c r="H2686" s="251">
        <v>1</v>
      </c>
      <c r="I2686" s="252"/>
      <c r="J2686" s="248"/>
      <c r="K2686" s="248"/>
      <c r="L2686" s="253"/>
      <c r="M2686" s="254"/>
      <c r="N2686" s="255"/>
      <c r="O2686" s="255"/>
      <c r="P2686" s="255"/>
      <c r="Q2686" s="255"/>
      <c r="R2686" s="255"/>
      <c r="S2686" s="255"/>
      <c r="T2686" s="256"/>
      <c r="U2686" s="13"/>
      <c r="V2686" s="13"/>
      <c r="W2686" s="13"/>
      <c r="X2686" s="13"/>
      <c r="Y2686" s="13"/>
      <c r="Z2686" s="13"/>
      <c r="AA2686" s="13"/>
      <c r="AB2686" s="13"/>
      <c r="AC2686" s="13"/>
      <c r="AD2686" s="13"/>
      <c r="AE2686" s="13"/>
      <c r="AT2686" s="257" t="s">
        <v>361</v>
      </c>
      <c r="AU2686" s="257" t="s">
        <v>86</v>
      </c>
      <c r="AV2686" s="13" t="s">
        <v>86</v>
      </c>
      <c r="AW2686" s="13" t="s">
        <v>32</v>
      </c>
      <c r="AX2686" s="13" t="s">
        <v>76</v>
      </c>
      <c r="AY2686" s="257" t="s">
        <v>350</v>
      </c>
    </row>
    <row r="2687" s="13" customFormat="1">
      <c r="A2687" s="13"/>
      <c r="B2687" s="247"/>
      <c r="C2687" s="248"/>
      <c r="D2687" s="242" t="s">
        <v>361</v>
      </c>
      <c r="E2687" s="249" t="s">
        <v>1</v>
      </c>
      <c r="F2687" s="250" t="s">
        <v>3667</v>
      </c>
      <c r="G2687" s="248"/>
      <c r="H2687" s="251">
        <v>1</v>
      </c>
      <c r="I2687" s="252"/>
      <c r="J2687" s="248"/>
      <c r="K2687" s="248"/>
      <c r="L2687" s="253"/>
      <c r="M2687" s="254"/>
      <c r="N2687" s="255"/>
      <c r="O2687" s="255"/>
      <c r="P2687" s="255"/>
      <c r="Q2687" s="255"/>
      <c r="R2687" s="255"/>
      <c r="S2687" s="255"/>
      <c r="T2687" s="256"/>
      <c r="U2687" s="13"/>
      <c r="V2687" s="13"/>
      <c r="W2687" s="13"/>
      <c r="X2687" s="13"/>
      <c r="Y2687" s="13"/>
      <c r="Z2687" s="13"/>
      <c r="AA2687" s="13"/>
      <c r="AB2687" s="13"/>
      <c r="AC2687" s="13"/>
      <c r="AD2687" s="13"/>
      <c r="AE2687" s="13"/>
      <c r="AT2687" s="257" t="s">
        <v>361</v>
      </c>
      <c r="AU2687" s="257" t="s">
        <v>86</v>
      </c>
      <c r="AV2687" s="13" t="s">
        <v>86</v>
      </c>
      <c r="AW2687" s="13" t="s">
        <v>32</v>
      </c>
      <c r="AX2687" s="13" t="s">
        <v>76</v>
      </c>
      <c r="AY2687" s="257" t="s">
        <v>350</v>
      </c>
    </row>
    <row r="2688" s="13" customFormat="1">
      <c r="A2688" s="13"/>
      <c r="B2688" s="247"/>
      <c r="C2688" s="248"/>
      <c r="D2688" s="242" t="s">
        <v>361</v>
      </c>
      <c r="E2688" s="249" t="s">
        <v>1</v>
      </c>
      <c r="F2688" s="250" t="s">
        <v>3654</v>
      </c>
      <c r="G2688" s="248"/>
      <c r="H2688" s="251">
        <v>1</v>
      </c>
      <c r="I2688" s="252"/>
      <c r="J2688" s="248"/>
      <c r="K2688" s="248"/>
      <c r="L2688" s="253"/>
      <c r="M2688" s="254"/>
      <c r="N2688" s="255"/>
      <c r="O2688" s="255"/>
      <c r="P2688" s="255"/>
      <c r="Q2688" s="255"/>
      <c r="R2688" s="255"/>
      <c r="S2688" s="255"/>
      <c r="T2688" s="256"/>
      <c r="U2688" s="13"/>
      <c r="V2688" s="13"/>
      <c r="W2688" s="13"/>
      <c r="X2688" s="13"/>
      <c r="Y2688" s="13"/>
      <c r="Z2688" s="13"/>
      <c r="AA2688" s="13"/>
      <c r="AB2688" s="13"/>
      <c r="AC2688" s="13"/>
      <c r="AD2688" s="13"/>
      <c r="AE2688" s="13"/>
      <c r="AT2688" s="257" t="s">
        <v>361</v>
      </c>
      <c r="AU2688" s="257" t="s">
        <v>86</v>
      </c>
      <c r="AV2688" s="13" t="s">
        <v>86</v>
      </c>
      <c r="AW2688" s="13" t="s">
        <v>32</v>
      </c>
      <c r="AX2688" s="13" t="s">
        <v>76</v>
      </c>
      <c r="AY2688" s="257" t="s">
        <v>350</v>
      </c>
    </row>
    <row r="2689" s="13" customFormat="1">
      <c r="A2689" s="13"/>
      <c r="B2689" s="247"/>
      <c r="C2689" s="248"/>
      <c r="D2689" s="242" t="s">
        <v>361</v>
      </c>
      <c r="E2689" s="249" t="s">
        <v>1</v>
      </c>
      <c r="F2689" s="250" t="s">
        <v>3670</v>
      </c>
      <c r="G2689" s="248"/>
      <c r="H2689" s="251">
        <v>2</v>
      </c>
      <c r="I2689" s="252"/>
      <c r="J2689" s="248"/>
      <c r="K2689" s="248"/>
      <c r="L2689" s="253"/>
      <c r="M2689" s="254"/>
      <c r="N2689" s="255"/>
      <c r="O2689" s="255"/>
      <c r="P2689" s="255"/>
      <c r="Q2689" s="255"/>
      <c r="R2689" s="255"/>
      <c r="S2689" s="255"/>
      <c r="T2689" s="256"/>
      <c r="U2689" s="13"/>
      <c r="V2689" s="13"/>
      <c r="W2689" s="13"/>
      <c r="X2689" s="13"/>
      <c r="Y2689" s="13"/>
      <c r="Z2689" s="13"/>
      <c r="AA2689" s="13"/>
      <c r="AB2689" s="13"/>
      <c r="AC2689" s="13"/>
      <c r="AD2689" s="13"/>
      <c r="AE2689" s="13"/>
      <c r="AT2689" s="257" t="s">
        <v>361</v>
      </c>
      <c r="AU2689" s="257" t="s">
        <v>86</v>
      </c>
      <c r="AV2689" s="13" t="s">
        <v>86</v>
      </c>
      <c r="AW2689" s="13" t="s">
        <v>32</v>
      </c>
      <c r="AX2689" s="13" t="s">
        <v>76</v>
      </c>
      <c r="AY2689" s="257" t="s">
        <v>350</v>
      </c>
    </row>
    <row r="2690" s="13" customFormat="1">
      <c r="A2690" s="13"/>
      <c r="B2690" s="247"/>
      <c r="C2690" s="248"/>
      <c r="D2690" s="242" t="s">
        <v>361</v>
      </c>
      <c r="E2690" s="249" t="s">
        <v>1</v>
      </c>
      <c r="F2690" s="250" t="s">
        <v>3671</v>
      </c>
      <c r="G2690" s="248"/>
      <c r="H2690" s="251">
        <v>1</v>
      </c>
      <c r="I2690" s="252"/>
      <c r="J2690" s="248"/>
      <c r="K2690" s="248"/>
      <c r="L2690" s="253"/>
      <c r="M2690" s="254"/>
      <c r="N2690" s="255"/>
      <c r="O2690" s="255"/>
      <c r="P2690" s="255"/>
      <c r="Q2690" s="255"/>
      <c r="R2690" s="255"/>
      <c r="S2690" s="255"/>
      <c r="T2690" s="256"/>
      <c r="U2690" s="13"/>
      <c r="V2690" s="13"/>
      <c r="W2690" s="13"/>
      <c r="X2690" s="13"/>
      <c r="Y2690" s="13"/>
      <c r="Z2690" s="13"/>
      <c r="AA2690" s="13"/>
      <c r="AB2690" s="13"/>
      <c r="AC2690" s="13"/>
      <c r="AD2690" s="13"/>
      <c r="AE2690" s="13"/>
      <c r="AT2690" s="257" t="s">
        <v>361</v>
      </c>
      <c r="AU2690" s="257" t="s">
        <v>86</v>
      </c>
      <c r="AV2690" s="13" t="s">
        <v>86</v>
      </c>
      <c r="AW2690" s="13" t="s">
        <v>32</v>
      </c>
      <c r="AX2690" s="13" t="s">
        <v>76</v>
      </c>
      <c r="AY2690" s="257" t="s">
        <v>350</v>
      </c>
    </row>
    <row r="2691" s="13" customFormat="1">
      <c r="A2691" s="13"/>
      <c r="B2691" s="247"/>
      <c r="C2691" s="248"/>
      <c r="D2691" s="242" t="s">
        <v>361</v>
      </c>
      <c r="E2691" s="249" t="s">
        <v>1</v>
      </c>
      <c r="F2691" s="250" t="s">
        <v>3672</v>
      </c>
      <c r="G2691" s="248"/>
      <c r="H2691" s="251">
        <v>1</v>
      </c>
      <c r="I2691" s="252"/>
      <c r="J2691" s="248"/>
      <c r="K2691" s="248"/>
      <c r="L2691" s="253"/>
      <c r="M2691" s="254"/>
      <c r="N2691" s="255"/>
      <c r="O2691" s="255"/>
      <c r="P2691" s="255"/>
      <c r="Q2691" s="255"/>
      <c r="R2691" s="255"/>
      <c r="S2691" s="255"/>
      <c r="T2691" s="256"/>
      <c r="U2691" s="13"/>
      <c r="V2691" s="13"/>
      <c r="W2691" s="13"/>
      <c r="X2691" s="13"/>
      <c r="Y2691" s="13"/>
      <c r="Z2691" s="13"/>
      <c r="AA2691" s="13"/>
      <c r="AB2691" s="13"/>
      <c r="AC2691" s="13"/>
      <c r="AD2691" s="13"/>
      <c r="AE2691" s="13"/>
      <c r="AT2691" s="257" t="s">
        <v>361</v>
      </c>
      <c r="AU2691" s="257" t="s">
        <v>86</v>
      </c>
      <c r="AV2691" s="13" t="s">
        <v>86</v>
      </c>
      <c r="AW2691" s="13" t="s">
        <v>32</v>
      </c>
      <c r="AX2691" s="13" t="s">
        <v>76</v>
      </c>
      <c r="AY2691" s="257" t="s">
        <v>350</v>
      </c>
    </row>
    <row r="2692" s="13" customFormat="1">
      <c r="A2692" s="13"/>
      <c r="B2692" s="247"/>
      <c r="C2692" s="248"/>
      <c r="D2692" s="242" t="s">
        <v>361</v>
      </c>
      <c r="E2692" s="249" t="s">
        <v>1</v>
      </c>
      <c r="F2692" s="250" t="s">
        <v>3673</v>
      </c>
      <c r="G2692" s="248"/>
      <c r="H2692" s="251">
        <v>1</v>
      </c>
      <c r="I2692" s="252"/>
      <c r="J2692" s="248"/>
      <c r="K2692" s="248"/>
      <c r="L2692" s="253"/>
      <c r="M2692" s="254"/>
      <c r="N2692" s="255"/>
      <c r="O2692" s="255"/>
      <c r="P2692" s="255"/>
      <c r="Q2692" s="255"/>
      <c r="R2692" s="255"/>
      <c r="S2692" s="255"/>
      <c r="T2692" s="256"/>
      <c r="U2692" s="13"/>
      <c r="V2692" s="13"/>
      <c r="W2692" s="13"/>
      <c r="X2692" s="13"/>
      <c r="Y2692" s="13"/>
      <c r="Z2692" s="13"/>
      <c r="AA2692" s="13"/>
      <c r="AB2692" s="13"/>
      <c r="AC2692" s="13"/>
      <c r="AD2692" s="13"/>
      <c r="AE2692" s="13"/>
      <c r="AT2692" s="257" t="s">
        <v>361</v>
      </c>
      <c r="AU2692" s="257" t="s">
        <v>86</v>
      </c>
      <c r="AV2692" s="13" t="s">
        <v>86</v>
      </c>
      <c r="AW2692" s="13" t="s">
        <v>32</v>
      </c>
      <c r="AX2692" s="13" t="s">
        <v>76</v>
      </c>
      <c r="AY2692" s="257" t="s">
        <v>350</v>
      </c>
    </row>
    <row r="2693" s="13" customFormat="1">
      <c r="A2693" s="13"/>
      <c r="B2693" s="247"/>
      <c r="C2693" s="248"/>
      <c r="D2693" s="242" t="s">
        <v>361</v>
      </c>
      <c r="E2693" s="249" t="s">
        <v>1</v>
      </c>
      <c r="F2693" s="250" t="s">
        <v>3675</v>
      </c>
      <c r="G2693" s="248"/>
      <c r="H2693" s="251">
        <v>1</v>
      </c>
      <c r="I2693" s="252"/>
      <c r="J2693" s="248"/>
      <c r="K2693" s="248"/>
      <c r="L2693" s="253"/>
      <c r="M2693" s="254"/>
      <c r="N2693" s="255"/>
      <c r="O2693" s="255"/>
      <c r="P2693" s="255"/>
      <c r="Q2693" s="255"/>
      <c r="R2693" s="255"/>
      <c r="S2693" s="255"/>
      <c r="T2693" s="256"/>
      <c r="U2693" s="13"/>
      <c r="V2693" s="13"/>
      <c r="W2693" s="13"/>
      <c r="X2693" s="13"/>
      <c r="Y2693" s="13"/>
      <c r="Z2693" s="13"/>
      <c r="AA2693" s="13"/>
      <c r="AB2693" s="13"/>
      <c r="AC2693" s="13"/>
      <c r="AD2693" s="13"/>
      <c r="AE2693" s="13"/>
      <c r="AT2693" s="257" t="s">
        <v>361</v>
      </c>
      <c r="AU2693" s="257" t="s">
        <v>86</v>
      </c>
      <c r="AV2693" s="13" t="s">
        <v>86</v>
      </c>
      <c r="AW2693" s="13" t="s">
        <v>32</v>
      </c>
      <c r="AX2693" s="13" t="s">
        <v>76</v>
      </c>
      <c r="AY2693" s="257" t="s">
        <v>350</v>
      </c>
    </row>
    <row r="2694" s="13" customFormat="1">
      <c r="A2694" s="13"/>
      <c r="B2694" s="247"/>
      <c r="C2694" s="248"/>
      <c r="D2694" s="242" t="s">
        <v>361</v>
      </c>
      <c r="E2694" s="249" t="s">
        <v>1</v>
      </c>
      <c r="F2694" s="250" t="s">
        <v>3677</v>
      </c>
      <c r="G2694" s="248"/>
      <c r="H2694" s="251">
        <v>1</v>
      </c>
      <c r="I2694" s="252"/>
      <c r="J2694" s="248"/>
      <c r="K2694" s="248"/>
      <c r="L2694" s="253"/>
      <c r="M2694" s="254"/>
      <c r="N2694" s="255"/>
      <c r="O2694" s="255"/>
      <c r="P2694" s="255"/>
      <c r="Q2694" s="255"/>
      <c r="R2694" s="255"/>
      <c r="S2694" s="255"/>
      <c r="T2694" s="256"/>
      <c r="U2694" s="13"/>
      <c r="V2694" s="13"/>
      <c r="W2694" s="13"/>
      <c r="X2694" s="13"/>
      <c r="Y2694" s="13"/>
      <c r="Z2694" s="13"/>
      <c r="AA2694" s="13"/>
      <c r="AB2694" s="13"/>
      <c r="AC2694" s="13"/>
      <c r="AD2694" s="13"/>
      <c r="AE2694" s="13"/>
      <c r="AT2694" s="257" t="s">
        <v>361</v>
      </c>
      <c r="AU2694" s="257" t="s">
        <v>86</v>
      </c>
      <c r="AV2694" s="13" t="s">
        <v>86</v>
      </c>
      <c r="AW2694" s="13" t="s">
        <v>32</v>
      </c>
      <c r="AX2694" s="13" t="s">
        <v>76</v>
      </c>
      <c r="AY2694" s="257" t="s">
        <v>350</v>
      </c>
    </row>
    <row r="2695" s="14" customFormat="1">
      <c r="A2695" s="14"/>
      <c r="B2695" s="258"/>
      <c r="C2695" s="259"/>
      <c r="D2695" s="242" t="s">
        <v>361</v>
      </c>
      <c r="E2695" s="260" t="s">
        <v>1</v>
      </c>
      <c r="F2695" s="261" t="s">
        <v>364</v>
      </c>
      <c r="G2695" s="259"/>
      <c r="H2695" s="262">
        <v>14</v>
      </c>
      <c r="I2695" s="263"/>
      <c r="J2695" s="259"/>
      <c r="K2695" s="259"/>
      <c r="L2695" s="264"/>
      <c r="M2695" s="265"/>
      <c r="N2695" s="266"/>
      <c r="O2695" s="266"/>
      <c r="P2695" s="266"/>
      <c r="Q2695" s="266"/>
      <c r="R2695" s="266"/>
      <c r="S2695" s="266"/>
      <c r="T2695" s="267"/>
      <c r="U2695" s="14"/>
      <c r="V2695" s="14"/>
      <c r="W2695" s="14"/>
      <c r="X2695" s="14"/>
      <c r="Y2695" s="14"/>
      <c r="Z2695" s="14"/>
      <c r="AA2695" s="14"/>
      <c r="AB2695" s="14"/>
      <c r="AC2695" s="14"/>
      <c r="AD2695" s="14"/>
      <c r="AE2695" s="14"/>
      <c r="AT2695" s="268" t="s">
        <v>361</v>
      </c>
      <c r="AU2695" s="268" t="s">
        <v>86</v>
      </c>
      <c r="AV2695" s="14" t="s">
        <v>357</v>
      </c>
      <c r="AW2695" s="14" t="s">
        <v>32</v>
      </c>
      <c r="AX2695" s="14" t="s">
        <v>84</v>
      </c>
      <c r="AY2695" s="268" t="s">
        <v>350</v>
      </c>
    </row>
    <row r="2696" s="2" customFormat="1" ht="37.8" customHeight="1">
      <c r="A2696" s="39"/>
      <c r="B2696" s="40"/>
      <c r="C2696" s="295" t="s">
        <v>3981</v>
      </c>
      <c r="D2696" s="295" t="s">
        <v>1347</v>
      </c>
      <c r="E2696" s="296" t="s">
        <v>3982</v>
      </c>
      <c r="F2696" s="297" t="s">
        <v>3983</v>
      </c>
      <c r="G2696" s="298" t="s">
        <v>497</v>
      </c>
      <c r="H2696" s="299">
        <v>14</v>
      </c>
      <c r="I2696" s="300"/>
      <c r="J2696" s="301">
        <f>ROUND(I2696*H2696,2)</f>
        <v>0</v>
      </c>
      <c r="K2696" s="297" t="s">
        <v>356</v>
      </c>
      <c r="L2696" s="302"/>
      <c r="M2696" s="303" t="s">
        <v>1</v>
      </c>
      <c r="N2696" s="304" t="s">
        <v>41</v>
      </c>
      <c r="O2696" s="92"/>
      <c r="P2696" s="238">
        <f>O2696*H2696</f>
        <v>0</v>
      </c>
      <c r="Q2696" s="238">
        <v>0.016</v>
      </c>
      <c r="R2696" s="238">
        <f>Q2696*H2696</f>
        <v>0.22400000000000001</v>
      </c>
      <c r="S2696" s="238">
        <v>0</v>
      </c>
      <c r="T2696" s="239">
        <f>S2696*H2696</f>
        <v>0</v>
      </c>
      <c r="U2696" s="39"/>
      <c r="V2696" s="39"/>
      <c r="W2696" s="39"/>
      <c r="X2696" s="39"/>
      <c r="Y2696" s="39"/>
      <c r="Z2696" s="39"/>
      <c r="AA2696" s="39"/>
      <c r="AB2696" s="39"/>
      <c r="AC2696" s="39"/>
      <c r="AD2696" s="39"/>
      <c r="AE2696" s="39"/>
      <c r="AR2696" s="240" t="s">
        <v>695</v>
      </c>
      <c r="AT2696" s="240" t="s">
        <v>1347</v>
      </c>
      <c r="AU2696" s="240" t="s">
        <v>86</v>
      </c>
      <c r="AY2696" s="18" t="s">
        <v>350</v>
      </c>
      <c r="BE2696" s="241">
        <f>IF(N2696="základní",J2696,0)</f>
        <v>0</v>
      </c>
      <c r="BF2696" s="241">
        <f>IF(N2696="snížená",J2696,0)</f>
        <v>0</v>
      </c>
      <c r="BG2696" s="241">
        <f>IF(N2696="zákl. přenesená",J2696,0)</f>
        <v>0</v>
      </c>
      <c r="BH2696" s="241">
        <f>IF(N2696="sníž. přenesená",J2696,0)</f>
        <v>0</v>
      </c>
      <c r="BI2696" s="241">
        <f>IF(N2696="nulová",J2696,0)</f>
        <v>0</v>
      </c>
      <c r="BJ2696" s="18" t="s">
        <v>84</v>
      </c>
      <c r="BK2696" s="241">
        <f>ROUND(I2696*H2696,2)</f>
        <v>0</v>
      </c>
      <c r="BL2696" s="18" t="s">
        <v>530</v>
      </c>
      <c r="BM2696" s="240" t="s">
        <v>3984</v>
      </c>
    </row>
    <row r="2697" s="2" customFormat="1">
      <c r="A2697" s="39"/>
      <c r="B2697" s="40"/>
      <c r="C2697" s="41"/>
      <c r="D2697" s="242" t="s">
        <v>359</v>
      </c>
      <c r="E2697" s="41"/>
      <c r="F2697" s="243" t="s">
        <v>3983</v>
      </c>
      <c r="G2697" s="41"/>
      <c r="H2697" s="41"/>
      <c r="I2697" s="244"/>
      <c r="J2697" s="41"/>
      <c r="K2697" s="41"/>
      <c r="L2697" s="45"/>
      <c r="M2697" s="245"/>
      <c r="N2697" s="246"/>
      <c r="O2697" s="92"/>
      <c r="P2697" s="92"/>
      <c r="Q2697" s="92"/>
      <c r="R2697" s="92"/>
      <c r="S2697" s="92"/>
      <c r="T2697" s="93"/>
      <c r="U2697" s="39"/>
      <c r="V2697" s="39"/>
      <c r="W2697" s="39"/>
      <c r="X2697" s="39"/>
      <c r="Y2697" s="39"/>
      <c r="Z2697" s="39"/>
      <c r="AA2697" s="39"/>
      <c r="AB2697" s="39"/>
      <c r="AC2697" s="39"/>
      <c r="AD2697" s="39"/>
      <c r="AE2697" s="39"/>
      <c r="AT2697" s="18" t="s">
        <v>359</v>
      </c>
      <c r="AU2697" s="18" t="s">
        <v>86</v>
      </c>
    </row>
    <row r="2698" s="13" customFormat="1">
      <c r="A2698" s="13"/>
      <c r="B2698" s="247"/>
      <c r="C2698" s="248"/>
      <c r="D2698" s="242" t="s">
        <v>361</v>
      </c>
      <c r="E2698" s="249" t="s">
        <v>1</v>
      </c>
      <c r="F2698" s="250" t="s">
        <v>3664</v>
      </c>
      <c r="G2698" s="248"/>
      <c r="H2698" s="251">
        <v>2</v>
      </c>
      <c r="I2698" s="252"/>
      <c r="J2698" s="248"/>
      <c r="K2698" s="248"/>
      <c r="L2698" s="253"/>
      <c r="M2698" s="254"/>
      <c r="N2698" s="255"/>
      <c r="O2698" s="255"/>
      <c r="P2698" s="255"/>
      <c r="Q2698" s="255"/>
      <c r="R2698" s="255"/>
      <c r="S2698" s="255"/>
      <c r="T2698" s="256"/>
      <c r="U2698" s="13"/>
      <c r="V2698" s="13"/>
      <c r="W2698" s="13"/>
      <c r="X2698" s="13"/>
      <c r="Y2698" s="13"/>
      <c r="Z2698" s="13"/>
      <c r="AA2698" s="13"/>
      <c r="AB2698" s="13"/>
      <c r="AC2698" s="13"/>
      <c r="AD2698" s="13"/>
      <c r="AE2698" s="13"/>
      <c r="AT2698" s="257" t="s">
        <v>361</v>
      </c>
      <c r="AU2698" s="257" t="s">
        <v>86</v>
      </c>
      <c r="AV2698" s="13" t="s">
        <v>86</v>
      </c>
      <c r="AW2698" s="13" t="s">
        <v>32</v>
      </c>
      <c r="AX2698" s="13" t="s">
        <v>76</v>
      </c>
      <c r="AY2698" s="257" t="s">
        <v>350</v>
      </c>
    </row>
    <row r="2699" s="13" customFormat="1">
      <c r="A2699" s="13"/>
      <c r="B2699" s="247"/>
      <c r="C2699" s="248"/>
      <c r="D2699" s="242" t="s">
        <v>361</v>
      </c>
      <c r="E2699" s="249" t="s">
        <v>1</v>
      </c>
      <c r="F2699" s="250" t="s">
        <v>3598</v>
      </c>
      <c r="G2699" s="248"/>
      <c r="H2699" s="251">
        <v>1</v>
      </c>
      <c r="I2699" s="252"/>
      <c r="J2699" s="248"/>
      <c r="K2699" s="248"/>
      <c r="L2699" s="253"/>
      <c r="M2699" s="254"/>
      <c r="N2699" s="255"/>
      <c r="O2699" s="255"/>
      <c r="P2699" s="255"/>
      <c r="Q2699" s="255"/>
      <c r="R2699" s="255"/>
      <c r="S2699" s="255"/>
      <c r="T2699" s="256"/>
      <c r="U2699" s="13"/>
      <c r="V2699" s="13"/>
      <c r="W2699" s="13"/>
      <c r="X2699" s="13"/>
      <c r="Y2699" s="13"/>
      <c r="Z2699" s="13"/>
      <c r="AA2699" s="13"/>
      <c r="AB2699" s="13"/>
      <c r="AC2699" s="13"/>
      <c r="AD2699" s="13"/>
      <c r="AE2699" s="13"/>
      <c r="AT2699" s="257" t="s">
        <v>361</v>
      </c>
      <c r="AU2699" s="257" t="s">
        <v>86</v>
      </c>
      <c r="AV2699" s="13" t="s">
        <v>86</v>
      </c>
      <c r="AW2699" s="13" t="s">
        <v>32</v>
      </c>
      <c r="AX2699" s="13" t="s">
        <v>76</v>
      </c>
      <c r="AY2699" s="257" t="s">
        <v>350</v>
      </c>
    </row>
    <row r="2700" s="13" customFormat="1">
      <c r="A2700" s="13"/>
      <c r="B2700" s="247"/>
      <c r="C2700" s="248"/>
      <c r="D2700" s="242" t="s">
        <v>361</v>
      </c>
      <c r="E2700" s="249" t="s">
        <v>1</v>
      </c>
      <c r="F2700" s="250" t="s">
        <v>3665</v>
      </c>
      <c r="G2700" s="248"/>
      <c r="H2700" s="251">
        <v>1</v>
      </c>
      <c r="I2700" s="252"/>
      <c r="J2700" s="248"/>
      <c r="K2700" s="248"/>
      <c r="L2700" s="253"/>
      <c r="M2700" s="254"/>
      <c r="N2700" s="255"/>
      <c r="O2700" s="255"/>
      <c r="P2700" s="255"/>
      <c r="Q2700" s="255"/>
      <c r="R2700" s="255"/>
      <c r="S2700" s="255"/>
      <c r="T2700" s="256"/>
      <c r="U2700" s="13"/>
      <c r="V2700" s="13"/>
      <c r="W2700" s="13"/>
      <c r="X2700" s="13"/>
      <c r="Y2700" s="13"/>
      <c r="Z2700" s="13"/>
      <c r="AA2700" s="13"/>
      <c r="AB2700" s="13"/>
      <c r="AC2700" s="13"/>
      <c r="AD2700" s="13"/>
      <c r="AE2700" s="13"/>
      <c r="AT2700" s="257" t="s">
        <v>361</v>
      </c>
      <c r="AU2700" s="257" t="s">
        <v>86</v>
      </c>
      <c r="AV2700" s="13" t="s">
        <v>86</v>
      </c>
      <c r="AW2700" s="13" t="s">
        <v>32</v>
      </c>
      <c r="AX2700" s="13" t="s">
        <v>76</v>
      </c>
      <c r="AY2700" s="257" t="s">
        <v>350</v>
      </c>
    </row>
    <row r="2701" s="13" customFormat="1">
      <c r="A2701" s="13"/>
      <c r="B2701" s="247"/>
      <c r="C2701" s="248"/>
      <c r="D2701" s="242" t="s">
        <v>361</v>
      </c>
      <c r="E2701" s="249" t="s">
        <v>1</v>
      </c>
      <c r="F2701" s="250" t="s">
        <v>3666</v>
      </c>
      <c r="G2701" s="248"/>
      <c r="H2701" s="251">
        <v>1</v>
      </c>
      <c r="I2701" s="252"/>
      <c r="J2701" s="248"/>
      <c r="K2701" s="248"/>
      <c r="L2701" s="253"/>
      <c r="M2701" s="254"/>
      <c r="N2701" s="255"/>
      <c r="O2701" s="255"/>
      <c r="P2701" s="255"/>
      <c r="Q2701" s="255"/>
      <c r="R2701" s="255"/>
      <c r="S2701" s="255"/>
      <c r="T2701" s="256"/>
      <c r="U2701" s="13"/>
      <c r="V2701" s="13"/>
      <c r="W2701" s="13"/>
      <c r="X2701" s="13"/>
      <c r="Y2701" s="13"/>
      <c r="Z2701" s="13"/>
      <c r="AA2701" s="13"/>
      <c r="AB2701" s="13"/>
      <c r="AC2701" s="13"/>
      <c r="AD2701" s="13"/>
      <c r="AE2701" s="13"/>
      <c r="AT2701" s="257" t="s">
        <v>361</v>
      </c>
      <c r="AU2701" s="257" t="s">
        <v>86</v>
      </c>
      <c r="AV2701" s="13" t="s">
        <v>86</v>
      </c>
      <c r="AW2701" s="13" t="s">
        <v>32</v>
      </c>
      <c r="AX2701" s="13" t="s">
        <v>76</v>
      </c>
      <c r="AY2701" s="257" t="s">
        <v>350</v>
      </c>
    </row>
    <row r="2702" s="13" customFormat="1">
      <c r="A2702" s="13"/>
      <c r="B2702" s="247"/>
      <c r="C2702" s="248"/>
      <c r="D2702" s="242" t="s">
        <v>361</v>
      </c>
      <c r="E2702" s="249" t="s">
        <v>1</v>
      </c>
      <c r="F2702" s="250" t="s">
        <v>3667</v>
      </c>
      <c r="G2702" s="248"/>
      <c r="H2702" s="251">
        <v>1</v>
      </c>
      <c r="I2702" s="252"/>
      <c r="J2702" s="248"/>
      <c r="K2702" s="248"/>
      <c r="L2702" s="253"/>
      <c r="M2702" s="254"/>
      <c r="N2702" s="255"/>
      <c r="O2702" s="255"/>
      <c r="P2702" s="255"/>
      <c r="Q2702" s="255"/>
      <c r="R2702" s="255"/>
      <c r="S2702" s="255"/>
      <c r="T2702" s="256"/>
      <c r="U2702" s="13"/>
      <c r="V2702" s="13"/>
      <c r="W2702" s="13"/>
      <c r="X2702" s="13"/>
      <c r="Y2702" s="13"/>
      <c r="Z2702" s="13"/>
      <c r="AA2702" s="13"/>
      <c r="AB2702" s="13"/>
      <c r="AC2702" s="13"/>
      <c r="AD2702" s="13"/>
      <c r="AE2702" s="13"/>
      <c r="AT2702" s="257" t="s">
        <v>361</v>
      </c>
      <c r="AU2702" s="257" t="s">
        <v>86</v>
      </c>
      <c r="AV2702" s="13" t="s">
        <v>86</v>
      </c>
      <c r="AW2702" s="13" t="s">
        <v>32</v>
      </c>
      <c r="AX2702" s="13" t="s">
        <v>76</v>
      </c>
      <c r="AY2702" s="257" t="s">
        <v>350</v>
      </c>
    </row>
    <row r="2703" s="13" customFormat="1">
      <c r="A2703" s="13"/>
      <c r="B2703" s="247"/>
      <c r="C2703" s="248"/>
      <c r="D2703" s="242" t="s">
        <v>361</v>
      </c>
      <c r="E2703" s="249" t="s">
        <v>1</v>
      </c>
      <c r="F2703" s="250" t="s">
        <v>3654</v>
      </c>
      <c r="G2703" s="248"/>
      <c r="H2703" s="251">
        <v>1</v>
      </c>
      <c r="I2703" s="252"/>
      <c r="J2703" s="248"/>
      <c r="K2703" s="248"/>
      <c r="L2703" s="253"/>
      <c r="M2703" s="254"/>
      <c r="N2703" s="255"/>
      <c r="O2703" s="255"/>
      <c r="P2703" s="255"/>
      <c r="Q2703" s="255"/>
      <c r="R2703" s="255"/>
      <c r="S2703" s="255"/>
      <c r="T2703" s="256"/>
      <c r="U2703" s="13"/>
      <c r="V2703" s="13"/>
      <c r="W2703" s="13"/>
      <c r="X2703" s="13"/>
      <c r="Y2703" s="13"/>
      <c r="Z2703" s="13"/>
      <c r="AA2703" s="13"/>
      <c r="AB2703" s="13"/>
      <c r="AC2703" s="13"/>
      <c r="AD2703" s="13"/>
      <c r="AE2703" s="13"/>
      <c r="AT2703" s="257" t="s">
        <v>361</v>
      </c>
      <c r="AU2703" s="257" t="s">
        <v>86</v>
      </c>
      <c r="AV2703" s="13" t="s">
        <v>86</v>
      </c>
      <c r="AW2703" s="13" t="s">
        <v>32</v>
      </c>
      <c r="AX2703" s="13" t="s">
        <v>76</v>
      </c>
      <c r="AY2703" s="257" t="s">
        <v>350</v>
      </c>
    </row>
    <row r="2704" s="13" customFormat="1">
      <c r="A2704" s="13"/>
      <c r="B2704" s="247"/>
      <c r="C2704" s="248"/>
      <c r="D2704" s="242" t="s">
        <v>361</v>
      </c>
      <c r="E2704" s="249" t="s">
        <v>1</v>
      </c>
      <c r="F2704" s="250" t="s">
        <v>3670</v>
      </c>
      <c r="G2704" s="248"/>
      <c r="H2704" s="251">
        <v>2</v>
      </c>
      <c r="I2704" s="252"/>
      <c r="J2704" s="248"/>
      <c r="K2704" s="248"/>
      <c r="L2704" s="253"/>
      <c r="M2704" s="254"/>
      <c r="N2704" s="255"/>
      <c r="O2704" s="255"/>
      <c r="P2704" s="255"/>
      <c r="Q2704" s="255"/>
      <c r="R2704" s="255"/>
      <c r="S2704" s="255"/>
      <c r="T2704" s="256"/>
      <c r="U2704" s="13"/>
      <c r="V2704" s="13"/>
      <c r="W2704" s="13"/>
      <c r="X2704" s="13"/>
      <c r="Y2704" s="13"/>
      <c r="Z2704" s="13"/>
      <c r="AA2704" s="13"/>
      <c r="AB2704" s="13"/>
      <c r="AC2704" s="13"/>
      <c r="AD2704" s="13"/>
      <c r="AE2704" s="13"/>
      <c r="AT2704" s="257" t="s">
        <v>361</v>
      </c>
      <c r="AU2704" s="257" t="s">
        <v>86</v>
      </c>
      <c r="AV2704" s="13" t="s">
        <v>86</v>
      </c>
      <c r="AW2704" s="13" t="s">
        <v>32</v>
      </c>
      <c r="AX2704" s="13" t="s">
        <v>76</v>
      </c>
      <c r="AY2704" s="257" t="s">
        <v>350</v>
      </c>
    </row>
    <row r="2705" s="13" customFormat="1">
      <c r="A2705" s="13"/>
      <c r="B2705" s="247"/>
      <c r="C2705" s="248"/>
      <c r="D2705" s="242" t="s">
        <v>361</v>
      </c>
      <c r="E2705" s="249" t="s">
        <v>1</v>
      </c>
      <c r="F2705" s="250" t="s">
        <v>3671</v>
      </c>
      <c r="G2705" s="248"/>
      <c r="H2705" s="251">
        <v>1</v>
      </c>
      <c r="I2705" s="252"/>
      <c r="J2705" s="248"/>
      <c r="K2705" s="248"/>
      <c r="L2705" s="253"/>
      <c r="M2705" s="254"/>
      <c r="N2705" s="255"/>
      <c r="O2705" s="255"/>
      <c r="P2705" s="255"/>
      <c r="Q2705" s="255"/>
      <c r="R2705" s="255"/>
      <c r="S2705" s="255"/>
      <c r="T2705" s="256"/>
      <c r="U2705" s="13"/>
      <c r="V2705" s="13"/>
      <c r="W2705" s="13"/>
      <c r="X2705" s="13"/>
      <c r="Y2705" s="13"/>
      <c r="Z2705" s="13"/>
      <c r="AA2705" s="13"/>
      <c r="AB2705" s="13"/>
      <c r="AC2705" s="13"/>
      <c r="AD2705" s="13"/>
      <c r="AE2705" s="13"/>
      <c r="AT2705" s="257" t="s">
        <v>361</v>
      </c>
      <c r="AU2705" s="257" t="s">
        <v>86</v>
      </c>
      <c r="AV2705" s="13" t="s">
        <v>86</v>
      </c>
      <c r="AW2705" s="13" t="s">
        <v>32</v>
      </c>
      <c r="AX2705" s="13" t="s">
        <v>76</v>
      </c>
      <c r="AY2705" s="257" t="s">
        <v>350</v>
      </c>
    </row>
    <row r="2706" s="13" customFormat="1">
      <c r="A2706" s="13"/>
      <c r="B2706" s="247"/>
      <c r="C2706" s="248"/>
      <c r="D2706" s="242" t="s">
        <v>361</v>
      </c>
      <c r="E2706" s="249" t="s">
        <v>1</v>
      </c>
      <c r="F2706" s="250" t="s">
        <v>3672</v>
      </c>
      <c r="G2706" s="248"/>
      <c r="H2706" s="251">
        <v>1</v>
      </c>
      <c r="I2706" s="252"/>
      <c r="J2706" s="248"/>
      <c r="K2706" s="248"/>
      <c r="L2706" s="253"/>
      <c r="M2706" s="254"/>
      <c r="N2706" s="255"/>
      <c r="O2706" s="255"/>
      <c r="P2706" s="255"/>
      <c r="Q2706" s="255"/>
      <c r="R2706" s="255"/>
      <c r="S2706" s="255"/>
      <c r="T2706" s="256"/>
      <c r="U2706" s="13"/>
      <c r="V2706" s="13"/>
      <c r="W2706" s="13"/>
      <c r="X2706" s="13"/>
      <c r="Y2706" s="13"/>
      <c r="Z2706" s="13"/>
      <c r="AA2706" s="13"/>
      <c r="AB2706" s="13"/>
      <c r="AC2706" s="13"/>
      <c r="AD2706" s="13"/>
      <c r="AE2706" s="13"/>
      <c r="AT2706" s="257" t="s">
        <v>361</v>
      </c>
      <c r="AU2706" s="257" t="s">
        <v>86</v>
      </c>
      <c r="AV2706" s="13" t="s">
        <v>86</v>
      </c>
      <c r="AW2706" s="13" t="s">
        <v>32</v>
      </c>
      <c r="AX2706" s="13" t="s">
        <v>76</v>
      </c>
      <c r="AY2706" s="257" t="s">
        <v>350</v>
      </c>
    </row>
    <row r="2707" s="13" customFormat="1">
      <c r="A2707" s="13"/>
      <c r="B2707" s="247"/>
      <c r="C2707" s="248"/>
      <c r="D2707" s="242" t="s">
        <v>361</v>
      </c>
      <c r="E2707" s="249" t="s">
        <v>1</v>
      </c>
      <c r="F2707" s="250" t="s">
        <v>3673</v>
      </c>
      <c r="G2707" s="248"/>
      <c r="H2707" s="251">
        <v>1</v>
      </c>
      <c r="I2707" s="252"/>
      <c r="J2707" s="248"/>
      <c r="K2707" s="248"/>
      <c r="L2707" s="253"/>
      <c r="M2707" s="254"/>
      <c r="N2707" s="255"/>
      <c r="O2707" s="255"/>
      <c r="P2707" s="255"/>
      <c r="Q2707" s="255"/>
      <c r="R2707" s="255"/>
      <c r="S2707" s="255"/>
      <c r="T2707" s="256"/>
      <c r="U2707" s="13"/>
      <c r="V2707" s="13"/>
      <c r="W2707" s="13"/>
      <c r="X2707" s="13"/>
      <c r="Y2707" s="13"/>
      <c r="Z2707" s="13"/>
      <c r="AA2707" s="13"/>
      <c r="AB2707" s="13"/>
      <c r="AC2707" s="13"/>
      <c r="AD2707" s="13"/>
      <c r="AE2707" s="13"/>
      <c r="AT2707" s="257" t="s">
        <v>361</v>
      </c>
      <c r="AU2707" s="257" t="s">
        <v>86</v>
      </c>
      <c r="AV2707" s="13" t="s">
        <v>86</v>
      </c>
      <c r="AW2707" s="13" t="s">
        <v>32</v>
      </c>
      <c r="AX2707" s="13" t="s">
        <v>76</v>
      </c>
      <c r="AY2707" s="257" t="s">
        <v>350</v>
      </c>
    </row>
    <row r="2708" s="13" customFormat="1">
      <c r="A2708" s="13"/>
      <c r="B2708" s="247"/>
      <c r="C2708" s="248"/>
      <c r="D2708" s="242" t="s">
        <v>361</v>
      </c>
      <c r="E2708" s="249" t="s">
        <v>1</v>
      </c>
      <c r="F2708" s="250" t="s">
        <v>3675</v>
      </c>
      <c r="G2708" s="248"/>
      <c r="H2708" s="251">
        <v>1</v>
      </c>
      <c r="I2708" s="252"/>
      <c r="J2708" s="248"/>
      <c r="K2708" s="248"/>
      <c r="L2708" s="253"/>
      <c r="M2708" s="254"/>
      <c r="N2708" s="255"/>
      <c r="O2708" s="255"/>
      <c r="P2708" s="255"/>
      <c r="Q2708" s="255"/>
      <c r="R2708" s="255"/>
      <c r="S2708" s="255"/>
      <c r="T2708" s="256"/>
      <c r="U2708" s="13"/>
      <c r="V2708" s="13"/>
      <c r="W2708" s="13"/>
      <c r="X2708" s="13"/>
      <c r="Y2708" s="13"/>
      <c r="Z2708" s="13"/>
      <c r="AA2708" s="13"/>
      <c r="AB2708" s="13"/>
      <c r="AC2708" s="13"/>
      <c r="AD2708" s="13"/>
      <c r="AE2708" s="13"/>
      <c r="AT2708" s="257" t="s">
        <v>361</v>
      </c>
      <c r="AU2708" s="257" t="s">
        <v>86</v>
      </c>
      <c r="AV2708" s="13" t="s">
        <v>86</v>
      </c>
      <c r="AW2708" s="13" t="s">
        <v>32</v>
      </c>
      <c r="AX2708" s="13" t="s">
        <v>76</v>
      </c>
      <c r="AY2708" s="257" t="s">
        <v>350</v>
      </c>
    </row>
    <row r="2709" s="13" customFormat="1">
      <c r="A2709" s="13"/>
      <c r="B2709" s="247"/>
      <c r="C2709" s="248"/>
      <c r="D2709" s="242" t="s">
        <v>361</v>
      </c>
      <c r="E2709" s="249" t="s">
        <v>1</v>
      </c>
      <c r="F2709" s="250" t="s">
        <v>3677</v>
      </c>
      <c r="G2709" s="248"/>
      <c r="H2709" s="251">
        <v>1</v>
      </c>
      <c r="I2709" s="252"/>
      <c r="J2709" s="248"/>
      <c r="K2709" s="248"/>
      <c r="L2709" s="253"/>
      <c r="M2709" s="254"/>
      <c r="N2709" s="255"/>
      <c r="O2709" s="255"/>
      <c r="P2709" s="255"/>
      <c r="Q2709" s="255"/>
      <c r="R2709" s="255"/>
      <c r="S2709" s="255"/>
      <c r="T2709" s="256"/>
      <c r="U2709" s="13"/>
      <c r="V2709" s="13"/>
      <c r="W2709" s="13"/>
      <c r="X2709" s="13"/>
      <c r="Y2709" s="13"/>
      <c r="Z2709" s="13"/>
      <c r="AA2709" s="13"/>
      <c r="AB2709" s="13"/>
      <c r="AC2709" s="13"/>
      <c r="AD2709" s="13"/>
      <c r="AE2709" s="13"/>
      <c r="AT2709" s="257" t="s">
        <v>361</v>
      </c>
      <c r="AU2709" s="257" t="s">
        <v>86</v>
      </c>
      <c r="AV2709" s="13" t="s">
        <v>86</v>
      </c>
      <c r="AW2709" s="13" t="s">
        <v>32</v>
      </c>
      <c r="AX2709" s="13" t="s">
        <v>76</v>
      </c>
      <c r="AY2709" s="257" t="s">
        <v>350</v>
      </c>
    </row>
    <row r="2710" s="14" customFormat="1">
      <c r="A2710" s="14"/>
      <c r="B2710" s="258"/>
      <c r="C2710" s="259"/>
      <c r="D2710" s="242" t="s">
        <v>361</v>
      </c>
      <c r="E2710" s="260" t="s">
        <v>1</v>
      </c>
      <c r="F2710" s="261" t="s">
        <v>364</v>
      </c>
      <c r="G2710" s="259"/>
      <c r="H2710" s="262">
        <v>14</v>
      </c>
      <c r="I2710" s="263"/>
      <c r="J2710" s="259"/>
      <c r="K2710" s="259"/>
      <c r="L2710" s="264"/>
      <c r="M2710" s="265"/>
      <c r="N2710" s="266"/>
      <c r="O2710" s="266"/>
      <c r="P2710" s="266"/>
      <c r="Q2710" s="266"/>
      <c r="R2710" s="266"/>
      <c r="S2710" s="266"/>
      <c r="T2710" s="267"/>
      <c r="U2710" s="14"/>
      <c r="V2710" s="14"/>
      <c r="W2710" s="14"/>
      <c r="X2710" s="14"/>
      <c r="Y2710" s="14"/>
      <c r="Z2710" s="14"/>
      <c r="AA2710" s="14"/>
      <c r="AB2710" s="14"/>
      <c r="AC2710" s="14"/>
      <c r="AD2710" s="14"/>
      <c r="AE2710" s="14"/>
      <c r="AT2710" s="268" t="s">
        <v>361</v>
      </c>
      <c r="AU2710" s="268" t="s">
        <v>86</v>
      </c>
      <c r="AV2710" s="14" t="s">
        <v>357</v>
      </c>
      <c r="AW2710" s="14" t="s">
        <v>32</v>
      </c>
      <c r="AX2710" s="14" t="s">
        <v>84</v>
      </c>
      <c r="AY2710" s="268" t="s">
        <v>350</v>
      </c>
    </row>
    <row r="2711" s="2" customFormat="1" ht="33" customHeight="1">
      <c r="A2711" s="39"/>
      <c r="B2711" s="40"/>
      <c r="C2711" s="229" t="s">
        <v>3985</v>
      </c>
      <c r="D2711" s="229" t="s">
        <v>352</v>
      </c>
      <c r="E2711" s="230" t="s">
        <v>3986</v>
      </c>
      <c r="F2711" s="231" t="s">
        <v>3987</v>
      </c>
      <c r="G2711" s="232" t="s">
        <v>497</v>
      </c>
      <c r="H2711" s="233">
        <v>6</v>
      </c>
      <c r="I2711" s="234"/>
      <c r="J2711" s="235">
        <f>ROUND(I2711*H2711,2)</f>
        <v>0</v>
      </c>
      <c r="K2711" s="231" t="s">
        <v>356</v>
      </c>
      <c r="L2711" s="45"/>
      <c r="M2711" s="236" t="s">
        <v>1</v>
      </c>
      <c r="N2711" s="237" t="s">
        <v>41</v>
      </c>
      <c r="O2711" s="92"/>
      <c r="P2711" s="238">
        <f>O2711*H2711</f>
        <v>0</v>
      </c>
      <c r="Q2711" s="238">
        <v>0.00040999999999999999</v>
      </c>
      <c r="R2711" s="238">
        <f>Q2711*H2711</f>
        <v>0.0024599999999999999</v>
      </c>
      <c r="S2711" s="238">
        <v>0</v>
      </c>
      <c r="T2711" s="239">
        <f>S2711*H2711</f>
        <v>0</v>
      </c>
      <c r="U2711" s="39"/>
      <c r="V2711" s="39"/>
      <c r="W2711" s="39"/>
      <c r="X2711" s="39"/>
      <c r="Y2711" s="39"/>
      <c r="Z2711" s="39"/>
      <c r="AA2711" s="39"/>
      <c r="AB2711" s="39"/>
      <c r="AC2711" s="39"/>
      <c r="AD2711" s="39"/>
      <c r="AE2711" s="39"/>
      <c r="AR2711" s="240" t="s">
        <v>530</v>
      </c>
      <c r="AT2711" s="240" t="s">
        <v>352</v>
      </c>
      <c r="AU2711" s="240" t="s">
        <v>86</v>
      </c>
      <c r="AY2711" s="18" t="s">
        <v>350</v>
      </c>
      <c r="BE2711" s="241">
        <f>IF(N2711="základní",J2711,0)</f>
        <v>0</v>
      </c>
      <c r="BF2711" s="241">
        <f>IF(N2711="snížená",J2711,0)</f>
        <v>0</v>
      </c>
      <c r="BG2711" s="241">
        <f>IF(N2711="zákl. přenesená",J2711,0)</f>
        <v>0</v>
      </c>
      <c r="BH2711" s="241">
        <f>IF(N2711="sníž. přenesená",J2711,0)</f>
        <v>0</v>
      </c>
      <c r="BI2711" s="241">
        <f>IF(N2711="nulová",J2711,0)</f>
        <v>0</v>
      </c>
      <c r="BJ2711" s="18" t="s">
        <v>84</v>
      </c>
      <c r="BK2711" s="241">
        <f>ROUND(I2711*H2711,2)</f>
        <v>0</v>
      </c>
      <c r="BL2711" s="18" t="s">
        <v>530</v>
      </c>
      <c r="BM2711" s="240" t="s">
        <v>3988</v>
      </c>
    </row>
    <row r="2712" s="2" customFormat="1">
      <c r="A2712" s="39"/>
      <c r="B2712" s="40"/>
      <c r="C2712" s="41"/>
      <c r="D2712" s="242" t="s">
        <v>359</v>
      </c>
      <c r="E2712" s="41"/>
      <c r="F2712" s="243" t="s">
        <v>3989</v>
      </c>
      <c r="G2712" s="41"/>
      <c r="H2712" s="41"/>
      <c r="I2712" s="244"/>
      <c r="J2712" s="41"/>
      <c r="K2712" s="41"/>
      <c r="L2712" s="45"/>
      <c r="M2712" s="245"/>
      <c r="N2712" s="246"/>
      <c r="O2712" s="92"/>
      <c r="P2712" s="92"/>
      <c r="Q2712" s="92"/>
      <c r="R2712" s="92"/>
      <c r="S2712" s="92"/>
      <c r="T2712" s="93"/>
      <c r="U2712" s="39"/>
      <c r="V2712" s="39"/>
      <c r="W2712" s="39"/>
      <c r="X2712" s="39"/>
      <c r="Y2712" s="39"/>
      <c r="Z2712" s="39"/>
      <c r="AA2712" s="39"/>
      <c r="AB2712" s="39"/>
      <c r="AC2712" s="39"/>
      <c r="AD2712" s="39"/>
      <c r="AE2712" s="39"/>
      <c r="AT2712" s="18" t="s">
        <v>359</v>
      </c>
      <c r="AU2712" s="18" t="s">
        <v>86</v>
      </c>
    </row>
    <row r="2713" s="13" customFormat="1">
      <c r="A2713" s="13"/>
      <c r="B2713" s="247"/>
      <c r="C2713" s="248"/>
      <c r="D2713" s="242" t="s">
        <v>361</v>
      </c>
      <c r="E2713" s="249" t="s">
        <v>1</v>
      </c>
      <c r="F2713" s="250" t="s">
        <v>3668</v>
      </c>
      <c r="G2713" s="248"/>
      <c r="H2713" s="251">
        <v>2</v>
      </c>
      <c r="I2713" s="252"/>
      <c r="J2713" s="248"/>
      <c r="K2713" s="248"/>
      <c r="L2713" s="253"/>
      <c r="M2713" s="254"/>
      <c r="N2713" s="255"/>
      <c r="O2713" s="255"/>
      <c r="P2713" s="255"/>
      <c r="Q2713" s="255"/>
      <c r="R2713" s="255"/>
      <c r="S2713" s="255"/>
      <c r="T2713" s="256"/>
      <c r="U2713" s="13"/>
      <c r="V2713" s="13"/>
      <c r="W2713" s="13"/>
      <c r="X2713" s="13"/>
      <c r="Y2713" s="13"/>
      <c r="Z2713" s="13"/>
      <c r="AA2713" s="13"/>
      <c r="AB2713" s="13"/>
      <c r="AC2713" s="13"/>
      <c r="AD2713" s="13"/>
      <c r="AE2713" s="13"/>
      <c r="AT2713" s="257" t="s">
        <v>361</v>
      </c>
      <c r="AU2713" s="257" t="s">
        <v>86</v>
      </c>
      <c r="AV2713" s="13" t="s">
        <v>86</v>
      </c>
      <c r="AW2713" s="13" t="s">
        <v>32</v>
      </c>
      <c r="AX2713" s="13" t="s">
        <v>76</v>
      </c>
      <c r="AY2713" s="257" t="s">
        <v>350</v>
      </c>
    </row>
    <row r="2714" s="13" customFormat="1">
      <c r="A2714" s="13"/>
      <c r="B2714" s="247"/>
      <c r="C2714" s="248"/>
      <c r="D2714" s="242" t="s">
        <v>361</v>
      </c>
      <c r="E2714" s="249" t="s">
        <v>1</v>
      </c>
      <c r="F2714" s="250" t="s">
        <v>3669</v>
      </c>
      <c r="G2714" s="248"/>
      <c r="H2714" s="251">
        <v>1</v>
      </c>
      <c r="I2714" s="252"/>
      <c r="J2714" s="248"/>
      <c r="K2714" s="248"/>
      <c r="L2714" s="253"/>
      <c r="M2714" s="254"/>
      <c r="N2714" s="255"/>
      <c r="O2714" s="255"/>
      <c r="P2714" s="255"/>
      <c r="Q2714" s="255"/>
      <c r="R2714" s="255"/>
      <c r="S2714" s="255"/>
      <c r="T2714" s="256"/>
      <c r="U2714" s="13"/>
      <c r="V2714" s="13"/>
      <c r="W2714" s="13"/>
      <c r="X2714" s="13"/>
      <c r="Y2714" s="13"/>
      <c r="Z2714" s="13"/>
      <c r="AA2714" s="13"/>
      <c r="AB2714" s="13"/>
      <c r="AC2714" s="13"/>
      <c r="AD2714" s="13"/>
      <c r="AE2714" s="13"/>
      <c r="AT2714" s="257" t="s">
        <v>361</v>
      </c>
      <c r="AU2714" s="257" t="s">
        <v>86</v>
      </c>
      <c r="AV2714" s="13" t="s">
        <v>86</v>
      </c>
      <c r="AW2714" s="13" t="s">
        <v>32</v>
      </c>
      <c r="AX2714" s="13" t="s">
        <v>76</v>
      </c>
      <c r="AY2714" s="257" t="s">
        <v>350</v>
      </c>
    </row>
    <row r="2715" s="13" customFormat="1">
      <c r="A2715" s="13"/>
      <c r="B2715" s="247"/>
      <c r="C2715" s="248"/>
      <c r="D2715" s="242" t="s">
        <v>361</v>
      </c>
      <c r="E2715" s="249" t="s">
        <v>1</v>
      </c>
      <c r="F2715" s="250" t="s">
        <v>3653</v>
      </c>
      <c r="G2715" s="248"/>
      <c r="H2715" s="251">
        <v>1</v>
      </c>
      <c r="I2715" s="252"/>
      <c r="J2715" s="248"/>
      <c r="K2715" s="248"/>
      <c r="L2715" s="253"/>
      <c r="M2715" s="254"/>
      <c r="N2715" s="255"/>
      <c r="O2715" s="255"/>
      <c r="P2715" s="255"/>
      <c r="Q2715" s="255"/>
      <c r="R2715" s="255"/>
      <c r="S2715" s="255"/>
      <c r="T2715" s="256"/>
      <c r="U2715" s="13"/>
      <c r="V2715" s="13"/>
      <c r="W2715" s="13"/>
      <c r="X2715" s="13"/>
      <c r="Y2715" s="13"/>
      <c r="Z2715" s="13"/>
      <c r="AA2715" s="13"/>
      <c r="AB2715" s="13"/>
      <c r="AC2715" s="13"/>
      <c r="AD2715" s="13"/>
      <c r="AE2715" s="13"/>
      <c r="AT2715" s="257" t="s">
        <v>361</v>
      </c>
      <c r="AU2715" s="257" t="s">
        <v>86</v>
      </c>
      <c r="AV2715" s="13" t="s">
        <v>86</v>
      </c>
      <c r="AW2715" s="13" t="s">
        <v>32</v>
      </c>
      <c r="AX2715" s="13" t="s">
        <v>76</v>
      </c>
      <c r="AY2715" s="257" t="s">
        <v>350</v>
      </c>
    </row>
    <row r="2716" s="13" customFormat="1">
      <c r="A2716" s="13"/>
      <c r="B2716" s="247"/>
      <c r="C2716" s="248"/>
      <c r="D2716" s="242" t="s">
        <v>361</v>
      </c>
      <c r="E2716" s="249" t="s">
        <v>1</v>
      </c>
      <c r="F2716" s="250" t="s">
        <v>3674</v>
      </c>
      <c r="G2716" s="248"/>
      <c r="H2716" s="251">
        <v>1</v>
      </c>
      <c r="I2716" s="252"/>
      <c r="J2716" s="248"/>
      <c r="K2716" s="248"/>
      <c r="L2716" s="253"/>
      <c r="M2716" s="254"/>
      <c r="N2716" s="255"/>
      <c r="O2716" s="255"/>
      <c r="P2716" s="255"/>
      <c r="Q2716" s="255"/>
      <c r="R2716" s="255"/>
      <c r="S2716" s="255"/>
      <c r="T2716" s="256"/>
      <c r="U2716" s="13"/>
      <c r="V2716" s="13"/>
      <c r="W2716" s="13"/>
      <c r="X2716" s="13"/>
      <c r="Y2716" s="13"/>
      <c r="Z2716" s="13"/>
      <c r="AA2716" s="13"/>
      <c r="AB2716" s="13"/>
      <c r="AC2716" s="13"/>
      <c r="AD2716" s="13"/>
      <c r="AE2716" s="13"/>
      <c r="AT2716" s="257" t="s">
        <v>361</v>
      </c>
      <c r="AU2716" s="257" t="s">
        <v>86</v>
      </c>
      <c r="AV2716" s="13" t="s">
        <v>86</v>
      </c>
      <c r="AW2716" s="13" t="s">
        <v>32</v>
      </c>
      <c r="AX2716" s="13" t="s">
        <v>76</v>
      </c>
      <c r="AY2716" s="257" t="s">
        <v>350</v>
      </c>
    </row>
    <row r="2717" s="13" customFormat="1">
      <c r="A2717" s="13"/>
      <c r="B2717" s="247"/>
      <c r="C2717" s="248"/>
      <c r="D2717" s="242" t="s">
        <v>361</v>
      </c>
      <c r="E2717" s="249" t="s">
        <v>1</v>
      </c>
      <c r="F2717" s="250" t="s">
        <v>3676</v>
      </c>
      <c r="G2717" s="248"/>
      <c r="H2717" s="251">
        <v>1</v>
      </c>
      <c r="I2717" s="252"/>
      <c r="J2717" s="248"/>
      <c r="K2717" s="248"/>
      <c r="L2717" s="253"/>
      <c r="M2717" s="254"/>
      <c r="N2717" s="255"/>
      <c r="O2717" s="255"/>
      <c r="P2717" s="255"/>
      <c r="Q2717" s="255"/>
      <c r="R2717" s="255"/>
      <c r="S2717" s="255"/>
      <c r="T2717" s="256"/>
      <c r="U2717" s="13"/>
      <c r="V2717" s="13"/>
      <c r="W2717" s="13"/>
      <c r="X2717" s="13"/>
      <c r="Y2717" s="13"/>
      <c r="Z2717" s="13"/>
      <c r="AA2717" s="13"/>
      <c r="AB2717" s="13"/>
      <c r="AC2717" s="13"/>
      <c r="AD2717" s="13"/>
      <c r="AE2717" s="13"/>
      <c r="AT2717" s="257" t="s">
        <v>361</v>
      </c>
      <c r="AU2717" s="257" t="s">
        <v>86</v>
      </c>
      <c r="AV2717" s="13" t="s">
        <v>86</v>
      </c>
      <c r="AW2717" s="13" t="s">
        <v>32</v>
      </c>
      <c r="AX2717" s="13" t="s">
        <v>76</v>
      </c>
      <c r="AY2717" s="257" t="s">
        <v>350</v>
      </c>
    </row>
    <row r="2718" s="14" customFormat="1">
      <c r="A2718" s="14"/>
      <c r="B2718" s="258"/>
      <c r="C2718" s="259"/>
      <c r="D2718" s="242" t="s">
        <v>361</v>
      </c>
      <c r="E2718" s="260" t="s">
        <v>1</v>
      </c>
      <c r="F2718" s="261" t="s">
        <v>364</v>
      </c>
      <c r="G2718" s="259"/>
      <c r="H2718" s="262">
        <v>6</v>
      </c>
      <c r="I2718" s="263"/>
      <c r="J2718" s="259"/>
      <c r="K2718" s="259"/>
      <c r="L2718" s="264"/>
      <c r="M2718" s="265"/>
      <c r="N2718" s="266"/>
      <c r="O2718" s="266"/>
      <c r="P2718" s="266"/>
      <c r="Q2718" s="266"/>
      <c r="R2718" s="266"/>
      <c r="S2718" s="266"/>
      <c r="T2718" s="267"/>
      <c r="U2718" s="14"/>
      <c r="V2718" s="14"/>
      <c r="W2718" s="14"/>
      <c r="X2718" s="14"/>
      <c r="Y2718" s="14"/>
      <c r="Z2718" s="14"/>
      <c r="AA2718" s="14"/>
      <c r="AB2718" s="14"/>
      <c r="AC2718" s="14"/>
      <c r="AD2718" s="14"/>
      <c r="AE2718" s="14"/>
      <c r="AT2718" s="268" t="s">
        <v>361</v>
      </c>
      <c r="AU2718" s="268" t="s">
        <v>86</v>
      </c>
      <c r="AV2718" s="14" t="s">
        <v>357</v>
      </c>
      <c r="AW2718" s="14" t="s">
        <v>32</v>
      </c>
      <c r="AX2718" s="14" t="s">
        <v>84</v>
      </c>
      <c r="AY2718" s="268" t="s">
        <v>350</v>
      </c>
    </row>
    <row r="2719" s="2" customFormat="1" ht="37.8" customHeight="1">
      <c r="A2719" s="39"/>
      <c r="B2719" s="40"/>
      <c r="C2719" s="295" t="s">
        <v>3990</v>
      </c>
      <c r="D2719" s="295" t="s">
        <v>1347</v>
      </c>
      <c r="E2719" s="296" t="s">
        <v>3991</v>
      </c>
      <c r="F2719" s="297" t="s">
        <v>3992</v>
      </c>
      <c r="G2719" s="298" t="s">
        <v>497</v>
      </c>
      <c r="H2719" s="299">
        <v>3</v>
      </c>
      <c r="I2719" s="300"/>
      <c r="J2719" s="301">
        <f>ROUND(I2719*H2719,2)</f>
        <v>0</v>
      </c>
      <c r="K2719" s="297" t="s">
        <v>356</v>
      </c>
      <c r="L2719" s="302"/>
      <c r="M2719" s="303" t="s">
        <v>1</v>
      </c>
      <c r="N2719" s="304" t="s">
        <v>41</v>
      </c>
      <c r="O2719" s="92"/>
      <c r="P2719" s="238">
        <f>O2719*H2719</f>
        <v>0</v>
      </c>
      <c r="Q2719" s="238">
        <v>0.025999999999999999</v>
      </c>
      <c r="R2719" s="238">
        <f>Q2719*H2719</f>
        <v>0.078</v>
      </c>
      <c r="S2719" s="238">
        <v>0</v>
      </c>
      <c r="T2719" s="239">
        <f>S2719*H2719</f>
        <v>0</v>
      </c>
      <c r="U2719" s="39"/>
      <c r="V2719" s="39"/>
      <c r="W2719" s="39"/>
      <c r="X2719" s="39"/>
      <c r="Y2719" s="39"/>
      <c r="Z2719" s="39"/>
      <c r="AA2719" s="39"/>
      <c r="AB2719" s="39"/>
      <c r="AC2719" s="39"/>
      <c r="AD2719" s="39"/>
      <c r="AE2719" s="39"/>
      <c r="AR2719" s="240" t="s">
        <v>695</v>
      </c>
      <c r="AT2719" s="240" t="s">
        <v>1347</v>
      </c>
      <c r="AU2719" s="240" t="s">
        <v>86</v>
      </c>
      <c r="AY2719" s="18" t="s">
        <v>350</v>
      </c>
      <c r="BE2719" s="241">
        <f>IF(N2719="základní",J2719,0)</f>
        <v>0</v>
      </c>
      <c r="BF2719" s="241">
        <f>IF(N2719="snížená",J2719,0)</f>
        <v>0</v>
      </c>
      <c r="BG2719" s="241">
        <f>IF(N2719="zákl. přenesená",J2719,0)</f>
        <v>0</v>
      </c>
      <c r="BH2719" s="241">
        <f>IF(N2719="sníž. přenesená",J2719,0)</f>
        <v>0</v>
      </c>
      <c r="BI2719" s="241">
        <f>IF(N2719="nulová",J2719,0)</f>
        <v>0</v>
      </c>
      <c r="BJ2719" s="18" t="s">
        <v>84</v>
      </c>
      <c r="BK2719" s="241">
        <f>ROUND(I2719*H2719,2)</f>
        <v>0</v>
      </c>
      <c r="BL2719" s="18" t="s">
        <v>530</v>
      </c>
      <c r="BM2719" s="240" t="s">
        <v>3993</v>
      </c>
    </row>
    <row r="2720" s="2" customFormat="1">
      <c r="A2720" s="39"/>
      <c r="B2720" s="40"/>
      <c r="C2720" s="41"/>
      <c r="D2720" s="242" t="s">
        <v>359</v>
      </c>
      <c r="E2720" s="41"/>
      <c r="F2720" s="243" t="s">
        <v>3992</v>
      </c>
      <c r="G2720" s="41"/>
      <c r="H2720" s="41"/>
      <c r="I2720" s="244"/>
      <c r="J2720" s="41"/>
      <c r="K2720" s="41"/>
      <c r="L2720" s="45"/>
      <c r="M2720" s="245"/>
      <c r="N2720" s="246"/>
      <c r="O2720" s="92"/>
      <c r="P2720" s="92"/>
      <c r="Q2720" s="92"/>
      <c r="R2720" s="92"/>
      <c r="S2720" s="92"/>
      <c r="T2720" s="93"/>
      <c r="U2720" s="39"/>
      <c r="V2720" s="39"/>
      <c r="W2720" s="39"/>
      <c r="X2720" s="39"/>
      <c r="Y2720" s="39"/>
      <c r="Z2720" s="39"/>
      <c r="AA2720" s="39"/>
      <c r="AB2720" s="39"/>
      <c r="AC2720" s="39"/>
      <c r="AD2720" s="39"/>
      <c r="AE2720" s="39"/>
      <c r="AT2720" s="18" t="s">
        <v>359</v>
      </c>
      <c r="AU2720" s="18" t="s">
        <v>86</v>
      </c>
    </row>
    <row r="2721" s="13" customFormat="1">
      <c r="A2721" s="13"/>
      <c r="B2721" s="247"/>
      <c r="C2721" s="248"/>
      <c r="D2721" s="242" t="s">
        <v>361</v>
      </c>
      <c r="E2721" s="249" t="s">
        <v>1</v>
      </c>
      <c r="F2721" s="250" t="s">
        <v>3668</v>
      </c>
      <c r="G2721" s="248"/>
      <c r="H2721" s="251">
        <v>2</v>
      </c>
      <c r="I2721" s="252"/>
      <c r="J2721" s="248"/>
      <c r="K2721" s="248"/>
      <c r="L2721" s="253"/>
      <c r="M2721" s="254"/>
      <c r="N2721" s="255"/>
      <c r="O2721" s="255"/>
      <c r="P2721" s="255"/>
      <c r="Q2721" s="255"/>
      <c r="R2721" s="255"/>
      <c r="S2721" s="255"/>
      <c r="T2721" s="256"/>
      <c r="U2721" s="13"/>
      <c r="V2721" s="13"/>
      <c r="W2721" s="13"/>
      <c r="X2721" s="13"/>
      <c r="Y2721" s="13"/>
      <c r="Z2721" s="13"/>
      <c r="AA2721" s="13"/>
      <c r="AB2721" s="13"/>
      <c r="AC2721" s="13"/>
      <c r="AD2721" s="13"/>
      <c r="AE2721" s="13"/>
      <c r="AT2721" s="257" t="s">
        <v>361</v>
      </c>
      <c r="AU2721" s="257" t="s">
        <v>86</v>
      </c>
      <c r="AV2721" s="13" t="s">
        <v>86</v>
      </c>
      <c r="AW2721" s="13" t="s">
        <v>32</v>
      </c>
      <c r="AX2721" s="13" t="s">
        <v>76</v>
      </c>
      <c r="AY2721" s="257" t="s">
        <v>350</v>
      </c>
    </row>
    <row r="2722" s="13" customFormat="1">
      <c r="A2722" s="13"/>
      <c r="B2722" s="247"/>
      <c r="C2722" s="248"/>
      <c r="D2722" s="242" t="s">
        <v>361</v>
      </c>
      <c r="E2722" s="249" t="s">
        <v>1</v>
      </c>
      <c r="F2722" s="250" t="s">
        <v>3676</v>
      </c>
      <c r="G2722" s="248"/>
      <c r="H2722" s="251">
        <v>1</v>
      </c>
      <c r="I2722" s="252"/>
      <c r="J2722" s="248"/>
      <c r="K2722" s="248"/>
      <c r="L2722" s="253"/>
      <c r="M2722" s="254"/>
      <c r="N2722" s="255"/>
      <c r="O2722" s="255"/>
      <c r="P2722" s="255"/>
      <c r="Q2722" s="255"/>
      <c r="R2722" s="255"/>
      <c r="S2722" s="255"/>
      <c r="T2722" s="256"/>
      <c r="U2722" s="13"/>
      <c r="V2722" s="13"/>
      <c r="W2722" s="13"/>
      <c r="X2722" s="13"/>
      <c r="Y2722" s="13"/>
      <c r="Z2722" s="13"/>
      <c r="AA2722" s="13"/>
      <c r="AB2722" s="13"/>
      <c r="AC2722" s="13"/>
      <c r="AD2722" s="13"/>
      <c r="AE2722" s="13"/>
      <c r="AT2722" s="257" t="s">
        <v>361</v>
      </c>
      <c r="AU2722" s="257" t="s">
        <v>86</v>
      </c>
      <c r="AV2722" s="13" t="s">
        <v>86</v>
      </c>
      <c r="AW2722" s="13" t="s">
        <v>32</v>
      </c>
      <c r="AX2722" s="13" t="s">
        <v>76</v>
      </c>
      <c r="AY2722" s="257" t="s">
        <v>350</v>
      </c>
    </row>
    <row r="2723" s="14" customFormat="1">
      <c r="A2723" s="14"/>
      <c r="B2723" s="258"/>
      <c r="C2723" s="259"/>
      <c r="D2723" s="242" t="s">
        <v>361</v>
      </c>
      <c r="E2723" s="260" t="s">
        <v>1</v>
      </c>
      <c r="F2723" s="261" t="s">
        <v>364</v>
      </c>
      <c r="G2723" s="259"/>
      <c r="H2723" s="262">
        <v>3</v>
      </c>
      <c r="I2723" s="263"/>
      <c r="J2723" s="259"/>
      <c r="K2723" s="259"/>
      <c r="L2723" s="264"/>
      <c r="M2723" s="265"/>
      <c r="N2723" s="266"/>
      <c r="O2723" s="266"/>
      <c r="P2723" s="266"/>
      <c r="Q2723" s="266"/>
      <c r="R2723" s="266"/>
      <c r="S2723" s="266"/>
      <c r="T2723" s="267"/>
      <c r="U2723" s="14"/>
      <c r="V2723" s="14"/>
      <c r="W2723" s="14"/>
      <c r="X2723" s="14"/>
      <c r="Y2723" s="14"/>
      <c r="Z2723" s="14"/>
      <c r="AA2723" s="14"/>
      <c r="AB2723" s="14"/>
      <c r="AC2723" s="14"/>
      <c r="AD2723" s="14"/>
      <c r="AE2723" s="14"/>
      <c r="AT2723" s="268" t="s">
        <v>361</v>
      </c>
      <c r="AU2723" s="268" t="s">
        <v>86</v>
      </c>
      <c r="AV2723" s="14" t="s">
        <v>357</v>
      </c>
      <c r="AW2723" s="14" t="s">
        <v>32</v>
      </c>
      <c r="AX2723" s="14" t="s">
        <v>84</v>
      </c>
      <c r="AY2723" s="268" t="s">
        <v>350</v>
      </c>
    </row>
    <row r="2724" s="2" customFormat="1" ht="37.8" customHeight="1">
      <c r="A2724" s="39"/>
      <c r="B2724" s="40"/>
      <c r="C2724" s="295" t="s">
        <v>3994</v>
      </c>
      <c r="D2724" s="295" t="s">
        <v>1347</v>
      </c>
      <c r="E2724" s="296" t="s">
        <v>3995</v>
      </c>
      <c r="F2724" s="297" t="s">
        <v>3996</v>
      </c>
      <c r="G2724" s="298" t="s">
        <v>497</v>
      </c>
      <c r="H2724" s="299">
        <v>3</v>
      </c>
      <c r="I2724" s="300"/>
      <c r="J2724" s="301">
        <f>ROUND(I2724*H2724,2)</f>
        <v>0</v>
      </c>
      <c r="K2724" s="297" t="s">
        <v>356</v>
      </c>
      <c r="L2724" s="302"/>
      <c r="M2724" s="303" t="s">
        <v>1</v>
      </c>
      <c r="N2724" s="304" t="s">
        <v>41</v>
      </c>
      <c r="O2724" s="92"/>
      <c r="P2724" s="238">
        <f>O2724*H2724</f>
        <v>0</v>
      </c>
      <c r="Q2724" s="238">
        <v>0.035000000000000003</v>
      </c>
      <c r="R2724" s="238">
        <f>Q2724*H2724</f>
        <v>0.10500000000000001</v>
      </c>
      <c r="S2724" s="238">
        <v>0</v>
      </c>
      <c r="T2724" s="239">
        <f>S2724*H2724</f>
        <v>0</v>
      </c>
      <c r="U2724" s="39"/>
      <c r="V2724" s="39"/>
      <c r="W2724" s="39"/>
      <c r="X2724" s="39"/>
      <c r="Y2724" s="39"/>
      <c r="Z2724" s="39"/>
      <c r="AA2724" s="39"/>
      <c r="AB2724" s="39"/>
      <c r="AC2724" s="39"/>
      <c r="AD2724" s="39"/>
      <c r="AE2724" s="39"/>
      <c r="AR2724" s="240" t="s">
        <v>695</v>
      </c>
      <c r="AT2724" s="240" t="s">
        <v>1347</v>
      </c>
      <c r="AU2724" s="240" t="s">
        <v>86</v>
      </c>
      <c r="AY2724" s="18" t="s">
        <v>350</v>
      </c>
      <c r="BE2724" s="241">
        <f>IF(N2724="základní",J2724,0)</f>
        <v>0</v>
      </c>
      <c r="BF2724" s="241">
        <f>IF(N2724="snížená",J2724,0)</f>
        <v>0</v>
      </c>
      <c r="BG2724" s="241">
        <f>IF(N2724="zákl. přenesená",J2724,0)</f>
        <v>0</v>
      </c>
      <c r="BH2724" s="241">
        <f>IF(N2724="sníž. přenesená",J2724,0)</f>
        <v>0</v>
      </c>
      <c r="BI2724" s="241">
        <f>IF(N2724="nulová",J2724,0)</f>
        <v>0</v>
      </c>
      <c r="BJ2724" s="18" t="s">
        <v>84</v>
      </c>
      <c r="BK2724" s="241">
        <f>ROUND(I2724*H2724,2)</f>
        <v>0</v>
      </c>
      <c r="BL2724" s="18" t="s">
        <v>530</v>
      </c>
      <c r="BM2724" s="240" t="s">
        <v>3997</v>
      </c>
    </row>
    <row r="2725" s="2" customFormat="1">
      <c r="A2725" s="39"/>
      <c r="B2725" s="40"/>
      <c r="C2725" s="41"/>
      <c r="D2725" s="242" t="s">
        <v>359</v>
      </c>
      <c r="E2725" s="41"/>
      <c r="F2725" s="243" t="s">
        <v>3996</v>
      </c>
      <c r="G2725" s="41"/>
      <c r="H2725" s="41"/>
      <c r="I2725" s="244"/>
      <c r="J2725" s="41"/>
      <c r="K2725" s="41"/>
      <c r="L2725" s="45"/>
      <c r="M2725" s="245"/>
      <c r="N2725" s="246"/>
      <c r="O2725" s="92"/>
      <c r="P2725" s="92"/>
      <c r="Q2725" s="92"/>
      <c r="R2725" s="92"/>
      <c r="S2725" s="92"/>
      <c r="T2725" s="93"/>
      <c r="U2725" s="39"/>
      <c r="V2725" s="39"/>
      <c r="W2725" s="39"/>
      <c r="X2725" s="39"/>
      <c r="Y2725" s="39"/>
      <c r="Z2725" s="39"/>
      <c r="AA2725" s="39"/>
      <c r="AB2725" s="39"/>
      <c r="AC2725" s="39"/>
      <c r="AD2725" s="39"/>
      <c r="AE2725" s="39"/>
      <c r="AT2725" s="18" t="s">
        <v>359</v>
      </c>
      <c r="AU2725" s="18" t="s">
        <v>86</v>
      </c>
    </row>
    <row r="2726" s="13" customFormat="1">
      <c r="A2726" s="13"/>
      <c r="B2726" s="247"/>
      <c r="C2726" s="248"/>
      <c r="D2726" s="242" t="s">
        <v>361</v>
      </c>
      <c r="E2726" s="249" t="s">
        <v>1</v>
      </c>
      <c r="F2726" s="250" t="s">
        <v>3669</v>
      </c>
      <c r="G2726" s="248"/>
      <c r="H2726" s="251">
        <v>1</v>
      </c>
      <c r="I2726" s="252"/>
      <c r="J2726" s="248"/>
      <c r="K2726" s="248"/>
      <c r="L2726" s="253"/>
      <c r="M2726" s="254"/>
      <c r="N2726" s="255"/>
      <c r="O2726" s="255"/>
      <c r="P2726" s="255"/>
      <c r="Q2726" s="255"/>
      <c r="R2726" s="255"/>
      <c r="S2726" s="255"/>
      <c r="T2726" s="256"/>
      <c r="U2726" s="13"/>
      <c r="V2726" s="13"/>
      <c r="W2726" s="13"/>
      <c r="X2726" s="13"/>
      <c r="Y2726" s="13"/>
      <c r="Z2726" s="13"/>
      <c r="AA2726" s="13"/>
      <c r="AB2726" s="13"/>
      <c r="AC2726" s="13"/>
      <c r="AD2726" s="13"/>
      <c r="AE2726" s="13"/>
      <c r="AT2726" s="257" t="s">
        <v>361</v>
      </c>
      <c r="AU2726" s="257" t="s">
        <v>86</v>
      </c>
      <c r="AV2726" s="13" t="s">
        <v>86</v>
      </c>
      <c r="AW2726" s="13" t="s">
        <v>32</v>
      </c>
      <c r="AX2726" s="13" t="s">
        <v>76</v>
      </c>
      <c r="AY2726" s="257" t="s">
        <v>350</v>
      </c>
    </row>
    <row r="2727" s="13" customFormat="1">
      <c r="A2727" s="13"/>
      <c r="B2727" s="247"/>
      <c r="C2727" s="248"/>
      <c r="D2727" s="242" t="s">
        <v>361</v>
      </c>
      <c r="E2727" s="249" t="s">
        <v>1</v>
      </c>
      <c r="F2727" s="250" t="s">
        <v>3653</v>
      </c>
      <c r="G2727" s="248"/>
      <c r="H2727" s="251">
        <v>1</v>
      </c>
      <c r="I2727" s="252"/>
      <c r="J2727" s="248"/>
      <c r="K2727" s="248"/>
      <c r="L2727" s="253"/>
      <c r="M2727" s="254"/>
      <c r="N2727" s="255"/>
      <c r="O2727" s="255"/>
      <c r="P2727" s="255"/>
      <c r="Q2727" s="255"/>
      <c r="R2727" s="255"/>
      <c r="S2727" s="255"/>
      <c r="T2727" s="256"/>
      <c r="U2727" s="13"/>
      <c r="V2727" s="13"/>
      <c r="W2727" s="13"/>
      <c r="X2727" s="13"/>
      <c r="Y2727" s="13"/>
      <c r="Z2727" s="13"/>
      <c r="AA2727" s="13"/>
      <c r="AB2727" s="13"/>
      <c r="AC2727" s="13"/>
      <c r="AD2727" s="13"/>
      <c r="AE2727" s="13"/>
      <c r="AT2727" s="257" t="s">
        <v>361</v>
      </c>
      <c r="AU2727" s="257" t="s">
        <v>86</v>
      </c>
      <c r="AV2727" s="13" t="s">
        <v>86</v>
      </c>
      <c r="AW2727" s="13" t="s">
        <v>32</v>
      </c>
      <c r="AX2727" s="13" t="s">
        <v>76</v>
      </c>
      <c r="AY2727" s="257" t="s">
        <v>350</v>
      </c>
    </row>
    <row r="2728" s="13" customFormat="1">
      <c r="A2728" s="13"/>
      <c r="B2728" s="247"/>
      <c r="C2728" s="248"/>
      <c r="D2728" s="242" t="s">
        <v>361</v>
      </c>
      <c r="E2728" s="249" t="s">
        <v>1</v>
      </c>
      <c r="F2728" s="250" t="s">
        <v>3674</v>
      </c>
      <c r="G2728" s="248"/>
      <c r="H2728" s="251">
        <v>1</v>
      </c>
      <c r="I2728" s="252"/>
      <c r="J2728" s="248"/>
      <c r="K2728" s="248"/>
      <c r="L2728" s="253"/>
      <c r="M2728" s="254"/>
      <c r="N2728" s="255"/>
      <c r="O2728" s="255"/>
      <c r="P2728" s="255"/>
      <c r="Q2728" s="255"/>
      <c r="R2728" s="255"/>
      <c r="S2728" s="255"/>
      <c r="T2728" s="256"/>
      <c r="U2728" s="13"/>
      <c r="V2728" s="13"/>
      <c r="W2728" s="13"/>
      <c r="X2728" s="13"/>
      <c r="Y2728" s="13"/>
      <c r="Z2728" s="13"/>
      <c r="AA2728" s="13"/>
      <c r="AB2728" s="13"/>
      <c r="AC2728" s="13"/>
      <c r="AD2728" s="13"/>
      <c r="AE2728" s="13"/>
      <c r="AT2728" s="257" t="s">
        <v>361</v>
      </c>
      <c r="AU2728" s="257" t="s">
        <v>86</v>
      </c>
      <c r="AV2728" s="13" t="s">
        <v>86</v>
      </c>
      <c r="AW2728" s="13" t="s">
        <v>32</v>
      </c>
      <c r="AX2728" s="13" t="s">
        <v>76</v>
      </c>
      <c r="AY2728" s="257" t="s">
        <v>350</v>
      </c>
    </row>
    <row r="2729" s="14" customFormat="1">
      <c r="A2729" s="14"/>
      <c r="B2729" s="258"/>
      <c r="C2729" s="259"/>
      <c r="D2729" s="242" t="s">
        <v>361</v>
      </c>
      <c r="E2729" s="260" t="s">
        <v>1</v>
      </c>
      <c r="F2729" s="261" t="s">
        <v>364</v>
      </c>
      <c r="G2729" s="259"/>
      <c r="H2729" s="262">
        <v>3</v>
      </c>
      <c r="I2729" s="263"/>
      <c r="J2729" s="259"/>
      <c r="K2729" s="259"/>
      <c r="L2729" s="264"/>
      <c r="M2729" s="265"/>
      <c r="N2729" s="266"/>
      <c r="O2729" s="266"/>
      <c r="P2729" s="266"/>
      <c r="Q2729" s="266"/>
      <c r="R2729" s="266"/>
      <c r="S2729" s="266"/>
      <c r="T2729" s="267"/>
      <c r="U2729" s="14"/>
      <c r="V2729" s="14"/>
      <c r="W2729" s="14"/>
      <c r="X2729" s="14"/>
      <c r="Y2729" s="14"/>
      <c r="Z2729" s="14"/>
      <c r="AA2729" s="14"/>
      <c r="AB2729" s="14"/>
      <c r="AC2729" s="14"/>
      <c r="AD2729" s="14"/>
      <c r="AE2729" s="14"/>
      <c r="AT2729" s="268" t="s">
        <v>361</v>
      </c>
      <c r="AU2729" s="268" t="s">
        <v>86</v>
      </c>
      <c r="AV2729" s="14" t="s">
        <v>357</v>
      </c>
      <c r="AW2729" s="14" t="s">
        <v>32</v>
      </c>
      <c r="AX2729" s="14" t="s">
        <v>84</v>
      </c>
      <c r="AY2729" s="268" t="s">
        <v>350</v>
      </c>
    </row>
    <row r="2730" s="2" customFormat="1" ht="33" customHeight="1">
      <c r="A2730" s="39"/>
      <c r="B2730" s="40"/>
      <c r="C2730" s="229" t="s">
        <v>3998</v>
      </c>
      <c r="D2730" s="229" t="s">
        <v>352</v>
      </c>
      <c r="E2730" s="230" t="s">
        <v>3999</v>
      </c>
      <c r="F2730" s="231" t="s">
        <v>4000</v>
      </c>
      <c r="G2730" s="232" t="s">
        <v>497</v>
      </c>
      <c r="H2730" s="233">
        <v>1</v>
      </c>
      <c r="I2730" s="234"/>
      <c r="J2730" s="235">
        <f>ROUND(I2730*H2730,2)</f>
        <v>0</v>
      </c>
      <c r="K2730" s="231" t="s">
        <v>356</v>
      </c>
      <c r="L2730" s="45"/>
      <c r="M2730" s="236" t="s">
        <v>1</v>
      </c>
      <c r="N2730" s="237" t="s">
        <v>41</v>
      </c>
      <c r="O2730" s="92"/>
      <c r="P2730" s="238">
        <f>O2730*H2730</f>
        <v>0</v>
      </c>
      <c r="Q2730" s="238">
        <v>0.00040999999999999999</v>
      </c>
      <c r="R2730" s="238">
        <f>Q2730*H2730</f>
        <v>0.00040999999999999999</v>
      </c>
      <c r="S2730" s="238">
        <v>0</v>
      </c>
      <c r="T2730" s="239">
        <f>S2730*H2730</f>
        <v>0</v>
      </c>
      <c r="U2730" s="39"/>
      <c r="V2730" s="39"/>
      <c r="W2730" s="39"/>
      <c r="X2730" s="39"/>
      <c r="Y2730" s="39"/>
      <c r="Z2730" s="39"/>
      <c r="AA2730" s="39"/>
      <c r="AB2730" s="39"/>
      <c r="AC2730" s="39"/>
      <c r="AD2730" s="39"/>
      <c r="AE2730" s="39"/>
      <c r="AR2730" s="240" t="s">
        <v>530</v>
      </c>
      <c r="AT2730" s="240" t="s">
        <v>352</v>
      </c>
      <c r="AU2730" s="240" t="s">
        <v>86</v>
      </c>
      <c r="AY2730" s="18" t="s">
        <v>350</v>
      </c>
      <c r="BE2730" s="241">
        <f>IF(N2730="základní",J2730,0)</f>
        <v>0</v>
      </c>
      <c r="BF2730" s="241">
        <f>IF(N2730="snížená",J2730,0)</f>
        <v>0</v>
      </c>
      <c r="BG2730" s="241">
        <f>IF(N2730="zákl. přenesená",J2730,0)</f>
        <v>0</v>
      </c>
      <c r="BH2730" s="241">
        <f>IF(N2730="sníž. přenesená",J2730,0)</f>
        <v>0</v>
      </c>
      <c r="BI2730" s="241">
        <f>IF(N2730="nulová",J2730,0)</f>
        <v>0</v>
      </c>
      <c r="BJ2730" s="18" t="s">
        <v>84</v>
      </c>
      <c r="BK2730" s="241">
        <f>ROUND(I2730*H2730,2)</f>
        <v>0</v>
      </c>
      <c r="BL2730" s="18" t="s">
        <v>530</v>
      </c>
      <c r="BM2730" s="240" t="s">
        <v>4001</v>
      </c>
    </row>
    <row r="2731" s="2" customFormat="1">
      <c r="A2731" s="39"/>
      <c r="B2731" s="40"/>
      <c r="C2731" s="41"/>
      <c r="D2731" s="242" t="s">
        <v>359</v>
      </c>
      <c r="E2731" s="41"/>
      <c r="F2731" s="243" t="s">
        <v>4002</v>
      </c>
      <c r="G2731" s="41"/>
      <c r="H2731" s="41"/>
      <c r="I2731" s="244"/>
      <c r="J2731" s="41"/>
      <c r="K2731" s="41"/>
      <c r="L2731" s="45"/>
      <c r="M2731" s="245"/>
      <c r="N2731" s="246"/>
      <c r="O2731" s="92"/>
      <c r="P2731" s="92"/>
      <c r="Q2731" s="92"/>
      <c r="R2731" s="92"/>
      <c r="S2731" s="92"/>
      <c r="T2731" s="93"/>
      <c r="U2731" s="39"/>
      <c r="V2731" s="39"/>
      <c r="W2731" s="39"/>
      <c r="X2731" s="39"/>
      <c r="Y2731" s="39"/>
      <c r="Z2731" s="39"/>
      <c r="AA2731" s="39"/>
      <c r="AB2731" s="39"/>
      <c r="AC2731" s="39"/>
      <c r="AD2731" s="39"/>
      <c r="AE2731" s="39"/>
      <c r="AT2731" s="18" t="s">
        <v>359</v>
      </c>
      <c r="AU2731" s="18" t="s">
        <v>86</v>
      </c>
    </row>
    <row r="2732" s="13" customFormat="1">
      <c r="A2732" s="13"/>
      <c r="B2732" s="247"/>
      <c r="C2732" s="248"/>
      <c r="D2732" s="242" t="s">
        <v>361</v>
      </c>
      <c r="E2732" s="249" t="s">
        <v>1</v>
      </c>
      <c r="F2732" s="250" t="s">
        <v>3695</v>
      </c>
      <c r="G2732" s="248"/>
      <c r="H2732" s="251">
        <v>1</v>
      </c>
      <c r="I2732" s="252"/>
      <c r="J2732" s="248"/>
      <c r="K2732" s="248"/>
      <c r="L2732" s="253"/>
      <c r="M2732" s="254"/>
      <c r="N2732" s="255"/>
      <c r="O2732" s="255"/>
      <c r="P2732" s="255"/>
      <c r="Q2732" s="255"/>
      <c r="R2732" s="255"/>
      <c r="S2732" s="255"/>
      <c r="T2732" s="256"/>
      <c r="U2732" s="13"/>
      <c r="V2732" s="13"/>
      <c r="W2732" s="13"/>
      <c r="X2732" s="13"/>
      <c r="Y2732" s="13"/>
      <c r="Z2732" s="13"/>
      <c r="AA2732" s="13"/>
      <c r="AB2732" s="13"/>
      <c r="AC2732" s="13"/>
      <c r="AD2732" s="13"/>
      <c r="AE2732" s="13"/>
      <c r="AT2732" s="257" t="s">
        <v>361</v>
      </c>
      <c r="AU2732" s="257" t="s">
        <v>86</v>
      </c>
      <c r="AV2732" s="13" t="s">
        <v>86</v>
      </c>
      <c r="AW2732" s="13" t="s">
        <v>32</v>
      </c>
      <c r="AX2732" s="13" t="s">
        <v>84</v>
      </c>
      <c r="AY2732" s="257" t="s">
        <v>350</v>
      </c>
    </row>
    <row r="2733" s="2" customFormat="1" ht="37.8" customHeight="1">
      <c r="A2733" s="39"/>
      <c r="B2733" s="40"/>
      <c r="C2733" s="295" t="s">
        <v>4003</v>
      </c>
      <c r="D2733" s="295" t="s">
        <v>1347</v>
      </c>
      <c r="E2733" s="296" t="s">
        <v>4004</v>
      </c>
      <c r="F2733" s="297" t="s">
        <v>4005</v>
      </c>
      <c r="G2733" s="298" t="s">
        <v>497</v>
      </c>
      <c r="H2733" s="299">
        <v>1</v>
      </c>
      <c r="I2733" s="300"/>
      <c r="J2733" s="301">
        <f>ROUND(I2733*H2733,2)</f>
        <v>0</v>
      </c>
      <c r="K2733" s="297" t="s">
        <v>356</v>
      </c>
      <c r="L2733" s="302"/>
      <c r="M2733" s="303" t="s">
        <v>1</v>
      </c>
      <c r="N2733" s="304" t="s">
        <v>41</v>
      </c>
      <c r="O2733" s="92"/>
      <c r="P2733" s="238">
        <f>O2733*H2733</f>
        <v>0</v>
      </c>
      <c r="Q2733" s="238">
        <v>0.041000000000000002</v>
      </c>
      <c r="R2733" s="238">
        <f>Q2733*H2733</f>
        <v>0.041000000000000002</v>
      </c>
      <c r="S2733" s="238">
        <v>0</v>
      </c>
      <c r="T2733" s="239">
        <f>S2733*H2733</f>
        <v>0</v>
      </c>
      <c r="U2733" s="39"/>
      <c r="V2733" s="39"/>
      <c r="W2733" s="39"/>
      <c r="X2733" s="39"/>
      <c r="Y2733" s="39"/>
      <c r="Z2733" s="39"/>
      <c r="AA2733" s="39"/>
      <c r="AB2733" s="39"/>
      <c r="AC2733" s="39"/>
      <c r="AD2733" s="39"/>
      <c r="AE2733" s="39"/>
      <c r="AR2733" s="240" t="s">
        <v>695</v>
      </c>
      <c r="AT2733" s="240" t="s">
        <v>1347</v>
      </c>
      <c r="AU2733" s="240" t="s">
        <v>86</v>
      </c>
      <c r="AY2733" s="18" t="s">
        <v>350</v>
      </c>
      <c r="BE2733" s="241">
        <f>IF(N2733="základní",J2733,0)</f>
        <v>0</v>
      </c>
      <c r="BF2733" s="241">
        <f>IF(N2733="snížená",J2733,0)</f>
        <v>0</v>
      </c>
      <c r="BG2733" s="241">
        <f>IF(N2733="zákl. přenesená",J2733,0)</f>
        <v>0</v>
      </c>
      <c r="BH2733" s="241">
        <f>IF(N2733="sníž. přenesená",J2733,0)</f>
        <v>0</v>
      </c>
      <c r="BI2733" s="241">
        <f>IF(N2733="nulová",J2733,0)</f>
        <v>0</v>
      </c>
      <c r="BJ2733" s="18" t="s">
        <v>84</v>
      </c>
      <c r="BK2733" s="241">
        <f>ROUND(I2733*H2733,2)</f>
        <v>0</v>
      </c>
      <c r="BL2733" s="18" t="s">
        <v>530</v>
      </c>
      <c r="BM2733" s="240" t="s">
        <v>4006</v>
      </c>
    </row>
    <row r="2734" s="2" customFormat="1">
      <c r="A2734" s="39"/>
      <c r="B2734" s="40"/>
      <c r="C2734" s="41"/>
      <c r="D2734" s="242" t="s">
        <v>359</v>
      </c>
      <c r="E2734" s="41"/>
      <c r="F2734" s="243" t="s">
        <v>4005</v>
      </c>
      <c r="G2734" s="41"/>
      <c r="H2734" s="41"/>
      <c r="I2734" s="244"/>
      <c r="J2734" s="41"/>
      <c r="K2734" s="41"/>
      <c r="L2734" s="45"/>
      <c r="M2734" s="245"/>
      <c r="N2734" s="246"/>
      <c r="O2734" s="92"/>
      <c r="P2734" s="92"/>
      <c r="Q2734" s="92"/>
      <c r="R2734" s="92"/>
      <c r="S2734" s="92"/>
      <c r="T2734" s="93"/>
      <c r="U2734" s="39"/>
      <c r="V2734" s="39"/>
      <c r="W2734" s="39"/>
      <c r="X2734" s="39"/>
      <c r="Y2734" s="39"/>
      <c r="Z2734" s="39"/>
      <c r="AA2734" s="39"/>
      <c r="AB2734" s="39"/>
      <c r="AC2734" s="39"/>
      <c r="AD2734" s="39"/>
      <c r="AE2734" s="39"/>
      <c r="AT2734" s="18" t="s">
        <v>359</v>
      </c>
      <c r="AU2734" s="18" t="s">
        <v>86</v>
      </c>
    </row>
    <row r="2735" s="13" customFormat="1">
      <c r="A2735" s="13"/>
      <c r="B2735" s="247"/>
      <c r="C2735" s="248"/>
      <c r="D2735" s="242" t="s">
        <v>361</v>
      </c>
      <c r="E2735" s="249" t="s">
        <v>1</v>
      </c>
      <c r="F2735" s="250" t="s">
        <v>3695</v>
      </c>
      <c r="G2735" s="248"/>
      <c r="H2735" s="251">
        <v>1</v>
      </c>
      <c r="I2735" s="252"/>
      <c r="J2735" s="248"/>
      <c r="K2735" s="248"/>
      <c r="L2735" s="253"/>
      <c r="M2735" s="254"/>
      <c r="N2735" s="255"/>
      <c r="O2735" s="255"/>
      <c r="P2735" s="255"/>
      <c r="Q2735" s="255"/>
      <c r="R2735" s="255"/>
      <c r="S2735" s="255"/>
      <c r="T2735" s="256"/>
      <c r="U2735" s="13"/>
      <c r="V2735" s="13"/>
      <c r="W2735" s="13"/>
      <c r="X2735" s="13"/>
      <c r="Y2735" s="13"/>
      <c r="Z2735" s="13"/>
      <c r="AA2735" s="13"/>
      <c r="AB2735" s="13"/>
      <c r="AC2735" s="13"/>
      <c r="AD2735" s="13"/>
      <c r="AE2735" s="13"/>
      <c r="AT2735" s="257" t="s">
        <v>361</v>
      </c>
      <c r="AU2735" s="257" t="s">
        <v>86</v>
      </c>
      <c r="AV2735" s="13" t="s">
        <v>86</v>
      </c>
      <c r="AW2735" s="13" t="s">
        <v>32</v>
      </c>
      <c r="AX2735" s="13" t="s">
        <v>84</v>
      </c>
      <c r="AY2735" s="257" t="s">
        <v>350</v>
      </c>
    </row>
    <row r="2736" s="2" customFormat="1" ht="24.15" customHeight="1">
      <c r="A2736" s="39"/>
      <c r="B2736" s="40"/>
      <c r="C2736" s="229" t="s">
        <v>4007</v>
      </c>
      <c r="D2736" s="229" t="s">
        <v>352</v>
      </c>
      <c r="E2736" s="230" t="s">
        <v>4008</v>
      </c>
      <c r="F2736" s="231" t="s">
        <v>4009</v>
      </c>
      <c r="G2736" s="232" t="s">
        <v>497</v>
      </c>
      <c r="H2736" s="233">
        <v>58</v>
      </c>
      <c r="I2736" s="234"/>
      <c r="J2736" s="235">
        <f>ROUND(I2736*H2736,2)</f>
        <v>0</v>
      </c>
      <c r="K2736" s="231" t="s">
        <v>385</v>
      </c>
      <c r="L2736" s="45"/>
      <c r="M2736" s="236" t="s">
        <v>1</v>
      </c>
      <c r="N2736" s="237" t="s">
        <v>41</v>
      </c>
      <c r="O2736" s="92"/>
      <c r="P2736" s="238">
        <f>O2736*H2736</f>
        <v>0</v>
      </c>
      <c r="Q2736" s="238">
        <v>0</v>
      </c>
      <c r="R2736" s="238">
        <f>Q2736*H2736</f>
        <v>0</v>
      </c>
      <c r="S2736" s="238">
        <v>0</v>
      </c>
      <c r="T2736" s="239">
        <f>S2736*H2736</f>
        <v>0</v>
      </c>
      <c r="U2736" s="39"/>
      <c r="V2736" s="39"/>
      <c r="W2736" s="39"/>
      <c r="X2736" s="39"/>
      <c r="Y2736" s="39"/>
      <c r="Z2736" s="39"/>
      <c r="AA2736" s="39"/>
      <c r="AB2736" s="39"/>
      <c r="AC2736" s="39"/>
      <c r="AD2736" s="39"/>
      <c r="AE2736" s="39"/>
      <c r="AR2736" s="240" t="s">
        <v>357</v>
      </c>
      <c r="AT2736" s="240" t="s">
        <v>352</v>
      </c>
      <c r="AU2736" s="240" t="s">
        <v>86</v>
      </c>
      <c r="AY2736" s="18" t="s">
        <v>350</v>
      </c>
      <c r="BE2736" s="241">
        <f>IF(N2736="základní",J2736,0)</f>
        <v>0</v>
      </c>
      <c r="BF2736" s="241">
        <f>IF(N2736="snížená",J2736,0)</f>
        <v>0</v>
      </c>
      <c r="BG2736" s="241">
        <f>IF(N2736="zákl. přenesená",J2736,0)</f>
        <v>0</v>
      </c>
      <c r="BH2736" s="241">
        <f>IF(N2736="sníž. přenesená",J2736,0)</f>
        <v>0</v>
      </c>
      <c r="BI2736" s="241">
        <f>IF(N2736="nulová",J2736,0)</f>
        <v>0</v>
      </c>
      <c r="BJ2736" s="18" t="s">
        <v>84</v>
      </c>
      <c r="BK2736" s="241">
        <f>ROUND(I2736*H2736,2)</f>
        <v>0</v>
      </c>
      <c r="BL2736" s="18" t="s">
        <v>357</v>
      </c>
      <c r="BM2736" s="240" t="s">
        <v>4010</v>
      </c>
    </row>
    <row r="2737" s="2" customFormat="1">
      <c r="A2737" s="39"/>
      <c r="B2737" s="40"/>
      <c r="C2737" s="41"/>
      <c r="D2737" s="242" t="s">
        <v>359</v>
      </c>
      <c r="E2737" s="41"/>
      <c r="F2737" s="243" t="s">
        <v>4011</v>
      </c>
      <c r="G2737" s="41"/>
      <c r="H2737" s="41"/>
      <c r="I2737" s="244"/>
      <c r="J2737" s="41"/>
      <c r="K2737" s="41"/>
      <c r="L2737" s="45"/>
      <c r="M2737" s="245"/>
      <c r="N2737" s="246"/>
      <c r="O2737" s="92"/>
      <c r="P2737" s="92"/>
      <c r="Q2737" s="92"/>
      <c r="R2737" s="92"/>
      <c r="S2737" s="92"/>
      <c r="T2737" s="93"/>
      <c r="U2737" s="39"/>
      <c r="V2737" s="39"/>
      <c r="W2737" s="39"/>
      <c r="X2737" s="39"/>
      <c r="Y2737" s="39"/>
      <c r="Z2737" s="39"/>
      <c r="AA2737" s="39"/>
      <c r="AB2737" s="39"/>
      <c r="AC2737" s="39"/>
      <c r="AD2737" s="39"/>
      <c r="AE2737" s="39"/>
      <c r="AT2737" s="18" t="s">
        <v>359</v>
      </c>
      <c r="AU2737" s="18" t="s">
        <v>86</v>
      </c>
    </row>
    <row r="2738" s="13" customFormat="1">
      <c r="A2738" s="13"/>
      <c r="B2738" s="247"/>
      <c r="C2738" s="248"/>
      <c r="D2738" s="242" t="s">
        <v>361</v>
      </c>
      <c r="E2738" s="249" t="s">
        <v>1</v>
      </c>
      <c r="F2738" s="250" t="s">
        <v>4012</v>
      </c>
      <c r="G2738" s="248"/>
      <c r="H2738" s="251">
        <v>26</v>
      </c>
      <c r="I2738" s="252"/>
      <c r="J2738" s="248"/>
      <c r="K2738" s="248"/>
      <c r="L2738" s="253"/>
      <c r="M2738" s="254"/>
      <c r="N2738" s="255"/>
      <c r="O2738" s="255"/>
      <c r="P2738" s="255"/>
      <c r="Q2738" s="255"/>
      <c r="R2738" s="255"/>
      <c r="S2738" s="255"/>
      <c r="T2738" s="256"/>
      <c r="U2738" s="13"/>
      <c r="V2738" s="13"/>
      <c r="W2738" s="13"/>
      <c r="X2738" s="13"/>
      <c r="Y2738" s="13"/>
      <c r="Z2738" s="13"/>
      <c r="AA2738" s="13"/>
      <c r="AB2738" s="13"/>
      <c r="AC2738" s="13"/>
      <c r="AD2738" s="13"/>
      <c r="AE2738" s="13"/>
      <c r="AT2738" s="257" t="s">
        <v>361</v>
      </c>
      <c r="AU2738" s="257" t="s">
        <v>86</v>
      </c>
      <c r="AV2738" s="13" t="s">
        <v>86</v>
      </c>
      <c r="AW2738" s="13" t="s">
        <v>32</v>
      </c>
      <c r="AX2738" s="13" t="s">
        <v>76</v>
      </c>
      <c r="AY2738" s="257" t="s">
        <v>350</v>
      </c>
    </row>
    <row r="2739" s="13" customFormat="1">
      <c r="A2739" s="13"/>
      <c r="B2739" s="247"/>
      <c r="C2739" s="248"/>
      <c r="D2739" s="242" t="s">
        <v>361</v>
      </c>
      <c r="E2739" s="249" t="s">
        <v>1</v>
      </c>
      <c r="F2739" s="250" t="s">
        <v>4013</v>
      </c>
      <c r="G2739" s="248"/>
      <c r="H2739" s="251">
        <v>2</v>
      </c>
      <c r="I2739" s="252"/>
      <c r="J2739" s="248"/>
      <c r="K2739" s="248"/>
      <c r="L2739" s="253"/>
      <c r="M2739" s="254"/>
      <c r="N2739" s="255"/>
      <c r="O2739" s="255"/>
      <c r="P2739" s="255"/>
      <c r="Q2739" s="255"/>
      <c r="R2739" s="255"/>
      <c r="S2739" s="255"/>
      <c r="T2739" s="256"/>
      <c r="U2739" s="13"/>
      <c r="V2739" s="13"/>
      <c r="W2739" s="13"/>
      <c r="X2739" s="13"/>
      <c r="Y2739" s="13"/>
      <c r="Z2739" s="13"/>
      <c r="AA2739" s="13"/>
      <c r="AB2739" s="13"/>
      <c r="AC2739" s="13"/>
      <c r="AD2739" s="13"/>
      <c r="AE2739" s="13"/>
      <c r="AT2739" s="257" t="s">
        <v>361</v>
      </c>
      <c r="AU2739" s="257" t="s">
        <v>86</v>
      </c>
      <c r="AV2739" s="13" t="s">
        <v>86</v>
      </c>
      <c r="AW2739" s="13" t="s">
        <v>32</v>
      </c>
      <c r="AX2739" s="13" t="s">
        <v>76</v>
      </c>
      <c r="AY2739" s="257" t="s">
        <v>350</v>
      </c>
    </row>
    <row r="2740" s="13" customFormat="1">
      <c r="A2740" s="13"/>
      <c r="B2740" s="247"/>
      <c r="C2740" s="248"/>
      <c r="D2740" s="242" t="s">
        <v>361</v>
      </c>
      <c r="E2740" s="249" t="s">
        <v>1</v>
      </c>
      <c r="F2740" s="250" t="s">
        <v>4014</v>
      </c>
      <c r="G2740" s="248"/>
      <c r="H2740" s="251">
        <v>4</v>
      </c>
      <c r="I2740" s="252"/>
      <c r="J2740" s="248"/>
      <c r="K2740" s="248"/>
      <c r="L2740" s="253"/>
      <c r="M2740" s="254"/>
      <c r="N2740" s="255"/>
      <c r="O2740" s="255"/>
      <c r="P2740" s="255"/>
      <c r="Q2740" s="255"/>
      <c r="R2740" s="255"/>
      <c r="S2740" s="255"/>
      <c r="T2740" s="256"/>
      <c r="U2740" s="13"/>
      <c r="V2740" s="13"/>
      <c r="W2740" s="13"/>
      <c r="X2740" s="13"/>
      <c r="Y2740" s="13"/>
      <c r="Z2740" s="13"/>
      <c r="AA2740" s="13"/>
      <c r="AB2740" s="13"/>
      <c r="AC2740" s="13"/>
      <c r="AD2740" s="13"/>
      <c r="AE2740" s="13"/>
      <c r="AT2740" s="257" t="s">
        <v>361</v>
      </c>
      <c r="AU2740" s="257" t="s">
        <v>86</v>
      </c>
      <c r="AV2740" s="13" t="s">
        <v>86</v>
      </c>
      <c r="AW2740" s="13" t="s">
        <v>32</v>
      </c>
      <c r="AX2740" s="13" t="s">
        <v>76</v>
      </c>
      <c r="AY2740" s="257" t="s">
        <v>350</v>
      </c>
    </row>
    <row r="2741" s="13" customFormat="1">
      <c r="A2741" s="13"/>
      <c r="B2741" s="247"/>
      <c r="C2741" s="248"/>
      <c r="D2741" s="242" t="s">
        <v>361</v>
      </c>
      <c r="E2741" s="249" t="s">
        <v>1</v>
      </c>
      <c r="F2741" s="250" t="s">
        <v>4015</v>
      </c>
      <c r="G2741" s="248"/>
      <c r="H2741" s="251">
        <v>13</v>
      </c>
      <c r="I2741" s="252"/>
      <c r="J2741" s="248"/>
      <c r="K2741" s="248"/>
      <c r="L2741" s="253"/>
      <c r="M2741" s="254"/>
      <c r="N2741" s="255"/>
      <c r="O2741" s="255"/>
      <c r="P2741" s="255"/>
      <c r="Q2741" s="255"/>
      <c r="R2741" s="255"/>
      <c r="S2741" s="255"/>
      <c r="T2741" s="256"/>
      <c r="U2741" s="13"/>
      <c r="V2741" s="13"/>
      <c r="W2741" s="13"/>
      <c r="X2741" s="13"/>
      <c r="Y2741" s="13"/>
      <c r="Z2741" s="13"/>
      <c r="AA2741" s="13"/>
      <c r="AB2741" s="13"/>
      <c r="AC2741" s="13"/>
      <c r="AD2741" s="13"/>
      <c r="AE2741" s="13"/>
      <c r="AT2741" s="257" t="s">
        <v>361</v>
      </c>
      <c r="AU2741" s="257" t="s">
        <v>86</v>
      </c>
      <c r="AV2741" s="13" t="s">
        <v>86</v>
      </c>
      <c r="AW2741" s="13" t="s">
        <v>32</v>
      </c>
      <c r="AX2741" s="13" t="s">
        <v>76</v>
      </c>
      <c r="AY2741" s="257" t="s">
        <v>350</v>
      </c>
    </row>
    <row r="2742" s="13" customFormat="1">
      <c r="A2742" s="13"/>
      <c r="B2742" s="247"/>
      <c r="C2742" s="248"/>
      <c r="D2742" s="242" t="s">
        <v>361</v>
      </c>
      <c r="E2742" s="249" t="s">
        <v>1</v>
      </c>
      <c r="F2742" s="250" t="s">
        <v>4016</v>
      </c>
      <c r="G2742" s="248"/>
      <c r="H2742" s="251">
        <v>7</v>
      </c>
      <c r="I2742" s="252"/>
      <c r="J2742" s="248"/>
      <c r="K2742" s="248"/>
      <c r="L2742" s="253"/>
      <c r="M2742" s="254"/>
      <c r="N2742" s="255"/>
      <c r="O2742" s="255"/>
      <c r="P2742" s="255"/>
      <c r="Q2742" s="255"/>
      <c r="R2742" s="255"/>
      <c r="S2742" s="255"/>
      <c r="T2742" s="256"/>
      <c r="U2742" s="13"/>
      <c r="V2742" s="13"/>
      <c r="W2742" s="13"/>
      <c r="X2742" s="13"/>
      <c r="Y2742" s="13"/>
      <c r="Z2742" s="13"/>
      <c r="AA2742" s="13"/>
      <c r="AB2742" s="13"/>
      <c r="AC2742" s="13"/>
      <c r="AD2742" s="13"/>
      <c r="AE2742" s="13"/>
      <c r="AT2742" s="257" t="s">
        <v>361</v>
      </c>
      <c r="AU2742" s="257" t="s">
        <v>86</v>
      </c>
      <c r="AV2742" s="13" t="s">
        <v>86</v>
      </c>
      <c r="AW2742" s="13" t="s">
        <v>32</v>
      </c>
      <c r="AX2742" s="13" t="s">
        <v>76</v>
      </c>
      <c r="AY2742" s="257" t="s">
        <v>350</v>
      </c>
    </row>
    <row r="2743" s="13" customFormat="1">
      <c r="A2743" s="13"/>
      <c r="B2743" s="247"/>
      <c r="C2743" s="248"/>
      <c r="D2743" s="242" t="s">
        <v>361</v>
      </c>
      <c r="E2743" s="249" t="s">
        <v>1</v>
      </c>
      <c r="F2743" s="250" t="s">
        <v>4017</v>
      </c>
      <c r="G2743" s="248"/>
      <c r="H2743" s="251">
        <v>2</v>
      </c>
      <c r="I2743" s="252"/>
      <c r="J2743" s="248"/>
      <c r="K2743" s="248"/>
      <c r="L2743" s="253"/>
      <c r="M2743" s="254"/>
      <c r="N2743" s="255"/>
      <c r="O2743" s="255"/>
      <c r="P2743" s="255"/>
      <c r="Q2743" s="255"/>
      <c r="R2743" s="255"/>
      <c r="S2743" s="255"/>
      <c r="T2743" s="256"/>
      <c r="U2743" s="13"/>
      <c r="V2743" s="13"/>
      <c r="W2743" s="13"/>
      <c r="X2743" s="13"/>
      <c r="Y2743" s="13"/>
      <c r="Z2743" s="13"/>
      <c r="AA2743" s="13"/>
      <c r="AB2743" s="13"/>
      <c r="AC2743" s="13"/>
      <c r="AD2743" s="13"/>
      <c r="AE2743" s="13"/>
      <c r="AT2743" s="257" t="s">
        <v>361</v>
      </c>
      <c r="AU2743" s="257" t="s">
        <v>86</v>
      </c>
      <c r="AV2743" s="13" t="s">
        <v>86</v>
      </c>
      <c r="AW2743" s="13" t="s">
        <v>32</v>
      </c>
      <c r="AX2743" s="13" t="s">
        <v>76</v>
      </c>
      <c r="AY2743" s="257" t="s">
        <v>350</v>
      </c>
    </row>
    <row r="2744" s="13" customFormat="1">
      <c r="A2744" s="13"/>
      <c r="B2744" s="247"/>
      <c r="C2744" s="248"/>
      <c r="D2744" s="242" t="s">
        <v>361</v>
      </c>
      <c r="E2744" s="249" t="s">
        <v>1</v>
      </c>
      <c r="F2744" s="250" t="s">
        <v>4018</v>
      </c>
      <c r="G2744" s="248"/>
      <c r="H2744" s="251">
        <v>4</v>
      </c>
      <c r="I2744" s="252"/>
      <c r="J2744" s="248"/>
      <c r="K2744" s="248"/>
      <c r="L2744" s="253"/>
      <c r="M2744" s="254"/>
      <c r="N2744" s="255"/>
      <c r="O2744" s="255"/>
      <c r="P2744" s="255"/>
      <c r="Q2744" s="255"/>
      <c r="R2744" s="255"/>
      <c r="S2744" s="255"/>
      <c r="T2744" s="256"/>
      <c r="U2744" s="13"/>
      <c r="V2744" s="13"/>
      <c r="W2744" s="13"/>
      <c r="X2744" s="13"/>
      <c r="Y2744" s="13"/>
      <c r="Z2744" s="13"/>
      <c r="AA2744" s="13"/>
      <c r="AB2744" s="13"/>
      <c r="AC2744" s="13"/>
      <c r="AD2744" s="13"/>
      <c r="AE2744" s="13"/>
      <c r="AT2744" s="257" t="s">
        <v>361</v>
      </c>
      <c r="AU2744" s="257" t="s">
        <v>86</v>
      </c>
      <c r="AV2744" s="13" t="s">
        <v>86</v>
      </c>
      <c r="AW2744" s="13" t="s">
        <v>32</v>
      </c>
      <c r="AX2744" s="13" t="s">
        <v>76</v>
      </c>
      <c r="AY2744" s="257" t="s">
        <v>350</v>
      </c>
    </row>
    <row r="2745" s="14" customFormat="1">
      <c r="A2745" s="14"/>
      <c r="B2745" s="258"/>
      <c r="C2745" s="259"/>
      <c r="D2745" s="242" t="s">
        <v>361</v>
      </c>
      <c r="E2745" s="260" t="s">
        <v>1</v>
      </c>
      <c r="F2745" s="261" t="s">
        <v>364</v>
      </c>
      <c r="G2745" s="259"/>
      <c r="H2745" s="262">
        <v>58</v>
      </c>
      <c r="I2745" s="263"/>
      <c r="J2745" s="259"/>
      <c r="K2745" s="259"/>
      <c r="L2745" s="264"/>
      <c r="M2745" s="265"/>
      <c r="N2745" s="266"/>
      <c r="O2745" s="266"/>
      <c r="P2745" s="266"/>
      <c r="Q2745" s="266"/>
      <c r="R2745" s="266"/>
      <c r="S2745" s="266"/>
      <c r="T2745" s="267"/>
      <c r="U2745" s="14"/>
      <c r="V2745" s="14"/>
      <c r="W2745" s="14"/>
      <c r="X2745" s="14"/>
      <c r="Y2745" s="14"/>
      <c r="Z2745" s="14"/>
      <c r="AA2745" s="14"/>
      <c r="AB2745" s="14"/>
      <c r="AC2745" s="14"/>
      <c r="AD2745" s="14"/>
      <c r="AE2745" s="14"/>
      <c r="AT2745" s="268" t="s">
        <v>361</v>
      </c>
      <c r="AU2745" s="268" t="s">
        <v>86</v>
      </c>
      <c r="AV2745" s="14" t="s">
        <v>357</v>
      </c>
      <c r="AW2745" s="14" t="s">
        <v>32</v>
      </c>
      <c r="AX2745" s="14" t="s">
        <v>84</v>
      </c>
      <c r="AY2745" s="268" t="s">
        <v>350</v>
      </c>
    </row>
    <row r="2746" s="2" customFormat="1" ht="24.15" customHeight="1">
      <c r="A2746" s="39"/>
      <c r="B2746" s="40"/>
      <c r="C2746" s="295" t="s">
        <v>4019</v>
      </c>
      <c r="D2746" s="295" t="s">
        <v>1347</v>
      </c>
      <c r="E2746" s="296" t="s">
        <v>4020</v>
      </c>
      <c r="F2746" s="297" t="s">
        <v>4021</v>
      </c>
      <c r="G2746" s="298" t="s">
        <v>551</v>
      </c>
      <c r="H2746" s="299">
        <v>39.359999999999999</v>
      </c>
      <c r="I2746" s="300"/>
      <c r="J2746" s="301">
        <f>ROUND(I2746*H2746,2)</f>
        <v>0</v>
      </c>
      <c r="K2746" s="297" t="s">
        <v>1</v>
      </c>
      <c r="L2746" s="302"/>
      <c r="M2746" s="303" t="s">
        <v>1</v>
      </c>
      <c r="N2746" s="304" t="s">
        <v>41</v>
      </c>
      <c r="O2746" s="92"/>
      <c r="P2746" s="238">
        <f>O2746*H2746</f>
        <v>0</v>
      </c>
      <c r="Q2746" s="238">
        <v>0.0030000000000000001</v>
      </c>
      <c r="R2746" s="238">
        <f>Q2746*H2746</f>
        <v>0.11808</v>
      </c>
      <c r="S2746" s="238">
        <v>0</v>
      </c>
      <c r="T2746" s="239">
        <f>S2746*H2746</f>
        <v>0</v>
      </c>
      <c r="U2746" s="39"/>
      <c r="V2746" s="39"/>
      <c r="W2746" s="39"/>
      <c r="X2746" s="39"/>
      <c r="Y2746" s="39"/>
      <c r="Z2746" s="39"/>
      <c r="AA2746" s="39"/>
      <c r="AB2746" s="39"/>
      <c r="AC2746" s="39"/>
      <c r="AD2746" s="39"/>
      <c r="AE2746" s="39"/>
      <c r="AR2746" s="240" t="s">
        <v>468</v>
      </c>
      <c r="AT2746" s="240" t="s">
        <v>1347</v>
      </c>
      <c r="AU2746" s="240" t="s">
        <v>86</v>
      </c>
      <c r="AY2746" s="18" t="s">
        <v>350</v>
      </c>
      <c r="BE2746" s="241">
        <f>IF(N2746="základní",J2746,0)</f>
        <v>0</v>
      </c>
      <c r="BF2746" s="241">
        <f>IF(N2746="snížená",J2746,0)</f>
        <v>0</v>
      </c>
      <c r="BG2746" s="241">
        <f>IF(N2746="zákl. přenesená",J2746,0)</f>
        <v>0</v>
      </c>
      <c r="BH2746" s="241">
        <f>IF(N2746="sníž. přenesená",J2746,0)</f>
        <v>0</v>
      </c>
      <c r="BI2746" s="241">
        <f>IF(N2746="nulová",J2746,0)</f>
        <v>0</v>
      </c>
      <c r="BJ2746" s="18" t="s">
        <v>84</v>
      </c>
      <c r="BK2746" s="241">
        <f>ROUND(I2746*H2746,2)</f>
        <v>0</v>
      </c>
      <c r="BL2746" s="18" t="s">
        <v>357</v>
      </c>
      <c r="BM2746" s="240" t="s">
        <v>4022</v>
      </c>
    </row>
    <row r="2747" s="2" customFormat="1">
      <c r="A2747" s="39"/>
      <c r="B2747" s="40"/>
      <c r="C2747" s="41"/>
      <c r="D2747" s="242" t="s">
        <v>359</v>
      </c>
      <c r="E2747" s="41"/>
      <c r="F2747" s="243" t="s">
        <v>4023</v>
      </c>
      <c r="G2747" s="41"/>
      <c r="H2747" s="41"/>
      <c r="I2747" s="244"/>
      <c r="J2747" s="41"/>
      <c r="K2747" s="41"/>
      <c r="L2747" s="45"/>
      <c r="M2747" s="245"/>
      <c r="N2747" s="246"/>
      <c r="O2747" s="92"/>
      <c r="P2747" s="92"/>
      <c r="Q2747" s="92"/>
      <c r="R2747" s="92"/>
      <c r="S2747" s="92"/>
      <c r="T2747" s="93"/>
      <c r="U2747" s="39"/>
      <c r="V2747" s="39"/>
      <c r="W2747" s="39"/>
      <c r="X2747" s="39"/>
      <c r="Y2747" s="39"/>
      <c r="Z2747" s="39"/>
      <c r="AA2747" s="39"/>
      <c r="AB2747" s="39"/>
      <c r="AC2747" s="39"/>
      <c r="AD2747" s="39"/>
      <c r="AE2747" s="39"/>
      <c r="AT2747" s="18" t="s">
        <v>359</v>
      </c>
      <c r="AU2747" s="18" t="s">
        <v>86</v>
      </c>
    </row>
    <row r="2748" s="13" customFormat="1">
      <c r="A2748" s="13"/>
      <c r="B2748" s="247"/>
      <c r="C2748" s="248"/>
      <c r="D2748" s="242" t="s">
        <v>361</v>
      </c>
      <c r="E2748" s="249" t="s">
        <v>1</v>
      </c>
      <c r="F2748" s="250" t="s">
        <v>4024</v>
      </c>
      <c r="G2748" s="248"/>
      <c r="H2748" s="251">
        <v>39.359999999999999</v>
      </c>
      <c r="I2748" s="252"/>
      <c r="J2748" s="248"/>
      <c r="K2748" s="248"/>
      <c r="L2748" s="253"/>
      <c r="M2748" s="254"/>
      <c r="N2748" s="255"/>
      <c r="O2748" s="255"/>
      <c r="P2748" s="255"/>
      <c r="Q2748" s="255"/>
      <c r="R2748" s="255"/>
      <c r="S2748" s="255"/>
      <c r="T2748" s="256"/>
      <c r="U2748" s="13"/>
      <c r="V2748" s="13"/>
      <c r="W2748" s="13"/>
      <c r="X2748" s="13"/>
      <c r="Y2748" s="13"/>
      <c r="Z2748" s="13"/>
      <c r="AA2748" s="13"/>
      <c r="AB2748" s="13"/>
      <c r="AC2748" s="13"/>
      <c r="AD2748" s="13"/>
      <c r="AE2748" s="13"/>
      <c r="AT2748" s="257" t="s">
        <v>361</v>
      </c>
      <c r="AU2748" s="257" t="s">
        <v>86</v>
      </c>
      <c r="AV2748" s="13" t="s">
        <v>86</v>
      </c>
      <c r="AW2748" s="13" t="s">
        <v>32</v>
      </c>
      <c r="AX2748" s="13" t="s">
        <v>84</v>
      </c>
      <c r="AY2748" s="257" t="s">
        <v>350</v>
      </c>
    </row>
    <row r="2749" s="2" customFormat="1" ht="24.15" customHeight="1">
      <c r="A2749" s="39"/>
      <c r="B2749" s="40"/>
      <c r="C2749" s="295" t="s">
        <v>4025</v>
      </c>
      <c r="D2749" s="295" t="s">
        <v>1347</v>
      </c>
      <c r="E2749" s="296" t="s">
        <v>4026</v>
      </c>
      <c r="F2749" s="297" t="s">
        <v>4027</v>
      </c>
      <c r="G2749" s="298" t="s">
        <v>551</v>
      </c>
      <c r="H2749" s="299">
        <v>3.0699999999999998</v>
      </c>
      <c r="I2749" s="300"/>
      <c r="J2749" s="301">
        <f>ROUND(I2749*H2749,2)</f>
        <v>0</v>
      </c>
      <c r="K2749" s="297" t="s">
        <v>1</v>
      </c>
      <c r="L2749" s="302"/>
      <c r="M2749" s="303" t="s">
        <v>1</v>
      </c>
      <c r="N2749" s="304" t="s">
        <v>41</v>
      </c>
      <c r="O2749" s="92"/>
      <c r="P2749" s="238">
        <f>O2749*H2749</f>
        <v>0</v>
      </c>
      <c r="Q2749" s="238">
        <v>0.0030000000000000001</v>
      </c>
      <c r="R2749" s="238">
        <f>Q2749*H2749</f>
        <v>0.0092099999999999994</v>
      </c>
      <c r="S2749" s="238">
        <v>0</v>
      </c>
      <c r="T2749" s="239">
        <f>S2749*H2749</f>
        <v>0</v>
      </c>
      <c r="U2749" s="39"/>
      <c r="V2749" s="39"/>
      <c r="W2749" s="39"/>
      <c r="X2749" s="39"/>
      <c r="Y2749" s="39"/>
      <c r="Z2749" s="39"/>
      <c r="AA2749" s="39"/>
      <c r="AB2749" s="39"/>
      <c r="AC2749" s="39"/>
      <c r="AD2749" s="39"/>
      <c r="AE2749" s="39"/>
      <c r="AR2749" s="240" t="s">
        <v>468</v>
      </c>
      <c r="AT2749" s="240" t="s">
        <v>1347</v>
      </c>
      <c r="AU2749" s="240" t="s">
        <v>86</v>
      </c>
      <c r="AY2749" s="18" t="s">
        <v>350</v>
      </c>
      <c r="BE2749" s="241">
        <f>IF(N2749="základní",J2749,0)</f>
        <v>0</v>
      </c>
      <c r="BF2749" s="241">
        <f>IF(N2749="snížená",J2749,0)</f>
        <v>0</v>
      </c>
      <c r="BG2749" s="241">
        <f>IF(N2749="zákl. přenesená",J2749,0)</f>
        <v>0</v>
      </c>
      <c r="BH2749" s="241">
        <f>IF(N2749="sníž. přenesená",J2749,0)</f>
        <v>0</v>
      </c>
      <c r="BI2749" s="241">
        <f>IF(N2749="nulová",J2749,0)</f>
        <v>0</v>
      </c>
      <c r="BJ2749" s="18" t="s">
        <v>84</v>
      </c>
      <c r="BK2749" s="241">
        <f>ROUND(I2749*H2749,2)</f>
        <v>0</v>
      </c>
      <c r="BL2749" s="18" t="s">
        <v>357</v>
      </c>
      <c r="BM2749" s="240" t="s">
        <v>4028</v>
      </c>
    </row>
    <row r="2750" s="2" customFormat="1">
      <c r="A2750" s="39"/>
      <c r="B2750" s="40"/>
      <c r="C2750" s="41"/>
      <c r="D2750" s="242" t="s">
        <v>359</v>
      </c>
      <c r="E2750" s="41"/>
      <c r="F2750" s="243" t="s">
        <v>4023</v>
      </c>
      <c r="G2750" s="41"/>
      <c r="H2750" s="41"/>
      <c r="I2750" s="244"/>
      <c r="J2750" s="41"/>
      <c r="K2750" s="41"/>
      <c r="L2750" s="45"/>
      <c r="M2750" s="245"/>
      <c r="N2750" s="246"/>
      <c r="O2750" s="92"/>
      <c r="P2750" s="92"/>
      <c r="Q2750" s="92"/>
      <c r="R2750" s="92"/>
      <c r="S2750" s="92"/>
      <c r="T2750" s="93"/>
      <c r="U2750" s="39"/>
      <c r="V2750" s="39"/>
      <c r="W2750" s="39"/>
      <c r="X2750" s="39"/>
      <c r="Y2750" s="39"/>
      <c r="Z2750" s="39"/>
      <c r="AA2750" s="39"/>
      <c r="AB2750" s="39"/>
      <c r="AC2750" s="39"/>
      <c r="AD2750" s="39"/>
      <c r="AE2750" s="39"/>
      <c r="AT2750" s="18" t="s">
        <v>359</v>
      </c>
      <c r="AU2750" s="18" t="s">
        <v>86</v>
      </c>
    </row>
    <row r="2751" s="13" customFormat="1">
      <c r="A2751" s="13"/>
      <c r="B2751" s="247"/>
      <c r="C2751" s="248"/>
      <c r="D2751" s="242" t="s">
        <v>361</v>
      </c>
      <c r="E2751" s="249" t="s">
        <v>1</v>
      </c>
      <c r="F2751" s="250" t="s">
        <v>4029</v>
      </c>
      <c r="G2751" s="248"/>
      <c r="H2751" s="251">
        <v>3.0699999999999998</v>
      </c>
      <c r="I2751" s="252"/>
      <c r="J2751" s="248"/>
      <c r="K2751" s="248"/>
      <c r="L2751" s="253"/>
      <c r="M2751" s="254"/>
      <c r="N2751" s="255"/>
      <c r="O2751" s="255"/>
      <c r="P2751" s="255"/>
      <c r="Q2751" s="255"/>
      <c r="R2751" s="255"/>
      <c r="S2751" s="255"/>
      <c r="T2751" s="256"/>
      <c r="U2751" s="13"/>
      <c r="V2751" s="13"/>
      <c r="W2751" s="13"/>
      <c r="X2751" s="13"/>
      <c r="Y2751" s="13"/>
      <c r="Z2751" s="13"/>
      <c r="AA2751" s="13"/>
      <c r="AB2751" s="13"/>
      <c r="AC2751" s="13"/>
      <c r="AD2751" s="13"/>
      <c r="AE2751" s="13"/>
      <c r="AT2751" s="257" t="s">
        <v>361</v>
      </c>
      <c r="AU2751" s="257" t="s">
        <v>86</v>
      </c>
      <c r="AV2751" s="13" t="s">
        <v>86</v>
      </c>
      <c r="AW2751" s="13" t="s">
        <v>32</v>
      </c>
      <c r="AX2751" s="13" t="s">
        <v>84</v>
      </c>
      <c r="AY2751" s="257" t="s">
        <v>350</v>
      </c>
    </row>
    <row r="2752" s="2" customFormat="1" ht="24.15" customHeight="1">
      <c r="A2752" s="39"/>
      <c r="B2752" s="40"/>
      <c r="C2752" s="295" t="s">
        <v>4030</v>
      </c>
      <c r="D2752" s="295" t="s">
        <v>1347</v>
      </c>
      <c r="E2752" s="296" t="s">
        <v>4031</v>
      </c>
      <c r="F2752" s="297" t="s">
        <v>4032</v>
      </c>
      <c r="G2752" s="298" t="s">
        <v>551</v>
      </c>
      <c r="H2752" s="299">
        <v>7.7249999999999996</v>
      </c>
      <c r="I2752" s="300"/>
      <c r="J2752" s="301">
        <f>ROUND(I2752*H2752,2)</f>
        <v>0</v>
      </c>
      <c r="K2752" s="297" t="s">
        <v>1</v>
      </c>
      <c r="L2752" s="302"/>
      <c r="M2752" s="303" t="s">
        <v>1</v>
      </c>
      <c r="N2752" s="304" t="s">
        <v>41</v>
      </c>
      <c r="O2752" s="92"/>
      <c r="P2752" s="238">
        <f>O2752*H2752</f>
        <v>0</v>
      </c>
      <c r="Q2752" s="238">
        <v>0.0030000000000000001</v>
      </c>
      <c r="R2752" s="238">
        <f>Q2752*H2752</f>
        <v>0.023174999999999998</v>
      </c>
      <c r="S2752" s="238">
        <v>0</v>
      </c>
      <c r="T2752" s="239">
        <f>S2752*H2752</f>
        <v>0</v>
      </c>
      <c r="U2752" s="39"/>
      <c r="V2752" s="39"/>
      <c r="W2752" s="39"/>
      <c r="X2752" s="39"/>
      <c r="Y2752" s="39"/>
      <c r="Z2752" s="39"/>
      <c r="AA2752" s="39"/>
      <c r="AB2752" s="39"/>
      <c r="AC2752" s="39"/>
      <c r="AD2752" s="39"/>
      <c r="AE2752" s="39"/>
      <c r="AR2752" s="240" t="s">
        <v>468</v>
      </c>
      <c r="AT2752" s="240" t="s">
        <v>1347</v>
      </c>
      <c r="AU2752" s="240" t="s">
        <v>86</v>
      </c>
      <c r="AY2752" s="18" t="s">
        <v>350</v>
      </c>
      <c r="BE2752" s="241">
        <f>IF(N2752="základní",J2752,0)</f>
        <v>0</v>
      </c>
      <c r="BF2752" s="241">
        <f>IF(N2752="snížená",J2752,0)</f>
        <v>0</v>
      </c>
      <c r="BG2752" s="241">
        <f>IF(N2752="zákl. přenesená",J2752,0)</f>
        <v>0</v>
      </c>
      <c r="BH2752" s="241">
        <f>IF(N2752="sníž. přenesená",J2752,0)</f>
        <v>0</v>
      </c>
      <c r="BI2752" s="241">
        <f>IF(N2752="nulová",J2752,0)</f>
        <v>0</v>
      </c>
      <c r="BJ2752" s="18" t="s">
        <v>84</v>
      </c>
      <c r="BK2752" s="241">
        <f>ROUND(I2752*H2752,2)</f>
        <v>0</v>
      </c>
      <c r="BL2752" s="18" t="s">
        <v>357</v>
      </c>
      <c r="BM2752" s="240" t="s">
        <v>4033</v>
      </c>
    </row>
    <row r="2753" s="2" customFormat="1">
      <c r="A2753" s="39"/>
      <c r="B2753" s="40"/>
      <c r="C2753" s="41"/>
      <c r="D2753" s="242" t="s">
        <v>359</v>
      </c>
      <c r="E2753" s="41"/>
      <c r="F2753" s="243" t="s">
        <v>4023</v>
      </c>
      <c r="G2753" s="41"/>
      <c r="H2753" s="41"/>
      <c r="I2753" s="244"/>
      <c r="J2753" s="41"/>
      <c r="K2753" s="41"/>
      <c r="L2753" s="45"/>
      <c r="M2753" s="245"/>
      <c r="N2753" s="246"/>
      <c r="O2753" s="92"/>
      <c r="P2753" s="92"/>
      <c r="Q2753" s="92"/>
      <c r="R2753" s="92"/>
      <c r="S2753" s="92"/>
      <c r="T2753" s="93"/>
      <c r="U2753" s="39"/>
      <c r="V2753" s="39"/>
      <c r="W2753" s="39"/>
      <c r="X2753" s="39"/>
      <c r="Y2753" s="39"/>
      <c r="Z2753" s="39"/>
      <c r="AA2753" s="39"/>
      <c r="AB2753" s="39"/>
      <c r="AC2753" s="39"/>
      <c r="AD2753" s="39"/>
      <c r="AE2753" s="39"/>
      <c r="AT2753" s="18" t="s">
        <v>359</v>
      </c>
      <c r="AU2753" s="18" t="s">
        <v>86</v>
      </c>
    </row>
    <row r="2754" s="13" customFormat="1">
      <c r="A2754" s="13"/>
      <c r="B2754" s="247"/>
      <c r="C2754" s="248"/>
      <c r="D2754" s="242" t="s">
        <v>361</v>
      </c>
      <c r="E2754" s="249" t="s">
        <v>1</v>
      </c>
      <c r="F2754" s="250" t="s">
        <v>4034</v>
      </c>
      <c r="G2754" s="248"/>
      <c r="H2754" s="251">
        <v>7.7249999999999996</v>
      </c>
      <c r="I2754" s="252"/>
      <c r="J2754" s="248"/>
      <c r="K2754" s="248"/>
      <c r="L2754" s="253"/>
      <c r="M2754" s="254"/>
      <c r="N2754" s="255"/>
      <c r="O2754" s="255"/>
      <c r="P2754" s="255"/>
      <c r="Q2754" s="255"/>
      <c r="R2754" s="255"/>
      <c r="S2754" s="255"/>
      <c r="T2754" s="256"/>
      <c r="U2754" s="13"/>
      <c r="V2754" s="13"/>
      <c r="W2754" s="13"/>
      <c r="X2754" s="13"/>
      <c r="Y2754" s="13"/>
      <c r="Z2754" s="13"/>
      <c r="AA2754" s="13"/>
      <c r="AB2754" s="13"/>
      <c r="AC2754" s="13"/>
      <c r="AD2754" s="13"/>
      <c r="AE2754" s="13"/>
      <c r="AT2754" s="257" t="s">
        <v>361</v>
      </c>
      <c r="AU2754" s="257" t="s">
        <v>86</v>
      </c>
      <c r="AV2754" s="13" t="s">
        <v>86</v>
      </c>
      <c r="AW2754" s="13" t="s">
        <v>32</v>
      </c>
      <c r="AX2754" s="13" t="s">
        <v>84</v>
      </c>
      <c r="AY2754" s="257" t="s">
        <v>350</v>
      </c>
    </row>
    <row r="2755" s="2" customFormat="1" ht="24.15" customHeight="1">
      <c r="A2755" s="39"/>
      <c r="B2755" s="40"/>
      <c r="C2755" s="295" t="s">
        <v>4035</v>
      </c>
      <c r="D2755" s="295" t="s">
        <v>1347</v>
      </c>
      <c r="E2755" s="296" t="s">
        <v>4036</v>
      </c>
      <c r="F2755" s="297" t="s">
        <v>4037</v>
      </c>
      <c r="G2755" s="298" t="s">
        <v>551</v>
      </c>
      <c r="H2755" s="299">
        <v>19.835000000000001</v>
      </c>
      <c r="I2755" s="300"/>
      <c r="J2755" s="301">
        <f>ROUND(I2755*H2755,2)</f>
        <v>0</v>
      </c>
      <c r="K2755" s="297" t="s">
        <v>1</v>
      </c>
      <c r="L2755" s="302"/>
      <c r="M2755" s="303" t="s">
        <v>1</v>
      </c>
      <c r="N2755" s="304" t="s">
        <v>41</v>
      </c>
      <c r="O2755" s="92"/>
      <c r="P2755" s="238">
        <f>O2755*H2755</f>
        <v>0</v>
      </c>
      <c r="Q2755" s="238">
        <v>0.0030000000000000001</v>
      </c>
      <c r="R2755" s="238">
        <f>Q2755*H2755</f>
        <v>0.059505000000000002</v>
      </c>
      <c r="S2755" s="238">
        <v>0</v>
      </c>
      <c r="T2755" s="239">
        <f>S2755*H2755</f>
        <v>0</v>
      </c>
      <c r="U2755" s="39"/>
      <c r="V2755" s="39"/>
      <c r="W2755" s="39"/>
      <c r="X2755" s="39"/>
      <c r="Y2755" s="39"/>
      <c r="Z2755" s="39"/>
      <c r="AA2755" s="39"/>
      <c r="AB2755" s="39"/>
      <c r="AC2755" s="39"/>
      <c r="AD2755" s="39"/>
      <c r="AE2755" s="39"/>
      <c r="AR2755" s="240" t="s">
        <v>468</v>
      </c>
      <c r="AT2755" s="240" t="s">
        <v>1347</v>
      </c>
      <c r="AU2755" s="240" t="s">
        <v>86</v>
      </c>
      <c r="AY2755" s="18" t="s">
        <v>350</v>
      </c>
      <c r="BE2755" s="241">
        <f>IF(N2755="základní",J2755,0)</f>
        <v>0</v>
      </c>
      <c r="BF2755" s="241">
        <f>IF(N2755="snížená",J2755,0)</f>
        <v>0</v>
      </c>
      <c r="BG2755" s="241">
        <f>IF(N2755="zákl. přenesená",J2755,0)</f>
        <v>0</v>
      </c>
      <c r="BH2755" s="241">
        <f>IF(N2755="sníž. přenesená",J2755,0)</f>
        <v>0</v>
      </c>
      <c r="BI2755" s="241">
        <f>IF(N2755="nulová",J2755,0)</f>
        <v>0</v>
      </c>
      <c r="BJ2755" s="18" t="s">
        <v>84</v>
      </c>
      <c r="BK2755" s="241">
        <f>ROUND(I2755*H2755,2)</f>
        <v>0</v>
      </c>
      <c r="BL2755" s="18" t="s">
        <v>357</v>
      </c>
      <c r="BM2755" s="240" t="s">
        <v>4038</v>
      </c>
    </row>
    <row r="2756" s="2" customFormat="1">
      <c r="A2756" s="39"/>
      <c r="B2756" s="40"/>
      <c r="C2756" s="41"/>
      <c r="D2756" s="242" t="s">
        <v>359</v>
      </c>
      <c r="E2756" s="41"/>
      <c r="F2756" s="243" t="s">
        <v>4023</v>
      </c>
      <c r="G2756" s="41"/>
      <c r="H2756" s="41"/>
      <c r="I2756" s="244"/>
      <c r="J2756" s="41"/>
      <c r="K2756" s="41"/>
      <c r="L2756" s="45"/>
      <c r="M2756" s="245"/>
      <c r="N2756" s="246"/>
      <c r="O2756" s="92"/>
      <c r="P2756" s="92"/>
      <c r="Q2756" s="92"/>
      <c r="R2756" s="92"/>
      <c r="S2756" s="92"/>
      <c r="T2756" s="93"/>
      <c r="U2756" s="39"/>
      <c r="V2756" s="39"/>
      <c r="W2756" s="39"/>
      <c r="X2756" s="39"/>
      <c r="Y2756" s="39"/>
      <c r="Z2756" s="39"/>
      <c r="AA2756" s="39"/>
      <c r="AB2756" s="39"/>
      <c r="AC2756" s="39"/>
      <c r="AD2756" s="39"/>
      <c r="AE2756" s="39"/>
      <c r="AT2756" s="18" t="s">
        <v>359</v>
      </c>
      <c r="AU2756" s="18" t="s">
        <v>86</v>
      </c>
    </row>
    <row r="2757" s="13" customFormat="1">
      <c r="A2757" s="13"/>
      <c r="B2757" s="247"/>
      <c r="C2757" s="248"/>
      <c r="D2757" s="242" t="s">
        <v>361</v>
      </c>
      <c r="E2757" s="249" t="s">
        <v>1</v>
      </c>
      <c r="F2757" s="250" t="s">
        <v>4039</v>
      </c>
      <c r="G2757" s="248"/>
      <c r="H2757" s="251">
        <v>19.835000000000001</v>
      </c>
      <c r="I2757" s="252"/>
      <c r="J2757" s="248"/>
      <c r="K2757" s="248"/>
      <c r="L2757" s="253"/>
      <c r="M2757" s="254"/>
      <c r="N2757" s="255"/>
      <c r="O2757" s="255"/>
      <c r="P2757" s="255"/>
      <c r="Q2757" s="255"/>
      <c r="R2757" s="255"/>
      <c r="S2757" s="255"/>
      <c r="T2757" s="256"/>
      <c r="U2757" s="13"/>
      <c r="V2757" s="13"/>
      <c r="W2757" s="13"/>
      <c r="X2757" s="13"/>
      <c r="Y2757" s="13"/>
      <c r="Z2757" s="13"/>
      <c r="AA2757" s="13"/>
      <c r="AB2757" s="13"/>
      <c r="AC2757" s="13"/>
      <c r="AD2757" s="13"/>
      <c r="AE2757" s="13"/>
      <c r="AT2757" s="257" t="s">
        <v>361</v>
      </c>
      <c r="AU2757" s="257" t="s">
        <v>86</v>
      </c>
      <c r="AV2757" s="13" t="s">
        <v>86</v>
      </c>
      <c r="AW2757" s="13" t="s">
        <v>32</v>
      </c>
      <c r="AX2757" s="13" t="s">
        <v>84</v>
      </c>
      <c r="AY2757" s="257" t="s">
        <v>350</v>
      </c>
    </row>
    <row r="2758" s="2" customFormat="1" ht="24.15" customHeight="1">
      <c r="A2758" s="39"/>
      <c r="B2758" s="40"/>
      <c r="C2758" s="295" t="s">
        <v>4040</v>
      </c>
      <c r="D2758" s="295" t="s">
        <v>1347</v>
      </c>
      <c r="E2758" s="296" t="s">
        <v>4041</v>
      </c>
      <c r="F2758" s="297" t="s">
        <v>4042</v>
      </c>
      <c r="G2758" s="298" t="s">
        <v>551</v>
      </c>
      <c r="H2758" s="299">
        <v>10.630000000000001</v>
      </c>
      <c r="I2758" s="300"/>
      <c r="J2758" s="301">
        <f>ROUND(I2758*H2758,2)</f>
        <v>0</v>
      </c>
      <c r="K2758" s="297" t="s">
        <v>1</v>
      </c>
      <c r="L2758" s="302"/>
      <c r="M2758" s="303" t="s">
        <v>1</v>
      </c>
      <c r="N2758" s="304" t="s">
        <v>41</v>
      </c>
      <c r="O2758" s="92"/>
      <c r="P2758" s="238">
        <f>O2758*H2758</f>
        <v>0</v>
      </c>
      <c r="Q2758" s="238">
        <v>0.0030000000000000001</v>
      </c>
      <c r="R2758" s="238">
        <f>Q2758*H2758</f>
        <v>0.031890000000000002</v>
      </c>
      <c r="S2758" s="238">
        <v>0</v>
      </c>
      <c r="T2758" s="239">
        <f>S2758*H2758</f>
        <v>0</v>
      </c>
      <c r="U2758" s="39"/>
      <c r="V2758" s="39"/>
      <c r="W2758" s="39"/>
      <c r="X2758" s="39"/>
      <c r="Y2758" s="39"/>
      <c r="Z2758" s="39"/>
      <c r="AA2758" s="39"/>
      <c r="AB2758" s="39"/>
      <c r="AC2758" s="39"/>
      <c r="AD2758" s="39"/>
      <c r="AE2758" s="39"/>
      <c r="AR2758" s="240" t="s">
        <v>468</v>
      </c>
      <c r="AT2758" s="240" t="s">
        <v>1347</v>
      </c>
      <c r="AU2758" s="240" t="s">
        <v>86</v>
      </c>
      <c r="AY2758" s="18" t="s">
        <v>350</v>
      </c>
      <c r="BE2758" s="241">
        <f>IF(N2758="základní",J2758,0)</f>
        <v>0</v>
      </c>
      <c r="BF2758" s="241">
        <f>IF(N2758="snížená",J2758,0)</f>
        <v>0</v>
      </c>
      <c r="BG2758" s="241">
        <f>IF(N2758="zákl. přenesená",J2758,0)</f>
        <v>0</v>
      </c>
      <c r="BH2758" s="241">
        <f>IF(N2758="sníž. přenesená",J2758,0)</f>
        <v>0</v>
      </c>
      <c r="BI2758" s="241">
        <f>IF(N2758="nulová",J2758,0)</f>
        <v>0</v>
      </c>
      <c r="BJ2758" s="18" t="s">
        <v>84</v>
      </c>
      <c r="BK2758" s="241">
        <f>ROUND(I2758*H2758,2)</f>
        <v>0</v>
      </c>
      <c r="BL2758" s="18" t="s">
        <v>357</v>
      </c>
      <c r="BM2758" s="240" t="s">
        <v>4043</v>
      </c>
    </row>
    <row r="2759" s="2" customFormat="1">
      <c r="A2759" s="39"/>
      <c r="B2759" s="40"/>
      <c r="C2759" s="41"/>
      <c r="D2759" s="242" t="s">
        <v>359</v>
      </c>
      <c r="E2759" s="41"/>
      <c r="F2759" s="243" t="s">
        <v>4023</v>
      </c>
      <c r="G2759" s="41"/>
      <c r="H2759" s="41"/>
      <c r="I2759" s="244"/>
      <c r="J2759" s="41"/>
      <c r="K2759" s="41"/>
      <c r="L2759" s="45"/>
      <c r="M2759" s="245"/>
      <c r="N2759" s="246"/>
      <c r="O2759" s="92"/>
      <c r="P2759" s="92"/>
      <c r="Q2759" s="92"/>
      <c r="R2759" s="92"/>
      <c r="S2759" s="92"/>
      <c r="T2759" s="93"/>
      <c r="U2759" s="39"/>
      <c r="V2759" s="39"/>
      <c r="W2759" s="39"/>
      <c r="X2759" s="39"/>
      <c r="Y2759" s="39"/>
      <c r="Z2759" s="39"/>
      <c r="AA2759" s="39"/>
      <c r="AB2759" s="39"/>
      <c r="AC2759" s="39"/>
      <c r="AD2759" s="39"/>
      <c r="AE2759" s="39"/>
      <c r="AT2759" s="18" t="s">
        <v>359</v>
      </c>
      <c r="AU2759" s="18" t="s">
        <v>86</v>
      </c>
    </row>
    <row r="2760" s="13" customFormat="1">
      <c r="A2760" s="13"/>
      <c r="B2760" s="247"/>
      <c r="C2760" s="248"/>
      <c r="D2760" s="242" t="s">
        <v>361</v>
      </c>
      <c r="E2760" s="249" t="s">
        <v>1</v>
      </c>
      <c r="F2760" s="250" t="s">
        <v>4044</v>
      </c>
      <c r="G2760" s="248"/>
      <c r="H2760" s="251">
        <v>10.630000000000001</v>
      </c>
      <c r="I2760" s="252"/>
      <c r="J2760" s="248"/>
      <c r="K2760" s="248"/>
      <c r="L2760" s="253"/>
      <c r="M2760" s="254"/>
      <c r="N2760" s="255"/>
      <c r="O2760" s="255"/>
      <c r="P2760" s="255"/>
      <c r="Q2760" s="255"/>
      <c r="R2760" s="255"/>
      <c r="S2760" s="255"/>
      <c r="T2760" s="256"/>
      <c r="U2760" s="13"/>
      <c r="V2760" s="13"/>
      <c r="W2760" s="13"/>
      <c r="X2760" s="13"/>
      <c r="Y2760" s="13"/>
      <c r="Z2760" s="13"/>
      <c r="AA2760" s="13"/>
      <c r="AB2760" s="13"/>
      <c r="AC2760" s="13"/>
      <c r="AD2760" s="13"/>
      <c r="AE2760" s="13"/>
      <c r="AT2760" s="257" t="s">
        <v>361</v>
      </c>
      <c r="AU2760" s="257" t="s">
        <v>86</v>
      </c>
      <c r="AV2760" s="13" t="s">
        <v>86</v>
      </c>
      <c r="AW2760" s="13" t="s">
        <v>32</v>
      </c>
      <c r="AX2760" s="13" t="s">
        <v>84</v>
      </c>
      <c r="AY2760" s="257" t="s">
        <v>350</v>
      </c>
    </row>
    <row r="2761" s="2" customFormat="1" ht="24.15" customHeight="1">
      <c r="A2761" s="39"/>
      <c r="B2761" s="40"/>
      <c r="C2761" s="295" t="s">
        <v>4045</v>
      </c>
      <c r="D2761" s="295" t="s">
        <v>1347</v>
      </c>
      <c r="E2761" s="296" t="s">
        <v>4046</v>
      </c>
      <c r="F2761" s="297" t="s">
        <v>4047</v>
      </c>
      <c r="G2761" s="298" t="s">
        <v>551</v>
      </c>
      <c r="H2761" s="299">
        <v>2.6600000000000001</v>
      </c>
      <c r="I2761" s="300"/>
      <c r="J2761" s="301">
        <f>ROUND(I2761*H2761,2)</f>
        <v>0</v>
      </c>
      <c r="K2761" s="297" t="s">
        <v>1</v>
      </c>
      <c r="L2761" s="302"/>
      <c r="M2761" s="303" t="s">
        <v>1</v>
      </c>
      <c r="N2761" s="304" t="s">
        <v>41</v>
      </c>
      <c r="O2761" s="92"/>
      <c r="P2761" s="238">
        <f>O2761*H2761</f>
        <v>0</v>
      </c>
      <c r="Q2761" s="238">
        <v>0.0030000000000000001</v>
      </c>
      <c r="R2761" s="238">
        <f>Q2761*H2761</f>
        <v>0.007980000000000001</v>
      </c>
      <c r="S2761" s="238">
        <v>0</v>
      </c>
      <c r="T2761" s="239">
        <f>S2761*H2761</f>
        <v>0</v>
      </c>
      <c r="U2761" s="39"/>
      <c r="V2761" s="39"/>
      <c r="W2761" s="39"/>
      <c r="X2761" s="39"/>
      <c r="Y2761" s="39"/>
      <c r="Z2761" s="39"/>
      <c r="AA2761" s="39"/>
      <c r="AB2761" s="39"/>
      <c r="AC2761" s="39"/>
      <c r="AD2761" s="39"/>
      <c r="AE2761" s="39"/>
      <c r="AR2761" s="240" t="s">
        <v>468</v>
      </c>
      <c r="AT2761" s="240" t="s">
        <v>1347</v>
      </c>
      <c r="AU2761" s="240" t="s">
        <v>86</v>
      </c>
      <c r="AY2761" s="18" t="s">
        <v>350</v>
      </c>
      <c r="BE2761" s="241">
        <f>IF(N2761="základní",J2761,0)</f>
        <v>0</v>
      </c>
      <c r="BF2761" s="241">
        <f>IF(N2761="snížená",J2761,0)</f>
        <v>0</v>
      </c>
      <c r="BG2761" s="241">
        <f>IF(N2761="zákl. přenesená",J2761,0)</f>
        <v>0</v>
      </c>
      <c r="BH2761" s="241">
        <f>IF(N2761="sníž. přenesená",J2761,0)</f>
        <v>0</v>
      </c>
      <c r="BI2761" s="241">
        <f>IF(N2761="nulová",J2761,0)</f>
        <v>0</v>
      </c>
      <c r="BJ2761" s="18" t="s">
        <v>84</v>
      </c>
      <c r="BK2761" s="241">
        <f>ROUND(I2761*H2761,2)</f>
        <v>0</v>
      </c>
      <c r="BL2761" s="18" t="s">
        <v>357</v>
      </c>
      <c r="BM2761" s="240" t="s">
        <v>4048</v>
      </c>
    </row>
    <row r="2762" s="2" customFormat="1">
      <c r="A2762" s="39"/>
      <c r="B2762" s="40"/>
      <c r="C2762" s="41"/>
      <c r="D2762" s="242" t="s">
        <v>359</v>
      </c>
      <c r="E2762" s="41"/>
      <c r="F2762" s="243" t="s">
        <v>4023</v>
      </c>
      <c r="G2762" s="41"/>
      <c r="H2762" s="41"/>
      <c r="I2762" s="244"/>
      <c r="J2762" s="41"/>
      <c r="K2762" s="41"/>
      <c r="L2762" s="45"/>
      <c r="M2762" s="245"/>
      <c r="N2762" s="246"/>
      <c r="O2762" s="92"/>
      <c r="P2762" s="92"/>
      <c r="Q2762" s="92"/>
      <c r="R2762" s="92"/>
      <c r="S2762" s="92"/>
      <c r="T2762" s="93"/>
      <c r="U2762" s="39"/>
      <c r="V2762" s="39"/>
      <c r="W2762" s="39"/>
      <c r="X2762" s="39"/>
      <c r="Y2762" s="39"/>
      <c r="Z2762" s="39"/>
      <c r="AA2762" s="39"/>
      <c r="AB2762" s="39"/>
      <c r="AC2762" s="39"/>
      <c r="AD2762" s="39"/>
      <c r="AE2762" s="39"/>
      <c r="AT2762" s="18" t="s">
        <v>359</v>
      </c>
      <c r="AU2762" s="18" t="s">
        <v>86</v>
      </c>
    </row>
    <row r="2763" s="13" customFormat="1">
      <c r="A2763" s="13"/>
      <c r="B2763" s="247"/>
      <c r="C2763" s="248"/>
      <c r="D2763" s="242" t="s">
        <v>361</v>
      </c>
      <c r="E2763" s="249" t="s">
        <v>1</v>
      </c>
      <c r="F2763" s="250" t="s">
        <v>4049</v>
      </c>
      <c r="G2763" s="248"/>
      <c r="H2763" s="251">
        <v>2.6600000000000001</v>
      </c>
      <c r="I2763" s="252"/>
      <c r="J2763" s="248"/>
      <c r="K2763" s="248"/>
      <c r="L2763" s="253"/>
      <c r="M2763" s="254"/>
      <c r="N2763" s="255"/>
      <c r="O2763" s="255"/>
      <c r="P2763" s="255"/>
      <c r="Q2763" s="255"/>
      <c r="R2763" s="255"/>
      <c r="S2763" s="255"/>
      <c r="T2763" s="256"/>
      <c r="U2763" s="13"/>
      <c r="V2763" s="13"/>
      <c r="W2763" s="13"/>
      <c r="X2763" s="13"/>
      <c r="Y2763" s="13"/>
      <c r="Z2763" s="13"/>
      <c r="AA2763" s="13"/>
      <c r="AB2763" s="13"/>
      <c r="AC2763" s="13"/>
      <c r="AD2763" s="13"/>
      <c r="AE2763" s="13"/>
      <c r="AT2763" s="257" t="s">
        <v>361</v>
      </c>
      <c r="AU2763" s="257" t="s">
        <v>86</v>
      </c>
      <c r="AV2763" s="13" t="s">
        <v>86</v>
      </c>
      <c r="AW2763" s="13" t="s">
        <v>32</v>
      </c>
      <c r="AX2763" s="13" t="s">
        <v>84</v>
      </c>
      <c r="AY2763" s="257" t="s">
        <v>350</v>
      </c>
    </row>
    <row r="2764" s="2" customFormat="1" ht="24.15" customHeight="1">
      <c r="A2764" s="39"/>
      <c r="B2764" s="40"/>
      <c r="C2764" s="295" t="s">
        <v>4050</v>
      </c>
      <c r="D2764" s="295" t="s">
        <v>1347</v>
      </c>
      <c r="E2764" s="296" t="s">
        <v>4051</v>
      </c>
      <c r="F2764" s="297" t="s">
        <v>4052</v>
      </c>
      <c r="G2764" s="298" t="s">
        <v>551</v>
      </c>
      <c r="H2764" s="299">
        <v>5.8449999999999998</v>
      </c>
      <c r="I2764" s="300"/>
      <c r="J2764" s="301">
        <f>ROUND(I2764*H2764,2)</f>
        <v>0</v>
      </c>
      <c r="K2764" s="297" t="s">
        <v>1</v>
      </c>
      <c r="L2764" s="302"/>
      <c r="M2764" s="303" t="s">
        <v>1</v>
      </c>
      <c r="N2764" s="304" t="s">
        <v>41</v>
      </c>
      <c r="O2764" s="92"/>
      <c r="P2764" s="238">
        <f>O2764*H2764</f>
        <v>0</v>
      </c>
      <c r="Q2764" s="238">
        <v>0.0030000000000000001</v>
      </c>
      <c r="R2764" s="238">
        <f>Q2764*H2764</f>
        <v>0.017534999999999999</v>
      </c>
      <c r="S2764" s="238">
        <v>0</v>
      </c>
      <c r="T2764" s="239">
        <f>S2764*H2764</f>
        <v>0</v>
      </c>
      <c r="U2764" s="39"/>
      <c r="V2764" s="39"/>
      <c r="W2764" s="39"/>
      <c r="X2764" s="39"/>
      <c r="Y2764" s="39"/>
      <c r="Z2764" s="39"/>
      <c r="AA2764" s="39"/>
      <c r="AB2764" s="39"/>
      <c r="AC2764" s="39"/>
      <c r="AD2764" s="39"/>
      <c r="AE2764" s="39"/>
      <c r="AR2764" s="240" t="s">
        <v>468</v>
      </c>
      <c r="AT2764" s="240" t="s">
        <v>1347</v>
      </c>
      <c r="AU2764" s="240" t="s">
        <v>86</v>
      </c>
      <c r="AY2764" s="18" t="s">
        <v>350</v>
      </c>
      <c r="BE2764" s="241">
        <f>IF(N2764="základní",J2764,0)</f>
        <v>0</v>
      </c>
      <c r="BF2764" s="241">
        <f>IF(N2764="snížená",J2764,0)</f>
        <v>0</v>
      </c>
      <c r="BG2764" s="241">
        <f>IF(N2764="zákl. přenesená",J2764,0)</f>
        <v>0</v>
      </c>
      <c r="BH2764" s="241">
        <f>IF(N2764="sníž. přenesená",J2764,0)</f>
        <v>0</v>
      </c>
      <c r="BI2764" s="241">
        <f>IF(N2764="nulová",J2764,0)</f>
        <v>0</v>
      </c>
      <c r="BJ2764" s="18" t="s">
        <v>84</v>
      </c>
      <c r="BK2764" s="241">
        <f>ROUND(I2764*H2764,2)</f>
        <v>0</v>
      </c>
      <c r="BL2764" s="18" t="s">
        <v>357</v>
      </c>
      <c r="BM2764" s="240" t="s">
        <v>4053</v>
      </c>
    </row>
    <row r="2765" s="2" customFormat="1">
      <c r="A2765" s="39"/>
      <c r="B2765" s="40"/>
      <c r="C2765" s="41"/>
      <c r="D2765" s="242" t="s">
        <v>359</v>
      </c>
      <c r="E2765" s="41"/>
      <c r="F2765" s="243" t="s">
        <v>4023</v>
      </c>
      <c r="G2765" s="41"/>
      <c r="H2765" s="41"/>
      <c r="I2765" s="244"/>
      <c r="J2765" s="41"/>
      <c r="K2765" s="41"/>
      <c r="L2765" s="45"/>
      <c r="M2765" s="245"/>
      <c r="N2765" s="246"/>
      <c r="O2765" s="92"/>
      <c r="P2765" s="92"/>
      <c r="Q2765" s="92"/>
      <c r="R2765" s="92"/>
      <c r="S2765" s="92"/>
      <c r="T2765" s="93"/>
      <c r="U2765" s="39"/>
      <c r="V2765" s="39"/>
      <c r="W2765" s="39"/>
      <c r="X2765" s="39"/>
      <c r="Y2765" s="39"/>
      <c r="Z2765" s="39"/>
      <c r="AA2765" s="39"/>
      <c r="AB2765" s="39"/>
      <c r="AC2765" s="39"/>
      <c r="AD2765" s="39"/>
      <c r="AE2765" s="39"/>
      <c r="AT2765" s="18" t="s">
        <v>359</v>
      </c>
      <c r="AU2765" s="18" t="s">
        <v>86</v>
      </c>
    </row>
    <row r="2766" s="13" customFormat="1">
      <c r="A2766" s="13"/>
      <c r="B2766" s="247"/>
      <c r="C2766" s="248"/>
      <c r="D2766" s="242" t="s">
        <v>361</v>
      </c>
      <c r="E2766" s="249" t="s">
        <v>1</v>
      </c>
      <c r="F2766" s="250" t="s">
        <v>4054</v>
      </c>
      <c r="G2766" s="248"/>
      <c r="H2766" s="251">
        <v>5.8449999999999998</v>
      </c>
      <c r="I2766" s="252"/>
      <c r="J2766" s="248"/>
      <c r="K2766" s="248"/>
      <c r="L2766" s="253"/>
      <c r="M2766" s="254"/>
      <c r="N2766" s="255"/>
      <c r="O2766" s="255"/>
      <c r="P2766" s="255"/>
      <c r="Q2766" s="255"/>
      <c r="R2766" s="255"/>
      <c r="S2766" s="255"/>
      <c r="T2766" s="256"/>
      <c r="U2766" s="13"/>
      <c r="V2766" s="13"/>
      <c r="W2766" s="13"/>
      <c r="X2766" s="13"/>
      <c r="Y2766" s="13"/>
      <c r="Z2766" s="13"/>
      <c r="AA2766" s="13"/>
      <c r="AB2766" s="13"/>
      <c r="AC2766" s="13"/>
      <c r="AD2766" s="13"/>
      <c r="AE2766" s="13"/>
      <c r="AT2766" s="257" t="s">
        <v>361</v>
      </c>
      <c r="AU2766" s="257" t="s">
        <v>86</v>
      </c>
      <c r="AV2766" s="13" t="s">
        <v>86</v>
      </c>
      <c r="AW2766" s="13" t="s">
        <v>32</v>
      </c>
      <c r="AX2766" s="13" t="s">
        <v>84</v>
      </c>
      <c r="AY2766" s="257" t="s">
        <v>350</v>
      </c>
    </row>
    <row r="2767" s="2" customFormat="1" ht="24.15" customHeight="1">
      <c r="A2767" s="39"/>
      <c r="B2767" s="40"/>
      <c r="C2767" s="229" t="s">
        <v>4055</v>
      </c>
      <c r="D2767" s="229" t="s">
        <v>352</v>
      </c>
      <c r="E2767" s="230" t="s">
        <v>4056</v>
      </c>
      <c r="F2767" s="231" t="s">
        <v>4057</v>
      </c>
      <c r="G2767" s="232" t="s">
        <v>497</v>
      </c>
      <c r="H2767" s="233">
        <v>18</v>
      </c>
      <c r="I2767" s="234"/>
      <c r="J2767" s="235">
        <f>ROUND(I2767*H2767,2)</f>
        <v>0</v>
      </c>
      <c r="K2767" s="231" t="s">
        <v>385</v>
      </c>
      <c r="L2767" s="45"/>
      <c r="M2767" s="236" t="s">
        <v>1</v>
      </c>
      <c r="N2767" s="237" t="s">
        <v>41</v>
      </c>
      <c r="O2767" s="92"/>
      <c r="P2767" s="238">
        <f>O2767*H2767</f>
        <v>0</v>
      </c>
      <c r="Q2767" s="238">
        <v>0</v>
      </c>
      <c r="R2767" s="238">
        <f>Q2767*H2767</f>
        <v>0</v>
      </c>
      <c r="S2767" s="238">
        <v>0</v>
      </c>
      <c r="T2767" s="239">
        <f>S2767*H2767</f>
        <v>0</v>
      </c>
      <c r="U2767" s="39"/>
      <c r="V2767" s="39"/>
      <c r="W2767" s="39"/>
      <c r="X2767" s="39"/>
      <c r="Y2767" s="39"/>
      <c r="Z2767" s="39"/>
      <c r="AA2767" s="39"/>
      <c r="AB2767" s="39"/>
      <c r="AC2767" s="39"/>
      <c r="AD2767" s="39"/>
      <c r="AE2767" s="39"/>
      <c r="AR2767" s="240" t="s">
        <v>530</v>
      </c>
      <c r="AT2767" s="240" t="s">
        <v>352</v>
      </c>
      <c r="AU2767" s="240" t="s">
        <v>86</v>
      </c>
      <c r="AY2767" s="18" t="s">
        <v>350</v>
      </c>
      <c r="BE2767" s="241">
        <f>IF(N2767="základní",J2767,0)</f>
        <v>0</v>
      </c>
      <c r="BF2767" s="241">
        <f>IF(N2767="snížená",J2767,0)</f>
        <v>0</v>
      </c>
      <c r="BG2767" s="241">
        <f>IF(N2767="zákl. přenesená",J2767,0)</f>
        <v>0</v>
      </c>
      <c r="BH2767" s="241">
        <f>IF(N2767="sníž. přenesená",J2767,0)</f>
        <v>0</v>
      </c>
      <c r="BI2767" s="241">
        <f>IF(N2767="nulová",J2767,0)</f>
        <v>0</v>
      </c>
      <c r="BJ2767" s="18" t="s">
        <v>84</v>
      </c>
      <c r="BK2767" s="241">
        <f>ROUND(I2767*H2767,2)</f>
        <v>0</v>
      </c>
      <c r="BL2767" s="18" t="s">
        <v>530</v>
      </c>
      <c r="BM2767" s="240" t="s">
        <v>4058</v>
      </c>
    </row>
    <row r="2768" s="2" customFormat="1">
      <c r="A2768" s="39"/>
      <c r="B2768" s="40"/>
      <c r="C2768" s="41"/>
      <c r="D2768" s="242" t="s">
        <v>359</v>
      </c>
      <c r="E2768" s="41"/>
      <c r="F2768" s="243" t="s">
        <v>4059</v>
      </c>
      <c r="G2768" s="41"/>
      <c r="H2768" s="41"/>
      <c r="I2768" s="244"/>
      <c r="J2768" s="41"/>
      <c r="K2768" s="41"/>
      <c r="L2768" s="45"/>
      <c r="M2768" s="245"/>
      <c r="N2768" s="246"/>
      <c r="O2768" s="92"/>
      <c r="P2768" s="92"/>
      <c r="Q2768" s="92"/>
      <c r="R2768" s="92"/>
      <c r="S2768" s="92"/>
      <c r="T2768" s="93"/>
      <c r="U2768" s="39"/>
      <c r="V2768" s="39"/>
      <c r="W2768" s="39"/>
      <c r="X2768" s="39"/>
      <c r="Y2768" s="39"/>
      <c r="Z2768" s="39"/>
      <c r="AA2768" s="39"/>
      <c r="AB2768" s="39"/>
      <c r="AC2768" s="39"/>
      <c r="AD2768" s="39"/>
      <c r="AE2768" s="39"/>
      <c r="AT2768" s="18" t="s">
        <v>359</v>
      </c>
      <c r="AU2768" s="18" t="s">
        <v>86</v>
      </c>
    </row>
    <row r="2769" s="13" customFormat="1">
      <c r="A2769" s="13"/>
      <c r="B2769" s="247"/>
      <c r="C2769" s="248"/>
      <c r="D2769" s="242" t="s">
        <v>361</v>
      </c>
      <c r="E2769" s="249" t="s">
        <v>1</v>
      </c>
      <c r="F2769" s="250" t="s">
        <v>4060</v>
      </c>
      <c r="G2769" s="248"/>
      <c r="H2769" s="251">
        <v>5</v>
      </c>
      <c r="I2769" s="252"/>
      <c r="J2769" s="248"/>
      <c r="K2769" s="248"/>
      <c r="L2769" s="253"/>
      <c r="M2769" s="254"/>
      <c r="N2769" s="255"/>
      <c r="O2769" s="255"/>
      <c r="P2769" s="255"/>
      <c r="Q2769" s="255"/>
      <c r="R2769" s="255"/>
      <c r="S2769" s="255"/>
      <c r="T2769" s="256"/>
      <c r="U2769" s="13"/>
      <c r="V2769" s="13"/>
      <c r="W2769" s="13"/>
      <c r="X2769" s="13"/>
      <c r="Y2769" s="13"/>
      <c r="Z2769" s="13"/>
      <c r="AA2769" s="13"/>
      <c r="AB2769" s="13"/>
      <c r="AC2769" s="13"/>
      <c r="AD2769" s="13"/>
      <c r="AE2769" s="13"/>
      <c r="AT2769" s="257" t="s">
        <v>361</v>
      </c>
      <c r="AU2769" s="257" t="s">
        <v>86</v>
      </c>
      <c r="AV2769" s="13" t="s">
        <v>86</v>
      </c>
      <c r="AW2769" s="13" t="s">
        <v>32</v>
      </c>
      <c r="AX2769" s="13" t="s">
        <v>76</v>
      </c>
      <c r="AY2769" s="257" t="s">
        <v>350</v>
      </c>
    </row>
    <row r="2770" s="13" customFormat="1">
      <c r="A2770" s="13"/>
      <c r="B2770" s="247"/>
      <c r="C2770" s="248"/>
      <c r="D2770" s="242" t="s">
        <v>361</v>
      </c>
      <c r="E2770" s="249" t="s">
        <v>1</v>
      </c>
      <c r="F2770" s="250" t="s">
        <v>4061</v>
      </c>
      <c r="G2770" s="248"/>
      <c r="H2770" s="251">
        <v>5</v>
      </c>
      <c r="I2770" s="252"/>
      <c r="J2770" s="248"/>
      <c r="K2770" s="248"/>
      <c r="L2770" s="253"/>
      <c r="M2770" s="254"/>
      <c r="N2770" s="255"/>
      <c r="O2770" s="255"/>
      <c r="P2770" s="255"/>
      <c r="Q2770" s="255"/>
      <c r="R2770" s="255"/>
      <c r="S2770" s="255"/>
      <c r="T2770" s="256"/>
      <c r="U2770" s="13"/>
      <c r="V2770" s="13"/>
      <c r="W2770" s="13"/>
      <c r="X2770" s="13"/>
      <c r="Y2770" s="13"/>
      <c r="Z2770" s="13"/>
      <c r="AA2770" s="13"/>
      <c r="AB2770" s="13"/>
      <c r="AC2770" s="13"/>
      <c r="AD2770" s="13"/>
      <c r="AE2770" s="13"/>
      <c r="AT2770" s="257" t="s">
        <v>361</v>
      </c>
      <c r="AU2770" s="257" t="s">
        <v>86</v>
      </c>
      <c r="AV2770" s="13" t="s">
        <v>86</v>
      </c>
      <c r="AW2770" s="13" t="s">
        <v>32</v>
      </c>
      <c r="AX2770" s="13" t="s">
        <v>76</v>
      </c>
      <c r="AY2770" s="257" t="s">
        <v>350</v>
      </c>
    </row>
    <row r="2771" s="13" customFormat="1">
      <c r="A2771" s="13"/>
      <c r="B2771" s="247"/>
      <c r="C2771" s="248"/>
      <c r="D2771" s="242" t="s">
        <v>361</v>
      </c>
      <c r="E2771" s="249" t="s">
        <v>1</v>
      </c>
      <c r="F2771" s="250" t="s">
        <v>4062</v>
      </c>
      <c r="G2771" s="248"/>
      <c r="H2771" s="251">
        <v>3</v>
      </c>
      <c r="I2771" s="252"/>
      <c r="J2771" s="248"/>
      <c r="K2771" s="248"/>
      <c r="L2771" s="253"/>
      <c r="M2771" s="254"/>
      <c r="N2771" s="255"/>
      <c r="O2771" s="255"/>
      <c r="P2771" s="255"/>
      <c r="Q2771" s="255"/>
      <c r="R2771" s="255"/>
      <c r="S2771" s="255"/>
      <c r="T2771" s="256"/>
      <c r="U2771" s="13"/>
      <c r="V2771" s="13"/>
      <c r="W2771" s="13"/>
      <c r="X2771" s="13"/>
      <c r="Y2771" s="13"/>
      <c r="Z2771" s="13"/>
      <c r="AA2771" s="13"/>
      <c r="AB2771" s="13"/>
      <c r="AC2771" s="13"/>
      <c r="AD2771" s="13"/>
      <c r="AE2771" s="13"/>
      <c r="AT2771" s="257" t="s">
        <v>361</v>
      </c>
      <c r="AU2771" s="257" t="s">
        <v>86</v>
      </c>
      <c r="AV2771" s="13" t="s">
        <v>86</v>
      </c>
      <c r="AW2771" s="13" t="s">
        <v>32</v>
      </c>
      <c r="AX2771" s="13" t="s">
        <v>76</v>
      </c>
      <c r="AY2771" s="257" t="s">
        <v>350</v>
      </c>
    </row>
    <row r="2772" s="13" customFormat="1">
      <c r="A2772" s="13"/>
      <c r="B2772" s="247"/>
      <c r="C2772" s="248"/>
      <c r="D2772" s="242" t="s">
        <v>361</v>
      </c>
      <c r="E2772" s="249" t="s">
        <v>1</v>
      </c>
      <c r="F2772" s="250" t="s">
        <v>4017</v>
      </c>
      <c r="G2772" s="248"/>
      <c r="H2772" s="251">
        <v>2</v>
      </c>
      <c r="I2772" s="252"/>
      <c r="J2772" s="248"/>
      <c r="K2772" s="248"/>
      <c r="L2772" s="253"/>
      <c r="M2772" s="254"/>
      <c r="N2772" s="255"/>
      <c r="O2772" s="255"/>
      <c r="P2772" s="255"/>
      <c r="Q2772" s="255"/>
      <c r="R2772" s="255"/>
      <c r="S2772" s="255"/>
      <c r="T2772" s="256"/>
      <c r="U2772" s="13"/>
      <c r="V2772" s="13"/>
      <c r="W2772" s="13"/>
      <c r="X2772" s="13"/>
      <c r="Y2772" s="13"/>
      <c r="Z2772" s="13"/>
      <c r="AA2772" s="13"/>
      <c r="AB2772" s="13"/>
      <c r="AC2772" s="13"/>
      <c r="AD2772" s="13"/>
      <c r="AE2772" s="13"/>
      <c r="AT2772" s="257" t="s">
        <v>361</v>
      </c>
      <c r="AU2772" s="257" t="s">
        <v>86</v>
      </c>
      <c r="AV2772" s="13" t="s">
        <v>86</v>
      </c>
      <c r="AW2772" s="13" t="s">
        <v>32</v>
      </c>
      <c r="AX2772" s="13" t="s">
        <v>76</v>
      </c>
      <c r="AY2772" s="257" t="s">
        <v>350</v>
      </c>
    </row>
    <row r="2773" s="13" customFormat="1">
      <c r="A2773" s="13"/>
      <c r="B2773" s="247"/>
      <c r="C2773" s="248"/>
      <c r="D2773" s="242" t="s">
        <v>361</v>
      </c>
      <c r="E2773" s="249" t="s">
        <v>1</v>
      </c>
      <c r="F2773" s="250" t="s">
        <v>4063</v>
      </c>
      <c r="G2773" s="248"/>
      <c r="H2773" s="251">
        <v>3</v>
      </c>
      <c r="I2773" s="252"/>
      <c r="J2773" s="248"/>
      <c r="K2773" s="248"/>
      <c r="L2773" s="253"/>
      <c r="M2773" s="254"/>
      <c r="N2773" s="255"/>
      <c r="O2773" s="255"/>
      <c r="P2773" s="255"/>
      <c r="Q2773" s="255"/>
      <c r="R2773" s="255"/>
      <c r="S2773" s="255"/>
      <c r="T2773" s="256"/>
      <c r="U2773" s="13"/>
      <c r="V2773" s="13"/>
      <c r="W2773" s="13"/>
      <c r="X2773" s="13"/>
      <c r="Y2773" s="13"/>
      <c r="Z2773" s="13"/>
      <c r="AA2773" s="13"/>
      <c r="AB2773" s="13"/>
      <c r="AC2773" s="13"/>
      <c r="AD2773" s="13"/>
      <c r="AE2773" s="13"/>
      <c r="AT2773" s="257" t="s">
        <v>361</v>
      </c>
      <c r="AU2773" s="257" t="s">
        <v>86</v>
      </c>
      <c r="AV2773" s="13" t="s">
        <v>86</v>
      </c>
      <c r="AW2773" s="13" t="s">
        <v>32</v>
      </c>
      <c r="AX2773" s="13" t="s">
        <v>76</v>
      </c>
      <c r="AY2773" s="257" t="s">
        <v>350</v>
      </c>
    </row>
    <row r="2774" s="14" customFormat="1">
      <c r="A2774" s="14"/>
      <c r="B2774" s="258"/>
      <c r="C2774" s="259"/>
      <c r="D2774" s="242" t="s">
        <v>361</v>
      </c>
      <c r="E2774" s="260" t="s">
        <v>1</v>
      </c>
      <c r="F2774" s="261" t="s">
        <v>364</v>
      </c>
      <c r="G2774" s="259"/>
      <c r="H2774" s="262">
        <v>18</v>
      </c>
      <c r="I2774" s="263"/>
      <c r="J2774" s="259"/>
      <c r="K2774" s="259"/>
      <c r="L2774" s="264"/>
      <c r="M2774" s="265"/>
      <c r="N2774" s="266"/>
      <c r="O2774" s="266"/>
      <c r="P2774" s="266"/>
      <c r="Q2774" s="266"/>
      <c r="R2774" s="266"/>
      <c r="S2774" s="266"/>
      <c r="T2774" s="267"/>
      <c r="U2774" s="14"/>
      <c r="V2774" s="14"/>
      <c r="W2774" s="14"/>
      <c r="X2774" s="14"/>
      <c r="Y2774" s="14"/>
      <c r="Z2774" s="14"/>
      <c r="AA2774" s="14"/>
      <c r="AB2774" s="14"/>
      <c r="AC2774" s="14"/>
      <c r="AD2774" s="14"/>
      <c r="AE2774" s="14"/>
      <c r="AT2774" s="268" t="s">
        <v>361</v>
      </c>
      <c r="AU2774" s="268" t="s">
        <v>86</v>
      </c>
      <c r="AV2774" s="14" t="s">
        <v>357</v>
      </c>
      <c r="AW2774" s="14" t="s">
        <v>32</v>
      </c>
      <c r="AX2774" s="14" t="s">
        <v>84</v>
      </c>
      <c r="AY2774" s="268" t="s">
        <v>350</v>
      </c>
    </row>
    <row r="2775" s="2" customFormat="1" ht="24.15" customHeight="1">
      <c r="A2775" s="39"/>
      <c r="B2775" s="40"/>
      <c r="C2775" s="295" t="s">
        <v>4064</v>
      </c>
      <c r="D2775" s="295" t="s">
        <v>1347</v>
      </c>
      <c r="E2775" s="296" t="s">
        <v>4020</v>
      </c>
      <c r="F2775" s="297" t="s">
        <v>4021</v>
      </c>
      <c r="G2775" s="298" t="s">
        <v>551</v>
      </c>
      <c r="H2775" s="299">
        <v>10.550000000000001</v>
      </c>
      <c r="I2775" s="300"/>
      <c r="J2775" s="301">
        <f>ROUND(I2775*H2775,2)</f>
        <v>0</v>
      </c>
      <c r="K2775" s="297" t="s">
        <v>1</v>
      </c>
      <c r="L2775" s="302"/>
      <c r="M2775" s="303" t="s">
        <v>1</v>
      </c>
      <c r="N2775" s="304" t="s">
        <v>41</v>
      </c>
      <c r="O2775" s="92"/>
      <c r="P2775" s="238">
        <f>O2775*H2775</f>
        <v>0</v>
      </c>
      <c r="Q2775" s="238">
        <v>0.0030000000000000001</v>
      </c>
      <c r="R2775" s="238">
        <f>Q2775*H2775</f>
        <v>0.031650000000000005</v>
      </c>
      <c r="S2775" s="238">
        <v>0</v>
      </c>
      <c r="T2775" s="239">
        <f>S2775*H2775</f>
        <v>0</v>
      </c>
      <c r="U2775" s="39"/>
      <c r="V2775" s="39"/>
      <c r="W2775" s="39"/>
      <c r="X2775" s="39"/>
      <c r="Y2775" s="39"/>
      <c r="Z2775" s="39"/>
      <c r="AA2775" s="39"/>
      <c r="AB2775" s="39"/>
      <c r="AC2775" s="39"/>
      <c r="AD2775" s="39"/>
      <c r="AE2775" s="39"/>
      <c r="AR2775" s="240" t="s">
        <v>468</v>
      </c>
      <c r="AT2775" s="240" t="s">
        <v>1347</v>
      </c>
      <c r="AU2775" s="240" t="s">
        <v>86</v>
      </c>
      <c r="AY2775" s="18" t="s">
        <v>350</v>
      </c>
      <c r="BE2775" s="241">
        <f>IF(N2775="základní",J2775,0)</f>
        <v>0</v>
      </c>
      <c r="BF2775" s="241">
        <f>IF(N2775="snížená",J2775,0)</f>
        <v>0</v>
      </c>
      <c r="BG2775" s="241">
        <f>IF(N2775="zákl. přenesená",J2775,0)</f>
        <v>0</v>
      </c>
      <c r="BH2775" s="241">
        <f>IF(N2775="sníž. přenesená",J2775,0)</f>
        <v>0</v>
      </c>
      <c r="BI2775" s="241">
        <f>IF(N2775="nulová",J2775,0)</f>
        <v>0</v>
      </c>
      <c r="BJ2775" s="18" t="s">
        <v>84</v>
      </c>
      <c r="BK2775" s="241">
        <f>ROUND(I2775*H2775,2)</f>
        <v>0</v>
      </c>
      <c r="BL2775" s="18" t="s">
        <v>357</v>
      </c>
      <c r="BM2775" s="240" t="s">
        <v>4065</v>
      </c>
    </row>
    <row r="2776" s="2" customFormat="1">
      <c r="A2776" s="39"/>
      <c r="B2776" s="40"/>
      <c r="C2776" s="41"/>
      <c r="D2776" s="242" t="s">
        <v>359</v>
      </c>
      <c r="E2776" s="41"/>
      <c r="F2776" s="243" t="s">
        <v>4023</v>
      </c>
      <c r="G2776" s="41"/>
      <c r="H2776" s="41"/>
      <c r="I2776" s="244"/>
      <c r="J2776" s="41"/>
      <c r="K2776" s="41"/>
      <c r="L2776" s="45"/>
      <c r="M2776" s="245"/>
      <c r="N2776" s="246"/>
      <c r="O2776" s="92"/>
      <c r="P2776" s="92"/>
      <c r="Q2776" s="92"/>
      <c r="R2776" s="92"/>
      <c r="S2776" s="92"/>
      <c r="T2776" s="93"/>
      <c r="U2776" s="39"/>
      <c r="V2776" s="39"/>
      <c r="W2776" s="39"/>
      <c r="X2776" s="39"/>
      <c r="Y2776" s="39"/>
      <c r="Z2776" s="39"/>
      <c r="AA2776" s="39"/>
      <c r="AB2776" s="39"/>
      <c r="AC2776" s="39"/>
      <c r="AD2776" s="39"/>
      <c r="AE2776" s="39"/>
      <c r="AT2776" s="18" t="s">
        <v>359</v>
      </c>
      <c r="AU2776" s="18" t="s">
        <v>86</v>
      </c>
    </row>
    <row r="2777" s="13" customFormat="1">
      <c r="A2777" s="13"/>
      <c r="B2777" s="247"/>
      <c r="C2777" s="248"/>
      <c r="D2777" s="242" t="s">
        <v>361</v>
      </c>
      <c r="E2777" s="249" t="s">
        <v>1</v>
      </c>
      <c r="F2777" s="250" t="s">
        <v>4066</v>
      </c>
      <c r="G2777" s="248"/>
      <c r="H2777" s="251">
        <v>10.550000000000001</v>
      </c>
      <c r="I2777" s="252"/>
      <c r="J2777" s="248"/>
      <c r="K2777" s="248"/>
      <c r="L2777" s="253"/>
      <c r="M2777" s="254"/>
      <c r="N2777" s="255"/>
      <c r="O2777" s="255"/>
      <c r="P2777" s="255"/>
      <c r="Q2777" s="255"/>
      <c r="R2777" s="255"/>
      <c r="S2777" s="255"/>
      <c r="T2777" s="256"/>
      <c r="U2777" s="13"/>
      <c r="V2777" s="13"/>
      <c r="W2777" s="13"/>
      <c r="X2777" s="13"/>
      <c r="Y2777" s="13"/>
      <c r="Z2777" s="13"/>
      <c r="AA2777" s="13"/>
      <c r="AB2777" s="13"/>
      <c r="AC2777" s="13"/>
      <c r="AD2777" s="13"/>
      <c r="AE2777" s="13"/>
      <c r="AT2777" s="257" t="s">
        <v>361</v>
      </c>
      <c r="AU2777" s="257" t="s">
        <v>86</v>
      </c>
      <c r="AV2777" s="13" t="s">
        <v>86</v>
      </c>
      <c r="AW2777" s="13" t="s">
        <v>32</v>
      </c>
      <c r="AX2777" s="13" t="s">
        <v>84</v>
      </c>
      <c r="AY2777" s="257" t="s">
        <v>350</v>
      </c>
    </row>
    <row r="2778" s="2" customFormat="1" ht="24.15" customHeight="1">
      <c r="A2778" s="39"/>
      <c r="B2778" s="40"/>
      <c r="C2778" s="295" t="s">
        <v>4067</v>
      </c>
      <c r="D2778" s="295" t="s">
        <v>1347</v>
      </c>
      <c r="E2778" s="296" t="s">
        <v>4026</v>
      </c>
      <c r="F2778" s="297" t="s">
        <v>4027</v>
      </c>
      <c r="G2778" s="298" t="s">
        <v>551</v>
      </c>
      <c r="H2778" s="299">
        <v>9.6500000000000004</v>
      </c>
      <c r="I2778" s="300"/>
      <c r="J2778" s="301">
        <f>ROUND(I2778*H2778,2)</f>
        <v>0</v>
      </c>
      <c r="K2778" s="297" t="s">
        <v>1</v>
      </c>
      <c r="L2778" s="302"/>
      <c r="M2778" s="303" t="s">
        <v>1</v>
      </c>
      <c r="N2778" s="304" t="s">
        <v>41</v>
      </c>
      <c r="O2778" s="92"/>
      <c r="P2778" s="238">
        <f>O2778*H2778</f>
        <v>0</v>
      </c>
      <c r="Q2778" s="238">
        <v>0.0030000000000000001</v>
      </c>
      <c r="R2778" s="238">
        <f>Q2778*H2778</f>
        <v>0.02895</v>
      </c>
      <c r="S2778" s="238">
        <v>0</v>
      </c>
      <c r="T2778" s="239">
        <f>S2778*H2778</f>
        <v>0</v>
      </c>
      <c r="U2778" s="39"/>
      <c r="V2778" s="39"/>
      <c r="W2778" s="39"/>
      <c r="X2778" s="39"/>
      <c r="Y2778" s="39"/>
      <c r="Z2778" s="39"/>
      <c r="AA2778" s="39"/>
      <c r="AB2778" s="39"/>
      <c r="AC2778" s="39"/>
      <c r="AD2778" s="39"/>
      <c r="AE2778" s="39"/>
      <c r="AR2778" s="240" t="s">
        <v>468</v>
      </c>
      <c r="AT2778" s="240" t="s">
        <v>1347</v>
      </c>
      <c r="AU2778" s="240" t="s">
        <v>86</v>
      </c>
      <c r="AY2778" s="18" t="s">
        <v>350</v>
      </c>
      <c r="BE2778" s="241">
        <f>IF(N2778="základní",J2778,0)</f>
        <v>0</v>
      </c>
      <c r="BF2778" s="241">
        <f>IF(N2778="snížená",J2778,0)</f>
        <v>0</v>
      </c>
      <c r="BG2778" s="241">
        <f>IF(N2778="zákl. přenesená",J2778,0)</f>
        <v>0</v>
      </c>
      <c r="BH2778" s="241">
        <f>IF(N2778="sníž. přenesená",J2778,0)</f>
        <v>0</v>
      </c>
      <c r="BI2778" s="241">
        <f>IF(N2778="nulová",J2778,0)</f>
        <v>0</v>
      </c>
      <c r="BJ2778" s="18" t="s">
        <v>84</v>
      </c>
      <c r="BK2778" s="241">
        <f>ROUND(I2778*H2778,2)</f>
        <v>0</v>
      </c>
      <c r="BL2778" s="18" t="s">
        <v>357</v>
      </c>
      <c r="BM2778" s="240" t="s">
        <v>4068</v>
      </c>
    </row>
    <row r="2779" s="2" customFormat="1">
      <c r="A2779" s="39"/>
      <c r="B2779" s="40"/>
      <c r="C2779" s="41"/>
      <c r="D2779" s="242" t="s">
        <v>359</v>
      </c>
      <c r="E2779" s="41"/>
      <c r="F2779" s="243" t="s">
        <v>4023</v>
      </c>
      <c r="G2779" s="41"/>
      <c r="H2779" s="41"/>
      <c r="I2779" s="244"/>
      <c r="J2779" s="41"/>
      <c r="K2779" s="41"/>
      <c r="L2779" s="45"/>
      <c r="M2779" s="245"/>
      <c r="N2779" s="246"/>
      <c r="O2779" s="92"/>
      <c r="P2779" s="92"/>
      <c r="Q2779" s="92"/>
      <c r="R2779" s="92"/>
      <c r="S2779" s="92"/>
      <c r="T2779" s="93"/>
      <c r="U2779" s="39"/>
      <c r="V2779" s="39"/>
      <c r="W2779" s="39"/>
      <c r="X2779" s="39"/>
      <c r="Y2779" s="39"/>
      <c r="Z2779" s="39"/>
      <c r="AA2779" s="39"/>
      <c r="AB2779" s="39"/>
      <c r="AC2779" s="39"/>
      <c r="AD2779" s="39"/>
      <c r="AE2779" s="39"/>
      <c r="AT2779" s="18" t="s">
        <v>359</v>
      </c>
      <c r="AU2779" s="18" t="s">
        <v>86</v>
      </c>
    </row>
    <row r="2780" s="13" customFormat="1">
      <c r="A2780" s="13"/>
      <c r="B2780" s="247"/>
      <c r="C2780" s="248"/>
      <c r="D2780" s="242" t="s">
        <v>361</v>
      </c>
      <c r="E2780" s="249" t="s">
        <v>1</v>
      </c>
      <c r="F2780" s="250" t="s">
        <v>4069</v>
      </c>
      <c r="G2780" s="248"/>
      <c r="H2780" s="251">
        <v>9.6500000000000004</v>
      </c>
      <c r="I2780" s="252"/>
      <c r="J2780" s="248"/>
      <c r="K2780" s="248"/>
      <c r="L2780" s="253"/>
      <c r="M2780" s="254"/>
      <c r="N2780" s="255"/>
      <c r="O2780" s="255"/>
      <c r="P2780" s="255"/>
      <c r="Q2780" s="255"/>
      <c r="R2780" s="255"/>
      <c r="S2780" s="255"/>
      <c r="T2780" s="256"/>
      <c r="U2780" s="13"/>
      <c r="V2780" s="13"/>
      <c r="W2780" s="13"/>
      <c r="X2780" s="13"/>
      <c r="Y2780" s="13"/>
      <c r="Z2780" s="13"/>
      <c r="AA2780" s="13"/>
      <c r="AB2780" s="13"/>
      <c r="AC2780" s="13"/>
      <c r="AD2780" s="13"/>
      <c r="AE2780" s="13"/>
      <c r="AT2780" s="257" t="s">
        <v>361</v>
      </c>
      <c r="AU2780" s="257" t="s">
        <v>86</v>
      </c>
      <c r="AV2780" s="13" t="s">
        <v>86</v>
      </c>
      <c r="AW2780" s="13" t="s">
        <v>32</v>
      </c>
      <c r="AX2780" s="13" t="s">
        <v>84</v>
      </c>
      <c r="AY2780" s="257" t="s">
        <v>350</v>
      </c>
    </row>
    <row r="2781" s="2" customFormat="1" ht="24.15" customHeight="1">
      <c r="A2781" s="39"/>
      <c r="B2781" s="40"/>
      <c r="C2781" s="295" t="s">
        <v>4070</v>
      </c>
      <c r="D2781" s="295" t="s">
        <v>1347</v>
      </c>
      <c r="E2781" s="296" t="s">
        <v>4031</v>
      </c>
      <c r="F2781" s="297" t="s">
        <v>4032</v>
      </c>
      <c r="G2781" s="298" t="s">
        <v>551</v>
      </c>
      <c r="H2781" s="299">
        <v>6.5300000000000002</v>
      </c>
      <c r="I2781" s="300"/>
      <c r="J2781" s="301">
        <f>ROUND(I2781*H2781,2)</f>
        <v>0</v>
      </c>
      <c r="K2781" s="297" t="s">
        <v>1</v>
      </c>
      <c r="L2781" s="302"/>
      <c r="M2781" s="303" t="s">
        <v>1</v>
      </c>
      <c r="N2781" s="304" t="s">
        <v>41</v>
      </c>
      <c r="O2781" s="92"/>
      <c r="P2781" s="238">
        <f>O2781*H2781</f>
        <v>0</v>
      </c>
      <c r="Q2781" s="238">
        <v>0.0030000000000000001</v>
      </c>
      <c r="R2781" s="238">
        <f>Q2781*H2781</f>
        <v>0.01959</v>
      </c>
      <c r="S2781" s="238">
        <v>0</v>
      </c>
      <c r="T2781" s="239">
        <f>S2781*H2781</f>
        <v>0</v>
      </c>
      <c r="U2781" s="39"/>
      <c r="V2781" s="39"/>
      <c r="W2781" s="39"/>
      <c r="X2781" s="39"/>
      <c r="Y2781" s="39"/>
      <c r="Z2781" s="39"/>
      <c r="AA2781" s="39"/>
      <c r="AB2781" s="39"/>
      <c r="AC2781" s="39"/>
      <c r="AD2781" s="39"/>
      <c r="AE2781" s="39"/>
      <c r="AR2781" s="240" t="s">
        <v>468</v>
      </c>
      <c r="AT2781" s="240" t="s">
        <v>1347</v>
      </c>
      <c r="AU2781" s="240" t="s">
        <v>86</v>
      </c>
      <c r="AY2781" s="18" t="s">
        <v>350</v>
      </c>
      <c r="BE2781" s="241">
        <f>IF(N2781="základní",J2781,0)</f>
        <v>0</v>
      </c>
      <c r="BF2781" s="241">
        <f>IF(N2781="snížená",J2781,0)</f>
        <v>0</v>
      </c>
      <c r="BG2781" s="241">
        <f>IF(N2781="zákl. přenesená",J2781,0)</f>
        <v>0</v>
      </c>
      <c r="BH2781" s="241">
        <f>IF(N2781="sníž. přenesená",J2781,0)</f>
        <v>0</v>
      </c>
      <c r="BI2781" s="241">
        <f>IF(N2781="nulová",J2781,0)</f>
        <v>0</v>
      </c>
      <c r="BJ2781" s="18" t="s">
        <v>84</v>
      </c>
      <c r="BK2781" s="241">
        <f>ROUND(I2781*H2781,2)</f>
        <v>0</v>
      </c>
      <c r="BL2781" s="18" t="s">
        <v>357</v>
      </c>
      <c r="BM2781" s="240" t="s">
        <v>4071</v>
      </c>
    </row>
    <row r="2782" s="2" customFormat="1">
      <c r="A2782" s="39"/>
      <c r="B2782" s="40"/>
      <c r="C2782" s="41"/>
      <c r="D2782" s="242" t="s">
        <v>359</v>
      </c>
      <c r="E2782" s="41"/>
      <c r="F2782" s="243" t="s">
        <v>4023</v>
      </c>
      <c r="G2782" s="41"/>
      <c r="H2782" s="41"/>
      <c r="I2782" s="244"/>
      <c r="J2782" s="41"/>
      <c r="K2782" s="41"/>
      <c r="L2782" s="45"/>
      <c r="M2782" s="245"/>
      <c r="N2782" s="246"/>
      <c r="O2782" s="92"/>
      <c r="P2782" s="92"/>
      <c r="Q2782" s="92"/>
      <c r="R2782" s="92"/>
      <c r="S2782" s="92"/>
      <c r="T2782" s="93"/>
      <c r="U2782" s="39"/>
      <c r="V2782" s="39"/>
      <c r="W2782" s="39"/>
      <c r="X2782" s="39"/>
      <c r="Y2782" s="39"/>
      <c r="Z2782" s="39"/>
      <c r="AA2782" s="39"/>
      <c r="AB2782" s="39"/>
      <c r="AC2782" s="39"/>
      <c r="AD2782" s="39"/>
      <c r="AE2782" s="39"/>
      <c r="AT2782" s="18" t="s">
        <v>359</v>
      </c>
      <c r="AU2782" s="18" t="s">
        <v>86</v>
      </c>
    </row>
    <row r="2783" s="13" customFormat="1">
      <c r="A2783" s="13"/>
      <c r="B2783" s="247"/>
      <c r="C2783" s="248"/>
      <c r="D2783" s="242" t="s">
        <v>361</v>
      </c>
      <c r="E2783" s="249" t="s">
        <v>1</v>
      </c>
      <c r="F2783" s="250" t="s">
        <v>4072</v>
      </c>
      <c r="G2783" s="248"/>
      <c r="H2783" s="251">
        <v>6.5300000000000002</v>
      </c>
      <c r="I2783" s="252"/>
      <c r="J2783" s="248"/>
      <c r="K2783" s="248"/>
      <c r="L2783" s="253"/>
      <c r="M2783" s="254"/>
      <c r="N2783" s="255"/>
      <c r="O2783" s="255"/>
      <c r="P2783" s="255"/>
      <c r="Q2783" s="255"/>
      <c r="R2783" s="255"/>
      <c r="S2783" s="255"/>
      <c r="T2783" s="256"/>
      <c r="U2783" s="13"/>
      <c r="V2783" s="13"/>
      <c r="W2783" s="13"/>
      <c r="X2783" s="13"/>
      <c r="Y2783" s="13"/>
      <c r="Z2783" s="13"/>
      <c r="AA2783" s="13"/>
      <c r="AB2783" s="13"/>
      <c r="AC2783" s="13"/>
      <c r="AD2783" s="13"/>
      <c r="AE2783" s="13"/>
      <c r="AT2783" s="257" t="s">
        <v>361</v>
      </c>
      <c r="AU2783" s="257" t="s">
        <v>86</v>
      </c>
      <c r="AV2783" s="13" t="s">
        <v>86</v>
      </c>
      <c r="AW2783" s="13" t="s">
        <v>32</v>
      </c>
      <c r="AX2783" s="13" t="s">
        <v>84</v>
      </c>
      <c r="AY2783" s="257" t="s">
        <v>350</v>
      </c>
    </row>
    <row r="2784" s="2" customFormat="1" ht="24.15" customHeight="1">
      <c r="A2784" s="39"/>
      <c r="B2784" s="40"/>
      <c r="C2784" s="295" t="s">
        <v>4073</v>
      </c>
      <c r="D2784" s="295" t="s">
        <v>1347</v>
      </c>
      <c r="E2784" s="296" t="s">
        <v>4046</v>
      </c>
      <c r="F2784" s="297" t="s">
        <v>4047</v>
      </c>
      <c r="G2784" s="298" t="s">
        <v>551</v>
      </c>
      <c r="H2784" s="299">
        <v>3.8999999999999999</v>
      </c>
      <c r="I2784" s="300"/>
      <c r="J2784" s="301">
        <f>ROUND(I2784*H2784,2)</f>
        <v>0</v>
      </c>
      <c r="K2784" s="297" t="s">
        <v>1</v>
      </c>
      <c r="L2784" s="302"/>
      <c r="M2784" s="303" t="s">
        <v>1</v>
      </c>
      <c r="N2784" s="304" t="s">
        <v>41</v>
      </c>
      <c r="O2784" s="92"/>
      <c r="P2784" s="238">
        <f>O2784*H2784</f>
        <v>0</v>
      </c>
      <c r="Q2784" s="238">
        <v>0.0030000000000000001</v>
      </c>
      <c r="R2784" s="238">
        <f>Q2784*H2784</f>
        <v>0.0117</v>
      </c>
      <c r="S2784" s="238">
        <v>0</v>
      </c>
      <c r="T2784" s="239">
        <f>S2784*H2784</f>
        <v>0</v>
      </c>
      <c r="U2784" s="39"/>
      <c r="V2784" s="39"/>
      <c r="W2784" s="39"/>
      <c r="X2784" s="39"/>
      <c r="Y2784" s="39"/>
      <c r="Z2784" s="39"/>
      <c r="AA2784" s="39"/>
      <c r="AB2784" s="39"/>
      <c r="AC2784" s="39"/>
      <c r="AD2784" s="39"/>
      <c r="AE2784" s="39"/>
      <c r="AR2784" s="240" t="s">
        <v>468</v>
      </c>
      <c r="AT2784" s="240" t="s">
        <v>1347</v>
      </c>
      <c r="AU2784" s="240" t="s">
        <v>86</v>
      </c>
      <c r="AY2784" s="18" t="s">
        <v>350</v>
      </c>
      <c r="BE2784" s="241">
        <f>IF(N2784="základní",J2784,0)</f>
        <v>0</v>
      </c>
      <c r="BF2784" s="241">
        <f>IF(N2784="snížená",J2784,0)</f>
        <v>0</v>
      </c>
      <c r="BG2784" s="241">
        <f>IF(N2784="zákl. přenesená",J2784,0)</f>
        <v>0</v>
      </c>
      <c r="BH2784" s="241">
        <f>IF(N2784="sníž. přenesená",J2784,0)</f>
        <v>0</v>
      </c>
      <c r="BI2784" s="241">
        <f>IF(N2784="nulová",J2784,0)</f>
        <v>0</v>
      </c>
      <c r="BJ2784" s="18" t="s">
        <v>84</v>
      </c>
      <c r="BK2784" s="241">
        <f>ROUND(I2784*H2784,2)</f>
        <v>0</v>
      </c>
      <c r="BL2784" s="18" t="s">
        <v>357</v>
      </c>
      <c r="BM2784" s="240" t="s">
        <v>4074</v>
      </c>
    </row>
    <row r="2785" s="2" customFormat="1">
      <c r="A2785" s="39"/>
      <c r="B2785" s="40"/>
      <c r="C2785" s="41"/>
      <c r="D2785" s="242" t="s">
        <v>359</v>
      </c>
      <c r="E2785" s="41"/>
      <c r="F2785" s="243" t="s">
        <v>4023</v>
      </c>
      <c r="G2785" s="41"/>
      <c r="H2785" s="41"/>
      <c r="I2785" s="244"/>
      <c r="J2785" s="41"/>
      <c r="K2785" s="41"/>
      <c r="L2785" s="45"/>
      <c r="M2785" s="245"/>
      <c r="N2785" s="246"/>
      <c r="O2785" s="92"/>
      <c r="P2785" s="92"/>
      <c r="Q2785" s="92"/>
      <c r="R2785" s="92"/>
      <c r="S2785" s="92"/>
      <c r="T2785" s="93"/>
      <c r="U2785" s="39"/>
      <c r="V2785" s="39"/>
      <c r="W2785" s="39"/>
      <c r="X2785" s="39"/>
      <c r="Y2785" s="39"/>
      <c r="Z2785" s="39"/>
      <c r="AA2785" s="39"/>
      <c r="AB2785" s="39"/>
      <c r="AC2785" s="39"/>
      <c r="AD2785" s="39"/>
      <c r="AE2785" s="39"/>
      <c r="AT2785" s="18" t="s">
        <v>359</v>
      </c>
      <c r="AU2785" s="18" t="s">
        <v>86</v>
      </c>
    </row>
    <row r="2786" s="13" customFormat="1">
      <c r="A2786" s="13"/>
      <c r="B2786" s="247"/>
      <c r="C2786" s="248"/>
      <c r="D2786" s="242" t="s">
        <v>361</v>
      </c>
      <c r="E2786" s="249" t="s">
        <v>1</v>
      </c>
      <c r="F2786" s="250" t="s">
        <v>4075</v>
      </c>
      <c r="G2786" s="248"/>
      <c r="H2786" s="251">
        <v>3.8999999999999999</v>
      </c>
      <c r="I2786" s="252"/>
      <c r="J2786" s="248"/>
      <c r="K2786" s="248"/>
      <c r="L2786" s="253"/>
      <c r="M2786" s="254"/>
      <c r="N2786" s="255"/>
      <c r="O2786" s="255"/>
      <c r="P2786" s="255"/>
      <c r="Q2786" s="255"/>
      <c r="R2786" s="255"/>
      <c r="S2786" s="255"/>
      <c r="T2786" s="256"/>
      <c r="U2786" s="13"/>
      <c r="V2786" s="13"/>
      <c r="W2786" s="13"/>
      <c r="X2786" s="13"/>
      <c r="Y2786" s="13"/>
      <c r="Z2786" s="13"/>
      <c r="AA2786" s="13"/>
      <c r="AB2786" s="13"/>
      <c r="AC2786" s="13"/>
      <c r="AD2786" s="13"/>
      <c r="AE2786" s="13"/>
      <c r="AT2786" s="257" t="s">
        <v>361</v>
      </c>
      <c r="AU2786" s="257" t="s">
        <v>86</v>
      </c>
      <c r="AV2786" s="13" t="s">
        <v>86</v>
      </c>
      <c r="AW2786" s="13" t="s">
        <v>32</v>
      </c>
      <c r="AX2786" s="13" t="s">
        <v>84</v>
      </c>
      <c r="AY2786" s="257" t="s">
        <v>350</v>
      </c>
    </row>
    <row r="2787" s="2" customFormat="1" ht="24.15" customHeight="1">
      <c r="A2787" s="39"/>
      <c r="B2787" s="40"/>
      <c r="C2787" s="295" t="s">
        <v>4076</v>
      </c>
      <c r="D2787" s="295" t="s">
        <v>1347</v>
      </c>
      <c r="E2787" s="296" t="s">
        <v>4051</v>
      </c>
      <c r="F2787" s="297" t="s">
        <v>4052</v>
      </c>
      <c r="G2787" s="298" t="s">
        <v>551</v>
      </c>
      <c r="H2787" s="299">
        <v>4.8799999999999999</v>
      </c>
      <c r="I2787" s="300"/>
      <c r="J2787" s="301">
        <f>ROUND(I2787*H2787,2)</f>
        <v>0</v>
      </c>
      <c r="K2787" s="297" t="s">
        <v>1</v>
      </c>
      <c r="L2787" s="302"/>
      <c r="M2787" s="303" t="s">
        <v>1</v>
      </c>
      <c r="N2787" s="304" t="s">
        <v>41</v>
      </c>
      <c r="O2787" s="92"/>
      <c r="P2787" s="238">
        <f>O2787*H2787</f>
        <v>0</v>
      </c>
      <c r="Q2787" s="238">
        <v>0.0030000000000000001</v>
      </c>
      <c r="R2787" s="238">
        <f>Q2787*H2787</f>
        <v>0.01464</v>
      </c>
      <c r="S2787" s="238">
        <v>0</v>
      </c>
      <c r="T2787" s="239">
        <f>S2787*H2787</f>
        <v>0</v>
      </c>
      <c r="U2787" s="39"/>
      <c r="V2787" s="39"/>
      <c r="W2787" s="39"/>
      <c r="X2787" s="39"/>
      <c r="Y2787" s="39"/>
      <c r="Z2787" s="39"/>
      <c r="AA2787" s="39"/>
      <c r="AB2787" s="39"/>
      <c r="AC2787" s="39"/>
      <c r="AD2787" s="39"/>
      <c r="AE2787" s="39"/>
      <c r="AR2787" s="240" t="s">
        <v>468</v>
      </c>
      <c r="AT2787" s="240" t="s">
        <v>1347</v>
      </c>
      <c r="AU2787" s="240" t="s">
        <v>86</v>
      </c>
      <c r="AY2787" s="18" t="s">
        <v>350</v>
      </c>
      <c r="BE2787" s="241">
        <f>IF(N2787="základní",J2787,0)</f>
        <v>0</v>
      </c>
      <c r="BF2787" s="241">
        <f>IF(N2787="snížená",J2787,0)</f>
        <v>0</v>
      </c>
      <c r="BG2787" s="241">
        <f>IF(N2787="zákl. přenesená",J2787,0)</f>
        <v>0</v>
      </c>
      <c r="BH2787" s="241">
        <f>IF(N2787="sníž. přenesená",J2787,0)</f>
        <v>0</v>
      </c>
      <c r="BI2787" s="241">
        <f>IF(N2787="nulová",J2787,0)</f>
        <v>0</v>
      </c>
      <c r="BJ2787" s="18" t="s">
        <v>84</v>
      </c>
      <c r="BK2787" s="241">
        <f>ROUND(I2787*H2787,2)</f>
        <v>0</v>
      </c>
      <c r="BL2787" s="18" t="s">
        <v>357</v>
      </c>
      <c r="BM2787" s="240" t="s">
        <v>4077</v>
      </c>
    </row>
    <row r="2788" s="2" customFormat="1">
      <c r="A2788" s="39"/>
      <c r="B2788" s="40"/>
      <c r="C2788" s="41"/>
      <c r="D2788" s="242" t="s">
        <v>359</v>
      </c>
      <c r="E2788" s="41"/>
      <c r="F2788" s="243" t="s">
        <v>4023</v>
      </c>
      <c r="G2788" s="41"/>
      <c r="H2788" s="41"/>
      <c r="I2788" s="244"/>
      <c r="J2788" s="41"/>
      <c r="K2788" s="41"/>
      <c r="L2788" s="45"/>
      <c r="M2788" s="245"/>
      <c r="N2788" s="246"/>
      <c r="O2788" s="92"/>
      <c r="P2788" s="92"/>
      <c r="Q2788" s="92"/>
      <c r="R2788" s="92"/>
      <c r="S2788" s="92"/>
      <c r="T2788" s="93"/>
      <c r="U2788" s="39"/>
      <c r="V2788" s="39"/>
      <c r="W2788" s="39"/>
      <c r="X2788" s="39"/>
      <c r="Y2788" s="39"/>
      <c r="Z2788" s="39"/>
      <c r="AA2788" s="39"/>
      <c r="AB2788" s="39"/>
      <c r="AC2788" s="39"/>
      <c r="AD2788" s="39"/>
      <c r="AE2788" s="39"/>
      <c r="AT2788" s="18" t="s">
        <v>359</v>
      </c>
      <c r="AU2788" s="18" t="s">
        <v>86</v>
      </c>
    </row>
    <row r="2789" s="13" customFormat="1">
      <c r="A2789" s="13"/>
      <c r="B2789" s="247"/>
      <c r="C2789" s="248"/>
      <c r="D2789" s="242" t="s">
        <v>361</v>
      </c>
      <c r="E2789" s="249" t="s">
        <v>1</v>
      </c>
      <c r="F2789" s="250" t="s">
        <v>4078</v>
      </c>
      <c r="G2789" s="248"/>
      <c r="H2789" s="251">
        <v>4.8799999999999999</v>
      </c>
      <c r="I2789" s="252"/>
      <c r="J2789" s="248"/>
      <c r="K2789" s="248"/>
      <c r="L2789" s="253"/>
      <c r="M2789" s="254"/>
      <c r="N2789" s="255"/>
      <c r="O2789" s="255"/>
      <c r="P2789" s="255"/>
      <c r="Q2789" s="255"/>
      <c r="R2789" s="255"/>
      <c r="S2789" s="255"/>
      <c r="T2789" s="256"/>
      <c r="U2789" s="13"/>
      <c r="V2789" s="13"/>
      <c r="W2789" s="13"/>
      <c r="X2789" s="13"/>
      <c r="Y2789" s="13"/>
      <c r="Z2789" s="13"/>
      <c r="AA2789" s="13"/>
      <c r="AB2789" s="13"/>
      <c r="AC2789" s="13"/>
      <c r="AD2789" s="13"/>
      <c r="AE2789" s="13"/>
      <c r="AT2789" s="257" t="s">
        <v>361</v>
      </c>
      <c r="AU2789" s="257" t="s">
        <v>86</v>
      </c>
      <c r="AV2789" s="13" t="s">
        <v>86</v>
      </c>
      <c r="AW2789" s="13" t="s">
        <v>32</v>
      </c>
      <c r="AX2789" s="13" t="s">
        <v>84</v>
      </c>
      <c r="AY2789" s="257" t="s">
        <v>350</v>
      </c>
    </row>
    <row r="2790" s="2" customFormat="1" ht="24.15" customHeight="1">
      <c r="A2790" s="39"/>
      <c r="B2790" s="40"/>
      <c r="C2790" s="229" t="s">
        <v>4079</v>
      </c>
      <c r="D2790" s="229" t="s">
        <v>352</v>
      </c>
      <c r="E2790" s="230" t="s">
        <v>4080</v>
      </c>
      <c r="F2790" s="231" t="s">
        <v>4081</v>
      </c>
      <c r="G2790" s="232" t="s">
        <v>497</v>
      </c>
      <c r="H2790" s="233">
        <v>2</v>
      </c>
      <c r="I2790" s="234"/>
      <c r="J2790" s="235">
        <f>ROUND(I2790*H2790,2)</f>
        <v>0</v>
      </c>
      <c r="K2790" s="231" t="s">
        <v>385</v>
      </c>
      <c r="L2790" s="45"/>
      <c r="M2790" s="236" t="s">
        <v>1</v>
      </c>
      <c r="N2790" s="237" t="s">
        <v>41</v>
      </c>
      <c r="O2790" s="92"/>
      <c r="P2790" s="238">
        <f>O2790*H2790</f>
        <v>0</v>
      </c>
      <c r="Q2790" s="238">
        <v>0</v>
      </c>
      <c r="R2790" s="238">
        <f>Q2790*H2790</f>
        <v>0</v>
      </c>
      <c r="S2790" s="238">
        <v>0</v>
      </c>
      <c r="T2790" s="239">
        <f>S2790*H2790</f>
        <v>0</v>
      </c>
      <c r="U2790" s="39"/>
      <c r="V2790" s="39"/>
      <c r="W2790" s="39"/>
      <c r="X2790" s="39"/>
      <c r="Y2790" s="39"/>
      <c r="Z2790" s="39"/>
      <c r="AA2790" s="39"/>
      <c r="AB2790" s="39"/>
      <c r="AC2790" s="39"/>
      <c r="AD2790" s="39"/>
      <c r="AE2790" s="39"/>
      <c r="AR2790" s="240" t="s">
        <v>530</v>
      </c>
      <c r="AT2790" s="240" t="s">
        <v>352</v>
      </c>
      <c r="AU2790" s="240" t="s">
        <v>86</v>
      </c>
      <c r="AY2790" s="18" t="s">
        <v>350</v>
      </c>
      <c r="BE2790" s="241">
        <f>IF(N2790="základní",J2790,0)</f>
        <v>0</v>
      </c>
      <c r="BF2790" s="241">
        <f>IF(N2790="snížená",J2790,0)</f>
        <v>0</v>
      </c>
      <c r="BG2790" s="241">
        <f>IF(N2790="zákl. přenesená",J2790,0)</f>
        <v>0</v>
      </c>
      <c r="BH2790" s="241">
        <f>IF(N2790="sníž. přenesená",J2790,0)</f>
        <v>0</v>
      </c>
      <c r="BI2790" s="241">
        <f>IF(N2790="nulová",J2790,0)</f>
        <v>0</v>
      </c>
      <c r="BJ2790" s="18" t="s">
        <v>84</v>
      </c>
      <c r="BK2790" s="241">
        <f>ROUND(I2790*H2790,2)</f>
        <v>0</v>
      </c>
      <c r="BL2790" s="18" t="s">
        <v>530</v>
      </c>
      <c r="BM2790" s="240" t="s">
        <v>4082</v>
      </c>
    </row>
    <row r="2791" s="2" customFormat="1">
      <c r="A2791" s="39"/>
      <c r="B2791" s="40"/>
      <c r="C2791" s="41"/>
      <c r="D2791" s="242" t="s">
        <v>359</v>
      </c>
      <c r="E2791" s="41"/>
      <c r="F2791" s="243" t="s">
        <v>4083</v>
      </c>
      <c r="G2791" s="41"/>
      <c r="H2791" s="41"/>
      <c r="I2791" s="244"/>
      <c r="J2791" s="41"/>
      <c r="K2791" s="41"/>
      <c r="L2791" s="45"/>
      <c r="M2791" s="245"/>
      <c r="N2791" s="246"/>
      <c r="O2791" s="92"/>
      <c r="P2791" s="92"/>
      <c r="Q2791" s="92"/>
      <c r="R2791" s="92"/>
      <c r="S2791" s="92"/>
      <c r="T2791" s="93"/>
      <c r="U2791" s="39"/>
      <c r="V2791" s="39"/>
      <c r="W2791" s="39"/>
      <c r="X2791" s="39"/>
      <c r="Y2791" s="39"/>
      <c r="Z2791" s="39"/>
      <c r="AA2791" s="39"/>
      <c r="AB2791" s="39"/>
      <c r="AC2791" s="39"/>
      <c r="AD2791" s="39"/>
      <c r="AE2791" s="39"/>
      <c r="AT2791" s="18" t="s">
        <v>359</v>
      </c>
      <c r="AU2791" s="18" t="s">
        <v>86</v>
      </c>
    </row>
    <row r="2792" s="13" customFormat="1">
      <c r="A2792" s="13"/>
      <c r="B2792" s="247"/>
      <c r="C2792" s="248"/>
      <c r="D2792" s="242" t="s">
        <v>361</v>
      </c>
      <c r="E2792" s="249" t="s">
        <v>1</v>
      </c>
      <c r="F2792" s="250" t="s">
        <v>4084</v>
      </c>
      <c r="G2792" s="248"/>
      <c r="H2792" s="251">
        <v>2</v>
      </c>
      <c r="I2792" s="252"/>
      <c r="J2792" s="248"/>
      <c r="K2792" s="248"/>
      <c r="L2792" s="253"/>
      <c r="M2792" s="254"/>
      <c r="N2792" s="255"/>
      <c r="O2792" s="255"/>
      <c r="P2792" s="255"/>
      <c r="Q2792" s="255"/>
      <c r="R2792" s="255"/>
      <c r="S2792" s="255"/>
      <c r="T2792" s="256"/>
      <c r="U2792" s="13"/>
      <c r="V2792" s="13"/>
      <c r="W2792" s="13"/>
      <c r="X2792" s="13"/>
      <c r="Y2792" s="13"/>
      <c r="Z2792" s="13"/>
      <c r="AA2792" s="13"/>
      <c r="AB2792" s="13"/>
      <c r="AC2792" s="13"/>
      <c r="AD2792" s="13"/>
      <c r="AE2792" s="13"/>
      <c r="AT2792" s="257" t="s">
        <v>361</v>
      </c>
      <c r="AU2792" s="257" t="s">
        <v>86</v>
      </c>
      <c r="AV2792" s="13" t="s">
        <v>86</v>
      </c>
      <c r="AW2792" s="13" t="s">
        <v>32</v>
      </c>
      <c r="AX2792" s="13" t="s">
        <v>84</v>
      </c>
      <c r="AY2792" s="257" t="s">
        <v>350</v>
      </c>
    </row>
    <row r="2793" s="2" customFormat="1" ht="24.15" customHeight="1">
      <c r="A2793" s="39"/>
      <c r="B2793" s="40"/>
      <c r="C2793" s="295" t="s">
        <v>4085</v>
      </c>
      <c r="D2793" s="295" t="s">
        <v>1347</v>
      </c>
      <c r="E2793" s="296" t="s">
        <v>4086</v>
      </c>
      <c r="F2793" s="297" t="s">
        <v>4087</v>
      </c>
      <c r="G2793" s="298" t="s">
        <v>551</v>
      </c>
      <c r="H2793" s="299">
        <v>1.375</v>
      </c>
      <c r="I2793" s="300"/>
      <c r="J2793" s="301">
        <f>ROUND(I2793*H2793,2)</f>
        <v>0</v>
      </c>
      <c r="K2793" s="297" t="s">
        <v>1</v>
      </c>
      <c r="L2793" s="302"/>
      <c r="M2793" s="303" t="s">
        <v>1</v>
      </c>
      <c r="N2793" s="304" t="s">
        <v>41</v>
      </c>
      <c r="O2793" s="92"/>
      <c r="P2793" s="238">
        <f>O2793*H2793</f>
        <v>0</v>
      </c>
      <c r="Q2793" s="238">
        <v>0.0030000000000000001</v>
      </c>
      <c r="R2793" s="238">
        <f>Q2793*H2793</f>
        <v>0.0041250000000000002</v>
      </c>
      <c r="S2793" s="238">
        <v>0</v>
      </c>
      <c r="T2793" s="239">
        <f>S2793*H2793</f>
        <v>0</v>
      </c>
      <c r="U2793" s="39"/>
      <c r="V2793" s="39"/>
      <c r="W2793" s="39"/>
      <c r="X2793" s="39"/>
      <c r="Y2793" s="39"/>
      <c r="Z2793" s="39"/>
      <c r="AA2793" s="39"/>
      <c r="AB2793" s="39"/>
      <c r="AC2793" s="39"/>
      <c r="AD2793" s="39"/>
      <c r="AE2793" s="39"/>
      <c r="AR2793" s="240" t="s">
        <v>468</v>
      </c>
      <c r="AT2793" s="240" t="s">
        <v>1347</v>
      </c>
      <c r="AU2793" s="240" t="s">
        <v>86</v>
      </c>
      <c r="AY2793" s="18" t="s">
        <v>350</v>
      </c>
      <c r="BE2793" s="241">
        <f>IF(N2793="základní",J2793,0)</f>
        <v>0</v>
      </c>
      <c r="BF2793" s="241">
        <f>IF(N2793="snížená",J2793,0)</f>
        <v>0</v>
      </c>
      <c r="BG2793" s="241">
        <f>IF(N2793="zákl. přenesená",J2793,0)</f>
        <v>0</v>
      </c>
      <c r="BH2793" s="241">
        <f>IF(N2793="sníž. přenesená",J2793,0)</f>
        <v>0</v>
      </c>
      <c r="BI2793" s="241">
        <f>IF(N2793="nulová",J2793,0)</f>
        <v>0</v>
      </c>
      <c r="BJ2793" s="18" t="s">
        <v>84</v>
      </c>
      <c r="BK2793" s="241">
        <f>ROUND(I2793*H2793,2)</f>
        <v>0</v>
      </c>
      <c r="BL2793" s="18" t="s">
        <v>357</v>
      </c>
      <c r="BM2793" s="240" t="s">
        <v>4088</v>
      </c>
    </row>
    <row r="2794" s="2" customFormat="1">
      <c r="A2794" s="39"/>
      <c r="B2794" s="40"/>
      <c r="C2794" s="41"/>
      <c r="D2794" s="242" t="s">
        <v>359</v>
      </c>
      <c r="E2794" s="41"/>
      <c r="F2794" s="243" t="s">
        <v>4023</v>
      </c>
      <c r="G2794" s="41"/>
      <c r="H2794" s="41"/>
      <c r="I2794" s="244"/>
      <c r="J2794" s="41"/>
      <c r="K2794" s="41"/>
      <c r="L2794" s="45"/>
      <c r="M2794" s="245"/>
      <c r="N2794" s="246"/>
      <c r="O2794" s="92"/>
      <c r="P2794" s="92"/>
      <c r="Q2794" s="92"/>
      <c r="R2794" s="92"/>
      <c r="S2794" s="92"/>
      <c r="T2794" s="93"/>
      <c r="U2794" s="39"/>
      <c r="V2794" s="39"/>
      <c r="W2794" s="39"/>
      <c r="X2794" s="39"/>
      <c r="Y2794" s="39"/>
      <c r="Z2794" s="39"/>
      <c r="AA2794" s="39"/>
      <c r="AB2794" s="39"/>
      <c r="AC2794" s="39"/>
      <c r="AD2794" s="39"/>
      <c r="AE2794" s="39"/>
      <c r="AT2794" s="18" t="s">
        <v>359</v>
      </c>
      <c r="AU2794" s="18" t="s">
        <v>86</v>
      </c>
    </row>
    <row r="2795" s="13" customFormat="1">
      <c r="A2795" s="13"/>
      <c r="B2795" s="247"/>
      <c r="C2795" s="248"/>
      <c r="D2795" s="242" t="s">
        <v>361</v>
      </c>
      <c r="E2795" s="249" t="s">
        <v>1</v>
      </c>
      <c r="F2795" s="250" t="s">
        <v>4089</v>
      </c>
      <c r="G2795" s="248"/>
      <c r="H2795" s="251">
        <v>1.375</v>
      </c>
      <c r="I2795" s="252"/>
      <c r="J2795" s="248"/>
      <c r="K2795" s="248"/>
      <c r="L2795" s="253"/>
      <c r="M2795" s="254"/>
      <c r="N2795" s="255"/>
      <c r="O2795" s="255"/>
      <c r="P2795" s="255"/>
      <c r="Q2795" s="255"/>
      <c r="R2795" s="255"/>
      <c r="S2795" s="255"/>
      <c r="T2795" s="256"/>
      <c r="U2795" s="13"/>
      <c r="V2795" s="13"/>
      <c r="W2795" s="13"/>
      <c r="X2795" s="13"/>
      <c r="Y2795" s="13"/>
      <c r="Z2795" s="13"/>
      <c r="AA2795" s="13"/>
      <c r="AB2795" s="13"/>
      <c r="AC2795" s="13"/>
      <c r="AD2795" s="13"/>
      <c r="AE2795" s="13"/>
      <c r="AT2795" s="257" t="s">
        <v>361</v>
      </c>
      <c r="AU2795" s="257" t="s">
        <v>86</v>
      </c>
      <c r="AV2795" s="13" t="s">
        <v>86</v>
      </c>
      <c r="AW2795" s="13" t="s">
        <v>32</v>
      </c>
      <c r="AX2795" s="13" t="s">
        <v>84</v>
      </c>
      <c r="AY2795" s="257" t="s">
        <v>350</v>
      </c>
    </row>
    <row r="2796" s="2" customFormat="1" ht="24.15" customHeight="1">
      <c r="A2796" s="39"/>
      <c r="B2796" s="40"/>
      <c r="C2796" s="229" t="s">
        <v>4090</v>
      </c>
      <c r="D2796" s="229" t="s">
        <v>352</v>
      </c>
      <c r="E2796" s="230" t="s">
        <v>4091</v>
      </c>
      <c r="F2796" s="231" t="s">
        <v>4092</v>
      </c>
      <c r="G2796" s="232" t="s">
        <v>497</v>
      </c>
      <c r="H2796" s="233">
        <v>3</v>
      </c>
      <c r="I2796" s="234"/>
      <c r="J2796" s="235">
        <f>ROUND(I2796*H2796,2)</f>
        <v>0</v>
      </c>
      <c r="K2796" s="231" t="s">
        <v>385</v>
      </c>
      <c r="L2796" s="45"/>
      <c r="M2796" s="236" t="s">
        <v>1</v>
      </c>
      <c r="N2796" s="237" t="s">
        <v>41</v>
      </c>
      <c r="O2796" s="92"/>
      <c r="P2796" s="238">
        <f>O2796*H2796</f>
        <v>0</v>
      </c>
      <c r="Q2796" s="238">
        <v>0</v>
      </c>
      <c r="R2796" s="238">
        <f>Q2796*H2796</f>
        <v>0</v>
      </c>
      <c r="S2796" s="238">
        <v>0</v>
      </c>
      <c r="T2796" s="239">
        <f>S2796*H2796</f>
        <v>0</v>
      </c>
      <c r="U2796" s="39"/>
      <c r="V2796" s="39"/>
      <c r="W2796" s="39"/>
      <c r="X2796" s="39"/>
      <c r="Y2796" s="39"/>
      <c r="Z2796" s="39"/>
      <c r="AA2796" s="39"/>
      <c r="AB2796" s="39"/>
      <c r="AC2796" s="39"/>
      <c r="AD2796" s="39"/>
      <c r="AE2796" s="39"/>
      <c r="AR2796" s="240" t="s">
        <v>530</v>
      </c>
      <c r="AT2796" s="240" t="s">
        <v>352</v>
      </c>
      <c r="AU2796" s="240" t="s">
        <v>86</v>
      </c>
      <c r="AY2796" s="18" t="s">
        <v>350</v>
      </c>
      <c r="BE2796" s="241">
        <f>IF(N2796="základní",J2796,0)</f>
        <v>0</v>
      </c>
      <c r="BF2796" s="241">
        <f>IF(N2796="snížená",J2796,0)</f>
        <v>0</v>
      </c>
      <c r="BG2796" s="241">
        <f>IF(N2796="zákl. přenesená",J2796,0)</f>
        <v>0</v>
      </c>
      <c r="BH2796" s="241">
        <f>IF(N2796="sníž. přenesená",J2796,0)</f>
        <v>0</v>
      </c>
      <c r="BI2796" s="241">
        <f>IF(N2796="nulová",J2796,0)</f>
        <v>0</v>
      </c>
      <c r="BJ2796" s="18" t="s">
        <v>84</v>
      </c>
      <c r="BK2796" s="241">
        <f>ROUND(I2796*H2796,2)</f>
        <v>0</v>
      </c>
      <c r="BL2796" s="18" t="s">
        <v>530</v>
      </c>
      <c r="BM2796" s="240" t="s">
        <v>4093</v>
      </c>
    </row>
    <row r="2797" s="2" customFormat="1">
      <c r="A2797" s="39"/>
      <c r="B2797" s="40"/>
      <c r="C2797" s="41"/>
      <c r="D2797" s="242" t="s">
        <v>359</v>
      </c>
      <c r="E2797" s="41"/>
      <c r="F2797" s="243" t="s">
        <v>4094</v>
      </c>
      <c r="G2797" s="41"/>
      <c r="H2797" s="41"/>
      <c r="I2797" s="244"/>
      <c r="J2797" s="41"/>
      <c r="K2797" s="41"/>
      <c r="L2797" s="45"/>
      <c r="M2797" s="245"/>
      <c r="N2797" s="246"/>
      <c r="O2797" s="92"/>
      <c r="P2797" s="92"/>
      <c r="Q2797" s="92"/>
      <c r="R2797" s="92"/>
      <c r="S2797" s="92"/>
      <c r="T2797" s="93"/>
      <c r="U2797" s="39"/>
      <c r="V2797" s="39"/>
      <c r="W2797" s="39"/>
      <c r="X2797" s="39"/>
      <c r="Y2797" s="39"/>
      <c r="Z2797" s="39"/>
      <c r="AA2797" s="39"/>
      <c r="AB2797" s="39"/>
      <c r="AC2797" s="39"/>
      <c r="AD2797" s="39"/>
      <c r="AE2797" s="39"/>
      <c r="AT2797" s="18" t="s">
        <v>359</v>
      </c>
      <c r="AU2797" s="18" t="s">
        <v>86</v>
      </c>
    </row>
    <row r="2798" s="13" customFormat="1">
      <c r="A2798" s="13"/>
      <c r="B2798" s="247"/>
      <c r="C2798" s="248"/>
      <c r="D2798" s="242" t="s">
        <v>361</v>
      </c>
      <c r="E2798" s="249" t="s">
        <v>1</v>
      </c>
      <c r="F2798" s="250" t="s">
        <v>4095</v>
      </c>
      <c r="G2798" s="248"/>
      <c r="H2798" s="251">
        <v>2</v>
      </c>
      <c r="I2798" s="252"/>
      <c r="J2798" s="248"/>
      <c r="K2798" s="248"/>
      <c r="L2798" s="253"/>
      <c r="M2798" s="254"/>
      <c r="N2798" s="255"/>
      <c r="O2798" s="255"/>
      <c r="P2798" s="255"/>
      <c r="Q2798" s="255"/>
      <c r="R2798" s="255"/>
      <c r="S2798" s="255"/>
      <c r="T2798" s="256"/>
      <c r="U2798" s="13"/>
      <c r="V2798" s="13"/>
      <c r="W2798" s="13"/>
      <c r="X2798" s="13"/>
      <c r="Y2798" s="13"/>
      <c r="Z2798" s="13"/>
      <c r="AA2798" s="13"/>
      <c r="AB2798" s="13"/>
      <c r="AC2798" s="13"/>
      <c r="AD2798" s="13"/>
      <c r="AE2798" s="13"/>
      <c r="AT2798" s="257" t="s">
        <v>361</v>
      </c>
      <c r="AU2798" s="257" t="s">
        <v>86</v>
      </c>
      <c r="AV2798" s="13" t="s">
        <v>86</v>
      </c>
      <c r="AW2798" s="13" t="s">
        <v>32</v>
      </c>
      <c r="AX2798" s="13" t="s">
        <v>76</v>
      </c>
      <c r="AY2798" s="257" t="s">
        <v>350</v>
      </c>
    </row>
    <row r="2799" s="13" customFormat="1">
      <c r="A2799" s="13"/>
      <c r="B2799" s="247"/>
      <c r="C2799" s="248"/>
      <c r="D2799" s="242" t="s">
        <v>361</v>
      </c>
      <c r="E2799" s="249" t="s">
        <v>1</v>
      </c>
      <c r="F2799" s="250" t="s">
        <v>4096</v>
      </c>
      <c r="G2799" s="248"/>
      <c r="H2799" s="251">
        <v>1</v>
      </c>
      <c r="I2799" s="252"/>
      <c r="J2799" s="248"/>
      <c r="K2799" s="248"/>
      <c r="L2799" s="253"/>
      <c r="M2799" s="254"/>
      <c r="N2799" s="255"/>
      <c r="O2799" s="255"/>
      <c r="P2799" s="255"/>
      <c r="Q2799" s="255"/>
      <c r="R2799" s="255"/>
      <c r="S2799" s="255"/>
      <c r="T2799" s="256"/>
      <c r="U2799" s="13"/>
      <c r="V2799" s="13"/>
      <c r="W2799" s="13"/>
      <c r="X2799" s="13"/>
      <c r="Y2799" s="13"/>
      <c r="Z2799" s="13"/>
      <c r="AA2799" s="13"/>
      <c r="AB2799" s="13"/>
      <c r="AC2799" s="13"/>
      <c r="AD2799" s="13"/>
      <c r="AE2799" s="13"/>
      <c r="AT2799" s="257" t="s">
        <v>361</v>
      </c>
      <c r="AU2799" s="257" t="s">
        <v>86</v>
      </c>
      <c r="AV2799" s="13" t="s">
        <v>86</v>
      </c>
      <c r="AW2799" s="13" t="s">
        <v>32</v>
      </c>
      <c r="AX2799" s="13" t="s">
        <v>76</v>
      </c>
      <c r="AY2799" s="257" t="s">
        <v>350</v>
      </c>
    </row>
    <row r="2800" s="14" customFormat="1">
      <c r="A2800" s="14"/>
      <c r="B2800" s="258"/>
      <c r="C2800" s="259"/>
      <c r="D2800" s="242" t="s">
        <v>361</v>
      </c>
      <c r="E2800" s="260" t="s">
        <v>1</v>
      </c>
      <c r="F2800" s="261" t="s">
        <v>364</v>
      </c>
      <c r="G2800" s="259"/>
      <c r="H2800" s="262">
        <v>3</v>
      </c>
      <c r="I2800" s="263"/>
      <c r="J2800" s="259"/>
      <c r="K2800" s="259"/>
      <c r="L2800" s="264"/>
      <c r="M2800" s="265"/>
      <c r="N2800" s="266"/>
      <c r="O2800" s="266"/>
      <c r="P2800" s="266"/>
      <c r="Q2800" s="266"/>
      <c r="R2800" s="266"/>
      <c r="S2800" s="266"/>
      <c r="T2800" s="267"/>
      <c r="U2800" s="14"/>
      <c r="V2800" s="14"/>
      <c r="W2800" s="14"/>
      <c r="X2800" s="14"/>
      <c r="Y2800" s="14"/>
      <c r="Z2800" s="14"/>
      <c r="AA2800" s="14"/>
      <c r="AB2800" s="14"/>
      <c r="AC2800" s="14"/>
      <c r="AD2800" s="14"/>
      <c r="AE2800" s="14"/>
      <c r="AT2800" s="268" t="s">
        <v>361</v>
      </c>
      <c r="AU2800" s="268" t="s">
        <v>86</v>
      </c>
      <c r="AV2800" s="14" t="s">
        <v>357</v>
      </c>
      <c r="AW2800" s="14" t="s">
        <v>32</v>
      </c>
      <c r="AX2800" s="14" t="s">
        <v>84</v>
      </c>
      <c r="AY2800" s="268" t="s">
        <v>350</v>
      </c>
    </row>
    <row r="2801" s="2" customFormat="1" ht="24.15" customHeight="1">
      <c r="A2801" s="39"/>
      <c r="B2801" s="40"/>
      <c r="C2801" s="295" t="s">
        <v>4097</v>
      </c>
      <c r="D2801" s="295" t="s">
        <v>1347</v>
      </c>
      <c r="E2801" s="296" t="s">
        <v>4098</v>
      </c>
      <c r="F2801" s="297" t="s">
        <v>4099</v>
      </c>
      <c r="G2801" s="298" t="s">
        <v>551</v>
      </c>
      <c r="H2801" s="299">
        <v>2.8799999999999999</v>
      </c>
      <c r="I2801" s="300"/>
      <c r="J2801" s="301">
        <f>ROUND(I2801*H2801,2)</f>
        <v>0</v>
      </c>
      <c r="K2801" s="297" t="s">
        <v>1</v>
      </c>
      <c r="L2801" s="302"/>
      <c r="M2801" s="303" t="s">
        <v>1</v>
      </c>
      <c r="N2801" s="304" t="s">
        <v>41</v>
      </c>
      <c r="O2801" s="92"/>
      <c r="P2801" s="238">
        <f>O2801*H2801</f>
        <v>0</v>
      </c>
      <c r="Q2801" s="238">
        <v>0.0030000000000000001</v>
      </c>
      <c r="R2801" s="238">
        <f>Q2801*H2801</f>
        <v>0.0086400000000000001</v>
      </c>
      <c r="S2801" s="238">
        <v>0</v>
      </c>
      <c r="T2801" s="239">
        <f>S2801*H2801</f>
        <v>0</v>
      </c>
      <c r="U2801" s="39"/>
      <c r="V2801" s="39"/>
      <c r="W2801" s="39"/>
      <c r="X2801" s="39"/>
      <c r="Y2801" s="39"/>
      <c r="Z2801" s="39"/>
      <c r="AA2801" s="39"/>
      <c r="AB2801" s="39"/>
      <c r="AC2801" s="39"/>
      <c r="AD2801" s="39"/>
      <c r="AE2801" s="39"/>
      <c r="AR2801" s="240" t="s">
        <v>468</v>
      </c>
      <c r="AT2801" s="240" t="s">
        <v>1347</v>
      </c>
      <c r="AU2801" s="240" t="s">
        <v>86</v>
      </c>
      <c r="AY2801" s="18" t="s">
        <v>350</v>
      </c>
      <c r="BE2801" s="241">
        <f>IF(N2801="základní",J2801,0)</f>
        <v>0</v>
      </c>
      <c r="BF2801" s="241">
        <f>IF(N2801="snížená",J2801,0)</f>
        <v>0</v>
      </c>
      <c r="BG2801" s="241">
        <f>IF(N2801="zákl. přenesená",J2801,0)</f>
        <v>0</v>
      </c>
      <c r="BH2801" s="241">
        <f>IF(N2801="sníž. přenesená",J2801,0)</f>
        <v>0</v>
      </c>
      <c r="BI2801" s="241">
        <f>IF(N2801="nulová",J2801,0)</f>
        <v>0</v>
      </c>
      <c r="BJ2801" s="18" t="s">
        <v>84</v>
      </c>
      <c r="BK2801" s="241">
        <f>ROUND(I2801*H2801,2)</f>
        <v>0</v>
      </c>
      <c r="BL2801" s="18" t="s">
        <v>357</v>
      </c>
      <c r="BM2801" s="240" t="s">
        <v>4100</v>
      </c>
    </row>
    <row r="2802" s="2" customFormat="1">
      <c r="A2802" s="39"/>
      <c r="B2802" s="40"/>
      <c r="C2802" s="41"/>
      <c r="D2802" s="242" t="s">
        <v>359</v>
      </c>
      <c r="E2802" s="41"/>
      <c r="F2802" s="243" t="s">
        <v>4023</v>
      </c>
      <c r="G2802" s="41"/>
      <c r="H2802" s="41"/>
      <c r="I2802" s="244"/>
      <c r="J2802" s="41"/>
      <c r="K2802" s="41"/>
      <c r="L2802" s="45"/>
      <c r="M2802" s="245"/>
      <c r="N2802" s="246"/>
      <c r="O2802" s="92"/>
      <c r="P2802" s="92"/>
      <c r="Q2802" s="92"/>
      <c r="R2802" s="92"/>
      <c r="S2802" s="92"/>
      <c r="T2802" s="93"/>
      <c r="U2802" s="39"/>
      <c r="V2802" s="39"/>
      <c r="W2802" s="39"/>
      <c r="X2802" s="39"/>
      <c r="Y2802" s="39"/>
      <c r="Z2802" s="39"/>
      <c r="AA2802" s="39"/>
      <c r="AB2802" s="39"/>
      <c r="AC2802" s="39"/>
      <c r="AD2802" s="39"/>
      <c r="AE2802" s="39"/>
      <c r="AT2802" s="18" t="s">
        <v>359</v>
      </c>
      <c r="AU2802" s="18" t="s">
        <v>86</v>
      </c>
    </row>
    <row r="2803" s="13" customFormat="1">
      <c r="A2803" s="13"/>
      <c r="B2803" s="247"/>
      <c r="C2803" s="248"/>
      <c r="D2803" s="242" t="s">
        <v>361</v>
      </c>
      <c r="E2803" s="249" t="s">
        <v>1</v>
      </c>
      <c r="F2803" s="250" t="s">
        <v>4101</v>
      </c>
      <c r="G2803" s="248"/>
      <c r="H2803" s="251">
        <v>2.8799999999999999</v>
      </c>
      <c r="I2803" s="252"/>
      <c r="J2803" s="248"/>
      <c r="K2803" s="248"/>
      <c r="L2803" s="253"/>
      <c r="M2803" s="254"/>
      <c r="N2803" s="255"/>
      <c r="O2803" s="255"/>
      <c r="P2803" s="255"/>
      <c r="Q2803" s="255"/>
      <c r="R2803" s="255"/>
      <c r="S2803" s="255"/>
      <c r="T2803" s="256"/>
      <c r="U2803" s="13"/>
      <c r="V2803" s="13"/>
      <c r="W2803" s="13"/>
      <c r="X2803" s="13"/>
      <c r="Y2803" s="13"/>
      <c r="Z2803" s="13"/>
      <c r="AA2803" s="13"/>
      <c r="AB2803" s="13"/>
      <c r="AC2803" s="13"/>
      <c r="AD2803" s="13"/>
      <c r="AE2803" s="13"/>
      <c r="AT2803" s="257" t="s">
        <v>361</v>
      </c>
      <c r="AU2803" s="257" t="s">
        <v>86</v>
      </c>
      <c r="AV2803" s="13" t="s">
        <v>86</v>
      </c>
      <c r="AW2803" s="13" t="s">
        <v>32</v>
      </c>
      <c r="AX2803" s="13" t="s">
        <v>84</v>
      </c>
      <c r="AY2803" s="257" t="s">
        <v>350</v>
      </c>
    </row>
    <row r="2804" s="2" customFormat="1" ht="24.15" customHeight="1">
      <c r="A2804" s="39"/>
      <c r="B2804" s="40"/>
      <c r="C2804" s="295" t="s">
        <v>4102</v>
      </c>
      <c r="D2804" s="295" t="s">
        <v>1347</v>
      </c>
      <c r="E2804" s="296" t="s">
        <v>4103</v>
      </c>
      <c r="F2804" s="297" t="s">
        <v>4104</v>
      </c>
      <c r="G2804" s="298" t="s">
        <v>551</v>
      </c>
      <c r="H2804" s="299">
        <v>1.0600000000000001</v>
      </c>
      <c r="I2804" s="300"/>
      <c r="J2804" s="301">
        <f>ROUND(I2804*H2804,2)</f>
        <v>0</v>
      </c>
      <c r="K2804" s="297" t="s">
        <v>1</v>
      </c>
      <c r="L2804" s="302"/>
      <c r="M2804" s="303" t="s">
        <v>1</v>
      </c>
      <c r="N2804" s="304" t="s">
        <v>41</v>
      </c>
      <c r="O2804" s="92"/>
      <c r="P2804" s="238">
        <f>O2804*H2804</f>
        <v>0</v>
      </c>
      <c r="Q2804" s="238">
        <v>0.0030000000000000001</v>
      </c>
      <c r="R2804" s="238">
        <f>Q2804*H2804</f>
        <v>0.0031800000000000001</v>
      </c>
      <c r="S2804" s="238">
        <v>0</v>
      </c>
      <c r="T2804" s="239">
        <f>S2804*H2804</f>
        <v>0</v>
      </c>
      <c r="U2804" s="39"/>
      <c r="V2804" s="39"/>
      <c r="W2804" s="39"/>
      <c r="X2804" s="39"/>
      <c r="Y2804" s="39"/>
      <c r="Z2804" s="39"/>
      <c r="AA2804" s="39"/>
      <c r="AB2804" s="39"/>
      <c r="AC2804" s="39"/>
      <c r="AD2804" s="39"/>
      <c r="AE2804" s="39"/>
      <c r="AR2804" s="240" t="s">
        <v>468</v>
      </c>
      <c r="AT2804" s="240" t="s">
        <v>1347</v>
      </c>
      <c r="AU2804" s="240" t="s">
        <v>86</v>
      </c>
      <c r="AY2804" s="18" t="s">
        <v>350</v>
      </c>
      <c r="BE2804" s="241">
        <f>IF(N2804="základní",J2804,0)</f>
        <v>0</v>
      </c>
      <c r="BF2804" s="241">
        <f>IF(N2804="snížená",J2804,0)</f>
        <v>0</v>
      </c>
      <c r="BG2804" s="241">
        <f>IF(N2804="zákl. přenesená",J2804,0)</f>
        <v>0</v>
      </c>
      <c r="BH2804" s="241">
        <f>IF(N2804="sníž. přenesená",J2804,0)</f>
        <v>0</v>
      </c>
      <c r="BI2804" s="241">
        <f>IF(N2804="nulová",J2804,0)</f>
        <v>0</v>
      </c>
      <c r="BJ2804" s="18" t="s">
        <v>84</v>
      </c>
      <c r="BK2804" s="241">
        <f>ROUND(I2804*H2804,2)</f>
        <v>0</v>
      </c>
      <c r="BL2804" s="18" t="s">
        <v>357</v>
      </c>
      <c r="BM2804" s="240" t="s">
        <v>4105</v>
      </c>
    </row>
    <row r="2805" s="2" customFormat="1">
      <c r="A2805" s="39"/>
      <c r="B2805" s="40"/>
      <c r="C2805" s="41"/>
      <c r="D2805" s="242" t="s">
        <v>359</v>
      </c>
      <c r="E2805" s="41"/>
      <c r="F2805" s="243" t="s">
        <v>4023</v>
      </c>
      <c r="G2805" s="41"/>
      <c r="H2805" s="41"/>
      <c r="I2805" s="244"/>
      <c r="J2805" s="41"/>
      <c r="K2805" s="41"/>
      <c r="L2805" s="45"/>
      <c r="M2805" s="245"/>
      <c r="N2805" s="246"/>
      <c r="O2805" s="92"/>
      <c r="P2805" s="92"/>
      <c r="Q2805" s="92"/>
      <c r="R2805" s="92"/>
      <c r="S2805" s="92"/>
      <c r="T2805" s="93"/>
      <c r="U2805" s="39"/>
      <c r="V2805" s="39"/>
      <c r="W2805" s="39"/>
      <c r="X2805" s="39"/>
      <c r="Y2805" s="39"/>
      <c r="Z2805" s="39"/>
      <c r="AA2805" s="39"/>
      <c r="AB2805" s="39"/>
      <c r="AC2805" s="39"/>
      <c r="AD2805" s="39"/>
      <c r="AE2805" s="39"/>
      <c r="AT2805" s="18" t="s">
        <v>359</v>
      </c>
      <c r="AU2805" s="18" t="s">
        <v>86</v>
      </c>
    </row>
    <row r="2806" s="13" customFormat="1">
      <c r="A2806" s="13"/>
      <c r="B2806" s="247"/>
      <c r="C2806" s="248"/>
      <c r="D2806" s="242" t="s">
        <v>361</v>
      </c>
      <c r="E2806" s="249" t="s">
        <v>1</v>
      </c>
      <c r="F2806" s="250" t="s">
        <v>4106</v>
      </c>
      <c r="G2806" s="248"/>
      <c r="H2806" s="251">
        <v>1.0600000000000001</v>
      </c>
      <c r="I2806" s="252"/>
      <c r="J2806" s="248"/>
      <c r="K2806" s="248"/>
      <c r="L2806" s="253"/>
      <c r="M2806" s="254"/>
      <c r="N2806" s="255"/>
      <c r="O2806" s="255"/>
      <c r="P2806" s="255"/>
      <c r="Q2806" s="255"/>
      <c r="R2806" s="255"/>
      <c r="S2806" s="255"/>
      <c r="T2806" s="256"/>
      <c r="U2806" s="13"/>
      <c r="V2806" s="13"/>
      <c r="W2806" s="13"/>
      <c r="X2806" s="13"/>
      <c r="Y2806" s="13"/>
      <c r="Z2806" s="13"/>
      <c r="AA2806" s="13"/>
      <c r="AB2806" s="13"/>
      <c r="AC2806" s="13"/>
      <c r="AD2806" s="13"/>
      <c r="AE2806" s="13"/>
      <c r="AT2806" s="257" t="s">
        <v>361</v>
      </c>
      <c r="AU2806" s="257" t="s">
        <v>86</v>
      </c>
      <c r="AV2806" s="13" t="s">
        <v>86</v>
      </c>
      <c r="AW2806" s="13" t="s">
        <v>32</v>
      </c>
      <c r="AX2806" s="13" t="s">
        <v>84</v>
      </c>
      <c r="AY2806" s="257" t="s">
        <v>350</v>
      </c>
    </row>
    <row r="2807" s="2" customFormat="1" ht="24.15" customHeight="1">
      <c r="A2807" s="39"/>
      <c r="B2807" s="40"/>
      <c r="C2807" s="229" t="s">
        <v>4107</v>
      </c>
      <c r="D2807" s="229" t="s">
        <v>352</v>
      </c>
      <c r="E2807" s="230" t="s">
        <v>4108</v>
      </c>
      <c r="F2807" s="231" t="s">
        <v>4109</v>
      </c>
      <c r="G2807" s="232" t="s">
        <v>497</v>
      </c>
      <c r="H2807" s="233">
        <v>2</v>
      </c>
      <c r="I2807" s="234"/>
      <c r="J2807" s="235">
        <f>ROUND(I2807*H2807,2)</f>
        <v>0</v>
      </c>
      <c r="K2807" s="231" t="s">
        <v>385</v>
      </c>
      <c r="L2807" s="45"/>
      <c r="M2807" s="236" t="s">
        <v>1</v>
      </c>
      <c r="N2807" s="237" t="s">
        <v>41</v>
      </c>
      <c r="O2807" s="92"/>
      <c r="P2807" s="238">
        <f>O2807*H2807</f>
        <v>0</v>
      </c>
      <c r="Q2807" s="238">
        <v>0</v>
      </c>
      <c r="R2807" s="238">
        <f>Q2807*H2807</f>
        <v>0</v>
      </c>
      <c r="S2807" s="238">
        <v>0</v>
      </c>
      <c r="T2807" s="239">
        <f>S2807*H2807</f>
        <v>0</v>
      </c>
      <c r="U2807" s="39"/>
      <c r="V2807" s="39"/>
      <c r="W2807" s="39"/>
      <c r="X2807" s="39"/>
      <c r="Y2807" s="39"/>
      <c r="Z2807" s="39"/>
      <c r="AA2807" s="39"/>
      <c r="AB2807" s="39"/>
      <c r="AC2807" s="39"/>
      <c r="AD2807" s="39"/>
      <c r="AE2807" s="39"/>
      <c r="AR2807" s="240" t="s">
        <v>530</v>
      </c>
      <c r="AT2807" s="240" t="s">
        <v>352</v>
      </c>
      <c r="AU2807" s="240" t="s">
        <v>86</v>
      </c>
      <c r="AY2807" s="18" t="s">
        <v>350</v>
      </c>
      <c r="BE2807" s="241">
        <f>IF(N2807="základní",J2807,0)</f>
        <v>0</v>
      </c>
      <c r="BF2807" s="241">
        <f>IF(N2807="snížená",J2807,0)</f>
        <v>0</v>
      </c>
      <c r="BG2807" s="241">
        <f>IF(N2807="zákl. přenesená",J2807,0)</f>
        <v>0</v>
      </c>
      <c r="BH2807" s="241">
        <f>IF(N2807="sníž. přenesená",J2807,0)</f>
        <v>0</v>
      </c>
      <c r="BI2807" s="241">
        <f>IF(N2807="nulová",J2807,0)</f>
        <v>0</v>
      </c>
      <c r="BJ2807" s="18" t="s">
        <v>84</v>
      </c>
      <c r="BK2807" s="241">
        <f>ROUND(I2807*H2807,2)</f>
        <v>0</v>
      </c>
      <c r="BL2807" s="18" t="s">
        <v>530</v>
      </c>
      <c r="BM2807" s="240" t="s">
        <v>4110</v>
      </c>
    </row>
    <row r="2808" s="2" customFormat="1">
      <c r="A2808" s="39"/>
      <c r="B2808" s="40"/>
      <c r="C2808" s="41"/>
      <c r="D2808" s="242" t="s">
        <v>359</v>
      </c>
      <c r="E2808" s="41"/>
      <c r="F2808" s="243" t="s">
        <v>4111</v>
      </c>
      <c r="G2808" s="41"/>
      <c r="H2808" s="41"/>
      <c r="I2808" s="244"/>
      <c r="J2808" s="41"/>
      <c r="K2808" s="41"/>
      <c r="L2808" s="45"/>
      <c r="M2808" s="245"/>
      <c r="N2808" s="246"/>
      <c r="O2808" s="92"/>
      <c r="P2808" s="92"/>
      <c r="Q2808" s="92"/>
      <c r="R2808" s="92"/>
      <c r="S2808" s="92"/>
      <c r="T2808" s="93"/>
      <c r="U2808" s="39"/>
      <c r="V2808" s="39"/>
      <c r="W2808" s="39"/>
      <c r="X2808" s="39"/>
      <c r="Y2808" s="39"/>
      <c r="Z2808" s="39"/>
      <c r="AA2808" s="39"/>
      <c r="AB2808" s="39"/>
      <c r="AC2808" s="39"/>
      <c r="AD2808" s="39"/>
      <c r="AE2808" s="39"/>
      <c r="AT2808" s="18" t="s">
        <v>359</v>
      </c>
      <c r="AU2808" s="18" t="s">
        <v>86</v>
      </c>
    </row>
    <row r="2809" s="13" customFormat="1">
      <c r="A2809" s="13"/>
      <c r="B2809" s="247"/>
      <c r="C2809" s="248"/>
      <c r="D2809" s="242" t="s">
        <v>361</v>
      </c>
      <c r="E2809" s="249" t="s">
        <v>1</v>
      </c>
      <c r="F2809" s="250" t="s">
        <v>4112</v>
      </c>
      <c r="G2809" s="248"/>
      <c r="H2809" s="251">
        <v>1</v>
      </c>
      <c r="I2809" s="252"/>
      <c r="J2809" s="248"/>
      <c r="K2809" s="248"/>
      <c r="L2809" s="253"/>
      <c r="M2809" s="254"/>
      <c r="N2809" s="255"/>
      <c r="O2809" s="255"/>
      <c r="P2809" s="255"/>
      <c r="Q2809" s="255"/>
      <c r="R2809" s="255"/>
      <c r="S2809" s="255"/>
      <c r="T2809" s="256"/>
      <c r="U2809" s="13"/>
      <c r="V2809" s="13"/>
      <c r="W2809" s="13"/>
      <c r="X2809" s="13"/>
      <c r="Y2809" s="13"/>
      <c r="Z2809" s="13"/>
      <c r="AA2809" s="13"/>
      <c r="AB2809" s="13"/>
      <c r="AC2809" s="13"/>
      <c r="AD2809" s="13"/>
      <c r="AE2809" s="13"/>
      <c r="AT2809" s="257" t="s">
        <v>361</v>
      </c>
      <c r="AU2809" s="257" t="s">
        <v>86</v>
      </c>
      <c r="AV2809" s="13" t="s">
        <v>86</v>
      </c>
      <c r="AW2809" s="13" t="s">
        <v>32</v>
      </c>
      <c r="AX2809" s="13" t="s">
        <v>76</v>
      </c>
      <c r="AY2809" s="257" t="s">
        <v>350</v>
      </c>
    </row>
    <row r="2810" s="13" customFormat="1">
      <c r="A2810" s="13"/>
      <c r="B2810" s="247"/>
      <c r="C2810" s="248"/>
      <c r="D2810" s="242" t="s">
        <v>361</v>
      </c>
      <c r="E2810" s="249" t="s">
        <v>1</v>
      </c>
      <c r="F2810" s="250" t="s">
        <v>4113</v>
      </c>
      <c r="G2810" s="248"/>
      <c r="H2810" s="251">
        <v>1</v>
      </c>
      <c r="I2810" s="252"/>
      <c r="J2810" s="248"/>
      <c r="K2810" s="248"/>
      <c r="L2810" s="253"/>
      <c r="M2810" s="254"/>
      <c r="N2810" s="255"/>
      <c r="O2810" s="255"/>
      <c r="P2810" s="255"/>
      <c r="Q2810" s="255"/>
      <c r="R2810" s="255"/>
      <c r="S2810" s="255"/>
      <c r="T2810" s="256"/>
      <c r="U2810" s="13"/>
      <c r="V2810" s="13"/>
      <c r="W2810" s="13"/>
      <c r="X2810" s="13"/>
      <c r="Y2810" s="13"/>
      <c r="Z2810" s="13"/>
      <c r="AA2810" s="13"/>
      <c r="AB2810" s="13"/>
      <c r="AC2810" s="13"/>
      <c r="AD2810" s="13"/>
      <c r="AE2810" s="13"/>
      <c r="AT2810" s="257" t="s">
        <v>361</v>
      </c>
      <c r="AU2810" s="257" t="s">
        <v>86</v>
      </c>
      <c r="AV2810" s="13" t="s">
        <v>86</v>
      </c>
      <c r="AW2810" s="13" t="s">
        <v>32</v>
      </c>
      <c r="AX2810" s="13" t="s">
        <v>76</v>
      </c>
      <c r="AY2810" s="257" t="s">
        <v>350</v>
      </c>
    </row>
    <row r="2811" s="14" customFormat="1">
      <c r="A2811" s="14"/>
      <c r="B2811" s="258"/>
      <c r="C2811" s="259"/>
      <c r="D2811" s="242" t="s">
        <v>361</v>
      </c>
      <c r="E2811" s="260" t="s">
        <v>1</v>
      </c>
      <c r="F2811" s="261" t="s">
        <v>364</v>
      </c>
      <c r="G2811" s="259"/>
      <c r="H2811" s="262">
        <v>2</v>
      </c>
      <c r="I2811" s="263"/>
      <c r="J2811" s="259"/>
      <c r="K2811" s="259"/>
      <c r="L2811" s="264"/>
      <c r="M2811" s="265"/>
      <c r="N2811" s="266"/>
      <c r="O2811" s="266"/>
      <c r="P2811" s="266"/>
      <c r="Q2811" s="266"/>
      <c r="R2811" s="266"/>
      <c r="S2811" s="266"/>
      <c r="T2811" s="267"/>
      <c r="U2811" s="14"/>
      <c r="V2811" s="14"/>
      <c r="W2811" s="14"/>
      <c r="X2811" s="14"/>
      <c r="Y2811" s="14"/>
      <c r="Z2811" s="14"/>
      <c r="AA2811" s="14"/>
      <c r="AB2811" s="14"/>
      <c r="AC2811" s="14"/>
      <c r="AD2811" s="14"/>
      <c r="AE2811" s="14"/>
      <c r="AT2811" s="268" t="s">
        <v>361</v>
      </c>
      <c r="AU2811" s="268" t="s">
        <v>86</v>
      </c>
      <c r="AV2811" s="14" t="s">
        <v>357</v>
      </c>
      <c r="AW2811" s="14" t="s">
        <v>32</v>
      </c>
      <c r="AX2811" s="14" t="s">
        <v>84</v>
      </c>
      <c r="AY2811" s="268" t="s">
        <v>350</v>
      </c>
    </row>
    <row r="2812" s="2" customFormat="1" ht="24.15" customHeight="1">
      <c r="A2812" s="39"/>
      <c r="B2812" s="40"/>
      <c r="C2812" s="295" t="s">
        <v>4114</v>
      </c>
      <c r="D2812" s="295" t="s">
        <v>1347</v>
      </c>
      <c r="E2812" s="296" t="s">
        <v>4098</v>
      </c>
      <c r="F2812" s="297" t="s">
        <v>4099</v>
      </c>
      <c r="G2812" s="298" t="s">
        <v>551</v>
      </c>
      <c r="H2812" s="299">
        <v>1.665</v>
      </c>
      <c r="I2812" s="300"/>
      <c r="J2812" s="301">
        <f>ROUND(I2812*H2812,2)</f>
        <v>0</v>
      </c>
      <c r="K2812" s="297" t="s">
        <v>1</v>
      </c>
      <c r="L2812" s="302"/>
      <c r="M2812" s="303" t="s">
        <v>1</v>
      </c>
      <c r="N2812" s="304" t="s">
        <v>41</v>
      </c>
      <c r="O2812" s="92"/>
      <c r="P2812" s="238">
        <f>O2812*H2812</f>
        <v>0</v>
      </c>
      <c r="Q2812" s="238">
        <v>0.0030000000000000001</v>
      </c>
      <c r="R2812" s="238">
        <f>Q2812*H2812</f>
        <v>0.0049950000000000003</v>
      </c>
      <c r="S2812" s="238">
        <v>0</v>
      </c>
      <c r="T2812" s="239">
        <f>S2812*H2812</f>
        <v>0</v>
      </c>
      <c r="U2812" s="39"/>
      <c r="V2812" s="39"/>
      <c r="W2812" s="39"/>
      <c r="X2812" s="39"/>
      <c r="Y2812" s="39"/>
      <c r="Z2812" s="39"/>
      <c r="AA2812" s="39"/>
      <c r="AB2812" s="39"/>
      <c r="AC2812" s="39"/>
      <c r="AD2812" s="39"/>
      <c r="AE2812" s="39"/>
      <c r="AR2812" s="240" t="s">
        <v>468</v>
      </c>
      <c r="AT2812" s="240" t="s">
        <v>1347</v>
      </c>
      <c r="AU2812" s="240" t="s">
        <v>86</v>
      </c>
      <c r="AY2812" s="18" t="s">
        <v>350</v>
      </c>
      <c r="BE2812" s="241">
        <f>IF(N2812="základní",J2812,0)</f>
        <v>0</v>
      </c>
      <c r="BF2812" s="241">
        <f>IF(N2812="snížená",J2812,0)</f>
        <v>0</v>
      </c>
      <c r="BG2812" s="241">
        <f>IF(N2812="zákl. přenesená",J2812,0)</f>
        <v>0</v>
      </c>
      <c r="BH2812" s="241">
        <f>IF(N2812="sníž. přenesená",J2812,0)</f>
        <v>0</v>
      </c>
      <c r="BI2812" s="241">
        <f>IF(N2812="nulová",J2812,0)</f>
        <v>0</v>
      </c>
      <c r="BJ2812" s="18" t="s">
        <v>84</v>
      </c>
      <c r="BK2812" s="241">
        <f>ROUND(I2812*H2812,2)</f>
        <v>0</v>
      </c>
      <c r="BL2812" s="18" t="s">
        <v>357</v>
      </c>
      <c r="BM2812" s="240" t="s">
        <v>4115</v>
      </c>
    </row>
    <row r="2813" s="2" customFormat="1">
      <c r="A2813" s="39"/>
      <c r="B2813" s="40"/>
      <c r="C2813" s="41"/>
      <c r="D2813" s="242" t="s">
        <v>359</v>
      </c>
      <c r="E2813" s="41"/>
      <c r="F2813" s="243" t="s">
        <v>4023</v>
      </c>
      <c r="G2813" s="41"/>
      <c r="H2813" s="41"/>
      <c r="I2813" s="244"/>
      <c r="J2813" s="41"/>
      <c r="K2813" s="41"/>
      <c r="L2813" s="45"/>
      <c r="M2813" s="245"/>
      <c r="N2813" s="246"/>
      <c r="O2813" s="92"/>
      <c r="P2813" s="92"/>
      <c r="Q2813" s="92"/>
      <c r="R2813" s="92"/>
      <c r="S2813" s="92"/>
      <c r="T2813" s="93"/>
      <c r="U2813" s="39"/>
      <c r="V2813" s="39"/>
      <c r="W2813" s="39"/>
      <c r="X2813" s="39"/>
      <c r="Y2813" s="39"/>
      <c r="Z2813" s="39"/>
      <c r="AA2813" s="39"/>
      <c r="AB2813" s="39"/>
      <c r="AC2813" s="39"/>
      <c r="AD2813" s="39"/>
      <c r="AE2813" s="39"/>
      <c r="AT2813" s="18" t="s">
        <v>359</v>
      </c>
      <c r="AU2813" s="18" t="s">
        <v>86</v>
      </c>
    </row>
    <row r="2814" s="13" customFormat="1">
      <c r="A2814" s="13"/>
      <c r="B2814" s="247"/>
      <c r="C2814" s="248"/>
      <c r="D2814" s="242" t="s">
        <v>361</v>
      </c>
      <c r="E2814" s="249" t="s">
        <v>1</v>
      </c>
      <c r="F2814" s="250" t="s">
        <v>4116</v>
      </c>
      <c r="G2814" s="248"/>
      <c r="H2814" s="251">
        <v>1.665</v>
      </c>
      <c r="I2814" s="252"/>
      <c r="J2814" s="248"/>
      <c r="K2814" s="248"/>
      <c r="L2814" s="253"/>
      <c r="M2814" s="254"/>
      <c r="N2814" s="255"/>
      <c r="O2814" s="255"/>
      <c r="P2814" s="255"/>
      <c r="Q2814" s="255"/>
      <c r="R2814" s="255"/>
      <c r="S2814" s="255"/>
      <c r="T2814" s="256"/>
      <c r="U2814" s="13"/>
      <c r="V2814" s="13"/>
      <c r="W2814" s="13"/>
      <c r="X2814" s="13"/>
      <c r="Y2814" s="13"/>
      <c r="Z2814" s="13"/>
      <c r="AA2814" s="13"/>
      <c r="AB2814" s="13"/>
      <c r="AC2814" s="13"/>
      <c r="AD2814" s="13"/>
      <c r="AE2814" s="13"/>
      <c r="AT2814" s="257" t="s">
        <v>361</v>
      </c>
      <c r="AU2814" s="257" t="s">
        <v>86</v>
      </c>
      <c r="AV2814" s="13" t="s">
        <v>86</v>
      </c>
      <c r="AW2814" s="13" t="s">
        <v>32</v>
      </c>
      <c r="AX2814" s="13" t="s">
        <v>84</v>
      </c>
      <c r="AY2814" s="257" t="s">
        <v>350</v>
      </c>
    </row>
    <row r="2815" s="2" customFormat="1" ht="24.15" customHeight="1">
      <c r="A2815" s="39"/>
      <c r="B2815" s="40"/>
      <c r="C2815" s="295" t="s">
        <v>4117</v>
      </c>
      <c r="D2815" s="295" t="s">
        <v>1347</v>
      </c>
      <c r="E2815" s="296" t="s">
        <v>4118</v>
      </c>
      <c r="F2815" s="297" t="s">
        <v>4119</v>
      </c>
      <c r="G2815" s="298" t="s">
        <v>551</v>
      </c>
      <c r="H2815" s="299">
        <v>1.6399999999999999</v>
      </c>
      <c r="I2815" s="300"/>
      <c r="J2815" s="301">
        <f>ROUND(I2815*H2815,2)</f>
        <v>0</v>
      </c>
      <c r="K2815" s="297" t="s">
        <v>1</v>
      </c>
      <c r="L2815" s="302"/>
      <c r="M2815" s="303" t="s">
        <v>1</v>
      </c>
      <c r="N2815" s="304" t="s">
        <v>41</v>
      </c>
      <c r="O2815" s="92"/>
      <c r="P2815" s="238">
        <f>O2815*H2815</f>
        <v>0</v>
      </c>
      <c r="Q2815" s="238">
        <v>0.0030000000000000001</v>
      </c>
      <c r="R2815" s="238">
        <f>Q2815*H2815</f>
        <v>0.0049199999999999999</v>
      </c>
      <c r="S2815" s="238">
        <v>0</v>
      </c>
      <c r="T2815" s="239">
        <f>S2815*H2815</f>
        <v>0</v>
      </c>
      <c r="U2815" s="39"/>
      <c r="V2815" s="39"/>
      <c r="W2815" s="39"/>
      <c r="X2815" s="39"/>
      <c r="Y2815" s="39"/>
      <c r="Z2815" s="39"/>
      <c r="AA2815" s="39"/>
      <c r="AB2815" s="39"/>
      <c r="AC2815" s="39"/>
      <c r="AD2815" s="39"/>
      <c r="AE2815" s="39"/>
      <c r="AR2815" s="240" t="s">
        <v>468</v>
      </c>
      <c r="AT2815" s="240" t="s">
        <v>1347</v>
      </c>
      <c r="AU2815" s="240" t="s">
        <v>86</v>
      </c>
      <c r="AY2815" s="18" t="s">
        <v>350</v>
      </c>
      <c r="BE2815" s="241">
        <f>IF(N2815="základní",J2815,0)</f>
        <v>0</v>
      </c>
      <c r="BF2815" s="241">
        <f>IF(N2815="snížená",J2815,0)</f>
        <v>0</v>
      </c>
      <c r="BG2815" s="241">
        <f>IF(N2815="zákl. přenesená",J2815,0)</f>
        <v>0</v>
      </c>
      <c r="BH2815" s="241">
        <f>IF(N2815="sníž. přenesená",J2815,0)</f>
        <v>0</v>
      </c>
      <c r="BI2815" s="241">
        <f>IF(N2815="nulová",J2815,0)</f>
        <v>0</v>
      </c>
      <c r="BJ2815" s="18" t="s">
        <v>84</v>
      </c>
      <c r="BK2815" s="241">
        <f>ROUND(I2815*H2815,2)</f>
        <v>0</v>
      </c>
      <c r="BL2815" s="18" t="s">
        <v>357</v>
      </c>
      <c r="BM2815" s="240" t="s">
        <v>4120</v>
      </c>
    </row>
    <row r="2816" s="2" customFormat="1">
      <c r="A2816" s="39"/>
      <c r="B2816" s="40"/>
      <c r="C2816" s="41"/>
      <c r="D2816" s="242" t="s">
        <v>359</v>
      </c>
      <c r="E2816" s="41"/>
      <c r="F2816" s="243" t="s">
        <v>4023</v>
      </c>
      <c r="G2816" s="41"/>
      <c r="H2816" s="41"/>
      <c r="I2816" s="244"/>
      <c r="J2816" s="41"/>
      <c r="K2816" s="41"/>
      <c r="L2816" s="45"/>
      <c r="M2816" s="245"/>
      <c r="N2816" s="246"/>
      <c r="O2816" s="92"/>
      <c r="P2816" s="92"/>
      <c r="Q2816" s="92"/>
      <c r="R2816" s="92"/>
      <c r="S2816" s="92"/>
      <c r="T2816" s="93"/>
      <c r="U2816" s="39"/>
      <c r="V2816" s="39"/>
      <c r="W2816" s="39"/>
      <c r="X2816" s="39"/>
      <c r="Y2816" s="39"/>
      <c r="Z2816" s="39"/>
      <c r="AA2816" s="39"/>
      <c r="AB2816" s="39"/>
      <c r="AC2816" s="39"/>
      <c r="AD2816" s="39"/>
      <c r="AE2816" s="39"/>
      <c r="AT2816" s="18" t="s">
        <v>359</v>
      </c>
      <c r="AU2816" s="18" t="s">
        <v>86</v>
      </c>
    </row>
    <row r="2817" s="13" customFormat="1">
      <c r="A2817" s="13"/>
      <c r="B2817" s="247"/>
      <c r="C2817" s="248"/>
      <c r="D2817" s="242" t="s">
        <v>361</v>
      </c>
      <c r="E2817" s="249" t="s">
        <v>1</v>
      </c>
      <c r="F2817" s="250" t="s">
        <v>4121</v>
      </c>
      <c r="G2817" s="248"/>
      <c r="H2817" s="251">
        <v>1.6399999999999999</v>
      </c>
      <c r="I2817" s="252"/>
      <c r="J2817" s="248"/>
      <c r="K2817" s="248"/>
      <c r="L2817" s="253"/>
      <c r="M2817" s="254"/>
      <c r="N2817" s="255"/>
      <c r="O2817" s="255"/>
      <c r="P2817" s="255"/>
      <c r="Q2817" s="255"/>
      <c r="R2817" s="255"/>
      <c r="S2817" s="255"/>
      <c r="T2817" s="256"/>
      <c r="U2817" s="13"/>
      <c r="V2817" s="13"/>
      <c r="W2817" s="13"/>
      <c r="X2817" s="13"/>
      <c r="Y2817" s="13"/>
      <c r="Z2817" s="13"/>
      <c r="AA2817" s="13"/>
      <c r="AB2817" s="13"/>
      <c r="AC2817" s="13"/>
      <c r="AD2817" s="13"/>
      <c r="AE2817" s="13"/>
      <c r="AT2817" s="257" t="s">
        <v>361</v>
      </c>
      <c r="AU2817" s="257" t="s">
        <v>86</v>
      </c>
      <c r="AV2817" s="13" t="s">
        <v>86</v>
      </c>
      <c r="AW2817" s="13" t="s">
        <v>32</v>
      </c>
      <c r="AX2817" s="13" t="s">
        <v>84</v>
      </c>
      <c r="AY2817" s="257" t="s">
        <v>350</v>
      </c>
    </row>
    <row r="2818" s="2" customFormat="1" ht="24.15" customHeight="1">
      <c r="A2818" s="39"/>
      <c r="B2818" s="40"/>
      <c r="C2818" s="229" t="s">
        <v>4122</v>
      </c>
      <c r="D2818" s="229" t="s">
        <v>352</v>
      </c>
      <c r="E2818" s="230" t="s">
        <v>4123</v>
      </c>
      <c r="F2818" s="231" t="s">
        <v>4124</v>
      </c>
      <c r="G2818" s="232" t="s">
        <v>497</v>
      </c>
      <c r="H2818" s="233">
        <v>64</v>
      </c>
      <c r="I2818" s="234"/>
      <c r="J2818" s="235">
        <f>ROUND(I2818*H2818,2)</f>
        <v>0</v>
      </c>
      <c r="K2818" s="231" t="s">
        <v>356</v>
      </c>
      <c r="L2818" s="45"/>
      <c r="M2818" s="236" t="s">
        <v>1</v>
      </c>
      <c r="N2818" s="237" t="s">
        <v>41</v>
      </c>
      <c r="O2818" s="92"/>
      <c r="P2818" s="238">
        <f>O2818*H2818</f>
        <v>0</v>
      </c>
      <c r="Q2818" s="238">
        <v>0</v>
      </c>
      <c r="R2818" s="238">
        <f>Q2818*H2818</f>
        <v>0</v>
      </c>
      <c r="S2818" s="238">
        <v>0</v>
      </c>
      <c r="T2818" s="239">
        <f>S2818*H2818</f>
        <v>0</v>
      </c>
      <c r="U2818" s="39"/>
      <c r="V2818" s="39"/>
      <c r="W2818" s="39"/>
      <c r="X2818" s="39"/>
      <c r="Y2818" s="39"/>
      <c r="Z2818" s="39"/>
      <c r="AA2818" s="39"/>
      <c r="AB2818" s="39"/>
      <c r="AC2818" s="39"/>
      <c r="AD2818" s="39"/>
      <c r="AE2818" s="39"/>
      <c r="AR2818" s="240" t="s">
        <v>530</v>
      </c>
      <c r="AT2818" s="240" t="s">
        <v>352</v>
      </c>
      <c r="AU2818" s="240" t="s">
        <v>86</v>
      </c>
      <c r="AY2818" s="18" t="s">
        <v>350</v>
      </c>
      <c r="BE2818" s="241">
        <f>IF(N2818="základní",J2818,0)</f>
        <v>0</v>
      </c>
      <c r="BF2818" s="241">
        <f>IF(N2818="snížená",J2818,0)</f>
        <v>0</v>
      </c>
      <c r="BG2818" s="241">
        <f>IF(N2818="zákl. přenesená",J2818,0)</f>
        <v>0</v>
      </c>
      <c r="BH2818" s="241">
        <f>IF(N2818="sníž. přenesená",J2818,0)</f>
        <v>0</v>
      </c>
      <c r="BI2818" s="241">
        <f>IF(N2818="nulová",J2818,0)</f>
        <v>0</v>
      </c>
      <c r="BJ2818" s="18" t="s">
        <v>84</v>
      </c>
      <c r="BK2818" s="241">
        <f>ROUND(I2818*H2818,2)</f>
        <v>0</v>
      </c>
      <c r="BL2818" s="18" t="s">
        <v>530</v>
      </c>
      <c r="BM2818" s="240" t="s">
        <v>4125</v>
      </c>
    </row>
    <row r="2819" s="2" customFormat="1">
      <c r="A2819" s="39"/>
      <c r="B2819" s="40"/>
      <c r="C2819" s="41"/>
      <c r="D2819" s="242" t="s">
        <v>359</v>
      </c>
      <c r="E2819" s="41"/>
      <c r="F2819" s="243" t="s">
        <v>4126</v>
      </c>
      <c r="G2819" s="41"/>
      <c r="H2819" s="41"/>
      <c r="I2819" s="244"/>
      <c r="J2819" s="41"/>
      <c r="K2819" s="41"/>
      <c r="L2819" s="45"/>
      <c r="M2819" s="245"/>
      <c r="N2819" s="246"/>
      <c r="O2819" s="92"/>
      <c r="P2819" s="92"/>
      <c r="Q2819" s="92"/>
      <c r="R2819" s="92"/>
      <c r="S2819" s="92"/>
      <c r="T2819" s="93"/>
      <c r="U2819" s="39"/>
      <c r="V2819" s="39"/>
      <c r="W2819" s="39"/>
      <c r="X2819" s="39"/>
      <c r="Y2819" s="39"/>
      <c r="Z2819" s="39"/>
      <c r="AA2819" s="39"/>
      <c r="AB2819" s="39"/>
      <c r="AC2819" s="39"/>
      <c r="AD2819" s="39"/>
      <c r="AE2819" s="39"/>
      <c r="AT2819" s="18" t="s">
        <v>359</v>
      </c>
      <c r="AU2819" s="18" t="s">
        <v>86</v>
      </c>
    </row>
    <row r="2820" s="13" customFormat="1">
      <c r="A2820" s="13"/>
      <c r="B2820" s="247"/>
      <c r="C2820" s="248"/>
      <c r="D2820" s="242" t="s">
        <v>361</v>
      </c>
      <c r="E2820" s="249" t="s">
        <v>1</v>
      </c>
      <c r="F2820" s="250" t="s">
        <v>3593</v>
      </c>
      <c r="G2820" s="248"/>
      <c r="H2820" s="251">
        <v>18</v>
      </c>
      <c r="I2820" s="252"/>
      <c r="J2820" s="248"/>
      <c r="K2820" s="248"/>
      <c r="L2820" s="253"/>
      <c r="M2820" s="254"/>
      <c r="N2820" s="255"/>
      <c r="O2820" s="255"/>
      <c r="P2820" s="255"/>
      <c r="Q2820" s="255"/>
      <c r="R2820" s="255"/>
      <c r="S2820" s="255"/>
      <c r="T2820" s="256"/>
      <c r="U2820" s="13"/>
      <c r="V2820" s="13"/>
      <c r="W2820" s="13"/>
      <c r="X2820" s="13"/>
      <c r="Y2820" s="13"/>
      <c r="Z2820" s="13"/>
      <c r="AA2820" s="13"/>
      <c r="AB2820" s="13"/>
      <c r="AC2820" s="13"/>
      <c r="AD2820" s="13"/>
      <c r="AE2820" s="13"/>
      <c r="AT2820" s="257" t="s">
        <v>361</v>
      </c>
      <c r="AU2820" s="257" t="s">
        <v>86</v>
      </c>
      <c r="AV2820" s="13" t="s">
        <v>86</v>
      </c>
      <c r="AW2820" s="13" t="s">
        <v>32</v>
      </c>
      <c r="AX2820" s="13" t="s">
        <v>76</v>
      </c>
      <c r="AY2820" s="257" t="s">
        <v>350</v>
      </c>
    </row>
    <row r="2821" s="13" customFormat="1">
      <c r="A2821" s="13"/>
      <c r="B2821" s="247"/>
      <c r="C2821" s="248"/>
      <c r="D2821" s="242" t="s">
        <v>361</v>
      </c>
      <c r="E2821" s="249" t="s">
        <v>1</v>
      </c>
      <c r="F2821" s="250" t="s">
        <v>3595</v>
      </c>
      <c r="G2821" s="248"/>
      <c r="H2821" s="251">
        <v>12</v>
      </c>
      <c r="I2821" s="252"/>
      <c r="J2821" s="248"/>
      <c r="K2821" s="248"/>
      <c r="L2821" s="253"/>
      <c r="M2821" s="254"/>
      <c r="N2821" s="255"/>
      <c r="O2821" s="255"/>
      <c r="P2821" s="255"/>
      <c r="Q2821" s="255"/>
      <c r="R2821" s="255"/>
      <c r="S2821" s="255"/>
      <c r="T2821" s="256"/>
      <c r="U2821" s="13"/>
      <c r="V2821" s="13"/>
      <c r="W2821" s="13"/>
      <c r="X2821" s="13"/>
      <c r="Y2821" s="13"/>
      <c r="Z2821" s="13"/>
      <c r="AA2821" s="13"/>
      <c r="AB2821" s="13"/>
      <c r="AC2821" s="13"/>
      <c r="AD2821" s="13"/>
      <c r="AE2821" s="13"/>
      <c r="AT2821" s="257" t="s">
        <v>361</v>
      </c>
      <c r="AU2821" s="257" t="s">
        <v>86</v>
      </c>
      <c r="AV2821" s="13" t="s">
        <v>86</v>
      </c>
      <c r="AW2821" s="13" t="s">
        <v>32</v>
      </c>
      <c r="AX2821" s="13" t="s">
        <v>76</v>
      </c>
      <c r="AY2821" s="257" t="s">
        <v>350</v>
      </c>
    </row>
    <row r="2822" s="13" customFormat="1">
      <c r="A2822" s="13"/>
      <c r="B2822" s="247"/>
      <c r="C2822" s="248"/>
      <c r="D2822" s="242" t="s">
        <v>361</v>
      </c>
      <c r="E2822" s="249" t="s">
        <v>1</v>
      </c>
      <c r="F2822" s="250" t="s">
        <v>3624</v>
      </c>
      <c r="G2822" s="248"/>
      <c r="H2822" s="251">
        <v>5</v>
      </c>
      <c r="I2822" s="252"/>
      <c r="J2822" s="248"/>
      <c r="K2822" s="248"/>
      <c r="L2822" s="253"/>
      <c r="M2822" s="254"/>
      <c r="N2822" s="255"/>
      <c r="O2822" s="255"/>
      <c r="P2822" s="255"/>
      <c r="Q2822" s="255"/>
      <c r="R2822" s="255"/>
      <c r="S2822" s="255"/>
      <c r="T2822" s="256"/>
      <c r="U2822" s="13"/>
      <c r="V2822" s="13"/>
      <c r="W2822" s="13"/>
      <c r="X2822" s="13"/>
      <c r="Y2822" s="13"/>
      <c r="Z2822" s="13"/>
      <c r="AA2822" s="13"/>
      <c r="AB2822" s="13"/>
      <c r="AC2822" s="13"/>
      <c r="AD2822" s="13"/>
      <c r="AE2822" s="13"/>
      <c r="AT2822" s="257" t="s">
        <v>361</v>
      </c>
      <c r="AU2822" s="257" t="s">
        <v>86</v>
      </c>
      <c r="AV2822" s="13" t="s">
        <v>86</v>
      </c>
      <c r="AW2822" s="13" t="s">
        <v>32</v>
      </c>
      <c r="AX2822" s="13" t="s">
        <v>76</v>
      </c>
      <c r="AY2822" s="257" t="s">
        <v>350</v>
      </c>
    </row>
    <row r="2823" s="13" customFormat="1">
      <c r="A2823" s="13"/>
      <c r="B2823" s="247"/>
      <c r="C2823" s="248"/>
      <c r="D2823" s="242" t="s">
        <v>361</v>
      </c>
      <c r="E2823" s="249" t="s">
        <v>1</v>
      </c>
      <c r="F2823" s="250" t="s">
        <v>3598</v>
      </c>
      <c r="G2823" s="248"/>
      <c r="H2823" s="251">
        <v>1</v>
      </c>
      <c r="I2823" s="252"/>
      <c r="J2823" s="248"/>
      <c r="K2823" s="248"/>
      <c r="L2823" s="253"/>
      <c r="M2823" s="254"/>
      <c r="N2823" s="255"/>
      <c r="O2823" s="255"/>
      <c r="P2823" s="255"/>
      <c r="Q2823" s="255"/>
      <c r="R2823" s="255"/>
      <c r="S2823" s="255"/>
      <c r="T2823" s="256"/>
      <c r="U2823" s="13"/>
      <c r="V2823" s="13"/>
      <c r="W2823" s="13"/>
      <c r="X2823" s="13"/>
      <c r="Y2823" s="13"/>
      <c r="Z2823" s="13"/>
      <c r="AA2823" s="13"/>
      <c r="AB2823" s="13"/>
      <c r="AC2823" s="13"/>
      <c r="AD2823" s="13"/>
      <c r="AE2823" s="13"/>
      <c r="AT2823" s="257" t="s">
        <v>361</v>
      </c>
      <c r="AU2823" s="257" t="s">
        <v>86</v>
      </c>
      <c r="AV2823" s="13" t="s">
        <v>86</v>
      </c>
      <c r="AW2823" s="13" t="s">
        <v>32</v>
      </c>
      <c r="AX2823" s="13" t="s">
        <v>76</v>
      </c>
      <c r="AY2823" s="257" t="s">
        <v>350</v>
      </c>
    </row>
    <row r="2824" s="13" customFormat="1">
      <c r="A2824" s="13"/>
      <c r="B2824" s="247"/>
      <c r="C2824" s="248"/>
      <c r="D2824" s="242" t="s">
        <v>361</v>
      </c>
      <c r="E2824" s="249" t="s">
        <v>1</v>
      </c>
      <c r="F2824" s="250" t="s">
        <v>3665</v>
      </c>
      <c r="G2824" s="248"/>
      <c r="H2824" s="251">
        <v>1</v>
      </c>
      <c r="I2824" s="252"/>
      <c r="J2824" s="248"/>
      <c r="K2824" s="248"/>
      <c r="L2824" s="253"/>
      <c r="M2824" s="254"/>
      <c r="N2824" s="255"/>
      <c r="O2824" s="255"/>
      <c r="P2824" s="255"/>
      <c r="Q2824" s="255"/>
      <c r="R2824" s="255"/>
      <c r="S2824" s="255"/>
      <c r="T2824" s="256"/>
      <c r="U2824" s="13"/>
      <c r="V2824" s="13"/>
      <c r="W2824" s="13"/>
      <c r="X2824" s="13"/>
      <c r="Y2824" s="13"/>
      <c r="Z2824" s="13"/>
      <c r="AA2824" s="13"/>
      <c r="AB2824" s="13"/>
      <c r="AC2824" s="13"/>
      <c r="AD2824" s="13"/>
      <c r="AE2824" s="13"/>
      <c r="AT2824" s="257" t="s">
        <v>361</v>
      </c>
      <c r="AU2824" s="257" t="s">
        <v>86</v>
      </c>
      <c r="AV2824" s="13" t="s">
        <v>86</v>
      </c>
      <c r="AW2824" s="13" t="s">
        <v>32</v>
      </c>
      <c r="AX2824" s="13" t="s">
        <v>76</v>
      </c>
      <c r="AY2824" s="257" t="s">
        <v>350</v>
      </c>
    </row>
    <row r="2825" s="13" customFormat="1">
      <c r="A2825" s="13"/>
      <c r="B2825" s="247"/>
      <c r="C2825" s="248"/>
      <c r="D2825" s="242" t="s">
        <v>361</v>
      </c>
      <c r="E2825" s="249" t="s">
        <v>1</v>
      </c>
      <c r="F2825" s="250" t="s">
        <v>3666</v>
      </c>
      <c r="G2825" s="248"/>
      <c r="H2825" s="251">
        <v>1</v>
      </c>
      <c r="I2825" s="252"/>
      <c r="J2825" s="248"/>
      <c r="K2825" s="248"/>
      <c r="L2825" s="253"/>
      <c r="M2825" s="254"/>
      <c r="N2825" s="255"/>
      <c r="O2825" s="255"/>
      <c r="P2825" s="255"/>
      <c r="Q2825" s="255"/>
      <c r="R2825" s="255"/>
      <c r="S2825" s="255"/>
      <c r="T2825" s="256"/>
      <c r="U2825" s="13"/>
      <c r="V2825" s="13"/>
      <c r="W2825" s="13"/>
      <c r="X2825" s="13"/>
      <c r="Y2825" s="13"/>
      <c r="Z2825" s="13"/>
      <c r="AA2825" s="13"/>
      <c r="AB2825" s="13"/>
      <c r="AC2825" s="13"/>
      <c r="AD2825" s="13"/>
      <c r="AE2825" s="13"/>
      <c r="AT2825" s="257" t="s">
        <v>361</v>
      </c>
      <c r="AU2825" s="257" t="s">
        <v>86</v>
      </c>
      <c r="AV2825" s="13" t="s">
        <v>86</v>
      </c>
      <c r="AW2825" s="13" t="s">
        <v>32</v>
      </c>
      <c r="AX2825" s="13" t="s">
        <v>76</v>
      </c>
      <c r="AY2825" s="257" t="s">
        <v>350</v>
      </c>
    </row>
    <row r="2826" s="13" customFormat="1">
      <c r="A2826" s="13"/>
      <c r="B2826" s="247"/>
      <c r="C2826" s="248"/>
      <c r="D2826" s="242" t="s">
        <v>361</v>
      </c>
      <c r="E2826" s="249" t="s">
        <v>1</v>
      </c>
      <c r="F2826" s="250" t="s">
        <v>3667</v>
      </c>
      <c r="G2826" s="248"/>
      <c r="H2826" s="251">
        <v>1</v>
      </c>
      <c r="I2826" s="252"/>
      <c r="J2826" s="248"/>
      <c r="K2826" s="248"/>
      <c r="L2826" s="253"/>
      <c r="M2826" s="254"/>
      <c r="N2826" s="255"/>
      <c r="O2826" s="255"/>
      <c r="P2826" s="255"/>
      <c r="Q2826" s="255"/>
      <c r="R2826" s="255"/>
      <c r="S2826" s="255"/>
      <c r="T2826" s="256"/>
      <c r="U2826" s="13"/>
      <c r="V2826" s="13"/>
      <c r="W2826" s="13"/>
      <c r="X2826" s="13"/>
      <c r="Y2826" s="13"/>
      <c r="Z2826" s="13"/>
      <c r="AA2826" s="13"/>
      <c r="AB2826" s="13"/>
      <c r="AC2826" s="13"/>
      <c r="AD2826" s="13"/>
      <c r="AE2826" s="13"/>
      <c r="AT2826" s="257" t="s">
        <v>361</v>
      </c>
      <c r="AU2826" s="257" t="s">
        <v>86</v>
      </c>
      <c r="AV2826" s="13" t="s">
        <v>86</v>
      </c>
      <c r="AW2826" s="13" t="s">
        <v>32</v>
      </c>
      <c r="AX2826" s="13" t="s">
        <v>76</v>
      </c>
      <c r="AY2826" s="257" t="s">
        <v>350</v>
      </c>
    </row>
    <row r="2827" s="13" customFormat="1">
      <c r="A2827" s="13"/>
      <c r="B2827" s="247"/>
      <c r="C2827" s="248"/>
      <c r="D2827" s="242" t="s">
        <v>361</v>
      </c>
      <c r="E2827" s="249" t="s">
        <v>1</v>
      </c>
      <c r="F2827" s="250" t="s">
        <v>3599</v>
      </c>
      <c r="G2827" s="248"/>
      <c r="H2827" s="251">
        <v>1</v>
      </c>
      <c r="I2827" s="252"/>
      <c r="J2827" s="248"/>
      <c r="K2827" s="248"/>
      <c r="L2827" s="253"/>
      <c r="M2827" s="254"/>
      <c r="N2827" s="255"/>
      <c r="O2827" s="255"/>
      <c r="P2827" s="255"/>
      <c r="Q2827" s="255"/>
      <c r="R2827" s="255"/>
      <c r="S2827" s="255"/>
      <c r="T2827" s="256"/>
      <c r="U2827" s="13"/>
      <c r="V2827" s="13"/>
      <c r="W2827" s="13"/>
      <c r="X2827" s="13"/>
      <c r="Y2827" s="13"/>
      <c r="Z2827" s="13"/>
      <c r="AA2827" s="13"/>
      <c r="AB2827" s="13"/>
      <c r="AC2827" s="13"/>
      <c r="AD2827" s="13"/>
      <c r="AE2827" s="13"/>
      <c r="AT2827" s="257" t="s">
        <v>361</v>
      </c>
      <c r="AU2827" s="257" t="s">
        <v>86</v>
      </c>
      <c r="AV2827" s="13" t="s">
        <v>86</v>
      </c>
      <c r="AW2827" s="13" t="s">
        <v>32</v>
      </c>
      <c r="AX2827" s="13" t="s">
        <v>76</v>
      </c>
      <c r="AY2827" s="257" t="s">
        <v>350</v>
      </c>
    </row>
    <row r="2828" s="13" customFormat="1">
      <c r="A2828" s="13"/>
      <c r="B2828" s="247"/>
      <c r="C2828" s="248"/>
      <c r="D2828" s="242" t="s">
        <v>361</v>
      </c>
      <c r="E2828" s="249" t="s">
        <v>1</v>
      </c>
      <c r="F2828" s="250" t="s">
        <v>3626</v>
      </c>
      <c r="G2828" s="248"/>
      <c r="H2828" s="251">
        <v>2</v>
      </c>
      <c r="I2828" s="252"/>
      <c r="J2828" s="248"/>
      <c r="K2828" s="248"/>
      <c r="L2828" s="253"/>
      <c r="M2828" s="254"/>
      <c r="N2828" s="255"/>
      <c r="O2828" s="255"/>
      <c r="P2828" s="255"/>
      <c r="Q2828" s="255"/>
      <c r="R2828" s="255"/>
      <c r="S2828" s="255"/>
      <c r="T2828" s="256"/>
      <c r="U2828" s="13"/>
      <c r="V2828" s="13"/>
      <c r="W2828" s="13"/>
      <c r="X2828" s="13"/>
      <c r="Y2828" s="13"/>
      <c r="Z2828" s="13"/>
      <c r="AA2828" s="13"/>
      <c r="AB2828" s="13"/>
      <c r="AC2828" s="13"/>
      <c r="AD2828" s="13"/>
      <c r="AE2828" s="13"/>
      <c r="AT2828" s="257" t="s">
        <v>361</v>
      </c>
      <c r="AU2828" s="257" t="s">
        <v>86</v>
      </c>
      <c r="AV2828" s="13" t="s">
        <v>86</v>
      </c>
      <c r="AW2828" s="13" t="s">
        <v>32</v>
      </c>
      <c r="AX2828" s="13" t="s">
        <v>76</v>
      </c>
      <c r="AY2828" s="257" t="s">
        <v>350</v>
      </c>
    </row>
    <row r="2829" s="13" customFormat="1">
      <c r="A2829" s="13"/>
      <c r="B2829" s="247"/>
      <c r="C2829" s="248"/>
      <c r="D2829" s="242" t="s">
        <v>361</v>
      </c>
      <c r="E2829" s="249" t="s">
        <v>1</v>
      </c>
      <c r="F2829" s="250" t="s">
        <v>3627</v>
      </c>
      <c r="G2829" s="248"/>
      <c r="H2829" s="251">
        <v>2</v>
      </c>
      <c r="I2829" s="252"/>
      <c r="J2829" s="248"/>
      <c r="K2829" s="248"/>
      <c r="L2829" s="253"/>
      <c r="M2829" s="254"/>
      <c r="N2829" s="255"/>
      <c r="O2829" s="255"/>
      <c r="P2829" s="255"/>
      <c r="Q2829" s="255"/>
      <c r="R2829" s="255"/>
      <c r="S2829" s="255"/>
      <c r="T2829" s="256"/>
      <c r="U2829" s="13"/>
      <c r="V2829" s="13"/>
      <c r="W2829" s="13"/>
      <c r="X2829" s="13"/>
      <c r="Y2829" s="13"/>
      <c r="Z2829" s="13"/>
      <c r="AA2829" s="13"/>
      <c r="AB2829" s="13"/>
      <c r="AC2829" s="13"/>
      <c r="AD2829" s="13"/>
      <c r="AE2829" s="13"/>
      <c r="AT2829" s="257" t="s">
        <v>361</v>
      </c>
      <c r="AU2829" s="257" t="s">
        <v>86</v>
      </c>
      <c r="AV2829" s="13" t="s">
        <v>86</v>
      </c>
      <c r="AW2829" s="13" t="s">
        <v>32</v>
      </c>
      <c r="AX2829" s="13" t="s">
        <v>76</v>
      </c>
      <c r="AY2829" s="257" t="s">
        <v>350</v>
      </c>
    </row>
    <row r="2830" s="13" customFormat="1">
      <c r="A2830" s="13"/>
      <c r="B2830" s="247"/>
      <c r="C2830" s="248"/>
      <c r="D2830" s="242" t="s">
        <v>361</v>
      </c>
      <c r="E2830" s="249" t="s">
        <v>1</v>
      </c>
      <c r="F2830" s="250" t="s">
        <v>3600</v>
      </c>
      <c r="G2830" s="248"/>
      <c r="H2830" s="251">
        <v>1</v>
      </c>
      <c r="I2830" s="252"/>
      <c r="J2830" s="248"/>
      <c r="K2830" s="248"/>
      <c r="L2830" s="253"/>
      <c r="M2830" s="254"/>
      <c r="N2830" s="255"/>
      <c r="O2830" s="255"/>
      <c r="P2830" s="255"/>
      <c r="Q2830" s="255"/>
      <c r="R2830" s="255"/>
      <c r="S2830" s="255"/>
      <c r="T2830" s="256"/>
      <c r="U2830" s="13"/>
      <c r="V2830" s="13"/>
      <c r="W2830" s="13"/>
      <c r="X2830" s="13"/>
      <c r="Y2830" s="13"/>
      <c r="Z2830" s="13"/>
      <c r="AA2830" s="13"/>
      <c r="AB2830" s="13"/>
      <c r="AC2830" s="13"/>
      <c r="AD2830" s="13"/>
      <c r="AE2830" s="13"/>
      <c r="AT2830" s="257" t="s">
        <v>361</v>
      </c>
      <c r="AU2830" s="257" t="s">
        <v>86</v>
      </c>
      <c r="AV2830" s="13" t="s">
        <v>86</v>
      </c>
      <c r="AW2830" s="13" t="s">
        <v>32</v>
      </c>
      <c r="AX2830" s="13" t="s">
        <v>76</v>
      </c>
      <c r="AY2830" s="257" t="s">
        <v>350</v>
      </c>
    </row>
    <row r="2831" s="13" customFormat="1">
      <c r="A2831" s="13"/>
      <c r="B2831" s="247"/>
      <c r="C2831" s="248"/>
      <c r="D2831" s="242" t="s">
        <v>361</v>
      </c>
      <c r="E2831" s="249" t="s">
        <v>1</v>
      </c>
      <c r="F2831" s="250" t="s">
        <v>3654</v>
      </c>
      <c r="G2831" s="248"/>
      <c r="H2831" s="251">
        <v>1</v>
      </c>
      <c r="I2831" s="252"/>
      <c r="J2831" s="248"/>
      <c r="K2831" s="248"/>
      <c r="L2831" s="253"/>
      <c r="M2831" s="254"/>
      <c r="N2831" s="255"/>
      <c r="O2831" s="255"/>
      <c r="P2831" s="255"/>
      <c r="Q2831" s="255"/>
      <c r="R2831" s="255"/>
      <c r="S2831" s="255"/>
      <c r="T2831" s="256"/>
      <c r="U2831" s="13"/>
      <c r="V2831" s="13"/>
      <c r="W2831" s="13"/>
      <c r="X2831" s="13"/>
      <c r="Y2831" s="13"/>
      <c r="Z2831" s="13"/>
      <c r="AA2831" s="13"/>
      <c r="AB2831" s="13"/>
      <c r="AC2831" s="13"/>
      <c r="AD2831" s="13"/>
      <c r="AE2831" s="13"/>
      <c r="AT2831" s="257" t="s">
        <v>361</v>
      </c>
      <c r="AU2831" s="257" t="s">
        <v>86</v>
      </c>
      <c r="AV2831" s="13" t="s">
        <v>86</v>
      </c>
      <c r="AW2831" s="13" t="s">
        <v>32</v>
      </c>
      <c r="AX2831" s="13" t="s">
        <v>76</v>
      </c>
      <c r="AY2831" s="257" t="s">
        <v>350</v>
      </c>
    </row>
    <row r="2832" s="13" customFormat="1">
      <c r="A2832" s="13"/>
      <c r="B2832" s="247"/>
      <c r="C2832" s="248"/>
      <c r="D2832" s="242" t="s">
        <v>361</v>
      </c>
      <c r="E2832" s="249" t="s">
        <v>1</v>
      </c>
      <c r="F2832" s="250" t="s">
        <v>3601</v>
      </c>
      <c r="G2832" s="248"/>
      <c r="H2832" s="251">
        <v>1</v>
      </c>
      <c r="I2832" s="252"/>
      <c r="J2832" s="248"/>
      <c r="K2832" s="248"/>
      <c r="L2832" s="253"/>
      <c r="M2832" s="254"/>
      <c r="N2832" s="255"/>
      <c r="O2832" s="255"/>
      <c r="P2832" s="255"/>
      <c r="Q2832" s="255"/>
      <c r="R2832" s="255"/>
      <c r="S2832" s="255"/>
      <c r="T2832" s="256"/>
      <c r="U2832" s="13"/>
      <c r="V2832" s="13"/>
      <c r="W2832" s="13"/>
      <c r="X2832" s="13"/>
      <c r="Y2832" s="13"/>
      <c r="Z2832" s="13"/>
      <c r="AA2832" s="13"/>
      <c r="AB2832" s="13"/>
      <c r="AC2832" s="13"/>
      <c r="AD2832" s="13"/>
      <c r="AE2832" s="13"/>
      <c r="AT2832" s="257" t="s">
        <v>361</v>
      </c>
      <c r="AU2832" s="257" t="s">
        <v>86</v>
      </c>
      <c r="AV2832" s="13" t="s">
        <v>86</v>
      </c>
      <c r="AW2832" s="13" t="s">
        <v>32</v>
      </c>
      <c r="AX2832" s="13" t="s">
        <v>76</v>
      </c>
      <c r="AY2832" s="257" t="s">
        <v>350</v>
      </c>
    </row>
    <row r="2833" s="13" customFormat="1">
      <c r="A2833" s="13"/>
      <c r="B2833" s="247"/>
      <c r="C2833" s="248"/>
      <c r="D2833" s="242" t="s">
        <v>361</v>
      </c>
      <c r="E2833" s="249" t="s">
        <v>1</v>
      </c>
      <c r="F2833" s="250" t="s">
        <v>3707</v>
      </c>
      <c r="G2833" s="248"/>
      <c r="H2833" s="251">
        <v>1</v>
      </c>
      <c r="I2833" s="252"/>
      <c r="J2833" s="248"/>
      <c r="K2833" s="248"/>
      <c r="L2833" s="253"/>
      <c r="M2833" s="254"/>
      <c r="N2833" s="255"/>
      <c r="O2833" s="255"/>
      <c r="P2833" s="255"/>
      <c r="Q2833" s="255"/>
      <c r="R2833" s="255"/>
      <c r="S2833" s="255"/>
      <c r="T2833" s="256"/>
      <c r="U2833" s="13"/>
      <c r="V2833" s="13"/>
      <c r="W2833" s="13"/>
      <c r="X2833" s="13"/>
      <c r="Y2833" s="13"/>
      <c r="Z2833" s="13"/>
      <c r="AA2833" s="13"/>
      <c r="AB2833" s="13"/>
      <c r="AC2833" s="13"/>
      <c r="AD2833" s="13"/>
      <c r="AE2833" s="13"/>
      <c r="AT2833" s="257" t="s">
        <v>361</v>
      </c>
      <c r="AU2833" s="257" t="s">
        <v>86</v>
      </c>
      <c r="AV2833" s="13" t="s">
        <v>86</v>
      </c>
      <c r="AW2833" s="13" t="s">
        <v>32</v>
      </c>
      <c r="AX2833" s="13" t="s">
        <v>76</v>
      </c>
      <c r="AY2833" s="257" t="s">
        <v>350</v>
      </c>
    </row>
    <row r="2834" s="13" customFormat="1">
      <c r="A2834" s="13"/>
      <c r="B2834" s="247"/>
      <c r="C2834" s="248"/>
      <c r="D2834" s="242" t="s">
        <v>361</v>
      </c>
      <c r="E2834" s="249" t="s">
        <v>1</v>
      </c>
      <c r="F2834" s="250" t="s">
        <v>3708</v>
      </c>
      <c r="G2834" s="248"/>
      <c r="H2834" s="251">
        <v>2</v>
      </c>
      <c r="I2834" s="252"/>
      <c r="J2834" s="248"/>
      <c r="K2834" s="248"/>
      <c r="L2834" s="253"/>
      <c r="M2834" s="254"/>
      <c r="N2834" s="255"/>
      <c r="O2834" s="255"/>
      <c r="P2834" s="255"/>
      <c r="Q2834" s="255"/>
      <c r="R2834" s="255"/>
      <c r="S2834" s="255"/>
      <c r="T2834" s="256"/>
      <c r="U2834" s="13"/>
      <c r="V2834" s="13"/>
      <c r="W2834" s="13"/>
      <c r="X2834" s="13"/>
      <c r="Y2834" s="13"/>
      <c r="Z2834" s="13"/>
      <c r="AA2834" s="13"/>
      <c r="AB2834" s="13"/>
      <c r="AC2834" s="13"/>
      <c r="AD2834" s="13"/>
      <c r="AE2834" s="13"/>
      <c r="AT2834" s="257" t="s">
        <v>361</v>
      </c>
      <c r="AU2834" s="257" t="s">
        <v>86</v>
      </c>
      <c r="AV2834" s="13" t="s">
        <v>86</v>
      </c>
      <c r="AW2834" s="13" t="s">
        <v>32</v>
      </c>
      <c r="AX2834" s="13" t="s">
        <v>76</v>
      </c>
      <c r="AY2834" s="257" t="s">
        <v>350</v>
      </c>
    </row>
    <row r="2835" s="13" customFormat="1">
      <c r="A2835" s="13"/>
      <c r="B2835" s="247"/>
      <c r="C2835" s="248"/>
      <c r="D2835" s="242" t="s">
        <v>361</v>
      </c>
      <c r="E2835" s="249" t="s">
        <v>1</v>
      </c>
      <c r="F2835" s="250" t="s">
        <v>3709</v>
      </c>
      <c r="G2835" s="248"/>
      <c r="H2835" s="251">
        <v>1</v>
      </c>
      <c r="I2835" s="252"/>
      <c r="J2835" s="248"/>
      <c r="K2835" s="248"/>
      <c r="L2835" s="253"/>
      <c r="M2835" s="254"/>
      <c r="N2835" s="255"/>
      <c r="O2835" s="255"/>
      <c r="P2835" s="255"/>
      <c r="Q2835" s="255"/>
      <c r="R2835" s="255"/>
      <c r="S2835" s="255"/>
      <c r="T2835" s="256"/>
      <c r="U2835" s="13"/>
      <c r="V2835" s="13"/>
      <c r="W2835" s="13"/>
      <c r="X2835" s="13"/>
      <c r="Y2835" s="13"/>
      <c r="Z2835" s="13"/>
      <c r="AA2835" s="13"/>
      <c r="AB2835" s="13"/>
      <c r="AC2835" s="13"/>
      <c r="AD2835" s="13"/>
      <c r="AE2835" s="13"/>
      <c r="AT2835" s="257" t="s">
        <v>361</v>
      </c>
      <c r="AU2835" s="257" t="s">
        <v>86</v>
      </c>
      <c r="AV2835" s="13" t="s">
        <v>86</v>
      </c>
      <c r="AW2835" s="13" t="s">
        <v>32</v>
      </c>
      <c r="AX2835" s="13" t="s">
        <v>76</v>
      </c>
      <c r="AY2835" s="257" t="s">
        <v>350</v>
      </c>
    </row>
    <row r="2836" s="13" customFormat="1">
      <c r="A2836" s="13"/>
      <c r="B2836" s="247"/>
      <c r="C2836" s="248"/>
      <c r="D2836" s="242" t="s">
        <v>361</v>
      </c>
      <c r="E2836" s="249" t="s">
        <v>1</v>
      </c>
      <c r="F2836" s="250" t="s">
        <v>3741</v>
      </c>
      <c r="G2836" s="248"/>
      <c r="H2836" s="251">
        <v>1</v>
      </c>
      <c r="I2836" s="252"/>
      <c r="J2836" s="248"/>
      <c r="K2836" s="248"/>
      <c r="L2836" s="253"/>
      <c r="M2836" s="254"/>
      <c r="N2836" s="255"/>
      <c r="O2836" s="255"/>
      <c r="P2836" s="255"/>
      <c r="Q2836" s="255"/>
      <c r="R2836" s="255"/>
      <c r="S2836" s="255"/>
      <c r="T2836" s="256"/>
      <c r="U2836" s="13"/>
      <c r="V2836" s="13"/>
      <c r="W2836" s="13"/>
      <c r="X2836" s="13"/>
      <c r="Y2836" s="13"/>
      <c r="Z2836" s="13"/>
      <c r="AA2836" s="13"/>
      <c r="AB2836" s="13"/>
      <c r="AC2836" s="13"/>
      <c r="AD2836" s="13"/>
      <c r="AE2836" s="13"/>
      <c r="AT2836" s="257" t="s">
        <v>361</v>
      </c>
      <c r="AU2836" s="257" t="s">
        <v>86</v>
      </c>
      <c r="AV2836" s="13" t="s">
        <v>86</v>
      </c>
      <c r="AW2836" s="13" t="s">
        <v>32</v>
      </c>
      <c r="AX2836" s="13" t="s">
        <v>76</v>
      </c>
      <c r="AY2836" s="257" t="s">
        <v>350</v>
      </c>
    </row>
    <row r="2837" s="13" customFormat="1">
      <c r="A2837" s="13"/>
      <c r="B2837" s="247"/>
      <c r="C2837" s="248"/>
      <c r="D2837" s="242" t="s">
        <v>361</v>
      </c>
      <c r="E2837" s="249" t="s">
        <v>1</v>
      </c>
      <c r="F2837" s="250" t="s">
        <v>3187</v>
      </c>
      <c r="G2837" s="248"/>
      <c r="H2837" s="251">
        <v>1</v>
      </c>
      <c r="I2837" s="252"/>
      <c r="J2837" s="248"/>
      <c r="K2837" s="248"/>
      <c r="L2837" s="253"/>
      <c r="M2837" s="254"/>
      <c r="N2837" s="255"/>
      <c r="O2837" s="255"/>
      <c r="P2837" s="255"/>
      <c r="Q2837" s="255"/>
      <c r="R2837" s="255"/>
      <c r="S2837" s="255"/>
      <c r="T2837" s="256"/>
      <c r="U2837" s="13"/>
      <c r="V2837" s="13"/>
      <c r="W2837" s="13"/>
      <c r="X2837" s="13"/>
      <c r="Y2837" s="13"/>
      <c r="Z2837" s="13"/>
      <c r="AA2837" s="13"/>
      <c r="AB2837" s="13"/>
      <c r="AC2837" s="13"/>
      <c r="AD2837" s="13"/>
      <c r="AE2837" s="13"/>
      <c r="AT2837" s="257" t="s">
        <v>361</v>
      </c>
      <c r="AU2837" s="257" t="s">
        <v>86</v>
      </c>
      <c r="AV2837" s="13" t="s">
        <v>86</v>
      </c>
      <c r="AW2837" s="13" t="s">
        <v>32</v>
      </c>
      <c r="AX2837" s="13" t="s">
        <v>76</v>
      </c>
      <c r="AY2837" s="257" t="s">
        <v>350</v>
      </c>
    </row>
    <row r="2838" s="13" customFormat="1">
      <c r="A2838" s="13"/>
      <c r="B2838" s="247"/>
      <c r="C2838" s="248"/>
      <c r="D2838" s="242" t="s">
        <v>361</v>
      </c>
      <c r="E2838" s="249" t="s">
        <v>1</v>
      </c>
      <c r="F2838" s="250" t="s">
        <v>3602</v>
      </c>
      <c r="G2838" s="248"/>
      <c r="H2838" s="251">
        <v>1</v>
      </c>
      <c r="I2838" s="252"/>
      <c r="J2838" s="248"/>
      <c r="K2838" s="248"/>
      <c r="L2838" s="253"/>
      <c r="M2838" s="254"/>
      <c r="N2838" s="255"/>
      <c r="O2838" s="255"/>
      <c r="P2838" s="255"/>
      <c r="Q2838" s="255"/>
      <c r="R2838" s="255"/>
      <c r="S2838" s="255"/>
      <c r="T2838" s="256"/>
      <c r="U2838" s="13"/>
      <c r="V2838" s="13"/>
      <c r="W2838" s="13"/>
      <c r="X2838" s="13"/>
      <c r="Y2838" s="13"/>
      <c r="Z2838" s="13"/>
      <c r="AA2838" s="13"/>
      <c r="AB2838" s="13"/>
      <c r="AC2838" s="13"/>
      <c r="AD2838" s="13"/>
      <c r="AE2838" s="13"/>
      <c r="AT2838" s="257" t="s">
        <v>361</v>
      </c>
      <c r="AU2838" s="257" t="s">
        <v>86</v>
      </c>
      <c r="AV2838" s="13" t="s">
        <v>86</v>
      </c>
      <c r="AW2838" s="13" t="s">
        <v>32</v>
      </c>
      <c r="AX2838" s="13" t="s">
        <v>76</v>
      </c>
      <c r="AY2838" s="257" t="s">
        <v>350</v>
      </c>
    </row>
    <row r="2839" s="13" customFormat="1">
      <c r="A2839" s="13"/>
      <c r="B2839" s="247"/>
      <c r="C2839" s="248"/>
      <c r="D2839" s="242" t="s">
        <v>361</v>
      </c>
      <c r="E2839" s="249" t="s">
        <v>1</v>
      </c>
      <c r="F2839" s="250" t="s">
        <v>3628</v>
      </c>
      <c r="G2839" s="248"/>
      <c r="H2839" s="251">
        <v>1</v>
      </c>
      <c r="I2839" s="252"/>
      <c r="J2839" s="248"/>
      <c r="K2839" s="248"/>
      <c r="L2839" s="253"/>
      <c r="M2839" s="254"/>
      <c r="N2839" s="255"/>
      <c r="O2839" s="255"/>
      <c r="P2839" s="255"/>
      <c r="Q2839" s="255"/>
      <c r="R2839" s="255"/>
      <c r="S2839" s="255"/>
      <c r="T2839" s="256"/>
      <c r="U2839" s="13"/>
      <c r="V2839" s="13"/>
      <c r="W2839" s="13"/>
      <c r="X2839" s="13"/>
      <c r="Y2839" s="13"/>
      <c r="Z2839" s="13"/>
      <c r="AA2839" s="13"/>
      <c r="AB2839" s="13"/>
      <c r="AC2839" s="13"/>
      <c r="AD2839" s="13"/>
      <c r="AE2839" s="13"/>
      <c r="AT2839" s="257" t="s">
        <v>361</v>
      </c>
      <c r="AU2839" s="257" t="s">
        <v>86</v>
      </c>
      <c r="AV2839" s="13" t="s">
        <v>86</v>
      </c>
      <c r="AW2839" s="13" t="s">
        <v>32</v>
      </c>
      <c r="AX2839" s="13" t="s">
        <v>76</v>
      </c>
      <c r="AY2839" s="257" t="s">
        <v>350</v>
      </c>
    </row>
    <row r="2840" s="13" customFormat="1">
      <c r="A2840" s="13"/>
      <c r="B2840" s="247"/>
      <c r="C2840" s="248"/>
      <c r="D2840" s="242" t="s">
        <v>361</v>
      </c>
      <c r="E2840" s="249" t="s">
        <v>1</v>
      </c>
      <c r="F2840" s="250" t="s">
        <v>3670</v>
      </c>
      <c r="G2840" s="248"/>
      <c r="H2840" s="251">
        <v>2</v>
      </c>
      <c r="I2840" s="252"/>
      <c r="J2840" s="248"/>
      <c r="K2840" s="248"/>
      <c r="L2840" s="253"/>
      <c r="M2840" s="254"/>
      <c r="N2840" s="255"/>
      <c r="O2840" s="255"/>
      <c r="P2840" s="255"/>
      <c r="Q2840" s="255"/>
      <c r="R2840" s="255"/>
      <c r="S2840" s="255"/>
      <c r="T2840" s="256"/>
      <c r="U2840" s="13"/>
      <c r="V2840" s="13"/>
      <c r="W2840" s="13"/>
      <c r="X2840" s="13"/>
      <c r="Y2840" s="13"/>
      <c r="Z2840" s="13"/>
      <c r="AA2840" s="13"/>
      <c r="AB2840" s="13"/>
      <c r="AC2840" s="13"/>
      <c r="AD2840" s="13"/>
      <c r="AE2840" s="13"/>
      <c r="AT2840" s="257" t="s">
        <v>361</v>
      </c>
      <c r="AU2840" s="257" t="s">
        <v>86</v>
      </c>
      <c r="AV2840" s="13" t="s">
        <v>86</v>
      </c>
      <c r="AW2840" s="13" t="s">
        <v>32</v>
      </c>
      <c r="AX2840" s="13" t="s">
        <v>76</v>
      </c>
      <c r="AY2840" s="257" t="s">
        <v>350</v>
      </c>
    </row>
    <row r="2841" s="13" customFormat="1">
      <c r="A2841" s="13"/>
      <c r="B2841" s="247"/>
      <c r="C2841" s="248"/>
      <c r="D2841" s="242" t="s">
        <v>361</v>
      </c>
      <c r="E2841" s="249" t="s">
        <v>1</v>
      </c>
      <c r="F2841" s="250" t="s">
        <v>3671</v>
      </c>
      <c r="G2841" s="248"/>
      <c r="H2841" s="251">
        <v>1</v>
      </c>
      <c r="I2841" s="252"/>
      <c r="J2841" s="248"/>
      <c r="K2841" s="248"/>
      <c r="L2841" s="253"/>
      <c r="M2841" s="254"/>
      <c r="N2841" s="255"/>
      <c r="O2841" s="255"/>
      <c r="P2841" s="255"/>
      <c r="Q2841" s="255"/>
      <c r="R2841" s="255"/>
      <c r="S2841" s="255"/>
      <c r="T2841" s="256"/>
      <c r="U2841" s="13"/>
      <c r="V2841" s="13"/>
      <c r="W2841" s="13"/>
      <c r="X2841" s="13"/>
      <c r="Y2841" s="13"/>
      <c r="Z2841" s="13"/>
      <c r="AA2841" s="13"/>
      <c r="AB2841" s="13"/>
      <c r="AC2841" s="13"/>
      <c r="AD2841" s="13"/>
      <c r="AE2841" s="13"/>
      <c r="AT2841" s="257" t="s">
        <v>361</v>
      </c>
      <c r="AU2841" s="257" t="s">
        <v>86</v>
      </c>
      <c r="AV2841" s="13" t="s">
        <v>86</v>
      </c>
      <c r="AW2841" s="13" t="s">
        <v>32</v>
      </c>
      <c r="AX2841" s="13" t="s">
        <v>76</v>
      </c>
      <c r="AY2841" s="257" t="s">
        <v>350</v>
      </c>
    </row>
    <row r="2842" s="13" customFormat="1">
      <c r="A2842" s="13"/>
      <c r="B2842" s="247"/>
      <c r="C2842" s="248"/>
      <c r="D2842" s="242" t="s">
        <v>361</v>
      </c>
      <c r="E2842" s="249" t="s">
        <v>1</v>
      </c>
      <c r="F2842" s="250" t="s">
        <v>3631</v>
      </c>
      <c r="G2842" s="248"/>
      <c r="H2842" s="251">
        <v>1</v>
      </c>
      <c r="I2842" s="252"/>
      <c r="J2842" s="248"/>
      <c r="K2842" s="248"/>
      <c r="L2842" s="253"/>
      <c r="M2842" s="254"/>
      <c r="N2842" s="255"/>
      <c r="O2842" s="255"/>
      <c r="P2842" s="255"/>
      <c r="Q2842" s="255"/>
      <c r="R2842" s="255"/>
      <c r="S2842" s="255"/>
      <c r="T2842" s="256"/>
      <c r="U2842" s="13"/>
      <c r="V2842" s="13"/>
      <c r="W2842" s="13"/>
      <c r="X2842" s="13"/>
      <c r="Y2842" s="13"/>
      <c r="Z2842" s="13"/>
      <c r="AA2842" s="13"/>
      <c r="AB2842" s="13"/>
      <c r="AC2842" s="13"/>
      <c r="AD2842" s="13"/>
      <c r="AE2842" s="13"/>
      <c r="AT2842" s="257" t="s">
        <v>361</v>
      </c>
      <c r="AU2842" s="257" t="s">
        <v>86</v>
      </c>
      <c r="AV2842" s="13" t="s">
        <v>86</v>
      </c>
      <c r="AW2842" s="13" t="s">
        <v>32</v>
      </c>
      <c r="AX2842" s="13" t="s">
        <v>76</v>
      </c>
      <c r="AY2842" s="257" t="s">
        <v>350</v>
      </c>
    </row>
    <row r="2843" s="13" customFormat="1">
      <c r="A2843" s="13"/>
      <c r="B2843" s="247"/>
      <c r="C2843" s="248"/>
      <c r="D2843" s="242" t="s">
        <v>361</v>
      </c>
      <c r="E2843" s="249" t="s">
        <v>1</v>
      </c>
      <c r="F2843" s="250" t="s">
        <v>3672</v>
      </c>
      <c r="G2843" s="248"/>
      <c r="H2843" s="251">
        <v>1</v>
      </c>
      <c r="I2843" s="252"/>
      <c r="J2843" s="248"/>
      <c r="K2843" s="248"/>
      <c r="L2843" s="253"/>
      <c r="M2843" s="254"/>
      <c r="N2843" s="255"/>
      <c r="O2843" s="255"/>
      <c r="P2843" s="255"/>
      <c r="Q2843" s="255"/>
      <c r="R2843" s="255"/>
      <c r="S2843" s="255"/>
      <c r="T2843" s="256"/>
      <c r="U2843" s="13"/>
      <c r="V2843" s="13"/>
      <c r="W2843" s="13"/>
      <c r="X2843" s="13"/>
      <c r="Y2843" s="13"/>
      <c r="Z2843" s="13"/>
      <c r="AA2843" s="13"/>
      <c r="AB2843" s="13"/>
      <c r="AC2843" s="13"/>
      <c r="AD2843" s="13"/>
      <c r="AE2843" s="13"/>
      <c r="AT2843" s="257" t="s">
        <v>361</v>
      </c>
      <c r="AU2843" s="257" t="s">
        <v>86</v>
      </c>
      <c r="AV2843" s="13" t="s">
        <v>86</v>
      </c>
      <c r="AW2843" s="13" t="s">
        <v>32</v>
      </c>
      <c r="AX2843" s="13" t="s">
        <v>76</v>
      </c>
      <c r="AY2843" s="257" t="s">
        <v>350</v>
      </c>
    </row>
    <row r="2844" s="13" customFormat="1">
      <c r="A2844" s="13"/>
      <c r="B2844" s="247"/>
      <c r="C2844" s="248"/>
      <c r="D2844" s="242" t="s">
        <v>361</v>
      </c>
      <c r="E2844" s="249" t="s">
        <v>1</v>
      </c>
      <c r="F2844" s="250" t="s">
        <v>3673</v>
      </c>
      <c r="G2844" s="248"/>
      <c r="H2844" s="251">
        <v>1</v>
      </c>
      <c r="I2844" s="252"/>
      <c r="J2844" s="248"/>
      <c r="K2844" s="248"/>
      <c r="L2844" s="253"/>
      <c r="M2844" s="254"/>
      <c r="N2844" s="255"/>
      <c r="O2844" s="255"/>
      <c r="P2844" s="255"/>
      <c r="Q2844" s="255"/>
      <c r="R2844" s="255"/>
      <c r="S2844" s="255"/>
      <c r="T2844" s="256"/>
      <c r="U2844" s="13"/>
      <c r="V2844" s="13"/>
      <c r="W2844" s="13"/>
      <c r="X2844" s="13"/>
      <c r="Y2844" s="13"/>
      <c r="Z2844" s="13"/>
      <c r="AA2844" s="13"/>
      <c r="AB2844" s="13"/>
      <c r="AC2844" s="13"/>
      <c r="AD2844" s="13"/>
      <c r="AE2844" s="13"/>
      <c r="AT2844" s="257" t="s">
        <v>361</v>
      </c>
      <c r="AU2844" s="257" t="s">
        <v>86</v>
      </c>
      <c r="AV2844" s="13" t="s">
        <v>86</v>
      </c>
      <c r="AW2844" s="13" t="s">
        <v>32</v>
      </c>
      <c r="AX2844" s="13" t="s">
        <v>76</v>
      </c>
      <c r="AY2844" s="257" t="s">
        <v>350</v>
      </c>
    </row>
    <row r="2845" s="13" customFormat="1">
      <c r="A2845" s="13"/>
      <c r="B2845" s="247"/>
      <c r="C2845" s="248"/>
      <c r="D2845" s="242" t="s">
        <v>361</v>
      </c>
      <c r="E2845" s="249" t="s">
        <v>1</v>
      </c>
      <c r="F2845" s="250" t="s">
        <v>3675</v>
      </c>
      <c r="G2845" s="248"/>
      <c r="H2845" s="251">
        <v>1</v>
      </c>
      <c r="I2845" s="252"/>
      <c r="J2845" s="248"/>
      <c r="K2845" s="248"/>
      <c r="L2845" s="253"/>
      <c r="M2845" s="254"/>
      <c r="N2845" s="255"/>
      <c r="O2845" s="255"/>
      <c r="P2845" s="255"/>
      <c r="Q2845" s="255"/>
      <c r="R2845" s="255"/>
      <c r="S2845" s="255"/>
      <c r="T2845" s="256"/>
      <c r="U2845" s="13"/>
      <c r="V2845" s="13"/>
      <c r="W2845" s="13"/>
      <c r="X2845" s="13"/>
      <c r="Y2845" s="13"/>
      <c r="Z2845" s="13"/>
      <c r="AA2845" s="13"/>
      <c r="AB2845" s="13"/>
      <c r="AC2845" s="13"/>
      <c r="AD2845" s="13"/>
      <c r="AE2845" s="13"/>
      <c r="AT2845" s="257" t="s">
        <v>361</v>
      </c>
      <c r="AU2845" s="257" t="s">
        <v>86</v>
      </c>
      <c r="AV2845" s="13" t="s">
        <v>86</v>
      </c>
      <c r="AW2845" s="13" t="s">
        <v>32</v>
      </c>
      <c r="AX2845" s="13" t="s">
        <v>76</v>
      </c>
      <c r="AY2845" s="257" t="s">
        <v>350</v>
      </c>
    </row>
    <row r="2846" s="13" customFormat="1">
      <c r="A2846" s="13"/>
      <c r="B2846" s="247"/>
      <c r="C2846" s="248"/>
      <c r="D2846" s="242" t="s">
        <v>361</v>
      </c>
      <c r="E2846" s="249" t="s">
        <v>1</v>
      </c>
      <c r="F2846" s="250" t="s">
        <v>3677</v>
      </c>
      <c r="G2846" s="248"/>
      <c r="H2846" s="251">
        <v>1</v>
      </c>
      <c r="I2846" s="252"/>
      <c r="J2846" s="248"/>
      <c r="K2846" s="248"/>
      <c r="L2846" s="253"/>
      <c r="M2846" s="254"/>
      <c r="N2846" s="255"/>
      <c r="O2846" s="255"/>
      <c r="P2846" s="255"/>
      <c r="Q2846" s="255"/>
      <c r="R2846" s="255"/>
      <c r="S2846" s="255"/>
      <c r="T2846" s="256"/>
      <c r="U2846" s="13"/>
      <c r="V2846" s="13"/>
      <c r="W2846" s="13"/>
      <c r="X2846" s="13"/>
      <c r="Y2846" s="13"/>
      <c r="Z2846" s="13"/>
      <c r="AA2846" s="13"/>
      <c r="AB2846" s="13"/>
      <c r="AC2846" s="13"/>
      <c r="AD2846" s="13"/>
      <c r="AE2846" s="13"/>
      <c r="AT2846" s="257" t="s">
        <v>361</v>
      </c>
      <c r="AU2846" s="257" t="s">
        <v>86</v>
      </c>
      <c r="AV2846" s="13" t="s">
        <v>86</v>
      </c>
      <c r="AW2846" s="13" t="s">
        <v>32</v>
      </c>
      <c r="AX2846" s="13" t="s">
        <v>76</v>
      </c>
      <c r="AY2846" s="257" t="s">
        <v>350</v>
      </c>
    </row>
    <row r="2847" s="13" customFormat="1">
      <c r="A2847" s="13"/>
      <c r="B2847" s="247"/>
      <c r="C2847" s="248"/>
      <c r="D2847" s="242" t="s">
        <v>361</v>
      </c>
      <c r="E2847" s="249" t="s">
        <v>1</v>
      </c>
      <c r="F2847" s="250" t="s">
        <v>3803</v>
      </c>
      <c r="G2847" s="248"/>
      <c r="H2847" s="251">
        <v>1</v>
      </c>
      <c r="I2847" s="252"/>
      <c r="J2847" s="248"/>
      <c r="K2847" s="248"/>
      <c r="L2847" s="253"/>
      <c r="M2847" s="254"/>
      <c r="N2847" s="255"/>
      <c r="O2847" s="255"/>
      <c r="P2847" s="255"/>
      <c r="Q2847" s="255"/>
      <c r="R2847" s="255"/>
      <c r="S2847" s="255"/>
      <c r="T2847" s="256"/>
      <c r="U2847" s="13"/>
      <c r="V2847" s="13"/>
      <c r="W2847" s="13"/>
      <c r="X2847" s="13"/>
      <c r="Y2847" s="13"/>
      <c r="Z2847" s="13"/>
      <c r="AA2847" s="13"/>
      <c r="AB2847" s="13"/>
      <c r="AC2847" s="13"/>
      <c r="AD2847" s="13"/>
      <c r="AE2847" s="13"/>
      <c r="AT2847" s="257" t="s">
        <v>361</v>
      </c>
      <c r="AU2847" s="257" t="s">
        <v>86</v>
      </c>
      <c r="AV2847" s="13" t="s">
        <v>86</v>
      </c>
      <c r="AW2847" s="13" t="s">
        <v>32</v>
      </c>
      <c r="AX2847" s="13" t="s">
        <v>76</v>
      </c>
      <c r="AY2847" s="257" t="s">
        <v>350</v>
      </c>
    </row>
    <row r="2848" s="14" customFormat="1">
      <c r="A2848" s="14"/>
      <c r="B2848" s="258"/>
      <c r="C2848" s="259"/>
      <c r="D2848" s="242" t="s">
        <v>361</v>
      </c>
      <c r="E2848" s="260" t="s">
        <v>1</v>
      </c>
      <c r="F2848" s="261" t="s">
        <v>364</v>
      </c>
      <c r="G2848" s="259"/>
      <c r="H2848" s="262">
        <v>64</v>
      </c>
      <c r="I2848" s="263"/>
      <c r="J2848" s="259"/>
      <c r="K2848" s="259"/>
      <c r="L2848" s="264"/>
      <c r="M2848" s="265"/>
      <c r="N2848" s="266"/>
      <c r="O2848" s="266"/>
      <c r="P2848" s="266"/>
      <c r="Q2848" s="266"/>
      <c r="R2848" s="266"/>
      <c r="S2848" s="266"/>
      <c r="T2848" s="267"/>
      <c r="U2848" s="14"/>
      <c r="V2848" s="14"/>
      <c r="W2848" s="14"/>
      <c r="X2848" s="14"/>
      <c r="Y2848" s="14"/>
      <c r="Z2848" s="14"/>
      <c r="AA2848" s="14"/>
      <c r="AB2848" s="14"/>
      <c r="AC2848" s="14"/>
      <c r="AD2848" s="14"/>
      <c r="AE2848" s="14"/>
      <c r="AT2848" s="268" t="s">
        <v>361</v>
      </c>
      <c r="AU2848" s="268" t="s">
        <v>86</v>
      </c>
      <c r="AV2848" s="14" t="s">
        <v>357</v>
      </c>
      <c r="AW2848" s="14" t="s">
        <v>32</v>
      </c>
      <c r="AX2848" s="14" t="s">
        <v>84</v>
      </c>
      <c r="AY2848" s="268" t="s">
        <v>350</v>
      </c>
    </row>
    <row r="2849" s="2" customFormat="1" ht="24.15" customHeight="1">
      <c r="A2849" s="39"/>
      <c r="B2849" s="40"/>
      <c r="C2849" s="295" t="s">
        <v>4127</v>
      </c>
      <c r="D2849" s="295" t="s">
        <v>1347</v>
      </c>
      <c r="E2849" s="296" t="s">
        <v>4128</v>
      </c>
      <c r="F2849" s="297" t="s">
        <v>4129</v>
      </c>
      <c r="G2849" s="298" t="s">
        <v>497</v>
      </c>
      <c r="H2849" s="299">
        <v>1</v>
      </c>
      <c r="I2849" s="300"/>
      <c r="J2849" s="301">
        <f>ROUND(I2849*H2849,2)</f>
        <v>0</v>
      </c>
      <c r="K2849" s="297" t="s">
        <v>356</v>
      </c>
      <c r="L2849" s="302"/>
      <c r="M2849" s="303" t="s">
        <v>1</v>
      </c>
      <c r="N2849" s="304" t="s">
        <v>41</v>
      </c>
      <c r="O2849" s="92"/>
      <c r="P2849" s="238">
        <f>O2849*H2849</f>
        <v>0</v>
      </c>
      <c r="Q2849" s="238">
        <v>0.00092000000000000003</v>
      </c>
      <c r="R2849" s="238">
        <f>Q2849*H2849</f>
        <v>0.00092000000000000003</v>
      </c>
      <c r="S2849" s="238">
        <v>0</v>
      </c>
      <c r="T2849" s="239">
        <f>S2849*H2849</f>
        <v>0</v>
      </c>
      <c r="U2849" s="39"/>
      <c r="V2849" s="39"/>
      <c r="W2849" s="39"/>
      <c r="X2849" s="39"/>
      <c r="Y2849" s="39"/>
      <c r="Z2849" s="39"/>
      <c r="AA2849" s="39"/>
      <c r="AB2849" s="39"/>
      <c r="AC2849" s="39"/>
      <c r="AD2849" s="39"/>
      <c r="AE2849" s="39"/>
      <c r="AR2849" s="240" t="s">
        <v>695</v>
      </c>
      <c r="AT2849" s="240" t="s">
        <v>1347</v>
      </c>
      <c r="AU2849" s="240" t="s">
        <v>86</v>
      </c>
      <c r="AY2849" s="18" t="s">
        <v>350</v>
      </c>
      <c r="BE2849" s="241">
        <f>IF(N2849="základní",J2849,0)</f>
        <v>0</v>
      </c>
      <c r="BF2849" s="241">
        <f>IF(N2849="snížená",J2849,0)</f>
        <v>0</v>
      </c>
      <c r="BG2849" s="241">
        <f>IF(N2849="zákl. přenesená",J2849,0)</f>
        <v>0</v>
      </c>
      <c r="BH2849" s="241">
        <f>IF(N2849="sníž. přenesená",J2849,0)</f>
        <v>0</v>
      </c>
      <c r="BI2849" s="241">
        <f>IF(N2849="nulová",J2849,0)</f>
        <v>0</v>
      </c>
      <c r="BJ2849" s="18" t="s">
        <v>84</v>
      </c>
      <c r="BK2849" s="241">
        <f>ROUND(I2849*H2849,2)</f>
        <v>0</v>
      </c>
      <c r="BL2849" s="18" t="s">
        <v>530</v>
      </c>
      <c r="BM2849" s="240" t="s">
        <v>4130</v>
      </c>
    </row>
    <row r="2850" s="2" customFormat="1">
      <c r="A2850" s="39"/>
      <c r="B2850" s="40"/>
      <c r="C2850" s="41"/>
      <c r="D2850" s="242" t="s">
        <v>359</v>
      </c>
      <c r="E2850" s="41"/>
      <c r="F2850" s="243" t="s">
        <v>4129</v>
      </c>
      <c r="G2850" s="41"/>
      <c r="H2850" s="41"/>
      <c r="I2850" s="244"/>
      <c r="J2850" s="41"/>
      <c r="K2850" s="41"/>
      <c r="L2850" s="45"/>
      <c r="M2850" s="245"/>
      <c r="N2850" s="246"/>
      <c r="O2850" s="92"/>
      <c r="P2850" s="92"/>
      <c r="Q2850" s="92"/>
      <c r="R2850" s="92"/>
      <c r="S2850" s="92"/>
      <c r="T2850" s="93"/>
      <c r="U2850" s="39"/>
      <c r="V2850" s="39"/>
      <c r="W2850" s="39"/>
      <c r="X2850" s="39"/>
      <c r="Y2850" s="39"/>
      <c r="Z2850" s="39"/>
      <c r="AA2850" s="39"/>
      <c r="AB2850" s="39"/>
      <c r="AC2850" s="39"/>
      <c r="AD2850" s="39"/>
      <c r="AE2850" s="39"/>
      <c r="AT2850" s="18" t="s">
        <v>359</v>
      </c>
      <c r="AU2850" s="18" t="s">
        <v>86</v>
      </c>
    </row>
    <row r="2851" s="13" customFormat="1">
      <c r="A2851" s="13"/>
      <c r="B2851" s="247"/>
      <c r="C2851" s="248"/>
      <c r="D2851" s="242" t="s">
        <v>361</v>
      </c>
      <c r="E2851" s="249" t="s">
        <v>1</v>
      </c>
      <c r="F2851" s="250" t="s">
        <v>3601</v>
      </c>
      <c r="G2851" s="248"/>
      <c r="H2851" s="251">
        <v>1</v>
      </c>
      <c r="I2851" s="252"/>
      <c r="J2851" s="248"/>
      <c r="K2851" s="248"/>
      <c r="L2851" s="253"/>
      <c r="M2851" s="254"/>
      <c r="N2851" s="255"/>
      <c r="O2851" s="255"/>
      <c r="P2851" s="255"/>
      <c r="Q2851" s="255"/>
      <c r="R2851" s="255"/>
      <c r="S2851" s="255"/>
      <c r="T2851" s="256"/>
      <c r="U2851" s="13"/>
      <c r="V2851" s="13"/>
      <c r="W2851" s="13"/>
      <c r="X2851" s="13"/>
      <c r="Y2851" s="13"/>
      <c r="Z2851" s="13"/>
      <c r="AA2851" s="13"/>
      <c r="AB2851" s="13"/>
      <c r="AC2851" s="13"/>
      <c r="AD2851" s="13"/>
      <c r="AE2851" s="13"/>
      <c r="AT2851" s="257" t="s">
        <v>361</v>
      </c>
      <c r="AU2851" s="257" t="s">
        <v>86</v>
      </c>
      <c r="AV2851" s="13" t="s">
        <v>86</v>
      </c>
      <c r="AW2851" s="13" t="s">
        <v>32</v>
      </c>
      <c r="AX2851" s="13" t="s">
        <v>84</v>
      </c>
      <c r="AY2851" s="257" t="s">
        <v>350</v>
      </c>
    </row>
    <row r="2852" s="2" customFormat="1" ht="24.15" customHeight="1">
      <c r="A2852" s="39"/>
      <c r="B2852" s="40"/>
      <c r="C2852" s="295" t="s">
        <v>4131</v>
      </c>
      <c r="D2852" s="295" t="s">
        <v>1347</v>
      </c>
      <c r="E2852" s="296" t="s">
        <v>4132</v>
      </c>
      <c r="F2852" s="297" t="s">
        <v>4133</v>
      </c>
      <c r="G2852" s="298" t="s">
        <v>497</v>
      </c>
      <c r="H2852" s="299">
        <v>32</v>
      </c>
      <c r="I2852" s="300"/>
      <c r="J2852" s="301">
        <f>ROUND(I2852*H2852,2)</f>
        <v>0</v>
      </c>
      <c r="K2852" s="297" t="s">
        <v>356</v>
      </c>
      <c r="L2852" s="302"/>
      <c r="M2852" s="303" t="s">
        <v>1</v>
      </c>
      <c r="N2852" s="304" t="s">
        <v>41</v>
      </c>
      <c r="O2852" s="92"/>
      <c r="P2852" s="238">
        <f>O2852*H2852</f>
        <v>0</v>
      </c>
      <c r="Q2852" s="238">
        <v>0.00108</v>
      </c>
      <c r="R2852" s="238">
        <f>Q2852*H2852</f>
        <v>0.03456</v>
      </c>
      <c r="S2852" s="238">
        <v>0</v>
      </c>
      <c r="T2852" s="239">
        <f>S2852*H2852</f>
        <v>0</v>
      </c>
      <c r="U2852" s="39"/>
      <c r="V2852" s="39"/>
      <c r="W2852" s="39"/>
      <c r="X2852" s="39"/>
      <c r="Y2852" s="39"/>
      <c r="Z2852" s="39"/>
      <c r="AA2852" s="39"/>
      <c r="AB2852" s="39"/>
      <c r="AC2852" s="39"/>
      <c r="AD2852" s="39"/>
      <c r="AE2852" s="39"/>
      <c r="AR2852" s="240" t="s">
        <v>695</v>
      </c>
      <c r="AT2852" s="240" t="s">
        <v>1347</v>
      </c>
      <c r="AU2852" s="240" t="s">
        <v>86</v>
      </c>
      <c r="AY2852" s="18" t="s">
        <v>350</v>
      </c>
      <c r="BE2852" s="241">
        <f>IF(N2852="základní",J2852,0)</f>
        <v>0</v>
      </c>
      <c r="BF2852" s="241">
        <f>IF(N2852="snížená",J2852,0)</f>
        <v>0</v>
      </c>
      <c r="BG2852" s="241">
        <f>IF(N2852="zákl. přenesená",J2852,0)</f>
        <v>0</v>
      </c>
      <c r="BH2852" s="241">
        <f>IF(N2852="sníž. přenesená",J2852,0)</f>
        <v>0</v>
      </c>
      <c r="BI2852" s="241">
        <f>IF(N2852="nulová",J2852,0)</f>
        <v>0</v>
      </c>
      <c r="BJ2852" s="18" t="s">
        <v>84</v>
      </c>
      <c r="BK2852" s="241">
        <f>ROUND(I2852*H2852,2)</f>
        <v>0</v>
      </c>
      <c r="BL2852" s="18" t="s">
        <v>530</v>
      </c>
      <c r="BM2852" s="240" t="s">
        <v>4134</v>
      </c>
    </row>
    <row r="2853" s="2" customFormat="1">
      <c r="A2853" s="39"/>
      <c r="B2853" s="40"/>
      <c r="C2853" s="41"/>
      <c r="D2853" s="242" t="s">
        <v>359</v>
      </c>
      <c r="E2853" s="41"/>
      <c r="F2853" s="243" t="s">
        <v>4133</v>
      </c>
      <c r="G2853" s="41"/>
      <c r="H2853" s="41"/>
      <c r="I2853" s="244"/>
      <c r="J2853" s="41"/>
      <c r="K2853" s="41"/>
      <c r="L2853" s="45"/>
      <c r="M2853" s="245"/>
      <c r="N2853" s="246"/>
      <c r="O2853" s="92"/>
      <c r="P2853" s="92"/>
      <c r="Q2853" s="92"/>
      <c r="R2853" s="92"/>
      <c r="S2853" s="92"/>
      <c r="T2853" s="93"/>
      <c r="U2853" s="39"/>
      <c r="V2853" s="39"/>
      <c r="W2853" s="39"/>
      <c r="X2853" s="39"/>
      <c r="Y2853" s="39"/>
      <c r="Z2853" s="39"/>
      <c r="AA2853" s="39"/>
      <c r="AB2853" s="39"/>
      <c r="AC2853" s="39"/>
      <c r="AD2853" s="39"/>
      <c r="AE2853" s="39"/>
      <c r="AT2853" s="18" t="s">
        <v>359</v>
      </c>
      <c r="AU2853" s="18" t="s">
        <v>86</v>
      </c>
    </row>
    <row r="2854" s="13" customFormat="1">
      <c r="A2854" s="13"/>
      <c r="B2854" s="247"/>
      <c r="C2854" s="248"/>
      <c r="D2854" s="242" t="s">
        <v>361</v>
      </c>
      <c r="E2854" s="249" t="s">
        <v>1</v>
      </c>
      <c r="F2854" s="250" t="s">
        <v>3593</v>
      </c>
      <c r="G2854" s="248"/>
      <c r="H2854" s="251">
        <v>18</v>
      </c>
      <c r="I2854" s="252"/>
      <c r="J2854" s="248"/>
      <c r="K2854" s="248"/>
      <c r="L2854" s="253"/>
      <c r="M2854" s="254"/>
      <c r="N2854" s="255"/>
      <c r="O2854" s="255"/>
      <c r="P2854" s="255"/>
      <c r="Q2854" s="255"/>
      <c r="R2854" s="255"/>
      <c r="S2854" s="255"/>
      <c r="T2854" s="256"/>
      <c r="U2854" s="13"/>
      <c r="V2854" s="13"/>
      <c r="W2854" s="13"/>
      <c r="X2854" s="13"/>
      <c r="Y2854" s="13"/>
      <c r="Z2854" s="13"/>
      <c r="AA2854" s="13"/>
      <c r="AB2854" s="13"/>
      <c r="AC2854" s="13"/>
      <c r="AD2854" s="13"/>
      <c r="AE2854" s="13"/>
      <c r="AT2854" s="257" t="s">
        <v>361</v>
      </c>
      <c r="AU2854" s="257" t="s">
        <v>86</v>
      </c>
      <c r="AV2854" s="13" t="s">
        <v>86</v>
      </c>
      <c r="AW2854" s="13" t="s">
        <v>32</v>
      </c>
      <c r="AX2854" s="13" t="s">
        <v>76</v>
      </c>
      <c r="AY2854" s="257" t="s">
        <v>350</v>
      </c>
    </row>
    <row r="2855" s="13" customFormat="1">
      <c r="A2855" s="13"/>
      <c r="B2855" s="247"/>
      <c r="C2855" s="248"/>
      <c r="D2855" s="242" t="s">
        <v>361</v>
      </c>
      <c r="E2855" s="249" t="s">
        <v>1</v>
      </c>
      <c r="F2855" s="250" t="s">
        <v>3595</v>
      </c>
      <c r="G2855" s="248"/>
      <c r="H2855" s="251">
        <v>12</v>
      </c>
      <c r="I2855" s="252"/>
      <c r="J2855" s="248"/>
      <c r="K2855" s="248"/>
      <c r="L2855" s="253"/>
      <c r="M2855" s="254"/>
      <c r="N2855" s="255"/>
      <c r="O2855" s="255"/>
      <c r="P2855" s="255"/>
      <c r="Q2855" s="255"/>
      <c r="R2855" s="255"/>
      <c r="S2855" s="255"/>
      <c r="T2855" s="256"/>
      <c r="U2855" s="13"/>
      <c r="V2855" s="13"/>
      <c r="W2855" s="13"/>
      <c r="X2855" s="13"/>
      <c r="Y2855" s="13"/>
      <c r="Z2855" s="13"/>
      <c r="AA2855" s="13"/>
      <c r="AB2855" s="13"/>
      <c r="AC2855" s="13"/>
      <c r="AD2855" s="13"/>
      <c r="AE2855" s="13"/>
      <c r="AT2855" s="257" t="s">
        <v>361</v>
      </c>
      <c r="AU2855" s="257" t="s">
        <v>86</v>
      </c>
      <c r="AV2855" s="13" t="s">
        <v>86</v>
      </c>
      <c r="AW2855" s="13" t="s">
        <v>32</v>
      </c>
      <c r="AX2855" s="13" t="s">
        <v>76</v>
      </c>
      <c r="AY2855" s="257" t="s">
        <v>350</v>
      </c>
    </row>
    <row r="2856" s="13" customFormat="1">
      <c r="A2856" s="13"/>
      <c r="B2856" s="247"/>
      <c r="C2856" s="248"/>
      <c r="D2856" s="242" t="s">
        <v>361</v>
      </c>
      <c r="E2856" s="249" t="s">
        <v>1</v>
      </c>
      <c r="F2856" s="250" t="s">
        <v>3599</v>
      </c>
      <c r="G2856" s="248"/>
      <c r="H2856" s="251">
        <v>1</v>
      </c>
      <c r="I2856" s="252"/>
      <c r="J2856" s="248"/>
      <c r="K2856" s="248"/>
      <c r="L2856" s="253"/>
      <c r="M2856" s="254"/>
      <c r="N2856" s="255"/>
      <c r="O2856" s="255"/>
      <c r="P2856" s="255"/>
      <c r="Q2856" s="255"/>
      <c r="R2856" s="255"/>
      <c r="S2856" s="255"/>
      <c r="T2856" s="256"/>
      <c r="U2856" s="13"/>
      <c r="V2856" s="13"/>
      <c r="W2856" s="13"/>
      <c r="X2856" s="13"/>
      <c r="Y2856" s="13"/>
      <c r="Z2856" s="13"/>
      <c r="AA2856" s="13"/>
      <c r="AB2856" s="13"/>
      <c r="AC2856" s="13"/>
      <c r="AD2856" s="13"/>
      <c r="AE2856" s="13"/>
      <c r="AT2856" s="257" t="s">
        <v>361</v>
      </c>
      <c r="AU2856" s="257" t="s">
        <v>86</v>
      </c>
      <c r="AV2856" s="13" t="s">
        <v>86</v>
      </c>
      <c r="AW2856" s="13" t="s">
        <v>32</v>
      </c>
      <c r="AX2856" s="13" t="s">
        <v>76</v>
      </c>
      <c r="AY2856" s="257" t="s">
        <v>350</v>
      </c>
    </row>
    <row r="2857" s="13" customFormat="1">
      <c r="A2857" s="13"/>
      <c r="B2857" s="247"/>
      <c r="C2857" s="248"/>
      <c r="D2857" s="242" t="s">
        <v>361</v>
      </c>
      <c r="E2857" s="249" t="s">
        <v>1</v>
      </c>
      <c r="F2857" s="250" t="s">
        <v>3187</v>
      </c>
      <c r="G2857" s="248"/>
      <c r="H2857" s="251">
        <v>1</v>
      </c>
      <c r="I2857" s="252"/>
      <c r="J2857" s="248"/>
      <c r="K2857" s="248"/>
      <c r="L2857" s="253"/>
      <c r="M2857" s="254"/>
      <c r="N2857" s="255"/>
      <c r="O2857" s="255"/>
      <c r="P2857" s="255"/>
      <c r="Q2857" s="255"/>
      <c r="R2857" s="255"/>
      <c r="S2857" s="255"/>
      <c r="T2857" s="256"/>
      <c r="U2857" s="13"/>
      <c r="V2857" s="13"/>
      <c r="W2857" s="13"/>
      <c r="X2857" s="13"/>
      <c r="Y2857" s="13"/>
      <c r="Z2857" s="13"/>
      <c r="AA2857" s="13"/>
      <c r="AB2857" s="13"/>
      <c r="AC2857" s="13"/>
      <c r="AD2857" s="13"/>
      <c r="AE2857" s="13"/>
      <c r="AT2857" s="257" t="s">
        <v>361</v>
      </c>
      <c r="AU2857" s="257" t="s">
        <v>86</v>
      </c>
      <c r="AV2857" s="13" t="s">
        <v>86</v>
      </c>
      <c r="AW2857" s="13" t="s">
        <v>32</v>
      </c>
      <c r="AX2857" s="13" t="s">
        <v>76</v>
      </c>
      <c r="AY2857" s="257" t="s">
        <v>350</v>
      </c>
    </row>
    <row r="2858" s="14" customFormat="1">
      <c r="A2858" s="14"/>
      <c r="B2858" s="258"/>
      <c r="C2858" s="259"/>
      <c r="D2858" s="242" t="s">
        <v>361</v>
      </c>
      <c r="E2858" s="260" t="s">
        <v>1</v>
      </c>
      <c r="F2858" s="261" t="s">
        <v>364</v>
      </c>
      <c r="G2858" s="259"/>
      <c r="H2858" s="262">
        <v>32</v>
      </c>
      <c r="I2858" s="263"/>
      <c r="J2858" s="259"/>
      <c r="K2858" s="259"/>
      <c r="L2858" s="264"/>
      <c r="M2858" s="265"/>
      <c r="N2858" s="266"/>
      <c r="O2858" s="266"/>
      <c r="P2858" s="266"/>
      <c r="Q2858" s="266"/>
      <c r="R2858" s="266"/>
      <c r="S2858" s="266"/>
      <c r="T2858" s="267"/>
      <c r="U2858" s="14"/>
      <c r="V2858" s="14"/>
      <c r="W2858" s="14"/>
      <c r="X2858" s="14"/>
      <c r="Y2858" s="14"/>
      <c r="Z2858" s="14"/>
      <c r="AA2858" s="14"/>
      <c r="AB2858" s="14"/>
      <c r="AC2858" s="14"/>
      <c r="AD2858" s="14"/>
      <c r="AE2858" s="14"/>
      <c r="AT2858" s="268" t="s">
        <v>361</v>
      </c>
      <c r="AU2858" s="268" t="s">
        <v>86</v>
      </c>
      <c r="AV2858" s="14" t="s">
        <v>357</v>
      </c>
      <c r="AW2858" s="14" t="s">
        <v>32</v>
      </c>
      <c r="AX2858" s="14" t="s">
        <v>84</v>
      </c>
      <c r="AY2858" s="268" t="s">
        <v>350</v>
      </c>
    </row>
    <row r="2859" s="2" customFormat="1" ht="24.15" customHeight="1">
      <c r="A2859" s="39"/>
      <c r="B2859" s="40"/>
      <c r="C2859" s="295" t="s">
        <v>4135</v>
      </c>
      <c r="D2859" s="295" t="s">
        <v>1347</v>
      </c>
      <c r="E2859" s="296" t="s">
        <v>4136</v>
      </c>
      <c r="F2859" s="297" t="s">
        <v>4137</v>
      </c>
      <c r="G2859" s="298" t="s">
        <v>497</v>
      </c>
      <c r="H2859" s="299">
        <v>1</v>
      </c>
      <c r="I2859" s="300"/>
      <c r="J2859" s="301">
        <f>ROUND(I2859*H2859,2)</f>
        <v>0</v>
      </c>
      <c r="K2859" s="297" t="s">
        <v>1</v>
      </c>
      <c r="L2859" s="302"/>
      <c r="M2859" s="303" t="s">
        <v>1</v>
      </c>
      <c r="N2859" s="304" t="s">
        <v>41</v>
      </c>
      <c r="O2859" s="92"/>
      <c r="P2859" s="238">
        <f>O2859*H2859</f>
        <v>0</v>
      </c>
      <c r="Q2859" s="238">
        <v>0.00108</v>
      </c>
      <c r="R2859" s="238">
        <f>Q2859*H2859</f>
        <v>0.00108</v>
      </c>
      <c r="S2859" s="238">
        <v>0</v>
      </c>
      <c r="T2859" s="239">
        <f>S2859*H2859</f>
        <v>0</v>
      </c>
      <c r="U2859" s="39"/>
      <c r="V2859" s="39"/>
      <c r="W2859" s="39"/>
      <c r="X2859" s="39"/>
      <c r="Y2859" s="39"/>
      <c r="Z2859" s="39"/>
      <c r="AA2859" s="39"/>
      <c r="AB2859" s="39"/>
      <c r="AC2859" s="39"/>
      <c r="AD2859" s="39"/>
      <c r="AE2859" s="39"/>
      <c r="AR2859" s="240" t="s">
        <v>695</v>
      </c>
      <c r="AT2859" s="240" t="s">
        <v>1347</v>
      </c>
      <c r="AU2859" s="240" t="s">
        <v>86</v>
      </c>
      <c r="AY2859" s="18" t="s">
        <v>350</v>
      </c>
      <c r="BE2859" s="241">
        <f>IF(N2859="základní",J2859,0)</f>
        <v>0</v>
      </c>
      <c r="BF2859" s="241">
        <f>IF(N2859="snížená",J2859,0)</f>
        <v>0</v>
      </c>
      <c r="BG2859" s="241">
        <f>IF(N2859="zákl. přenesená",J2859,0)</f>
        <v>0</v>
      </c>
      <c r="BH2859" s="241">
        <f>IF(N2859="sníž. přenesená",J2859,0)</f>
        <v>0</v>
      </c>
      <c r="BI2859" s="241">
        <f>IF(N2859="nulová",J2859,0)</f>
        <v>0</v>
      </c>
      <c r="BJ2859" s="18" t="s">
        <v>84</v>
      </c>
      <c r="BK2859" s="241">
        <f>ROUND(I2859*H2859,2)</f>
        <v>0</v>
      </c>
      <c r="BL2859" s="18" t="s">
        <v>530</v>
      </c>
      <c r="BM2859" s="240" t="s">
        <v>4138</v>
      </c>
    </row>
    <row r="2860" s="2" customFormat="1">
      <c r="A2860" s="39"/>
      <c r="B2860" s="40"/>
      <c r="C2860" s="41"/>
      <c r="D2860" s="242" t="s">
        <v>359</v>
      </c>
      <c r="E2860" s="41"/>
      <c r="F2860" s="243" t="s">
        <v>4133</v>
      </c>
      <c r="G2860" s="41"/>
      <c r="H2860" s="41"/>
      <c r="I2860" s="244"/>
      <c r="J2860" s="41"/>
      <c r="K2860" s="41"/>
      <c r="L2860" s="45"/>
      <c r="M2860" s="245"/>
      <c r="N2860" s="246"/>
      <c r="O2860" s="92"/>
      <c r="P2860" s="92"/>
      <c r="Q2860" s="92"/>
      <c r="R2860" s="92"/>
      <c r="S2860" s="92"/>
      <c r="T2860" s="93"/>
      <c r="U2860" s="39"/>
      <c r="V2860" s="39"/>
      <c r="W2860" s="39"/>
      <c r="X2860" s="39"/>
      <c r="Y2860" s="39"/>
      <c r="Z2860" s="39"/>
      <c r="AA2860" s="39"/>
      <c r="AB2860" s="39"/>
      <c r="AC2860" s="39"/>
      <c r="AD2860" s="39"/>
      <c r="AE2860" s="39"/>
      <c r="AT2860" s="18" t="s">
        <v>359</v>
      </c>
      <c r="AU2860" s="18" t="s">
        <v>86</v>
      </c>
    </row>
    <row r="2861" s="13" customFormat="1">
      <c r="A2861" s="13"/>
      <c r="B2861" s="247"/>
      <c r="C2861" s="248"/>
      <c r="D2861" s="242" t="s">
        <v>361</v>
      </c>
      <c r="E2861" s="249" t="s">
        <v>1</v>
      </c>
      <c r="F2861" s="250" t="s">
        <v>3600</v>
      </c>
      <c r="G2861" s="248"/>
      <c r="H2861" s="251">
        <v>1</v>
      </c>
      <c r="I2861" s="252"/>
      <c r="J2861" s="248"/>
      <c r="K2861" s="248"/>
      <c r="L2861" s="253"/>
      <c r="M2861" s="254"/>
      <c r="N2861" s="255"/>
      <c r="O2861" s="255"/>
      <c r="P2861" s="255"/>
      <c r="Q2861" s="255"/>
      <c r="R2861" s="255"/>
      <c r="S2861" s="255"/>
      <c r="T2861" s="256"/>
      <c r="U2861" s="13"/>
      <c r="V2861" s="13"/>
      <c r="W2861" s="13"/>
      <c r="X2861" s="13"/>
      <c r="Y2861" s="13"/>
      <c r="Z2861" s="13"/>
      <c r="AA2861" s="13"/>
      <c r="AB2861" s="13"/>
      <c r="AC2861" s="13"/>
      <c r="AD2861" s="13"/>
      <c r="AE2861" s="13"/>
      <c r="AT2861" s="257" t="s">
        <v>361</v>
      </c>
      <c r="AU2861" s="257" t="s">
        <v>86</v>
      </c>
      <c r="AV2861" s="13" t="s">
        <v>86</v>
      </c>
      <c r="AW2861" s="13" t="s">
        <v>32</v>
      </c>
      <c r="AX2861" s="13" t="s">
        <v>84</v>
      </c>
      <c r="AY2861" s="257" t="s">
        <v>350</v>
      </c>
    </row>
    <row r="2862" s="2" customFormat="1" ht="24.15" customHeight="1">
      <c r="A2862" s="39"/>
      <c r="B2862" s="40"/>
      <c r="C2862" s="295" t="s">
        <v>4139</v>
      </c>
      <c r="D2862" s="295" t="s">
        <v>1347</v>
      </c>
      <c r="E2862" s="296" t="s">
        <v>4140</v>
      </c>
      <c r="F2862" s="297" t="s">
        <v>4141</v>
      </c>
      <c r="G2862" s="298" t="s">
        <v>497</v>
      </c>
      <c r="H2862" s="299">
        <v>2</v>
      </c>
      <c r="I2862" s="300"/>
      <c r="J2862" s="301">
        <f>ROUND(I2862*H2862,2)</f>
        <v>0</v>
      </c>
      <c r="K2862" s="297" t="s">
        <v>356</v>
      </c>
      <c r="L2862" s="302"/>
      <c r="M2862" s="303" t="s">
        <v>1</v>
      </c>
      <c r="N2862" s="304" t="s">
        <v>41</v>
      </c>
      <c r="O2862" s="92"/>
      <c r="P2862" s="238">
        <f>O2862*H2862</f>
        <v>0</v>
      </c>
      <c r="Q2862" s="238">
        <v>0.00123</v>
      </c>
      <c r="R2862" s="238">
        <f>Q2862*H2862</f>
        <v>0.0024599999999999999</v>
      </c>
      <c r="S2862" s="238">
        <v>0</v>
      </c>
      <c r="T2862" s="239">
        <f>S2862*H2862</f>
        <v>0</v>
      </c>
      <c r="U2862" s="39"/>
      <c r="V2862" s="39"/>
      <c r="W2862" s="39"/>
      <c r="X2862" s="39"/>
      <c r="Y2862" s="39"/>
      <c r="Z2862" s="39"/>
      <c r="AA2862" s="39"/>
      <c r="AB2862" s="39"/>
      <c r="AC2862" s="39"/>
      <c r="AD2862" s="39"/>
      <c r="AE2862" s="39"/>
      <c r="AR2862" s="240" t="s">
        <v>695</v>
      </c>
      <c r="AT2862" s="240" t="s">
        <v>1347</v>
      </c>
      <c r="AU2862" s="240" t="s">
        <v>86</v>
      </c>
      <c r="AY2862" s="18" t="s">
        <v>350</v>
      </c>
      <c r="BE2862" s="241">
        <f>IF(N2862="základní",J2862,0)</f>
        <v>0</v>
      </c>
      <c r="BF2862" s="241">
        <f>IF(N2862="snížená",J2862,0)</f>
        <v>0</v>
      </c>
      <c r="BG2862" s="241">
        <f>IF(N2862="zákl. přenesená",J2862,0)</f>
        <v>0</v>
      </c>
      <c r="BH2862" s="241">
        <f>IF(N2862="sníž. přenesená",J2862,0)</f>
        <v>0</v>
      </c>
      <c r="BI2862" s="241">
        <f>IF(N2862="nulová",J2862,0)</f>
        <v>0</v>
      </c>
      <c r="BJ2862" s="18" t="s">
        <v>84</v>
      </c>
      <c r="BK2862" s="241">
        <f>ROUND(I2862*H2862,2)</f>
        <v>0</v>
      </c>
      <c r="BL2862" s="18" t="s">
        <v>530</v>
      </c>
      <c r="BM2862" s="240" t="s">
        <v>4142</v>
      </c>
    </row>
    <row r="2863" s="2" customFormat="1">
      <c r="A2863" s="39"/>
      <c r="B2863" s="40"/>
      <c r="C2863" s="41"/>
      <c r="D2863" s="242" t="s">
        <v>359</v>
      </c>
      <c r="E2863" s="41"/>
      <c r="F2863" s="243" t="s">
        <v>4141</v>
      </c>
      <c r="G2863" s="41"/>
      <c r="H2863" s="41"/>
      <c r="I2863" s="244"/>
      <c r="J2863" s="41"/>
      <c r="K2863" s="41"/>
      <c r="L2863" s="45"/>
      <c r="M2863" s="245"/>
      <c r="N2863" s="246"/>
      <c r="O2863" s="92"/>
      <c r="P2863" s="92"/>
      <c r="Q2863" s="92"/>
      <c r="R2863" s="92"/>
      <c r="S2863" s="92"/>
      <c r="T2863" s="93"/>
      <c r="U2863" s="39"/>
      <c r="V2863" s="39"/>
      <c r="W2863" s="39"/>
      <c r="X2863" s="39"/>
      <c r="Y2863" s="39"/>
      <c r="Z2863" s="39"/>
      <c r="AA2863" s="39"/>
      <c r="AB2863" s="39"/>
      <c r="AC2863" s="39"/>
      <c r="AD2863" s="39"/>
      <c r="AE2863" s="39"/>
      <c r="AT2863" s="18" t="s">
        <v>359</v>
      </c>
      <c r="AU2863" s="18" t="s">
        <v>86</v>
      </c>
    </row>
    <row r="2864" s="13" customFormat="1">
      <c r="A2864" s="13"/>
      <c r="B2864" s="247"/>
      <c r="C2864" s="248"/>
      <c r="D2864" s="242" t="s">
        <v>361</v>
      </c>
      <c r="E2864" s="249" t="s">
        <v>1</v>
      </c>
      <c r="F2864" s="250" t="s">
        <v>3598</v>
      </c>
      <c r="G2864" s="248"/>
      <c r="H2864" s="251">
        <v>1</v>
      </c>
      <c r="I2864" s="252"/>
      <c r="J2864" s="248"/>
      <c r="K2864" s="248"/>
      <c r="L2864" s="253"/>
      <c r="M2864" s="254"/>
      <c r="N2864" s="255"/>
      <c r="O2864" s="255"/>
      <c r="P2864" s="255"/>
      <c r="Q2864" s="255"/>
      <c r="R2864" s="255"/>
      <c r="S2864" s="255"/>
      <c r="T2864" s="256"/>
      <c r="U2864" s="13"/>
      <c r="V2864" s="13"/>
      <c r="W2864" s="13"/>
      <c r="X2864" s="13"/>
      <c r="Y2864" s="13"/>
      <c r="Z2864" s="13"/>
      <c r="AA2864" s="13"/>
      <c r="AB2864" s="13"/>
      <c r="AC2864" s="13"/>
      <c r="AD2864" s="13"/>
      <c r="AE2864" s="13"/>
      <c r="AT2864" s="257" t="s">
        <v>361</v>
      </c>
      <c r="AU2864" s="257" t="s">
        <v>86</v>
      </c>
      <c r="AV2864" s="13" t="s">
        <v>86</v>
      </c>
      <c r="AW2864" s="13" t="s">
        <v>32</v>
      </c>
      <c r="AX2864" s="13" t="s">
        <v>76</v>
      </c>
      <c r="AY2864" s="257" t="s">
        <v>350</v>
      </c>
    </row>
    <row r="2865" s="13" customFormat="1">
      <c r="A2865" s="13"/>
      <c r="B2865" s="247"/>
      <c r="C2865" s="248"/>
      <c r="D2865" s="242" t="s">
        <v>361</v>
      </c>
      <c r="E2865" s="249" t="s">
        <v>1</v>
      </c>
      <c r="F2865" s="250" t="s">
        <v>3602</v>
      </c>
      <c r="G2865" s="248"/>
      <c r="H2865" s="251">
        <v>1</v>
      </c>
      <c r="I2865" s="252"/>
      <c r="J2865" s="248"/>
      <c r="K2865" s="248"/>
      <c r="L2865" s="253"/>
      <c r="M2865" s="254"/>
      <c r="N2865" s="255"/>
      <c r="O2865" s="255"/>
      <c r="P2865" s="255"/>
      <c r="Q2865" s="255"/>
      <c r="R2865" s="255"/>
      <c r="S2865" s="255"/>
      <c r="T2865" s="256"/>
      <c r="U2865" s="13"/>
      <c r="V2865" s="13"/>
      <c r="W2865" s="13"/>
      <c r="X2865" s="13"/>
      <c r="Y2865" s="13"/>
      <c r="Z2865" s="13"/>
      <c r="AA2865" s="13"/>
      <c r="AB2865" s="13"/>
      <c r="AC2865" s="13"/>
      <c r="AD2865" s="13"/>
      <c r="AE2865" s="13"/>
      <c r="AT2865" s="257" t="s">
        <v>361</v>
      </c>
      <c r="AU2865" s="257" t="s">
        <v>86</v>
      </c>
      <c r="AV2865" s="13" t="s">
        <v>86</v>
      </c>
      <c r="AW2865" s="13" t="s">
        <v>32</v>
      </c>
      <c r="AX2865" s="13" t="s">
        <v>76</v>
      </c>
      <c r="AY2865" s="257" t="s">
        <v>350</v>
      </c>
    </row>
    <row r="2866" s="14" customFormat="1">
      <c r="A2866" s="14"/>
      <c r="B2866" s="258"/>
      <c r="C2866" s="259"/>
      <c r="D2866" s="242" t="s">
        <v>361</v>
      </c>
      <c r="E2866" s="260" t="s">
        <v>1</v>
      </c>
      <c r="F2866" s="261" t="s">
        <v>364</v>
      </c>
      <c r="G2866" s="259"/>
      <c r="H2866" s="262">
        <v>2</v>
      </c>
      <c r="I2866" s="263"/>
      <c r="J2866" s="259"/>
      <c r="K2866" s="259"/>
      <c r="L2866" s="264"/>
      <c r="M2866" s="265"/>
      <c r="N2866" s="266"/>
      <c r="O2866" s="266"/>
      <c r="P2866" s="266"/>
      <c r="Q2866" s="266"/>
      <c r="R2866" s="266"/>
      <c r="S2866" s="266"/>
      <c r="T2866" s="267"/>
      <c r="U2866" s="14"/>
      <c r="V2866" s="14"/>
      <c r="W2866" s="14"/>
      <c r="X2866" s="14"/>
      <c r="Y2866" s="14"/>
      <c r="Z2866" s="14"/>
      <c r="AA2866" s="14"/>
      <c r="AB2866" s="14"/>
      <c r="AC2866" s="14"/>
      <c r="AD2866" s="14"/>
      <c r="AE2866" s="14"/>
      <c r="AT2866" s="268" t="s">
        <v>361</v>
      </c>
      <c r="AU2866" s="268" t="s">
        <v>86</v>
      </c>
      <c r="AV2866" s="14" t="s">
        <v>357</v>
      </c>
      <c r="AW2866" s="14" t="s">
        <v>32</v>
      </c>
      <c r="AX2866" s="14" t="s">
        <v>84</v>
      </c>
      <c r="AY2866" s="268" t="s">
        <v>350</v>
      </c>
    </row>
    <row r="2867" s="2" customFormat="1" ht="24.15" customHeight="1">
      <c r="A2867" s="39"/>
      <c r="B2867" s="40"/>
      <c r="C2867" s="295" t="s">
        <v>4143</v>
      </c>
      <c r="D2867" s="295" t="s">
        <v>1347</v>
      </c>
      <c r="E2867" s="296" t="s">
        <v>4144</v>
      </c>
      <c r="F2867" s="297" t="s">
        <v>4145</v>
      </c>
      <c r="G2867" s="298" t="s">
        <v>497</v>
      </c>
      <c r="H2867" s="299">
        <v>1</v>
      </c>
      <c r="I2867" s="300"/>
      <c r="J2867" s="301">
        <f>ROUND(I2867*H2867,2)</f>
        <v>0</v>
      </c>
      <c r="K2867" s="297" t="s">
        <v>1</v>
      </c>
      <c r="L2867" s="302"/>
      <c r="M2867" s="303" t="s">
        <v>1</v>
      </c>
      <c r="N2867" s="304" t="s">
        <v>41</v>
      </c>
      <c r="O2867" s="92"/>
      <c r="P2867" s="238">
        <f>O2867*H2867</f>
        <v>0</v>
      </c>
      <c r="Q2867" s="238">
        <v>0.00123</v>
      </c>
      <c r="R2867" s="238">
        <f>Q2867*H2867</f>
        <v>0.00123</v>
      </c>
      <c r="S2867" s="238">
        <v>0</v>
      </c>
      <c r="T2867" s="239">
        <f>S2867*H2867</f>
        <v>0</v>
      </c>
      <c r="U2867" s="39"/>
      <c r="V2867" s="39"/>
      <c r="W2867" s="39"/>
      <c r="X2867" s="39"/>
      <c r="Y2867" s="39"/>
      <c r="Z2867" s="39"/>
      <c r="AA2867" s="39"/>
      <c r="AB2867" s="39"/>
      <c r="AC2867" s="39"/>
      <c r="AD2867" s="39"/>
      <c r="AE2867" s="39"/>
      <c r="AR2867" s="240" t="s">
        <v>695</v>
      </c>
      <c r="AT2867" s="240" t="s">
        <v>1347</v>
      </c>
      <c r="AU2867" s="240" t="s">
        <v>86</v>
      </c>
      <c r="AY2867" s="18" t="s">
        <v>350</v>
      </c>
      <c r="BE2867" s="241">
        <f>IF(N2867="základní",J2867,0)</f>
        <v>0</v>
      </c>
      <c r="BF2867" s="241">
        <f>IF(N2867="snížená",J2867,0)</f>
        <v>0</v>
      </c>
      <c r="BG2867" s="241">
        <f>IF(N2867="zákl. přenesená",J2867,0)</f>
        <v>0</v>
      </c>
      <c r="BH2867" s="241">
        <f>IF(N2867="sníž. přenesená",J2867,0)</f>
        <v>0</v>
      </c>
      <c r="BI2867" s="241">
        <f>IF(N2867="nulová",J2867,0)</f>
        <v>0</v>
      </c>
      <c r="BJ2867" s="18" t="s">
        <v>84</v>
      </c>
      <c r="BK2867" s="241">
        <f>ROUND(I2867*H2867,2)</f>
        <v>0</v>
      </c>
      <c r="BL2867" s="18" t="s">
        <v>530</v>
      </c>
      <c r="BM2867" s="240" t="s">
        <v>4146</v>
      </c>
    </row>
    <row r="2868" s="2" customFormat="1">
      <c r="A2868" s="39"/>
      <c r="B2868" s="40"/>
      <c r="C2868" s="41"/>
      <c r="D2868" s="242" t="s">
        <v>359</v>
      </c>
      <c r="E2868" s="41"/>
      <c r="F2868" s="243" t="s">
        <v>4141</v>
      </c>
      <c r="G2868" s="41"/>
      <c r="H2868" s="41"/>
      <c r="I2868" s="244"/>
      <c r="J2868" s="41"/>
      <c r="K2868" s="41"/>
      <c r="L2868" s="45"/>
      <c r="M2868" s="245"/>
      <c r="N2868" s="246"/>
      <c r="O2868" s="92"/>
      <c r="P2868" s="92"/>
      <c r="Q2868" s="92"/>
      <c r="R2868" s="92"/>
      <c r="S2868" s="92"/>
      <c r="T2868" s="93"/>
      <c r="U2868" s="39"/>
      <c r="V2868" s="39"/>
      <c r="W2868" s="39"/>
      <c r="X2868" s="39"/>
      <c r="Y2868" s="39"/>
      <c r="Z2868" s="39"/>
      <c r="AA2868" s="39"/>
      <c r="AB2868" s="39"/>
      <c r="AC2868" s="39"/>
      <c r="AD2868" s="39"/>
      <c r="AE2868" s="39"/>
      <c r="AT2868" s="18" t="s">
        <v>359</v>
      </c>
      <c r="AU2868" s="18" t="s">
        <v>86</v>
      </c>
    </row>
    <row r="2869" s="13" customFormat="1">
      <c r="A2869" s="13"/>
      <c r="B2869" s="247"/>
      <c r="C2869" s="248"/>
      <c r="D2869" s="242" t="s">
        <v>361</v>
      </c>
      <c r="E2869" s="249" t="s">
        <v>1</v>
      </c>
      <c r="F2869" s="250" t="s">
        <v>3628</v>
      </c>
      <c r="G2869" s="248"/>
      <c r="H2869" s="251">
        <v>1</v>
      </c>
      <c r="I2869" s="252"/>
      <c r="J2869" s="248"/>
      <c r="K2869" s="248"/>
      <c r="L2869" s="253"/>
      <c r="M2869" s="254"/>
      <c r="N2869" s="255"/>
      <c r="O2869" s="255"/>
      <c r="P2869" s="255"/>
      <c r="Q2869" s="255"/>
      <c r="R2869" s="255"/>
      <c r="S2869" s="255"/>
      <c r="T2869" s="256"/>
      <c r="U2869" s="13"/>
      <c r="V2869" s="13"/>
      <c r="W2869" s="13"/>
      <c r="X2869" s="13"/>
      <c r="Y2869" s="13"/>
      <c r="Z2869" s="13"/>
      <c r="AA2869" s="13"/>
      <c r="AB2869" s="13"/>
      <c r="AC2869" s="13"/>
      <c r="AD2869" s="13"/>
      <c r="AE2869" s="13"/>
      <c r="AT2869" s="257" t="s">
        <v>361</v>
      </c>
      <c r="AU2869" s="257" t="s">
        <v>86</v>
      </c>
      <c r="AV2869" s="13" t="s">
        <v>86</v>
      </c>
      <c r="AW2869" s="13" t="s">
        <v>32</v>
      </c>
      <c r="AX2869" s="13" t="s">
        <v>84</v>
      </c>
      <c r="AY2869" s="257" t="s">
        <v>350</v>
      </c>
    </row>
    <row r="2870" s="2" customFormat="1" ht="24.15" customHeight="1">
      <c r="A2870" s="39"/>
      <c r="B2870" s="40"/>
      <c r="C2870" s="295" t="s">
        <v>4147</v>
      </c>
      <c r="D2870" s="295" t="s">
        <v>1347</v>
      </c>
      <c r="E2870" s="296" t="s">
        <v>4148</v>
      </c>
      <c r="F2870" s="297" t="s">
        <v>4149</v>
      </c>
      <c r="G2870" s="298" t="s">
        <v>497</v>
      </c>
      <c r="H2870" s="299">
        <v>19</v>
      </c>
      <c r="I2870" s="300"/>
      <c r="J2870" s="301">
        <f>ROUND(I2870*H2870,2)</f>
        <v>0</v>
      </c>
      <c r="K2870" s="297" t="s">
        <v>356</v>
      </c>
      <c r="L2870" s="302"/>
      <c r="M2870" s="303" t="s">
        <v>1</v>
      </c>
      <c r="N2870" s="304" t="s">
        <v>41</v>
      </c>
      <c r="O2870" s="92"/>
      <c r="P2870" s="238">
        <f>O2870*H2870</f>
        <v>0</v>
      </c>
      <c r="Q2870" s="238">
        <v>0.00139</v>
      </c>
      <c r="R2870" s="238">
        <f>Q2870*H2870</f>
        <v>0.026409999999999999</v>
      </c>
      <c r="S2870" s="238">
        <v>0</v>
      </c>
      <c r="T2870" s="239">
        <f>S2870*H2870</f>
        <v>0</v>
      </c>
      <c r="U2870" s="39"/>
      <c r="V2870" s="39"/>
      <c r="W2870" s="39"/>
      <c r="X2870" s="39"/>
      <c r="Y2870" s="39"/>
      <c r="Z2870" s="39"/>
      <c r="AA2870" s="39"/>
      <c r="AB2870" s="39"/>
      <c r="AC2870" s="39"/>
      <c r="AD2870" s="39"/>
      <c r="AE2870" s="39"/>
      <c r="AR2870" s="240" t="s">
        <v>695</v>
      </c>
      <c r="AT2870" s="240" t="s">
        <v>1347</v>
      </c>
      <c r="AU2870" s="240" t="s">
        <v>86</v>
      </c>
      <c r="AY2870" s="18" t="s">
        <v>350</v>
      </c>
      <c r="BE2870" s="241">
        <f>IF(N2870="základní",J2870,0)</f>
        <v>0</v>
      </c>
      <c r="BF2870" s="241">
        <f>IF(N2870="snížená",J2870,0)</f>
        <v>0</v>
      </c>
      <c r="BG2870" s="241">
        <f>IF(N2870="zákl. přenesená",J2870,0)</f>
        <v>0</v>
      </c>
      <c r="BH2870" s="241">
        <f>IF(N2870="sníž. přenesená",J2870,0)</f>
        <v>0</v>
      </c>
      <c r="BI2870" s="241">
        <f>IF(N2870="nulová",J2870,0)</f>
        <v>0</v>
      </c>
      <c r="BJ2870" s="18" t="s">
        <v>84</v>
      </c>
      <c r="BK2870" s="241">
        <f>ROUND(I2870*H2870,2)</f>
        <v>0</v>
      </c>
      <c r="BL2870" s="18" t="s">
        <v>530</v>
      </c>
      <c r="BM2870" s="240" t="s">
        <v>4150</v>
      </c>
    </row>
    <row r="2871" s="2" customFormat="1">
      <c r="A2871" s="39"/>
      <c r="B2871" s="40"/>
      <c r="C2871" s="41"/>
      <c r="D2871" s="242" t="s">
        <v>359</v>
      </c>
      <c r="E2871" s="41"/>
      <c r="F2871" s="243" t="s">
        <v>4149</v>
      </c>
      <c r="G2871" s="41"/>
      <c r="H2871" s="41"/>
      <c r="I2871" s="244"/>
      <c r="J2871" s="41"/>
      <c r="K2871" s="41"/>
      <c r="L2871" s="45"/>
      <c r="M2871" s="245"/>
      <c r="N2871" s="246"/>
      <c r="O2871" s="92"/>
      <c r="P2871" s="92"/>
      <c r="Q2871" s="92"/>
      <c r="R2871" s="92"/>
      <c r="S2871" s="92"/>
      <c r="T2871" s="93"/>
      <c r="U2871" s="39"/>
      <c r="V2871" s="39"/>
      <c r="W2871" s="39"/>
      <c r="X2871" s="39"/>
      <c r="Y2871" s="39"/>
      <c r="Z2871" s="39"/>
      <c r="AA2871" s="39"/>
      <c r="AB2871" s="39"/>
      <c r="AC2871" s="39"/>
      <c r="AD2871" s="39"/>
      <c r="AE2871" s="39"/>
      <c r="AT2871" s="18" t="s">
        <v>359</v>
      </c>
      <c r="AU2871" s="18" t="s">
        <v>86</v>
      </c>
    </row>
    <row r="2872" s="13" customFormat="1">
      <c r="A2872" s="13"/>
      <c r="B2872" s="247"/>
      <c r="C2872" s="248"/>
      <c r="D2872" s="242" t="s">
        <v>361</v>
      </c>
      <c r="E2872" s="249" t="s">
        <v>1</v>
      </c>
      <c r="F2872" s="250" t="s">
        <v>3624</v>
      </c>
      <c r="G2872" s="248"/>
      <c r="H2872" s="251">
        <v>5</v>
      </c>
      <c r="I2872" s="252"/>
      <c r="J2872" s="248"/>
      <c r="K2872" s="248"/>
      <c r="L2872" s="253"/>
      <c r="M2872" s="254"/>
      <c r="N2872" s="255"/>
      <c r="O2872" s="255"/>
      <c r="P2872" s="255"/>
      <c r="Q2872" s="255"/>
      <c r="R2872" s="255"/>
      <c r="S2872" s="255"/>
      <c r="T2872" s="256"/>
      <c r="U2872" s="13"/>
      <c r="V2872" s="13"/>
      <c r="W2872" s="13"/>
      <c r="X2872" s="13"/>
      <c r="Y2872" s="13"/>
      <c r="Z2872" s="13"/>
      <c r="AA2872" s="13"/>
      <c r="AB2872" s="13"/>
      <c r="AC2872" s="13"/>
      <c r="AD2872" s="13"/>
      <c r="AE2872" s="13"/>
      <c r="AT2872" s="257" t="s">
        <v>361</v>
      </c>
      <c r="AU2872" s="257" t="s">
        <v>86</v>
      </c>
      <c r="AV2872" s="13" t="s">
        <v>86</v>
      </c>
      <c r="AW2872" s="13" t="s">
        <v>32</v>
      </c>
      <c r="AX2872" s="13" t="s">
        <v>76</v>
      </c>
      <c r="AY2872" s="257" t="s">
        <v>350</v>
      </c>
    </row>
    <row r="2873" s="13" customFormat="1">
      <c r="A2873" s="13"/>
      <c r="B2873" s="247"/>
      <c r="C2873" s="248"/>
      <c r="D2873" s="242" t="s">
        <v>361</v>
      </c>
      <c r="E2873" s="249" t="s">
        <v>1</v>
      </c>
      <c r="F2873" s="250" t="s">
        <v>3665</v>
      </c>
      <c r="G2873" s="248"/>
      <c r="H2873" s="251">
        <v>1</v>
      </c>
      <c r="I2873" s="252"/>
      <c r="J2873" s="248"/>
      <c r="K2873" s="248"/>
      <c r="L2873" s="253"/>
      <c r="M2873" s="254"/>
      <c r="N2873" s="255"/>
      <c r="O2873" s="255"/>
      <c r="P2873" s="255"/>
      <c r="Q2873" s="255"/>
      <c r="R2873" s="255"/>
      <c r="S2873" s="255"/>
      <c r="T2873" s="256"/>
      <c r="U2873" s="13"/>
      <c r="V2873" s="13"/>
      <c r="W2873" s="13"/>
      <c r="X2873" s="13"/>
      <c r="Y2873" s="13"/>
      <c r="Z2873" s="13"/>
      <c r="AA2873" s="13"/>
      <c r="AB2873" s="13"/>
      <c r="AC2873" s="13"/>
      <c r="AD2873" s="13"/>
      <c r="AE2873" s="13"/>
      <c r="AT2873" s="257" t="s">
        <v>361</v>
      </c>
      <c r="AU2873" s="257" t="s">
        <v>86</v>
      </c>
      <c r="AV2873" s="13" t="s">
        <v>86</v>
      </c>
      <c r="AW2873" s="13" t="s">
        <v>32</v>
      </c>
      <c r="AX2873" s="13" t="s">
        <v>76</v>
      </c>
      <c r="AY2873" s="257" t="s">
        <v>350</v>
      </c>
    </row>
    <row r="2874" s="13" customFormat="1">
      <c r="A2874" s="13"/>
      <c r="B2874" s="247"/>
      <c r="C2874" s="248"/>
      <c r="D2874" s="242" t="s">
        <v>361</v>
      </c>
      <c r="E2874" s="249" t="s">
        <v>1</v>
      </c>
      <c r="F2874" s="250" t="s">
        <v>3666</v>
      </c>
      <c r="G2874" s="248"/>
      <c r="H2874" s="251">
        <v>1</v>
      </c>
      <c r="I2874" s="252"/>
      <c r="J2874" s="248"/>
      <c r="K2874" s="248"/>
      <c r="L2874" s="253"/>
      <c r="M2874" s="254"/>
      <c r="N2874" s="255"/>
      <c r="O2874" s="255"/>
      <c r="P2874" s="255"/>
      <c r="Q2874" s="255"/>
      <c r="R2874" s="255"/>
      <c r="S2874" s="255"/>
      <c r="T2874" s="256"/>
      <c r="U2874" s="13"/>
      <c r="V2874" s="13"/>
      <c r="W2874" s="13"/>
      <c r="X2874" s="13"/>
      <c r="Y2874" s="13"/>
      <c r="Z2874" s="13"/>
      <c r="AA2874" s="13"/>
      <c r="AB2874" s="13"/>
      <c r="AC2874" s="13"/>
      <c r="AD2874" s="13"/>
      <c r="AE2874" s="13"/>
      <c r="AT2874" s="257" t="s">
        <v>361</v>
      </c>
      <c r="AU2874" s="257" t="s">
        <v>86</v>
      </c>
      <c r="AV2874" s="13" t="s">
        <v>86</v>
      </c>
      <c r="AW2874" s="13" t="s">
        <v>32</v>
      </c>
      <c r="AX2874" s="13" t="s">
        <v>76</v>
      </c>
      <c r="AY2874" s="257" t="s">
        <v>350</v>
      </c>
    </row>
    <row r="2875" s="13" customFormat="1">
      <c r="A2875" s="13"/>
      <c r="B2875" s="247"/>
      <c r="C2875" s="248"/>
      <c r="D2875" s="242" t="s">
        <v>361</v>
      </c>
      <c r="E2875" s="249" t="s">
        <v>1</v>
      </c>
      <c r="F2875" s="250" t="s">
        <v>3667</v>
      </c>
      <c r="G2875" s="248"/>
      <c r="H2875" s="251">
        <v>1</v>
      </c>
      <c r="I2875" s="252"/>
      <c r="J2875" s="248"/>
      <c r="K2875" s="248"/>
      <c r="L2875" s="253"/>
      <c r="M2875" s="254"/>
      <c r="N2875" s="255"/>
      <c r="O2875" s="255"/>
      <c r="P2875" s="255"/>
      <c r="Q2875" s="255"/>
      <c r="R2875" s="255"/>
      <c r="S2875" s="255"/>
      <c r="T2875" s="256"/>
      <c r="U2875" s="13"/>
      <c r="V2875" s="13"/>
      <c r="W2875" s="13"/>
      <c r="X2875" s="13"/>
      <c r="Y2875" s="13"/>
      <c r="Z2875" s="13"/>
      <c r="AA2875" s="13"/>
      <c r="AB2875" s="13"/>
      <c r="AC2875" s="13"/>
      <c r="AD2875" s="13"/>
      <c r="AE2875" s="13"/>
      <c r="AT2875" s="257" t="s">
        <v>361</v>
      </c>
      <c r="AU2875" s="257" t="s">
        <v>86</v>
      </c>
      <c r="AV2875" s="13" t="s">
        <v>86</v>
      </c>
      <c r="AW2875" s="13" t="s">
        <v>32</v>
      </c>
      <c r="AX2875" s="13" t="s">
        <v>76</v>
      </c>
      <c r="AY2875" s="257" t="s">
        <v>350</v>
      </c>
    </row>
    <row r="2876" s="13" customFormat="1">
      <c r="A2876" s="13"/>
      <c r="B2876" s="247"/>
      <c r="C2876" s="248"/>
      <c r="D2876" s="242" t="s">
        <v>361</v>
      </c>
      <c r="E2876" s="249" t="s">
        <v>1</v>
      </c>
      <c r="F2876" s="250" t="s">
        <v>3626</v>
      </c>
      <c r="G2876" s="248"/>
      <c r="H2876" s="251">
        <v>2</v>
      </c>
      <c r="I2876" s="252"/>
      <c r="J2876" s="248"/>
      <c r="K2876" s="248"/>
      <c r="L2876" s="253"/>
      <c r="M2876" s="254"/>
      <c r="N2876" s="255"/>
      <c r="O2876" s="255"/>
      <c r="P2876" s="255"/>
      <c r="Q2876" s="255"/>
      <c r="R2876" s="255"/>
      <c r="S2876" s="255"/>
      <c r="T2876" s="256"/>
      <c r="U2876" s="13"/>
      <c r="V2876" s="13"/>
      <c r="W2876" s="13"/>
      <c r="X2876" s="13"/>
      <c r="Y2876" s="13"/>
      <c r="Z2876" s="13"/>
      <c r="AA2876" s="13"/>
      <c r="AB2876" s="13"/>
      <c r="AC2876" s="13"/>
      <c r="AD2876" s="13"/>
      <c r="AE2876" s="13"/>
      <c r="AT2876" s="257" t="s">
        <v>361</v>
      </c>
      <c r="AU2876" s="257" t="s">
        <v>86</v>
      </c>
      <c r="AV2876" s="13" t="s">
        <v>86</v>
      </c>
      <c r="AW2876" s="13" t="s">
        <v>32</v>
      </c>
      <c r="AX2876" s="13" t="s">
        <v>76</v>
      </c>
      <c r="AY2876" s="257" t="s">
        <v>350</v>
      </c>
    </row>
    <row r="2877" s="13" customFormat="1">
      <c r="A2877" s="13"/>
      <c r="B2877" s="247"/>
      <c r="C2877" s="248"/>
      <c r="D2877" s="242" t="s">
        <v>361</v>
      </c>
      <c r="E2877" s="249" t="s">
        <v>1</v>
      </c>
      <c r="F2877" s="250" t="s">
        <v>3627</v>
      </c>
      <c r="G2877" s="248"/>
      <c r="H2877" s="251">
        <v>2</v>
      </c>
      <c r="I2877" s="252"/>
      <c r="J2877" s="248"/>
      <c r="K2877" s="248"/>
      <c r="L2877" s="253"/>
      <c r="M2877" s="254"/>
      <c r="N2877" s="255"/>
      <c r="O2877" s="255"/>
      <c r="P2877" s="255"/>
      <c r="Q2877" s="255"/>
      <c r="R2877" s="255"/>
      <c r="S2877" s="255"/>
      <c r="T2877" s="256"/>
      <c r="U2877" s="13"/>
      <c r="V2877" s="13"/>
      <c r="W2877" s="13"/>
      <c r="X2877" s="13"/>
      <c r="Y2877" s="13"/>
      <c r="Z2877" s="13"/>
      <c r="AA2877" s="13"/>
      <c r="AB2877" s="13"/>
      <c r="AC2877" s="13"/>
      <c r="AD2877" s="13"/>
      <c r="AE2877" s="13"/>
      <c r="AT2877" s="257" t="s">
        <v>361</v>
      </c>
      <c r="AU2877" s="257" t="s">
        <v>86</v>
      </c>
      <c r="AV2877" s="13" t="s">
        <v>86</v>
      </c>
      <c r="AW2877" s="13" t="s">
        <v>32</v>
      </c>
      <c r="AX2877" s="13" t="s">
        <v>76</v>
      </c>
      <c r="AY2877" s="257" t="s">
        <v>350</v>
      </c>
    </row>
    <row r="2878" s="13" customFormat="1">
      <c r="A2878" s="13"/>
      <c r="B2878" s="247"/>
      <c r="C2878" s="248"/>
      <c r="D2878" s="242" t="s">
        <v>361</v>
      </c>
      <c r="E2878" s="249" t="s">
        <v>1</v>
      </c>
      <c r="F2878" s="250" t="s">
        <v>3654</v>
      </c>
      <c r="G2878" s="248"/>
      <c r="H2878" s="251">
        <v>1</v>
      </c>
      <c r="I2878" s="252"/>
      <c r="J2878" s="248"/>
      <c r="K2878" s="248"/>
      <c r="L2878" s="253"/>
      <c r="M2878" s="254"/>
      <c r="N2878" s="255"/>
      <c r="O2878" s="255"/>
      <c r="P2878" s="255"/>
      <c r="Q2878" s="255"/>
      <c r="R2878" s="255"/>
      <c r="S2878" s="255"/>
      <c r="T2878" s="256"/>
      <c r="U2878" s="13"/>
      <c r="V2878" s="13"/>
      <c r="W2878" s="13"/>
      <c r="X2878" s="13"/>
      <c r="Y2878" s="13"/>
      <c r="Z2878" s="13"/>
      <c r="AA2878" s="13"/>
      <c r="AB2878" s="13"/>
      <c r="AC2878" s="13"/>
      <c r="AD2878" s="13"/>
      <c r="AE2878" s="13"/>
      <c r="AT2878" s="257" t="s">
        <v>361</v>
      </c>
      <c r="AU2878" s="257" t="s">
        <v>86</v>
      </c>
      <c r="AV2878" s="13" t="s">
        <v>86</v>
      </c>
      <c r="AW2878" s="13" t="s">
        <v>32</v>
      </c>
      <c r="AX2878" s="13" t="s">
        <v>76</v>
      </c>
      <c r="AY2878" s="257" t="s">
        <v>350</v>
      </c>
    </row>
    <row r="2879" s="13" customFormat="1">
      <c r="A2879" s="13"/>
      <c r="B2879" s="247"/>
      <c r="C2879" s="248"/>
      <c r="D2879" s="242" t="s">
        <v>361</v>
      </c>
      <c r="E2879" s="249" t="s">
        <v>1</v>
      </c>
      <c r="F2879" s="250" t="s">
        <v>3670</v>
      </c>
      <c r="G2879" s="248"/>
      <c r="H2879" s="251">
        <v>2</v>
      </c>
      <c r="I2879" s="252"/>
      <c r="J2879" s="248"/>
      <c r="K2879" s="248"/>
      <c r="L2879" s="253"/>
      <c r="M2879" s="254"/>
      <c r="N2879" s="255"/>
      <c r="O2879" s="255"/>
      <c r="P2879" s="255"/>
      <c r="Q2879" s="255"/>
      <c r="R2879" s="255"/>
      <c r="S2879" s="255"/>
      <c r="T2879" s="256"/>
      <c r="U2879" s="13"/>
      <c r="V2879" s="13"/>
      <c r="W2879" s="13"/>
      <c r="X2879" s="13"/>
      <c r="Y2879" s="13"/>
      <c r="Z2879" s="13"/>
      <c r="AA2879" s="13"/>
      <c r="AB2879" s="13"/>
      <c r="AC2879" s="13"/>
      <c r="AD2879" s="13"/>
      <c r="AE2879" s="13"/>
      <c r="AT2879" s="257" t="s">
        <v>361</v>
      </c>
      <c r="AU2879" s="257" t="s">
        <v>86</v>
      </c>
      <c r="AV2879" s="13" t="s">
        <v>86</v>
      </c>
      <c r="AW2879" s="13" t="s">
        <v>32</v>
      </c>
      <c r="AX2879" s="13" t="s">
        <v>76</v>
      </c>
      <c r="AY2879" s="257" t="s">
        <v>350</v>
      </c>
    </row>
    <row r="2880" s="13" customFormat="1">
      <c r="A2880" s="13"/>
      <c r="B2880" s="247"/>
      <c r="C2880" s="248"/>
      <c r="D2880" s="242" t="s">
        <v>361</v>
      </c>
      <c r="E2880" s="249" t="s">
        <v>1</v>
      </c>
      <c r="F2880" s="250" t="s">
        <v>3672</v>
      </c>
      <c r="G2880" s="248"/>
      <c r="H2880" s="251">
        <v>1</v>
      </c>
      <c r="I2880" s="252"/>
      <c r="J2880" s="248"/>
      <c r="K2880" s="248"/>
      <c r="L2880" s="253"/>
      <c r="M2880" s="254"/>
      <c r="N2880" s="255"/>
      <c r="O2880" s="255"/>
      <c r="P2880" s="255"/>
      <c r="Q2880" s="255"/>
      <c r="R2880" s="255"/>
      <c r="S2880" s="255"/>
      <c r="T2880" s="256"/>
      <c r="U2880" s="13"/>
      <c r="V2880" s="13"/>
      <c r="W2880" s="13"/>
      <c r="X2880" s="13"/>
      <c r="Y2880" s="13"/>
      <c r="Z2880" s="13"/>
      <c r="AA2880" s="13"/>
      <c r="AB2880" s="13"/>
      <c r="AC2880" s="13"/>
      <c r="AD2880" s="13"/>
      <c r="AE2880" s="13"/>
      <c r="AT2880" s="257" t="s">
        <v>361</v>
      </c>
      <c r="AU2880" s="257" t="s">
        <v>86</v>
      </c>
      <c r="AV2880" s="13" t="s">
        <v>86</v>
      </c>
      <c r="AW2880" s="13" t="s">
        <v>32</v>
      </c>
      <c r="AX2880" s="13" t="s">
        <v>76</v>
      </c>
      <c r="AY2880" s="257" t="s">
        <v>350</v>
      </c>
    </row>
    <row r="2881" s="13" customFormat="1">
      <c r="A2881" s="13"/>
      <c r="B2881" s="247"/>
      <c r="C2881" s="248"/>
      <c r="D2881" s="242" t="s">
        <v>361</v>
      </c>
      <c r="E2881" s="249" t="s">
        <v>1</v>
      </c>
      <c r="F2881" s="250" t="s">
        <v>3673</v>
      </c>
      <c r="G2881" s="248"/>
      <c r="H2881" s="251">
        <v>1</v>
      </c>
      <c r="I2881" s="252"/>
      <c r="J2881" s="248"/>
      <c r="K2881" s="248"/>
      <c r="L2881" s="253"/>
      <c r="M2881" s="254"/>
      <c r="N2881" s="255"/>
      <c r="O2881" s="255"/>
      <c r="P2881" s="255"/>
      <c r="Q2881" s="255"/>
      <c r="R2881" s="255"/>
      <c r="S2881" s="255"/>
      <c r="T2881" s="256"/>
      <c r="U2881" s="13"/>
      <c r="V2881" s="13"/>
      <c r="W2881" s="13"/>
      <c r="X2881" s="13"/>
      <c r="Y2881" s="13"/>
      <c r="Z2881" s="13"/>
      <c r="AA2881" s="13"/>
      <c r="AB2881" s="13"/>
      <c r="AC2881" s="13"/>
      <c r="AD2881" s="13"/>
      <c r="AE2881" s="13"/>
      <c r="AT2881" s="257" t="s">
        <v>361</v>
      </c>
      <c r="AU2881" s="257" t="s">
        <v>86</v>
      </c>
      <c r="AV2881" s="13" t="s">
        <v>86</v>
      </c>
      <c r="AW2881" s="13" t="s">
        <v>32</v>
      </c>
      <c r="AX2881" s="13" t="s">
        <v>76</v>
      </c>
      <c r="AY2881" s="257" t="s">
        <v>350</v>
      </c>
    </row>
    <row r="2882" s="13" customFormat="1">
      <c r="A2882" s="13"/>
      <c r="B2882" s="247"/>
      <c r="C2882" s="248"/>
      <c r="D2882" s="242" t="s">
        <v>361</v>
      </c>
      <c r="E2882" s="249" t="s">
        <v>1</v>
      </c>
      <c r="F2882" s="250" t="s">
        <v>3675</v>
      </c>
      <c r="G2882" s="248"/>
      <c r="H2882" s="251">
        <v>1</v>
      </c>
      <c r="I2882" s="252"/>
      <c r="J2882" s="248"/>
      <c r="K2882" s="248"/>
      <c r="L2882" s="253"/>
      <c r="M2882" s="254"/>
      <c r="N2882" s="255"/>
      <c r="O2882" s="255"/>
      <c r="P2882" s="255"/>
      <c r="Q2882" s="255"/>
      <c r="R2882" s="255"/>
      <c r="S2882" s="255"/>
      <c r="T2882" s="256"/>
      <c r="U2882" s="13"/>
      <c r="V2882" s="13"/>
      <c r="W2882" s="13"/>
      <c r="X2882" s="13"/>
      <c r="Y2882" s="13"/>
      <c r="Z2882" s="13"/>
      <c r="AA2882" s="13"/>
      <c r="AB2882" s="13"/>
      <c r="AC2882" s="13"/>
      <c r="AD2882" s="13"/>
      <c r="AE2882" s="13"/>
      <c r="AT2882" s="257" t="s">
        <v>361</v>
      </c>
      <c r="AU2882" s="257" t="s">
        <v>86</v>
      </c>
      <c r="AV2882" s="13" t="s">
        <v>86</v>
      </c>
      <c r="AW2882" s="13" t="s">
        <v>32</v>
      </c>
      <c r="AX2882" s="13" t="s">
        <v>76</v>
      </c>
      <c r="AY2882" s="257" t="s">
        <v>350</v>
      </c>
    </row>
    <row r="2883" s="13" customFormat="1">
      <c r="A2883" s="13"/>
      <c r="B2883" s="247"/>
      <c r="C2883" s="248"/>
      <c r="D2883" s="242" t="s">
        <v>361</v>
      </c>
      <c r="E2883" s="249" t="s">
        <v>1</v>
      </c>
      <c r="F2883" s="250" t="s">
        <v>3677</v>
      </c>
      <c r="G2883" s="248"/>
      <c r="H2883" s="251">
        <v>1</v>
      </c>
      <c r="I2883" s="252"/>
      <c r="J2883" s="248"/>
      <c r="K2883" s="248"/>
      <c r="L2883" s="253"/>
      <c r="M2883" s="254"/>
      <c r="N2883" s="255"/>
      <c r="O2883" s="255"/>
      <c r="P2883" s="255"/>
      <c r="Q2883" s="255"/>
      <c r="R2883" s="255"/>
      <c r="S2883" s="255"/>
      <c r="T2883" s="256"/>
      <c r="U2883" s="13"/>
      <c r="V2883" s="13"/>
      <c r="W2883" s="13"/>
      <c r="X2883" s="13"/>
      <c r="Y2883" s="13"/>
      <c r="Z2883" s="13"/>
      <c r="AA2883" s="13"/>
      <c r="AB2883" s="13"/>
      <c r="AC2883" s="13"/>
      <c r="AD2883" s="13"/>
      <c r="AE2883" s="13"/>
      <c r="AT2883" s="257" t="s">
        <v>361</v>
      </c>
      <c r="AU2883" s="257" t="s">
        <v>86</v>
      </c>
      <c r="AV2883" s="13" t="s">
        <v>86</v>
      </c>
      <c r="AW2883" s="13" t="s">
        <v>32</v>
      </c>
      <c r="AX2883" s="13" t="s">
        <v>76</v>
      </c>
      <c r="AY2883" s="257" t="s">
        <v>350</v>
      </c>
    </row>
    <row r="2884" s="14" customFormat="1">
      <c r="A2884" s="14"/>
      <c r="B2884" s="258"/>
      <c r="C2884" s="259"/>
      <c r="D2884" s="242" t="s">
        <v>361</v>
      </c>
      <c r="E2884" s="260" t="s">
        <v>1</v>
      </c>
      <c r="F2884" s="261" t="s">
        <v>364</v>
      </c>
      <c r="G2884" s="259"/>
      <c r="H2884" s="262">
        <v>19</v>
      </c>
      <c r="I2884" s="263"/>
      <c r="J2884" s="259"/>
      <c r="K2884" s="259"/>
      <c r="L2884" s="264"/>
      <c r="M2884" s="265"/>
      <c r="N2884" s="266"/>
      <c r="O2884" s="266"/>
      <c r="P2884" s="266"/>
      <c r="Q2884" s="266"/>
      <c r="R2884" s="266"/>
      <c r="S2884" s="266"/>
      <c r="T2884" s="267"/>
      <c r="U2884" s="14"/>
      <c r="V2884" s="14"/>
      <c r="W2884" s="14"/>
      <c r="X2884" s="14"/>
      <c r="Y2884" s="14"/>
      <c r="Z2884" s="14"/>
      <c r="AA2884" s="14"/>
      <c r="AB2884" s="14"/>
      <c r="AC2884" s="14"/>
      <c r="AD2884" s="14"/>
      <c r="AE2884" s="14"/>
      <c r="AT2884" s="268" t="s">
        <v>361</v>
      </c>
      <c r="AU2884" s="268" t="s">
        <v>86</v>
      </c>
      <c r="AV2884" s="14" t="s">
        <v>357</v>
      </c>
      <c r="AW2884" s="14" t="s">
        <v>32</v>
      </c>
      <c r="AX2884" s="14" t="s">
        <v>84</v>
      </c>
      <c r="AY2884" s="268" t="s">
        <v>350</v>
      </c>
    </row>
    <row r="2885" s="2" customFormat="1" ht="24.15" customHeight="1">
      <c r="A2885" s="39"/>
      <c r="B2885" s="40"/>
      <c r="C2885" s="295" t="s">
        <v>4151</v>
      </c>
      <c r="D2885" s="295" t="s">
        <v>1347</v>
      </c>
      <c r="E2885" s="296" t="s">
        <v>4152</v>
      </c>
      <c r="F2885" s="297" t="s">
        <v>4153</v>
      </c>
      <c r="G2885" s="298" t="s">
        <v>497</v>
      </c>
      <c r="H2885" s="299">
        <v>2</v>
      </c>
      <c r="I2885" s="300"/>
      <c r="J2885" s="301">
        <f>ROUND(I2885*H2885,2)</f>
        <v>0</v>
      </c>
      <c r="K2885" s="297" t="s">
        <v>1</v>
      </c>
      <c r="L2885" s="302"/>
      <c r="M2885" s="303" t="s">
        <v>1</v>
      </c>
      <c r="N2885" s="304" t="s">
        <v>41</v>
      </c>
      <c r="O2885" s="92"/>
      <c r="P2885" s="238">
        <f>O2885*H2885</f>
        <v>0</v>
      </c>
      <c r="Q2885" s="238">
        <v>0.00139</v>
      </c>
      <c r="R2885" s="238">
        <f>Q2885*H2885</f>
        <v>0.0027799999999999999</v>
      </c>
      <c r="S2885" s="238">
        <v>0</v>
      </c>
      <c r="T2885" s="239">
        <f>S2885*H2885</f>
        <v>0</v>
      </c>
      <c r="U2885" s="39"/>
      <c r="V2885" s="39"/>
      <c r="W2885" s="39"/>
      <c r="X2885" s="39"/>
      <c r="Y2885" s="39"/>
      <c r="Z2885" s="39"/>
      <c r="AA2885" s="39"/>
      <c r="AB2885" s="39"/>
      <c r="AC2885" s="39"/>
      <c r="AD2885" s="39"/>
      <c r="AE2885" s="39"/>
      <c r="AR2885" s="240" t="s">
        <v>695</v>
      </c>
      <c r="AT2885" s="240" t="s">
        <v>1347</v>
      </c>
      <c r="AU2885" s="240" t="s">
        <v>86</v>
      </c>
      <c r="AY2885" s="18" t="s">
        <v>350</v>
      </c>
      <c r="BE2885" s="241">
        <f>IF(N2885="základní",J2885,0)</f>
        <v>0</v>
      </c>
      <c r="BF2885" s="241">
        <f>IF(N2885="snížená",J2885,0)</f>
        <v>0</v>
      </c>
      <c r="BG2885" s="241">
        <f>IF(N2885="zákl. přenesená",J2885,0)</f>
        <v>0</v>
      </c>
      <c r="BH2885" s="241">
        <f>IF(N2885="sníž. přenesená",J2885,0)</f>
        <v>0</v>
      </c>
      <c r="BI2885" s="241">
        <f>IF(N2885="nulová",J2885,0)</f>
        <v>0</v>
      </c>
      <c r="BJ2885" s="18" t="s">
        <v>84</v>
      </c>
      <c r="BK2885" s="241">
        <f>ROUND(I2885*H2885,2)</f>
        <v>0</v>
      </c>
      <c r="BL2885" s="18" t="s">
        <v>530</v>
      </c>
      <c r="BM2885" s="240" t="s">
        <v>4154</v>
      </c>
    </row>
    <row r="2886" s="2" customFormat="1">
      <c r="A2886" s="39"/>
      <c r="B2886" s="40"/>
      <c r="C2886" s="41"/>
      <c r="D2886" s="242" t="s">
        <v>359</v>
      </c>
      <c r="E2886" s="41"/>
      <c r="F2886" s="243" t="s">
        <v>4149</v>
      </c>
      <c r="G2886" s="41"/>
      <c r="H2886" s="41"/>
      <c r="I2886" s="244"/>
      <c r="J2886" s="41"/>
      <c r="K2886" s="41"/>
      <c r="L2886" s="45"/>
      <c r="M2886" s="245"/>
      <c r="N2886" s="246"/>
      <c r="O2886" s="92"/>
      <c r="P2886" s="92"/>
      <c r="Q2886" s="92"/>
      <c r="R2886" s="92"/>
      <c r="S2886" s="92"/>
      <c r="T2886" s="93"/>
      <c r="U2886" s="39"/>
      <c r="V2886" s="39"/>
      <c r="W2886" s="39"/>
      <c r="X2886" s="39"/>
      <c r="Y2886" s="39"/>
      <c r="Z2886" s="39"/>
      <c r="AA2886" s="39"/>
      <c r="AB2886" s="39"/>
      <c r="AC2886" s="39"/>
      <c r="AD2886" s="39"/>
      <c r="AE2886" s="39"/>
      <c r="AT2886" s="18" t="s">
        <v>359</v>
      </c>
      <c r="AU2886" s="18" t="s">
        <v>86</v>
      </c>
    </row>
    <row r="2887" s="13" customFormat="1">
      <c r="A2887" s="13"/>
      <c r="B2887" s="247"/>
      <c r="C2887" s="248"/>
      <c r="D2887" s="242" t="s">
        <v>361</v>
      </c>
      <c r="E2887" s="249" t="s">
        <v>1</v>
      </c>
      <c r="F2887" s="250" t="s">
        <v>3671</v>
      </c>
      <c r="G2887" s="248"/>
      <c r="H2887" s="251">
        <v>1</v>
      </c>
      <c r="I2887" s="252"/>
      <c r="J2887" s="248"/>
      <c r="K2887" s="248"/>
      <c r="L2887" s="253"/>
      <c r="M2887" s="254"/>
      <c r="N2887" s="255"/>
      <c r="O2887" s="255"/>
      <c r="P2887" s="255"/>
      <c r="Q2887" s="255"/>
      <c r="R2887" s="255"/>
      <c r="S2887" s="255"/>
      <c r="T2887" s="256"/>
      <c r="U2887" s="13"/>
      <c r="V2887" s="13"/>
      <c r="W2887" s="13"/>
      <c r="X2887" s="13"/>
      <c r="Y2887" s="13"/>
      <c r="Z2887" s="13"/>
      <c r="AA2887" s="13"/>
      <c r="AB2887" s="13"/>
      <c r="AC2887" s="13"/>
      <c r="AD2887" s="13"/>
      <c r="AE2887" s="13"/>
      <c r="AT2887" s="257" t="s">
        <v>361</v>
      </c>
      <c r="AU2887" s="257" t="s">
        <v>86</v>
      </c>
      <c r="AV2887" s="13" t="s">
        <v>86</v>
      </c>
      <c r="AW2887" s="13" t="s">
        <v>32</v>
      </c>
      <c r="AX2887" s="13" t="s">
        <v>76</v>
      </c>
      <c r="AY2887" s="257" t="s">
        <v>350</v>
      </c>
    </row>
    <row r="2888" s="13" customFormat="1">
      <c r="A2888" s="13"/>
      <c r="B2888" s="247"/>
      <c r="C2888" s="248"/>
      <c r="D2888" s="242" t="s">
        <v>361</v>
      </c>
      <c r="E2888" s="249" t="s">
        <v>1</v>
      </c>
      <c r="F2888" s="250" t="s">
        <v>3631</v>
      </c>
      <c r="G2888" s="248"/>
      <c r="H2888" s="251">
        <v>1</v>
      </c>
      <c r="I2888" s="252"/>
      <c r="J2888" s="248"/>
      <c r="K2888" s="248"/>
      <c r="L2888" s="253"/>
      <c r="M2888" s="254"/>
      <c r="N2888" s="255"/>
      <c r="O2888" s="255"/>
      <c r="P2888" s="255"/>
      <c r="Q2888" s="255"/>
      <c r="R2888" s="255"/>
      <c r="S2888" s="255"/>
      <c r="T2888" s="256"/>
      <c r="U2888" s="13"/>
      <c r="V2888" s="13"/>
      <c r="W2888" s="13"/>
      <c r="X2888" s="13"/>
      <c r="Y2888" s="13"/>
      <c r="Z2888" s="13"/>
      <c r="AA2888" s="13"/>
      <c r="AB2888" s="13"/>
      <c r="AC2888" s="13"/>
      <c r="AD2888" s="13"/>
      <c r="AE2888" s="13"/>
      <c r="AT2888" s="257" t="s">
        <v>361</v>
      </c>
      <c r="AU2888" s="257" t="s">
        <v>86</v>
      </c>
      <c r="AV2888" s="13" t="s">
        <v>86</v>
      </c>
      <c r="AW2888" s="13" t="s">
        <v>32</v>
      </c>
      <c r="AX2888" s="13" t="s">
        <v>76</v>
      </c>
      <c r="AY2888" s="257" t="s">
        <v>350</v>
      </c>
    </row>
    <row r="2889" s="14" customFormat="1">
      <c r="A2889" s="14"/>
      <c r="B2889" s="258"/>
      <c r="C2889" s="259"/>
      <c r="D2889" s="242" t="s">
        <v>361</v>
      </c>
      <c r="E2889" s="260" t="s">
        <v>1</v>
      </c>
      <c r="F2889" s="261" t="s">
        <v>364</v>
      </c>
      <c r="G2889" s="259"/>
      <c r="H2889" s="262">
        <v>2</v>
      </c>
      <c r="I2889" s="263"/>
      <c r="J2889" s="259"/>
      <c r="K2889" s="259"/>
      <c r="L2889" s="264"/>
      <c r="M2889" s="265"/>
      <c r="N2889" s="266"/>
      <c r="O2889" s="266"/>
      <c r="P2889" s="266"/>
      <c r="Q2889" s="266"/>
      <c r="R2889" s="266"/>
      <c r="S2889" s="266"/>
      <c r="T2889" s="267"/>
      <c r="U2889" s="14"/>
      <c r="V2889" s="14"/>
      <c r="W2889" s="14"/>
      <c r="X2889" s="14"/>
      <c r="Y2889" s="14"/>
      <c r="Z2889" s="14"/>
      <c r="AA2889" s="14"/>
      <c r="AB2889" s="14"/>
      <c r="AC2889" s="14"/>
      <c r="AD2889" s="14"/>
      <c r="AE2889" s="14"/>
      <c r="AT2889" s="268" t="s">
        <v>361</v>
      </c>
      <c r="AU2889" s="268" t="s">
        <v>86</v>
      </c>
      <c r="AV2889" s="14" t="s">
        <v>357</v>
      </c>
      <c r="AW2889" s="14" t="s">
        <v>32</v>
      </c>
      <c r="AX2889" s="14" t="s">
        <v>84</v>
      </c>
      <c r="AY2889" s="268" t="s">
        <v>350</v>
      </c>
    </row>
    <row r="2890" s="2" customFormat="1" ht="21.75" customHeight="1">
      <c r="A2890" s="39"/>
      <c r="B2890" s="40"/>
      <c r="C2890" s="295" t="s">
        <v>4155</v>
      </c>
      <c r="D2890" s="295" t="s">
        <v>1347</v>
      </c>
      <c r="E2890" s="296" t="s">
        <v>4156</v>
      </c>
      <c r="F2890" s="297" t="s">
        <v>4157</v>
      </c>
      <c r="G2890" s="298" t="s">
        <v>497</v>
      </c>
      <c r="H2890" s="299">
        <v>1</v>
      </c>
      <c r="I2890" s="300"/>
      <c r="J2890" s="301">
        <f>ROUND(I2890*H2890,2)</f>
        <v>0</v>
      </c>
      <c r="K2890" s="297" t="s">
        <v>1</v>
      </c>
      <c r="L2890" s="302"/>
      <c r="M2890" s="303" t="s">
        <v>1</v>
      </c>
      <c r="N2890" s="304" t="s">
        <v>41</v>
      </c>
      <c r="O2890" s="92"/>
      <c r="P2890" s="238">
        <f>O2890*H2890</f>
        <v>0</v>
      </c>
      <c r="Q2890" s="238">
        <v>0.0032599999999999999</v>
      </c>
      <c r="R2890" s="238">
        <f>Q2890*H2890</f>
        <v>0.0032599999999999999</v>
      </c>
      <c r="S2890" s="238">
        <v>0</v>
      </c>
      <c r="T2890" s="239">
        <f>S2890*H2890</f>
        <v>0</v>
      </c>
      <c r="U2890" s="39"/>
      <c r="V2890" s="39"/>
      <c r="W2890" s="39"/>
      <c r="X2890" s="39"/>
      <c r="Y2890" s="39"/>
      <c r="Z2890" s="39"/>
      <c r="AA2890" s="39"/>
      <c r="AB2890" s="39"/>
      <c r="AC2890" s="39"/>
      <c r="AD2890" s="39"/>
      <c r="AE2890" s="39"/>
      <c r="AR2890" s="240" t="s">
        <v>695</v>
      </c>
      <c r="AT2890" s="240" t="s">
        <v>1347</v>
      </c>
      <c r="AU2890" s="240" t="s">
        <v>86</v>
      </c>
      <c r="AY2890" s="18" t="s">
        <v>350</v>
      </c>
      <c r="BE2890" s="241">
        <f>IF(N2890="základní",J2890,0)</f>
        <v>0</v>
      </c>
      <c r="BF2890" s="241">
        <f>IF(N2890="snížená",J2890,0)</f>
        <v>0</v>
      </c>
      <c r="BG2890" s="241">
        <f>IF(N2890="zákl. přenesená",J2890,0)</f>
        <v>0</v>
      </c>
      <c r="BH2890" s="241">
        <f>IF(N2890="sníž. přenesená",J2890,0)</f>
        <v>0</v>
      </c>
      <c r="BI2890" s="241">
        <f>IF(N2890="nulová",J2890,0)</f>
        <v>0</v>
      </c>
      <c r="BJ2890" s="18" t="s">
        <v>84</v>
      </c>
      <c r="BK2890" s="241">
        <f>ROUND(I2890*H2890,2)</f>
        <v>0</v>
      </c>
      <c r="BL2890" s="18" t="s">
        <v>530</v>
      </c>
      <c r="BM2890" s="240" t="s">
        <v>4158</v>
      </c>
    </row>
    <row r="2891" s="2" customFormat="1">
      <c r="A2891" s="39"/>
      <c r="B2891" s="40"/>
      <c r="C2891" s="41"/>
      <c r="D2891" s="242" t="s">
        <v>359</v>
      </c>
      <c r="E2891" s="41"/>
      <c r="F2891" s="243" t="s">
        <v>4159</v>
      </c>
      <c r="G2891" s="41"/>
      <c r="H2891" s="41"/>
      <c r="I2891" s="244"/>
      <c r="J2891" s="41"/>
      <c r="K2891" s="41"/>
      <c r="L2891" s="45"/>
      <c r="M2891" s="245"/>
      <c r="N2891" s="246"/>
      <c r="O2891" s="92"/>
      <c r="P2891" s="92"/>
      <c r="Q2891" s="92"/>
      <c r="R2891" s="92"/>
      <c r="S2891" s="92"/>
      <c r="T2891" s="93"/>
      <c r="U2891" s="39"/>
      <c r="V2891" s="39"/>
      <c r="W2891" s="39"/>
      <c r="X2891" s="39"/>
      <c r="Y2891" s="39"/>
      <c r="Z2891" s="39"/>
      <c r="AA2891" s="39"/>
      <c r="AB2891" s="39"/>
      <c r="AC2891" s="39"/>
      <c r="AD2891" s="39"/>
      <c r="AE2891" s="39"/>
      <c r="AT2891" s="18" t="s">
        <v>359</v>
      </c>
      <c r="AU2891" s="18" t="s">
        <v>86</v>
      </c>
    </row>
    <row r="2892" s="13" customFormat="1">
      <c r="A2892" s="13"/>
      <c r="B2892" s="247"/>
      <c r="C2892" s="248"/>
      <c r="D2892" s="242" t="s">
        <v>361</v>
      </c>
      <c r="E2892" s="249" t="s">
        <v>1</v>
      </c>
      <c r="F2892" s="250" t="s">
        <v>3707</v>
      </c>
      <c r="G2892" s="248"/>
      <c r="H2892" s="251">
        <v>1</v>
      </c>
      <c r="I2892" s="252"/>
      <c r="J2892" s="248"/>
      <c r="K2892" s="248"/>
      <c r="L2892" s="253"/>
      <c r="M2892" s="254"/>
      <c r="N2892" s="255"/>
      <c r="O2892" s="255"/>
      <c r="P2892" s="255"/>
      <c r="Q2892" s="255"/>
      <c r="R2892" s="255"/>
      <c r="S2892" s="255"/>
      <c r="T2892" s="256"/>
      <c r="U2892" s="13"/>
      <c r="V2892" s="13"/>
      <c r="W2892" s="13"/>
      <c r="X2892" s="13"/>
      <c r="Y2892" s="13"/>
      <c r="Z2892" s="13"/>
      <c r="AA2892" s="13"/>
      <c r="AB2892" s="13"/>
      <c r="AC2892" s="13"/>
      <c r="AD2892" s="13"/>
      <c r="AE2892" s="13"/>
      <c r="AT2892" s="257" t="s">
        <v>361</v>
      </c>
      <c r="AU2892" s="257" t="s">
        <v>86</v>
      </c>
      <c r="AV2892" s="13" t="s">
        <v>86</v>
      </c>
      <c r="AW2892" s="13" t="s">
        <v>32</v>
      </c>
      <c r="AX2892" s="13" t="s">
        <v>84</v>
      </c>
      <c r="AY2892" s="257" t="s">
        <v>350</v>
      </c>
    </row>
    <row r="2893" s="2" customFormat="1" ht="21.75" customHeight="1">
      <c r="A2893" s="39"/>
      <c r="B2893" s="40"/>
      <c r="C2893" s="295" t="s">
        <v>4160</v>
      </c>
      <c r="D2893" s="295" t="s">
        <v>1347</v>
      </c>
      <c r="E2893" s="296" t="s">
        <v>4161</v>
      </c>
      <c r="F2893" s="297" t="s">
        <v>4162</v>
      </c>
      <c r="G2893" s="298" t="s">
        <v>497</v>
      </c>
      <c r="H2893" s="299">
        <v>2</v>
      </c>
      <c r="I2893" s="300"/>
      <c r="J2893" s="301">
        <f>ROUND(I2893*H2893,2)</f>
        <v>0</v>
      </c>
      <c r="K2893" s="297" t="s">
        <v>1</v>
      </c>
      <c r="L2893" s="302"/>
      <c r="M2893" s="303" t="s">
        <v>1</v>
      </c>
      <c r="N2893" s="304" t="s">
        <v>41</v>
      </c>
      <c r="O2893" s="92"/>
      <c r="P2893" s="238">
        <f>O2893*H2893</f>
        <v>0</v>
      </c>
      <c r="Q2893" s="238">
        <v>0.0032599999999999999</v>
      </c>
      <c r="R2893" s="238">
        <f>Q2893*H2893</f>
        <v>0.0065199999999999998</v>
      </c>
      <c r="S2893" s="238">
        <v>0</v>
      </c>
      <c r="T2893" s="239">
        <f>S2893*H2893</f>
        <v>0</v>
      </c>
      <c r="U2893" s="39"/>
      <c r="V2893" s="39"/>
      <c r="W2893" s="39"/>
      <c r="X2893" s="39"/>
      <c r="Y2893" s="39"/>
      <c r="Z2893" s="39"/>
      <c r="AA2893" s="39"/>
      <c r="AB2893" s="39"/>
      <c r="AC2893" s="39"/>
      <c r="AD2893" s="39"/>
      <c r="AE2893" s="39"/>
      <c r="AR2893" s="240" t="s">
        <v>695</v>
      </c>
      <c r="AT2893" s="240" t="s">
        <v>1347</v>
      </c>
      <c r="AU2893" s="240" t="s">
        <v>86</v>
      </c>
      <c r="AY2893" s="18" t="s">
        <v>350</v>
      </c>
      <c r="BE2893" s="241">
        <f>IF(N2893="základní",J2893,0)</f>
        <v>0</v>
      </c>
      <c r="BF2893" s="241">
        <f>IF(N2893="snížená",J2893,0)</f>
        <v>0</v>
      </c>
      <c r="BG2893" s="241">
        <f>IF(N2893="zákl. přenesená",J2893,0)</f>
        <v>0</v>
      </c>
      <c r="BH2893" s="241">
        <f>IF(N2893="sníž. přenesená",J2893,0)</f>
        <v>0</v>
      </c>
      <c r="BI2893" s="241">
        <f>IF(N2893="nulová",J2893,0)</f>
        <v>0</v>
      </c>
      <c r="BJ2893" s="18" t="s">
        <v>84</v>
      </c>
      <c r="BK2893" s="241">
        <f>ROUND(I2893*H2893,2)</f>
        <v>0</v>
      </c>
      <c r="BL2893" s="18" t="s">
        <v>530</v>
      </c>
      <c r="BM2893" s="240" t="s">
        <v>4163</v>
      </c>
    </row>
    <row r="2894" s="2" customFormat="1">
      <c r="A2894" s="39"/>
      <c r="B2894" s="40"/>
      <c r="C2894" s="41"/>
      <c r="D2894" s="242" t="s">
        <v>359</v>
      </c>
      <c r="E2894" s="41"/>
      <c r="F2894" s="243" t="s">
        <v>4159</v>
      </c>
      <c r="G2894" s="41"/>
      <c r="H2894" s="41"/>
      <c r="I2894" s="244"/>
      <c r="J2894" s="41"/>
      <c r="K2894" s="41"/>
      <c r="L2894" s="45"/>
      <c r="M2894" s="245"/>
      <c r="N2894" s="246"/>
      <c r="O2894" s="92"/>
      <c r="P2894" s="92"/>
      <c r="Q2894" s="92"/>
      <c r="R2894" s="92"/>
      <c r="S2894" s="92"/>
      <c r="T2894" s="93"/>
      <c r="U2894" s="39"/>
      <c r="V2894" s="39"/>
      <c r="W2894" s="39"/>
      <c r="X2894" s="39"/>
      <c r="Y2894" s="39"/>
      <c r="Z2894" s="39"/>
      <c r="AA2894" s="39"/>
      <c r="AB2894" s="39"/>
      <c r="AC2894" s="39"/>
      <c r="AD2894" s="39"/>
      <c r="AE2894" s="39"/>
      <c r="AT2894" s="18" t="s">
        <v>359</v>
      </c>
      <c r="AU2894" s="18" t="s">
        <v>86</v>
      </c>
    </row>
    <row r="2895" s="13" customFormat="1">
      <c r="A2895" s="13"/>
      <c r="B2895" s="247"/>
      <c r="C2895" s="248"/>
      <c r="D2895" s="242" t="s">
        <v>361</v>
      </c>
      <c r="E2895" s="249" t="s">
        <v>1</v>
      </c>
      <c r="F2895" s="250" t="s">
        <v>3708</v>
      </c>
      <c r="G2895" s="248"/>
      <c r="H2895" s="251">
        <v>2</v>
      </c>
      <c r="I2895" s="252"/>
      <c r="J2895" s="248"/>
      <c r="K2895" s="248"/>
      <c r="L2895" s="253"/>
      <c r="M2895" s="254"/>
      <c r="N2895" s="255"/>
      <c r="O2895" s="255"/>
      <c r="P2895" s="255"/>
      <c r="Q2895" s="255"/>
      <c r="R2895" s="255"/>
      <c r="S2895" s="255"/>
      <c r="T2895" s="256"/>
      <c r="U2895" s="13"/>
      <c r="V2895" s="13"/>
      <c r="W2895" s="13"/>
      <c r="X2895" s="13"/>
      <c r="Y2895" s="13"/>
      <c r="Z2895" s="13"/>
      <c r="AA2895" s="13"/>
      <c r="AB2895" s="13"/>
      <c r="AC2895" s="13"/>
      <c r="AD2895" s="13"/>
      <c r="AE2895" s="13"/>
      <c r="AT2895" s="257" t="s">
        <v>361</v>
      </c>
      <c r="AU2895" s="257" t="s">
        <v>86</v>
      </c>
      <c r="AV2895" s="13" t="s">
        <v>86</v>
      </c>
      <c r="AW2895" s="13" t="s">
        <v>32</v>
      </c>
      <c r="AX2895" s="13" t="s">
        <v>84</v>
      </c>
      <c r="AY2895" s="257" t="s">
        <v>350</v>
      </c>
    </row>
    <row r="2896" s="2" customFormat="1" ht="21.75" customHeight="1">
      <c r="A2896" s="39"/>
      <c r="B2896" s="40"/>
      <c r="C2896" s="295" t="s">
        <v>4164</v>
      </c>
      <c r="D2896" s="295" t="s">
        <v>1347</v>
      </c>
      <c r="E2896" s="296" t="s">
        <v>4165</v>
      </c>
      <c r="F2896" s="297" t="s">
        <v>4166</v>
      </c>
      <c r="G2896" s="298" t="s">
        <v>497</v>
      </c>
      <c r="H2896" s="299">
        <v>1</v>
      </c>
      <c r="I2896" s="300"/>
      <c r="J2896" s="301">
        <f>ROUND(I2896*H2896,2)</f>
        <v>0</v>
      </c>
      <c r="K2896" s="297" t="s">
        <v>1</v>
      </c>
      <c r="L2896" s="302"/>
      <c r="M2896" s="303" t="s">
        <v>1</v>
      </c>
      <c r="N2896" s="304" t="s">
        <v>41</v>
      </c>
      <c r="O2896" s="92"/>
      <c r="P2896" s="238">
        <f>O2896*H2896</f>
        <v>0</v>
      </c>
      <c r="Q2896" s="238">
        <v>0.0032599999999999999</v>
      </c>
      <c r="R2896" s="238">
        <f>Q2896*H2896</f>
        <v>0.0032599999999999999</v>
      </c>
      <c r="S2896" s="238">
        <v>0</v>
      </c>
      <c r="T2896" s="239">
        <f>S2896*H2896</f>
        <v>0</v>
      </c>
      <c r="U2896" s="39"/>
      <c r="V2896" s="39"/>
      <c r="W2896" s="39"/>
      <c r="X2896" s="39"/>
      <c r="Y2896" s="39"/>
      <c r="Z2896" s="39"/>
      <c r="AA2896" s="39"/>
      <c r="AB2896" s="39"/>
      <c r="AC2896" s="39"/>
      <c r="AD2896" s="39"/>
      <c r="AE2896" s="39"/>
      <c r="AR2896" s="240" t="s">
        <v>695</v>
      </c>
      <c r="AT2896" s="240" t="s">
        <v>1347</v>
      </c>
      <c r="AU2896" s="240" t="s">
        <v>86</v>
      </c>
      <c r="AY2896" s="18" t="s">
        <v>350</v>
      </c>
      <c r="BE2896" s="241">
        <f>IF(N2896="základní",J2896,0)</f>
        <v>0</v>
      </c>
      <c r="BF2896" s="241">
        <f>IF(N2896="snížená",J2896,0)</f>
        <v>0</v>
      </c>
      <c r="BG2896" s="241">
        <f>IF(N2896="zákl. přenesená",J2896,0)</f>
        <v>0</v>
      </c>
      <c r="BH2896" s="241">
        <f>IF(N2896="sníž. přenesená",J2896,0)</f>
        <v>0</v>
      </c>
      <c r="BI2896" s="241">
        <f>IF(N2896="nulová",J2896,0)</f>
        <v>0</v>
      </c>
      <c r="BJ2896" s="18" t="s">
        <v>84</v>
      </c>
      <c r="BK2896" s="241">
        <f>ROUND(I2896*H2896,2)</f>
        <v>0</v>
      </c>
      <c r="BL2896" s="18" t="s">
        <v>530</v>
      </c>
      <c r="BM2896" s="240" t="s">
        <v>4167</v>
      </c>
    </row>
    <row r="2897" s="2" customFormat="1">
      <c r="A2897" s="39"/>
      <c r="B2897" s="40"/>
      <c r="C2897" s="41"/>
      <c r="D2897" s="242" t="s">
        <v>359</v>
      </c>
      <c r="E2897" s="41"/>
      <c r="F2897" s="243" t="s">
        <v>4159</v>
      </c>
      <c r="G2897" s="41"/>
      <c r="H2897" s="41"/>
      <c r="I2897" s="244"/>
      <c r="J2897" s="41"/>
      <c r="K2897" s="41"/>
      <c r="L2897" s="45"/>
      <c r="M2897" s="245"/>
      <c r="N2897" s="246"/>
      <c r="O2897" s="92"/>
      <c r="P2897" s="92"/>
      <c r="Q2897" s="92"/>
      <c r="R2897" s="92"/>
      <c r="S2897" s="92"/>
      <c r="T2897" s="93"/>
      <c r="U2897" s="39"/>
      <c r="V2897" s="39"/>
      <c r="W2897" s="39"/>
      <c r="X2897" s="39"/>
      <c r="Y2897" s="39"/>
      <c r="Z2897" s="39"/>
      <c r="AA2897" s="39"/>
      <c r="AB2897" s="39"/>
      <c r="AC2897" s="39"/>
      <c r="AD2897" s="39"/>
      <c r="AE2897" s="39"/>
      <c r="AT2897" s="18" t="s">
        <v>359</v>
      </c>
      <c r="AU2897" s="18" t="s">
        <v>86</v>
      </c>
    </row>
    <row r="2898" s="13" customFormat="1">
      <c r="A2898" s="13"/>
      <c r="B2898" s="247"/>
      <c r="C2898" s="248"/>
      <c r="D2898" s="242" t="s">
        <v>361</v>
      </c>
      <c r="E2898" s="249" t="s">
        <v>1</v>
      </c>
      <c r="F2898" s="250" t="s">
        <v>3709</v>
      </c>
      <c r="G2898" s="248"/>
      <c r="H2898" s="251">
        <v>1</v>
      </c>
      <c r="I2898" s="252"/>
      <c r="J2898" s="248"/>
      <c r="K2898" s="248"/>
      <c r="L2898" s="253"/>
      <c r="M2898" s="254"/>
      <c r="N2898" s="255"/>
      <c r="O2898" s="255"/>
      <c r="P2898" s="255"/>
      <c r="Q2898" s="255"/>
      <c r="R2898" s="255"/>
      <c r="S2898" s="255"/>
      <c r="T2898" s="256"/>
      <c r="U2898" s="13"/>
      <c r="V2898" s="13"/>
      <c r="W2898" s="13"/>
      <c r="X2898" s="13"/>
      <c r="Y2898" s="13"/>
      <c r="Z2898" s="13"/>
      <c r="AA2898" s="13"/>
      <c r="AB2898" s="13"/>
      <c r="AC2898" s="13"/>
      <c r="AD2898" s="13"/>
      <c r="AE2898" s="13"/>
      <c r="AT2898" s="257" t="s">
        <v>361</v>
      </c>
      <c r="AU2898" s="257" t="s">
        <v>86</v>
      </c>
      <c r="AV2898" s="13" t="s">
        <v>86</v>
      </c>
      <c r="AW2898" s="13" t="s">
        <v>32</v>
      </c>
      <c r="AX2898" s="13" t="s">
        <v>84</v>
      </c>
      <c r="AY2898" s="257" t="s">
        <v>350</v>
      </c>
    </row>
    <row r="2899" s="2" customFormat="1" ht="21.75" customHeight="1">
      <c r="A2899" s="39"/>
      <c r="B2899" s="40"/>
      <c r="C2899" s="295" t="s">
        <v>4168</v>
      </c>
      <c r="D2899" s="295" t="s">
        <v>1347</v>
      </c>
      <c r="E2899" s="296" t="s">
        <v>4169</v>
      </c>
      <c r="F2899" s="297" t="s">
        <v>4170</v>
      </c>
      <c r="G2899" s="298" t="s">
        <v>497</v>
      </c>
      <c r="H2899" s="299">
        <v>1</v>
      </c>
      <c r="I2899" s="300"/>
      <c r="J2899" s="301">
        <f>ROUND(I2899*H2899,2)</f>
        <v>0</v>
      </c>
      <c r="K2899" s="297" t="s">
        <v>1</v>
      </c>
      <c r="L2899" s="302"/>
      <c r="M2899" s="303" t="s">
        <v>1</v>
      </c>
      <c r="N2899" s="304" t="s">
        <v>41</v>
      </c>
      <c r="O2899" s="92"/>
      <c r="P2899" s="238">
        <f>O2899*H2899</f>
        <v>0</v>
      </c>
      <c r="Q2899" s="238">
        <v>0.0032599999999999999</v>
      </c>
      <c r="R2899" s="238">
        <f>Q2899*H2899</f>
        <v>0.0032599999999999999</v>
      </c>
      <c r="S2899" s="238">
        <v>0</v>
      </c>
      <c r="T2899" s="239">
        <f>S2899*H2899</f>
        <v>0</v>
      </c>
      <c r="U2899" s="39"/>
      <c r="V2899" s="39"/>
      <c r="W2899" s="39"/>
      <c r="X2899" s="39"/>
      <c r="Y2899" s="39"/>
      <c r="Z2899" s="39"/>
      <c r="AA2899" s="39"/>
      <c r="AB2899" s="39"/>
      <c r="AC2899" s="39"/>
      <c r="AD2899" s="39"/>
      <c r="AE2899" s="39"/>
      <c r="AR2899" s="240" t="s">
        <v>695</v>
      </c>
      <c r="AT2899" s="240" t="s">
        <v>1347</v>
      </c>
      <c r="AU2899" s="240" t="s">
        <v>86</v>
      </c>
      <c r="AY2899" s="18" t="s">
        <v>350</v>
      </c>
      <c r="BE2899" s="241">
        <f>IF(N2899="základní",J2899,0)</f>
        <v>0</v>
      </c>
      <c r="BF2899" s="241">
        <f>IF(N2899="snížená",J2899,0)</f>
        <v>0</v>
      </c>
      <c r="BG2899" s="241">
        <f>IF(N2899="zákl. přenesená",J2899,0)</f>
        <v>0</v>
      </c>
      <c r="BH2899" s="241">
        <f>IF(N2899="sníž. přenesená",J2899,0)</f>
        <v>0</v>
      </c>
      <c r="BI2899" s="241">
        <f>IF(N2899="nulová",J2899,0)</f>
        <v>0</v>
      </c>
      <c r="BJ2899" s="18" t="s">
        <v>84</v>
      </c>
      <c r="BK2899" s="241">
        <f>ROUND(I2899*H2899,2)</f>
        <v>0</v>
      </c>
      <c r="BL2899" s="18" t="s">
        <v>530</v>
      </c>
      <c r="BM2899" s="240" t="s">
        <v>4171</v>
      </c>
    </row>
    <row r="2900" s="2" customFormat="1">
      <c r="A2900" s="39"/>
      <c r="B2900" s="40"/>
      <c r="C2900" s="41"/>
      <c r="D2900" s="242" t="s">
        <v>359</v>
      </c>
      <c r="E2900" s="41"/>
      <c r="F2900" s="243" t="s">
        <v>4159</v>
      </c>
      <c r="G2900" s="41"/>
      <c r="H2900" s="41"/>
      <c r="I2900" s="244"/>
      <c r="J2900" s="41"/>
      <c r="K2900" s="41"/>
      <c r="L2900" s="45"/>
      <c r="M2900" s="245"/>
      <c r="N2900" s="246"/>
      <c r="O2900" s="92"/>
      <c r="P2900" s="92"/>
      <c r="Q2900" s="92"/>
      <c r="R2900" s="92"/>
      <c r="S2900" s="92"/>
      <c r="T2900" s="93"/>
      <c r="U2900" s="39"/>
      <c r="V2900" s="39"/>
      <c r="W2900" s="39"/>
      <c r="X2900" s="39"/>
      <c r="Y2900" s="39"/>
      <c r="Z2900" s="39"/>
      <c r="AA2900" s="39"/>
      <c r="AB2900" s="39"/>
      <c r="AC2900" s="39"/>
      <c r="AD2900" s="39"/>
      <c r="AE2900" s="39"/>
      <c r="AT2900" s="18" t="s">
        <v>359</v>
      </c>
      <c r="AU2900" s="18" t="s">
        <v>86</v>
      </c>
    </row>
    <row r="2901" s="13" customFormat="1">
      <c r="A2901" s="13"/>
      <c r="B2901" s="247"/>
      <c r="C2901" s="248"/>
      <c r="D2901" s="242" t="s">
        <v>361</v>
      </c>
      <c r="E2901" s="249" t="s">
        <v>1</v>
      </c>
      <c r="F2901" s="250" t="s">
        <v>3741</v>
      </c>
      <c r="G2901" s="248"/>
      <c r="H2901" s="251">
        <v>1</v>
      </c>
      <c r="I2901" s="252"/>
      <c r="J2901" s="248"/>
      <c r="K2901" s="248"/>
      <c r="L2901" s="253"/>
      <c r="M2901" s="254"/>
      <c r="N2901" s="255"/>
      <c r="O2901" s="255"/>
      <c r="P2901" s="255"/>
      <c r="Q2901" s="255"/>
      <c r="R2901" s="255"/>
      <c r="S2901" s="255"/>
      <c r="T2901" s="256"/>
      <c r="U2901" s="13"/>
      <c r="V2901" s="13"/>
      <c r="W2901" s="13"/>
      <c r="X2901" s="13"/>
      <c r="Y2901" s="13"/>
      <c r="Z2901" s="13"/>
      <c r="AA2901" s="13"/>
      <c r="AB2901" s="13"/>
      <c r="AC2901" s="13"/>
      <c r="AD2901" s="13"/>
      <c r="AE2901" s="13"/>
      <c r="AT2901" s="257" t="s">
        <v>361</v>
      </c>
      <c r="AU2901" s="257" t="s">
        <v>86</v>
      </c>
      <c r="AV2901" s="13" t="s">
        <v>86</v>
      </c>
      <c r="AW2901" s="13" t="s">
        <v>32</v>
      </c>
      <c r="AX2901" s="13" t="s">
        <v>84</v>
      </c>
      <c r="AY2901" s="257" t="s">
        <v>350</v>
      </c>
    </row>
    <row r="2902" s="2" customFormat="1" ht="21.75" customHeight="1">
      <c r="A2902" s="39"/>
      <c r="B2902" s="40"/>
      <c r="C2902" s="295" t="s">
        <v>4172</v>
      </c>
      <c r="D2902" s="295" t="s">
        <v>1347</v>
      </c>
      <c r="E2902" s="296" t="s">
        <v>4173</v>
      </c>
      <c r="F2902" s="297" t="s">
        <v>4174</v>
      </c>
      <c r="G2902" s="298" t="s">
        <v>497</v>
      </c>
      <c r="H2902" s="299">
        <v>1</v>
      </c>
      <c r="I2902" s="300"/>
      <c r="J2902" s="301">
        <f>ROUND(I2902*H2902,2)</f>
        <v>0</v>
      </c>
      <c r="K2902" s="297" t="s">
        <v>1</v>
      </c>
      <c r="L2902" s="302"/>
      <c r="M2902" s="303" t="s">
        <v>1</v>
      </c>
      <c r="N2902" s="304" t="s">
        <v>41</v>
      </c>
      <c r="O2902" s="92"/>
      <c r="P2902" s="238">
        <f>O2902*H2902</f>
        <v>0</v>
      </c>
      <c r="Q2902" s="238">
        <v>0.0032599999999999999</v>
      </c>
      <c r="R2902" s="238">
        <f>Q2902*H2902</f>
        <v>0.0032599999999999999</v>
      </c>
      <c r="S2902" s="238">
        <v>0</v>
      </c>
      <c r="T2902" s="239">
        <f>S2902*H2902</f>
        <v>0</v>
      </c>
      <c r="U2902" s="39"/>
      <c r="V2902" s="39"/>
      <c r="W2902" s="39"/>
      <c r="X2902" s="39"/>
      <c r="Y2902" s="39"/>
      <c r="Z2902" s="39"/>
      <c r="AA2902" s="39"/>
      <c r="AB2902" s="39"/>
      <c r="AC2902" s="39"/>
      <c r="AD2902" s="39"/>
      <c r="AE2902" s="39"/>
      <c r="AR2902" s="240" t="s">
        <v>695</v>
      </c>
      <c r="AT2902" s="240" t="s">
        <v>1347</v>
      </c>
      <c r="AU2902" s="240" t="s">
        <v>86</v>
      </c>
      <c r="AY2902" s="18" t="s">
        <v>350</v>
      </c>
      <c r="BE2902" s="241">
        <f>IF(N2902="základní",J2902,0)</f>
        <v>0</v>
      </c>
      <c r="BF2902" s="241">
        <f>IF(N2902="snížená",J2902,0)</f>
        <v>0</v>
      </c>
      <c r="BG2902" s="241">
        <f>IF(N2902="zákl. přenesená",J2902,0)</f>
        <v>0</v>
      </c>
      <c r="BH2902" s="241">
        <f>IF(N2902="sníž. přenesená",J2902,0)</f>
        <v>0</v>
      </c>
      <c r="BI2902" s="241">
        <f>IF(N2902="nulová",J2902,0)</f>
        <v>0</v>
      </c>
      <c r="BJ2902" s="18" t="s">
        <v>84</v>
      </c>
      <c r="BK2902" s="241">
        <f>ROUND(I2902*H2902,2)</f>
        <v>0</v>
      </c>
      <c r="BL2902" s="18" t="s">
        <v>530</v>
      </c>
      <c r="BM2902" s="240" t="s">
        <v>4175</v>
      </c>
    </row>
    <row r="2903" s="2" customFormat="1">
      <c r="A2903" s="39"/>
      <c r="B2903" s="40"/>
      <c r="C2903" s="41"/>
      <c r="D2903" s="242" t="s">
        <v>359</v>
      </c>
      <c r="E2903" s="41"/>
      <c r="F2903" s="243" t="s">
        <v>4159</v>
      </c>
      <c r="G2903" s="41"/>
      <c r="H2903" s="41"/>
      <c r="I2903" s="244"/>
      <c r="J2903" s="41"/>
      <c r="K2903" s="41"/>
      <c r="L2903" s="45"/>
      <c r="M2903" s="245"/>
      <c r="N2903" s="246"/>
      <c r="O2903" s="92"/>
      <c r="P2903" s="92"/>
      <c r="Q2903" s="92"/>
      <c r="R2903" s="92"/>
      <c r="S2903" s="92"/>
      <c r="T2903" s="93"/>
      <c r="U2903" s="39"/>
      <c r="V2903" s="39"/>
      <c r="W2903" s="39"/>
      <c r="X2903" s="39"/>
      <c r="Y2903" s="39"/>
      <c r="Z2903" s="39"/>
      <c r="AA2903" s="39"/>
      <c r="AB2903" s="39"/>
      <c r="AC2903" s="39"/>
      <c r="AD2903" s="39"/>
      <c r="AE2903" s="39"/>
      <c r="AT2903" s="18" t="s">
        <v>359</v>
      </c>
      <c r="AU2903" s="18" t="s">
        <v>86</v>
      </c>
    </row>
    <row r="2904" s="13" customFormat="1">
      <c r="A2904" s="13"/>
      <c r="B2904" s="247"/>
      <c r="C2904" s="248"/>
      <c r="D2904" s="242" t="s">
        <v>361</v>
      </c>
      <c r="E2904" s="249" t="s">
        <v>1</v>
      </c>
      <c r="F2904" s="250" t="s">
        <v>3803</v>
      </c>
      <c r="G2904" s="248"/>
      <c r="H2904" s="251">
        <v>1</v>
      </c>
      <c r="I2904" s="252"/>
      <c r="J2904" s="248"/>
      <c r="K2904" s="248"/>
      <c r="L2904" s="253"/>
      <c r="M2904" s="254"/>
      <c r="N2904" s="255"/>
      <c r="O2904" s="255"/>
      <c r="P2904" s="255"/>
      <c r="Q2904" s="255"/>
      <c r="R2904" s="255"/>
      <c r="S2904" s="255"/>
      <c r="T2904" s="256"/>
      <c r="U2904" s="13"/>
      <c r="V2904" s="13"/>
      <c r="W2904" s="13"/>
      <c r="X2904" s="13"/>
      <c r="Y2904" s="13"/>
      <c r="Z2904" s="13"/>
      <c r="AA2904" s="13"/>
      <c r="AB2904" s="13"/>
      <c r="AC2904" s="13"/>
      <c r="AD2904" s="13"/>
      <c r="AE2904" s="13"/>
      <c r="AT2904" s="257" t="s">
        <v>361</v>
      </c>
      <c r="AU2904" s="257" t="s">
        <v>86</v>
      </c>
      <c r="AV2904" s="13" t="s">
        <v>86</v>
      </c>
      <c r="AW2904" s="13" t="s">
        <v>32</v>
      </c>
      <c r="AX2904" s="13" t="s">
        <v>84</v>
      </c>
      <c r="AY2904" s="257" t="s">
        <v>350</v>
      </c>
    </row>
    <row r="2905" s="2" customFormat="1" ht="24.15" customHeight="1">
      <c r="A2905" s="39"/>
      <c r="B2905" s="40"/>
      <c r="C2905" s="229" t="s">
        <v>4176</v>
      </c>
      <c r="D2905" s="229" t="s">
        <v>352</v>
      </c>
      <c r="E2905" s="230" t="s">
        <v>4177</v>
      </c>
      <c r="F2905" s="231" t="s">
        <v>4178</v>
      </c>
      <c r="G2905" s="232" t="s">
        <v>497</v>
      </c>
      <c r="H2905" s="233">
        <v>101</v>
      </c>
      <c r="I2905" s="234"/>
      <c r="J2905" s="235">
        <f>ROUND(I2905*H2905,2)</f>
        <v>0</v>
      </c>
      <c r="K2905" s="231" t="s">
        <v>356</v>
      </c>
      <c r="L2905" s="45"/>
      <c r="M2905" s="236" t="s">
        <v>1</v>
      </c>
      <c r="N2905" s="237" t="s">
        <v>41</v>
      </c>
      <c r="O2905" s="92"/>
      <c r="P2905" s="238">
        <f>O2905*H2905</f>
        <v>0</v>
      </c>
      <c r="Q2905" s="238">
        <v>0</v>
      </c>
      <c r="R2905" s="238">
        <f>Q2905*H2905</f>
        <v>0</v>
      </c>
      <c r="S2905" s="238">
        <v>0</v>
      </c>
      <c r="T2905" s="239">
        <f>S2905*H2905</f>
        <v>0</v>
      </c>
      <c r="U2905" s="39"/>
      <c r="V2905" s="39"/>
      <c r="W2905" s="39"/>
      <c r="X2905" s="39"/>
      <c r="Y2905" s="39"/>
      <c r="Z2905" s="39"/>
      <c r="AA2905" s="39"/>
      <c r="AB2905" s="39"/>
      <c r="AC2905" s="39"/>
      <c r="AD2905" s="39"/>
      <c r="AE2905" s="39"/>
      <c r="AR2905" s="240" t="s">
        <v>530</v>
      </c>
      <c r="AT2905" s="240" t="s">
        <v>352</v>
      </c>
      <c r="AU2905" s="240" t="s">
        <v>86</v>
      </c>
      <c r="AY2905" s="18" t="s">
        <v>350</v>
      </c>
      <c r="BE2905" s="241">
        <f>IF(N2905="základní",J2905,0)</f>
        <v>0</v>
      </c>
      <c r="BF2905" s="241">
        <f>IF(N2905="snížená",J2905,0)</f>
        <v>0</v>
      </c>
      <c r="BG2905" s="241">
        <f>IF(N2905="zákl. přenesená",J2905,0)</f>
        <v>0</v>
      </c>
      <c r="BH2905" s="241">
        <f>IF(N2905="sníž. přenesená",J2905,0)</f>
        <v>0</v>
      </c>
      <c r="BI2905" s="241">
        <f>IF(N2905="nulová",J2905,0)</f>
        <v>0</v>
      </c>
      <c r="BJ2905" s="18" t="s">
        <v>84</v>
      </c>
      <c r="BK2905" s="241">
        <f>ROUND(I2905*H2905,2)</f>
        <v>0</v>
      </c>
      <c r="BL2905" s="18" t="s">
        <v>530</v>
      </c>
      <c r="BM2905" s="240" t="s">
        <v>4179</v>
      </c>
    </row>
    <row r="2906" s="2" customFormat="1">
      <c r="A2906" s="39"/>
      <c r="B2906" s="40"/>
      <c r="C2906" s="41"/>
      <c r="D2906" s="242" t="s">
        <v>359</v>
      </c>
      <c r="E2906" s="41"/>
      <c r="F2906" s="243" t="s">
        <v>4180</v>
      </c>
      <c r="G2906" s="41"/>
      <c r="H2906" s="41"/>
      <c r="I2906" s="244"/>
      <c r="J2906" s="41"/>
      <c r="K2906" s="41"/>
      <c r="L2906" s="45"/>
      <c r="M2906" s="245"/>
      <c r="N2906" s="246"/>
      <c r="O2906" s="92"/>
      <c r="P2906" s="92"/>
      <c r="Q2906" s="92"/>
      <c r="R2906" s="92"/>
      <c r="S2906" s="92"/>
      <c r="T2906" s="93"/>
      <c r="U2906" s="39"/>
      <c r="V2906" s="39"/>
      <c r="W2906" s="39"/>
      <c r="X2906" s="39"/>
      <c r="Y2906" s="39"/>
      <c r="Z2906" s="39"/>
      <c r="AA2906" s="39"/>
      <c r="AB2906" s="39"/>
      <c r="AC2906" s="39"/>
      <c r="AD2906" s="39"/>
      <c r="AE2906" s="39"/>
      <c r="AT2906" s="18" t="s">
        <v>359</v>
      </c>
      <c r="AU2906" s="18" t="s">
        <v>86</v>
      </c>
    </row>
    <row r="2907" s="13" customFormat="1">
      <c r="A2907" s="13"/>
      <c r="B2907" s="247"/>
      <c r="C2907" s="248"/>
      <c r="D2907" s="242" t="s">
        <v>361</v>
      </c>
      <c r="E2907" s="249" t="s">
        <v>1</v>
      </c>
      <c r="F2907" s="250" t="s">
        <v>3731</v>
      </c>
      <c r="G2907" s="248"/>
      <c r="H2907" s="251">
        <v>2</v>
      </c>
      <c r="I2907" s="252"/>
      <c r="J2907" s="248"/>
      <c r="K2907" s="248"/>
      <c r="L2907" s="253"/>
      <c r="M2907" s="254"/>
      <c r="N2907" s="255"/>
      <c r="O2907" s="255"/>
      <c r="P2907" s="255"/>
      <c r="Q2907" s="255"/>
      <c r="R2907" s="255"/>
      <c r="S2907" s="255"/>
      <c r="T2907" s="256"/>
      <c r="U2907" s="13"/>
      <c r="V2907" s="13"/>
      <c r="W2907" s="13"/>
      <c r="X2907" s="13"/>
      <c r="Y2907" s="13"/>
      <c r="Z2907" s="13"/>
      <c r="AA2907" s="13"/>
      <c r="AB2907" s="13"/>
      <c r="AC2907" s="13"/>
      <c r="AD2907" s="13"/>
      <c r="AE2907" s="13"/>
      <c r="AT2907" s="257" t="s">
        <v>361</v>
      </c>
      <c r="AU2907" s="257" t="s">
        <v>86</v>
      </c>
      <c r="AV2907" s="13" t="s">
        <v>86</v>
      </c>
      <c r="AW2907" s="13" t="s">
        <v>32</v>
      </c>
      <c r="AX2907" s="13" t="s">
        <v>76</v>
      </c>
      <c r="AY2907" s="257" t="s">
        <v>350</v>
      </c>
    </row>
    <row r="2908" s="13" customFormat="1">
      <c r="A2908" s="13"/>
      <c r="B2908" s="247"/>
      <c r="C2908" s="248"/>
      <c r="D2908" s="242" t="s">
        <v>361</v>
      </c>
      <c r="E2908" s="249" t="s">
        <v>1</v>
      </c>
      <c r="F2908" s="250" t="s">
        <v>3732</v>
      </c>
      <c r="G2908" s="248"/>
      <c r="H2908" s="251">
        <v>2</v>
      </c>
      <c r="I2908" s="252"/>
      <c r="J2908" s="248"/>
      <c r="K2908" s="248"/>
      <c r="L2908" s="253"/>
      <c r="M2908" s="254"/>
      <c r="N2908" s="255"/>
      <c r="O2908" s="255"/>
      <c r="P2908" s="255"/>
      <c r="Q2908" s="255"/>
      <c r="R2908" s="255"/>
      <c r="S2908" s="255"/>
      <c r="T2908" s="256"/>
      <c r="U2908" s="13"/>
      <c r="V2908" s="13"/>
      <c r="W2908" s="13"/>
      <c r="X2908" s="13"/>
      <c r="Y2908" s="13"/>
      <c r="Z2908" s="13"/>
      <c r="AA2908" s="13"/>
      <c r="AB2908" s="13"/>
      <c r="AC2908" s="13"/>
      <c r="AD2908" s="13"/>
      <c r="AE2908" s="13"/>
      <c r="AT2908" s="257" t="s">
        <v>361</v>
      </c>
      <c r="AU2908" s="257" t="s">
        <v>86</v>
      </c>
      <c r="AV2908" s="13" t="s">
        <v>86</v>
      </c>
      <c r="AW2908" s="13" t="s">
        <v>32</v>
      </c>
      <c r="AX2908" s="13" t="s">
        <v>76</v>
      </c>
      <c r="AY2908" s="257" t="s">
        <v>350</v>
      </c>
    </row>
    <row r="2909" s="13" customFormat="1">
      <c r="A2909" s="13"/>
      <c r="B2909" s="247"/>
      <c r="C2909" s="248"/>
      <c r="D2909" s="242" t="s">
        <v>361</v>
      </c>
      <c r="E2909" s="249" t="s">
        <v>1</v>
      </c>
      <c r="F2909" s="250" t="s">
        <v>3733</v>
      </c>
      <c r="G2909" s="248"/>
      <c r="H2909" s="251">
        <v>2</v>
      </c>
      <c r="I2909" s="252"/>
      <c r="J2909" s="248"/>
      <c r="K2909" s="248"/>
      <c r="L2909" s="253"/>
      <c r="M2909" s="254"/>
      <c r="N2909" s="255"/>
      <c r="O2909" s="255"/>
      <c r="P2909" s="255"/>
      <c r="Q2909" s="255"/>
      <c r="R2909" s="255"/>
      <c r="S2909" s="255"/>
      <c r="T2909" s="256"/>
      <c r="U2909" s="13"/>
      <c r="V2909" s="13"/>
      <c r="W2909" s="13"/>
      <c r="X2909" s="13"/>
      <c r="Y2909" s="13"/>
      <c r="Z2909" s="13"/>
      <c r="AA2909" s="13"/>
      <c r="AB2909" s="13"/>
      <c r="AC2909" s="13"/>
      <c r="AD2909" s="13"/>
      <c r="AE2909" s="13"/>
      <c r="AT2909" s="257" t="s">
        <v>361</v>
      </c>
      <c r="AU2909" s="257" t="s">
        <v>86</v>
      </c>
      <c r="AV2909" s="13" t="s">
        <v>86</v>
      </c>
      <c r="AW2909" s="13" t="s">
        <v>32</v>
      </c>
      <c r="AX2909" s="13" t="s">
        <v>76</v>
      </c>
      <c r="AY2909" s="257" t="s">
        <v>350</v>
      </c>
    </row>
    <row r="2910" s="13" customFormat="1">
      <c r="A2910" s="13"/>
      <c r="B2910" s="247"/>
      <c r="C2910" s="248"/>
      <c r="D2910" s="242" t="s">
        <v>361</v>
      </c>
      <c r="E2910" s="249" t="s">
        <v>1</v>
      </c>
      <c r="F2910" s="250" t="s">
        <v>3734</v>
      </c>
      <c r="G2910" s="248"/>
      <c r="H2910" s="251">
        <v>1</v>
      </c>
      <c r="I2910" s="252"/>
      <c r="J2910" s="248"/>
      <c r="K2910" s="248"/>
      <c r="L2910" s="253"/>
      <c r="M2910" s="254"/>
      <c r="N2910" s="255"/>
      <c r="O2910" s="255"/>
      <c r="P2910" s="255"/>
      <c r="Q2910" s="255"/>
      <c r="R2910" s="255"/>
      <c r="S2910" s="255"/>
      <c r="T2910" s="256"/>
      <c r="U2910" s="13"/>
      <c r="V2910" s="13"/>
      <c r="W2910" s="13"/>
      <c r="X2910" s="13"/>
      <c r="Y2910" s="13"/>
      <c r="Z2910" s="13"/>
      <c r="AA2910" s="13"/>
      <c r="AB2910" s="13"/>
      <c r="AC2910" s="13"/>
      <c r="AD2910" s="13"/>
      <c r="AE2910" s="13"/>
      <c r="AT2910" s="257" t="s">
        <v>361</v>
      </c>
      <c r="AU2910" s="257" t="s">
        <v>86</v>
      </c>
      <c r="AV2910" s="13" t="s">
        <v>86</v>
      </c>
      <c r="AW2910" s="13" t="s">
        <v>32</v>
      </c>
      <c r="AX2910" s="13" t="s">
        <v>76</v>
      </c>
      <c r="AY2910" s="257" t="s">
        <v>350</v>
      </c>
    </row>
    <row r="2911" s="13" customFormat="1">
      <c r="A2911" s="13"/>
      <c r="B2911" s="247"/>
      <c r="C2911" s="248"/>
      <c r="D2911" s="242" t="s">
        <v>361</v>
      </c>
      <c r="E2911" s="249" t="s">
        <v>1</v>
      </c>
      <c r="F2911" s="250" t="s">
        <v>3735</v>
      </c>
      <c r="G2911" s="248"/>
      <c r="H2911" s="251">
        <v>8</v>
      </c>
      <c r="I2911" s="252"/>
      <c r="J2911" s="248"/>
      <c r="K2911" s="248"/>
      <c r="L2911" s="253"/>
      <c r="M2911" s="254"/>
      <c r="N2911" s="255"/>
      <c r="O2911" s="255"/>
      <c r="P2911" s="255"/>
      <c r="Q2911" s="255"/>
      <c r="R2911" s="255"/>
      <c r="S2911" s="255"/>
      <c r="T2911" s="256"/>
      <c r="U2911" s="13"/>
      <c r="V2911" s="13"/>
      <c r="W2911" s="13"/>
      <c r="X2911" s="13"/>
      <c r="Y2911" s="13"/>
      <c r="Z2911" s="13"/>
      <c r="AA2911" s="13"/>
      <c r="AB2911" s="13"/>
      <c r="AC2911" s="13"/>
      <c r="AD2911" s="13"/>
      <c r="AE2911" s="13"/>
      <c r="AT2911" s="257" t="s">
        <v>361</v>
      </c>
      <c r="AU2911" s="257" t="s">
        <v>86</v>
      </c>
      <c r="AV2911" s="13" t="s">
        <v>86</v>
      </c>
      <c r="AW2911" s="13" t="s">
        <v>32</v>
      </c>
      <c r="AX2911" s="13" t="s">
        <v>76</v>
      </c>
      <c r="AY2911" s="257" t="s">
        <v>350</v>
      </c>
    </row>
    <row r="2912" s="13" customFormat="1">
      <c r="A2912" s="13"/>
      <c r="B2912" s="247"/>
      <c r="C2912" s="248"/>
      <c r="D2912" s="242" t="s">
        <v>361</v>
      </c>
      <c r="E2912" s="249" t="s">
        <v>1</v>
      </c>
      <c r="F2912" s="250" t="s">
        <v>3791</v>
      </c>
      <c r="G2912" s="248"/>
      <c r="H2912" s="251">
        <v>1</v>
      </c>
      <c r="I2912" s="252"/>
      <c r="J2912" s="248"/>
      <c r="K2912" s="248"/>
      <c r="L2912" s="253"/>
      <c r="M2912" s="254"/>
      <c r="N2912" s="255"/>
      <c r="O2912" s="255"/>
      <c r="P2912" s="255"/>
      <c r="Q2912" s="255"/>
      <c r="R2912" s="255"/>
      <c r="S2912" s="255"/>
      <c r="T2912" s="256"/>
      <c r="U2912" s="13"/>
      <c r="V2912" s="13"/>
      <c r="W2912" s="13"/>
      <c r="X2912" s="13"/>
      <c r="Y2912" s="13"/>
      <c r="Z2912" s="13"/>
      <c r="AA2912" s="13"/>
      <c r="AB2912" s="13"/>
      <c r="AC2912" s="13"/>
      <c r="AD2912" s="13"/>
      <c r="AE2912" s="13"/>
      <c r="AT2912" s="257" t="s">
        <v>361</v>
      </c>
      <c r="AU2912" s="257" t="s">
        <v>86</v>
      </c>
      <c r="AV2912" s="13" t="s">
        <v>86</v>
      </c>
      <c r="AW2912" s="13" t="s">
        <v>32</v>
      </c>
      <c r="AX2912" s="13" t="s">
        <v>76</v>
      </c>
      <c r="AY2912" s="257" t="s">
        <v>350</v>
      </c>
    </row>
    <row r="2913" s="13" customFormat="1">
      <c r="A2913" s="13"/>
      <c r="B2913" s="247"/>
      <c r="C2913" s="248"/>
      <c r="D2913" s="242" t="s">
        <v>361</v>
      </c>
      <c r="E2913" s="249" t="s">
        <v>1</v>
      </c>
      <c r="F2913" s="250" t="s">
        <v>3736</v>
      </c>
      <c r="G2913" s="248"/>
      <c r="H2913" s="251">
        <v>2</v>
      </c>
      <c r="I2913" s="252"/>
      <c r="J2913" s="248"/>
      <c r="K2913" s="248"/>
      <c r="L2913" s="253"/>
      <c r="M2913" s="254"/>
      <c r="N2913" s="255"/>
      <c r="O2913" s="255"/>
      <c r="P2913" s="255"/>
      <c r="Q2913" s="255"/>
      <c r="R2913" s="255"/>
      <c r="S2913" s="255"/>
      <c r="T2913" s="256"/>
      <c r="U2913" s="13"/>
      <c r="V2913" s="13"/>
      <c r="W2913" s="13"/>
      <c r="X2913" s="13"/>
      <c r="Y2913" s="13"/>
      <c r="Z2913" s="13"/>
      <c r="AA2913" s="13"/>
      <c r="AB2913" s="13"/>
      <c r="AC2913" s="13"/>
      <c r="AD2913" s="13"/>
      <c r="AE2913" s="13"/>
      <c r="AT2913" s="257" t="s">
        <v>361</v>
      </c>
      <c r="AU2913" s="257" t="s">
        <v>86</v>
      </c>
      <c r="AV2913" s="13" t="s">
        <v>86</v>
      </c>
      <c r="AW2913" s="13" t="s">
        <v>32</v>
      </c>
      <c r="AX2913" s="13" t="s">
        <v>76</v>
      </c>
      <c r="AY2913" s="257" t="s">
        <v>350</v>
      </c>
    </row>
    <row r="2914" s="13" customFormat="1">
      <c r="A2914" s="13"/>
      <c r="B2914" s="247"/>
      <c r="C2914" s="248"/>
      <c r="D2914" s="242" t="s">
        <v>361</v>
      </c>
      <c r="E2914" s="249" t="s">
        <v>1</v>
      </c>
      <c r="F2914" s="250" t="s">
        <v>3802</v>
      </c>
      <c r="G2914" s="248"/>
      <c r="H2914" s="251">
        <v>1</v>
      </c>
      <c r="I2914" s="252"/>
      <c r="J2914" s="248"/>
      <c r="K2914" s="248"/>
      <c r="L2914" s="253"/>
      <c r="M2914" s="254"/>
      <c r="N2914" s="255"/>
      <c r="O2914" s="255"/>
      <c r="P2914" s="255"/>
      <c r="Q2914" s="255"/>
      <c r="R2914" s="255"/>
      <c r="S2914" s="255"/>
      <c r="T2914" s="256"/>
      <c r="U2914" s="13"/>
      <c r="V2914" s="13"/>
      <c r="W2914" s="13"/>
      <c r="X2914" s="13"/>
      <c r="Y2914" s="13"/>
      <c r="Z2914" s="13"/>
      <c r="AA2914" s="13"/>
      <c r="AB2914" s="13"/>
      <c r="AC2914" s="13"/>
      <c r="AD2914" s="13"/>
      <c r="AE2914" s="13"/>
      <c r="AT2914" s="257" t="s">
        <v>361</v>
      </c>
      <c r="AU2914" s="257" t="s">
        <v>86</v>
      </c>
      <c r="AV2914" s="13" t="s">
        <v>86</v>
      </c>
      <c r="AW2914" s="13" t="s">
        <v>32</v>
      </c>
      <c r="AX2914" s="13" t="s">
        <v>76</v>
      </c>
      <c r="AY2914" s="257" t="s">
        <v>350</v>
      </c>
    </row>
    <row r="2915" s="13" customFormat="1">
      <c r="A2915" s="13"/>
      <c r="B2915" s="247"/>
      <c r="C2915" s="248"/>
      <c r="D2915" s="242" t="s">
        <v>361</v>
      </c>
      <c r="E2915" s="249" t="s">
        <v>1</v>
      </c>
      <c r="F2915" s="250" t="s">
        <v>3624</v>
      </c>
      <c r="G2915" s="248"/>
      <c r="H2915" s="251">
        <v>5</v>
      </c>
      <c r="I2915" s="252"/>
      <c r="J2915" s="248"/>
      <c r="K2915" s="248"/>
      <c r="L2915" s="253"/>
      <c r="M2915" s="254"/>
      <c r="N2915" s="255"/>
      <c r="O2915" s="255"/>
      <c r="P2915" s="255"/>
      <c r="Q2915" s="255"/>
      <c r="R2915" s="255"/>
      <c r="S2915" s="255"/>
      <c r="T2915" s="256"/>
      <c r="U2915" s="13"/>
      <c r="V2915" s="13"/>
      <c r="W2915" s="13"/>
      <c r="X2915" s="13"/>
      <c r="Y2915" s="13"/>
      <c r="Z2915" s="13"/>
      <c r="AA2915" s="13"/>
      <c r="AB2915" s="13"/>
      <c r="AC2915" s="13"/>
      <c r="AD2915" s="13"/>
      <c r="AE2915" s="13"/>
      <c r="AT2915" s="257" t="s">
        <v>361</v>
      </c>
      <c r="AU2915" s="257" t="s">
        <v>86</v>
      </c>
      <c r="AV2915" s="13" t="s">
        <v>86</v>
      </c>
      <c r="AW2915" s="13" t="s">
        <v>32</v>
      </c>
      <c r="AX2915" s="13" t="s">
        <v>76</v>
      </c>
      <c r="AY2915" s="257" t="s">
        <v>350</v>
      </c>
    </row>
    <row r="2916" s="13" customFormat="1">
      <c r="A2916" s="13"/>
      <c r="B2916" s="247"/>
      <c r="C2916" s="248"/>
      <c r="D2916" s="242" t="s">
        <v>361</v>
      </c>
      <c r="E2916" s="249" t="s">
        <v>1</v>
      </c>
      <c r="F2916" s="250" t="s">
        <v>3593</v>
      </c>
      <c r="G2916" s="248"/>
      <c r="H2916" s="251">
        <v>18</v>
      </c>
      <c r="I2916" s="252"/>
      <c r="J2916" s="248"/>
      <c r="K2916" s="248"/>
      <c r="L2916" s="253"/>
      <c r="M2916" s="254"/>
      <c r="N2916" s="255"/>
      <c r="O2916" s="255"/>
      <c r="P2916" s="255"/>
      <c r="Q2916" s="255"/>
      <c r="R2916" s="255"/>
      <c r="S2916" s="255"/>
      <c r="T2916" s="256"/>
      <c r="U2916" s="13"/>
      <c r="V2916" s="13"/>
      <c r="W2916" s="13"/>
      <c r="X2916" s="13"/>
      <c r="Y2916" s="13"/>
      <c r="Z2916" s="13"/>
      <c r="AA2916" s="13"/>
      <c r="AB2916" s="13"/>
      <c r="AC2916" s="13"/>
      <c r="AD2916" s="13"/>
      <c r="AE2916" s="13"/>
      <c r="AT2916" s="257" t="s">
        <v>361</v>
      </c>
      <c r="AU2916" s="257" t="s">
        <v>86</v>
      </c>
      <c r="AV2916" s="13" t="s">
        <v>86</v>
      </c>
      <c r="AW2916" s="13" t="s">
        <v>32</v>
      </c>
      <c r="AX2916" s="13" t="s">
        <v>76</v>
      </c>
      <c r="AY2916" s="257" t="s">
        <v>350</v>
      </c>
    </row>
    <row r="2917" s="13" customFormat="1">
      <c r="A2917" s="13"/>
      <c r="B2917" s="247"/>
      <c r="C2917" s="248"/>
      <c r="D2917" s="242" t="s">
        <v>361</v>
      </c>
      <c r="E2917" s="249" t="s">
        <v>1</v>
      </c>
      <c r="F2917" s="250" t="s">
        <v>3625</v>
      </c>
      <c r="G2917" s="248"/>
      <c r="H2917" s="251">
        <v>6</v>
      </c>
      <c r="I2917" s="252"/>
      <c r="J2917" s="248"/>
      <c r="K2917" s="248"/>
      <c r="L2917" s="253"/>
      <c r="M2917" s="254"/>
      <c r="N2917" s="255"/>
      <c r="O2917" s="255"/>
      <c r="P2917" s="255"/>
      <c r="Q2917" s="255"/>
      <c r="R2917" s="255"/>
      <c r="S2917" s="255"/>
      <c r="T2917" s="256"/>
      <c r="U2917" s="13"/>
      <c r="V2917" s="13"/>
      <c r="W2917" s="13"/>
      <c r="X2917" s="13"/>
      <c r="Y2917" s="13"/>
      <c r="Z2917" s="13"/>
      <c r="AA2917" s="13"/>
      <c r="AB2917" s="13"/>
      <c r="AC2917" s="13"/>
      <c r="AD2917" s="13"/>
      <c r="AE2917" s="13"/>
      <c r="AT2917" s="257" t="s">
        <v>361</v>
      </c>
      <c r="AU2917" s="257" t="s">
        <v>86</v>
      </c>
      <c r="AV2917" s="13" t="s">
        <v>86</v>
      </c>
      <c r="AW2917" s="13" t="s">
        <v>32</v>
      </c>
      <c r="AX2917" s="13" t="s">
        <v>76</v>
      </c>
      <c r="AY2917" s="257" t="s">
        <v>350</v>
      </c>
    </row>
    <row r="2918" s="13" customFormat="1">
      <c r="A2918" s="13"/>
      <c r="B2918" s="247"/>
      <c r="C2918" s="248"/>
      <c r="D2918" s="242" t="s">
        <v>361</v>
      </c>
      <c r="E2918" s="249" t="s">
        <v>1</v>
      </c>
      <c r="F2918" s="250" t="s">
        <v>3594</v>
      </c>
      <c r="G2918" s="248"/>
      <c r="H2918" s="251">
        <v>7</v>
      </c>
      <c r="I2918" s="252"/>
      <c r="J2918" s="248"/>
      <c r="K2918" s="248"/>
      <c r="L2918" s="253"/>
      <c r="M2918" s="254"/>
      <c r="N2918" s="255"/>
      <c r="O2918" s="255"/>
      <c r="P2918" s="255"/>
      <c r="Q2918" s="255"/>
      <c r="R2918" s="255"/>
      <c r="S2918" s="255"/>
      <c r="T2918" s="256"/>
      <c r="U2918" s="13"/>
      <c r="V2918" s="13"/>
      <c r="W2918" s="13"/>
      <c r="X2918" s="13"/>
      <c r="Y2918" s="13"/>
      <c r="Z2918" s="13"/>
      <c r="AA2918" s="13"/>
      <c r="AB2918" s="13"/>
      <c r="AC2918" s="13"/>
      <c r="AD2918" s="13"/>
      <c r="AE2918" s="13"/>
      <c r="AT2918" s="257" t="s">
        <v>361</v>
      </c>
      <c r="AU2918" s="257" t="s">
        <v>86</v>
      </c>
      <c r="AV2918" s="13" t="s">
        <v>86</v>
      </c>
      <c r="AW2918" s="13" t="s">
        <v>32</v>
      </c>
      <c r="AX2918" s="13" t="s">
        <v>76</v>
      </c>
      <c r="AY2918" s="257" t="s">
        <v>350</v>
      </c>
    </row>
    <row r="2919" s="13" customFormat="1">
      <c r="A2919" s="13"/>
      <c r="B2919" s="247"/>
      <c r="C2919" s="248"/>
      <c r="D2919" s="242" t="s">
        <v>361</v>
      </c>
      <c r="E2919" s="249" t="s">
        <v>1</v>
      </c>
      <c r="F2919" s="250" t="s">
        <v>3595</v>
      </c>
      <c r="G2919" s="248"/>
      <c r="H2919" s="251">
        <v>12</v>
      </c>
      <c r="I2919" s="252"/>
      <c r="J2919" s="248"/>
      <c r="K2919" s="248"/>
      <c r="L2919" s="253"/>
      <c r="M2919" s="254"/>
      <c r="N2919" s="255"/>
      <c r="O2919" s="255"/>
      <c r="P2919" s="255"/>
      <c r="Q2919" s="255"/>
      <c r="R2919" s="255"/>
      <c r="S2919" s="255"/>
      <c r="T2919" s="256"/>
      <c r="U2919" s="13"/>
      <c r="V2919" s="13"/>
      <c r="W2919" s="13"/>
      <c r="X2919" s="13"/>
      <c r="Y2919" s="13"/>
      <c r="Z2919" s="13"/>
      <c r="AA2919" s="13"/>
      <c r="AB2919" s="13"/>
      <c r="AC2919" s="13"/>
      <c r="AD2919" s="13"/>
      <c r="AE2919" s="13"/>
      <c r="AT2919" s="257" t="s">
        <v>361</v>
      </c>
      <c r="AU2919" s="257" t="s">
        <v>86</v>
      </c>
      <c r="AV2919" s="13" t="s">
        <v>86</v>
      </c>
      <c r="AW2919" s="13" t="s">
        <v>32</v>
      </c>
      <c r="AX2919" s="13" t="s">
        <v>76</v>
      </c>
      <c r="AY2919" s="257" t="s">
        <v>350</v>
      </c>
    </row>
    <row r="2920" s="13" customFormat="1">
      <c r="A2920" s="13"/>
      <c r="B2920" s="247"/>
      <c r="C2920" s="248"/>
      <c r="D2920" s="242" t="s">
        <v>361</v>
      </c>
      <c r="E2920" s="249" t="s">
        <v>1</v>
      </c>
      <c r="F2920" s="250" t="s">
        <v>3596</v>
      </c>
      <c r="G2920" s="248"/>
      <c r="H2920" s="251">
        <v>4</v>
      </c>
      <c r="I2920" s="252"/>
      <c r="J2920" s="248"/>
      <c r="K2920" s="248"/>
      <c r="L2920" s="253"/>
      <c r="M2920" s="254"/>
      <c r="N2920" s="255"/>
      <c r="O2920" s="255"/>
      <c r="P2920" s="255"/>
      <c r="Q2920" s="255"/>
      <c r="R2920" s="255"/>
      <c r="S2920" s="255"/>
      <c r="T2920" s="256"/>
      <c r="U2920" s="13"/>
      <c r="V2920" s="13"/>
      <c r="W2920" s="13"/>
      <c r="X2920" s="13"/>
      <c r="Y2920" s="13"/>
      <c r="Z2920" s="13"/>
      <c r="AA2920" s="13"/>
      <c r="AB2920" s="13"/>
      <c r="AC2920" s="13"/>
      <c r="AD2920" s="13"/>
      <c r="AE2920" s="13"/>
      <c r="AT2920" s="257" t="s">
        <v>361</v>
      </c>
      <c r="AU2920" s="257" t="s">
        <v>86</v>
      </c>
      <c r="AV2920" s="13" t="s">
        <v>86</v>
      </c>
      <c r="AW2920" s="13" t="s">
        <v>32</v>
      </c>
      <c r="AX2920" s="13" t="s">
        <v>76</v>
      </c>
      <c r="AY2920" s="257" t="s">
        <v>350</v>
      </c>
    </row>
    <row r="2921" s="13" customFormat="1">
      <c r="A2921" s="13"/>
      <c r="B2921" s="247"/>
      <c r="C2921" s="248"/>
      <c r="D2921" s="242" t="s">
        <v>361</v>
      </c>
      <c r="E2921" s="249" t="s">
        <v>1</v>
      </c>
      <c r="F2921" s="250" t="s">
        <v>3737</v>
      </c>
      <c r="G2921" s="248"/>
      <c r="H2921" s="251">
        <v>3</v>
      </c>
      <c r="I2921" s="252"/>
      <c r="J2921" s="248"/>
      <c r="K2921" s="248"/>
      <c r="L2921" s="253"/>
      <c r="M2921" s="254"/>
      <c r="N2921" s="255"/>
      <c r="O2921" s="255"/>
      <c r="P2921" s="255"/>
      <c r="Q2921" s="255"/>
      <c r="R2921" s="255"/>
      <c r="S2921" s="255"/>
      <c r="T2921" s="256"/>
      <c r="U2921" s="13"/>
      <c r="V2921" s="13"/>
      <c r="W2921" s="13"/>
      <c r="X2921" s="13"/>
      <c r="Y2921" s="13"/>
      <c r="Z2921" s="13"/>
      <c r="AA2921" s="13"/>
      <c r="AB2921" s="13"/>
      <c r="AC2921" s="13"/>
      <c r="AD2921" s="13"/>
      <c r="AE2921" s="13"/>
      <c r="AT2921" s="257" t="s">
        <v>361</v>
      </c>
      <c r="AU2921" s="257" t="s">
        <v>86</v>
      </c>
      <c r="AV2921" s="13" t="s">
        <v>86</v>
      </c>
      <c r="AW2921" s="13" t="s">
        <v>32</v>
      </c>
      <c r="AX2921" s="13" t="s">
        <v>76</v>
      </c>
      <c r="AY2921" s="257" t="s">
        <v>350</v>
      </c>
    </row>
    <row r="2922" s="13" customFormat="1">
      <c r="A2922" s="13"/>
      <c r="B2922" s="247"/>
      <c r="C2922" s="248"/>
      <c r="D2922" s="242" t="s">
        <v>361</v>
      </c>
      <c r="E2922" s="249" t="s">
        <v>1</v>
      </c>
      <c r="F2922" s="250" t="s">
        <v>3738</v>
      </c>
      <c r="G2922" s="248"/>
      <c r="H2922" s="251">
        <v>1</v>
      </c>
      <c r="I2922" s="252"/>
      <c r="J2922" s="248"/>
      <c r="K2922" s="248"/>
      <c r="L2922" s="253"/>
      <c r="M2922" s="254"/>
      <c r="N2922" s="255"/>
      <c r="O2922" s="255"/>
      <c r="P2922" s="255"/>
      <c r="Q2922" s="255"/>
      <c r="R2922" s="255"/>
      <c r="S2922" s="255"/>
      <c r="T2922" s="256"/>
      <c r="U2922" s="13"/>
      <c r="V2922" s="13"/>
      <c r="W2922" s="13"/>
      <c r="X2922" s="13"/>
      <c r="Y2922" s="13"/>
      <c r="Z2922" s="13"/>
      <c r="AA2922" s="13"/>
      <c r="AB2922" s="13"/>
      <c r="AC2922" s="13"/>
      <c r="AD2922" s="13"/>
      <c r="AE2922" s="13"/>
      <c r="AT2922" s="257" t="s">
        <v>361</v>
      </c>
      <c r="AU2922" s="257" t="s">
        <v>86</v>
      </c>
      <c r="AV2922" s="13" t="s">
        <v>86</v>
      </c>
      <c r="AW2922" s="13" t="s">
        <v>32</v>
      </c>
      <c r="AX2922" s="13" t="s">
        <v>76</v>
      </c>
      <c r="AY2922" s="257" t="s">
        <v>350</v>
      </c>
    </row>
    <row r="2923" s="13" customFormat="1">
      <c r="A2923" s="13"/>
      <c r="B2923" s="247"/>
      <c r="C2923" s="248"/>
      <c r="D2923" s="242" t="s">
        <v>361</v>
      </c>
      <c r="E2923" s="249" t="s">
        <v>1</v>
      </c>
      <c r="F2923" s="250" t="s">
        <v>3706</v>
      </c>
      <c r="G2923" s="248"/>
      <c r="H2923" s="251">
        <v>1</v>
      </c>
      <c r="I2923" s="252"/>
      <c r="J2923" s="248"/>
      <c r="K2923" s="248"/>
      <c r="L2923" s="253"/>
      <c r="M2923" s="254"/>
      <c r="N2923" s="255"/>
      <c r="O2923" s="255"/>
      <c r="P2923" s="255"/>
      <c r="Q2923" s="255"/>
      <c r="R2923" s="255"/>
      <c r="S2923" s="255"/>
      <c r="T2923" s="256"/>
      <c r="U2923" s="13"/>
      <c r="V2923" s="13"/>
      <c r="W2923" s="13"/>
      <c r="X2923" s="13"/>
      <c r="Y2923" s="13"/>
      <c r="Z2923" s="13"/>
      <c r="AA2923" s="13"/>
      <c r="AB2923" s="13"/>
      <c r="AC2923" s="13"/>
      <c r="AD2923" s="13"/>
      <c r="AE2923" s="13"/>
      <c r="AT2923" s="257" t="s">
        <v>361</v>
      </c>
      <c r="AU2923" s="257" t="s">
        <v>86</v>
      </c>
      <c r="AV2923" s="13" t="s">
        <v>86</v>
      </c>
      <c r="AW2923" s="13" t="s">
        <v>32</v>
      </c>
      <c r="AX2923" s="13" t="s">
        <v>76</v>
      </c>
      <c r="AY2923" s="257" t="s">
        <v>350</v>
      </c>
    </row>
    <row r="2924" s="13" customFormat="1">
      <c r="A2924" s="13"/>
      <c r="B2924" s="247"/>
      <c r="C2924" s="248"/>
      <c r="D2924" s="242" t="s">
        <v>361</v>
      </c>
      <c r="E2924" s="249" t="s">
        <v>1</v>
      </c>
      <c r="F2924" s="250" t="s">
        <v>3739</v>
      </c>
      <c r="G2924" s="248"/>
      <c r="H2924" s="251">
        <v>1</v>
      </c>
      <c r="I2924" s="252"/>
      <c r="J2924" s="248"/>
      <c r="K2924" s="248"/>
      <c r="L2924" s="253"/>
      <c r="M2924" s="254"/>
      <c r="N2924" s="255"/>
      <c r="O2924" s="255"/>
      <c r="P2924" s="255"/>
      <c r="Q2924" s="255"/>
      <c r="R2924" s="255"/>
      <c r="S2924" s="255"/>
      <c r="T2924" s="256"/>
      <c r="U2924" s="13"/>
      <c r="V2924" s="13"/>
      <c r="W2924" s="13"/>
      <c r="X2924" s="13"/>
      <c r="Y2924" s="13"/>
      <c r="Z2924" s="13"/>
      <c r="AA2924" s="13"/>
      <c r="AB2924" s="13"/>
      <c r="AC2924" s="13"/>
      <c r="AD2924" s="13"/>
      <c r="AE2924" s="13"/>
      <c r="AT2924" s="257" t="s">
        <v>361</v>
      </c>
      <c r="AU2924" s="257" t="s">
        <v>86</v>
      </c>
      <c r="AV2924" s="13" t="s">
        <v>86</v>
      </c>
      <c r="AW2924" s="13" t="s">
        <v>32</v>
      </c>
      <c r="AX2924" s="13" t="s">
        <v>76</v>
      </c>
      <c r="AY2924" s="257" t="s">
        <v>350</v>
      </c>
    </row>
    <row r="2925" s="13" customFormat="1">
      <c r="A2925" s="13"/>
      <c r="B2925" s="247"/>
      <c r="C2925" s="248"/>
      <c r="D2925" s="242" t="s">
        <v>361</v>
      </c>
      <c r="E2925" s="249" t="s">
        <v>1</v>
      </c>
      <c r="F2925" s="250" t="s">
        <v>3740</v>
      </c>
      <c r="G2925" s="248"/>
      <c r="H2925" s="251">
        <v>1</v>
      </c>
      <c r="I2925" s="252"/>
      <c r="J2925" s="248"/>
      <c r="K2925" s="248"/>
      <c r="L2925" s="253"/>
      <c r="M2925" s="254"/>
      <c r="N2925" s="255"/>
      <c r="O2925" s="255"/>
      <c r="P2925" s="255"/>
      <c r="Q2925" s="255"/>
      <c r="R2925" s="255"/>
      <c r="S2925" s="255"/>
      <c r="T2925" s="256"/>
      <c r="U2925" s="13"/>
      <c r="V2925" s="13"/>
      <c r="W2925" s="13"/>
      <c r="X2925" s="13"/>
      <c r="Y2925" s="13"/>
      <c r="Z2925" s="13"/>
      <c r="AA2925" s="13"/>
      <c r="AB2925" s="13"/>
      <c r="AC2925" s="13"/>
      <c r="AD2925" s="13"/>
      <c r="AE2925" s="13"/>
      <c r="AT2925" s="257" t="s">
        <v>361</v>
      </c>
      <c r="AU2925" s="257" t="s">
        <v>86</v>
      </c>
      <c r="AV2925" s="13" t="s">
        <v>86</v>
      </c>
      <c r="AW2925" s="13" t="s">
        <v>32</v>
      </c>
      <c r="AX2925" s="13" t="s">
        <v>76</v>
      </c>
      <c r="AY2925" s="257" t="s">
        <v>350</v>
      </c>
    </row>
    <row r="2926" s="13" customFormat="1">
      <c r="A2926" s="13"/>
      <c r="B2926" s="247"/>
      <c r="C2926" s="248"/>
      <c r="D2926" s="242" t="s">
        <v>361</v>
      </c>
      <c r="E2926" s="249" t="s">
        <v>1</v>
      </c>
      <c r="F2926" s="250" t="s">
        <v>3573</v>
      </c>
      <c r="G2926" s="248"/>
      <c r="H2926" s="251">
        <v>1</v>
      </c>
      <c r="I2926" s="252"/>
      <c r="J2926" s="248"/>
      <c r="K2926" s="248"/>
      <c r="L2926" s="253"/>
      <c r="M2926" s="254"/>
      <c r="N2926" s="255"/>
      <c r="O2926" s="255"/>
      <c r="P2926" s="255"/>
      <c r="Q2926" s="255"/>
      <c r="R2926" s="255"/>
      <c r="S2926" s="255"/>
      <c r="T2926" s="256"/>
      <c r="U2926" s="13"/>
      <c r="V2926" s="13"/>
      <c r="W2926" s="13"/>
      <c r="X2926" s="13"/>
      <c r="Y2926" s="13"/>
      <c r="Z2926" s="13"/>
      <c r="AA2926" s="13"/>
      <c r="AB2926" s="13"/>
      <c r="AC2926" s="13"/>
      <c r="AD2926" s="13"/>
      <c r="AE2926" s="13"/>
      <c r="AT2926" s="257" t="s">
        <v>361</v>
      </c>
      <c r="AU2926" s="257" t="s">
        <v>86</v>
      </c>
      <c r="AV2926" s="13" t="s">
        <v>86</v>
      </c>
      <c r="AW2926" s="13" t="s">
        <v>32</v>
      </c>
      <c r="AX2926" s="13" t="s">
        <v>76</v>
      </c>
      <c r="AY2926" s="257" t="s">
        <v>350</v>
      </c>
    </row>
    <row r="2927" s="13" customFormat="1">
      <c r="A2927" s="13"/>
      <c r="B2927" s="247"/>
      <c r="C2927" s="248"/>
      <c r="D2927" s="242" t="s">
        <v>361</v>
      </c>
      <c r="E2927" s="249" t="s">
        <v>1</v>
      </c>
      <c r="F2927" s="250" t="s">
        <v>3562</v>
      </c>
      <c r="G2927" s="248"/>
      <c r="H2927" s="251">
        <v>1</v>
      </c>
      <c r="I2927" s="252"/>
      <c r="J2927" s="248"/>
      <c r="K2927" s="248"/>
      <c r="L2927" s="253"/>
      <c r="M2927" s="254"/>
      <c r="N2927" s="255"/>
      <c r="O2927" s="255"/>
      <c r="P2927" s="255"/>
      <c r="Q2927" s="255"/>
      <c r="R2927" s="255"/>
      <c r="S2927" s="255"/>
      <c r="T2927" s="256"/>
      <c r="U2927" s="13"/>
      <c r="V2927" s="13"/>
      <c r="W2927" s="13"/>
      <c r="X2927" s="13"/>
      <c r="Y2927" s="13"/>
      <c r="Z2927" s="13"/>
      <c r="AA2927" s="13"/>
      <c r="AB2927" s="13"/>
      <c r="AC2927" s="13"/>
      <c r="AD2927" s="13"/>
      <c r="AE2927" s="13"/>
      <c r="AT2927" s="257" t="s">
        <v>361</v>
      </c>
      <c r="AU2927" s="257" t="s">
        <v>86</v>
      </c>
      <c r="AV2927" s="13" t="s">
        <v>86</v>
      </c>
      <c r="AW2927" s="13" t="s">
        <v>32</v>
      </c>
      <c r="AX2927" s="13" t="s">
        <v>76</v>
      </c>
      <c r="AY2927" s="257" t="s">
        <v>350</v>
      </c>
    </row>
    <row r="2928" s="13" customFormat="1">
      <c r="A2928" s="13"/>
      <c r="B2928" s="247"/>
      <c r="C2928" s="248"/>
      <c r="D2928" s="242" t="s">
        <v>361</v>
      </c>
      <c r="E2928" s="249" t="s">
        <v>1</v>
      </c>
      <c r="F2928" s="250" t="s">
        <v>3574</v>
      </c>
      <c r="G2928" s="248"/>
      <c r="H2928" s="251">
        <v>1</v>
      </c>
      <c r="I2928" s="252"/>
      <c r="J2928" s="248"/>
      <c r="K2928" s="248"/>
      <c r="L2928" s="253"/>
      <c r="M2928" s="254"/>
      <c r="N2928" s="255"/>
      <c r="O2928" s="255"/>
      <c r="P2928" s="255"/>
      <c r="Q2928" s="255"/>
      <c r="R2928" s="255"/>
      <c r="S2928" s="255"/>
      <c r="T2928" s="256"/>
      <c r="U2928" s="13"/>
      <c r="V2928" s="13"/>
      <c r="W2928" s="13"/>
      <c r="X2928" s="13"/>
      <c r="Y2928" s="13"/>
      <c r="Z2928" s="13"/>
      <c r="AA2928" s="13"/>
      <c r="AB2928" s="13"/>
      <c r="AC2928" s="13"/>
      <c r="AD2928" s="13"/>
      <c r="AE2928" s="13"/>
      <c r="AT2928" s="257" t="s">
        <v>361</v>
      </c>
      <c r="AU2928" s="257" t="s">
        <v>86</v>
      </c>
      <c r="AV2928" s="13" t="s">
        <v>86</v>
      </c>
      <c r="AW2928" s="13" t="s">
        <v>32</v>
      </c>
      <c r="AX2928" s="13" t="s">
        <v>76</v>
      </c>
      <c r="AY2928" s="257" t="s">
        <v>350</v>
      </c>
    </row>
    <row r="2929" s="13" customFormat="1">
      <c r="A2929" s="13"/>
      <c r="B2929" s="247"/>
      <c r="C2929" s="248"/>
      <c r="D2929" s="242" t="s">
        <v>361</v>
      </c>
      <c r="E2929" s="249" t="s">
        <v>1</v>
      </c>
      <c r="F2929" s="250" t="s">
        <v>3575</v>
      </c>
      <c r="G2929" s="248"/>
      <c r="H2929" s="251">
        <v>1</v>
      </c>
      <c r="I2929" s="252"/>
      <c r="J2929" s="248"/>
      <c r="K2929" s="248"/>
      <c r="L2929" s="253"/>
      <c r="M2929" s="254"/>
      <c r="N2929" s="255"/>
      <c r="O2929" s="255"/>
      <c r="P2929" s="255"/>
      <c r="Q2929" s="255"/>
      <c r="R2929" s="255"/>
      <c r="S2929" s="255"/>
      <c r="T2929" s="256"/>
      <c r="U2929" s="13"/>
      <c r="V2929" s="13"/>
      <c r="W2929" s="13"/>
      <c r="X2929" s="13"/>
      <c r="Y2929" s="13"/>
      <c r="Z2929" s="13"/>
      <c r="AA2929" s="13"/>
      <c r="AB2929" s="13"/>
      <c r="AC2929" s="13"/>
      <c r="AD2929" s="13"/>
      <c r="AE2929" s="13"/>
      <c r="AT2929" s="257" t="s">
        <v>361</v>
      </c>
      <c r="AU2929" s="257" t="s">
        <v>86</v>
      </c>
      <c r="AV2929" s="13" t="s">
        <v>86</v>
      </c>
      <c r="AW2929" s="13" t="s">
        <v>32</v>
      </c>
      <c r="AX2929" s="13" t="s">
        <v>76</v>
      </c>
      <c r="AY2929" s="257" t="s">
        <v>350</v>
      </c>
    </row>
    <row r="2930" s="13" customFormat="1">
      <c r="A2930" s="13"/>
      <c r="B2930" s="247"/>
      <c r="C2930" s="248"/>
      <c r="D2930" s="242" t="s">
        <v>361</v>
      </c>
      <c r="E2930" s="249" t="s">
        <v>1</v>
      </c>
      <c r="F2930" s="250" t="s">
        <v>3597</v>
      </c>
      <c r="G2930" s="248"/>
      <c r="H2930" s="251">
        <v>4</v>
      </c>
      <c r="I2930" s="252"/>
      <c r="J2930" s="248"/>
      <c r="K2930" s="248"/>
      <c r="L2930" s="253"/>
      <c r="M2930" s="254"/>
      <c r="N2930" s="255"/>
      <c r="O2930" s="255"/>
      <c r="P2930" s="255"/>
      <c r="Q2930" s="255"/>
      <c r="R2930" s="255"/>
      <c r="S2930" s="255"/>
      <c r="T2930" s="256"/>
      <c r="U2930" s="13"/>
      <c r="V2930" s="13"/>
      <c r="W2930" s="13"/>
      <c r="X2930" s="13"/>
      <c r="Y2930" s="13"/>
      <c r="Z2930" s="13"/>
      <c r="AA2930" s="13"/>
      <c r="AB2930" s="13"/>
      <c r="AC2930" s="13"/>
      <c r="AD2930" s="13"/>
      <c r="AE2930" s="13"/>
      <c r="AT2930" s="257" t="s">
        <v>361</v>
      </c>
      <c r="AU2930" s="257" t="s">
        <v>86</v>
      </c>
      <c r="AV2930" s="13" t="s">
        <v>86</v>
      </c>
      <c r="AW2930" s="13" t="s">
        <v>32</v>
      </c>
      <c r="AX2930" s="13" t="s">
        <v>76</v>
      </c>
      <c r="AY2930" s="257" t="s">
        <v>350</v>
      </c>
    </row>
    <row r="2931" s="13" customFormat="1">
      <c r="A2931" s="13"/>
      <c r="B2931" s="247"/>
      <c r="C2931" s="248"/>
      <c r="D2931" s="242" t="s">
        <v>361</v>
      </c>
      <c r="E2931" s="249" t="s">
        <v>1</v>
      </c>
      <c r="F2931" s="250" t="s">
        <v>3664</v>
      </c>
      <c r="G2931" s="248"/>
      <c r="H2931" s="251">
        <v>2</v>
      </c>
      <c r="I2931" s="252"/>
      <c r="J2931" s="248"/>
      <c r="K2931" s="248"/>
      <c r="L2931" s="253"/>
      <c r="M2931" s="254"/>
      <c r="N2931" s="255"/>
      <c r="O2931" s="255"/>
      <c r="P2931" s="255"/>
      <c r="Q2931" s="255"/>
      <c r="R2931" s="255"/>
      <c r="S2931" s="255"/>
      <c r="T2931" s="256"/>
      <c r="U2931" s="13"/>
      <c r="V2931" s="13"/>
      <c r="W2931" s="13"/>
      <c r="X2931" s="13"/>
      <c r="Y2931" s="13"/>
      <c r="Z2931" s="13"/>
      <c r="AA2931" s="13"/>
      <c r="AB2931" s="13"/>
      <c r="AC2931" s="13"/>
      <c r="AD2931" s="13"/>
      <c r="AE2931" s="13"/>
      <c r="AT2931" s="257" t="s">
        <v>361</v>
      </c>
      <c r="AU2931" s="257" t="s">
        <v>86</v>
      </c>
      <c r="AV2931" s="13" t="s">
        <v>86</v>
      </c>
      <c r="AW2931" s="13" t="s">
        <v>32</v>
      </c>
      <c r="AX2931" s="13" t="s">
        <v>76</v>
      </c>
      <c r="AY2931" s="257" t="s">
        <v>350</v>
      </c>
    </row>
    <row r="2932" s="13" customFormat="1">
      <c r="A2932" s="13"/>
      <c r="B2932" s="247"/>
      <c r="C2932" s="248"/>
      <c r="D2932" s="242" t="s">
        <v>361</v>
      </c>
      <c r="E2932" s="249" t="s">
        <v>1</v>
      </c>
      <c r="F2932" s="250" t="s">
        <v>3668</v>
      </c>
      <c r="G2932" s="248"/>
      <c r="H2932" s="251">
        <v>2</v>
      </c>
      <c r="I2932" s="252"/>
      <c r="J2932" s="248"/>
      <c r="K2932" s="248"/>
      <c r="L2932" s="253"/>
      <c r="M2932" s="254"/>
      <c r="N2932" s="255"/>
      <c r="O2932" s="255"/>
      <c r="P2932" s="255"/>
      <c r="Q2932" s="255"/>
      <c r="R2932" s="255"/>
      <c r="S2932" s="255"/>
      <c r="T2932" s="256"/>
      <c r="U2932" s="13"/>
      <c r="V2932" s="13"/>
      <c r="W2932" s="13"/>
      <c r="X2932" s="13"/>
      <c r="Y2932" s="13"/>
      <c r="Z2932" s="13"/>
      <c r="AA2932" s="13"/>
      <c r="AB2932" s="13"/>
      <c r="AC2932" s="13"/>
      <c r="AD2932" s="13"/>
      <c r="AE2932" s="13"/>
      <c r="AT2932" s="257" t="s">
        <v>361</v>
      </c>
      <c r="AU2932" s="257" t="s">
        <v>86</v>
      </c>
      <c r="AV2932" s="13" t="s">
        <v>86</v>
      </c>
      <c r="AW2932" s="13" t="s">
        <v>32</v>
      </c>
      <c r="AX2932" s="13" t="s">
        <v>76</v>
      </c>
      <c r="AY2932" s="257" t="s">
        <v>350</v>
      </c>
    </row>
    <row r="2933" s="13" customFormat="1">
      <c r="A2933" s="13"/>
      <c r="B2933" s="247"/>
      <c r="C2933" s="248"/>
      <c r="D2933" s="242" t="s">
        <v>361</v>
      </c>
      <c r="E2933" s="249" t="s">
        <v>1</v>
      </c>
      <c r="F2933" s="250" t="s">
        <v>3669</v>
      </c>
      <c r="G2933" s="248"/>
      <c r="H2933" s="251">
        <v>1</v>
      </c>
      <c r="I2933" s="252"/>
      <c r="J2933" s="248"/>
      <c r="K2933" s="248"/>
      <c r="L2933" s="253"/>
      <c r="M2933" s="254"/>
      <c r="N2933" s="255"/>
      <c r="O2933" s="255"/>
      <c r="P2933" s="255"/>
      <c r="Q2933" s="255"/>
      <c r="R2933" s="255"/>
      <c r="S2933" s="255"/>
      <c r="T2933" s="256"/>
      <c r="U2933" s="13"/>
      <c r="V2933" s="13"/>
      <c r="W2933" s="13"/>
      <c r="X2933" s="13"/>
      <c r="Y2933" s="13"/>
      <c r="Z2933" s="13"/>
      <c r="AA2933" s="13"/>
      <c r="AB2933" s="13"/>
      <c r="AC2933" s="13"/>
      <c r="AD2933" s="13"/>
      <c r="AE2933" s="13"/>
      <c r="AT2933" s="257" t="s">
        <v>361</v>
      </c>
      <c r="AU2933" s="257" t="s">
        <v>86</v>
      </c>
      <c r="AV2933" s="13" t="s">
        <v>86</v>
      </c>
      <c r="AW2933" s="13" t="s">
        <v>32</v>
      </c>
      <c r="AX2933" s="13" t="s">
        <v>76</v>
      </c>
      <c r="AY2933" s="257" t="s">
        <v>350</v>
      </c>
    </row>
    <row r="2934" s="13" customFormat="1">
      <c r="A2934" s="13"/>
      <c r="B2934" s="247"/>
      <c r="C2934" s="248"/>
      <c r="D2934" s="242" t="s">
        <v>361</v>
      </c>
      <c r="E2934" s="249" t="s">
        <v>1</v>
      </c>
      <c r="F2934" s="250" t="s">
        <v>3653</v>
      </c>
      <c r="G2934" s="248"/>
      <c r="H2934" s="251">
        <v>1</v>
      </c>
      <c r="I2934" s="252"/>
      <c r="J2934" s="248"/>
      <c r="K2934" s="248"/>
      <c r="L2934" s="253"/>
      <c r="M2934" s="254"/>
      <c r="N2934" s="255"/>
      <c r="O2934" s="255"/>
      <c r="P2934" s="255"/>
      <c r="Q2934" s="255"/>
      <c r="R2934" s="255"/>
      <c r="S2934" s="255"/>
      <c r="T2934" s="256"/>
      <c r="U2934" s="13"/>
      <c r="V2934" s="13"/>
      <c r="W2934" s="13"/>
      <c r="X2934" s="13"/>
      <c r="Y2934" s="13"/>
      <c r="Z2934" s="13"/>
      <c r="AA2934" s="13"/>
      <c r="AB2934" s="13"/>
      <c r="AC2934" s="13"/>
      <c r="AD2934" s="13"/>
      <c r="AE2934" s="13"/>
      <c r="AT2934" s="257" t="s">
        <v>361</v>
      </c>
      <c r="AU2934" s="257" t="s">
        <v>86</v>
      </c>
      <c r="AV2934" s="13" t="s">
        <v>86</v>
      </c>
      <c r="AW2934" s="13" t="s">
        <v>32</v>
      </c>
      <c r="AX2934" s="13" t="s">
        <v>76</v>
      </c>
      <c r="AY2934" s="257" t="s">
        <v>350</v>
      </c>
    </row>
    <row r="2935" s="13" customFormat="1">
      <c r="A2935" s="13"/>
      <c r="B2935" s="247"/>
      <c r="C2935" s="248"/>
      <c r="D2935" s="242" t="s">
        <v>361</v>
      </c>
      <c r="E2935" s="249" t="s">
        <v>1</v>
      </c>
      <c r="F2935" s="250" t="s">
        <v>3629</v>
      </c>
      <c r="G2935" s="248"/>
      <c r="H2935" s="251">
        <v>2</v>
      </c>
      <c r="I2935" s="252"/>
      <c r="J2935" s="248"/>
      <c r="K2935" s="248"/>
      <c r="L2935" s="253"/>
      <c r="M2935" s="254"/>
      <c r="N2935" s="255"/>
      <c r="O2935" s="255"/>
      <c r="P2935" s="255"/>
      <c r="Q2935" s="255"/>
      <c r="R2935" s="255"/>
      <c r="S2935" s="255"/>
      <c r="T2935" s="256"/>
      <c r="U2935" s="13"/>
      <c r="V2935" s="13"/>
      <c r="W2935" s="13"/>
      <c r="X2935" s="13"/>
      <c r="Y2935" s="13"/>
      <c r="Z2935" s="13"/>
      <c r="AA2935" s="13"/>
      <c r="AB2935" s="13"/>
      <c r="AC2935" s="13"/>
      <c r="AD2935" s="13"/>
      <c r="AE2935" s="13"/>
      <c r="AT2935" s="257" t="s">
        <v>361</v>
      </c>
      <c r="AU2935" s="257" t="s">
        <v>86</v>
      </c>
      <c r="AV2935" s="13" t="s">
        <v>86</v>
      </c>
      <c r="AW2935" s="13" t="s">
        <v>32</v>
      </c>
      <c r="AX2935" s="13" t="s">
        <v>76</v>
      </c>
      <c r="AY2935" s="257" t="s">
        <v>350</v>
      </c>
    </row>
    <row r="2936" s="13" customFormat="1">
      <c r="A2936" s="13"/>
      <c r="B2936" s="247"/>
      <c r="C2936" s="248"/>
      <c r="D2936" s="242" t="s">
        <v>361</v>
      </c>
      <c r="E2936" s="249" t="s">
        <v>1</v>
      </c>
      <c r="F2936" s="250" t="s">
        <v>3630</v>
      </c>
      <c r="G2936" s="248"/>
      <c r="H2936" s="251">
        <v>1</v>
      </c>
      <c r="I2936" s="252"/>
      <c r="J2936" s="248"/>
      <c r="K2936" s="248"/>
      <c r="L2936" s="253"/>
      <c r="M2936" s="254"/>
      <c r="N2936" s="255"/>
      <c r="O2936" s="255"/>
      <c r="P2936" s="255"/>
      <c r="Q2936" s="255"/>
      <c r="R2936" s="255"/>
      <c r="S2936" s="255"/>
      <c r="T2936" s="256"/>
      <c r="U2936" s="13"/>
      <c r="V2936" s="13"/>
      <c r="W2936" s="13"/>
      <c r="X2936" s="13"/>
      <c r="Y2936" s="13"/>
      <c r="Z2936" s="13"/>
      <c r="AA2936" s="13"/>
      <c r="AB2936" s="13"/>
      <c r="AC2936" s="13"/>
      <c r="AD2936" s="13"/>
      <c r="AE2936" s="13"/>
      <c r="AT2936" s="257" t="s">
        <v>361</v>
      </c>
      <c r="AU2936" s="257" t="s">
        <v>86</v>
      </c>
      <c r="AV2936" s="13" t="s">
        <v>86</v>
      </c>
      <c r="AW2936" s="13" t="s">
        <v>32</v>
      </c>
      <c r="AX2936" s="13" t="s">
        <v>76</v>
      </c>
      <c r="AY2936" s="257" t="s">
        <v>350</v>
      </c>
    </row>
    <row r="2937" s="13" customFormat="1">
      <c r="A2937" s="13"/>
      <c r="B2937" s="247"/>
      <c r="C2937" s="248"/>
      <c r="D2937" s="242" t="s">
        <v>361</v>
      </c>
      <c r="E2937" s="249" t="s">
        <v>1</v>
      </c>
      <c r="F2937" s="250" t="s">
        <v>3674</v>
      </c>
      <c r="G2937" s="248"/>
      <c r="H2937" s="251">
        <v>1</v>
      </c>
      <c r="I2937" s="252"/>
      <c r="J2937" s="248"/>
      <c r="K2937" s="248"/>
      <c r="L2937" s="253"/>
      <c r="M2937" s="254"/>
      <c r="N2937" s="255"/>
      <c r="O2937" s="255"/>
      <c r="P2937" s="255"/>
      <c r="Q2937" s="255"/>
      <c r="R2937" s="255"/>
      <c r="S2937" s="255"/>
      <c r="T2937" s="256"/>
      <c r="U2937" s="13"/>
      <c r="V2937" s="13"/>
      <c r="W2937" s="13"/>
      <c r="X2937" s="13"/>
      <c r="Y2937" s="13"/>
      <c r="Z2937" s="13"/>
      <c r="AA2937" s="13"/>
      <c r="AB2937" s="13"/>
      <c r="AC2937" s="13"/>
      <c r="AD2937" s="13"/>
      <c r="AE2937" s="13"/>
      <c r="AT2937" s="257" t="s">
        <v>361</v>
      </c>
      <c r="AU2937" s="257" t="s">
        <v>86</v>
      </c>
      <c r="AV2937" s="13" t="s">
        <v>86</v>
      </c>
      <c r="AW2937" s="13" t="s">
        <v>32</v>
      </c>
      <c r="AX2937" s="13" t="s">
        <v>76</v>
      </c>
      <c r="AY2937" s="257" t="s">
        <v>350</v>
      </c>
    </row>
    <row r="2938" s="13" customFormat="1">
      <c r="A2938" s="13"/>
      <c r="B2938" s="247"/>
      <c r="C2938" s="248"/>
      <c r="D2938" s="242" t="s">
        <v>361</v>
      </c>
      <c r="E2938" s="249" t="s">
        <v>1</v>
      </c>
      <c r="F2938" s="250" t="s">
        <v>3843</v>
      </c>
      <c r="G2938" s="248"/>
      <c r="H2938" s="251">
        <v>2</v>
      </c>
      <c r="I2938" s="252"/>
      <c r="J2938" s="248"/>
      <c r="K2938" s="248"/>
      <c r="L2938" s="253"/>
      <c r="M2938" s="254"/>
      <c r="N2938" s="255"/>
      <c r="O2938" s="255"/>
      <c r="P2938" s="255"/>
      <c r="Q2938" s="255"/>
      <c r="R2938" s="255"/>
      <c r="S2938" s="255"/>
      <c r="T2938" s="256"/>
      <c r="U2938" s="13"/>
      <c r="V2938" s="13"/>
      <c r="W2938" s="13"/>
      <c r="X2938" s="13"/>
      <c r="Y2938" s="13"/>
      <c r="Z2938" s="13"/>
      <c r="AA2938" s="13"/>
      <c r="AB2938" s="13"/>
      <c r="AC2938" s="13"/>
      <c r="AD2938" s="13"/>
      <c r="AE2938" s="13"/>
      <c r="AT2938" s="257" t="s">
        <v>361</v>
      </c>
      <c r="AU2938" s="257" t="s">
        <v>86</v>
      </c>
      <c r="AV2938" s="13" t="s">
        <v>86</v>
      </c>
      <c r="AW2938" s="13" t="s">
        <v>32</v>
      </c>
      <c r="AX2938" s="13" t="s">
        <v>76</v>
      </c>
      <c r="AY2938" s="257" t="s">
        <v>350</v>
      </c>
    </row>
    <row r="2939" s="13" customFormat="1">
      <c r="A2939" s="13"/>
      <c r="B2939" s="247"/>
      <c r="C2939" s="248"/>
      <c r="D2939" s="242" t="s">
        <v>361</v>
      </c>
      <c r="E2939" s="249" t="s">
        <v>1</v>
      </c>
      <c r="F2939" s="250" t="s">
        <v>3676</v>
      </c>
      <c r="G2939" s="248"/>
      <c r="H2939" s="251">
        <v>1</v>
      </c>
      <c r="I2939" s="252"/>
      <c r="J2939" s="248"/>
      <c r="K2939" s="248"/>
      <c r="L2939" s="253"/>
      <c r="M2939" s="254"/>
      <c r="N2939" s="255"/>
      <c r="O2939" s="255"/>
      <c r="P2939" s="255"/>
      <c r="Q2939" s="255"/>
      <c r="R2939" s="255"/>
      <c r="S2939" s="255"/>
      <c r="T2939" s="256"/>
      <c r="U2939" s="13"/>
      <c r="V2939" s="13"/>
      <c r="W2939" s="13"/>
      <c r="X2939" s="13"/>
      <c r="Y2939" s="13"/>
      <c r="Z2939" s="13"/>
      <c r="AA2939" s="13"/>
      <c r="AB2939" s="13"/>
      <c r="AC2939" s="13"/>
      <c r="AD2939" s="13"/>
      <c r="AE2939" s="13"/>
      <c r="AT2939" s="257" t="s">
        <v>361</v>
      </c>
      <c r="AU2939" s="257" t="s">
        <v>86</v>
      </c>
      <c r="AV2939" s="13" t="s">
        <v>86</v>
      </c>
      <c r="AW2939" s="13" t="s">
        <v>32</v>
      </c>
      <c r="AX2939" s="13" t="s">
        <v>76</v>
      </c>
      <c r="AY2939" s="257" t="s">
        <v>350</v>
      </c>
    </row>
    <row r="2940" s="13" customFormat="1">
      <c r="A2940" s="13"/>
      <c r="B2940" s="247"/>
      <c r="C2940" s="248"/>
      <c r="D2940" s="242" t="s">
        <v>361</v>
      </c>
      <c r="E2940" s="249" t="s">
        <v>1</v>
      </c>
      <c r="F2940" s="250" t="s">
        <v>3844</v>
      </c>
      <c r="G2940" s="248"/>
      <c r="H2940" s="251">
        <v>2</v>
      </c>
      <c r="I2940" s="252"/>
      <c r="J2940" s="248"/>
      <c r="K2940" s="248"/>
      <c r="L2940" s="253"/>
      <c r="M2940" s="254"/>
      <c r="N2940" s="255"/>
      <c r="O2940" s="255"/>
      <c r="P2940" s="255"/>
      <c r="Q2940" s="255"/>
      <c r="R2940" s="255"/>
      <c r="S2940" s="255"/>
      <c r="T2940" s="256"/>
      <c r="U2940" s="13"/>
      <c r="V2940" s="13"/>
      <c r="W2940" s="13"/>
      <c r="X2940" s="13"/>
      <c r="Y2940" s="13"/>
      <c r="Z2940" s="13"/>
      <c r="AA2940" s="13"/>
      <c r="AB2940" s="13"/>
      <c r="AC2940" s="13"/>
      <c r="AD2940" s="13"/>
      <c r="AE2940" s="13"/>
      <c r="AT2940" s="257" t="s">
        <v>361</v>
      </c>
      <c r="AU2940" s="257" t="s">
        <v>86</v>
      </c>
      <c r="AV2940" s="13" t="s">
        <v>86</v>
      </c>
      <c r="AW2940" s="13" t="s">
        <v>32</v>
      </c>
      <c r="AX2940" s="13" t="s">
        <v>76</v>
      </c>
      <c r="AY2940" s="257" t="s">
        <v>350</v>
      </c>
    </row>
    <row r="2941" s="14" customFormat="1">
      <c r="A2941" s="14"/>
      <c r="B2941" s="258"/>
      <c r="C2941" s="259"/>
      <c r="D2941" s="242" t="s">
        <v>361</v>
      </c>
      <c r="E2941" s="260" t="s">
        <v>1</v>
      </c>
      <c r="F2941" s="261" t="s">
        <v>364</v>
      </c>
      <c r="G2941" s="259"/>
      <c r="H2941" s="262">
        <v>101</v>
      </c>
      <c r="I2941" s="263"/>
      <c r="J2941" s="259"/>
      <c r="K2941" s="259"/>
      <c r="L2941" s="264"/>
      <c r="M2941" s="265"/>
      <c r="N2941" s="266"/>
      <c r="O2941" s="266"/>
      <c r="P2941" s="266"/>
      <c r="Q2941" s="266"/>
      <c r="R2941" s="266"/>
      <c r="S2941" s="266"/>
      <c r="T2941" s="267"/>
      <c r="U2941" s="14"/>
      <c r="V2941" s="14"/>
      <c r="W2941" s="14"/>
      <c r="X2941" s="14"/>
      <c r="Y2941" s="14"/>
      <c r="Z2941" s="14"/>
      <c r="AA2941" s="14"/>
      <c r="AB2941" s="14"/>
      <c r="AC2941" s="14"/>
      <c r="AD2941" s="14"/>
      <c r="AE2941" s="14"/>
      <c r="AT2941" s="268" t="s">
        <v>361</v>
      </c>
      <c r="AU2941" s="268" t="s">
        <v>86</v>
      </c>
      <c r="AV2941" s="14" t="s">
        <v>357</v>
      </c>
      <c r="AW2941" s="14" t="s">
        <v>32</v>
      </c>
      <c r="AX2941" s="14" t="s">
        <v>84</v>
      </c>
      <c r="AY2941" s="268" t="s">
        <v>350</v>
      </c>
    </row>
    <row r="2942" s="2" customFormat="1" ht="21.75" customHeight="1">
      <c r="A2942" s="39"/>
      <c r="B2942" s="40"/>
      <c r="C2942" s="295" t="s">
        <v>4181</v>
      </c>
      <c r="D2942" s="295" t="s">
        <v>1347</v>
      </c>
      <c r="E2942" s="296" t="s">
        <v>4182</v>
      </c>
      <c r="F2942" s="297" t="s">
        <v>4183</v>
      </c>
      <c r="G2942" s="298" t="s">
        <v>497</v>
      </c>
      <c r="H2942" s="299">
        <v>2</v>
      </c>
      <c r="I2942" s="300"/>
      <c r="J2942" s="301">
        <f>ROUND(I2942*H2942,2)</f>
        <v>0</v>
      </c>
      <c r="K2942" s="297" t="s">
        <v>1</v>
      </c>
      <c r="L2942" s="302"/>
      <c r="M2942" s="303" t="s">
        <v>1</v>
      </c>
      <c r="N2942" s="304" t="s">
        <v>41</v>
      </c>
      <c r="O2942" s="92"/>
      <c r="P2942" s="238">
        <f>O2942*H2942</f>
        <v>0</v>
      </c>
      <c r="Q2942" s="238">
        <v>0.0032599999999999999</v>
      </c>
      <c r="R2942" s="238">
        <f>Q2942*H2942</f>
        <v>0.0065199999999999998</v>
      </c>
      <c r="S2942" s="238">
        <v>0</v>
      </c>
      <c r="T2942" s="239">
        <f>S2942*H2942</f>
        <v>0</v>
      </c>
      <c r="U2942" s="39"/>
      <c r="V2942" s="39"/>
      <c r="W2942" s="39"/>
      <c r="X2942" s="39"/>
      <c r="Y2942" s="39"/>
      <c r="Z2942" s="39"/>
      <c r="AA2942" s="39"/>
      <c r="AB2942" s="39"/>
      <c r="AC2942" s="39"/>
      <c r="AD2942" s="39"/>
      <c r="AE2942" s="39"/>
      <c r="AR2942" s="240" t="s">
        <v>695</v>
      </c>
      <c r="AT2942" s="240" t="s">
        <v>1347</v>
      </c>
      <c r="AU2942" s="240" t="s">
        <v>86</v>
      </c>
      <c r="AY2942" s="18" t="s">
        <v>350</v>
      </c>
      <c r="BE2942" s="241">
        <f>IF(N2942="základní",J2942,0)</f>
        <v>0</v>
      </c>
      <c r="BF2942" s="241">
        <f>IF(N2942="snížená",J2942,0)</f>
        <v>0</v>
      </c>
      <c r="BG2942" s="241">
        <f>IF(N2942="zákl. přenesená",J2942,0)</f>
        <v>0</v>
      </c>
      <c r="BH2942" s="241">
        <f>IF(N2942="sníž. přenesená",J2942,0)</f>
        <v>0</v>
      </c>
      <c r="BI2942" s="241">
        <f>IF(N2942="nulová",J2942,0)</f>
        <v>0</v>
      </c>
      <c r="BJ2942" s="18" t="s">
        <v>84</v>
      </c>
      <c r="BK2942" s="241">
        <f>ROUND(I2942*H2942,2)</f>
        <v>0</v>
      </c>
      <c r="BL2942" s="18" t="s">
        <v>530</v>
      </c>
      <c r="BM2942" s="240" t="s">
        <v>4184</v>
      </c>
    </row>
    <row r="2943" s="2" customFormat="1">
      <c r="A2943" s="39"/>
      <c r="B2943" s="40"/>
      <c r="C2943" s="41"/>
      <c r="D2943" s="242" t="s">
        <v>359</v>
      </c>
      <c r="E2943" s="41"/>
      <c r="F2943" s="243" t="s">
        <v>4159</v>
      </c>
      <c r="G2943" s="41"/>
      <c r="H2943" s="41"/>
      <c r="I2943" s="244"/>
      <c r="J2943" s="41"/>
      <c r="K2943" s="41"/>
      <c r="L2943" s="45"/>
      <c r="M2943" s="245"/>
      <c r="N2943" s="246"/>
      <c r="O2943" s="92"/>
      <c r="P2943" s="92"/>
      <c r="Q2943" s="92"/>
      <c r="R2943" s="92"/>
      <c r="S2943" s="92"/>
      <c r="T2943" s="93"/>
      <c r="U2943" s="39"/>
      <c r="V2943" s="39"/>
      <c r="W2943" s="39"/>
      <c r="X2943" s="39"/>
      <c r="Y2943" s="39"/>
      <c r="Z2943" s="39"/>
      <c r="AA2943" s="39"/>
      <c r="AB2943" s="39"/>
      <c r="AC2943" s="39"/>
      <c r="AD2943" s="39"/>
      <c r="AE2943" s="39"/>
      <c r="AT2943" s="18" t="s">
        <v>359</v>
      </c>
      <c r="AU2943" s="18" t="s">
        <v>86</v>
      </c>
    </row>
    <row r="2944" s="13" customFormat="1">
      <c r="A2944" s="13"/>
      <c r="B2944" s="247"/>
      <c r="C2944" s="248"/>
      <c r="D2944" s="242" t="s">
        <v>361</v>
      </c>
      <c r="E2944" s="249" t="s">
        <v>1</v>
      </c>
      <c r="F2944" s="250" t="s">
        <v>3731</v>
      </c>
      <c r="G2944" s="248"/>
      <c r="H2944" s="251">
        <v>2</v>
      </c>
      <c r="I2944" s="252"/>
      <c r="J2944" s="248"/>
      <c r="K2944" s="248"/>
      <c r="L2944" s="253"/>
      <c r="M2944" s="254"/>
      <c r="N2944" s="255"/>
      <c r="O2944" s="255"/>
      <c r="P2944" s="255"/>
      <c r="Q2944" s="255"/>
      <c r="R2944" s="255"/>
      <c r="S2944" s="255"/>
      <c r="T2944" s="256"/>
      <c r="U2944" s="13"/>
      <c r="V2944" s="13"/>
      <c r="W2944" s="13"/>
      <c r="X2944" s="13"/>
      <c r="Y2944" s="13"/>
      <c r="Z2944" s="13"/>
      <c r="AA2944" s="13"/>
      <c r="AB2944" s="13"/>
      <c r="AC2944" s="13"/>
      <c r="AD2944" s="13"/>
      <c r="AE2944" s="13"/>
      <c r="AT2944" s="257" t="s">
        <v>361</v>
      </c>
      <c r="AU2944" s="257" t="s">
        <v>86</v>
      </c>
      <c r="AV2944" s="13" t="s">
        <v>86</v>
      </c>
      <c r="AW2944" s="13" t="s">
        <v>32</v>
      </c>
      <c r="AX2944" s="13" t="s">
        <v>84</v>
      </c>
      <c r="AY2944" s="257" t="s">
        <v>350</v>
      </c>
    </row>
    <row r="2945" s="2" customFormat="1" ht="21.75" customHeight="1">
      <c r="A2945" s="39"/>
      <c r="B2945" s="40"/>
      <c r="C2945" s="295" t="s">
        <v>4185</v>
      </c>
      <c r="D2945" s="295" t="s">
        <v>1347</v>
      </c>
      <c r="E2945" s="296" t="s">
        <v>4186</v>
      </c>
      <c r="F2945" s="297" t="s">
        <v>4187</v>
      </c>
      <c r="G2945" s="298" t="s">
        <v>497</v>
      </c>
      <c r="H2945" s="299">
        <v>2</v>
      </c>
      <c r="I2945" s="300"/>
      <c r="J2945" s="301">
        <f>ROUND(I2945*H2945,2)</f>
        <v>0</v>
      </c>
      <c r="K2945" s="297" t="s">
        <v>1</v>
      </c>
      <c r="L2945" s="302"/>
      <c r="M2945" s="303" t="s">
        <v>1</v>
      </c>
      <c r="N2945" s="304" t="s">
        <v>41</v>
      </c>
      <c r="O2945" s="92"/>
      <c r="P2945" s="238">
        <f>O2945*H2945</f>
        <v>0</v>
      </c>
      <c r="Q2945" s="238">
        <v>0.0032599999999999999</v>
      </c>
      <c r="R2945" s="238">
        <f>Q2945*H2945</f>
        <v>0.0065199999999999998</v>
      </c>
      <c r="S2945" s="238">
        <v>0</v>
      </c>
      <c r="T2945" s="239">
        <f>S2945*H2945</f>
        <v>0</v>
      </c>
      <c r="U2945" s="39"/>
      <c r="V2945" s="39"/>
      <c r="W2945" s="39"/>
      <c r="X2945" s="39"/>
      <c r="Y2945" s="39"/>
      <c r="Z2945" s="39"/>
      <c r="AA2945" s="39"/>
      <c r="AB2945" s="39"/>
      <c r="AC2945" s="39"/>
      <c r="AD2945" s="39"/>
      <c r="AE2945" s="39"/>
      <c r="AR2945" s="240" t="s">
        <v>695</v>
      </c>
      <c r="AT2945" s="240" t="s">
        <v>1347</v>
      </c>
      <c r="AU2945" s="240" t="s">
        <v>86</v>
      </c>
      <c r="AY2945" s="18" t="s">
        <v>350</v>
      </c>
      <c r="BE2945" s="241">
        <f>IF(N2945="základní",J2945,0)</f>
        <v>0</v>
      </c>
      <c r="BF2945" s="241">
        <f>IF(N2945="snížená",J2945,0)</f>
        <v>0</v>
      </c>
      <c r="BG2945" s="241">
        <f>IF(N2945="zákl. přenesená",J2945,0)</f>
        <v>0</v>
      </c>
      <c r="BH2945" s="241">
        <f>IF(N2945="sníž. přenesená",J2945,0)</f>
        <v>0</v>
      </c>
      <c r="BI2945" s="241">
        <f>IF(N2945="nulová",J2945,0)</f>
        <v>0</v>
      </c>
      <c r="BJ2945" s="18" t="s">
        <v>84</v>
      </c>
      <c r="BK2945" s="241">
        <f>ROUND(I2945*H2945,2)</f>
        <v>0</v>
      </c>
      <c r="BL2945" s="18" t="s">
        <v>530</v>
      </c>
      <c r="BM2945" s="240" t="s">
        <v>4188</v>
      </c>
    </row>
    <row r="2946" s="2" customFormat="1">
      <c r="A2946" s="39"/>
      <c r="B2946" s="40"/>
      <c r="C2946" s="41"/>
      <c r="D2946" s="242" t="s">
        <v>359</v>
      </c>
      <c r="E2946" s="41"/>
      <c r="F2946" s="243" t="s">
        <v>4159</v>
      </c>
      <c r="G2946" s="41"/>
      <c r="H2946" s="41"/>
      <c r="I2946" s="244"/>
      <c r="J2946" s="41"/>
      <c r="K2946" s="41"/>
      <c r="L2946" s="45"/>
      <c r="M2946" s="245"/>
      <c r="N2946" s="246"/>
      <c r="O2946" s="92"/>
      <c r="P2946" s="92"/>
      <c r="Q2946" s="92"/>
      <c r="R2946" s="92"/>
      <c r="S2946" s="92"/>
      <c r="T2946" s="93"/>
      <c r="U2946" s="39"/>
      <c r="V2946" s="39"/>
      <c r="W2946" s="39"/>
      <c r="X2946" s="39"/>
      <c r="Y2946" s="39"/>
      <c r="Z2946" s="39"/>
      <c r="AA2946" s="39"/>
      <c r="AB2946" s="39"/>
      <c r="AC2946" s="39"/>
      <c r="AD2946" s="39"/>
      <c r="AE2946" s="39"/>
      <c r="AT2946" s="18" t="s">
        <v>359</v>
      </c>
      <c r="AU2946" s="18" t="s">
        <v>86</v>
      </c>
    </row>
    <row r="2947" s="13" customFormat="1">
      <c r="A2947" s="13"/>
      <c r="B2947" s="247"/>
      <c r="C2947" s="248"/>
      <c r="D2947" s="242" t="s">
        <v>361</v>
      </c>
      <c r="E2947" s="249" t="s">
        <v>1</v>
      </c>
      <c r="F2947" s="250" t="s">
        <v>3732</v>
      </c>
      <c r="G2947" s="248"/>
      <c r="H2947" s="251">
        <v>2</v>
      </c>
      <c r="I2947" s="252"/>
      <c r="J2947" s="248"/>
      <c r="K2947" s="248"/>
      <c r="L2947" s="253"/>
      <c r="M2947" s="254"/>
      <c r="N2947" s="255"/>
      <c r="O2947" s="255"/>
      <c r="P2947" s="255"/>
      <c r="Q2947" s="255"/>
      <c r="R2947" s="255"/>
      <c r="S2947" s="255"/>
      <c r="T2947" s="256"/>
      <c r="U2947" s="13"/>
      <c r="V2947" s="13"/>
      <c r="W2947" s="13"/>
      <c r="X2947" s="13"/>
      <c r="Y2947" s="13"/>
      <c r="Z2947" s="13"/>
      <c r="AA2947" s="13"/>
      <c r="AB2947" s="13"/>
      <c r="AC2947" s="13"/>
      <c r="AD2947" s="13"/>
      <c r="AE2947" s="13"/>
      <c r="AT2947" s="257" t="s">
        <v>361</v>
      </c>
      <c r="AU2947" s="257" t="s">
        <v>86</v>
      </c>
      <c r="AV2947" s="13" t="s">
        <v>86</v>
      </c>
      <c r="AW2947" s="13" t="s">
        <v>32</v>
      </c>
      <c r="AX2947" s="13" t="s">
        <v>84</v>
      </c>
      <c r="AY2947" s="257" t="s">
        <v>350</v>
      </c>
    </row>
    <row r="2948" s="2" customFormat="1" ht="21.75" customHeight="1">
      <c r="A2948" s="39"/>
      <c r="B2948" s="40"/>
      <c r="C2948" s="295" t="s">
        <v>4189</v>
      </c>
      <c r="D2948" s="295" t="s">
        <v>1347</v>
      </c>
      <c r="E2948" s="296" t="s">
        <v>4190</v>
      </c>
      <c r="F2948" s="297" t="s">
        <v>4191</v>
      </c>
      <c r="G2948" s="298" t="s">
        <v>497</v>
      </c>
      <c r="H2948" s="299">
        <v>2</v>
      </c>
      <c r="I2948" s="300"/>
      <c r="J2948" s="301">
        <f>ROUND(I2948*H2948,2)</f>
        <v>0</v>
      </c>
      <c r="K2948" s="297" t="s">
        <v>1</v>
      </c>
      <c r="L2948" s="302"/>
      <c r="M2948" s="303" t="s">
        <v>1</v>
      </c>
      <c r="N2948" s="304" t="s">
        <v>41</v>
      </c>
      <c r="O2948" s="92"/>
      <c r="P2948" s="238">
        <f>O2948*H2948</f>
        <v>0</v>
      </c>
      <c r="Q2948" s="238">
        <v>0.0032599999999999999</v>
      </c>
      <c r="R2948" s="238">
        <f>Q2948*H2948</f>
        <v>0.0065199999999999998</v>
      </c>
      <c r="S2948" s="238">
        <v>0</v>
      </c>
      <c r="T2948" s="239">
        <f>S2948*H2948</f>
        <v>0</v>
      </c>
      <c r="U2948" s="39"/>
      <c r="V2948" s="39"/>
      <c r="W2948" s="39"/>
      <c r="X2948" s="39"/>
      <c r="Y2948" s="39"/>
      <c r="Z2948" s="39"/>
      <c r="AA2948" s="39"/>
      <c r="AB2948" s="39"/>
      <c r="AC2948" s="39"/>
      <c r="AD2948" s="39"/>
      <c r="AE2948" s="39"/>
      <c r="AR2948" s="240" t="s">
        <v>695</v>
      </c>
      <c r="AT2948" s="240" t="s">
        <v>1347</v>
      </c>
      <c r="AU2948" s="240" t="s">
        <v>86</v>
      </c>
      <c r="AY2948" s="18" t="s">
        <v>350</v>
      </c>
      <c r="BE2948" s="241">
        <f>IF(N2948="základní",J2948,0)</f>
        <v>0</v>
      </c>
      <c r="BF2948" s="241">
        <f>IF(N2948="snížená",J2948,0)</f>
        <v>0</v>
      </c>
      <c r="BG2948" s="241">
        <f>IF(N2948="zákl. přenesená",J2948,0)</f>
        <v>0</v>
      </c>
      <c r="BH2948" s="241">
        <f>IF(N2948="sníž. přenesená",J2948,0)</f>
        <v>0</v>
      </c>
      <c r="BI2948" s="241">
        <f>IF(N2948="nulová",J2948,0)</f>
        <v>0</v>
      </c>
      <c r="BJ2948" s="18" t="s">
        <v>84</v>
      </c>
      <c r="BK2948" s="241">
        <f>ROUND(I2948*H2948,2)</f>
        <v>0</v>
      </c>
      <c r="BL2948" s="18" t="s">
        <v>530</v>
      </c>
      <c r="BM2948" s="240" t="s">
        <v>4192</v>
      </c>
    </row>
    <row r="2949" s="2" customFormat="1">
      <c r="A2949" s="39"/>
      <c r="B2949" s="40"/>
      <c r="C2949" s="41"/>
      <c r="D2949" s="242" t="s">
        <v>359</v>
      </c>
      <c r="E2949" s="41"/>
      <c r="F2949" s="243" t="s">
        <v>4159</v>
      </c>
      <c r="G2949" s="41"/>
      <c r="H2949" s="41"/>
      <c r="I2949" s="244"/>
      <c r="J2949" s="41"/>
      <c r="K2949" s="41"/>
      <c r="L2949" s="45"/>
      <c r="M2949" s="245"/>
      <c r="N2949" s="246"/>
      <c r="O2949" s="92"/>
      <c r="P2949" s="92"/>
      <c r="Q2949" s="92"/>
      <c r="R2949" s="92"/>
      <c r="S2949" s="92"/>
      <c r="T2949" s="93"/>
      <c r="U2949" s="39"/>
      <c r="V2949" s="39"/>
      <c r="W2949" s="39"/>
      <c r="X2949" s="39"/>
      <c r="Y2949" s="39"/>
      <c r="Z2949" s="39"/>
      <c r="AA2949" s="39"/>
      <c r="AB2949" s="39"/>
      <c r="AC2949" s="39"/>
      <c r="AD2949" s="39"/>
      <c r="AE2949" s="39"/>
      <c r="AT2949" s="18" t="s">
        <v>359</v>
      </c>
      <c r="AU2949" s="18" t="s">
        <v>86</v>
      </c>
    </row>
    <row r="2950" s="13" customFormat="1">
      <c r="A2950" s="13"/>
      <c r="B2950" s="247"/>
      <c r="C2950" s="248"/>
      <c r="D2950" s="242" t="s">
        <v>361</v>
      </c>
      <c r="E2950" s="249" t="s">
        <v>1</v>
      </c>
      <c r="F2950" s="250" t="s">
        <v>3733</v>
      </c>
      <c r="G2950" s="248"/>
      <c r="H2950" s="251">
        <v>2</v>
      </c>
      <c r="I2950" s="252"/>
      <c r="J2950" s="248"/>
      <c r="K2950" s="248"/>
      <c r="L2950" s="253"/>
      <c r="M2950" s="254"/>
      <c r="N2950" s="255"/>
      <c r="O2950" s="255"/>
      <c r="P2950" s="255"/>
      <c r="Q2950" s="255"/>
      <c r="R2950" s="255"/>
      <c r="S2950" s="255"/>
      <c r="T2950" s="256"/>
      <c r="U2950" s="13"/>
      <c r="V2950" s="13"/>
      <c r="W2950" s="13"/>
      <c r="X2950" s="13"/>
      <c r="Y2950" s="13"/>
      <c r="Z2950" s="13"/>
      <c r="AA2950" s="13"/>
      <c r="AB2950" s="13"/>
      <c r="AC2950" s="13"/>
      <c r="AD2950" s="13"/>
      <c r="AE2950" s="13"/>
      <c r="AT2950" s="257" t="s">
        <v>361</v>
      </c>
      <c r="AU2950" s="257" t="s">
        <v>86</v>
      </c>
      <c r="AV2950" s="13" t="s">
        <v>86</v>
      </c>
      <c r="AW2950" s="13" t="s">
        <v>32</v>
      </c>
      <c r="AX2950" s="13" t="s">
        <v>84</v>
      </c>
      <c r="AY2950" s="257" t="s">
        <v>350</v>
      </c>
    </row>
    <row r="2951" s="2" customFormat="1" ht="21.75" customHeight="1">
      <c r="A2951" s="39"/>
      <c r="B2951" s="40"/>
      <c r="C2951" s="295" t="s">
        <v>4193</v>
      </c>
      <c r="D2951" s="295" t="s">
        <v>1347</v>
      </c>
      <c r="E2951" s="296" t="s">
        <v>4194</v>
      </c>
      <c r="F2951" s="297" t="s">
        <v>4195</v>
      </c>
      <c r="G2951" s="298" t="s">
        <v>497</v>
      </c>
      <c r="H2951" s="299">
        <v>1</v>
      </c>
      <c r="I2951" s="300"/>
      <c r="J2951" s="301">
        <f>ROUND(I2951*H2951,2)</f>
        <v>0</v>
      </c>
      <c r="K2951" s="297" t="s">
        <v>1</v>
      </c>
      <c r="L2951" s="302"/>
      <c r="M2951" s="303" t="s">
        <v>1</v>
      </c>
      <c r="N2951" s="304" t="s">
        <v>41</v>
      </c>
      <c r="O2951" s="92"/>
      <c r="P2951" s="238">
        <f>O2951*H2951</f>
        <v>0</v>
      </c>
      <c r="Q2951" s="238">
        <v>0.0032599999999999999</v>
      </c>
      <c r="R2951" s="238">
        <f>Q2951*H2951</f>
        <v>0.0032599999999999999</v>
      </c>
      <c r="S2951" s="238">
        <v>0</v>
      </c>
      <c r="T2951" s="239">
        <f>S2951*H2951</f>
        <v>0</v>
      </c>
      <c r="U2951" s="39"/>
      <c r="V2951" s="39"/>
      <c r="W2951" s="39"/>
      <c r="X2951" s="39"/>
      <c r="Y2951" s="39"/>
      <c r="Z2951" s="39"/>
      <c r="AA2951" s="39"/>
      <c r="AB2951" s="39"/>
      <c r="AC2951" s="39"/>
      <c r="AD2951" s="39"/>
      <c r="AE2951" s="39"/>
      <c r="AR2951" s="240" t="s">
        <v>695</v>
      </c>
      <c r="AT2951" s="240" t="s">
        <v>1347</v>
      </c>
      <c r="AU2951" s="240" t="s">
        <v>86</v>
      </c>
      <c r="AY2951" s="18" t="s">
        <v>350</v>
      </c>
      <c r="BE2951" s="241">
        <f>IF(N2951="základní",J2951,0)</f>
        <v>0</v>
      </c>
      <c r="BF2951" s="241">
        <f>IF(N2951="snížená",J2951,0)</f>
        <v>0</v>
      </c>
      <c r="BG2951" s="241">
        <f>IF(N2951="zákl. přenesená",J2951,0)</f>
        <v>0</v>
      </c>
      <c r="BH2951" s="241">
        <f>IF(N2951="sníž. přenesená",J2951,0)</f>
        <v>0</v>
      </c>
      <c r="BI2951" s="241">
        <f>IF(N2951="nulová",J2951,0)</f>
        <v>0</v>
      </c>
      <c r="BJ2951" s="18" t="s">
        <v>84</v>
      </c>
      <c r="BK2951" s="241">
        <f>ROUND(I2951*H2951,2)</f>
        <v>0</v>
      </c>
      <c r="BL2951" s="18" t="s">
        <v>530</v>
      </c>
      <c r="BM2951" s="240" t="s">
        <v>4196</v>
      </c>
    </row>
    <row r="2952" s="2" customFormat="1">
      <c r="A2952" s="39"/>
      <c r="B2952" s="40"/>
      <c r="C2952" s="41"/>
      <c r="D2952" s="242" t="s">
        <v>359</v>
      </c>
      <c r="E2952" s="41"/>
      <c r="F2952" s="243" t="s">
        <v>4159</v>
      </c>
      <c r="G2952" s="41"/>
      <c r="H2952" s="41"/>
      <c r="I2952" s="244"/>
      <c r="J2952" s="41"/>
      <c r="K2952" s="41"/>
      <c r="L2952" s="45"/>
      <c r="M2952" s="245"/>
      <c r="N2952" s="246"/>
      <c r="O2952" s="92"/>
      <c r="P2952" s="92"/>
      <c r="Q2952" s="92"/>
      <c r="R2952" s="92"/>
      <c r="S2952" s="92"/>
      <c r="T2952" s="93"/>
      <c r="U2952" s="39"/>
      <c r="V2952" s="39"/>
      <c r="W2952" s="39"/>
      <c r="X2952" s="39"/>
      <c r="Y2952" s="39"/>
      <c r="Z2952" s="39"/>
      <c r="AA2952" s="39"/>
      <c r="AB2952" s="39"/>
      <c r="AC2952" s="39"/>
      <c r="AD2952" s="39"/>
      <c r="AE2952" s="39"/>
      <c r="AT2952" s="18" t="s">
        <v>359</v>
      </c>
      <c r="AU2952" s="18" t="s">
        <v>86</v>
      </c>
    </row>
    <row r="2953" s="13" customFormat="1">
      <c r="A2953" s="13"/>
      <c r="B2953" s="247"/>
      <c r="C2953" s="248"/>
      <c r="D2953" s="242" t="s">
        <v>361</v>
      </c>
      <c r="E2953" s="249" t="s">
        <v>1</v>
      </c>
      <c r="F2953" s="250" t="s">
        <v>3734</v>
      </c>
      <c r="G2953" s="248"/>
      <c r="H2953" s="251">
        <v>1</v>
      </c>
      <c r="I2953" s="252"/>
      <c r="J2953" s="248"/>
      <c r="K2953" s="248"/>
      <c r="L2953" s="253"/>
      <c r="M2953" s="254"/>
      <c r="N2953" s="255"/>
      <c r="O2953" s="255"/>
      <c r="P2953" s="255"/>
      <c r="Q2953" s="255"/>
      <c r="R2953" s="255"/>
      <c r="S2953" s="255"/>
      <c r="T2953" s="256"/>
      <c r="U2953" s="13"/>
      <c r="V2953" s="13"/>
      <c r="W2953" s="13"/>
      <c r="X2953" s="13"/>
      <c r="Y2953" s="13"/>
      <c r="Z2953" s="13"/>
      <c r="AA2953" s="13"/>
      <c r="AB2953" s="13"/>
      <c r="AC2953" s="13"/>
      <c r="AD2953" s="13"/>
      <c r="AE2953" s="13"/>
      <c r="AT2953" s="257" t="s">
        <v>361</v>
      </c>
      <c r="AU2953" s="257" t="s">
        <v>86</v>
      </c>
      <c r="AV2953" s="13" t="s">
        <v>86</v>
      </c>
      <c r="AW2953" s="13" t="s">
        <v>32</v>
      </c>
      <c r="AX2953" s="13" t="s">
        <v>84</v>
      </c>
      <c r="AY2953" s="257" t="s">
        <v>350</v>
      </c>
    </row>
    <row r="2954" s="2" customFormat="1" ht="21.75" customHeight="1">
      <c r="A2954" s="39"/>
      <c r="B2954" s="40"/>
      <c r="C2954" s="295" t="s">
        <v>4197</v>
      </c>
      <c r="D2954" s="295" t="s">
        <v>1347</v>
      </c>
      <c r="E2954" s="296" t="s">
        <v>4198</v>
      </c>
      <c r="F2954" s="297" t="s">
        <v>4199</v>
      </c>
      <c r="G2954" s="298" t="s">
        <v>497</v>
      </c>
      <c r="H2954" s="299">
        <v>8</v>
      </c>
      <c r="I2954" s="300"/>
      <c r="J2954" s="301">
        <f>ROUND(I2954*H2954,2)</f>
        <v>0</v>
      </c>
      <c r="K2954" s="297" t="s">
        <v>1</v>
      </c>
      <c r="L2954" s="302"/>
      <c r="M2954" s="303" t="s">
        <v>1</v>
      </c>
      <c r="N2954" s="304" t="s">
        <v>41</v>
      </c>
      <c r="O2954" s="92"/>
      <c r="P2954" s="238">
        <f>O2954*H2954</f>
        <v>0</v>
      </c>
      <c r="Q2954" s="238">
        <v>0.0032599999999999999</v>
      </c>
      <c r="R2954" s="238">
        <f>Q2954*H2954</f>
        <v>0.026079999999999999</v>
      </c>
      <c r="S2954" s="238">
        <v>0</v>
      </c>
      <c r="T2954" s="239">
        <f>S2954*H2954</f>
        <v>0</v>
      </c>
      <c r="U2954" s="39"/>
      <c r="V2954" s="39"/>
      <c r="W2954" s="39"/>
      <c r="X2954" s="39"/>
      <c r="Y2954" s="39"/>
      <c r="Z2954" s="39"/>
      <c r="AA2954" s="39"/>
      <c r="AB2954" s="39"/>
      <c r="AC2954" s="39"/>
      <c r="AD2954" s="39"/>
      <c r="AE2954" s="39"/>
      <c r="AR2954" s="240" t="s">
        <v>695</v>
      </c>
      <c r="AT2954" s="240" t="s">
        <v>1347</v>
      </c>
      <c r="AU2954" s="240" t="s">
        <v>86</v>
      </c>
      <c r="AY2954" s="18" t="s">
        <v>350</v>
      </c>
      <c r="BE2954" s="241">
        <f>IF(N2954="základní",J2954,0)</f>
        <v>0</v>
      </c>
      <c r="BF2954" s="241">
        <f>IF(N2954="snížená",J2954,0)</f>
        <v>0</v>
      </c>
      <c r="BG2954" s="241">
        <f>IF(N2954="zákl. přenesená",J2954,0)</f>
        <v>0</v>
      </c>
      <c r="BH2954" s="241">
        <f>IF(N2954="sníž. přenesená",J2954,0)</f>
        <v>0</v>
      </c>
      <c r="BI2954" s="241">
        <f>IF(N2954="nulová",J2954,0)</f>
        <v>0</v>
      </c>
      <c r="BJ2954" s="18" t="s">
        <v>84</v>
      </c>
      <c r="BK2954" s="241">
        <f>ROUND(I2954*H2954,2)</f>
        <v>0</v>
      </c>
      <c r="BL2954" s="18" t="s">
        <v>530</v>
      </c>
      <c r="BM2954" s="240" t="s">
        <v>4200</v>
      </c>
    </row>
    <row r="2955" s="2" customFormat="1">
      <c r="A2955" s="39"/>
      <c r="B2955" s="40"/>
      <c r="C2955" s="41"/>
      <c r="D2955" s="242" t="s">
        <v>359</v>
      </c>
      <c r="E2955" s="41"/>
      <c r="F2955" s="243" t="s">
        <v>4159</v>
      </c>
      <c r="G2955" s="41"/>
      <c r="H2955" s="41"/>
      <c r="I2955" s="244"/>
      <c r="J2955" s="41"/>
      <c r="K2955" s="41"/>
      <c r="L2955" s="45"/>
      <c r="M2955" s="245"/>
      <c r="N2955" s="246"/>
      <c r="O2955" s="92"/>
      <c r="P2955" s="92"/>
      <c r="Q2955" s="92"/>
      <c r="R2955" s="92"/>
      <c r="S2955" s="92"/>
      <c r="T2955" s="93"/>
      <c r="U2955" s="39"/>
      <c r="V2955" s="39"/>
      <c r="W2955" s="39"/>
      <c r="X2955" s="39"/>
      <c r="Y2955" s="39"/>
      <c r="Z2955" s="39"/>
      <c r="AA2955" s="39"/>
      <c r="AB2955" s="39"/>
      <c r="AC2955" s="39"/>
      <c r="AD2955" s="39"/>
      <c r="AE2955" s="39"/>
      <c r="AT2955" s="18" t="s">
        <v>359</v>
      </c>
      <c r="AU2955" s="18" t="s">
        <v>86</v>
      </c>
    </row>
    <row r="2956" s="13" customFormat="1">
      <c r="A2956" s="13"/>
      <c r="B2956" s="247"/>
      <c r="C2956" s="248"/>
      <c r="D2956" s="242" t="s">
        <v>361</v>
      </c>
      <c r="E2956" s="249" t="s">
        <v>1</v>
      </c>
      <c r="F2956" s="250" t="s">
        <v>3735</v>
      </c>
      <c r="G2956" s="248"/>
      <c r="H2956" s="251">
        <v>8</v>
      </c>
      <c r="I2956" s="252"/>
      <c r="J2956" s="248"/>
      <c r="K2956" s="248"/>
      <c r="L2956" s="253"/>
      <c r="M2956" s="254"/>
      <c r="N2956" s="255"/>
      <c r="O2956" s="255"/>
      <c r="P2956" s="255"/>
      <c r="Q2956" s="255"/>
      <c r="R2956" s="255"/>
      <c r="S2956" s="255"/>
      <c r="T2956" s="256"/>
      <c r="U2956" s="13"/>
      <c r="V2956" s="13"/>
      <c r="W2956" s="13"/>
      <c r="X2956" s="13"/>
      <c r="Y2956" s="13"/>
      <c r="Z2956" s="13"/>
      <c r="AA2956" s="13"/>
      <c r="AB2956" s="13"/>
      <c r="AC2956" s="13"/>
      <c r="AD2956" s="13"/>
      <c r="AE2956" s="13"/>
      <c r="AT2956" s="257" t="s">
        <v>361</v>
      </c>
      <c r="AU2956" s="257" t="s">
        <v>86</v>
      </c>
      <c r="AV2956" s="13" t="s">
        <v>86</v>
      </c>
      <c r="AW2956" s="13" t="s">
        <v>32</v>
      </c>
      <c r="AX2956" s="13" t="s">
        <v>84</v>
      </c>
      <c r="AY2956" s="257" t="s">
        <v>350</v>
      </c>
    </row>
    <row r="2957" s="2" customFormat="1" ht="21.75" customHeight="1">
      <c r="A2957" s="39"/>
      <c r="B2957" s="40"/>
      <c r="C2957" s="295" t="s">
        <v>4201</v>
      </c>
      <c r="D2957" s="295" t="s">
        <v>1347</v>
      </c>
      <c r="E2957" s="296" t="s">
        <v>4202</v>
      </c>
      <c r="F2957" s="297" t="s">
        <v>4203</v>
      </c>
      <c r="G2957" s="298" t="s">
        <v>497</v>
      </c>
      <c r="H2957" s="299">
        <v>1</v>
      </c>
      <c r="I2957" s="300"/>
      <c r="J2957" s="301">
        <f>ROUND(I2957*H2957,2)</f>
        <v>0</v>
      </c>
      <c r="K2957" s="297" t="s">
        <v>1</v>
      </c>
      <c r="L2957" s="302"/>
      <c r="M2957" s="303" t="s">
        <v>1</v>
      </c>
      <c r="N2957" s="304" t="s">
        <v>41</v>
      </c>
      <c r="O2957" s="92"/>
      <c r="P2957" s="238">
        <f>O2957*H2957</f>
        <v>0</v>
      </c>
      <c r="Q2957" s="238">
        <v>0.0032599999999999999</v>
      </c>
      <c r="R2957" s="238">
        <f>Q2957*H2957</f>
        <v>0.0032599999999999999</v>
      </c>
      <c r="S2957" s="238">
        <v>0</v>
      </c>
      <c r="T2957" s="239">
        <f>S2957*H2957</f>
        <v>0</v>
      </c>
      <c r="U2957" s="39"/>
      <c r="V2957" s="39"/>
      <c r="W2957" s="39"/>
      <c r="X2957" s="39"/>
      <c r="Y2957" s="39"/>
      <c r="Z2957" s="39"/>
      <c r="AA2957" s="39"/>
      <c r="AB2957" s="39"/>
      <c r="AC2957" s="39"/>
      <c r="AD2957" s="39"/>
      <c r="AE2957" s="39"/>
      <c r="AR2957" s="240" t="s">
        <v>695</v>
      </c>
      <c r="AT2957" s="240" t="s">
        <v>1347</v>
      </c>
      <c r="AU2957" s="240" t="s">
        <v>86</v>
      </c>
      <c r="AY2957" s="18" t="s">
        <v>350</v>
      </c>
      <c r="BE2957" s="241">
        <f>IF(N2957="základní",J2957,0)</f>
        <v>0</v>
      </c>
      <c r="BF2957" s="241">
        <f>IF(N2957="snížená",J2957,0)</f>
        <v>0</v>
      </c>
      <c r="BG2957" s="241">
        <f>IF(N2957="zákl. přenesená",J2957,0)</f>
        <v>0</v>
      </c>
      <c r="BH2957" s="241">
        <f>IF(N2957="sníž. přenesená",J2957,0)</f>
        <v>0</v>
      </c>
      <c r="BI2957" s="241">
        <f>IF(N2957="nulová",J2957,0)</f>
        <v>0</v>
      </c>
      <c r="BJ2957" s="18" t="s">
        <v>84</v>
      </c>
      <c r="BK2957" s="241">
        <f>ROUND(I2957*H2957,2)</f>
        <v>0</v>
      </c>
      <c r="BL2957" s="18" t="s">
        <v>530</v>
      </c>
      <c r="BM2957" s="240" t="s">
        <v>4204</v>
      </c>
    </row>
    <row r="2958" s="2" customFormat="1">
      <c r="A2958" s="39"/>
      <c r="B2958" s="40"/>
      <c r="C2958" s="41"/>
      <c r="D2958" s="242" t="s">
        <v>359</v>
      </c>
      <c r="E2958" s="41"/>
      <c r="F2958" s="243" t="s">
        <v>4159</v>
      </c>
      <c r="G2958" s="41"/>
      <c r="H2958" s="41"/>
      <c r="I2958" s="244"/>
      <c r="J2958" s="41"/>
      <c r="K2958" s="41"/>
      <c r="L2958" s="45"/>
      <c r="M2958" s="245"/>
      <c r="N2958" s="246"/>
      <c r="O2958" s="92"/>
      <c r="P2958" s="92"/>
      <c r="Q2958" s="92"/>
      <c r="R2958" s="92"/>
      <c r="S2958" s="92"/>
      <c r="T2958" s="93"/>
      <c r="U2958" s="39"/>
      <c r="V2958" s="39"/>
      <c r="W2958" s="39"/>
      <c r="X2958" s="39"/>
      <c r="Y2958" s="39"/>
      <c r="Z2958" s="39"/>
      <c r="AA2958" s="39"/>
      <c r="AB2958" s="39"/>
      <c r="AC2958" s="39"/>
      <c r="AD2958" s="39"/>
      <c r="AE2958" s="39"/>
      <c r="AT2958" s="18" t="s">
        <v>359</v>
      </c>
      <c r="AU2958" s="18" t="s">
        <v>86</v>
      </c>
    </row>
    <row r="2959" s="13" customFormat="1">
      <c r="A2959" s="13"/>
      <c r="B2959" s="247"/>
      <c r="C2959" s="248"/>
      <c r="D2959" s="242" t="s">
        <v>361</v>
      </c>
      <c r="E2959" s="249" t="s">
        <v>1</v>
      </c>
      <c r="F2959" s="250" t="s">
        <v>3791</v>
      </c>
      <c r="G2959" s="248"/>
      <c r="H2959" s="251">
        <v>1</v>
      </c>
      <c r="I2959" s="252"/>
      <c r="J2959" s="248"/>
      <c r="K2959" s="248"/>
      <c r="L2959" s="253"/>
      <c r="M2959" s="254"/>
      <c r="N2959" s="255"/>
      <c r="O2959" s="255"/>
      <c r="P2959" s="255"/>
      <c r="Q2959" s="255"/>
      <c r="R2959" s="255"/>
      <c r="S2959" s="255"/>
      <c r="T2959" s="256"/>
      <c r="U2959" s="13"/>
      <c r="V2959" s="13"/>
      <c r="W2959" s="13"/>
      <c r="X2959" s="13"/>
      <c r="Y2959" s="13"/>
      <c r="Z2959" s="13"/>
      <c r="AA2959" s="13"/>
      <c r="AB2959" s="13"/>
      <c r="AC2959" s="13"/>
      <c r="AD2959" s="13"/>
      <c r="AE2959" s="13"/>
      <c r="AT2959" s="257" t="s">
        <v>361</v>
      </c>
      <c r="AU2959" s="257" t="s">
        <v>86</v>
      </c>
      <c r="AV2959" s="13" t="s">
        <v>86</v>
      </c>
      <c r="AW2959" s="13" t="s">
        <v>32</v>
      </c>
      <c r="AX2959" s="13" t="s">
        <v>84</v>
      </c>
      <c r="AY2959" s="257" t="s">
        <v>350</v>
      </c>
    </row>
    <row r="2960" s="2" customFormat="1" ht="21.75" customHeight="1">
      <c r="A2960" s="39"/>
      <c r="B2960" s="40"/>
      <c r="C2960" s="295" t="s">
        <v>4205</v>
      </c>
      <c r="D2960" s="295" t="s">
        <v>1347</v>
      </c>
      <c r="E2960" s="296" t="s">
        <v>4206</v>
      </c>
      <c r="F2960" s="297" t="s">
        <v>4207</v>
      </c>
      <c r="G2960" s="298" t="s">
        <v>497</v>
      </c>
      <c r="H2960" s="299">
        <v>2</v>
      </c>
      <c r="I2960" s="300"/>
      <c r="J2960" s="301">
        <f>ROUND(I2960*H2960,2)</f>
        <v>0</v>
      </c>
      <c r="K2960" s="297" t="s">
        <v>1</v>
      </c>
      <c r="L2960" s="302"/>
      <c r="M2960" s="303" t="s">
        <v>1</v>
      </c>
      <c r="N2960" s="304" t="s">
        <v>41</v>
      </c>
      <c r="O2960" s="92"/>
      <c r="P2960" s="238">
        <f>O2960*H2960</f>
        <v>0</v>
      </c>
      <c r="Q2960" s="238">
        <v>0.0032599999999999999</v>
      </c>
      <c r="R2960" s="238">
        <f>Q2960*H2960</f>
        <v>0.0065199999999999998</v>
      </c>
      <c r="S2960" s="238">
        <v>0</v>
      </c>
      <c r="T2960" s="239">
        <f>S2960*H2960</f>
        <v>0</v>
      </c>
      <c r="U2960" s="39"/>
      <c r="V2960" s="39"/>
      <c r="W2960" s="39"/>
      <c r="X2960" s="39"/>
      <c r="Y2960" s="39"/>
      <c r="Z2960" s="39"/>
      <c r="AA2960" s="39"/>
      <c r="AB2960" s="39"/>
      <c r="AC2960" s="39"/>
      <c r="AD2960" s="39"/>
      <c r="AE2960" s="39"/>
      <c r="AR2960" s="240" t="s">
        <v>695</v>
      </c>
      <c r="AT2960" s="240" t="s">
        <v>1347</v>
      </c>
      <c r="AU2960" s="240" t="s">
        <v>86</v>
      </c>
      <c r="AY2960" s="18" t="s">
        <v>350</v>
      </c>
      <c r="BE2960" s="241">
        <f>IF(N2960="základní",J2960,0)</f>
        <v>0</v>
      </c>
      <c r="BF2960" s="241">
        <f>IF(N2960="snížená",J2960,0)</f>
        <v>0</v>
      </c>
      <c r="BG2960" s="241">
        <f>IF(N2960="zákl. přenesená",J2960,0)</f>
        <v>0</v>
      </c>
      <c r="BH2960" s="241">
        <f>IF(N2960="sníž. přenesená",J2960,0)</f>
        <v>0</v>
      </c>
      <c r="BI2960" s="241">
        <f>IF(N2960="nulová",J2960,0)</f>
        <v>0</v>
      </c>
      <c r="BJ2960" s="18" t="s">
        <v>84</v>
      </c>
      <c r="BK2960" s="241">
        <f>ROUND(I2960*H2960,2)</f>
        <v>0</v>
      </c>
      <c r="BL2960" s="18" t="s">
        <v>530</v>
      </c>
      <c r="BM2960" s="240" t="s">
        <v>4208</v>
      </c>
    </row>
    <row r="2961" s="2" customFormat="1">
      <c r="A2961" s="39"/>
      <c r="B2961" s="40"/>
      <c r="C2961" s="41"/>
      <c r="D2961" s="242" t="s">
        <v>359</v>
      </c>
      <c r="E2961" s="41"/>
      <c r="F2961" s="243" t="s">
        <v>4159</v>
      </c>
      <c r="G2961" s="41"/>
      <c r="H2961" s="41"/>
      <c r="I2961" s="244"/>
      <c r="J2961" s="41"/>
      <c r="K2961" s="41"/>
      <c r="L2961" s="45"/>
      <c r="M2961" s="245"/>
      <c r="N2961" s="246"/>
      <c r="O2961" s="92"/>
      <c r="P2961" s="92"/>
      <c r="Q2961" s="92"/>
      <c r="R2961" s="92"/>
      <c r="S2961" s="92"/>
      <c r="T2961" s="93"/>
      <c r="U2961" s="39"/>
      <c r="V2961" s="39"/>
      <c r="W2961" s="39"/>
      <c r="X2961" s="39"/>
      <c r="Y2961" s="39"/>
      <c r="Z2961" s="39"/>
      <c r="AA2961" s="39"/>
      <c r="AB2961" s="39"/>
      <c r="AC2961" s="39"/>
      <c r="AD2961" s="39"/>
      <c r="AE2961" s="39"/>
      <c r="AT2961" s="18" t="s">
        <v>359</v>
      </c>
      <c r="AU2961" s="18" t="s">
        <v>86</v>
      </c>
    </row>
    <row r="2962" s="13" customFormat="1">
      <c r="A2962" s="13"/>
      <c r="B2962" s="247"/>
      <c r="C2962" s="248"/>
      <c r="D2962" s="242" t="s">
        <v>361</v>
      </c>
      <c r="E2962" s="249" t="s">
        <v>1</v>
      </c>
      <c r="F2962" s="250" t="s">
        <v>3736</v>
      </c>
      <c r="G2962" s="248"/>
      <c r="H2962" s="251">
        <v>2</v>
      </c>
      <c r="I2962" s="252"/>
      <c r="J2962" s="248"/>
      <c r="K2962" s="248"/>
      <c r="L2962" s="253"/>
      <c r="M2962" s="254"/>
      <c r="N2962" s="255"/>
      <c r="O2962" s="255"/>
      <c r="P2962" s="255"/>
      <c r="Q2962" s="255"/>
      <c r="R2962" s="255"/>
      <c r="S2962" s="255"/>
      <c r="T2962" s="256"/>
      <c r="U2962" s="13"/>
      <c r="V2962" s="13"/>
      <c r="W2962" s="13"/>
      <c r="X2962" s="13"/>
      <c r="Y2962" s="13"/>
      <c r="Z2962" s="13"/>
      <c r="AA2962" s="13"/>
      <c r="AB2962" s="13"/>
      <c r="AC2962" s="13"/>
      <c r="AD2962" s="13"/>
      <c r="AE2962" s="13"/>
      <c r="AT2962" s="257" t="s">
        <v>361</v>
      </c>
      <c r="AU2962" s="257" t="s">
        <v>86</v>
      </c>
      <c r="AV2962" s="13" t="s">
        <v>86</v>
      </c>
      <c r="AW2962" s="13" t="s">
        <v>32</v>
      </c>
      <c r="AX2962" s="13" t="s">
        <v>84</v>
      </c>
      <c r="AY2962" s="257" t="s">
        <v>350</v>
      </c>
    </row>
    <row r="2963" s="2" customFormat="1" ht="21.75" customHeight="1">
      <c r="A2963" s="39"/>
      <c r="B2963" s="40"/>
      <c r="C2963" s="295" t="s">
        <v>4209</v>
      </c>
      <c r="D2963" s="295" t="s">
        <v>1347</v>
      </c>
      <c r="E2963" s="296" t="s">
        <v>4210</v>
      </c>
      <c r="F2963" s="297" t="s">
        <v>4211</v>
      </c>
      <c r="G2963" s="298" t="s">
        <v>497</v>
      </c>
      <c r="H2963" s="299">
        <v>1</v>
      </c>
      <c r="I2963" s="300"/>
      <c r="J2963" s="301">
        <f>ROUND(I2963*H2963,2)</f>
        <v>0</v>
      </c>
      <c r="K2963" s="297" t="s">
        <v>1</v>
      </c>
      <c r="L2963" s="302"/>
      <c r="M2963" s="303" t="s">
        <v>1</v>
      </c>
      <c r="N2963" s="304" t="s">
        <v>41</v>
      </c>
      <c r="O2963" s="92"/>
      <c r="P2963" s="238">
        <f>O2963*H2963</f>
        <v>0</v>
      </c>
      <c r="Q2963" s="238">
        <v>0.0032599999999999999</v>
      </c>
      <c r="R2963" s="238">
        <f>Q2963*H2963</f>
        <v>0.0032599999999999999</v>
      </c>
      <c r="S2963" s="238">
        <v>0</v>
      </c>
      <c r="T2963" s="239">
        <f>S2963*H2963</f>
        <v>0</v>
      </c>
      <c r="U2963" s="39"/>
      <c r="V2963" s="39"/>
      <c r="W2963" s="39"/>
      <c r="X2963" s="39"/>
      <c r="Y2963" s="39"/>
      <c r="Z2963" s="39"/>
      <c r="AA2963" s="39"/>
      <c r="AB2963" s="39"/>
      <c r="AC2963" s="39"/>
      <c r="AD2963" s="39"/>
      <c r="AE2963" s="39"/>
      <c r="AR2963" s="240" t="s">
        <v>695</v>
      </c>
      <c r="AT2963" s="240" t="s">
        <v>1347</v>
      </c>
      <c r="AU2963" s="240" t="s">
        <v>86</v>
      </c>
      <c r="AY2963" s="18" t="s">
        <v>350</v>
      </c>
      <c r="BE2963" s="241">
        <f>IF(N2963="základní",J2963,0)</f>
        <v>0</v>
      </c>
      <c r="BF2963" s="241">
        <f>IF(N2963="snížená",J2963,0)</f>
        <v>0</v>
      </c>
      <c r="BG2963" s="241">
        <f>IF(N2963="zákl. přenesená",J2963,0)</f>
        <v>0</v>
      </c>
      <c r="BH2963" s="241">
        <f>IF(N2963="sníž. přenesená",J2963,0)</f>
        <v>0</v>
      </c>
      <c r="BI2963" s="241">
        <f>IF(N2963="nulová",J2963,0)</f>
        <v>0</v>
      </c>
      <c r="BJ2963" s="18" t="s">
        <v>84</v>
      </c>
      <c r="BK2963" s="241">
        <f>ROUND(I2963*H2963,2)</f>
        <v>0</v>
      </c>
      <c r="BL2963" s="18" t="s">
        <v>530</v>
      </c>
      <c r="BM2963" s="240" t="s">
        <v>4212</v>
      </c>
    </row>
    <row r="2964" s="2" customFormat="1">
      <c r="A2964" s="39"/>
      <c r="B2964" s="40"/>
      <c r="C2964" s="41"/>
      <c r="D2964" s="242" t="s">
        <v>359</v>
      </c>
      <c r="E2964" s="41"/>
      <c r="F2964" s="243" t="s">
        <v>4159</v>
      </c>
      <c r="G2964" s="41"/>
      <c r="H2964" s="41"/>
      <c r="I2964" s="244"/>
      <c r="J2964" s="41"/>
      <c r="K2964" s="41"/>
      <c r="L2964" s="45"/>
      <c r="M2964" s="245"/>
      <c r="N2964" s="246"/>
      <c r="O2964" s="92"/>
      <c r="P2964" s="92"/>
      <c r="Q2964" s="92"/>
      <c r="R2964" s="92"/>
      <c r="S2964" s="92"/>
      <c r="T2964" s="93"/>
      <c r="U2964" s="39"/>
      <c r="V2964" s="39"/>
      <c r="W2964" s="39"/>
      <c r="X2964" s="39"/>
      <c r="Y2964" s="39"/>
      <c r="Z2964" s="39"/>
      <c r="AA2964" s="39"/>
      <c r="AB2964" s="39"/>
      <c r="AC2964" s="39"/>
      <c r="AD2964" s="39"/>
      <c r="AE2964" s="39"/>
      <c r="AT2964" s="18" t="s">
        <v>359</v>
      </c>
      <c r="AU2964" s="18" t="s">
        <v>86</v>
      </c>
    </row>
    <row r="2965" s="13" customFormat="1">
      <c r="A2965" s="13"/>
      <c r="B2965" s="247"/>
      <c r="C2965" s="248"/>
      <c r="D2965" s="242" t="s">
        <v>361</v>
      </c>
      <c r="E2965" s="249" t="s">
        <v>1</v>
      </c>
      <c r="F2965" s="250" t="s">
        <v>3802</v>
      </c>
      <c r="G2965" s="248"/>
      <c r="H2965" s="251">
        <v>1</v>
      </c>
      <c r="I2965" s="252"/>
      <c r="J2965" s="248"/>
      <c r="K2965" s="248"/>
      <c r="L2965" s="253"/>
      <c r="M2965" s="254"/>
      <c r="N2965" s="255"/>
      <c r="O2965" s="255"/>
      <c r="P2965" s="255"/>
      <c r="Q2965" s="255"/>
      <c r="R2965" s="255"/>
      <c r="S2965" s="255"/>
      <c r="T2965" s="256"/>
      <c r="U2965" s="13"/>
      <c r="V2965" s="13"/>
      <c r="W2965" s="13"/>
      <c r="X2965" s="13"/>
      <c r="Y2965" s="13"/>
      <c r="Z2965" s="13"/>
      <c r="AA2965" s="13"/>
      <c r="AB2965" s="13"/>
      <c r="AC2965" s="13"/>
      <c r="AD2965" s="13"/>
      <c r="AE2965" s="13"/>
      <c r="AT2965" s="257" t="s">
        <v>361</v>
      </c>
      <c r="AU2965" s="257" t="s">
        <v>86</v>
      </c>
      <c r="AV2965" s="13" t="s">
        <v>86</v>
      </c>
      <c r="AW2965" s="13" t="s">
        <v>32</v>
      </c>
      <c r="AX2965" s="13" t="s">
        <v>84</v>
      </c>
      <c r="AY2965" s="257" t="s">
        <v>350</v>
      </c>
    </row>
    <row r="2966" s="2" customFormat="1" ht="21.75" customHeight="1">
      <c r="A2966" s="39"/>
      <c r="B2966" s="40"/>
      <c r="C2966" s="295" t="s">
        <v>4213</v>
      </c>
      <c r="D2966" s="295" t="s">
        <v>1347</v>
      </c>
      <c r="E2966" s="296" t="s">
        <v>4214</v>
      </c>
      <c r="F2966" s="297" t="s">
        <v>4215</v>
      </c>
      <c r="G2966" s="298" t="s">
        <v>497</v>
      </c>
      <c r="H2966" s="299">
        <v>3</v>
      </c>
      <c r="I2966" s="300"/>
      <c r="J2966" s="301">
        <f>ROUND(I2966*H2966,2)</f>
        <v>0</v>
      </c>
      <c r="K2966" s="297" t="s">
        <v>1</v>
      </c>
      <c r="L2966" s="302"/>
      <c r="M2966" s="303" t="s">
        <v>1</v>
      </c>
      <c r="N2966" s="304" t="s">
        <v>41</v>
      </c>
      <c r="O2966" s="92"/>
      <c r="P2966" s="238">
        <f>O2966*H2966</f>
        <v>0</v>
      </c>
      <c r="Q2966" s="238">
        <v>0.0032599999999999999</v>
      </c>
      <c r="R2966" s="238">
        <f>Q2966*H2966</f>
        <v>0.0097800000000000005</v>
      </c>
      <c r="S2966" s="238">
        <v>0</v>
      </c>
      <c r="T2966" s="239">
        <f>S2966*H2966</f>
        <v>0</v>
      </c>
      <c r="U2966" s="39"/>
      <c r="V2966" s="39"/>
      <c r="W2966" s="39"/>
      <c r="X2966" s="39"/>
      <c r="Y2966" s="39"/>
      <c r="Z2966" s="39"/>
      <c r="AA2966" s="39"/>
      <c r="AB2966" s="39"/>
      <c r="AC2966" s="39"/>
      <c r="AD2966" s="39"/>
      <c r="AE2966" s="39"/>
      <c r="AR2966" s="240" t="s">
        <v>695</v>
      </c>
      <c r="AT2966" s="240" t="s">
        <v>1347</v>
      </c>
      <c r="AU2966" s="240" t="s">
        <v>86</v>
      </c>
      <c r="AY2966" s="18" t="s">
        <v>350</v>
      </c>
      <c r="BE2966" s="241">
        <f>IF(N2966="základní",J2966,0)</f>
        <v>0</v>
      </c>
      <c r="BF2966" s="241">
        <f>IF(N2966="snížená",J2966,0)</f>
        <v>0</v>
      </c>
      <c r="BG2966" s="241">
        <f>IF(N2966="zákl. přenesená",J2966,0)</f>
        <v>0</v>
      </c>
      <c r="BH2966" s="241">
        <f>IF(N2966="sníž. přenesená",J2966,0)</f>
        <v>0</v>
      </c>
      <c r="BI2966" s="241">
        <f>IF(N2966="nulová",J2966,0)</f>
        <v>0</v>
      </c>
      <c r="BJ2966" s="18" t="s">
        <v>84</v>
      </c>
      <c r="BK2966" s="241">
        <f>ROUND(I2966*H2966,2)</f>
        <v>0</v>
      </c>
      <c r="BL2966" s="18" t="s">
        <v>530</v>
      </c>
      <c r="BM2966" s="240" t="s">
        <v>4216</v>
      </c>
    </row>
    <row r="2967" s="2" customFormat="1">
      <c r="A2967" s="39"/>
      <c r="B2967" s="40"/>
      <c r="C2967" s="41"/>
      <c r="D2967" s="242" t="s">
        <v>359</v>
      </c>
      <c r="E2967" s="41"/>
      <c r="F2967" s="243" t="s">
        <v>4159</v>
      </c>
      <c r="G2967" s="41"/>
      <c r="H2967" s="41"/>
      <c r="I2967" s="244"/>
      <c r="J2967" s="41"/>
      <c r="K2967" s="41"/>
      <c r="L2967" s="45"/>
      <c r="M2967" s="245"/>
      <c r="N2967" s="246"/>
      <c r="O2967" s="92"/>
      <c r="P2967" s="92"/>
      <c r="Q2967" s="92"/>
      <c r="R2967" s="92"/>
      <c r="S2967" s="92"/>
      <c r="T2967" s="93"/>
      <c r="U2967" s="39"/>
      <c r="V2967" s="39"/>
      <c r="W2967" s="39"/>
      <c r="X2967" s="39"/>
      <c r="Y2967" s="39"/>
      <c r="Z2967" s="39"/>
      <c r="AA2967" s="39"/>
      <c r="AB2967" s="39"/>
      <c r="AC2967" s="39"/>
      <c r="AD2967" s="39"/>
      <c r="AE2967" s="39"/>
      <c r="AT2967" s="18" t="s">
        <v>359</v>
      </c>
      <c r="AU2967" s="18" t="s">
        <v>86</v>
      </c>
    </row>
    <row r="2968" s="13" customFormat="1">
      <c r="A2968" s="13"/>
      <c r="B2968" s="247"/>
      <c r="C2968" s="248"/>
      <c r="D2968" s="242" t="s">
        <v>361</v>
      </c>
      <c r="E2968" s="249" t="s">
        <v>1</v>
      </c>
      <c r="F2968" s="250" t="s">
        <v>3737</v>
      </c>
      <c r="G2968" s="248"/>
      <c r="H2968" s="251">
        <v>3</v>
      </c>
      <c r="I2968" s="252"/>
      <c r="J2968" s="248"/>
      <c r="K2968" s="248"/>
      <c r="L2968" s="253"/>
      <c r="M2968" s="254"/>
      <c r="N2968" s="255"/>
      <c r="O2968" s="255"/>
      <c r="P2968" s="255"/>
      <c r="Q2968" s="255"/>
      <c r="R2968" s="255"/>
      <c r="S2968" s="255"/>
      <c r="T2968" s="256"/>
      <c r="U2968" s="13"/>
      <c r="V2968" s="13"/>
      <c r="W2968" s="13"/>
      <c r="X2968" s="13"/>
      <c r="Y2968" s="13"/>
      <c r="Z2968" s="13"/>
      <c r="AA2968" s="13"/>
      <c r="AB2968" s="13"/>
      <c r="AC2968" s="13"/>
      <c r="AD2968" s="13"/>
      <c r="AE2968" s="13"/>
      <c r="AT2968" s="257" t="s">
        <v>361</v>
      </c>
      <c r="AU2968" s="257" t="s">
        <v>86</v>
      </c>
      <c r="AV2968" s="13" t="s">
        <v>86</v>
      </c>
      <c r="AW2968" s="13" t="s">
        <v>32</v>
      </c>
      <c r="AX2968" s="13" t="s">
        <v>84</v>
      </c>
      <c r="AY2968" s="257" t="s">
        <v>350</v>
      </c>
    </row>
    <row r="2969" s="2" customFormat="1" ht="21.75" customHeight="1">
      <c r="A2969" s="39"/>
      <c r="B2969" s="40"/>
      <c r="C2969" s="295" t="s">
        <v>4217</v>
      </c>
      <c r="D2969" s="295" t="s">
        <v>1347</v>
      </c>
      <c r="E2969" s="296" t="s">
        <v>4218</v>
      </c>
      <c r="F2969" s="297" t="s">
        <v>4219</v>
      </c>
      <c r="G2969" s="298" t="s">
        <v>497</v>
      </c>
      <c r="H2969" s="299">
        <v>1</v>
      </c>
      <c r="I2969" s="300"/>
      <c r="J2969" s="301">
        <f>ROUND(I2969*H2969,2)</f>
        <v>0</v>
      </c>
      <c r="K2969" s="297" t="s">
        <v>1</v>
      </c>
      <c r="L2969" s="302"/>
      <c r="M2969" s="303" t="s">
        <v>1</v>
      </c>
      <c r="N2969" s="304" t="s">
        <v>41</v>
      </c>
      <c r="O2969" s="92"/>
      <c r="P2969" s="238">
        <f>O2969*H2969</f>
        <v>0</v>
      </c>
      <c r="Q2969" s="238">
        <v>0.0032599999999999999</v>
      </c>
      <c r="R2969" s="238">
        <f>Q2969*H2969</f>
        <v>0.0032599999999999999</v>
      </c>
      <c r="S2969" s="238">
        <v>0</v>
      </c>
      <c r="T2969" s="239">
        <f>S2969*H2969</f>
        <v>0</v>
      </c>
      <c r="U2969" s="39"/>
      <c r="V2969" s="39"/>
      <c r="W2969" s="39"/>
      <c r="X2969" s="39"/>
      <c r="Y2969" s="39"/>
      <c r="Z2969" s="39"/>
      <c r="AA2969" s="39"/>
      <c r="AB2969" s="39"/>
      <c r="AC2969" s="39"/>
      <c r="AD2969" s="39"/>
      <c r="AE2969" s="39"/>
      <c r="AR2969" s="240" t="s">
        <v>695</v>
      </c>
      <c r="AT2969" s="240" t="s">
        <v>1347</v>
      </c>
      <c r="AU2969" s="240" t="s">
        <v>86</v>
      </c>
      <c r="AY2969" s="18" t="s">
        <v>350</v>
      </c>
      <c r="BE2969" s="241">
        <f>IF(N2969="základní",J2969,0)</f>
        <v>0</v>
      </c>
      <c r="BF2969" s="241">
        <f>IF(N2969="snížená",J2969,0)</f>
        <v>0</v>
      </c>
      <c r="BG2969" s="241">
        <f>IF(N2969="zákl. přenesená",J2969,0)</f>
        <v>0</v>
      </c>
      <c r="BH2969" s="241">
        <f>IF(N2969="sníž. přenesená",J2969,0)</f>
        <v>0</v>
      </c>
      <c r="BI2969" s="241">
        <f>IF(N2969="nulová",J2969,0)</f>
        <v>0</v>
      </c>
      <c r="BJ2969" s="18" t="s">
        <v>84</v>
      </c>
      <c r="BK2969" s="241">
        <f>ROUND(I2969*H2969,2)</f>
        <v>0</v>
      </c>
      <c r="BL2969" s="18" t="s">
        <v>530</v>
      </c>
      <c r="BM2969" s="240" t="s">
        <v>4220</v>
      </c>
    </row>
    <row r="2970" s="2" customFormat="1">
      <c r="A2970" s="39"/>
      <c r="B2970" s="40"/>
      <c r="C2970" s="41"/>
      <c r="D2970" s="242" t="s">
        <v>359</v>
      </c>
      <c r="E2970" s="41"/>
      <c r="F2970" s="243" t="s">
        <v>4159</v>
      </c>
      <c r="G2970" s="41"/>
      <c r="H2970" s="41"/>
      <c r="I2970" s="244"/>
      <c r="J2970" s="41"/>
      <c r="K2970" s="41"/>
      <c r="L2970" s="45"/>
      <c r="M2970" s="245"/>
      <c r="N2970" s="246"/>
      <c r="O2970" s="92"/>
      <c r="P2970" s="92"/>
      <c r="Q2970" s="92"/>
      <c r="R2970" s="92"/>
      <c r="S2970" s="92"/>
      <c r="T2970" s="93"/>
      <c r="U2970" s="39"/>
      <c r="V2970" s="39"/>
      <c r="W2970" s="39"/>
      <c r="X2970" s="39"/>
      <c r="Y2970" s="39"/>
      <c r="Z2970" s="39"/>
      <c r="AA2970" s="39"/>
      <c r="AB2970" s="39"/>
      <c r="AC2970" s="39"/>
      <c r="AD2970" s="39"/>
      <c r="AE2970" s="39"/>
      <c r="AT2970" s="18" t="s">
        <v>359</v>
      </c>
      <c r="AU2970" s="18" t="s">
        <v>86</v>
      </c>
    </row>
    <row r="2971" s="13" customFormat="1">
      <c r="A2971" s="13"/>
      <c r="B2971" s="247"/>
      <c r="C2971" s="248"/>
      <c r="D2971" s="242" t="s">
        <v>361</v>
      </c>
      <c r="E2971" s="249" t="s">
        <v>1</v>
      </c>
      <c r="F2971" s="250" t="s">
        <v>3738</v>
      </c>
      <c r="G2971" s="248"/>
      <c r="H2971" s="251">
        <v>1</v>
      </c>
      <c r="I2971" s="252"/>
      <c r="J2971" s="248"/>
      <c r="K2971" s="248"/>
      <c r="L2971" s="253"/>
      <c r="M2971" s="254"/>
      <c r="N2971" s="255"/>
      <c r="O2971" s="255"/>
      <c r="P2971" s="255"/>
      <c r="Q2971" s="255"/>
      <c r="R2971" s="255"/>
      <c r="S2971" s="255"/>
      <c r="T2971" s="256"/>
      <c r="U2971" s="13"/>
      <c r="V2971" s="13"/>
      <c r="W2971" s="13"/>
      <c r="X2971" s="13"/>
      <c r="Y2971" s="13"/>
      <c r="Z2971" s="13"/>
      <c r="AA2971" s="13"/>
      <c r="AB2971" s="13"/>
      <c r="AC2971" s="13"/>
      <c r="AD2971" s="13"/>
      <c r="AE2971" s="13"/>
      <c r="AT2971" s="257" t="s">
        <v>361</v>
      </c>
      <c r="AU2971" s="257" t="s">
        <v>86</v>
      </c>
      <c r="AV2971" s="13" t="s">
        <v>86</v>
      </c>
      <c r="AW2971" s="13" t="s">
        <v>32</v>
      </c>
      <c r="AX2971" s="13" t="s">
        <v>84</v>
      </c>
      <c r="AY2971" s="257" t="s">
        <v>350</v>
      </c>
    </row>
    <row r="2972" s="2" customFormat="1" ht="21.75" customHeight="1">
      <c r="A2972" s="39"/>
      <c r="B2972" s="40"/>
      <c r="C2972" s="295" t="s">
        <v>4221</v>
      </c>
      <c r="D2972" s="295" t="s">
        <v>1347</v>
      </c>
      <c r="E2972" s="296" t="s">
        <v>4222</v>
      </c>
      <c r="F2972" s="297" t="s">
        <v>4223</v>
      </c>
      <c r="G2972" s="298" t="s">
        <v>497</v>
      </c>
      <c r="H2972" s="299">
        <v>1</v>
      </c>
      <c r="I2972" s="300"/>
      <c r="J2972" s="301">
        <f>ROUND(I2972*H2972,2)</f>
        <v>0</v>
      </c>
      <c r="K2972" s="297" t="s">
        <v>1</v>
      </c>
      <c r="L2972" s="302"/>
      <c r="M2972" s="303" t="s">
        <v>1</v>
      </c>
      <c r="N2972" s="304" t="s">
        <v>41</v>
      </c>
      <c r="O2972" s="92"/>
      <c r="P2972" s="238">
        <f>O2972*H2972</f>
        <v>0</v>
      </c>
      <c r="Q2972" s="238">
        <v>0.0032599999999999999</v>
      </c>
      <c r="R2972" s="238">
        <f>Q2972*H2972</f>
        <v>0.0032599999999999999</v>
      </c>
      <c r="S2972" s="238">
        <v>0</v>
      </c>
      <c r="T2972" s="239">
        <f>S2972*H2972</f>
        <v>0</v>
      </c>
      <c r="U2972" s="39"/>
      <c r="V2972" s="39"/>
      <c r="W2972" s="39"/>
      <c r="X2972" s="39"/>
      <c r="Y2972" s="39"/>
      <c r="Z2972" s="39"/>
      <c r="AA2972" s="39"/>
      <c r="AB2972" s="39"/>
      <c r="AC2972" s="39"/>
      <c r="AD2972" s="39"/>
      <c r="AE2972" s="39"/>
      <c r="AR2972" s="240" t="s">
        <v>695</v>
      </c>
      <c r="AT2972" s="240" t="s">
        <v>1347</v>
      </c>
      <c r="AU2972" s="240" t="s">
        <v>86</v>
      </c>
      <c r="AY2972" s="18" t="s">
        <v>350</v>
      </c>
      <c r="BE2972" s="241">
        <f>IF(N2972="základní",J2972,0)</f>
        <v>0</v>
      </c>
      <c r="BF2972" s="241">
        <f>IF(N2972="snížená",J2972,0)</f>
        <v>0</v>
      </c>
      <c r="BG2972" s="241">
        <f>IF(N2972="zákl. přenesená",J2972,0)</f>
        <v>0</v>
      </c>
      <c r="BH2972" s="241">
        <f>IF(N2972="sníž. přenesená",J2972,0)</f>
        <v>0</v>
      </c>
      <c r="BI2972" s="241">
        <f>IF(N2972="nulová",J2972,0)</f>
        <v>0</v>
      </c>
      <c r="BJ2972" s="18" t="s">
        <v>84</v>
      </c>
      <c r="BK2972" s="241">
        <f>ROUND(I2972*H2972,2)</f>
        <v>0</v>
      </c>
      <c r="BL2972" s="18" t="s">
        <v>530</v>
      </c>
      <c r="BM2972" s="240" t="s">
        <v>4224</v>
      </c>
    </row>
    <row r="2973" s="2" customFormat="1">
      <c r="A2973" s="39"/>
      <c r="B2973" s="40"/>
      <c r="C2973" s="41"/>
      <c r="D2973" s="242" t="s">
        <v>359</v>
      </c>
      <c r="E2973" s="41"/>
      <c r="F2973" s="243" t="s">
        <v>4159</v>
      </c>
      <c r="G2973" s="41"/>
      <c r="H2973" s="41"/>
      <c r="I2973" s="244"/>
      <c r="J2973" s="41"/>
      <c r="K2973" s="41"/>
      <c r="L2973" s="45"/>
      <c r="M2973" s="245"/>
      <c r="N2973" s="246"/>
      <c r="O2973" s="92"/>
      <c r="P2973" s="92"/>
      <c r="Q2973" s="92"/>
      <c r="R2973" s="92"/>
      <c r="S2973" s="92"/>
      <c r="T2973" s="93"/>
      <c r="U2973" s="39"/>
      <c r="V2973" s="39"/>
      <c r="W2973" s="39"/>
      <c r="X2973" s="39"/>
      <c r="Y2973" s="39"/>
      <c r="Z2973" s="39"/>
      <c r="AA2973" s="39"/>
      <c r="AB2973" s="39"/>
      <c r="AC2973" s="39"/>
      <c r="AD2973" s="39"/>
      <c r="AE2973" s="39"/>
      <c r="AT2973" s="18" t="s">
        <v>359</v>
      </c>
      <c r="AU2973" s="18" t="s">
        <v>86</v>
      </c>
    </row>
    <row r="2974" s="13" customFormat="1">
      <c r="A2974" s="13"/>
      <c r="B2974" s="247"/>
      <c r="C2974" s="248"/>
      <c r="D2974" s="242" t="s">
        <v>361</v>
      </c>
      <c r="E2974" s="249" t="s">
        <v>1</v>
      </c>
      <c r="F2974" s="250" t="s">
        <v>3706</v>
      </c>
      <c r="G2974" s="248"/>
      <c r="H2974" s="251">
        <v>1</v>
      </c>
      <c r="I2974" s="252"/>
      <c r="J2974" s="248"/>
      <c r="K2974" s="248"/>
      <c r="L2974" s="253"/>
      <c r="M2974" s="254"/>
      <c r="N2974" s="255"/>
      <c r="O2974" s="255"/>
      <c r="P2974" s="255"/>
      <c r="Q2974" s="255"/>
      <c r="R2974" s="255"/>
      <c r="S2974" s="255"/>
      <c r="T2974" s="256"/>
      <c r="U2974" s="13"/>
      <c r="V2974" s="13"/>
      <c r="W2974" s="13"/>
      <c r="X2974" s="13"/>
      <c r="Y2974" s="13"/>
      <c r="Z2974" s="13"/>
      <c r="AA2974" s="13"/>
      <c r="AB2974" s="13"/>
      <c r="AC2974" s="13"/>
      <c r="AD2974" s="13"/>
      <c r="AE2974" s="13"/>
      <c r="AT2974" s="257" t="s">
        <v>361</v>
      </c>
      <c r="AU2974" s="257" t="s">
        <v>86</v>
      </c>
      <c r="AV2974" s="13" t="s">
        <v>86</v>
      </c>
      <c r="AW2974" s="13" t="s">
        <v>32</v>
      </c>
      <c r="AX2974" s="13" t="s">
        <v>84</v>
      </c>
      <c r="AY2974" s="257" t="s">
        <v>350</v>
      </c>
    </row>
    <row r="2975" s="2" customFormat="1" ht="21.75" customHeight="1">
      <c r="A2975" s="39"/>
      <c r="B2975" s="40"/>
      <c r="C2975" s="295" t="s">
        <v>4225</v>
      </c>
      <c r="D2975" s="295" t="s">
        <v>1347</v>
      </c>
      <c r="E2975" s="296" t="s">
        <v>4226</v>
      </c>
      <c r="F2975" s="297" t="s">
        <v>4227</v>
      </c>
      <c r="G2975" s="298" t="s">
        <v>497</v>
      </c>
      <c r="H2975" s="299">
        <v>1</v>
      </c>
      <c r="I2975" s="300"/>
      <c r="J2975" s="301">
        <f>ROUND(I2975*H2975,2)</f>
        <v>0</v>
      </c>
      <c r="K2975" s="297" t="s">
        <v>1</v>
      </c>
      <c r="L2975" s="302"/>
      <c r="M2975" s="303" t="s">
        <v>1</v>
      </c>
      <c r="N2975" s="304" t="s">
        <v>41</v>
      </c>
      <c r="O2975" s="92"/>
      <c r="P2975" s="238">
        <f>O2975*H2975</f>
        <v>0</v>
      </c>
      <c r="Q2975" s="238">
        <v>0.0032599999999999999</v>
      </c>
      <c r="R2975" s="238">
        <f>Q2975*H2975</f>
        <v>0.0032599999999999999</v>
      </c>
      <c r="S2975" s="238">
        <v>0</v>
      </c>
      <c r="T2975" s="239">
        <f>S2975*H2975</f>
        <v>0</v>
      </c>
      <c r="U2975" s="39"/>
      <c r="V2975" s="39"/>
      <c r="W2975" s="39"/>
      <c r="X2975" s="39"/>
      <c r="Y2975" s="39"/>
      <c r="Z2975" s="39"/>
      <c r="AA2975" s="39"/>
      <c r="AB2975" s="39"/>
      <c r="AC2975" s="39"/>
      <c r="AD2975" s="39"/>
      <c r="AE2975" s="39"/>
      <c r="AR2975" s="240" t="s">
        <v>695</v>
      </c>
      <c r="AT2975" s="240" t="s">
        <v>1347</v>
      </c>
      <c r="AU2975" s="240" t="s">
        <v>86</v>
      </c>
      <c r="AY2975" s="18" t="s">
        <v>350</v>
      </c>
      <c r="BE2975" s="241">
        <f>IF(N2975="základní",J2975,0)</f>
        <v>0</v>
      </c>
      <c r="BF2975" s="241">
        <f>IF(N2975="snížená",J2975,0)</f>
        <v>0</v>
      </c>
      <c r="BG2975" s="241">
        <f>IF(N2975="zákl. přenesená",J2975,0)</f>
        <v>0</v>
      </c>
      <c r="BH2975" s="241">
        <f>IF(N2975="sníž. přenesená",J2975,0)</f>
        <v>0</v>
      </c>
      <c r="BI2975" s="241">
        <f>IF(N2975="nulová",J2975,0)</f>
        <v>0</v>
      </c>
      <c r="BJ2975" s="18" t="s">
        <v>84</v>
      </c>
      <c r="BK2975" s="241">
        <f>ROUND(I2975*H2975,2)</f>
        <v>0</v>
      </c>
      <c r="BL2975" s="18" t="s">
        <v>530</v>
      </c>
      <c r="BM2975" s="240" t="s">
        <v>4228</v>
      </c>
    </row>
    <row r="2976" s="2" customFormat="1">
      <c r="A2976" s="39"/>
      <c r="B2976" s="40"/>
      <c r="C2976" s="41"/>
      <c r="D2976" s="242" t="s">
        <v>359</v>
      </c>
      <c r="E2976" s="41"/>
      <c r="F2976" s="243" t="s">
        <v>4159</v>
      </c>
      <c r="G2976" s="41"/>
      <c r="H2976" s="41"/>
      <c r="I2976" s="244"/>
      <c r="J2976" s="41"/>
      <c r="K2976" s="41"/>
      <c r="L2976" s="45"/>
      <c r="M2976" s="245"/>
      <c r="N2976" s="246"/>
      <c r="O2976" s="92"/>
      <c r="P2976" s="92"/>
      <c r="Q2976" s="92"/>
      <c r="R2976" s="92"/>
      <c r="S2976" s="92"/>
      <c r="T2976" s="93"/>
      <c r="U2976" s="39"/>
      <c r="V2976" s="39"/>
      <c r="W2976" s="39"/>
      <c r="X2976" s="39"/>
      <c r="Y2976" s="39"/>
      <c r="Z2976" s="39"/>
      <c r="AA2976" s="39"/>
      <c r="AB2976" s="39"/>
      <c r="AC2976" s="39"/>
      <c r="AD2976" s="39"/>
      <c r="AE2976" s="39"/>
      <c r="AT2976" s="18" t="s">
        <v>359</v>
      </c>
      <c r="AU2976" s="18" t="s">
        <v>86</v>
      </c>
    </row>
    <row r="2977" s="13" customFormat="1">
      <c r="A2977" s="13"/>
      <c r="B2977" s="247"/>
      <c r="C2977" s="248"/>
      <c r="D2977" s="242" t="s">
        <v>361</v>
      </c>
      <c r="E2977" s="249" t="s">
        <v>1</v>
      </c>
      <c r="F2977" s="250" t="s">
        <v>3739</v>
      </c>
      <c r="G2977" s="248"/>
      <c r="H2977" s="251">
        <v>1</v>
      </c>
      <c r="I2977" s="252"/>
      <c r="J2977" s="248"/>
      <c r="K2977" s="248"/>
      <c r="L2977" s="253"/>
      <c r="M2977" s="254"/>
      <c r="N2977" s="255"/>
      <c r="O2977" s="255"/>
      <c r="P2977" s="255"/>
      <c r="Q2977" s="255"/>
      <c r="R2977" s="255"/>
      <c r="S2977" s="255"/>
      <c r="T2977" s="256"/>
      <c r="U2977" s="13"/>
      <c r="V2977" s="13"/>
      <c r="W2977" s="13"/>
      <c r="X2977" s="13"/>
      <c r="Y2977" s="13"/>
      <c r="Z2977" s="13"/>
      <c r="AA2977" s="13"/>
      <c r="AB2977" s="13"/>
      <c r="AC2977" s="13"/>
      <c r="AD2977" s="13"/>
      <c r="AE2977" s="13"/>
      <c r="AT2977" s="257" t="s">
        <v>361</v>
      </c>
      <c r="AU2977" s="257" t="s">
        <v>86</v>
      </c>
      <c r="AV2977" s="13" t="s">
        <v>86</v>
      </c>
      <c r="AW2977" s="13" t="s">
        <v>32</v>
      </c>
      <c r="AX2977" s="13" t="s">
        <v>84</v>
      </c>
      <c r="AY2977" s="257" t="s">
        <v>350</v>
      </c>
    </row>
    <row r="2978" s="2" customFormat="1" ht="21.75" customHeight="1">
      <c r="A2978" s="39"/>
      <c r="B2978" s="40"/>
      <c r="C2978" s="295" t="s">
        <v>4229</v>
      </c>
      <c r="D2978" s="295" t="s">
        <v>1347</v>
      </c>
      <c r="E2978" s="296" t="s">
        <v>4230</v>
      </c>
      <c r="F2978" s="297" t="s">
        <v>4231</v>
      </c>
      <c r="G2978" s="298" t="s">
        <v>497</v>
      </c>
      <c r="H2978" s="299">
        <v>1</v>
      </c>
      <c r="I2978" s="300"/>
      <c r="J2978" s="301">
        <f>ROUND(I2978*H2978,2)</f>
        <v>0</v>
      </c>
      <c r="K2978" s="297" t="s">
        <v>1</v>
      </c>
      <c r="L2978" s="302"/>
      <c r="M2978" s="303" t="s">
        <v>1</v>
      </c>
      <c r="N2978" s="304" t="s">
        <v>41</v>
      </c>
      <c r="O2978" s="92"/>
      <c r="P2978" s="238">
        <f>O2978*H2978</f>
        <v>0</v>
      </c>
      <c r="Q2978" s="238">
        <v>0.0032599999999999999</v>
      </c>
      <c r="R2978" s="238">
        <f>Q2978*H2978</f>
        <v>0.0032599999999999999</v>
      </c>
      <c r="S2978" s="238">
        <v>0</v>
      </c>
      <c r="T2978" s="239">
        <f>S2978*H2978</f>
        <v>0</v>
      </c>
      <c r="U2978" s="39"/>
      <c r="V2978" s="39"/>
      <c r="W2978" s="39"/>
      <c r="X2978" s="39"/>
      <c r="Y2978" s="39"/>
      <c r="Z2978" s="39"/>
      <c r="AA2978" s="39"/>
      <c r="AB2978" s="39"/>
      <c r="AC2978" s="39"/>
      <c r="AD2978" s="39"/>
      <c r="AE2978" s="39"/>
      <c r="AR2978" s="240" t="s">
        <v>695</v>
      </c>
      <c r="AT2978" s="240" t="s">
        <v>1347</v>
      </c>
      <c r="AU2978" s="240" t="s">
        <v>86</v>
      </c>
      <c r="AY2978" s="18" t="s">
        <v>350</v>
      </c>
      <c r="BE2978" s="241">
        <f>IF(N2978="základní",J2978,0)</f>
        <v>0</v>
      </c>
      <c r="BF2978" s="241">
        <f>IF(N2978="snížená",J2978,0)</f>
        <v>0</v>
      </c>
      <c r="BG2978" s="241">
        <f>IF(N2978="zákl. přenesená",J2978,0)</f>
        <v>0</v>
      </c>
      <c r="BH2978" s="241">
        <f>IF(N2978="sníž. přenesená",J2978,0)</f>
        <v>0</v>
      </c>
      <c r="BI2978" s="241">
        <f>IF(N2978="nulová",J2978,0)</f>
        <v>0</v>
      </c>
      <c r="BJ2978" s="18" t="s">
        <v>84</v>
      </c>
      <c r="BK2978" s="241">
        <f>ROUND(I2978*H2978,2)</f>
        <v>0</v>
      </c>
      <c r="BL2978" s="18" t="s">
        <v>530</v>
      </c>
      <c r="BM2978" s="240" t="s">
        <v>4232</v>
      </c>
    </row>
    <row r="2979" s="2" customFormat="1">
      <c r="A2979" s="39"/>
      <c r="B2979" s="40"/>
      <c r="C2979" s="41"/>
      <c r="D2979" s="242" t="s">
        <v>359</v>
      </c>
      <c r="E2979" s="41"/>
      <c r="F2979" s="243" t="s">
        <v>4159</v>
      </c>
      <c r="G2979" s="41"/>
      <c r="H2979" s="41"/>
      <c r="I2979" s="244"/>
      <c r="J2979" s="41"/>
      <c r="K2979" s="41"/>
      <c r="L2979" s="45"/>
      <c r="M2979" s="245"/>
      <c r="N2979" s="246"/>
      <c r="O2979" s="92"/>
      <c r="P2979" s="92"/>
      <c r="Q2979" s="92"/>
      <c r="R2979" s="92"/>
      <c r="S2979" s="92"/>
      <c r="T2979" s="93"/>
      <c r="U2979" s="39"/>
      <c r="V2979" s="39"/>
      <c r="W2979" s="39"/>
      <c r="X2979" s="39"/>
      <c r="Y2979" s="39"/>
      <c r="Z2979" s="39"/>
      <c r="AA2979" s="39"/>
      <c r="AB2979" s="39"/>
      <c r="AC2979" s="39"/>
      <c r="AD2979" s="39"/>
      <c r="AE2979" s="39"/>
      <c r="AT2979" s="18" t="s">
        <v>359</v>
      </c>
      <c r="AU2979" s="18" t="s">
        <v>86</v>
      </c>
    </row>
    <row r="2980" s="13" customFormat="1">
      <c r="A2980" s="13"/>
      <c r="B2980" s="247"/>
      <c r="C2980" s="248"/>
      <c r="D2980" s="242" t="s">
        <v>361</v>
      </c>
      <c r="E2980" s="249" t="s">
        <v>1</v>
      </c>
      <c r="F2980" s="250" t="s">
        <v>3740</v>
      </c>
      <c r="G2980" s="248"/>
      <c r="H2980" s="251">
        <v>1</v>
      </c>
      <c r="I2980" s="252"/>
      <c r="J2980" s="248"/>
      <c r="K2980" s="248"/>
      <c r="L2980" s="253"/>
      <c r="M2980" s="254"/>
      <c r="N2980" s="255"/>
      <c r="O2980" s="255"/>
      <c r="P2980" s="255"/>
      <c r="Q2980" s="255"/>
      <c r="R2980" s="255"/>
      <c r="S2980" s="255"/>
      <c r="T2980" s="256"/>
      <c r="U2980" s="13"/>
      <c r="V2980" s="13"/>
      <c r="W2980" s="13"/>
      <c r="X2980" s="13"/>
      <c r="Y2980" s="13"/>
      <c r="Z2980" s="13"/>
      <c r="AA2980" s="13"/>
      <c r="AB2980" s="13"/>
      <c r="AC2980" s="13"/>
      <c r="AD2980" s="13"/>
      <c r="AE2980" s="13"/>
      <c r="AT2980" s="257" t="s">
        <v>361</v>
      </c>
      <c r="AU2980" s="257" t="s">
        <v>86</v>
      </c>
      <c r="AV2980" s="13" t="s">
        <v>86</v>
      </c>
      <c r="AW2980" s="13" t="s">
        <v>32</v>
      </c>
      <c r="AX2980" s="13" t="s">
        <v>84</v>
      </c>
      <c r="AY2980" s="257" t="s">
        <v>350</v>
      </c>
    </row>
    <row r="2981" s="2" customFormat="1" ht="21.75" customHeight="1">
      <c r="A2981" s="39"/>
      <c r="B2981" s="40"/>
      <c r="C2981" s="295" t="s">
        <v>4233</v>
      </c>
      <c r="D2981" s="295" t="s">
        <v>1347</v>
      </c>
      <c r="E2981" s="296" t="s">
        <v>4234</v>
      </c>
      <c r="F2981" s="297" t="s">
        <v>4235</v>
      </c>
      <c r="G2981" s="298" t="s">
        <v>497</v>
      </c>
      <c r="H2981" s="299">
        <v>1</v>
      </c>
      <c r="I2981" s="300"/>
      <c r="J2981" s="301">
        <f>ROUND(I2981*H2981,2)</f>
        <v>0</v>
      </c>
      <c r="K2981" s="297" t="s">
        <v>1</v>
      </c>
      <c r="L2981" s="302"/>
      <c r="M2981" s="303" t="s">
        <v>1</v>
      </c>
      <c r="N2981" s="304" t="s">
        <v>41</v>
      </c>
      <c r="O2981" s="92"/>
      <c r="P2981" s="238">
        <f>O2981*H2981</f>
        <v>0</v>
      </c>
      <c r="Q2981" s="238">
        <v>0.0032599999999999999</v>
      </c>
      <c r="R2981" s="238">
        <f>Q2981*H2981</f>
        <v>0.0032599999999999999</v>
      </c>
      <c r="S2981" s="238">
        <v>0</v>
      </c>
      <c r="T2981" s="239">
        <f>S2981*H2981</f>
        <v>0</v>
      </c>
      <c r="U2981" s="39"/>
      <c r="V2981" s="39"/>
      <c r="W2981" s="39"/>
      <c r="X2981" s="39"/>
      <c r="Y2981" s="39"/>
      <c r="Z2981" s="39"/>
      <c r="AA2981" s="39"/>
      <c r="AB2981" s="39"/>
      <c r="AC2981" s="39"/>
      <c r="AD2981" s="39"/>
      <c r="AE2981" s="39"/>
      <c r="AR2981" s="240" t="s">
        <v>695</v>
      </c>
      <c r="AT2981" s="240" t="s">
        <v>1347</v>
      </c>
      <c r="AU2981" s="240" t="s">
        <v>86</v>
      </c>
      <c r="AY2981" s="18" t="s">
        <v>350</v>
      </c>
      <c r="BE2981" s="241">
        <f>IF(N2981="základní",J2981,0)</f>
        <v>0</v>
      </c>
      <c r="BF2981" s="241">
        <f>IF(N2981="snížená",J2981,0)</f>
        <v>0</v>
      </c>
      <c r="BG2981" s="241">
        <f>IF(N2981="zákl. přenesená",J2981,0)</f>
        <v>0</v>
      </c>
      <c r="BH2981" s="241">
        <f>IF(N2981="sníž. přenesená",J2981,0)</f>
        <v>0</v>
      </c>
      <c r="BI2981" s="241">
        <f>IF(N2981="nulová",J2981,0)</f>
        <v>0</v>
      </c>
      <c r="BJ2981" s="18" t="s">
        <v>84</v>
      </c>
      <c r="BK2981" s="241">
        <f>ROUND(I2981*H2981,2)</f>
        <v>0</v>
      </c>
      <c r="BL2981" s="18" t="s">
        <v>530</v>
      </c>
      <c r="BM2981" s="240" t="s">
        <v>4236</v>
      </c>
    </row>
    <row r="2982" s="2" customFormat="1">
      <c r="A2982" s="39"/>
      <c r="B2982" s="40"/>
      <c r="C2982" s="41"/>
      <c r="D2982" s="242" t="s">
        <v>359</v>
      </c>
      <c r="E2982" s="41"/>
      <c r="F2982" s="243" t="s">
        <v>4159</v>
      </c>
      <c r="G2982" s="41"/>
      <c r="H2982" s="41"/>
      <c r="I2982" s="244"/>
      <c r="J2982" s="41"/>
      <c r="K2982" s="41"/>
      <c r="L2982" s="45"/>
      <c r="M2982" s="245"/>
      <c r="N2982" s="246"/>
      <c r="O2982" s="92"/>
      <c r="P2982" s="92"/>
      <c r="Q2982" s="92"/>
      <c r="R2982" s="92"/>
      <c r="S2982" s="92"/>
      <c r="T2982" s="93"/>
      <c r="U2982" s="39"/>
      <c r="V2982" s="39"/>
      <c r="W2982" s="39"/>
      <c r="X2982" s="39"/>
      <c r="Y2982" s="39"/>
      <c r="Z2982" s="39"/>
      <c r="AA2982" s="39"/>
      <c r="AB2982" s="39"/>
      <c r="AC2982" s="39"/>
      <c r="AD2982" s="39"/>
      <c r="AE2982" s="39"/>
      <c r="AT2982" s="18" t="s">
        <v>359</v>
      </c>
      <c r="AU2982" s="18" t="s">
        <v>86</v>
      </c>
    </row>
    <row r="2983" s="13" customFormat="1">
      <c r="A2983" s="13"/>
      <c r="B2983" s="247"/>
      <c r="C2983" s="248"/>
      <c r="D2983" s="242" t="s">
        <v>361</v>
      </c>
      <c r="E2983" s="249" t="s">
        <v>1</v>
      </c>
      <c r="F2983" s="250" t="s">
        <v>3573</v>
      </c>
      <c r="G2983" s="248"/>
      <c r="H2983" s="251">
        <v>1</v>
      </c>
      <c r="I2983" s="252"/>
      <c r="J2983" s="248"/>
      <c r="K2983" s="248"/>
      <c r="L2983" s="253"/>
      <c r="M2983" s="254"/>
      <c r="N2983" s="255"/>
      <c r="O2983" s="255"/>
      <c r="P2983" s="255"/>
      <c r="Q2983" s="255"/>
      <c r="R2983" s="255"/>
      <c r="S2983" s="255"/>
      <c r="T2983" s="256"/>
      <c r="U2983" s="13"/>
      <c r="V2983" s="13"/>
      <c r="W2983" s="13"/>
      <c r="X2983" s="13"/>
      <c r="Y2983" s="13"/>
      <c r="Z2983" s="13"/>
      <c r="AA2983" s="13"/>
      <c r="AB2983" s="13"/>
      <c r="AC2983" s="13"/>
      <c r="AD2983" s="13"/>
      <c r="AE2983" s="13"/>
      <c r="AT2983" s="257" t="s">
        <v>361</v>
      </c>
      <c r="AU2983" s="257" t="s">
        <v>86</v>
      </c>
      <c r="AV2983" s="13" t="s">
        <v>86</v>
      </c>
      <c r="AW2983" s="13" t="s">
        <v>32</v>
      </c>
      <c r="AX2983" s="13" t="s">
        <v>84</v>
      </c>
      <c r="AY2983" s="257" t="s">
        <v>350</v>
      </c>
    </row>
    <row r="2984" s="2" customFormat="1" ht="21.75" customHeight="1">
      <c r="A2984" s="39"/>
      <c r="B2984" s="40"/>
      <c r="C2984" s="295" t="s">
        <v>4237</v>
      </c>
      <c r="D2984" s="295" t="s">
        <v>1347</v>
      </c>
      <c r="E2984" s="296" t="s">
        <v>4238</v>
      </c>
      <c r="F2984" s="297" t="s">
        <v>4239</v>
      </c>
      <c r="G2984" s="298" t="s">
        <v>497</v>
      </c>
      <c r="H2984" s="299">
        <v>1</v>
      </c>
      <c r="I2984" s="300"/>
      <c r="J2984" s="301">
        <f>ROUND(I2984*H2984,2)</f>
        <v>0</v>
      </c>
      <c r="K2984" s="297" t="s">
        <v>1</v>
      </c>
      <c r="L2984" s="302"/>
      <c r="M2984" s="303" t="s">
        <v>1</v>
      </c>
      <c r="N2984" s="304" t="s">
        <v>41</v>
      </c>
      <c r="O2984" s="92"/>
      <c r="P2984" s="238">
        <f>O2984*H2984</f>
        <v>0</v>
      </c>
      <c r="Q2984" s="238">
        <v>0.0032599999999999999</v>
      </c>
      <c r="R2984" s="238">
        <f>Q2984*H2984</f>
        <v>0.0032599999999999999</v>
      </c>
      <c r="S2984" s="238">
        <v>0</v>
      </c>
      <c r="T2984" s="239">
        <f>S2984*H2984</f>
        <v>0</v>
      </c>
      <c r="U2984" s="39"/>
      <c r="V2984" s="39"/>
      <c r="W2984" s="39"/>
      <c r="X2984" s="39"/>
      <c r="Y2984" s="39"/>
      <c r="Z2984" s="39"/>
      <c r="AA2984" s="39"/>
      <c r="AB2984" s="39"/>
      <c r="AC2984" s="39"/>
      <c r="AD2984" s="39"/>
      <c r="AE2984" s="39"/>
      <c r="AR2984" s="240" t="s">
        <v>695</v>
      </c>
      <c r="AT2984" s="240" t="s">
        <v>1347</v>
      </c>
      <c r="AU2984" s="240" t="s">
        <v>86</v>
      </c>
      <c r="AY2984" s="18" t="s">
        <v>350</v>
      </c>
      <c r="BE2984" s="241">
        <f>IF(N2984="základní",J2984,0)</f>
        <v>0</v>
      </c>
      <c r="BF2984" s="241">
        <f>IF(N2984="snížená",J2984,0)</f>
        <v>0</v>
      </c>
      <c r="BG2984" s="241">
        <f>IF(N2984="zákl. přenesená",J2984,0)</f>
        <v>0</v>
      </c>
      <c r="BH2984" s="241">
        <f>IF(N2984="sníž. přenesená",J2984,0)</f>
        <v>0</v>
      </c>
      <c r="BI2984" s="241">
        <f>IF(N2984="nulová",J2984,0)</f>
        <v>0</v>
      </c>
      <c r="BJ2984" s="18" t="s">
        <v>84</v>
      </c>
      <c r="BK2984" s="241">
        <f>ROUND(I2984*H2984,2)</f>
        <v>0</v>
      </c>
      <c r="BL2984" s="18" t="s">
        <v>530</v>
      </c>
      <c r="BM2984" s="240" t="s">
        <v>4240</v>
      </c>
    </row>
    <row r="2985" s="2" customFormat="1">
      <c r="A2985" s="39"/>
      <c r="B2985" s="40"/>
      <c r="C2985" s="41"/>
      <c r="D2985" s="242" t="s">
        <v>359</v>
      </c>
      <c r="E2985" s="41"/>
      <c r="F2985" s="243" t="s">
        <v>4159</v>
      </c>
      <c r="G2985" s="41"/>
      <c r="H2985" s="41"/>
      <c r="I2985" s="244"/>
      <c r="J2985" s="41"/>
      <c r="K2985" s="41"/>
      <c r="L2985" s="45"/>
      <c r="M2985" s="245"/>
      <c r="N2985" s="246"/>
      <c r="O2985" s="92"/>
      <c r="P2985" s="92"/>
      <c r="Q2985" s="92"/>
      <c r="R2985" s="92"/>
      <c r="S2985" s="92"/>
      <c r="T2985" s="93"/>
      <c r="U2985" s="39"/>
      <c r="V2985" s="39"/>
      <c r="W2985" s="39"/>
      <c r="X2985" s="39"/>
      <c r="Y2985" s="39"/>
      <c r="Z2985" s="39"/>
      <c r="AA2985" s="39"/>
      <c r="AB2985" s="39"/>
      <c r="AC2985" s="39"/>
      <c r="AD2985" s="39"/>
      <c r="AE2985" s="39"/>
      <c r="AT2985" s="18" t="s">
        <v>359</v>
      </c>
      <c r="AU2985" s="18" t="s">
        <v>86</v>
      </c>
    </row>
    <row r="2986" s="13" customFormat="1">
      <c r="A2986" s="13"/>
      <c r="B2986" s="247"/>
      <c r="C2986" s="248"/>
      <c r="D2986" s="242" t="s">
        <v>361</v>
      </c>
      <c r="E2986" s="249" t="s">
        <v>1</v>
      </c>
      <c r="F2986" s="250" t="s">
        <v>3562</v>
      </c>
      <c r="G2986" s="248"/>
      <c r="H2986" s="251">
        <v>1</v>
      </c>
      <c r="I2986" s="252"/>
      <c r="J2986" s="248"/>
      <c r="K2986" s="248"/>
      <c r="L2986" s="253"/>
      <c r="M2986" s="254"/>
      <c r="N2986" s="255"/>
      <c r="O2986" s="255"/>
      <c r="P2986" s="255"/>
      <c r="Q2986" s="255"/>
      <c r="R2986" s="255"/>
      <c r="S2986" s="255"/>
      <c r="T2986" s="256"/>
      <c r="U2986" s="13"/>
      <c r="V2986" s="13"/>
      <c r="W2986" s="13"/>
      <c r="X2986" s="13"/>
      <c r="Y2986" s="13"/>
      <c r="Z2986" s="13"/>
      <c r="AA2986" s="13"/>
      <c r="AB2986" s="13"/>
      <c r="AC2986" s="13"/>
      <c r="AD2986" s="13"/>
      <c r="AE2986" s="13"/>
      <c r="AT2986" s="257" t="s">
        <v>361</v>
      </c>
      <c r="AU2986" s="257" t="s">
        <v>86</v>
      </c>
      <c r="AV2986" s="13" t="s">
        <v>86</v>
      </c>
      <c r="AW2986" s="13" t="s">
        <v>32</v>
      </c>
      <c r="AX2986" s="13" t="s">
        <v>84</v>
      </c>
      <c r="AY2986" s="257" t="s">
        <v>350</v>
      </c>
    </row>
    <row r="2987" s="2" customFormat="1" ht="21.75" customHeight="1">
      <c r="A2987" s="39"/>
      <c r="B2987" s="40"/>
      <c r="C2987" s="295" t="s">
        <v>4241</v>
      </c>
      <c r="D2987" s="295" t="s">
        <v>1347</v>
      </c>
      <c r="E2987" s="296" t="s">
        <v>4242</v>
      </c>
      <c r="F2987" s="297" t="s">
        <v>4243</v>
      </c>
      <c r="G2987" s="298" t="s">
        <v>497</v>
      </c>
      <c r="H2987" s="299">
        <v>1</v>
      </c>
      <c r="I2987" s="300"/>
      <c r="J2987" s="301">
        <f>ROUND(I2987*H2987,2)</f>
        <v>0</v>
      </c>
      <c r="K2987" s="297" t="s">
        <v>1</v>
      </c>
      <c r="L2987" s="302"/>
      <c r="M2987" s="303" t="s">
        <v>1</v>
      </c>
      <c r="N2987" s="304" t="s">
        <v>41</v>
      </c>
      <c r="O2987" s="92"/>
      <c r="P2987" s="238">
        <f>O2987*H2987</f>
        <v>0</v>
      </c>
      <c r="Q2987" s="238">
        <v>0.0032599999999999999</v>
      </c>
      <c r="R2987" s="238">
        <f>Q2987*H2987</f>
        <v>0.0032599999999999999</v>
      </c>
      <c r="S2987" s="238">
        <v>0</v>
      </c>
      <c r="T2987" s="239">
        <f>S2987*H2987</f>
        <v>0</v>
      </c>
      <c r="U2987" s="39"/>
      <c r="V2987" s="39"/>
      <c r="W2987" s="39"/>
      <c r="X2987" s="39"/>
      <c r="Y2987" s="39"/>
      <c r="Z2987" s="39"/>
      <c r="AA2987" s="39"/>
      <c r="AB2987" s="39"/>
      <c r="AC2987" s="39"/>
      <c r="AD2987" s="39"/>
      <c r="AE2987" s="39"/>
      <c r="AR2987" s="240" t="s">
        <v>695</v>
      </c>
      <c r="AT2987" s="240" t="s">
        <v>1347</v>
      </c>
      <c r="AU2987" s="240" t="s">
        <v>86</v>
      </c>
      <c r="AY2987" s="18" t="s">
        <v>350</v>
      </c>
      <c r="BE2987" s="241">
        <f>IF(N2987="základní",J2987,0)</f>
        <v>0</v>
      </c>
      <c r="BF2987" s="241">
        <f>IF(N2987="snížená",J2987,0)</f>
        <v>0</v>
      </c>
      <c r="BG2987" s="241">
        <f>IF(N2987="zákl. přenesená",J2987,0)</f>
        <v>0</v>
      </c>
      <c r="BH2987" s="241">
        <f>IF(N2987="sníž. přenesená",J2987,0)</f>
        <v>0</v>
      </c>
      <c r="BI2987" s="241">
        <f>IF(N2987="nulová",J2987,0)</f>
        <v>0</v>
      </c>
      <c r="BJ2987" s="18" t="s">
        <v>84</v>
      </c>
      <c r="BK2987" s="241">
        <f>ROUND(I2987*H2987,2)</f>
        <v>0</v>
      </c>
      <c r="BL2987" s="18" t="s">
        <v>530</v>
      </c>
      <c r="BM2987" s="240" t="s">
        <v>4244</v>
      </c>
    </row>
    <row r="2988" s="2" customFormat="1">
      <c r="A2988" s="39"/>
      <c r="B2988" s="40"/>
      <c r="C2988" s="41"/>
      <c r="D2988" s="242" t="s">
        <v>359</v>
      </c>
      <c r="E2988" s="41"/>
      <c r="F2988" s="243" t="s">
        <v>4159</v>
      </c>
      <c r="G2988" s="41"/>
      <c r="H2988" s="41"/>
      <c r="I2988" s="244"/>
      <c r="J2988" s="41"/>
      <c r="K2988" s="41"/>
      <c r="L2988" s="45"/>
      <c r="M2988" s="245"/>
      <c r="N2988" s="246"/>
      <c r="O2988" s="92"/>
      <c r="P2988" s="92"/>
      <c r="Q2988" s="92"/>
      <c r="R2988" s="92"/>
      <c r="S2988" s="92"/>
      <c r="T2988" s="93"/>
      <c r="U2988" s="39"/>
      <c r="V2988" s="39"/>
      <c r="W2988" s="39"/>
      <c r="X2988" s="39"/>
      <c r="Y2988" s="39"/>
      <c r="Z2988" s="39"/>
      <c r="AA2988" s="39"/>
      <c r="AB2988" s="39"/>
      <c r="AC2988" s="39"/>
      <c r="AD2988" s="39"/>
      <c r="AE2988" s="39"/>
      <c r="AT2988" s="18" t="s">
        <v>359</v>
      </c>
      <c r="AU2988" s="18" t="s">
        <v>86</v>
      </c>
    </row>
    <row r="2989" s="13" customFormat="1">
      <c r="A2989" s="13"/>
      <c r="B2989" s="247"/>
      <c r="C2989" s="248"/>
      <c r="D2989" s="242" t="s">
        <v>361</v>
      </c>
      <c r="E2989" s="249" t="s">
        <v>1</v>
      </c>
      <c r="F2989" s="250" t="s">
        <v>3574</v>
      </c>
      <c r="G2989" s="248"/>
      <c r="H2989" s="251">
        <v>1</v>
      </c>
      <c r="I2989" s="252"/>
      <c r="J2989" s="248"/>
      <c r="K2989" s="248"/>
      <c r="L2989" s="253"/>
      <c r="M2989" s="254"/>
      <c r="N2989" s="255"/>
      <c r="O2989" s="255"/>
      <c r="P2989" s="255"/>
      <c r="Q2989" s="255"/>
      <c r="R2989" s="255"/>
      <c r="S2989" s="255"/>
      <c r="T2989" s="256"/>
      <c r="U2989" s="13"/>
      <c r="V2989" s="13"/>
      <c r="W2989" s="13"/>
      <c r="X2989" s="13"/>
      <c r="Y2989" s="13"/>
      <c r="Z2989" s="13"/>
      <c r="AA2989" s="13"/>
      <c r="AB2989" s="13"/>
      <c r="AC2989" s="13"/>
      <c r="AD2989" s="13"/>
      <c r="AE2989" s="13"/>
      <c r="AT2989" s="257" t="s">
        <v>361</v>
      </c>
      <c r="AU2989" s="257" t="s">
        <v>86</v>
      </c>
      <c r="AV2989" s="13" t="s">
        <v>86</v>
      </c>
      <c r="AW2989" s="13" t="s">
        <v>32</v>
      </c>
      <c r="AX2989" s="13" t="s">
        <v>84</v>
      </c>
      <c r="AY2989" s="257" t="s">
        <v>350</v>
      </c>
    </row>
    <row r="2990" s="2" customFormat="1" ht="21.75" customHeight="1">
      <c r="A2990" s="39"/>
      <c r="B2990" s="40"/>
      <c r="C2990" s="295" t="s">
        <v>4245</v>
      </c>
      <c r="D2990" s="295" t="s">
        <v>1347</v>
      </c>
      <c r="E2990" s="296" t="s">
        <v>4246</v>
      </c>
      <c r="F2990" s="297" t="s">
        <v>4247</v>
      </c>
      <c r="G2990" s="298" t="s">
        <v>497</v>
      </c>
      <c r="H2990" s="299">
        <v>1</v>
      </c>
      <c r="I2990" s="300"/>
      <c r="J2990" s="301">
        <f>ROUND(I2990*H2990,2)</f>
        <v>0</v>
      </c>
      <c r="K2990" s="297" t="s">
        <v>1</v>
      </c>
      <c r="L2990" s="302"/>
      <c r="M2990" s="303" t="s">
        <v>1</v>
      </c>
      <c r="N2990" s="304" t="s">
        <v>41</v>
      </c>
      <c r="O2990" s="92"/>
      <c r="P2990" s="238">
        <f>O2990*H2990</f>
        <v>0</v>
      </c>
      <c r="Q2990" s="238">
        <v>0.0032599999999999999</v>
      </c>
      <c r="R2990" s="238">
        <f>Q2990*H2990</f>
        <v>0.0032599999999999999</v>
      </c>
      <c r="S2990" s="238">
        <v>0</v>
      </c>
      <c r="T2990" s="239">
        <f>S2990*H2990</f>
        <v>0</v>
      </c>
      <c r="U2990" s="39"/>
      <c r="V2990" s="39"/>
      <c r="W2990" s="39"/>
      <c r="X2990" s="39"/>
      <c r="Y2990" s="39"/>
      <c r="Z2990" s="39"/>
      <c r="AA2990" s="39"/>
      <c r="AB2990" s="39"/>
      <c r="AC2990" s="39"/>
      <c r="AD2990" s="39"/>
      <c r="AE2990" s="39"/>
      <c r="AR2990" s="240" t="s">
        <v>695</v>
      </c>
      <c r="AT2990" s="240" t="s">
        <v>1347</v>
      </c>
      <c r="AU2990" s="240" t="s">
        <v>86</v>
      </c>
      <c r="AY2990" s="18" t="s">
        <v>350</v>
      </c>
      <c r="BE2990" s="241">
        <f>IF(N2990="základní",J2990,0)</f>
        <v>0</v>
      </c>
      <c r="BF2990" s="241">
        <f>IF(N2990="snížená",J2990,0)</f>
        <v>0</v>
      </c>
      <c r="BG2990" s="241">
        <f>IF(N2990="zákl. přenesená",J2990,0)</f>
        <v>0</v>
      </c>
      <c r="BH2990" s="241">
        <f>IF(N2990="sníž. přenesená",J2990,0)</f>
        <v>0</v>
      </c>
      <c r="BI2990" s="241">
        <f>IF(N2990="nulová",J2990,0)</f>
        <v>0</v>
      </c>
      <c r="BJ2990" s="18" t="s">
        <v>84</v>
      </c>
      <c r="BK2990" s="241">
        <f>ROUND(I2990*H2990,2)</f>
        <v>0</v>
      </c>
      <c r="BL2990" s="18" t="s">
        <v>530</v>
      </c>
      <c r="BM2990" s="240" t="s">
        <v>4248</v>
      </c>
    </row>
    <row r="2991" s="2" customFormat="1">
      <c r="A2991" s="39"/>
      <c r="B2991" s="40"/>
      <c r="C2991" s="41"/>
      <c r="D2991" s="242" t="s">
        <v>359</v>
      </c>
      <c r="E2991" s="41"/>
      <c r="F2991" s="243" t="s">
        <v>4159</v>
      </c>
      <c r="G2991" s="41"/>
      <c r="H2991" s="41"/>
      <c r="I2991" s="244"/>
      <c r="J2991" s="41"/>
      <c r="K2991" s="41"/>
      <c r="L2991" s="45"/>
      <c r="M2991" s="245"/>
      <c r="N2991" s="246"/>
      <c r="O2991" s="92"/>
      <c r="P2991" s="92"/>
      <c r="Q2991" s="92"/>
      <c r="R2991" s="92"/>
      <c r="S2991" s="92"/>
      <c r="T2991" s="93"/>
      <c r="U2991" s="39"/>
      <c r="V2991" s="39"/>
      <c r="W2991" s="39"/>
      <c r="X2991" s="39"/>
      <c r="Y2991" s="39"/>
      <c r="Z2991" s="39"/>
      <c r="AA2991" s="39"/>
      <c r="AB2991" s="39"/>
      <c r="AC2991" s="39"/>
      <c r="AD2991" s="39"/>
      <c r="AE2991" s="39"/>
      <c r="AT2991" s="18" t="s">
        <v>359</v>
      </c>
      <c r="AU2991" s="18" t="s">
        <v>86</v>
      </c>
    </row>
    <row r="2992" s="13" customFormat="1">
      <c r="A2992" s="13"/>
      <c r="B2992" s="247"/>
      <c r="C2992" s="248"/>
      <c r="D2992" s="242" t="s">
        <v>361</v>
      </c>
      <c r="E2992" s="249" t="s">
        <v>1</v>
      </c>
      <c r="F2992" s="250" t="s">
        <v>3575</v>
      </c>
      <c r="G2992" s="248"/>
      <c r="H2992" s="251">
        <v>1</v>
      </c>
      <c r="I2992" s="252"/>
      <c r="J2992" s="248"/>
      <c r="K2992" s="248"/>
      <c r="L2992" s="253"/>
      <c r="M2992" s="254"/>
      <c r="N2992" s="255"/>
      <c r="O2992" s="255"/>
      <c r="P2992" s="255"/>
      <c r="Q2992" s="255"/>
      <c r="R2992" s="255"/>
      <c r="S2992" s="255"/>
      <c r="T2992" s="256"/>
      <c r="U2992" s="13"/>
      <c r="V2992" s="13"/>
      <c r="W2992" s="13"/>
      <c r="X2992" s="13"/>
      <c r="Y2992" s="13"/>
      <c r="Z2992" s="13"/>
      <c r="AA2992" s="13"/>
      <c r="AB2992" s="13"/>
      <c r="AC2992" s="13"/>
      <c r="AD2992" s="13"/>
      <c r="AE2992" s="13"/>
      <c r="AT2992" s="257" t="s">
        <v>361</v>
      </c>
      <c r="AU2992" s="257" t="s">
        <v>86</v>
      </c>
      <c r="AV2992" s="13" t="s">
        <v>86</v>
      </c>
      <c r="AW2992" s="13" t="s">
        <v>32</v>
      </c>
      <c r="AX2992" s="13" t="s">
        <v>84</v>
      </c>
      <c r="AY2992" s="257" t="s">
        <v>350</v>
      </c>
    </row>
    <row r="2993" s="2" customFormat="1" ht="24.15" customHeight="1">
      <c r="A2993" s="39"/>
      <c r="B2993" s="40"/>
      <c r="C2993" s="295" t="s">
        <v>4249</v>
      </c>
      <c r="D2993" s="295" t="s">
        <v>1347</v>
      </c>
      <c r="E2993" s="296" t="s">
        <v>4250</v>
      </c>
      <c r="F2993" s="297" t="s">
        <v>4251</v>
      </c>
      <c r="G2993" s="298" t="s">
        <v>497</v>
      </c>
      <c r="H2993" s="299">
        <v>16</v>
      </c>
      <c r="I2993" s="300"/>
      <c r="J2993" s="301">
        <f>ROUND(I2993*H2993,2)</f>
        <v>0</v>
      </c>
      <c r="K2993" s="297" t="s">
        <v>356</v>
      </c>
      <c r="L2993" s="302"/>
      <c r="M2993" s="303" t="s">
        <v>1</v>
      </c>
      <c r="N2993" s="304" t="s">
        <v>41</v>
      </c>
      <c r="O2993" s="92"/>
      <c r="P2993" s="238">
        <f>O2993*H2993</f>
        <v>0</v>
      </c>
      <c r="Q2993" s="238">
        <v>0.0018500000000000001</v>
      </c>
      <c r="R2993" s="238">
        <f>Q2993*H2993</f>
        <v>0.029600000000000001</v>
      </c>
      <c r="S2993" s="238">
        <v>0</v>
      </c>
      <c r="T2993" s="239">
        <f>S2993*H2993</f>
        <v>0</v>
      </c>
      <c r="U2993" s="39"/>
      <c r="V2993" s="39"/>
      <c r="W2993" s="39"/>
      <c r="X2993" s="39"/>
      <c r="Y2993" s="39"/>
      <c r="Z2993" s="39"/>
      <c r="AA2993" s="39"/>
      <c r="AB2993" s="39"/>
      <c r="AC2993" s="39"/>
      <c r="AD2993" s="39"/>
      <c r="AE2993" s="39"/>
      <c r="AR2993" s="240" t="s">
        <v>695</v>
      </c>
      <c r="AT2993" s="240" t="s">
        <v>1347</v>
      </c>
      <c r="AU2993" s="240" t="s">
        <v>86</v>
      </c>
      <c r="AY2993" s="18" t="s">
        <v>350</v>
      </c>
      <c r="BE2993" s="241">
        <f>IF(N2993="základní",J2993,0)</f>
        <v>0</v>
      </c>
      <c r="BF2993" s="241">
        <f>IF(N2993="snížená",J2993,0)</f>
        <v>0</v>
      </c>
      <c r="BG2993" s="241">
        <f>IF(N2993="zákl. přenesená",J2993,0)</f>
        <v>0</v>
      </c>
      <c r="BH2993" s="241">
        <f>IF(N2993="sníž. přenesená",J2993,0)</f>
        <v>0</v>
      </c>
      <c r="BI2993" s="241">
        <f>IF(N2993="nulová",J2993,0)</f>
        <v>0</v>
      </c>
      <c r="BJ2993" s="18" t="s">
        <v>84</v>
      </c>
      <c r="BK2993" s="241">
        <f>ROUND(I2993*H2993,2)</f>
        <v>0</v>
      </c>
      <c r="BL2993" s="18" t="s">
        <v>530</v>
      </c>
      <c r="BM2993" s="240" t="s">
        <v>4252</v>
      </c>
    </row>
    <row r="2994" s="2" customFormat="1">
      <c r="A2994" s="39"/>
      <c r="B2994" s="40"/>
      <c r="C2994" s="41"/>
      <c r="D2994" s="242" t="s">
        <v>359</v>
      </c>
      <c r="E2994" s="41"/>
      <c r="F2994" s="243" t="s">
        <v>4251</v>
      </c>
      <c r="G2994" s="41"/>
      <c r="H2994" s="41"/>
      <c r="I2994" s="244"/>
      <c r="J2994" s="41"/>
      <c r="K2994" s="41"/>
      <c r="L2994" s="45"/>
      <c r="M2994" s="245"/>
      <c r="N2994" s="246"/>
      <c r="O2994" s="92"/>
      <c r="P2994" s="92"/>
      <c r="Q2994" s="92"/>
      <c r="R2994" s="92"/>
      <c r="S2994" s="92"/>
      <c r="T2994" s="93"/>
      <c r="U2994" s="39"/>
      <c r="V2994" s="39"/>
      <c r="W2994" s="39"/>
      <c r="X2994" s="39"/>
      <c r="Y2994" s="39"/>
      <c r="Z2994" s="39"/>
      <c r="AA2994" s="39"/>
      <c r="AB2994" s="39"/>
      <c r="AC2994" s="39"/>
      <c r="AD2994" s="39"/>
      <c r="AE2994" s="39"/>
      <c r="AT2994" s="18" t="s">
        <v>359</v>
      </c>
      <c r="AU2994" s="18" t="s">
        <v>86</v>
      </c>
    </row>
    <row r="2995" s="13" customFormat="1">
      <c r="A2995" s="13"/>
      <c r="B2995" s="247"/>
      <c r="C2995" s="248"/>
      <c r="D2995" s="242" t="s">
        <v>361</v>
      </c>
      <c r="E2995" s="249" t="s">
        <v>1</v>
      </c>
      <c r="F2995" s="250" t="s">
        <v>3594</v>
      </c>
      <c r="G2995" s="248"/>
      <c r="H2995" s="251">
        <v>7</v>
      </c>
      <c r="I2995" s="252"/>
      <c r="J2995" s="248"/>
      <c r="K2995" s="248"/>
      <c r="L2995" s="253"/>
      <c r="M2995" s="254"/>
      <c r="N2995" s="255"/>
      <c r="O2995" s="255"/>
      <c r="P2995" s="255"/>
      <c r="Q2995" s="255"/>
      <c r="R2995" s="255"/>
      <c r="S2995" s="255"/>
      <c r="T2995" s="256"/>
      <c r="U2995" s="13"/>
      <c r="V2995" s="13"/>
      <c r="W2995" s="13"/>
      <c r="X2995" s="13"/>
      <c r="Y2995" s="13"/>
      <c r="Z2995" s="13"/>
      <c r="AA2995" s="13"/>
      <c r="AB2995" s="13"/>
      <c r="AC2995" s="13"/>
      <c r="AD2995" s="13"/>
      <c r="AE2995" s="13"/>
      <c r="AT2995" s="257" t="s">
        <v>361</v>
      </c>
      <c r="AU2995" s="257" t="s">
        <v>86</v>
      </c>
      <c r="AV2995" s="13" t="s">
        <v>86</v>
      </c>
      <c r="AW2995" s="13" t="s">
        <v>32</v>
      </c>
      <c r="AX2995" s="13" t="s">
        <v>76</v>
      </c>
      <c r="AY2995" s="257" t="s">
        <v>350</v>
      </c>
    </row>
    <row r="2996" s="13" customFormat="1">
      <c r="A2996" s="13"/>
      <c r="B2996" s="247"/>
      <c r="C2996" s="248"/>
      <c r="D2996" s="242" t="s">
        <v>361</v>
      </c>
      <c r="E2996" s="249" t="s">
        <v>1</v>
      </c>
      <c r="F2996" s="250" t="s">
        <v>3596</v>
      </c>
      <c r="G2996" s="248"/>
      <c r="H2996" s="251">
        <v>4</v>
      </c>
      <c r="I2996" s="252"/>
      <c r="J2996" s="248"/>
      <c r="K2996" s="248"/>
      <c r="L2996" s="253"/>
      <c r="M2996" s="254"/>
      <c r="N2996" s="255"/>
      <c r="O2996" s="255"/>
      <c r="P2996" s="255"/>
      <c r="Q2996" s="255"/>
      <c r="R2996" s="255"/>
      <c r="S2996" s="255"/>
      <c r="T2996" s="256"/>
      <c r="U2996" s="13"/>
      <c r="V2996" s="13"/>
      <c r="W2996" s="13"/>
      <c r="X2996" s="13"/>
      <c r="Y2996" s="13"/>
      <c r="Z2996" s="13"/>
      <c r="AA2996" s="13"/>
      <c r="AB2996" s="13"/>
      <c r="AC2996" s="13"/>
      <c r="AD2996" s="13"/>
      <c r="AE2996" s="13"/>
      <c r="AT2996" s="257" t="s">
        <v>361</v>
      </c>
      <c r="AU2996" s="257" t="s">
        <v>86</v>
      </c>
      <c r="AV2996" s="13" t="s">
        <v>86</v>
      </c>
      <c r="AW2996" s="13" t="s">
        <v>32</v>
      </c>
      <c r="AX2996" s="13" t="s">
        <v>76</v>
      </c>
      <c r="AY2996" s="257" t="s">
        <v>350</v>
      </c>
    </row>
    <row r="2997" s="13" customFormat="1">
      <c r="A2997" s="13"/>
      <c r="B2997" s="247"/>
      <c r="C2997" s="248"/>
      <c r="D2997" s="242" t="s">
        <v>361</v>
      </c>
      <c r="E2997" s="249" t="s">
        <v>1</v>
      </c>
      <c r="F2997" s="250" t="s">
        <v>3597</v>
      </c>
      <c r="G2997" s="248"/>
      <c r="H2997" s="251">
        <v>4</v>
      </c>
      <c r="I2997" s="252"/>
      <c r="J2997" s="248"/>
      <c r="K2997" s="248"/>
      <c r="L2997" s="253"/>
      <c r="M2997" s="254"/>
      <c r="N2997" s="255"/>
      <c r="O2997" s="255"/>
      <c r="P2997" s="255"/>
      <c r="Q2997" s="255"/>
      <c r="R2997" s="255"/>
      <c r="S2997" s="255"/>
      <c r="T2997" s="256"/>
      <c r="U2997" s="13"/>
      <c r="V2997" s="13"/>
      <c r="W2997" s="13"/>
      <c r="X2997" s="13"/>
      <c r="Y2997" s="13"/>
      <c r="Z2997" s="13"/>
      <c r="AA2997" s="13"/>
      <c r="AB2997" s="13"/>
      <c r="AC2997" s="13"/>
      <c r="AD2997" s="13"/>
      <c r="AE2997" s="13"/>
      <c r="AT2997" s="257" t="s">
        <v>361</v>
      </c>
      <c r="AU2997" s="257" t="s">
        <v>86</v>
      </c>
      <c r="AV2997" s="13" t="s">
        <v>86</v>
      </c>
      <c r="AW2997" s="13" t="s">
        <v>32</v>
      </c>
      <c r="AX2997" s="13" t="s">
        <v>76</v>
      </c>
      <c r="AY2997" s="257" t="s">
        <v>350</v>
      </c>
    </row>
    <row r="2998" s="13" customFormat="1">
      <c r="A2998" s="13"/>
      <c r="B2998" s="247"/>
      <c r="C2998" s="248"/>
      <c r="D2998" s="242" t="s">
        <v>361</v>
      </c>
      <c r="E2998" s="249" t="s">
        <v>1</v>
      </c>
      <c r="F2998" s="250" t="s">
        <v>3653</v>
      </c>
      <c r="G2998" s="248"/>
      <c r="H2998" s="251">
        <v>1</v>
      </c>
      <c r="I2998" s="252"/>
      <c r="J2998" s="248"/>
      <c r="K2998" s="248"/>
      <c r="L2998" s="253"/>
      <c r="M2998" s="254"/>
      <c r="N2998" s="255"/>
      <c r="O2998" s="255"/>
      <c r="P2998" s="255"/>
      <c r="Q2998" s="255"/>
      <c r="R2998" s="255"/>
      <c r="S2998" s="255"/>
      <c r="T2998" s="256"/>
      <c r="U2998" s="13"/>
      <c r="V2998" s="13"/>
      <c r="W2998" s="13"/>
      <c r="X2998" s="13"/>
      <c r="Y2998" s="13"/>
      <c r="Z2998" s="13"/>
      <c r="AA2998" s="13"/>
      <c r="AB2998" s="13"/>
      <c r="AC2998" s="13"/>
      <c r="AD2998" s="13"/>
      <c r="AE2998" s="13"/>
      <c r="AT2998" s="257" t="s">
        <v>361</v>
      </c>
      <c r="AU2998" s="257" t="s">
        <v>86</v>
      </c>
      <c r="AV2998" s="13" t="s">
        <v>86</v>
      </c>
      <c r="AW2998" s="13" t="s">
        <v>32</v>
      </c>
      <c r="AX2998" s="13" t="s">
        <v>76</v>
      </c>
      <c r="AY2998" s="257" t="s">
        <v>350</v>
      </c>
    </row>
    <row r="2999" s="14" customFormat="1">
      <c r="A2999" s="14"/>
      <c r="B2999" s="258"/>
      <c r="C2999" s="259"/>
      <c r="D2999" s="242" t="s">
        <v>361</v>
      </c>
      <c r="E2999" s="260" t="s">
        <v>1</v>
      </c>
      <c r="F2999" s="261" t="s">
        <v>364</v>
      </c>
      <c r="G2999" s="259"/>
      <c r="H2999" s="262">
        <v>16</v>
      </c>
      <c r="I2999" s="263"/>
      <c r="J2999" s="259"/>
      <c r="K2999" s="259"/>
      <c r="L2999" s="264"/>
      <c r="M2999" s="265"/>
      <c r="N2999" s="266"/>
      <c r="O2999" s="266"/>
      <c r="P2999" s="266"/>
      <c r="Q2999" s="266"/>
      <c r="R2999" s="266"/>
      <c r="S2999" s="266"/>
      <c r="T2999" s="267"/>
      <c r="U2999" s="14"/>
      <c r="V2999" s="14"/>
      <c r="W2999" s="14"/>
      <c r="X2999" s="14"/>
      <c r="Y2999" s="14"/>
      <c r="Z2999" s="14"/>
      <c r="AA2999" s="14"/>
      <c r="AB2999" s="14"/>
      <c r="AC2999" s="14"/>
      <c r="AD2999" s="14"/>
      <c r="AE2999" s="14"/>
      <c r="AT2999" s="268" t="s">
        <v>361</v>
      </c>
      <c r="AU2999" s="268" t="s">
        <v>86</v>
      </c>
      <c r="AV2999" s="14" t="s">
        <v>357</v>
      </c>
      <c r="AW2999" s="14" t="s">
        <v>32</v>
      </c>
      <c r="AX2999" s="14" t="s">
        <v>84</v>
      </c>
      <c r="AY2999" s="268" t="s">
        <v>350</v>
      </c>
    </row>
    <row r="3000" s="2" customFormat="1" ht="24.15" customHeight="1">
      <c r="A3000" s="39"/>
      <c r="B3000" s="40"/>
      <c r="C3000" s="295" t="s">
        <v>4253</v>
      </c>
      <c r="D3000" s="295" t="s">
        <v>1347</v>
      </c>
      <c r="E3000" s="296" t="s">
        <v>4254</v>
      </c>
      <c r="F3000" s="297" t="s">
        <v>4255</v>
      </c>
      <c r="G3000" s="298" t="s">
        <v>497</v>
      </c>
      <c r="H3000" s="299">
        <v>8</v>
      </c>
      <c r="I3000" s="300"/>
      <c r="J3000" s="301">
        <f>ROUND(I3000*H3000,2)</f>
        <v>0</v>
      </c>
      <c r="K3000" s="297" t="s">
        <v>356</v>
      </c>
      <c r="L3000" s="302"/>
      <c r="M3000" s="303" t="s">
        <v>1</v>
      </c>
      <c r="N3000" s="304" t="s">
        <v>41</v>
      </c>
      <c r="O3000" s="92"/>
      <c r="P3000" s="238">
        <f>O3000*H3000</f>
        <v>0</v>
      </c>
      <c r="Q3000" s="238">
        <v>0.0020799999999999998</v>
      </c>
      <c r="R3000" s="238">
        <f>Q3000*H3000</f>
        <v>0.016639999999999999</v>
      </c>
      <c r="S3000" s="238">
        <v>0</v>
      </c>
      <c r="T3000" s="239">
        <f>S3000*H3000</f>
        <v>0</v>
      </c>
      <c r="U3000" s="39"/>
      <c r="V3000" s="39"/>
      <c r="W3000" s="39"/>
      <c r="X3000" s="39"/>
      <c r="Y3000" s="39"/>
      <c r="Z3000" s="39"/>
      <c r="AA3000" s="39"/>
      <c r="AB3000" s="39"/>
      <c r="AC3000" s="39"/>
      <c r="AD3000" s="39"/>
      <c r="AE3000" s="39"/>
      <c r="AR3000" s="240" t="s">
        <v>695</v>
      </c>
      <c r="AT3000" s="240" t="s">
        <v>1347</v>
      </c>
      <c r="AU3000" s="240" t="s">
        <v>86</v>
      </c>
      <c r="AY3000" s="18" t="s">
        <v>350</v>
      </c>
      <c r="BE3000" s="241">
        <f>IF(N3000="základní",J3000,0)</f>
        <v>0</v>
      </c>
      <c r="BF3000" s="241">
        <f>IF(N3000="snížená",J3000,0)</f>
        <v>0</v>
      </c>
      <c r="BG3000" s="241">
        <f>IF(N3000="zákl. přenesená",J3000,0)</f>
        <v>0</v>
      </c>
      <c r="BH3000" s="241">
        <f>IF(N3000="sníž. přenesená",J3000,0)</f>
        <v>0</v>
      </c>
      <c r="BI3000" s="241">
        <f>IF(N3000="nulová",J3000,0)</f>
        <v>0</v>
      </c>
      <c r="BJ3000" s="18" t="s">
        <v>84</v>
      </c>
      <c r="BK3000" s="241">
        <f>ROUND(I3000*H3000,2)</f>
        <v>0</v>
      </c>
      <c r="BL3000" s="18" t="s">
        <v>530</v>
      </c>
      <c r="BM3000" s="240" t="s">
        <v>4256</v>
      </c>
    </row>
    <row r="3001" s="2" customFormat="1">
      <c r="A3001" s="39"/>
      <c r="B3001" s="40"/>
      <c r="C3001" s="41"/>
      <c r="D3001" s="242" t="s">
        <v>359</v>
      </c>
      <c r="E3001" s="41"/>
      <c r="F3001" s="243" t="s">
        <v>4255</v>
      </c>
      <c r="G3001" s="41"/>
      <c r="H3001" s="41"/>
      <c r="I3001" s="244"/>
      <c r="J3001" s="41"/>
      <c r="K3001" s="41"/>
      <c r="L3001" s="45"/>
      <c r="M3001" s="245"/>
      <c r="N3001" s="246"/>
      <c r="O3001" s="92"/>
      <c r="P3001" s="92"/>
      <c r="Q3001" s="92"/>
      <c r="R3001" s="92"/>
      <c r="S3001" s="92"/>
      <c r="T3001" s="93"/>
      <c r="U3001" s="39"/>
      <c r="V3001" s="39"/>
      <c r="W3001" s="39"/>
      <c r="X3001" s="39"/>
      <c r="Y3001" s="39"/>
      <c r="Z3001" s="39"/>
      <c r="AA3001" s="39"/>
      <c r="AB3001" s="39"/>
      <c r="AC3001" s="39"/>
      <c r="AD3001" s="39"/>
      <c r="AE3001" s="39"/>
      <c r="AT3001" s="18" t="s">
        <v>359</v>
      </c>
      <c r="AU3001" s="18" t="s">
        <v>86</v>
      </c>
    </row>
    <row r="3002" s="13" customFormat="1">
      <c r="A3002" s="13"/>
      <c r="B3002" s="247"/>
      <c r="C3002" s="248"/>
      <c r="D3002" s="242" t="s">
        <v>361</v>
      </c>
      <c r="E3002" s="249" t="s">
        <v>1</v>
      </c>
      <c r="F3002" s="250" t="s">
        <v>3625</v>
      </c>
      <c r="G3002" s="248"/>
      <c r="H3002" s="251">
        <v>6</v>
      </c>
      <c r="I3002" s="252"/>
      <c r="J3002" s="248"/>
      <c r="K3002" s="248"/>
      <c r="L3002" s="253"/>
      <c r="M3002" s="254"/>
      <c r="N3002" s="255"/>
      <c r="O3002" s="255"/>
      <c r="P3002" s="255"/>
      <c r="Q3002" s="255"/>
      <c r="R3002" s="255"/>
      <c r="S3002" s="255"/>
      <c r="T3002" s="256"/>
      <c r="U3002" s="13"/>
      <c r="V3002" s="13"/>
      <c r="W3002" s="13"/>
      <c r="X3002" s="13"/>
      <c r="Y3002" s="13"/>
      <c r="Z3002" s="13"/>
      <c r="AA3002" s="13"/>
      <c r="AB3002" s="13"/>
      <c r="AC3002" s="13"/>
      <c r="AD3002" s="13"/>
      <c r="AE3002" s="13"/>
      <c r="AT3002" s="257" t="s">
        <v>361</v>
      </c>
      <c r="AU3002" s="257" t="s">
        <v>86</v>
      </c>
      <c r="AV3002" s="13" t="s">
        <v>86</v>
      </c>
      <c r="AW3002" s="13" t="s">
        <v>32</v>
      </c>
      <c r="AX3002" s="13" t="s">
        <v>76</v>
      </c>
      <c r="AY3002" s="257" t="s">
        <v>350</v>
      </c>
    </row>
    <row r="3003" s="13" customFormat="1">
      <c r="A3003" s="13"/>
      <c r="B3003" s="247"/>
      <c r="C3003" s="248"/>
      <c r="D3003" s="242" t="s">
        <v>361</v>
      </c>
      <c r="E3003" s="249" t="s">
        <v>1</v>
      </c>
      <c r="F3003" s="250" t="s">
        <v>3664</v>
      </c>
      <c r="G3003" s="248"/>
      <c r="H3003" s="251">
        <v>2</v>
      </c>
      <c r="I3003" s="252"/>
      <c r="J3003" s="248"/>
      <c r="K3003" s="248"/>
      <c r="L3003" s="253"/>
      <c r="M3003" s="254"/>
      <c r="N3003" s="255"/>
      <c r="O3003" s="255"/>
      <c r="P3003" s="255"/>
      <c r="Q3003" s="255"/>
      <c r="R3003" s="255"/>
      <c r="S3003" s="255"/>
      <c r="T3003" s="256"/>
      <c r="U3003" s="13"/>
      <c r="V3003" s="13"/>
      <c r="W3003" s="13"/>
      <c r="X3003" s="13"/>
      <c r="Y3003" s="13"/>
      <c r="Z3003" s="13"/>
      <c r="AA3003" s="13"/>
      <c r="AB3003" s="13"/>
      <c r="AC3003" s="13"/>
      <c r="AD3003" s="13"/>
      <c r="AE3003" s="13"/>
      <c r="AT3003" s="257" t="s">
        <v>361</v>
      </c>
      <c r="AU3003" s="257" t="s">
        <v>86</v>
      </c>
      <c r="AV3003" s="13" t="s">
        <v>86</v>
      </c>
      <c r="AW3003" s="13" t="s">
        <v>32</v>
      </c>
      <c r="AX3003" s="13" t="s">
        <v>76</v>
      </c>
      <c r="AY3003" s="257" t="s">
        <v>350</v>
      </c>
    </row>
    <row r="3004" s="14" customFormat="1">
      <c r="A3004" s="14"/>
      <c r="B3004" s="258"/>
      <c r="C3004" s="259"/>
      <c r="D3004" s="242" t="s">
        <v>361</v>
      </c>
      <c r="E3004" s="260" t="s">
        <v>1</v>
      </c>
      <c r="F3004" s="261" t="s">
        <v>364</v>
      </c>
      <c r="G3004" s="259"/>
      <c r="H3004" s="262">
        <v>8</v>
      </c>
      <c r="I3004" s="263"/>
      <c r="J3004" s="259"/>
      <c r="K3004" s="259"/>
      <c r="L3004" s="264"/>
      <c r="M3004" s="265"/>
      <c r="N3004" s="266"/>
      <c r="O3004" s="266"/>
      <c r="P3004" s="266"/>
      <c r="Q3004" s="266"/>
      <c r="R3004" s="266"/>
      <c r="S3004" s="266"/>
      <c r="T3004" s="267"/>
      <c r="U3004" s="14"/>
      <c r="V3004" s="14"/>
      <c r="W3004" s="14"/>
      <c r="X3004" s="14"/>
      <c r="Y3004" s="14"/>
      <c r="Z3004" s="14"/>
      <c r="AA3004" s="14"/>
      <c r="AB3004" s="14"/>
      <c r="AC3004" s="14"/>
      <c r="AD3004" s="14"/>
      <c r="AE3004" s="14"/>
      <c r="AT3004" s="268" t="s">
        <v>361</v>
      </c>
      <c r="AU3004" s="268" t="s">
        <v>86</v>
      </c>
      <c r="AV3004" s="14" t="s">
        <v>357</v>
      </c>
      <c r="AW3004" s="14" t="s">
        <v>32</v>
      </c>
      <c r="AX3004" s="14" t="s">
        <v>84</v>
      </c>
      <c r="AY3004" s="268" t="s">
        <v>350</v>
      </c>
    </row>
    <row r="3005" s="2" customFormat="1" ht="24.15" customHeight="1">
      <c r="A3005" s="39"/>
      <c r="B3005" s="40"/>
      <c r="C3005" s="295" t="s">
        <v>4257</v>
      </c>
      <c r="D3005" s="295" t="s">
        <v>1347</v>
      </c>
      <c r="E3005" s="296" t="s">
        <v>4258</v>
      </c>
      <c r="F3005" s="297" t="s">
        <v>4259</v>
      </c>
      <c r="G3005" s="298" t="s">
        <v>497</v>
      </c>
      <c r="H3005" s="299">
        <v>3</v>
      </c>
      <c r="I3005" s="300"/>
      <c r="J3005" s="301">
        <f>ROUND(I3005*H3005,2)</f>
        <v>0</v>
      </c>
      <c r="K3005" s="297" t="s">
        <v>1</v>
      </c>
      <c r="L3005" s="302"/>
      <c r="M3005" s="303" t="s">
        <v>1</v>
      </c>
      <c r="N3005" s="304" t="s">
        <v>41</v>
      </c>
      <c r="O3005" s="92"/>
      <c r="P3005" s="238">
        <f>O3005*H3005</f>
        <v>0</v>
      </c>
      <c r="Q3005" s="238">
        <v>0.0020799999999999998</v>
      </c>
      <c r="R3005" s="238">
        <f>Q3005*H3005</f>
        <v>0.006239999999999999</v>
      </c>
      <c r="S3005" s="238">
        <v>0</v>
      </c>
      <c r="T3005" s="239">
        <f>S3005*H3005</f>
        <v>0</v>
      </c>
      <c r="U3005" s="39"/>
      <c r="V3005" s="39"/>
      <c r="W3005" s="39"/>
      <c r="X3005" s="39"/>
      <c r="Y3005" s="39"/>
      <c r="Z3005" s="39"/>
      <c r="AA3005" s="39"/>
      <c r="AB3005" s="39"/>
      <c r="AC3005" s="39"/>
      <c r="AD3005" s="39"/>
      <c r="AE3005" s="39"/>
      <c r="AR3005" s="240" t="s">
        <v>695</v>
      </c>
      <c r="AT3005" s="240" t="s">
        <v>1347</v>
      </c>
      <c r="AU3005" s="240" t="s">
        <v>86</v>
      </c>
      <c r="AY3005" s="18" t="s">
        <v>350</v>
      </c>
      <c r="BE3005" s="241">
        <f>IF(N3005="základní",J3005,0)</f>
        <v>0</v>
      </c>
      <c r="BF3005" s="241">
        <f>IF(N3005="snížená",J3005,0)</f>
        <v>0</v>
      </c>
      <c r="BG3005" s="241">
        <f>IF(N3005="zákl. přenesená",J3005,0)</f>
        <v>0</v>
      </c>
      <c r="BH3005" s="241">
        <f>IF(N3005="sníž. přenesená",J3005,0)</f>
        <v>0</v>
      </c>
      <c r="BI3005" s="241">
        <f>IF(N3005="nulová",J3005,0)</f>
        <v>0</v>
      </c>
      <c r="BJ3005" s="18" t="s">
        <v>84</v>
      </c>
      <c r="BK3005" s="241">
        <f>ROUND(I3005*H3005,2)</f>
        <v>0</v>
      </c>
      <c r="BL3005" s="18" t="s">
        <v>530</v>
      </c>
      <c r="BM3005" s="240" t="s">
        <v>4260</v>
      </c>
    </row>
    <row r="3006" s="2" customFormat="1">
      <c r="A3006" s="39"/>
      <c r="B3006" s="40"/>
      <c r="C3006" s="41"/>
      <c r="D3006" s="242" t="s">
        <v>359</v>
      </c>
      <c r="E3006" s="41"/>
      <c r="F3006" s="243" t="s">
        <v>4255</v>
      </c>
      <c r="G3006" s="41"/>
      <c r="H3006" s="41"/>
      <c r="I3006" s="244"/>
      <c r="J3006" s="41"/>
      <c r="K3006" s="41"/>
      <c r="L3006" s="45"/>
      <c r="M3006" s="245"/>
      <c r="N3006" s="246"/>
      <c r="O3006" s="92"/>
      <c r="P3006" s="92"/>
      <c r="Q3006" s="92"/>
      <c r="R3006" s="92"/>
      <c r="S3006" s="92"/>
      <c r="T3006" s="93"/>
      <c r="U3006" s="39"/>
      <c r="V3006" s="39"/>
      <c r="W3006" s="39"/>
      <c r="X3006" s="39"/>
      <c r="Y3006" s="39"/>
      <c r="Z3006" s="39"/>
      <c r="AA3006" s="39"/>
      <c r="AB3006" s="39"/>
      <c r="AC3006" s="39"/>
      <c r="AD3006" s="39"/>
      <c r="AE3006" s="39"/>
      <c r="AT3006" s="18" t="s">
        <v>359</v>
      </c>
      <c r="AU3006" s="18" t="s">
        <v>86</v>
      </c>
    </row>
    <row r="3007" s="13" customFormat="1">
      <c r="A3007" s="13"/>
      <c r="B3007" s="247"/>
      <c r="C3007" s="248"/>
      <c r="D3007" s="242" t="s">
        <v>361</v>
      </c>
      <c r="E3007" s="249" t="s">
        <v>1</v>
      </c>
      <c r="F3007" s="250" t="s">
        <v>3629</v>
      </c>
      <c r="G3007" s="248"/>
      <c r="H3007" s="251">
        <v>2</v>
      </c>
      <c r="I3007" s="252"/>
      <c r="J3007" s="248"/>
      <c r="K3007" s="248"/>
      <c r="L3007" s="253"/>
      <c r="M3007" s="254"/>
      <c r="N3007" s="255"/>
      <c r="O3007" s="255"/>
      <c r="P3007" s="255"/>
      <c r="Q3007" s="255"/>
      <c r="R3007" s="255"/>
      <c r="S3007" s="255"/>
      <c r="T3007" s="256"/>
      <c r="U3007" s="13"/>
      <c r="V3007" s="13"/>
      <c r="W3007" s="13"/>
      <c r="X3007" s="13"/>
      <c r="Y3007" s="13"/>
      <c r="Z3007" s="13"/>
      <c r="AA3007" s="13"/>
      <c r="AB3007" s="13"/>
      <c r="AC3007" s="13"/>
      <c r="AD3007" s="13"/>
      <c r="AE3007" s="13"/>
      <c r="AT3007" s="257" t="s">
        <v>361</v>
      </c>
      <c r="AU3007" s="257" t="s">
        <v>86</v>
      </c>
      <c r="AV3007" s="13" t="s">
        <v>86</v>
      </c>
      <c r="AW3007" s="13" t="s">
        <v>32</v>
      </c>
      <c r="AX3007" s="13" t="s">
        <v>76</v>
      </c>
      <c r="AY3007" s="257" t="s">
        <v>350</v>
      </c>
    </row>
    <row r="3008" s="13" customFormat="1">
      <c r="A3008" s="13"/>
      <c r="B3008" s="247"/>
      <c r="C3008" s="248"/>
      <c r="D3008" s="242" t="s">
        <v>361</v>
      </c>
      <c r="E3008" s="249" t="s">
        <v>1</v>
      </c>
      <c r="F3008" s="250" t="s">
        <v>3630</v>
      </c>
      <c r="G3008" s="248"/>
      <c r="H3008" s="251">
        <v>1</v>
      </c>
      <c r="I3008" s="252"/>
      <c r="J3008" s="248"/>
      <c r="K3008" s="248"/>
      <c r="L3008" s="253"/>
      <c r="M3008" s="254"/>
      <c r="N3008" s="255"/>
      <c r="O3008" s="255"/>
      <c r="P3008" s="255"/>
      <c r="Q3008" s="255"/>
      <c r="R3008" s="255"/>
      <c r="S3008" s="255"/>
      <c r="T3008" s="256"/>
      <c r="U3008" s="13"/>
      <c r="V3008" s="13"/>
      <c r="W3008" s="13"/>
      <c r="X3008" s="13"/>
      <c r="Y3008" s="13"/>
      <c r="Z3008" s="13"/>
      <c r="AA3008" s="13"/>
      <c r="AB3008" s="13"/>
      <c r="AC3008" s="13"/>
      <c r="AD3008" s="13"/>
      <c r="AE3008" s="13"/>
      <c r="AT3008" s="257" t="s">
        <v>361</v>
      </c>
      <c r="AU3008" s="257" t="s">
        <v>86</v>
      </c>
      <c r="AV3008" s="13" t="s">
        <v>86</v>
      </c>
      <c r="AW3008" s="13" t="s">
        <v>32</v>
      </c>
      <c r="AX3008" s="13" t="s">
        <v>76</v>
      </c>
      <c r="AY3008" s="257" t="s">
        <v>350</v>
      </c>
    </row>
    <row r="3009" s="14" customFormat="1">
      <c r="A3009" s="14"/>
      <c r="B3009" s="258"/>
      <c r="C3009" s="259"/>
      <c r="D3009" s="242" t="s">
        <v>361</v>
      </c>
      <c r="E3009" s="260" t="s">
        <v>1</v>
      </c>
      <c r="F3009" s="261" t="s">
        <v>364</v>
      </c>
      <c r="G3009" s="259"/>
      <c r="H3009" s="262">
        <v>3</v>
      </c>
      <c r="I3009" s="263"/>
      <c r="J3009" s="259"/>
      <c r="K3009" s="259"/>
      <c r="L3009" s="264"/>
      <c r="M3009" s="265"/>
      <c r="N3009" s="266"/>
      <c r="O3009" s="266"/>
      <c r="P3009" s="266"/>
      <c r="Q3009" s="266"/>
      <c r="R3009" s="266"/>
      <c r="S3009" s="266"/>
      <c r="T3009" s="267"/>
      <c r="U3009" s="14"/>
      <c r="V3009" s="14"/>
      <c r="W3009" s="14"/>
      <c r="X3009" s="14"/>
      <c r="Y3009" s="14"/>
      <c r="Z3009" s="14"/>
      <c r="AA3009" s="14"/>
      <c r="AB3009" s="14"/>
      <c r="AC3009" s="14"/>
      <c r="AD3009" s="14"/>
      <c r="AE3009" s="14"/>
      <c r="AT3009" s="268" t="s">
        <v>361</v>
      </c>
      <c r="AU3009" s="268" t="s">
        <v>86</v>
      </c>
      <c r="AV3009" s="14" t="s">
        <v>357</v>
      </c>
      <c r="AW3009" s="14" t="s">
        <v>32</v>
      </c>
      <c r="AX3009" s="14" t="s">
        <v>84</v>
      </c>
      <c r="AY3009" s="268" t="s">
        <v>350</v>
      </c>
    </row>
    <row r="3010" s="2" customFormat="1" ht="24.15" customHeight="1">
      <c r="A3010" s="39"/>
      <c r="B3010" s="40"/>
      <c r="C3010" s="295" t="s">
        <v>4261</v>
      </c>
      <c r="D3010" s="295" t="s">
        <v>1347</v>
      </c>
      <c r="E3010" s="296" t="s">
        <v>4262</v>
      </c>
      <c r="F3010" s="297" t="s">
        <v>4263</v>
      </c>
      <c r="G3010" s="298" t="s">
        <v>497</v>
      </c>
      <c r="H3010" s="299">
        <v>4</v>
      </c>
      <c r="I3010" s="300"/>
      <c r="J3010" s="301">
        <f>ROUND(I3010*H3010,2)</f>
        <v>0</v>
      </c>
      <c r="K3010" s="297" t="s">
        <v>1</v>
      </c>
      <c r="L3010" s="302"/>
      <c r="M3010" s="303" t="s">
        <v>1</v>
      </c>
      <c r="N3010" s="304" t="s">
        <v>41</v>
      </c>
      <c r="O3010" s="92"/>
      <c r="P3010" s="238">
        <f>O3010*H3010</f>
        <v>0</v>
      </c>
      <c r="Q3010" s="238">
        <v>0.0028800000000000002</v>
      </c>
      <c r="R3010" s="238">
        <f>Q3010*H3010</f>
        <v>0.011520000000000001</v>
      </c>
      <c r="S3010" s="238">
        <v>0</v>
      </c>
      <c r="T3010" s="239">
        <f>S3010*H3010</f>
        <v>0</v>
      </c>
      <c r="U3010" s="39"/>
      <c r="V3010" s="39"/>
      <c r="W3010" s="39"/>
      <c r="X3010" s="39"/>
      <c r="Y3010" s="39"/>
      <c r="Z3010" s="39"/>
      <c r="AA3010" s="39"/>
      <c r="AB3010" s="39"/>
      <c r="AC3010" s="39"/>
      <c r="AD3010" s="39"/>
      <c r="AE3010" s="39"/>
      <c r="AR3010" s="240" t="s">
        <v>695</v>
      </c>
      <c r="AT3010" s="240" t="s">
        <v>1347</v>
      </c>
      <c r="AU3010" s="240" t="s">
        <v>86</v>
      </c>
      <c r="AY3010" s="18" t="s">
        <v>350</v>
      </c>
      <c r="BE3010" s="241">
        <f>IF(N3010="základní",J3010,0)</f>
        <v>0</v>
      </c>
      <c r="BF3010" s="241">
        <f>IF(N3010="snížená",J3010,0)</f>
        <v>0</v>
      </c>
      <c r="BG3010" s="241">
        <f>IF(N3010="zákl. přenesená",J3010,0)</f>
        <v>0</v>
      </c>
      <c r="BH3010" s="241">
        <f>IF(N3010="sníž. přenesená",J3010,0)</f>
        <v>0</v>
      </c>
      <c r="BI3010" s="241">
        <f>IF(N3010="nulová",J3010,0)</f>
        <v>0</v>
      </c>
      <c r="BJ3010" s="18" t="s">
        <v>84</v>
      </c>
      <c r="BK3010" s="241">
        <f>ROUND(I3010*H3010,2)</f>
        <v>0</v>
      </c>
      <c r="BL3010" s="18" t="s">
        <v>530</v>
      </c>
      <c r="BM3010" s="240" t="s">
        <v>4264</v>
      </c>
    </row>
    <row r="3011" s="2" customFormat="1">
      <c r="A3011" s="39"/>
      <c r="B3011" s="40"/>
      <c r="C3011" s="41"/>
      <c r="D3011" s="242" t="s">
        <v>359</v>
      </c>
      <c r="E3011" s="41"/>
      <c r="F3011" s="243" t="s">
        <v>4265</v>
      </c>
      <c r="G3011" s="41"/>
      <c r="H3011" s="41"/>
      <c r="I3011" s="244"/>
      <c r="J3011" s="41"/>
      <c r="K3011" s="41"/>
      <c r="L3011" s="45"/>
      <c r="M3011" s="245"/>
      <c r="N3011" s="246"/>
      <c r="O3011" s="92"/>
      <c r="P3011" s="92"/>
      <c r="Q3011" s="92"/>
      <c r="R3011" s="92"/>
      <c r="S3011" s="92"/>
      <c r="T3011" s="93"/>
      <c r="U3011" s="39"/>
      <c r="V3011" s="39"/>
      <c r="W3011" s="39"/>
      <c r="X3011" s="39"/>
      <c r="Y3011" s="39"/>
      <c r="Z3011" s="39"/>
      <c r="AA3011" s="39"/>
      <c r="AB3011" s="39"/>
      <c r="AC3011" s="39"/>
      <c r="AD3011" s="39"/>
      <c r="AE3011" s="39"/>
      <c r="AT3011" s="18" t="s">
        <v>359</v>
      </c>
      <c r="AU3011" s="18" t="s">
        <v>86</v>
      </c>
    </row>
    <row r="3012" s="13" customFormat="1">
      <c r="A3012" s="13"/>
      <c r="B3012" s="247"/>
      <c r="C3012" s="248"/>
      <c r="D3012" s="242" t="s">
        <v>361</v>
      </c>
      <c r="E3012" s="249" t="s">
        <v>1</v>
      </c>
      <c r="F3012" s="250" t="s">
        <v>3669</v>
      </c>
      <c r="G3012" s="248"/>
      <c r="H3012" s="251">
        <v>1</v>
      </c>
      <c r="I3012" s="252"/>
      <c r="J3012" s="248"/>
      <c r="K3012" s="248"/>
      <c r="L3012" s="253"/>
      <c r="M3012" s="254"/>
      <c r="N3012" s="255"/>
      <c r="O3012" s="255"/>
      <c r="P3012" s="255"/>
      <c r="Q3012" s="255"/>
      <c r="R3012" s="255"/>
      <c r="S3012" s="255"/>
      <c r="T3012" s="256"/>
      <c r="U3012" s="13"/>
      <c r="V3012" s="13"/>
      <c r="W3012" s="13"/>
      <c r="X3012" s="13"/>
      <c r="Y3012" s="13"/>
      <c r="Z3012" s="13"/>
      <c r="AA3012" s="13"/>
      <c r="AB3012" s="13"/>
      <c r="AC3012" s="13"/>
      <c r="AD3012" s="13"/>
      <c r="AE3012" s="13"/>
      <c r="AT3012" s="257" t="s">
        <v>361</v>
      </c>
      <c r="AU3012" s="257" t="s">
        <v>86</v>
      </c>
      <c r="AV3012" s="13" t="s">
        <v>86</v>
      </c>
      <c r="AW3012" s="13" t="s">
        <v>32</v>
      </c>
      <c r="AX3012" s="13" t="s">
        <v>76</v>
      </c>
      <c r="AY3012" s="257" t="s">
        <v>350</v>
      </c>
    </row>
    <row r="3013" s="13" customFormat="1">
      <c r="A3013" s="13"/>
      <c r="B3013" s="247"/>
      <c r="C3013" s="248"/>
      <c r="D3013" s="242" t="s">
        <v>361</v>
      </c>
      <c r="E3013" s="249" t="s">
        <v>1</v>
      </c>
      <c r="F3013" s="250" t="s">
        <v>3676</v>
      </c>
      <c r="G3013" s="248"/>
      <c r="H3013" s="251">
        <v>1</v>
      </c>
      <c r="I3013" s="252"/>
      <c r="J3013" s="248"/>
      <c r="K3013" s="248"/>
      <c r="L3013" s="253"/>
      <c r="M3013" s="254"/>
      <c r="N3013" s="255"/>
      <c r="O3013" s="255"/>
      <c r="P3013" s="255"/>
      <c r="Q3013" s="255"/>
      <c r="R3013" s="255"/>
      <c r="S3013" s="255"/>
      <c r="T3013" s="256"/>
      <c r="U3013" s="13"/>
      <c r="V3013" s="13"/>
      <c r="W3013" s="13"/>
      <c r="X3013" s="13"/>
      <c r="Y3013" s="13"/>
      <c r="Z3013" s="13"/>
      <c r="AA3013" s="13"/>
      <c r="AB3013" s="13"/>
      <c r="AC3013" s="13"/>
      <c r="AD3013" s="13"/>
      <c r="AE3013" s="13"/>
      <c r="AT3013" s="257" t="s">
        <v>361</v>
      </c>
      <c r="AU3013" s="257" t="s">
        <v>86</v>
      </c>
      <c r="AV3013" s="13" t="s">
        <v>86</v>
      </c>
      <c r="AW3013" s="13" t="s">
        <v>32</v>
      </c>
      <c r="AX3013" s="13" t="s">
        <v>76</v>
      </c>
      <c r="AY3013" s="257" t="s">
        <v>350</v>
      </c>
    </row>
    <row r="3014" s="13" customFormat="1">
      <c r="A3014" s="13"/>
      <c r="B3014" s="247"/>
      <c r="C3014" s="248"/>
      <c r="D3014" s="242" t="s">
        <v>361</v>
      </c>
      <c r="E3014" s="249" t="s">
        <v>1</v>
      </c>
      <c r="F3014" s="250" t="s">
        <v>3844</v>
      </c>
      <c r="G3014" s="248"/>
      <c r="H3014" s="251">
        <v>2</v>
      </c>
      <c r="I3014" s="252"/>
      <c r="J3014" s="248"/>
      <c r="K3014" s="248"/>
      <c r="L3014" s="253"/>
      <c r="M3014" s="254"/>
      <c r="N3014" s="255"/>
      <c r="O3014" s="255"/>
      <c r="P3014" s="255"/>
      <c r="Q3014" s="255"/>
      <c r="R3014" s="255"/>
      <c r="S3014" s="255"/>
      <c r="T3014" s="256"/>
      <c r="U3014" s="13"/>
      <c r="V3014" s="13"/>
      <c r="W3014" s="13"/>
      <c r="X3014" s="13"/>
      <c r="Y3014" s="13"/>
      <c r="Z3014" s="13"/>
      <c r="AA3014" s="13"/>
      <c r="AB3014" s="13"/>
      <c r="AC3014" s="13"/>
      <c r="AD3014" s="13"/>
      <c r="AE3014" s="13"/>
      <c r="AT3014" s="257" t="s">
        <v>361</v>
      </c>
      <c r="AU3014" s="257" t="s">
        <v>86</v>
      </c>
      <c r="AV3014" s="13" t="s">
        <v>86</v>
      </c>
      <c r="AW3014" s="13" t="s">
        <v>32</v>
      </c>
      <c r="AX3014" s="13" t="s">
        <v>76</v>
      </c>
      <c r="AY3014" s="257" t="s">
        <v>350</v>
      </c>
    </row>
    <row r="3015" s="14" customFormat="1">
      <c r="A3015" s="14"/>
      <c r="B3015" s="258"/>
      <c r="C3015" s="259"/>
      <c r="D3015" s="242" t="s">
        <v>361</v>
      </c>
      <c r="E3015" s="260" t="s">
        <v>1</v>
      </c>
      <c r="F3015" s="261" t="s">
        <v>364</v>
      </c>
      <c r="G3015" s="259"/>
      <c r="H3015" s="262">
        <v>4</v>
      </c>
      <c r="I3015" s="263"/>
      <c r="J3015" s="259"/>
      <c r="K3015" s="259"/>
      <c r="L3015" s="264"/>
      <c r="M3015" s="265"/>
      <c r="N3015" s="266"/>
      <c r="O3015" s="266"/>
      <c r="P3015" s="266"/>
      <c r="Q3015" s="266"/>
      <c r="R3015" s="266"/>
      <c r="S3015" s="266"/>
      <c r="T3015" s="267"/>
      <c r="U3015" s="14"/>
      <c r="V3015" s="14"/>
      <c r="W3015" s="14"/>
      <c r="X3015" s="14"/>
      <c r="Y3015" s="14"/>
      <c r="Z3015" s="14"/>
      <c r="AA3015" s="14"/>
      <c r="AB3015" s="14"/>
      <c r="AC3015" s="14"/>
      <c r="AD3015" s="14"/>
      <c r="AE3015" s="14"/>
      <c r="AT3015" s="268" t="s">
        <v>361</v>
      </c>
      <c r="AU3015" s="268" t="s">
        <v>86</v>
      </c>
      <c r="AV3015" s="14" t="s">
        <v>357</v>
      </c>
      <c r="AW3015" s="14" t="s">
        <v>32</v>
      </c>
      <c r="AX3015" s="14" t="s">
        <v>84</v>
      </c>
      <c r="AY3015" s="268" t="s">
        <v>350</v>
      </c>
    </row>
    <row r="3016" s="2" customFormat="1" ht="24.15" customHeight="1">
      <c r="A3016" s="39"/>
      <c r="B3016" s="40"/>
      <c r="C3016" s="295" t="s">
        <v>4266</v>
      </c>
      <c r="D3016" s="295" t="s">
        <v>1347</v>
      </c>
      <c r="E3016" s="296" t="s">
        <v>4267</v>
      </c>
      <c r="F3016" s="297" t="s">
        <v>4268</v>
      </c>
      <c r="G3016" s="298" t="s">
        <v>497</v>
      </c>
      <c r="H3016" s="299">
        <v>2</v>
      </c>
      <c r="I3016" s="300"/>
      <c r="J3016" s="301">
        <f>ROUND(I3016*H3016,2)</f>
        <v>0</v>
      </c>
      <c r="K3016" s="297" t="s">
        <v>1</v>
      </c>
      <c r="L3016" s="302"/>
      <c r="M3016" s="303" t="s">
        <v>1</v>
      </c>
      <c r="N3016" s="304" t="s">
        <v>41</v>
      </c>
      <c r="O3016" s="92"/>
      <c r="P3016" s="238">
        <f>O3016*H3016</f>
        <v>0</v>
      </c>
      <c r="Q3016" s="238">
        <v>0.0028800000000000002</v>
      </c>
      <c r="R3016" s="238">
        <f>Q3016*H3016</f>
        <v>0.0057600000000000004</v>
      </c>
      <c r="S3016" s="238">
        <v>0</v>
      </c>
      <c r="T3016" s="239">
        <f>S3016*H3016</f>
        <v>0</v>
      </c>
      <c r="U3016" s="39"/>
      <c r="V3016" s="39"/>
      <c r="W3016" s="39"/>
      <c r="X3016" s="39"/>
      <c r="Y3016" s="39"/>
      <c r="Z3016" s="39"/>
      <c r="AA3016" s="39"/>
      <c r="AB3016" s="39"/>
      <c r="AC3016" s="39"/>
      <c r="AD3016" s="39"/>
      <c r="AE3016" s="39"/>
      <c r="AR3016" s="240" t="s">
        <v>695</v>
      </c>
      <c r="AT3016" s="240" t="s">
        <v>1347</v>
      </c>
      <c r="AU3016" s="240" t="s">
        <v>86</v>
      </c>
      <c r="AY3016" s="18" t="s">
        <v>350</v>
      </c>
      <c r="BE3016" s="241">
        <f>IF(N3016="základní",J3016,0)</f>
        <v>0</v>
      </c>
      <c r="BF3016" s="241">
        <f>IF(N3016="snížená",J3016,0)</f>
        <v>0</v>
      </c>
      <c r="BG3016" s="241">
        <f>IF(N3016="zákl. přenesená",J3016,0)</f>
        <v>0</v>
      </c>
      <c r="BH3016" s="241">
        <f>IF(N3016="sníž. přenesená",J3016,0)</f>
        <v>0</v>
      </c>
      <c r="BI3016" s="241">
        <f>IF(N3016="nulová",J3016,0)</f>
        <v>0</v>
      </c>
      <c r="BJ3016" s="18" t="s">
        <v>84</v>
      </c>
      <c r="BK3016" s="241">
        <f>ROUND(I3016*H3016,2)</f>
        <v>0</v>
      </c>
      <c r="BL3016" s="18" t="s">
        <v>530</v>
      </c>
      <c r="BM3016" s="240" t="s">
        <v>4269</v>
      </c>
    </row>
    <row r="3017" s="2" customFormat="1">
      <c r="A3017" s="39"/>
      <c r="B3017" s="40"/>
      <c r="C3017" s="41"/>
      <c r="D3017" s="242" t="s">
        <v>359</v>
      </c>
      <c r="E3017" s="41"/>
      <c r="F3017" s="243" t="s">
        <v>4265</v>
      </c>
      <c r="G3017" s="41"/>
      <c r="H3017" s="41"/>
      <c r="I3017" s="244"/>
      <c r="J3017" s="41"/>
      <c r="K3017" s="41"/>
      <c r="L3017" s="45"/>
      <c r="M3017" s="245"/>
      <c r="N3017" s="246"/>
      <c r="O3017" s="92"/>
      <c r="P3017" s="92"/>
      <c r="Q3017" s="92"/>
      <c r="R3017" s="92"/>
      <c r="S3017" s="92"/>
      <c r="T3017" s="93"/>
      <c r="U3017" s="39"/>
      <c r="V3017" s="39"/>
      <c r="W3017" s="39"/>
      <c r="X3017" s="39"/>
      <c r="Y3017" s="39"/>
      <c r="Z3017" s="39"/>
      <c r="AA3017" s="39"/>
      <c r="AB3017" s="39"/>
      <c r="AC3017" s="39"/>
      <c r="AD3017" s="39"/>
      <c r="AE3017" s="39"/>
      <c r="AT3017" s="18" t="s">
        <v>359</v>
      </c>
      <c r="AU3017" s="18" t="s">
        <v>86</v>
      </c>
    </row>
    <row r="3018" s="13" customFormat="1">
      <c r="A3018" s="13"/>
      <c r="B3018" s="247"/>
      <c r="C3018" s="248"/>
      <c r="D3018" s="242" t="s">
        <v>361</v>
      </c>
      <c r="E3018" s="249" t="s">
        <v>1</v>
      </c>
      <c r="F3018" s="250" t="s">
        <v>3668</v>
      </c>
      <c r="G3018" s="248"/>
      <c r="H3018" s="251">
        <v>2</v>
      </c>
      <c r="I3018" s="252"/>
      <c r="J3018" s="248"/>
      <c r="K3018" s="248"/>
      <c r="L3018" s="253"/>
      <c r="M3018" s="254"/>
      <c r="N3018" s="255"/>
      <c r="O3018" s="255"/>
      <c r="P3018" s="255"/>
      <c r="Q3018" s="255"/>
      <c r="R3018" s="255"/>
      <c r="S3018" s="255"/>
      <c r="T3018" s="256"/>
      <c r="U3018" s="13"/>
      <c r="V3018" s="13"/>
      <c r="W3018" s="13"/>
      <c r="X3018" s="13"/>
      <c r="Y3018" s="13"/>
      <c r="Z3018" s="13"/>
      <c r="AA3018" s="13"/>
      <c r="AB3018" s="13"/>
      <c r="AC3018" s="13"/>
      <c r="AD3018" s="13"/>
      <c r="AE3018" s="13"/>
      <c r="AT3018" s="257" t="s">
        <v>361</v>
      </c>
      <c r="AU3018" s="257" t="s">
        <v>86</v>
      </c>
      <c r="AV3018" s="13" t="s">
        <v>86</v>
      </c>
      <c r="AW3018" s="13" t="s">
        <v>32</v>
      </c>
      <c r="AX3018" s="13" t="s">
        <v>84</v>
      </c>
      <c r="AY3018" s="257" t="s">
        <v>350</v>
      </c>
    </row>
    <row r="3019" s="2" customFormat="1" ht="24.15" customHeight="1">
      <c r="A3019" s="39"/>
      <c r="B3019" s="40"/>
      <c r="C3019" s="295" t="s">
        <v>4270</v>
      </c>
      <c r="D3019" s="295" t="s">
        <v>1347</v>
      </c>
      <c r="E3019" s="296" t="s">
        <v>4271</v>
      </c>
      <c r="F3019" s="297" t="s">
        <v>4272</v>
      </c>
      <c r="G3019" s="298" t="s">
        <v>497</v>
      </c>
      <c r="H3019" s="299">
        <v>3</v>
      </c>
      <c r="I3019" s="300"/>
      <c r="J3019" s="301">
        <f>ROUND(I3019*H3019,2)</f>
        <v>0</v>
      </c>
      <c r="K3019" s="297" t="s">
        <v>1</v>
      </c>
      <c r="L3019" s="302"/>
      <c r="M3019" s="303" t="s">
        <v>1</v>
      </c>
      <c r="N3019" s="304" t="s">
        <v>41</v>
      </c>
      <c r="O3019" s="92"/>
      <c r="P3019" s="238">
        <f>O3019*H3019</f>
        <v>0</v>
      </c>
      <c r="Q3019" s="238">
        <v>0.0028800000000000002</v>
      </c>
      <c r="R3019" s="238">
        <f>Q3019*H3019</f>
        <v>0.0086400000000000001</v>
      </c>
      <c r="S3019" s="238">
        <v>0</v>
      </c>
      <c r="T3019" s="239">
        <f>S3019*H3019</f>
        <v>0</v>
      </c>
      <c r="U3019" s="39"/>
      <c r="V3019" s="39"/>
      <c r="W3019" s="39"/>
      <c r="X3019" s="39"/>
      <c r="Y3019" s="39"/>
      <c r="Z3019" s="39"/>
      <c r="AA3019" s="39"/>
      <c r="AB3019" s="39"/>
      <c r="AC3019" s="39"/>
      <c r="AD3019" s="39"/>
      <c r="AE3019" s="39"/>
      <c r="AR3019" s="240" t="s">
        <v>695</v>
      </c>
      <c r="AT3019" s="240" t="s">
        <v>1347</v>
      </c>
      <c r="AU3019" s="240" t="s">
        <v>86</v>
      </c>
      <c r="AY3019" s="18" t="s">
        <v>350</v>
      </c>
      <c r="BE3019" s="241">
        <f>IF(N3019="základní",J3019,0)</f>
        <v>0</v>
      </c>
      <c r="BF3019" s="241">
        <f>IF(N3019="snížená",J3019,0)</f>
        <v>0</v>
      </c>
      <c r="BG3019" s="241">
        <f>IF(N3019="zákl. přenesená",J3019,0)</f>
        <v>0</v>
      </c>
      <c r="BH3019" s="241">
        <f>IF(N3019="sníž. přenesená",J3019,0)</f>
        <v>0</v>
      </c>
      <c r="BI3019" s="241">
        <f>IF(N3019="nulová",J3019,0)</f>
        <v>0</v>
      </c>
      <c r="BJ3019" s="18" t="s">
        <v>84</v>
      </c>
      <c r="BK3019" s="241">
        <f>ROUND(I3019*H3019,2)</f>
        <v>0</v>
      </c>
      <c r="BL3019" s="18" t="s">
        <v>530</v>
      </c>
      <c r="BM3019" s="240" t="s">
        <v>4273</v>
      </c>
    </row>
    <row r="3020" s="2" customFormat="1">
      <c r="A3020" s="39"/>
      <c r="B3020" s="40"/>
      <c r="C3020" s="41"/>
      <c r="D3020" s="242" t="s">
        <v>359</v>
      </c>
      <c r="E3020" s="41"/>
      <c r="F3020" s="243" t="s">
        <v>4265</v>
      </c>
      <c r="G3020" s="41"/>
      <c r="H3020" s="41"/>
      <c r="I3020" s="244"/>
      <c r="J3020" s="41"/>
      <c r="K3020" s="41"/>
      <c r="L3020" s="45"/>
      <c r="M3020" s="245"/>
      <c r="N3020" s="246"/>
      <c r="O3020" s="92"/>
      <c r="P3020" s="92"/>
      <c r="Q3020" s="92"/>
      <c r="R3020" s="92"/>
      <c r="S3020" s="92"/>
      <c r="T3020" s="93"/>
      <c r="U3020" s="39"/>
      <c r="V3020" s="39"/>
      <c r="W3020" s="39"/>
      <c r="X3020" s="39"/>
      <c r="Y3020" s="39"/>
      <c r="Z3020" s="39"/>
      <c r="AA3020" s="39"/>
      <c r="AB3020" s="39"/>
      <c r="AC3020" s="39"/>
      <c r="AD3020" s="39"/>
      <c r="AE3020" s="39"/>
      <c r="AT3020" s="18" t="s">
        <v>359</v>
      </c>
      <c r="AU3020" s="18" t="s">
        <v>86</v>
      </c>
    </row>
    <row r="3021" s="13" customFormat="1">
      <c r="A3021" s="13"/>
      <c r="B3021" s="247"/>
      <c r="C3021" s="248"/>
      <c r="D3021" s="242" t="s">
        <v>361</v>
      </c>
      <c r="E3021" s="249" t="s">
        <v>1</v>
      </c>
      <c r="F3021" s="250" t="s">
        <v>3674</v>
      </c>
      <c r="G3021" s="248"/>
      <c r="H3021" s="251">
        <v>1</v>
      </c>
      <c r="I3021" s="252"/>
      <c r="J3021" s="248"/>
      <c r="K3021" s="248"/>
      <c r="L3021" s="253"/>
      <c r="M3021" s="254"/>
      <c r="N3021" s="255"/>
      <c r="O3021" s="255"/>
      <c r="P3021" s="255"/>
      <c r="Q3021" s="255"/>
      <c r="R3021" s="255"/>
      <c r="S3021" s="255"/>
      <c r="T3021" s="256"/>
      <c r="U3021" s="13"/>
      <c r="V3021" s="13"/>
      <c r="W3021" s="13"/>
      <c r="X3021" s="13"/>
      <c r="Y3021" s="13"/>
      <c r="Z3021" s="13"/>
      <c r="AA3021" s="13"/>
      <c r="AB3021" s="13"/>
      <c r="AC3021" s="13"/>
      <c r="AD3021" s="13"/>
      <c r="AE3021" s="13"/>
      <c r="AT3021" s="257" t="s">
        <v>361</v>
      </c>
      <c r="AU3021" s="257" t="s">
        <v>86</v>
      </c>
      <c r="AV3021" s="13" t="s">
        <v>86</v>
      </c>
      <c r="AW3021" s="13" t="s">
        <v>32</v>
      </c>
      <c r="AX3021" s="13" t="s">
        <v>76</v>
      </c>
      <c r="AY3021" s="257" t="s">
        <v>350</v>
      </c>
    </row>
    <row r="3022" s="13" customFormat="1">
      <c r="A3022" s="13"/>
      <c r="B3022" s="247"/>
      <c r="C3022" s="248"/>
      <c r="D3022" s="242" t="s">
        <v>361</v>
      </c>
      <c r="E3022" s="249" t="s">
        <v>1</v>
      </c>
      <c r="F3022" s="250" t="s">
        <v>3843</v>
      </c>
      <c r="G3022" s="248"/>
      <c r="H3022" s="251">
        <v>2</v>
      </c>
      <c r="I3022" s="252"/>
      <c r="J3022" s="248"/>
      <c r="K3022" s="248"/>
      <c r="L3022" s="253"/>
      <c r="M3022" s="254"/>
      <c r="N3022" s="255"/>
      <c r="O3022" s="255"/>
      <c r="P3022" s="255"/>
      <c r="Q3022" s="255"/>
      <c r="R3022" s="255"/>
      <c r="S3022" s="255"/>
      <c r="T3022" s="256"/>
      <c r="U3022" s="13"/>
      <c r="V3022" s="13"/>
      <c r="W3022" s="13"/>
      <c r="X3022" s="13"/>
      <c r="Y3022" s="13"/>
      <c r="Z3022" s="13"/>
      <c r="AA3022" s="13"/>
      <c r="AB3022" s="13"/>
      <c r="AC3022" s="13"/>
      <c r="AD3022" s="13"/>
      <c r="AE3022" s="13"/>
      <c r="AT3022" s="257" t="s">
        <v>361</v>
      </c>
      <c r="AU3022" s="257" t="s">
        <v>86</v>
      </c>
      <c r="AV3022" s="13" t="s">
        <v>86</v>
      </c>
      <c r="AW3022" s="13" t="s">
        <v>32</v>
      </c>
      <c r="AX3022" s="13" t="s">
        <v>76</v>
      </c>
      <c r="AY3022" s="257" t="s">
        <v>350</v>
      </c>
    </row>
    <row r="3023" s="14" customFormat="1">
      <c r="A3023" s="14"/>
      <c r="B3023" s="258"/>
      <c r="C3023" s="259"/>
      <c r="D3023" s="242" t="s">
        <v>361</v>
      </c>
      <c r="E3023" s="260" t="s">
        <v>1</v>
      </c>
      <c r="F3023" s="261" t="s">
        <v>364</v>
      </c>
      <c r="G3023" s="259"/>
      <c r="H3023" s="262">
        <v>3</v>
      </c>
      <c r="I3023" s="263"/>
      <c r="J3023" s="259"/>
      <c r="K3023" s="259"/>
      <c r="L3023" s="264"/>
      <c r="M3023" s="265"/>
      <c r="N3023" s="266"/>
      <c r="O3023" s="266"/>
      <c r="P3023" s="266"/>
      <c r="Q3023" s="266"/>
      <c r="R3023" s="266"/>
      <c r="S3023" s="266"/>
      <c r="T3023" s="267"/>
      <c r="U3023" s="14"/>
      <c r="V3023" s="14"/>
      <c r="W3023" s="14"/>
      <c r="X3023" s="14"/>
      <c r="Y3023" s="14"/>
      <c r="Z3023" s="14"/>
      <c r="AA3023" s="14"/>
      <c r="AB3023" s="14"/>
      <c r="AC3023" s="14"/>
      <c r="AD3023" s="14"/>
      <c r="AE3023" s="14"/>
      <c r="AT3023" s="268" t="s">
        <v>361</v>
      </c>
      <c r="AU3023" s="268" t="s">
        <v>86</v>
      </c>
      <c r="AV3023" s="14" t="s">
        <v>357</v>
      </c>
      <c r="AW3023" s="14" t="s">
        <v>32</v>
      </c>
      <c r="AX3023" s="14" t="s">
        <v>84</v>
      </c>
      <c r="AY3023" s="268" t="s">
        <v>350</v>
      </c>
    </row>
    <row r="3024" s="2" customFormat="1" ht="24.15" customHeight="1">
      <c r="A3024" s="39"/>
      <c r="B3024" s="40"/>
      <c r="C3024" s="229" t="s">
        <v>4274</v>
      </c>
      <c r="D3024" s="229" t="s">
        <v>352</v>
      </c>
      <c r="E3024" s="230" t="s">
        <v>4275</v>
      </c>
      <c r="F3024" s="231" t="s">
        <v>4276</v>
      </c>
      <c r="G3024" s="232" t="s">
        <v>483</v>
      </c>
      <c r="H3024" s="233">
        <v>17.609000000000002</v>
      </c>
      <c r="I3024" s="234"/>
      <c r="J3024" s="235">
        <f>ROUND(I3024*H3024,2)</f>
        <v>0</v>
      </c>
      <c r="K3024" s="231" t="s">
        <v>356</v>
      </c>
      <c r="L3024" s="45"/>
      <c r="M3024" s="236" t="s">
        <v>1</v>
      </c>
      <c r="N3024" s="237" t="s">
        <v>41</v>
      </c>
      <c r="O3024" s="92"/>
      <c r="P3024" s="238">
        <f>O3024*H3024</f>
        <v>0</v>
      </c>
      <c r="Q3024" s="238">
        <v>0</v>
      </c>
      <c r="R3024" s="238">
        <f>Q3024*H3024</f>
        <v>0</v>
      </c>
      <c r="S3024" s="238">
        <v>0</v>
      </c>
      <c r="T3024" s="239">
        <f>S3024*H3024</f>
        <v>0</v>
      </c>
      <c r="U3024" s="39"/>
      <c r="V3024" s="39"/>
      <c r="W3024" s="39"/>
      <c r="X3024" s="39"/>
      <c r="Y3024" s="39"/>
      <c r="Z3024" s="39"/>
      <c r="AA3024" s="39"/>
      <c r="AB3024" s="39"/>
      <c r="AC3024" s="39"/>
      <c r="AD3024" s="39"/>
      <c r="AE3024" s="39"/>
      <c r="AR3024" s="240" t="s">
        <v>530</v>
      </c>
      <c r="AT3024" s="240" t="s">
        <v>352</v>
      </c>
      <c r="AU3024" s="240" t="s">
        <v>86</v>
      </c>
      <c r="AY3024" s="18" t="s">
        <v>350</v>
      </c>
      <c r="BE3024" s="241">
        <f>IF(N3024="základní",J3024,0)</f>
        <v>0</v>
      </c>
      <c r="BF3024" s="241">
        <f>IF(N3024="snížená",J3024,0)</f>
        <v>0</v>
      </c>
      <c r="BG3024" s="241">
        <f>IF(N3024="zákl. přenesená",J3024,0)</f>
        <v>0</v>
      </c>
      <c r="BH3024" s="241">
        <f>IF(N3024="sníž. přenesená",J3024,0)</f>
        <v>0</v>
      </c>
      <c r="BI3024" s="241">
        <f>IF(N3024="nulová",J3024,0)</f>
        <v>0</v>
      </c>
      <c r="BJ3024" s="18" t="s">
        <v>84</v>
      </c>
      <c r="BK3024" s="241">
        <f>ROUND(I3024*H3024,2)</f>
        <v>0</v>
      </c>
      <c r="BL3024" s="18" t="s">
        <v>530</v>
      </c>
      <c r="BM3024" s="240" t="s">
        <v>4277</v>
      </c>
    </row>
    <row r="3025" s="2" customFormat="1">
      <c r="A3025" s="39"/>
      <c r="B3025" s="40"/>
      <c r="C3025" s="41"/>
      <c r="D3025" s="242" t="s">
        <v>359</v>
      </c>
      <c r="E3025" s="41"/>
      <c r="F3025" s="243" t="s">
        <v>4278</v>
      </c>
      <c r="G3025" s="41"/>
      <c r="H3025" s="41"/>
      <c r="I3025" s="244"/>
      <c r="J3025" s="41"/>
      <c r="K3025" s="41"/>
      <c r="L3025" s="45"/>
      <c r="M3025" s="245"/>
      <c r="N3025" s="246"/>
      <c r="O3025" s="92"/>
      <c r="P3025" s="92"/>
      <c r="Q3025" s="92"/>
      <c r="R3025" s="92"/>
      <c r="S3025" s="92"/>
      <c r="T3025" s="93"/>
      <c r="U3025" s="39"/>
      <c r="V3025" s="39"/>
      <c r="W3025" s="39"/>
      <c r="X3025" s="39"/>
      <c r="Y3025" s="39"/>
      <c r="Z3025" s="39"/>
      <c r="AA3025" s="39"/>
      <c r="AB3025" s="39"/>
      <c r="AC3025" s="39"/>
      <c r="AD3025" s="39"/>
      <c r="AE3025" s="39"/>
      <c r="AT3025" s="18" t="s">
        <v>359</v>
      </c>
      <c r="AU3025" s="18" t="s">
        <v>86</v>
      </c>
    </row>
    <row r="3026" s="12" customFormat="1" ht="22.8" customHeight="1">
      <c r="A3026" s="12"/>
      <c r="B3026" s="213"/>
      <c r="C3026" s="214"/>
      <c r="D3026" s="215" t="s">
        <v>75</v>
      </c>
      <c r="E3026" s="227" t="s">
        <v>1048</v>
      </c>
      <c r="F3026" s="227" t="s">
        <v>1049</v>
      </c>
      <c r="G3026" s="214"/>
      <c r="H3026" s="214"/>
      <c r="I3026" s="217"/>
      <c r="J3026" s="228">
        <f>BK3026</f>
        <v>0</v>
      </c>
      <c r="K3026" s="214"/>
      <c r="L3026" s="219"/>
      <c r="M3026" s="220"/>
      <c r="N3026" s="221"/>
      <c r="O3026" s="221"/>
      <c r="P3026" s="222">
        <f>SUM(P3027:P3102)</f>
        <v>0</v>
      </c>
      <c r="Q3026" s="221"/>
      <c r="R3026" s="222">
        <f>SUM(R3027:R3102)</f>
        <v>0</v>
      </c>
      <c r="S3026" s="221"/>
      <c r="T3026" s="223">
        <f>SUM(T3027:T3102)</f>
        <v>0</v>
      </c>
      <c r="U3026" s="12"/>
      <c r="V3026" s="12"/>
      <c r="W3026" s="12"/>
      <c r="X3026" s="12"/>
      <c r="Y3026" s="12"/>
      <c r="Z3026" s="12"/>
      <c r="AA3026" s="12"/>
      <c r="AB3026" s="12"/>
      <c r="AC3026" s="12"/>
      <c r="AD3026" s="12"/>
      <c r="AE3026" s="12"/>
      <c r="AR3026" s="224" t="s">
        <v>86</v>
      </c>
      <c r="AT3026" s="225" t="s">
        <v>75</v>
      </c>
      <c r="AU3026" s="225" t="s">
        <v>84</v>
      </c>
      <c r="AY3026" s="224" t="s">
        <v>350</v>
      </c>
      <c r="BK3026" s="226">
        <f>SUM(BK3027:BK3102)</f>
        <v>0</v>
      </c>
    </row>
    <row r="3027" s="2" customFormat="1" ht="24.15" customHeight="1">
      <c r="A3027" s="39"/>
      <c r="B3027" s="40"/>
      <c r="C3027" s="229" t="s">
        <v>4279</v>
      </c>
      <c r="D3027" s="229" t="s">
        <v>352</v>
      </c>
      <c r="E3027" s="230" t="s">
        <v>4280</v>
      </c>
      <c r="F3027" s="231" t="s">
        <v>4281</v>
      </c>
      <c r="G3027" s="232" t="s">
        <v>497</v>
      </c>
      <c r="H3027" s="233">
        <v>1</v>
      </c>
      <c r="I3027" s="234"/>
      <c r="J3027" s="235">
        <f>ROUND(I3027*H3027,2)</f>
        <v>0</v>
      </c>
      <c r="K3027" s="231" t="s">
        <v>1</v>
      </c>
      <c r="L3027" s="45"/>
      <c r="M3027" s="236" t="s">
        <v>1</v>
      </c>
      <c r="N3027" s="237" t="s">
        <v>41</v>
      </c>
      <c r="O3027" s="92"/>
      <c r="P3027" s="238">
        <f>O3027*H3027</f>
        <v>0</v>
      </c>
      <c r="Q3027" s="238">
        <v>0</v>
      </c>
      <c r="R3027" s="238">
        <f>Q3027*H3027</f>
        <v>0</v>
      </c>
      <c r="S3027" s="238">
        <v>0</v>
      </c>
      <c r="T3027" s="239">
        <f>S3027*H3027</f>
        <v>0</v>
      </c>
      <c r="U3027" s="39"/>
      <c r="V3027" s="39"/>
      <c r="W3027" s="39"/>
      <c r="X3027" s="39"/>
      <c r="Y3027" s="39"/>
      <c r="Z3027" s="39"/>
      <c r="AA3027" s="39"/>
      <c r="AB3027" s="39"/>
      <c r="AC3027" s="39"/>
      <c r="AD3027" s="39"/>
      <c r="AE3027" s="39"/>
      <c r="AR3027" s="240" t="s">
        <v>530</v>
      </c>
      <c r="AT3027" s="240" t="s">
        <v>352</v>
      </c>
      <c r="AU3027" s="240" t="s">
        <v>86</v>
      </c>
      <c r="AY3027" s="18" t="s">
        <v>350</v>
      </c>
      <c r="BE3027" s="241">
        <f>IF(N3027="základní",J3027,0)</f>
        <v>0</v>
      </c>
      <c r="BF3027" s="241">
        <f>IF(N3027="snížená",J3027,0)</f>
        <v>0</v>
      </c>
      <c r="BG3027" s="241">
        <f>IF(N3027="zákl. přenesená",J3027,0)</f>
        <v>0</v>
      </c>
      <c r="BH3027" s="241">
        <f>IF(N3027="sníž. přenesená",J3027,0)</f>
        <v>0</v>
      </c>
      <c r="BI3027" s="241">
        <f>IF(N3027="nulová",J3027,0)</f>
        <v>0</v>
      </c>
      <c r="BJ3027" s="18" t="s">
        <v>84</v>
      </c>
      <c r="BK3027" s="241">
        <f>ROUND(I3027*H3027,2)</f>
        <v>0</v>
      </c>
      <c r="BL3027" s="18" t="s">
        <v>530</v>
      </c>
      <c r="BM3027" s="240" t="s">
        <v>4282</v>
      </c>
    </row>
    <row r="3028" s="2" customFormat="1">
      <c r="A3028" s="39"/>
      <c r="B3028" s="40"/>
      <c r="C3028" s="41"/>
      <c r="D3028" s="242" t="s">
        <v>359</v>
      </c>
      <c r="E3028" s="41"/>
      <c r="F3028" s="243" t="s">
        <v>4283</v>
      </c>
      <c r="G3028" s="41"/>
      <c r="H3028" s="41"/>
      <c r="I3028" s="244"/>
      <c r="J3028" s="41"/>
      <c r="K3028" s="41"/>
      <c r="L3028" s="45"/>
      <c r="M3028" s="245"/>
      <c r="N3028" s="246"/>
      <c r="O3028" s="92"/>
      <c r="P3028" s="92"/>
      <c r="Q3028" s="92"/>
      <c r="R3028" s="92"/>
      <c r="S3028" s="92"/>
      <c r="T3028" s="93"/>
      <c r="U3028" s="39"/>
      <c r="V3028" s="39"/>
      <c r="W3028" s="39"/>
      <c r="X3028" s="39"/>
      <c r="Y3028" s="39"/>
      <c r="Z3028" s="39"/>
      <c r="AA3028" s="39"/>
      <c r="AB3028" s="39"/>
      <c r="AC3028" s="39"/>
      <c r="AD3028" s="39"/>
      <c r="AE3028" s="39"/>
      <c r="AT3028" s="18" t="s">
        <v>359</v>
      </c>
      <c r="AU3028" s="18" t="s">
        <v>86</v>
      </c>
    </row>
    <row r="3029" s="2" customFormat="1" ht="33" customHeight="1">
      <c r="A3029" s="39"/>
      <c r="B3029" s="40"/>
      <c r="C3029" s="229" t="s">
        <v>4284</v>
      </c>
      <c r="D3029" s="229" t="s">
        <v>352</v>
      </c>
      <c r="E3029" s="230" t="s">
        <v>4285</v>
      </c>
      <c r="F3029" s="231" t="s">
        <v>4286</v>
      </c>
      <c r="G3029" s="232" t="s">
        <v>497</v>
      </c>
      <c r="H3029" s="233">
        <v>2</v>
      </c>
      <c r="I3029" s="234"/>
      <c r="J3029" s="235">
        <f>ROUND(I3029*H3029,2)</f>
        <v>0</v>
      </c>
      <c r="K3029" s="231" t="s">
        <v>1</v>
      </c>
      <c r="L3029" s="45"/>
      <c r="M3029" s="236" t="s">
        <v>1</v>
      </c>
      <c r="N3029" s="237" t="s">
        <v>41</v>
      </c>
      <c r="O3029" s="92"/>
      <c r="P3029" s="238">
        <f>O3029*H3029</f>
        <v>0</v>
      </c>
      <c r="Q3029" s="238">
        <v>0</v>
      </c>
      <c r="R3029" s="238">
        <f>Q3029*H3029</f>
        <v>0</v>
      </c>
      <c r="S3029" s="238">
        <v>0</v>
      </c>
      <c r="T3029" s="239">
        <f>S3029*H3029</f>
        <v>0</v>
      </c>
      <c r="U3029" s="39"/>
      <c r="V3029" s="39"/>
      <c r="W3029" s="39"/>
      <c r="X3029" s="39"/>
      <c r="Y3029" s="39"/>
      <c r="Z3029" s="39"/>
      <c r="AA3029" s="39"/>
      <c r="AB3029" s="39"/>
      <c r="AC3029" s="39"/>
      <c r="AD3029" s="39"/>
      <c r="AE3029" s="39"/>
      <c r="AR3029" s="240" t="s">
        <v>530</v>
      </c>
      <c r="AT3029" s="240" t="s">
        <v>352</v>
      </c>
      <c r="AU3029" s="240" t="s">
        <v>86</v>
      </c>
      <c r="AY3029" s="18" t="s">
        <v>350</v>
      </c>
      <c r="BE3029" s="241">
        <f>IF(N3029="základní",J3029,0)</f>
        <v>0</v>
      </c>
      <c r="BF3029" s="241">
        <f>IF(N3029="snížená",J3029,0)</f>
        <v>0</v>
      </c>
      <c r="BG3029" s="241">
        <f>IF(N3029="zákl. přenesená",J3029,0)</f>
        <v>0</v>
      </c>
      <c r="BH3029" s="241">
        <f>IF(N3029="sníž. přenesená",J3029,0)</f>
        <v>0</v>
      </c>
      <c r="BI3029" s="241">
        <f>IF(N3029="nulová",J3029,0)</f>
        <v>0</v>
      </c>
      <c r="BJ3029" s="18" t="s">
        <v>84</v>
      </c>
      <c r="BK3029" s="241">
        <f>ROUND(I3029*H3029,2)</f>
        <v>0</v>
      </c>
      <c r="BL3029" s="18" t="s">
        <v>530</v>
      </c>
      <c r="BM3029" s="240" t="s">
        <v>4287</v>
      </c>
    </row>
    <row r="3030" s="2" customFormat="1">
      <c r="A3030" s="39"/>
      <c r="B3030" s="40"/>
      <c r="C3030" s="41"/>
      <c r="D3030" s="242" t="s">
        <v>359</v>
      </c>
      <c r="E3030" s="41"/>
      <c r="F3030" s="243" t="s">
        <v>4283</v>
      </c>
      <c r="G3030" s="41"/>
      <c r="H3030" s="41"/>
      <c r="I3030" s="244"/>
      <c r="J3030" s="41"/>
      <c r="K3030" s="41"/>
      <c r="L3030" s="45"/>
      <c r="M3030" s="245"/>
      <c r="N3030" s="246"/>
      <c r="O3030" s="92"/>
      <c r="P3030" s="92"/>
      <c r="Q3030" s="92"/>
      <c r="R3030" s="92"/>
      <c r="S3030" s="92"/>
      <c r="T3030" s="93"/>
      <c r="U3030" s="39"/>
      <c r="V3030" s="39"/>
      <c r="W3030" s="39"/>
      <c r="X3030" s="39"/>
      <c r="Y3030" s="39"/>
      <c r="Z3030" s="39"/>
      <c r="AA3030" s="39"/>
      <c r="AB3030" s="39"/>
      <c r="AC3030" s="39"/>
      <c r="AD3030" s="39"/>
      <c r="AE3030" s="39"/>
      <c r="AT3030" s="18" t="s">
        <v>359</v>
      </c>
      <c r="AU3030" s="18" t="s">
        <v>86</v>
      </c>
    </row>
    <row r="3031" s="2" customFormat="1" ht="24.15" customHeight="1">
      <c r="A3031" s="39"/>
      <c r="B3031" s="40"/>
      <c r="C3031" s="229" t="s">
        <v>4288</v>
      </c>
      <c r="D3031" s="229" t="s">
        <v>352</v>
      </c>
      <c r="E3031" s="230" t="s">
        <v>4289</v>
      </c>
      <c r="F3031" s="231" t="s">
        <v>4290</v>
      </c>
      <c r="G3031" s="232" t="s">
        <v>497</v>
      </c>
      <c r="H3031" s="233">
        <v>4</v>
      </c>
      <c r="I3031" s="234"/>
      <c r="J3031" s="235">
        <f>ROUND(I3031*H3031,2)</f>
        <v>0</v>
      </c>
      <c r="K3031" s="231" t="s">
        <v>1</v>
      </c>
      <c r="L3031" s="45"/>
      <c r="M3031" s="236" t="s">
        <v>1</v>
      </c>
      <c r="N3031" s="237" t="s">
        <v>41</v>
      </c>
      <c r="O3031" s="92"/>
      <c r="P3031" s="238">
        <f>O3031*H3031</f>
        <v>0</v>
      </c>
      <c r="Q3031" s="238">
        <v>0</v>
      </c>
      <c r="R3031" s="238">
        <f>Q3031*H3031</f>
        <v>0</v>
      </c>
      <c r="S3031" s="238">
        <v>0</v>
      </c>
      <c r="T3031" s="239">
        <f>S3031*H3031</f>
        <v>0</v>
      </c>
      <c r="U3031" s="39"/>
      <c r="V3031" s="39"/>
      <c r="W3031" s="39"/>
      <c r="X3031" s="39"/>
      <c r="Y3031" s="39"/>
      <c r="Z3031" s="39"/>
      <c r="AA3031" s="39"/>
      <c r="AB3031" s="39"/>
      <c r="AC3031" s="39"/>
      <c r="AD3031" s="39"/>
      <c r="AE3031" s="39"/>
      <c r="AR3031" s="240" t="s">
        <v>530</v>
      </c>
      <c r="AT3031" s="240" t="s">
        <v>352</v>
      </c>
      <c r="AU3031" s="240" t="s">
        <v>86</v>
      </c>
      <c r="AY3031" s="18" t="s">
        <v>350</v>
      </c>
      <c r="BE3031" s="241">
        <f>IF(N3031="základní",J3031,0)</f>
        <v>0</v>
      </c>
      <c r="BF3031" s="241">
        <f>IF(N3031="snížená",J3031,0)</f>
        <v>0</v>
      </c>
      <c r="BG3031" s="241">
        <f>IF(N3031="zákl. přenesená",J3031,0)</f>
        <v>0</v>
      </c>
      <c r="BH3031" s="241">
        <f>IF(N3031="sníž. přenesená",J3031,0)</f>
        <v>0</v>
      </c>
      <c r="BI3031" s="241">
        <f>IF(N3031="nulová",J3031,0)</f>
        <v>0</v>
      </c>
      <c r="BJ3031" s="18" t="s">
        <v>84</v>
      </c>
      <c r="BK3031" s="241">
        <f>ROUND(I3031*H3031,2)</f>
        <v>0</v>
      </c>
      <c r="BL3031" s="18" t="s">
        <v>530</v>
      </c>
      <c r="BM3031" s="240" t="s">
        <v>4291</v>
      </c>
    </row>
    <row r="3032" s="2" customFormat="1">
      <c r="A3032" s="39"/>
      <c r="B3032" s="40"/>
      <c r="C3032" s="41"/>
      <c r="D3032" s="242" t="s">
        <v>359</v>
      </c>
      <c r="E3032" s="41"/>
      <c r="F3032" s="243" t="s">
        <v>4283</v>
      </c>
      <c r="G3032" s="41"/>
      <c r="H3032" s="41"/>
      <c r="I3032" s="244"/>
      <c r="J3032" s="41"/>
      <c r="K3032" s="41"/>
      <c r="L3032" s="45"/>
      <c r="M3032" s="245"/>
      <c r="N3032" s="246"/>
      <c r="O3032" s="92"/>
      <c r="P3032" s="92"/>
      <c r="Q3032" s="92"/>
      <c r="R3032" s="92"/>
      <c r="S3032" s="92"/>
      <c r="T3032" s="93"/>
      <c r="U3032" s="39"/>
      <c r="V3032" s="39"/>
      <c r="W3032" s="39"/>
      <c r="X3032" s="39"/>
      <c r="Y3032" s="39"/>
      <c r="Z3032" s="39"/>
      <c r="AA3032" s="39"/>
      <c r="AB3032" s="39"/>
      <c r="AC3032" s="39"/>
      <c r="AD3032" s="39"/>
      <c r="AE3032" s="39"/>
      <c r="AT3032" s="18" t="s">
        <v>359</v>
      </c>
      <c r="AU3032" s="18" t="s">
        <v>86</v>
      </c>
    </row>
    <row r="3033" s="2" customFormat="1" ht="33" customHeight="1">
      <c r="A3033" s="39"/>
      <c r="B3033" s="40"/>
      <c r="C3033" s="229" t="s">
        <v>4292</v>
      </c>
      <c r="D3033" s="229" t="s">
        <v>352</v>
      </c>
      <c r="E3033" s="230" t="s">
        <v>4293</v>
      </c>
      <c r="F3033" s="231" t="s">
        <v>4294</v>
      </c>
      <c r="G3033" s="232" t="s">
        <v>497</v>
      </c>
      <c r="H3033" s="233">
        <v>1</v>
      </c>
      <c r="I3033" s="234"/>
      <c r="J3033" s="235">
        <f>ROUND(I3033*H3033,2)</f>
        <v>0</v>
      </c>
      <c r="K3033" s="231" t="s">
        <v>1</v>
      </c>
      <c r="L3033" s="45"/>
      <c r="M3033" s="236" t="s">
        <v>1</v>
      </c>
      <c r="N3033" s="237" t="s">
        <v>41</v>
      </c>
      <c r="O3033" s="92"/>
      <c r="P3033" s="238">
        <f>O3033*H3033</f>
        <v>0</v>
      </c>
      <c r="Q3033" s="238">
        <v>0</v>
      </c>
      <c r="R3033" s="238">
        <f>Q3033*H3033</f>
        <v>0</v>
      </c>
      <c r="S3033" s="238">
        <v>0</v>
      </c>
      <c r="T3033" s="239">
        <f>S3033*H3033</f>
        <v>0</v>
      </c>
      <c r="U3033" s="39"/>
      <c r="V3033" s="39"/>
      <c r="W3033" s="39"/>
      <c r="X3033" s="39"/>
      <c r="Y3033" s="39"/>
      <c r="Z3033" s="39"/>
      <c r="AA3033" s="39"/>
      <c r="AB3033" s="39"/>
      <c r="AC3033" s="39"/>
      <c r="AD3033" s="39"/>
      <c r="AE3033" s="39"/>
      <c r="AR3033" s="240" t="s">
        <v>530</v>
      </c>
      <c r="AT3033" s="240" t="s">
        <v>352</v>
      </c>
      <c r="AU3033" s="240" t="s">
        <v>86</v>
      </c>
      <c r="AY3033" s="18" t="s">
        <v>350</v>
      </c>
      <c r="BE3033" s="241">
        <f>IF(N3033="základní",J3033,0)</f>
        <v>0</v>
      </c>
      <c r="BF3033" s="241">
        <f>IF(N3033="snížená",J3033,0)</f>
        <v>0</v>
      </c>
      <c r="BG3033" s="241">
        <f>IF(N3033="zákl. přenesená",J3033,0)</f>
        <v>0</v>
      </c>
      <c r="BH3033" s="241">
        <f>IF(N3033="sníž. přenesená",J3033,0)</f>
        <v>0</v>
      </c>
      <c r="BI3033" s="241">
        <f>IF(N3033="nulová",J3033,0)</f>
        <v>0</v>
      </c>
      <c r="BJ3033" s="18" t="s">
        <v>84</v>
      </c>
      <c r="BK3033" s="241">
        <f>ROUND(I3033*H3033,2)</f>
        <v>0</v>
      </c>
      <c r="BL3033" s="18" t="s">
        <v>530</v>
      </c>
      <c r="BM3033" s="240" t="s">
        <v>4295</v>
      </c>
    </row>
    <row r="3034" s="2" customFormat="1">
      <c r="A3034" s="39"/>
      <c r="B3034" s="40"/>
      <c r="C3034" s="41"/>
      <c r="D3034" s="242" t="s">
        <v>359</v>
      </c>
      <c r="E3034" s="41"/>
      <c r="F3034" s="243" t="s">
        <v>4283</v>
      </c>
      <c r="G3034" s="41"/>
      <c r="H3034" s="41"/>
      <c r="I3034" s="244"/>
      <c r="J3034" s="41"/>
      <c r="K3034" s="41"/>
      <c r="L3034" s="45"/>
      <c r="M3034" s="245"/>
      <c r="N3034" s="246"/>
      <c r="O3034" s="92"/>
      <c r="P3034" s="92"/>
      <c r="Q3034" s="92"/>
      <c r="R3034" s="92"/>
      <c r="S3034" s="92"/>
      <c r="T3034" s="93"/>
      <c r="U3034" s="39"/>
      <c r="V3034" s="39"/>
      <c r="W3034" s="39"/>
      <c r="X3034" s="39"/>
      <c r="Y3034" s="39"/>
      <c r="Z3034" s="39"/>
      <c r="AA3034" s="39"/>
      <c r="AB3034" s="39"/>
      <c r="AC3034" s="39"/>
      <c r="AD3034" s="39"/>
      <c r="AE3034" s="39"/>
      <c r="AT3034" s="18" t="s">
        <v>359</v>
      </c>
      <c r="AU3034" s="18" t="s">
        <v>86</v>
      </c>
    </row>
    <row r="3035" s="2" customFormat="1" ht="24.15" customHeight="1">
      <c r="A3035" s="39"/>
      <c r="B3035" s="40"/>
      <c r="C3035" s="229" t="s">
        <v>4296</v>
      </c>
      <c r="D3035" s="229" t="s">
        <v>352</v>
      </c>
      <c r="E3035" s="230" t="s">
        <v>4297</v>
      </c>
      <c r="F3035" s="231" t="s">
        <v>4298</v>
      </c>
      <c r="G3035" s="232" t="s">
        <v>497</v>
      </c>
      <c r="H3035" s="233">
        <v>1</v>
      </c>
      <c r="I3035" s="234"/>
      <c r="J3035" s="235">
        <f>ROUND(I3035*H3035,2)</f>
        <v>0</v>
      </c>
      <c r="K3035" s="231" t="s">
        <v>1</v>
      </c>
      <c r="L3035" s="45"/>
      <c r="M3035" s="236" t="s">
        <v>1</v>
      </c>
      <c r="N3035" s="237" t="s">
        <v>41</v>
      </c>
      <c r="O3035" s="92"/>
      <c r="P3035" s="238">
        <f>O3035*H3035</f>
        <v>0</v>
      </c>
      <c r="Q3035" s="238">
        <v>0</v>
      </c>
      <c r="R3035" s="238">
        <f>Q3035*H3035</f>
        <v>0</v>
      </c>
      <c r="S3035" s="238">
        <v>0</v>
      </c>
      <c r="T3035" s="239">
        <f>S3035*H3035</f>
        <v>0</v>
      </c>
      <c r="U3035" s="39"/>
      <c r="V3035" s="39"/>
      <c r="W3035" s="39"/>
      <c r="X3035" s="39"/>
      <c r="Y3035" s="39"/>
      <c r="Z3035" s="39"/>
      <c r="AA3035" s="39"/>
      <c r="AB3035" s="39"/>
      <c r="AC3035" s="39"/>
      <c r="AD3035" s="39"/>
      <c r="AE3035" s="39"/>
      <c r="AR3035" s="240" t="s">
        <v>530</v>
      </c>
      <c r="AT3035" s="240" t="s">
        <v>352</v>
      </c>
      <c r="AU3035" s="240" t="s">
        <v>86</v>
      </c>
      <c r="AY3035" s="18" t="s">
        <v>350</v>
      </c>
      <c r="BE3035" s="241">
        <f>IF(N3035="základní",J3035,0)</f>
        <v>0</v>
      </c>
      <c r="BF3035" s="241">
        <f>IF(N3035="snížená",J3035,0)</f>
        <v>0</v>
      </c>
      <c r="BG3035" s="241">
        <f>IF(N3035="zákl. přenesená",J3035,0)</f>
        <v>0</v>
      </c>
      <c r="BH3035" s="241">
        <f>IF(N3035="sníž. přenesená",J3035,0)</f>
        <v>0</v>
      </c>
      <c r="BI3035" s="241">
        <f>IF(N3035="nulová",J3035,0)</f>
        <v>0</v>
      </c>
      <c r="BJ3035" s="18" t="s">
        <v>84</v>
      </c>
      <c r="BK3035" s="241">
        <f>ROUND(I3035*H3035,2)</f>
        <v>0</v>
      </c>
      <c r="BL3035" s="18" t="s">
        <v>530</v>
      </c>
      <c r="BM3035" s="240" t="s">
        <v>4299</v>
      </c>
    </row>
    <row r="3036" s="2" customFormat="1">
      <c r="A3036" s="39"/>
      <c r="B3036" s="40"/>
      <c r="C3036" s="41"/>
      <c r="D3036" s="242" t="s">
        <v>359</v>
      </c>
      <c r="E3036" s="41"/>
      <c r="F3036" s="243" t="s">
        <v>4283</v>
      </c>
      <c r="G3036" s="41"/>
      <c r="H3036" s="41"/>
      <c r="I3036" s="244"/>
      <c r="J3036" s="41"/>
      <c r="K3036" s="41"/>
      <c r="L3036" s="45"/>
      <c r="M3036" s="245"/>
      <c r="N3036" s="246"/>
      <c r="O3036" s="92"/>
      <c r="P3036" s="92"/>
      <c r="Q3036" s="92"/>
      <c r="R3036" s="92"/>
      <c r="S3036" s="92"/>
      <c r="T3036" s="93"/>
      <c r="U3036" s="39"/>
      <c r="V3036" s="39"/>
      <c r="W3036" s="39"/>
      <c r="X3036" s="39"/>
      <c r="Y3036" s="39"/>
      <c r="Z3036" s="39"/>
      <c r="AA3036" s="39"/>
      <c r="AB3036" s="39"/>
      <c r="AC3036" s="39"/>
      <c r="AD3036" s="39"/>
      <c r="AE3036" s="39"/>
      <c r="AT3036" s="18" t="s">
        <v>359</v>
      </c>
      <c r="AU3036" s="18" t="s">
        <v>86</v>
      </c>
    </row>
    <row r="3037" s="2" customFormat="1" ht="24.15" customHeight="1">
      <c r="A3037" s="39"/>
      <c r="B3037" s="40"/>
      <c r="C3037" s="229" t="s">
        <v>4300</v>
      </c>
      <c r="D3037" s="229" t="s">
        <v>352</v>
      </c>
      <c r="E3037" s="230" t="s">
        <v>4301</v>
      </c>
      <c r="F3037" s="231" t="s">
        <v>4302</v>
      </c>
      <c r="G3037" s="232" t="s">
        <v>497</v>
      </c>
      <c r="H3037" s="233">
        <v>1</v>
      </c>
      <c r="I3037" s="234"/>
      <c r="J3037" s="235">
        <f>ROUND(I3037*H3037,2)</f>
        <v>0</v>
      </c>
      <c r="K3037" s="231" t="s">
        <v>1</v>
      </c>
      <c r="L3037" s="45"/>
      <c r="M3037" s="236" t="s">
        <v>1</v>
      </c>
      <c r="N3037" s="237" t="s">
        <v>41</v>
      </c>
      <c r="O3037" s="92"/>
      <c r="P3037" s="238">
        <f>O3037*H3037</f>
        <v>0</v>
      </c>
      <c r="Q3037" s="238">
        <v>0</v>
      </c>
      <c r="R3037" s="238">
        <f>Q3037*H3037</f>
        <v>0</v>
      </c>
      <c r="S3037" s="238">
        <v>0</v>
      </c>
      <c r="T3037" s="239">
        <f>S3037*H3037</f>
        <v>0</v>
      </c>
      <c r="U3037" s="39"/>
      <c r="V3037" s="39"/>
      <c r="W3037" s="39"/>
      <c r="X3037" s="39"/>
      <c r="Y3037" s="39"/>
      <c r="Z3037" s="39"/>
      <c r="AA3037" s="39"/>
      <c r="AB3037" s="39"/>
      <c r="AC3037" s="39"/>
      <c r="AD3037" s="39"/>
      <c r="AE3037" s="39"/>
      <c r="AR3037" s="240" t="s">
        <v>530</v>
      </c>
      <c r="AT3037" s="240" t="s">
        <v>352</v>
      </c>
      <c r="AU3037" s="240" t="s">
        <v>86</v>
      </c>
      <c r="AY3037" s="18" t="s">
        <v>350</v>
      </c>
      <c r="BE3037" s="241">
        <f>IF(N3037="základní",J3037,0)</f>
        <v>0</v>
      </c>
      <c r="BF3037" s="241">
        <f>IF(N3037="snížená",J3037,0)</f>
        <v>0</v>
      </c>
      <c r="BG3037" s="241">
        <f>IF(N3037="zákl. přenesená",J3037,0)</f>
        <v>0</v>
      </c>
      <c r="BH3037" s="241">
        <f>IF(N3037="sníž. přenesená",J3037,0)</f>
        <v>0</v>
      </c>
      <c r="BI3037" s="241">
        <f>IF(N3037="nulová",J3037,0)</f>
        <v>0</v>
      </c>
      <c r="BJ3037" s="18" t="s">
        <v>84</v>
      </c>
      <c r="BK3037" s="241">
        <f>ROUND(I3037*H3037,2)</f>
        <v>0</v>
      </c>
      <c r="BL3037" s="18" t="s">
        <v>530</v>
      </c>
      <c r="BM3037" s="240" t="s">
        <v>4303</v>
      </c>
    </row>
    <row r="3038" s="2" customFormat="1">
      <c r="A3038" s="39"/>
      <c r="B3038" s="40"/>
      <c r="C3038" s="41"/>
      <c r="D3038" s="242" t="s">
        <v>359</v>
      </c>
      <c r="E3038" s="41"/>
      <c r="F3038" s="243" t="s">
        <v>4283</v>
      </c>
      <c r="G3038" s="41"/>
      <c r="H3038" s="41"/>
      <c r="I3038" s="244"/>
      <c r="J3038" s="41"/>
      <c r="K3038" s="41"/>
      <c r="L3038" s="45"/>
      <c r="M3038" s="245"/>
      <c r="N3038" s="246"/>
      <c r="O3038" s="92"/>
      <c r="P3038" s="92"/>
      <c r="Q3038" s="92"/>
      <c r="R3038" s="92"/>
      <c r="S3038" s="92"/>
      <c r="T3038" s="93"/>
      <c r="U3038" s="39"/>
      <c r="V3038" s="39"/>
      <c r="W3038" s="39"/>
      <c r="X3038" s="39"/>
      <c r="Y3038" s="39"/>
      <c r="Z3038" s="39"/>
      <c r="AA3038" s="39"/>
      <c r="AB3038" s="39"/>
      <c r="AC3038" s="39"/>
      <c r="AD3038" s="39"/>
      <c r="AE3038" s="39"/>
      <c r="AT3038" s="18" t="s">
        <v>359</v>
      </c>
      <c r="AU3038" s="18" t="s">
        <v>86</v>
      </c>
    </row>
    <row r="3039" s="2" customFormat="1" ht="24.15" customHeight="1">
      <c r="A3039" s="39"/>
      <c r="B3039" s="40"/>
      <c r="C3039" s="229" t="s">
        <v>4304</v>
      </c>
      <c r="D3039" s="229" t="s">
        <v>352</v>
      </c>
      <c r="E3039" s="230" t="s">
        <v>4305</v>
      </c>
      <c r="F3039" s="231" t="s">
        <v>4306</v>
      </c>
      <c r="G3039" s="232" t="s">
        <v>497</v>
      </c>
      <c r="H3039" s="233">
        <v>1</v>
      </c>
      <c r="I3039" s="234"/>
      <c r="J3039" s="235">
        <f>ROUND(I3039*H3039,2)</f>
        <v>0</v>
      </c>
      <c r="K3039" s="231" t="s">
        <v>1</v>
      </c>
      <c r="L3039" s="45"/>
      <c r="M3039" s="236" t="s">
        <v>1</v>
      </c>
      <c r="N3039" s="237" t="s">
        <v>41</v>
      </c>
      <c r="O3039" s="92"/>
      <c r="P3039" s="238">
        <f>O3039*H3039</f>
        <v>0</v>
      </c>
      <c r="Q3039" s="238">
        <v>0</v>
      </c>
      <c r="R3039" s="238">
        <f>Q3039*H3039</f>
        <v>0</v>
      </c>
      <c r="S3039" s="238">
        <v>0</v>
      </c>
      <c r="T3039" s="239">
        <f>S3039*H3039</f>
        <v>0</v>
      </c>
      <c r="U3039" s="39"/>
      <c r="V3039" s="39"/>
      <c r="W3039" s="39"/>
      <c r="X3039" s="39"/>
      <c r="Y3039" s="39"/>
      <c r="Z3039" s="39"/>
      <c r="AA3039" s="39"/>
      <c r="AB3039" s="39"/>
      <c r="AC3039" s="39"/>
      <c r="AD3039" s="39"/>
      <c r="AE3039" s="39"/>
      <c r="AR3039" s="240" t="s">
        <v>530</v>
      </c>
      <c r="AT3039" s="240" t="s">
        <v>352</v>
      </c>
      <c r="AU3039" s="240" t="s">
        <v>86</v>
      </c>
      <c r="AY3039" s="18" t="s">
        <v>350</v>
      </c>
      <c r="BE3039" s="241">
        <f>IF(N3039="základní",J3039,0)</f>
        <v>0</v>
      </c>
      <c r="BF3039" s="241">
        <f>IF(N3039="snížená",J3039,0)</f>
        <v>0</v>
      </c>
      <c r="BG3039" s="241">
        <f>IF(N3039="zákl. přenesená",J3039,0)</f>
        <v>0</v>
      </c>
      <c r="BH3039" s="241">
        <f>IF(N3039="sníž. přenesená",J3039,0)</f>
        <v>0</v>
      </c>
      <c r="BI3039" s="241">
        <f>IF(N3039="nulová",J3039,0)</f>
        <v>0</v>
      </c>
      <c r="BJ3039" s="18" t="s">
        <v>84</v>
      </c>
      <c r="BK3039" s="241">
        <f>ROUND(I3039*H3039,2)</f>
        <v>0</v>
      </c>
      <c r="BL3039" s="18" t="s">
        <v>530</v>
      </c>
      <c r="BM3039" s="240" t="s">
        <v>4307</v>
      </c>
    </row>
    <row r="3040" s="2" customFormat="1">
      <c r="A3040" s="39"/>
      <c r="B3040" s="40"/>
      <c r="C3040" s="41"/>
      <c r="D3040" s="242" t="s">
        <v>359</v>
      </c>
      <c r="E3040" s="41"/>
      <c r="F3040" s="243" t="s">
        <v>4283</v>
      </c>
      <c r="G3040" s="41"/>
      <c r="H3040" s="41"/>
      <c r="I3040" s="244"/>
      <c r="J3040" s="41"/>
      <c r="K3040" s="41"/>
      <c r="L3040" s="45"/>
      <c r="M3040" s="245"/>
      <c r="N3040" s="246"/>
      <c r="O3040" s="92"/>
      <c r="P3040" s="92"/>
      <c r="Q3040" s="92"/>
      <c r="R3040" s="92"/>
      <c r="S3040" s="92"/>
      <c r="T3040" s="93"/>
      <c r="U3040" s="39"/>
      <c r="V3040" s="39"/>
      <c r="W3040" s="39"/>
      <c r="X3040" s="39"/>
      <c r="Y3040" s="39"/>
      <c r="Z3040" s="39"/>
      <c r="AA3040" s="39"/>
      <c r="AB3040" s="39"/>
      <c r="AC3040" s="39"/>
      <c r="AD3040" s="39"/>
      <c r="AE3040" s="39"/>
      <c r="AT3040" s="18" t="s">
        <v>359</v>
      </c>
      <c r="AU3040" s="18" t="s">
        <v>86</v>
      </c>
    </row>
    <row r="3041" s="2" customFormat="1" ht="24.15" customHeight="1">
      <c r="A3041" s="39"/>
      <c r="B3041" s="40"/>
      <c r="C3041" s="229" t="s">
        <v>4308</v>
      </c>
      <c r="D3041" s="229" t="s">
        <v>352</v>
      </c>
      <c r="E3041" s="230" t="s">
        <v>4309</v>
      </c>
      <c r="F3041" s="231" t="s">
        <v>4310</v>
      </c>
      <c r="G3041" s="232" t="s">
        <v>497</v>
      </c>
      <c r="H3041" s="233">
        <v>1</v>
      </c>
      <c r="I3041" s="234"/>
      <c r="J3041" s="235">
        <f>ROUND(I3041*H3041,2)</f>
        <v>0</v>
      </c>
      <c r="K3041" s="231" t="s">
        <v>1</v>
      </c>
      <c r="L3041" s="45"/>
      <c r="M3041" s="236" t="s">
        <v>1</v>
      </c>
      <c r="N3041" s="237" t="s">
        <v>41</v>
      </c>
      <c r="O3041" s="92"/>
      <c r="P3041" s="238">
        <f>O3041*H3041</f>
        <v>0</v>
      </c>
      <c r="Q3041" s="238">
        <v>0</v>
      </c>
      <c r="R3041" s="238">
        <f>Q3041*H3041</f>
        <v>0</v>
      </c>
      <c r="S3041" s="238">
        <v>0</v>
      </c>
      <c r="T3041" s="239">
        <f>S3041*H3041</f>
        <v>0</v>
      </c>
      <c r="U3041" s="39"/>
      <c r="V3041" s="39"/>
      <c r="W3041" s="39"/>
      <c r="X3041" s="39"/>
      <c r="Y3041" s="39"/>
      <c r="Z3041" s="39"/>
      <c r="AA3041" s="39"/>
      <c r="AB3041" s="39"/>
      <c r="AC3041" s="39"/>
      <c r="AD3041" s="39"/>
      <c r="AE3041" s="39"/>
      <c r="AR3041" s="240" t="s">
        <v>530</v>
      </c>
      <c r="AT3041" s="240" t="s">
        <v>352</v>
      </c>
      <c r="AU3041" s="240" t="s">
        <v>86</v>
      </c>
      <c r="AY3041" s="18" t="s">
        <v>350</v>
      </c>
      <c r="BE3041" s="241">
        <f>IF(N3041="základní",J3041,0)</f>
        <v>0</v>
      </c>
      <c r="BF3041" s="241">
        <f>IF(N3041="snížená",J3041,0)</f>
        <v>0</v>
      </c>
      <c r="BG3041" s="241">
        <f>IF(N3041="zákl. přenesená",J3041,0)</f>
        <v>0</v>
      </c>
      <c r="BH3041" s="241">
        <f>IF(N3041="sníž. přenesená",J3041,0)</f>
        <v>0</v>
      </c>
      <c r="BI3041" s="241">
        <f>IF(N3041="nulová",J3041,0)</f>
        <v>0</v>
      </c>
      <c r="BJ3041" s="18" t="s">
        <v>84</v>
      </c>
      <c r="BK3041" s="241">
        <f>ROUND(I3041*H3041,2)</f>
        <v>0</v>
      </c>
      <c r="BL3041" s="18" t="s">
        <v>530</v>
      </c>
      <c r="BM3041" s="240" t="s">
        <v>4311</v>
      </c>
    </row>
    <row r="3042" s="2" customFormat="1">
      <c r="A3042" s="39"/>
      <c r="B3042" s="40"/>
      <c r="C3042" s="41"/>
      <c r="D3042" s="242" t="s">
        <v>359</v>
      </c>
      <c r="E3042" s="41"/>
      <c r="F3042" s="243" t="s">
        <v>4283</v>
      </c>
      <c r="G3042" s="41"/>
      <c r="H3042" s="41"/>
      <c r="I3042" s="244"/>
      <c r="J3042" s="41"/>
      <c r="K3042" s="41"/>
      <c r="L3042" s="45"/>
      <c r="M3042" s="245"/>
      <c r="N3042" s="246"/>
      <c r="O3042" s="92"/>
      <c r="P3042" s="92"/>
      <c r="Q3042" s="92"/>
      <c r="R3042" s="92"/>
      <c r="S3042" s="92"/>
      <c r="T3042" s="93"/>
      <c r="U3042" s="39"/>
      <c r="V3042" s="39"/>
      <c r="W3042" s="39"/>
      <c r="X3042" s="39"/>
      <c r="Y3042" s="39"/>
      <c r="Z3042" s="39"/>
      <c r="AA3042" s="39"/>
      <c r="AB3042" s="39"/>
      <c r="AC3042" s="39"/>
      <c r="AD3042" s="39"/>
      <c r="AE3042" s="39"/>
      <c r="AT3042" s="18" t="s">
        <v>359</v>
      </c>
      <c r="AU3042" s="18" t="s">
        <v>86</v>
      </c>
    </row>
    <row r="3043" s="2" customFormat="1" ht="24.15" customHeight="1">
      <c r="A3043" s="39"/>
      <c r="B3043" s="40"/>
      <c r="C3043" s="229" t="s">
        <v>4312</v>
      </c>
      <c r="D3043" s="229" t="s">
        <v>352</v>
      </c>
      <c r="E3043" s="230" t="s">
        <v>4313</v>
      </c>
      <c r="F3043" s="231" t="s">
        <v>4314</v>
      </c>
      <c r="G3043" s="232" t="s">
        <v>497</v>
      </c>
      <c r="H3043" s="233">
        <v>2</v>
      </c>
      <c r="I3043" s="234"/>
      <c r="J3043" s="235">
        <f>ROUND(I3043*H3043,2)</f>
        <v>0</v>
      </c>
      <c r="K3043" s="231" t="s">
        <v>1</v>
      </c>
      <c r="L3043" s="45"/>
      <c r="M3043" s="236" t="s">
        <v>1</v>
      </c>
      <c r="N3043" s="237" t="s">
        <v>41</v>
      </c>
      <c r="O3043" s="92"/>
      <c r="P3043" s="238">
        <f>O3043*H3043</f>
        <v>0</v>
      </c>
      <c r="Q3043" s="238">
        <v>0</v>
      </c>
      <c r="R3043" s="238">
        <f>Q3043*H3043</f>
        <v>0</v>
      </c>
      <c r="S3043" s="238">
        <v>0</v>
      </c>
      <c r="T3043" s="239">
        <f>S3043*H3043</f>
        <v>0</v>
      </c>
      <c r="U3043" s="39"/>
      <c r="V3043" s="39"/>
      <c r="W3043" s="39"/>
      <c r="X3043" s="39"/>
      <c r="Y3043" s="39"/>
      <c r="Z3043" s="39"/>
      <c r="AA3043" s="39"/>
      <c r="AB3043" s="39"/>
      <c r="AC3043" s="39"/>
      <c r="AD3043" s="39"/>
      <c r="AE3043" s="39"/>
      <c r="AR3043" s="240" t="s">
        <v>530</v>
      </c>
      <c r="AT3043" s="240" t="s">
        <v>352</v>
      </c>
      <c r="AU3043" s="240" t="s">
        <v>86</v>
      </c>
      <c r="AY3043" s="18" t="s">
        <v>350</v>
      </c>
      <c r="BE3043" s="241">
        <f>IF(N3043="základní",J3043,0)</f>
        <v>0</v>
      </c>
      <c r="BF3043" s="241">
        <f>IF(N3043="snížená",J3043,0)</f>
        <v>0</v>
      </c>
      <c r="BG3043" s="241">
        <f>IF(N3043="zákl. přenesená",J3043,0)</f>
        <v>0</v>
      </c>
      <c r="BH3043" s="241">
        <f>IF(N3043="sníž. přenesená",J3043,0)</f>
        <v>0</v>
      </c>
      <c r="BI3043" s="241">
        <f>IF(N3043="nulová",J3043,0)</f>
        <v>0</v>
      </c>
      <c r="BJ3043" s="18" t="s">
        <v>84</v>
      </c>
      <c r="BK3043" s="241">
        <f>ROUND(I3043*H3043,2)</f>
        <v>0</v>
      </c>
      <c r="BL3043" s="18" t="s">
        <v>530</v>
      </c>
      <c r="BM3043" s="240" t="s">
        <v>4315</v>
      </c>
    </row>
    <row r="3044" s="2" customFormat="1">
      <c r="A3044" s="39"/>
      <c r="B3044" s="40"/>
      <c r="C3044" s="41"/>
      <c r="D3044" s="242" t="s">
        <v>359</v>
      </c>
      <c r="E3044" s="41"/>
      <c r="F3044" s="243" t="s">
        <v>4283</v>
      </c>
      <c r="G3044" s="41"/>
      <c r="H3044" s="41"/>
      <c r="I3044" s="244"/>
      <c r="J3044" s="41"/>
      <c r="K3044" s="41"/>
      <c r="L3044" s="45"/>
      <c r="M3044" s="245"/>
      <c r="N3044" s="246"/>
      <c r="O3044" s="92"/>
      <c r="P3044" s="92"/>
      <c r="Q3044" s="92"/>
      <c r="R3044" s="92"/>
      <c r="S3044" s="92"/>
      <c r="T3044" s="93"/>
      <c r="U3044" s="39"/>
      <c r="V3044" s="39"/>
      <c r="W3044" s="39"/>
      <c r="X3044" s="39"/>
      <c r="Y3044" s="39"/>
      <c r="Z3044" s="39"/>
      <c r="AA3044" s="39"/>
      <c r="AB3044" s="39"/>
      <c r="AC3044" s="39"/>
      <c r="AD3044" s="39"/>
      <c r="AE3044" s="39"/>
      <c r="AT3044" s="18" t="s">
        <v>359</v>
      </c>
      <c r="AU3044" s="18" t="s">
        <v>86</v>
      </c>
    </row>
    <row r="3045" s="2" customFormat="1" ht="24.15" customHeight="1">
      <c r="A3045" s="39"/>
      <c r="B3045" s="40"/>
      <c r="C3045" s="229" t="s">
        <v>4316</v>
      </c>
      <c r="D3045" s="229" t="s">
        <v>352</v>
      </c>
      <c r="E3045" s="230" t="s">
        <v>4317</v>
      </c>
      <c r="F3045" s="231" t="s">
        <v>4318</v>
      </c>
      <c r="G3045" s="232" t="s">
        <v>497</v>
      </c>
      <c r="H3045" s="233">
        <v>1</v>
      </c>
      <c r="I3045" s="234"/>
      <c r="J3045" s="235">
        <f>ROUND(I3045*H3045,2)</f>
        <v>0</v>
      </c>
      <c r="K3045" s="231" t="s">
        <v>1</v>
      </c>
      <c r="L3045" s="45"/>
      <c r="M3045" s="236" t="s">
        <v>1</v>
      </c>
      <c r="N3045" s="237" t="s">
        <v>41</v>
      </c>
      <c r="O3045" s="92"/>
      <c r="P3045" s="238">
        <f>O3045*H3045</f>
        <v>0</v>
      </c>
      <c r="Q3045" s="238">
        <v>0</v>
      </c>
      <c r="R3045" s="238">
        <f>Q3045*H3045</f>
        <v>0</v>
      </c>
      <c r="S3045" s="238">
        <v>0</v>
      </c>
      <c r="T3045" s="239">
        <f>S3045*H3045</f>
        <v>0</v>
      </c>
      <c r="U3045" s="39"/>
      <c r="V3045" s="39"/>
      <c r="W3045" s="39"/>
      <c r="X3045" s="39"/>
      <c r="Y3045" s="39"/>
      <c r="Z3045" s="39"/>
      <c r="AA3045" s="39"/>
      <c r="AB3045" s="39"/>
      <c r="AC3045" s="39"/>
      <c r="AD3045" s="39"/>
      <c r="AE3045" s="39"/>
      <c r="AR3045" s="240" t="s">
        <v>530</v>
      </c>
      <c r="AT3045" s="240" t="s">
        <v>352</v>
      </c>
      <c r="AU3045" s="240" t="s">
        <v>86</v>
      </c>
      <c r="AY3045" s="18" t="s">
        <v>350</v>
      </c>
      <c r="BE3045" s="241">
        <f>IF(N3045="základní",J3045,0)</f>
        <v>0</v>
      </c>
      <c r="BF3045" s="241">
        <f>IF(N3045="snížená",J3045,0)</f>
        <v>0</v>
      </c>
      <c r="BG3045" s="241">
        <f>IF(N3045="zákl. přenesená",J3045,0)</f>
        <v>0</v>
      </c>
      <c r="BH3045" s="241">
        <f>IF(N3045="sníž. přenesená",J3045,0)</f>
        <v>0</v>
      </c>
      <c r="BI3045" s="241">
        <f>IF(N3045="nulová",J3045,0)</f>
        <v>0</v>
      </c>
      <c r="BJ3045" s="18" t="s">
        <v>84</v>
      </c>
      <c r="BK3045" s="241">
        <f>ROUND(I3045*H3045,2)</f>
        <v>0</v>
      </c>
      <c r="BL3045" s="18" t="s">
        <v>530</v>
      </c>
      <c r="BM3045" s="240" t="s">
        <v>4319</v>
      </c>
    </row>
    <row r="3046" s="2" customFormat="1">
      <c r="A3046" s="39"/>
      <c r="B3046" s="40"/>
      <c r="C3046" s="41"/>
      <c r="D3046" s="242" t="s">
        <v>359</v>
      </c>
      <c r="E3046" s="41"/>
      <c r="F3046" s="243" t="s">
        <v>4283</v>
      </c>
      <c r="G3046" s="41"/>
      <c r="H3046" s="41"/>
      <c r="I3046" s="244"/>
      <c r="J3046" s="41"/>
      <c r="K3046" s="41"/>
      <c r="L3046" s="45"/>
      <c r="M3046" s="245"/>
      <c r="N3046" s="246"/>
      <c r="O3046" s="92"/>
      <c r="P3046" s="92"/>
      <c r="Q3046" s="92"/>
      <c r="R3046" s="92"/>
      <c r="S3046" s="92"/>
      <c r="T3046" s="93"/>
      <c r="U3046" s="39"/>
      <c r="V3046" s="39"/>
      <c r="W3046" s="39"/>
      <c r="X3046" s="39"/>
      <c r="Y3046" s="39"/>
      <c r="Z3046" s="39"/>
      <c r="AA3046" s="39"/>
      <c r="AB3046" s="39"/>
      <c r="AC3046" s="39"/>
      <c r="AD3046" s="39"/>
      <c r="AE3046" s="39"/>
      <c r="AT3046" s="18" t="s">
        <v>359</v>
      </c>
      <c r="AU3046" s="18" t="s">
        <v>86</v>
      </c>
    </row>
    <row r="3047" s="2" customFormat="1" ht="24.15" customHeight="1">
      <c r="A3047" s="39"/>
      <c r="B3047" s="40"/>
      <c r="C3047" s="229" t="s">
        <v>4320</v>
      </c>
      <c r="D3047" s="229" t="s">
        <v>352</v>
      </c>
      <c r="E3047" s="230" t="s">
        <v>4321</v>
      </c>
      <c r="F3047" s="231" t="s">
        <v>4322</v>
      </c>
      <c r="G3047" s="232" t="s">
        <v>497</v>
      </c>
      <c r="H3047" s="233">
        <v>1</v>
      </c>
      <c r="I3047" s="234"/>
      <c r="J3047" s="235">
        <f>ROUND(I3047*H3047,2)</f>
        <v>0</v>
      </c>
      <c r="K3047" s="231" t="s">
        <v>1</v>
      </c>
      <c r="L3047" s="45"/>
      <c r="M3047" s="236" t="s">
        <v>1</v>
      </c>
      <c r="N3047" s="237" t="s">
        <v>41</v>
      </c>
      <c r="O3047" s="92"/>
      <c r="P3047" s="238">
        <f>O3047*H3047</f>
        <v>0</v>
      </c>
      <c r="Q3047" s="238">
        <v>0</v>
      </c>
      <c r="R3047" s="238">
        <f>Q3047*H3047</f>
        <v>0</v>
      </c>
      <c r="S3047" s="238">
        <v>0</v>
      </c>
      <c r="T3047" s="239">
        <f>S3047*H3047</f>
        <v>0</v>
      </c>
      <c r="U3047" s="39"/>
      <c r="V3047" s="39"/>
      <c r="W3047" s="39"/>
      <c r="X3047" s="39"/>
      <c r="Y3047" s="39"/>
      <c r="Z3047" s="39"/>
      <c r="AA3047" s="39"/>
      <c r="AB3047" s="39"/>
      <c r="AC3047" s="39"/>
      <c r="AD3047" s="39"/>
      <c r="AE3047" s="39"/>
      <c r="AR3047" s="240" t="s">
        <v>530</v>
      </c>
      <c r="AT3047" s="240" t="s">
        <v>352</v>
      </c>
      <c r="AU3047" s="240" t="s">
        <v>86</v>
      </c>
      <c r="AY3047" s="18" t="s">
        <v>350</v>
      </c>
      <c r="BE3047" s="241">
        <f>IF(N3047="základní",J3047,0)</f>
        <v>0</v>
      </c>
      <c r="BF3047" s="241">
        <f>IF(N3047="snížená",J3047,0)</f>
        <v>0</v>
      </c>
      <c r="BG3047" s="241">
        <f>IF(N3047="zákl. přenesená",J3047,0)</f>
        <v>0</v>
      </c>
      <c r="BH3047" s="241">
        <f>IF(N3047="sníž. přenesená",J3047,0)</f>
        <v>0</v>
      </c>
      <c r="BI3047" s="241">
        <f>IF(N3047="nulová",J3047,0)</f>
        <v>0</v>
      </c>
      <c r="BJ3047" s="18" t="s">
        <v>84</v>
      </c>
      <c r="BK3047" s="241">
        <f>ROUND(I3047*H3047,2)</f>
        <v>0</v>
      </c>
      <c r="BL3047" s="18" t="s">
        <v>530</v>
      </c>
      <c r="BM3047" s="240" t="s">
        <v>4323</v>
      </c>
    </row>
    <row r="3048" s="2" customFormat="1">
      <c r="A3048" s="39"/>
      <c r="B3048" s="40"/>
      <c r="C3048" s="41"/>
      <c r="D3048" s="242" t="s">
        <v>359</v>
      </c>
      <c r="E3048" s="41"/>
      <c r="F3048" s="243" t="s">
        <v>4283</v>
      </c>
      <c r="G3048" s="41"/>
      <c r="H3048" s="41"/>
      <c r="I3048" s="244"/>
      <c r="J3048" s="41"/>
      <c r="K3048" s="41"/>
      <c r="L3048" s="45"/>
      <c r="M3048" s="245"/>
      <c r="N3048" s="246"/>
      <c r="O3048" s="92"/>
      <c r="P3048" s="92"/>
      <c r="Q3048" s="92"/>
      <c r="R3048" s="92"/>
      <c r="S3048" s="92"/>
      <c r="T3048" s="93"/>
      <c r="U3048" s="39"/>
      <c r="V3048" s="39"/>
      <c r="W3048" s="39"/>
      <c r="X3048" s="39"/>
      <c r="Y3048" s="39"/>
      <c r="Z3048" s="39"/>
      <c r="AA3048" s="39"/>
      <c r="AB3048" s="39"/>
      <c r="AC3048" s="39"/>
      <c r="AD3048" s="39"/>
      <c r="AE3048" s="39"/>
      <c r="AT3048" s="18" t="s">
        <v>359</v>
      </c>
      <c r="AU3048" s="18" t="s">
        <v>86</v>
      </c>
    </row>
    <row r="3049" s="2" customFormat="1" ht="24.15" customHeight="1">
      <c r="A3049" s="39"/>
      <c r="B3049" s="40"/>
      <c r="C3049" s="229" t="s">
        <v>4324</v>
      </c>
      <c r="D3049" s="229" t="s">
        <v>352</v>
      </c>
      <c r="E3049" s="230" t="s">
        <v>4325</v>
      </c>
      <c r="F3049" s="231" t="s">
        <v>4326</v>
      </c>
      <c r="G3049" s="232" t="s">
        <v>497</v>
      </c>
      <c r="H3049" s="233">
        <v>1</v>
      </c>
      <c r="I3049" s="234"/>
      <c r="J3049" s="235">
        <f>ROUND(I3049*H3049,2)</f>
        <v>0</v>
      </c>
      <c r="K3049" s="231" t="s">
        <v>1</v>
      </c>
      <c r="L3049" s="45"/>
      <c r="M3049" s="236" t="s">
        <v>1</v>
      </c>
      <c r="N3049" s="237" t="s">
        <v>41</v>
      </c>
      <c r="O3049" s="92"/>
      <c r="P3049" s="238">
        <f>O3049*H3049</f>
        <v>0</v>
      </c>
      <c r="Q3049" s="238">
        <v>0</v>
      </c>
      <c r="R3049" s="238">
        <f>Q3049*H3049</f>
        <v>0</v>
      </c>
      <c r="S3049" s="238">
        <v>0</v>
      </c>
      <c r="T3049" s="239">
        <f>S3049*H3049</f>
        <v>0</v>
      </c>
      <c r="U3049" s="39"/>
      <c r="V3049" s="39"/>
      <c r="W3049" s="39"/>
      <c r="X3049" s="39"/>
      <c r="Y3049" s="39"/>
      <c r="Z3049" s="39"/>
      <c r="AA3049" s="39"/>
      <c r="AB3049" s="39"/>
      <c r="AC3049" s="39"/>
      <c r="AD3049" s="39"/>
      <c r="AE3049" s="39"/>
      <c r="AR3049" s="240" t="s">
        <v>530</v>
      </c>
      <c r="AT3049" s="240" t="s">
        <v>352</v>
      </c>
      <c r="AU3049" s="240" t="s">
        <v>86</v>
      </c>
      <c r="AY3049" s="18" t="s">
        <v>350</v>
      </c>
      <c r="BE3049" s="241">
        <f>IF(N3049="základní",J3049,0)</f>
        <v>0</v>
      </c>
      <c r="BF3049" s="241">
        <f>IF(N3049="snížená",J3049,0)</f>
        <v>0</v>
      </c>
      <c r="BG3049" s="241">
        <f>IF(N3049="zákl. přenesená",J3049,0)</f>
        <v>0</v>
      </c>
      <c r="BH3049" s="241">
        <f>IF(N3049="sníž. přenesená",J3049,0)</f>
        <v>0</v>
      </c>
      <c r="BI3049" s="241">
        <f>IF(N3049="nulová",J3049,0)</f>
        <v>0</v>
      </c>
      <c r="BJ3049" s="18" t="s">
        <v>84</v>
      </c>
      <c r="BK3049" s="241">
        <f>ROUND(I3049*H3049,2)</f>
        <v>0</v>
      </c>
      <c r="BL3049" s="18" t="s">
        <v>530</v>
      </c>
      <c r="BM3049" s="240" t="s">
        <v>4327</v>
      </c>
    </row>
    <row r="3050" s="2" customFormat="1">
      <c r="A3050" s="39"/>
      <c r="B3050" s="40"/>
      <c r="C3050" s="41"/>
      <c r="D3050" s="242" t="s">
        <v>359</v>
      </c>
      <c r="E3050" s="41"/>
      <c r="F3050" s="243" t="s">
        <v>4283</v>
      </c>
      <c r="G3050" s="41"/>
      <c r="H3050" s="41"/>
      <c r="I3050" s="244"/>
      <c r="J3050" s="41"/>
      <c r="K3050" s="41"/>
      <c r="L3050" s="45"/>
      <c r="M3050" s="245"/>
      <c r="N3050" s="246"/>
      <c r="O3050" s="92"/>
      <c r="P3050" s="92"/>
      <c r="Q3050" s="92"/>
      <c r="R3050" s="92"/>
      <c r="S3050" s="92"/>
      <c r="T3050" s="93"/>
      <c r="U3050" s="39"/>
      <c r="V3050" s="39"/>
      <c r="W3050" s="39"/>
      <c r="X3050" s="39"/>
      <c r="Y3050" s="39"/>
      <c r="Z3050" s="39"/>
      <c r="AA3050" s="39"/>
      <c r="AB3050" s="39"/>
      <c r="AC3050" s="39"/>
      <c r="AD3050" s="39"/>
      <c r="AE3050" s="39"/>
      <c r="AT3050" s="18" t="s">
        <v>359</v>
      </c>
      <c r="AU3050" s="18" t="s">
        <v>86</v>
      </c>
    </row>
    <row r="3051" s="2" customFormat="1" ht="24.15" customHeight="1">
      <c r="A3051" s="39"/>
      <c r="B3051" s="40"/>
      <c r="C3051" s="229" t="s">
        <v>4328</v>
      </c>
      <c r="D3051" s="229" t="s">
        <v>352</v>
      </c>
      <c r="E3051" s="230" t="s">
        <v>4329</v>
      </c>
      <c r="F3051" s="231" t="s">
        <v>4330</v>
      </c>
      <c r="G3051" s="232" t="s">
        <v>497</v>
      </c>
      <c r="H3051" s="233">
        <v>1</v>
      </c>
      <c r="I3051" s="234"/>
      <c r="J3051" s="235">
        <f>ROUND(I3051*H3051,2)</f>
        <v>0</v>
      </c>
      <c r="K3051" s="231" t="s">
        <v>1</v>
      </c>
      <c r="L3051" s="45"/>
      <c r="M3051" s="236" t="s">
        <v>1</v>
      </c>
      <c r="N3051" s="237" t="s">
        <v>41</v>
      </c>
      <c r="O3051" s="92"/>
      <c r="P3051" s="238">
        <f>O3051*H3051</f>
        <v>0</v>
      </c>
      <c r="Q3051" s="238">
        <v>0</v>
      </c>
      <c r="R3051" s="238">
        <f>Q3051*H3051</f>
        <v>0</v>
      </c>
      <c r="S3051" s="238">
        <v>0</v>
      </c>
      <c r="T3051" s="239">
        <f>S3051*H3051</f>
        <v>0</v>
      </c>
      <c r="U3051" s="39"/>
      <c r="V3051" s="39"/>
      <c r="W3051" s="39"/>
      <c r="X3051" s="39"/>
      <c r="Y3051" s="39"/>
      <c r="Z3051" s="39"/>
      <c r="AA3051" s="39"/>
      <c r="AB3051" s="39"/>
      <c r="AC3051" s="39"/>
      <c r="AD3051" s="39"/>
      <c r="AE3051" s="39"/>
      <c r="AR3051" s="240" t="s">
        <v>530</v>
      </c>
      <c r="AT3051" s="240" t="s">
        <v>352</v>
      </c>
      <c r="AU3051" s="240" t="s">
        <v>86</v>
      </c>
      <c r="AY3051" s="18" t="s">
        <v>350</v>
      </c>
      <c r="BE3051" s="241">
        <f>IF(N3051="základní",J3051,0)</f>
        <v>0</v>
      </c>
      <c r="BF3051" s="241">
        <f>IF(N3051="snížená",J3051,0)</f>
        <v>0</v>
      </c>
      <c r="BG3051" s="241">
        <f>IF(N3051="zákl. přenesená",J3051,0)</f>
        <v>0</v>
      </c>
      <c r="BH3051" s="241">
        <f>IF(N3051="sníž. přenesená",J3051,0)</f>
        <v>0</v>
      </c>
      <c r="BI3051" s="241">
        <f>IF(N3051="nulová",J3051,0)</f>
        <v>0</v>
      </c>
      <c r="BJ3051" s="18" t="s">
        <v>84</v>
      </c>
      <c r="BK3051" s="241">
        <f>ROUND(I3051*H3051,2)</f>
        <v>0</v>
      </c>
      <c r="BL3051" s="18" t="s">
        <v>530</v>
      </c>
      <c r="BM3051" s="240" t="s">
        <v>4331</v>
      </c>
    </row>
    <row r="3052" s="2" customFormat="1">
      <c r="A3052" s="39"/>
      <c r="B3052" s="40"/>
      <c r="C3052" s="41"/>
      <c r="D3052" s="242" t="s">
        <v>359</v>
      </c>
      <c r="E3052" s="41"/>
      <c r="F3052" s="243" t="s">
        <v>4283</v>
      </c>
      <c r="G3052" s="41"/>
      <c r="H3052" s="41"/>
      <c r="I3052" s="244"/>
      <c r="J3052" s="41"/>
      <c r="K3052" s="41"/>
      <c r="L3052" s="45"/>
      <c r="M3052" s="245"/>
      <c r="N3052" s="246"/>
      <c r="O3052" s="92"/>
      <c r="P3052" s="92"/>
      <c r="Q3052" s="92"/>
      <c r="R3052" s="92"/>
      <c r="S3052" s="92"/>
      <c r="T3052" s="93"/>
      <c r="U3052" s="39"/>
      <c r="V3052" s="39"/>
      <c r="W3052" s="39"/>
      <c r="X3052" s="39"/>
      <c r="Y3052" s="39"/>
      <c r="Z3052" s="39"/>
      <c r="AA3052" s="39"/>
      <c r="AB3052" s="39"/>
      <c r="AC3052" s="39"/>
      <c r="AD3052" s="39"/>
      <c r="AE3052" s="39"/>
      <c r="AT3052" s="18" t="s">
        <v>359</v>
      </c>
      <c r="AU3052" s="18" t="s">
        <v>86</v>
      </c>
    </row>
    <row r="3053" s="2" customFormat="1" ht="24.15" customHeight="1">
      <c r="A3053" s="39"/>
      <c r="B3053" s="40"/>
      <c r="C3053" s="229" t="s">
        <v>4332</v>
      </c>
      <c r="D3053" s="229" t="s">
        <v>352</v>
      </c>
      <c r="E3053" s="230" t="s">
        <v>4333</v>
      </c>
      <c r="F3053" s="231" t="s">
        <v>4334</v>
      </c>
      <c r="G3053" s="232" t="s">
        <v>497</v>
      </c>
      <c r="H3053" s="233">
        <v>3</v>
      </c>
      <c r="I3053" s="234"/>
      <c r="J3053" s="235">
        <f>ROUND(I3053*H3053,2)</f>
        <v>0</v>
      </c>
      <c r="K3053" s="231" t="s">
        <v>1</v>
      </c>
      <c r="L3053" s="45"/>
      <c r="M3053" s="236" t="s">
        <v>1</v>
      </c>
      <c r="N3053" s="237" t="s">
        <v>41</v>
      </c>
      <c r="O3053" s="92"/>
      <c r="P3053" s="238">
        <f>O3053*H3053</f>
        <v>0</v>
      </c>
      <c r="Q3053" s="238">
        <v>0</v>
      </c>
      <c r="R3053" s="238">
        <f>Q3053*H3053</f>
        <v>0</v>
      </c>
      <c r="S3053" s="238">
        <v>0</v>
      </c>
      <c r="T3053" s="239">
        <f>S3053*H3053</f>
        <v>0</v>
      </c>
      <c r="U3053" s="39"/>
      <c r="V3053" s="39"/>
      <c r="W3053" s="39"/>
      <c r="X3053" s="39"/>
      <c r="Y3053" s="39"/>
      <c r="Z3053" s="39"/>
      <c r="AA3053" s="39"/>
      <c r="AB3053" s="39"/>
      <c r="AC3053" s="39"/>
      <c r="AD3053" s="39"/>
      <c r="AE3053" s="39"/>
      <c r="AR3053" s="240" t="s">
        <v>530</v>
      </c>
      <c r="AT3053" s="240" t="s">
        <v>352</v>
      </c>
      <c r="AU3053" s="240" t="s">
        <v>86</v>
      </c>
      <c r="AY3053" s="18" t="s">
        <v>350</v>
      </c>
      <c r="BE3053" s="241">
        <f>IF(N3053="základní",J3053,0)</f>
        <v>0</v>
      </c>
      <c r="BF3053" s="241">
        <f>IF(N3053="snížená",J3053,0)</f>
        <v>0</v>
      </c>
      <c r="BG3053" s="241">
        <f>IF(N3053="zákl. přenesená",J3053,0)</f>
        <v>0</v>
      </c>
      <c r="BH3053" s="241">
        <f>IF(N3053="sníž. přenesená",J3053,0)</f>
        <v>0</v>
      </c>
      <c r="BI3053" s="241">
        <f>IF(N3053="nulová",J3053,0)</f>
        <v>0</v>
      </c>
      <c r="BJ3053" s="18" t="s">
        <v>84</v>
      </c>
      <c r="BK3053" s="241">
        <f>ROUND(I3053*H3053,2)</f>
        <v>0</v>
      </c>
      <c r="BL3053" s="18" t="s">
        <v>530</v>
      </c>
      <c r="BM3053" s="240" t="s">
        <v>4335</v>
      </c>
    </row>
    <row r="3054" s="2" customFormat="1">
      <c r="A3054" s="39"/>
      <c r="B3054" s="40"/>
      <c r="C3054" s="41"/>
      <c r="D3054" s="242" t="s">
        <v>359</v>
      </c>
      <c r="E3054" s="41"/>
      <c r="F3054" s="243" t="s">
        <v>4283</v>
      </c>
      <c r="G3054" s="41"/>
      <c r="H3054" s="41"/>
      <c r="I3054" s="244"/>
      <c r="J3054" s="41"/>
      <c r="K3054" s="41"/>
      <c r="L3054" s="45"/>
      <c r="M3054" s="245"/>
      <c r="N3054" s="246"/>
      <c r="O3054" s="92"/>
      <c r="P3054" s="92"/>
      <c r="Q3054" s="92"/>
      <c r="R3054" s="92"/>
      <c r="S3054" s="92"/>
      <c r="T3054" s="93"/>
      <c r="U3054" s="39"/>
      <c r="V3054" s="39"/>
      <c r="W3054" s="39"/>
      <c r="X3054" s="39"/>
      <c r="Y3054" s="39"/>
      <c r="Z3054" s="39"/>
      <c r="AA3054" s="39"/>
      <c r="AB3054" s="39"/>
      <c r="AC3054" s="39"/>
      <c r="AD3054" s="39"/>
      <c r="AE3054" s="39"/>
      <c r="AT3054" s="18" t="s">
        <v>359</v>
      </c>
      <c r="AU3054" s="18" t="s">
        <v>86</v>
      </c>
    </row>
    <row r="3055" s="2" customFormat="1" ht="24.15" customHeight="1">
      <c r="A3055" s="39"/>
      <c r="B3055" s="40"/>
      <c r="C3055" s="229" t="s">
        <v>4336</v>
      </c>
      <c r="D3055" s="229" t="s">
        <v>352</v>
      </c>
      <c r="E3055" s="230" t="s">
        <v>4337</v>
      </c>
      <c r="F3055" s="231" t="s">
        <v>4338</v>
      </c>
      <c r="G3055" s="232" t="s">
        <v>497</v>
      </c>
      <c r="H3055" s="233">
        <v>1</v>
      </c>
      <c r="I3055" s="234"/>
      <c r="J3055" s="235">
        <f>ROUND(I3055*H3055,2)</f>
        <v>0</v>
      </c>
      <c r="K3055" s="231" t="s">
        <v>1</v>
      </c>
      <c r="L3055" s="45"/>
      <c r="M3055" s="236" t="s">
        <v>1</v>
      </c>
      <c r="N3055" s="237" t="s">
        <v>41</v>
      </c>
      <c r="O3055" s="92"/>
      <c r="P3055" s="238">
        <f>O3055*H3055</f>
        <v>0</v>
      </c>
      <c r="Q3055" s="238">
        <v>0</v>
      </c>
      <c r="R3055" s="238">
        <f>Q3055*H3055</f>
        <v>0</v>
      </c>
      <c r="S3055" s="238">
        <v>0</v>
      </c>
      <c r="T3055" s="239">
        <f>S3055*H3055</f>
        <v>0</v>
      </c>
      <c r="U3055" s="39"/>
      <c r="V3055" s="39"/>
      <c r="W3055" s="39"/>
      <c r="X3055" s="39"/>
      <c r="Y3055" s="39"/>
      <c r="Z3055" s="39"/>
      <c r="AA3055" s="39"/>
      <c r="AB3055" s="39"/>
      <c r="AC3055" s="39"/>
      <c r="AD3055" s="39"/>
      <c r="AE3055" s="39"/>
      <c r="AR3055" s="240" t="s">
        <v>530</v>
      </c>
      <c r="AT3055" s="240" t="s">
        <v>352</v>
      </c>
      <c r="AU3055" s="240" t="s">
        <v>86</v>
      </c>
      <c r="AY3055" s="18" t="s">
        <v>350</v>
      </c>
      <c r="BE3055" s="241">
        <f>IF(N3055="základní",J3055,0)</f>
        <v>0</v>
      </c>
      <c r="BF3055" s="241">
        <f>IF(N3055="snížená",J3055,0)</f>
        <v>0</v>
      </c>
      <c r="BG3055" s="241">
        <f>IF(N3055="zákl. přenesená",J3055,0)</f>
        <v>0</v>
      </c>
      <c r="BH3055" s="241">
        <f>IF(N3055="sníž. přenesená",J3055,0)</f>
        <v>0</v>
      </c>
      <c r="BI3055" s="241">
        <f>IF(N3055="nulová",J3055,0)</f>
        <v>0</v>
      </c>
      <c r="BJ3055" s="18" t="s">
        <v>84</v>
      </c>
      <c r="BK3055" s="241">
        <f>ROUND(I3055*H3055,2)</f>
        <v>0</v>
      </c>
      <c r="BL3055" s="18" t="s">
        <v>530</v>
      </c>
      <c r="BM3055" s="240" t="s">
        <v>4339</v>
      </c>
    </row>
    <row r="3056" s="2" customFormat="1">
      <c r="A3056" s="39"/>
      <c r="B3056" s="40"/>
      <c r="C3056" s="41"/>
      <c r="D3056" s="242" t="s">
        <v>359</v>
      </c>
      <c r="E3056" s="41"/>
      <c r="F3056" s="243" t="s">
        <v>4283</v>
      </c>
      <c r="G3056" s="41"/>
      <c r="H3056" s="41"/>
      <c r="I3056" s="244"/>
      <c r="J3056" s="41"/>
      <c r="K3056" s="41"/>
      <c r="L3056" s="45"/>
      <c r="M3056" s="245"/>
      <c r="N3056" s="246"/>
      <c r="O3056" s="92"/>
      <c r="P3056" s="92"/>
      <c r="Q3056" s="92"/>
      <c r="R3056" s="92"/>
      <c r="S3056" s="92"/>
      <c r="T3056" s="93"/>
      <c r="U3056" s="39"/>
      <c r="V3056" s="39"/>
      <c r="W3056" s="39"/>
      <c r="X3056" s="39"/>
      <c r="Y3056" s="39"/>
      <c r="Z3056" s="39"/>
      <c r="AA3056" s="39"/>
      <c r="AB3056" s="39"/>
      <c r="AC3056" s="39"/>
      <c r="AD3056" s="39"/>
      <c r="AE3056" s="39"/>
      <c r="AT3056" s="18" t="s">
        <v>359</v>
      </c>
      <c r="AU3056" s="18" t="s">
        <v>86</v>
      </c>
    </row>
    <row r="3057" s="2" customFormat="1" ht="24.15" customHeight="1">
      <c r="A3057" s="39"/>
      <c r="B3057" s="40"/>
      <c r="C3057" s="229" t="s">
        <v>4340</v>
      </c>
      <c r="D3057" s="229" t="s">
        <v>352</v>
      </c>
      <c r="E3057" s="230" t="s">
        <v>4341</v>
      </c>
      <c r="F3057" s="231" t="s">
        <v>4342</v>
      </c>
      <c r="G3057" s="232" t="s">
        <v>497</v>
      </c>
      <c r="H3057" s="233">
        <v>1</v>
      </c>
      <c r="I3057" s="234"/>
      <c r="J3057" s="235">
        <f>ROUND(I3057*H3057,2)</f>
        <v>0</v>
      </c>
      <c r="K3057" s="231" t="s">
        <v>1</v>
      </c>
      <c r="L3057" s="45"/>
      <c r="M3057" s="236" t="s">
        <v>1</v>
      </c>
      <c r="N3057" s="237" t="s">
        <v>41</v>
      </c>
      <c r="O3057" s="92"/>
      <c r="P3057" s="238">
        <f>O3057*H3057</f>
        <v>0</v>
      </c>
      <c r="Q3057" s="238">
        <v>0</v>
      </c>
      <c r="R3057" s="238">
        <f>Q3057*H3057</f>
        <v>0</v>
      </c>
      <c r="S3057" s="238">
        <v>0</v>
      </c>
      <c r="T3057" s="239">
        <f>S3057*H3057</f>
        <v>0</v>
      </c>
      <c r="U3057" s="39"/>
      <c r="V3057" s="39"/>
      <c r="W3057" s="39"/>
      <c r="X3057" s="39"/>
      <c r="Y3057" s="39"/>
      <c r="Z3057" s="39"/>
      <c r="AA3057" s="39"/>
      <c r="AB3057" s="39"/>
      <c r="AC3057" s="39"/>
      <c r="AD3057" s="39"/>
      <c r="AE3057" s="39"/>
      <c r="AR3057" s="240" t="s">
        <v>530</v>
      </c>
      <c r="AT3057" s="240" t="s">
        <v>352</v>
      </c>
      <c r="AU3057" s="240" t="s">
        <v>86</v>
      </c>
      <c r="AY3057" s="18" t="s">
        <v>350</v>
      </c>
      <c r="BE3057" s="241">
        <f>IF(N3057="základní",J3057,0)</f>
        <v>0</v>
      </c>
      <c r="BF3057" s="241">
        <f>IF(N3057="snížená",J3057,0)</f>
        <v>0</v>
      </c>
      <c r="BG3057" s="241">
        <f>IF(N3057="zákl. přenesená",J3057,0)</f>
        <v>0</v>
      </c>
      <c r="BH3057" s="241">
        <f>IF(N3057="sníž. přenesená",J3057,0)</f>
        <v>0</v>
      </c>
      <c r="BI3057" s="241">
        <f>IF(N3057="nulová",J3057,0)</f>
        <v>0</v>
      </c>
      <c r="BJ3057" s="18" t="s">
        <v>84</v>
      </c>
      <c r="BK3057" s="241">
        <f>ROUND(I3057*H3057,2)</f>
        <v>0</v>
      </c>
      <c r="BL3057" s="18" t="s">
        <v>530</v>
      </c>
      <c r="BM3057" s="240" t="s">
        <v>4343</v>
      </c>
    </row>
    <row r="3058" s="2" customFormat="1">
      <c r="A3058" s="39"/>
      <c r="B3058" s="40"/>
      <c r="C3058" s="41"/>
      <c r="D3058" s="242" t="s">
        <v>359</v>
      </c>
      <c r="E3058" s="41"/>
      <c r="F3058" s="243" t="s">
        <v>4283</v>
      </c>
      <c r="G3058" s="41"/>
      <c r="H3058" s="41"/>
      <c r="I3058" s="244"/>
      <c r="J3058" s="41"/>
      <c r="K3058" s="41"/>
      <c r="L3058" s="45"/>
      <c r="M3058" s="245"/>
      <c r="N3058" s="246"/>
      <c r="O3058" s="92"/>
      <c r="P3058" s="92"/>
      <c r="Q3058" s="92"/>
      <c r="R3058" s="92"/>
      <c r="S3058" s="92"/>
      <c r="T3058" s="93"/>
      <c r="U3058" s="39"/>
      <c r="V3058" s="39"/>
      <c r="W3058" s="39"/>
      <c r="X3058" s="39"/>
      <c r="Y3058" s="39"/>
      <c r="Z3058" s="39"/>
      <c r="AA3058" s="39"/>
      <c r="AB3058" s="39"/>
      <c r="AC3058" s="39"/>
      <c r="AD3058" s="39"/>
      <c r="AE3058" s="39"/>
      <c r="AT3058" s="18" t="s">
        <v>359</v>
      </c>
      <c r="AU3058" s="18" t="s">
        <v>86</v>
      </c>
    </row>
    <row r="3059" s="2" customFormat="1" ht="24.15" customHeight="1">
      <c r="A3059" s="39"/>
      <c r="B3059" s="40"/>
      <c r="C3059" s="229" t="s">
        <v>4344</v>
      </c>
      <c r="D3059" s="229" t="s">
        <v>352</v>
      </c>
      <c r="E3059" s="230" t="s">
        <v>4345</v>
      </c>
      <c r="F3059" s="231" t="s">
        <v>4346</v>
      </c>
      <c r="G3059" s="232" t="s">
        <v>497</v>
      </c>
      <c r="H3059" s="233">
        <v>2</v>
      </c>
      <c r="I3059" s="234"/>
      <c r="J3059" s="235">
        <f>ROUND(I3059*H3059,2)</f>
        <v>0</v>
      </c>
      <c r="K3059" s="231" t="s">
        <v>1</v>
      </c>
      <c r="L3059" s="45"/>
      <c r="M3059" s="236" t="s">
        <v>1</v>
      </c>
      <c r="N3059" s="237" t="s">
        <v>41</v>
      </c>
      <c r="O3059" s="92"/>
      <c r="P3059" s="238">
        <f>O3059*H3059</f>
        <v>0</v>
      </c>
      <c r="Q3059" s="238">
        <v>0</v>
      </c>
      <c r="R3059" s="238">
        <f>Q3059*H3059</f>
        <v>0</v>
      </c>
      <c r="S3059" s="238">
        <v>0</v>
      </c>
      <c r="T3059" s="239">
        <f>S3059*H3059</f>
        <v>0</v>
      </c>
      <c r="U3059" s="39"/>
      <c r="V3059" s="39"/>
      <c r="W3059" s="39"/>
      <c r="X3059" s="39"/>
      <c r="Y3059" s="39"/>
      <c r="Z3059" s="39"/>
      <c r="AA3059" s="39"/>
      <c r="AB3059" s="39"/>
      <c r="AC3059" s="39"/>
      <c r="AD3059" s="39"/>
      <c r="AE3059" s="39"/>
      <c r="AR3059" s="240" t="s">
        <v>530</v>
      </c>
      <c r="AT3059" s="240" t="s">
        <v>352</v>
      </c>
      <c r="AU3059" s="240" t="s">
        <v>86</v>
      </c>
      <c r="AY3059" s="18" t="s">
        <v>350</v>
      </c>
      <c r="BE3059" s="241">
        <f>IF(N3059="základní",J3059,0)</f>
        <v>0</v>
      </c>
      <c r="BF3059" s="241">
        <f>IF(N3059="snížená",J3059,0)</f>
        <v>0</v>
      </c>
      <c r="BG3059" s="241">
        <f>IF(N3059="zákl. přenesená",J3059,0)</f>
        <v>0</v>
      </c>
      <c r="BH3059" s="241">
        <f>IF(N3059="sníž. přenesená",J3059,0)</f>
        <v>0</v>
      </c>
      <c r="BI3059" s="241">
        <f>IF(N3059="nulová",J3059,0)</f>
        <v>0</v>
      </c>
      <c r="BJ3059" s="18" t="s">
        <v>84</v>
      </c>
      <c r="BK3059" s="241">
        <f>ROUND(I3059*H3059,2)</f>
        <v>0</v>
      </c>
      <c r="BL3059" s="18" t="s">
        <v>530</v>
      </c>
      <c r="BM3059" s="240" t="s">
        <v>4347</v>
      </c>
    </row>
    <row r="3060" s="2" customFormat="1">
      <c r="A3060" s="39"/>
      <c r="B3060" s="40"/>
      <c r="C3060" s="41"/>
      <c r="D3060" s="242" t="s">
        <v>359</v>
      </c>
      <c r="E3060" s="41"/>
      <c r="F3060" s="243" t="s">
        <v>4283</v>
      </c>
      <c r="G3060" s="41"/>
      <c r="H3060" s="41"/>
      <c r="I3060" s="244"/>
      <c r="J3060" s="41"/>
      <c r="K3060" s="41"/>
      <c r="L3060" s="45"/>
      <c r="M3060" s="245"/>
      <c r="N3060" s="246"/>
      <c r="O3060" s="92"/>
      <c r="P3060" s="92"/>
      <c r="Q3060" s="92"/>
      <c r="R3060" s="92"/>
      <c r="S3060" s="92"/>
      <c r="T3060" s="93"/>
      <c r="U3060" s="39"/>
      <c r="V3060" s="39"/>
      <c r="W3060" s="39"/>
      <c r="X3060" s="39"/>
      <c r="Y3060" s="39"/>
      <c r="Z3060" s="39"/>
      <c r="AA3060" s="39"/>
      <c r="AB3060" s="39"/>
      <c r="AC3060" s="39"/>
      <c r="AD3060" s="39"/>
      <c r="AE3060" s="39"/>
      <c r="AT3060" s="18" t="s">
        <v>359</v>
      </c>
      <c r="AU3060" s="18" t="s">
        <v>86</v>
      </c>
    </row>
    <row r="3061" s="2" customFormat="1" ht="24.15" customHeight="1">
      <c r="A3061" s="39"/>
      <c r="B3061" s="40"/>
      <c r="C3061" s="229" t="s">
        <v>4348</v>
      </c>
      <c r="D3061" s="229" t="s">
        <v>352</v>
      </c>
      <c r="E3061" s="230" t="s">
        <v>4349</v>
      </c>
      <c r="F3061" s="231" t="s">
        <v>4350</v>
      </c>
      <c r="G3061" s="232" t="s">
        <v>497</v>
      </c>
      <c r="H3061" s="233">
        <v>1</v>
      </c>
      <c r="I3061" s="234"/>
      <c r="J3061" s="235">
        <f>ROUND(I3061*H3061,2)</f>
        <v>0</v>
      </c>
      <c r="K3061" s="231" t="s">
        <v>1</v>
      </c>
      <c r="L3061" s="45"/>
      <c r="M3061" s="236" t="s">
        <v>1</v>
      </c>
      <c r="N3061" s="237" t="s">
        <v>41</v>
      </c>
      <c r="O3061" s="92"/>
      <c r="P3061" s="238">
        <f>O3061*H3061</f>
        <v>0</v>
      </c>
      <c r="Q3061" s="238">
        <v>0</v>
      </c>
      <c r="R3061" s="238">
        <f>Q3061*H3061</f>
        <v>0</v>
      </c>
      <c r="S3061" s="238">
        <v>0</v>
      </c>
      <c r="T3061" s="239">
        <f>S3061*H3061</f>
        <v>0</v>
      </c>
      <c r="U3061" s="39"/>
      <c r="V3061" s="39"/>
      <c r="W3061" s="39"/>
      <c r="X3061" s="39"/>
      <c r="Y3061" s="39"/>
      <c r="Z3061" s="39"/>
      <c r="AA3061" s="39"/>
      <c r="AB3061" s="39"/>
      <c r="AC3061" s="39"/>
      <c r="AD3061" s="39"/>
      <c r="AE3061" s="39"/>
      <c r="AR3061" s="240" t="s">
        <v>530</v>
      </c>
      <c r="AT3061" s="240" t="s">
        <v>352</v>
      </c>
      <c r="AU3061" s="240" t="s">
        <v>86</v>
      </c>
      <c r="AY3061" s="18" t="s">
        <v>350</v>
      </c>
      <c r="BE3061" s="241">
        <f>IF(N3061="základní",J3061,0)</f>
        <v>0</v>
      </c>
      <c r="BF3061" s="241">
        <f>IF(N3061="snížená",J3061,0)</f>
        <v>0</v>
      </c>
      <c r="BG3061" s="241">
        <f>IF(N3061="zákl. přenesená",J3061,0)</f>
        <v>0</v>
      </c>
      <c r="BH3061" s="241">
        <f>IF(N3061="sníž. přenesená",J3061,0)</f>
        <v>0</v>
      </c>
      <c r="BI3061" s="241">
        <f>IF(N3061="nulová",J3061,0)</f>
        <v>0</v>
      </c>
      <c r="BJ3061" s="18" t="s">
        <v>84</v>
      </c>
      <c r="BK3061" s="241">
        <f>ROUND(I3061*H3061,2)</f>
        <v>0</v>
      </c>
      <c r="BL3061" s="18" t="s">
        <v>530</v>
      </c>
      <c r="BM3061" s="240" t="s">
        <v>4351</v>
      </c>
    </row>
    <row r="3062" s="2" customFormat="1">
      <c r="A3062" s="39"/>
      <c r="B3062" s="40"/>
      <c r="C3062" s="41"/>
      <c r="D3062" s="242" t="s">
        <v>359</v>
      </c>
      <c r="E3062" s="41"/>
      <c r="F3062" s="243" t="s">
        <v>4283</v>
      </c>
      <c r="G3062" s="41"/>
      <c r="H3062" s="41"/>
      <c r="I3062" s="244"/>
      <c r="J3062" s="41"/>
      <c r="K3062" s="41"/>
      <c r="L3062" s="45"/>
      <c r="M3062" s="245"/>
      <c r="N3062" s="246"/>
      <c r="O3062" s="92"/>
      <c r="P3062" s="92"/>
      <c r="Q3062" s="92"/>
      <c r="R3062" s="92"/>
      <c r="S3062" s="92"/>
      <c r="T3062" s="93"/>
      <c r="U3062" s="39"/>
      <c r="V3062" s="39"/>
      <c r="W3062" s="39"/>
      <c r="X3062" s="39"/>
      <c r="Y3062" s="39"/>
      <c r="Z3062" s="39"/>
      <c r="AA3062" s="39"/>
      <c r="AB3062" s="39"/>
      <c r="AC3062" s="39"/>
      <c r="AD3062" s="39"/>
      <c r="AE3062" s="39"/>
      <c r="AT3062" s="18" t="s">
        <v>359</v>
      </c>
      <c r="AU3062" s="18" t="s">
        <v>86</v>
      </c>
    </row>
    <row r="3063" s="2" customFormat="1" ht="33" customHeight="1">
      <c r="A3063" s="39"/>
      <c r="B3063" s="40"/>
      <c r="C3063" s="229" t="s">
        <v>4352</v>
      </c>
      <c r="D3063" s="229" t="s">
        <v>352</v>
      </c>
      <c r="E3063" s="230" t="s">
        <v>4353</v>
      </c>
      <c r="F3063" s="231" t="s">
        <v>4354</v>
      </c>
      <c r="G3063" s="232" t="s">
        <v>497</v>
      </c>
      <c r="H3063" s="233">
        <v>1</v>
      </c>
      <c r="I3063" s="234"/>
      <c r="J3063" s="235">
        <f>ROUND(I3063*H3063,2)</f>
        <v>0</v>
      </c>
      <c r="K3063" s="231" t="s">
        <v>1</v>
      </c>
      <c r="L3063" s="45"/>
      <c r="M3063" s="236" t="s">
        <v>1</v>
      </c>
      <c r="N3063" s="237" t="s">
        <v>41</v>
      </c>
      <c r="O3063" s="92"/>
      <c r="P3063" s="238">
        <f>O3063*H3063</f>
        <v>0</v>
      </c>
      <c r="Q3063" s="238">
        <v>0</v>
      </c>
      <c r="R3063" s="238">
        <f>Q3063*H3063</f>
        <v>0</v>
      </c>
      <c r="S3063" s="238">
        <v>0</v>
      </c>
      <c r="T3063" s="239">
        <f>S3063*H3063</f>
        <v>0</v>
      </c>
      <c r="U3063" s="39"/>
      <c r="V3063" s="39"/>
      <c r="W3063" s="39"/>
      <c r="X3063" s="39"/>
      <c r="Y3063" s="39"/>
      <c r="Z3063" s="39"/>
      <c r="AA3063" s="39"/>
      <c r="AB3063" s="39"/>
      <c r="AC3063" s="39"/>
      <c r="AD3063" s="39"/>
      <c r="AE3063" s="39"/>
      <c r="AR3063" s="240" t="s">
        <v>530</v>
      </c>
      <c r="AT3063" s="240" t="s">
        <v>352</v>
      </c>
      <c r="AU3063" s="240" t="s">
        <v>86</v>
      </c>
      <c r="AY3063" s="18" t="s">
        <v>350</v>
      </c>
      <c r="BE3063" s="241">
        <f>IF(N3063="základní",J3063,0)</f>
        <v>0</v>
      </c>
      <c r="BF3063" s="241">
        <f>IF(N3063="snížená",J3063,0)</f>
        <v>0</v>
      </c>
      <c r="BG3063" s="241">
        <f>IF(N3063="zákl. přenesená",J3063,0)</f>
        <v>0</v>
      </c>
      <c r="BH3063" s="241">
        <f>IF(N3063="sníž. přenesená",J3063,0)</f>
        <v>0</v>
      </c>
      <c r="BI3063" s="241">
        <f>IF(N3063="nulová",J3063,0)</f>
        <v>0</v>
      </c>
      <c r="BJ3063" s="18" t="s">
        <v>84</v>
      </c>
      <c r="BK3063" s="241">
        <f>ROUND(I3063*H3063,2)</f>
        <v>0</v>
      </c>
      <c r="BL3063" s="18" t="s">
        <v>530</v>
      </c>
      <c r="BM3063" s="240" t="s">
        <v>4355</v>
      </c>
    </row>
    <row r="3064" s="2" customFormat="1">
      <c r="A3064" s="39"/>
      <c r="B3064" s="40"/>
      <c r="C3064" s="41"/>
      <c r="D3064" s="242" t="s">
        <v>359</v>
      </c>
      <c r="E3064" s="41"/>
      <c r="F3064" s="243" t="s">
        <v>4283</v>
      </c>
      <c r="G3064" s="41"/>
      <c r="H3064" s="41"/>
      <c r="I3064" s="244"/>
      <c r="J3064" s="41"/>
      <c r="K3064" s="41"/>
      <c r="L3064" s="45"/>
      <c r="M3064" s="245"/>
      <c r="N3064" s="246"/>
      <c r="O3064" s="92"/>
      <c r="P3064" s="92"/>
      <c r="Q3064" s="92"/>
      <c r="R3064" s="92"/>
      <c r="S3064" s="92"/>
      <c r="T3064" s="93"/>
      <c r="U3064" s="39"/>
      <c r="V3064" s="39"/>
      <c r="W3064" s="39"/>
      <c r="X3064" s="39"/>
      <c r="Y3064" s="39"/>
      <c r="Z3064" s="39"/>
      <c r="AA3064" s="39"/>
      <c r="AB3064" s="39"/>
      <c r="AC3064" s="39"/>
      <c r="AD3064" s="39"/>
      <c r="AE3064" s="39"/>
      <c r="AT3064" s="18" t="s">
        <v>359</v>
      </c>
      <c r="AU3064" s="18" t="s">
        <v>86</v>
      </c>
    </row>
    <row r="3065" s="2" customFormat="1" ht="33" customHeight="1">
      <c r="A3065" s="39"/>
      <c r="B3065" s="40"/>
      <c r="C3065" s="229" t="s">
        <v>4356</v>
      </c>
      <c r="D3065" s="229" t="s">
        <v>352</v>
      </c>
      <c r="E3065" s="230" t="s">
        <v>4357</v>
      </c>
      <c r="F3065" s="231" t="s">
        <v>4358</v>
      </c>
      <c r="G3065" s="232" t="s">
        <v>497</v>
      </c>
      <c r="H3065" s="233">
        <v>1</v>
      </c>
      <c r="I3065" s="234"/>
      <c r="J3065" s="235">
        <f>ROUND(I3065*H3065,2)</f>
        <v>0</v>
      </c>
      <c r="K3065" s="231" t="s">
        <v>1</v>
      </c>
      <c r="L3065" s="45"/>
      <c r="M3065" s="236" t="s">
        <v>1</v>
      </c>
      <c r="N3065" s="237" t="s">
        <v>41</v>
      </c>
      <c r="O3065" s="92"/>
      <c r="P3065" s="238">
        <f>O3065*H3065</f>
        <v>0</v>
      </c>
      <c r="Q3065" s="238">
        <v>0</v>
      </c>
      <c r="R3065" s="238">
        <f>Q3065*H3065</f>
        <v>0</v>
      </c>
      <c r="S3065" s="238">
        <v>0</v>
      </c>
      <c r="T3065" s="239">
        <f>S3065*H3065</f>
        <v>0</v>
      </c>
      <c r="U3065" s="39"/>
      <c r="V3065" s="39"/>
      <c r="W3065" s="39"/>
      <c r="X3065" s="39"/>
      <c r="Y3065" s="39"/>
      <c r="Z3065" s="39"/>
      <c r="AA3065" s="39"/>
      <c r="AB3065" s="39"/>
      <c r="AC3065" s="39"/>
      <c r="AD3065" s="39"/>
      <c r="AE3065" s="39"/>
      <c r="AR3065" s="240" t="s">
        <v>530</v>
      </c>
      <c r="AT3065" s="240" t="s">
        <v>352</v>
      </c>
      <c r="AU3065" s="240" t="s">
        <v>86</v>
      </c>
      <c r="AY3065" s="18" t="s">
        <v>350</v>
      </c>
      <c r="BE3065" s="241">
        <f>IF(N3065="základní",J3065,0)</f>
        <v>0</v>
      </c>
      <c r="BF3065" s="241">
        <f>IF(N3065="snížená",J3065,0)</f>
        <v>0</v>
      </c>
      <c r="BG3065" s="241">
        <f>IF(N3065="zákl. přenesená",J3065,0)</f>
        <v>0</v>
      </c>
      <c r="BH3065" s="241">
        <f>IF(N3065="sníž. přenesená",J3065,0)</f>
        <v>0</v>
      </c>
      <c r="BI3065" s="241">
        <f>IF(N3065="nulová",J3065,0)</f>
        <v>0</v>
      </c>
      <c r="BJ3065" s="18" t="s">
        <v>84</v>
      </c>
      <c r="BK3065" s="241">
        <f>ROUND(I3065*H3065,2)</f>
        <v>0</v>
      </c>
      <c r="BL3065" s="18" t="s">
        <v>530</v>
      </c>
      <c r="BM3065" s="240" t="s">
        <v>4359</v>
      </c>
    </row>
    <row r="3066" s="2" customFormat="1">
      <c r="A3066" s="39"/>
      <c r="B3066" s="40"/>
      <c r="C3066" s="41"/>
      <c r="D3066" s="242" t="s">
        <v>359</v>
      </c>
      <c r="E3066" s="41"/>
      <c r="F3066" s="243" t="s">
        <v>4283</v>
      </c>
      <c r="G3066" s="41"/>
      <c r="H3066" s="41"/>
      <c r="I3066" s="244"/>
      <c r="J3066" s="41"/>
      <c r="K3066" s="41"/>
      <c r="L3066" s="45"/>
      <c r="M3066" s="245"/>
      <c r="N3066" s="246"/>
      <c r="O3066" s="92"/>
      <c r="P3066" s="92"/>
      <c r="Q3066" s="92"/>
      <c r="R3066" s="92"/>
      <c r="S3066" s="92"/>
      <c r="T3066" s="93"/>
      <c r="U3066" s="39"/>
      <c r="V3066" s="39"/>
      <c r="W3066" s="39"/>
      <c r="X3066" s="39"/>
      <c r="Y3066" s="39"/>
      <c r="Z3066" s="39"/>
      <c r="AA3066" s="39"/>
      <c r="AB3066" s="39"/>
      <c r="AC3066" s="39"/>
      <c r="AD3066" s="39"/>
      <c r="AE3066" s="39"/>
      <c r="AT3066" s="18" t="s">
        <v>359</v>
      </c>
      <c r="AU3066" s="18" t="s">
        <v>86</v>
      </c>
    </row>
    <row r="3067" s="2" customFormat="1" ht="24.15" customHeight="1">
      <c r="A3067" s="39"/>
      <c r="B3067" s="40"/>
      <c r="C3067" s="229" t="s">
        <v>4360</v>
      </c>
      <c r="D3067" s="229" t="s">
        <v>352</v>
      </c>
      <c r="E3067" s="230" t="s">
        <v>4361</v>
      </c>
      <c r="F3067" s="231" t="s">
        <v>4362</v>
      </c>
      <c r="G3067" s="232" t="s">
        <v>497</v>
      </c>
      <c r="H3067" s="233">
        <v>2</v>
      </c>
      <c r="I3067" s="234"/>
      <c r="J3067" s="235">
        <f>ROUND(I3067*H3067,2)</f>
        <v>0</v>
      </c>
      <c r="K3067" s="231" t="s">
        <v>1</v>
      </c>
      <c r="L3067" s="45"/>
      <c r="M3067" s="236" t="s">
        <v>1</v>
      </c>
      <c r="N3067" s="237" t="s">
        <v>41</v>
      </c>
      <c r="O3067" s="92"/>
      <c r="P3067" s="238">
        <f>O3067*H3067</f>
        <v>0</v>
      </c>
      <c r="Q3067" s="238">
        <v>0</v>
      </c>
      <c r="R3067" s="238">
        <f>Q3067*H3067</f>
        <v>0</v>
      </c>
      <c r="S3067" s="238">
        <v>0</v>
      </c>
      <c r="T3067" s="239">
        <f>S3067*H3067</f>
        <v>0</v>
      </c>
      <c r="U3067" s="39"/>
      <c r="V3067" s="39"/>
      <c r="W3067" s="39"/>
      <c r="X3067" s="39"/>
      <c r="Y3067" s="39"/>
      <c r="Z3067" s="39"/>
      <c r="AA3067" s="39"/>
      <c r="AB3067" s="39"/>
      <c r="AC3067" s="39"/>
      <c r="AD3067" s="39"/>
      <c r="AE3067" s="39"/>
      <c r="AR3067" s="240" t="s">
        <v>530</v>
      </c>
      <c r="AT3067" s="240" t="s">
        <v>352</v>
      </c>
      <c r="AU3067" s="240" t="s">
        <v>86</v>
      </c>
      <c r="AY3067" s="18" t="s">
        <v>350</v>
      </c>
      <c r="BE3067" s="241">
        <f>IF(N3067="základní",J3067,0)</f>
        <v>0</v>
      </c>
      <c r="BF3067" s="241">
        <f>IF(N3067="snížená",J3067,0)</f>
        <v>0</v>
      </c>
      <c r="BG3067" s="241">
        <f>IF(N3067="zákl. přenesená",J3067,0)</f>
        <v>0</v>
      </c>
      <c r="BH3067" s="241">
        <f>IF(N3067="sníž. přenesená",J3067,0)</f>
        <v>0</v>
      </c>
      <c r="BI3067" s="241">
        <f>IF(N3067="nulová",J3067,0)</f>
        <v>0</v>
      </c>
      <c r="BJ3067" s="18" t="s">
        <v>84</v>
      </c>
      <c r="BK3067" s="241">
        <f>ROUND(I3067*H3067,2)</f>
        <v>0</v>
      </c>
      <c r="BL3067" s="18" t="s">
        <v>530</v>
      </c>
      <c r="BM3067" s="240" t="s">
        <v>4363</v>
      </c>
    </row>
    <row r="3068" s="2" customFormat="1">
      <c r="A3068" s="39"/>
      <c r="B3068" s="40"/>
      <c r="C3068" s="41"/>
      <c r="D3068" s="242" t="s">
        <v>359</v>
      </c>
      <c r="E3068" s="41"/>
      <c r="F3068" s="243" t="s">
        <v>4283</v>
      </c>
      <c r="G3068" s="41"/>
      <c r="H3068" s="41"/>
      <c r="I3068" s="244"/>
      <c r="J3068" s="41"/>
      <c r="K3068" s="41"/>
      <c r="L3068" s="45"/>
      <c r="M3068" s="245"/>
      <c r="N3068" s="246"/>
      <c r="O3068" s="92"/>
      <c r="P3068" s="92"/>
      <c r="Q3068" s="92"/>
      <c r="R3068" s="92"/>
      <c r="S3068" s="92"/>
      <c r="T3068" s="93"/>
      <c r="U3068" s="39"/>
      <c r="V3068" s="39"/>
      <c r="W3068" s="39"/>
      <c r="X3068" s="39"/>
      <c r="Y3068" s="39"/>
      <c r="Z3068" s="39"/>
      <c r="AA3068" s="39"/>
      <c r="AB3068" s="39"/>
      <c r="AC3068" s="39"/>
      <c r="AD3068" s="39"/>
      <c r="AE3068" s="39"/>
      <c r="AT3068" s="18" t="s">
        <v>359</v>
      </c>
      <c r="AU3068" s="18" t="s">
        <v>86</v>
      </c>
    </row>
    <row r="3069" s="2" customFormat="1" ht="37.8" customHeight="1">
      <c r="A3069" s="39"/>
      <c r="B3069" s="40"/>
      <c r="C3069" s="229" t="s">
        <v>4364</v>
      </c>
      <c r="D3069" s="229" t="s">
        <v>352</v>
      </c>
      <c r="E3069" s="230" t="s">
        <v>4365</v>
      </c>
      <c r="F3069" s="231" t="s">
        <v>4366</v>
      </c>
      <c r="G3069" s="232" t="s">
        <v>497</v>
      </c>
      <c r="H3069" s="233">
        <v>2</v>
      </c>
      <c r="I3069" s="234"/>
      <c r="J3069" s="235">
        <f>ROUND(I3069*H3069,2)</f>
        <v>0</v>
      </c>
      <c r="K3069" s="231" t="s">
        <v>1</v>
      </c>
      <c r="L3069" s="45"/>
      <c r="M3069" s="236" t="s">
        <v>1</v>
      </c>
      <c r="N3069" s="237" t="s">
        <v>41</v>
      </c>
      <c r="O3069" s="92"/>
      <c r="P3069" s="238">
        <f>O3069*H3069</f>
        <v>0</v>
      </c>
      <c r="Q3069" s="238">
        <v>0</v>
      </c>
      <c r="R3069" s="238">
        <f>Q3069*H3069</f>
        <v>0</v>
      </c>
      <c r="S3069" s="238">
        <v>0</v>
      </c>
      <c r="T3069" s="239">
        <f>S3069*H3069</f>
        <v>0</v>
      </c>
      <c r="U3069" s="39"/>
      <c r="V3069" s="39"/>
      <c r="W3069" s="39"/>
      <c r="X3069" s="39"/>
      <c r="Y3069" s="39"/>
      <c r="Z3069" s="39"/>
      <c r="AA3069" s="39"/>
      <c r="AB3069" s="39"/>
      <c r="AC3069" s="39"/>
      <c r="AD3069" s="39"/>
      <c r="AE3069" s="39"/>
      <c r="AR3069" s="240" t="s">
        <v>530</v>
      </c>
      <c r="AT3069" s="240" t="s">
        <v>352</v>
      </c>
      <c r="AU3069" s="240" t="s">
        <v>86</v>
      </c>
      <c r="AY3069" s="18" t="s">
        <v>350</v>
      </c>
      <c r="BE3069" s="241">
        <f>IF(N3069="základní",J3069,0)</f>
        <v>0</v>
      </c>
      <c r="BF3069" s="241">
        <f>IF(N3069="snížená",J3069,0)</f>
        <v>0</v>
      </c>
      <c r="BG3069" s="241">
        <f>IF(N3069="zákl. přenesená",J3069,0)</f>
        <v>0</v>
      </c>
      <c r="BH3069" s="241">
        <f>IF(N3069="sníž. přenesená",J3069,0)</f>
        <v>0</v>
      </c>
      <c r="BI3069" s="241">
        <f>IF(N3069="nulová",J3069,0)</f>
        <v>0</v>
      </c>
      <c r="BJ3069" s="18" t="s">
        <v>84</v>
      </c>
      <c r="BK3069" s="241">
        <f>ROUND(I3069*H3069,2)</f>
        <v>0</v>
      </c>
      <c r="BL3069" s="18" t="s">
        <v>530</v>
      </c>
      <c r="BM3069" s="240" t="s">
        <v>4367</v>
      </c>
    </row>
    <row r="3070" s="2" customFormat="1">
      <c r="A3070" s="39"/>
      <c r="B3070" s="40"/>
      <c r="C3070" s="41"/>
      <c r="D3070" s="242" t="s">
        <v>359</v>
      </c>
      <c r="E3070" s="41"/>
      <c r="F3070" s="243" t="s">
        <v>4283</v>
      </c>
      <c r="G3070" s="41"/>
      <c r="H3070" s="41"/>
      <c r="I3070" s="244"/>
      <c r="J3070" s="41"/>
      <c r="K3070" s="41"/>
      <c r="L3070" s="45"/>
      <c r="M3070" s="245"/>
      <c r="N3070" s="246"/>
      <c r="O3070" s="92"/>
      <c r="P3070" s="92"/>
      <c r="Q3070" s="92"/>
      <c r="R3070" s="92"/>
      <c r="S3070" s="92"/>
      <c r="T3070" s="93"/>
      <c r="U3070" s="39"/>
      <c r="V3070" s="39"/>
      <c r="W3070" s="39"/>
      <c r="X3070" s="39"/>
      <c r="Y3070" s="39"/>
      <c r="Z3070" s="39"/>
      <c r="AA3070" s="39"/>
      <c r="AB3070" s="39"/>
      <c r="AC3070" s="39"/>
      <c r="AD3070" s="39"/>
      <c r="AE3070" s="39"/>
      <c r="AT3070" s="18" t="s">
        <v>359</v>
      </c>
      <c r="AU3070" s="18" t="s">
        <v>86</v>
      </c>
    </row>
    <row r="3071" s="2" customFormat="1" ht="33" customHeight="1">
      <c r="A3071" s="39"/>
      <c r="B3071" s="40"/>
      <c r="C3071" s="229" t="s">
        <v>4368</v>
      </c>
      <c r="D3071" s="229" t="s">
        <v>352</v>
      </c>
      <c r="E3071" s="230" t="s">
        <v>4369</v>
      </c>
      <c r="F3071" s="231" t="s">
        <v>4370</v>
      </c>
      <c r="G3071" s="232" t="s">
        <v>497</v>
      </c>
      <c r="H3071" s="233">
        <v>1</v>
      </c>
      <c r="I3071" s="234"/>
      <c r="J3071" s="235">
        <f>ROUND(I3071*H3071,2)</f>
        <v>0</v>
      </c>
      <c r="K3071" s="231" t="s">
        <v>1</v>
      </c>
      <c r="L3071" s="45"/>
      <c r="M3071" s="236" t="s">
        <v>1</v>
      </c>
      <c r="N3071" s="237" t="s">
        <v>41</v>
      </c>
      <c r="O3071" s="92"/>
      <c r="P3071" s="238">
        <f>O3071*H3071</f>
        <v>0</v>
      </c>
      <c r="Q3071" s="238">
        <v>0</v>
      </c>
      <c r="R3071" s="238">
        <f>Q3071*H3071</f>
        <v>0</v>
      </c>
      <c r="S3071" s="238">
        <v>0</v>
      </c>
      <c r="T3071" s="239">
        <f>S3071*H3071</f>
        <v>0</v>
      </c>
      <c r="U3071" s="39"/>
      <c r="V3071" s="39"/>
      <c r="W3071" s="39"/>
      <c r="X3071" s="39"/>
      <c r="Y3071" s="39"/>
      <c r="Z3071" s="39"/>
      <c r="AA3071" s="39"/>
      <c r="AB3071" s="39"/>
      <c r="AC3071" s="39"/>
      <c r="AD3071" s="39"/>
      <c r="AE3071" s="39"/>
      <c r="AR3071" s="240" t="s">
        <v>530</v>
      </c>
      <c r="AT3071" s="240" t="s">
        <v>352</v>
      </c>
      <c r="AU3071" s="240" t="s">
        <v>86</v>
      </c>
      <c r="AY3071" s="18" t="s">
        <v>350</v>
      </c>
      <c r="BE3071" s="241">
        <f>IF(N3071="základní",J3071,0)</f>
        <v>0</v>
      </c>
      <c r="BF3071" s="241">
        <f>IF(N3071="snížená",J3071,0)</f>
        <v>0</v>
      </c>
      <c r="BG3071" s="241">
        <f>IF(N3071="zákl. přenesená",J3071,0)</f>
        <v>0</v>
      </c>
      <c r="BH3071" s="241">
        <f>IF(N3071="sníž. přenesená",J3071,0)</f>
        <v>0</v>
      </c>
      <c r="BI3071" s="241">
        <f>IF(N3071="nulová",J3071,0)</f>
        <v>0</v>
      </c>
      <c r="BJ3071" s="18" t="s">
        <v>84</v>
      </c>
      <c r="BK3071" s="241">
        <f>ROUND(I3071*H3071,2)</f>
        <v>0</v>
      </c>
      <c r="BL3071" s="18" t="s">
        <v>530</v>
      </c>
      <c r="BM3071" s="240" t="s">
        <v>4371</v>
      </c>
    </row>
    <row r="3072" s="2" customFormat="1">
      <c r="A3072" s="39"/>
      <c r="B3072" s="40"/>
      <c r="C3072" s="41"/>
      <c r="D3072" s="242" t="s">
        <v>359</v>
      </c>
      <c r="E3072" s="41"/>
      <c r="F3072" s="243" t="s">
        <v>4283</v>
      </c>
      <c r="G3072" s="41"/>
      <c r="H3072" s="41"/>
      <c r="I3072" s="244"/>
      <c r="J3072" s="41"/>
      <c r="K3072" s="41"/>
      <c r="L3072" s="45"/>
      <c r="M3072" s="245"/>
      <c r="N3072" s="246"/>
      <c r="O3072" s="92"/>
      <c r="P3072" s="92"/>
      <c r="Q3072" s="92"/>
      <c r="R3072" s="92"/>
      <c r="S3072" s="92"/>
      <c r="T3072" s="93"/>
      <c r="U3072" s="39"/>
      <c r="V3072" s="39"/>
      <c r="W3072" s="39"/>
      <c r="X3072" s="39"/>
      <c r="Y3072" s="39"/>
      <c r="Z3072" s="39"/>
      <c r="AA3072" s="39"/>
      <c r="AB3072" s="39"/>
      <c r="AC3072" s="39"/>
      <c r="AD3072" s="39"/>
      <c r="AE3072" s="39"/>
      <c r="AT3072" s="18" t="s">
        <v>359</v>
      </c>
      <c r="AU3072" s="18" t="s">
        <v>86</v>
      </c>
    </row>
    <row r="3073" s="2" customFormat="1" ht="33" customHeight="1">
      <c r="A3073" s="39"/>
      <c r="B3073" s="40"/>
      <c r="C3073" s="229" t="s">
        <v>4372</v>
      </c>
      <c r="D3073" s="229" t="s">
        <v>352</v>
      </c>
      <c r="E3073" s="230" t="s">
        <v>4373</v>
      </c>
      <c r="F3073" s="231" t="s">
        <v>4374</v>
      </c>
      <c r="G3073" s="232" t="s">
        <v>497</v>
      </c>
      <c r="H3073" s="233">
        <v>1</v>
      </c>
      <c r="I3073" s="234"/>
      <c r="J3073" s="235">
        <f>ROUND(I3073*H3073,2)</f>
        <v>0</v>
      </c>
      <c r="K3073" s="231" t="s">
        <v>1</v>
      </c>
      <c r="L3073" s="45"/>
      <c r="M3073" s="236" t="s">
        <v>1</v>
      </c>
      <c r="N3073" s="237" t="s">
        <v>41</v>
      </c>
      <c r="O3073" s="92"/>
      <c r="P3073" s="238">
        <f>O3073*H3073</f>
        <v>0</v>
      </c>
      <c r="Q3073" s="238">
        <v>0</v>
      </c>
      <c r="R3073" s="238">
        <f>Q3073*H3073</f>
        <v>0</v>
      </c>
      <c r="S3073" s="238">
        <v>0</v>
      </c>
      <c r="T3073" s="239">
        <f>S3073*H3073</f>
        <v>0</v>
      </c>
      <c r="U3073" s="39"/>
      <c r="V3073" s="39"/>
      <c r="W3073" s="39"/>
      <c r="X3073" s="39"/>
      <c r="Y3073" s="39"/>
      <c r="Z3073" s="39"/>
      <c r="AA3073" s="39"/>
      <c r="AB3073" s="39"/>
      <c r="AC3073" s="39"/>
      <c r="AD3073" s="39"/>
      <c r="AE3073" s="39"/>
      <c r="AR3073" s="240" t="s">
        <v>530</v>
      </c>
      <c r="AT3073" s="240" t="s">
        <v>352</v>
      </c>
      <c r="AU3073" s="240" t="s">
        <v>86</v>
      </c>
      <c r="AY3073" s="18" t="s">
        <v>350</v>
      </c>
      <c r="BE3073" s="241">
        <f>IF(N3073="základní",J3073,0)</f>
        <v>0</v>
      </c>
      <c r="BF3073" s="241">
        <f>IF(N3073="snížená",J3073,0)</f>
        <v>0</v>
      </c>
      <c r="BG3073" s="241">
        <f>IF(N3073="zákl. přenesená",J3073,0)</f>
        <v>0</v>
      </c>
      <c r="BH3073" s="241">
        <f>IF(N3073="sníž. přenesená",J3073,0)</f>
        <v>0</v>
      </c>
      <c r="BI3073" s="241">
        <f>IF(N3073="nulová",J3073,0)</f>
        <v>0</v>
      </c>
      <c r="BJ3073" s="18" t="s">
        <v>84</v>
      </c>
      <c r="BK3073" s="241">
        <f>ROUND(I3073*H3073,2)</f>
        <v>0</v>
      </c>
      <c r="BL3073" s="18" t="s">
        <v>530</v>
      </c>
      <c r="BM3073" s="240" t="s">
        <v>4375</v>
      </c>
    </row>
    <row r="3074" s="2" customFormat="1">
      <c r="A3074" s="39"/>
      <c r="B3074" s="40"/>
      <c r="C3074" s="41"/>
      <c r="D3074" s="242" t="s">
        <v>359</v>
      </c>
      <c r="E3074" s="41"/>
      <c r="F3074" s="243" t="s">
        <v>4283</v>
      </c>
      <c r="G3074" s="41"/>
      <c r="H3074" s="41"/>
      <c r="I3074" s="244"/>
      <c r="J3074" s="41"/>
      <c r="K3074" s="41"/>
      <c r="L3074" s="45"/>
      <c r="M3074" s="245"/>
      <c r="N3074" s="246"/>
      <c r="O3074" s="92"/>
      <c r="P3074" s="92"/>
      <c r="Q3074" s="92"/>
      <c r="R3074" s="92"/>
      <c r="S3074" s="92"/>
      <c r="T3074" s="93"/>
      <c r="U3074" s="39"/>
      <c r="V3074" s="39"/>
      <c r="W3074" s="39"/>
      <c r="X3074" s="39"/>
      <c r="Y3074" s="39"/>
      <c r="Z3074" s="39"/>
      <c r="AA3074" s="39"/>
      <c r="AB3074" s="39"/>
      <c r="AC3074" s="39"/>
      <c r="AD3074" s="39"/>
      <c r="AE3074" s="39"/>
      <c r="AT3074" s="18" t="s">
        <v>359</v>
      </c>
      <c r="AU3074" s="18" t="s">
        <v>86</v>
      </c>
    </row>
    <row r="3075" s="2" customFormat="1" ht="24.15" customHeight="1">
      <c r="A3075" s="39"/>
      <c r="B3075" s="40"/>
      <c r="C3075" s="229" t="s">
        <v>4376</v>
      </c>
      <c r="D3075" s="229" t="s">
        <v>352</v>
      </c>
      <c r="E3075" s="230" t="s">
        <v>4377</v>
      </c>
      <c r="F3075" s="231" t="s">
        <v>4378</v>
      </c>
      <c r="G3075" s="232" t="s">
        <v>497</v>
      </c>
      <c r="H3075" s="233">
        <v>14</v>
      </c>
      <c r="I3075" s="234"/>
      <c r="J3075" s="235">
        <f>ROUND(I3075*H3075,2)</f>
        <v>0</v>
      </c>
      <c r="K3075" s="231" t="s">
        <v>1</v>
      </c>
      <c r="L3075" s="45"/>
      <c r="M3075" s="236" t="s">
        <v>1</v>
      </c>
      <c r="N3075" s="237" t="s">
        <v>41</v>
      </c>
      <c r="O3075" s="92"/>
      <c r="P3075" s="238">
        <f>O3075*H3075</f>
        <v>0</v>
      </c>
      <c r="Q3075" s="238">
        <v>0</v>
      </c>
      <c r="R3075" s="238">
        <f>Q3075*H3075</f>
        <v>0</v>
      </c>
      <c r="S3075" s="238">
        <v>0</v>
      </c>
      <c r="T3075" s="239">
        <f>S3075*H3075</f>
        <v>0</v>
      </c>
      <c r="U3075" s="39"/>
      <c r="V3075" s="39"/>
      <c r="W3075" s="39"/>
      <c r="X3075" s="39"/>
      <c r="Y3075" s="39"/>
      <c r="Z3075" s="39"/>
      <c r="AA3075" s="39"/>
      <c r="AB3075" s="39"/>
      <c r="AC3075" s="39"/>
      <c r="AD3075" s="39"/>
      <c r="AE3075" s="39"/>
      <c r="AR3075" s="240" t="s">
        <v>530</v>
      </c>
      <c r="AT3075" s="240" t="s">
        <v>352</v>
      </c>
      <c r="AU3075" s="240" t="s">
        <v>86</v>
      </c>
      <c r="AY3075" s="18" t="s">
        <v>350</v>
      </c>
      <c r="BE3075" s="241">
        <f>IF(N3075="základní",J3075,0)</f>
        <v>0</v>
      </c>
      <c r="BF3075" s="241">
        <f>IF(N3075="snížená",J3075,0)</f>
        <v>0</v>
      </c>
      <c r="BG3075" s="241">
        <f>IF(N3075="zákl. přenesená",J3075,0)</f>
        <v>0</v>
      </c>
      <c r="BH3075" s="241">
        <f>IF(N3075="sníž. přenesená",J3075,0)</f>
        <v>0</v>
      </c>
      <c r="BI3075" s="241">
        <f>IF(N3075="nulová",J3075,0)</f>
        <v>0</v>
      </c>
      <c r="BJ3075" s="18" t="s">
        <v>84</v>
      </c>
      <c r="BK3075" s="241">
        <f>ROUND(I3075*H3075,2)</f>
        <v>0</v>
      </c>
      <c r="BL3075" s="18" t="s">
        <v>530</v>
      </c>
      <c r="BM3075" s="240" t="s">
        <v>4379</v>
      </c>
    </row>
    <row r="3076" s="2" customFormat="1">
      <c r="A3076" s="39"/>
      <c r="B3076" s="40"/>
      <c r="C3076" s="41"/>
      <c r="D3076" s="242" t="s">
        <v>359</v>
      </c>
      <c r="E3076" s="41"/>
      <c r="F3076" s="243" t="s">
        <v>4283</v>
      </c>
      <c r="G3076" s="41"/>
      <c r="H3076" s="41"/>
      <c r="I3076" s="244"/>
      <c r="J3076" s="41"/>
      <c r="K3076" s="41"/>
      <c r="L3076" s="45"/>
      <c r="M3076" s="245"/>
      <c r="N3076" s="246"/>
      <c r="O3076" s="92"/>
      <c r="P3076" s="92"/>
      <c r="Q3076" s="92"/>
      <c r="R3076" s="92"/>
      <c r="S3076" s="92"/>
      <c r="T3076" s="93"/>
      <c r="U3076" s="39"/>
      <c r="V3076" s="39"/>
      <c r="W3076" s="39"/>
      <c r="X3076" s="39"/>
      <c r="Y3076" s="39"/>
      <c r="Z3076" s="39"/>
      <c r="AA3076" s="39"/>
      <c r="AB3076" s="39"/>
      <c r="AC3076" s="39"/>
      <c r="AD3076" s="39"/>
      <c r="AE3076" s="39"/>
      <c r="AT3076" s="18" t="s">
        <v>359</v>
      </c>
      <c r="AU3076" s="18" t="s">
        <v>86</v>
      </c>
    </row>
    <row r="3077" s="2" customFormat="1" ht="37.8" customHeight="1">
      <c r="A3077" s="39"/>
      <c r="B3077" s="40"/>
      <c r="C3077" s="229" t="s">
        <v>4380</v>
      </c>
      <c r="D3077" s="229" t="s">
        <v>352</v>
      </c>
      <c r="E3077" s="230" t="s">
        <v>4381</v>
      </c>
      <c r="F3077" s="231" t="s">
        <v>4382</v>
      </c>
      <c r="G3077" s="232" t="s">
        <v>497</v>
      </c>
      <c r="H3077" s="233">
        <v>4</v>
      </c>
      <c r="I3077" s="234"/>
      <c r="J3077" s="235">
        <f>ROUND(I3077*H3077,2)</f>
        <v>0</v>
      </c>
      <c r="K3077" s="231" t="s">
        <v>1</v>
      </c>
      <c r="L3077" s="45"/>
      <c r="M3077" s="236" t="s">
        <v>1</v>
      </c>
      <c r="N3077" s="237" t="s">
        <v>41</v>
      </c>
      <c r="O3077" s="92"/>
      <c r="P3077" s="238">
        <f>O3077*H3077</f>
        <v>0</v>
      </c>
      <c r="Q3077" s="238">
        <v>0</v>
      </c>
      <c r="R3077" s="238">
        <f>Q3077*H3077</f>
        <v>0</v>
      </c>
      <c r="S3077" s="238">
        <v>0</v>
      </c>
      <c r="T3077" s="239">
        <f>S3077*H3077</f>
        <v>0</v>
      </c>
      <c r="U3077" s="39"/>
      <c r="V3077" s="39"/>
      <c r="W3077" s="39"/>
      <c r="X3077" s="39"/>
      <c r="Y3077" s="39"/>
      <c r="Z3077" s="39"/>
      <c r="AA3077" s="39"/>
      <c r="AB3077" s="39"/>
      <c r="AC3077" s="39"/>
      <c r="AD3077" s="39"/>
      <c r="AE3077" s="39"/>
      <c r="AR3077" s="240" t="s">
        <v>530</v>
      </c>
      <c r="AT3077" s="240" t="s">
        <v>352</v>
      </c>
      <c r="AU3077" s="240" t="s">
        <v>86</v>
      </c>
      <c r="AY3077" s="18" t="s">
        <v>350</v>
      </c>
      <c r="BE3077" s="241">
        <f>IF(N3077="základní",J3077,0)</f>
        <v>0</v>
      </c>
      <c r="BF3077" s="241">
        <f>IF(N3077="snížená",J3077,0)</f>
        <v>0</v>
      </c>
      <c r="BG3077" s="241">
        <f>IF(N3077="zákl. přenesená",J3077,0)</f>
        <v>0</v>
      </c>
      <c r="BH3077" s="241">
        <f>IF(N3077="sníž. přenesená",J3077,0)</f>
        <v>0</v>
      </c>
      <c r="BI3077" s="241">
        <f>IF(N3077="nulová",J3077,0)</f>
        <v>0</v>
      </c>
      <c r="BJ3077" s="18" t="s">
        <v>84</v>
      </c>
      <c r="BK3077" s="241">
        <f>ROUND(I3077*H3077,2)</f>
        <v>0</v>
      </c>
      <c r="BL3077" s="18" t="s">
        <v>530</v>
      </c>
      <c r="BM3077" s="240" t="s">
        <v>4383</v>
      </c>
    </row>
    <row r="3078" s="2" customFormat="1">
      <c r="A3078" s="39"/>
      <c r="B3078" s="40"/>
      <c r="C3078" s="41"/>
      <c r="D3078" s="242" t="s">
        <v>359</v>
      </c>
      <c r="E3078" s="41"/>
      <c r="F3078" s="243" t="s">
        <v>4283</v>
      </c>
      <c r="G3078" s="41"/>
      <c r="H3078" s="41"/>
      <c r="I3078" s="244"/>
      <c r="J3078" s="41"/>
      <c r="K3078" s="41"/>
      <c r="L3078" s="45"/>
      <c r="M3078" s="245"/>
      <c r="N3078" s="246"/>
      <c r="O3078" s="92"/>
      <c r="P3078" s="92"/>
      <c r="Q3078" s="92"/>
      <c r="R3078" s="92"/>
      <c r="S3078" s="92"/>
      <c r="T3078" s="93"/>
      <c r="U3078" s="39"/>
      <c r="V3078" s="39"/>
      <c r="W3078" s="39"/>
      <c r="X3078" s="39"/>
      <c r="Y3078" s="39"/>
      <c r="Z3078" s="39"/>
      <c r="AA3078" s="39"/>
      <c r="AB3078" s="39"/>
      <c r="AC3078" s="39"/>
      <c r="AD3078" s="39"/>
      <c r="AE3078" s="39"/>
      <c r="AT3078" s="18" t="s">
        <v>359</v>
      </c>
      <c r="AU3078" s="18" t="s">
        <v>86</v>
      </c>
    </row>
    <row r="3079" s="2" customFormat="1" ht="33" customHeight="1">
      <c r="A3079" s="39"/>
      <c r="B3079" s="40"/>
      <c r="C3079" s="229" t="s">
        <v>4384</v>
      </c>
      <c r="D3079" s="229" t="s">
        <v>352</v>
      </c>
      <c r="E3079" s="230" t="s">
        <v>4385</v>
      </c>
      <c r="F3079" s="231" t="s">
        <v>4386</v>
      </c>
      <c r="G3079" s="232" t="s">
        <v>497</v>
      </c>
      <c r="H3079" s="233">
        <v>2</v>
      </c>
      <c r="I3079" s="234"/>
      <c r="J3079" s="235">
        <f>ROUND(I3079*H3079,2)</f>
        <v>0</v>
      </c>
      <c r="K3079" s="231" t="s">
        <v>1</v>
      </c>
      <c r="L3079" s="45"/>
      <c r="M3079" s="236" t="s">
        <v>1</v>
      </c>
      <c r="N3079" s="237" t="s">
        <v>41</v>
      </c>
      <c r="O3079" s="92"/>
      <c r="P3079" s="238">
        <f>O3079*H3079</f>
        <v>0</v>
      </c>
      <c r="Q3079" s="238">
        <v>0</v>
      </c>
      <c r="R3079" s="238">
        <f>Q3079*H3079</f>
        <v>0</v>
      </c>
      <c r="S3079" s="238">
        <v>0</v>
      </c>
      <c r="T3079" s="239">
        <f>S3079*H3079</f>
        <v>0</v>
      </c>
      <c r="U3079" s="39"/>
      <c r="V3079" s="39"/>
      <c r="W3079" s="39"/>
      <c r="X3079" s="39"/>
      <c r="Y3079" s="39"/>
      <c r="Z3079" s="39"/>
      <c r="AA3079" s="39"/>
      <c r="AB3079" s="39"/>
      <c r="AC3079" s="39"/>
      <c r="AD3079" s="39"/>
      <c r="AE3079" s="39"/>
      <c r="AR3079" s="240" t="s">
        <v>530</v>
      </c>
      <c r="AT3079" s="240" t="s">
        <v>352</v>
      </c>
      <c r="AU3079" s="240" t="s">
        <v>86</v>
      </c>
      <c r="AY3079" s="18" t="s">
        <v>350</v>
      </c>
      <c r="BE3079" s="241">
        <f>IF(N3079="základní",J3079,0)</f>
        <v>0</v>
      </c>
      <c r="BF3079" s="241">
        <f>IF(N3079="snížená",J3079,0)</f>
        <v>0</v>
      </c>
      <c r="BG3079" s="241">
        <f>IF(N3079="zákl. přenesená",J3079,0)</f>
        <v>0</v>
      </c>
      <c r="BH3079" s="241">
        <f>IF(N3079="sníž. přenesená",J3079,0)</f>
        <v>0</v>
      </c>
      <c r="BI3079" s="241">
        <f>IF(N3079="nulová",J3079,0)</f>
        <v>0</v>
      </c>
      <c r="BJ3079" s="18" t="s">
        <v>84</v>
      </c>
      <c r="BK3079" s="241">
        <f>ROUND(I3079*H3079,2)</f>
        <v>0</v>
      </c>
      <c r="BL3079" s="18" t="s">
        <v>530</v>
      </c>
      <c r="BM3079" s="240" t="s">
        <v>4387</v>
      </c>
    </row>
    <row r="3080" s="2" customFormat="1">
      <c r="A3080" s="39"/>
      <c r="B3080" s="40"/>
      <c r="C3080" s="41"/>
      <c r="D3080" s="242" t="s">
        <v>359</v>
      </c>
      <c r="E3080" s="41"/>
      <c r="F3080" s="243" t="s">
        <v>4283</v>
      </c>
      <c r="G3080" s="41"/>
      <c r="H3080" s="41"/>
      <c r="I3080" s="244"/>
      <c r="J3080" s="41"/>
      <c r="K3080" s="41"/>
      <c r="L3080" s="45"/>
      <c r="M3080" s="245"/>
      <c r="N3080" s="246"/>
      <c r="O3080" s="92"/>
      <c r="P3080" s="92"/>
      <c r="Q3080" s="92"/>
      <c r="R3080" s="92"/>
      <c r="S3080" s="92"/>
      <c r="T3080" s="93"/>
      <c r="U3080" s="39"/>
      <c r="V3080" s="39"/>
      <c r="W3080" s="39"/>
      <c r="X3080" s="39"/>
      <c r="Y3080" s="39"/>
      <c r="Z3080" s="39"/>
      <c r="AA3080" s="39"/>
      <c r="AB3080" s="39"/>
      <c r="AC3080" s="39"/>
      <c r="AD3080" s="39"/>
      <c r="AE3080" s="39"/>
      <c r="AT3080" s="18" t="s">
        <v>359</v>
      </c>
      <c r="AU3080" s="18" t="s">
        <v>86</v>
      </c>
    </row>
    <row r="3081" s="2" customFormat="1" ht="24.15" customHeight="1">
      <c r="A3081" s="39"/>
      <c r="B3081" s="40"/>
      <c r="C3081" s="229" t="s">
        <v>4388</v>
      </c>
      <c r="D3081" s="229" t="s">
        <v>352</v>
      </c>
      <c r="E3081" s="230" t="s">
        <v>4389</v>
      </c>
      <c r="F3081" s="231" t="s">
        <v>4390</v>
      </c>
      <c r="G3081" s="232" t="s">
        <v>497</v>
      </c>
      <c r="H3081" s="233">
        <v>1</v>
      </c>
      <c r="I3081" s="234"/>
      <c r="J3081" s="235">
        <f>ROUND(I3081*H3081,2)</f>
        <v>0</v>
      </c>
      <c r="K3081" s="231" t="s">
        <v>1</v>
      </c>
      <c r="L3081" s="45"/>
      <c r="M3081" s="236" t="s">
        <v>1</v>
      </c>
      <c r="N3081" s="237" t="s">
        <v>41</v>
      </c>
      <c r="O3081" s="92"/>
      <c r="P3081" s="238">
        <f>O3081*H3081</f>
        <v>0</v>
      </c>
      <c r="Q3081" s="238">
        <v>0</v>
      </c>
      <c r="R3081" s="238">
        <f>Q3081*H3081</f>
        <v>0</v>
      </c>
      <c r="S3081" s="238">
        <v>0</v>
      </c>
      <c r="T3081" s="239">
        <f>S3081*H3081</f>
        <v>0</v>
      </c>
      <c r="U3081" s="39"/>
      <c r="V3081" s="39"/>
      <c r="W3081" s="39"/>
      <c r="X3081" s="39"/>
      <c r="Y3081" s="39"/>
      <c r="Z3081" s="39"/>
      <c r="AA3081" s="39"/>
      <c r="AB3081" s="39"/>
      <c r="AC3081" s="39"/>
      <c r="AD3081" s="39"/>
      <c r="AE3081" s="39"/>
      <c r="AR3081" s="240" t="s">
        <v>530</v>
      </c>
      <c r="AT3081" s="240" t="s">
        <v>352</v>
      </c>
      <c r="AU3081" s="240" t="s">
        <v>86</v>
      </c>
      <c r="AY3081" s="18" t="s">
        <v>350</v>
      </c>
      <c r="BE3081" s="241">
        <f>IF(N3081="základní",J3081,0)</f>
        <v>0</v>
      </c>
      <c r="BF3081" s="241">
        <f>IF(N3081="snížená",J3081,0)</f>
        <v>0</v>
      </c>
      <c r="BG3081" s="241">
        <f>IF(N3081="zákl. přenesená",J3081,0)</f>
        <v>0</v>
      </c>
      <c r="BH3081" s="241">
        <f>IF(N3081="sníž. přenesená",J3081,0)</f>
        <v>0</v>
      </c>
      <c r="BI3081" s="241">
        <f>IF(N3081="nulová",J3081,0)</f>
        <v>0</v>
      </c>
      <c r="BJ3081" s="18" t="s">
        <v>84</v>
      </c>
      <c r="BK3081" s="241">
        <f>ROUND(I3081*H3081,2)</f>
        <v>0</v>
      </c>
      <c r="BL3081" s="18" t="s">
        <v>530</v>
      </c>
      <c r="BM3081" s="240" t="s">
        <v>4391</v>
      </c>
    </row>
    <row r="3082" s="2" customFormat="1">
      <c r="A3082" s="39"/>
      <c r="B3082" s="40"/>
      <c r="C3082" s="41"/>
      <c r="D3082" s="242" t="s">
        <v>359</v>
      </c>
      <c r="E3082" s="41"/>
      <c r="F3082" s="243" t="s">
        <v>4283</v>
      </c>
      <c r="G3082" s="41"/>
      <c r="H3082" s="41"/>
      <c r="I3082" s="244"/>
      <c r="J3082" s="41"/>
      <c r="K3082" s="41"/>
      <c r="L3082" s="45"/>
      <c r="M3082" s="245"/>
      <c r="N3082" s="246"/>
      <c r="O3082" s="92"/>
      <c r="P3082" s="92"/>
      <c r="Q3082" s="92"/>
      <c r="R3082" s="92"/>
      <c r="S3082" s="92"/>
      <c r="T3082" s="93"/>
      <c r="U3082" s="39"/>
      <c r="V3082" s="39"/>
      <c r="W3082" s="39"/>
      <c r="X3082" s="39"/>
      <c r="Y3082" s="39"/>
      <c r="Z3082" s="39"/>
      <c r="AA3082" s="39"/>
      <c r="AB3082" s="39"/>
      <c r="AC3082" s="39"/>
      <c r="AD3082" s="39"/>
      <c r="AE3082" s="39"/>
      <c r="AT3082" s="18" t="s">
        <v>359</v>
      </c>
      <c r="AU3082" s="18" t="s">
        <v>86</v>
      </c>
    </row>
    <row r="3083" s="2" customFormat="1" ht="24.15" customHeight="1">
      <c r="A3083" s="39"/>
      <c r="B3083" s="40"/>
      <c r="C3083" s="229" t="s">
        <v>4392</v>
      </c>
      <c r="D3083" s="229" t="s">
        <v>352</v>
      </c>
      <c r="E3083" s="230" t="s">
        <v>4393</v>
      </c>
      <c r="F3083" s="231" t="s">
        <v>4394</v>
      </c>
      <c r="G3083" s="232" t="s">
        <v>497</v>
      </c>
      <c r="H3083" s="233">
        <v>1</v>
      </c>
      <c r="I3083" s="234"/>
      <c r="J3083" s="235">
        <f>ROUND(I3083*H3083,2)</f>
        <v>0</v>
      </c>
      <c r="K3083" s="231" t="s">
        <v>1</v>
      </c>
      <c r="L3083" s="45"/>
      <c r="M3083" s="236" t="s">
        <v>1</v>
      </c>
      <c r="N3083" s="237" t="s">
        <v>41</v>
      </c>
      <c r="O3083" s="92"/>
      <c r="P3083" s="238">
        <f>O3083*H3083</f>
        <v>0</v>
      </c>
      <c r="Q3083" s="238">
        <v>0</v>
      </c>
      <c r="R3083" s="238">
        <f>Q3083*H3083</f>
        <v>0</v>
      </c>
      <c r="S3083" s="238">
        <v>0</v>
      </c>
      <c r="T3083" s="239">
        <f>S3083*H3083</f>
        <v>0</v>
      </c>
      <c r="U3083" s="39"/>
      <c r="V3083" s="39"/>
      <c r="W3083" s="39"/>
      <c r="X3083" s="39"/>
      <c r="Y3083" s="39"/>
      <c r="Z3083" s="39"/>
      <c r="AA3083" s="39"/>
      <c r="AB3083" s="39"/>
      <c r="AC3083" s="39"/>
      <c r="AD3083" s="39"/>
      <c r="AE3083" s="39"/>
      <c r="AR3083" s="240" t="s">
        <v>530</v>
      </c>
      <c r="AT3083" s="240" t="s">
        <v>352</v>
      </c>
      <c r="AU3083" s="240" t="s">
        <v>86</v>
      </c>
      <c r="AY3083" s="18" t="s">
        <v>350</v>
      </c>
      <c r="BE3083" s="241">
        <f>IF(N3083="základní",J3083,0)</f>
        <v>0</v>
      </c>
      <c r="BF3083" s="241">
        <f>IF(N3083="snížená",J3083,0)</f>
        <v>0</v>
      </c>
      <c r="BG3083" s="241">
        <f>IF(N3083="zákl. přenesená",J3083,0)</f>
        <v>0</v>
      </c>
      <c r="BH3083" s="241">
        <f>IF(N3083="sníž. přenesená",J3083,0)</f>
        <v>0</v>
      </c>
      <c r="BI3083" s="241">
        <f>IF(N3083="nulová",J3083,0)</f>
        <v>0</v>
      </c>
      <c r="BJ3083" s="18" t="s">
        <v>84</v>
      </c>
      <c r="BK3083" s="241">
        <f>ROUND(I3083*H3083,2)</f>
        <v>0</v>
      </c>
      <c r="BL3083" s="18" t="s">
        <v>530</v>
      </c>
      <c r="BM3083" s="240" t="s">
        <v>4395</v>
      </c>
    </row>
    <row r="3084" s="2" customFormat="1">
      <c r="A3084" s="39"/>
      <c r="B3084" s="40"/>
      <c r="C3084" s="41"/>
      <c r="D3084" s="242" t="s">
        <v>359</v>
      </c>
      <c r="E3084" s="41"/>
      <c r="F3084" s="243" t="s">
        <v>4283</v>
      </c>
      <c r="G3084" s="41"/>
      <c r="H3084" s="41"/>
      <c r="I3084" s="244"/>
      <c r="J3084" s="41"/>
      <c r="K3084" s="41"/>
      <c r="L3084" s="45"/>
      <c r="M3084" s="245"/>
      <c r="N3084" s="246"/>
      <c r="O3084" s="92"/>
      <c r="P3084" s="92"/>
      <c r="Q3084" s="92"/>
      <c r="R3084" s="92"/>
      <c r="S3084" s="92"/>
      <c r="T3084" s="93"/>
      <c r="U3084" s="39"/>
      <c r="V3084" s="39"/>
      <c r="W3084" s="39"/>
      <c r="X3084" s="39"/>
      <c r="Y3084" s="39"/>
      <c r="Z3084" s="39"/>
      <c r="AA3084" s="39"/>
      <c r="AB3084" s="39"/>
      <c r="AC3084" s="39"/>
      <c r="AD3084" s="39"/>
      <c r="AE3084" s="39"/>
      <c r="AT3084" s="18" t="s">
        <v>359</v>
      </c>
      <c r="AU3084" s="18" t="s">
        <v>86</v>
      </c>
    </row>
    <row r="3085" s="2" customFormat="1" ht="24.15" customHeight="1">
      <c r="A3085" s="39"/>
      <c r="B3085" s="40"/>
      <c r="C3085" s="229" t="s">
        <v>4396</v>
      </c>
      <c r="D3085" s="229" t="s">
        <v>352</v>
      </c>
      <c r="E3085" s="230" t="s">
        <v>4397</v>
      </c>
      <c r="F3085" s="231" t="s">
        <v>4398</v>
      </c>
      <c r="G3085" s="232" t="s">
        <v>497</v>
      </c>
      <c r="H3085" s="233">
        <v>2</v>
      </c>
      <c r="I3085" s="234"/>
      <c r="J3085" s="235">
        <f>ROUND(I3085*H3085,2)</f>
        <v>0</v>
      </c>
      <c r="K3085" s="231" t="s">
        <v>1</v>
      </c>
      <c r="L3085" s="45"/>
      <c r="M3085" s="236" t="s">
        <v>1</v>
      </c>
      <c r="N3085" s="237" t="s">
        <v>41</v>
      </c>
      <c r="O3085" s="92"/>
      <c r="P3085" s="238">
        <f>O3085*H3085</f>
        <v>0</v>
      </c>
      <c r="Q3085" s="238">
        <v>0</v>
      </c>
      <c r="R3085" s="238">
        <f>Q3085*H3085</f>
        <v>0</v>
      </c>
      <c r="S3085" s="238">
        <v>0</v>
      </c>
      <c r="T3085" s="239">
        <f>S3085*H3085</f>
        <v>0</v>
      </c>
      <c r="U3085" s="39"/>
      <c r="V3085" s="39"/>
      <c r="W3085" s="39"/>
      <c r="X3085" s="39"/>
      <c r="Y3085" s="39"/>
      <c r="Z3085" s="39"/>
      <c r="AA3085" s="39"/>
      <c r="AB3085" s="39"/>
      <c r="AC3085" s="39"/>
      <c r="AD3085" s="39"/>
      <c r="AE3085" s="39"/>
      <c r="AR3085" s="240" t="s">
        <v>530</v>
      </c>
      <c r="AT3085" s="240" t="s">
        <v>352</v>
      </c>
      <c r="AU3085" s="240" t="s">
        <v>86</v>
      </c>
      <c r="AY3085" s="18" t="s">
        <v>350</v>
      </c>
      <c r="BE3085" s="241">
        <f>IF(N3085="základní",J3085,0)</f>
        <v>0</v>
      </c>
      <c r="BF3085" s="241">
        <f>IF(N3085="snížená",J3085,0)</f>
        <v>0</v>
      </c>
      <c r="BG3085" s="241">
        <f>IF(N3085="zákl. přenesená",J3085,0)</f>
        <v>0</v>
      </c>
      <c r="BH3085" s="241">
        <f>IF(N3085="sníž. přenesená",J3085,0)</f>
        <v>0</v>
      </c>
      <c r="BI3085" s="241">
        <f>IF(N3085="nulová",J3085,0)</f>
        <v>0</v>
      </c>
      <c r="BJ3085" s="18" t="s">
        <v>84</v>
      </c>
      <c r="BK3085" s="241">
        <f>ROUND(I3085*H3085,2)</f>
        <v>0</v>
      </c>
      <c r="BL3085" s="18" t="s">
        <v>530</v>
      </c>
      <c r="BM3085" s="240" t="s">
        <v>4399</v>
      </c>
    </row>
    <row r="3086" s="2" customFormat="1">
      <c r="A3086" s="39"/>
      <c r="B3086" s="40"/>
      <c r="C3086" s="41"/>
      <c r="D3086" s="242" t="s">
        <v>359</v>
      </c>
      <c r="E3086" s="41"/>
      <c r="F3086" s="243" t="s">
        <v>4283</v>
      </c>
      <c r="G3086" s="41"/>
      <c r="H3086" s="41"/>
      <c r="I3086" s="244"/>
      <c r="J3086" s="41"/>
      <c r="K3086" s="41"/>
      <c r="L3086" s="45"/>
      <c r="M3086" s="245"/>
      <c r="N3086" s="246"/>
      <c r="O3086" s="92"/>
      <c r="P3086" s="92"/>
      <c r="Q3086" s="92"/>
      <c r="R3086" s="92"/>
      <c r="S3086" s="92"/>
      <c r="T3086" s="93"/>
      <c r="U3086" s="39"/>
      <c r="V3086" s="39"/>
      <c r="W3086" s="39"/>
      <c r="X3086" s="39"/>
      <c r="Y3086" s="39"/>
      <c r="Z3086" s="39"/>
      <c r="AA3086" s="39"/>
      <c r="AB3086" s="39"/>
      <c r="AC3086" s="39"/>
      <c r="AD3086" s="39"/>
      <c r="AE3086" s="39"/>
      <c r="AT3086" s="18" t="s">
        <v>359</v>
      </c>
      <c r="AU3086" s="18" t="s">
        <v>86</v>
      </c>
    </row>
    <row r="3087" s="2" customFormat="1" ht="24.15" customHeight="1">
      <c r="A3087" s="39"/>
      <c r="B3087" s="40"/>
      <c r="C3087" s="229" t="s">
        <v>4400</v>
      </c>
      <c r="D3087" s="229" t="s">
        <v>352</v>
      </c>
      <c r="E3087" s="230" t="s">
        <v>4401</v>
      </c>
      <c r="F3087" s="231" t="s">
        <v>4402</v>
      </c>
      <c r="G3087" s="232" t="s">
        <v>497</v>
      </c>
      <c r="H3087" s="233">
        <v>4</v>
      </c>
      <c r="I3087" s="234"/>
      <c r="J3087" s="235">
        <f>ROUND(I3087*H3087,2)</f>
        <v>0</v>
      </c>
      <c r="K3087" s="231" t="s">
        <v>1</v>
      </c>
      <c r="L3087" s="45"/>
      <c r="M3087" s="236" t="s">
        <v>1</v>
      </c>
      <c r="N3087" s="237" t="s">
        <v>41</v>
      </c>
      <c r="O3087" s="92"/>
      <c r="P3087" s="238">
        <f>O3087*H3087</f>
        <v>0</v>
      </c>
      <c r="Q3087" s="238">
        <v>0</v>
      </c>
      <c r="R3087" s="238">
        <f>Q3087*H3087</f>
        <v>0</v>
      </c>
      <c r="S3087" s="238">
        <v>0</v>
      </c>
      <c r="T3087" s="239">
        <f>S3087*H3087</f>
        <v>0</v>
      </c>
      <c r="U3087" s="39"/>
      <c r="V3087" s="39"/>
      <c r="W3087" s="39"/>
      <c r="X3087" s="39"/>
      <c r="Y3087" s="39"/>
      <c r="Z3087" s="39"/>
      <c r="AA3087" s="39"/>
      <c r="AB3087" s="39"/>
      <c r="AC3087" s="39"/>
      <c r="AD3087" s="39"/>
      <c r="AE3087" s="39"/>
      <c r="AR3087" s="240" t="s">
        <v>530</v>
      </c>
      <c r="AT3087" s="240" t="s">
        <v>352</v>
      </c>
      <c r="AU3087" s="240" t="s">
        <v>86</v>
      </c>
      <c r="AY3087" s="18" t="s">
        <v>350</v>
      </c>
      <c r="BE3087" s="241">
        <f>IF(N3087="základní",J3087,0)</f>
        <v>0</v>
      </c>
      <c r="BF3087" s="241">
        <f>IF(N3087="snížená",J3087,0)</f>
        <v>0</v>
      </c>
      <c r="BG3087" s="241">
        <f>IF(N3087="zákl. přenesená",J3087,0)</f>
        <v>0</v>
      </c>
      <c r="BH3087" s="241">
        <f>IF(N3087="sníž. přenesená",J3087,0)</f>
        <v>0</v>
      </c>
      <c r="BI3087" s="241">
        <f>IF(N3087="nulová",J3087,0)</f>
        <v>0</v>
      </c>
      <c r="BJ3087" s="18" t="s">
        <v>84</v>
      </c>
      <c r="BK3087" s="241">
        <f>ROUND(I3087*H3087,2)</f>
        <v>0</v>
      </c>
      <c r="BL3087" s="18" t="s">
        <v>530</v>
      </c>
      <c r="BM3087" s="240" t="s">
        <v>4403</v>
      </c>
    </row>
    <row r="3088" s="2" customFormat="1">
      <c r="A3088" s="39"/>
      <c r="B3088" s="40"/>
      <c r="C3088" s="41"/>
      <c r="D3088" s="242" t="s">
        <v>359</v>
      </c>
      <c r="E3088" s="41"/>
      <c r="F3088" s="243" t="s">
        <v>4283</v>
      </c>
      <c r="G3088" s="41"/>
      <c r="H3088" s="41"/>
      <c r="I3088" s="244"/>
      <c r="J3088" s="41"/>
      <c r="K3088" s="41"/>
      <c r="L3088" s="45"/>
      <c r="M3088" s="245"/>
      <c r="N3088" s="246"/>
      <c r="O3088" s="92"/>
      <c r="P3088" s="92"/>
      <c r="Q3088" s="92"/>
      <c r="R3088" s="92"/>
      <c r="S3088" s="92"/>
      <c r="T3088" s="93"/>
      <c r="U3088" s="39"/>
      <c r="V3088" s="39"/>
      <c r="W3088" s="39"/>
      <c r="X3088" s="39"/>
      <c r="Y3088" s="39"/>
      <c r="Z3088" s="39"/>
      <c r="AA3088" s="39"/>
      <c r="AB3088" s="39"/>
      <c r="AC3088" s="39"/>
      <c r="AD3088" s="39"/>
      <c r="AE3088" s="39"/>
      <c r="AT3088" s="18" t="s">
        <v>359</v>
      </c>
      <c r="AU3088" s="18" t="s">
        <v>86</v>
      </c>
    </row>
    <row r="3089" s="2" customFormat="1" ht="33" customHeight="1">
      <c r="A3089" s="39"/>
      <c r="B3089" s="40"/>
      <c r="C3089" s="229" t="s">
        <v>4404</v>
      </c>
      <c r="D3089" s="229" t="s">
        <v>352</v>
      </c>
      <c r="E3089" s="230" t="s">
        <v>4405</v>
      </c>
      <c r="F3089" s="231" t="s">
        <v>4406</v>
      </c>
      <c r="G3089" s="232" t="s">
        <v>497</v>
      </c>
      <c r="H3089" s="233">
        <v>2</v>
      </c>
      <c r="I3089" s="234"/>
      <c r="J3089" s="235">
        <f>ROUND(I3089*H3089,2)</f>
        <v>0</v>
      </c>
      <c r="K3089" s="231" t="s">
        <v>1</v>
      </c>
      <c r="L3089" s="45"/>
      <c r="M3089" s="236" t="s">
        <v>1</v>
      </c>
      <c r="N3089" s="237" t="s">
        <v>41</v>
      </c>
      <c r="O3089" s="92"/>
      <c r="P3089" s="238">
        <f>O3089*H3089</f>
        <v>0</v>
      </c>
      <c r="Q3089" s="238">
        <v>0</v>
      </c>
      <c r="R3089" s="238">
        <f>Q3089*H3089</f>
        <v>0</v>
      </c>
      <c r="S3089" s="238">
        <v>0</v>
      </c>
      <c r="T3089" s="239">
        <f>S3089*H3089</f>
        <v>0</v>
      </c>
      <c r="U3089" s="39"/>
      <c r="V3089" s="39"/>
      <c r="W3089" s="39"/>
      <c r="X3089" s="39"/>
      <c r="Y3089" s="39"/>
      <c r="Z3089" s="39"/>
      <c r="AA3089" s="39"/>
      <c r="AB3089" s="39"/>
      <c r="AC3089" s="39"/>
      <c r="AD3089" s="39"/>
      <c r="AE3089" s="39"/>
      <c r="AR3089" s="240" t="s">
        <v>530</v>
      </c>
      <c r="AT3089" s="240" t="s">
        <v>352</v>
      </c>
      <c r="AU3089" s="240" t="s">
        <v>86</v>
      </c>
      <c r="AY3089" s="18" t="s">
        <v>350</v>
      </c>
      <c r="BE3089" s="241">
        <f>IF(N3089="základní",J3089,0)</f>
        <v>0</v>
      </c>
      <c r="BF3089" s="241">
        <f>IF(N3089="snížená",J3089,0)</f>
        <v>0</v>
      </c>
      <c r="BG3089" s="241">
        <f>IF(N3089="zákl. přenesená",J3089,0)</f>
        <v>0</v>
      </c>
      <c r="BH3089" s="241">
        <f>IF(N3089="sníž. přenesená",J3089,0)</f>
        <v>0</v>
      </c>
      <c r="BI3089" s="241">
        <f>IF(N3089="nulová",J3089,0)</f>
        <v>0</v>
      </c>
      <c r="BJ3089" s="18" t="s">
        <v>84</v>
      </c>
      <c r="BK3089" s="241">
        <f>ROUND(I3089*H3089,2)</f>
        <v>0</v>
      </c>
      <c r="BL3089" s="18" t="s">
        <v>530</v>
      </c>
      <c r="BM3089" s="240" t="s">
        <v>4407</v>
      </c>
    </row>
    <row r="3090" s="2" customFormat="1">
      <c r="A3090" s="39"/>
      <c r="B3090" s="40"/>
      <c r="C3090" s="41"/>
      <c r="D3090" s="242" t="s">
        <v>359</v>
      </c>
      <c r="E3090" s="41"/>
      <c r="F3090" s="243" t="s">
        <v>4283</v>
      </c>
      <c r="G3090" s="41"/>
      <c r="H3090" s="41"/>
      <c r="I3090" s="244"/>
      <c r="J3090" s="41"/>
      <c r="K3090" s="41"/>
      <c r="L3090" s="45"/>
      <c r="M3090" s="245"/>
      <c r="N3090" s="246"/>
      <c r="O3090" s="92"/>
      <c r="P3090" s="92"/>
      <c r="Q3090" s="92"/>
      <c r="R3090" s="92"/>
      <c r="S3090" s="92"/>
      <c r="T3090" s="93"/>
      <c r="U3090" s="39"/>
      <c r="V3090" s="39"/>
      <c r="W3090" s="39"/>
      <c r="X3090" s="39"/>
      <c r="Y3090" s="39"/>
      <c r="Z3090" s="39"/>
      <c r="AA3090" s="39"/>
      <c r="AB3090" s="39"/>
      <c r="AC3090" s="39"/>
      <c r="AD3090" s="39"/>
      <c r="AE3090" s="39"/>
      <c r="AT3090" s="18" t="s">
        <v>359</v>
      </c>
      <c r="AU3090" s="18" t="s">
        <v>86</v>
      </c>
    </row>
    <row r="3091" s="2" customFormat="1" ht="24.15" customHeight="1">
      <c r="A3091" s="39"/>
      <c r="B3091" s="40"/>
      <c r="C3091" s="229" t="s">
        <v>4408</v>
      </c>
      <c r="D3091" s="229" t="s">
        <v>352</v>
      </c>
      <c r="E3091" s="230" t="s">
        <v>4409</v>
      </c>
      <c r="F3091" s="231" t="s">
        <v>4410</v>
      </c>
      <c r="G3091" s="232" t="s">
        <v>497</v>
      </c>
      <c r="H3091" s="233">
        <v>2</v>
      </c>
      <c r="I3091" s="234"/>
      <c r="J3091" s="235">
        <f>ROUND(I3091*H3091,2)</f>
        <v>0</v>
      </c>
      <c r="K3091" s="231" t="s">
        <v>1</v>
      </c>
      <c r="L3091" s="45"/>
      <c r="M3091" s="236" t="s">
        <v>1</v>
      </c>
      <c r="N3091" s="237" t="s">
        <v>41</v>
      </c>
      <c r="O3091" s="92"/>
      <c r="P3091" s="238">
        <f>O3091*H3091</f>
        <v>0</v>
      </c>
      <c r="Q3091" s="238">
        <v>0</v>
      </c>
      <c r="R3091" s="238">
        <f>Q3091*H3091</f>
        <v>0</v>
      </c>
      <c r="S3091" s="238">
        <v>0</v>
      </c>
      <c r="T3091" s="239">
        <f>S3091*H3091</f>
        <v>0</v>
      </c>
      <c r="U3091" s="39"/>
      <c r="V3091" s="39"/>
      <c r="W3091" s="39"/>
      <c r="X3091" s="39"/>
      <c r="Y3091" s="39"/>
      <c r="Z3091" s="39"/>
      <c r="AA3091" s="39"/>
      <c r="AB3091" s="39"/>
      <c r="AC3091" s="39"/>
      <c r="AD3091" s="39"/>
      <c r="AE3091" s="39"/>
      <c r="AR3091" s="240" t="s">
        <v>530</v>
      </c>
      <c r="AT3091" s="240" t="s">
        <v>352</v>
      </c>
      <c r="AU3091" s="240" t="s">
        <v>86</v>
      </c>
      <c r="AY3091" s="18" t="s">
        <v>350</v>
      </c>
      <c r="BE3091" s="241">
        <f>IF(N3091="základní",J3091,0)</f>
        <v>0</v>
      </c>
      <c r="BF3091" s="241">
        <f>IF(N3091="snížená",J3091,0)</f>
        <v>0</v>
      </c>
      <c r="BG3091" s="241">
        <f>IF(N3091="zákl. přenesená",J3091,0)</f>
        <v>0</v>
      </c>
      <c r="BH3091" s="241">
        <f>IF(N3091="sníž. přenesená",J3091,0)</f>
        <v>0</v>
      </c>
      <c r="BI3091" s="241">
        <f>IF(N3091="nulová",J3091,0)</f>
        <v>0</v>
      </c>
      <c r="BJ3091" s="18" t="s">
        <v>84</v>
      </c>
      <c r="BK3091" s="241">
        <f>ROUND(I3091*H3091,2)</f>
        <v>0</v>
      </c>
      <c r="BL3091" s="18" t="s">
        <v>530</v>
      </c>
      <c r="BM3091" s="240" t="s">
        <v>4411</v>
      </c>
    </row>
    <row r="3092" s="2" customFormat="1">
      <c r="A3092" s="39"/>
      <c r="B3092" s="40"/>
      <c r="C3092" s="41"/>
      <c r="D3092" s="242" t="s">
        <v>359</v>
      </c>
      <c r="E3092" s="41"/>
      <c r="F3092" s="243" t="s">
        <v>4283</v>
      </c>
      <c r="G3092" s="41"/>
      <c r="H3092" s="41"/>
      <c r="I3092" s="244"/>
      <c r="J3092" s="41"/>
      <c r="K3092" s="41"/>
      <c r="L3092" s="45"/>
      <c r="M3092" s="245"/>
      <c r="N3092" s="246"/>
      <c r="O3092" s="92"/>
      <c r="P3092" s="92"/>
      <c r="Q3092" s="92"/>
      <c r="R3092" s="92"/>
      <c r="S3092" s="92"/>
      <c r="T3092" s="93"/>
      <c r="U3092" s="39"/>
      <c r="V3092" s="39"/>
      <c r="W3092" s="39"/>
      <c r="X3092" s="39"/>
      <c r="Y3092" s="39"/>
      <c r="Z3092" s="39"/>
      <c r="AA3092" s="39"/>
      <c r="AB3092" s="39"/>
      <c r="AC3092" s="39"/>
      <c r="AD3092" s="39"/>
      <c r="AE3092" s="39"/>
      <c r="AT3092" s="18" t="s">
        <v>359</v>
      </c>
      <c r="AU3092" s="18" t="s">
        <v>86</v>
      </c>
    </row>
    <row r="3093" s="2" customFormat="1" ht="33" customHeight="1">
      <c r="A3093" s="39"/>
      <c r="B3093" s="40"/>
      <c r="C3093" s="229" t="s">
        <v>4412</v>
      </c>
      <c r="D3093" s="229" t="s">
        <v>352</v>
      </c>
      <c r="E3093" s="230" t="s">
        <v>4413</v>
      </c>
      <c r="F3093" s="231" t="s">
        <v>4414</v>
      </c>
      <c r="G3093" s="232" t="s">
        <v>497</v>
      </c>
      <c r="H3093" s="233">
        <v>1</v>
      </c>
      <c r="I3093" s="234"/>
      <c r="J3093" s="235">
        <f>ROUND(I3093*H3093,2)</f>
        <v>0</v>
      </c>
      <c r="K3093" s="231" t="s">
        <v>1</v>
      </c>
      <c r="L3093" s="45"/>
      <c r="M3093" s="236" t="s">
        <v>1</v>
      </c>
      <c r="N3093" s="237" t="s">
        <v>41</v>
      </c>
      <c r="O3093" s="92"/>
      <c r="P3093" s="238">
        <f>O3093*H3093</f>
        <v>0</v>
      </c>
      <c r="Q3093" s="238">
        <v>0</v>
      </c>
      <c r="R3093" s="238">
        <f>Q3093*H3093</f>
        <v>0</v>
      </c>
      <c r="S3093" s="238">
        <v>0</v>
      </c>
      <c r="T3093" s="239">
        <f>S3093*H3093</f>
        <v>0</v>
      </c>
      <c r="U3093" s="39"/>
      <c r="V3093" s="39"/>
      <c r="W3093" s="39"/>
      <c r="X3093" s="39"/>
      <c r="Y3093" s="39"/>
      <c r="Z3093" s="39"/>
      <c r="AA3093" s="39"/>
      <c r="AB3093" s="39"/>
      <c r="AC3093" s="39"/>
      <c r="AD3093" s="39"/>
      <c r="AE3093" s="39"/>
      <c r="AR3093" s="240" t="s">
        <v>530</v>
      </c>
      <c r="AT3093" s="240" t="s">
        <v>352</v>
      </c>
      <c r="AU3093" s="240" t="s">
        <v>86</v>
      </c>
      <c r="AY3093" s="18" t="s">
        <v>350</v>
      </c>
      <c r="BE3093" s="241">
        <f>IF(N3093="základní",J3093,0)</f>
        <v>0</v>
      </c>
      <c r="BF3093" s="241">
        <f>IF(N3093="snížená",J3093,0)</f>
        <v>0</v>
      </c>
      <c r="BG3093" s="241">
        <f>IF(N3093="zákl. přenesená",J3093,0)</f>
        <v>0</v>
      </c>
      <c r="BH3093" s="241">
        <f>IF(N3093="sníž. přenesená",J3093,0)</f>
        <v>0</v>
      </c>
      <c r="BI3093" s="241">
        <f>IF(N3093="nulová",J3093,0)</f>
        <v>0</v>
      </c>
      <c r="BJ3093" s="18" t="s">
        <v>84</v>
      </c>
      <c r="BK3093" s="241">
        <f>ROUND(I3093*H3093,2)</f>
        <v>0</v>
      </c>
      <c r="BL3093" s="18" t="s">
        <v>530</v>
      </c>
      <c r="BM3093" s="240" t="s">
        <v>4415</v>
      </c>
    </row>
    <row r="3094" s="2" customFormat="1">
      <c r="A3094" s="39"/>
      <c r="B3094" s="40"/>
      <c r="C3094" s="41"/>
      <c r="D3094" s="242" t="s">
        <v>359</v>
      </c>
      <c r="E3094" s="41"/>
      <c r="F3094" s="243" t="s">
        <v>4283</v>
      </c>
      <c r="G3094" s="41"/>
      <c r="H3094" s="41"/>
      <c r="I3094" s="244"/>
      <c r="J3094" s="41"/>
      <c r="K3094" s="41"/>
      <c r="L3094" s="45"/>
      <c r="M3094" s="245"/>
      <c r="N3094" s="246"/>
      <c r="O3094" s="92"/>
      <c r="P3094" s="92"/>
      <c r="Q3094" s="92"/>
      <c r="R3094" s="92"/>
      <c r="S3094" s="92"/>
      <c r="T3094" s="93"/>
      <c r="U3094" s="39"/>
      <c r="V3094" s="39"/>
      <c r="W3094" s="39"/>
      <c r="X3094" s="39"/>
      <c r="Y3094" s="39"/>
      <c r="Z3094" s="39"/>
      <c r="AA3094" s="39"/>
      <c r="AB3094" s="39"/>
      <c r="AC3094" s="39"/>
      <c r="AD3094" s="39"/>
      <c r="AE3094" s="39"/>
      <c r="AT3094" s="18" t="s">
        <v>359</v>
      </c>
      <c r="AU3094" s="18" t="s">
        <v>86</v>
      </c>
    </row>
    <row r="3095" s="2" customFormat="1" ht="33" customHeight="1">
      <c r="A3095" s="39"/>
      <c r="B3095" s="40"/>
      <c r="C3095" s="229" t="s">
        <v>4416</v>
      </c>
      <c r="D3095" s="229" t="s">
        <v>352</v>
      </c>
      <c r="E3095" s="230" t="s">
        <v>4417</v>
      </c>
      <c r="F3095" s="231" t="s">
        <v>4418</v>
      </c>
      <c r="G3095" s="232" t="s">
        <v>497</v>
      </c>
      <c r="H3095" s="233">
        <v>1</v>
      </c>
      <c r="I3095" s="234"/>
      <c r="J3095" s="235">
        <f>ROUND(I3095*H3095,2)</f>
        <v>0</v>
      </c>
      <c r="K3095" s="231" t="s">
        <v>1</v>
      </c>
      <c r="L3095" s="45"/>
      <c r="M3095" s="236" t="s">
        <v>1</v>
      </c>
      <c r="N3095" s="237" t="s">
        <v>41</v>
      </c>
      <c r="O3095" s="92"/>
      <c r="P3095" s="238">
        <f>O3095*H3095</f>
        <v>0</v>
      </c>
      <c r="Q3095" s="238">
        <v>0</v>
      </c>
      <c r="R3095" s="238">
        <f>Q3095*H3095</f>
        <v>0</v>
      </c>
      <c r="S3095" s="238">
        <v>0</v>
      </c>
      <c r="T3095" s="239">
        <f>S3095*H3095</f>
        <v>0</v>
      </c>
      <c r="U3095" s="39"/>
      <c r="V3095" s="39"/>
      <c r="W3095" s="39"/>
      <c r="X3095" s="39"/>
      <c r="Y3095" s="39"/>
      <c r="Z3095" s="39"/>
      <c r="AA3095" s="39"/>
      <c r="AB3095" s="39"/>
      <c r="AC3095" s="39"/>
      <c r="AD3095" s="39"/>
      <c r="AE3095" s="39"/>
      <c r="AR3095" s="240" t="s">
        <v>530</v>
      </c>
      <c r="AT3095" s="240" t="s">
        <v>352</v>
      </c>
      <c r="AU3095" s="240" t="s">
        <v>86</v>
      </c>
      <c r="AY3095" s="18" t="s">
        <v>350</v>
      </c>
      <c r="BE3095" s="241">
        <f>IF(N3095="základní",J3095,0)</f>
        <v>0</v>
      </c>
      <c r="BF3095" s="241">
        <f>IF(N3095="snížená",J3095,0)</f>
        <v>0</v>
      </c>
      <c r="BG3095" s="241">
        <f>IF(N3095="zákl. přenesená",J3095,0)</f>
        <v>0</v>
      </c>
      <c r="BH3095" s="241">
        <f>IF(N3095="sníž. přenesená",J3095,0)</f>
        <v>0</v>
      </c>
      <c r="BI3095" s="241">
        <f>IF(N3095="nulová",J3095,0)</f>
        <v>0</v>
      </c>
      <c r="BJ3095" s="18" t="s">
        <v>84</v>
      </c>
      <c r="BK3095" s="241">
        <f>ROUND(I3095*H3095,2)</f>
        <v>0</v>
      </c>
      <c r="BL3095" s="18" t="s">
        <v>530</v>
      </c>
      <c r="BM3095" s="240" t="s">
        <v>4419</v>
      </c>
    </row>
    <row r="3096" s="2" customFormat="1">
      <c r="A3096" s="39"/>
      <c r="B3096" s="40"/>
      <c r="C3096" s="41"/>
      <c r="D3096" s="242" t="s">
        <v>359</v>
      </c>
      <c r="E3096" s="41"/>
      <c r="F3096" s="243" t="s">
        <v>4283</v>
      </c>
      <c r="G3096" s="41"/>
      <c r="H3096" s="41"/>
      <c r="I3096" s="244"/>
      <c r="J3096" s="41"/>
      <c r="K3096" s="41"/>
      <c r="L3096" s="45"/>
      <c r="M3096" s="245"/>
      <c r="N3096" s="246"/>
      <c r="O3096" s="92"/>
      <c r="P3096" s="92"/>
      <c r="Q3096" s="92"/>
      <c r="R3096" s="92"/>
      <c r="S3096" s="92"/>
      <c r="T3096" s="93"/>
      <c r="U3096" s="39"/>
      <c r="V3096" s="39"/>
      <c r="W3096" s="39"/>
      <c r="X3096" s="39"/>
      <c r="Y3096" s="39"/>
      <c r="Z3096" s="39"/>
      <c r="AA3096" s="39"/>
      <c r="AB3096" s="39"/>
      <c r="AC3096" s="39"/>
      <c r="AD3096" s="39"/>
      <c r="AE3096" s="39"/>
      <c r="AT3096" s="18" t="s">
        <v>359</v>
      </c>
      <c r="AU3096" s="18" t="s">
        <v>86</v>
      </c>
    </row>
    <row r="3097" s="2" customFormat="1" ht="24.15" customHeight="1">
      <c r="A3097" s="39"/>
      <c r="B3097" s="40"/>
      <c r="C3097" s="229" t="s">
        <v>4420</v>
      </c>
      <c r="D3097" s="229" t="s">
        <v>352</v>
      </c>
      <c r="E3097" s="230" t="s">
        <v>4421</v>
      </c>
      <c r="F3097" s="231" t="s">
        <v>4422</v>
      </c>
      <c r="G3097" s="232" t="s">
        <v>497</v>
      </c>
      <c r="H3097" s="233">
        <v>1</v>
      </c>
      <c r="I3097" s="234"/>
      <c r="J3097" s="235">
        <f>ROUND(I3097*H3097,2)</f>
        <v>0</v>
      </c>
      <c r="K3097" s="231" t="s">
        <v>1</v>
      </c>
      <c r="L3097" s="45"/>
      <c r="M3097" s="236" t="s">
        <v>1</v>
      </c>
      <c r="N3097" s="237" t="s">
        <v>41</v>
      </c>
      <c r="O3097" s="92"/>
      <c r="P3097" s="238">
        <f>O3097*H3097</f>
        <v>0</v>
      </c>
      <c r="Q3097" s="238">
        <v>0</v>
      </c>
      <c r="R3097" s="238">
        <f>Q3097*H3097</f>
        <v>0</v>
      </c>
      <c r="S3097" s="238">
        <v>0</v>
      </c>
      <c r="T3097" s="239">
        <f>S3097*H3097</f>
        <v>0</v>
      </c>
      <c r="U3097" s="39"/>
      <c r="V3097" s="39"/>
      <c r="W3097" s="39"/>
      <c r="X3097" s="39"/>
      <c r="Y3097" s="39"/>
      <c r="Z3097" s="39"/>
      <c r="AA3097" s="39"/>
      <c r="AB3097" s="39"/>
      <c r="AC3097" s="39"/>
      <c r="AD3097" s="39"/>
      <c r="AE3097" s="39"/>
      <c r="AR3097" s="240" t="s">
        <v>530</v>
      </c>
      <c r="AT3097" s="240" t="s">
        <v>352</v>
      </c>
      <c r="AU3097" s="240" t="s">
        <v>86</v>
      </c>
      <c r="AY3097" s="18" t="s">
        <v>350</v>
      </c>
      <c r="BE3097" s="241">
        <f>IF(N3097="základní",J3097,0)</f>
        <v>0</v>
      </c>
      <c r="BF3097" s="241">
        <f>IF(N3097="snížená",J3097,0)</f>
        <v>0</v>
      </c>
      <c r="BG3097" s="241">
        <f>IF(N3097="zákl. přenesená",J3097,0)</f>
        <v>0</v>
      </c>
      <c r="BH3097" s="241">
        <f>IF(N3097="sníž. přenesená",J3097,0)</f>
        <v>0</v>
      </c>
      <c r="BI3097" s="241">
        <f>IF(N3097="nulová",J3097,0)</f>
        <v>0</v>
      </c>
      <c r="BJ3097" s="18" t="s">
        <v>84</v>
      </c>
      <c r="BK3097" s="241">
        <f>ROUND(I3097*H3097,2)</f>
        <v>0</v>
      </c>
      <c r="BL3097" s="18" t="s">
        <v>530</v>
      </c>
      <c r="BM3097" s="240" t="s">
        <v>4423</v>
      </c>
    </row>
    <row r="3098" s="2" customFormat="1">
      <c r="A3098" s="39"/>
      <c r="B3098" s="40"/>
      <c r="C3098" s="41"/>
      <c r="D3098" s="242" t="s">
        <v>359</v>
      </c>
      <c r="E3098" s="41"/>
      <c r="F3098" s="243" t="s">
        <v>4283</v>
      </c>
      <c r="G3098" s="41"/>
      <c r="H3098" s="41"/>
      <c r="I3098" s="244"/>
      <c r="J3098" s="41"/>
      <c r="K3098" s="41"/>
      <c r="L3098" s="45"/>
      <c r="M3098" s="245"/>
      <c r="N3098" s="246"/>
      <c r="O3098" s="92"/>
      <c r="P3098" s="92"/>
      <c r="Q3098" s="92"/>
      <c r="R3098" s="92"/>
      <c r="S3098" s="92"/>
      <c r="T3098" s="93"/>
      <c r="U3098" s="39"/>
      <c r="V3098" s="39"/>
      <c r="W3098" s="39"/>
      <c r="X3098" s="39"/>
      <c r="Y3098" s="39"/>
      <c r="Z3098" s="39"/>
      <c r="AA3098" s="39"/>
      <c r="AB3098" s="39"/>
      <c r="AC3098" s="39"/>
      <c r="AD3098" s="39"/>
      <c r="AE3098" s="39"/>
      <c r="AT3098" s="18" t="s">
        <v>359</v>
      </c>
      <c r="AU3098" s="18" t="s">
        <v>86</v>
      </c>
    </row>
    <row r="3099" s="2" customFormat="1" ht="33" customHeight="1">
      <c r="A3099" s="39"/>
      <c r="B3099" s="40"/>
      <c r="C3099" s="229" t="s">
        <v>4424</v>
      </c>
      <c r="D3099" s="229" t="s">
        <v>352</v>
      </c>
      <c r="E3099" s="230" t="s">
        <v>4425</v>
      </c>
      <c r="F3099" s="231" t="s">
        <v>4426</v>
      </c>
      <c r="G3099" s="232" t="s">
        <v>497</v>
      </c>
      <c r="H3099" s="233">
        <v>4</v>
      </c>
      <c r="I3099" s="234"/>
      <c r="J3099" s="235">
        <f>ROUND(I3099*H3099,2)</f>
        <v>0</v>
      </c>
      <c r="K3099" s="231" t="s">
        <v>1</v>
      </c>
      <c r="L3099" s="45"/>
      <c r="M3099" s="236" t="s">
        <v>1</v>
      </c>
      <c r="N3099" s="237" t="s">
        <v>41</v>
      </c>
      <c r="O3099" s="92"/>
      <c r="P3099" s="238">
        <f>O3099*H3099</f>
        <v>0</v>
      </c>
      <c r="Q3099" s="238">
        <v>0</v>
      </c>
      <c r="R3099" s="238">
        <f>Q3099*H3099</f>
        <v>0</v>
      </c>
      <c r="S3099" s="238">
        <v>0</v>
      </c>
      <c r="T3099" s="239">
        <f>S3099*H3099</f>
        <v>0</v>
      </c>
      <c r="U3099" s="39"/>
      <c r="V3099" s="39"/>
      <c r="W3099" s="39"/>
      <c r="X3099" s="39"/>
      <c r="Y3099" s="39"/>
      <c r="Z3099" s="39"/>
      <c r="AA3099" s="39"/>
      <c r="AB3099" s="39"/>
      <c r="AC3099" s="39"/>
      <c r="AD3099" s="39"/>
      <c r="AE3099" s="39"/>
      <c r="AR3099" s="240" t="s">
        <v>530</v>
      </c>
      <c r="AT3099" s="240" t="s">
        <v>352</v>
      </c>
      <c r="AU3099" s="240" t="s">
        <v>86</v>
      </c>
      <c r="AY3099" s="18" t="s">
        <v>350</v>
      </c>
      <c r="BE3099" s="241">
        <f>IF(N3099="základní",J3099,0)</f>
        <v>0</v>
      </c>
      <c r="BF3099" s="241">
        <f>IF(N3099="snížená",J3099,0)</f>
        <v>0</v>
      </c>
      <c r="BG3099" s="241">
        <f>IF(N3099="zákl. přenesená",J3099,0)</f>
        <v>0</v>
      </c>
      <c r="BH3099" s="241">
        <f>IF(N3099="sníž. přenesená",J3099,0)</f>
        <v>0</v>
      </c>
      <c r="BI3099" s="241">
        <f>IF(N3099="nulová",J3099,0)</f>
        <v>0</v>
      </c>
      <c r="BJ3099" s="18" t="s">
        <v>84</v>
      </c>
      <c r="BK3099" s="241">
        <f>ROUND(I3099*H3099,2)</f>
        <v>0</v>
      </c>
      <c r="BL3099" s="18" t="s">
        <v>530</v>
      </c>
      <c r="BM3099" s="240" t="s">
        <v>4427</v>
      </c>
    </row>
    <row r="3100" s="2" customFormat="1">
      <c r="A3100" s="39"/>
      <c r="B3100" s="40"/>
      <c r="C3100" s="41"/>
      <c r="D3100" s="242" t="s">
        <v>359</v>
      </c>
      <c r="E3100" s="41"/>
      <c r="F3100" s="243" t="s">
        <v>4283</v>
      </c>
      <c r="G3100" s="41"/>
      <c r="H3100" s="41"/>
      <c r="I3100" s="244"/>
      <c r="J3100" s="41"/>
      <c r="K3100" s="41"/>
      <c r="L3100" s="45"/>
      <c r="M3100" s="245"/>
      <c r="N3100" s="246"/>
      <c r="O3100" s="92"/>
      <c r="P3100" s="92"/>
      <c r="Q3100" s="92"/>
      <c r="R3100" s="92"/>
      <c r="S3100" s="92"/>
      <c r="T3100" s="93"/>
      <c r="U3100" s="39"/>
      <c r="V3100" s="39"/>
      <c r="W3100" s="39"/>
      <c r="X3100" s="39"/>
      <c r="Y3100" s="39"/>
      <c r="Z3100" s="39"/>
      <c r="AA3100" s="39"/>
      <c r="AB3100" s="39"/>
      <c r="AC3100" s="39"/>
      <c r="AD3100" s="39"/>
      <c r="AE3100" s="39"/>
      <c r="AT3100" s="18" t="s">
        <v>359</v>
      </c>
      <c r="AU3100" s="18" t="s">
        <v>86</v>
      </c>
    </row>
    <row r="3101" s="2" customFormat="1" ht="33" customHeight="1">
      <c r="A3101" s="39"/>
      <c r="B3101" s="40"/>
      <c r="C3101" s="229" t="s">
        <v>4428</v>
      </c>
      <c r="D3101" s="229" t="s">
        <v>352</v>
      </c>
      <c r="E3101" s="230" t="s">
        <v>4429</v>
      </c>
      <c r="F3101" s="231" t="s">
        <v>4430</v>
      </c>
      <c r="G3101" s="232" t="s">
        <v>497</v>
      </c>
      <c r="H3101" s="233">
        <v>1</v>
      </c>
      <c r="I3101" s="234"/>
      <c r="J3101" s="235">
        <f>ROUND(I3101*H3101,2)</f>
        <v>0</v>
      </c>
      <c r="K3101" s="231" t="s">
        <v>1</v>
      </c>
      <c r="L3101" s="45"/>
      <c r="M3101" s="236" t="s">
        <v>1</v>
      </c>
      <c r="N3101" s="237" t="s">
        <v>41</v>
      </c>
      <c r="O3101" s="92"/>
      <c r="P3101" s="238">
        <f>O3101*H3101</f>
        <v>0</v>
      </c>
      <c r="Q3101" s="238">
        <v>0</v>
      </c>
      <c r="R3101" s="238">
        <f>Q3101*H3101</f>
        <v>0</v>
      </c>
      <c r="S3101" s="238">
        <v>0</v>
      </c>
      <c r="T3101" s="239">
        <f>S3101*H3101</f>
        <v>0</v>
      </c>
      <c r="U3101" s="39"/>
      <c r="V3101" s="39"/>
      <c r="W3101" s="39"/>
      <c r="X3101" s="39"/>
      <c r="Y3101" s="39"/>
      <c r="Z3101" s="39"/>
      <c r="AA3101" s="39"/>
      <c r="AB3101" s="39"/>
      <c r="AC3101" s="39"/>
      <c r="AD3101" s="39"/>
      <c r="AE3101" s="39"/>
      <c r="AR3101" s="240" t="s">
        <v>530</v>
      </c>
      <c r="AT3101" s="240" t="s">
        <v>352</v>
      </c>
      <c r="AU3101" s="240" t="s">
        <v>86</v>
      </c>
      <c r="AY3101" s="18" t="s">
        <v>350</v>
      </c>
      <c r="BE3101" s="241">
        <f>IF(N3101="základní",J3101,0)</f>
        <v>0</v>
      </c>
      <c r="BF3101" s="241">
        <f>IF(N3101="snížená",J3101,0)</f>
        <v>0</v>
      </c>
      <c r="BG3101" s="241">
        <f>IF(N3101="zákl. přenesená",J3101,0)</f>
        <v>0</v>
      </c>
      <c r="BH3101" s="241">
        <f>IF(N3101="sníž. přenesená",J3101,0)</f>
        <v>0</v>
      </c>
      <c r="BI3101" s="241">
        <f>IF(N3101="nulová",J3101,0)</f>
        <v>0</v>
      </c>
      <c r="BJ3101" s="18" t="s">
        <v>84</v>
      </c>
      <c r="BK3101" s="241">
        <f>ROUND(I3101*H3101,2)</f>
        <v>0</v>
      </c>
      <c r="BL3101" s="18" t="s">
        <v>530</v>
      </c>
      <c r="BM3101" s="240" t="s">
        <v>4431</v>
      </c>
    </row>
    <row r="3102" s="2" customFormat="1">
      <c r="A3102" s="39"/>
      <c r="B3102" s="40"/>
      <c r="C3102" s="41"/>
      <c r="D3102" s="242" t="s">
        <v>359</v>
      </c>
      <c r="E3102" s="41"/>
      <c r="F3102" s="243" t="s">
        <v>4283</v>
      </c>
      <c r="G3102" s="41"/>
      <c r="H3102" s="41"/>
      <c r="I3102" s="244"/>
      <c r="J3102" s="41"/>
      <c r="K3102" s="41"/>
      <c r="L3102" s="45"/>
      <c r="M3102" s="245"/>
      <c r="N3102" s="246"/>
      <c r="O3102" s="92"/>
      <c r="P3102" s="92"/>
      <c r="Q3102" s="92"/>
      <c r="R3102" s="92"/>
      <c r="S3102" s="92"/>
      <c r="T3102" s="93"/>
      <c r="U3102" s="39"/>
      <c r="V3102" s="39"/>
      <c r="W3102" s="39"/>
      <c r="X3102" s="39"/>
      <c r="Y3102" s="39"/>
      <c r="Z3102" s="39"/>
      <c r="AA3102" s="39"/>
      <c r="AB3102" s="39"/>
      <c r="AC3102" s="39"/>
      <c r="AD3102" s="39"/>
      <c r="AE3102" s="39"/>
      <c r="AT3102" s="18" t="s">
        <v>359</v>
      </c>
      <c r="AU3102" s="18" t="s">
        <v>86</v>
      </c>
    </row>
    <row r="3103" s="12" customFormat="1" ht="22.8" customHeight="1">
      <c r="A3103" s="12"/>
      <c r="B3103" s="213"/>
      <c r="C3103" s="214"/>
      <c r="D3103" s="215" t="s">
        <v>75</v>
      </c>
      <c r="E3103" s="227" t="s">
        <v>1057</v>
      </c>
      <c r="F3103" s="227" t="s">
        <v>1058</v>
      </c>
      <c r="G3103" s="214"/>
      <c r="H3103" s="214"/>
      <c r="I3103" s="217"/>
      <c r="J3103" s="228">
        <f>BK3103</f>
        <v>0</v>
      </c>
      <c r="K3103" s="214"/>
      <c r="L3103" s="219"/>
      <c r="M3103" s="220"/>
      <c r="N3103" s="221"/>
      <c r="O3103" s="221"/>
      <c r="P3103" s="222">
        <f>SUM(P3104:P3132)</f>
        <v>0</v>
      </c>
      <c r="Q3103" s="221"/>
      <c r="R3103" s="222">
        <f>SUM(R3104:R3132)</f>
        <v>110.94894153999999</v>
      </c>
      <c r="S3103" s="221"/>
      <c r="T3103" s="223">
        <f>SUM(T3104:T3132)</f>
        <v>0</v>
      </c>
      <c r="U3103" s="12"/>
      <c r="V3103" s="12"/>
      <c r="W3103" s="12"/>
      <c r="X3103" s="12"/>
      <c r="Y3103" s="12"/>
      <c r="Z3103" s="12"/>
      <c r="AA3103" s="12"/>
      <c r="AB3103" s="12"/>
      <c r="AC3103" s="12"/>
      <c r="AD3103" s="12"/>
      <c r="AE3103" s="12"/>
      <c r="AR3103" s="224" t="s">
        <v>86</v>
      </c>
      <c r="AT3103" s="225" t="s">
        <v>75</v>
      </c>
      <c r="AU3103" s="225" t="s">
        <v>84</v>
      </c>
      <c r="AY3103" s="224" t="s">
        <v>350</v>
      </c>
      <c r="BK3103" s="226">
        <f>SUM(BK3104:BK3132)</f>
        <v>0</v>
      </c>
    </row>
    <row r="3104" s="2" customFormat="1" ht="16.5" customHeight="1">
      <c r="A3104" s="39"/>
      <c r="B3104" s="40"/>
      <c r="C3104" s="229" t="s">
        <v>4432</v>
      </c>
      <c r="D3104" s="229" t="s">
        <v>352</v>
      </c>
      <c r="E3104" s="230" t="s">
        <v>4433</v>
      </c>
      <c r="F3104" s="231" t="s">
        <v>4434</v>
      </c>
      <c r="G3104" s="232" t="s">
        <v>355</v>
      </c>
      <c r="H3104" s="233">
        <v>246.81</v>
      </c>
      <c r="I3104" s="234"/>
      <c r="J3104" s="235">
        <f>ROUND(I3104*H3104,2)</f>
        <v>0</v>
      </c>
      <c r="K3104" s="231" t="s">
        <v>356</v>
      </c>
      <c r="L3104" s="45"/>
      <c r="M3104" s="236" t="s">
        <v>1</v>
      </c>
      <c r="N3104" s="237" t="s">
        <v>41</v>
      </c>
      <c r="O3104" s="92"/>
      <c r="P3104" s="238">
        <f>O3104*H3104</f>
        <v>0</v>
      </c>
      <c r="Q3104" s="238">
        <v>0.00029999999999999997</v>
      </c>
      <c r="R3104" s="238">
        <f>Q3104*H3104</f>
        <v>0.074042999999999998</v>
      </c>
      <c r="S3104" s="238">
        <v>0</v>
      </c>
      <c r="T3104" s="239">
        <f>S3104*H3104</f>
        <v>0</v>
      </c>
      <c r="U3104" s="39"/>
      <c r="V3104" s="39"/>
      <c r="W3104" s="39"/>
      <c r="X3104" s="39"/>
      <c r="Y3104" s="39"/>
      <c r="Z3104" s="39"/>
      <c r="AA3104" s="39"/>
      <c r="AB3104" s="39"/>
      <c r="AC3104" s="39"/>
      <c r="AD3104" s="39"/>
      <c r="AE3104" s="39"/>
      <c r="AR3104" s="240" t="s">
        <v>530</v>
      </c>
      <c r="AT3104" s="240" t="s">
        <v>352</v>
      </c>
      <c r="AU3104" s="240" t="s">
        <v>86</v>
      </c>
      <c r="AY3104" s="18" t="s">
        <v>350</v>
      </c>
      <c r="BE3104" s="241">
        <f>IF(N3104="základní",J3104,0)</f>
        <v>0</v>
      </c>
      <c r="BF3104" s="241">
        <f>IF(N3104="snížená",J3104,0)</f>
        <v>0</v>
      </c>
      <c r="BG3104" s="241">
        <f>IF(N3104="zákl. přenesená",J3104,0)</f>
        <v>0</v>
      </c>
      <c r="BH3104" s="241">
        <f>IF(N3104="sníž. přenesená",J3104,0)</f>
        <v>0</v>
      </c>
      <c r="BI3104" s="241">
        <f>IF(N3104="nulová",J3104,0)</f>
        <v>0</v>
      </c>
      <c r="BJ3104" s="18" t="s">
        <v>84</v>
      </c>
      <c r="BK3104" s="241">
        <f>ROUND(I3104*H3104,2)</f>
        <v>0</v>
      </c>
      <c r="BL3104" s="18" t="s">
        <v>530</v>
      </c>
      <c r="BM3104" s="240" t="s">
        <v>4435</v>
      </c>
    </row>
    <row r="3105" s="2" customFormat="1">
      <c r="A3105" s="39"/>
      <c r="B3105" s="40"/>
      <c r="C3105" s="41"/>
      <c r="D3105" s="242" t="s">
        <v>359</v>
      </c>
      <c r="E3105" s="41"/>
      <c r="F3105" s="243" t="s">
        <v>4436</v>
      </c>
      <c r="G3105" s="41"/>
      <c r="H3105" s="41"/>
      <c r="I3105" s="244"/>
      <c r="J3105" s="41"/>
      <c r="K3105" s="41"/>
      <c r="L3105" s="45"/>
      <c r="M3105" s="245"/>
      <c r="N3105" s="246"/>
      <c r="O3105" s="92"/>
      <c r="P3105" s="92"/>
      <c r="Q3105" s="92"/>
      <c r="R3105" s="92"/>
      <c r="S3105" s="92"/>
      <c r="T3105" s="93"/>
      <c r="U3105" s="39"/>
      <c r="V3105" s="39"/>
      <c r="W3105" s="39"/>
      <c r="X3105" s="39"/>
      <c r="Y3105" s="39"/>
      <c r="Z3105" s="39"/>
      <c r="AA3105" s="39"/>
      <c r="AB3105" s="39"/>
      <c r="AC3105" s="39"/>
      <c r="AD3105" s="39"/>
      <c r="AE3105" s="39"/>
      <c r="AT3105" s="18" t="s">
        <v>359</v>
      </c>
      <c r="AU3105" s="18" t="s">
        <v>86</v>
      </c>
    </row>
    <row r="3106" s="13" customFormat="1">
      <c r="A3106" s="13"/>
      <c r="B3106" s="247"/>
      <c r="C3106" s="248"/>
      <c r="D3106" s="242" t="s">
        <v>361</v>
      </c>
      <c r="E3106" s="249" t="s">
        <v>1</v>
      </c>
      <c r="F3106" s="250" t="s">
        <v>2498</v>
      </c>
      <c r="G3106" s="248"/>
      <c r="H3106" s="251">
        <v>246.81</v>
      </c>
      <c r="I3106" s="252"/>
      <c r="J3106" s="248"/>
      <c r="K3106" s="248"/>
      <c r="L3106" s="253"/>
      <c r="M3106" s="254"/>
      <c r="N3106" s="255"/>
      <c r="O3106" s="255"/>
      <c r="P3106" s="255"/>
      <c r="Q3106" s="255"/>
      <c r="R3106" s="255"/>
      <c r="S3106" s="255"/>
      <c r="T3106" s="256"/>
      <c r="U3106" s="13"/>
      <c r="V3106" s="13"/>
      <c r="W3106" s="13"/>
      <c r="X3106" s="13"/>
      <c r="Y3106" s="13"/>
      <c r="Z3106" s="13"/>
      <c r="AA3106" s="13"/>
      <c r="AB3106" s="13"/>
      <c r="AC3106" s="13"/>
      <c r="AD3106" s="13"/>
      <c r="AE3106" s="13"/>
      <c r="AT3106" s="257" t="s">
        <v>361</v>
      </c>
      <c r="AU3106" s="257" t="s">
        <v>86</v>
      </c>
      <c r="AV3106" s="13" t="s">
        <v>86</v>
      </c>
      <c r="AW3106" s="13" t="s">
        <v>32</v>
      </c>
      <c r="AX3106" s="13" t="s">
        <v>84</v>
      </c>
      <c r="AY3106" s="257" t="s">
        <v>350</v>
      </c>
    </row>
    <row r="3107" s="2" customFormat="1" ht="24.15" customHeight="1">
      <c r="A3107" s="39"/>
      <c r="B3107" s="40"/>
      <c r="C3107" s="229" t="s">
        <v>4437</v>
      </c>
      <c r="D3107" s="229" t="s">
        <v>352</v>
      </c>
      <c r="E3107" s="230" t="s">
        <v>4438</v>
      </c>
      <c r="F3107" s="231" t="s">
        <v>4439</v>
      </c>
      <c r="G3107" s="232" t="s">
        <v>355</v>
      </c>
      <c r="H3107" s="233">
        <v>5.75</v>
      </c>
      <c r="I3107" s="234"/>
      <c r="J3107" s="235">
        <f>ROUND(I3107*H3107,2)</f>
        <v>0</v>
      </c>
      <c r="K3107" s="231" t="s">
        <v>356</v>
      </c>
      <c r="L3107" s="45"/>
      <c r="M3107" s="236" t="s">
        <v>1</v>
      </c>
      <c r="N3107" s="237" t="s">
        <v>41</v>
      </c>
      <c r="O3107" s="92"/>
      <c r="P3107" s="238">
        <f>O3107*H3107</f>
        <v>0</v>
      </c>
      <c r="Q3107" s="238">
        <v>0.0075799999999999999</v>
      </c>
      <c r="R3107" s="238">
        <f>Q3107*H3107</f>
        <v>0.043584999999999999</v>
      </c>
      <c r="S3107" s="238">
        <v>0</v>
      </c>
      <c r="T3107" s="239">
        <f>S3107*H3107</f>
        <v>0</v>
      </c>
      <c r="U3107" s="39"/>
      <c r="V3107" s="39"/>
      <c r="W3107" s="39"/>
      <c r="X3107" s="39"/>
      <c r="Y3107" s="39"/>
      <c r="Z3107" s="39"/>
      <c r="AA3107" s="39"/>
      <c r="AB3107" s="39"/>
      <c r="AC3107" s="39"/>
      <c r="AD3107" s="39"/>
      <c r="AE3107" s="39"/>
      <c r="AR3107" s="240" t="s">
        <v>530</v>
      </c>
      <c r="AT3107" s="240" t="s">
        <v>352</v>
      </c>
      <c r="AU3107" s="240" t="s">
        <v>86</v>
      </c>
      <c r="AY3107" s="18" t="s">
        <v>350</v>
      </c>
      <c r="BE3107" s="241">
        <f>IF(N3107="základní",J3107,0)</f>
        <v>0</v>
      </c>
      <c r="BF3107" s="241">
        <f>IF(N3107="snížená",J3107,0)</f>
        <v>0</v>
      </c>
      <c r="BG3107" s="241">
        <f>IF(N3107="zákl. přenesená",J3107,0)</f>
        <v>0</v>
      </c>
      <c r="BH3107" s="241">
        <f>IF(N3107="sníž. přenesená",J3107,0)</f>
        <v>0</v>
      </c>
      <c r="BI3107" s="241">
        <f>IF(N3107="nulová",J3107,0)</f>
        <v>0</v>
      </c>
      <c r="BJ3107" s="18" t="s">
        <v>84</v>
      </c>
      <c r="BK3107" s="241">
        <f>ROUND(I3107*H3107,2)</f>
        <v>0</v>
      </c>
      <c r="BL3107" s="18" t="s">
        <v>530</v>
      </c>
      <c r="BM3107" s="240" t="s">
        <v>4440</v>
      </c>
    </row>
    <row r="3108" s="2" customFormat="1">
      <c r="A3108" s="39"/>
      <c r="B3108" s="40"/>
      <c r="C3108" s="41"/>
      <c r="D3108" s="242" t="s">
        <v>359</v>
      </c>
      <c r="E3108" s="41"/>
      <c r="F3108" s="243" t="s">
        <v>4441</v>
      </c>
      <c r="G3108" s="41"/>
      <c r="H3108" s="41"/>
      <c r="I3108" s="244"/>
      <c r="J3108" s="41"/>
      <c r="K3108" s="41"/>
      <c r="L3108" s="45"/>
      <c r="M3108" s="245"/>
      <c r="N3108" s="246"/>
      <c r="O3108" s="92"/>
      <c r="P3108" s="92"/>
      <c r="Q3108" s="92"/>
      <c r="R3108" s="92"/>
      <c r="S3108" s="92"/>
      <c r="T3108" s="93"/>
      <c r="U3108" s="39"/>
      <c r="V3108" s="39"/>
      <c r="W3108" s="39"/>
      <c r="X3108" s="39"/>
      <c r="Y3108" s="39"/>
      <c r="Z3108" s="39"/>
      <c r="AA3108" s="39"/>
      <c r="AB3108" s="39"/>
      <c r="AC3108" s="39"/>
      <c r="AD3108" s="39"/>
      <c r="AE3108" s="39"/>
      <c r="AT3108" s="18" t="s">
        <v>359</v>
      </c>
      <c r="AU3108" s="18" t="s">
        <v>86</v>
      </c>
    </row>
    <row r="3109" s="13" customFormat="1">
      <c r="A3109" s="13"/>
      <c r="B3109" s="247"/>
      <c r="C3109" s="248"/>
      <c r="D3109" s="242" t="s">
        <v>361</v>
      </c>
      <c r="E3109" s="249" t="s">
        <v>1</v>
      </c>
      <c r="F3109" s="250" t="s">
        <v>4442</v>
      </c>
      <c r="G3109" s="248"/>
      <c r="H3109" s="251">
        <v>5.75</v>
      </c>
      <c r="I3109" s="252"/>
      <c r="J3109" s="248"/>
      <c r="K3109" s="248"/>
      <c r="L3109" s="253"/>
      <c r="M3109" s="254"/>
      <c r="N3109" s="255"/>
      <c r="O3109" s="255"/>
      <c r="P3109" s="255"/>
      <c r="Q3109" s="255"/>
      <c r="R3109" s="255"/>
      <c r="S3109" s="255"/>
      <c r="T3109" s="256"/>
      <c r="U3109" s="13"/>
      <c r="V3109" s="13"/>
      <c r="W3109" s="13"/>
      <c r="X3109" s="13"/>
      <c r="Y3109" s="13"/>
      <c r="Z3109" s="13"/>
      <c r="AA3109" s="13"/>
      <c r="AB3109" s="13"/>
      <c r="AC3109" s="13"/>
      <c r="AD3109" s="13"/>
      <c r="AE3109" s="13"/>
      <c r="AT3109" s="257" t="s">
        <v>361</v>
      </c>
      <c r="AU3109" s="257" t="s">
        <v>86</v>
      </c>
      <c r="AV3109" s="13" t="s">
        <v>86</v>
      </c>
      <c r="AW3109" s="13" t="s">
        <v>32</v>
      </c>
      <c r="AX3109" s="13" t="s">
        <v>84</v>
      </c>
      <c r="AY3109" s="257" t="s">
        <v>350</v>
      </c>
    </row>
    <row r="3110" s="2" customFormat="1" ht="24.15" customHeight="1">
      <c r="A3110" s="39"/>
      <c r="B3110" s="40"/>
      <c r="C3110" s="229" t="s">
        <v>4443</v>
      </c>
      <c r="D3110" s="229" t="s">
        <v>352</v>
      </c>
      <c r="E3110" s="230" t="s">
        <v>4444</v>
      </c>
      <c r="F3110" s="231" t="s">
        <v>4445</v>
      </c>
      <c r="G3110" s="232" t="s">
        <v>355</v>
      </c>
      <c r="H3110" s="233">
        <v>1654.3510000000001</v>
      </c>
      <c r="I3110" s="234"/>
      <c r="J3110" s="235">
        <f>ROUND(I3110*H3110,2)</f>
        <v>0</v>
      </c>
      <c r="K3110" s="231" t="s">
        <v>385</v>
      </c>
      <c r="L3110" s="45"/>
      <c r="M3110" s="236" t="s">
        <v>1</v>
      </c>
      <c r="N3110" s="237" t="s">
        <v>41</v>
      </c>
      <c r="O3110" s="92"/>
      <c r="P3110" s="238">
        <f>O3110*H3110</f>
        <v>0</v>
      </c>
      <c r="Q3110" s="238">
        <v>0.0095399999999999999</v>
      </c>
      <c r="R3110" s="238">
        <f>Q3110*H3110</f>
        <v>15.78250854</v>
      </c>
      <c r="S3110" s="238">
        <v>0</v>
      </c>
      <c r="T3110" s="239">
        <f>S3110*H3110</f>
        <v>0</v>
      </c>
      <c r="U3110" s="39"/>
      <c r="V3110" s="39"/>
      <c r="W3110" s="39"/>
      <c r="X3110" s="39"/>
      <c r="Y3110" s="39"/>
      <c r="Z3110" s="39"/>
      <c r="AA3110" s="39"/>
      <c r="AB3110" s="39"/>
      <c r="AC3110" s="39"/>
      <c r="AD3110" s="39"/>
      <c r="AE3110" s="39"/>
      <c r="AR3110" s="240" t="s">
        <v>530</v>
      </c>
      <c r="AT3110" s="240" t="s">
        <v>352</v>
      </c>
      <c r="AU3110" s="240" t="s">
        <v>86</v>
      </c>
      <c r="AY3110" s="18" t="s">
        <v>350</v>
      </c>
      <c r="BE3110" s="241">
        <f>IF(N3110="základní",J3110,0)</f>
        <v>0</v>
      </c>
      <c r="BF3110" s="241">
        <f>IF(N3110="snížená",J3110,0)</f>
        <v>0</v>
      </c>
      <c r="BG3110" s="241">
        <f>IF(N3110="zákl. přenesená",J3110,0)</f>
        <v>0</v>
      </c>
      <c r="BH3110" s="241">
        <f>IF(N3110="sníž. přenesená",J3110,0)</f>
        <v>0</v>
      </c>
      <c r="BI3110" s="241">
        <f>IF(N3110="nulová",J3110,0)</f>
        <v>0</v>
      </c>
      <c r="BJ3110" s="18" t="s">
        <v>84</v>
      </c>
      <c r="BK3110" s="241">
        <f>ROUND(I3110*H3110,2)</f>
        <v>0</v>
      </c>
      <c r="BL3110" s="18" t="s">
        <v>530</v>
      </c>
      <c r="BM3110" s="240" t="s">
        <v>4446</v>
      </c>
    </row>
    <row r="3111" s="2" customFormat="1">
      <c r="A3111" s="39"/>
      <c r="B3111" s="40"/>
      <c r="C3111" s="41"/>
      <c r="D3111" s="242" t="s">
        <v>359</v>
      </c>
      <c r="E3111" s="41"/>
      <c r="F3111" s="243" t="s">
        <v>4447</v>
      </c>
      <c r="G3111" s="41"/>
      <c r="H3111" s="41"/>
      <c r="I3111" s="244"/>
      <c r="J3111" s="41"/>
      <c r="K3111" s="41"/>
      <c r="L3111" s="45"/>
      <c r="M3111" s="245"/>
      <c r="N3111" s="246"/>
      <c r="O3111" s="92"/>
      <c r="P3111" s="92"/>
      <c r="Q3111" s="92"/>
      <c r="R3111" s="92"/>
      <c r="S3111" s="92"/>
      <c r="T3111" s="93"/>
      <c r="U3111" s="39"/>
      <c r="V3111" s="39"/>
      <c r="W3111" s="39"/>
      <c r="X3111" s="39"/>
      <c r="Y3111" s="39"/>
      <c r="Z3111" s="39"/>
      <c r="AA3111" s="39"/>
      <c r="AB3111" s="39"/>
      <c r="AC3111" s="39"/>
      <c r="AD3111" s="39"/>
      <c r="AE3111" s="39"/>
      <c r="AT3111" s="18" t="s">
        <v>359</v>
      </c>
      <c r="AU3111" s="18" t="s">
        <v>86</v>
      </c>
    </row>
    <row r="3112" s="13" customFormat="1">
      <c r="A3112" s="13"/>
      <c r="B3112" s="247"/>
      <c r="C3112" s="248"/>
      <c r="D3112" s="242" t="s">
        <v>361</v>
      </c>
      <c r="E3112" s="249" t="s">
        <v>1</v>
      </c>
      <c r="F3112" s="250" t="s">
        <v>2272</v>
      </c>
      <c r="G3112" s="248"/>
      <c r="H3112" s="251">
        <v>110.54000000000001</v>
      </c>
      <c r="I3112" s="252"/>
      <c r="J3112" s="248"/>
      <c r="K3112" s="248"/>
      <c r="L3112" s="253"/>
      <c r="M3112" s="254"/>
      <c r="N3112" s="255"/>
      <c r="O3112" s="255"/>
      <c r="P3112" s="255"/>
      <c r="Q3112" s="255"/>
      <c r="R3112" s="255"/>
      <c r="S3112" s="255"/>
      <c r="T3112" s="256"/>
      <c r="U3112" s="13"/>
      <c r="V3112" s="13"/>
      <c r="W3112" s="13"/>
      <c r="X3112" s="13"/>
      <c r="Y3112" s="13"/>
      <c r="Z3112" s="13"/>
      <c r="AA3112" s="13"/>
      <c r="AB3112" s="13"/>
      <c r="AC3112" s="13"/>
      <c r="AD3112" s="13"/>
      <c r="AE3112" s="13"/>
      <c r="AT3112" s="257" t="s">
        <v>361</v>
      </c>
      <c r="AU3112" s="257" t="s">
        <v>86</v>
      </c>
      <c r="AV3112" s="13" t="s">
        <v>86</v>
      </c>
      <c r="AW3112" s="13" t="s">
        <v>32</v>
      </c>
      <c r="AX3112" s="13" t="s">
        <v>76</v>
      </c>
      <c r="AY3112" s="257" t="s">
        <v>350</v>
      </c>
    </row>
    <row r="3113" s="13" customFormat="1">
      <c r="A3113" s="13"/>
      <c r="B3113" s="247"/>
      <c r="C3113" s="248"/>
      <c r="D3113" s="242" t="s">
        <v>361</v>
      </c>
      <c r="E3113" s="249" t="s">
        <v>1</v>
      </c>
      <c r="F3113" s="250" t="s">
        <v>2273</v>
      </c>
      <c r="G3113" s="248"/>
      <c r="H3113" s="251">
        <v>529.01999999999998</v>
      </c>
      <c r="I3113" s="252"/>
      <c r="J3113" s="248"/>
      <c r="K3113" s="248"/>
      <c r="L3113" s="253"/>
      <c r="M3113" s="254"/>
      <c r="N3113" s="255"/>
      <c r="O3113" s="255"/>
      <c r="P3113" s="255"/>
      <c r="Q3113" s="255"/>
      <c r="R3113" s="255"/>
      <c r="S3113" s="255"/>
      <c r="T3113" s="256"/>
      <c r="U3113" s="13"/>
      <c r="V3113" s="13"/>
      <c r="W3113" s="13"/>
      <c r="X3113" s="13"/>
      <c r="Y3113" s="13"/>
      <c r="Z3113" s="13"/>
      <c r="AA3113" s="13"/>
      <c r="AB3113" s="13"/>
      <c r="AC3113" s="13"/>
      <c r="AD3113" s="13"/>
      <c r="AE3113" s="13"/>
      <c r="AT3113" s="257" t="s">
        <v>361</v>
      </c>
      <c r="AU3113" s="257" t="s">
        <v>86</v>
      </c>
      <c r="AV3113" s="13" t="s">
        <v>86</v>
      </c>
      <c r="AW3113" s="13" t="s">
        <v>32</v>
      </c>
      <c r="AX3113" s="13" t="s">
        <v>76</v>
      </c>
      <c r="AY3113" s="257" t="s">
        <v>350</v>
      </c>
    </row>
    <row r="3114" s="13" customFormat="1">
      <c r="A3114" s="13"/>
      <c r="B3114" s="247"/>
      <c r="C3114" s="248"/>
      <c r="D3114" s="242" t="s">
        <v>361</v>
      </c>
      <c r="E3114" s="249" t="s">
        <v>1</v>
      </c>
      <c r="F3114" s="250" t="s">
        <v>2275</v>
      </c>
      <c r="G3114" s="248"/>
      <c r="H3114" s="251">
        <v>14.76</v>
      </c>
      <c r="I3114" s="252"/>
      <c r="J3114" s="248"/>
      <c r="K3114" s="248"/>
      <c r="L3114" s="253"/>
      <c r="M3114" s="254"/>
      <c r="N3114" s="255"/>
      <c r="O3114" s="255"/>
      <c r="P3114" s="255"/>
      <c r="Q3114" s="255"/>
      <c r="R3114" s="255"/>
      <c r="S3114" s="255"/>
      <c r="T3114" s="256"/>
      <c r="U3114" s="13"/>
      <c r="V3114" s="13"/>
      <c r="W3114" s="13"/>
      <c r="X3114" s="13"/>
      <c r="Y3114" s="13"/>
      <c r="Z3114" s="13"/>
      <c r="AA3114" s="13"/>
      <c r="AB3114" s="13"/>
      <c r="AC3114" s="13"/>
      <c r="AD3114" s="13"/>
      <c r="AE3114" s="13"/>
      <c r="AT3114" s="257" t="s">
        <v>361</v>
      </c>
      <c r="AU3114" s="257" t="s">
        <v>86</v>
      </c>
      <c r="AV3114" s="13" t="s">
        <v>86</v>
      </c>
      <c r="AW3114" s="13" t="s">
        <v>32</v>
      </c>
      <c r="AX3114" s="13" t="s">
        <v>76</v>
      </c>
      <c r="AY3114" s="257" t="s">
        <v>350</v>
      </c>
    </row>
    <row r="3115" s="13" customFormat="1">
      <c r="A3115" s="13"/>
      <c r="B3115" s="247"/>
      <c r="C3115" s="248"/>
      <c r="D3115" s="242" t="s">
        <v>361</v>
      </c>
      <c r="E3115" s="249" t="s">
        <v>1</v>
      </c>
      <c r="F3115" s="250" t="s">
        <v>2276</v>
      </c>
      <c r="G3115" s="248"/>
      <c r="H3115" s="251">
        <v>12.289999999999999</v>
      </c>
      <c r="I3115" s="252"/>
      <c r="J3115" s="248"/>
      <c r="K3115" s="248"/>
      <c r="L3115" s="253"/>
      <c r="M3115" s="254"/>
      <c r="N3115" s="255"/>
      <c r="O3115" s="255"/>
      <c r="P3115" s="255"/>
      <c r="Q3115" s="255"/>
      <c r="R3115" s="255"/>
      <c r="S3115" s="255"/>
      <c r="T3115" s="256"/>
      <c r="U3115" s="13"/>
      <c r="V3115" s="13"/>
      <c r="W3115" s="13"/>
      <c r="X3115" s="13"/>
      <c r="Y3115" s="13"/>
      <c r="Z3115" s="13"/>
      <c r="AA3115" s="13"/>
      <c r="AB3115" s="13"/>
      <c r="AC3115" s="13"/>
      <c r="AD3115" s="13"/>
      <c r="AE3115" s="13"/>
      <c r="AT3115" s="257" t="s">
        <v>361</v>
      </c>
      <c r="AU3115" s="257" t="s">
        <v>86</v>
      </c>
      <c r="AV3115" s="13" t="s">
        <v>86</v>
      </c>
      <c r="AW3115" s="13" t="s">
        <v>32</v>
      </c>
      <c r="AX3115" s="13" t="s">
        <v>76</v>
      </c>
      <c r="AY3115" s="257" t="s">
        <v>350</v>
      </c>
    </row>
    <row r="3116" s="13" customFormat="1">
      <c r="A3116" s="13"/>
      <c r="B3116" s="247"/>
      <c r="C3116" s="248"/>
      <c r="D3116" s="242" t="s">
        <v>361</v>
      </c>
      <c r="E3116" s="249" t="s">
        <v>1</v>
      </c>
      <c r="F3116" s="250" t="s">
        <v>2277</v>
      </c>
      <c r="G3116" s="248"/>
      <c r="H3116" s="251">
        <v>27.760000000000002</v>
      </c>
      <c r="I3116" s="252"/>
      <c r="J3116" s="248"/>
      <c r="K3116" s="248"/>
      <c r="L3116" s="253"/>
      <c r="M3116" s="254"/>
      <c r="N3116" s="255"/>
      <c r="O3116" s="255"/>
      <c r="P3116" s="255"/>
      <c r="Q3116" s="255"/>
      <c r="R3116" s="255"/>
      <c r="S3116" s="255"/>
      <c r="T3116" s="256"/>
      <c r="U3116" s="13"/>
      <c r="V3116" s="13"/>
      <c r="W3116" s="13"/>
      <c r="X3116" s="13"/>
      <c r="Y3116" s="13"/>
      <c r="Z3116" s="13"/>
      <c r="AA3116" s="13"/>
      <c r="AB3116" s="13"/>
      <c r="AC3116" s="13"/>
      <c r="AD3116" s="13"/>
      <c r="AE3116" s="13"/>
      <c r="AT3116" s="257" t="s">
        <v>361</v>
      </c>
      <c r="AU3116" s="257" t="s">
        <v>86</v>
      </c>
      <c r="AV3116" s="13" t="s">
        <v>86</v>
      </c>
      <c r="AW3116" s="13" t="s">
        <v>32</v>
      </c>
      <c r="AX3116" s="13" t="s">
        <v>76</v>
      </c>
      <c r="AY3116" s="257" t="s">
        <v>350</v>
      </c>
    </row>
    <row r="3117" s="13" customFormat="1">
      <c r="A3117" s="13"/>
      <c r="B3117" s="247"/>
      <c r="C3117" s="248"/>
      <c r="D3117" s="242" t="s">
        <v>361</v>
      </c>
      <c r="E3117" s="249" t="s">
        <v>1</v>
      </c>
      <c r="F3117" s="250" t="s">
        <v>2278</v>
      </c>
      <c r="G3117" s="248"/>
      <c r="H3117" s="251">
        <v>19.350000000000001</v>
      </c>
      <c r="I3117" s="252"/>
      <c r="J3117" s="248"/>
      <c r="K3117" s="248"/>
      <c r="L3117" s="253"/>
      <c r="M3117" s="254"/>
      <c r="N3117" s="255"/>
      <c r="O3117" s="255"/>
      <c r="P3117" s="255"/>
      <c r="Q3117" s="255"/>
      <c r="R3117" s="255"/>
      <c r="S3117" s="255"/>
      <c r="T3117" s="256"/>
      <c r="U3117" s="13"/>
      <c r="V3117" s="13"/>
      <c r="W3117" s="13"/>
      <c r="X3117" s="13"/>
      <c r="Y3117" s="13"/>
      <c r="Z3117" s="13"/>
      <c r="AA3117" s="13"/>
      <c r="AB3117" s="13"/>
      <c r="AC3117" s="13"/>
      <c r="AD3117" s="13"/>
      <c r="AE3117" s="13"/>
      <c r="AT3117" s="257" t="s">
        <v>361</v>
      </c>
      <c r="AU3117" s="257" t="s">
        <v>86</v>
      </c>
      <c r="AV3117" s="13" t="s">
        <v>86</v>
      </c>
      <c r="AW3117" s="13" t="s">
        <v>32</v>
      </c>
      <c r="AX3117" s="13" t="s">
        <v>76</v>
      </c>
      <c r="AY3117" s="257" t="s">
        <v>350</v>
      </c>
    </row>
    <row r="3118" s="13" customFormat="1">
      <c r="A3118" s="13"/>
      <c r="B3118" s="247"/>
      <c r="C3118" s="248"/>
      <c r="D3118" s="242" t="s">
        <v>361</v>
      </c>
      <c r="E3118" s="249" t="s">
        <v>1</v>
      </c>
      <c r="F3118" s="250" t="s">
        <v>4442</v>
      </c>
      <c r="G3118" s="248"/>
      <c r="H3118" s="251">
        <v>5.75</v>
      </c>
      <c r="I3118" s="252"/>
      <c r="J3118" s="248"/>
      <c r="K3118" s="248"/>
      <c r="L3118" s="253"/>
      <c r="M3118" s="254"/>
      <c r="N3118" s="255"/>
      <c r="O3118" s="255"/>
      <c r="P3118" s="255"/>
      <c r="Q3118" s="255"/>
      <c r="R3118" s="255"/>
      <c r="S3118" s="255"/>
      <c r="T3118" s="256"/>
      <c r="U3118" s="13"/>
      <c r="V3118" s="13"/>
      <c r="W3118" s="13"/>
      <c r="X3118" s="13"/>
      <c r="Y3118" s="13"/>
      <c r="Z3118" s="13"/>
      <c r="AA3118" s="13"/>
      <c r="AB3118" s="13"/>
      <c r="AC3118" s="13"/>
      <c r="AD3118" s="13"/>
      <c r="AE3118" s="13"/>
      <c r="AT3118" s="257" t="s">
        <v>361</v>
      </c>
      <c r="AU3118" s="257" t="s">
        <v>86</v>
      </c>
      <c r="AV3118" s="13" t="s">
        <v>86</v>
      </c>
      <c r="AW3118" s="13" t="s">
        <v>32</v>
      </c>
      <c r="AX3118" s="13" t="s">
        <v>76</v>
      </c>
      <c r="AY3118" s="257" t="s">
        <v>350</v>
      </c>
    </row>
    <row r="3119" s="13" customFormat="1">
      <c r="A3119" s="13"/>
      <c r="B3119" s="247"/>
      <c r="C3119" s="248"/>
      <c r="D3119" s="242" t="s">
        <v>361</v>
      </c>
      <c r="E3119" s="249" t="s">
        <v>1</v>
      </c>
      <c r="F3119" s="250" t="s">
        <v>2279</v>
      </c>
      <c r="G3119" s="248"/>
      <c r="H3119" s="251">
        <v>300.88400000000001</v>
      </c>
      <c r="I3119" s="252"/>
      <c r="J3119" s="248"/>
      <c r="K3119" s="248"/>
      <c r="L3119" s="253"/>
      <c r="M3119" s="254"/>
      <c r="N3119" s="255"/>
      <c r="O3119" s="255"/>
      <c r="P3119" s="255"/>
      <c r="Q3119" s="255"/>
      <c r="R3119" s="255"/>
      <c r="S3119" s="255"/>
      <c r="T3119" s="256"/>
      <c r="U3119" s="13"/>
      <c r="V3119" s="13"/>
      <c r="W3119" s="13"/>
      <c r="X3119" s="13"/>
      <c r="Y3119" s="13"/>
      <c r="Z3119" s="13"/>
      <c r="AA3119" s="13"/>
      <c r="AB3119" s="13"/>
      <c r="AC3119" s="13"/>
      <c r="AD3119" s="13"/>
      <c r="AE3119" s="13"/>
      <c r="AT3119" s="257" t="s">
        <v>361</v>
      </c>
      <c r="AU3119" s="257" t="s">
        <v>86</v>
      </c>
      <c r="AV3119" s="13" t="s">
        <v>86</v>
      </c>
      <c r="AW3119" s="13" t="s">
        <v>32</v>
      </c>
      <c r="AX3119" s="13" t="s">
        <v>76</v>
      </c>
      <c r="AY3119" s="257" t="s">
        <v>350</v>
      </c>
    </row>
    <row r="3120" s="13" customFormat="1">
      <c r="A3120" s="13"/>
      <c r="B3120" s="247"/>
      <c r="C3120" s="248"/>
      <c r="D3120" s="242" t="s">
        <v>361</v>
      </c>
      <c r="E3120" s="249" t="s">
        <v>1</v>
      </c>
      <c r="F3120" s="250" t="s">
        <v>2266</v>
      </c>
      <c r="G3120" s="248"/>
      <c r="H3120" s="251">
        <v>633.99699999999996</v>
      </c>
      <c r="I3120" s="252"/>
      <c r="J3120" s="248"/>
      <c r="K3120" s="248"/>
      <c r="L3120" s="253"/>
      <c r="M3120" s="254"/>
      <c r="N3120" s="255"/>
      <c r="O3120" s="255"/>
      <c r="P3120" s="255"/>
      <c r="Q3120" s="255"/>
      <c r="R3120" s="255"/>
      <c r="S3120" s="255"/>
      <c r="T3120" s="256"/>
      <c r="U3120" s="13"/>
      <c r="V3120" s="13"/>
      <c r="W3120" s="13"/>
      <c r="X3120" s="13"/>
      <c r="Y3120" s="13"/>
      <c r="Z3120" s="13"/>
      <c r="AA3120" s="13"/>
      <c r="AB3120" s="13"/>
      <c r="AC3120" s="13"/>
      <c r="AD3120" s="13"/>
      <c r="AE3120" s="13"/>
      <c r="AT3120" s="257" t="s">
        <v>361</v>
      </c>
      <c r="AU3120" s="257" t="s">
        <v>86</v>
      </c>
      <c r="AV3120" s="13" t="s">
        <v>86</v>
      </c>
      <c r="AW3120" s="13" t="s">
        <v>32</v>
      </c>
      <c r="AX3120" s="13" t="s">
        <v>76</v>
      </c>
      <c r="AY3120" s="257" t="s">
        <v>350</v>
      </c>
    </row>
    <row r="3121" s="14" customFormat="1">
      <c r="A3121" s="14"/>
      <c r="B3121" s="258"/>
      <c r="C3121" s="259"/>
      <c r="D3121" s="242" t="s">
        <v>361</v>
      </c>
      <c r="E3121" s="260" t="s">
        <v>1</v>
      </c>
      <c r="F3121" s="261" t="s">
        <v>364</v>
      </c>
      <c r="G3121" s="259"/>
      <c r="H3121" s="262">
        <v>1654.3510000000001</v>
      </c>
      <c r="I3121" s="263"/>
      <c r="J3121" s="259"/>
      <c r="K3121" s="259"/>
      <c r="L3121" s="264"/>
      <c r="M3121" s="265"/>
      <c r="N3121" s="266"/>
      <c r="O3121" s="266"/>
      <c r="P3121" s="266"/>
      <c r="Q3121" s="266"/>
      <c r="R3121" s="266"/>
      <c r="S3121" s="266"/>
      <c r="T3121" s="267"/>
      <c r="U3121" s="14"/>
      <c r="V3121" s="14"/>
      <c r="W3121" s="14"/>
      <c r="X3121" s="14"/>
      <c r="Y3121" s="14"/>
      <c r="Z3121" s="14"/>
      <c r="AA3121" s="14"/>
      <c r="AB3121" s="14"/>
      <c r="AC3121" s="14"/>
      <c r="AD3121" s="14"/>
      <c r="AE3121" s="14"/>
      <c r="AT3121" s="268" t="s">
        <v>361</v>
      </c>
      <c r="AU3121" s="268" t="s">
        <v>86</v>
      </c>
      <c r="AV3121" s="14" t="s">
        <v>357</v>
      </c>
      <c r="AW3121" s="14" t="s">
        <v>32</v>
      </c>
      <c r="AX3121" s="14" t="s">
        <v>84</v>
      </c>
      <c r="AY3121" s="268" t="s">
        <v>350</v>
      </c>
    </row>
    <row r="3122" s="2" customFormat="1" ht="16.5" customHeight="1">
      <c r="A3122" s="39"/>
      <c r="B3122" s="40"/>
      <c r="C3122" s="295" t="s">
        <v>4448</v>
      </c>
      <c r="D3122" s="295" t="s">
        <v>1347</v>
      </c>
      <c r="E3122" s="296" t="s">
        <v>4449</v>
      </c>
      <c r="F3122" s="297" t="s">
        <v>4450</v>
      </c>
      <c r="G3122" s="298" t="s">
        <v>355</v>
      </c>
      <c r="H3122" s="299">
        <v>1703.982</v>
      </c>
      <c r="I3122" s="300"/>
      <c r="J3122" s="301">
        <f>ROUND(I3122*H3122,2)</f>
        <v>0</v>
      </c>
      <c r="K3122" s="297" t="s">
        <v>1</v>
      </c>
      <c r="L3122" s="302"/>
      <c r="M3122" s="303" t="s">
        <v>1</v>
      </c>
      <c r="N3122" s="304" t="s">
        <v>41</v>
      </c>
      <c r="O3122" s="92"/>
      <c r="P3122" s="238">
        <f>O3122*H3122</f>
        <v>0</v>
      </c>
      <c r="Q3122" s="238">
        <v>0.051999999999999998</v>
      </c>
      <c r="R3122" s="238">
        <f>Q3122*H3122</f>
        <v>88.607063999999994</v>
      </c>
      <c r="S3122" s="238">
        <v>0</v>
      </c>
      <c r="T3122" s="239">
        <f>S3122*H3122</f>
        <v>0</v>
      </c>
      <c r="U3122" s="39"/>
      <c r="V3122" s="39"/>
      <c r="W3122" s="39"/>
      <c r="X3122" s="39"/>
      <c r="Y3122" s="39"/>
      <c r="Z3122" s="39"/>
      <c r="AA3122" s="39"/>
      <c r="AB3122" s="39"/>
      <c r="AC3122" s="39"/>
      <c r="AD3122" s="39"/>
      <c r="AE3122" s="39"/>
      <c r="AR3122" s="240" t="s">
        <v>695</v>
      </c>
      <c r="AT3122" s="240" t="s">
        <v>1347</v>
      </c>
      <c r="AU3122" s="240" t="s">
        <v>86</v>
      </c>
      <c r="AY3122" s="18" t="s">
        <v>350</v>
      </c>
      <c r="BE3122" s="241">
        <f>IF(N3122="základní",J3122,0)</f>
        <v>0</v>
      </c>
      <c r="BF3122" s="241">
        <f>IF(N3122="snížená",J3122,0)</f>
        <v>0</v>
      </c>
      <c r="BG3122" s="241">
        <f>IF(N3122="zákl. přenesená",J3122,0)</f>
        <v>0</v>
      </c>
      <c r="BH3122" s="241">
        <f>IF(N3122="sníž. přenesená",J3122,0)</f>
        <v>0</v>
      </c>
      <c r="BI3122" s="241">
        <f>IF(N3122="nulová",J3122,0)</f>
        <v>0</v>
      </c>
      <c r="BJ3122" s="18" t="s">
        <v>84</v>
      </c>
      <c r="BK3122" s="241">
        <f>ROUND(I3122*H3122,2)</f>
        <v>0</v>
      </c>
      <c r="BL3122" s="18" t="s">
        <v>530</v>
      </c>
      <c r="BM3122" s="240" t="s">
        <v>4451</v>
      </c>
    </row>
    <row r="3123" s="2" customFormat="1">
      <c r="A3123" s="39"/>
      <c r="B3123" s="40"/>
      <c r="C3123" s="41"/>
      <c r="D3123" s="242" t="s">
        <v>359</v>
      </c>
      <c r="E3123" s="41"/>
      <c r="F3123" s="243" t="s">
        <v>4452</v>
      </c>
      <c r="G3123" s="41"/>
      <c r="H3123" s="41"/>
      <c r="I3123" s="244"/>
      <c r="J3123" s="41"/>
      <c r="K3123" s="41"/>
      <c r="L3123" s="45"/>
      <c r="M3123" s="245"/>
      <c r="N3123" s="246"/>
      <c r="O3123" s="92"/>
      <c r="P3123" s="92"/>
      <c r="Q3123" s="92"/>
      <c r="R3123" s="92"/>
      <c r="S3123" s="92"/>
      <c r="T3123" s="93"/>
      <c r="U3123" s="39"/>
      <c r="V3123" s="39"/>
      <c r="W3123" s="39"/>
      <c r="X3123" s="39"/>
      <c r="Y3123" s="39"/>
      <c r="Z3123" s="39"/>
      <c r="AA3123" s="39"/>
      <c r="AB3123" s="39"/>
      <c r="AC3123" s="39"/>
      <c r="AD3123" s="39"/>
      <c r="AE3123" s="39"/>
      <c r="AT3123" s="18" t="s">
        <v>359</v>
      </c>
      <c r="AU3123" s="18" t="s">
        <v>86</v>
      </c>
    </row>
    <row r="3124" s="13" customFormat="1">
      <c r="A3124" s="13"/>
      <c r="B3124" s="247"/>
      <c r="C3124" s="248"/>
      <c r="D3124" s="242" t="s">
        <v>361</v>
      </c>
      <c r="E3124" s="248"/>
      <c r="F3124" s="250" t="s">
        <v>4453</v>
      </c>
      <c r="G3124" s="248"/>
      <c r="H3124" s="251">
        <v>1703.982</v>
      </c>
      <c r="I3124" s="252"/>
      <c r="J3124" s="248"/>
      <c r="K3124" s="248"/>
      <c r="L3124" s="253"/>
      <c r="M3124" s="254"/>
      <c r="N3124" s="255"/>
      <c r="O3124" s="255"/>
      <c r="P3124" s="255"/>
      <c r="Q3124" s="255"/>
      <c r="R3124" s="255"/>
      <c r="S3124" s="255"/>
      <c r="T3124" s="256"/>
      <c r="U3124" s="13"/>
      <c r="V3124" s="13"/>
      <c r="W3124" s="13"/>
      <c r="X3124" s="13"/>
      <c r="Y3124" s="13"/>
      <c r="Z3124" s="13"/>
      <c r="AA3124" s="13"/>
      <c r="AB3124" s="13"/>
      <c r="AC3124" s="13"/>
      <c r="AD3124" s="13"/>
      <c r="AE3124" s="13"/>
      <c r="AT3124" s="257" t="s">
        <v>361</v>
      </c>
      <c r="AU3124" s="257" t="s">
        <v>86</v>
      </c>
      <c r="AV3124" s="13" t="s">
        <v>86</v>
      </c>
      <c r="AW3124" s="13" t="s">
        <v>4</v>
      </c>
      <c r="AX3124" s="13" t="s">
        <v>84</v>
      </c>
      <c r="AY3124" s="257" t="s">
        <v>350</v>
      </c>
    </row>
    <row r="3125" s="2" customFormat="1" ht="24.15" customHeight="1">
      <c r="A3125" s="39"/>
      <c r="B3125" s="40"/>
      <c r="C3125" s="229" t="s">
        <v>4454</v>
      </c>
      <c r="D3125" s="229" t="s">
        <v>352</v>
      </c>
      <c r="E3125" s="230" t="s">
        <v>4455</v>
      </c>
      <c r="F3125" s="231" t="s">
        <v>4456</v>
      </c>
      <c r="G3125" s="232" t="s">
        <v>355</v>
      </c>
      <c r="H3125" s="233">
        <v>246.81</v>
      </c>
      <c r="I3125" s="234"/>
      <c r="J3125" s="235">
        <f>ROUND(I3125*H3125,2)</f>
        <v>0</v>
      </c>
      <c r="K3125" s="231" t="s">
        <v>356</v>
      </c>
      <c r="L3125" s="45"/>
      <c r="M3125" s="236" t="s">
        <v>1</v>
      </c>
      <c r="N3125" s="237" t="s">
        <v>41</v>
      </c>
      <c r="O3125" s="92"/>
      <c r="P3125" s="238">
        <f>O3125*H3125</f>
        <v>0</v>
      </c>
      <c r="Q3125" s="238">
        <v>0.0063</v>
      </c>
      <c r="R3125" s="238">
        <f>Q3125*H3125</f>
        <v>1.5549029999999999</v>
      </c>
      <c r="S3125" s="238">
        <v>0</v>
      </c>
      <c r="T3125" s="239">
        <f>S3125*H3125</f>
        <v>0</v>
      </c>
      <c r="U3125" s="39"/>
      <c r="V3125" s="39"/>
      <c r="W3125" s="39"/>
      <c r="X3125" s="39"/>
      <c r="Y3125" s="39"/>
      <c r="Z3125" s="39"/>
      <c r="AA3125" s="39"/>
      <c r="AB3125" s="39"/>
      <c r="AC3125" s="39"/>
      <c r="AD3125" s="39"/>
      <c r="AE3125" s="39"/>
      <c r="AR3125" s="240" t="s">
        <v>530</v>
      </c>
      <c r="AT3125" s="240" t="s">
        <v>352</v>
      </c>
      <c r="AU3125" s="240" t="s">
        <v>86</v>
      </c>
      <c r="AY3125" s="18" t="s">
        <v>350</v>
      </c>
      <c r="BE3125" s="241">
        <f>IF(N3125="základní",J3125,0)</f>
        <v>0</v>
      </c>
      <c r="BF3125" s="241">
        <f>IF(N3125="snížená",J3125,0)</f>
        <v>0</v>
      </c>
      <c r="BG3125" s="241">
        <f>IF(N3125="zákl. přenesená",J3125,0)</f>
        <v>0</v>
      </c>
      <c r="BH3125" s="241">
        <f>IF(N3125="sníž. přenesená",J3125,0)</f>
        <v>0</v>
      </c>
      <c r="BI3125" s="241">
        <f>IF(N3125="nulová",J3125,0)</f>
        <v>0</v>
      </c>
      <c r="BJ3125" s="18" t="s">
        <v>84</v>
      </c>
      <c r="BK3125" s="241">
        <f>ROUND(I3125*H3125,2)</f>
        <v>0</v>
      </c>
      <c r="BL3125" s="18" t="s">
        <v>530</v>
      </c>
      <c r="BM3125" s="240" t="s">
        <v>4457</v>
      </c>
    </row>
    <row r="3126" s="2" customFormat="1">
      <c r="A3126" s="39"/>
      <c r="B3126" s="40"/>
      <c r="C3126" s="41"/>
      <c r="D3126" s="242" t="s">
        <v>359</v>
      </c>
      <c r="E3126" s="41"/>
      <c r="F3126" s="243" t="s">
        <v>4458</v>
      </c>
      <c r="G3126" s="41"/>
      <c r="H3126" s="41"/>
      <c r="I3126" s="244"/>
      <c r="J3126" s="41"/>
      <c r="K3126" s="41"/>
      <c r="L3126" s="45"/>
      <c r="M3126" s="245"/>
      <c r="N3126" s="246"/>
      <c r="O3126" s="92"/>
      <c r="P3126" s="92"/>
      <c r="Q3126" s="92"/>
      <c r="R3126" s="92"/>
      <c r="S3126" s="92"/>
      <c r="T3126" s="93"/>
      <c r="U3126" s="39"/>
      <c r="V3126" s="39"/>
      <c r="W3126" s="39"/>
      <c r="X3126" s="39"/>
      <c r="Y3126" s="39"/>
      <c r="Z3126" s="39"/>
      <c r="AA3126" s="39"/>
      <c r="AB3126" s="39"/>
      <c r="AC3126" s="39"/>
      <c r="AD3126" s="39"/>
      <c r="AE3126" s="39"/>
      <c r="AT3126" s="18" t="s">
        <v>359</v>
      </c>
      <c r="AU3126" s="18" t="s">
        <v>86</v>
      </c>
    </row>
    <row r="3127" s="13" customFormat="1">
      <c r="A3127" s="13"/>
      <c r="B3127" s="247"/>
      <c r="C3127" s="248"/>
      <c r="D3127" s="242" t="s">
        <v>361</v>
      </c>
      <c r="E3127" s="249" t="s">
        <v>165</v>
      </c>
      <c r="F3127" s="250" t="s">
        <v>4459</v>
      </c>
      <c r="G3127" s="248"/>
      <c r="H3127" s="251">
        <v>246.81</v>
      </c>
      <c r="I3127" s="252"/>
      <c r="J3127" s="248"/>
      <c r="K3127" s="248"/>
      <c r="L3127" s="253"/>
      <c r="M3127" s="254"/>
      <c r="N3127" s="255"/>
      <c r="O3127" s="255"/>
      <c r="P3127" s="255"/>
      <c r="Q3127" s="255"/>
      <c r="R3127" s="255"/>
      <c r="S3127" s="255"/>
      <c r="T3127" s="256"/>
      <c r="U3127" s="13"/>
      <c r="V3127" s="13"/>
      <c r="W3127" s="13"/>
      <c r="X3127" s="13"/>
      <c r="Y3127" s="13"/>
      <c r="Z3127" s="13"/>
      <c r="AA3127" s="13"/>
      <c r="AB3127" s="13"/>
      <c r="AC3127" s="13"/>
      <c r="AD3127" s="13"/>
      <c r="AE3127" s="13"/>
      <c r="AT3127" s="257" t="s">
        <v>361</v>
      </c>
      <c r="AU3127" s="257" t="s">
        <v>86</v>
      </c>
      <c r="AV3127" s="13" t="s">
        <v>86</v>
      </c>
      <c r="AW3127" s="13" t="s">
        <v>32</v>
      </c>
      <c r="AX3127" s="13" t="s">
        <v>84</v>
      </c>
      <c r="AY3127" s="257" t="s">
        <v>350</v>
      </c>
    </row>
    <row r="3128" s="2" customFormat="1" ht="24.15" customHeight="1">
      <c r="A3128" s="39"/>
      <c r="B3128" s="40"/>
      <c r="C3128" s="295" t="s">
        <v>4460</v>
      </c>
      <c r="D3128" s="295" t="s">
        <v>1347</v>
      </c>
      <c r="E3128" s="296" t="s">
        <v>4461</v>
      </c>
      <c r="F3128" s="297" t="s">
        <v>4462</v>
      </c>
      <c r="G3128" s="298" t="s">
        <v>355</v>
      </c>
      <c r="H3128" s="299">
        <v>271.49099999999999</v>
      </c>
      <c r="I3128" s="300"/>
      <c r="J3128" s="301">
        <f>ROUND(I3128*H3128,2)</f>
        <v>0</v>
      </c>
      <c r="K3128" s="297" t="s">
        <v>356</v>
      </c>
      <c r="L3128" s="302"/>
      <c r="M3128" s="303" t="s">
        <v>1</v>
      </c>
      <c r="N3128" s="304" t="s">
        <v>41</v>
      </c>
      <c r="O3128" s="92"/>
      <c r="P3128" s="238">
        <f>O3128*H3128</f>
        <v>0</v>
      </c>
      <c r="Q3128" s="238">
        <v>0.017999999999999999</v>
      </c>
      <c r="R3128" s="238">
        <f>Q3128*H3128</f>
        <v>4.8868379999999991</v>
      </c>
      <c r="S3128" s="238">
        <v>0</v>
      </c>
      <c r="T3128" s="239">
        <f>S3128*H3128</f>
        <v>0</v>
      </c>
      <c r="U3128" s="39"/>
      <c r="V3128" s="39"/>
      <c r="W3128" s="39"/>
      <c r="X3128" s="39"/>
      <c r="Y3128" s="39"/>
      <c r="Z3128" s="39"/>
      <c r="AA3128" s="39"/>
      <c r="AB3128" s="39"/>
      <c r="AC3128" s="39"/>
      <c r="AD3128" s="39"/>
      <c r="AE3128" s="39"/>
      <c r="AR3128" s="240" t="s">
        <v>695</v>
      </c>
      <c r="AT3128" s="240" t="s">
        <v>1347</v>
      </c>
      <c r="AU3128" s="240" t="s">
        <v>86</v>
      </c>
      <c r="AY3128" s="18" t="s">
        <v>350</v>
      </c>
      <c r="BE3128" s="241">
        <f>IF(N3128="základní",J3128,0)</f>
        <v>0</v>
      </c>
      <c r="BF3128" s="241">
        <f>IF(N3128="snížená",J3128,0)</f>
        <v>0</v>
      </c>
      <c r="BG3128" s="241">
        <f>IF(N3128="zákl. přenesená",J3128,0)</f>
        <v>0</v>
      </c>
      <c r="BH3128" s="241">
        <f>IF(N3128="sníž. přenesená",J3128,0)</f>
        <v>0</v>
      </c>
      <c r="BI3128" s="241">
        <f>IF(N3128="nulová",J3128,0)</f>
        <v>0</v>
      </c>
      <c r="BJ3128" s="18" t="s">
        <v>84</v>
      </c>
      <c r="BK3128" s="241">
        <f>ROUND(I3128*H3128,2)</f>
        <v>0</v>
      </c>
      <c r="BL3128" s="18" t="s">
        <v>530</v>
      </c>
      <c r="BM3128" s="240" t="s">
        <v>4463</v>
      </c>
    </row>
    <row r="3129" s="2" customFormat="1">
      <c r="A3129" s="39"/>
      <c r="B3129" s="40"/>
      <c r="C3129" s="41"/>
      <c r="D3129" s="242" t="s">
        <v>359</v>
      </c>
      <c r="E3129" s="41"/>
      <c r="F3129" s="243" t="s">
        <v>4462</v>
      </c>
      <c r="G3129" s="41"/>
      <c r="H3129" s="41"/>
      <c r="I3129" s="244"/>
      <c r="J3129" s="41"/>
      <c r="K3129" s="41"/>
      <c r="L3129" s="45"/>
      <c r="M3129" s="245"/>
      <c r="N3129" s="246"/>
      <c r="O3129" s="92"/>
      <c r="P3129" s="92"/>
      <c r="Q3129" s="92"/>
      <c r="R3129" s="92"/>
      <c r="S3129" s="92"/>
      <c r="T3129" s="93"/>
      <c r="U3129" s="39"/>
      <c r="V3129" s="39"/>
      <c r="W3129" s="39"/>
      <c r="X3129" s="39"/>
      <c r="Y3129" s="39"/>
      <c r="Z3129" s="39"/>
      <c r="AA3129" s="39"/>
      <c r="AB3129" s="39"/>
      <c r="AC3129" s="39"/>
      <c r="AD3129" s="39"/>
      <c r="AE3129" s="39"/>
      <c r="AT3129" s="18" t="s">
        <v>359</v>
      </c>
      <c r="AU3129" s="18" t="s">
        <v>86</v>
      </c>
    </row>
    <row r="3130" s="13" customFormat="1">
      <c r="A3130" s="13"/>
      <c r="B3130" s="247"/>
      <c r="C3130" s="248"/>
      <c r="D3130" s="242" t="s">
        <v>361</v>
      </c>
      <c r="E3130" s="248"/>
      <c r="F3130" s="250" t="s">
        <v>4464</v>
      </c>
      <c r="G3130" s="248"/>
      <c r="H3130" s="251">
        <v>271.49099999999999</v>
      </c>
      <c r="I3130" s="252"/>
      <c r="J3130" s="248"/>
      <c r="K3130" s="248"/>
      <c r="L3130" s="253"/>
      <c r="M3130" s="254"/>
      <c r="N3130" s="255"/>
      <c r="O3130" s="255"/>
      <c r="P3130" s="255"/>
      <c r="Q3130" s="255"/>
      <c r="R3130" s="255"/>
      <c r="S3130" s="255"/>
      <c r="T3130" s="256"/>
      <c r="U3130" s="13"/>
      <c r="V3130" s="13"/>
      <c r="W3130" s="13"/>
      <c r="X3130" s="13"/>
      <c r="Y3130" s="13"/>
      <c r="Z3130" s="13"/>
      <c r="AA3130" s="13"/>
      <c r="AB3130" s="13"/>
      <c r="AC3130" s="13"/>
      <c r="AD3130" s="13"/>
      <c r="AE3130" s="13"/>
      <c r="AT3130" s="257" t="s">
        <v>361</v>
      </c>
      <c r="AU3130" s="257" t="s">
        <v>86</v>
      </c>
      <c r="AV3130" s="13" t="s">
        <v>86</v>
      </c>
      <c r="AW3130" s="13" t="s">
        <v>4</v>
      </c>
      <c r="AX3130" s="13" t="s">
        <v>84</v>
      </c>
      <c r="AY3130" s="257" t="s">
        <v>350</v>
      </c>
    </row>
    <row r="3131" s="2" customFormat="1" ht="24.15" customHeight="1">
      <c r="A3131" s="39"/>
      <c r="B3131" s="40"/>
      <c r="C3131" s="229" t="s">
        <v>4465</v>
      </c>
      <c r="D3131" s="229" t="s">
        <v>352</v>
      </c>
      <c r="E3131" s="230" t="s">
        <v>4466</v>
      </c>
      <c r="F3131" s="231" t="s">
        <v>4467</v>
      </c>
      <c r="G3131" s="232" t="s">
        <v>483</v>
      </c>
      <c r="H3131" s="233">
        <v>110.949</v>
      </c>
      <c r="I3131" s="234"/>
      <c r="J3131" s="235">
        <f>ROUND(I3131*H3131,2)</f>
        <v>0</v>
      </c>
      <c r="K3131" s="231" t="s">
        <v>356</v>
      </c>
      <c r="L3131" s="45"/>
      <c r="M3131" s="236" t="s">
        <v>1</v>
      </c>
      <c r="N3131" s="237" t="s">
        <v>41</v>
      </c>
      <c r="O3131" s="92"/>
      <c r="P3131" s="238">
        <f>O3131*H3131</f>
        <v>0</v>
      </c>
      <c r="Q3131" s="238">
        <v>0</v>
      </c>
      <c r="R3131" s="238">
        <f>Q3131*H3131</f>
        <v>0</v>
      </c>
      <c r="S3131" s="238">
        <v>0</v>
      </c>
      <c r="T3131" s="239">
        <f>S3131*H3131</f>
        <v>0</v>
      </c>
      <c r="U3131" s="39"/>
      <c r="V3131" s="39"/>
      <c r="W3131" s="39"/>
      <c r="X3131" s="39"/>
      <c r="Y3131" s="39"/>
      <c r="Z3131" s="39"/>
      <c r="AA3131" s="39"/>
      <c r="AB3131" s="39"/>
      <c r="AC3131" s="39"/>
      <c r="AD3131" s="39"/>
      <c r="AE3131" s="39"/>
      <c r="AR3131" s="240" t="s">
        <v>530</v>
      </c>
      <c r="AT3131" s="240" t="s">
        <v>352</v>
      </c>
      <c r="AU3131" s="240" t="s">
        <v>86</v>
      </c>
      <c r="AY3131" s="18" t="s">
        <v>350</v>
      </c>
      <c r="BE3131" s="241">
        <f>IF(N3131="základní",J3131,0)</f>
        <v>0</v>
      </c>
      <c r="BF3131" s="241">
        <f>IF(N3131="snížená",J3131,0)</f>
        <v>0</v>
      </c>
      <c r="BG3131" s="241">
        <f>IF(N3131="zákl. přenesená",J3131,0)</f>
        <v>0</v>
      </c>
      <c r="BH3131" s="241">
        <f>IF(N3131="sníž. přenesená",J3131,0)</f>
        <v>0</v>
      </c>
      <c r="BI3131" s="241">
        <f>IF(N3131="nulová",J3131,0)</f>
        <v>0</v>
      </c>
      <c r="BJ3131" s="18" t="s">
        <v>84</v>
      </c>
      <c r="BK3131" s="241">
        <f>ROUND(I3131*H3131,2)</f>
        <v>0</v>
      </c>
      <c r="BL3131" s="18" t="s">
        <v>530</v>
      </c>
      <c r="BM3131" s="240" t="s">
        <v>4468</v>
      </c>
    </row>
    <row r="3132" s="2" customFormat="1">
      <c r="A3132" s="39"/>
      <c r="B3132" s="40"/>
      <c r="C3132" s="41"/>
      <c r="D3132" s="242" t="s">
        <v>359</v>
      </c>
      <c r="E3132" s="41"/>
      <c r="F3132" s="243" t="s">
        <v>4469</v>
      </c>
      <c r="G3132" s="41"/>
      <c r="H3132" s="41"/>
      <c r="I3132" s="244"/>
      <c r="J3132" s="41"/>
      <c r="K3132" s="41"/>
      <c r="L3132" s="45"/>
      <c r="M3132" s="245"/>
      <c r="N3132" s="246"/>
      <c r="O3132" s="92"/>
      <c r="P3132" s="92"/>
      <c r="Q3132" s="92"/>
      <c r="R3132" s="92"/>
      <c r="S3132" s="92"/>
      <c r="T3132" s="93"/>
      <c r="U3132" s="39"/>
      <c r="V3132" s="39"/>
      <c r="W3132" s="39"/>
      <c r="X3132" s="39"/>
      <c r="Y3132" s="39"/>
      <c r="Z3132" s="39"/>
      <c r="AA3132" s="39"/>
      <c r="AB3132" s="39"/>
      <c r="AC3132" s="39"/>
      <c r="AD3132" s="39"/>
      <c r="AE3132" s="39"/>
      <c r="AT3132" s="18" t="s">
        <v>359</v>
      </c>
      <c r="AU3132" s="18" t="s">
        <v>86</v>
      </c>
    </row>
    <row r="3133" s="12" customFormat="1" ht="22.8" customHeight="1">
      <c r="A3133" s="12"/>
      <c r="B3133" s="213"/>
      <c r="C3133" s="214"/>
      <c r="D3133" s="215" t="s">
        <v>75</v>
      </c>
      <c r="E3133" s="227" t="s">
        <v>4470</v>
      </c>
      <c r="F3133" s="227" t="s">
        <v>4471</v>
      </c>
      <c r="G3133" s="214"/>
      <c r="H3133" s="214"/>
      <c r="I3133" s="217"/>
      <c r="J3133" s="228">
        <f>BK3133</f>
        <v>0</v>
      </c>
      <c r="K3133" s="214"/>
      <c r="L3133" s="219"/>
      <c r="M3133" s="220"/>
      <c r="N3133" s="221"/>
      <c r="O3133" s="221"/>
      <c r="P3133" s="222">
        <f>SUM(P3134:P3168)</f>
        <v>0</v>
      </c>
      <c r="Q3133" s="221"/>
      <c r="R3133" s="222">
        <f>SUM(R3134:R3168)</f>
        <v>19.249873430000001</v>
      </c>
      <c r="S3133" s="221"/>
      <c r="T3133" s="223">
        <f>SUM(T3134:T3168)</f>
        <v>0</v>
      </c>
      <c r="U3133" s="12"/>
      <c r="V3133" s="12"/>
      <c r="W3133" s="12"/>
      <c r="X3133" s="12"/>
      <c r="Y3133" s="12"/>
      <c r="Z3133" s="12"/>
      <c r="AA3133" s="12"/>
      <c r="AB3133" s="12"/>
      <c r="AC3133" s="12"/>
      <c r="AD3133" s="12"/>
      <c r="AE3133" s="12"/>
      <c r="AR3133" s="224" t="s">
        <v>86</v>
      </c>
      <c r="AT3133" s="225" t="s">
        <v>75</v>
      </c>
      <c r="AU3133" s="225" t="s">
        <v>84</v>
      </c>
      <c r="AY3133" s="224" t="s">
        <v>350</v>
      </c>
      <c r="BK3133" s="226">
        <f>SUM(BK3134:BK3168)</f>
        <v>0</v>
      </c>
    </row>
    <row r="3134" s="2" customFormat="1" ht="24.15" customHeight="1">
      <c r="A3134" s="39"/>
      <c r="B3134" s="40"/>
      <c r="C3134" s="229" t="s">
        <v>4472</v>
      </c>
      <c r="D3134" s="229" t="s">
        <v>352</v>
      </c>
      <c r="E3134" s="230" t="s">
        <v>4473</v>
      </c>
      <c r="F3134" s="231" t="s">
        <v>4474</v>
      </c>
      <c r="G3134" s="232" t="s">
        <v>551</v>
      </c>
      <c r="H3134" s="233">
        <v>850.87</v>
      </c>
      <c r="I3134" s="234"/>
      <c r="J3134" s="235">
        <f>ROUND(I3134*H3134,2)</f>
        <v>0</v>
      </c>
      <c r="K3134" s="231" t="s">
        <v>356</v>
      </c>
      <c r="L3134" s="45"/>
      <c r="M3134" s="236" t="s">
        <v>1</v>
      </c>
      <c r="N3134" s="237" t="s">
        <v>41</v>
      </c>
      <c r="O3134" s="92"/>
      <c r="P3134" s="238">
        <f>O3134*H3134</f>
        <v>0</v>
      </c>
      <c r="Q3134" s="238">
        <v>0.0019</v>
      </c>
      <c r="R3134" s="238">
        <f>Q3134*H3134</f>
        <v>1.6166529999999999</v>
      </c>
      <c r="S3134" s="238">
        <v>0</v>
      </c>
      <c r="T3134" s="239">
        <f>S3134*H3134</f>
        <v>0</v>
      </c>
      <c r="U3134" s="39"/>
      <c r="V3134" s="39"/>
      <c r="W3134" s="39"/>
      <c r="X3134" s="39"/>
      <c r="Y3134" s="39"/>
      <c r="Z3134" s="39"/>
      <c r="AA3134" s="39"/>
      <c r="AB3134" s="39"/>
      <c r="AC3134" s="39"/>
      <c r="AD3134" s="39"/>
      <c r="AE3134" s="39"/>
      <c r="AR3134" s="240" t="s">
        <v>530</v>
      </c>
      <c r="AT3134" s="240" t="s">
        <v>352</v>
      </c>
      <c r="AU3134" s="240" t="s">
        <v>86</v>
      </c>
      <c r="AY3134" s="18" t="s">
        <v>350</v>
      </c>
      <c r="BE3134" s="241">
        <f>IF(N3134="základní",J3134,0)</f>
        <v>0</v>
      </c>
      <c r="BF3134" s="241">
        <f>IF(N3134="snížená",J3134,0)</f>
        <v>0</v>
      </c>
      <c r="BG3134" s="241">
        <f>IF(N3134="zákl. přenesená",J3134,0)</f>
        <v>0</v>
      </c>
      <c r="BH3134" s="241">
        <f>IF(N3134="sníž. přenesená",J3134,0)</f>
        <v>0</v>
      </c>
      <c r="BI3134" s="241">
        <f>IF(N3134="nulová",J3134,0)</f>
        <v>0</v>
      </c>
      <c r="BJ3134" s="18" t="s">
        <v>84</v>
      </c>
      <c r="BK3134" s="241">
        <f>ROUND(I3134*H3134,2)</f>
        <v>0</v>
      </c>
      <c r="BL3134" s="18" t="s">
        <v>530</v>
      </c>
      <c r="BM3134" s="240" t="s">
        <v>4475</v>
      </c>
    </row>
    <row r="3135" s="2" customFormat="1">
      <c r="A3135" s="39"/>
      <c r="B3135" s="40"/>
      <c r="C3135" s="41"/>
      <c r="D3135" s="242" t="s">
        <v>359</v>
      </c>
      <c r="E3135" s="41"/>
      <c r="F3135" s="243" t="s">
        <v>4476</v>
      </c>
      <c r="G3135" s="41"/>
      <c r="H3135" s="41"/>
      <c r="I3135" s="244"/>
      <c r="J3135" s="41"/>
      <c r="K3135" s="41"/>
      <c r="L3135" s="45"/>
      <c r="M3135" s="245"/>
      <c r="N3135" s="246"/>
      <c r="O3135" s="92"/>
      <c r="P3135" s="92"/>
      <c r="Q3135" s="92"/>
      <c r="R3135" s="92"/>
      <c r="S3135" s="92"/>
      <c r="T3135" s="93"/>
      <c r="U3135" s="39"/>
      <c r="V3135" s="39"/>
      <c r="W3135" s="39"/>
      <c r="X3135" s="39"/>
      <c r="Y3135" s="39"/>
      <c r="Z3135" s="39"/>
      <c r="AA3135" s="39"/>
      <c r="AB3135" s="39"/>
      <c r="AC3135" s="39"/>
      <c r="AD3135" s="39"/>
      <c r="AE3135" s="39"/>
      <c r="AT3135" s="18" t="s">
        <v>359</v>
      </c>
      <c r="AU3135" s="18" t="s">
        <v>86</v>
      </c>
    </row>
    <row r="3136" s="13" customFormat="1">
      <c r="A3136" s="13"/>
      <c r="B3136" s="247"/>
      <c r="C3136" s="248"/>
      <c r="D3136" s="242" t="s">
        <v>361</v>
      </c>
      <c r="E3136" s="249" t="s">
        <v>1</v>
      </c>
      <c r="F3136" s="250" t="s">
        <v>4477</v>
      </c>
      <c r="G3136" s="248"/>
      <c r="H3136" s="251">
        <v>97.260000000000005</v>
      </c>
      <c r="I3136" s="252"/>
      <c r="J3136" s="248"/>
      <c r="K3136" s="248"/>
      <c r="L3136" s="253"/>
      <c r="M3136" s="254"/>
      <c r="N3136" s="255"/>
      <c r="O3136" s="255"/>
      <c r="P3136" s="255"/>
      <c r="Q3136" s="255"/>
      <c r="R3136" s="255"/>
      <c r="S3136" s="255"/>
      <c r="T3136" s="256"/>
      <c r="U3136" s="13"/>
      <c r="V3136" s="13"/>
      <c r="W3136" s="13"/>
      <c r="X3136" s="13"/>
      <c r="Y3136" s="13"/>
      <c r="Z3136" s="13"/>
      <c r="AA3136" s="13"/>
      <c r="AB3136" s="13"/>
      <c r="AC3136" s="13"/>
      <c r="AD3136" s="13"/>
      <c r="AE3136" s="13"/>
      <c r="AT3136" s="257" t="s">
        <v>361</v>
      </c>
      <c r="AU3136" s="257" t="s">
        <v>86</v>
      </c>
      <c r="AV3136" s="13" t="s">
        <v>86</v>
      </c>
      <c r="AW3136" s="13" t="s">
        <v>32</v>
      </c>
      <c r="AX3136" s="13" t="s">
        <v>76</v>
      </c>
      <c r="AY3136" s="257" t="s">
        <v>350</v>
      </c>
    </row>
    <row r="3137" s="13" customFormat="1">
      <c r="A3137" s="13"/>
      <c r="B3137" s="247"/>
      <c r="C3137" s="248"/>
      <c r="D3137" s="242" t="s">
        <v>361</v>
      </c>
      <c r="E3137" s="249" t="s">
        <v>1</v>
      </c>
      <c r="F3137" s="250" t="s">
        <v>4478</v>
      </c>
      <c r="G3137" s="248"/>
      <c r="H3137" s="251">
        <v>56.854999999999997</v>
      </c>
      <c r="I3137" s="252"/>
      <c r="J3137" s="248"/>
      <c r="K3137" s="248"/>
      <c r="L3137" s="253"/>
      <c r="M3137" s="254"/>
      <c r="N3137" s="255"/>
      <c r="O3137" s="255"/>
      <c r="P3137" s="255"/>
      <c r="Q3137" s="255"/>
      <c r="R3137" s="255"/>
      <c r="S3137" s="255"/>
      <c r="T3137" s="256"/>
      <c r="U3137" s="13"/>
      <c r="V3137" s="13"/>
      <c r="W3137" s="13"/>
      <c r="X3137" s="13"/>
      <c r="Y3137" s="13"/>
      <c r="Z3137" s="13"/>
      <c r="AA3137" s="13"/>
      <c r="AB3137" s="13"/>
      <c r="AC3137" s="13"/>
      <c r="AD3137" s="13"/>
      <c r="AE3137" s="13"/>
      <c r="AT3137" s="257" t="s">
        <v>361</v>
      </c>
      <c r="AU3137" s="257" t="s">
        <v>86</v>
      </c>
      <c r="AV3137" s="13" t="s">
        <v>86</v>
      </c>
      <c r="AW3137" s="13" t="s">
        <v>32</v>
      </c>
      <c r="AX3137" s="13" t="s">
        <v>76</v>
      </c>
      <c r="AY3137" s="257" t="s">
        <v>350</v>
      </c>
    </row>
    <row r="3138" s="13" customFormat="1">
      <c r="A3138" s="13"/>
      <c r="B3138" s="247"/>
      <c r="C3138" s="248"/>
      <c r="D3138" s="242" t="s">
        <v>361</v>
      </c>
      <c r="E3138" s="249" t="s">
        <v>1</v>
      </c>
      <c r="F3138" s="250" t="s">
        <v>4479</v>
      </c>
      <c r="G3138" s="248"/>
      <c r="H3138" s="251">
        <v>50.494999999999997</v>
      </c>
      <c r="I3138" s="252"/>
      <c r="J3138" s="248"/>
      <c r="K3138" s="248"/>
      <c r="L3138" s="253"/>
      <c r="M3138" s="254"/>
      <c r="N3138" s="255"/>
      <c r="O3138" s="255"/>
      <c r="P3138" s="255"/>
      <c r="Q3138" s="255"/>
      <c r="R3138" s="255"/>
      <c r="S3138" s="255"/>
      <c r="T3138" s="256"/>
      <c r="U3138" s="13"/>
      <c r="V3138" s="13"/>
      <c r="W3138" s="13"/>
      <c r="X3138" s="13"/>
      <c r="Y3138" s="13"/>
      <c r="Z3138" s="13"/>
      <c r="AA3138" s="13"/>
      <c r="AB3138" s="13"/>
      <c r="AC3138" s="13"/>
      <c r="AD3138" s="13"/>
      <c r="AE3138" s="13"/>
      <c r="AT3138" s="257" t="s">
        <v>361</v>
      </c>
      <c r="AU3138" s="257" t="s">
        <v>86</v>
      </c>
      <c r="AV3138" s="13" t="s">
        <v>86</v>
      </c>
      <c r="AW3138" s="13" t="s">
        <v>32</v>
      </c>
      <c r="AX3138" s="13" t="s">
        <v>76</v>
      </c>
      <c r="AY3138" s="257" t="s">
        <v>350</v>
      </c>
    </row>
    <row r="3139" s="13" customFormat="1">
      <c r="A3139" s="13"/>
      <c r="B3139" s="247"/>
      <c r="C3139" s="248"/>
      <c r="D3139" s="242" t="s">
        <v>361</v>
      </c>
      <c r="E3139" s="249" t="s">
        <v>1</v>
      </c>
      <c r="F3139" s="250" t="s">
        <v>4480</v>
      </c>
      <c r="G3139" s="248"/>
      <c r="H3139" s="251">
        <v>78.344999999999999</v>
      </c>
      <c r="I3139" s="252"/>
      <c r="J3139" s="248"/>
      <c r="K3139" s="248"/>
      <c r="L3139" s="253"/>
      <c r="M3139" s="254"/>
      <c r="N3139" s="255"/>
      <c r="O3139" s="255"/>
      <c r="P3139" s="255"/>
      <c r="Q3139" s="255"/>
      <c r="R3139" s="255"/>
      <c r="S3139" s="255"/>
      <c r="T3139" s="256"/>
      <c r="U3139" s="13"/>
      <c r="V3139" s="13"/>
      <c r="W3139" s="13"/>
      <c r="X3139" s="13"/>
      <c r="Y3139" s="13"/>
      <c r="Z3139" s="13"/>
      <c r="AA3139" s="13"/>
      <c r="AB3139" s="13"/>
      <c r="AC3139" s="13"/>
      <c r="AD3139" s="13"/>
      <c r="AE3139" s="13"/>
      <c r="AT3139" s="257" t="s">
        <v>361</v>
      </c>
      <c r="AU3139" s="257" t="s">
        <v>86</v>
      </c>
      <c r="AV3139" s="13" t="s">
        <v>86</v>
      </c>
      <c r="AW3139" s="13" t="s">
        <v>32</v>
      </c>
      <c r="AX3139" s="13" t="s">
        <v>76</v>
      </c>
      <c r="AY3139" s="257" t="s">
        <v>350</v>
      </c>
    </row>
    <row r="3140" s="13" customFormat="1">
      <c r="A3140" s="13"/>
      <c r="B3140" s="247"/>
      <c r="C3140" s="248"/>
      <c r="D3140" s="242" t="s">
        <v>361</v>
      </c>
      <c r="E3140" s="249" t="s">
        <v>1</v>
      </c>
      <c r="F3140" s="250" t="s">
        <v>4481</v>
      </c>
      <c r="G3140" s="248"/>
      <c r="H3140" s="251">
        <v>55.395000000000003</v>
      </c>
      <c r="I3140" s="252"/>
      <c r="J3140" s="248"/>
      <c r="K3140" s="248"/>
      <c r="L3140" s="253"/>
      <c r="M3140" s="254"/>
      <c r="N3140" s="255"/>
      <c r="O3140" s="255"/>
      <c r="P3140" s="255"/>
      <c r="Q3140" s="255"/>
      <c r="R3140" s="255"/>
      <c r="S3140" s="255"/>
      <c r="T3140" s="256"/>
      <c r="U3140" s="13"/>
      <c r="V3140" s="13"/>
      <c r="W3140" s="13"/>
      <c r="X3140" s="13"/>
      <c r="Y3140" s="13"/>
      <c r="Z3140" s="13"/>
      <c r="AA3140" s="13"/>
      <c r="AB3140" s="13"/>
      <c r="AC3140" s="13"/>
      <c r="AD3140" s="13"/>
      <c r="AE3140" s="13"/>
      <c r="AT3140" s="257" t="s">
        <v>361</v>
      </c>
      <c r="AU3140" s="257" t="s">
        <v>86</v>
      </c>
      <c r="AV3140" s="13" t="s">
        <v>86</v>
      </c>
      <c r="AW3140" s="13" t="s">
        <v>32</v>
      </c>
      <c r="AX3140" s="13" t="s">
        <v>76</v>
      </c>
      <c r="AY3140" s="257" t="s">
        <v>350</v>
      </c>
    </row>
    <row r="3141" s="13" customFormat="1">
      <c r="A3141" s="13"/>
      <c r="B3141" s="247"/>
      <c r="C3141" s="248"/>
      <c r="D3141" s="242" t="s">
        <v>361</v>
      </c>
      <c r="E3141" s="249" t="s">
        <v>1</v>
      </c>
      <c r="F3141" s="250" t="s">
        <v>4482</v>
      </c>
      <c r="G3141" s="248"/>
      <c r="H3141" s="251">
        <v>3.3799999999999999</v>
      </c>
      <c r="I3141" s="252"/>
      <c r="J3141" s="248"/>
      <c r="K3141" s="248"/>
      <c r="L3141" s="253"/>
      <c r="M3141" s="254"/>
      <c r="N3141" s="255"/>
      <c r="O3141" s="255"/>
      <c r="P3141" s="255"/>
      <c r="Q3141" s="255"/>
      <c r="R3141" s="255"/>
      <c r="S3141" s="255"/>
      <c r="T3141" s="256"/>
      <c r="U3141" s="13"/>
      <c r="V3141" s="13"/>
      <c r="W3141" s="13"/>
      <c r="X3141" s="13"/>
      <c r="Y3141" s="13"/>
      <c r="Z3141" s="13"/>
      <c r="AA3141" s="13"/>
      <c r="AB3141" s="13"/>
      <c r="AC3141" s="13"/>
      <c r="AD3141" s="13"/>
      <c r="AE3141" s="13"/>
      <c r="AT3141" s="257" t="s">
        <v>361</v>
      </c>
      <c r="AU3141" s="257" t="s">
        <v>86</v>
      </c>
      <c r="AV3141" s="13" t="s">
        <v>86</v>
      </c>
      <c r="AW3141" s="13" t="s">
        <v>32</v>
      </c>
      <c r="AX3141" s="13" t="s">
        <v>76</v>
      </c>
      <c r="AY3141" s="257" t="s">
        <v>350</v>
      </c>
    </row>
    <row r="3142" s="13" customFormat="1">
      <c r="A3142" s="13"/>
      <c r="B3142" s="247"/>
      <c r="C3142" s="248"/>
      <c r="D3142" s="242" t="s">
        <v>361</v>
      </c>
      <c r="E3142" s="249" t="s">
        <v>1</v>
      </c>
      <c r="F3142" s="250" t="s">
        <v>4483</v>
      </c>
      <c r="G3142" s="248"/>
      <c r="H3142" s="251">
        <v>117.77500000000001</v>
      </c>
      <c r="I3142" s="252"/>
      <c r="J3142" s="248"/>
      <c r="K3142" s="248"/>
      <c r="L3142" s="253"/>
      <c r="M3142" s="254"/>
      <c r="N3142" s="255"/>
      <c r="O3142" s="255"/>
      <c r="P3142" s="255"/>
      <c r="Q3142" s="255"/>
      <c r="R3142" s="255"/>
      <c r="S3142" s="255"/>
      <c r="T3142" s="256"/>
      <c r="U3142" s="13"/>
      <c r="V3142" s="13"/>
      <c r="W3142" s="13"/>
      <c r="X3142" s="13"/>
      <c r="Y3142" s="13"/>
      <c r="Z3142" s="13"/>
      <c r="AA3142" s="13"/>
      <c r="AB3142" s="13"/>
      <c r="AC3142" s="13"/>
      <c r="AD3142" s="13"/>
      <c r="AE3142" s="13"/>
      <c r="AT3142" s="257" t="s">
        <v>361</v>
      </c>
      <c r="AU3142" s="257" t="s">
        <v>86</v>
      </c>
      <c r="AV3142" s="13" t="s">
        <v>86</v>
      </c>
      <c r="AW3142" s="13" t="s">
        <v>32</v>
      </c>
      <c r="AX3142" s="13" t="s">
        <v>76</v>
      </c>
      <c r="AY3142" s="257" t="s">
        <v>350</v>
      </c>
    </row>
    <row r="3143" s="13" customFormat="1">
      <c r="A3143" s="13"/>
      <c r="B3143" s="247"/>
      <c r="C3143" s="248"/>
      <c r="D3143" s="242" t="s">
        <v>361</v>
      </c>
      <c r="E3143" s="249" t="s">
        <v>1</v>
      </c>
      <c r="F3143" s="250" t="s">
        <v>4484</v>
      </c>
      <c r="G3143" s="248"/>
      <c r="H3143" s="251">
        <v>41.270000000000003</v>
      </c>
      <c r="I3143" s="252"/>
      <c r="J3143" s="248"/>
      <c r="K3143" s="248"/>
      <c r="L3143" s="253"/>
      <c r="M3143" s="254"/>
      <c r="N3143" s="255"/>
      <c r="O3143" s="255"/>
      <c r="P3143" s="255"/>
      <c r="Q3143" s="255"/>
      <c r="R3143" s="255"/>
      <c r="S3143" s="255"/>
      <c r="T3143" s="256"/>
      <c r="U3143" s="13"/>
      <c r="V3143" s="13"/>
      <c r="W3143" s="13"/>
      <c r="X3143" s="13"/>
      <c r="Y3143" s="13"/>
      <c r="Z3143" s="13"/>
      <c r="AA3143" s="13"/>
      <c r="AB3143" s="13"/>
      <c r="AC3143" s="13"/>
      <c r="AD3143" s="13"/>
      <c r="AE3143" s="13"/>
      <c r="AT3143" s="257" t="s">
        <v>361</v>
      </c>
      <c r="AU3143" s="257" t="s">
        <v>86</v>
      </c>
      <c r="AV3143" s="13" t="s">
        <v>86</v>
      </c>
      <c r="AW3143" s="13" t="s">
        <v>32</v>
      </c>
      <c r="AX3143" s="13" t="s">
        <v>76</v>
      </c>
      <c r="AY3143" s="257" t="s">
        <v>350</v>
      </c>
    </row>
    <row r="3144" s="13" customFormat="1">
      <c r="A3144" s="13"/>
      <c r="B3144" s="247"/>
      <c r="C3144" s="248"/>
      <c r="D3144" s="242" t="s">
        <v>361</v>
      </c>
      <c r="E3144" s="249" t="s">
        <v>1</v>
      </c>
      <c r="F3144" s="250" t="s">
        <v>4485</v>
      </c>
      <c r="G3144" s="248"/>
      <c r="H3144" s="251">
        <v>162.02000000000001</v>
      </c>
      <c r="I3144" s="252"/>
      <c r="J3144" s="248"/>
      <c r="K3144" s="248"/>
      <c r="L3144" s="253"/>
      <c r="M3144" s="254"/>
      <c r="N3144" s="255"/>
      <c r="O3144" s="255"/>
      <c r="P3144" s="255"/>
      <c r="Q3144" s="255"/>
      <c r="R3144" s="255"/>
      <c r="S3144" s="255"/>
      <c r="T3144" s="256"/>
      <c r="U3144" s="13"/>
      <c r="V3144" s="13"/>
      <c r="W3144" s="13"/>
      <c r="X3144" s="13"/>
      <c r="Y3144" s="13"/>
      <c r="Z3144" s="13"/>
      <c r="AA3144" s="13"/>
      <c r="AB3144" s="13"/>
      <c r="AC3144" s="13"/>
      <c r="AD3144" s="13"/>
      <c r="AE3144" s="13"/>
      <c r="AT3144" s="257" t="s">
        <v>361</v>
      </c>
      <c r="AU3144" s="257" t="s">
        <v>86</v>
      </c>
      <c r="AV3144" s="13" t="s">
        <v>86</v>
      </c>
      <c r="AW3144" s="13" t="s">
        <v>32</v>
      </c>
      <c r="AX3144" s="13" t="s">
        <v>76</v>
      </c>
      <c r="AY3144" s="257" t="s">
        <v>350</v>
      </c>
    </row>
    <row r="3145" s="13" customFormat="1">
      <c r="A3145" s="13"/>
      <c r="B3145" s="247"/>
      <c r="C3145" s="248"/>
      <c r="D3145" s="242" t="s">
        <v>361</v>
      </c>
      <c r="E3145" s="249" t="s">
        <v>1</v>
      </c>
      <c r="F3145" s="250" t="s">
        <v>4486</v>
      </c>
      <c r="G3145" s="248"/>
      <c r="H3145" s="251">
        <v>99.390000000000001</v>
      </c>
      <c r="I3145" s="252"/>
      <c r="J3145" s="248"/>
      <c r="K3145" s="248"/>
      <c r="L3145" s="253"/>
      <c r="M3145" s="254"/>
      <c r="N3145" s="255"/>
      <c r="O3145" s="255"/>
      <c r="P3145" s="255"/>
      <c r="Q3145" s="255"/>
      <c r="R3145" s="255"/>
      <c r="S3145" s="255"/>
      <c r="T3145" s="256"/>
      <c r="U3145" s="13"/>
      <c r="V3145" s="13"/>
      <c r="W3145" s="13"/>
      <c r="X3145" s="13"/>
      <c r="Y3145" s="13"/>
      <c r="Z3145" s="13"/>
      <c r="AA3145" s="13"/>
      <c r="AB3145" s="13"/>
      <c r="AC3145" s="13"/>
      <c r="AD3145" s="13"/>
      <c r="AE3145" s="13"/>
      <c r="AT3145" s="257" t="s">
        <v>361</v>
      </c>
      <c r="AU3145" s="257" t="s">
        <v>86</v>
      </c>
      <c r="AV3145" s="13" t="s">
        <v>86</v>
      </c>
      <c r="AW3145" s="13" t="s">
        <v>32</v>
      </c>
      <c r="AX3145" s="13" t="s">
        <v>76</v>
      </c>
      <c r="AY3145" s="257" t="s">
        <v>350</v>
      </c>
    </row>
    <row r="3146" s="13" customFormat="1">
      <c r="A3146" s="13"/>
      <c r="B3146" s="247"/>
      <c r="C3146" s="248"/>
      <c r="D3146" s="242" t="s">
        <v>361</v>
      </c>
      <c r="E3146" s="249" t="s">
        <v>1</v>
      </c>
      <c r="F3146" s="250" t="s">
        <v>4487</v>
      </c>
      <c r="G3146" s="248"/>
      <c r="H3146" s="251">
        <v>41.380000000000003</v>
      </c>
      <c r="I3146" s="252"/>
      <c r="J3146" s="248"/>
      <c r="K3146" s="248"/>
      <c r="L3146" s="253"/>
      <c r="M3146" s="254"/>
      <c r="N3146" s="255"/>
      <c r="O3146" s="255"/>
      <c r="P3146" s="255"/>
      <c r="Q3146" s="255"/>
      <c r="R3146" s="255"/>
      <c r="S3146" s="255"/>
      <c r="T3146" s="256"/>
      <c r="U3146" s="13"/>
      <c r="V3146" s="13"/>
      <c r="W3146" s="13"/>
      <c r="X3146" s="13"/>
      <c r="Y3146" s="13"/>
      <c r="Z3146" s="13"/>
      <c r="AA3146" s="13"/>
      <c r="AB3146" s="13"/>
      <c r="AC3146" s="13"/>
      <c r="AD3146" s="13"/>
      <c r="AE3146" s="13"/>
      <c r="AT3146" s="257" t="s">
        <v>361</v>
      </c>
      <c r="AU3146" s="257" t="s">
        <v>86</v>
      </c>
      <c r="AV3146" s="13" t="s">
        <v>86</v>
      </c>
      <c r="AW3146" s="13" t="s">
        <v>32</v>
      </c>
      <c r="AX3146" s="13" t="s">
        <v>76</v>
      </c>
      <c r="AY3146" s="257" t="s">
        <v>350</v>
      </c>
    </row>
    <row r="3147" s="16" customFormat="1">
      <c r="A3147" s="16"/>
      <c r="B3147" s="279"/>
      <c r="C3147" s="280"/>
      <c r="D3147" s="242" t="s">
        <v>361</v>
      </c>
      <c r="E3147" s="281" t="s">
        <v>1242</v>
      </c>
      <c r="F3147" s="282" t="s">
        <v>755</v>
      </c>
      <c r="G3147" s="280"/>
      <c r="H3147" s="283">
        <v>803.56500000000005</v>
      </c>
      <c r="I3147" s="284"/>
      <c r="J3147" s="280"/>
      <c r="K3147" s="280"/>
      <c r="L3147" s="285"/>
      <c r="M3147" s="286"/>
      <c r="N3147" s="287"/>
      <c r="O3147" s="287"/>
      <c r="P3147" s="287"/>
      <c r="Q3147" s="287"/>
      <c r="R3147" s="287"/>
      <c r="S3147" s="287"/>
      <c r="T3147" s="288"/>
      <c r="U3147" s="16"/>
      <c r="V3147" s="16"/>
      <c r="W3147" s="16"/>
      <c r="X3147" s="16"/>
      <c r="Y3147" s="16"/>
      <c r="Z3147" s="16"/>
      <c r="AA3147" s="16"/>
      <c r="AB3147" s="16"/>
      <c r="AC3147" s="16"/>
      <c r="AD3147" s="16"/>
      <c r="AE3147" s="16"/>
      <c r="AT3147" s="289" t="s">
        <v>361</v>
      </c>
      <c r="AU3147" s="289" t="s">
        <v>86</v>
      </c>
      <c r="AV3147" s="16" t="s">
        <v>371</v>
      </c>
      <c r="AW3147" s="16" t="s">
        <v>32</v>
      </c>
      <c r="AX3147" s="16" t="s">
        <v>76</v>
      </c>
      <c r="AY3147" s="289" t="s">
        <v>350</v>
      </c>
    </row>
    <row r="3148" s="13" customFormat="1">
      <c r="A3148" s="13"/>
      <c r="B3148" s="247"/>
      <c r="C3148" s="248"/>
      <c r="D3148" s="242" t="s">
        <v>361</v>
      </c>
      <c r="E3148" s="249" t="s">
        <v>1244</v>
      </c>
      <c r="F3148" s="250" t="s">
        <v>4488</v>
      </c>
      <c r="G3148" s="248"/>
      <c r="H3148" s="251">
        <v>47.305</v>
      </c>
      <c r="I3148" s="252"/>
      <c r="J3148" s="248"/>
      <c r="K3148" s="248"/>
      <c r="L3148" s="253"/>
      <c r="M3148" s="254"/>
      <c r="N3148" s="255"/>
      <c r="O3148" s="255"/>
      <c r="P3148" s="255"/>
      <c r="Q3148" s="255"/>
      <c r="R3148" s="255"/>
      <c r="S3148" s="255"/>
      <c r="T3148" s="256"/>
      <c r="U3148" s="13"/>
      <c r="V3148" s="13"/>
      <c r="W3148" s="13"/>
      <c r="X3148" s="13"/>
      <c r="Y3148" s="13"/>
      <c r="Z3148" s="13"/>
      <c r="AA3148" s="13"/>
      <c r="AB3148" s="13"/>
      <c r="AC3148" s="13"/>
      <c r="AD3148" s="13"/>
      <c r="AE3148" s="13"/>
      <c r="AT3148" s="257" t="s">
        <v>361</v>
      </c>
      <c r="AU3148" s="257" t="s">
        <v>86</v>
      </c>
      <c r="AV3148" s="13" t="s">
        <v>86</v>
      </c>
      <c r="AW3148" s="13" t="s">
        <v>32</v>
      </c>
      <c r="AX3148" s="13" t="s">
        <v>76</v>
      </c>
      <c r="AY3148" s="257" t="s">
        <v>350</v>
      </c>
    </row>
    <row r="3149" s="14" customFormat="1">
      <c r="A3149" s="14"/>
      <c r="B3149" s="258"/>
      <c r="C3149" s="259"/>
      <c r="D3149" s="242" t="s">
        <v>361</v>
      </c>
      <c r="E3149" s="260" t="s">
        <v>1</v>
      </c>
      <c r="F3149" s="261" t="s">
        <v>364</v>
      </c>
      <c r="G3149" s="259"/>
      <c r="H3149" s="262">
        <v>850.87</v>
      </c>
      <c r="I3149" s="263"/>
      <c r="J3149" s="259"/>
      <c r="K3149" s="259"/>
      <c r="L3149" s="264"/>
      <c r="M3149" s="265"/>
      <c r="N3149" s="266"/>
      <c r="O3149" s="266"/>
      <c r="P3149" s="266"/>
      <c r="Q3149" s="266"/>
      <c r="R3149" s="266"/>
      <c r="S3149" s="266"/>
      <c r="T3149" s="267"/>
      <c r="U3149" s="14"/>
      <c r="V3149" s="14"/>
      <c r="W3149" s="14"/>
      <c r="X3149" s="14"/>
      <c r="Y3149" s="14"/>
      <c r="Z3149" s="14"/>
      <c r="AA3149" s="14"/>
      <c r="AB3149" s="14"/>
      <c r="AC3149" s="14"/>
      <c r="AD3149" s="14"/>
      <c r="AE3149" s="14"/>
      <c r="AT3149" s="268" t="s">
        <v>361</v>
      </c>
      <c r="AU3149" s="268" t="s">
        <v>86</v>
      </c>
      <c r="AV3149" s="14" t="s">
        <v>357</v>
      </c>
      <c r="AW3149" s="14" t="s">
        <v>32</v>
      </c>
      <c r="AX3149" s="14" t="s">
        <v>84</v>
      </c>
      <c r="AY3149" s="268" t="s">
        <v>350</v>
      </c>
    </row>
    <row r="3150" s="2" customFormat="1" ht="16.5" customHeight="1">
      <c r="A3150" s="39"/>
      <c r="B3150" s="40"/>
      <c r="C3150" s="295" t="s">
        <v>4489</v>
      </c>
      <c r="D3150" s="295" t="s">
        <v>1347</v>
      </c>
      <c r="E3150" s="296" t="s">
        <v>4490</v>
      </c>
      <c r="F3150" s="297" t="s">
        <v>4491</v>
      </c>
      <c r="G3150" s="298" t="s">
        <v>551</v>
      </c>
      <c r="H3150" s="299">
        <v>49.197000000000003</v>
      </c>
      <c r="I3150" s="300"/>
      <c r="J3150" s="301">
        <f>ROUND(I3150*H3150,2)</f>
        <v>0</v>
      </c>
      <c r="K3150" s="297" t="s">
        <v>1</v>
      </c>
      <c r="L3150" s="302"/>
      <c r="M3150" s="303" t="s">
        <v>1</v>
      </c>
      <c r="N3150" s="304" t="s">
        <v>41</v>
      </c>
      <c r="O3150" s="92"/>
      <c r="P3150" s="238">
        <f>O3150*H3150</f>
        <v>0</v>
      </c>
      <c r="Q3150" s="238">
        <v>0.0060000000000000001</v>
      </c>
      <c r="R3150" s="238">
        <f>Q3150*H3150</f>
        <v>0.295182</v>
      </c>
      <c r="S3150" s="238">
        <v>0</v>
      </c>
      <c r="T3150" s="239">
        <f>S3150*H3150</f>
        <v>0</v>
      </c>
      <c r="U3150" s="39"/>
      <c r="V3150" s="39"/>
      <c r="W3150" s="39"/>
      <c r="X3150" s="39"/>
      <c r="Y3150" s="39"/>
      <c r="Z3150" s="39"/>
      <c r="AA3150" s="39"/>
      <c r="AB3150" s="39"/>
      <c r="AC3150" s="39"/>
      <c r="AD3150" s="39"/>
      <c r="AE3150" s="39"/>
      <c r="AR3150" s="240" t="s">
        <v>695</v>
      </c>
      <c r="AT3150" s="240" t="s">
        <v>1347</v>
      </c>
      <c r="AU3150" s="240" t="s">
        <v>86</v>
      </c>
      <c r="AY3150" s="18" t="s">
        <v>350</v>
      </c>
      <c r="BE3150" s="241">
        <f>IF(N3150="základní",J3150,0)</f>
        <v>0</v>
      </c>
      <c r="BF3150" s="241">
        <f>IF(N3150="snížená",J3150,0)</f>
        <v>0</v>
      </c>
      <c r="BG3150" s="241">
        <f>IF(N3150="zákl. přenesená",J3150,0)</f>
        <v>0</v>
      </c>
      <c r="BH3150" s="241">
        <f>IF(N3150="sníž. přenesená",J3150,0)</f>
        <v>0</v>
      </c>
      <c r="BI3150" s="241">
        <f>IF(N3150="nulová",J3150,0)</f>
        <v>0</v>
      </c>
      <c r="BJ3150" s="18" t="s">
        <v>84</v>
      </c>
      <c r="BK3150" s="241">
        <f>ROUND(I3150*H3150,2)</f>
        <v>0</v>
      </c>
      <c r="BL3150" s="18" t="s">
        <v>530</v>
      </c>
      <c r="BM3150" s="240" t="s">
        <v>4492</v>
      </c>
    </row>
    <row r="3151" s="2" customFormat="1">
      <c r="A3151" s="39"/>
      <c r="B3151" s="40"/>
      <c r="C3151" s="41"/>
      <c r="D3151" s="242" t="s">
        <v>359</v>
      </c>
      <c r="E3151" s="41"/>
      <c r="F3151" s="243" t="s">
        <v>4493</v>
      </c>
      <c r="G3151" s="41"/>
      <c r="H3151" s="41"/>
      <c r="I3151" s="244"/>
      <c r="J3151" s="41"/>
      <c r="K3151" s="41"/>
      <c r="L3151" s="45"/>
      <c r="M3151" s="245"/>
      <c r="N3151" s="246"/>
      <c r="O3151" s="92"/>
      <c r="P3151" s="92"/>
      <c r="Q3151" s="92"/>
      <c r="R3151" s="92"/>
      <c r="S3151" s="92"/>
      <c r="T3151" s="93"/>
      <c r="U3151" s="39"/>
      <c r="V3151" s="39"/>
      <c r="W3151" s="39"/>
      <c r="X3151" s="39"/>
      <c r="Y3151" s="39"/>
      <c r="Z3151" s="39"/>
      <c r="AA3151" s="39"/>
      <c r="AB3151" s="39"/>
      <c r="AC3151" s="39"/>
      <c r="AD3151" s="39"/>
      <c r="AE3151" s="39"/>
      <c r="AT3151" s="18" t="s">
        <v>359</v>
      </c>
      <c r="AU3151" s="18" t="s">
        <v>86</v>
      </c>
    </row>
    <row r="3152" s="13" customFormat="1">
      <c r="A3152" s="13"/>
      <c r="B3152" s="247"/>
      <c r="C3152" s="248"/>
      <c r="D3152" s="242" t="s">
        <v>361</v>
      </c>
      <c r="E3152" s="249" t="s">
        <v>1</v>
      </c>
      <c r="F3152" s="250" t="s">
        <v>4494</v>
      </c>
      <c r="G3152" s="248"/>
      <c r="H3152" s="251">
        <v>47.305</v>
      </c>
      <c r="I3152" s="252"/>
      <c r="J3152" s="248"/>
      <c r="K3152" s="248"/>
      <c r="L3152" s="253"/>
      <c r="M3152" s="254"/>
      <c r="N3152" s="255"/>
      <c r="O3152" s="255"/>
      <c r="P3152" s="255"/>
      <c r="Q3152" s="255"/>
      <c r="R3152" s="255"/>
      <c r="S3152" s="255"/>
      <c r="T3152" s="256"/>
      <c r="U3152" s="13"/>
      <c r="V3152" s="13"/>
      <c r="W3152" s="13"/>
      <c r="X3152" s="13"/>
      <c r="Y3152" s="13"/>
      <c r="Z3152" s="13"/>
      <c r="AA3152" s="13"/>
      <c r="AB3152" s="13"/>
      <c r="AC3152" s="13"/>
      <c r="AD3152" s="13"/>
      <c r="AE3152" s="13"/>
      <c r="AT3152" s="257" t="s">
        <v>361</v>
      </c>
      <c r="AU3152" s="257" t="s">
        <v>86</v>
      </c>
      <c r="AV3152" s="13" t="s">
        <v>86</v>
      </c>
      <c r="AW3152" s="13" t="s">
        <v>32</v>
      </c>
      <c r="AX3152" s="13" t="s">
        <v>84</v>
      </c>
      <c r="AY3152" s="257" t="s">
        <v>350</v>
      </c>
    </row>
    <row r="3153" s="13" customFormat="1">
      <c r="A3153" s="13"/>
      <c r="B3153" s="247"/>
      <c r="C3153" s="248"/>
      <c r="D3153" s="242" t="s">
        <v>361</v>
      </c>
      <c r="E3153" s="248"/>
      <c r="F3153" s="250" t="s">
        <v>4495</v>
      </c>
      <c r="G3153" s="248"/>
      <c r="H3153" s="251">
        <v>49.197000000000003</v>
      </c>
      <c r="I3153" s="252"/>
      <c r="J3153" s="248"/>
      <c r="K3153" s="248"/>
      <c r="L3153" s="253"/>
      <c r="M3153" s="254"/>
      <c r="N3153" s="255"/>
      <c r="O3153" s="255"/>
      <c r="P3153" s="255"/>
      <c r="Q3153" s="255"/>
      <c r="R3153" s="255"/>
      <c r="S3153" s="255"/>
      <c r="T3153" s="256"/>
      <c r="U3153" s="13"/>
      <c r="V3153" s="13"/>
      <c r="W3153" s="13"/>
      <c r="X3153" s="13"/>
      <c r="Y3153" s="13"/>
      <c r="Z3153" s="13"/>
      <c r="AA3153" s="13"/>
      <c r="AB3153" s="13"/>
      <c r="AC3153" s="13"/>
      <c r="AD3153" s="13"/>
      <c r="AE3153" s="13"/>
      <c r="AT3153" s="257" t="s">
        <v>361</v>
      </c>
      <c r="AU3153" s="257" t="s">
        <v>86</v>
      </c>
      <c r="AV3153" s="13" t="s">
        <v>86</v>
      </c>
      <c r="AW3153" s="13" t="s">
        <v>4</v>
      </c>
      <c r="AX3153" s="13" t="s">
        <v>84</v>
      </c>
      <c r="AY3153" s="257" t="s">
        <v>350</v>
      </c>
    </row>
    <row r="3154" s="2" customFormat="1" ht="16.5" customHeight="1">
      <c r="A3154" s="39"/>
      <c r="B3154" s="40"/>
      <c r="C3154" s="295" t="s">
        <v>4496</v>
      </c>
      <c r="D3154" s="295" t="s">
        <v>1347</v>
      </c>
      <c r="E3154" s="296" t="s">
        <v>4497</v>
      </c>
      <c r="F3154" s="297" t="s">
        <v>4498</v>
      </c>
      <c r="G3154" s="298" t="s">
        <v>551</v>
      </c>
      <c r="H3154" s="299">
        <v>835.70799999999997</v>
      </c>
      <c r="I3154" s="300"/>
      <c r="J3154" s="301">
        <f>ROUND(I3154*H3154,2)</f>
        <v>0</v>
      </c>
      <c r="K3154" s="297" t="s">
        <v>1</v>
      </c>
      <c r="L3154" s="302"/>
      <c r="M3154" s="303" t="s">
        <v>1</v>
      </c>
      <c r="N3154" s="304" t="s">
        <v>41</v>
      </c>
      <c r="O3154" s="92"/>
      <c r="P3154" s="238">
        <f>O3154*H3154</f>
        <v>0</v>
      </c>
      <c r="Q3154" s="238">
        <v>0.0060000000000000001</v>
      </c>
      <c r="R3154" s="238">
        <f>Q3154*H3154</f>
        <v>5.0142480000000003</v>
      </c>
      <c r="S3154" s="238">
        <v>0</v>
      </c>
      <c r="T3154" s="239">
        <f>S3154*H3154</f>
        <v>0</v>
      </c>
      <c r="U3154" s="39"/>
      <c r="V3154" s="39"/>
      <c r="W3154" s="39"/>
      <c r="X3154" s="39"/>
      <c r="Y3154" s="39"/>
      <c r="Z3154" s="39"/>
      <c r="AA3154" s="39"/>
      <c r="AB3154" s="39"/>
      <c r="AC3154" s="39"/>
      <c r="AD3154" s="39"/>
      <c r="AE3154" s="39"/>
      <c r="AR3154" s="240" t="s">
        <v>695</v>
      </c>
      <c r="AT3154" s="240" t="s">
        <v>1347</v>
      </c>
      <c r="AU3154" s="240" t="s">
        <v>86</v>
      </c>
      <c r="AY3154" s="18" t="s">
        <v>350</v>
      </c>
      <c r="BE3154" s="241">
        <f>IF(N3154="základní",J3154,0)</f>
        <v>0</v>
      </c>
      <c r="BF3154" s="241">
        <f>IF(N3154="snížená",J3154,0)</f>
        <v>0</v>
      </c>
      <c r="BG3154" s="241">
        <f>IF(N3154="zákl. přenesená",J3154,0)</f>
        <v>0</v>
      </c>
      <c r="BH3154" s="241">
        <f>IF(N3154="sníž. přenesená",J3154,0)</f>
        <v>0</v>
      </c>
      <c r="BI3154" s="241">
        <f>IF(N3154="nulová",J3154,0)</f>
        <v>0</v>
      </c>
      <c r="BJ3154" s="18" t="s">
        <v>84</v>
      </c>
      <c r="BK3154" s="241">
        <f>ROUND(I3154*H3154,2)</f>
        <v>0</v>
      </c>
      <c r="BL3154" s="18" t="s">
        <v>530</v>
      </c>
      <c r="BM3154" s="240" t="s">
        <v>4499</v>
      </c>
    </row>
    <row r="3155" s="2" customFormat="1">
      <c r="A3155" s="39"/>
      <c r="B3155" s="40"/>
      <c r="C3155" s="41"/>
      <c r="D3155" s="242" t="s">
        <v>359</v>
      </c>
      <c r="E3155" s="41"/>
      <c r="F3155" s="243" t="s">
        <v>4500</v>
      </c>
      <c r="G3155" s="41"/>
      <c r="H3155" s="41"/>
      <c r="I3155" s="244"/>
      <c r="J3155" s="41"/>
      <c r="K3155" s="41"/>
      <c r="L3155" s="45"/>
      <c r="M3155" s="245"/>
      <c r="N3155" s="246"/>
      <c r="O3155" s="92"/>
      <c r="P3155" s="92"/>
      <c r="Q3155" s="92"/>
      <c r="R3155" s="92"/>
      <c r="S3155" s="92"/>
      <c r="T3155" s="93"/>
      <c r="U3155" s="39"/>
      <c r="V3155" s="39"/>
      <c r="W3155" s="39"/>
      <c r="X3155" s="39"/>
      <c r="Y3155" s="39"/>
      <c r="Z3155" s="39"/>
      <c r="AA3155" s="39"/>
      <c r="AB3155" s="39"/>
      <c r="AC3155" s="39"/>
      <c r="AD3155" s="39"/>
      <c r="AE3155" s="39"/>
      <c r="AT3155" s="18" t="s">
        <v>359</v>
      </c>
      <c r="AU3155" s="18" t="s">
        <v>86</v>
      </c>
    </row>
    <row r="3156" s="13" customFormat="1">
      <c r="A3156" s="13"/>
      <c r="B3156" s="247"/>
      <c r="C3156" s="248"/>
      <c r="D3156" s="242" t="s">
        <v>361</v>
      </c>
      <c r="E3156" s="249" t="s">
        <v>1</v>
      </c>
      <c r="F3156" s="250" t="s">
        <v>4501</v>
      </c>
      <c r="G3156" s="248"/>
      <c r="H3156" s="251">
        <v>803.56500000000005</v>
      </c>
      <c r="I3156" s="252"/>
      <c r="J3156" s="248"/>
      <c r="K3156" s="248"/>
      <c r="L3156" s="253"/>
      <c r="M3156" s="254"/>
      <c r="N3156" s="255"/>
      <c r="O3156" s="255"/>
      <c r="P3156" s="255"/>
      <c r="Q3156" s="255"/>
      <c r="R3156" s="255"/>
      <c r="S3156" s="255"/>
      <c r="T3156" s="256"/>
      <c r="U3156" s="13"/>
      <c r="V3156" s="13"/>
      <c r="W3156" s="13"/>
      <c r="X3156" s="13"/>
      <c r="Y3156" s="13"/>
      <c r="Z3156" s="13"/>
      <c r="AA3156" s="13"/>
      <c r="AB3156" s="13"/>
      <c r="AC3156" s="13"/>
      <c r="AD3156" s="13"/>
      <c r="AE3156" s="13"/>
      <c r="AT3156" s="257" t="s">
        <v>361</v>
      </c>
      <c r="AU3156" s="257" t="s">
        <v>86</v>
      </c>
      <c r="AV3156" s="13" t="s">
        <v>86</v>
      </c>
      <c r="AW3156" s="13" t="s">
        <v>32</v>
      </c>
      <c r="AX3156" s="13" t="s">
        <v>84</v>
      </c>
      <c r="AY3156" s="257" t="s">
        <v>350</v>
      </c>
    </row>
    <row r="3157" s="13" customFormat="1">
      <c r="A3157" s="13"/>
      <c r="B3157" s="247"/>
      <c r="C3157" s="248"/>
      <c r="D3157" s="242" t="s">
        <v>361</v>
      </c>
      <c r="E3157" s="248"/>
      <c r="F3157" s="250" t="s">
        <v>4502</v>
      </c>
      <c r="G3157" s="248"/>
      <c r="H3157" s="251">
        <v>835.70799999999997</v>
      </c>
      <c r="I3157" s="252"/>
      <c r="J3157" s="248"/>
      <c r="K3157" s="248"/>
      <c r="L3157" s="253"/>
      <c r="M3157" s="254"/>
      <c r="N3157" s="255"/>
      <c r="O3157" s="255"/>
      <c r="P3157" s="255"/>
      <c r="Q3157" s="255"/>
      <c r="R3157" s="255"/>
      <c r="S3157" s="255"/>
      <c r="T3157" s="256"/>
      <c r="U3157" s="13"/>
      <c r="V3157" s="13"/>
      <c r="W3157" s="13"/>
      <c r="X3157" s="13"/>
      <c r="Y3157" s="13"/>
      <c r="Z3157" s="13"/>
      <c r="AA3157" s="13"/>
      <c r="AB3157" s="13"/>
      <c r="AC3157" s="13"/>
      <c r="AD3157" s="13"/>
      <c r="AE3157" s="13"/>
      <c r="AT3157" s="257" t="s">
        <v>361</v>
      </c>
      <c r="AU3157" s="257" t="s">
        <v>86</v>
      </c>
      <c r="AV3157" s="13" t="s">
        <v>86</v>
      </c>
      <c r="AW3157" s="13" t="s">
        <v>4</v>
      </c>
      <c r="AX3157" s="13" t="s">
        <v>84</v>
      </c>
      <c r="AY3157" s="257" t="s">
        <v>350</v>
      </c>
    </row>
    <row r="3158" s="2" customFormat="1" ht="16.5" customHeight="1">
      <c r="A3158" s="39"/>
      <c r="B3158" s="40"/>
      <c r="C3158" s="229" t="s">
        <v>4503</v>
      </c>
      <c r="D3158" s="229" t="s">
        <v>352</v>
      </c>
      <c r="E3158" s="230" t="s">
        <v>4504</v>
      </c>
      <c r="F3158" s="231" t="s">
        <v>4505</v>
      </c>
      <c r="G3158" s="232" t="s">
        <v>355</v>
      </c>
      <c r="H3158" s="233">
        <v>109.711</v>
      </c>
      <c r="I3158" s="234"/>
      <c r="J3158" s="235">
        <f>ROUND(I3158*H3158,2)</f>
        <v>0</v>
      </c>
      <c r="K3158" s="231" t="s">
        <v>1</v>
      </c>
      <c r="L3158" s="45"/>
      <c r="M3158" s="236" t="s">
        <v>1</v>
      </c>
      <c r="N3158" s="237" t="s">
        <v>41</v>
      </c>
      <c r="O3158" s="92"/>
      <c r="P3158" s="238">
        <f>O3158*H3158</f>
        <v>0</v>
      </c>
      <c r="Q3158" s="238">
        <v>0.00313</v>
      </c>
      <c r="R3158" s="238">
        <f>Q3158*H3158</f>
        <v>0.34339543</v>
      </c>
      <c r="S3158" s="238">
        <v>0</v>
      </c>
      <c r="T3158" s="239">
        <f>S3158*H3158</f>
        <v>0</v>
      </c>
      <c r="U3158" s="39"/>
      <c r="V3158" s="39"/>
      <c r="W3158" s="39"/>
      <c r="X3158" s="39"/>
      <c r="Y3158" s="39"/>
      <c r="Z3158" s="39"/>
      <c r="AA3158" s="39"/>
      <c r="AB3158" s="39"/>
      <c r="AC3158" s="39"/>
      <c r="AD3158" s="39"/>
      <c r="AE3158" s="39"/>
      <c r="AR3158" s="240" t="s">
        <v>530</v>
      </c>
      <c r="AT3158" s="240" t="s">
        <v>352</v>
      </c>
      <c r="AU3158" s="240" t="s">
        <v>86</v>
      </c>
      <c r="AY3158" s="18" t="s">
        <v>350</v>
      </c>
      <c r="BE3158" s="241">
        <f>IF(N3158="základní",J3158,0)</f>
        <v>0</v>
      </c>
      <c r="BF3158" s="241">
        <f>IF(N3158="snížená",J3158,0)</f>
        <v>0</v>
      </c>
      <c r="BG3158" s="241">
        <f>IF(N3158="zákl. přenesená",J3158,0)</f>
        <v>0</v>
      </c>
      <c r="BH3158" s="241">
        <f>IF(N3158="sníž. přenesená",J3158,0)</f>
        <v>0</v>
      </c>
      <c r="BI3158" s="241">
        <f>IF(N3158="nulová",J3158,0)</f>
        <v>0</v>
      </c>
      <c r="BJ3158" s="18" t="s">
        <v>84</v>
      </c>
      <c r="BK3158" s="241">
        <f>ROUND(I3158*H3158,2)</f>
        <v>0</v>
      </c>
      <c r="BL3158" s="18" t="s">
        <v>530</v>
      </c>
      <c r="BM3158" s="240" t="s">
        <v>4506</v>
      </c>
    </row>
    <row r="3159" s="2" customFormat="1">
      <c r="A3159" s="39"/>
      <c r="B3159" s="40"/>
      <c r="C3159" s="41"/>
      <c r="D3159" s="242" t="s">
        <v>359</v>
      </c>
      <c r="E3159" s="41"/>
      <c r="F3159" s="243" t="s">
        <v>4507</v>
      </c>
      <c r="G3159" s="41"/>
      <c r="H3159" s="41"/>
      <c r="I3159" s="244"/>
      <c r="J3159" s="41"/>
      <c r="K3159" s="41"/>
      <c r="L3159" s="45"/>
      <c r="M3159" s="245"/>
      <c r="N3159" s="246"/>
      <c r="O3159" s="92"/>
      <c r="P3159" s="92"/>
      <c r="Q3159" s="92"/>
      <c r="R3159" s="92"/>
      <c r="S3159" s="92"/>
      <c r="T3159" s="93"/>
      <c r="U3159" s="39"/>
      <c r="V3159" s="39"/>
      <c r="W3159" s="39"/>
      <c r="X3159" s="39"/>
      <c r="Y3159" s="39"/>
      <c r="Z3159" s="39"/>
      <c r="AA3159" s="39"/>
      <c r="AB3159" s="39"/>
      <c r="AC3159" s="39"/>
      <c r="AD3159" s="39"/>
      <c r="AE3159" s="39"/>
      <c r="AT3159" s="18" t="s">
        <v>359</v>
      </c>
      <c r="AU3159" s="18" t="s">
        <v>86</v>
      </c>
    </row>
    <row r="3160" s="13" customFormat="1">
      <c r="A3160" s="13"/>
      <c r="B3160" s="247"/>
      <c r="C3160" s="248"/>
      <c r="D3160" s="242" t="s">
        <v>361</v>
      </c>
      <c r="E3160" s="249" t="s">
        <v>1148</v>
      </c>
      <c r="F3160" s="250" t="s">
        <v>4508</v>
      </c>
      <c r="G3160" s="248"/>
      <c r="H3160" s="251">
        <v>102.28100000000001</v>
      </c>
      <c r="I3160" s="252"/>
      <c r="J3160" s="248"/>
      <c r="K3160" s="248"/>
      <c r="L3160" s="253"/>
      <c r="M3160" s="254"/>
      <c r="N3160" s="255"/>
      <c r="O3160" s="255"/>
      <c r="P3160" s="255"/>
      <c r="Q3160" s="255"/>
      <c r="R3160" s="255"/>
      <c r="S3160" s="255"/>
      <c r="T3160" s="256"/>
      <c r="U3160" s="13"/>
      <c r="V3160" s="13"/>
      <c r="W3160" s="13"/>
      <c r="X3160" s="13"/>
      <c r="Y3160" s="13"/>
      <c r="Z3160" s="13"/>
      <c r="AA3160" s="13"/>
      <c r="AB3160" s="13"/>
      <c r="AC3160" s="13"/>
      <c r="AD3160" s="13"/>
      <c r="AE3160" s="13"/>
      <c r="AT3160" s="257" t="s">
        <v>361</v>
      </c>
      <c r="AU3160" s="257" t="s">
        <v>86</v>
      </c>
      <c r="AV3160" s="13" t="s">
        <v>86</v>
      </c>
      <c r="AW3160" s="13" t="s">
        <v>32</v>
      </c>
      <c r="AX3160" s="13" t="s">
        <v>76</v>
      </c>
      <c r="AY3160" s="257" t="s">
        <v>350</v>
      </c>
    </row>
    <row r="3161" s="13" customFormat="1">
      <c r="A3161" s="13"/>
      <c r="B3161" s="247"/>
      <c r="C3161" s="248"/>
      <c r="D3161" s="242" t="s">
        <v>361</v>
      </c>
      <c r="E3161" s="249" t="s">
        <v>1150</v>
      </c>
      <c r="F3161" s="250" t="s">
        <v>4509</v>
      </c>
      <c r="G3161" s="248"/>
      <c r="H3161" s="251">
        <v>2.6000000000000001</v>
      </c>
      <c r="I3161" s="252"/>
      <c r="J3161" s="248"/>
      <c r="K3161" s="248"/>
      <c r="L3161" s="253"/>
      <c r="M3161" s="254"/>
      <c r="N3161" s="255"/>
      <c r="O3161" s="255"/>
      <c r="P3161" s="255"/>
      <c r="Q3161" s="255"/>
      <c r="R3161" s="255"/>
      <c r="S3161" s="255"/>
      <c r="T3161" s="256"/>
      <c r="U3161" s="13"/>
      <c r="V3161" s="13"/>
      <c r="W3161" s="13"/>
      <c r="X3161" s="13"/>
      <c r="Y3161" s="13"/>
      <c r="Z3161" s="13"/>
      <c r="AA3161" s="13"/>
      <c r="AB3161" s="13"/>
      <c r="AC3161" s="13"/>
      <c r="AD3161" s="13"/>
      <c r="AE3161" s="13"/>
      <c r="AT3161" s="257" t="s">
        <v>361</v>
      </c>
      <c r="AU3161" s="257" t="s">
        <v>86</v>
      </c>
      <c r="AV3161" s="13" t="s">
        <v>86</v>
      </c>
      <c r="AW3161" s="13" t="s">
        <v>32</v>
      </c>
      <c r="AX3161" s="13" t="s">
        <v>76</v>
      </c>
      <c r="AY3161" s="257" t="s">
        <v>350</v>
      </c>
    </row>
    <row r="3162" s="13" customFormat="1">
      <c r="A3162" s="13"/>
      <c r="B3162" s="247"/>
      <c r="C3162" s="248"/>
      <c r="D3162" s="242" t="s">
        <v>361</v>
      </c>
      <c r="E3162" s="249" t="s">
        <v>1152</v>
      </c>
      <c r="F3162" s="250" t="s">
        <v>4510</v>
      </c>
      <c r="G3162" s="248"/>
      <c r="H3162" s="251">
        <v>4.8300000000000001</v>
      </c>
      <c r="I3162" s="252"/>
      <c r="J3162" s="248"/>
      <c r="K3162" s="248"/>
      <c r="L3162" s="253"/>
      <c r="M3162" s="254"/>
      <c r="N3162" s="255"/>
      <c r="O3162" s="255"/>
      <c r="P3162" s="255"/>
      <c r="Q3162" s="255"/>
      <c r="R3162" s="255"/>
      <c r="S3162" s="255"/>
      <c r="T3162" s="256"/>
      <c r="U3162" s="13"/>
      <c r="V3162" s="13"/>
      <c r="W3162" s="13"/>
      <c r="X3162" s="13"/>
      <c r="Y3162" s="13"/>
      <c r="Z3162" s="13"/>
      <c r="AA3162" s="13"/>
      <c r="AB3162" s="13"/>
      <c r="AC3162" s="13"/>
      <c r="AD3162" s="13"/>
      <c r="AE3162" s="13"/>
      <c r="AT3162" s="257" t="s">
        <v>361</v>
      </c>
      <c r="AU3162" s="257" t="s">
        <v>86</v>
      </c>
      <c r="AV3162" s="13" t="s">
        <v>86</v>
      </c>
      <c r="AW3162" s="13" t="s">
        <v>32</v>
      </c>
      <c r="AX3162" s="13" t="s">
        <v>76</v>
      </c>
      <c r="AY3162" s="257" t="s">
        <v>350</v>
      </c>
    </row>
    <row r="3163" s="14" customFormat="1">
      <c r="A3163" s="14"/>
      <c r="B3163" s="258"/>
      <c r="C3163" s="259"/>
      <c r="D3163" s="242" t="s">
        <v>361</v>
      </c>
      <c r="E3163" s="260" t="s">
        <v>1</v>
      </c>
      <c r="F3163" s="261" t="s">
        <v>364</v>
      </c>
      <c r="G3163" s="259"/>
      <c r="H3163" s="262">
        <v>109.711</v>
      </c>
      <c r="I3163" s="263"/>
      <c r="J3163" s="259"/>
      <c r="K3163" s="259"/>
      <c r="L3163" s="264"/>
      <c r="M3163" s="265"/>
      <c r="N3163" s="266"/>
      <c r="O3163" s="266"/>
      <c r="P3163" s="266"/>
      <c r="Q3163" s="266"/>
      <c r="R3163" s="266"/>
      <c r="S3163" s="266"/>
      <c r="T3163" s="267"/>
      <c r="U3163" s="14"/>
      <c r="V3163" s="14"/>
      <c r="W3163" s="14"/>
      <c r="X3163" s="14"/>
      <c r="Y3163" s="14"/>
      <c r="Z3163" s="14"/>
      <c r="AA3163" s="14"/>
      <c r="AB3163" s="14"/>
      <c r="AC3163" s="14"/>
      <c r="AD3163" s="14"/>
      <c r="AE3163" s="14"/>
      <c r="AT3163" s="268" t="s">
        <v>361</v>
      </c>
      <c r="AU3163" s="268" t="s">
        <v>86</v>
      </c>
      <c r="AV3163" s="14" t="s">
        <v>357</v>
      </c>
      <c r="AW3163" s="14" t="s">
        <v>32</v>
      </c>
      <c r="AX3163" s="14" t="s">
        <v>84</v>
      </c>
      <c r="AY3163" s="268" t="s">
        <v>350</v>
      </c>
    </row>
    <row r="3164" s="2" customFormat="1" ht="16.5" customHeight="1">
      <c r="A3164" s="39"/>
      <c r="B3164" s="40"/>
      <c r="C3164" s="295" t="s">
        <v>4511</v>
      </c>
      <c r="D3164" s="295" t="s">
        <v>1347</v>
      </c>
      <c r="E3164" s="296" t="s">
        <v>4512</v>
      </c>
      <c r="F3164" s="297" t="s">
        <v>4513</v>
      </c>
      <c r="G3164" s="298" t="s">
        <v>355</v>
      </c>
      <c r="H3164" s="299">
        <v>114.099</v>
      </c>
      <c r="I3164" s="300"/>
      <c r="J3164" s="301">
        <f>ROUND(I3164*H3164,2)</f>
        <v>0</v>
      </c>
      <c r="K3164" s="297" t="s">
        <v>1</v>
      </c>
      <c r="L3164" s="302"/>
      <c r="M3164" s="303" t="s">
        <v>1</v>
      </c>
      <c r="N3164" s="304" t="s">
        <v>41</v>
      </c>
      <c r="O3164" s="92"/>
      <c r="P3164" s="238">
        <f>O3164*H3164</f>
        <v>0</v>
      </c>
      <c r="Q3164" s="238">
        <v>0.105</v>
      </c>
      <c r="R3164" s="238">
        <f>Q3164*H3164</f>
        <v>11.980395</v>
      </c>
      <c r="S3164" s="238">
        <v>0</v>
      </c>
      <c r="T3164" s="239">
        <f>S3164*H3164</f>
        <v>0</v>
      </c>
      <c r="U3164" s="39"/>
      <c r="V3164" s="39"/>
      <c r="W3164" s="39"/>
      <c r="X3164" s="39"/>
      <c r="Y3164" s="39"/>
      <c r="Z3164" s="39"/>
      <c r="AA3164" s="39"/>
      <c r="AB3164" s="39"/>
      <c r="AC3164" s="39"/>
      <c r="AD3164" s="39"/>
      <c r="AE3164" s="39"/>
      <c r="AR3164" s="240" t="s">
        <v>695</v>
      </c>
      <c r="AT3164" s="240" t="s">
        <v>1347</v>
      </c>
      <c r="AU3164" s="240" t="s">
        <v>86</v>
      </c>
      <c r="AY3164" s="18" t="s">
        <v>350</v>
      </c>
      <c r="BE3164" s="241">
        <f>IF(N3164="základní",J3164,0)</f>
        <v>0</v>
      </c>
      <c r="BF3164" s="241">
        <f>IF(N3164="snížená",J3164,0)</f>
        <v>0</v>
      </c>
      <c r="BG3164" s="241">
        <f>IF(N3164="zákl. přenesená",J3164,0)</f>
        <v>0</v>
      </c>
      <c r="BH3164" s="241">
        <f>IF(N3164="sníž. přenesená",J3164,0)</f>
        <v>0</v>
      </c>
      <c r="BI3164" s="241">
        <f>IF(N3164="nulová",J3164,0)</f>
        <v>0</v>
      </c>
      <c r="BJ3164" s="18" t="s">
        <v>84</v>
      </c>
      <c r="BK3164" s="241">
        <f>ROUND(I3164*H3164,2)</f>
        <v>0</v>
      </c>
      <c r="BL3164" s="18" t="s">
        <v>530</v>
      </c>
      <c r="BM3164" s="240" t="s">
        <v>4514</v>
      </c>
    </row>
    <row r="3165" s="2" customFormat="1">
      <c r="A3165" s="39"/>
      <c r="B3165" s="40"/>
      <c r="C3165" s="41"/>
      <c r="D3165" s="242" t="s">
        <v>359</v>
      </c>
      <c r="E3165" s="41"/>
      <c r="F3165" s="243" t="s">
        <v>4515</v>
      </c>
      <c r="G3165" s="41"/>
      <c r="H3165" s="41"/>
      <c r="I3165" s="244"/>
      <c r="J3165" s="41"/>
      <c r="K3165" s="41"/>
      <c r="L3165" s="45"/>
      <c r="M3165" s="245"/>
      <c r="N3165" s="246"/>
      <c r="O3165" s="92"/>
      <c r="P3165" s="92"/>
      <c r="Q3165" s="92"/>
      <c r="R3165" s="92"/>
      <c r="S3165" s="92"/>
      <c r="T3165" s="93"/>
      <c r="U3165" s="39"/>
      <c r="V3165" s="39"/>
      <c r="W3165" s="39"/>
      <c r="X3165" s="39"/>
      <c r="Y3165" s="39"/>
      <c r="Z3165" s="39"/>
      <c r="AA3165" s="39"/>
      <c r="AB3165" s="39"/>
      <c r="AC3165" s="39"/>
      <c r="AD3165" s="39"/>
      <c r="AE3165" s="39"/>
      <c r="AT3165" s="18" t="s">
        <v>359</v>
      </c>
      <c r="AU3165" s="18" t="s">
        <v>86</v>
      </c>
    </row>
    <row r="3166" s="13" customFormat="1">
      <c r="A3166" s="13"/>
      <c r="B3166" s="247"/>
      <c r="C3166" s="248"/>
      <c r="D3166" s="242" t="s">
        <v>361</v>
      </c>
      <c r="E3166" s="248"/>
      <c r="F3166" s="250" t="s">
        <v>4516</v>
      </c>
      <c r="G3166" s="248"/>
      <c r="H3166" s="251">
        <v>114.099</v>
      </c>
      <c r="I3166" s="252"/>
      <c r="J3166" s="248"/>
      <c r="K3166" s="248"/>
      <c r="L3166" s="253"/>
      <c r="M3166" s="254"/>
      <c r="N3166" s="255"/>
      <c r="O3166" s="255"/>
      <c r="P3166" s="255"/>
      <c r="Q3166" s="255"/>
      <c r="R3166" s="255"/>
      <c r="S3166" s="255"/>
      <c r="T3166" s="256"/>
      <c r="U3166" s="13"/>
      <c r="V3166" s="13"/>
      <c r="W3166" s="13"/>
      <c r="X3166" s="13"/>
      <c r="Y3166" s="13"/>
      <c r="Z3166" s="13"/>
      <c r="AA3166" s="13"/>
      <c r="AB3166" s="13"/>
      <c r="AC3166" s="13"/>
      <c r="AD3166" s="13"/>
      <c r="AE3166" s="13"/>
      <c r="AT3166" s="257" t="s">
        <v>361</v>
      </c>
      <c r="AU3166" s="257" t="s">
        <v>86</v>
      </c>
      <c r="AV3166" s="13" t="s">
        <v>86</v>
      </c>
      <c r="AW3166" s="13" t="s">
        <v>4</v>
      </c>
      <c r="AX3166" s="13" t="s">
        <v>84</v>
      </c>
      <c r="AY3166" s="257" t="s">
        <v>350</v>
      </c>
    </row>
    <row r="3167" s="2" customFormat="1" ht="24.15" customHeight="1">
      <c r="A3167" s="39"/>
      <c r="B3167" s="40"/>
      <c r="C3167" s="229" t="s">
        <v>4517</v>
      </c>
      <c r="D3167" s="229" t="s">
        <v>352</v>
      </c>
      <c r="E3167" s="230" t="s">
        <v>4518</v>
      </c>
      <c r="F3167" s="231" t="s">
        <v>4519</v>
      </c>
      <c r="G3167" s="232" t="s">
        <v>483</v>
      </c>
      <c r="H3167" s="233">
        <v>19.25</v>
      </c>
      <c r="I3167" s="234"/>
      <c r="J3167" s="235">
        <f>ROUND(I3167*H3167,2)</f>
        <v>0</v>
      </c>
      <c r="K3167" s="231" t="s">
        <v>356</v>
      </c>
      <c r="L3167" s="45"/>
      <c r="M3167" s="236" t="s">
        <v>1</v>
      </c>
      <c r="N3167" s="237" t="s">
        <v>41</v>
      </c>
      <c r="O3167" s="92"/>
      <c r="P3167" s="238">
        <f>O3167*H3167</f>
        <v>0</v>
      </c>
      <c r="Q3167" s="238">
        <v>0</v>
      </c>
      <c r="R3167" s="238">
        <f>Q3167*H3167</f>
        <v>0</v>
      </c>
      <c r="S3167" s="238">
        <v>0</v>
      </c>
      <c r="T3167" s="239">
        <f>S3167*H3167</f>
        <v>0</v>
      </c>
      <c r="U3167" s="39"/>
      <c r="V3167" s="39"/>
      <c r="W3167" s="39"/>
      <c r="X3167" s="39"/>
      <c r="Y3167" s="39"/>
      <c r="Z3167" s="39"/>
      <c r="AA3167" s="39"/>
      <c r="AB3167" s="39"/>
      <c r="AC3167" s="39"/>
      <c r="AD3167" s="39"/>
      <c r="AE3167" s="39"/>
      <c r="AR3167" s="240" t="s">
        <v>530</v>
      </c>
      <c r="AT3167" s="240" t="s">
        <v>352</v>
      </c>
      <c r="AU3167" s="240" t="s">
        <v>86</v>
      </c>
      <c r="AY3167" s="18" t="s">
        <v>350</v>
      </c>
      <c r="BE3167" s="241">
        <f>IF(N3167="základní",J3167,0)</f>
        <v>0</v>
      </c>
      <c r="BF3167" s="241">
        <f>IF(N3167="snížená",J3167,0)</f>
        <v>0</v>
      </c>
      <c r="BG3167" s="241">
        <f>IF(N3167="zákl. přenesená",J3167,0)</f>
        <v>0</v>
      </c>
      <c r="BH3167" s="241">
        <f>IF(N3167="sníž. přenesená",J3167,0)</f>
        <v>0</v>
      </c>
      <c r="BI3167" s="241">
        <f>IF(N3167="nulová",J3167,0)</f>
        <v>0</v>
      </c>
      <c r="BJ3167" s="18" t="s">
        <v>84</v>
      </c>
      <c r="BK3167" s="241">
        <f>ROUND(I3167*H3167,2)</f>
        <v>0</v>
      </c>
      <c r="BL3167" s="18" t="s">
        <v>530</v>
      </c>
      <c r="BM3167" s="240" t="s">
        <v>4520</v>
      </c>
    </row>
    <row r="3168" s="2" customFormat="1">
      <c r="A3168" s="39"/>
      <c r="B3168" s="40"/>
      <c r="C3168" s="41"/>
      <c r="D3168" s="242" t="s">
        <v>359</v>
      </c>
      <c r="E3168" s="41"/>
      <c r="F3168" s="243" t="s">
        <v>4521</v>
      </c>
      <c r="G3168" s="41"/>
      <c r="H3168" s="41"/>
      <c r="I3168" s="244"/>
      <c r="J3168" s="41"/>
      <c r="K3168" s="41"/>
      <c r="L3168" s="45"/>
      <c r="M3168" s="245"/>
      <c r="N3168" s="246"/>
      <c r="O3168" s="92"/>
      <c r="P3168" s="92"/>
      <c r="Q3168" s="92"/>
      <c r="R3168" s="92"/>
      <c r="S3168" s="92"/>
      <c r="T3168" s="93"/>
      <c r="U3168" s="39"/>
      <c r="V3168" s="39"/>
      <c r="W3168" s="39"/>
      <c r="X3168" s="39"/>
      <c r="Y3168" s="39"/>
      <c r="Z3168" s="39"/>
      <c r="AA3168" s="39"/>
      <c r="AB3168" s="39"/>
      <c r="AC3168" s="39"/>
      <c r="AD3168" s="39"/>
      <c r="AE3168" s="39"/>
      <c r="AT3168" s="18" t="s">
        <v>359</v>
      </c>
      <c r="AU3168" s="18" t="s">
        <v>86</v>
      </c>
    </row>
    <row r="3169" s="12" customFormat="1" ht="22.8" customHeight="1">
      <c r="A3169" s="12"/>
      <c r="B3169" s="213"/>
      <c r="C3169" s="214"/>
      <c r="D3169" s="215" t="s">
        <v>75</v>
      </c>
      <c r="E3169" s="227" t="s">
        <v>4522</v>
      </c>
      <c r="F3169" s="227" t="s">
        <v>4523</v>
      </c>
      <c r="G3169" s="214"/>
      <c r="H3169" s="214"/>
      <c r="I3169" s="217"/>
      <c r="J3169" s="228">
        <f>BK3169</f>
        <v>0</v>
      </c>
      <c r="K3169" s="214"/>
      <c r="L3169" s="219"/>
      <c r="M3169" s="220"/>
      <c r="N3169" s="221"/>
      <c r="O3169" s="221"/>
      <c r="P3169" s="222">
        <f>SUM(P3170:P3181)</f>
        <v>0</v>
      </c>
      <c r="Q3169" s="221"/>
      <c r="R3169" s="222">
        <f>SUM(R3170:R3181)</f>
        <v>0.075715599999999994</v>
      </c>
      <c r="S3169" s="221"/>
      <c r="T3169" s="223">
        <f>SUM(T3170:T3181)</f>
        <v>0</v>
      </c>
      <c r="U3169" s="12"/>
      <c r="V3169" s="12"/>
      <c r="W3169" s="12"/>
      <c r="X3169" s="12"/>
      <c r="Y3169" s="12"/>
      <c r="Z3169" s="12"/>
      <c r="AA3169" s="12"/>
      <c r="AB3169" s="12"/>
      <c r="AC3169" s="12"/>
      <c r="AD3169" s="12"/>
      <c r="AE3169" s="12"/>
      <c r="AR3169" s="224" t="s">
        <v>86</v>
      </c>
      <c r="AT3169" s="225" t="s">
        <v>75</v>
      </c>
      <c r="AU3169" s="225" t="s">
        <v>84</v>
      </c>
      <c r="AY3169" s="224" t="s">
        <v>350</v>
      </c>
      <c r="BK3169" s="226">
        <f>SUM(BK3170:BK3181)</f>
        <v>0</v>
      </c>
    </row>
    <row r="3170" s="2" customFormat="1" ht="16.5" customHeight="1">
      <c r="A3170" s="39"/>
      <c r="B3170" s="40"/>
      <c r="C3170" s="229" t="s">
        <v>4524</v>
      </c>
      <c r="D3170" s="229" t="s">
        <v>352</v>
      </c>
      <c r="E3170" s="230" t="s">
        <v>4525</v>
      </c>
      <c r="F3170" s="231" t="s">
        <v>4526</v>
      </c>
      <c r="G3170" s="232" t="s">
        <v>551</v>
      </c>
      <c r="H3170" s="233">
        <v>350.53500000000003</v>
      </c>
      <c r="I3170" s="234"/>
      <c r="J3170" s="235">
        <f>ROUND(I3170*H3170,2)</f>
        <v>0</v>
      </c>
      <c r="K3170" s="231" t="s">
        <v>356</v>
      </c>
      <c r="L3170" s="45"/>
      <c r="M3170" s="236" t="s">
        <v>1</v>
      </c>
      <c r="N3170" s="237" t="s">
        <v>41</v>
      </c>
      <c r="O3170" s="92"/>
      <c r="P3170" s="238">
        <f>O3170*H3170</f>
        <v>0</v>
      </c>
      <c r="Q3170" s="238">
        <v>0</v>
      </c>
      <c r="R3170" s="238">
        <f>Q3170*H3170</f>
        <v>0</v>
      </c>
      <c r="S3170" s="238">
        <v>0</v>
      </c>
      <c r="T3170" s="239">
        <f>S3170*H3170</f>
        <v>0</v>
      </c>
      <c r="U3170" s="39"/>
      <c r="V3170" s="39"/>
      <c r="W3170" s="39"/>
      <c r="X3170" s="39"/>
      <c r="Y3170" s="39"/>
      <c r="Z3170" s="39"/>
      <c r="AA3170" s="39"/>
      <c r="AB3170" s="39"/>
      <c r="AC3170" s="39"/>
      <c r="AD3170" s="39"/>
      <c r="AE3170" s="39"/>
      <c r="AR3170" s="240" t="s">
        <v>530</v>
      </c>
      <c r="AT3170" s="240" t="s">
        <v>352</v>
      </c>
      <c r="AU3170" s="240" t="s">
        <v>86</v>
      </c>
      <c r="AY3170" s="18" t="s">
        <v>350</v>
      </c>
      <c r="BE3170" s="241">
        <f>IF(N3170="základní",J3170,0)</f>
        <v>0</v>
      </c>
      <c r="BF3170" s="241">
        <f>IF(N3170="snížená",J3170,0)</f>
        <v>0</v>
      </c>
      <c r="BG3170" s="241">
        <f>IF(N3170="zákl. přenesená",J3170,0)</f>
        <v>0</v>
      </c>
      <c r="BH3170" s="241">
        <f>IF(N3170="sníž. přenesená",J3170,0)</f>
        <v>0</v>
      </c>
      <c r="BI3170" s="241">
        <f>IF(N3170="nulová",J3170,0)</f>
        <v>0</v>
      </c>
      <c r="BJ3170" s="18" t="s">
        <v>84</v>
      </c>
      <c r="BK3170" s="241">
        <f>ROUND(I3170*H3170,2)</f>
        <v>0</v>
      </c>
      <c r="BL3170" s="18" t="s">
        <v>530</v>
      </c>
      <c r="BM3170" s="240" t="s">
        <v>4527</v>
      </c>
    </row>
    <row r="3171" s="2" customFormat="1">
      <c r="A3171" s="39"/>
      <c r="B3171" s="40"/>
      <c r="C3171" s="41"/>
      <c r="D3171" s="242" t="s">
        <v>359</v>
      </c>
      <c r="E3171" s="41"/>
      <c r="F3171" s="243" t="s">
        <v>4528</v>
      </c>
      <c r="G3171" s="41"/>
      <c r="H3171" s="41"/>
      <c r="I3171" s="244"/>
      <c r="J3171" s="41"/>
      <c r="K3171" s="41"/>
      <c r="L3171" s="45"/>
      <c r="M3171" s="245"/>
      <c r="N3171" s="246"/>
      <c r="O3171" s="92"/>
      <c r="P3171" s="92"/>
      <c r="Q3171" s="92"/>
      <c r="R3171" s="92"/>
      <c r="S3171" s="92"/>
      <c r="T3171" s="93"/>
      <c r="U3171" s="39"/>
      <c r="V3171" s="39"/>
      <c r="W3171" s="39"/>
      <c r="X3171" s="39"/>
      <c r="Y3171" s="39"/>
      <c r="Z3171" s="39"/>
      <c r="AA3171" s="39"/>
      <c r="AB3171" s="39"/>
      <c r="AC3171" s="39"/>
      <c r="AD3171" s="39"/>
      <c r="AE3171" s="39"/>
      <c r="AT3171" s="18" t="s">
        <v>359</v>
      </c>
      <c r="AU3171" s="18" t="s">
        <v>86</v>
      </c>
    </row>
    <row r="3172" s="13" customFormat="1">
      <c r="A3172" s="13"/>
      <c r="B3172" s="247"/>
      <c r="C3172" s="248"/>
      <c r="D3172" s="242" t="s">
        <v>361</v>
      </c>
      <c r="E3172" s="249" t="s">
        <v>1</v>
      </c>
      <c r="F3172" s="250" t="s">
        <v>4529</v>
      </c>
      <c r="G3172" s="248"/>
      <c r="H3172" s="251">
        <v>29.379999999999999</v>
      </c>
      <c r="I3172" s="252"/>
      <c r="J3172" s="248"/>
      <c r="K3172" s="248"/>
      <c r="L3172" s="253"/>
      <c r="M3172" s="254"/>
      <c r="N3172" s="255"/>
      <c r="O3172" s="255"/>
      <c r="P3172" s="255"/>
      <c r="Q3172" s="255"/>
      <c r="R3172" s="255"/>
      <c r="S3172" s="255"/>
      <c r="T3172" s="256"/>
      <c r="U3172" s="13"/>
      <c r="V3172" s="13"/>
      <c r="W3172" s="13"/>
      <c r="X3172" s="13"/>
      <c r="Y3172" s="13"/>
      <c r="Z3172" s="13"/>
      <c r="AA3172" s="13"/>
      <c r="AB3172" s="13"/>
      <c r="AC3172" s="13"/>
      <c r="AD3172" s="13"/>
      <c r="AE3172" s="13"/>
      <c r="AT3172" s="257" t="s">
        <v>361</v>
      </c>
      <c r="AU3172" s="257" t="s">
        <v>86</v>
      </c>
      <c r="AV3172" s="13" t="s">
        <v>86</v>
      </c>
      <c r="AW3172" s="13" t="s">
        <v>32</v>
      </c>
      <c r="AX3172" s="13" t="s">
        <v>76</v>
      </c>
      <c r="AY3172" s="257" t="s">
        <v>350</v>
      </c>
    </row>
    <row r="3173" s="13" customFormat="1">
      <c r="A3173" s="13"/>
      <c r="B3173" s="247"/>
      <c r="C3173" s="248"/>
      <c r="D3173" s="242" t="s">
        <v>361</v>
      </c>
      <c r="E3173" s="249" t="s">
        <v>1</v>
      </c>
      <c r="F3173" s="250" t="s">
        <v>4530</v>
      </c>
      <c r="G3173" s="248"/>
      <c r="H3173" s="251">
        <v>176.68000000000001</v>
      </c>
      <c r="I3173" s="252"/>
      <c r="J3173" s="248"/>
      <c r="K3173" s="248"/>
      <c r="L3173" s="253"/>
      <c r="M3173" s="254"/>
      <c r="N3173" s="255"/>
      <c r="O3173" s="255"/>
      <c r="P3173" s="255"/>
      <c r="Q3173" s="255"/>
      <c r="R3173" s="255"/>
      <c r="S3173" s="255"/>
      <c r="T3173" s="256"/>
      <c r="U3173" s="13"/>
      <c r="V3173" s="13"/>
      <c r="W3173" s="13"/>
      <c r="X3173" s="13"/>
      <c r="Y3173" s="13"/>
      <c r="Z3173" s="13"/>
      <c r="AA3173" s="13"/>
      <c r="AB3173" s="13"/>
      <c r="AC3173" s="13"/>
      <c r="AD3173" s="13"/>
      <c r="AE3173" s="13"/>
      <c r="AT3173" s="257" t="s">
        <v>361</v>
      </c>
      <c r="AU3173" s="257" t="s">
        <v>86</v>
      </c>
      <c r="AV3173" s="13" t="s">
        <v>86</v>
      </c>
      <c r="AW3173" s="13" t="s">
        <v>32</v>
      </c>
      <c r="AX3173" s="13" t="s">
        <v>76</v>
      </c>
      <c r="AY3173" s="257" t="s">
        <v>350</v>
      </c>
    </row>
    <row r="3174" s="13" customFormat="1">
      <c r="A3174" s="13"/>
      <c r="B3174" s="247"/>
      <c r="C3174" s="248"/>
      <c r="D3174" s="242" t="s">
        <v>361</v>
      </c>
      <c r="E3174" s="249" t="s">
        <v>1</v>
      </c>
      <c r="F3174" s="250" t="s">
        <v>4531</v>
      </c>
      <c r="G3174" s="248"/>
      <c r="H3174" s="251">
        <v>82.75</v>
      </c>
      <c r="I3174" s="252"/>
      <c r="J3174" s="248"/>
      <c r="K3174" s="248"/>
      <c r="L3174" s="253"/>
      <c r="M3174" s="254"/>
      <c r="N3174" s="255"/>
      <c r="O3174" s="255"/>
      <c r="P3174" s="255"/>
      <c r="Q3174" s="255"/>
      <c r="R3174" s="255"/>
      <c r="S3174" s="255"/>
      <c r="T3174" s="256"/>
      <c r="U3174" s="13"/>
      <c r="V3174" s="13"/>
      <c r="W3174" s="13"/>
      <c r="X3174" s="13"/>
      <c r="Y3174" s="13"/>
      <c r="Z3174" s="13"/>
      <c r="AA3174" s="13"/>
      <c r="AB3174" s="13"/>
      <c r="AC3174" s="13"/>
      <c r="AD3174" s="13"/>
      <c r="AE3174" s="13"/>
      <c r="AT3174" s="257" t="s">
        <v>361</v>
      </c>
      <c r="AU3174" s="257" t="s">
        <v>86</v>
      </c>
      <c r="AV3174" s="13" t="s">
        <v>86</v>
      </c>
      <c r="AW3174" s="13" t="s">
        <v>32</v>
      </c>
      <c r="AX3174" s="13" t="s">
        <v>76</v>
      </c>
      <c r="AY3174" s="257" t="s">
        <v>350</v>
      </c>
    </row>
    <row r="3175" s="13" customFormat="1">
      <c r="A3175" s="13"/>
      <c r="B3175" s="247"/>
      <c r="C3175" s="248"/>
      <c r="D3175" s="242" t="s">
        <v>361</v>
      </c>
      <c r="E3175" s="249" t="s">
        <v>1</v>
      </c>
      <c r="F3175" s="250" t="s">
        <v>4532</v>
      </c>
      <c r="G3175" s="248"/>
      <c r="H3175" s="251">
        <v>61.725000000000001</v>
      </c>
      <c r="I3175" s="252"/>
      <c r="J3175" s="248"/>
      <c r="K3175" s="248"/>
      <c r="L3175" s="253"/>
      <c r="M3175" s="254"/>
      <c r="N3175" s="255"/>
      <c r="O3175" s="255"/>
      <c r="P3175" s="255"/>
      <c r="Q3175" s="255"/>
      <c r="R3175" s="255"/>
      <c r="S3175" s="255"/>
      <c r="T3175" s="256"/>
      <c r="U3175" s="13"/>
      <c r="V3175" s="13"/>
      <c r="W3175" s="13"/>
      <c r="X3175" s="13"/>
      <c r="Y3175" s="13"/>
      <c r="Z3175" s="13"/>
      <c r="AA3175" s="13"/>
      <c r="AB3175" s="13"/>
      <c r="AC3175" s="13"/>
      <c r="AD3175" s="13"/>
      <c r="AE3175" s="13"/>
      <c r="AT3175" s="257" t="s">
        <v>361</v>
      </c>
      <c r="AU3175" s="257" t="s">
        <v>86</v>
      </c>
      <c r="AV3175" s="13" t="s">
        <v>86</v>
      </c>
      <c r="AW3175" s="13" t="s">
        <v>32</v>
      </c>
      <c r="AX3175" s="13" t="s">
        <v>76</v>
      </c>
      <c r="AY3175" s="257" t="s">
        <v>350</v>
      </c>
    </row>
    <row r="3176" s="14" customFormat="1">
      <c r="A3176" s="14"/>
      <c r="B3176" s="258"/>
      <c r="C3176" s="259"/>
      <c r="D3176" s="242" t="s">
        <v>361</v>
      </c>
      <c r="E3176" s="260" t="s">
        <v>1</v>
      </c>
      <c r="F3176" s="261" t="s">
        <v>364</v>
      </c>
      <c r="G3176" s="259"/>
      <c r="H3176" s="262">
        <v>350.53500000000003</v>
      </c>
      <c r="I3176" s="263"/>
      <c r="J3176" s="259"/>
      <c r="K3176" s="259"/>
      <c r="L3176" s="264"/>
      <c r="M3176" s="265"/>
      <c r="N3176" s="266"/>
      <c r="O3176" s="266"/>
      <c r="P3176" s="266"/>
      <c r="Q3176" s="266"/>
      <c r="R3176" s="266"/>
      <c r="S3176" s="266"/>
      <c r="T3176" s="267"/>
      <c r="U3176" s="14"/>
      <c r="V3176" s="14"/>
      <c r="W3176" s="14"/>
      <c r="X3176" s="14"/>
      <c r="Y3176" s="14"/>
      <c r="Z3176" s="14"/>
      <c r="AA3176" s="14"/>
      <c r="AB3176" s="14"/>
      <c r="AC3176" s="14"/>
      <c r="AD3176" s="14"/>
      <c r="AE3176" s="14"/>
      <c r="AT3176" s="268" t="s">
        <v>361</v>
      </c>
      <c r="AU3176" s="268" t="s">
        <v>86</v>
      </c>
      <c r="AV3176" s="14" t="s">
        <v>357</v>
      </c>
      <c r="AW3176" s="14" t="s">
        <v>32</v>
      </c>
      <c r="AX3176" s="14" t="s">
        <v>84</v>
      </c>
      <c r="AY3176" s="268" t="s">
        <v>350</v>
      </c>
    </row>
    <row r="3177" s="2" customFormat="1" ht="16.5" customHeight="1">
      <c r="A3177" s="39"/>
      <c r="B3177" s="40"/>
      <c r="C3177" s="295" t="s">
        <v>4533</v>
      </c>
      <c r="D3177" s="295" t="s">
        <v>1347</v>
      </c>
      <c r="E3177" s="296" t="s">
        <v>4534</v>
      </c>
      <c r="F3177" s="297" t="s">
        <v>4535</v>
      </c>
      <c r="G3177" s="298" t="s">
        <v>551</v>
      </c>
      <c r="H3177" s="299">
        <v>378.57799999999997</v>
      </c>
      <c r="I3177" s="300"/>
      <c r="J3177" s="301">
        <f>ROUND(I3177*H3177,2)</f>
        <v>0</v>
      </c>
      <c r="K3177" s="297" t="s">
        <v>1</v>
      </c>
      <c r="L3177" s="302"/>
      <c r="M3177" s="303" t="s">
        <v>1</v>
      </c>
      <c r="N3177" s="304" t="s">
        <v>41</v>
      </c>
      <c r="O3177" s="92"/>
      <c r="P3177" s="238">
        <f>O3177*H3177</f>
        <v>0</v>
      </c>
      <c r="Q3177" s="238">
        <v>0.00020000000000000001</v>
      </c>
      <c r="R3177" s="238">
        <f>Q3177*H3177</f>
        <v>0.075715599999999994</v>
      </c>
      <c r="S3177" s="238">
        <v>0</v>
      </c>
      <c r="T3177" s="239">
        <f>S3177*H3177</f>
        <v>0</v>
      </c>
      <c r="U3177" s="39"/>
      <c r="V3177" s="39"/>
      <c r="W3177" s="39"/>
      <c r="X3177" s="39"/>
      <c r="Y3177" s="39"/>
      <c r="Z3177" s="39"/>
      <c r="AA3177" s="39"/>
      <c r="AB3177" s="39"/>
      <c r="AC3177" s="39"/>
      <c r="AD3177" s="39"/>
      <c r="AE3177" s="39"/>
      <c r="AR3177" s="240" t="s">
        <v>695</v>
      </c>
      <c r="AT3177" s="240" t="s">
        <v>1347</v>
      </c>
      <c r="AU3177" s="240" t="s">
        <v>86</v>
      </c>
      <c r="AY3177" s="18" t="s">
        <v>350</v>
      </c>
      <c r="BE3177" s="241">
        <f>IF(N3177="základní",J3177,0)</f>
        <v>0</v>
      </c>
      <c r="BF3177" s="241">
        <f>IF(N3177="snížená",J3177,0)</f>
        <v>0</v>
      </c>
      <c r="BG3177" s="241">
        <f>IF(N3177="zákl. přenesená",J3177,0)</f>
        <v>0</v>
      </c>
      <c r="BH3177" s="241">
        <f>IF(N3177="sníž. přenesená",J3177,0)</f>
        <v>0</v>
      </c>
      <c r="BI3177" s="241">
        <f>IF(N3177="nulová",J3177,0)</f>
        <v>0</v>
      </c>
      <c r="BJ3177" s="18" t="s">
        <v>84</v>
      </c>
      <c r="BK3177" s="241">
        <f>ROUND(I3177*H3177,2)</f>
        <v>0</v>
      </c>
      <c r="BL3177" s="18" t="s">
        <v>530</v>
      </c>
      <c r="BM3177" s="240" t="s">
        <v>4536</v>
      </c>
    </row>
    <row r="3178" s="2" customFormat="1">
      <c r="A3178" s="39"/>
      <c r="B3178" s="40"/>
      <c r="C3178" s="41"/>
      <c r="D3178" s="242" t="s">
        <v>359</v>
      </c>
      <c r="E3178" s="41"/>
      <c r="F3178" s="243" t="s">
        <v>4537</v>
      </c>
      <c r="G3178" s="41"/>
      <c r="H3178" s="41"/>
      <c r="I3178" s="244"/>
      <c r="J3178" s="41"/>
      <c r="K3178" s="41"/>
      <c r="L3178" s="45"/>
      <c r="M3178" s="245"/>
      <c r="N3178" s="246"/>
      <c r="O3178" s="92"/>
      <c r="P3178" s="92"/>
      <c r="Q3178" s="92"/>
      <c r="R3178" s="92"/>
      <c r="S3178" s="92"/>
      <c r="T3178" s="93"/>
      <c r="U3178" s="39"/>
      <c r="V3178" s="39"/>
      <c r="W3178" s="39"/>
      <c r="X3178" s="39"/>
      <c r="Y3178" s="39"/>
      <c r="Z3178" s="39"/>
      <c r="AA3178" s="39"/>
      <c r="AB3178" s="39"/>
      <c r="AC3178" s="39"/>
      <c r="AD3178" s="39"/>
      <c r="AE3178" s="39"/>
      <c r="AT3178" s="18" t="s">
        <v>359</v>
      </c>
      <c r="AU3178" s="18" t="s">
        <v>86</v>
      </c>
    </row>
    <row r="3179" s="13" customFormat="1">
      <c r="A3179" s="13"/>
      <c r="B3179" s="247"/>
      <c r="C3179" s="248"/>
      <c r="D3179" s="242" t="s">
        <v>361</v>
      </c>
      <c r="E3179" s="248"/>
      <c r="F3179" s="250" t="s">
        <v>4538</v>
      </c>
      <c r="G3179" s="248"/>
      <c r="H3179" s="251">
        <v>378.57799999999997</v>
      </c>
      <c r="I3179" s="252"/>
      <c r="J3179" s="248"/>
      <c r="K3179" s="248"/>
      <c r="L3179" s="253"/>
      <c r="M3179" s="254"/>
      <c r="N3179" s="255"/>
      <c r="O3179" s="255"/>
      <c r="P3179" s="255"/>
      <c r="Q3179" s="255"/>
      <c r="R3179" s="255"/>
      <c r="S3179" s="255"/>
      <c r="T3179" s="256"/>
      <c r="U3179" s="13"/>
      <c r="V3179" s="13"/>
      <c r="W3179" s="13"/>
      <c r="X3179" s="13"/>
      <c r="Y3179" s="13"/>
      <c r="Z3179" s="13"/>
      <c r="AA3179" s="13"/>
      <c r="AB3179" s="13"/>
      <c r="AC3179" s="13"/>
      <c r="AD3179" s="13"/>
      <c r="AE3179" s="13"/>
      <c r="AT3179" s="257" t="s">
        <v>361</v>
      </c>
      <c r="AU3179" s="257" t="s">
        <v>86</v>
      </c>
      <c r="AV3179" s="13" t="s">
        <v>86</v>
      </c>
      <c r="AW3179" s="13" t="s">
        <v>4</v>
      </c>
      <c r="AX3179" s="13" t="s">
        <v>84</v>
      </c>
      <c r="AY3179" s="257" t="s">
        <v>350</v>
      </c>
    </row>
    <row r="3180" s="2" customFormat="1" ht="24.15" customHeight="1">
      <c r="A3180" s="39"/>
      <c r="B3180" s="40"/>
      <c r="C3180" s="229" t="s">
        <v>4539</v>
      </c>
      <c r="D3180" s="229" t="s">
        <v>352</v>
      </c>
      <c r="E3180" s="230" t="s">
        <v>4540</v>
      </c>
      <c r="F3180" s="231" t="s">
        <v>4541</v>
      </c>
      <c r="G3180" s="232" t="s">
        <v>483</v>
      </c>
      <c r="H3180" s="233">
        <v>0.075999999999999998</v>
      </c>
      <c r="I3180" s="234"/>
      <c r="J3180" s="235">
        <f>ROUND(I3180*H3180,2)</f>
        <v>0</v>
      </c>
      <c r="K3180" s="231" t="s">
        <v>356</v>
      </c>
      <c r="L3180" s="45"/>
      <c r="M3180" s="236" t="s">
        <v>1</v>
      </c>
      <c r="N3180" s="237" t="s">
        <v>41</v>
      </c>
      <c r="O3180" s="92"/>
      <c r="P3180" s="238">
        <f>O3180*H3180</f>
        <v>0</v>
      </c>
      <c r="Q3180" s="238">
        <v>0</v>
      </c>
      <c r="R3180" s="238">
        <f>Q3180*H3180</f>
        <v>0</v>
      </c>
      <c r="S3180" s="238">
        <v>0</v>
      </c>
      <c r="T3180" s="239">
        <f>S3180*H3180</f>
        <v>0</v>
      </c>
      <c r="U3180" s="39"/>
      <c r="V3180" s="39"/>
      <c r="W3180" s="39"/>
      <c r="X3180" s="39"/>
      <c r="Y3180" s="39"/>
      <c r="Z3180" s="39"/>
      <c r="AA3180" s="39"/>
      <c r="AB3180" s="39"/>
      <c r="AC3180" s="39"/>
      <c r="AD3180" s="39"/>
      <c r="AE3180" s="39"/>
      <c r="AR3180" s="240" t="s">
        <v>530</v>
      </c>
      <c r="AT3180" s="240" t="s">
        <v>352</v>
      </c>
      <c r="AU3180" s="240" t="s">
        <v>86</v>
      </c>
      <c r="AY3180" s="18" t="s">
        <v>350</v>
      </c>
      <c r="BE3180" s="241">
        <f>IF(N3180="základní",J3180,0)</f>
        <v>0</v>
      </c>
      <c r="BF3180" s="241">
        <f>IF(N3180="snížená",J3180,0)</f>
        <v>0</v>
      </c>
      <c r="BG3180" s="241">
        <f>IF(N3180="zákl. přenesená",J3180,0)</f>
        <v>0</v>
      </c>
      <c r="BH3180" s="241">
        <f>IF(N3180="sníž. přenesená",J3180,0)</f>
        <v>0</v>
      </c>
      <c r="BI3180" s="241">
        <f>IF(N3180="nulová",J3180,0)</f>
        <v>0</v>
      </c>
      <c r="BJ3180" s="18" t="s">
        <v>84</v>
      </c>
      <c r="BK3180" s="241">
        <f>ROUND(I3180*H3180,2)</f>
        <v>0</v>
      </c>
      <c r="BL3180" s="18" t="s">
        <v>530</v>
      </c>
      <c r="BM3180" s="240" t="s">
        <v>4542</v>
      </c>
    </row>
    <row r="3181" s="2" customFormat="1">
      <c r="A3181" s="39"/>
      <c r="B3181" s="40"/>
      <c r="C3181" s="41"/>
      <c r="D3181" s="242" t="s">
        <v>359</v>
      </c>
      <c r="E3181" s="41"/>
      <c r="F3181" s="243" t="s">
        <v>4543</v>
      </c>
      <c r="G3181" s="41"/>
      <c r="H3181" s="41"/>
      <c r="I3181" s="244"/>
      <c r="J3181" s="41"/>
      <c r="K3181" s="41"/>
      <c r="L3181" s="45"/>
      <c r="M3181" s="245"/>
      <c r="N3181" s="246"/>
      <c r="O3181" s="92"/>
      <c r="P3181" s="92"/>
      <c r="Q3181" s="92"/>
      <c r="R3181" s="92"/>
      <c r="S3181" s="92"/>
      <c r="T3181" s="93"/>
      <c r="U3181" s="39"/>
      <c r="V3181" s="39"/>
      <c r="W3181" s="39"/>
      <c r="X3181" s="39"/>
      <c r="Y3181" s="39"/>
      <c r="Z3181" s="39"/>
      <c r="AA3181" s="39"/>
      <c r="AB3181" s="39"/>
      <c r="AC3181" s="39"/>
      <c r="AD3181" s="39"/>
      <c r="AE3181" s="39"/>
      <c r="AT3181" s="18" t="s">
        <v>359</v>
      </c>
      <c r="AU3181" s="18" t="s">
        <v>86</v>
      </c>
    </row>
    <row r="3182" s="12" customFormat="1" ht="22.8" customHeight="1">
      <c r="A3182" s="12"/>
      <c r="B3182" s="213"/>
      <c r="C3182" s="214"/>
      <c r="D3182" s="215" t="s">
        <v>75</v>
      </c>
      <c r="E3182" s="227" t="s">
        <v>1078</v>
      </c>
      <c r="F3182" s="227" t="s">
        <v>1079</v>
      </c>
      <c r="G3182" s="214"/>
      <c r="H3182" s="214"/>
      <c r="I3182" s="217"/>
      <c r="J3182" s="228">
        <f>BK3182</f>
        <v>0</v>
      </c>
      <c r="K3182" s="214"/>
      <c r="L3182" s="219"/>
      <c r="M3182" s="220"/>
      <c r="N3182" s="221"/>
      <c r="O3182" s="221"/>
      <c r="P3182" s="222">
        <f>SUM(P3183:P3198)</f>
        <v>0</v>
      </c>
      <c r="Q3182" s="221"/>
      <c r="R3182" s="222">
        <f>SUM(R3183:R3198)</f>
        <v>9.7045925999999998</v>
      </c>
      <c r="S3182" s="221"/>
      <c r="T3182" s="223">
        <f>SUM(T3183:T3198)</f>
        <v>0</v>
      </c>
      <c r="U3182" s="12"/>
      <c r="V3182" s="12"/>
      <c r="W3182" s="12"/>
      <c r="X3182" s="12"/>
      <c r="Y3182" s="12"/>
      <c r="Z3182" s="12"/>
      <c r="AA3182" s="12"/>
      <c r="AB3182" s="12"/>
      <c r="AC3182" s="12"/>
      <c r="AD3182" s="12"/>
      <c r="AE3182" s="12"/>
      <c r="AR3182" s="224" t="s">
        <v>86</v>
      </c>
      <c r="AT3182" s="225" t="s">
        <v>75</v>
      </c>
      <c r="AU3182" s="225" t="s">
        <v>84</v>
      </c>
      <c r="AY3182" s="224" t="s">
        <v>350</v>
      </c>
      <c r="BK3182" s="226">
        <f>SUM(BK3183:BK3198)</f>
        <v>0</v>
      </c>
    </row>
    <row r="3183" s="2" customFormat="1" ht="33" customHeight="1">
      <c r="A3183" s="39"/>
      <c r="B3183" s="40"/>
      <c r="C3183" s="229" t="s">
        <v>4544</v>
      </c>
      <c r="D3183" s="229" t="s">
        <v>352</v>
      </c>
      <c r="E3183" s="230" t="s">
        <v>4545</v>
      </c>
      <c r="F3183" s="231" t="s">
        <v>4546</v>
      </c>
      <c r="G3183" s="232" t="s">
        <v>355</v>
      </c>
      <c r="H3183" s="233">
        <v>511.30599999999998</v>
      </c>
      <c r="I3183" s="234"/>
      <c r="J3183" s="235">
        <f>ROUND(I3183*H3183,2)</f>
        <v>0</v>
      </c>
      <c r="K3183" s="231" t="s">
        <v>356</v>
      </c>
      <c r="L3183" s="45"/>
      <c r="M3183" s="236" t="s">
        <v>1</v>
      </c>
      <c r="N3183" s="237" t="s">
        <v>41</v>
      </c>
      <c r="O3183" s="92"/>
      <c r="P3183" s="238">
        <f>O3183*H3183</f>
        <v>0</v>
      </c>
      <c r="Q3183" s="238">
        <v>0.0060000000000000001</v>
      </c>
      <c r="R3183" s="238">
        <f>Q3183*H3183</f>
        <v>3.0678359999999998</v>
      </c>
      <c r="S3183" s="238">
        <v>0</v>
      </c>
      <c r="T3183" s="239">
        <f>S3183*H3183</f>
        <v>0</v>
      </c>
      <c r="U3183" s="39"/>
      <c r="V3183" s="39"/>
      <c r="W3183" s="39"/>
      <c r="X3183" s="39"/>
      <c r="Y3183" s="39"/>
      <c r="Z3183" s="39"/>
      <c r="AA3183" s="39"/>
      <c r="AB3183" s="39"/>
      <c r="AC3183" s="39"/>
      <c r="AD3183" s="39"/>
      <c r="AE3183" s="39"/>
      <c r="AR3183" s="240" t="s">
        <v>530</v>
      </c>
      <c r="AT3183" s="240" t="s">
        <v>352</v>
      </c>
      <c r="AU3183" s="240" t="s">
        <v>86</v>
      </c>
      <c r="AY3183" s="18" t="s">
        <v>350</v>
      </c>
      <c r="BE3183" s="241">
        <f>IF(N3183="základní",J3183,0)</f>
        <v>0</v>
      </c>
      <c r="BF3183" s="241">
        <f>IF(N3183="snížená",J3183,0)</f>
        <v>0</v>
      </c>
      <c r="BG3183" s="241">
        <f>IF(N3183="zákl. přenesená",J3183,0)</f>
        <v>0</v>
      </c>
      <c r="BH3183" s="241">
        <f>IF(N3183="sníž. přenesená",J3183,0)</f>
        <v>0</v>
      </c>
      <c r="BI3183" s="241">
        <f>IF(N3183="nulová",J3183,0)</f>
        <v>0</v>
      </c>
      <c r="BJ3183" s="18" t="s">
        <v>84</v>
      </c>
      <c r="BK3183" s="241">
        <f>ROUND(I3183*H3183,2)</f>
        <v>0</v>
      </c>
      <c r="BL3183" s="18" t="s">
        <v>530</v>
      </c>
      <c r="BM3183" s="240" t="s">
        <v>4547</v>
      </c>
    </row>
    <row r="3184" s="2" customFormat="1">
      <c r="A3184" s="39"/>
      <c r="B3184" s="40"/>
      <c r="C3184" s="41"/>
      <c r="D3184" s="242" t="s">
        <v>359</v>
      </c>
      <c r="E3184" s="41"/>
      <c r="F3184" s="243" t="s">
        <v>4548</v>
      </c>
      <c r="G3184" s="41"/>
      <c r="H3184" s="41"/>
      <c r="I3184" s="244"/>
      <c r="J3184" s="41"/>
      <c r="K3184" s="41"/>
      <c r="L3184" s="45"/>
      <c r="M3184" s="245"/>
      <c r="N3184" s="246"/>
      <c r="O3184" s="92"/>
      <c r="P3184" s="92"/>
      <c r="Q3184" s="92"/>
      <c r="R3184" s="92"/>
      <c r="S3184" s="92"/>
      <c r="T3184" s="93"/>
      <c r="U3184" s="39"/>
      <c r="V3184" s="39"/>
      <c r="W3184" s="39"/>
      <c r="X3184" s="39"/>
      <c r="Y3184" s="39"/>
      <c r="Z3184" s="39"/>
      <c r="AA3184" s="39"/>
      <c r="AB3184" s="39"/>
      <c r="AC3184" s="39"/>
      <c r="AD3184" s="39"/>
      <c r="AE3184" s="39"/>
      <c r="AT3184" s="18" t="s">
        <v>359</v>
      </c>
      <c r="AU3184" s="18" t="s">
        <v>86</v>
      </c>
    </row>
    <row r="3185" s="13" customFormat="1">
      <c r="A3185" s="13"/>
      <c r="B3185" s="247"/>
      <c r="C3185" s="248"/>
      <c r="D3185" s="242" t="s">
        <v>361</v>
      </c>
      <c r="E3185" s="249" t="s">
        <v>1</v>
      </c>
      <c r="F3185" s="250" t="s">
        <v>4549</v>
      </c>
      <c r="G3185" s="248"/>
      <c r="H3185" s="251">
        <v>103.425</v>
      </c>
      <c r="I3185" s="252"/>
      <c r="J3185" s="248"/>
      <c r="K3185" s="248"/>
      <c r="L3185" s="253"/>
      <c r="M3185" s="254"/>
      <c r="N3185" s="255"/>
      <c r="O3185" s="255"/>
      <c r="P3185" s="255"/>
      <c r="Q3185" s="255"/>
      <c r="R3185" s="255"/>
      <c r="S3185" s="255"/>
      <c r="T3185" s="256"/>
      <c r="U3185" s="13"/>
      <c r="V3185" s="13"/>
      <c r="W3185" s="13"/>
      <c r="X3185" s="13"/>
      <c r="Y3185" s="13"/>
      <c r="Z3185" s="13"/>
      <c r="AA3185" s="13"/>
      <c r="AB3185" s="13"/>
      <c r="AC3185" s="13"/>
      <c r="AD3185" s="13"/>
      <c r="AE3185" s="13"/>
      <c r="AT3185" s="257" t="s">
        <v>361</v>
      </c>
      <c r="AU3185" s="257" t="s">
        <v>86</v>
      </c>
      <c r="AV3185" s="13" t="s">
        <v>86</v>
      </c>
      <c r="AW3185" s="13" t="s">
        <v>32</v>
      </c>
      <c r="AX3185" s="13" t="s">
        <v>76</v>
      </c>
      <c r="AY3185" s="257" t="s">
        <v>350</v>
      </c>
    </row>
    <row r="3186" s="13" customFormat="1">
      <c r="A3186" s="13"/>
      <c r="B3186" s="247"/>
      <c r="C3186" s="248"/>
      <c r="D3186" s="242" t="s">
        <v>361</v>
      </c>
      <c r="E3186" s="249" t="s">
        <v>1</v>
      </c>
      <c r="F3186" s="250" t="s">
        <v>4550</v>
      </c>
      <c r="G3186" s="248"/>
      <c r="H3186" s="251">
        <v>103.581</v>
      </c>
      <c r="I3186" s="252"/>
      <c r="J3186" s="248"/>
      <c r="K3186" s="248"/>
      <c r="L3186" s="253"/>
      <c r="M3186" s="254"/>
      <c r="N3186" s="255"/>
      <c r="O3186" s="255"/>
      <c r="P3186" s="255"/>
      <c r="Q3186" s="255"/>
      <c r="R3186" s="255"/>
      <c r="S3186" s="255"/>
      <c r="T3186" s="256"/>
      <c r="U3186" s="13"/>
      <c r="V3186" s="13"/>
      <c r="W3186" s="13"/>
      <c r="X3186" s="13"/>
      <c r="Y3186" s="13"/>
      <c r="Z3186" s="13"/>
      <c r="AA3186" s="13"/>
      <c r="AB3186" s="13"/>
      <c r="AC3186" s="13"/>
      <c r="AD3186" s="13"/>
      <c r="AE3186" s="13"/>
      <c r="AT3186" s="257" t="s">
        <v>361</v>
      </c>
      <c r="AU3186" s="257" t="s">
        <v>86</v>
      </c>
      <c r="AV3186" s="13" t="s">
        <v>86</v>
      </c>
      <c r="AW3186" s="13" t="s">
        <v>32</v>
      </c>
      <c r="AX3186" s="13" t="s">
        <v>76</v>
      </c>
      <c r="AY3186" s="257" t="s">
        <v>350</v>
      </c>
    </row>
    <row r="3187" s="13" customFormat="1">
      <c r="A3187" s="13"/>
      <c r="B3187" s="247"/>
      <c r="C3187" s="248"/>
      <c r="D3187" s="242" t="s">
        <v>361</v>
      </c>
      <c r="E3187" s="249" t="s">
        <v>1</v>
      </c>
      <c r="F3187" s="250" t="s">
        <v>4551</v>
      </c>
      <c r="G3187" s="248"/>
      <c r="H3187" s="251">
        <v>9.4979999999999993</v>
      </c>
      <c r="I3187" s="252"/>
      <c r="J3187" s="248"/>
      <c r="K3187" s="248"/>
      <c r="L3187" s="253"/>
      <c r="M3187" s="254"/>
      <c r="N3187" s="255"/>
      <c r="O3187" s="255"/>
      <c r="P3187" s="255"/>
      <c r="Q3187" s="255"/>
      <c r="R3187" s="255"/>
      <c r="S3187" s="255"/>
      <c r="T3187" s="256"/>
      <c r="U3187" s="13"/>
      <c r="V3187" s="13"/>
      <c r="W3187" s="13"/>
      <c r="X3187" s="13"/>
      <c r="Y3187" s="13"/>
      <c r="Z3187" s="13"/>
      <c r="AA3187" s="13"/>
      <c r="AB3187" s="13"/>
      <c r="AC3187" s="13"/>
      <c r="AD3187" s="13"/>
      <c r="AE3187" s="13"/>
      <c r="AT3187" s="257" t="s">
        <v>361</v>
      </c>
      <c r="AU3187" s="257" t="s">
        <v>86</v>
      </c>
      <c r="AV3187" s="13" t="s">
        <v>86</v>
      </c>
      <c r="AW3187" s="13" t="s">
        <v>32</v>
      </c>
      <c r="AX3187" s="13" t="s">
        <v>76</v>
      </c>
      <c r="AY3187" s="257" t="s">
        <v>350</v>
      </c>
    </row>
    <row r="3188" s="13" customFormat="1">
      <c r="A3188" s="13"/>
      <c r="B3188" s="247"/>
      <c r="C3188" s="248"/>
      <c r="D3188" s="242" t="s">
        <v>361</v>
      </c>
      <c r="E3188" s="249" t="s">
        <v>1</v>
      </c>
      <c r="F3188" s="250" t="s">
        <v>4552</v>
      </c>
      <c r="G3188" s="248"/>
      <c r="H3188" s="251">
        <v>120.99</v>
      </c>
      <c r="I3188" s="252"/>
      <c r="J3188" s="248"/>
      <c r="K3188" s="248"/>
      <c r="L3188" s="253"/>
      <c r="M3188" s="254"/>
      <c r="N3188" s="255"/>
      <c r="O3188" s="255"/>
      <c r="P3188" s="255"/>
      <c r="Q3188" s="255"/>
      <c r="R3188" s="255"/>
      <c r="S3188" s="255"/>
      <c r="T3188" s="256"/>
      <c r="U3188" s="13"/>
      <c r="V3188" s="13"/>
      <c r="W3188" s="13"/>
      <c r="X3188" s="13"/>
      <c r="Y3188" s="13"/>
      <c r="Z3188" s="13"/>
      <c r="AA3188" s="13"/>
      <c r="AB3188" s="13"/>
      <c r="AC3188" s="13"/>
      <c r="AD3188" s="13"/>
      <c r="AE3188" s="13"/>
      <c r="AT3188" s="257" t="s">
        <v>361</v>
      </c>
      <c r="AU3188" s="257" t="s">
        <v>86</v>
      </c>
      <c r="AV3188" s="13" t="s">
        <v>86</v>
      </c>
      <c r="AW3188" s="13" t="s">
        <v>32</v>
      </c>
      <c r="AX3188" s="13" t="s">
        <v>76</v>
      </c>
      <c r="AY3188" s="257" t="s">
        <v>350</v>
      </c>
    </row>
    <row r="3189" s="13" customFormat="1">
      <c r="A3189" s="13"/>
      <c r="B3189" s="247"/>
      <c r="C3189" s="248"/>
      <c r="D3189" s="242" t="s">
        <v>361</v>
      </c>
      <c r="E3189" s="249" t="s">
        <v>1</v>
      </c>
      <c r="F3189" s="250" t="s">
        <v>4553</v>
      </c>
      <c r="G3189" s="248"/>
      <c r="H3189" s="251">
        <v>33.18</v>
      </c>
      <c r="I3189" s="252"/>
      <c r="J3189" s="248"/>
      <c r="K3189" s="248"/>
      <c r="L3189" s="253"/>
      <c r="M3189" s="254"/>
      <c r="N3189" s="255"/>
      <c r="O3189" s="255"/>
      <c r="P3189" s="255"/>
      <c r="Q3189" s="255"/>
      <c r="R3189" s="255"/>
      <c r="S3189" s="255"/>
      <c r="T3189" s="256"/>
      <c r="U3189" s="13"/>
      <c r="V3189" s="13"/>
      <c r="W3189" s="13"/>
      <c r="X3189" s="13"/>
      <c r="Y3189" s="13"/>
      <c r="Z3189" s="13"/>
      <c r="AA3189" s="13"/>
      <c r="AB3189" s="13"/>
      <c r="AC3189" s="13"/>
      <c r="AD3189" s="13"/>
      <c r="AE3189" s="13"/>
      <c r="AT3189" s="257" t="s">
        <v>361</v>
      </c>
      <c r="AU3189" s="257" t="s">
        <v>86</v>
      </c>
      <c r="AV3189" s="13" t="s">
        <v>86</v>
      </c>
      <c r="AW3189" s="13" t="s">
        <v>32</v>
      </c>
      <c r="AX3189" s="13" t="s">
        <v>76</v>
      </c>
      <c r="AY3189" s="257" t="s">
        <v>350</v>
      </c>
    </row>
    <row r="3190" s="13" customFormat="1">
      <c r="A3190" s="13"/>
      <c r="B3190" s="247"/>
      <c r="C3190" s="248"/>
      <c r="D3190" s="242" t="s">
        <v>361</v>
      </c>
      <c r="E3190" s="249" t="s">
        <v>1</v>
      </c>
      <c r="F3190" s="250" t="s">
        <v>4554</v>
      </c>
      <c r="G3190" s="248"/>
      <c r="H3190" s="251">
        <v>53.188000000000002</v>
      </c>
      <c r="I3190" s="252"/>
      <c r="J3190" s="248"/>
      <c r="K3190" s="248"/>
      <c r="L3190" s="253"/>
      <c r="M3190" s="254"/>
      <c r="N3190" s="255"/>
      <c r="O3190" s="255"/>
      <c r="P3190" s="255"/>
      <c r="Q3190" s="255"/>
      <c r="R3190" s="255"/>
      <c r="S3190" s="255"/>
      <c r="T3190" s="256"/>
      <c r="U3190" s="13"/>
      <c r="V3190" s="13"/>
      <c r="W3190" s="13"/>
      <c r="X3190" s="13"/>
      <c r="Y3190" s="13"/>
      <c r="Z3190" s="13"/>
      <c r="AA3190" s="13"/>
      <c r="AB3190" s="13"/>
      <c r="AC3190" s="13"/>
      <c r="AD3190" s="13"/>
      <c r="AE3190" s="13"/>
      <c r="AT3190" s="257" t="s">
        <v>361</v>
      </c>
      <c r="AU3190" s="257" t="s">
        <v>86</v>
      </c>
      <c r="AV3190" s="13" t="s">
        <v>86</v>
      </c>
      <c r="AW3190" s="13" t="s">
        <v>32</v>
      </c>
      <c r="AX3190" s="13" t="s">
        <v>76</v>
      </c>
      <c r="AY3190" s="257" t="s">
        <v>350</v>
      </c>
    </row>
    <row r="3191" s="13" customFormat="1">
      <c r="A3191" s="13"/>
      <c r="B3191" s="247"/>
      <c r="C3191" s="248"/>
      <c r="D3191" s="242" t="s">
        <v>361</v>
      </c>
      <c r="E3191" s="249" t="s">
        <v>1</v>
      </c>
      <c r="F3191" s="250" t="s">
        <v>4555</v>
      </c>
      <c r="G3191" s="248"/>
      <c r="H3191" s="251">
        <v>85.814999999999998</v>
      </c>
      <c r="I3191" s="252"/>
      <c r="J3191" s="248"/>
      <c r="K3191" s="248"/>
      <c r="L3191" s="253"/>
      <c r="M3191" s="254"/>
      <c r="N3191" s="255"/>
      <c r="O3191" s="255"/>
      <c r="P3191" s="255"/>
      <c r="Q3191" s="255"/>
      <c r="R3191" s="255"/>
      <c r="S3191" s="255"/>
      <c r="T3191" s="256"/>
      <c r="U3191" s="13"/>
      <c r="V3191" s="13"/>
      <c r="W3191" s="13"/>
      <c r="X3191" s="13"/>
      <c r="Y3191" s="13"/>
      <c r="Z3191" s="13"/>
      <c r="AA3191" s="13"/>
      <c r="AB3191" s="13"/>
      <c r="AC3191" s="13"/>
      <c r="AD3191" s="13"/>
      <c r="AE3191" s="13"/>
      <c r="AT3191" s="257" t="s">
        <v>361</v>
      </c>
      <c r="AU3191" s="257" t="s">
        <v>86</v>
      </c>
      <c r="AV3191" s="13" t="s">
        <v>86</v>
      </c>
      <c r="AW3191" s="13" t="s">
        <v>32</v>
      </c>
      <c r="AX3191" s="13" t="s">
        <v>76</v>
      </c>
      <c r="AY3191" s="257" t="s">
        <v>350</v>
      </c>
    </row>
    <row r="3192" s="13" customFormat="1">
      <c r="A3192" s="13"/>
      <c r="B3192" s="247"/>
      <c r="C3192" s="248"/>
      <c r="D3192" s="242" t="s">
        <v>361</v>
      </c>
      <c r="E3192" s="249" t="s">
        <v>1</v>
      </c>
      <c r="F3192" s="250" t="s">
        <v>4556</v>
      </c>
      <c r="G3192" s="248"/>
      <c r="H3192" s="251">
        <v>1.629</v>
      </c>
      <c r="I3192" s="252"/>
      <c r="J3192" s="248"/>
      <c r="K3192" s="248"/>
      <c r="L3192" s="253"/>
      <c r="M3192" s="254"/>
      <c r="N3192" s="255"/>
      <c r="O3192" s="255"/>
      <c r="P3192" s="255"/>
      <c r="Q3192" s="255"/>
      <c r="R3192" s="255"/>
      <c r="S3192" s="255"/>
      <c r="T3192" s="256"/>
      <c r="U3192" s="13"/>
      <c r="V3192" s="13"/>
      <c r="W3192" s="13"/>
      <c r="X3192" s="13"/>
      <c r="Y3192" s="13"/>
      <c r="Z3192" s="13"/>
      <c r="AA3192" s="13"/>
      <c r="AB3192" s="13"/>
      <c r="AC3192" s="13"/>
      <c r="AD3192" s="13"/>
      <c r="AE3192" s="13"/>
      <c r="AT3192" s="257" t="s">
        <v>361</v>
      </c>
      <c r="AU3192" s="257" t="s">
        <v>86</v>
      </c>
      <c r="AV3192" s="13" t="s">
        <v>86</v>
      </c>
      <c r="AW3192" s="13" t="s">
        <v>32</v>
      </c>
      <c r="AX3192" s="13" t="s">
        <v>76</v>
      </c>
      <c r="AY3192" s="257" t="s">
        <v>350</v>
      </c>
    </row>
    <row r="3193" s="14" customFormat="1">
      <c r="A3193" s="14"/>
      <c r="B3193" s="258"/>
      <c r="C3193" s="259"/>
      <c r="D3193" s="242" t="s">
        <v>361</v>
      </c>
      <c r="E3193" s="260" t="s">
        <v>1123</v>
      </c>
      <c r="F3193" s="261" t="s">
        <v>364</v>
      </c>
      <c r="G3193" s="259"/>
      <c r="H3193" s="262">
        <v>511.30599999999998</v>
      </c>
      <c r="I3193" s="263"/>
      <c r="J3193" s="259"/>
      <c r="K3193" s="259"/>
      <c r="L3193" s="264"/>
      <c r="M3193" s="265"/>
      <c r="N3193" s="266"/>
      <c r="O3193" s="266"/>
      <c r="P3193" s="266"/>
      <c r="Q3193" s="266"/>
      <c r="R3193" s="266"/>
      <c r="S3193" s="266"/>
      <c r="T3193" s="267"/>
      <c r="U3193" s="14"/>
      <c r="V3193" s="14"/>
      <c r="W3193" s="14"/>
      <c r="X3193" s="14"/>
      <c r="Y3193" s="14"/>
      <c r="Z3193" s="14"/>
      <c r="AA3193" s="14"/>
      <c r="AB3193" s="14"/>
      <c r="AC3193" s="14"/>
      <c r="AD3193" s="14"/>
      <c r="AE3193" s="14"/>
      <c r="AT3193" s="268" t="s">
        <v>361</v>
      </c>
      <c r="AU3193" s="268" t="s">
        <v>86</v>
      </c>
      <c r="AV3193" s="14" t="s">
        <v>357</v>
      </c>
      <c r="AW3193" s="14" t="s">
        <v>32</v>
      </c>
      <c r="AX3193" s="14" t="s">
        <v>84</v>
      </c>
      <c r="AY3193" s="268" t="s">
        <v>350</v>
      </c>
    </row>
    <row r="3194" s="2" customFormat="1" ht="16.5" customHeight="1">
      <c r="A3194" s="39"/>
      <c r="B3194" s="40"/>
      <c r="C3194" s="295" t="s">
        <v>4557</v>
      </c>
      <c r="D3194" s="295" t="s">
        <v>1347</v>
      </c>
      <c r="E3194" s="296" t="s">
        <v>4558</v>
      </c>
      <c r="F3194" s="297" t="s">
        <v>4559</v>
      </c>
      <c r="G3194" s="298" t="s">
        <v>355</v>
      </c>
      <c r="H3194" s="299">
        <v>562.43700000000001</v>
      </c>
      <c r="I3194" s="300"/>
      <c r="J3194" s="301">
        <f>ROUND(I3194*H3194,2)</f>
        <v>0</v>
      </c>
      <c r="K3194" s="297" t="s">
        <v>356</v>
      </c>
      <c r="L3194" s="302"/>
      <c r="M3194" s="303" t="s">
        <v>1</v>
      </c>
      <c r="N3194" s="304" t="s">
        <v>41</v>
      </c>
      <c r="O3194" s="92"/>
      <c r="P3194" s="238">
        <f>O3194*H3194</f>
        <v>0</v>
      </c>
      <c r="Q3194" s="238">
        <v>0.0118</v>
      </c>
      <c r="R3194" s="238">
        <f>Q3194*H3194</f>
        <v>6.6367566</v>
      </c>
      <c r="S3194" s="238">
        <v>0</v>
      </c>
      <c r="T3194" s="239">
        <f>S3194*H3194</f>
        <v>0</v>
      </c>
      <c r="U3194" s="39"/>
      <c r="V3194" s="39"/>
      <c r="W3194" s="39"/>
      <c r="X3194" s="39"/>
      <c r="Y3194" s="39"/>
      <c r="Z3194" s="39"/>
      <c r="AA3194" s="39"/>
      <c r="AB3194" s="39"/>
      <c r="AC3194" s="39"/>
      <c r="AD3194" s="39"/>
      <c r="AE3194" s="39"/>
      <c r="AR3194" s="240" t="s">
        <v>695</v>
      </c>
      <c r="AT3194" s="240" t="s">
        <v>1347</v>
      </c>
      <c r="AU3194" s="240" t="s">
        <v>86</v>
      </c>
      <c r="AY3194" s="18" t="s">
        <v>350</v>
      </c>
      <c r="BE3194" s="241">
        <f>IF(N3194="základní",J3194,0)</f>
        <v>0</v>
      </c>
      <c r="BF3194" s="241">
        <f>IF(N3194="snížená",J3194,0)</f>
        <v>0</v>
      </c>
      <c r="BG3194" s="241">
        <f>IF(N3194="zákl. přenesená",J3194,0)</f>
        <v>0</v>
      </c>
      <c r="BH3194" s="241">
        <f>IF(N3194="sníž. přenesená",J3194,0)</f>
        <v>0</v>
      </c>
      <c r="BI3194" s="241">
        <f>IF(N3194="nulová",J3194,0)</f>
        <v>0</v>
      </c>
      <c r="BJ3194" s="18" t="s">
        <v>84</v>
      </c>
      <c r="BK3194" s="241">
        <f>ROUND(I3194*H3194,2)</f>
        <v>0</v>
      </c>
      <c r="BL3194" s="18" t="s">
        <v>530</v>
      </c>
      <c r="BM3194" s="240" t="s">
        <v>4560</v>
      </c>
    </row>
    <row r="3195" s="2" customFormat="1">
      <c r="A3195" s="39"/>
      <c r="B3195" s="40"/>
      <c r="C3195" s="41"/>
      <c r="D3195" s="242" t="s">
        <v>359</v>
      </c>
      <c r="E3195" s="41"/>
      <c r="F3195" s="243" t="s">
        <v>4559</v>
      </c>
      <c r="G3195" s="41"/>
      <c r="H3195" s="41"/>
      <c r="I3195" s="244"/>
      <c r="J3195" s="41"/>
      <c r="K3195" s="41"/>
      <c r="L3195" s="45"/>
      <c r="M3195" s="245"/>
      <c r="N3195" s="246"/>
      <c r="O3195" s="92"/>
      <c r="P3195" s="92"/>
      <c r="Q3195" s="92"/>
      <c r="R3195" s="92"/>
      <c r="S3195" s="92"/>
      <c r="T3195" s="93"/>
      <c r="U3195" s="39"/>
      <c r="V3195" s="39"/>
      <c r="W3195" s="39"/>
      <c r="X3195" s="39"/>
      <c r="Y3195" s="39"/>
      <c r="Z3195" s="39"/>
      <c r="AA3195" s="39"/>
      <c r="AB3195" s="39"/>
      <c r="AC3195" s="39"/>
      <c r="AD3195" s="39"/>
      <c r="AE3195" s="39"/>
      <c r="AT3195" s="18" t="s">
        <v>359</v>
      </c>
      <c r="AU3195" s="18" t="s">
        <v>86</v>
      </c>
    </row>
    <row r="3196" s="13" customFormat="1">
      <c r="A3196" s="13"/>
      <c r="B3196" s="247"/>
      <c r="C3196" s="248"/>
      <c r="D3196" s="242" t="s">
        <v>361</v>
      </c>
      <c r="E3196" s="248"/>
      <c r="F3196" s="250" t="s">
        <v>4561</v>
      </c>
      <c r="G3196" s="248"/>
      <c r="H3196" s="251">
        <v>562.43700000000001</v>
      </c>
      <c r="I3196" s="252"/>
      <c r="J3196" s="248"/>
      <c r="K3196" s="248"/>
      <c r="L3196" s="253"/>
      <c r="M3196" s="254"/>
      <c r="N3196" s="255"/>
      <c r="O3196" s="255"/>
      <c r="P3196" s="255"/>
      <c r="Q3196" s="255"/>
      <c r="R3196" s="255"/>
      <c r="S3196" s="255"/>
      <c r="T3196" s="256"/>
      <c r="U3196" s="13"/>
      <c r="V3196" s="13"/>
      <c r="W3196" s="13"/>
      <c r="X3196" s="13"/>
      <c r="Y3196" s="13"/>
      <c r="Z3196" s="13"/>
      <c r="AA3196" s="13"/>
      <c r="AB3196" s="13"/>
      <c r="AC3196" s="13"/>
      <c r="AD3196" s="13"/>
      <c r="AE3196" s="13"/>
      <c r="AT3196" s="257" t="s">
        <v>361</v>
      </c>
      <c r="AU3196" s="257" t="s">
        <v>86</v>
      </c>
      <c r="AV3196" s="13" t="s">
        <v>86</v>
      </c>
      <c r="AW3196" s="13" t="s">
        <v>4</v>
      </c>
      <c r="AX3196" s="13" t="s">
        <v>84</v>
      </c>
      <c r="AY3196" s="257" t="s">
        <v>350</v>
      </c>
    </row>
    <row r="3197" s="2" customFormat="1" ht="24.15" customHeight="1">
      <c r="A3197" s="39"/>
      <c r="B3197" s="40"/>
      <c r="C3197" s="229" t="s">
        <v>4562</v>
      </c>
      <c r="D3197" s="229" t="s">
        <v>352</v>
      </c>
      <c r="E3197" s="230" t="s">
        <v>4563</v>
      </c>
      <c r="F3197" s="231" t="s">
        <v>4564</v>
      </c>
      <c r="G3197" s="232" t="s">
        <v>483</v>
      </c>
      <c r="H3197" s="233">
        <v>9.7050000000000001</v>
      </c>
      <c r="I3197" s="234"/>
      <c r="J3197" s="235">
        <f>ROUND(I3197*H3197,2)</f>
        <v>0</v>
      </c>
      <c r="K3197" s="231" t="s">
        <v>356</v>
      </c>
      <c r="L3197" s="45"/>
      <c r="M3197" s="236" t="s">
        <v>1</v>
      </c>
      <c r="N3197" s="237" t="s">
        <v>41</v>
      </c>
      <c r="O3197" s="92"/>
      <c r="P3197" s="238">
        <f>O3197*H3197</f>
        <v>0</v>
      </c>
      <c r="Q3197" s="238">
        <v>0</v>
      </c>
      <c r="R3197" s="238">
        <f>Q3197*H3197</f>
        <v>0</v>
      </c>
      <c r="S3197" s="238">
        <v>0</v>
      </c>
      <c r="T3197" s="239">
        <f>S3197*H3197</f>
        <v>0</v>
      </c>
      <c r="U3197" s="39"/>
      <c r="V3197" s="39"/>
      <c r="W3197" s="39"/>
      <c r="X3197" s="39"/>
      <c r="Y3197" s="39"/>
      <c r="Z3197" s="39"/>
      <c r="AA3197" s="39"/>
      <c r="AB3197" s="39"/>
      <c r="AC3197" s="39"/>
      <c r="AD3197" s="39"/>
      <c r="AE3197" s="39"/>
      <c r="AR3197" s="240" t="s">
        <v>530</v>
      </c>
      <c r="AT3197" s="240" t="s">
        <v>352</v>
      </c>
      <c r="AU3197" s="240" t="s">
        <v>86</v>
      </c>
      <c r="AY3197" s="18" t="s">
        <v>350</v>
      </c>
      <c r="BE3197" s="241">
        <f>IF(N3197="základní",J3197,0)</f>
        <v>0</v>
      </c>
      <c r="BF3197" s="241">
        <f>IF(N3197="snížená",J3197,0)</f>
        <v>0</v>
      </c>
      <c r="BG3197" s="241">
        <f>IF(N3197="zákl. přenesená",J3197,0)</f>
        <v>0</v>
      </c>
      <c r="BH3197" s="241">
        <f>IF(N3197="sníž. přenesená",J3197,0)</f>
        <v>0</v>
      </c>
      <c r="BI3197" s="241">
        <f>IF(N3197="nulová",J3197,0)</f>
        <v>0</v>
      </c>
      <c r="BJ3197" s="18" t="s">
        <v>84</v>
      </c>
      <c r="BK3197" s="241">
        <f>ROUND(I3197*H3197,2)</f>
        <v>0</v>
      </c>
      <c r="BL3197" s="18" t="s">
        <v>530</v>
      </c>
      <c r="BM3197" s="240" t="s">
        <v>4565</v>
      </c>
    </row>
    <row r="3198" s="2" customFormat="1">
      <c r="A3198" s="39"/>
      <c r="B3198" s="40"/>
      <c r="C3198" s="41"/>
      <c r="D3198" s="242" t="s">
        <v>359</v>
      </c>
      <c r="E3198" s="41"/>
      <c r="F3198" s="243" t="s">
        <v>4566</v>
      </c>
      <c r="G3198" s="41"/>
      <c r="H3198" s="41"/>
      <c r="I3198" s="244"/>
      <c r="J3198" s="41"/>
      <c r="K3198" s="41"/>
      <c r="L3198" s="45"/>
      <c r="M3198" s="245"/>
      <c r="N3198" s="246"/>
      <c r="O3198" s="92"/>
      <c r="P3198" s="92"/>
      <c r="Q3198" s="92"/>
      <c r="R3198" s="92"/>
      <c r="S3198" s="92"/>
      <c r="T3198" s="93"/>
      <c r="U3198" s="39"/>
      <c r="V3198" s="39"/>
      <c r="W3198" s="39"/>
      <c r="X3198" s="39"/>
      <c r="Y3198" s="39"/>
      <c r="Z3198" s="39"/>
      <c r="AA3198" s="39"/>
      <c r="AB3198" s="39"/>
      <c r="AC3198" s="39"/>
      <c r="AD3198" s="39"/>
      <c r="AE3198" s="39"/>
      <c r="AT3198" s="18" t="s">
        <v>359</v>
      </c>
      <c r="AU3198" s="18" t="s">
        <v>86</v>
      </c>
    </row>
    <row r="3199" s="12" customFormat="1" ht="22.8" customHeight="1">
      <c r="A3199" s="12"/>
      <c r="B3199" s="213"/>
      <c r="C3199" s="214"/>
      <c r="D3199" s="215" t="s">
        <v>75</v>
      </c>
      <c r="E3199" s="227" t="s">
        <v>4567</v>
      </c>
      <c r="F3199" s="227" t="s">
        <v>4568</v>
      </c>
      <c r="G3199" s="214"/>
      <c r="H3199" s="214"/>
      <c r="I3199" s="217"/>
      <c r="J3199" s="228">
        <f>BK3199</f>
        <v>0</v>
      </c>
      <c r="K3199" s="214"/>
      <c r="L3199" s="219"/>
      <c r="M3199" s="220"/>
      <c r="N3199" s="221"/>
      <c r="O3199" s="221"/>
      <c r="P3199" s="222">
        <f>SUM(P3200:P3367)</f>
        <v>0</v>
      </c>
      <c r="Q3199" s="221"/>
      <c r="R3199" s="222">
        <f>SUM(R3200:R3367)</f>
        <v>4.7650247300000004</v>
      </c>
      <c r="S3199" s="221"/>
      <c r="T3199" s="223">
        <f>SUM(T3200:T3367)</f>
        <v>0</v>
      </c>
      <c r="U3199" s="12"/>
      <c r="V3199" s="12"/>
      <c r="W3199" s="12"/>
      <c r="X3199" s="12"/>
      <c r="Y3199" s="12"/>
      <c r="Z3199" s="12"/>
      <c r="AA3199" s="12"/>
      <c r="AB3199" s="12"/>
      <c r="AC3199" s="12"/>
      <c r="AD3199" s="12"/>
      <c r="AE3199" s="12"/>
      <c r="AR3199" s="224" t="s">
        <v>86</v>
      </c>
      <c r="AT3199" s="225" t="s">
        <v>75</v>
      </c>
      <c r="AU3199" s="225" t="s">
        <v>84</v>
      </c>
      <c r="AY3199" s="224" t="s">
        <v>350</v>
      </c>
      <c r="BK3199" s="226">
        <f>SUM(BK3200:BK3367)</f>
        <v>0</v>
      </c>
    </row>
    <row r="3200" s="2" customFormat="1" ht="24.15" customHeight="1">
      <c r="A3200" s="39"/>
      <c r="B3200" s="40"/>
      <c r="C3200" s="229" t="s">
        <v>4569</v>
      </c>
      <c r="D3200" s="229" t="s">
        <v>352</v>
      </c>
      <c r="E3200" s="230" t="s">
        <v>4570</v>
      </c>
      <c r="F3200" s="231" t="s">
        <v>4571</v>
      </c>
      <c r="G3200" s="232" t="s">
        <v>355</v>
      </c>
      <c r="H3200" s="233">
        <v>5164.0079999999998</v>
      </c>
      <c r="I3200" s="234"/>
      <c r="J3200" s="235">
        <f>ROUND(I3200*H3200,2)</f>
        <v>0</v>
      </c>
      <c r="K3200" s="231" t="s">
        <v>356</v>
      </c>
      <c r="L3200" s="45"/>
      <c r="M3200" s="236" t="s">
        <v>1</v>
      </c>
      <c r="N3200" s="237" t="s">
        <v>41</v>
      </c>
      <c r="O3200" s="92"/>
      <c r="P3200" s="238">
        <f>O3200*H3200</f>
        <v>0</v>
      </c>
      <c r="Q3200" s="238">
        <v>0.00013999999999999999</v>
      </c>
      <c r="R3200" s="238">
        <f>Q3200*H3200</f>
        <v>0.7229611199999999</v>
      </c>
      <c r="S3200" s="238">
        <v>0</v>
      </c>
      <c r="T3200" s="239">
        <f>S3200*H3200</f>
        <v>0</v>
      </c>
      <c r="U3200" s="39"/>
      <c r="V3200" s="39"/>
      <c r="W3200" s="39"/>
      <c r="X3200" s="39"/>
      <c r="Y3200" s="39"/>
      <c r="Z3200" s="39"/>
      <c r="AA3200" s="39"/>
      <c r="AB3200" s="39"/>
      <c r="AC3200" s="39"/>
      <c r="AD3200" s="39"/>
      <c r="AE3200" s="39"/>
      <c r="AR3200" s="240" t="s">
        <v>530</v>
      </c>
      <c r="AT3200" s="240" t="s">
        <v>352</v>
      </c>
      <c r="AU3200" s="240" t="s">
        <v>86</v>
      </c>
      <c r="AY3200" s="18" t="s">
        <v>350</v>
      </c>
      <c r="BE3200" s="241">
        <f>IF(N3200="základní",J3200,0)</f>
        <v>0</v>
      </c>
      <c r="BF3200" s="241">
        <f>IF(N3200="snížená",J3200,0)</f>
        <v>0</v>
      </c>
      <c r="BG3200" s="241">
        <f>IF(N3200="zákl. přenesená",J3200,0)</f>
        <v>0</v>
      </c>
      <c r="BH3200" s="241">
        <f>IF(N3200="sníž. přenesená",J3200,0)</f>
        <v>0</v>
      </c>
      <c r="BI3200" s="241">
        <f>IF(N3200="nulová",J3200,0)</f>
        <v>0</v>
      </c>
      <c r="BJ3200" s="18" t="s">
        <v>84</v>
      </c>
      <c r="BK3200" s="241">
        <f>ROUND(I3200*H3200,2)</f>
        <v>0</v>
      </c>
      <c r="BL3200" s="18" t="s">
        <v>530</v>
      </c>
      <c r="BM3200" s="240" t="s">
        <v>4572</v>
      </c>
    </row>
    <row r="3201" s="2" customFormat="1">
      <c r="A3201" s="39"/>
      <c r="B3201" s="40"/>
      <c r="C3201" s="41"/>
      <c r="D3201" s="242" t="s">
        <v>359</v>
      </c>
      <c r="E3201" s="41"/>
      <c r="F3201" s="243" t="s">
        <v>4573</v>
      </c>
      <c r="G3201" s="41"/>
      <c r="H3201" s="41"/>
      <c r="I3201" s="244"/>
      <c r="J3201" s="41"/>
      <c r="K3201" s="41"/>
      <c r="L3201" s="45"/>
      <c r="M3201" s="245"/>
      <c r="N3201" s="246"/>
      <c r="O3201" s="92"/>
      <c r="P3201" s="92"/>
      <c r="Q3201" s="92"/>
      <c r="R3201" s="92"/>
      <c r="S3201" s="92"/>
      <c r="T3201" s="93"/>
      <c r="U3201" s="39"/>
      <c r="V3201" s="39"/>
      <c r="W3201" s="39"/>
      <c r="X3201" s="39"/>
      <c r="Y3201" s="39"/>
      <c r="Z3201" s="39"/>
      <c r="AA3201" s="39"/>
      <c r="AB3201" s="39"/>
      <c r="AC3201" s="39"/>
      <c r="AD3201" s="39"/>
      <c r="AE3201" s="39"/>
      <c r="AT3201" s="18" t="s">
        <v>359</v>
      </c>
      <c r="AU3201" s="18" t="s">
        <v>86</v>
      </c>
    </row>
    <row r="3202" s="15" customFormat="1">
      <c r="A3202" s="15"/>
      <c r="B3202" s="269"/>
      <c r="C3202" s="270"/>
      <c r="D3202" s="242" t="s">
        <v>361</v>
      </c>
      <c r="E3202" s="271" t="s">
        <v>1</v>
      </c>
      <c r="F3202" s="272" t="s">
        <v>4574</v>
      </c>
      <c r="G3202" s="270"/>
      <c r="H3202" s="271" t="s">
        <v>1</v>
      </c>
      <c r="I3202" s="273"/>
      <c r="J3202" s="270"/>
      <c r="K3202" s="270"/>
      <c r="L3202" s="274"/>
      <c r="M3202" s="275"/>
      <c r="N3202" s="276"/>
      <c r="O3202" s="276"/>
      <c r="P3202" s="276"/>
      <c r="Q3202" s="276"/>
      <c r="R3202" s="276"/>
      <c r="S3202" s="276"/>
      <c r="T3202" s="277"/>
      <c r="U3202" s="15"/>
      <c r="V3202" s="15"/>
      <c r="W3202" s="15"/>
      <c r="X3202" s="15"/>
      <c r="Y3202" s="15"/>
      <c r="Z3202" s="15"/>
      <c r="AA3202" s="15"/>
      <c r="AB3202" s="15"/>
      <c r="AC3202" s="15"/>
      <c r="AD3202" s="15"/>
      <c r="AE3202" s="15"/>
      <c r="AT3202" s="278" t="s">
        <v>361</v>
      </c>
      <c r="AU3202" s="278" t="s">
        <v>86</v>
      </c>
      <c r="AV3202" s="15" t="s">
        <v>84</v>
      </c>
      <c r="AW3202" s="15" t="s">
        <v>32</v>
      </c>
      <c r="AX3202" s="15" t="s">
        <v>76</v>
      </c>
      <c r="AY3202" s="278" t="s">
        <v>350</v>
      </c>
    </row>
    <row r="3203" s="15" customFormat="1">
      <c r="A3203" s="15"/>
      <c r="B3203" s="269"/>
      <c r="C3203" s="270"/>
      <c r="D3203" s="242" t="s">
        <v>361</v>
      </c>
      <c r="E3203" s="271" t="s">
        <v>1</v>
      </c>
      <c r="F3203" s="272" t="s">
        <v>1536</v>
      </c>
      <c r="G3203" s="270"/>
      <c r="H3203" s="271" t="s">
        <v>1</v>
      </c>
      <c r="I3203" s="273"/>
      <c r="J3203" s="270"/>
      <c r="K3203" s="270"/>
      <c r="L3203" s="274"/>
      <c r="M3203" s="275"/>
      <c r="N3203" s="276"/>
      <c r="O3203" s="276"/>
      <c r="P3203" s="276"/>
      <c r="Q3203" s="276"/>
      <c r="R3203" s="276"/>
      <c r="S3203" s="276"/>
      <c r="T3203" s="277"/>
      <c r="U3203" s="15"/>
      <c r="V3203" s="15"/>
      <c r="W3203" s="15"/>
      <c r="X3203" s="15"/>
      <c r="Y3203" s="15"/>
      <c r="Z3203" s="15"/>
      <c r="AA3203" s="15"/>
      <c r="AB3203" s="15"/>
      <c r="AC3203" s="15"/>
      <c r="AD3203" s="15"/>
      <c r="AE3203" s="15"/>
      <c r="AT3203" s="278" t="s">
        <v>361</v>
      </c>
      <c r="AU3203" s="278" t="s">
        <v>86</v>
      </c>
      <c r="AV3203" s="15" t="s">
        <v>84</v>
      </c>
      <c r="AW3203" s="15" t="s">
        <v>32</v>
      </c>
      <c r="AX3203" s="15" t="s">
        <v>76</v>
      </c>
      <c r="AY3203" s="278" t="s">
        <v>350</v>
      </c>
    </row>
    <row r="3204" s="13" customFormat="1">
      <c r="A3204" s="13"/>
      <c r="B3204" s="247"/>
      <c r="C3204" s="248"/>
      <c r="D3204" s="242" t="s">
        <v>361</v>
      </c>
      <c r="E3204" s="249" t="s">
        <v>1</v>
      </c>
      <c r="F3204" s="250" t="s">
        <v>4575</v>
      </c>
      <c r="G3204" s="248"/>
      <c r="H3204" s="251">
        <v>32.399999999999999</v>
      </c>
      <c r="I3204" s="252"/>
      <c r="J3204" s="248"/>
      <c r="K3204" s="248"/>
      <c r="L3204" s="253"/>
      <c r="M3204" s="254"/>
      <c r="N3204" s="255"/>
      <c r="O3204" s="255"/>
      <c r="P3204" s="255"/>
      <c r="Q3204" s="255"/>
      <c r="R3204" s="255"/>
      <c r="S3204" s="255"/>
      <c r="T3204" s="256"/>
      <c r="U3204" s="13"/>
      <c r="V3204" s="13"/>
      <c r="W3204" s="13"/>
      <c r="X3204" s="13"/>
      <c r="Y3204" s="13"/>
      <c r="Z3204" s="13"/>
      <c r="AA3204" s="13"/>
      <c r="AB3204" s="13"/>
      <c r="AC3204" s="13"/>
      <c r="AD3204" s="13"/>
      <c r="AE3204" s="13"/>
      <c r="AT3204" s="257" t="s">
        <v>361</v>
      </c>
      <c r="AU3204" s="257" t="s">
        <v>86</v>
      </c>
      <c r="AV3204" s="13" t="s">
        <v>86</v>
      </c>
      <c r="AW3204" s="13" t="s">
        <v>32</v>
      </c>
      <c r="AX3204" s="13" t="s">
        <v>76</v>
      </c>
      <c r="AY3204" s="257" t="s">
        <v>350</v>
      </c>
    </row>
    <row r="3205" s="13" customFormat="1">
      <c r="A3205" s="13"/>
      <c r="B3205" s="247"/>
      <c r="C3205" s="248"/>
      <c r="D3205" s="242" t="s">
        <v>361</v>
      </c>
      <c r="E3205" s="249" t="s">
        <v>1</v>
      </c>
      <c r="F3205" s="250" t="s">
        <v>4576</v>
      </c>
      <c r="G3205" s="248"/>
      <c r="H3205" s="251">
        <v>85.140000000000001</v>
      </c>
      <c r="I3205" s="252"/>
      <c r="J3205" s="248"/>
      <c r="K3205" s="248"/>
      <c r="L3205" s="253"/>
      <c r="M3205" s="254"/>
      <c r="N3205" s="255"/>
      <c r="O3205" s="255"/>
      <c r="P3205" s="255"/>
      <c r="Q3205" s="255"/>
      <c r="R3205" s="255"/>
      <c r="S3205" s="255"/>
      <c r="T3205" s="256"/>
      <c r="U3205" s="13"/>
      <c r="V3205" s="13"/>
      <c r="W3205" s="13"/>
      <c r="X3205" s="13"/>
      <c r="Y3205" s="13"/>
      <c r="Z3205" s="13"/>
      <c r="AA3205" s="13"/>
      <c r="AB3205" s="13"/>
      <c r="AC3205" s="13"/>
      <c r="AD3205" s="13"/>
      <c r="AE3205" s="13"/>
      <c r="AT3205" s="257" t="s">
        <v>361</v>
      </c>
      <c r="AU3205" s="257" t="s">
        <v>86</v>
      </c>
      <c r="AV3205" s="13" t="s">
        <v>86</v>
      </c>
      <c r="AW3205" s="13" t="s">
        <v>32</v>
      </c>
      <c r="AX3205" s="13" t="s">
        <v>76</v>
      </c>
      <c r="AY3205" s="257" t="s">
        <v>350</v>
      </c>
    </row>
    <row r="3206" s="13" customFormat="1">
      <c r="A3206" s="13"/>
      <c r="B3206" s="247"/>
      <c r="C3206" s="248"/>
      <c r="D3206" s="242" t="s">
        <v>361</v>
      </c>
      <c r="E3206" s="249" t="s">
        <v>1</v>
      </c>
      <c r="F3206" s="250" t="s">
        <v>4577</v>
      </c>
      <c r="G3206" s="248"/>
      <c r="H3206" s="251">
        <v>1414.5119999999999</v>
      </c>
      <c r="I3206" s="252"/>
      <c r="J3206" s="248"/>
      <c r="K3206" s="248"/>
      <c r="L3206" s="253"/>
      <c r="M3206" s="254"/>
      <c r="N3206" s="255"/>
      <c r="O3206" s="255"/>
      <c r="P3206" s="255"/>
      <c r="Q3206" s="255"/>
      <c r="R3206" s="255"/>
      <c r="S3206" s="255"/>
      <c r="T3206" s="256"/>
      <c r="U3206" s="13"/>
      <c r="V3206" s="13"/>
      <c r="W3206" s="13"/>
      <c r="X3206" s="13"/>
      <c r="Y3206" s="13"/>
      <c r="Z3206" s="13"/>
      <c r="AA3206" s="13"/>
      <c r="AB3206" s="13"/>
      <c r="AC3206" s="13"/>
      <c r="AD3206" s="13"/>
      <c r="AE3206" s="13"/>
      <c r="AT3206" s="257" t="s">
        <v>361</v>
      </c>
      <c r="AU3206" s="257" t="s">
        <v>86</v>
      </c>
      <c r="AV3206" s="13" t="s">
        <v>86</v>
      </c>
      <c r="AW3206" s="13" t="s">
        <v>32</v>
      </c>
      <c r="AX3206" s="13" t="s">
        <v>76</v>
      </c>
      <c r="AY3206" s="257" t="s">
        <v>350</v>
      </c>
    </row>
    <row r="3207" s="15" customFormat="1">
      <c r="A3207" s="15"/>
      <c r="B3207" s="269"/>
      <c r="C3207" s="270"/>
      <c r="D3207" s="242" t="s">
        <v>361</v>
      </c>
      <c r="E3207" s="271" t="s">
        <v>1</v>
      </c>
      <c r="F3207" s="272" t="s">
        <v>1524</v>
      </c>
      <c r="G3207" s="270"/>
      <c r="H3207" s="271" t="s">
        <v>1</v>
      </c>
      <c r="I3207" s="273"/>
      <c r="J3207" s="270"/>
      <c r="K3207" s="270"/>
      <c r="L3207" s="274"/>
      <c r="M3207" s="275"/>
      <c r="N3207" s="276"/>
      <c r="O3207" s="276"/>
      <c r="P3207" s="276"/>
      <c r="Q3207" s="276"/>
      <c r="R3207" s="276"/>
      <c r="S3207" s="276"/>
      <c r="T3207" s="277"/>
      <c r="U3207" s="15"/>
      <c r="V3207" s="15"/>
      <c r="W3207" s="15"/>
      <c r="X3207" s="15"/>
      <c r="Y3207" s="15"/>
      <c r="Z3207" s="15"/>
      <c r="AA3207" s="15"/>
      <c r="AB3207" s="15"/>
      <c r="AC3207" s="15"/>
      <c r="AD3207" s="15"/>
      <c r="AE3207" s="15"/>
      <c r="AT3207" s="278" t="s">
        <v>361</v>
      </c>
      <c r="AU3207" s="278" t="s">
        <v>86</v>
      </c>
      <c r="AV3207" s="15" t="s">
        <v>84</v>
      </c>
      <c r="AW3207" s="15" t="s">
        <v>32</v>
      </c>
      <c r="AX3207" s="15" t="s">
        <v>76</v>
      </c>
      <c r="AY3207" s="278" t="s">
        <v>350</v>
      </c>
    </row>
    <row r="3208" s="13" customFormat="1">
      <c r="A3208" s="13"/>
      <c r="B3208" s="247"/>
      <c r="C3208" s="248"/>
      <c r="D3208" s="242" t="s">
        <v>361</v>
      </c>
      <c r="E3208" s="249" t="s">
        <v>1</v>
      </c>
      <c r="F3208" s="250" t="s">
        <v>4578</v>
      </c>
      <c r="G3208" s="248"/>
      <c r="H3208" s="251">
        <v>383.40800000000002</v>
      </c>
      <c r="I3208" s="252"/>
      <c r="J3208" s="248"/>
      <c r="K3208" s="248"/>
      <c r="L3208" s="253"/>
      <c r="M3208" s="254"/>
      <c r="N3208" s="255"/>
      <c r="O3208" s="255"/>
      <c r="P3208" s="255"/>
      <c r="Q3208" s="255"/>
      <c r="R3208" s="255"/>
      <c r="S3208" s="255"/>
      <c r="T3208" s="256"/>
      <c r="U3208" s="13"/>
      <c r="V3208" s="13"/>
      <c r="W3208" s="13"/>
      <c r="X3208" s="13"/>
      <c r="Y3208" s="13"/>
      <c r="Z3208" s="13"/>
      <c r="AA3208" s="13"/>
      <c r="AB3208" s="13"/>
      <c r="AC3208" s="13"/>
      <c r="AD3208" s="13"/>
      <c r="AE3208" s="13"/>
      <c r="AT3208" s="257" t="s">
        <v>361</v>
      </c>
      <c r="AU3208" s="257" t="s">
        <v>86</v>
      </c>
      <c r="AV3208" s="13" t="s">
        <v>86</v>
      </c>
      <c r="AW3208" s="13" t="s">
        <v>32</v>
      </c>
      <c r="AX3208" s="13" t="s">
        <v>76</v>
      </c>
      <c r="AY3208" s="257" t="s">
        <v>350</v>
      </c>
    </row>
    <row r="3209" s="13" customFormat="1">
      <c r="A3209" s="13"/>
      <c r="B3209" s="247"/>
      <c r="C3209" s="248"/>
      <c r="D3209" s="242" t="s">
        <v>361</v>
      </c>
      <c r="E3209" s="249" t="s">
        <v>1</v>
      </c>
      <c r="F3209" s="250" t="s">
        <v>4579</v>
      </c>
      <c r="G3209" s="248"/>
      <c r="H3209" s="251">
        <v>20.600000000000001</v>
      </c>
      <c r="I3209" s="252"/>
      <c r="J3209" s="248"/>
      <c r="K3209" s="248"/>
      <c r="L3209" s="253"/>
      <c r="M3209" s="254"/>
      <c r="N3209" s="255"/>
      <c r="O3209" s="255"/>
      <c r="P3209" s="255"/>
      <c r="Q3209" s="255"/>
      <c r="R3209" s="255"/>
      <c r="S3209" s="255"/>
      <c r="T3209" s="256"/>
      <c r="U3209" s="13"/>
      <c r="V3209" s="13"/>
      <c r="W3209" s="13"/>
      <c r="X3209" s="13"/>
      <c r="Y3209" s="13"/>
      <c r="Z3209" s="13"/>
      <c r="AA3209" s="13"/>
      <c r="AB3209" s="13"/>
      <c r="AC3209" s="13"/>
      <c r="AD3209" s="13"/>
      <c r="AE3209" s="13"/>
      <c r="AT3209" s="257" t="s">
        <v>361</v>
      </c>
      <c r="AU3209" s="257" t="s">
        <v>86</v>
      </c>
      <c r="AV3209" s="13" t="s">
        <v>86</v>
      </c>
      <c r="AW3209" s="13" t="s">
        <v>32</v>
      </c>
      <c r="AX3209" s="13" t="s">
        <v>76</v>
      </c>
      <c r="AY3209" s="257" t="s">
        <v>350</v>
      </c>
    </row>
    <row r="3210" s="15" customFormat="1">
      <c r="A3210" s="15"/>
      <c r="B3210" s="269"/>
      <c r="C3210" s="270"/>
      <c r="D3210" s="242" t="s">
        <v>361</v>
      </c>
      <c r="E3210" s="271" t="s">
        <v>1</v>
      </c>
      <c r="F3210" s="272" t="s">
        <v>4580</v>
      </c>
      <c r="G3210" s="270"/>
      <c r="H3210" s="271" t="s">
        <v>1</v>
      </c>
      <c r="I3210" s="273"/>
      <c r="J3210" s="270"/>
      <c r="K3210" s="270"/>
      <c r="L3210" s="274"/>
      <c r="M3210" s="275"/>
      <c r="N3210" s="276"/>
      <c r="O3210" s="276"/>
      <c r="P3210" s="276"/>
      <c r="Q3210" s="276"/>
      <c r="R3210" s="276"/>
      <c r="S3210" s="276"/>
      <c r="T3210" s="277"/>
      <c r="U3210" s="15"/>
      <c r="V3210" s="15"/>
      <c r="W3210" s="15"/>
      <c r="X3210" s="15"/>
      <c r="Y3210" s="15"/>
      <c r="Z3210" s="15"/>
      <c r="AA3210" s="15"/>
      <c r="AB3210" s="15"/>
      <c r="AC3210" s="15"/>
      <c r="AD3210" s="15"/>
      <c r="AE3210" s="15"/>
      <c r="AT3210" s="278" t="s">
        <v>361</v>
      </c>
      <c r="AU3210" s="278" t="s">
        <v>86</v>
      </c>
      <c r="AV3210" s="15" t="s">
        <v>84</v>
      </c>
      <c r="AW3210" s="15" t="s">
        <v>32</v>
      </c>
      <c r="AX3210" s="15" t="s">
        <v>76</v>
      </c>
      <c r="AY3210" s="278" t="s">
        <v>350</v>
      </c>
    </row>
    <row r="3211" s="15" customFormat="1">
      <c r="A3211" s="15"/>
      <c r="B3211" s="269"/>
      <c r="C3211" s="270"/>
      <c r="D3211" s="242" t="s">
        <v>361</v>
      </c>
      <c r="E3211" s="271" t="s">
        <v>1</v>
      </c>
      <c r="F3211" s="272" t="s">
        <v>1536</v>
      </c>
      <c r="G3211" s="270"/>
      <c r="H3211" s="271" t="s">
        <v>1</v>
      </c>
      <c r="I3211" s="273"/>
      <c r="J3211" s="270"/>
      <c r="K3211" s="270"/>
      <c r="L3211" s="274"/>
      <c r="M3211" s="275"/>
      <c r="N3211" s="276"/>
      <c r="O3211" s="276"/>
      <c r="P3211" s="276"/>
      <c r="Q3211" s="276"/>
      <c r="R3211" s="276"/>
      <c r="S3211" s="276"/>
      <c r="T3211" s="277"/>
      <c r="U3211" s="15"/>
      <c r="V3211" s="15"/>
      <c r="W3211" s="15"/>
      <c r="X3211" s="15"/>
      <c r="Y3211" s="15"/>
      <c r="Z3211" s="15"/>
      <c r="AA3211" s="15"/>
      <c r="AB3211" s="15"/>
      <c r="AC3211" s="15"/>
      <c r="AD3211" s="15"/>
      <c r="AE3211" s="15"/>
      <c r="AT3211" s="278" t="s">
        <v>361</v>
      </c>
      <c r="AU3211" s="278" t="s">
        <v>86</v>
      </c>
      <c r="AV3211" s="15" t="s">
        <v>84</v>
      </c>
      <c r="AW3211" s="15" t="s">
        <v>32</v>
      </c>
      <c r="AX3211" s="15" t="s">
        <v>76</v>
      </c>
      <c r="AY3211" s="278" t="s">
        <v>350</v>
      </c>
    </row>
    <row r="3212" s="13" customFormat="1">
      <c r="A3212" s="13"/>
      <c r="B3212" s="247"/>
      <c r="C3212" s="248"/>
      <c r="D3212" s="242" t="s">
        <v>361</v>
      </c>
      <c r="E3212" s="249" t="s">
        <v>1</v>
      </c>
      <c r="F3212" s="250" t="s">
        <v>4581</v>
      </c>
      <c r="G3212" s="248"/>
      <c r="H3212" s="251">
        <v>18.48</v>
      </c>
      <c r="I3212" s="252"/>
      <c r="J3212" s="248"/>
      <c r="K3212" s="248"/>
      <c r="L3212" s="253"/>
      <c r="M3212" s="254"/>
      <c r="N3212" s="255"/>
      <c r="O3212" s="255"/>
      <c r="P3212" s="255"/>
      <c r="Q3212" s="255"/>
      <c r="R3212" s="255"/>
      <c r="S3212" s="255"/>
      <c r="T3212" s="256"/>
      <c r="U3212" s="13"/>
      <c r="V3212" s="13"/>
      <c r="W3212" s="13"/>
      <c r="X3212" s="13"/>
      <c r="Y3212" s="13"/>
      <c r="Z3212" s="13"/>
      <c r="AA3212" s="13"/>
      <c r="AB3212" s="13"/>
      <c r="AC3212" s="13"/>
      <c r="AD3212" s="13"/>
      <c r="AE3212" s="13"/>
      <c r="AT3212" s="257" t="s">
        <v>361</v>
      </c>
      <c r="AU3212" s="257" t="s">
        <v>86</v>
      </c>
      <c r="AV3212" s="13" t="s">
        <v>86</v>
      </c>
      <c r="AW3212" s="13" t="s">
        <v>32</v>
      </c>
      <c r="AX3212" s="13" t="s">
        <v>76</v>
      </c>
      <c r="AY3212" s="257" t="s">
        <v>350</v>
      </c>
    </row>
    <row r="3213" s="13" customFormat="1">
      <c r="A3213" s="13"/>
      <c r="B3213" s="247"/>
      <c r="C3213" s="248"/>
      <c r="D3213" s="242" t="s">
        <v>361</v>
      </c>
      <c r="E3213" s="249" t="s">
        <v>1</v>
      </c>
      <c r="F3213" s="250" t="s">
        <v>4582</v>
      </c>
      <c r="G3213" s="248"/>
      <c r="H3213" s="251">
        <v>26.879999999999999</v>
      </c>
      <c r="I3213" s="252"/>
      <c r="J3213" s="248"/>
      <c r="K3213" s="248"/>
      <c r="L3213" s="253"/>
      <c r="M3213" s="254"/>
      <c r="N3213" s="255"/>
      <c r="O3213" s="255"/>
      <c r="P3213" s="255"/>
      <c r="Q3213" s="255"/>
      <c r="R3213" s="255"/>
      <c r="S3213" s="255"/>
      <c r="T3213" s="256"/>
      <c r="U3213" s="13"/>
      <c r="V3213" s="13"/>
      <c r="W3213" s="13"/>
      <c r="X3213" s="13"/>
      <c r="Y3213" s="13"/>
      <c r="Z3213" s="13"/>
      <c r="AA3213" s="13"/>
      <c r="AB3213" s="13"/>
      <c r="AC3213" s="13"/>
      <c r="AD3213" s="13"/>
      <c r="AE3213" s="13"/>
      <c r="AT3213" s="257" t="s">
        <v>361</v>
      </c>
      <c r="AU3213" s="257" t="s">
        <v>86</v>
      </c>
      <c r="AV3213" s="13" t="s">
        <v>86</v>
      </c>
      <c r="AW3213" s="13" t="s">
        <v>32</v>
      </c>
      <c r="AX3213" s="13" t="s">
        <v>76</v>
      </c>
      <c r="AY3213" s="257" t="s">
        <v>350</v>
      </c>
    </row>
    <row r="3214" s="13" customFormat="1">
      <c r="A3214" s="13"/>
      <c r="B3214" s="247"/>
      <c r="C3214" s="248"/>
      <c r="D3214" s="242" t="s">
        <v>361</v>
      </c>
      <c r="E3214" s="249" t="s">
        <v>1</v>
      </c>
      <c r="F3214" s="250" t="s">
        <v>4583</v>
      </c>
      <c r="G3214" s="248"/>
      <c r="H3214" s="251">
        <v>24.751999999999999</v>
      </c>
      <c r="I3214" s="252"/>
      <c r="J3214" s="248"/>
      <c r="K3214" s="248"/>
      <c r="L3214" s="253"/>
      <c r="M3214" s="254"/>
      <c r="N3214" s="255"/>
      <c r="O3214" s="255"/>
      <c r="P3214" s="255"/>
      <c r="Q3214" s="255"/>
      <c r="R3214" s="255"/>
      <c r="S3214" s="255"/>
      <c r="T3214" s="256"/>
      <c r="U3214" s="13"/>
      <c r="V3214" s="13"/>
      <c r="W3214" s="13"/>
      <c r="X3214" s="13"/>
      <c r="Y3214" s="13"/>
      <c r="Z3214" s="13"/>
      <c r="AA3214" s="13"/>
      <c r="AB3214" s="13"/>
      <c r="AC3214" s="13"/>
      <c r="AD3214" s="13"/>
      <c r="AE3214" s="13"/>
      <c r="AT3214" s="257" t="s">
        <v>361</v>
      </c>
      <c r="AU3214" s="257" t="s">
        <v>86</v>
      </c>
      <c r="AV3214" s="13" t="s">
        <v>86</v>
      </c>
      <c r="AW3214" s="13" t="s">
        <v>32</v>
      </c>
      <c r="AX3214" s="13" t="s">
        <v>76</v>
      </c>
      <c r="AY3214" s="257" t="s">
        <v>350</v>
      </c>
    </row>
    <row r="3215" s="13" customFormat="1">
      <c r="A3215" s="13"/>
      <c r="B3215" s="247"/>
      <c r="C3215" s="248"/>
      <c r="D3215" s="242" t="s">
        <v>361</v>
      </c>
      <c r="E3215" s="249" t="s">
        <v>1</v>
      </c>
      <c r="F3215" s="250" t="s">
        <v>4584</v>
      </c>
      <c r="G3215" s="248"/>
      <c r="H3215" s="251">
        <v>4.7599999999999998</v>
      </c>
      <c r="I3215" s="252"/>
      <c r="J3215" s="248"/>
      <c r="K3215" s="248"/>
      <c r="L3215" s="253"/>
      <c r="M3215" s="254"/>
      <c r="N3215" s="255"/>
      <c r="O3215" s="255"/>
      <c r="P3215" s="255"/>
      <c r="Q3215" s="255"/>
      <c r="R3215" s="255"/>
      <c r="S3215" s="255"/>
      <c r="T3215" s="256"/>
      <c r="U3215" s="13"/>
      <c r="V3215" s="13"/>
      <c r="W3215" s="13"/>
      <c r="X3215" s="13"/>
      <c r="Y3215" s="13"/>
      <c r="Z3215" s="13"/>
      <c r="AA3215" s="13"/>
      <c r="AB3215" s="13"/>
      <c r="AC3215" s="13"/>
      <c r="AD3215" s="13"/>
      <c r="AE3215" s="13"/>
      <c r="AT3215" s="257" t="s">
        <v>361</v>
      </c>
      <c r="AU3215" s="257" t="s">
        <v>86</v>
      </c>
      <c r="AV3215" s="13" t="s">
        <v>86</v>
      </c>
      <c r="AW3215" s="13" t="s">
        <v>32</v>
      </c>
      <c r="AX3215" s="13" t="s">
        <v>76</v>
      </c>
      <c r="AY3215" s="257" t="s">
        <v>350</v>
      </c>
    </row>
    <row r="3216" s="13" customFormat="1">
      <c r="A3216" s="13"/>
      <c r="B3216" s="247"/>
      <c r="C3216" s="248"/>
      <c r="D3216" s="242" t="s">
        <v>361</v>
      </c>
      <c r="E3216" s="249" t="s">
        <v>1</v>
      </c>
      <c r="F3216" s="250" t="s">
        <v>4585</v>
      </c>
      <c r="G3216" s="248"/>
      <c r="H3216" s="251">
        <v>18.815999999999999</v>
      </c>
      <c r="I3216" s="252"/>
      <c r="J3216" s="248"/>
      <c r="K3216" s="248"/>
      <c r="L3216" s="253"/>
      <c r="M3216" s="254"/>
      <c r="N3216" s="255"/>
      <c r="O3216" s="255"/>
      <c r="P3216" s="255"/>
      <c r="Q3216" s="255"/>
      <c r="R3216" s="255"/>
      <c r="S3216" s="255"/>
      <c r="T3216" s="256"/>
      <c r="U3216" s="13"/>
      <c r="V3216" s="13"/>
      <c r="W3216" s="13"/>
      <c r="X3216" s="13"/>
      <c r="Y3216" s="13"/>
      <c r="Z3216" s="13"/>
      <c r="AA3216" s="13"/>
      <c r="AB3216" s="13"/>
      <c r="AC3216" s="13"/>
      <c r="AD3216" s="13"/>
      <c r="AE3216" s="13"/>
      <c r="AT3216" s="257" t="s">
        <v>361</v>
      </c>
      <c r="AU3216" s="257" t="s">
        <v>86</v>
      </c>
      <c r="AV3216" s="13" t="s">
        <v>86</v>
      </c>
      <c r="AW3216" s="13" t="s">
        <v>32</v>
      </c>
      <c r="AX3216" s="13" t="s">
        <v>76</v>
      </c>
      <c r="AY3216" s="257" t="s">
        <v>350</v>
      </c>
    </row>
    <row r="3217" s="13" customFormat="1">
      <c r="A3217" s="13"/>
      <c r="B3217" s="247"/>
      <c r="C3217" s="248"/>
      <c r="D3217" s="242" t="s">
        <v>361</v>
      </c>
      <c r="E3217" s="249" t="s">
        <v>1</v>
      </c>
      <c r="F3217" s="250" t="s">
        <v>4586</v>
      </c>
      <c r="G3217" s="248"/>
      <c r="H3217" s="251">
        <v>94.640000000000001</v>
      </c>
      <c r="I3217" s="252"/>
      <c r="J3217" s="248"/>
      <c r="K3217" s="248"/>
      <c r="L3217" s="253"/>
      <c r="M3217" s="254"/>
      <c r="N3217" s="255"/>
      <c r="O3217" s="255"/>
      <c r="P3217" s="255"/>
      <c r="Q3217" s="255"/>
      <c r="R3217" s="255"/>
      <c r="S3217" s="255"/>
      <c r="T3217" s="256"/>
      <c r="U3217" s="13"/>
      <c r="V3217" s="13"/>
      <c r="W3217" s="13"/>
      <c r="X3217" s="13"/>
      <c r="Y3217" s="13"/>
      <c r="Z3217" s="13"/>
      <c r="AA3217" s="13"/>
      <c r="AB3217" s="13"/>
      <c r="AC3217" s="13"/>
      <c r="AD3217" s="13"/>
      <c r="AE3217" s="13"/>
      <c r="AT3217" s="257" t="s">
        <v>361</v>
      </c>
      <c r="AU3217" s="257" t="s">
        <v>86</v>
      </c>
      <c r="AV3217" s="13" t="s">
        <v>86</v>
      </c>
      <c r="AW3217" s="13" t="s">
        <v>32</v>
      </c>
      <c r="AX3217" s="13" t="s">
        <v>76</v>
      </c>
      <c r="AY3217" s="257" t="s">
        <v>350</v>
      </c>
    </row>
    <row r="3218" s="13" customFormat="1">
      <c r="A3218" s="13"/>
      <c r="B3218" s="247"/>
      <c r="C3218" s="248"/>
      <c r="D3218" s="242" t="s">
        <v>361</v>
      </c>
      <c r="E3218" s="249" t="s">
        <v>1</v>
      </c>
      <c r="F3218" s="250" t="s">
        <v>4587</v>
      </c>
      <c r="G3218" s="248"/>
      <c r="H3218" s="251">
        <v>57.799999999999997</v>
      </c>
      <c r="I3218" s="252"/>
      <c r="J3218" s="248"/>
      <c r="K3218" s="248"/>
      <c r="L3218" s="253"/>
      <c r="M3218" s="254"/>
      <c r="N3218" s="255"/>
      <c r="O3218" s="255"/>
      <c r="P3218" s="255"/>
      <c r="Q3218" s="255"/>
      <c r="R3218" s="255"/>
      <c r="S3218" s="255"/>
      <c r="T3218" s="256"/>
      <c r="U3218" s="13"/>
      <c r="V3218" s="13"/>
      <c r="W3218" s="13"/>
      <c r="X3218" s="13"/>
      <c r="Y3218" s="13"/>
      <c r="Z3218" s="13"/>
      <c r="AA3218" s="13"/>
      <c r="AB3218" s="13"/>
      <c r="AC3218" s="13"/>
      <c r="AD3218" s="13"/>
      <c r="AE3218" s="13"/>
      <c r="AT3218" s="257" t="s">
        <v>361</v>
      </c>
      <c r="AU3218" s="257" t="s">
        <v>86</v>
      </c>
      <c r="AV3218" s="13" t="s">
        <v>86</v>
      </c>
      <c r="AW3218" s="13" t="s">
        <v>32</v>
      </c>
      <c r="AX3218" s="13" t="s">
        <v>76</v>
      </c>
      <c r="AY3218" s="257" t="s">
        <v>350</v>
      </c>
    </row>
    <row r="3219" s="13" customFormat="1">
      <c r="A3219" s="13"/>
      <c r="B3219" s="247"/>
      <c r="C3219" s="248"/>
      <c r="D3219" s="242" t="s">
        <v>361</v>
      </c>
      <c r="E3219" s="249" t="s">
        <v>1</v>
      </c>
      <c r="F3219" s="250" t="s">
        <v>4588</v>
      </c>
      <c r="G3219" s="248"/>
      <c r="H3219" s="251">
        <v>55.295999999999999</v>
      </c>
      <c r="I3219" s="252"/>
      <c r="J3219" s="248"/>
      <c r="K3219" s="248"/>
      <c r="L3219" s="253"/>
      <c r="M3219" s="254"/>
      <c r="N3219" s="255"/>
      <c r="O3219" s="255"/>
      <c r="P3219" s="255"/>
      <c r="Q3219" s="255"/>
      <c r="R3219" s="255"/>
      <c r="S3219" s="255"/>
      <c r="T3219" s="256"/>
      <c r="U3219" s="13"/>
      <c r="V3219" s="13"/>
      <c r="W3219" s="13"/>
      <c r="X3219" s="13"/>
      <c r="Y3219" s="13"/>
      <c r="Z3219" s="13"/>
      <c r="AA3219" s="13"/>
      <c r="AB3219" s="13"/>
      <c r="AC3219" s="13"/>
      <c r="AD3219" s="13"/>
      <c r="AE3219" s="13"/>
      <c r="AT3219" s="257" t="s">
        <v>361</v>
      </c>
      <c r="AU3219" s="257" t="s">
        <v>86</v>
      </c>
      <c r="AV3219" s="13" t="s">
        <v>86</v>
      </c>
      <c r="AW3219" s="13" t="s">
        <v>32</v>
      </c>
      <c r="AX3219" s="13" t="s">
        <v>76</v>
      </c>
      <c r="AY3219" s="257" t="s">
        <v>350</v>
      </c>
    </row>
    <row r="3220" s="13" customFormat="1">
      <c r="A3220" s="13"/>
      <c r="B3220" s="247"/>
      <c r="C3220" s="248"/>
      <c r="D3220" s="242" t="s">
        <v>361</v>
      </c>
      <c r="E3220" s="249" t="s">
        <v>1</v>
      </c>
      <c r="F3220" s="250" t="s">
        <v>4589</v>
      </c>
      <c r="G3220" s="248"/>
      <c r="H3220" s="251">
        <v>27.648</v>
      </c>
      <c r="I3220" s="252"/>
      <c r="J3220" s="248"/>
      <c r="K3220" s="248"/>
      <c r="L3220" s="253"/>
      <c r="M3220" s="254"/>
      <c r="N3220" s="255"/>
      <c r="O3220" s="255"/>
      <c r="P3220" s="255"/>
      <c r="Q3220" s="255"/>
      <c r="R3220" s="255"/>
      <c r="S3220" s="255"/>
      <c r="T3220" s="256"/>
      <c r="U3220" s="13"/>
      <c r="V3220" s="13"/>
      <c r="W3220" s="13"/>
      <c r="X3220" s="13"/>
      <c r="Y3220" s="13"/>
      <c r="Z3220" s="13"/>
      <c r="AA3220" s="13"/>
      <c r="AB3220" s="13"/>
      <c r="AC3220" s="13"/>
      <c r="AD3220" s="13"/>
      <c r="AE3220" s="13"/>
      <c r="AT3220" s="257" t="s">
        <v>361</v>
      </c>
      <c r="AU3220" s="257" t="s">
        <v>86</v>
      </c>
      <c r="AV3220" s="13" t="s">
        <v>86</v>
      </c>
      <c r="AW3220" s="13" t="s">
        <v>32</v>
      </c>
      <c r="AX3220" s="13" t="s">
        <v>76</v>
      </c>
      <c r="AY3220" s="257" t="s">
        <v>350</v>
      </c>
    </row>
    <row r="3221" s="13" customFormat="1">
      <c r="A3221" s="13"/>
      <c r="B3221" s="247"/>
      <c r="C3221" s="248"/>
      <c r="D3221" s="242" t="s">
        <v>361</v>
      </c>
      <c r="E3221" s="249" t="s">
        <v>1</v>
      </c>
      <c r="F3221" s="250" t="s">
        <v>4590</v>
      </c>
      <c r="G3221" s="248"/>
      <c r="H3221" s="251">
        <v>6.3600000000000003</v>
      </c>
      <c r="I3221" s="252"/>
      <c r="J3221" s="248"/>
      <c r="K3221" s="248"/>
      <c r="L3221" s="253"/>
      <c r="M3221" s="254"/>
      <c r="N3221" s="255"/>
      <c r="O3221" s="255"/>
      <c r="P3221" s="255"/>
      <c r="Q3221" s="255"/>
      <c r="R3221" s="255"/>
      <c r="S3221" s="255"/>
      <c r="T3221" s="256"/>
      <c r="U3221" s="13"/>
      <c r="V3221" s="13"/>
      <c r="W3221" s="13"/>
      <c r="X3221" s="13"/>
      <c r="Y3221" s="13"/>
      <c r="Z3221" s="13"/>
      <c r="AA3221" s="13"/>
      <c r="AB3221" s="13"/>
      <c r="AC3221" s="13"/>
      <c r="AD3221" s="13"/>
      <c r="AE3221" s="13"/>
      <c r="AT3221" s="257" t="s">
        <v>361</v>
      </c>
      <c r="AU3221" s="257" t="s">
        <v>86</v>
      </c>
      <c r="AV3221" s="13" t="s">
        <v>86</v>
      </c>
      <c r="AW3221" s="13" t="s">
        <v>32</v>
      </c>
      <c r="AX3221" s="13" t="s">
        <v>76</v>
      </c>
      <c r="AY3221" s="257" t="s">
        <v>350</v>
      </c>
    </row>
    <row r="3222" s="13" customFormat="1">
      <c r="A3222" s="13"/>
      <c r="B3222" s="247"/>
      <c r="C3222" s="248"/>
      <c r="D3222" s="242" t="s">
        <v>361</v>
      </c>
      <c r="E3222" s="249" t="s">
        <v>1</v>
      </c>
      <c r="F3222" s="250" t="s">
        <v>4591</v>
      </c>
      <c r="G3222" s="248"/>
      <c r="H3222" s="251">
        <v>846.91200000000003</v>
      </c>
      <c r="I3222" s="252"/>
      <c r="J3222" s="248"/>
      <c r="K3222" s="248"/>
      <c r="L3222" s="253"/>
      <c r="M3222" s="254"/>
      <c r="N3222" s="255"/>
      <c r="O3222" s="255"/>
      <c r="P3222" s="255"/>
      <c r="Q3222" s="255"/>
      <c r="R3222" s="255"/>
      <c r="S3222" s="255"/>
      <c r="T3222" s="256"/>
      <c r="U3222" s="13"/>
      <c r="V3222" s="13"/>
      <c r="W3222" s="13"/>
      <c r="X3222" s="13"/>
      <c r="Y3222" s="13"/>
      <c r="Z3222" s="13"/>
      <c r="AA3222" s="13"/>
      <c r="AB3222" s="13"/>
      <c r="AC3222" s="13"/>
      <c r="AD3222" s="13"/>
      <c r="AE3222" s="13"/>
      <c r="AT3222" s="257" t="s">
        <v>361</v>
      </c>
      <c r="AU3222" s="257" t="s">
        <v>86</v>
      </c>
      <c r="AV3222" s="13" t="s">
        <v>86</v>
      </c>
      <c r="AW3222" s="13" t="s">
        <v>32</v>
      </c>
      <c r="AX3222" s="13" t="s">
        <v>76</v>
      </c>
      <c r="AY3222" s="257" t="s">
        <v>350</v>
      </c>
    </row>
    <row r="3223" s="13" customFormat="1">
      <c r="A3223" s="13"/>
      <c r="B3223" s="247"/>
      <c r="C3223" s="248"/>
      <c r="D3223" s="242" t="s">
        <v>361</v>
      </c>
      <c r="E3223" s="249" t="s">
        <v>1</v>
      </c>
      <c r="F3223" s="250" t="s">
        <v>4592</v>
      </c>
      <c r="G3223" s="248"/>
      <c r="H3223" s="251">
        <v>142.548</v>
      </c>
      <c r="I3223" s="252"/>
      <c r="J3223" s="248"/>
      <c r="K3223" s="248"/>
      <c r="L3223" s="253"/>
      <c r="M3223" s="254"/>
      <c r="N3223" s="255"/>
      <c r="O3223" s="255"/>
      <c r="P3223" s="255"/>
      <c r="Q3223" s="255"/>
      <c r="R3223" s="255"/>
      <c r="S3223" s="255"/>
      <c r="T3223" s="256"/>
      <c r="U3223" s="13"/>
      <c r="V3223" s="13"/>
      <c r="W3223" s="13"/>
      <c r="X3223" s="13"/>
      <c r="Y3223" s="13"/>
      <c r="Z3223" s="13"/>
      <c r="AA3223" s="13"/>
      <c r="AB3223" s="13"/>
      <c r="AC3223" s="13"/>
      <c r="AD3223" s="13"/>
      <c r="AE3223" s="13"/>
      <c r="AT3223" s="257" t="s">
        <v>361</v>
      </c>
      <c r="AU3223" s="257" t="s">
        <v>86</v>
      </c>
      <c r="AV3223" s="13" t="s">
        <v>86</v>
      </c>
      <c r="AW3223" s="13" t="s">
        <v>32</v>
      </c>
      <c r="AX3223" s="13" t="s">
        <v>76</v>
      </c>
      <c r="AY3223" s="257" t="s">
        <v>350</v>
      </c>
    </row>
    <row r="3224" s="13" customFormat="1">
      <c r="A3224" s="13"/>
      <c r="B3224" s="247"/>
      <c r="C3224" s="248"/>
      <c r="D3224" s="242" t="s">
        <v>361</v>
      </c>
      <c r="E3224" s="249" t="s">
        <v>1</v>
      </c>
      <c r="F3224" s="250" t="s">
        <v>4593</v>
      </c>
      <c r="G3224" s="248"/>
      <c r="H3224" s="251">
        <v>109.44</v>
      </c>
      <c r="I3224" s="252"/>
      <c r="J3224" s="248"/>
      <c r="K3224" s="248"/>
      <c r="L3224" s="253"/>
      <c r="M3224" s="254"/>
      <c r="N3224" s="255"/>
      <c r="O3224" s="255"/>
      <c r="P3224" s="255"/>
      <c r="Q3224" s="255"/>
      <c r="R3224" s="255"/>
      <c r="S3224" s="255"/>
      <c r="T3224" s="256"/>
      <c r="U3224" s="13"/>
      <c r="V3224" s="13"/>
      <c r="W3224" s="13"/>
      <c r="X3224" s="13"/>
      <c r="Y3224" s="13"/>
      <c r="Z3224" s="13"/>
      <c r="AA3224" s="13"/>
      <c r="AB3224" s="13"/>
      <c r="AC3224" s="13"/>
      <c r="AD3224" s="13"/>
      <c r="AE3224" s="13"/>
      <c r="AT3224" s="257" t="s">
        <v>361</v>
      </c>
      <c r="AU3224" s="257" t="s">
        <v>86</v>
      </c>
      <c r="AV3224" s="13" t="s">
        <v>86</v>
      </c>
      <c r="AW3224" s="13" t="s">
        <v>32</v>
      </c>
      <c r="AX3224" s="13" t="s">
        <v>76</v>
      </c>
      <c r="AY3224" s="257" t="s">
        <v>350</v>
      </c>
    </row>
    <row r="3225" s="13" customFormat="1">
      <c r="A3225" s="13"/>
      <c r="B3225" s="247"/>
      <c r="C3225" s="248"/>
      <c r="D3225" s="242" t="s">
        <v>361</v>
      </c>
      <c r="E3225" s="249" t="s">
        <v>1</v>
      </c>
      <c r="F3225" s="250" t="s">
        <v>4594</v>
      </c>
      <c r="G3225" s="248"/>
      <c r="H3225" s="251">
        <v>61.055999999999997</v>
      </c>
      <c r="I3225" s="252"/>
      <c r="J3225" s="248"/>
      <c r="K3225" s="248"/>
      <c r="L3225" s="253"/>
      <c r="M3225" s="254"/>
      <c r="N3225" s="255"/>
      <c r="O3225" s="255"/>
      <c r="P3225" s="255"/>
      <c r="Q3225" s="255"/>
      <c r="R3225" s="255"/>
      <c r="S3225" s="255"/>
      <c r="T3225" s="256"/>
      <c r="U3225" s="13"/>
      <c r="V3225" s="13"/>
      <c r="W3225" s="13"/>
      <c r="X3225" s="13"/>
      <c r="Y3225" s="13"/>
      <c r="Z3225" s="13"/>
      <c r="AA3225" s="13"/>
      <c r="AB3225" s="13"/>
      <c r="AC3225" s="13"/>
      <c r="AD3225" s="13"/>
      <c r="AE3225" s="13"/>
      <c r="AT3225" s="257" t="s">
        <v>361</v>
      </c>
      <c r="AU3225" s="257" t="s">
        <v>86</v>
      </c>
      <c r="AV3225" s="13" t="s">
        <v>86</v>
      </c>
      <c r="AW3225" s="13" t="s">
        <v>32</v>
      </c>
      <c r="AX3225" s="13" t="s">
        <v>76</v>
      </c>
      <c r="AY3225" s="257" t="s">
        <v>350</v>
      </c>
    </row>
    <row r="3226" s="13" customFormat="1">
      <c r="A3226" s="13"/>
      <c r="B3226" s="247"/>
      <c r="C3226" s="248"/>
      <c r="D3226" s="242" t="s">
        <v>361</v>
      </c>
      <c r="E3226" s="249" t="s">
        <v>1</v>
      </c>
      <c r="F3226" s="250" t="s">
        <v>4595</v>
      </c>
      <c r="G3226" s="248"/>
      <c r="H3226" s="251">
        <v>95.256</v>
      </c>
      <c r="I3226" s="252"/>
      <c r="J3226" s="248"/>
      <c r="K3226" s="248"/>
      <c r="L3226" s="253"/>
      <c r="M3226" s="254"/>
      <c r="N3226" s="255"/>
      <c r="O3226" s="255"/>
      <c r="P3226" s="255"/>
      <c r="Q3226" s="255"/>
      <c r="R3226" s="255"/>
      <c r="S3226" s="255"/>
      <c r="T3226" s="256"/>
      <c r="U3226" s="13"/>
      <c r="V3226" s="13"/>
      <c r="W3226" s="13"/>
      <c r="X3226" s="13"/>
      <c r="Y3226" s="13"/>
      <c r="Z3226" s="13"/>
      <c r="AA3226" s="13"/>
      <c r="AB3226" s="13"/>
      <c r="AC3226" s="13"/>
      <c r="AD3226" s="13"/>
      <c r="AE3226" s="13"/>
      <c r="AT3226" s="257" t="s">
        <v>361</v>
      </c>
      <c r="AU3226" s="257" t="s">
        <v>86</v>
      </c>
      <c r="AV3226" s="13" t="s">
        <v>86</v>
      </c>
      <c r="AW3226" s="13" t="s">
        <v>32</v>
      </c>
      <c r="AX3226" s="13" t="s">
        <v>76</v>
      </c>
      <c r="AY3226" s="257" t="s">
        <v>350</v>
      </c>
    </row>
    <row r="3227" s="13" customFormat="1">
      <c r="A3227" s="13"/>
      <c r="B3227" s="247"/>
      <c r="C3227" s="248"/>
      <c r="D3227" s="242" t="s">
        <v>361</v>
      </c>
      <c r="E3227" s="249" t="s">
        <v>1</v>
      </c>
      <c r="F3227" s="250" t="s">
        <v>4596</v>
      </c>
      <c r="G3227" s="248"/>
      <c r="H3227" s="251">
        <v>5.1120000000000001</v>
      </c>
      <c r="I3227" s="252"/>
      <c r="J3227" s="248"/>
      <c r="K3227" s="248"/>
      <c r="L3227" s="253"/>
      <c r="M3227" s="254"/>
      <c r="N3227" s="255"/>
      <c r="O3227" s="255"/>
      <c r="P3227" s="255"/>
      <c r="Q3227" s="255"/>
      <c r="R3227" s="255"/>
      <c r="S3227" s="255"/>
      <c r="T3227" s="256"/>
      <c r="U3227" s="13"/>
      <c r="V3227" s="13"/>
      <c r="W3227" s="13"/>
      <c r="X3227" s="13"/>
      <c r="Y3227" s="13"/>
      <c r="Z3227" s="13"/>
      <c r="AA3227" s="13"/>
      <c r="AB3227" s="13"/>
      <c r="AC3227" s="13"/>
      <c r="AD3227" s="13"/>
      <c r="AE3227" s="13"/>
      <c r="AT3227" s="257" t="s">
        <v>361</v>
      </c>
      <c r="AU3227" s="257" t="s">
        <v>86</v>
      </c>
      <c r="AV3227" s="13" t="s">
        <v>86</v>
      </c>
      <c r="AW3227" s="13" t="s">
        <v>32</v>
      </c>
      <c r="AX3227" s="13" t="s">
        <v>76</v>
      </c>
      <c r="AY3227" s="257" t="s">
        <v>350</v>
      </c>
    </row>
    <row r="3228" s="13" customFormat="1">
      <c r="A3228" s="13"/>
      <c r="B3228" s="247"/>
      <c r="C3228" s="248"/>
      <c r="D3228" s="242" t="s">
        <v>361</v>
      </c>
      <c r="E3228" s="249" t="s">
        <v>1</v>
      </c>
      <c r="F3228" s="250" t="s">
        <v>4597</v>
      </c>
      <c r="G3228" s="248"/>
      <c r="H3228" s="251">
        <v>228.38399999999999</v>
      </c>
      <c r="I3228" s="252"/>
      <c r="J3228" s="248"/>
      <c r="K3228" s="248"/>
      <c r="L3228" s="253"/>
      <c r="M3228" s="254"/>
      <c r="N3228" s="255"/>
      <c r="O3228" s="255"/>
      <c r="P3228" s="255"/>
      <c r="Q3228" s="255"/>
      <c r="R3228" s="255"/>
      <c r="S3228" s="255"/>
      <c r="T3228" s="256"/>
      <c r="U3228" s="13"/>
      <c r="V3228" s="13"/>
      <c r="W3228" s="13"/>
      <c r="X3228" s="13"/>
      <c r="Y3228" s="13"/>
      <c r="Z3228" s="13"/>
      <c r="AA3228" s="13"/>
      <c r="AB3228" s="13"/>
      <c r="AC3228" s="13"/>
      <c r="AD3228" s="13"/>
      <c r="AE3228" s="13"/>
      <c r="AT3228" s="257" t="s">
        <v>361</v>
      </c>
      <c r="AU3228" s="257" t="s">
        <v>86</v>
      </c>
      <c r="AV3228" s="13" t="s">
        <v>86</v>
      </c>
      <c r="AW3228" s="13" t="s">
        <v>32</v>
      </c>
      <c r="AX3228" s="13" t="s">
        <v>76</v>
      </c>
      <c r="AY3228" s="257" t="s">
        <v>350</v>
      </c>
    </row>
    <row r="3229" s="13" customFormat="1">
      <c r="A3229" s="13"/>
      <c r="B3229" s="247"/>
      <c r="C3229" s="248"/>
      <c r="D3229" s="242" t="s">
        <v>361</v>
      </c>
      <c r="E3229" s="249" t="s">
        <v>1</v>
      </c>
      <c r="F3229" s="250" t="s">
        <v>4598</v>
      </c>
      <c r="G3229" s="248"/>
      <c r="H3229" s="251">
        <v>136.80000000000001</v>
      </c>
      <c r="I3229" s="252"/>
      <c r="J3229" s="248"/>
      <c r="K3229" s="248"/>
      <c r="L3229" s="253"/>
      <c r="M3229" s="254"/>
      <c r="N3229" s="255"/>
      <c r="O3229" s="255"/>
      <c r="P3229" s="255"/>
      <c r="Q3229" s="255"/>
      <c r="R3229" s="255"/>
      <c r="S3229" s="255"/>
      <c r="T3229" s="256"/>
      <c r="U3229" s="13"/>
      <c r="V3229" s="13"/>
      <c r="W3229" s="13"/>
      <c r="X3229" s="13"/>
      <c r="Y3229" s="13"/>
      <c r="Z3229" s="13"/>
      <c r="AA3229" s="13"/>
      <c r="AB3229" s="13"/>
      <c r="AC3229" s="13"/>
      <c r="AD3229" s="13"/>
      <c r="AE3229" s="13"/>
      <c r="AT3229" s="257" t="s">
        <v>361</v>
      </c>
      <c r="AU3229" s="257" t="s">
        <v>86</v>
      </c>
      <c r="AV3229" s="13" t="s">
        <v>86</v>
      </c>
      <c r="AW3229" s="13" t="s">
        <v>32</v>
      </c>
      <c r="AX3229" s="13" t="s">
        <v>76</v>
      </c>
      <c r="AY3229" s="257" t="s">
        <v>350</v>
      </c>
    </row>
    <row r="3230" s="13" customFormat="1">
      <c r="A3230" s="13"/>
      <c r="B3230" s="247"/>
      <c r="C3230" s="248"/>
      <c r="D3230" s="242" t="s">
        <v>361</v>
      </c>
      <c r="E3230" s="249" t="s">
        <v>1</v>
      </c>
      <c r="F3230" s="250" t="s">
        <v>4599</v>
      </c>
      <c r="G3230" s="248"/>
      <c r="H3230" s="251">
        <v>54</v>
      </c>
      <c r="I3230" s="252"/>
      <c r="J3230" s="248"/>
      <c r="K3230" s="248"/>
      <c r="L3230" s="253"/>
      <c r="M3230" s="254"/>
      <c r="N3230" s="255"/>
      <c r="O3230" s="255"/>
      <c r="P3230" s="255"/>
      <c r="Q3230" s="255"/>
      <c r="R3230" s="255"/>
      <c r="S3230" s="255"/>
      <c r="T3230" s="256"/>
      <c r="U3230" s="13"/>
      <c r="V3230" s="13"/>
      <c r="W3230" s="13"/>
      <c r="X3230" s="13"/>
      <c r="Y3230" s="13"/>
      <c r="Z3230" s="13"/>
      <c r="AA3230" s="13"/>
      <c r="AB3230" s="13"/>
      <c r="AC3230" s="13"/>
      <c r="AD3230" s="13"/>
      <c r="AE3230" s="13"/>
      <c r="AT3230" s="257" t="s">
        <v>361</v>
      </c>
      <c r="AU3230" s="257" t="s">
        <v>86</v>
      </c>
      <c r="AV3230" s="13" t="s">
        <v>86</v>
      </c>
      <c r="AW3230" s="13" t="s">
        <v>32</v>
      </c>
      <c r="AX3230" s="13" t="s">
        <v>76</v>
      </c>
      <c r="AY3230" s="257" t="s">
        <v>350</v>
      </c>
    </row>
    <row r="3231" s="13" customFormat="1">
      <c r="A3231" s="13"/>
      <c r="B3231" s="247"/>
      <c r="C3231" s="248"/>
      <c r="D3231" s="242" t="s">
        <v>361</v>
      </c>
      <c r="E3231" s="249" t="s">
        <v>1</v>
      </c>
      <c r="F3231" s="250" t="s">
        <v>4600</v>
      </c>
      <c r="G3231" s="248"/>
      <c r="H3231" s="251">
        <v>48.240000000000002</v>
      </c>
      <c r="I3231" s="252"/>
      <c r="J3231" s="248"/>
      <c r="K3231" s="248"/>
      <c r="L3231" s="253"/>
      <c r="M3231" s="254"/>
      <c r="N3231" s="255"/>
      <c r="O3231" s="255"/>
      <c r="P3231" s="255"/>
      <c r="Q3231" s="255"/>
      <c r="R3231" s="255"/>
      <c r="S3231" s="255"/>
      <c r="T3231" s="256"/>
      <c r="U3231" s="13"/>
      <c r="V3231" s="13"/>
      <c r="W3231" s="13"/>
      <c r="X3231" s="13"/>
      <c r="Y3231" s="13"/>
      <c r="Z3231" s="13"/>
      <c r="AA3231" s="13"/>
      <c r="AB3231" s="13"/>
      <c r="AC3231" s="13"/>
      <c r="AD3231" s="13"/>
      <c r="AE3231" s="13"/>
      <c r="AT3231" s="257" t="s">
        <v>361</v>
      </c>
      <c r="AU3231" s="257" t="s">
        <v>86</v>
      </c>
      <c r="AV3231" s="13" t="s">
        <v>86</v>
      </c>
      <c r="AW3231" s="13" t="s">
        <v>32</v>
      </c>
      <c r="AX3231" s="13" t="s">
        <v>76</v>
      </c>
      <c r="AY3231" s="257" t="s">
        <v>350</v>
      </c>
    </row>
    <row r="3232" s="13" customFormat="1">
      <c r="A3232" s="13"/>
      <c r="B3232" s="247"/>
      <c r="C3232" s="248"/>
      <c r="D3232" s="242" t="s">
        <v>361</v>
      </c>
      <c r="E3232" s="249" t="s">
        <v>1</v>
      </c>
      <c r="F3232" s="250" t="s">
        <v>4601</v>
      </c>
      <c r="G3232" s="248"/>
      <c r="H3232" s="251">
        <v>48.240000000000002</v>
      </c>
      <c r="I3232" s="252"/>
      <c r="J3232" s="248"/>
      <c r="K3232" s="248"/>
      <c r="L3232" s="253"/>
      <c r="M3232" s="254"/>
      <c r="N3232" s="255"/>
      <c r="O3232" s="255"/>
      <c r="P3232" s="255"/>
      <c r="Q3232" s="255"/>
      <c r="R3232" s="255"/>
      <c r="S3232" s="255"/>
      <c r="T3232" s="256"/>
      <c r="U3232" s="13"/>
      <c r="V3232" s="13"/>
      <c r="W3232" s="13"/>
      <c r="X3232" s="13"/>
      <c r="Y3232" s="13"/>
      <c r="Z3232" s="13"/>
      <c r="AA3232" s="13"/>
      <c r="AB3232" s="13"/>
      <c r="AC3232" s="13"/>
      <c r="AD3232" s="13"/>
      <c r="AE3232" s="13"/>
      <c r="AT3232" s="257" t="s">
        <v>361</v>
      </c>
      <c r="AU3232" s="257" t="s">
        <v>86</v>
      </c>
      <c r="AV3232" s="13" t="s">
        <v>86</v>
      </c>
      <c r="AW3232" s="13" t="s">
        <v>32</v>
      </c>
      <c r="AX3232" s="13" t="s">
        <v>76</v>
      </c>
      <c r="AY3232" s="257" t="s">
        <v>350</v>
      </c>
    </row>
    <row r="3233" s="13" customFormat="1">
      <c r="A3233" s="13"/>
      <c r="B3233" s="247"/>
      <c r="C3233" s="248"/>
      <c r="D3233" s="242" t="s">
        <v>361</v>
      </c>
      <c r="E3233" s="249" t="s">
        <v>1</v>
      </c>
      <c r="F3233" s="250" t="s">
        <v>4602</v>
      </c>
      <c r="G3233" s="248"/>
      <c r="H3233" s="251">
        <v>10.08</v>
      </c>
      <c r="I3233" s="252"/>
      <c r="J3233" s="248"/>
      <c r="K3233" s="248"/>
      <c r="L3233" s="253"/>
      <c r="M3233" s="254"/>
      <c r="N3233" s="255"/>
      <c r="O3233" s="255"/>
      <c r="P3233" s="255"/>
      <c r="Q3233" s="255"/>
      <c r="R3233" s="255"/>
      <c r="S3233" s="255"/>
      <c r="T3233" s="256"/>
      <c r="U3233" s="13"/>
      <c r="V3233" s="13"/>
      <c r="W3233" s="13"/>
      <c r="X3233" s="13"/>
      <c r="Y3233" s="13"/>
      <c r="Z3233" s="13"/>
      <c r="AA3233" s="13"/>
      <c r="AB3233" s="13"/>
      <c r="AC3233" s="13"/>
      <c r="AD3233" s="13"/>
      <c r="AE3233" s="13"/>
      <c r="AT3233" s="257" t="s">
        <v>361</v>
      </c>
      <c r="AU3233" s="257" t="s">
        <v>86</v>
      </c>
      <c r="AV3233" s="13" t="s">
        <v>86</v>
      </c>
      <c r="AW3233" s="13" t="s">
        <v>32</v>
      </c>
      <c r="AX3233" s="13" t="s">
        <v>76</v>
      </c>
      <c r="AY3233" s="257" t="s">
        <v>350</v>
      </c>
    </row>
    <row r="3234" s="13" customFormat="1">
      <c r="A3234" s="13"/>
      <c r="B3234" s="247"/>
      <c r="C3234" s="248"/>
      <c r="D3234" s="242" t="s">
        <v>361</v>
      </c>
      <c r="E3234" s="249" t="s">
        <v>1</v>
      </c>
      <c r="F3234" s="250" t="s">
        <v>4603</v>
      </c>
      <c r="G3234" s="248"/>
      <c r="H3234" s="251">
        <v>12.512000000000001</v>
      </c>
      <c r="I3234" s="252"/>
      <c r="J3234" s="248"/>
      <c r="K3234" s="248"/>
      <c r="L3234" s="253"/>
      <c r="M3234" s="254"/>
      <c r="N3234" s="255"/>
      <c r="O3234" s="255"/>
      <c r="P3234" s="255"/>
      <c r="Q3234" s="255"/>
      <c r="R3234" s="255"/>
      <c r="S3234" s="255"/>
      <c r="T3234" s="256"/>
      <c r="U3234" s="13"/>
      <c r="V3234" s="13"/>
      <c r="W3234" s="13"/>
      <c r="X3234" s="13"/>
      <c r="Y3234" s="13"/>
      <c r="Z3234" s="13"/>
      <c r="AA3234" s="13"/>
      <c r="AB3234" s="13"/>
      <c r="AC3234" s="13"/>
      <c r="AD3234" s="13"/>
      <c r="AE3234" s="13"/>
      <c r="AT3234" s="257" t="s">
        <v>361</v>
      </c>
      <c r="AU3234" s="257" t="s">
        <v>86</v>
      </c>
      <c r="AV3234" s="13" t="s">
        <v>86</v>
      </c>
      <c r="AW3234" s="13" t="s">
        <v>32</v>
      </c>
      <c r="AX3234" s="13" t="s">
        <v>76</v>
      </c>
      <c r="AY3234" s="257" t="s">
        <v>350</v>
      </c>
    </row>
    <row r="3235" s="13" customFormat="1">
      <c r="A3235" s="13"/>
      <c r="B3235" s="247"/>
      <c r="C3235" s="248"/>
      <c r="D3235" s="242" t="s">
        <v>361</v>
      </c>
      <c r="E3235" s="249" t="s">
        <v>1</v>
      </c>
      <c r="F3235" s="250" t="s">
        <v>4604</v>
      </c>
      <c r="G3235" s="248"/>
      <c r="H3235" s="251">
        <v>102.08</v>
      </c>
      <c r="I3235" s="252"/>
      <c r="J3235" s="248"/>
      <c r="K3235" s="248"/>
      <c r="L3235" s="253"/>
      <c r="M3235" s="254"/>
      <c r="N3235" s="255"/>
      <c r="O3235" s="255"/>
      <c r="P3235" s="255"/>
      <c r="Q3235" s="255"/>
      <c r="R3235" s="255"/>
      <c r="S3235" s="255"/>
      <c r="T3235" s="256"/>
      <c r="U3235" s="13"/>
      <c r="V3235" s="13"/>
      <c r="W3235" s="13"/>
      <c r="X3235" s="13"/>
      <c r="Y3235" s="13"/>
      <c r="Z3235" s="13"/>
      <c r="AA3235" s="13"/>
      <c r="AB3235" s="13"/>
      <c r="AC3235" s="13"/>
      <c r="AD3235" s="13"/>
      <c r="AE3235" s="13"/>
      <c r="AT3235" s="257" t="s">
        <v>361</v>
      </c>
      <c r="AU3235" s="257" t="s">
        <v>86</v>
      </c>
      <c r="AV3235" s="13" t="s">
        <v>86</v>
      </c>
      <c r="AW3235" s="13" t="s">
        <v>32</v>
      </c>
      <c r="AX3235" s="13" t="s">
        <v>76</v>
      </c>
      <c r="AY3235" s="257" t="s">
        <v>350</v>
      </c>
    </row>
    <row r="3236" s="13" customFormat="1">
      <c r="A3236" s="13"/>
      <c r="B3236" s="247"/>
      <c r="C3236" s="248"/>
      <c r="D3236" s="242" t="s">
        <v>361</v>
      </c>
      <c r="E3236" s="249" t="s">
        <v>1</v>
      </c>
      <c r="F3236" s="250" t="s">
        <v>4605</v>
      </c>
      <c r="G3236" s="248"/>
      <c r="H3236" s="251">
        <v>87.120000000000005</v>
      </c>
      <c r="I3236" s="252"/>
      <c r="J3236" s="248"/>
      <c r="K3236" s="248"/>
      <c r="L3236" s="253"/>
      <c r="M3236" s="254"/>
      <c r="N3236" s="255"/>
      <c r="O3236" s="255"/>
      <c r="P3236" s="255"/>
      <c r="Q3236" s="255"/>
      <c r="R3236" s="255"/>
      <c r="S3236" s="255"/>
      <c r="T3236" s="256"/>
      <c r="U3236" s="13"/>
      <c r="V3236" s="13"/>
      <c r="W3236" s="13"/>
      <c r="X3236" s="13"/>
      <c r="Y3236" s="13"/>
      <c r="Z3236" s="13"/>
      <c r="AA3236" s="13"/>
      <c r="AB3236" s="13"/>
      <c r="AC3236" s="13"/>
      <c r="AD3236" s="13"/>
      <c r="AE3236" s="13"/>
      <c r="AT3236" s="257" t="s">
        <v>361</v>
      </c>
      <c r="AU3236" s="257" t="s">
        <v>86</v>
      </c>
      <c r="AV3236" s="13" t="s">
        <v>86</v>
      </c>
      <c r="AW3236" s="13" t="s">
        <v>32</v>
      </c>
      <c r="AX3236" s="13" t="s">
        <v>76</v>
      </c>
      <c r="AY3236" s="257" t="s">
        <v>350</v>
      </c>
    </row>
    <row r="3237" s="13" customFormat="1">
      <c r="A3237" s="13"/>
      <c r="B3237" s="247"/>
      <c r="C3237" s="248"/>
      <c r="D3237" s="242" t="s">
        <v>361</v>
      </c>
      <c r="E3237" s="249" t="s">
        <v>1</v>
      </c>
      <c r="F3237" s="250" t="s">
        <v>4606</v>
      </c>
      <c r="G3237" s="248"/>
      <c r="H3237" s="251">
        <v>115.3</v>
      </c>
      <c r="I3237" s="252"/>
      <c r="J3237" s="248"/>
      <c r="K3237" s="248"/>
      <c r="L3237" s="253"/>
      <c r="M3237" s="254"/>
      <c r="N3237" s="255"/>
      <c r="O3237" s="255"/>
      <c r="P3237" s="255"/>
      <c r="Q3237" s="255"/>
      <c r="R3237" s="255"/>
      <c r="S3237" s="255"/>
      <c r="T3237" s="256"/>
      <c r="U3237" s="13"/>
      <c r="V3237" s="13"/>
      <c r="W3237" s="13"/>
      <c r="X3237" s="13"/>
      <c r="Y3237" s="13"/>
      <c r="Z3237" s="13"/>
      <c r="AA3237" s="13"/>
      <c r="AB3237" s="13"/>
      <c r="AC3237" s="13"/>
      <c r="AD3237" s="13"/>
      <c r="AE3237" s="13"/>
      <c r="AT3237" s="257" t="s">
        <v>361</v>
      </c>
      <c r="AU3237" s="257" t="s">
        <v>86</v>
      </c>
      <c r="AV3237" s="13" t="s">
        <v>86</v>
      </c>
      <c r="AW3237" s="13" t="s">
        <v>32</v>
      </c>
      <c r="AX3237" s="13" t="s">
        <v>76</v>
      </c>
      <c r="AY3237" s="257" t="s">
        <v>350</v>
      </c>
    </row>
    <row r="3238" s="15" customFormat="1">
      <c r="A3238" s="15"/>
      <c r="B3238" s="269"/>
      <c r="C3238" s="270"/>
      <c r="D3238" s="242" t="s">
        <v>361</v>
      </c>
      <c r="E3238" s="271" t="s">
        <v>1</v>
      </c>
      <c r="F3238" s="272" t="s">
        <v>1524</v>
      </c>
      <c r="G3238" s="270"/>
      <c r="H3238" s="271" t="s">
        <v>1</v>
      </c>
      <c r="I3238" s="273"/>
      <c r="J3238" s="270"/>
      <c r="K3238" s="270"/>
      <c r="L3238" s="274"/>
      <c r="M3238" s="275"/>
      <c r="N3238" s="276"/>
      <c r="O3238" s="276"/>
      <c r="P3238" s="276"/>
      <c r="Q3238" s="276"/>
      <c r="R3238" s="276"/>
      <c r="S3238" s="276"/>
      <c r="T3238" s="277"/>
      <c r="U3238" s="15"/>
      <c r="V3238" s="15"/>
      <c r="W3238" s="15"/>
      <c r="X3238" s="15"/>
      <c r="Y3238" s="15"/>
      <c r="Z3238" s="15"/>
      <c r="AA3238" s="15"/>
      <c r="AB3238" s="15"/>
      <c r="AC3238" s="15"/>
      <c r="AD3238" s="15"/>
      <c r="AE3238" s="15"/>
      <c r="AT3238" s="278" t="s">
        <v>361</v>
      </c>
      <c r="AU3238" s="278" t="s">
        <v>86</v>
      </c>
      <c r="AV3238" s="15" t="s">
        <v>84</v>
      </c>
      <c r="AW3238" s="15" t="s">
        <v>32</v>
      </c>
      <c r="AX3238" s="15" t="s">
        <v>76</v>
      </c>
      <c r="AY3238" s="278" t="s">
        <v>350</v>
      </c>
    </row>
    <row r="3239" s="13" customFormat="1">
      <c r="A3239" s="13"/>
      <c r="B3239" s="247"/>
      <c r="C3239" s="248"/>
      <c r="D3239" s="242" t="s">
        <v>361</v>
      </c>
      <c r="E3239" s="249" t="s">
        <v>1</v>
      </c>
      <c r="F3239" s="250" t="s">
        <v>4607</v>
      </c>
      <c r="G3239" s="248"/>
      <c r="H3239" s="251">
        <v>32.640000000000001</v>
      </c>
      <c r="I3239" s="252"/>
      <c r="J3239" s="248"/>
      <c r="K3239" s="248"/>
      <c r="L3239" s="253"/>
      <c r="M3239" s="254"/>
      <c r="N3239" s="255"/>
      <c r="O3239" s="255"/>
      <c r="P3239" s="255"/>
      <c r="Q3239" s="255"/>
      <c r="R3239" s="255"/>
      <c r="S3239" s="255"/>
      <c r="T3239" s="256"/>
      <c r="U3239" s="13"/>
      <c r="V3239" s="13"/>
      <c r="W3239" s="13"/>
      <c r="X3239" s="13"/>
      <c r="Y3239" s="13"/>
      <c r="Z3239" s="13"/>
      <c r="AA3239" s="13"/>
      <c r="AB3239" s="13"/>
      <c r="AC3239" s="13"/>
      <c r="AD3239" s="13"/>
      <c r="AE3239" s="13"/>
      <c r="AT3239" s="257" t="s">
        <v>361</v>
      </c>
      <c r="AU3239" s="257" t="s">
        <v>86</v>
      </c>
      <c r="AV3239" s="13" t="s">
        <v>86</v>
      </c>
      <c r="AW3239" s="13" t="s">
        <v>32</v>
      </c>
      <c r="AX3239" s="13" t="s">
        <v>76</v>
      </c>
      <c r="AY3239" s="257" t="s">
        <v>350</v>
      </c>
    </row>
    <row r="3240" s="13" customFormat="1">
      <c r="A3240" s="13"/>
      <c r="B3240" s="247"/>
      <c r="C3240" s="248"/>
      <c r="D3240" s="242" t="s">
        <v>361</v>
      </c>
      <c r="E3240" s="249" t="s">
        <v>1</v>
      </c>
      <c r="F3240" s="250" t="s">
        <v>4608</v>
      </c>
      <c r="G3240" s="248"/>
      <c r="H3240" s="251">
        <v>7.1680000000000001</v>
      </c>
      <c r="I3240" s="252"/>
      <c r="J3240" s="248"/>
      <c r="K3240" s="248"/>
      <c r="L3240" s="253"/>
      <c r="M3240" s="254"/>
      <c r="N3240" s="255"/>
      <c r="O3240" s="255"/>
      <c r="P3240" s="255"/>
      <c r="Q3240" s="255"/>
      <c r="R3240" s="255"/>
      <c r="S3240" s="255"/>
      <c r="T3240" s="256"/>
      <c r="U3240" s="13"/>
      <c r="V3240" s="13"/>
      <c r="W3240" s="13"/>
      <c r="X3240" s="13"/>
      <c r="Y3240" s="13"/>
      <c r="Z3240" s="13"/>
      <c r="AA3240" s="13"/>
      <c r="AB3240" s="13"/>
      <c r="AC3240" s="13"/>
      <c r="AD3240" s="13"/>
      <c r="AE3240" s="13"/>
      <c r="AT3240" s="257" t="s">
        <v>361</v>
      </c>
      <c r="AU3240" s="257" t="s">
        <v>86</v>
      </c>
      <c r="AV3240" s="13" t="s">
        <v>86</v>
      </c>
      <c r="AW3240" s="13" t="s">
        <v>32</v>
      </c>
      <c r="AX3240" s="13" t="s">
        <v>76</v>
      </c>
      <c r="AY3240" s="257" t="s">
        <v>350</v>
      </c>
    </row>
    <row r="3241" s="13" customFormat="1">
      <c r="A3241" s="13"/>
      <c r="B3241" s="247"/>
      <c r="C3241" s="248"/>
      <c r="D3241" s="242" t="s">
        <v>361</v>
      </c>
      <c r="E3241" s="249" t="s">
        <v>1</v>
      </c>
      <c r="F3241" s="250" t="s">
        <v>4609</v>
      </c>
      <c r="G3241" s="248"/>
      <c r="H3241" s="251">
        <v>5.04</v>
      </c>
      <c r="I3241" s="252"/>
      <c r="J3241" s="248"/>
      <c r="K3241" s="248"/>
      <c r="L3241" s="253"/>
      <c r="M3241" s="254"/>
      <c r="N3241" s="255"/>
      <c r="O3241" s="255"/>
      <c r="P3241" s="255"/>
      <c r="Q3241" s="255"/>
      <c r="R3241" s="255"/>
      <c r="S3241" s="255"/>
      <c r="T3241" s="256"/>
      <c r="U3241" s="13"/>
      <c r="V3241" s="13"/>
      <c r="W3241" s="13"/>
      <c r="X3241" s="13"/>
      <c r="Y3241" s="13"/>
      <c r="Z3241" s="13"/>
      <c r="AA3241" s="13"/>
      <c r="AB3241" s="13"/>
      <c r="AC3241" s="13"/>
      <c r="AD3241" s="13"/>
      <c r="AE3241" s="13"/>
      <c r="AT3241" s="257" t="s">
        <v>361</v>
      </c>
      <c r="AU3241" s="257" t="s">
        <v>86</v>
      </c>
      <c r="AV3241" s="13" t="s">
        <v>86</v>
      </c>
      <c r="AW3241" s="13" t="s">
        <v>32</v>
      </c>
      <c r="AX3241" s="13" t="s">
        <v>76</v>
      </c>
      <c r="AY3241" s="257" t="s">
        <v>350</v>
      </c>
    </row>
    <row r="3242" s="13" customFormat="1">
      <c r="A3242" s="13"/>
      <c r="B3242" s="247"/>
      <c r="C3242" s="248"/>
      <c r="D3242" s="242" t="s">
        <v>361</v>
      </c>
      <c r="E3242" s="249" t="s">
        <v>1</v>
      </c>
      <c r="F3242" s="250" t="s">
        <v>4610</v>
      </c>
      <c r="G3242" s="248"/>
      <c r="H3242" s="251">
        <v>2.6880000000000002</v>
      </c>
      <c r="I3242" s="252"/>
      <c r="J3242" s="248"/>
      <c r="K3242" s="248"/>
      <c r="L3242" s="253"/>
      <c r="M3242" s="254"/>
      <c r="N3242" s="255"/>
      <c r="O3242" s="255"/>
      <c r="P3242" s="255"/>
      <c r="Q3242" s="255"/>
      <c r="R3242" s="255"/>
      <c r="S3242" s="255"/>
      <c r="T3242" s="256"/>
      <c r="U3242" s="13"/>
      <c r="V3242" s="13"/>
      <c r="W3242" s="13"/>
      <c r="X3242" s="13"/>
      <c r="Y3242" s="13"/>
      <c r="Z3242" s="13"/>
      <c r="AA3242" s="13"/>
      <c r="AB3242" s="13"/>
      <c r="AC3242" s="13"/>
      <c r="AD3242" s="13"/>
      <c r="AE3242" s="13"/>
      <c r="AT3242" s="257" t="s">
        <v>361</v>
      </c>
      <c r="AU3242" s="257" t="s">
        <v>86</v>
      </c>
      <c r="AV3242" s="13" t="s">
        <v>86</v>
      </c>
      <c r="AW3242" s="13" t="s">
        <v>32</v>
      </c>
      <c r="AX3242" s="13" t="s">
        <v>76</v>
      </c>
      <c r="AY3242" s="257" t="s">
        <v>350</v>
      </c>
    </row>
    <row r="3243" s="13" customFormat="1">
      <c r="A3243" s="13"/>
      <c r="B3243" s="247"/>
      <c r="C3243" s="248"/>
      <c r="D3243" s="242" t="s">
        <v>361</v>
      </c>
      <c r="E3243" s="249" t="s">
        <v>1</v>
      </c>
      <c r="F3243" s="250" t="s">
        <v>4611</v>
      </c>
      <c r="G3243" s="248"/>
      <c r="H3243" s="251">
        <v>3.1360000000000001</v>
      </c>
      <c r="I3243" s="252"/>
      <c r="J3243" s="248"/>
      <c r="K3243" s="248"/>
      <c r="L3243" s="253"/>
      <c r="M3243" s="254"/>
      <c r="N3243" s="255"/>
      <c r="O3243" s="255"/>
      <c r="P3243" s="255"/>
      <c r="Q3243" s="255"/>
      <c r="R3243" s="255"/>
      <c r="S3243" s="255"/>
      <c r="T3243" s="256"/>
      <c r="U3243" s="13"/>
      <c r="V3243" s="13"/>
      <c r="W3243" s="13"/>
      <c r="X3243" s="13"/>
      <c r="Y3243" s="13"/>
      <c r="Z3243" s="13"/>
      <c r="AA3243" s="13"/>
      <c r="AB3243" s="13"/>
      <c r="AC3243" s="13"/>
      <c r="AD3243" s="13"/>
      <c r="AE3243" s="13"/>
      <c r="AT3243" s="257" t="s">
        <v>361</v>
      </c>
      <c r="AU3243" s="257" t="s">
        <v>86</v>
      </c>
      <c r="AV3243" s="13" t="s">
        <v>86</v>
      </c>
      <c r="AW3243" s="13" t="s">
        <v>32</v>
      </c>
      <c r="AX3243" s="13" t="s">
        <v>76</v>
      </c>
      <c r="AY3243" s="257" t="s">
        <v>350</v>
      </c>
    </row>
    <row r="3244" s="13" customFormat="1">
      <c r="A3244" s="13"/>
      <c r="B3244" s="247"/>
      <c r="C3244" s="248"/>
      <c r="D3244" s="242" t="s">
        <v>361</v>
      </c>
      <c r="E3244" s="249" t="s">
        <v>1</v>
      </c>
      <c r="F3244" s="250" t="s">
        <v>4612</v>
      </c>
      <c r="G3244" s="248"/>
      <c r="H3244" s="251">
        <v>216</v>
      </c>
      <c r="I3244" s="252"/>
      <c r="J3244" s="248"/>
      <c r="K3244" s="248"/>
      <c r="L3244" s="253"/>
      <c r="M3244" s="254"/>
      <c r="N3244" s="255"/>
      <c r="O3244" s="255"/>
      <c r="P3244" s="255"/>
      <c r="Q3244" s="255"/>
      <c r="R3244" s="255"/>
      <c r="S3244" s="255"/>
      <c r="T3244" s="256"/>
      <c r="U3244" s="13"/>
      <c r="V3244" s="13"/>
      <c r="W3244" s="13"/>
      <c r="X3244" s="13"/>
      <c r="Y3244" s="13"/>
      <c r="Z3244" s="13"/>
      <c r="AA3244" s="13"/>
      <c r="AB3244" s="13"/>
      <c r="AC3244" s="13"/>
      <c r="AD3244" s="13"/>
      <c r="AE3244" s="13"/>
      <c r="AT3244" s="257" t="s">
        <v>361</v>
      </c>
      <c r="AU3244" s="257" t="s">
        <v>86</v>
      </c>
      <c r="AV3244" s="13" t="s">
        <v>86</v>
      </c>
      <c r="AW3244" s="13" t="s">
        <v>32</v>
      </c>
      <c r="AX3244" s="13" t="s">
        <v>76</v>
      </c>
      <c r="AY3244" s="257" t="s">
        <v>350</v>
      </c>
    </row>
    <row r="3245" s="13" customFormat="1">
      <c r="A3245" s="13"/>
      <c r="B3245" s="247"/>
      <c r="C3245" s="248"/>
      <c r="D3245" s="242" t="s">
        <v>361</v>
      </c>
      <c r="E3245" s="249" t="s">
        <v>1</v>
      </c>
      <c r="F3245" s="250" t="s">
        <v>4613</v>
      </c>
      <c r="G3245" s="248"/>
      <c r="H3245" s="251">
        <v>21.359999999999999</v>
      </c>
      <c r="I3245" s="252"/>
      <c r="J3245" s="248"/>
      <c r="K3245" s="248"/>
      <c r="L3245" s="253"/>
      <c r="M3245" s="254"/>
      <c r="N3245" s="255"/>
      <c r="O3245" s="255"/>
      <c r="P3245" s="255"/>
      <c r="Q3245" s="255"/>
      <c r="R3245" s="255"/>
      <c r="S3245" s="255"/>
      <c r="T3245" s="256"/>
      <c r="U3245" s="13"/>
      <c r="V3245" s="13"/>
      <c r="W3245" s="13"/>
      <c r="X3245" s="13"/>
      <c r="Y3245" s="13"/>
      <c r="Z3245" s="13"/>
      <c r="AA3245" s="13"/>
      <c r="AB3245" s="13"/>
      <c r="AC3245" s="13"/>
      <c r="AD3245" s="13"/>
      <c r="AE3245" s="13"/>
      <c r="AT3245" s="257" t="s">
        <v>361</v>
      </c>
      <c r="AU3245" s="257" t="s">
        <v>86</v>
      </c>
      <c r="AV3245" s="13" t="s">
        <v>86</v>
      </c>
      <c r="AW3245" s="13" t="s">
        <v>32</v>
      </c>
      <c r="AX3245" s="13" t="s">
        <v>76</v>
      </c>
      <c r="AY3245" s="257" t="s">
        <v>350</v>
      </c>
    </row>
    <row r="3246" s="13" customFormat="1">
      <c r="A3246" s="13"/>
      <c r="B3246" s="247"/>
      <c r="C3246" s="248"/>
      <c r="D3246" s="242" t="s">
        <v>361</v>
      </c>
      <c r="E3246" s="249" t="s">
        <v>1</v>
      </c>
      <c r="F3246" s="250" t="s">
        <v>4614</v>
      </c>
      <c r="G3246" s="248"/>
      <c r="H3246" s="251">
        <v>15.359999999999999</v>
      </c>
      <c r="I3246" s="252"/>
      <c r="J3246" s="248"/>
      <c r="K3246" s="248"/>
      <c r="L3246" s="253"/>
      <c r="M3246" s="254"/>
      <c r="N3246" s="255"/>
      <c r="O3246" s="255"/>
      <c r="P3246" s="255"/>
      <c r="Q3246" s="255"/>
      <c r="R3246" s="255"/>
      <c r="S3246" s="255"/>
      <c r="T3246" s="256"/>
      <c r="U3246" s="13"/>
      <c r="V3246" s="13"/>
      <c r="W3246" s="13"/>
      <c r="X3246" s="13"/>
      <c r="Y3246" s="13"/>
      <c r="Z3246" s="13"/>
      <c r="AA3246" s="13"/>
      <c r="AB3246" s="13"/>
      <c r="AC3246" s="13"/>
      <c r="AD3246" s="13"/>
      <c r="AE3246" s="13"/>
      <c r="AT3246" s="257" t="s">
        <v>361</v>
      </c>
      <c r="AU3246" s="257" t="s">
        <v>86</v>
      </c>
      <c r="AV3246" s="13" t="s">
        <v>86</v>
      </c>
      <c r="AW3246" s="13" t="s">
        <v>32</v>
      </c>
      <c r="AX3246" s="13" t="s">
        <v>76</v>
      </c>
      <c r="AY3246" s="257" t="s">
        <v>350</v>
      </c>
    </row>
    <row r="3247" s="13" customFormat="1">
      <c r="A3247" s="13"/>
      <c r="B3247" s="247"/>
      <c r="C3247" s="248"/>
      <c r="D3247" s="242" t="s">
        <v>361</v>
      </c>
      <c r="E3247" s="249" t="s">
        <v>1</v>
      </c>
      <c r="F3247" s="250" t="s">
        <v>4615</v>
      </c>
      <c r="G3247" s="248"/>
      <c r="H3247" s="251">
        <v>15.231999999999999</v>
      </c>
      <c r="I3247" s="252"/>
      <c r="J3247" s="248"/>
      <c r="K3247" s="248"/>
      <c r="L3247" s="253"/>
      <c r="M3247" s="254"/>
      <c r="N3247" s="255"/>
      <c r="O3247" s="255"/>
      <c r="P3247" s="255"/>
      <c r="Q3247" s="255"/>
      <c r="R3247" s="255"/>
      <c r="S3247" s="255"/>
      <c r="T3247" s="256"/>
      <c r="U3247" s="13"/>
      <c r="V3247" s="13"/>
      <c r="W3247" s="13"/>
      <c r="X3247" s="13"/>
      <c r="Y3247" s="13"/>
      <c r="Z3247" s="13"/>
      <c r="AA3247" s="13"/>
      <c r="AB3247" s="13"/>
      <c r="AC3247" s="13"/>
      <c r="AD3247" s="13"/>
      <c r="AE3247" s="13"/>
      <c r="AT3247" s="257" t="s">
        <v>361</v>
      </c>
      <c r="AU3247" s="257" t="s">
        <v>86</v>
      </c>
      <c r="AV3247" s="13" t="s">
        <v>86</v>
      </c>
      <c r="AW3247" s="13" t="s">
        <v>32</v>
      </c>
      <c r="AX3247" s="13" t="s">
        <v>76</v>
      </c>
      <c r="AY3247" s="257" t="s">
        <v>350</v>
      </c>
    </row>
    <row r="3248" s="13" customFormat="1">
      <c r="A3248" s="13"/>
      <c r="B3248" s="247"/>
      <c r="C3248" s="248"/>
      <c r="D3248" s="242" t="s">
        <v>361</v>
      </c>
      <c r="E3248" s="249" t="s">
        <v>1</v>
      </c>
      <c r="F3248" s="250" t="s">
        <v>4616</v>
      </c>
      <c r="G3248" s="248"/>
      <c r="H3248" s="251">
        <v>64.191999999999993</v>
      </c>
      <c r="I3248" s="252"/>
      <c r="J3248" s="248"/>
      <c r="K3248" s="248"/>
      <c r="L3248" s="253"/>
      <c r="M3248" s="254"/>
      <c r="N3248" s="255"/>
      <c r="O3248" s="255"/>
      <c r="P3248" s="255"/>
      <c r="Q3248" s="255"/>
      <c r="R3248" s="255"/>
      <c r="S3248" s="255"/>
      <c r="T3248" s="256"/>
      <c r="U3248" s="13"/>
      <c r="V3248" s="13"/>
      <c r="W3248" s="13"/>
      <c r="X3248" s="13"/>
      <c r="Y3248" s="13"/>
      <c r="Z3248" s="13"/>
      <c r="AA3248" s="13"/>
      <c r="AB3248" s="13"/>
      <c r="AC3248" s="13"/>
      <c r="AD3248" s="13"/>
      <c r="AE3248" s="13"/>
      <c r="AT3248" s="257" t="s">
        <v>361</v>
      </c>
      <c r="AU3248" s="257" t="s">
        <v>86</v>
      </c>
      <c r="AV3248" s="13" t="s">
        <v>86</v>
      </c>
      <c r="AW3248" s="13" t="s">
        <v>32</v>
      </c>
      <c r="AX3248" s="13" t="s">
        <v>76</v>
      </c>
      <c r="AY3248" s="257" t="s">
        <v>350</v>
      </c>
    </row>
    <row r="3249" s="13" customFormat="1">
      <c r="A3249" s="13"/>
      <c r="B3249" s="247"/>
      <c r="C3249" s="248"/>
      <c r="D3249" s="242" t="s">
        <v>361</v>
      </c>
      <c r="E3249" s="249" t="s">
        <v>1</v>
      </c>
      <c r="F3249" s="250" t="s">
        <v>4617</v>
      </c>
      <c r="G3249" s="248"/>
      <c r="H3249" s="251">
        <v>72.575999999999993</v>
      </c>
      <c r="I3249" s="252"/>
      <c r="J3249" s="248"/>
      <c r="K3249" s="248"/>
      <c r="L3249" s="253"/>
      <c r="M3249" s="254"/>
      <c r="N3249" s="255"/>
      <c r="O3249" s="255"/>
      <c r="P3249" s="255"/>
      <c r="Q3249" s="255"/>
      <c r="R3249" s="255"/>
      <c r="S3249" s="255"/>
      <c r="T3249" s="256"/>
      <c r="U3249" s="13"/>
      <c r="V3249" s="13"/>
      <c r="W3249" s="13"/>
      <c r="X3249" s="13"/>
      <c r="Y3249" s="13"/>
      <c r="Z3249" s="13"/>
      <c r="AA3249" s="13"/>
      <c r="AB3249" s="13"/>
      <c r="AC3249" s="13"/>
      <c r="AD3249" s="13"/>
      <c r="AE3249" s="13"/>
      <c r="AT3249" s="257" t="s">
        <v>361</v>
      </c>
      <c r="AU3249" s="257" t="s">
        <v>86</v>
      </c>
      <c r="AV3249" s="13" t="s">
        <v>86</v>
      </c>
      <c r="AW3249" s="13" t="s">
        <v>32</v>
      </c>
      <c r="AX3249" s="13" t="s">
        <v>76</v>
      </c>
      <c r="AY3249" s="257" t="s">
        <v>350</v>
      </c>
    </row>
    <row r="3250" s="13" customFormat="1">
      <c r="A3250" s="13"/>
      <c r="B3250" s="247"/>
      <c r="C3250" s="248"/>
      <c r="D3250" s="242" t="s">
        <v>361</v>
      </c>
      <c r="E3250" s="249" t="s">
        <v>1</v>
      </c>
      <c r="F3250" s="250" t="s">
        <v>4618</v>
      </c>
      <c r="G3250" s="248"/>
      <c r="H3250" s="251">
        <v>24.207999999999998</v>
      </c>
      <c r="I3250" s="252"/>
      <c r="J3250" s="248"/>
      <c r="K3250" s="248"/>
      <c r="L3250" s="253"/>
      <c r="M3250" s="254"/>
      <c r="N3250" s="255"/>
      <c r="O3250" s="255"/>
      <c r="P3250" s="255"/>
      <c r="Q3250" s="255"/>
      <c r="R3250" s="255"/>
      <c r="S3250" s="255"/>
      <c r="T3250" s="256"/>
      <c r="U3250" s="13"/>
      <c r="V3250" s="13"/>
      <c r="W3250" s="13"/>
      <c r="X3250" s="13"/>
      <c r="Y3250" s="13"/>
      <c r="Z3250" s="13"/>
      <c r="AA3250" s="13"/>
      <c r="AB3250" s="13"/>
      <c r="AC3250" s="13"/>
      <c r="AD3250" s="13"/>
      <c r="AE3250" s="13"/>
      <c r="AT3250" s="257" t="s">
        <v>361</v>
      </c>
      <c r="AU3250" s="257" t="s">
        <v>86</v>
      </c>
      <c r="AV3250" s="13" t="s">
        <v>86</v>
      </c>
      <c r="AW3250" s="13" t="s">
        <v>32</v>
      </c>
      <c r="AX3250" s="13" t="s">
        <v>76</v>
      </c>
      <c r="AY3250" s="257" t="s">
        <v>350</v>
      </c>
    </row>
    <row r="3251" s="13" customFormat="1">
      <c r="A3251" s="13"/>
      <c r="B3251" s="247"/>
      <c r="C3251" s="248"/>
      <c r="D3251" s="242" t="s">
        <v>361</v>
      </c>
      <c r="E3251" s="249" t="s">
        <v>1</v>
      </c>
      <c r="F3251" s="250" t="s">
        <v>4619</v>
      </c>
      <c r="G3251" s="248"/>
      <c r="H3251" s="251">
        <v>24.207999999999998</v>
      </c>
      <c r="I3251" s="252"/>
      <c r="J3251" s="248"/>
      <c r="K3251" s="248"/>
      <c r="L3251" s="253"/>
      <c r="M3251" s="254"/>
      <c r="N3251" s="255"/>
      <c r="O3251" s="255"/>
      <c r="P3251" s="255"/>
      <c r="Q3251" s="255"/>
      <c r="R3251" s="255"/>
      <c r="S3251" s="255"/>
      <c r="T3251" s="256"/>
      <c r="U3251" s="13"/>
      <c r="V3251" s="13"/>
      <c r="W3251" s="13"/>
      <c r="X3251" s="13"/>
      <c r="Y3251" s="13"/>
      <c r="Z3251" s="13"/>
      <c r="AA3251" s="13"/>
      <c r="AB3251" s="13"/>
      <c r="AC3251" s="13"/>
      <c r="AD3251" s="13"/>
      <c r="AE3251" s="13"/>
      <c r="AT3251" s="257" t="s">
        <v>361</v>
      </c>
      <c r="AU3251" s="257" t="s">
        <v>86</v>
      </c>
      <c r="AV3251" s="13" t="s">
        <v>86</v>
      </c>
      <c r="AW3251" s="13" t="s">
        <v>32</v>
      </c>
      <c r="AX3251" s="13" t="s">
        <v>76</v>
      </c>
      <c r="AY3251" s="257" t="s">
        <v>350</v>
      </c>
    </row>
    <row r="3252" s="13" customFormat="1">
      <c r="A3252" s="13"/>
      <c r="B3252" s="247"/>
      <c r="C3252" s="248"/>
      <c r="D3252" s="242" t="s">
        <v>361</v>
      </c>
      <c r="E3252" s="249" t="s">
        <v>1</v>
      </c>
      <c r="F3252" s="250" t="s">
        <v>4620</v>
      </c>
      <c r="G3252" s="248"/>
      <c r="H3252" s="251">
        <v>33.920000000000002</v>
      </c>
      <c r="I3252" s="252"/>
      <c r="J3252" s="248"/>
      <c r="K3252" s="248"/>
      <c r="L3252" s="253"/>
      <c r="M3252" s="254"/>
      <c r="N3252" s="255"/>
      <c r="O3252" s="255"/>
      <c r="P3252" s="255"/>
      <c r="Q3252" s="255"/>
      <c r="R3252" s="255"/>
      <c r="S3252" s="255"/>
      <c r="T3252" s="256"/>
      <c r="U3252" s="13"/>
      <c r="V3252" s="13"/>
      <c r="W3252" s="13"/>
      <c r="X3252" s="13"/>
      <c r="Y3252" s="13"/>
      <c r="Z3252" s="13"/>
      <c r="AA3252" s="13"/>
      <c r="AB3252" s="13"/>
      <c r="AC3252" s="13"/>
      <c r="AD3252" s="13"/>
      <c r="AE3252" s="13"/>
      <c r="AT3252" s="257" t="s">
        <v>361</v>
      </c>
      <c r="AU3252" s="257" t="s">
        <v>86</v>
      </c>
      <c r="AV3252" s="13" t="s">
        <v>86</v>
      </c>
      <c r="AW3252" s="13" t="s">
        <v>32</v>
      </c>
      <c r="AX3252" s="13" t="s">
        <v>76</v>
      </c>
      <c r="AY3252" s="257" t="s">
        <v>350</v>
      </c>
    </row>
    <row r="3253" s="13" customFormat="1">
      <c r="A3253" s="13"/>
      <c r="B3253" s="247"/>
      <c r="C3253" s="248"/>
      <c r="D3253" s="242" t="s">
        <v>361</v>
      </c>
      <c r="E3253" s="249" t="s">
        <v>1</v>
      </c>
      <c r="F3253" s="250" t="s">
        <v>4621</v>
      </c>
      <c r="G3253" s="248"/>
      <c r="H3253" s="251">
        <v>32.603999999999999</v>
      </c>
      <c r="I3253" s="252"/>
      <c r="J3253" s="248"/>
      <c r="K3253" s="248"/>
      <c r="L3253" s="253"/>
      <c r="M3253" s="254"/>
      <c r="N3253" s="255"/>
      <c r="O3253" s="255"/>
      <c r="P3253" s="255"/>
      <c r="Q3253" s="255"/>
      <c r="R3253" s="255"/>
      <c r="S3253" s="255"/>
      <c r="T3253" s="256"/>
      <c r="U3253" s="13"/>
      <c r="V3253" s="13"/>
      <c r="W3253" s="13"/>
      <c r="X3253" s="13"/>
      <c r="Y3253" s="13"/>
      <c r="Z3253" s="13"/>
      <c r="AA3253" s="13"/>
      <c r="AB3253" s="13"/>
      <c r="AC3253" s="13"/>
      <c r="AD3253" s="13"/>
      <c r="AE3253" s="13"/>
      <c r="AT3253" s="257" t="s">
        <v>361</v>
      </c>
      <c r="AU3253" s="257" t="s">
        <v>86</v>
      </c>
      <c r="AV3253" s="13" t="s">
        <v>86</v>
      </c>
      <c r="AW3253" s="13" t="s">
        <v>32</v>
      </c>
      <c r="AX3253" s="13" t="s">
        <v>76</v>
      </c>
      <c r="AY3253" s="257" t="s">
        <v>350</v>
      </c>
    </row>
    <row r="3254" s="13" customFormat="1">
      <c r="A3254" s="13"/>
      <c r="B3254" s="247"/>
      <c r="C3254" s="248"/>
      <c r="D3254" s="242" t="s">
        <v>361</v>
      </c>
      <c r="E3254" s="249" t="s">
        <v>1</v>
      </c>
      <c r="F3254" s="250" t="s">
        <v>4622</v>
      </c>
      <c r="G3254" s="248"/>
      <c r="H3254" s="251">
        <v>38.304000000000002</v>
      </c>
      <c r="I3254" s="252"/>
      <c r="J3254" s="248"/>
      <c r="K3254" s="248"/>
      <c r="L3254" s="253"/>
      <c r="M3254" s="254"/>
      <c r="N3254" s="255"/>
      <c r="O3254" s="255"/>
      <c r="P3254" s="255"/>
      <c r="Q3254" s="255"/>
      <c r="R3254" s="255"/>
      <c r="S3254" s="255"/>
      <c r="T3254" s="256"/>
      <c r="U3254" s="13"/>
      <c r="V3254" s="13"/>
      <c r="W3254" s="13"/>
      <c r="X3254" s="13"/>
      <c r="Y3254" s="13"/>
      <c r="Z3254" s="13"/>
      <c r="AA3254" s="13"/>
      <c r="AB3254" s="13"/>
      <c r="AC3254" s="13"/>
      <c r="AD3254" s="13"/>
      <c r="AE3254" s="13"/>
      <c r="AT3254" s="257" t="s">
        <v>361</v>
      </c>
      <c r="AU3254" s="257" t="s">
        <v>86</v>
      </c>
      <c r="AV3254" s="13" t="s">
        <v>86</v>
      </c>
      <c r="AW3254" s="13" t="s">
        <v>32</v>
      </c>
      <c r="AX3254" s="13" t="s">
        <v>76</v>
      </c>
      <c r="AY3254" s="257" t="s">
        <v>350</v>
      </c>
    </row>
    <row r="3255" s="13" customFormat="1">
      <c r="A3255" s="13"/>
      <c r="B3255" s="247"/>
      <c r="C3255" s="248"/>
      <c r="D3255" s="242" t="s">
        <v>361</v>
      </c>
      <c r="E3255" s="249" t="s">
        <v>1</v>
      </c>
      <c r="F3255" s="250" t="s">
        <v>4623</v>
      </c>
      <c r="G3255" s="248"/>
      <c r="H3255" s="251">
        <v>21.600000000000001</v>
      </c>
      <c r="I3255" s="252"/>
      <c r="J3255" s="248"/>
      <c r="K3255" s="248"/>
      <c r="L3255" s="253"/>
      <c r="M3255" s="254"/>
      <c r="N3255" s="255"/>
      <c r="O3255" s="255"/>
      <c r="P3255" s="255"/>
      <c r="Q3255" s="255"/>
      <c r="R3255" s="255"/>
      <c r="S3255" s="255"/>
      <c r="T3255" s="256"/>
      <c r="U3255" s="13"/>
      <c r="V3255" s="13"/>
      <c r="W3255" s="13"/>
      <c r="X3255" s="13"/>
      <c r="Y3255" s="13"/>
      <c r="Z3255" s="13"/>
      <c r="AA3255" s="13"/>
      <c r="AB3255" s="13"/>
      <c r="AC3255" s="13"/>
      <c r="AD3255" s="13"/>
      <c r="AE3255" s="13"/>
      <c r="AT3255" s="257" t="s">
        <v>361</v>
      </c>
      <c r="AU3255" s="257" t="s">
        <v>86</v>
      </c>
      <c r="AV3255" s="13" t="s">
        <v>86</v>
      </c>
      <c r="AW3255" s="13" t="s">
        <v>32</v>
      </c>
      <c r="AX3255" s="13" t="s">
        <v>76</v>
      </c>
      <c r="AY3255" s="257" t="s">
        <v>350</v>
      </c>
    </row>
    <row r="3256" s="13" customFormat="1">
      <c r="A3256" s="13"/>
      <c r="B3256" s="247"/>
      <c r="C3256" s="248"/>
      <c r="D3256" s="242" t="s">
        <v>361</v>
      </c>
      <c r="E3256" s="249" t="s">
        <v>1</v>
      </c>
      <c r="F3256" s="250" t="s">
        <v>4624</v>
      </c>
      <c r="G3256" s="248"/>
      <c r="H3256" s="251">
        <v>31.327999999999999</v>
      </c>
      <c r="I3256" s="252"/>
      <c r="J3256" s="248"/>
      <c r="K3256" s="248"/>
      <c r="L3256" s="253"/>
      <c r="M3256" s="254"/>
      <c r="N3256" s="255"/>
      <c r="O3256" s="255"/>
      <c r="P3256" s="255"/>
      <c r="Q3256" s="255"/>
      <c r="R3256" s="255"/>
      <c r="S3256" s="255"/>
      <c r="T3256" s="256"/>
      <c r="U3256" s="13"/>
      <c r="V3256" s="13"/>
      <c r="W3256" s="13"/>
      <c r="X3256" s="13"/>
      <c r="Y3256" s="13"/>
      <c r="Z3256" s="13"/>
      <c r="AA3256" s="13"/>
      <c r="AB3256" s="13"/>
      <c r="AC3256" s="13"/>
      <c r="AD3256" s="13"/>
      <c r="AE3256" s="13"/>
      <c r="AT3256" s="257" t="s">
        <v>361</v>
      </c>
      <c r="AU3256" s="257" t="s">
        <v>86</v>
      </c>
      <c r="AV3256" s="13" t="s">
        <v>86</v>
      </c>
      <c r="AW3256" s="13" t="s">
        <v>32</v>
      </c>
      <c r="AX3256" s="13" t="s">
        <v>76</v>
      </c>
      <c r="AY3256" s="257" t="s">
        <v>350</v>
      </c>
    </row>
    <row r="3257" s="13" customFormat="1">
      <c r="A3257" s="13"/>
      <c r="B3257" s="247"/>
      <c r="C3257" s="248"/>
      <c r="D3257" s="242" t="s">
        <v>361</v>
      </c>
      <c r="E3257" s="249" t="s">
        <v>1</v>
      </c>
      <c r="F3257" s="250" t="s">
        <v>4625</v>
      </c>
      <c r="G3257" s="248"/>
      <c r="H3257" s="251">
        <v>31.327999999999999</v>
      </c>
      <c r="I3257" s="252"/>
      <c r="J3257" s="248"/>
      <c r="K3257" s="248"/>
      <c r="L3257" s="253"/>
      <c r="M3257" s="254"/>
      <c r="N3257" s="255"/>
      <c r="O3257" s="255"/>
      <c r="P3257" s="255"/>
      <c r="Q3257" s="255"/>
      <c r="R3257" s="255"/>
      <c r="S3257" s="255"/>
      <c r="T3257" s="256"/>
      <c r="U3257" s="13"/>
      <c r="V3257" s="13"/>
      <c r="W3257" s="13"/>
      <c r="X3257" s="13"/>
      <c r="Y3257" s="13"/>
      <c r="Z3257" s="13"/>
      <c r="AA3257" s="13"/>
      <c r="AB3257" s="13"/>
      <c r="AC3257" s="13"/>
      <c r="AD3257" s="13"/>
      <c r="AE3257" s="13"/>
      <c r="AT3257" s="257" t="s">
        <v>361</v>
      </c>
      <c r="AU3257" s="257" t="s">
        <v>86</v>
      </c>
      <c r="AV3257" s="13" t="s">
        <v>86</v>
      </c>
      <c r="AW3257" s="13" t="s">
        <v>32</v>
      </c>
      <c r="AX3257" s="13" t="s">
        <v>76</v>
      </c>
      <c r="AY3257" s="257" t="s">
        <v>350</v>
      </c>
    </row>
    <row r="3258" s="13" customFormat="1">
      <c r="A3258" s="13"/>
      <c r="B3258" s="247"/>
      <c r="C3258" s="248"/>
      <c r="D3258" s="242" t="s">
        <v>361</v>
      </c>
      <c r="E3258" s="249" t="s">
        <v>1</v>
      </c>
      <c r="F3258" s="250" t="s">
        <v>4626</v>
      </c>
      <c r="G3258" s="248"/>
      <c r="H3258" s="251">
        <v>37.024000000000001</v>
      </c>
      <c r="I3258" s="252"/>
      <c r="J3258" s="248"/>
      <c r="K3258" s="248"/>
      <c r="L3258" s="253"/>
      <c r="M3258" s="254"/>
      <c r="N3258" s="255"/>
      <c r="O3258" s="255"/>
      <c r="P3258" s="255"/>
      <c r="Q3258" s="255"/>
      <c r="R3258" s="255"/>
      <c r="S3258" s="255"/>
      <c r="T3258" s="256"/>
      <c r="U3258" s="13"/>
      <c r="V3258" s="13"/>
      <c r="W3258" s="13"/>
      <c r="X3258" s="13"/>
      <c r="Y3258" s="13"/>
      <c r="Z3258" s="13"/>
      <c r="AA3258" s="13"/>
      <c r="AB3258" s="13"/>
      <c r="AC3258" s="13"/>
      <c r="AD3258" s="13"/>
      <c r="AE3258" s="13"/>
      <c r="AT3258" s="257" t="s">
        <v>361</v>
      </c>
      <c r="AU3258" s="257" t="s">
        <v>86</v>
      </c>
      <c r="AV3258" s="13" t="s">
        <v>86</v>
      </c>
      <c r="AW3258" s="13" t="s">
        <v>32</v>
      </c>
      <c r="AX3258" s="13" t="s">
        <v>76</v>
      </c>
      <c r="AY3258" s="257" t="s">
        <v>350</v>
      </c>
    </row>
    <row r="3259" s="15" customFormat="1">
      <c r="A3259" s="15"/>
      <c r="B3259" s="269"/>
      <c r="C3259" s="270"/>
      <c r="D3259" s="242" t="s">
        <v>361</v>
      </c>
      <c r="E3259" s="271" t="s">
        <v>1</v>
      </c>
      <c r="F3259" s="272" t="s">
        <v>1905</v>
      </c>
      <c r="G3259" s="270"/>
      <c r="H3259" s="271" t="s">
        <v>1</v>
      </c>
      <c r="I3259" s="273"/>
      <c r="J3259" s="270"/>
      <c r="K3259" s="270"/>
      <c r="L3259" s="274"/>
      <c r="M3259" s="275"/>
      <c r="N3259" s="276"/>
      <c r="O3259" s="276"/>
      <c r="P3259" s="276"/>
      <c r="Q3259" s="276"/>
      <c r="R3259" s="276"/>
      <c r="S3259" s="276"/>
      <c r="T3259" s="277"/>
      <c r="U3259" s="15"/>
      <c r="V3259" s="15"/>
      <c r="W3259" s="15"/>
      <c r="X3259" s="15"/>
      <c r="Y3259" s="15"/>
      <c r="Z3259" s="15"/>
      <c r="AA3259" s="15"/>
      <c r="AB3259" s="15"/>
      <c r="AC3259" s="15"/>
      <c r="AD3259" s="15"/>
      <c r="AE3259" s="15"/>
      <c r="AT3259" s="278" t="s">
        <v>361</v>
      </c>
      <c r="AU3259" s="278" t="s">
        <v>86</v>
      </c>
      <c r="AV3259" s="15" t="s">
        <v>84</v>
      </c>
      <c r="AW3259" s="15" t="s">
        <v>32</v>
      </c>
      <c r="AX3259" s="15" t="s">
        <v>76</v>
      </c>
      <c r="AY3259" s="278" t="s">
        <v>350</v>
      </c>
    </row>
    <row r="3260" s="13" customFormat="1">
      <c r="A3260" s="13"/>
      <c r="B3260" s="247"/>
      <c r="C3260" s="248"/>
      <c r="D3260" s="242" t="s">
        <v>361</v>
      </c>
      <c r="E3260" s="249" t="s">
        <v>1</v>
      </c>
      <c r="F3260" s="250" t="s">
        <v>4627</v>
      </c>
      <c r="G3260" s="248"/>
      <c r="H3260" s="251">
        <v>8.7360000000000007</v>
      </c>
      <c r="I3260" s="252"/>
      <c r="J3260" s="248"/>
      <c r="K3260" s="248"/>
      <c r="L3260" s="253"/>
      <c r="M3260" s="254"/>
      <c r="N3260" s="255"/>
      <c r="O3260" s="255"/>
      <c r="P3260" s="255"/>
      <c r="Q3260" s="255"/>
      <c r="R3260" s="255"/>
      <c r="S3260" s="255"/>
      <c r="T3260" s="256"/>
      <c r="U3260" s="13"/>
      <c r="V3260" s="13"/>
      <c r="W3260" s="13"/>
      <c r="X3260" s="13"/>
      <c r="Y3260" s="13"/>
      <c r="Z3260" s="13"/>
      <c r="AA3260" s="13"/>
      <c r="AB3260" s="13"/>
      <c r="AC3260" s="13"/>
      <c r="AD3260" s="13"/>
      <c r="AE3260" s="13"/>
      <c r="AT3260" s="257" t="s">
        <v>361</v>
      </c>
      <c r="AU3260" s="257" t="s">
        <v>86</v>
      </c>
      <c r="AV3260" s="13" t="s">
        <v>86</v>
      </c>
      <c r="AW3260" s="13" t="s">
        <v>32</v>
      </c>
      <c r="AX3260" s="13" t="s">
        <v>76</v>
      </c>
      <c r="AY3260" s="257" t="s">
        <v>350</v>
      </c>
    </row>
    <row r="3261" s="13" customFormat="1">
      <c r="A3261" s="13"/>
      <c r="B3261" s="247"/>
      <c r="C3261" s="248"/>
      <c r="D3261" s="242" t="s">
        <v>361</v>
      </c>
      <c r="E3261" s="249" t="s">
        <v>1</v>
      </c>
      <c r="F3261" s="250" t="s">
        <v>4628</v>
      </c>
      <c r="G3261" s="248"/>
      <c r="H3261" s="251">
        <v>32.399999999999999</v>
      </c>
      <c r="I3261" s="252"/>
      <c r="J3261" s="248"/>
      <c r="K3261" s="248"/>
      <c r="L3261" s="253"/>
      <c r="M3261" s="254"/>
      <c r="N3261" s="255"/>
      <c r="O3261" s="255"/>
      <c r="P3261" s="255"/>
      <c r="Q3261" s="255"/>
      <c r="R3261" s="255"/>
      <c r="S3261" s="255"/>
      <c r="T3261" s="256"/>
      <c r="U3261" s="13"/>
      <c r="V3261" s="13"/>
      <c r="W3261" s="13"/>
      <c r="X3261" s="13"/>
      <c r="Y3261" s="13"/>
      <c r="Z3261" s="13"/>
      <c r="AA3261" s="13"/>
      <c r="AB3261" s="13"/>
      <c r="AC3261" s="13"/>
      <c r="AD3261" s="13"/>
      <c r="AE3261" s="13"/>
      <c r="AT3261" s="257" t="s">
        <v>361</v>
      </c>
      <c r="AU3261" s="257" t="s">
        <v>86</v>
      </c>
      <c r="AV3261" s="13" t="s">
        <v>86</v>
      </c>
      <c r="AW3261" s="13" t="s">
        <v>32</v>
      </c>
      <c r="AX3261" s="13" t="s">
        <v>76</v>
      </c>
      <c r="AY3261" s="257" t="s">
        <v>350</v>
      </c>
    </row>
    <row r="3262" s="13" customFormat="1">
      <c r="A3262" s="13"/>
      <c r="B3262" s="247"/>
      <c r="C3262" s="248"/>
      <c r="D3262" s="242" t="s">
        <v>361</v>
      </c>
      <c r="E3262" s="249" t="s">
        <v>1</v>
      </c>
      <c r="F3262" s="250" t="s">
        <v>4629</v>
      </c>
      <c r="G3262" s="248"/>
      <c r="H3262" s="251">
        <v>18.384</v>
      </c>
      <c r="I3262" s="252"/>
      <c r="J3262" s="248"/>
      <c r="K3262" s="248"/>
      <c r="L3262" s="253"/>
      <c r="M3262" s="254"/>
      <c r="N3262" s="255"/>
      <c r="O3262" s="255"/>
      <c r="P3262" s="255"/>
      <c r="Q3262" s="255"/>
      <c r="R3262" s="255"/>
      <c r="S3262" s="255"/>
      <c r="T3262" s="256"/>
      <c r="U3262" s="13"/>
      <c r="V3262" s="13"/>
      <c r="W3262" s="13"/>
      <c r="X3262" s="13"/>
      <c r="Y3262" s="13"/>
      <c r="Z3262" s="13"/>
      <c r="AA3262" s="13"/>
      <c r="AB3262" s="13"/>
      <c r="AC3262" s="13"/>
      <c r="AD3262" s="13"/>
      <c r="AE3262" s="13"/>
      <c r="AT3262" s="257" t="s">
        <v>361</v>
      </c>
      <c r="AU3262" s="257" t="s">
        <v>86</v>
      </c>
      <c r="AV3262" s="13" t="s">
        <v>86</v>
      </c>
      <c r="AW3262" s="13" t="s">
        <v>32</v>
      </c>
      <c r="AX3262" s="13" t="s">
        <v>76</v>
      </c>
      <c r="AY3262" s="257" t="s">
        <v>350</v>
      </c>
    </row>
    <row r="3263" s="14" customFormat="1">
      <c r="A3263" s="14"/>
      <c r="B3263" s="258"/>
      <c r="C3263" s="259"/>
      <c r="D3263" s="242" t="s">
        <v>361</v>
      </c>
      <c r="E3263" s="260" t="s">
        <v>1</v>
      </c>
      <c r="F3263" s="261" t="s">
        <v>364</v>
      </c>
      <c r="G3263" s="259"/>
      <c r="H3263" s="262">
        <v>5164.0079999999998</v>
      </c>
      <c r="I3263" s="263"/>
      <c r="J3263" s="259"/>
      <c r="K3263" s="259"/>
      <c r="L3263" s="264"/>
      <c r="M3263" s="265"/>
      <c r="N3263" s="266"/>
      <c r="O3263" s="266"/>
      <c r="P3263" s="266"/>
      <c r="Q3263" s="266"/>
      <c r="R3263" s="266"/>
      <c r="S3263" s="266"/>
      <c r="T3263" s="267"/>
      <c r="U3263" s="14"/>
      <c r="V3263" s="14"/>
      <c r="W3263" s="14"/>
      <c r="X3263" s="14"/>
      <c r="Y3263" s="14"/>
      <c r="Z3263" s="14"/>
      <c r="AA3263" s="14"/>
      <c r="AB3263" s="14"/>
      <c r="AC3263" s="14"/>
      <c r="AD3263" s="14"/>
      <c r="AE3263" s="14"/>
      <c r="AT3263" s="268" t="s">
        <v>361</v>
      </c>
      <c r="AU3263" s="268" t="s">
        <v>86</v>
      </c>
      <c r="AV3263" s="14" t="s">
        <v>357</v>
      </c>
      <c r="AW3263" s="14" t="s">
        <v>32</v>
      </c>
      <c r="AX3263" s="14" t="s">
        <v>84</v>
      </c>
      <c r="AY3263" s="268" t="s">
        <v>350</v>
      </c>
    </row>
    <row r="3264" s="2" customFormat="1" ht="24.15" customHeight="1">
      <c r="A3264" s="39"/>
      <c r="B3264" s="40"/>
      <c r="C3264" s="229" t="s">
        <v>4630</v>
      </c>
      <c r="D3264" s="229" t="s">
        <v>352</v>
      </c>
      <c r="E3264" s="230" t="s">
        <v>4631</v>
      </c>
      <c r="F3264" s="231" t="s">
        <v>4632</v>
      </c>
      <c r="G3264" s="232" t="s">
        <v>355</v>
      </c>
      <c r="H3264" s="233">
        <v>1629.2960000000001</v>
      </c>
      <c r="I3264" s="234"/>
      <c r="J3264" s="235">
        <f>ROUND(I3264*H3264,2)</f>
        <v>0</v>
      </c>
      <c r="K3264" s="231" t="s">
        <v>356</v>
      </c>
      <c r="L3264" s="45"/>
      <c r="M3264" s="236" t="s">
        <v>1</v>
      </c>
      <c r="N3264" s="237" t="s">
        <v>41</v>
      </c>
      <c r="O3264" s="92"/>
      <c r="P3264" s="238">
        <f>O3264*H3264</f>
        <v>0</v>
      </c>
      <c r="Q3264" s="238">
        <v>0.00012</v>
      </c>
      <c r="R3264" s="238">
        <f>Q3264*H3264</f>
        <v>0.19551552</v>
      </c>
      <c r="S3264" s="238">
        <v>0</v>
      </c>
      <c r="T3264" s="239">
        <f>S3264*H3264</f>
        <v>0</v>
      </c>
      <c r="U3264" s="39"/>
      <c r="V3264" s="39"/>
      <c r="W3264" s="39"/>
      <c r="X3264" s="39"/>
      <c r="Y3264" s="39"/>
      <c r="Z3264" s="39"/>
      <c r="AA3264" s="39"/>
      <c r="AB3264" s="39"/>
      <c r="AC3264" s="39"/>
      <c r="AD3264" s="39"/>
      <c r="AE3264" s="39"/>
      <c r="AR3264" s="240" t="s">
        <v>530</v>
      </c>
      <c r="AT3264" s="240" t="s">
        <v>352</v>
      </c>
      <c r="AU3264" s="240" t="s">
        <v>86</v>
      </c>
      <c r="AY3264" s="18" t="s">
        <v>350</v>
      </c>
      <c r="BE3264" s="241">
        <f>IF(N3264="základní",J3264,0)</f>
        <v>0</v>
      </c>
      <c r="BF3264" s="241">
        <f>IF(N3264="snížená",J3264,0)</f>
        <v>0</v>
      </c>
      <c r="BG3264" s="241">
        <f>IF(N3264="zákl. přenesená",J3264,0)</f>
        <v>0</v>
      </c>
      <c r="BH3264" s="241">
        <f>IF(N3264="sníž. přenesená",J3264,0)</f>
        <v>0</v>
      </c>
      <c r="BI3264" s="241">
        <f>IF(N3264="nulová",J3264,0)</f>
        <v>0</v>
      </c>
      <c r="BJ3264" s="18" t="s">
        <v>84</v>
      </c>
      <c r="BK3264" s="241">
        <f>ROUND(I3264*H3264,2)</f>
        <v>0</v>
      </c>
      <c r="BL3264" s="18" t="s">
        <v>530</v>
      </c>
      <c r="BM3264" s="240" t="s">
        <v>4633</v>
      </c>
    </row>
    <row r="3265" s="2" customFormat="1">
      <c r="A3265" s="39"/>
      <c r="B3265" s="40"/>
      <c r="C3265" s="41"/>
      <c r="D3265" s="242" t="s">
        <v>359</v>
      </c>
      <c r="E3265" s="41"/>
      <c r="F3265" s="243" t="s">
        <v>4634</v>
      </c>
      <c r="G3265" s="41"/>
      <c r="H3265" s="41"/>
      <c r="I3265" s="244"/>
      <c r="J3265" s="41"/>
      <c r="K3265" s="41"/>
      <c r="L3265" s="45"/>
      <c r="M3265" s="245"/>
      <c r="N3265" s="246"/>
      <c r="O3265" s="92"/>
      <c r="P3265" s="92"/>
      <c r="Q3265" s="92"/>
      <c r="R3265" s="92"/>
      <c r="S3265" s="92"/>
      <c r="T3265" s="93"/>
      <c r="U3265" s="39"/>
      <c r="V3265" s="39"/>
      <c r="W3265" s="39"/>
      <c r="X3265" s="39"/>
      <c r="Y3265" s="39"/>
      <c r="Z3265" s="39"/>
      <c r="AA3265" s="39"/>
      <c r="AB3265" s="39"/>
      <c r="AC3265" s="39"/>
      <c r="AD3265" s="39"/>
      <c r="AE3265" s="39"/>
      <c r="AT3265" s="18" t="s">
        <v>359</v>
      </c>
      <c r="AU3265" s="18" t="s">
        <v>86</v>
      </c>
    </row>
    <row r="3266" s="15" customFormat="1">
      <c r="A3266" s="15"/>
      <c r="B3266" s="269"/>
      <c r="C3266" s="270"/>
      <c r="D3266" s="242" t="s">
        <v>361</v>
      </c>
      <c r="E3266" s="271" t="s">
        <v>1</v>
      </c>
      <c r="F3266" s="272" t="s">
        <v>1536</v>
      </c>
      <c r="G3266" s="270"/>
      <c r="H3266" s="271" t="s">
        <v>1</v>
      </c>
      <c r="I3266" s="273"/>
      <c r="J3266" s="270"/>
      <c r="K3266" s="270"/>
      <c r="L3266" s="274"/>
      <c r="M3266" s="275"/>
      <c r="N3266" s="276"/>
      <c r="O3266" s="276"/>
      <c r="P3266" s="276"/>
      <c r="Q3266" s="276"/>
      <c r="R3266" s="276"/>
      <c r="S3266" s="276"/>
      <c r="T3266" s="277"/>
      <c r="U3266" s="15"/>
      <c r="V3266" s="15"/>
      <c r="W3266" s="15"/>
      <c r="X3266" s="15"/>
      <c r="Y3266" s="15"/>
      <c r="Z3266" s="15"/>
      <c r="AA3266" s="15"/>
      <c r="AB3266" s="15"/>
      <c r="AC3266" s="15"/>
      <c r="AD3266" s="15"/>
      <c r="AE3266" s="15"/>
      <c r="AT3266" s="278" t="s">
        <v>361</v>
      </c>
      <c r="AU3266" s="278" t="s">
        <v>86</v>
      </c>
      <c r="AV3266" s="15" t="s">
        <v>84</v>
      </c>
      <c r="AW3266" s="15" t="s">
        <v>32</v>
      </c>
      <c r="AX3266" s="15" t="s">
        <v>76</v>
      </c>
      <c r="AY3266" s="278" t="s">
        <v>350</v>
      </c>
    </row>
    <row r="3267" s="13" customFormat="1">
      <c r="A3267" s="13"/>
      <c r="B3267" s="247"/>
      <c r="C3267" s="248"/>
      <c r="D3267" s="242" t="s">
        <v>361</v>
      </c>
      <c r="E3267" s="249" t="s">
        <v>1</v>
      </c>
      <c r="F3267" s="250" t="s">
        <v>4581</v>
      </c>
      <c r="G3267" s="248"/>
      <c r="H3267" s="251">
        <v>18.48</v>
      </c>
      <c r="I3267" s="252"/>
      <c r="J3267" s="248"/>
      <c r="K3267" s="248"/>
      <c r="L3267" s="253"/>
      <c r="M3267" s="254"/>
      <c r="N3267" s="255"/>
      <c r="O3267" s="255"/>
      <c r="P3267" s="255"/>
      <c r="Q3267" s="255"/>
      <c r="R3267" s="255"/>
      <c r="S3267" s="255"/>
      <c r="T3267" s="256"/>
      <c r="U3267" s="13"/>
      <c r="V3267" s="13"/>
      <c r="W3267" s="13"/>
      <c r="X3267" s="13"/>
      <c r="Y3267" s="13"/>
      <c r="Z3267" s="13"/>
      <c r="AA3267" s="13"/>
      <c r="AB3267" s="13"/>
      <c r="AC3267" s="13"/>
      <c r="AD3267" s="13"/>
      <c r="AE3267" s="13"/>
      <c r="AT3267" s="257" t="s">
        <v>361</v>
      </c>
      <c r="AU3267" s="257" t="s">
        <v>86</v>
      </c>
      <c r="AV3267" s="13" t="s">
        <v>86</v>
      </c>
      <c r="AW3267" s="13" t="s">
        <v>32</v>
      </c>
      <c r="AX3267" s="13" t="s">
        <v>76</v>
      </c>
      <c r="AY3267" s="257" t="s">
        <v>350</v>
      </c>
    </row>
    <row r="3268" s="13" customFormat="1">
      <c r="A3268" s="13"/>
      <c r="B3268" s="247"/>
      <c r="C3268" s="248"/>
      <c r="D3268" s="242" t="s">
        <v>361</v>
      </c>
      <c r="E3268" s="249" t="s">
        <v>1</v>
      </c>
      <c r="F3268" s="250" t="s">
        <v>4582</v>
      </c>
      <c r="G3268" s="248"/>
      <c r="H3268" s="251">
        <v>26.879999999999999</v>
      </c>
      <c r="I3268" s="252"/>
      <c r="J3268" s="248"/>
      <c r="K3268" s="248"/>
      <c r="L3268" s="253"/>
      <c r="M3268" s="254"/>
      <c r="N3268" s="255"/>
      <c r="O3268" s="255"/>
      <c r="P3268" s="255"/>
      <c r="Q3268" s="255"/>
      <c r="R3268" s="255"/>
      <c r="S3268" s="255"/>
      <c r="T3268" s="256"/>
      <c r="U3268" s="13"/>
      <c r="V3268" s="13"/>
      <c r="W3268" s="13"/>
      <c r="X3268" s="13"/>
      <c r="Y3268" s="13"/>
      <c r="Z3268" s="13"/>
      <c r="AA3268" s="13"/>
      <c r="AB3268" s="13"/>
      <c r="AC3268" s="13"/>
      <c r="AD3268" s="13"/>
      <c r="AE3268" s="13"/>
      <c r="AT3268" s="257" t="s">
        <v>361</v>
      </c>
      <c r="AU3268" s="257" t="s">
        <v>86</v>
      </c>
      <c r="AV3268" s="13" t="s">
        <v>86</v>
      </c>
      <c r="AW3268" s="13" t="s">
        <v>32</v>
      </c>
      <c r="AX3268" s="13" t="s">
        <v>76</v>
      </c>
      <c r="AY3268" s="257" t="s">
        <v>350</v>
      </c>
    </row>
    <row r="3269" s="13" customFormat="1">
      <c r="A3269" s="13"/>
      <c r="B3269" s="247"/>
      <c r="C3269" s="248"/>
      <c r="D3269" s="242" t="s">
        <v>361</v>
      </c>
      <c r="E3269" s="249" t="s">
        <v>1</v>
      </c>
      <c r="F3269" s="250" t="s">
        <v>4583</v>
      </c>
      <c r="G3269" s="248"/>
      <c r="H3269" s="251">
        <v>24.751999999999999</v>
      </c>
      <c r="I3269" s="252"/>
      <c r="J3269" s="248"/>
      <c r="K3269" s="248"/>
      <c r="L3269" s="253"/>
      <c r="M3269" s="254"/>
      <c r="N3269" s="255"/>
      <c r="O3269" s="255"/>
      <c r="P3269" s="255"/>
      <c r="Q3269" s="255"/>
      <c r="R3269" s="255"/>
      <c r="S3269" s="255"/>
      <c r="T3269" s="256"/>
      <c r="U3269" s="13"/>
      <c r="V3269" s="13"/>
      <c r="W3269" s="13"/>
      <c r="X3269" s="13"/>
      <c r="Y3269" s="13"/>
      <c r="Z3269" s="13"/>
      <c r="AA3269" s="13"/>
      <c r="AB3269" s="13"/>
      <c r="AC3269" s="13"/>
      <c r="AD3269" s="13"/>
      <c r="AE3269" s="13"/>
      <c r="AT3269" s="257" t="s">
        <v>361</v>
      </c>
      <c r="AU3269" s="257" t="s">
        <v>86</v>
      </c>
      <c r="AV3269" s="13" t="s">
        <v>86</v>
      </c>
      <c r="AW3269" s="13" t="s">
        <v>32</v>
      </c>
      <c r="AX3269" s="13" t="s">
        <v>76</v>
      </c>
      <c r="AY3269" s="257" t="s">
        <v>350</v>
      </c>
    </row>
    <row r="3270" s="13" customFormat="1">
      <c r="A3270" s="13"/>
      <c r="B3270" s="247"/>
      <c r="C3270" s="248"/>
      <c r="D3270" s="242" t="s">
        <v>361</v>
      </c>
      <c r="E3270" s="249" t="s">
        <v>1</v>
      </c>
      <c r="F3270" s="250" t="s">
        <v>4584</v>
      </c>
      <c r="G3270" s="248"/>
      <c r="H3270" s="251">
        <v>4.7599999999999998</v>
      </c>
      <c r="I3270" s="252"/>
      <c r="J3270" s="248"/>
      <c r="K3270" s="248"/>
      <c r="L3270" s="253"/>
      <c r="M3270" s="254"/>
      <c r="N3270" s="255"/>
      <c r="O3270" s="255"/>
      <c r="P3270" s="255"/>
      <c r="Q3270" s="255"/>
      <c r="R3270" s="255"/>
      <c r="S3270" s="255"/>
      <c r="T3270" s="256"/>
      <c r="U3270" s="13"/>
      <c r="V3270" s="13"/>
      <c r="W3270" s="13"/>
      <c r="X3270" s="13"/>
      <c r="Y3270" s="13"/>
      <c r="Z3270" s="13"/>
      <c r="AA3270" s="13"/>
      <c r="AB3270" s="13"/>
      <c r="AC3270" s="13"/>
      <c r="AD3270" s="13"/>
      <c r="AE3270" s="13"/>
      <c r="AT3270" s="257" t="s">
        <v>361</v>
      </c>
      <c r="AU3270" s="257" t="s">
        <v>86</v>
      </c>
      <c r="AV3270" s="13" t="s">
        <v>86</v>
      </c>
      <c r="AW3270" s="13" t="s">
        <v>32</v>
      </c>
      <c r="AX3270" s="13" t="s">
        <v>76</v>
      </c>
      <c r="AY3270" s="257" t="s">
        <v>350</v>
      </c>
    </row>
    <row r="3271" s="13" customFormat="1">
      <c r="A3271" s="13"/>
      <c r="B3271" s="247"/>
      <c r="C3271" s="248"/>
      <c r="D3271" s="242" t="s">
        <v>361</v>
      </c>
      <c r="E3271" s="249" t="s">
        <v>1</v>
      </c>
      <c r="F3271" s="250" t="s">
        <v>4585</v>
      </c>
      <c r="G3271" s="248"/>
      <c r="H3271" s="251">
        <v>18.815999999999999</v>
      </c>
      <c r="I3271" s="252"/>
      <c r="J3271" s="248"/>
      <c r="K3271" s="248"/>
      <c r="L3271" s="253"/>
      <c r="M3271" s="254"/>
      <c r="N3271" s="255"/>
      <c r="O3271" s="255"/>
      <c r="P3271" s="255"/>
      <c r="Q3271" s="255"/>
      <c r="R3271" s="255"/>
      <c r="S3271" s="255"/>
      <c r="T3271" s="256"/>
      <c r="U3271" s="13"/>
      <c r="V3271" s="13"/>
      <c r="W3271" s="13"/>
      <c r="X3271" s="13"/>
      <c r="Y3271" s="13"/>
      <c r="Z3271" s="13"/>
      <c r="AA3271" s="13"/>
      <c r="AB3271" s="13"/>
      <c r="AC3271" s="13"/>
      <c r="AD3271" s="13"/>
      <c r="AE3271" s="13"/>
      <c r="AT3271" s="257" t="s">
        <v>361</v>
      </c>
      <c r="AU3271" s="257" t="s">
        <v>86</v>
      </c>
      <c r="AV3271" s="13" t="s">
        <v>86</v>
      </c>
      <c r="AW3271" s="13" t="s">
        <v>32</v>
      </c>
      <c r="AX3271" s="13" t="s">
        <v>76</v>
      </c>
      <c r="AY3271" s="257" t="s">
        <v>350</v>
      </c>
    </row>
    <row r="3272" s="13" customFormat="1">
      <c r="A3272" s="13"/>
      <c r="B3272" s="247"/>
      <c r="C3272" s="248"/>
      <c r="D3272" s="242" t="s">
        <v>361</v>
      </c>
      <c r="E3272" s="249" t="s">
        <v>1</v>
      </c>
      <c r="F3272" s="250" t="s">
        <v>4586</v>
      </c>
      <c r="G3272" s="248"/>
      <c r="H3272" s="251">
        <v>94.640000000000001</v>
      </c>
      <c r="I3272" s="252"/>
      <c r="J3272" s="248"/>
      <c r="K3272" s="248"/>
      <c r="L3272" s="253"/>
      <c r="M3272" s="254"/>
      <c r="N3272" s="255"/>
      <c r="O3272" s="255"/>
      <c r="P3272" s="255"/>
      <c r="Q3272" s="255"/>
      <c r="R3272" s="255"/>
      <c r="S3272" s="255"/>
      <c r="T3272" s="256"/>
      <c r="U3272" s="13"/>
      <c r="V3272" s="13"/>
      <c r="W3272" s="13"/>
      <c r="X3272" s="13"/>
      <c r="Y3272" s="13"/>
      <c r="Z3272" s="13"/>
      <c r="AA3272" s="13"/>
      <c r="AB3272" s="13"/>
      <c r="AC3272" s="13"/>
      <c r="AD3272" s="13"/>
      <c r="AE3272" s="13"/>
      <c r="AT3272" s="257" t="s">
        <v>361</v>
      </c>
      <c r="AU3272" s="257" t="s">
        <v>86</v>
      </c>
      <c r="AV3272" s="13" t="s">
        <v>86</v>
      </c>
      <c r="AW3272" s="13" t="s">
        <v>32</v>
      </c>
      <c r="AX3272" s="13" t="s">
        <v>76</v>
      </c>
      <c r="AY3272" s="257" t="s">
        <v>350</v>
      </c>
    </row>
    <row r="3273" s="13" customFormat="1">
      <c r="A3273" s="13"/>
      <c r="B3273" s="247"/>
      <c r="C3273" s="248"/>
      <c r="D3273" s="242" t="s">
        <v>361</v>
      </c>
      <c r="E3273" s="249" t="s">
        <v>1</v>
      </c>
      <c r="F3273" s="250" t="s">
        <v>4587</v>
      </c>
      <c r="G3273" s="248"/>
      <c r="H3273" s="251">
        <v>57.799999999999997</v>
      </c>
      <c r="I3273" s="252"/>
      <c r="J3273" s="248"/>
      <c r="K3273" s="248"/>
      <c r="L3273" s="253"/>
      <c r="M3273" s="254"/>
      <c r="N3273" s="255"/>
      <c r="O3273" s="255"/>
      <c r="P3273" s="255"/>
      <c r="Q3273" s="255"/>
      <c r="R3273" s="255"/>
      <c r="S3273" s="255"/>
      <c r="T3273" s="256"/>
      <c r="U3273" s="13"/>
      <c r="V3273" s="13"/>
      <c r="W3273" s="13"/>
      <c r="X3273" s="13"/>
      <c r="Y3273" s="13"/>
      <c r="Z3273" s="13"/>
      <c r="AA3273" s="13"/>
      <c r="AB3273" s="13"/>
      <c r="AC3273" s="13"/>
      <c r="AD3273" s="13"/>
      <c r="AE3273" s="13"/>
      <c r="AT3273" s="257" t="s">
        <v>361</v>
      </c>
      <c r="AU3273" s="257" t="s">
        <v>86</v>
      </c>
      <c r="AV3273" s="13" t="s">
        <v>86</v>
      </c>
      <c r="AW3273" s="13" t="s">
        <v>32</v>
      </c>
      <c r="AX3273" s="13" t="s">
        <v>76</v>
      </c>
      <c r="AY3273" s="257" t="s">
        <v>350</v>
      </c>
    </row>
    <row r="3274" s="13" customFormat="1">
      <c r="A3274" s="13"/>
      <c r="B3274" s="247"/>
      <c r="C3274" s="248"/>
      <c r="D3274" s="242" t="s">
        <v>361</v>
      </c>
      <c r="E3274" s="249" t="s">
        <v>1</v>
      </c>
      <c r="F3274" s="250" t="s">
        <v>4588</v>
      </c>
      <c r="G3274" s="248"/>
      <c r="H3274" s="251">
        <v>55.295999999999999</v>
      </c>
      <c r="I3274" s="252"/>
      <c r="J3274" s="248"/>
      <c r="K3274" s="248"/>
      <c r="L3274" s="253"/>
      <c r="M3274" s="254"/>
      <c r="N3274" s="255"/>
      <c r="O3274" s="255"/>
      <c r="P3274" s="255"/>
      <c r="Q3274" s="255"/>
      <c r="R3274" s="255"/>
      <c r="S3274" s="255"/>
      <c r="T3274" s="256"/>
      <c r="U3274" s="13"/>
      <c r="V3274" s="13"/>
      <c r="W3274" s="13"/>
      <c r="X3274" s="13"/>
      <c r="Y3274" s="13"/>
      <c r="Z3274" s="13"/>
      <c r="AA3274" s="13"/>
      <c r="AB3274" s="13"/>
      <c r="AC3274" s="13"/>
      <c r="AD3274" s="13"/>
      <c r="AE3274" s="13"/>
      <c r="AT3274" s="257" t="s">
        <v>361</v>
      </c>
      <c r="AU3274" s="257" t="s">
        <v>86</v>
      </c>
      <c r="AV3274" s="13" t="s">
        <v>86</v>
      </c>
      <c r="AW3274" s="13" t="s">
        <v>32</v>
      </c>
      <c r="AX3274" s="13" t="s">
        <v>76</v>
      </c>
      <c r="AY3274" s="257" t="s">
        <v>350</v>
      </c>
    </row>
    <row r="3275" s="13" customFormat="1">
      <c r="A3275" s="13"/>
      <c r="B3275" s="247"/>
      <c r="C3275" s="248"/>
      <c r="D3275" s="242" t="s">
        <v>361</v>
      </c>
      <c r="E3275" s="249" t="s">
        <v>1</v>
      </c>
      <c r="F3275" s="250" t="s">
        <v>4592</v>
      </c>
      <c r="G3275" s="248"/>
      <c r="H3275" s="251">
        <v>142.548</v>
      </c>
      <c r="I3275" s="252"/>
      <c r="J3275" s="248"/>
      <c r="K3275" s="248"/>
      <c r="L3275" s="253"/>
      <c r="M3275" s="254"/>
      <c r="N3275" s="255"/>
      <c r="O3275" s="255"/>
      <c r="P3275" s="255"/>
      <c r="Q3275" s="255"/>
      <c r="R3275" s="255"/>
      <c r="S3275" s="255"/>
      <c r="T3275" s="256"/>
      <c r="U3275" s="13"/>
      <c r="V3275" s="13"/>
      <c r="W3275" s="13"/>
      <c r="X3275" s="13"/>
      <c r="Y3275" s="13"/>
      <c r="Z3275" s="13"/>
      <c r="AA3275" s="13"/>
      <c r="AB3275" s="13"/>
      <c r="AC3275" s="13"/>
      <c r="AD3275" s="13"/>
      <c r="AE3275" s="13"/>
      <c r="AT3275" s="257" t="s">
        <v>361</v>
      </c>
      <c r="AU3275" s="257" t="s">
        <v>86</v>
      </c>
      <c r="AV3275" s="13" t="s">
        <v>86</v>
      </c>
      <c r="AW3275" s="13" t="s">
        <v>32</v>
      </c>
      <c r="AX3275" s="13" t="s">
        <v>76</v>
      </c>
      <c r="AY3275" s="257" t="s">
        <v>350</v>
      </c>
    </row>
    <row r="3276" s="13" customFormat="1">
      <c r="A3276" s="13"/>
      <c r="B3276" s="247"/>
      <c r="C3276" s="248"/>
      <c r="D3276" s="242" t="s">
        <v>361</v>
      </c>
      <c r="E3276" s="249" t="s">
        <v>1</v>
      </c>
      <c r="F3276" s="250" t="s">
        <v>4593</v>
      </c>
      <c r="G3276" s="248"/>
      <c r="H3276" s="251">
        <v>109.44</v>
      </c>
      <c r="I3276" s="252"/>
      <c r="J3276" s="248"/>
      <c r="K3276" s="248"/>
      <c r="L3276" s="253"/>
      <c r="M3276" s="254"/>
      <c r="N3276" s="255"/>
      <c r="O3276" s="255"/>
      <c r="P3276" s="255"/>
      <c r="Q3276" s="255"/>
      <c r="R3276" s="255"/>
      <c r="S3276" s="255"/>
      <c r="T3276" s="256"/>
      <c r="U3276" s="13"/>
      <c r="V3276" s="13"/>
      <c r="W3276" s="13"/>
      <c r="X3276" s="13"/>
      <c r="Y3276" s="13"/>
      <c r="Z3276" s="13"/>
      <c r="AA3276" s="13"/>
      <c r="AB3276" s="13"/>
      <c r="AC3276" s="13"/>
      <c r="AD3276" s="13"/>
      <c r="AE3276" s="13"/>
      <c r="AT3276" s="257" t="s">
        <v>361</v>
      </c>
      <c r="AU3276" s="257" t="s">
        <v>86</v>
      </c>
      <c r="AV3276" s="13" t="s">
        <v>86</v>
      </c>
      <c r="AW3276" s="13" t="s">
        <v>32</v>
      </c>
      <c r="AX3276" s="13" t="s">
        <v>76</v>
      </c>
      <c r="AY3276" s="257" t="s">
        <v>350</v>
      </c>
    </row>
    <row r="3277" s="13" customFormat="1">
      <c r="A3277" s="13"/>
      <c r="B3277" s="247"/>
      <c r="C3277" s="248"/>
      <c r="D3277" s="242" t="s">
        <v>361</v>
      </c>
      <c r="E3277" s="249" t="s">
        <v>1</v>
      </c>
      <c r="F3277" s="250" t="s">
        <v>4594</v>
      </c>
      <c r="G3277" s="248"/>
      <c r="H3277" s="251">
        <v>61.055999999999997</v>
      </c>
      <c r="I3277" s="252"/>
      <c r="J3277" s="248"/>
      <c r="K3277" s="248"/>
      <c r="L3277" s="253"/>
      <c r="M3277" s="254"/>
      <c r="N3277" s="255"/>
      <c r="O3277" s="255"/>
      <c r="P3277" s="255"/>
      <c r="Q3277" s="255"/>
      <c r="R3277" s="255"/>
      <c r="S3277" s="255"/>
      <c r="T3277" s="256"/>
      <c r="U3277" s="13"/>
      <c r="V3277" s="13"/>
      <c r="W3277" s="13"/>
      <c r="X3277" s="13"/>
      <c r="Y3277" s="13"/>
      <c r="Z3277" s="13"/>
      <c r="AA3277" s="13"/>
      <c r="AB3277" s="13"/>
      <c r="AC3277" s="13"/>
      <c r="AD3277" s="13"/>
      <c r="AE3277" s="13"/>
      <c r="AT3277" s="257" t="s">
        <v>361</v>
      </c>
      <c r="AU3277" s="257" t="s">
        <v>86</v>
      </c>
      <c r="AV3277" s="13" t="s">
        <v>86</v>
      </c>
      <c r="AW3277" s="13" t="s">
        <v>32</v>
      </c>
      <c r="AX3277" s="13" t="s">
        <v>76</v>
      </c>
      <c r="AY3277" s="257" t="s">
        <v>350</v>
      </c>
    </row>
    <row r="3278" s="13" customFormat="1">
      <c r="A3278" s="13"/>
      <c r="B3278" s="247"/>
      <c r="C3278" s="248"/>
      <c r="D3278" s="242" t="s">
        <v>361</v>
      </c>
      <c r="E3278" s="249" t="s">
        <v>1</v>
      </c>
      <c r="F3278" s="250" t="s">
        <v>4595</v>
      </c>
      <c r="G3278" s="248"/>
      <c r="H3278" s="251">
        <v>95.256</v>
      </c>
      <c r="I3278" s="252"/>
      <c r="J3278" s="248"/>
      <c r="K3278" s="248"/>
      <c r="L3278" s="253"/>
      <c r="M3278" s="254"/>
      <c r="N3278" s="255"/>
      <c r="O3278" s="255"/>
      <c r="P3278" s="255"/>
      <c r="Q3278" s="255"/>
      <c r="R3278" s="255"/>
      <c r="S3278" s="255"/>
      <c r="T3278" s="256"/>
      <c r="U3278" s="13"/>
      <c r="V3278" s="13"/>
      <c r="W3278" s="13"/>
      <c r="X3278" s="13"/>
      <c r="Y3278" s="13"/>
      <c r="Z3278" s="13"/>
      <c r="AA3278" s="13"/>
      <c r="AB3278" s="13"/>
      <c r="AC3278" s="13"/>
      <c r="AD3278" s="13"/>
      <c r="AE3278" s="13"/>
      <c r="AT3278" s="257" t="s">
        <v>361</v>
      </c>
      <c r="AU3278" s="257" t="s">
        <v>86</v>
      </c>
      <c r="AV3278" s="13" t="s">
        <v>86</v>
      </c>
      <c r="AW3278" s="13" t="s">
        <v>32</v>
      </c>
      <c r="AX3278" s="13" t="s">
        <v>76</v>
      </c>
      <c r="AY3278" s="257" t="s">
        <v>350</v>
      </c>
    </row>
    <row r="3279" s="13" customFormat="1">
      <c r="A3279" s="13"/>
      <c r="B3279" s="247"/>
      <c r="C3279" s="248"/>
      <c r="D3279" s="242" t="s">
        <v>361</v>
      </c>
      <c r="E3279" s="249" t="s">
        <v>1</v>
      </c>
      <c r="F3279" s="250" t="s">
        <v>4596</v>
      </c>
      <c r="G3279" s="248"/>
      <c r="H3279" s="251">
        <v>5.1120000000000001</v>
      </c>
      <c r="I3279" s="252"/>
      <c r="J3279" s="248"/>
      <c r="K3279" s="248"/>
      <c r="L3279" s="253"/>
      <c r="M3279" s="254"/>
      <c r="N3279" s="255"/>
      <c r="O3279" s="255"/>
      <c r="P3279" s="255"/>
      <c r="Q3279" s="255"/>
      <c r="R3279" s="255"/>
      <c r="S3279" s="255"/>
      <c r="T3279" s="256"/>
      <c r="U3279" s="13"/>
      <c r="V3279" s="13"/>
      <c r="W3279" s="13"/>
      <c r="X3279" s="13"/>
      <c r="Y3279" s="13"/>
      <c r="Z3279" s="13"/>
      <c r="AA3279" s="13"/>
      <c r="AB3279" s="13"/>
      <c r="AC3279" s="13"/>
      <c r="AD3279" s="13"/>
      <c r="AE3279" s="13"/>
      <c r="AT3279" s="257" t="s">
        <v>361</v>
      </c>
      <c r="AU3279" s="257" t="s">
        <v>86</v>
      </c>
      <c r="AV3279" s="13" t="s">
        <v>86</v>
      </c>
      <c r="AW3279" s="13" t="s">
        <v>32</v>
      </c>
      <c r="AX3279" s="13" t="s">
        <v>76</v>
      </c>
      <c r="AY3279" s="257" t="s">
        <v>350</v>
      </c>
    </row>
    <row r="3280" s="13" customFormat="1">
      <c r="A3280" s="13"/>
      <c r="B3280" s="247"/>
      <c r="C3280" s="248"/>
      <c r="D3280" s="242" t="s">
        <v>361</v>
      </c>
      <c r="E3280" s="249" t="s">
        <v>1</v>
      </c>
      <c r="F3280" s="250" t="s">
        <v>4597</v>
      </c>
      <c r="G3280" s="248"/>
      <c r="H3280" s="251">
        <v>228.38399999999999</v>
      </c>
      <c r="I3280" s="252"/>
      <c r="J3280" s="248"/>
      <c r="K3280" s="248"/>
      <c r="L3280" s="253"/>
      <c r="M3280" s="254"/>
      <c r="N3280" s="255"/>
      <c r="O3280" s="255"/>
      <c r="P3280" s="255"/>
      <c r="Q3280" s="255"/>
      <c r="R3280" s="255"/>
      <c r="S3280" s="255"/>
      <c r="T3280" s="256"/>
      <c r="U3280" s="13"/>
      <c r="V3280" s="13"/>
      <c r="W3280" s="13"/>
      <c r="X3280" s="13"/>
      <c r="Y3280" s="13"/>
      <c r="Z3280" s="13"/>
      <c r="AA3280" s="13"/>
      <c r="AB3280" s="13"/>
      <c r="AC3280" s="13"/>
      <c r="AD3280" s="13"/>
      <c r="AE3280" s="13"/>
      <c r="AT3280" s="257" t="s">
        <v>361</v>
      </c>
      <c r="AU3280" s="257" t="s">
        <v>86</v>
      </c>
      <c r="AV3280" s="13" t="s">
        <v>86</v>
      </c>
      <c r="AW3280" s="13" t="s">
        <v>32</v>
      </c>
      <c r="AX3280" s="13" t="s">
        <v>76</v>
      </c>
      <c r="AY3280" s="257" t="s">
        <v>350</v>
      </c>
    </row>
    <row r="3281" s="13" customFormat="1">
      <c r="A3281" s="13"/>
      <c r="B3281" s="247"/>
      <c r="C3281" s="248"/>
      <c r="D3281" s="242" t="s">
        <v>361</v>
      </c>
      <c r="E3281" s="249" t="s">
        <v>1</v>
      </c>
      <c r="F3281" s="250" t="s">
        <v>4598</v>
      </c>
      <c r="G3281" s="248"/>
      <c r="H3281" s="251">
        <v>136.80000000000001</v>
      </c>
      <c r="I3281" s="252"/>
      <c r="J3281" s="248"/>
      <c r="K3281" s="248"/>
      <c r="L3281" s="253"/>
      <c r="M3281" s="254"/>
      <c r="N3281" s="255"/>
      <c r="O3281" s="255"/>
      <c r="P3281" s="255"/>
      <c r="Q3281" s="255"/>
      <c r="R3281" s="255"/>
      <c r="S3281" s="255"/>
      <c r="T3281" s="256"/>
      <c r="U3281" s="13"/>
      <c r="V3281" s="13"/>
      <c r="W3281" s="13"/>
      <c r="X3281" s="13"/>
      <c r="Y3281" s="13"/>
      <c r="Z3281" s="13"/>
      <c r="AA3281" s="13"/>
      <c r="AB3281" s="13"/>
      <c r="AC3281" s="13"/>
      <c r="AD3281" s="13"/>
      <c r="AE3281" s="13"/>
      <c r="AT3281" s="257" t="s">
        <v>361</v>
      </c>
      <c r="AU3281" s="257" t="s">
        <v>86</v>
      </c>
      <c r="AV3281" s="13" t="s">
        <v>86</v>
      </c>
      <c r="AW3281" s="13" t="s">
        <v>32</v>
      </c>
      <c r="AX3281" s="13" t="s">
        <v>76</v>
      </c>
      <c r="AY3281" s="257" t="s">
        <v>350</v>
      </c>
    </row>
    <row r="3282" s="13" customFormat="1">
      <c r="A3282" s="13"/>
      <c r="B3282" s="247"/>
      <c r="C3282" s="248"/>
      <c r="D3282" s="242" t="s">
        <v>361</v>
      </c>
      <c r="E3282" s="249" t="s">
        <v>1</v>
      </c>
      <c r="F3282" s="250" t="s">
        <v>4601</v>
      </c>
      <c r="G3282" s="248"/>
      <c r="H3282" s="251">
        <v>48.240000000000002</v>
      </c>
      <c r="I3282" s="252"/>
      <c r="J3282" s="248"/>
      <c r="K3282" s="248"/>
      <c r="L3282" s="253"/>
      <c r="M3282" s="254"/>
      <c r="N3282" s="255"/>
      <c r="O3282" s="255"/>
      <c r="P3282" s="255"/>
      <c r="Q3282" s="255"/>
      <c r="R3282" s="255"/>
      <c r="S3282" s="255"/>
      <c r="T3282" s="256"/>
      <c r="U3282" s="13"/>
      <c r="V3282" s="13"/>
      <c r="W3282" s="13"/>
      <c r="X3282" s="13"/>
      <c r="Y3282" s="13"/>
      <c r="Z3282" s="13"/>
      <c r="AA3282" s="13"/>
      <c r="AB3282" s="13"/>
      <c r="AC3282" s="13"/>
      <c r="AD3282" s="13"/>
      <c r="AE3282" s="13"/>
      <c r="AT3282" s="257" t="s">
        <v>361</v>
      </c>
      <c r="AU3282" s="257" t="s">
        <v>86</v>
      </c>
      <c r="AV3282" s="13" t="s">
        <v>86</v>
      </c>
      <c r="AW3282" s="13" t="s">
        <v>32</v>
      </c>
      <c r="AX3282" s="13" t="s">
        <v>76</v>
      </c>
      <c r="AY3282" s="257" t="s">
        <v>350</v>
      </c>
    </row>
    <row r="3283" s="13" customFormat="1">
      <c r="A3283" s="13"/>
      <c r="B3283" s="247"/>
      <c r="C3283" s="248"/>
      <c r="D3283" s="242" t="s">
        <v>361</v>
      </c>
      <c r="E3283" s="249" t="s">
        <v>1</v>
      </c>
      <c r="F3283" s="250" t="s">
        <v>4602</v>
      </c>
      <c r="G3283" s="248"/>
      <c r="H3283" s="251">
        <v>10.08</v>
      </c>
      <c r="I3283" s="252"/>
      <c r="J3283" s="248"/>
      <c r="K3283" s="248"/>
      <c r="L3283" s="253"/>
      <c r="M3283" s="254"/>
      <c r="N3283" s="255"/>
      <c r="O3283" s="255"/>
      <c r="P3283" s="255"/>
      <c r="Q3283" s="255"/>
      <c r="R3283" s="255"/>
      <c r="S3283" s="255"/>
      <c r="T3283" s="256"/>
      <c r="U3283" s="13"/>
      <c r="V3283" s="13"/>
      <c r="W3283" s="13"/>
      <c r="X3283" s="13"/>
      <c r="Y3283" s="13"/>
      <c r="Z3283" s="13"/>
      <c r="AA3283" s="13"/>
      <c r="AB3283" s="13"/>
      <c r="AC3283" s="13"/>
      <c r="AD3283" s="13"/>
      <c r="AE3283" s="13"/>
      <c r="AT3283" s="257" t="s">
        <v>361</v>
      </c>
      <c r="AU3283" s="257" t="s">
        <v>86</v>
      </c>
      <c r="AV3283" s="13" t="s">
        <v>86</v>
      </c>
      <c r="AW3283" s="13" t="s">
        <v>32</v>
      </c>
      <c r="AX3283" s="13" t="s">
        <v>76</v>
      </c>
      <c r="AY3283" s="257" t="s">
        <v>350</v>
      </c>
    </row>
    <row r="3284" s="13" customFormat="1">
      <c r="A3284" s="13"/>
      <c r="B3284" s="247"/>
      <c r="C3284" s="248"/>
      <c r="D3284" s="242" t="s">
        <v>361</v>
      </c>
      <c r="E3284" s="249" t="s">
        <v>1</v>
      </c>
      <c r="F3284" s="250" t="s">
        <v>4603</v>
      </c>
      <c r="G3284" s="248"/>
      <c r="H3284" s="251">
        <v>12.512000000000001</v>
      </c>
      <c r="I3284" s="252"/>
      <c r="J3284" s="248"/>
      <c r="K3284" s="248"/>
      <c r="L3284" s="253"/>
      <c r="M3284" s="254"/>
      <c r="N3284" s="255"/>
      <c r="O3284" s="255"/>
      <c r="P3284" s="255"/>
      <c r="Q3284" s="255"/>
      <c r="R3284" s="255"/>
      <c r="S3284" s="255"/>
      <c r="T3284" s="256"/>
      <c r="U3284" s="13"/>
      <c r="V3284" s="13"/>
      <c r="W3284" s="13"/>
      <c r="X3284" s="13"/>
      <c r="Y3284" s="13"/>
      <c r="Z3284" s="13"/>
      <c r="AA3284" s="13"/>
      <c r="AB3284" s="13"/>
      <c r="AC3284" s="13"/>
      <c r="AD3284" s="13"/>
      <c r="AE3284" s="13"/>
      <c r="AT3284" s="257" t="s">
        <v>361</v>
      </c>
      <c r="AU3284" s="257" t="s">
        <v>86</v>
      </c>
      <c r="AV3284" s="13" t="s">
        <v>86</v>
      </c>
      <c r="AW3284" s="13" t="s">
        <v>32</v>
      </c>
      <c r="AX3284" s="13" t="s">
        <v>76</v>
      </c>
      <c r="AY3284" s="257" t="s">
        <v>350</v>
      </c>
    </row>
    <row r="3285" s="13" customFormat="1">
      <c r="A3285" s="13"/>
      <c r="B3285" s="247"/>
      <c r="C3285" s="248"/>
      <c r="D3285" s="242" t="s">
        <v>361</v>
      </c>
      <c r="E3285" s="249" t="s">
        <v>1</v>
      </c>
      <c r="F3285" s="250" t="s">
        <v>4605</v>
      </c>
      <c r="G3285" s="248"/>
      <c r="H3285" s="251">
        <v>87.120000000000005</v>
      </c>
      <c r="I3285" s="252"/>
      <c r="J3285" s="248"/>
      <c r="K3285" s="248"/>
      <c r="L3285" s="253"/>
      <c r="M3285" s="254"/>
      <c r="N3285" s="255"/>
      <c r="O3285" s="255"/>
      <c r="P3285" s="255"/>
      <c r="Q3285" s="255"/>
      <c r="R3285" s="255"/>
      <c r="S3285" s="255"/>
      <c r="T3285" s="256"/>
      <c r="U3285" s="13"/>
      <c r="V3285" s="13"/>
      <c r="W3285" s="13"/>
      <c r="X3285" s="13"/>
      <c r="Y3285" s="13"/>
      <c r="Z3285" s="13"/>
      <c r="AA3285" s="13"/>
      <c r="AB3285" s="13"/>
      <c r="AC3285" s="13"/>
      <c r="AD3285" s="13"/>
      <c r="AE3285" s="13"/>
      <c r="AT3285" s="257" t="s">
        <v>361</v>
      </c>
      <c r="AU3285" s="257" t="s">
        <v>86</v>
      </c>
      <c r="AV3285" s="13" t="s">
        <v>86</v>
      </c>
      <c r="AW3285" s="13" t="s">
        <v>32</v>
      </c>
      <c r="AX3285" s="13" t="s">
        <v>76</v>
      </c>
      <c r="AY3285" s="257" t="s">
        <v>350</v>
      </c>
    </row>
    <row r="3286" s="15" customFormat="1">
      <c r="A3286" s="15"/>
      <c r="B3286" s="269"/>
      <c r="C3286" s="270"/>
      <c r="D3286" s="242" t="s">
        <v>361</v>
      </c>
      <c r="E3286" s="271" t="s">
        <v>1</v>
      </c>
      <c r="F3286" s="272" t="s">
        <v>1524</v>
      </c>
      <c r="G3286" s="270"/>
      <c r="H3286" s="271" t="s">
        <v>1</v>
      </c>
      <c r="I3286" s="273"/>
      <c r="J3286" s="270"/>
      <c r="K3286" s="270"/>
      <c r="L3286" s="274"/>
      <c r="M3286" s="275"/>
      <c r="N3286" s="276"/>
      <c r="O3286" s="276"/>
      <c r="P3286" s="276"/>
      <c r="Q3286" s="276"/>
      <c r="R3286" s="276"/>
      <c r="S3286" s="276"/>
      <c r="T3286" s="277"/>
      <c r="U3286" s="15"/>
      <c r="V3286" s="15"/>
      <c r="W3286" s="15"/>
      <c r="X3286" s="15"/>
      <c r="Y3286" s="15"/>
      <c r="Z3286" s="15"/>
      <c r="AA3286" s="15"/>
      <c r="AB3286" s="15"/>
      <c r="AC3286" s="15"/>
      <c r="AD3286" s="15"/>
      <c r="AE3286" s="15"/>
      <c r="AT3286" s="278" t="s">
        <v>361</v>
      </c>
      <c r="AU3286" s="278" t="s">
        <v>86</v>
      </c>
      <c r="AV3286" s="15" t="s">
        <v>84</v>
      </c>
      <c r="AW3286" s="15" t="s">
        <v>32</v>
      </c>
      <c r="AX3286" s="15" t="s">
        <v>76</v>
      </c>
      <c r="AY3286" s="278" t="s">
        <v>350</v>
      </c>
    </row>
    <row r="3287" s="13" customFormat="1">
      <c r="A3287" s="13"/>
      <c r="B3287" s="247"/>
      <c r="C3287" s="248"/>
      <c r="D3287" s="242" t="s">
        <v>361</v>
      </c>
      <c r="E3287" s="249" t="s">
        <v>1</v>
      </c>
      <c r="F3287" s="250" t="s">
        <v>4608</v>
      </c>
      <c r="G3287" s="248"/>
      <c r="H3287" s="251">
        <v>7.1680000000000001</v>
      </c>
      <c r="I3287" s="252"/>
      <c r="J3287" s="248"/>
      <c r="K3287" s="248"/>
      <c r="L3287" s="253"/>
      <c r="M3287" s="254"/>
      <c r="N3287" s="255"/>
      <c r="O3287" s="255"/>
      <c r="P3287" s="255"/>
      <c r="Q3287" s="255"/>
      <c r="R3287" s="255"/>
      <c r="S3287" s="255"/>
      <c r="T3287" s="256"/>
      <c r="U3287" s="13"/>
      <c r="V3287" s="13"/>
      <c r="W3287" s="13"/>
      <c r="X3287" s="13"/>
      <c r="Y3287" s="13"/>
      <c r="Z3287" s="13"/>
      <c r="AA3287" s="13"/>
      <c r="AB3287" s="13"/>
      <c r="AC3287" s="13"/>
      <c r="AD3287" s="13"/>
      <c r="AE3287" s="13"/>
      <c r="AT3287" s="257" t="s">
        <v>361</v>
      </c>
      <c r="AU3287" s="257" t="s">
        <v>86</v>
      </c>
      <c r="AV3287" s="13" t="s">
        <v>86</v>
      </c>
      <c r="AW3287" s="13" t="s">
        <v>32</v>
      </c>
      <c r="AX3287" s="13" t="s">
        <v>76</v>
      </c>
      <c r="AY3287" s="257" t="s">
        <v>350</v>
      </c>
    </row>
    <row r="3288" s="13" customFormat="1">
      <c r="A3288" s="13"/>
      <c r="B3288" s="247"/>
      <c r="C3288" s="248"/>
      <c r="D3288" s="242" t="s">
        <v>361</v>
      </c>
      <c r="E3288" s="249" t="s">
        <v>1</v>
      </c>
      <c r="F3288" s="250" t="s">
        <v>4609</v>
      </c>
      <c r="G3288" s="248"/>
      <c r="H3288" s="251">
        <v>5.04</v>
      </c>
      <c r="I3288" s="252"/>
      <c r="J3288" s="248"/>
      <c r="K3288" s="248"/>
      <c r="L3288" s="253"/>
      <c r="M3288" s="254"/>
      <c r="N3288" s="255"/>
      <c r="O3288" s="255"/>
      <c r="P3288" s="255"/>
      <c r="Q3288" s="255"/>
      <c r="R3288" s="255"/>
      <c r="S3288" s="255"/>
      <c r="T3288" s="256"/>
      <c r="U3288" s="13"/>
      <c r="V3288" s="13"/>
      <c r="W3288" s="13"/>
      <c r="X3288" s="13"/>
      <c r="Y3288" s="13"/>
      <c r="Z3288" s="13"/>
      <c r="AA3288" s="13"/>
      <c r="AB3288" s="13"/>
      <c r="AC3288" s="13"/>
      <c r="AD3288" s="13"/>
      <c r="AE3288" s="13"/>
      <c r="AT3288" s="257" t="s">
        <v>361</v>
      </c>
      <c r="AU3288" s="257" t="s">
        <v>86</v>
      </c>
      <c r="AV3288" s="13" t="s">
        <v>86</v>
      </c>
      <c r="AW3288" s="13" t="s">
        <v>32</v>
      </c>
      <c r="AX3288" s="13" t="s">
        <v>76</v>
      </c>
      <c r="AY3288" s="257" t="s">
        <v>350</v>
      </c>
    </row>
    <row r="3289" s="13" customFormat="1">
      <c r="A3289" s="13"/>
      <c r="B3289" s="247"/>
      <c r="C3289" s="248"/>
      <c r="D3289" s="242" t="s">
        <v>361</v>
      </c>
      <c r="E3289" s="249" t="s">
        <v>1</v>
      </c>
      <c r="F3289" s="250" t="s">
        <v>4610</v>
      </c>
      <c r="G3289" s="248"/>
      <c r="H3289" s="251">
        <v>2.6880000000000002</v>
      </c>
      <c r="I3289" s="252"/>
      <c r="J3289" s="248"/>
      <c r="K3289" s="248"/>
      <c r="L3289" s="253"/>
      <c r="M3289" s="254"/>
      <c r="N3289" s="255"/>
      <c r="O3289" s="255"/>
      <c r="P3289" s="255"/>
      <c r="Q3289" s="255"/>
      <c r="R3289" s="255"/>
      <c r="S3289" s="255"/>
      <c r="T3289" s="256"/>
      <c r="U3289" s="13"/>
      <c r="V3289" s="13"/>
      <c r="W3289" s="13"/>
      <c r="X3289" s="13"/>
      <c r="Y3289" s="13"/>
      <c r="Z3289" s="13"/>
      <c r="AA3289" s="13"/>
      <c r="AB3289" s="13"/>
      <c r="AC3289" s="13"/>
      <c r="AD3289" s="13"/>
      <c r="AE3289" s="13"/>
      <c r="AT3289" s="257" t="s">
        <v>361</v>
      </c>
      <c r="AU3289" s="257" t="s">
        <v>86</v>
      </c>
      <c r="AV3289" s="13" t="s">
        <v>86</v>
      </c>
      <c r="AW3289" s="13" t="s">
        <v>32</v>
      </c>
      <c r="AX3289" s="13" t="s">
        <v>76</v>
      </c>
      <c r="AY3289" s="257" t="s">
        <v>350</v>
      </c>
    </row>
    <row r="3290" s="13" customFormat="1">
      <c r="A3290" s="13"/>
      <c r="B3290" s="247"/>
      <c r="C3290" s="248"/>
      <c r="D3290" s="242" t="s">
        <v>361</v>
      </c>
      <c r="E3290" s="249" t="s">
        <v>1</v>
      </c>
      <c r="F3290" s="250" t="s">
        <v>4611</v>
      </c>
      <c r="G3290" s="248"/>
      <c r="H3290" s="251">
        <v>3.1360000000000001</v>
      </c>
      <c r="I3290" s="252"/>
      <c r="J3290" s="248"/>
      <c r="K3290" s="248"/>
      <c r="L3290" s="253"/>
      <c r="M3290" s="254"/>
      <c r="N3290" s="255"/>
      <c r="O3290" s="255"/>
      <c r="P3290" s="255"/>
      <c r="Q3290" s="255"/>
      <c r="R3290" s="255"/>
      <c r="S3290" s="255"/>
      <c r="T3290" s="256"/>
      <c r="U3290" s="13"/>
      <c r="V3290" s="13"/>
      <c r="W3290" s="13"/>
      <c r="X3290" s="13"/>
      <c r="Y3290" s="13"/>
      <c r="Z3290" s="13"/>
      <c r="AA3290" s="13"/>
      <c r="AB3290" s="13"/>
      <c r="AC3290" s="13"/>
      <c r="AD3290" s="13"/>
      <c r="AE3290" s="13"/>
      <c r="AT3290" s="257" t="s">
        <v>361</v>
      </c>
      <c r="AU3290" s="257" t="s">
        <v>86</v>
      </c>
      <c r="AV3290" s="13" t="s">
        <v>86</v>
      </c>
      <c r="AW3290" s="13" t="s">
        <v>32</v>
      </c>
      <c r="AX3290" s="13" t="s">
        <v>76</v>
      </c>
      <c r="AY3290" s="257" t="s">
        <v>350</v>
      </c>
    </row>
    <row r="3291" s="13" customFormat="1">
      <c r="A3291" s="13"/>
      <c r="B3291" s="247"/>
      <c r="C3291" s="248"/>
      <c r="D3291" s="242" t="s">
        <v>361</v>
      </c>
      <c r="E3291" s="249" t="s">
        <v>1</v>
      </c>
      <c r="F3291" s="250" t="s">
        <v>4614</v>
      </c>
      <c r="G3291" s="248"/>
      <c r="H3291" s="251">
        <v>15.359999999999999</v>
      </c>
      <c r="I3291" s="252"/>
      <c r="J3291" s="248"/>
      <c r="K3291" s="248"/>
      <c r="L3291" s="253"/>
      <c r="M3291" s="254"/>
      <c r="N3291" s="255"/>
      <c r="O3291" s="255"/>
      <c r="P3291" s="255"/>
      <c r="Q3291" s="255"/>
      <c r="R3291" s="255"/>
      <c r="S3291" s="255"/>
      <c r="T3291" s="256"/>
      <c r="U3291" s="13"/>
      <c r="V3291" s="13"/>
      <c r="W3291" s="13"/>
      <c r="X3291" s="13"/>
      <c r="Y3291" s="13"/>
      <c r="Z3291" s="13"/>
      <c r="AA3291" s="13"/>
      <c r="AB3291" s="13"/>
      <c r="AC3291" s="13"/>
      <c r="AD3291" s="13"/>
      <c r="AE3291" s="13"/>
      <c r="AT3291" s="257" t="s">
        <v>361</v>
      </c>
      <c r="AU3291" s="257" t="s">
        <v>86</v>
      </c>
      <c r="AV3291" s="13" t="s">
        <v>86</v>
      </c>
      <c r="AW3291" s="13" t="s">
        <v>32</v>
      </c>
      <c r="AX3291" s="13" t="s">
        <v>76</v>
      </c>
      <c r="AY3291" s="257" t="s">
        <v>350</v>
      </c>
    </row>
    <row r="3292" s="13" customFormat="1">
      <c r="A3292" s="13"/>
      <c r="B3292" s="247"/>
      <c r="C3292" s="248"/>
      <c r="D3292" s="242" t="s">
        <v>361</v>
      </c>
      <c r="E3292" s="249" t="s">
        <v>1</v>
      </c>
      <c r="F3292" s="250" t="s">
        <v>4615</v>
      </c>
      <c r="G3292" s="248"/>
      <c r="H3292" s="251">
        <v>15.231999999999999</v>
      </c>
      <c r="I3292" s="252"/>
      <c r="J3292" s="248"/>
      <c r="K3292" s="248"/>
      <c r="L3292" s="253"/>
      <c r="M3292" s="254"/>
      <c r="N3292" s="255"/>
      <c r="O3292" s="255"/>
      <c r="P3292" s="255"/>
      <c r="Q3292" s="255"/>
      <c r="R3292" s="255"/>
      <c r="S3292" s="255"/>
      <c r="T3292" s="256"/>
      <c r="U3292" s="13"/>
      <c r="V3292" s="13"/>
      <c r="W3292" s="13"/>
      <c r="X3292" s="13"/>
      <c r="Y3292" s="13"/>
      <c r="Z3292" s="13"/>
      <c r="AA3292" s="13"/>
      <c r="AB3292" s="13"/>
      <c r="AC3292" s="13"/>
      <c r="AD3292" s="13"/>
      <c r="AE3292" s="13"/>
      <c r="AT3292" s="257" t="s">
        <v>361</v>
      </c>
      <c r="AU3292" s="257" t="s">
        <v>86</v>
      </c>
      <c r="AV3292" s="13" t="s">
        <v>86</v>
      </c>
      <c r="AW3292" s="13" t="s">
        <v>32</v>
      </c>
      <c r="AX3292" s="13" t="s">
        <v>76</v>
      </c>
      <c r="AY3292" s="257" t="s">
        <v>350</v>
      </c>
    </row>
    <row r="3293" s="13" customFormat="1">
      <c r="A3293" s="13"/>
      <c r="B3293" s="247"/>
      <c r="C3293" s="248"/>
      <c r="D3293" s="242" t="s">
        <v>361</v>
      </c>
      <c r="E3293" s="249" t="s">
        <v>1</v>
      </c>
      <c r="F3293" s="250" t="s">
        <v>4616</v>
      </c>
      <c r="G3293" s="248"/>
      <c r="H3293" s="251">
        <v>64.191999999999993</v>
      </c>
      <c r="I3293" s="252"/>
      <c r="J3293" s="248"/>
      <c r="K3293" s="248"/>
      <c r="L3293" s="253"/>
      <c r="M3293" s="254"/>
      <c r="N3293" s="255"/>
      <c r="O3293" s="255"/>
      <c r="P3293" s="255"/>
      <c r="Q3293" s="255"/>
      <c r="R3293" s="255"/>
      <c r="S3293" s="255"/>
      <c r="T3293" s="256"/>
      <c r="U3293" s="13"/>
      <c r="V3293" s="13"/>
      <c r="W3293" s="13"/>
      <c r="X3293" s="13"/>
      <c r="Y3293" s="13"/>
      <c r="Z3293" s="13"/>
      <c r="AA3293" s="13"/>
      <c r="AB3293" s="13"/>
      <c r="AC3293" s="13"/>
      <c r="AD3293" s="13"/>
      <c r="AE3293" s="13"/>
      <c r="AT3293" s="257" t="s">
        <v>361</v>
      </c>
      <c r="AU3293" s="257" t="s">
        <v>86</v>
      </c>
      <c r="AV3293" s="13" t="s">
        <v>86</v>
      </c>
      <c r="AW3293" s="13" t="s">
        <v>32</v>
      </c>
      <c r="AX3293" s="13" t="s">
        <v>76</v>
      </c>
      <c r="AY3293" s="257" t="s">
        <v>350</v>
      </c>
    </row>
    <row r="3294" s="13" customFormat="1">
      <c r="A3294" s="13"/>
      <c r="B3294" s="247"/>
      <c r="C3294" s="248"/>
      <c r="D3294" s="242" t="s">
        <v>361</v>
      </c>
      <c r="E3294" s="249" t="s">
        <v>1</v>
      </c>
      <c r="F3294" s="250" t="s">
        <v>4618</v>
      </c>
      <c r="G3294" s="248"/>
      <c r="H3294" s="251">
        <v>24.207999999999998</v>
      </c>
      <c r="I3294" s="252"/>
      <c r="J3294" s="248"/>
      <c r="K3294" s="248"/>
      <c r="L3294" s="253"/>
      <c r="M3294" s="254"/>
      <c r="N3294" s="255"/>
      <c r="O3294" s="255"/>
      <c r="P3294" s="255"/>
      <c r="Q3294" s="255"/>
      <c r="R3294" s="255"/>
      <c r="S3294" s="255"/>
      <c r="T3294" s="256"/>
      <c r="U3294" s="13"/>
      <c r="V3294" s="13"/>
      <c r="W3294" s="13"/>
      <c r="X3294" s="13"/>
      <c r="Y3294" s="13"/>
      <c r="Z3294" s="13"/>
      <c r="AA3294" s="13"/>
      <c r="AB3294" s="13"/>
      <c r="AC3294" s="13"/>
      <c r="AD3294" s="13"/>
      <c r="AE3294" s="13"/>
      <c r="AT3294" s="257" t="s">
        <v>361</v>
      </c>
      <c r="AU3294" s="257" t="s">
        <v>86</v>
      </c>
      <c r="AV3294" s="13" t="s">
        <v>86</v>
      </c>
      <c r="AW3294" s="13" t="s">
        <v>32</v>
      </c>
      <c r="AX3294" s="13" t="s">
        <v>76</v>
      </c>
      <c r="AY3294" s="257" t="s">
        <v>350</v>
      </c>
    </row>
    <row r="3295" s="13" customFormat="1">
      <c r="A3295" s="13"/>
      <c r="B3295" s="247"/>
      <c r="C3295" s="248"/>
      <c r="D3295" s="242" t="s">
        <v>361</v>
      </c>
      <c r="E3295" s="249" t="s">
        <v>1</v>
      </c>
      <c r="F3295" s="250" t="s">
        <v>4620</v>
      </c>
      <c r="G3295" s="248"/>
      <c r="H3295" s="251">
        <v>33.920000000000002</v>
      </c>
      <c r="I3295" s="252"/>
      <c r="J3295" s="248"/>
      <c r="K3295" s="248"/>
      <c r="L3295" s="253"/>
      <c r="M3295" s="254"/>
      <c r="N3295" s="255"/>
      <c r="O3295" s="255"/>
      <c r="P3295" s="255"/>
      <c r="Q3295" s="255"/>
      <c r="R3295" s="255"/>
      <c r="S3295" s="255"/>
      <c r="T3295" s="256"/>
      <c r="U3295" s="13"/>
      <c r="V3295" s="13"/>
      <c r="W3295" s="13"/>
      <c r="X3295" s="13"/>
      <c r="Y3295" s="13"/>
      <c r="Z3295" s="13"/>
      <c r="AA3295" s="13"/>
      <c r="AB3295" s="13"/>
      <c r="AC3295" s="13"/>
      <c r="AD3295" s="13"/>
      <c r="AE3295" s="13"/>
      <c r="AT3295" s="257" t="s">
        <v>361</v>
      </c>
      <c r="AU3295" s="257" t="s">
        <v>86</v>
      </c>
      <c r="AV3295" s="13" t="s">
        <v>86</v>
      </c>
      <c r="AW3295" s="13" t="s">
        <v>32</v>
      </c>
      <c r="AX3295" s="13" t="s">
        <v>76</v>
      </c>
      <c r="AY3295" s="257" t="s">
        <v>350</v>
      </c>
    </row>
    <row r="3296" s="13" customFormat="1">
      <c r="A3296" s="13"/>
      <c r="B3296" s="247"/>
      <c r="C3296" s="248"/>
      <c r="D3296" s="242" t="s">
        <v>361</v>
      </c>
      <c r="E3296" s="249" t="s">
        <v>1</v>
      </c>
      <c r="F3296" s="250" t="s">
        <v>4621</v>
      </c>
      <c r="G3296" s="248"/>
      <c r="H3296" s="251">
        <v>32.603999999999999</v>
      </c>
      <c r="I3296" s="252"/>
      <c r="J3296" s="248"/>
      <c r="K3296" s="248"/>
      <c r="L3296" s="253"/>
      <c r="M3296" s="254"/>
      <c r="N3296" s="255"/>
      <c r="O3296" s="255"/>
      <c r="P3296" s="255"/>
      <c r="Q3296" s="255"/>
      <c r="R3296" s="255"/>
      <c r="S3296" s="255"/>
      <c r="T3296" s="256"/>
      <c r="U3296" s="13"/>
      <c r="V3296" s="13"/>
      <c r="W3296" s="13"/>
      <c r="X3296" s="13"/>
      <c r="Y3296" s="13"/>
      <c r="Z3296" s="13"/>
      <c r="AA3296" s="13"/>
      <c r="AB3296" s="13"/>
      <c r="AC3296" s="13"/>
      <c r="AD3296" s="13"/>
      <c r="AE3296" s="13"/>
      <c r="AT3296" s="257" t="s">
        <v>361</v>
      </c>
      <c r="AU3296" s="257" t="s">
        <v>86</v>
      </c>
      <c r="AV3296" s="13" t="s">
        <v>86</v>
      </c>
      <c r="AW3296" s="13" t="s">
        <v>32</v>
      </c>
      <c r="AX3296" s="13" t="s">
        <v>76</v>
      </c>
      <c r="AY3296" s="257" t="s">
        <v>350</v>
      </c>
    </row>
    <row r="3297" s="13" customFormat="1">
      <c r="A3297" s="13"/>
      <c r="B3297" s="247"/>
      <c r="C3297" s="248"/>
      <c r="D3297" s="242" t="s">
        <v>361</v>
      </c>
      <c r="E3297" s="249" t="s">
        <v>1</v>
      </c>
      <c r="F3297" s="250" t="s">
        <v>4622</v>
      </c>
      <c r="G3297" s="248"/>
      <c r="H3297" s="251">
        <v>38.304000000000002</v>
      </c>
      <c r="I3297" s="252"/>
      <c r="J3297" s="248"/>
      <c r="K3297" s="248"/>
      <c r="L3297" s="253"/>
      <c r="M3297" s="254"/>
      <c r="N3297" s="255"/>
      <c r="O3297" s="255"/>
      <c r="P3297" s="255"/>
      <c r="Q3297" s="255"/>
      <c r="R3297" s="255"/>
      <c r="S3297" s="255"/>
      <c r="T3297" s="256"/>
      <c r="U3297" s="13"/>
      <c r="V3297" s="13"/>
      <c r="W3297" s="13"/>
      <c r="X3297" s="13"/>
      <c r="Y3297" s="13"/>
      <c r="Z3297" s="13"/>
      <c r="AA3297" s="13"/>
      <c r="AB3297" s="13"/>
      <c r="AC3297" s="13"/>
      <c r="AD3297" s="13"/>
      <c r="AE3297" s="13"/>
      <c r="AT3297" s="257" t="s">
        <v>361</v>
      </c>
      <c r="AU3297" s="257" t="s">
        <v>86</v>
      </c>
      <c r="AV3297" s="13" t="s">
        <v>86</v>
      </c>
      <c r="AW3297" s="13" t="s">
        <v>32</v>
      </c>
      <c r="AX3297" s="13" t="s">
        <v>76</v>
      </c>
      <c r="AY3297" s="257" t="s">
        <v>350</v>
      </c>
    </row>
    <row r="3298" s="13" customFormat="1">
      <c r="A3298" s="13"/>
      <c r="B3298" s="247"/>
      <c r="C3298" s="248"/>
      <c r="D3298" s="242" t="s">
        <v>361</v>
      </c>
      <c r="E3298" s="249" t="s">
        <v>1</v>
      </c>
      <c r="F3298" s="250" t="s">
        <v>4623</v>
      </c>
      <c r="G3298" s="248"/>
      <c r="H3298" s="251">
        <v>21.600000000000001</v>
      </c>
      <c r="I3298" s="252"/>
      <c r="J3298" s="248"/>
      <c r="K3298" s="248"/>
      <c r="L3298" s="253"/>
      <c r="M3298" s="254"/>
      <c r="N3298" s="255"/>
      <c r="O3298" s="255"/>
      <c r="P3298" s="255"/>
      <c r="Q3298" s="255"/>
      <c r="R3298" s="255"/>
      <c r="S3298" s="255"/>
      <c r="T3298" s="256"/>
      <c r="U3298" s="13"/>
      <c r="V3298" s="13"/>
      <c r="W3298" s="13"/>
      <c r="X3298" s="13"/>
      <c r="Y3298" s="13"/>
      <c r="Z3298" s="13"/>
      <c r="AA3298" s="13"/>
      <c r="AB3298" s="13"/>
      <c r="AC3298" s="13"/>
      <c r="AD3298" s="13"/>
      <c r="AE3298" s="13"/>
      <c r="AT3298" s="257" t="s">
        <v>361</v>
      </c>
      <c r="AU3298" s="257" t="s">
        <v>86</v>
      </c>
      <c r="AV3298" s="13" t="s">
        <v>86</v>
      </c>
      <c r="AW3298" s="13" t="s">
        <v>32</v>
      </c>
      <c r="AX3298" s="13" t="s">
        <v>76</v>
      </c>
      <c r="AY3298" s="257" t="s">
        <v>350</v>
      </c>
    </row>
    <row r="3299" s="13" customFormat="1">
      <c r="A3299" s="13"/>
      <c r="B3299" s="247"/>
      <c r="C3299" s="248"/>
      <c r="D3299" s="242" t="s">
        <v>361</v>
      </c>
      <c r="E3299" s="249" t="s">
        <v>1</v>
      </c>
      <c r="F3299" s="250" t="s">
        <v>4625</v>
      </c>
      <c r="G3299" s="248"/>
      <c r="H3299" s="251">
        <v>31.327999999999999</v>
      </c>
      <c r="I3299" s="252"/>
      <c r="J3299" s="248"/>
      <c r="K3299" s="248"/>
      <c r="L3299" s="253"/>
      <c r="M3299" s="254"/>
      <c r="N3299" s="255"/>
      <c r="O3299" s="255"/>
      <c r="P3299" s="255"/>
      <c r="Q3299" s="255"/>
      <c r="R3299" s="255"/>
      <c r="S3299" s="255"/>
      <c r="T3299" s="256"/>
      <c r="U3299" s="13"/>
      <c r="V3299" s="13"/>
      <c r="W3299" s="13"/>
      <c r="X3299" s="13"/>
      <c r="Y3299" s="13"/>
      <c r="Z3299" s="13"/>
      <c r="AA3299" s="13"/>
      <c r="AB3299" s="13"/>
      <c r="AC3299" s="13"/>
      <c r="AD3299" s="13"/>
      <c r="AE3299" s="13"/>
      <c r="AT3299" s="257" t="s">
        <v>361</v>
      </c>
      <c r="AU3299" s="257" t="s">
        <v>86</v>
      </c>
      <c r="AV3299" s="13" t="s">
        <v>86</v>
      </c>
      <c r="AW3299" s="13" t="s">
        <v>32</v>
      </c>
      <c r="AX3299" s="13" t="s">
        <v>76</v>
      </c>
      <c r="AY3299" s="257" t="s">
        <v>350</v>
      </c>
    </row>
    <row r="3300" s="13" customFormat="1">
      <c r="A3300" s="13"/>
      <c r="B3300" s="247"/>
      <c r="C3300" s="248"/>
      <c r="D3300" s="242" t="s">
        <v>361</v>
      </c>
      <c r="E3300" s="249" t="s">
        <v>1</v>
      </c>
      <c r="F3300" s="250" t="s">
        <v>4626</v>
      </c>
      <c r="G3300" s="248"/>
      <c r="H3300" s="251">
        <v>37.024000000000001</v>
      </c>
      <c r="I3300" s="252"/>
      <c r="J3300" s="248"/>
      <c r="K3300" s="248"/>
      <c r="L3300" s="253"/>
      <c r="M3300" s="254"/>
      <c r="N3300" s="255"/>
      <c r="O3300" s="255"/>
      <c r="P3300" s="255"/>
      <c r="Q3300" s="255"/>
      <c r="R3300" s="255"/>
      <c r="S3300" s="255"/>
      <c r="T3300" s="256"/>
      <c r="U3300" s="13"/>
      <c r="V3300" s="13"/>
      <c r="W3300" s="13"/>
      <c r="X3300" s="13"/>
      <c r="Y3300" s="13"/>
      <c r="Z3300" s="13"/>
      <c r="AA3300" s="13"/>
      <c r="AB3300" s="13"/>
      <c r="AC3300" s="13"/>
      <c r="AD3300" s="13"/>
      <c r="AE3300" s="13"/>
      <c r="AT3300" s="257" t="s">
        <v>361</v>
      </c>
      <c r="AU3300" s="257" t="s">
        <v>86</v>
      </c>
      <c r="AV3300" s="13" t="s">
        <v>86</v>
      </c>
      <c r="AW3300" s="13" t="s">
        <v>32</v>
      </c>
      <c r="AX3300" s="13" t="s">
        <v>76</v>
      </c>
      <c r="AY3300" s="257" t="s">
        <v>350</v>
      </c>
    </row>
    <row r="3301" s="15" customFormat="1">
      <c r="A3301" s="15"/>
      <c r="B3301" s="269"/>
      <c r="C3301" s="270"/>
      <c r="D3301" s="242" t="s">
        <v>361</v>
      </c>
      <c r="E3301" s="271" t="s">
        <v>1</v>
      </c>
      <c r="F3301" s="272" t="s">
        <v>1905</v>
      </c>
      <c r="G3301" s="270"/>
      <c r="H3301" s="271" t="s">
        <v>1</v>
      </c>
      <c r="I3301" s="273"/>
      <c r="J3301" s="270"/>
      <c r="K3301" s="270"/>
      <c r="L3301" s="274"/>
      <c r="M3301" s="275"/>
      <c r="N3301" s="276"/>
      <c r="O3301" s="276"/>
      <c r="P3301" s="276"/>
      <c r="Q3301" s="276"/>
      <c r="R3301" s="276"/>
      <c r="S3301" s="276"/>
      <c r="T3301" s="277"/>
      <c r="U3301" s="15"/>
      <c r="V3301" s="15"/>
      <c r="W3301" s="15"/>
      <c r="X3301" s="15"/>
      <c r="Y3301" s="15"/>
      <c r="Z3301" s="15"/>
      <c r="AA3301" s="15"/>
      <c r="AB3301" s="15"/>
      <c r="AC3301" s="15"/>
      <c r="AD3301" s="15"/>
      <c r="AE3301" s="15"/>
      <c r="AT3301" s="278" t="s">
        <v>361</v>
      </c>
      <c r="AU3301" s="278" t="s">
        <v>86</v>
      </c>
      <c r="AV3301" s="15" t="s">
        <v>84</v>
      </c>
      <c r="AW3301" s="15" t="s">
        <v>32</v>
      </c>
      <c r="AX3301" s="15" t="s">
        <v>76</v>
      </c>
      <c r="AY3301" s="278" t="s">
        <v>350</v>
      </c>
    </row>
    <row r="3302" s="13" customFormat="1">
      <c r="A3302" s="13"/>
      <c r="B3302" s="247"/>
      <c r="C3302" s="248"/>
      <c r="D3302" s="242" t="s">
        <v>361</v>
      </c>
      <c r="E3302" s="249" t="s">
        <v>1</v>
      </c>
      <c r="F3302" s="250" t="s">
        <v>4627</v>
      </c>
      <c r="G3302" s="248"/>
      <c r="H3302" s="251">
        <v>8.7360000000000007</v>
      </c>
      <c r="I3302" s="252"/>
      <c r="J3302" s="248"/>
      <c r="K3302" s="248"/>
      <c r="L3302" s="253"/>
      <c r="M3302" s="254"/>
      <c r="N3302" s="255"/>
      <c r="O3302" s="255"/>
      <c r="P3302" s="255"/>
      <c r="Q3302" s="255"/>
      <c r="R3302" s="255"/>
      <c r="S3302" s="255"/>
      <c r="T3302" s="256"/>
      <c r="U3302" s="13"/>
      <c r="V3302" s="13"/>
      <c r="W3302" s="13"/>
      <c r="X3302" s="13"/>
      <c r="Y3302" s="13"/>
      <c r="Z3302" s="13"/>
      <c r="AA3302" s="13"/>
      <c r="AB3302" s="13"/>
      <c r="AC3302" s="13"/>
      <c r="AD3302" s="13"/>
      <c r="AE3302" s="13"/>
      <c r="AT3302" s="257" t="s">
        <v>361</v>
      </c>
      <c r="AU3302" s="257" t="s">
        <v>86</v>
      </c>
      <c r="AV3302" s="13" t="s">
        <v>86</v>
      </c>
      <c r="AW3302" s="13" t="s">
        <v>32</v>
      </c>
      <c r="AX3302" s="13" t="s">
        <v>76</v>
      </c>
      <c r="AY3302" s="257" t="s">
        <v>350</v>
      </c>
    </row>
    <row r="3303" s="13" customFormat="1">
      <c r="A3303" s="13"/>
      <c r="B3303" s="247"/>
      <c r="C3303" s="248"/>
      <c r="D3303" s="242" t="s">
        <v>361</v>
      </c>
      <c r="E3303" s="249" t="s">
        <v>1</v>
      </c>
      <c r="F3303" s="250" t="s">
        <v>4628</v>
      </c>
      <c r="G3303" s="248"/>
      <c r="H3303" s="251">
        <v>32.399999999999999</v>
      </c>
      <c r="I3303" s="252"/>
      <c r="J3303" s="248"/>
      <c r="K3303" s="248"/>
      <c r="L3303" s="253"/>
      <c r="M3303" s="254"/>
      <c r="N3303" s="255"/>
      <c r="O3303" s="255"/>
      <c r="P3303" s="255"/>
      <c r="Q3303" s="255"/>
      <c r="R3303" s="255"/>
      <c r="S3303" s="255"/>
      <c r="T3303" s="256"/>
      <c r="U3303" s="13"/>
      <c r="V3303" s="13"/>
      <c r="W3303" s="13"/>
      <c r="X3303" s="13"/>
      <c r="Y3303" s="13"/>
      <c r="Z3303" s="13"/>
      <c r="AA3303" s="13"/>
      <c r="AB3303" s="13"/>
      <c r="AC3303" s="13"/>
      <c r="AD3303" s="13"/>
      <c r="AE3303" s="13"/>
      <c r="AT3303" s="257" t="s">
        <v>361</v>
      </c>
      <c r="AU3303" s="257" t="s">
        <v>86</v>
      </c>
      <c r="AV3303" s="13" t="s">
        <v>86</v>
      </c>
      <c r="AW3303" s="13" t="s">
        <v>32</v>
      </c>
      <c r="AX3303" s="13" t="s">
        <v>76</v>
      </c>
      <c r="AY3303" s="257" t="s">
        <v>350</v>
      </c>
    </row>
    <row r="3304" s="13" customFormat="1">
      <c r="A3304" s="13"/>
      <c r="B3304" s="247"/>
      <c r="C3304" s="248"/>
      <c r="D3304" s="242" t="s">
        <v>361</v>
      </c>
      <c r="E3304" s="249" t="s">
        <v>1</v>
      </c>
      <c r="F3304" s="250" t="s">
        <v>4629</v>
      </c>
      <c r="G3304" s="248"/>
      <c r="H3304" s="251">
        <v>18.384</v>
      </c>
      <c r="I3304" s="252"/>
      <c r="J3304" s="248"/>
      <c r="K3304" s="248"/>
      <c r="L3304" s="253"/>
      <c r="M3304" s="254"/>
      <c r="N3304" s="255"/>
      <c r="O3304" s="255"/>
      <c r="P3304" s="255"/>
      <c r="Q3304" s="255"/>
      <c r="R3304" s="255"/>
      <c r="S3304" s="255"/>
      <c r="T3304" s="256"/>
      <c r="U3304" s="13"/>
      <c r="V3304" s="13"/>
      <c r="W3304" s="13"/>
      <c r="X3304" s="13"/>
      <c r="Y3304" s="13"/>
      <c r="Z3304" s="13"/>
      <c r="AA3304" s="13"/>
      <c r="AB3304" s="13"/>
      <c r="AC3304" s="13"/>
      <c r="AD3304" s="13"/>
      <c r="AE3304" s="13"/>
      <c r="AT3304" s="257" t="s">
        <v>361</v>
      </c>
      <c r="AU3304" s="257" t="s">
        <v>86</v>
      </c>
      <c r="AV3304" s="13" t="s">
        <v>86</v>
      </c>
      <c r="AW3304" s="13" t="s">
        <v>32</v>
      </c>
      <c r="AX3304" s="13" t="s">
        <v>76</v>
      </c>
      <c r="AY3304" s="257" t="s">
        <v>350</v>
      </c>
    </row>
    <row r="3305" s="14" customFormat="1">
      <c r="A3305" s="14"/>
      <c r="B3305" s="258"/>
      <c r="C3305" s="259"/>
      <c r="D3305" s="242" t="s">
        <v>361</v>
      </c>
      <c r="E3305" s="260" t="s">
        <v>1</v>
      </c>
      <c r="F3305" s="261" t="s">
        <v>364</v>
      </c>
      <c r="G3305" s="259"/>
      <c r="H3305" s="262">
        <v>1629.2960000000001</v>
      </c>
      <c r="I3305" s="263"/>
      <c r="J3305" s="259"/>
      <c r="K3305" s="259"/>
      <c r="L3305" s="264"/>
      <c r="M3305" s="265"/>
      <c r="N3305" s="266"/>
      <c r="O3305" s="266"/>
      <c r="P3305" s="266"/>
      <c r="Q3305" s="266"/>
      <c r="R3305" s="266"/>
      <c r="S3305" s="266"/>
      <c r="T3305" s="267"/>
      <c r="U3305" s="14"/>
      <c r="V3305" s="14"/>
      <c r="W3305" s="14"/>
      <c r="X3305" s="14"/>
      <c r="Y3305" s="14"/>
      <c r="Z3305" s="14"/>
      <c r="AA3305" s="14"/>
      <c r="AB3305" s="14"/>
      <c r="AC3305" s="14"/>
      <c r="AD3305" s="14"/>
      <c r="AE3305" s="14"/>
      <c r="AT3305" s="268" t="s">
        <v>361</v>
      </c>
      <c r="AU3305" s="268" t="s">
        <v>86</v>
      </c>
      <c r="AV3305" s="14" t="s">
        <v>357</v>
      </c>
      <c r="AW3305" s="14" t="s">
        <v>32</v>
      </c>
      <c r="AX3305" s="14" t="s">
        <v>84</v>
      </c>
      <c r="AY3305" s="268" t="s">
        <v>350</v>
      </c>
    </row>
    <row r="3306" s="2" customFormat="1" ht="24.15" customHeight="1">
      <c r="A3306" s="39"/>
      <c r="B3306" s="40"/>
      <c r="C3306" s="229" t="s">
        <v>4635</v>
      </c>
      <c r="D3306" s="229" t="s">
        <v>352</v>
      </c>
      <c r="E3306" s="230" t="s">
        <v>4636</v>
      </c>
      <c r="F3306" s="231" t="s">
        <v>4637</v>
      </c>
      <c r="G3306" s="232" t="s">
        <v>355</v>
      </c>
      <c r="H3306" s="233">
        <v>188.25</v>
      </c>
      <c r="I3306" s="234"/>
      <c r="J3306" s="235">
        <f>ROUND(I3306*H3306,2)</f>
        <v>0</v>
      </c>
      <c r="K3306" s="231" t="s">
        <v>356</v>
      </c>
      <c r="L3306" s="45"/>
      <c r="M3306" s="236" t="s">
        <v>1</v>
      </c>
      <c r="N3306" s="237" t="s">
        <v>41</v>
      </c>
      <c r="O3306" s="92"/>
      <c r="P3306" s="238">
        <f>O3306*H3306</f>
        <v>0</v>
      </c>
      <c r="Q3306" s="238">
        <v>0.00025000000000000001</v>
      </c>
      <c r="R3306" s="238">
        <f>Q3306*H3306</f>
        <v>0.0470625</v>
      </c>
      <c r="S3306" s="238">
        <v>0</v>
      </c>
      <c r="T3306" s="239">
        <f>S3306*H3306</f>
        <v>0</v>
      </c>
      <c r="U3306" s="39"/>
      <c r="V3306" s="39"/>
      <c r="W3306" s="39"/>
      <c r="X3306" s="39"/>
      <c r="Y3306" s="39"/>
      <c r="Z3306" s="39"/>
      <c r="AA3306" s="39"/>
      <c r="AB3306" s="39"/>
      <c r="AC3306" s="39"/>
      <c r="AD3306" s="39"/>
      <c r="AE3306" s="39"/>
      <c r="AR3306" s="240" t="s">
        <v>530</v>
      </c>
      <c r="AT3306" s="240" t="s">
        <v>352</v>
      </c>
      <c r="AU3306" s="240" t="s">
        <v>86</v>
      </c>
      <c r="AY3306" s="18" t="s">
        <v>350</v>
      </c>
      <c r="BE3306" s="241">
        <f>IF(N3306="základní",J3306,0)</f>
        <v>0</v>
      </c>
      <c r="BF3306" s="241">
        <f>IF(N3306="snížená",J3306,0)</f>
        <v>0</v>
      </c>
      <c r="BG3306" s="241">
        <f>IF(N3306="zákl. přenesená",J3306,0)</f>
        <v>0</v>
      </c>
      <c r="BH3306" s="241">
        <f>IF(N3306="sníž. přenesená",J3306,0)</f>
        <v>0</v>
      </c>
      <c r="BI3306" s="241">
        <f>IF(N3306="nulová",J3306,0)</f>
        <v>0</v>
      </c>
      <c r="BJ3306" s="18" t="s">
        <v>84</v>
      </c>
      <c r="BK3306" s="241">
        <f>ROUND(I3306*H3306,2)</f>
        <v>0</v>
      </c>
      <c r="BL3306" s="18" t="s">
        <v>530</v>
      </c>
      <c r="BM3306" s="240" t="s">
        <v>4638</v>
      </c>
    </row>
    <row r="3307" s="2" customFormat="1">
      <c r="A3307" s="39"/>
      <c r="B3307" s="40"/>
      <c r="C3307" s="41"/>
      <c r="D3307" s="242" t="s">
        <v>359</v>
      </c>
      <c r="E3307" s="41"/>
      <c r="F3307" s="243" t="s">
        <v>4639</v>
      </c>
      <c r="G3307" s="41"/>
      <c r="H3307" s="41"/>
      <c r="I3307" s="244"/>
      <c r="J3307" s="41"/>
      <c r="K3307" s="41"/>
      <c r="L3307" s="45"/>
      <c r="M3307" s="245"/>
      <c r="N3307" s="246"/>
      <c r="O3307" s="92"/>
      <c r="P3307" s="92"/>
      <c r="Q3307" s="92"/>
      <c r="R3307" s="92"/>
      <c r="S3307" s="92"/>
      <c r="T3307" s="93"/>
      <c r="U3307" s="39"/>
      <c r="V3307" s="39"/>
      <c r="W3307" s="39"/>
      <c r="X3307" s="39"/>
      <c r="Y3307" s="39"/>
      <c r="Z3307" s="39"/>
      <c r="AA3307" s="39"/>
      <c r="AB3307" s="39"/>
      <c r="AC3307" s="39"/>
      <c r="AD3307" s="39"/>
      <c r="AE3307" s="39"/>
      <c r="AT3307" s="18" t="s">
        <v>359</v>
      </c>
      <c r="AU3307" s="18" t="s">
        <v>86</v>
      </c>
    </row>
    <row r="3308" s="13" customFormat="1">
      <c r="A3308" s="13"/>
      <c r="B3308" s="247"/>
      <c r="C3308" s="248"/>
      <c r="D3308" s="242" t="s">
        <v>361</v>
      </c>
      <c r="E3308" s="249" t="s">
        <v>1</v>
      </c>
      <c r="F3308" s="250" t="s">
        <v>833</v>
      </c>
      <c r="G3308" s="248"/>
      <c r="H3308" s="251">
        <v>54.350000000000001</v>
      </c>
      <c r="I3308" s="252"/>
      <c r="J3308" s="248"/>
      <c r="K3308" s="248"/>
      <c r="L3308" s="253"/>
      <c r="M3308" s="254"/>
      <c r="N3308" s="255"/>
      <c r="O3308" s="255"/>
      <c r="P3308" s="255"/>
      <c r="Q3308" s="255"/>
      <c r="R3308" s="255"/>
      <c r="S3308" s="255"/>
      <c r="T3308" s="256"/>
      <c r="U3308" s="13"/>
      <c r="V3308" s="13"/>
      <c r="W3308" s="13"/>
      <c r="X3308" s="13"/>
      <c r="Y3308" s="13"/>
      <c r="Z3308" s="13"/>
      <c r="AA3308" s="13"/>
      <c r="AB3308" s="13"/>
      <c r="AC3308" s="13"/>
      <c r="AD3308" s="13"/>
      <c r="AE3308" s="13"/>
      <c r="AT3308" s="257" t="s">
        <v>361</v>
      </c>
      <c r="AU3308" s="257" t="s">
        <v>86</v>
      </c>
      <c r="AV3308" s="13" t="s">
        <v>86</v>
      </c>
      <c r="AW3308" s="13" t="s">
        <v>32</v>
      </c>
      <c r="AX3308" s="13" t="s">
        <v>76</v>
      </c>
      <c r="AY3308" s="257" t="s">
        <v>350</v>
      </c>
    </row>
    <row r="3309" s="13" customFormat="1">
      <c r="A3309" s="13"/>
      <c r="B3309" s="247"/>
      <c r="C3309" s="248"/>
      <c r="D3309" s="242" t="s">
        <v>361</v>
      </c>
      <c r="E3309" s="249" t="s">
        <v>1</v>
      </c>
      <c r="F3309" s="250" t="s">
        <v>826</v>
      </c>
      <c r="G3309" s="248"/>
      <c r="H3309" s="251">
        <v>133.90000000000001</v>
      </c>
      <c r="I3309" s="252"/>
      <c r="J3309" s="248"/>
      <c r="K3309" s="248"/>
      <c r="L3309" s="253"/>
      <c r="M3309" s="254"/>
      <c r="N3309" s="255"/>
      <c r="O3309" s="255"/>
      <c r="P3309" s="255"/>
      <c r="Q3309" s="255"/>
      <c r="R3309" s="255"/>
      <c r="S3309" s="255"/>
      <c r="T3309" s="256"/>
      <c r="U3309" s="13"/>
      <c r="V3309" s="13"/>
      <c r="W3309" s="13"/>
      <c r="X3309" s="13"/>
      <c r="Y3309" s="13"/>
      <c r="Z3309" s="13"/>
      <c r="AA3309" s="13"/>
      <c r="AB3309" s="13"/>
      <c r="AC3309" s="13"/>
      <c r="AD3309" s="13"/>
      <c r="AE3309" s="13"/>
      <c r="AT3309" s="257" t="s">
        <v>361</v>
      </c>
      <c r="AU3309" s="257" t="s">
        <v>86</v>
      </c>
      <c r="AV3309" s="13" t="s">
        <v>86</v>
      </c>
      <c r="AW3309" s="13" t="s">
        <v>32</v>
      </c>
      <c r="AX3309" s="13" t="s">
        <v>76</v>
      </c>
      <c r="AY3309" s="257" t="s">
        <v>350</v>
      </c>
    </row>
    <row r="3310" s="14" customFormat="1">
      <c r="A3310" s="14"/>
      <c r="B3310" s="258"/>
      <c r="C3310" s="259"/>
      <c r="D3310" s="242" t="s">
        <v>361</v>
      </c>
      <c r="E3310" s="260" t="s">
        <v>1</v>
      </c>
      <c r="F3310" s="261" t="s">
        <v>364</v>
      </c>
      <c r="G3310" s="259"/>
      <c r="H3310" s="262">
        <v>188.25</v>
      </c>
      <c r="I3310" s="263"/>
      <c r="J3310" s="259"/>
      <c r="K3310" s="259"/>
      <c r="L3310" s="264"/>
      <c r="M3310" s="265"/>
      <c r="N3310" s="266"/>
      <c r="O3310" s="266"/>
      <c r="P3310" s="266"/>
      <c r="Q3310" s="266"/>
      <c r="R3310" s="266"/>
      <c r="S3310" s="266"/>
      <c r="T3310" s="267"/>
      <c r="U3310" s="14"/>
      <c r="V3310" s="14"/>
      <c r="W3310" s="14"/>
      <c r="X3310" s="14"/>
      <c r="Y3310" s="14"/>
      <c r="Z3310" s="14"/>
      <c r="AA3310" s="14"/>
      <c r="AB3310" s="14"/>
      <c r="AC3310" s="14"/>
      <c r="AD3310" s="14"/>
      <c r="AE3310" s="14"/>
      <c r="AT3310" s="268" t="s">
        <v>361</v>
      </c>
      <c r="AU3310" s="268" t="s">
        <v>86</v>
      </c>
      <c r="AV3310" s="14" t="s">
        <v>357</v>
      </c>
      <c r="AW3310" s="14" t="s">
        <v>32</v>
      </c>
      <c r="AX3310" s="14" t="s">
        <v>84</v>
      </c>
      <c r="AY3310" s="268" t="s">
        <v>350</v>
      </c>
    </row>
    <row r="3311" s="2" customFormat="1" ht="24.15" customHeight="1">
      <c r="A3311" s="39"/>
      <c r="B3311" s="40"/>
      <c r="C3311" s="229" t="s">
        <v>4640</v>
      </c>
      <c r="D3311" s="229" t="s">
        <v>352</v>
      </c>
      <c r="E3311" s="230" t="s">
        <v>4641</v>
      </c>
      <c r="F3311" s="231" t="s">
        <v>4642</v>
      </c>
      <c r="G3311" s="232" t="s">
        <v>355</v>
      </c>
      <c r="H3311" s="233">
        <v>299.24599999999998</v>
      </c>
      <c r="I3311" s="234"/>
      <c r="J3311" s="235">
        <f>ROUND(I3311*H3311,2)</f>
        <v>0</v>
      </c>
      <c r="K3311" s="231" t="s">
        <v>356</v>
      </c>
      <c r="L3311" s="45"/>
      <c r="M3311" s="236" t="s">
        <v>1</v>
      </c>
      <c r="N3311" s="237" t="s">
        <v>41</v>
      </c>
      <c r="O3311" s="92"/>
      <c r="P3311" s="238">
        <f>O3311*H3311</f>
        <v>0</v>
      </c>
      <c r="Q3311" s="238">
        <v>0.00021000000000000001</v>
      </c>
      <c r="R3311" s="238">
        <f>Q3311*H3311</f>
        <v>0.062841659999999994</v>
      </c>
      <c r="S3311" s="238">
        <v>0</v>
      </c>
      <c r="T3311" s="239">
        <f>S3311*H3311</f>
        <v>0</v>
      </c>
      <c r="U3311" s="39"/>
      <c r="V3311" s="39"/>
      <c r="W3311" s="39"/>
      <c r="X3311" s="39"/>
      <c r="Y3311" s="39"/>
      <c r="Z3311" s="39"/>
      <c r="AA3311" s="39"/>
      <c r="AB3311" s="39"/>
      <c r="AC3311" s="39"/>
      <c r="AD3311" s="39"/>
      <c r="AE3311" s="39"/>
      <c r="AR3311" s="240" t="s">
        <v>530</v>
      </c>
      <c r="AT3311" s="240" t="s">
        <v>352</v>
      </c>
      <c r="AU3311" s="240" t="s">
        <v>86</v>
      </c>
      <c r="AY3311" s="18" t="s">
        <v>350</v>
      </c>
      <c r="BE3311" s="241">
        <f>IF(N3311="základní",J3311,0)</f>
        <v>0</v>
      </c>
      <c r="BF3311" s="241">
        <f>IF(N3311="snížená",J3311,0)</f>
        <v>0</v>
      </c>
      <c r="BG3311" s="241">
        <f>IF(N3311="zákl. přenesená",J3311,0)</f>
        <v>0</v>
      </c>
      <c r="BH3311" s="241">
        <f>IF(N3311="sníž. přenesená",J3311,0)</f>
        <v>0</v>
      </c>
      <c r="BI3311" s="241">
        <f>IF(N3311="nulová",J3311,0)</f>
        <v>0</v>
      </c>
      <c r="BJ3311" s="18" t="s">
        <v>84</v>
      </c>
      <c r="BK3311" s="241">
        <f>ROUND(I3311*H3311,2)</f>
        <v>0</v>
      </c>
      <c r="BL3311" s="18" t="s">
        <v>530</v>
      </c>
      <c r="BM3311" s="240" t="s">
        <v>4643</v>
      </c>
    </row>
    <row r="3312" s="2" customFormat="1">
      <c r="A3312" s="39"/>
      <c r="B3312" s="40"/>
      <c r="C3312" s="41"/>
      <c r="D3312" s="242" t="s">
        <v>359</v>
      </c>
      <c r="E3312" s="41"/>
      <c r="F3312" s="243" t="s">
        <v>4644</v>
      </c>
      <c r="G3312" s="41"/>
      <c r="H3312" s="41"/>
      <c r="I3312" s="244"/>
      <c r="J3312" s="41"/>
      <c r="K3312" s="41"/>
      <c r="L3312" s="45"/>
      <c r="M3312" s="245"/>
      <c r="N3312" s="246"/>
      <c r="O3312" s="92"/>
      <c r="P3312" s="92"/>
      <c r="Q3312" s="92"/>
      <c r="R3312" s="92"/>
      <c r="S3312" s="92"/>
      <c r="T3312" s="93"/>
      <c r="U3312" s="39"/>
      <c r="V3312" s="39"/>
      <c r="W3312" s="39"/>
      <c r="X3312" s="39"/>
      <c r="Y3312" s="39"/>
      <c r="Z3312" s="39"/>
      <c r="AA3312" s="39"/>
      <c r="AB3312" s="39"/>
      <c r="AC3312" s="39"/>
      <c r="AD3312" s="39"/>
      <c r="AE3312" s="39"/>
      <c r="AT3312" s="18" t="s">
        <v>359</v>
      </c>
      <c r="AU3312" s="18" t="s">
        <v>86</v>
      </c>
    </row>
    <row r="3313" s="13" customFormat="1">
      <c r="A3313" s="13"/>
      <c r="B3313" s="247"/>
      <c r="C3313" s="248"/>
      <c r="D3313" s="242" t="s">
        <v>361</v>
      </c>
      <c r="E3313" s="249" t="s">
        <v>1</v>
      </c>
      <c r="F3313" s="250" t="s">
        <v>4645</v>
      </c>
      <c r="G3313" s="248"/>
      <c r="H3313" s="251">
        <v>11.779</v>
      </c>
      <c r="I3313" s="252"/>
      <c r="J3313" s="248"/>
      <c r="K3313" s="248"/>
      <c r="L3313" s="253"/>
      <c r="M3313" s="254"/>
      <c r="N3313" s="255"/>
      <c r="O3313" s="255"/>
      <c r="P3313" s="255"/>
      <c r="Q3313" s="255"/>
      <c r="R3313" s="255"/>
      <c r="S3313" s="255"/>
      <c r="T3313" s="256"/>
      <c r="U3313" s="13"/>
      <c r="V3313" s="13"/>
      <c r="W3313" s="13"/>
      <c r="X3313" s="13"/>
      <c r="Y3313" s="13"/>
      <c r="Z3313" s="13"/>
      <c r="AA3313" s="13"/>
      <c r="AB3313" s="13"/>
      <c r="AC3313" s="13"/>
      <c r="AD3313" s="13"/>
      <c r="AE3313" s="13"/>
      <c r="AT3313" s="257" t="s">
        <v>361</v>
      </c>
      <c r="AU3313" s="257" t="s">
        <v>86</v>
      </c>
      <c r="AV3313" s="13" t="s">
        <v>86</v>
      </c>
      <c r="AW3313" s="13" t="s">
        <v>32</v>
      </c>
      <c r="AX3313" s="13" t="s">
        <v>76</v>
      </c>
      <c r="AY3313" s="257" t="s">
        <v>350</v>
      </c>
    </row>
    <row r="3314" s="13" customFormat="1">
      <c r="A3314" s="13"/>
      <c r="B3314" s="247"/>
      <c r="C3314" s="248"/>
      <c r="D3314" s="242" t="s">
        <v>361</v>
      </c>
      <c r="E3314" s="249" t="s">
        <v>1</v>
      </c>
      <c r="F3314" s="250" t="s">
        <v>4646</v>
      </c>
      <c r="G3314" s="248"/>
      <c r="H3314" s="251">
        <v>0.29299999999999998</v>
      </c>
      <c r="I3314" s="252"/>
      <c r="J3314" s="248"/>
      <c r="K3314" s="248"/>
      <c r="L3314" s="253"/>
      <c r="M3314" s="254"/>
      <c r="N3314" s="255"/>
      <c r="O3314" s="255"/>
      <c r="P3314" s="255"/>
      <c r="Q3314" s="255"/>
      <c r="R3314" s="255"/>
      <c r="S3314" s="255"/>
      <c r="T3314" s="256"/>
      <c r="U3314" s="13"/>
      <c r="V3314" s="13"/>
      <c r="W3314" s="13"/>
      <c r="X3314" s="13"/>
      <c r="Y3314" s="13"/>
      <c r="Z3314" s="13"/>
      <c r="AA3314" s="13"/>
      <c r="AB3314" s="13"/>
      <c r="AC3314" s="13"/>
      <c r="AD3314" s="13"/>
      <c r="AE3314" s="13"/>
      <c r="AT3314" s="257" t="s">
        <v>361</v>
      </c>
      <c r="AU3314" s="257" t="s">
        <v>86</v>
      </c>
      <c r="AV3314" s="13" t="s">
        <v>86</v>
      </c>
      <c r="AW3314" s="13" t="s">
        <v>32</v>
      </c>
      <c r="AX3314" s="13" t="s">
        <v>76</v>
      </c>
      <c r="AY3314" s="257" t="s">
        <v>350</v>
      </c>
    </row>
    <row r="3315" s="13" customFormat="1">
      <c r="A3315" s="13"/>
      <c r="B3315" s="247"/>
      <c r="C3315" s="248"/>
      <c r="D3315" s="242" t="s">
        <v>361</v>
      </c>
      <c r="E3315" s="249" t="s">
        <v>1</v>
      </c>
      <c r="F3315" s="250" t="s">
        <v>2455</v>
      </c>
      <c r="G3315" s="248"/>
      <c r="H3315" s="251">
        <v>287.17399999999998</v>
      </c>
      <c r="I3315" s="252"/>
      <c r="J3315" s="248"/>
      <c r="K3315" s="248"/>
      <c r="L3315" s="253"/>
      <c r="M3315" s="254"/>
      <c r="N3315" s="255"/>
      <c r="O3315" s="255"/>
      <c r="P3315" s="255"/>
      <c r="Q3315" s="255"/>
      <c r="R3315" s="255"/>
      <c r="S3315" s="255"/>
      <c r="T3315" s="256"/>
      <c r="U3315" s="13"/>
      <c r="V3315" s="13"/>
      <c r="W3315" s="13"/>
      <c r="X3315" s="13"/>
      <c r="Y3315" s="13"/>
      <c r="Z3315" s="13"/>
      <c r="AA3315" s="13"/>
      <c r="AB3315" s="13"/>
      <c r="AC3315" s="13"/>
      <c r="AD3315" s="13"/>
      <c r="AE3315" s="13"/>
      <c r="AT3315" s="257" t="s">
        <v>361</v>
      </c>
      <c r="AU3315" s="257" t="s">
        <v>86</v>
      </c>
      <c r="AV3315" s="13" t="s">
        <v>86</v>
      </c>
      <c r="AW3315" s="13" t="s">
        <v>32</v>
      </c>
      <c r="AX3315" s="13" t="s">
        <v>76</v>
      </c>
      <c r="AY3315" s="257" t="s">
        <v>350</v>
      </c>
    </row>
    <row r="3316" s="14" customFormat="1">
      <c r="A3316" s="14"/>
      <c r="B3316" s="258"/>
      <c r="C3316" s="259"/>
      <c r="D3316" s="242" t="s">
        <v>361</v>
      </c>
      <c r="E3316" s="260" t="s">
        <v>1</v>
      </c>
      <c r="F3316" s="261" t="s">
        <v>364</v>
      </c>
      <c r="G3316" s="259"/>
      <c r="H3316" s="262">
        <v>299.24599999999998</v>
      </c>
      <c r="I3316" s="263"/>
      <c r="J3316" s="259"/>
      <c r="K3316" s="259"/>
      <c r="L3316" s="264"/>
      <c r="M3316" s="265"/>
      <c r="N3316" s="266"/>
      <c r="O3316" s="266"/>
      <c r="P3316" s="266"/>
      <c r="Q3316" s="266"/>
      <c r="R3316" s="266"/>
      <c r="S3316" s="266"/>
      <c r="T3316" s="267"/>
      <c r="U3316" s="14"/>
      <c r="V3316" s="14"/>
      <c r="W3316" s="14"/>
      <c r="X3316" s="14"/>
      <c r="Y3316" s="14"/>
      <c r="Z3316" s="14"/>
      <c r="AA3316" s="14"/>
      <c r="AB3316" s="14"/>
      <c r="AC3316" s="14"/>
      <c r="AD3316" s="14"/>
      <c r="AE3316" s="14"/>
      <c r="AT3316" s="268" t="s">
        <v>361</v>
      </c>
      <c r="AU3316" s="268" t="s">
        <v>86</v>
      </c>
      <c r="AV3316" s="14" t="s">
        <v>357</v>
      </c>
      <c r="AW3316" s="14" t="s">
        <v>32</v>
      </c>
      <c r="AX3316" s="14" t="s">
        <v>84</v>
      </c>
      <c r="AY3316" s="268" t="s">
        <v>350</v>
      </c>
    </row>
    <row r="3317" s="2" customFormat="1" ht="24.15" customHeight="1">
      <c r="A3317" s="39"/>
      <c r="B3317" s="40"/>
      <c r="C3317" s="229" t="s">
        <v>4647</v>
      </c>
      <c r="D3317" s="229" t="s">
        <v>352</v>
      </c>
      <c r="E3317" s="230" t="s">
        <v>4648</v>
      </c>
      <c r="F3317" s="231" t="s">
        <v>4649</v>
      </c>
      <c r="G3317" s="232" t="s">
        <v>355</v>
      </c>
      <c r="H3317" s="233">
        <v>8252.8790000000008</v>
      </c>
      <c r="I3317" s="234"/>
      <c r="J3317" s="235">
        <f>ROUND(I3317*H3317,2)</f>
        <v>0</v>
      </c>
      <c r="K3317" s="231" t="s">
        <v>356</v>
      </c>
      <c r="L3317" s="45"/>
      <c r="M3317" s="236" t="s">
        <v>1</v>
      </c>
      <c r="N3317" s="237" t="s">
        <v>41</v>
      </c>
      <c r="O3317" s="92"/>
      <c r="P3317" s="238">
        <f>O3317*H3317</f>
        <v>0</v>
      </c>
      <c r="Q3317" s="238">
        <v>0.00032000000000000003</v>
      </c>
      <c r="R3317" s="238">
        <f>Q3317*H3317</f>
        <v>2.6409212800000006</v>
      </c>
      <c r="S3317" s="238">
        <v>0</v>
      </c>
      <c r="T3317" s="239">
        <f>S3317*H3317</f>
        <v>0</v>
      </c>
      <c r="U3317" s="39"/>
      <c r="V3317" s="39"/>
      <c r="W3317" s="39"/>
      <c r="X3317" s="39"/>
      <c r="Y3317" s="39"/>
      <c r="Z3317" s="39"/>
      <c r="AA3317" s="39"/>
      <c r="AB3317" s="39"/>
      <c r="AC3317" s="39"/>
      <c r="AD3317" s="39"/>
      <c r="AE3317" s="39"/>
      <c r="AR3317" s="240" t="s">
        <v>530</v>
      </c>
      <c r="AT3317" s="240" t="s">
        <v>352</v>
      </c>
      <c r="AU3317" s="240" t="s">
        <v>86</v>
      </c>
      <c r="AY3317" s="18" t="s">
        <v>350</v>
      </c>
      <c r="BE3317" s="241">
        <f>IF(N3317="základní",J3317,0)</f>
        <v>0</v>
      </c>
      <c r="BF3317" s="241">
        <f>IF(N3317="snížená",J3317,0)</f>
        <v>0</v>
      </c>
      <c r="BG3317" s="241">
        <f>IF(N3317="zákl. přenesená",J3317,0)</f>
        <v>0</v>
      </c>
      <c r="BH3317" s="241">
        <f>IF(N3317="sníž. přenesená",J3317,0)</f>
        <v>0</v>
      </c>
      <c r="BI3317" s="241">
        <f>IF(N3317="nulová",J3317,0)</f>
        <v>0</v>
      </c>
      <c r="BJ3317" s="18" t="s">
        <v>84</v>
      </c>
      <c r="BK3317" s="241">
        <f>ROUND(I3317*H3317,2)</f>
        <v>0</v>
      </c>
      <c r="BL3317" s="18" t="s">
        <v>530</v>
      </c>
      <c r="BM3317" s="240" t="s">
        <v>4650</v>
      </c>
    </row>
    <row r="3318" s="2" customFormat="1">
      <c r="A3318" s="39"/>
      <c r="B3318" s="40"/>
      <c r="C3318" s="41"/>
      <c r="D3318" s="242" t="s">
        <v>359</v>
      </c>
      <c r="E3318" s="41"/>
      <c r="F3318" s="243" t="s">
        <v>4651</v>
      </c>
      <c r="G3318" s="41"/>
      <c r="H3318" s="41"/>
      <c r="I3318" s="244"/>
      <c r="J3318" s="41"/>
      <c r="K3318" s="41"/>
      <c r="L3318" s="45"/>
      <c r="M3318" s="245"/>
      <c r="N3318" s="246"/>
      <c r="O3318" s="92"/>
      <c r="P3318" s="92"/>
      <c r="Q3318" s="92"/>
      <c r="R3318" s="92"/>
      <c r="S3318" s="92"/>
      <c r="T3318" s="93"/>
      <c r="U3318" s="39"/>
      <c r="V3318" s="39"/>
      <c r="W3318" s="39"/>
      <c r="X3318" s="39"/>
      <c r="Y3318" s="39"/>
      <c r="Z3318" s="39"/>
      <c r="AA3318" s="39"/>
      <c r="AB3318" s="39"/>
      <c r="AC3318" s="39"/>
      <c r="AD3318" s="39"/>
      <c r="AE3318" s="39"/>
      <c r="AT3318" s="18" t="s">
        <v>359</v>
      </c>
      <c r="AU3318" s="18" t="s">
        <v>86</v>
      </c>
    </row>
    <row r="3319" s="13" customFormat="1">
      <c r="A3319" s="13"/>
      <c r="B3319" s="247"/>
      <c r="C3319" s="248"/>
      <c r="D3319" s="242" t="s">
        <v>361</v>
      </c>
      <c r="E3319" s="249" t="s">
        <v>1</v>
      </c>
      <c r="F3319" s="250" t="s">
        <v>4645</v>
      </c>
      <c r="G3319" s="248"/>
      <c r="H3319" s="251">
        <v>11.779</v>
      </c>
      <c r="I3319" s="252"/>
      <c r="J3319" s="248"/>
      <c r="K3319" s="248"/>
      <c r="L3319" s="253"/>
      <c r="M3319" s="254"/>
      <c r="N3319" s="255"/>
      <c r="O3319" s="255"/>
      <c r="P3319" s="255"/>
      <c r="Q3319" s="255"/>
      <c r="R3319" s="255"/>
      <c r="S3319" s="255"/>
      <c r="T3319" s="256"/>
      <c r="U3319" s="13"/>
      <c r="V3319" s="13"/>
      <c r="W3319" s="13"/>
      <c r="X3319" s="13"/>
      <c r="Y3319" s="13"/>
      <c r="Z3319" s="13"/>
      <c r="AA3319" s="13"/>
      <c r="AB3319" s="13"/>
      <c r="AC3319" s="13"/>
      <c r="AD3319" s="13"/>
      <c r="AE3319" s="13"/>
      <c r="AT3319" s="257" t="s">
        <v>361</v>
      </c>
      <c r="AU3319" s="257" t="s">
        <v>86</v>
      </c>
      <c r="AV3319" s="13" t="s">
        <v>86</v>
      </c>
      <c r="AW3319" s="13" t="s">
        <v>32</v>
      </c>
      <c r="AX3319" s="13" t="s">
        <v>76</v>
      </c>
      <c r="AY3319" s="257" t="s">
        <v>350</v>
      </c>
    </row>
    <row r="3320" s="13" customFormat="1">
      <c r="A3320" s="13"/>
      <c r="B3320" s="247"/>
      <c r="C3320" s="248"/>
      <c r="D3320" s="242" t="s">
        <v>361</v>
      </c>
      <c r="E3320" s="249" t="s">
        <v>1</v>
      </c>
      <c r="F3320" s="250" t="s">
        <v>4652</v>
      </c>
      <c r="G3320" s="248"/>
      <c r="H3320" s="251">
        <v>27.975000000000001</v>
      </c>
      <c r="I3320" s="252"/>
      <c r="J3320" s="248"/>
      <c r="K3320" s="248"/>
      <c r="L3320" s="253"/>
      <c r="M3320" s="254"/>
      <c r="N3320" s="255"/>
      <c r="O3320" s="255"/>
      <c r="P3320" s="255"/>
      <c r="Q3320" s="255"/>
      <c r="R3320" s="255"/>
      <c r="S3320" s="255"/>
      <c r="T3320" s="256"/>
      <c r="U3320" s="13"/>
      <c r="V3320" s="13"/>
      <c r="W3320" s="13"/>
      <c r="X3320" s="13"/>
      <c r="Y3320" s="13"/>
      <c r="Z3320" s="13"/>
      <c r="AA3320" s="13"/>
      <c r="AB3320" s="13"/>
      <c r="AC3320" s="13"/>
      <c r="AD3320" s="13"/>
      <c r="AE3320" s="13"/>
      <c r="AT3320" s="257" t="s">
        <v>361</v>
      </c>
      <c r="AU3320" s="257" t="s">
        <v>86</v>
      </c>
      <c r="AV3320" s="13" t="s">
        <v>86</v>
      </c>
      <c r="AW3320" s="13" t="s">
        <v>32</v>
      </c>
      <c r="AX3320" s="13" t="s">
        <v>76</v>
      </c>
      <c r="AY3320" s="257" t="s">
        <v>350</v>
      </c>
    </row>
    <row r="3321" s="13" customFormat="1">
      <c r="A3321" s="13"/>
      <c r="B3321" s="247"/>
      <c r="C3321" s="248"/>
      <c r="D3321" s="242" t="s">
        <v>361</v>
      </c>
      <c r="E3321" s="249" t="s">
        <v>1</v>
      </c>
      <c r="F3321" s="250" t="s">
        <v>4653</v>
      </c>
      <c r="G3321" s="248"/>
      <c r="H3321" s="251">
        <v>77.168999999999997</v>
      </c>
      <c r="I3321" s="252"/>
      <c r="J3321" s="248"/>
      <c r="K3321" s="248"/>
      <c r="L3321" s="253"/>
      <c r="M3321" s="254"/>
      <c r="N3321" s="255"/>
      <c r="O3321" s="255"/>
      <c r="P3321" s="255"/>
      <c r="Q3321" s="255"/>
      <c r="R3321" s="255"/>
      <c r="S3321" s="255"/>
      <c r="T3321" s="256"/>
      <c r="U3321" s="13"/>
      <c r="V3321" s="13"/>
      <c r="W3321" s="13"/>
      <c r="X3321" s="13"/>
      <c r="Y3321" s="13"/>
      <c r="Z3321" s="13"/>
      <c r="AA3321" s="13"/>
      <c r="AB3321" s="13"/>
      <c r="AC3321" s="13"/>
      <c r="AD3321" s="13"/>
      <c r="AE3321" s="13"/>
      <c r="AT3321" s="257" t="s">
        <v>361</v>
      </c>
      <c r="AU3321" s="257" t="s">
        <v>86</v>
      </c>
      <c r="AV3321" s="13" t="s">
        <v>86</v>
      </c>
      <c r="AW3321" s="13" t="s">
        <v>32</v>
      </c>
      <c r="AX3321" s="13" t="s">
        <v>76</v>
      </c>
      <c r="AY3321" s="257" t="s">
        <v>350</v>
      </c>
    </row>
    <row r="3322" s="13" customFormat="1">
      <c r="A3322" s="13"/>
      <c r="B3322" s="247"/>
      <c r="C3322" s="248"/>
      <c r="D3322" s="242" t="s">
        <v>361</v>
      </c>
      <c r="E3322" s="249" t="s">
        <v>1</v>
      </c>
      <c r="F3322" s="250" t="s">
        <v>2127</v>
      </c>
      <c r="G3322" s="248"/>
      <c r="H3322" s="251">
        <v>382.14499999999998</v>
      </c>
      <c r="I3322" s="252"/>
      <c r="J3322" s="248"/>
      <c r="K3322" s="248"/>
      <c r="L3322" s="253"/>
      <c r="M3322" s="254"/>
      <c r="N3322" s="255"/>
      <c r="O3322" s="255"/>
      <c r="P3322" s="255"/>
      <c r="Q3322" s="255"/>
      <c r="R3322" s="255"/>
      <c r="S3322" s="255"/>
      <c r="T3322" s="256"/>
      <c r="U3322" s="13"/>
      <c r="V3322" s="13"/>
      <c r="W3322" s="13"/>
      <c r="X3322" s="13"/>
      <c r="Y3322" s="13"/>
      <c r="Z3322" s="13"/>
      <c r="AA3322" s="13"/>
      <c r="AB3322" s="13"/>
      <c r="AC3322" s="13"/>
      <c r="AD3322" s="13"/>
      <c r="AE3322" s="13"/>
      <c r="AT3322" s="257" t="s">
        <v>361</v>
      </c>
      <c r="AU3322" s="257" t="s">
        <v>86</v>
      </c>
      <c r="AV3322" s="13" t="s">
        <v>86</v>
      </c>
      <c r="AW3322" s="13" t="s">
        <v>32</v>
      </c>
      <c r="AX3322" s="13" t="s">
        <v>76</v>
      </c>
      <c r="AY3322" s="257" t="s">
        <v>350</v>
      </c>
    </row>
    <row r="3323" s="13" customFormat="1">
      <c r="A3323" s="13"/>
      <c r="B3323" s="247"/>
      <c r="C3323" s="248"/>
      <c r="D3323" s="242" t="s">
        <v>361</v>
      </c>
      <c r="E3323" s="249" t="s">
        <v>1</v>
      </c>
      <c r="F3323" s="250" t="s">
        <v>2079</v>
      </c>
      <c r="G3323" s="248"/>
      <c r="H3323" s="251">
        <v>88.902000000000001</v>
      </c>
      <c r="I3323" s="252"/>
      <c r="J3323" s="248"/>
      <c r="K3323" s="248"/>
      <c r="L3323" s="253"/>
      <c r="M3323" s="254"/>
      <c r="N3323" s="255"/>
      <c r="O3323" s="255"/>
      <c r="P3323" s="255"/>
      <c r="Q3323" s="255"/>
      <c r="R3323" s="255"/>
      <c r="S3323" s="255"/>
      <c r="T3323" s="256"/>
      <c r="U3323" s="13"/>
      <c r="V3323" s="13"/>
      <c r="W3323" s="13"/>
      <c r="X3323" s="13"/>
      <c r="Y3323" s="13"/>
      <c r="Z3323" s="13"/>
      <c r="AA3323" s="13"/>
      <c r="AB3323" s="13"/>
      <c r="AC3323" s="13"/>
      <c r="AD3323" s="13"/>
      <c r="AE3323" s="13"/>
      <c r="AT3323" s="257" t="s">
        <v>361</v>
      </c>
      <c r="AU3323" s="257" t="s">
        <v>86</v>
      </c>
      <c r="AV3323" s="13" t="s">
        <v>86</v>
      </c>
      <c r="AW3323" s="13" t="s">
        <v>32</v>
      </c>
      <c r="AX3323" s="13" t="s">
        <v>76</v>
      </c>
      <c r="AY3323" s="257" t="s">
        <v>350</v>
      </c>
    </row>
    <row r="3324" s="13" customFormat="1">
      <c r="A3324" s="13"/>
      <c r="B3324" s="247"/>
      <c r="C3324" s="248"/>
      <c r="D3324" s="242" t="s">
        <v>361</v>
      </c>
      <c r="E3324" s="249" t="s">
        <v>1</v>
      </c>
      <c r="F3324" s="250" t="s">
        <v>2080</v>
      </c>
      <c r="G3324" s="248"/>
      <c r="H3324" s="251">
        <v>34.274000000000001</v>
      </c>
      <c r="I3324" s="252"/>
      <c r="J3324" s="248"/>
      <c r="K3324" s="248"/>
      <c r="L3324" s="253"/>
      <c r="M3324" s="254"/>
      <c r="N3324" s="255"/>
      <c r="O3324" s="255"/>
      <c r="P3324" s="255"/>
      <c r="Q3324" s="255"/>
      <c r="R3324" s="255"/>
      <c r="S3324" s="255"/>
      <c r="T3324" s="256"/>
      <c r="U3324" s="13"/>
      <c r="V3324" s="13"/>
      <c r="W3324" s="13"/>
      <c r="X3324" s="13"/>
      <c r="Y3324" s="13"/>
      <c r="Z3324" s="13"/>
      <c r="AA3324" s="13"/>
      <c r="AB3324" s="13"/>
      <c r="AC3324" s="13"/>
      <c r="AD3324" s="13"/>
      <c r="AE3324" s="13"/>
      <c r="AT3324" s="257" t="s">
        <v>361</v>
      </c>
      <c r="AU3324" s="257" t="s">
        <v>86</v>
      </c>
      <c r="AV3324" s="13" t="s">
        <v>86</v>
      </c>
      <c r="AW3324" s="13" t="s">
        <v>32</v>
      </c>
      <c r="AX3324" s="13" t="s">
        <v>76</v>
      </c>
      <c r="AY3324" s="257" t="s">
        <v>350</v>
      </c>
    </row>
    <row r="3325" s="13" customFormat="1">
      <c r="A3325" s="13"/>
      <c r="B3325" s="247"/>
      <c r="C3325" s="248"/>
      <c r="D3325" s="242" t="s">
        <v>361</v>
      </c>
      <c r="E3325" s="249" t="s">
        <v>1</v>
      </c>
      <c r="F3325" s="250" t="s">
        <v>2101</v>
      </c>
      <c r="G3325" s="248"/>
      <c r="H3325" s="251">
        <v>639.20000000000005</v>
      </c>
      <c r="I3325" s="252"/>
      <c r="J3325" s="248"/>
      <c r="K3325" s="248"/>
      <c r="L3325" s="253"/>
      <c r="M3325" s="254"/>
      <c r="N3325" s="255"/>
      <c r="O3325" s="255"/>
      <c r="P3325" s="255"/>
      <c r="Q3325" s="255"/>
      <c r="R3325" s="255"/>
      <c r="S3325" s="255"/>
      <c r="T3325" s="256"/>
      <c r="U3325" s="13"/>
      <c r="V3325" s="13"/>
      <c r="W3325" s="13"/>
      <c r="X3325" s="13"/>
      <c r="Y3325" s="13"/>
      <c r="Z3325" s="13"/>
      <c r="AA3325" s="13"/>
      <c r="AB3325" s="13"/>
      <c r="AC3325" s="13"/>
      <c r="AD3325" s="13"/>
      <c r="AE3325" s="13"/>
      <c r="AT3325" s="257" t="s">
        <v>361</v>
      </c>
      <c r="AU3325" s="257" t="s">
        <v>86</v>
      </c>
      <c r="AV3325" s="13" t="s">
        <v>86</v>
      </c>
      <c r="AW3325" s="13" t="s">
        <v>32</v>
      </c>
      <c r="AX3325" s="13" t="s">
        <v>76</v>
      </c>
      <c r="AY3325" s="257" t="s">
        <v>350</v>
      </c>
    </row>
    <row r="3326" s="13" customFormat="1">
      <c r="A3326" s="13"/>
      <c r="B3326" s="247"/>
      <c r="C3326" s="248"/>
      <c r="D3326" s="242" t="s">
        <v>361</v>
      </c>
      <c r="E3326" s="249" t="s">
        <v>1</v>
      </c>
      <c r="F3326" s="250" t="s">
        <v>2081</v>
      </c>
      <c r="G3326" s="248"/>
      <c r="H3326" s="251">
        <v>174.58000000000001</v>
      </c>
      <c r="I3326" s="252"/>
      <c r="J3326" s="248"/>
      <c r="K3326" s="248"/>
      <c r="L3326" s="253"/>
      <c r="M3326" s="254"/>
      <c r="N3326" s="255"/>
      <c r="O3326" s="255"/>
      <c r="P3326" s="255"/>
      <c r="Q3326" s="255"/>
      <c r="R3326" s="255"/>
      <c r="S3326" s="255"/>
      <c r="T3326" s="256"/>
      <c r="U3326" s="13"/>
      <c r="V3326" s="13"/>
      <c r="W3326" s="13"/>
      <c r="X3326" s="13"/>
      <c r="Y3326" s="13"/>
      <c r="Z3326" s="13"/>
      <c r="AA3326" s="13"/>
      <c r="AB3326" s="13"/>
      <c r="AC3326" s="13"/>
      <c r="AD3326" s="13"/>
      <c r="AE3326" s="13"/>
      <c r="AT3326" s="257" t="s">
        <v>361</v>
      </c>
      <c r="AU3326" s="257" t="s">
        <v>86</v>
      </c>
      <c r="AV3326" s="13" t="s">
        <v>86</v>
      </c>
      <c r="AW3326" s="13" t="s">
        <v>32</v>
      </c>
      <c r="AX3326" s="13" t="s">
        <v>76</v>
      </c>
      <c r="AY3326" s="257" t="s">
        <v>350</v>
      </c>
    </row>
    <row r="3327" s="13" customFormat="1">
      <c r="A3327" s="13"/>
      <c r="B3327" s="247"/>
      <c r="C3327" s="248"/>
      <c r="D3327" s="242" t="s">
        <v>361</v>
      </c>
      <c r="E3327" s="249" t="s">
        <v>1</v>
      </c>
      <c r="F3327" s="250" t="s">
        <v>4654</v>
      </c>
      <c r="G3327" s="248"/>
      <c r="H3327" s="251">
        <v>59.689999999999998</v>
      </c>
      <c r="I3327" s="252"/>
      <c r="J3327" s="248"/>
      <c r="K3327" s="248"/>
      <c r="L3327" s="253"/>
      <c r="M3327" s="254"/>
      <c r="N3327" s="255"/>
      <c r="O3327" s="255"/>
      <c r="P3327" s="255"/>
      <c r="Q3327" s="255"/>
      <c r="R3327" s="255"/>
      <c r="S3327" s="255"/>
      <c r="T3327" s="256"/>
      <c r="U3327" s="13"/>
      <c r="V3327" s="13"/>
      <c r="W3327" s="13"/>
      <c r="X3327" s="13"/>
      <c r="Y3327" s="13"/>
      <c r="Z3327" s="13"/>
      <c r="AA3327" s="13"/>
      <c r="AB3327" s="13"/>
      <c r="AC3327" s="13"/>
      <c r="AD3327" s="13"/>
      <c r="AE3327" s="13"/>
      <c r="AT3327" s="257" t="s">
        <v>361</v>
      </c>
      <c r="AU3327" s="257" t="s">
        <v>86</v>
      </c>
      <c r="AV3327" s="13" t="s">
        <v>86</v>
      </c>
      <c r="AW3327" s="13" t="s">
        <v>32</v>
      </c>
      <c r="AX3327" s="13" t="s">
        <v>76</v>
      </c>
      <c r="AY3327" s="257" t="s">
        <v>350</v>
      </c>
    </row>
    <row r="3328" s="13" customFormat="1">
      <c r="A3328" s="13"/>
      <c r="B3328" s="247"/>
      <c r="C3328" s="248"/>
      <c r="D3328" s="242" t="s">
        <v>361</v>
      </c>
      <c r="E3328" s="249" t="s">
        <v>1</v>
      </c>
      <c r="F3328" s="250" t="s">
        <v>4655</v>
      </c>
      <c r="G3328" s="248"/>
      <c r="H3328" s="251">
        <v>9.1110000000000007</v>
      </c>
      <c r="I3328" s="252"/>
      <c r="J3328" s="248"/>
      <c r="K3328" s="248"/>
      <c r="L3328" s="253"/>
      <c r="M3328" s="254"/>
      <c r="N3328" s="255"/>
      <c r="O3328" s="255"/>
      <c r="P3328" s="255"/>
      <c r="Q3328" s="255"/>
      <c r="R3328" s="255"/>
      <c r="S3328" s="255"/>
      <c r="T3328" s="256"/>
      <c r="U3328" s="13"/>
      <c r="V3328" s="13"/>
      <c r="W3328" s="13"/>
      <c r="X3328" s="13"/>
      <c r="Y3328" s="13"/>
      <c r="Z3328" s="13"/>
      <c r="AA3328" s="13"/>
      <c r="AB3328" s="13"/>
      <c r="AC3328" s="13"/>
      <c r="AD3328" s="13"/>
      <c r="AE3328" s="13"/>
      <c r="AT3328" s="257" t="s">
        <v>361</v>
      </c>
      <c r="AU3328" s="257" t="s">
        <v>86</v>
      </c>
      <c r="AV3328" s="13" t="s">
        <v>86</v>
      </c>
      <c r="AW3328" s="13" t="s">
        <v>32</v>
      </c>
      <c r="AX3328" s="13" t="s">
        <v>76</v>
      </c>
      <c r="AY3328" s="257" t="s">
        <v>350</v>
      </c>
    </row>
    <row r="3329" s="13" customFormat="1">
      <c r="A3329" s="13"/>
      <c r="B3329" s="247"/>
      <c r="C3329" s="248"/>
      <c r="D3329" s="242" t="s">
        <v>361</v>
      </c>
      <c r="E3329" s="249" t="s">
        <v>1</v>
      </c>
      <c r="F3329" s="250" t="s">
        <v>2090</v>
      </c>
      <c r="G3329" s="248"/>
      <c r="H3329" s="251">
        <v>144.86000000000001</v>
      </c>
      <c r="I3329" s="252"/>
      <c r="J3329" s="248"/>
      <c r="K3329" s="248"/>
      <c r="L3329" s="253"/>
      <c r="M3329" s="254"/>
      <c r="N3329" s="255"/>
      <c r="O3329" s="255"/>
      <c r="P3329" s="255"/>
      <c r="Q3329" s="255"/>
      <c r="R3329" s="255"/>
      <c r="S3329" s="255"/>
      <c r="T3329" s="256"/>
      <c r="U3329" s="13"/>
      <c r="V3329" s="13"/>
      <c r="W3329" s="13"/>
      <c r="X3329" s="13"/>
      <c r="Y3329" s="13"/>
      <c r="Z3329" s="13"/>
      <c r="AA3329" s="13"/>
      <c r="AB3329" s="13"/>
      <c r="AC3329" s="13"/>
      <c r="AD3329" s="13"/>
      <c r="AE3329" s="13"/>
      <c r="AT3329" s="257" t="s">
        <v>361</v>
      </c>
      <c r="AU3329" s="257" t="s">
        <v>86</v>
      </c>
      <c r="AV3329" s="13" t="s">
        <v>86</v>
      </c>
      <c r="AW3329" s="13" t="s">
        <v>32</v>
      </c>
      <c r="AX3329" s="13" t="s">
        <v>76</v>
      </c>
      <c r="AY3329" s="257" t="s">
        <v>350</v>
      </c>
    </row>
    <row r="3330" s="13" customFormat="1">
      <c r="A3330" s="13"/>
      <c r="B3330" s="247"/>
      <c r="C3330" s="248"/>
      <c r="D3330" s="242" t="s">
        <v>361</v>
      </c>
      <c r="E3330" s="249" t="s">
        <v>1</v>
      </c>
      <c r="F3330" s="250" t="s">
        <v>2082</v>
      </c>
      <c r="G3330" s="248"/>
      <c r="H3330" s="251">
        <v>78.299999999999997</v>
      </c>
      <c r="I3330" s="252"/>
      <c r="J3330" s="248"/>
      <c r="K3330" s="248"/>
      <c r="L3330" s="253"/>
      <c r="M3330" s="254"/>
      <c r="N3330" s="255"/>
      <c r="O3330" s="255"/>
      <c r="P3330" s="255"/>
      <c r="Q3330" s="255"/>
      <c r="R3330" s="255"/>
      <c r="S3330" s="255"/>
      <c r="T3330" s="256"/>
      <c r="U3330" s="13"/>
      <c r="V3330" s="13"/>
      <c r="W3330" s="13"/>
      <c r="X3330" s="13"/>
      <c r="Y3330" s="13"/>
      <c r="Z3330" s="13"/>
      <c r="AA3330" s="13"/>
      <c r="AB3330" s="13"/>
      <c r="AC3330" s="13"/>
      <c r="AD3330" s="13"/>
      <c r="AE3330" s="13"/>
      <c r="AT3330" s="257" t="s">
        <v>361</v>
      </c>
      <c r="AU3330" s="257" t="s">
        <v>86</v>
      </c>
      <c r="AV3330" s="13" t="s">
        <v>86</v>
      </c>
      <c r="AW3330" s="13" t="s">
        <v>32</v>
      </c>
      <c r="AX3330" s="13" t="s">
        <v>76</v>
      </c>
      <c r="AY3330" s="257" t="s">
        <v>350</v>
      </c>
    </row>
    <row r="3331" s="13" customFormat="1">
      <c r="A3331" s="13"/>
      <c r="B3331" s="247"/>
      <c r="C3331" s="248"/>
      <c r="D3331" s="242" t="s">
        <v>361</v>
      </c>
      <c r="E3331" s="249" t="s">
        <v>1</v>
      </c>
      <c r="F3331" s="250" t="s">
        <v>2083</v>
      </c>
      <c r="G3331" s="248"/>
      <c r="H3331" s="251">
        <v>205.934</v>
      </c>
      <c r="I3331" s="252"/>
      <c r="J3331" s="248"/>
      <c r="K3331" s="248"/>
      <c r="L3331" s="253"/>
      <c r="M3331" s="254"/>
      <c r="N3331" s="255"/>
      <c r="O3331" s="255"/>
      <c r="P3331" s="255"/>
      <c r="Q3331" s="255"/>
      <c r="R3331" s="255"/>
      <c r="S3331" s="255"/>
      <c r="T3331" s="256"/>
      <c r="U3331" s="13"/>
      <c r="V3331" s="13"/>
      <c r="W3331" s="13"/>
      <c r="X3331" s="13"/>
      <c r="Y3331" s="13"/>
      <c r="Z3331" s="13"/>
      <c r="AA3331" s="13"/>
      <c r="AB3331" s="13"/>
      <c r="AC3331" s="13"/>
      <c r="AD3331" s="13"/>
      <c r="AE3331" s="13"/>
      <c r="AT3331" s="257" t="s">
        <v>361</v>
      </c>
      <c r="AU3331" s="257" t="s">
        <v>86</v>
      </c>
      <c r="AV3331" s="13" t="s">
        <v>86</v>
      </c>
      <c r="AW3331" s="13" t="s">
        <v>32</v>
      </c>
      <c r="AX3331" s="13" t="s">
        <v>76</v>
      </c>
      <c r="AY3331" s="257" t="s">
        <v>350</v>
      </c>
    </row>
    <row r="3332" s="13" customFormat="1">
      <c r="A3332" s="13"/>
      <c r="B3332" s="247"/>
      <c r="C3332" s="248"/>
      <c r="D3332" s="242" t="s">
        <v>361</v>
      </c>
      <c r="E3332" s="249" t="s">
        <v>1</v>
      </c>
      <c r="F3332" s="250" t="s">
        <v>2084</v>
      </c>
      <c r="G3332" s="248"/>
      <c r="H3332" s="251">
        <v>613.50699999999995</v>
      </c>
      <c r="I3332" s="252"/>
      <c r="J3332" s="248"/>
      <c r="K3332" s="248"/>
      <c r="L3332" s="253"/>
      <c r="M3332" s="254"/>
      <c r="N3332" s="255"/>
      <c r="O3332" s="255"/>
      <c r="P3332" s="255"/>
      <c r="Q3332" s="255"/>
      <c r="R3332" s="255"/>
      <c r="S3332" s="255"/>
      <c r="T3332" s="256"/>
      <c r="U3332" s="13"/>
      <c r="V3332" s="13"/>
      <c r="W3332" s="13"/>
      <c r="X3332" s="13"/>
      <c r="Y3332" s="13"/>
      <c r="Z3332" s="13"/>
      <c r="AA3332" s="13"/>
      <c r="AB3332" s="13"/>
      <c r="AC3332" s="13"/>
      <c r="AD3332" s="13"/>
      <c r="AE3332" s="13"/>
      <c r="AT3332" s="257" t="s">
        <v>361</v>
      </c>
      <c r="AU3332" s="257" t="s">
        <v>86</v>
      </c>
      <c r="AV3332" s="13" t="s">
        <v>86</v>
      </c>
      <c r="AW3332" s="13" t="s">
        <v>32</v>
      </c>
      <c r="AX3332" s="13" t="s">
        <v>76</v>
      </c>
      <c r="AY3332" s="257" t="s">
        <v>350</v>
      </c>
    </row>
    <row r="3333" s="13" customFormat="1">
      <c r="A3333" s="13"/>
      <c r="B3333" s="247"/>
      <c r="C3333" s="248"/>
      <c r="D3333" s="242" t="s">
        <v>361</v>
      </c>
      <c r="E3333" s="249" t="s">
        <v>1</v>
      </c>
      <c r="F3333" s="250" t="s">
        <v>2142</v>
      </c>
      <c r="G3333" s="248"/>
      <c r="H3333" s="251">
        <v>620.51400000000001</v>
      </c>
      <c r="I3333" s="252"/>
      <c r="J3333" s="248"/>
      <c r="K3333" s="248"/>
      <c r="L3333" s="253"/>
      <c r="M3333" s="254"/>
      <c r="N3333" s="255"/>
      <c r="O3333" s="255"/>
      <c r="P3333" s="255"/>
      <c r="Q3333" s="255"/>
      <c r="R3333" s="255"/>
      <c r="S3333" s="255"/>
      <c r="T3333" s="256"/>
      <c r="U3333" s="13"/>
      <c r="V3333" s="13"/>
      <c r="W3333" s="13"/>
      <c r="X3333" s="13"/>
      <c r="Y3333" s="13"/>
      <c r="Z3333" s="13"/>
      <c r="AA3333" s="13"/>
      <c r="AB3333" s="13"/>
      <c r="AC3333" s="13"/>
      <c r="AD3333" s="13"/>
      <c r="AE3333" s="13"/>
      <c r="AT3333" s="257" t="s">
        <v>361</v>
      </c>
      <c r="AU3333" s="257" t="s">
        <v>86</v>
      </c>
      <c r="AV3333" s="13" t="s">
        <v>86</v>
      </c>
      <c r="AW3333" s="13" t="s">
        <v>32</v>
      </c>
      <c r="AX3333" s="13" t="s">
        <v>76</v>
      </c>
      <c r="AY3333" s="257" t="s">
        <v>350</v>
      </c>
    </row>
    <row r="3334" s="13" customFormat="1">
      <c r="A3334" s="13"/>
      <c r="B3334" s="247"/>
      <c r="C3334" s="248"/>
      <c r="D3334" s="242" t="s">
        <v>361</v>
      </c>
      <c r="E3334" s="249" t="s">
        <v>1</v>
      </c>
      <c r="F3334" s="250" t="s">
        <v>2143</v>
      </c>
      <c r="G3334" s="248"/>
      <c r="H3334" s="251">
        <v>323.74599999999998</v>
      </c>
      <c r="I3334" s="252"/>
      <c r="J3334" s="248"/>
      <c r="K3334" s="248"/>
      <c r="L3334" s="253"/>
      <c r="M3334" s="254"/>
      <c r="N3334" s="255"/>
      <c r="O3334" s="255"/>
      <c r="P3334" s="255"/>
      <c r="Q3334" s="255"/>
      <c r="R3334" s="255"/>
      <c r="S3334" s="255"/>
      <c r="T3334" s="256"/>
      <c r="U3334" s="13"/>
      <c r="V3334" s="13"/>
      <c r="W3334" s="13"/>
      <c r="X3334" s="13"/>
      <c r="Y3334" s="13"/>
      <c r="Z3334" s="13"/>
      <c r="AA3334" s="13"/>
      <c r="AB3334" s="13"/>
      <c r="AC3334" s="13"/>
      <c r="AD3334" s="13"/>
      <c r="AE3334" s="13"/>
      <c r="AT3334" s="257" t="s">
        <v>361</v>
      </c>
      <c r="AU3334" s="257" t="s">
        <v>86</v>
      </c>
      <c r="AV3334" s="13" t="s">
        <v>86</v>
      </c>
      <c r="AW3334" s="13" t="s">
        <v>32</v>
      </c>
      <c r="AX3334" s="13" t="s">
        <v>76</v>
      </c>
      <c r="AY3334" s="257" t="s">
        <v>350</v>
      </c>
    </row>
    <row r="3335" s="13" customFormat="1">
      <c r="A3335" s="13"/>
      <c r="B3335" s="247"/>
      <c r="C3335" s="248"/>
      <c r="D3335" s="242" t="s">
        <v>361</v>
      </c>
      <c r="E3335" s="249" t="s">
        <v>1</v>
      </c>
      <c r="F3335" s="250" t="s">
        <v>2144</v>
      </c>
      <c r="G3335" s="248"/>
      <c r="H3335" s="251">
        <v>135.761</v>
      </c>
      <c r="I3335" s="252"/>
      <c r="J3335" s="248"/>
      <c r="K3335" s="248"/>
      <c r="L3335" s="253"/>
      <c r="M3335" s="254"/>
      <c r="N3335" s="255"/>
      <c r="O3335" s="255"/>
      <c r="P3335" s="255"/>
      <c r="Q3335" s="255"/>
      <c r="R3335" s="255"/>
      <c r="S3335" s="255"/>
      <c r="T3335" s="256"/>
      <c r="U3335" s="13"/>
      <c r="V3335" s="13"/>
      <c r="W3335" s="13"/>
      <c r="X3335" s="13"/>
      <c r="Y3335" s="13"/>
      <c r="Z3335" s="13"/>
      <c r="AA3335" s="13"/>
      <c r="AB3335" s="13"/>
      <c r="AC3335" s="13"/>
      <c r="AD3335" s="13"/>
      <c r="AE3335" s="13"/>
      <c r="AT3335" s="257" t="s">
        <v>361</v>
      </c>
      <c r="AU3335" s="257" t="s">
        <v>86</v>
      </c>
      <c r="AV3335" s="13" t="s">
        <v>86</v>
      </c>
      <c r="AW3335" s="13" t="s">
        <v>32</v>
      </c>
      <c r="AX3335" s="13" t="s">
        <v>76</v>
      </c>
      <c r="AY3335" s="257" t="s">
        <v>350</v>
      </c>
    </row>
    <row r="3336" s="13" customFormat="1">
      <c r="A3336" s="13"/>
      <c r="B3336" s="247"/>
      <c r="C3336" s="248"/>
      <c r="D3336" s="242" t="s">
        <v>361</v>
      </c>
      <c r="E3336" s="249" t="s">
        <v>1</v>
      </c>
      <c r="F3336" s="250" t="s">
        <v>2145</v>
      </c>
      <c r="G3336" s="248"/>
      <c r="H3336" s="251">
        <v>77.477999999999994</v>
      </c>
      <c r="I3336" s="252"/>
      <c r="J3336" s="248"/>
      <c r="K3336" s="248"/>
      <c r="L3336" s="253"/>
      <c r="M3336" s="254"/>
      <c r="N3336" s="255"/>
      <c r="O3336" s="255"/>
      <c r="P3336" s="255"/>
      <c r="Q3336" s="255"/>
      <c r="R3336" s="255"/>
      <c r="S3336" s="255"/>
      <c r="T3336" s="256"/>
      <c r="U3336" s="13"/>
      <c r="V3336" s="13"/>
      <c r="W3336" s="13"/>
      <c r="X3336" s="13"/>
      <c r="Y3336" s="13"/>
      <c r="Z3336" s="13"/>
      <c r="AA3336" s="13"/>
      <c r="AB3336" s="13"/>
      <c r="AC3336" s="13"/>
      <c r="AD3336" s="13"/>
      <c r="AE3336" s="13"/>
      <c r="AT3336" s="257" t="s">
        <v>361</v>
      </c>
      <c r="AU3336" s="257" t="s">
        <v>86</v>
      </c>
      <c r="AV3336" s="13" t="s">
        <v>86</v>
      </c>
      <c r="AW3336" s="13" t="s">
        <v>32</v>
      </c>
      <c r="AX3336" s="13" t="s">
        <v>76</v>
      </c>
      <c r="AY3336" s="257" t="s">
        <v>350</v>
      </c>
    </row>
    <row r="3337" s="13" customFormat="1">
      <c r="A3337" s="13"/>
      <c r="B3337" s="247"/>
      <c r="C3337" s="248"/>
      <c r="D3337" s="242" t="s">
        <v>361</v>
      </c>
      <c r="E3337" s="249" t="s">
        <v>1</v>
      </c>
      <c r="F3337" s="250" t="s">
        <v>2146</v>
      </c>
      <c r="G3337" s="248"/>
      <c r="H3337" s="251">
        <v>251.696</v>
      </c>
      <c r="I3337" s="252"/>
      <c r="J3337" s="248"/>
      <c r="K3337" s="248"/>
      <c r="L3337" s="253"/>
      <c r="M3337" s="254"/>
      <c r="N3337" s="255"/>
      <c r="O3337" s="255"/>
      <c r="P3337" s="255"/>
      <c r="Q3337" s="255"/>
      <c r="R3337" s="255"/>
      <c r="S3337" s="255"/>
      <c r="T3337" s="256"/>
      <c r="U3337" s="13"/>
      <c r="V3337" s="13"/>
      <c r="W3337" s="13"/>
      <c r="X3337" s="13"/>
      <c r="Y3337" s="13"/>
      <c r="Z3337" s="13"/>
      <c r="AA3337" s="13"/>
      <c r="AB3337" s="13"/>
      <c r="AC3337" s="13"/>
      <c r="AD3337" s="13"/>
      <c r="AE3337" s="13"/>
      <c r="AT3337" s="257" t="s">
        <v>361</v>
      </c>
      <c r="AU3337" s="257" t="s">
        <v>86</v>
      </c>
      <c r="AV3337" s="13" t="s">
        <v>86</v>
      </c>
      <c r="AW3337" s="13" t="s">
        <v>32</v>
      </c>
      <c r="AX3337" s="13" t="s">
        <v>76</v>
      </c>
      <c r="AY3337" s="257" t="s">
        <v>350</v>
      </c>
    </row>
    <row r="3338" s="13" customFormat="1">
      <c r="A3338" s="13"/>
      <c r="B3338" s="247"/>
      <c r="C3338" s="248"/>
      <c r="D3338" s="242" t="s">
        <v>361</v>
      </c>
      <c r="E3338" s="249" t="s">
        <v>1</v>
      </c>
      <c r="F3338" s="250" t="s">
        <v>2147</v>
      </c>
      <c r="G3338" s="248"/>
      <c r="H3338" s="251">
        <v>298.678</v>
      </c>
      <c r="I3338" s="252"/>
      <c r="J3338" s="248"/>
      <c r="K3338" s="248"/>
      <c r="L3338" s="253"/>
      <c r="M3338" s="254"/>
      <c r="N3338" s="255"/>
      <c r="O3338" s="255"/>
      <c r="P3338" s="255"/>
      <c r="Q3338" s="255"/>
      <c r="R3338" s="255"/>
      <c r="S3338" s="255"/>
      <c r="T3338" s="256"/>
      <c r="U3338" s="13"/>
      <c r="V3338" s="13"/>
      <c r="W3338" s="13"/>
      <c r="X3338" s="13"/>
      <c r="Y3338" s="13"/>
      <c r="Z3338" s="13"/>
      <c r="AA3338" s="13"/>
      <c r="AB3338" s="13"/>
      <c r="AC3338" s="13"/>
      <c r="AD3338" s="13"/>
      <c r="AE3338" s="13"/>
      <c r="AT3338" s="257" t="s">
        <v>361</v>
      </c>
      <c r="AU3338" s="257" t="s">
        <v>86</v>
      </c>
      <c r="AV3338" s="13" t="s">
        <v>86</v>
      </c>
      <c r="AW3338" s="13" t="s">
        <v>32</v>
      </c>
      <c r="AX3338" s="13" t="s">
        <v>76</v>
      </c>
      <c r="AY3338" s="257" t="s">
        <v>350</v>
      </c>
    </row>
    <row r="3339" s="13" customFormat="1">
      <c r="A3339" s="13"/>
      <c r="B3339" s="247"/>
      <c r="C3339" s="248"/>
      <c r="D3339" s="242" t="s">
        <v>361</v>
      </c>
      <c r="E3339" s="249" t="s">
        <v>1</v>
      </c>
      <c r="F3339" s="250" t="s">
        <v>2148</v>
      </c>
      <c r="G3339" s="248"/>
      <c r="H3339" s="251">
        <v>74</v>
      </c>
      <c r="I3339" s="252"/>
      <c r="J3339" s="248"/>
      <c r="K3339" s="248"/>
      <c r="L3339" s="253"/>
      <c r="M3339" s="254"/>
      <c r="N3339" s="255"/>
      <c r="O3339" s="255"/>
      <c r="P3339" s="255"/>
      <c r="Q3339" s="255"/>
      <c r="R3339" s="255"/>
      <c r="S3339" s="255"/>
      <c r="T3339" s="256"/>
      <c r="U3339" s="13"/>
      <c r="V3339" s="13"/>
      <c r="W3339" s="13"/>
      <c r="X3339" s="13"/>
      <c r="Y3339" s="13"/>
      <c r="Z3339" s="13"/>
      <c r="AA3339" s="13"/>
      <c r="AB3339" s="13"/>
      <c r="AC3339" s="13"/>
      <c r="AD3339" s="13"/>
      <c r="AE3339" s="13"/>
      <c r="AT3339" s="257" t="s">
        <v>361</v>
      </c>
      <c r="AU3339" s="257" t="s">
        <v>86</v>
      </c>
      <c r="AV3339" s="13" t="s">
        <v>86</v>
      </c>
      <c r="AW3339" s="13" t="s">
        <v>32</v>
      </c>
      <c r="AX3339" s="13" t="s">
        <v>76</v>
      </c>
      <c r="AY3339" s="257" t="s">
        <v>350</v>
      </c>
    </row>
    <row r="3340" s="13" customFormat="1">
      <c r="A3340" s="13"/>
      <c r="B3340" s="247"/>
      <c r="C3340" s="248"/>
      <c r="D3340" s="242" t="s">
        <v>361</v>
      </c>
      <c r="E3340" s="249" t="s">
        <v>1</v>
      </c>
      <c r="F3340" s="250" t="s">
        <v>2149</v>
      </c>
      <c r="G3340" s="248"/>
      <c r="H3340" s="251">
        <v>68.427000000000007</v>
      </c>
      <c r="I3340" s="252"/>
      <c r="J3340" s="248"/>
      <c r="K3340" s="248"/>
      <c r="L3340" s="253"/>
      <c r="M3340" s="254"/>
      <c r="N3340" s="255"/>
      <c r="O3340" s="255"/>
      <c r="P3340" s="255"/>
      <c r="Q3340" s="255"/>
      <c r="R3340" s="255"/>
      <c r="S3340" s="255"/>
      <c r="T3340" s="256"/>
      <c r="U3340" s="13"/>
      <c r="V3340" s="13"/>
      <c r="W3340" s="13"/>
      <c r="X3340" s="13"/>
      <c r="Y3340" s="13"/>
      <c r="Z3340" s="13"/>
      <c r="AA3340" s="13"/>
      <c r="AB3340" s="13"/>
      <c r="AC3340" s="13"/>
      <c r="AD3340" s="13"/>
      <c r="AE3340" s="13"/>
      <c r="AT3340" s="257" t="s">
        <v>361</v>
      </c>
      <c r="AU3340" s="257" t="s">
        <v>86</v>
      </c>
      <c r="AV3340" s="13" t="s">
        <v>86</v>
      </c>
      <c r="AW3340" s="13" t="s">
        <v>32</v>
      </c>
      <c r="AX3340" s="13" t="s">
        <v>76</v>
      </c>
      <c r="AY3340" s="257" t="s">
        <v>350</v>
      </c>
    </row>
    <row r="3341" s="13" customFormat="1">
      <c r="A3341" s="13"/>
      <c r="B3341" s="247"/>
      <c r="C3341" s="248"/>
      <c r="D3341" s="242" t="s">
        <v>361</v>
      </c>
      <c r="E3341" s="249" t="s">
        <v>1</v>
      </c>
      <c r="F3341" s="250" t="s">
        <v>2150</v>
      </c>
      <c r="G3341" s="248"/>
      <c r="H3341" s="251">
        <v>111.746</v>
      </c>
      <c r="I3341" s="252"/>
      <c r="J3341" s="248"/>
      <c r="K3341" s="248"/>
      <c r="L3341" s="253"/>
      <c r="M3341" s="254"/>
      <c r="N3341" s="255"/>
      <c r="O3341" s="255"/>
      <c r="P3341" s="255"/>
      <c r="Q3341" s="255"/>
      <c r="R3341" s="255"/>
      <c r="S3341" s="255"/>
      <c r="T3341" s="256"/>
      <c r="U3341" s="13"/>
      <c r="V3341" s="13"/>
      <c r="W3341" s="13"/>
      <c r="X3341" s="13"/>
      <c r="Y3341" s="13"/>
      <c r="Z3341" s="13"/>
      <c r="AA3341" s="13"/>
      <c r="AB3341" s="13"/>
      <c r="AC3341" s="13"/>
      <c r="AD3341" s="13"/>
      <c r="AE3341" s="13"/>
      <c r="AT3341" s="257" t="s">
        <v>361</v>
      </c>
      <c r="AU3341" s="257" t="s">
        <v>86</v>
      </c>
      <c r="AV3341" s="13" t="s">
        <v>86</v>
      </c>
      <c r="AW3341" s="13" t="s">
        <v>32</v>
      </c>
      <c r="AX3341" s="13" t="s">
        <v>76</v>
      </c>
      <c r="AY3341" s="257" t="s">
        <v>350</v>
      </c>
    </row>
    <row r="3342" s="13" customFormat="1">
      <c r="A3342" s="13"/>
      <c r="B3342" s="247"/>
      <c r="C3342" s="248"/>
      <c r="D3342" s="242" t="s">
        <v>361</v>
      </c>
      <c r="E3342" s="249" t="s">
        <v>1</v>
      </c>
      <c r="F3342" s="250" t="s">
        <v>2182</v>
      </c>
      <c r="G3342" s="248"/>
      <c r="H3342" s="251">
        <v>37.613999999999997</v>
      </c>
      <c r="I3342" s="252"/>
      <c r="J3342" s="248"/>
      <c r="K3342" s="248"/>
      <c r="L3342" s="253"/>
      <c r="M3342" s="254"/>
      <c r="N3342" s="255"/>
      <c r="O3342" s="255"/>
      <c r="P3342" s="255"/>
      <c r="Q3342" s="255"/>
      <c r="R3342" s="255"/>
      <c r="S3342" s="255"/>
      <c r="T3342" s="256"/>
      <c r="U3342" s="13"/>
      <c r="V3342" s="13"/>
      <c r="W3342" s="13"/>
      <c r="X3342" s="13"/>
      <c r="Y3342" s="13"/>
      <c r="Z3342" s="13"/>
      <c r="AA3342" s="13"/>
      <c r="AB3342" s="13"/>
      <c r="AC3342" s="13"/>
      <c r="AD3342" s="13"/>
      <c r="AE3342" s="13"/>
      <c r="AT3342" s="257" t="s">
        <v>361</v>
      </c>
      <c r="AU3342" s="257" t="s">
        <v>86</v>
      </c>
      <c r="AV3342" s="13" t="s">
        <v>86</v>
      </c>
      <c r="AW3342" s="13" t="s">
        <v>32</v>
      </c>
      <c r="AX3342" s="13" t="s">
        <v>76</v>
      </c>
      <c r="AY3342" s="257" t="s">
        <v>350</v>
      </c>
    </row>
    <row r="3343" s="13" customFormat="1">
      <c r="A3343" s="13"/>
      <c r="B3343" s="247"/>
      <c r="C3343" s="248"/>
      <c r="D3343" s="242" t="s">
        <v>361</v>
      </c>
      <c r="E3343" s="249" t="s">
        <v>1</v>
      </c>
      <c r="F3343" s="250" t="s">
        <v>2183</v>
      </c>
      <c r="G3343" s="248"/>
      <c r="H3343" s="251">
        <v>156.90799999999999</v>
      </c>
      <c r="I3343" s="252"/>
      <c r="J3343" s="248"/>
      <c r="K3343" s="248"/>
      <c r="L3343" s="253"/>
      <c r="M3343" s="254"/>
      <c r="N3343" s="255"/>
      <c r="O3343" s="255"/>
      <c r="P3343" s="255"/>
      <c r="Q3343" s="255"/>
      <c r="R3343" s="255"/>
      <c r="S3343" s="255"/>
      <c r="T3343" s="256"/>
      <c r="U3343" s="13"/>
      <c r="V3343" s="13"/>
      <c r="W3343" s="13"/>
      <c r="X3343" s="13"/>
      <c r="Y3343" s="13"/>
      <c r="Z3343" s="13"/>
      <c r="AA3343" s="13"/>
      <c r="AB3343" s="13"/>
      <c r="AC3343" s="13"/>
      <c r="AD3343" s="13"/>
      <c r="AE3343" s="13"/>
      <c r="AT3343" s="257" t="s">
        <v>361</v>
      </c>
      <c r="AU3343" s="257" t="s">
        <v>86</v>
      </c>
      <c r="AV3343" s="13" t="s">
        <v>86</v>
      </c>
      <c r="AW3343" s="13" t="s">
        <v>32</v>
      </c>
      <c r="AX3343" s="13" t="s">
        <v>76</v>
      </c>
      <c r="AY3343" s="257" t="s">
        <v>350</v>
      </c>
    </row>
    <row r="3344" s="13" customFormat="1">
      <c r="A3344" s="13"/>
      <c r="B3344" s="247"/>
      <c r="C3344" s="248"/>
      <c r="D3344" s="242" t="s">
        <v>361</v>
      </c>
      <c r="E3344" s="249" t="s">
        <v>1</v>
      </c>
      <c r="F3344" s="250" t="s">
        <v>2184</v>
      </c>
      <c r="G3344" s="248"/>
      <c r="H3344" s="251">
        <v>37.802</v>
      </c>
      <c r="I3344" s="252"/>
      <c r="J3344" s="248"/>
      <c r="K3344" s="248"/>
      <c r="L3344" s="253"/>
      <c r="M3344" s="254"/>
      <c r="N3344" s="255"/>
      <c r="O3344" s="255"/>
      <c r="P3344" s="255"/>
      <c r="Q3344" s="255"/>
      <c r="R3344" s="255"/>
      <c r="S3344" s="255"/>
      <c r="T3344" s="256"/>
      <c r="U3344" s="13"/>
      <c r="V3344" s="13"/>
      <c r="W3344" s="13"/>
      <c r="X3344" s="13"/>
      <c r="Y3344" s="13"/>
      <c r="Z3344" s="13"/>
      <c r="AA3344" s="13"/>
      <c r="AB3344" s="13"/>
      <c r="AC3344" s="13"/>
      <c r="AD3344" s="13"/>
      <c r="AE3344" s="13"/>
      <c r="AT3344" s="257" t="s">
        <v>361</v>
      </c>
      <c r="AU3344" s="257" t="s">
        <v>86</v>
      </c>
      <c r="AV3344" s="13" t="s">
        <v>86</v>
      </c>
      <c r="AW3344" s="13" t="s">
        <v>32</v>
      </c>
      <c r="AX3344" s="13" t="s">
        <v>76</v>
      </c>
      <c r="AY3344" s="257" t="s">
        <v>350</v>
      </c>
    </row>
    <row r="3345" s="13" customFormat="1">
      <c r="A3345" s="13"/>
      <c r="B3345" s="247"/>
      <c r="C3345" s="248"/>
      <c r="D3345" s="242" t="s">
        <v>361</v>
      </c>
      <c r="E3345" s="249" t="s">
        <v>1</v>
      </c>
      <c r="F3345" s="250" t="s">
        <v>2185</v>
      </c>
      <c r="G3345" s="248"/>
      <c r="H3345" s="251">
        <v>33.078000000000003</v>
      </c>
      <c r="I3345" s="252"/>
      <c r="J3345" s="248"/>
      <c r="K3345" s="248"/>
      <c r="L3345" s="253"/>
      <c r="M3345" s="254"/>
      <c r="N3345" s="255"/>
      <c r="O3345" s="255"/>
      <c r="P3345" s="255"/>
      <c r="Q3345" s="255"/>
      <c r="R3345" s="255"/>
      <c r="S3345" s="255"/>
      <c r="T3345" s="256"/>
      <c r="U3345" s="13"/>
      <c r="V3345" s="13"/>
      <c r="W3345" s="13"/>
      <c r="X3345" s="13"/>
      <c r="Y3345" s="13"/>
      <c r="Z3345" s="13"/>
      <c r="AA3345" s="13"/>
      <c r="AB3345" s="13"/>
      <c r="AC3345" s="13"/>
      <c r="AD3345" s="13"/>
      <c r="AE3345" s="13"/>
      <c r="AT3345" s="257" t="s">
        <v>361</v>
      </c>
      <c r="AU3345" s="257" t="s">
        <v>86</v>
      </c>
      <c r="AV3345" s="13" t="s">
        <v>86</v>
      </c>
      <c r="AW3345" s="13" t="s">
        <v>32</v>
      </c>
      <c r="AX3345" s="13" t="s">
        <v>76</v>
      </c>
      <c r="AY3345" s="257" t="s">
        <v>350</v>
      </c>
    </row>
    <row r="3346" s="13" customFormat="1">
      <c r="A3346" s="13"/>
      <c r="B3346" s="247"/>
      <c r="C3346" s="248"/>
      <c r="D3346" s="242" t="s">
        <v>361</v>
      </c>
      <c r="E3346" s="249" t="s">
        <v>1</v>
      </c>
      <c r="F3346" s="250" t="s">
        <v>2186</v>
      </c>
      <c r="G3346" s="248"/>
      <c r="H3346" s="251">
        <v>23.968</v>
      </c>
      <c r="I3346" s="252"/>
      <c r="J3346" s="248"/>
      <c r="K3346" s="248"/>
      <c r="L3346" s="253"/>
      <c r="M3346" s="254"/>
      <c r="N3346" s="255"/>
      <c r="O3346" s="255"/>
      <c r="P3346" s="255"/>
      <c r="Q3346" s="255"/>
      <c r="R3346" s="255"/>
      <c r="S3346" s="255"/>
      <c r="T3346" s="256"/>
      <c r="U3346" s="13"/>
      <c r="V3346" s="13"/>
      <c r="W3346" s="13"/>
      <c r="X3346" s="13"/>
      <c r="Y3346" s="13"/>
      <c r="Z3346" s="13"/>
      <c r="AA3346" s="13"/>
      <c r="AB3346" s="13"/>
      <c r="AC3346" s="13"/>
      <c r="AD3346" s="13"/>
      <c r="AE3346" s="13"/>
      <c r="AT3346" s="257" t="s">
        <v>361</v>
      </c>
      <c r="AU3346" s="257" t="s">
        <v>86</v>
      </c>
      <c r="AV3346" s="13" t="s">
        <v>86</v>
      </c>
      <c r="AW3346" s="13" t="s">
        <v>32</v>
      </c>
      <c r="AX3346" s="13" t="s">
        <v>76</v>
      </c>
      <c r="AY3346" s="257" t="s">
        <v>350</v>
      </c>
    </row>
    <row r="3347" s="13" customFormat="1">
      <c r="A3347" s="13"/>
      <c r="B3347" s="247"/>
      <c r="C3347" s="248"/>
      <c r="D3347" s="242" t="s">
        <v>361</v>
      </c>
      <c r="E3347" s="249" t="s">
        <v>1</v>
      </c>
      <c r="F3347" s="250" t="s">
        <v>2187</v>
      </c>
      <c r="G3347" s="248"/>
      <c r="H3347" s="251">
        <v>46.902000000000001</v>
      </c>
      <c r="I3347" s="252"/>
      <c r="J3347" s="248"/>
      <c r="K3347" s="248"/>
      <c r="L3347" s="253"/>
      <c r="M3347" s="254"/>
      <c r="N3347" s="255"/>
      <c r="O3347" s="255"/>
      <c r="P3347" s="255"/>
      <c r="Q3347" s="255"/>
      <c r="R3347" s="255"/>
      <c r="S3347" s="255"/>
      <c r="T3347" s="256"/>
      <c r="U3347" s="13"/>
      <c r="V3347" s="13"/>
      <c r="W3347" s="13"/>
      <c r="X3347" s="13"/>
      <c r="Y3347" s="13"/>
      <c r="Z3347" s="13"/>
      <c r="AA3347" s="13"/>
      <c r="AB3347" s="13"/>
      <c r="AC3347" s="13"/>
      <c r="AD3347" s="13"/>
      <c r="AE3347" s="13"/>
      <c r="AT3347" s="257" t="s">
        <v>361</v>
      </c>
      <c r="AU3347" s="257" t="s">
        <v>86</v>
      </c>
      <c r="AV3347" s="13" t="s">
        <v>86</v>
      </c>
      <c r="AW3347" s="13" t="s">
        <v>32</v>
      </c>
      <c r="AX3347" s="13" t="s">
        <v>76</v>
      </c>
      <c r="AY3347" s="257" t="s">
        <v>350</v>
      </c>
    </row>
    <row r="3348" s="13" customFormat="1">
      <c r="A3348" s="13"/>
      <c r="B3348" s="247"/>
      <c r="C3348" s="248"/>
      <c r="D3348" s="242" t="s">
        <v>361</v>
      </c>
      <c r="E3348" s="249" t="s">
        <v>1</v>
      </c>
      <c r="F3348" s="250" t="s">
        <v>2188</v>
      </c>
      <c r="G3348" s="248"/>
      <c r="H3348" s="251">
        <v>5.5800000000000001</v>
      </c>
      <c r="I3348" s="252"/>
      <c r="J3348" s="248"/>
      <c r="K3348" s="248"/>
      <c r="L3348" s="253"/>
      <c r="M3348" s="254"/>
      <c r="N3348" s="255"/>
      <c r="O3348" s="255"/>
      <c r="P3348" s="255"/>
      <c r="Q3348" s="255"/>
      <c r="R3348" s="255"/>
      <c r="S3348" s="255"/>
      <c r="T3348" s="256"/>
      <c r="U3348" s="13"/>
      <c r="V3348" s="13"/>
      <c r="W3348" s="13"/>
      <c r="X3348" s="13"/>
      <c r="Y3348" s="13"/>
      <c r="Z3348" s="13"/>
      <c r="AA3348" s="13"/>
      <c r="AB3348" s="13"/>
      <c r="AC3348" s="13"/>
      <c r="AD3348" s="13"/>
      <c r="AE3348" s="13"/>
      <c r="AT3348" s="257" t="s">
        <v>361</v>
      </c>
      <c r="AU3348" s="257" t="s">
        <v>86</v>
      </c>
      <c r="AV3348" s="13" t="s">
        <v>86</v>
      </c>
      <c r="AW3348" s="13" t="s">
        <v>32</v>
      </c>
      <c r="AX3348" s="13" t="s">
        <v>76</v>
      </c>
      <c r="AY3348" s="257" t="s">
        <v>350</v>
      </c>
    </row>
    <row r="3349" s="13" customFormat="1">
      <c r="A3349" s="13"/>
      <c r="B3349" s="247"/>
      <c r="C3349" s="248"/>
      <c r="D3349" s="242" t="s">
        <v>361</v>
      </c>
      <c r="E3349" s="249" t="s">
        <v>1</v>
      </c>
      <c r="F3349" s="250" t="s">
        <v>2454</v>
      </c>
      <c r="G3349" s="248"/>
      <c r="H3349" s="251">
        <v>3250.0479999999998</v>
      </c>
      <c r="I3349" s="252"/>
      <c r="J3349" s="248"/>
      <c r="K3349" s="248"/>
      <c r="L3349" s="253"/>
      <c r="M3349" s="254"/>
      <c r="N3349" s="255"/>
      <c r="O3349" s="255"/>
      <c r="P3349" s="255"/>
      <c r="Q3349" s="255"/>
      <c r="R3349" s="255"/>
      <c r="S3349" s="255"/>
      <c r="T3349" s="256"/>
      <c r="U3349" s="13"/>
      <c r="V3349" s="13"/>
      <c r="W3349" s="13"/>
      <c r="X3349" s="13"/>
      <c r="Y3349" s="13"/>
      <c r="Z3349" s="13"/>
      <c r="AA3349" s="13"/>
      <c r="AB3349" s="13"/>
      <c r="AC3349" s="13"/>
      <c r="AD3349" s="13"/>
      <c r="AE3349" s="13"/>
      <c r="AT3349" s="257" t="s">
        <v>361</v>
      </c>
      <c r="AU3349" s="257" t="s">
        <v>86</v>
      </c>
      <c r="AV3349" s="13" t="s">
        <v>86</v>
      </c>
      <c r="AW3349" s="13" t="s">
        <v>32</v>
      </c>
      <c r="AX3349" s="13" t="s">
        <v>76</v>
      </c>
      <c r="AY3349" s="257" t="s">
        <v>350</v>
      </c>
    </row>
    <row r="3350" s="13" customFormat="1">
      <c r="A3350" s="13"/>
      <c r="B3350" s="247"/>
      <c r="C3350" s="248"/>
      <c r="D3350" s="242" t="s">
        <v>361</v>
      </c>
      <c r="E3350" s="249" t="s">
        <v>1</v>
      </c>
      <c r="F3350" s="250" t="s">
        <v>2455</v>
      </c>
      <c r="G3350" s="248"/>
      <c r="H3350" s="251">
        <v>287.17399999999998</v>
      </c>
      <c r="I3350" s="252"/>
      <c r="J3350" s="248"/>
      <c r="K3350" s="248"/>
      <c r="L3350" s="253"/>
      <c r="M3350" s="254"/>
      <c r="N3350" s="255"/>
      <c r="O3350" s="255"/>
      <c r="P3350" s="255"/>
      <c r="Q3350" s="255"/>
      <c r="R3350" s="255"/>
      <c r="S3350" s="255"/>
      <c r="T3350" s="256"/>
      <c r="U3350" s="13"/>
      <c r="V3350" s="13"/>
      <c r="W3350" s="13"/>
      <c r="X3350" s="13"/>
      <c r="Y3350" s="13"/>
      <c r="Z3350" s="13"/>
      <c r="AA3350" s="13"/>
      <c r="AB3350" s="13"/>
      <c r="AC3350" s="13"/>
      <c r="AD3350" s="13"/>
      <c r="AE3350" s="13"/>
      <c r="AT3350" s="257" t="s">
        <v>361</v>
      </c>
      <c r="AU3350" s="257" t="s">
        <v>86</v>
      </c>
      <c r="AV3350" s="13" t="s">
        <v>86</v>
      </c>
      <c r="AW3350" s="13" t="s">
        <v>32</v>
      </c>
      <c r="AX3350" s="13" t="s">
        <v>76</v>
      </c>
      <c r="AY3350" s="257" t="s">
        <v>350</v>
      </c>
    </row>
    <row r="3351" s="13" customFormat="1">
      <c r="A3351" s="13"/>
      <c r="B3351" s="247"/>
      <c r="C3351" s="248"/>
      <c r="D3351" s="242" t="s">
        <v>361</v>
      </c>
      <c r="E3351" s="249" t="s">
        <v>1</v>
      </c>
      <c r="F3351" s="250" t="s">
        <v>2456</v>
      </c>
      <c r="G3351" s="248"/>
      <c r="H3351" s="251">
        <v>375.63900000000001</v>
      </c>
      <c r="I3351" s="252"/>
      <c r="J3351" s="248"/>
      <c r="K3351" s="248"/>
      <c r="L3351" s="253"/>
      <c r="M3351" s="254"/>
      <c r="N3351" s="255"/>
      <c r="O3351" s="255"/>
      <c r="P3351" s="255"/>
      <c r="Q3351" s="255"/>
      <c r="R3351" s="255"/>
      <c r="S3351" s="255"/>
      <c r="T3351" s="256"/>
      <c r="U3351" s="13"/>
      <c r="V3351" s="13"/>
      <c r="W3351" s="13"/>
      <c r="X3351" s="13"/>
      <c r="Y3351" s="13"/>
      <c r="Z3351" s="13"/>
      <c r="AA3351" s="13"/>
      <c r="AB3351" s="13"/>
      <c r="AC3351" s="13"/>
      <c r="AD3351" s="13"/>
      <c r="AE3351" s="13"/>
      <c r="AT3351" s="257" t="s">
        <v>361</v>
      </c>
      <c r="AU3351" s="257" t="s">
        <v>86</v>
      </c>
      <c r="AV3351" s="13" t="s">
        <v>86</v>
      </c>
      <c r="AW3351" s="13" t="s">
        <v>32</v>
      </c>
      <c r="AX3351" s="13" t="s">
        <v>76</v>
      </c>
      <c r="AY3351" s="257" t="s">
        <v>350</v>
      </c>
    </row>
    <row r="3352" s="13" customFormat="1">
      <c r="A3352" s="13"/>
      <c r="B3352" s="247"/>
      <c r="C3352" s="248"/>
      <c r="D3352" s="242" t="s">
        <v>361</v>
      </c>
      <c r="E3352" s="249" t="s">
        <v>1</v>
      </c>
      <c r="F3352" s="250" t="s">
        <v>2151</v>
      </c>
      <c r="G3352" s="248"/>
      <c r="H3352" s="251">
        <v>-511.30599999999998</v>
      </c>
      <c r="I3352" s="252"/>
      <c r="J3352" s="248"/>
      <c r="K3352" s="248"/>
      <c r="L3352" s="253"/>
      <c r="M3352" s="254"/>
      <c r="N3352" s="255"/>
      <c r="O3352" s="255"/>
      <c r="P3352" s="255"/>
      <c r="Q3352" s="255"/>
      <c r="R3352" s="255"/>
      <c r="S3352" s="255"/>
      <c r="T3352" s="256"/>
      <c r="U3352" s="13"/>
      <c r="V3352" s="13"/>
      <c r="W3352" s="13"/>
      <c r="X3352" s="13"/>
      <c r="Y3352" s="13"/>
      <c r="Z3352" s="13"/>
      <c r="AA3352" s="13"/>
      <c r="AB3352" s="13"/>
      <c r="AC3352" s="13"/>
      <c r="AD3352" s="13"/>
      <c r="AE3352" s="13"/>
      <c r="AT3352" s="257" t="s">
        <v>361</v>
      </c>
      <c r="AU3352" s="257" t="s">
        <v>86</v>
      </c>
      <c r="AV3352" s="13" t="s">
        <v>86</v>
      </c>
      <c r="AW3352" s="13" t="s">
        <v>32</v>
      </c>
      <c r="AX3352" s="13" t="s">
        <v>76</v>
      </c>
      <c r="AY3352" s="257" t="s">
        <v>350</v>
      </c>
    </row>
    <row r="3353" s="14" customFormat="1">
      <c r="A3353" s="14"/>
      <c r="B3353" s="258"/>
      <c r="C3353" s="259"/>
      <c r="D3353" s="242" t="s">
        <v>361</v>
      </c>
      <c r="E3353" s="260" t="s">
        <v>1</v>
      </c>
      <c r="F3353" s="261" t="s">
        <v>364</v>
      </c>
      <c r="G3353" s="259"/>
      <c r="H3353" s="262">
        <v>8252.8790000000008</v>
      </c>
      <c r="I3353" s="263"/>
      <c r="J3353" s="259"/>
      <c r="K3353" s="259"/>
      <c r="L3353" s="264"/>
      <c r="M3353" s="265"/>
      <c r="N3353" s="266"/>
      <c r="O3353" s="266"/>
      <c r="P3353" s="266"/>
      <c r="Q3353" s="266"/>
      <c r="R3353" s="266"/>
      <c r="S3353" s="266"/>
      <c r="T3353" s="267"/>
      <c r="U3353" s="14"/>
      <c r="V3353" s="14"/>
      <c r="W3353" s="14"/>
      <c r="X3353" s="14"/>
      <c r="Y3353" s="14"/>
      <c r="Z3353" s="14"/>
      <c r="AA3353" s="14"/>
      <c r="AB3353" s="14"/>
      <c r="AC3353" s="14"/>
      <c r="AD3353" s="14"/>
      <c r="AE3353" s="14"/>
      <c r="AT3353" s="268" t="s">
        <v>361</v>
      </c>
      <c r="AU3353" s="268" t="s">
        <v>86</v>
      </c>
      <c r="AV3353" s="14" t="s">
        <v>357</v>
      </c>
      <c r="AW3353" s="14" t="s">
        <v>32</v>
      </c>
      <c r="AX3353" s="14" t="s">
        <v>84</v>
      </c>
      <c r="AY3353" s="268" t="s">
        <v>350</v>
      </c>
    </row>
    <row r="3354" s="2" customFormat="1" ht="24.15" customHeight="1">
      <c r="A3354" s="39"/>
      <c r="B3354" s="40"/>
      <c r="C3354" s="229" t="s">
        <v>4656</v>
      </c>
      <c r="D3354" s="229" t="s">
        <v>352</v>
      </c>
      <c r="E3354" s="230" t="s">
        <v>4657</v>
      </c>
      <c r="F3354" s="231" t="s">
        <v>4658</v>
      </c>
      <c r="G3354" s="232" t="s">
        <v>355</v>
      </c>
      <c r="H3354" s="233">
        <v>1018.128</v>
      </c>
      <c r="I3354" s="234"/>
      <c r="J3354" s="235">
        <f>ROUND(I3354*H3354,2)</f>
        <v>0</v>
      </c>
      <c r="K3354" s="231" t="s">
        <v>356</v>
      </c>
      <c r="L3354" s="45"/>
      <c r="M3354" s="236" t="s">
        <v>1</v>
      </c>
      <c r="N3354" s="237" t="s">
        <v>41</v>
      </c>
      <c r="O3354" s="92"/>
      <c r="P3354" s="238">
        <f>O3354*H3354</f>
        <v>0</v>
      </c>
      <c r="Q3354" s="238">
        <v>0.00081999999999999998</v>
      </c>
      <c r="R3354" s="238">
        <f>Q3354*H3354</f>
        <v>0.83486495999999999</v>
      </c>
      <c r="S3354" s="238">
        <v>0</v>
      </c>
      <c r="T3354" s="239">
        <f>S3354*H3354</f>
        <v>0</v>
      </c>
      <c r="U3354" s="39"/>
      <c r="V3354" s="39"/>
      <c r="W3354" s="39"/>
      <c r="X3354" s="39"/>
      <c r="Y3354" s="39"/>
      <c r="Z3354" s="39"/>
      <c r="AA3354" s="39"/>
      <c r="AB3354" s="39"/>
      <c r="AC3354" s="39"/>
      <c r="AD3354" s="39"/>
      <c r="AE3354" s="39"/>
      <c r="AR3354" s="240" t="s">
        <v>530</v>
      </c>
      <c r="AT3354" s="240" t="s">
        <v>352</v>
      </c>
      <c r="AU3354" s="240" t="s">
        <v>86</v>
      </c>
      <c r="AY3354" s="18" t="s">
        <v>350</v>
      </c>
      <c r="BE3354" s="241">
        <f>IF(N3354="základní",J3354,0)</f>
        <v>0</v>
      </c>
      <c r="BF3354" s="241">
        <f>IF(N3354="snížená",J3354,0)</f>
        <v>0</v>
      </c>
      <c r="BG3354" s="241">
        <f>IF(N3354="zákl. přenesená",J3354,0)</f>
        <v>0</v>
      </c>
      <c r="BH3354" s="241">
        <f>IF(N3354="sníž. přenesená",J3354,0)</f>
        <v>0</v>
      </c>
      <c r="BI3354" s="241">
        <f>IF(N3354="nulová",J3354,0)</f>
        <v>0</v>
      </c>
      <c r="BJ3354" s="18" t="s">
        <v>84</v>
      </c>
      <c r="BK3354" s="241">
        <f>ROUND(I3354*H3354,2)</f>
        <v>0</v>
      </c>
      <c r="BL3354" s="18" t="s">
        <v>530</v>
      </c>
      <c r="BM3354" s="240" t="s">
        <v>4659</v>
      </c>
    </row>
    <row r="3355" s="2" customFormat="1">
      <c r="A3355" s="39"/>
      <c r="B3355" s="40"/>
      <c r="C3355" s="41"/>
      <c r="D3355" s="242" t="s">
        <v>359</v>
      </c>
      <c r="E3355" s="41"/>
      <c r="F3355" s="243" t="s">
        <v>4660</v>
      </c>
      <c r="G3355" s="41"/>
      <c r="H3355" s="41"/>
      <c r="I3355" s="244"/>
      <c r="J3355" s="41"/>
      <c r="K3355" s="41"/>
      <c r="L3355" s="45"/>
      <c r="M3355" s="245"/>
      <c r="N3355" s="246"/>
      <c r="O3355" s="92"/>
      <c r="P3355" s="92"/>
      <c r="Q3355" s="92"/>
      <c r="R3355" s="92"/>
      <c r="S3355" s="92"/>
      <c r="T3355" s="93"/>
      <c r="U3355" s="39"/>
      <c r="V3355" s="39"/>
      <c r="W3355" s="39"/>
      <c r="X3355" s="39"/>
      <c r="Y3355" s="39"/>
      <c r="Z3355" s="39"/>
      <c r="AA3355" s="39"/>
      <c r="AB3355" s="39"/>
      <c r="AC3355" s="39"/>
      <c r="AD3355" s="39"/>
      <c r="AE3355" s="39"/>
      <c r="AT3355" s="18" t="s">
        <v>359</v>
      </c>
      <c r="AU3355" s="18" t="s">
        <v>86</v>
      </c>
    </row>
    <row r="3356" s="13" customFormat="1">
      <c r="A3356" s="13"/>
      <c r="B3356" s="247"/>
      <c r="C3356" s="248"/>
      <c r="D3356" s="242" t="s">
        <v>361</v>
      </c>
      <c r="E3356" s="249" t="s">
        <v>1</v>
      </c>
      <c r="F3356" s="250" t="s">
        <v>833</v>
      </c>
      <c r="G3356" s="248"/>
      <c r="H3356" s="251">
        <v>54.350000000000001</v>
      </c>
      <c r="I3356" s="252"/>
      <c r="J3356" s="248"/>
      <c r="K3356" s="248"/>
      <c r="L3356" s="253"/>
      <c r="M3356" s="254"/>
      <c r="N3356" s="255"/>
      <c r="O3356" s="255"/>
      <c r="P3356" s="255"/>
      <c r="Q3356" s="255"/>
      <c r="R3356" s="255"/>
      <c r="S3356" s="255"/>
      <c r="T3356" s="256"/>
      <c r="U3356" s="13"/>
      <c r="V3356" s="13"/>
      <c r="W3356" s="13"/>
      <c r="X3356" s="13"/>
      <c r="Y3356" s="13"/>
      <c r="Z3356" s="13"/>
      <c r="AA3356" s="13"/>
      <c r="AB3356" s="13"/>
      <c r="AC3356" s="13"/>
      <c r="AD3356" s="13"/>
      <c r="AE3356" s="13"/>
      <c r="AT3356" s="257" t="s">
        <v>361</v>
      </c>
      <c r="AU3356" s="257" t="s">
        <v>86</v>
      </c>
      <c r="AV3356" s="13" t="s">
        <v>86</v>
      </c>
      <c r="AW3356" s="13" t="s">
        <v>32</v>
      </c>
      <c r="AX3356" s="13" t="s">
        <v>76</v>
      </c>
      <c r="AY3356" s="257" t="s">
        <v>350</v>
      </c>
    </row>
    <row r="3357" s="13" customFormat="1">
      <c r="A3357" s="13"/>
      <c r="B3357" s="247"/>
      <c r="C3357" s="248"/>
      <c r="D3357" s="242" t="s">
        <v>361</v>
      </c>
      <c r="E3357" s="249" t="s">
        <v>1</v>
      </c>
      <c r="F3357" s="250" t="s">
        <v>826</v>
      </c>
      <c r="G3357" s="248"/>
      <c r="H3357" s="251">
        <v>133.90000000000001</v>
      </c>
      <c r="I3357" s="252"/>
      <c r="J3357" s="248"/>
      <c r="K3357" s="248"/>
      <c r="L3357" s="253"/>
      <c r="M3357" s="254"/>
      <c r="N3357" s="255"/>
      <c r="O3357" s="255"/>
      <c r="P3357" s="255"/>
      <c r="Q3357" s="255"/>
      <c r="R3357" s="255"/>
      <c r="S3357" s="255"/>
      <c r="T3357" s="256"/>
      <c r="U3357" s="13"/>
      <c r="V3357" s="13"/>
      <c r="W3357" s="13"/>
      <c r="X3357" s="13"/>
      <c r="Y3357" s="13"/>
      <c r="Z3357" s="13"/>
      <c r="AA3357" s="13"/>
      <c r="AB3357" s="13"/>
      <c r="AC3357" s="13"/>
      <c r="AD3357" s="13"/>
      <c r="AE3357" s="13"/>
      <c r="AT3357" s="257" t="s">
        <v>361</v>
      </c>
      <c r="AU3357" s="257" t="s">
        <v>86</v>
      </c>
      <c r="AV3357" s="13" t="s">
        <v>86</v>
      </c>
      <c r="AW3357" s="13" t="s">
        <v>32</v>
      </c>
      <c r="AX3357" s="13" t="s">
        <v>76</v>
      </c>
      <c r="AY3357" s="257" t="s">
        <v>350</v>
      </c>
    </row>
    <row r="3358" s="13" customFormat="1">
      <c r="A3358" s="13"/>
      <c r="B3358" s="247"/>
      <c r="C3358" s="248"/>
      <c r="D3358" s="242" t="s">
        <v>361</v>
      </c>
      <c r="E3358" s="249" t="s">
        <v>1</v>
      </c>
      <c r="F3358" s="250" t="s">
        <v>861</v>
      </c>
      <c r="G3358" s="248"/>
      <c r="H3358" s="251">
        <v>824.08799999999997</v>
      </c>
      <c r="I3358" s="252"/>
      <c r="J3358" s="248"/>
      <c r="K3358" s="248"/>
      <c r="L3358" s="253"/>
      <c r="M3358" s="254"/>
      <c r="N3358" s="255"/>
      <c r="O3358" s="255"/>
      <c r="P3358" s="255"/>
      <c r="Q3358" s="255"/>
      <c r="R3358" s="255"/>
      <c r="S3358" s="255"/>
      <c r="T3358" s="256"/>
      <c r="U3358" s="13"/>
      <c r="V3358" s="13"/>
      <c r="W3358" s="13"/>
      <c r="X3358" s="13"/>
      <c r="Y3358" s="13"/>
      <c r="Z3358" s="13"/>
      <c r="AA3358" s="13"/>
      <c r="AB3358" s="13"/>
      <c r="AC3358" s="13"/>
      <c r="AD3358" s="13"/>
      <c r="AE3358" s="13"/>
      <c r="AT3358" s="257" t="s">
        <v>361</v>
      </c>
      <c r="AU3358" s="257" t="s">
        <v>86</v>
      </c>
      <c r="AV3358" s="13" t="s">
        <v>86</v>
      </c>
      <c r="AW3358" s="13" t="s">
        <v>32</v>
      </c>
      <c r="AX3358" s="13" t="s">
        <v>76</v>
      </c>
      <c r="AY3358" s="257" t="s">
        <v>350</v>
      </c>
    </row>
    <row r="3359" s="13" customFormat="1">
      <c r="A3359" s="13"/>
      <c r="B3359" s="247"/>
      <c r="C3359" s="248"/>
      <c r="D3359" s="242" t="s">
        <v>361</v>
      </c>
      <c r="E3359" s="249" t="s">
        <v>1</v>
      </c>
      <c r="F3359" s="250" t="s">
        <v>2194</v>
      </c>
      <c r="G3359" s="248"/>
      <c r="H3359" s="251">
        <v>5.79</v>
      </c>
      <c r="I3359" s="252"/>
      <c r="J3359" s="248"/>
      <c r="K3359" s="248"/>
      <c r="L3359" s="253"/>
      <c r="M3359" s="254"/>
      <c r="N3359" s="255"/>
      <c r="O3359" s="255"/>
      <c r="P3359" s="255"/>
      <c r="Q3359" s="255"/>
      <c r="R3359" s="255"/>
      <c r="S3359" s="255"/>
      <c r="T3359" s="256"/>
      <c r="U3359" s="13"/>
      <c r="V3359" s="13"/>
      <c r="W3359" s="13"/>
      <c r="X3359" s="13"/>
      <c r="Y3359" s="13"/>
      <c r="Z3359" s="13"/>
      <c r="AA3359" s="13"/>
      <c r="AB3359" s="13"/>
      <c r="AC3359" s="13"/>
      <c r="AD3359" s="13"/>
      <c r="AE3359" s="13"/>
      <c r="AT3359" s="257" t="s">
        <v>361</v>
      </c>
      <c r="AU3359" s="257" t="s">
        <v>86</v>
      </c>
      <c r="AV3359" s="13" t="s">
        <v>86</v>
      </c>
      <c r="AW3359" s="13" t="s">
        <v>32</v>
      </c>
      <c r="AX3359" s="13" t="s">
        <v>76</v>
      </c>
      <c r="AY3359" s="257" t="s">
        <v>350</v>
      </c>
    </row>
    <row r="3360" s="14" customFormat="1">
      <c r="A3360" s="14"/>
      <c r="B3360" s="258"/>
      <c r="C3360" s="259"/>
      <c r="D3360" s="242" t="s">
        <v>361</v>
      </c>
      <c r="E3360" s="260" t="s">
        <v>1</v>
      </c>
      <c r="F3360" s="261" t="s">
        <v>364</v>
      </c>
      <c r="G3360" s="259"/>
      <c r="H3360" s="262">
        <v>1018.128</v>
      </c>
      <c r="I3360" s="263"/>
      <c r="J3360" s="259"/>
      <c r="K3360" s="259"/>
      <c r="L3360" s="264"/>
      <c r="M3360" s="265"/>
      <c r="N3360" s="266"/>
      <c r="O3360" s="266"/>
      <c r="P3360" s="266"/>
      <c r="Q3360" s="266"/>
      <c r="R3360" s="266"/>
      <c r="S3360" s="266"/>
      <c r="T3360" s="267"/>
      <c r="U3360" s="14"/>
      <c r="V3360" s="14"/>
      <c r="W3360" s="14"/>
      <c r="X3360" s="14"/>
      <c r="Y3360" s="14"/>
      <c r="Z3360" s="14"/>
      <c r="AA3360" s="14"/>
      <c r="AB3360" s="14"/>
      <c r="AC3360" s="14"/>
      <c r="AD3360" s="14"/>
      <c r="AE3360" s="14"/>
      <c r="AT3360" s="268" t="s">
        <v>361</v>
      </c>
      <c r="AU3360" s="268" t="s">
        <v>86</v>
      </c>
      <c r="AV3360" s="14" t="s">
        <v>357</v>
      </c>
      <c r="AW3360" s="14" t="s">
        <v>32</v>
      </c>
      <c r="AX3360" s="14" t="s">
        <v>84</v>
      </c>
      <c r="AY3360" s="268" t="s">
        <v>350</v>
      </c>
    </row>
    <row r="3361" s="2" customFormat="1" ht="24.15" customHeight="1">
      <c r="A3361" s="39"/>
      <c r="B3361" s="40"/>
      <c r="C3361" s="229" t="s">
        <v>4661</v>
      </c>
      <c r="D3361" s="229" t="s">
        <v>352</v>
      </c>
      <c r="E3361" s="230" t="s">
        <v>4662</v>
      </c>
      <c r="F3361" s="231" t="s">
        <v>4663</v>
      </c>
      <c r="G3361" s="232" t="s">
        <v>355</v>
      </c>
      <c r="H3361" s="233">
        <v>1534.4570000000001</v>
      </c>
      <c r="I3361" s="234"/>
      <c r="J3361" s="235">
        <f>ROUND(I3361*H3361,2)</f>
        <v>0</v>
      </c>
      <c r="K3361" s="231" t="s">
        <v>356</v>
      </c>
      <c r="L3361" s="45"/>
      <c r="M3361" s="236" t="s">
        <v>1</v>
      </c>
      <c r="N3361" s="237" t="s">
        <v>41</v>
      </c>
      <c r="O3361" s="92"/>
      <c r="P3361" s="238">
        <f>O3361*H3361</f>
        <v>0</v>
      </c>
      <c r="Q3361" s="238">
        <v>0.00017000000000000001</v>
      </c>
      <c r="R3361" s="238">
        <f>Q3361*H3361</f>
        <v>0.26085769000000003</v>
      </c>
      <c r="S3361" s="238">
        <v>0</v>
      </c>
      <c r="T3361" s="239">
        <f>S3361*H3361</f>
        <v>0</v>
      </c>
      <c r="U3361" s="39"/>
      <c r="V3361" s="39"/>
      <c r="W3361" s="39"/>
      <c r="X3361" s="39"/>
      <c r="Y3361" s="39"/>
      <c r="Z3361" s="39"/>
      <c r="AA3361" s="39"/>
      <c r="AB3361" s="39"/>
      <c r="AC3361" s="39"/>
      <c r="AD3361" s="39"/>
      <c r="AE3361" s="39"/>
      <c r="AR3361" s="240" t="s">
        <v>530</v>
      </c>
      <c r="AT3361" s="240" t="s">
        <v>352</v>
      </c>
      <c r="AU3361" s="240" t="s">
        <v>86</v>
      </c>
      <c r="AY3361" s="18" t="s">
        <v>350</v>
      </c>
      <c r="BE3361" s="241">
        <f>IF(N3361="základní",J3361,0)</f>
        <v>0</v>
      </c>
      <c r="BF3361" s="241">
        <f>IF(N3361="snížená",J3361,0)</f>
        <v>0</v>
      </c>
      <c r="BG3361" s="241">
        <f>IF(N3361="zákl. přenesená",J3361,0)</f>
        <v>0</v>
      </c>
      <c r="BH3361" s="241">
        <f>IF(N3361="sníž. přenesená",J3361,0)</f>
        <v>0</v>
      </c>
      <c r="BI3361" s="241">
        <f>IF(N3361="nulová",J3361,0)</f>
        <v>0</v>
      </c>
      <c r="BJ3361" s="18" t="s">
        <v>84</v>
      </c>
      <c r="BK3361" s="241">
        <f>ROUND(I3361*H3361,2)</f>
        <v>0</v>
      </c>
      <c r="BL3361" s="18" t="s">
        <v>530</v>
      </c>
      <c r="BM3361" s="240" t="s">
        <v>4664</v>
      </c>
    </row>
    <row r="3362" s="2" customFormat="1">
      <c r="A3362" s="39"/>
      <c r="B3362" s="40"/>
      <c r="C3362" s="41"/>
      <c r="D3362" s="242" t="s">
        <v>359</v>
      </c>
      <c r="E3362" s="41"/>
      <c r="F3362" s="243" t="s">
        <v>4665</v>
      </c>
      <c r="G3362" s="41"/>
      <c r="H3362" s="41"/>
      <c r="I3362" s="244"/>
      <c r="J3362" s="41"/>
      <c r="K3362" s="41"/>
      <c r="L3362" s="45"/>
      <c r="M3362" s="245"/>
      <c r="N3362" s="246"/>
      <c r="O3362" s="92"/>
      <c r="P3362" s="92"/>
      <c r="Q3362" s="92"/>
      <c r="R3362" s="92"/>
      <c r="S3362" s="92"/>
      <c r="T3362" s="93"/>
      <c r="U3362" s="39"/>
      <c r="V3362" s="39"/>
      <c r="W3362" s="39"/>
      <c r="X3362" s="39"/>
      <c r="Y3362" s="39"/>
      <c r="Z3362" s="39"/>
      <c r="AA3362" s="39"/>
      <c r="AB3362" s="39"/>
      <c r="AC3362" s="39"/>
      <c r="AD3362" s="39"/>
      <c r="AE3362" s="39"/>
      <c r="AT3362" s="18" t="s">
        <v>359</v>
      </c>
      <c r="AU3362" s="18" t="s">
        <v>86</v>
      </c>
    </row>
    <row r="3363" s="13" customFormat="1">
      <c r="A3363" s="13"/>
      <c r="B3363" s="247"/>
      <c r="C3363" s="248"/>
      <c r="D3363" s="242" t="s">
        <v>361</v>
      </c>
      <c r="E3363" s="249" t="s">
        <v>1</v>
      </c>
      <c r="F3363" s="250" t="s">
        <v>2274</v>
      </c>
      <c r="G3363" s="248"/>
      <c r="H3363" s="251">
        <v>53.219999999999999</v>
      </c>
      <c r="I3363" s="252"/>
      <c r="J3363" s="248"/>
      <c r="K3363" s="248"/>
      <c r="L3363" s="253"/>
      <c r="M3363" s="254"/>
      <c r="N3363" s="255"/>
      <c r="O3363" s="255"/>
      <c r="P3363" s="255"/>
      <c r="Q3363" s="255"/>
      <c r="R3363" s="255"/>
      <c r="S3363" s="255"/>
      <c r="T3363" s="256"/>
      <c r="U3363" s="13"/>
      <c r="V3363" s="13"/>
      <c r="W3363" s="13"/>
      <c r="X3363" s="13"/>
      <c r="Y3363" s="13"/>
      <c r="Z3363" s="13"/>
      <c r="AA3363" s="13"/>
      <c r="AB3363" s="13"/>
      <c r="AC3363" s="13"/>
      <c r="AD3363" s="13"/>
      <c r="AE3363" s="13"/>
      <c r="AT3363" s="257" t="s">
        <v>361</v>
      </c>
      <c r="AU3363" s="257" t="s">
        <v>86</v>
      </c>
      <c r="AV3363" s="13" t="s">
        <v>86</v>
      </c>
      <c r="AW3363" s="13" t="s">
        <v>32</v>
      </c>
      <c r="AX3363" s="13" t="s">
        <v>76</v>
      </c>
      <c r="AY3363" s="257" t="s">
        <v>350</v>
      </c>
    </row>
    <row r="3364" s="13" customFormat="1">
      <c r="A3364" s="13"/>
      <c r="B3364" s="247"/>
      <c r="C3364" s="248"/>
      <c r="D3364" s="242" t="s">
        <v>361</v>
      </c>
      <c r="E3364" s="249" t="s">
        <v>1</v>
      </c>
      <c r="F3364" s="250" t="s">
        <v>2280</v>
      </c>
      <c r="G3364" s="248"/>
      <c r="H3364" s="251">
        <v>589.50999999999999</v>
      </c>
      <c r="I3364" s="252"/>
      <c r="J3364" s="248"/>
      <c r="K3364" s="248"/>
      <c r="L3364" s="253"/>
      <c r="M3364" s="254"/>
      <c r="N3364" s="255"/>
      <c r="O3364" s="255"/>
      <c r="P3364" s="255"/>
      <c r="Q3364" s="255"/>
      <c r="R3364" s="255"/>
      <c r="S3364" s="255"/>
      <c r="T3364" s="256"/>
      <c r="U3364" s="13"/>
      <c r="V3364" s="13"/>
      <c r="W3364" s="13"/>
      <c r="X3364" s="13"/>
      <c r="Y3364" s="13"/>
      <c r="Z3364" s="13"/>
      <c r="AA3364" s="13"/>
      <c r="AB3364" s="13"/>
      <c r="AC3364" s="13"/>
      <c r="AD3364" s="13"/>
      <c r="AE3364" s="13"/>
      <c r="AT3364" s="257" t="s">
        <v>361</v>
      </c>
      <c r="AU3364" s="257" t="s">
        <v>86</v>
      </c>
      <c r="AV3364" s="13" t="s">
        <v>86</v>
      </c>
      <c r="AW3364" s="13" t="s">
        <v>32</v>
      </c>
      <c r="AX3364" s="13" t="s">
        <v>76</v>
      </c>
      <c r="AY3364" s="257" t="s">
        <v>350</v>
      </c>
    </row>
    <row r="3365" s="13" customFormat="1">
      <c r="A3365" s="13"/>
      <c r="B3365" s="247"/>
      <c r="C3365" s="248"/>
      <c r="D3365" s="242" t="s">
        <v>361</v>
      </c>
      <c r="E3365" s="249" t="s">
        <v>1</v>
      </c>
      <c r="F3365" s="250" t="s">
        <v>2266</v>
      </c>
      <c r="G3365" s="248"/>
      <c r="H3365" s="251">
        <v>633.99699999999996</v>
      </c>
      <c r="I3365" s="252"/>
      <c r="J3365" s="248"/>
      <c r="K3365" s="248"/>
      <c r="L3365" s="253"/>
      <c r="M3365" s="254"/>
      <c r="N3365" s="255"/>
      <c r="O3365" s="255"/>
      <c r="P3365" s="255"/>
      <c r="Q3365" s="255"/>
      <c r="R3365" s="255"/>
      <c r="S3365" s="255"/>
      <c r="T3365" s="256"/>
      <c r="U3365" s="13"/>
      <c r="V3365" s="13"/>
      <c r="W3365" s="13"/>
      <c r="X3365" s="13"/>
      <c r="Y3365" s="13"/>
      <c r="Z3365" s="13"/>
      <c r="AA3365" s="13"/>
      <c r="AB3365" s="13"/>
      <c r="AC3365" s="13"/>
      <c r="AD3365" s="13"/>
      <c r="AE3365" s="13"/>
      <c r="AT3365" s="257" t="s">
        <v>361</v>
      </c>
      <c r="AU3365" s="257" t="s">
        <v>86</v>
      </c>
      <c r="AV3365" s="13" t="s">
        <v>86</v>
      </c>
      <c r="AW3365" s="13" t="s">
        <v>32</v>
      </c>
      <c r="AX3365" s="13" t="s">
        <v>76</v>
      </c>
      <c r="AY3365" s="257" t="s">
        <v>350</v>
      </c>
    </row>
    <row r="3366" s="13" customFormat="1">
      <c r="A3366" s="13"/>
      <c r="B3366" s="247"/>
      <c r="C3366" s="248"/>
      <c r="D3366" s="242" t="s">
        <v>361</v>
      </c>
      <c r="E3366" s="249" t="s">
        <v>1</v>
      </c>
      <c r="F3366" s="250" t="s">
        <v>2281</v>
      </c>
      <c r="G3366" s="248"/>
      <c r="H3366" s="251">
        <v>257.73000000000002</v>
      </c>
      <c r="I3366" s="252"/>
      <c r="J3366" s="248"/>
      <c r="K3366" s="248"/>
      <c r="L3366" s="253"/>
      <c r="M3366" s="254"/>
      <c r="N3366" s="255"/>
      <c r="O3366" s="255"/>
      <c r="P3366" s="255"/>
      <c r="Q3366" s="255"/>
      <c r="R3366" s="255"/>
      <c r="S3366" s="255"/>
      <c r="T3366" s="256"/>
      <c r="U3366" s="13"/>
      <c r="V3366" s="13"/>
      <c r="W3366" s="13"/>
      <c r="X3366" s="13"/>
      <c r="Y3366" s="13"/>
      <c r="Z3366" s="13"/>
      <c r="AA3366" s="13"/>
      <c r="AB3366" s="13"/>
      <c r="AC3366" s="13"/>
      <c r="AD3366" s="13"/>
      <c r="AE3366" s="13"/>
      <c r="AT3366" s="257" t="s">
        <v>361</v>
      </c>
      <c r="AU3366" s="257" t="s">
        <v>86</v>
      </c>
      <c r="AV3366" s="13" t="s">
        <v>86</v>
      </c>
      <c r="AW3366" s="13" t="s">
        <v>32</v>
      </c>
      <c r="AX3366" s="13" t="s">
        <v>76</v>
      </c>
      <c r="AY3366" s="257" t="s">
        <v>350</v>
      </c>
    </row>
    <row r="3367" s="14" customFormat="1">
      <c r="A3367" s="14"/>
      <c r="B3367" s="258"/>
      <c r="C3367" s="259"/>
      <c r="D3367" s="242" t="s">
        <v>361</v>
      </c>
      <c r="E3367" s="260" t="s">
        <v>1</v>
      </c>
      <c r="F3367" s="261" t="s">
        <v>364</v>
      </c>
      <c r="G3367" s="259"/>
      <c r="H3367" s="262">
        <v>1534.4570000000001</v>
      </c>
      <c r="I3367" s="263"/>
      <c r="J3367" s="259"/>
      <c r="K3367" s="259"/>
      <c r="L3367" s="264"/>
      <c r="M3367" s="265"/>
      <c r="N3367" s="266"/>
      <c r="O3367" s="266"/>
      <c r="P3367" s="266"/>
      <c r="Q3367" s="266"/>
      <c r="R3367" s="266"/>
      <c r="S3367" s="266"/>
      <c r="T3367" s="267"/>
      <c r="U3367" s="14"/>
      <c r="V3367" s="14"/>
      <c r="W3367" s="14"/>
      <c r="X3367" s="14"/>
      <c r="Y3367" s="14"/>
      <c r="Z3367" s="14"/>
      <c r="AA3367" s="14"/>
      <c r="AB3367" s="14"/>
      <c r="AC3367" s="14"/>
      <c r="AD3367" s="14"/>
      <c r="AE3367" s="14"/>
      <c r="AT3367" s="268" t="s">
        <v>361</v>
      </c>
      <c r="AU3367" s="268" t="s">
        <v>86</v>
      </c>
      <c r="AV3367" s="14" t="s">
        <v>357</v>
      </c>
      <c r="AW3367" s="14" t="s">
        <v>32</v>
      </c>
      <c r="AX3367" s="14" t="s">
        <v>84</v>
      </c>
      <c r="AY3367" s="268" t="s">
        <v>350</v>
      </c>
    </row>
    <row r="3368" s="12" customFormat="1" ht="22.8" customHeight="1">
      <c r="A3368" s="12"/>
      <c r="B3368" s="213"/>
      <c r="C3368" s="214"/>
      <c r="D3368" s="215" t="s">
        <v>75</v>
      </c>
      <c r="E3368" s="227" t="s">
        <v>1090</v>
      </c>
      <c r="F3368" s="227" t="s">
        <v>1091</v>
      </c>
      <c r="G3368" s="214"/>
      <c r="H3368" s="214"/>
      <c r="I3368" s="217"/>
      <c r="J3368" s="228">
        <f>BK3368</f>
        <v>0</v>
      </c>
      <c r="K3368" s="214"/>
      <c r="L3368" s="219"/>
      <c r="M3368" s="220"/>
      <c r="N3368" s="221"/>
      <c r="O3368" s="221"/>
      <c r="P3368" s="222">
        <f>SUM(P3369:P3386)</f>
        <v>0</v>
      </c>
      <c r="Q3368" s="221"/>
      <c r="R3368" s="222">
        <f>SUM(R3369:R3386)</f>
        <v>0.15969664</v>
      </c>
      <c r="S3368" s="221"/>
      <c r="T3368" s="223">
        <f>SUM(T3369:T3386)</f>
        <v>0</v>
      </c>
      <c r="U3368" s="12"/>
      <c r="V3368" s="12"/>
      <c r="W3368" s="12"/>
      <c r="X3368" s="12"/>
      <c r="Y3368" s="12"/>
      <c r="Z3368" s="12"/>
      <c r="AA3368" s="12"/>
      <c r="AB3368" s="12"/>
      <c r="AC3368" s="12"/>
      <c r="AD3368" s="12"/>
      <c r="AE3368" s="12"/>
      <c r="AR3368" s="224" t="s">
        <v>86</v>
      </c>
      <c r="AT3368" s="225" t="s">
        <v>75</v>
      </c>
      <c r="AU3368" s="225" t="s">
        <v>84</v>
      </c>
      <c r="AY3368" s="224" t="s">
        <v>350</v>
      </c>
      <c r="BK3368" s="226">
        <f>SUM(BK3369:BK3386)</f>
        <v>0</v>
      </c>
    </row>
    <row r="3369" s="2" customFormat="1" ht="24.15" customHeight="1">
      <c r="A3369" s="39"/>
      <c r="B3369" s="40"/>
      <c r="C3369" s="229" t="s">
        <v>4666</v>
      </c>
      <c r="D3369" s="229" t="s">
        <v>352</v>
      </c>
      <c r="E3369" s="230" t="s">
        <v>4667</v>
      </c>
      <c r="F3369" s="231" t="s">
        <v>4668</v>
      </c>
      <c r="G3369" s="232" t="s">
        <v>355</v>
      </c>
      <c r="H3369" s="233">
        <v>469.69600000000003</v>
      </c>
      <c r="I3369" s="234"/>
      <c r="J3369" s="235">
        <f>ROUND(I3369*H3369,2)</f>
        <v>0</v>
      </c>
      <c r="K3369" s="231" t="s">
        <v>356</v>
      </c>
      <c r="L3369" s="45"/>
      <c r="M3369" s="236" t="s">
        <v>1</v>
      </c>
      <c r="N3369" s="237" t="s">
        <v>41</v>
      </c>
      <c r="O3369" s="92"/>
      <c r="P3369" s="238">
        <f>O3369*H3369</f>
        <v>0</v>
      </c>
      <c r="Q3369" s="238">
        <v>0.00020000000000000001</v>
      </c>
      <c r="R3369" s="238">
        <f>Q3369*H3369</f>
        <v>0.093939200000000014</v>
      </c>
      <c r="S3369" s="238">
        <v>0</v>
      </c>
      <c r="T3369" s="239">
        <f>S3369*H3369</f>
        <v>0</v>
      </c>
      <c r="U3369" s="39"/>
      <c r="V3369" s="39"/>
      <c r="W3369" s="39"/>
      <c r="X3369" s="39"/>
      <c r="Y3369" s="39"/>
      <c r="Z3369" s="39"/>
      <c r="AA3369" s="39"/>
      <c r="AB3369" s="39"/>
      <c r="AC3369" s="39"/>
      <c r="AD3369" s="39"/>
      <c r="AE3369" s="39"/>
      <c r="AR3369" s="240" t="s">
        <v>530</v>
      </c>
      <c r="AT3369" s="240" t="s">
        <v>352</v>
      </c>
      <c r="AU3369" s="240" t="s">
        <v>86</v>
      </c>
      <c r="AY3369" s="18" t="s">
        <v>350</v>
      </c>
      <c r="BE3369" s="241">
        <f>IF(N3369="základní",J3369,0)</f>
        <v>0</v>
      </c>
      <c r="BF3369" s="241">
        <f>IF(N3369="snížená",J3369,0)</f>
        <v>0</v>
      </c>
      <c r="BG3369" s="241">
        <f>IF(N3369="zákl. přenesená",J3369,0)</f>
        <v>0</v>
      </c>
      <c r="BH3369" s="241">
        <f>IF(N3369="sníž. přenesená",J3369,0)</f>
        <v>0</v>
      </c>
      <c r="BI3369" s="241">
        <f>IF(N3369="nulová",J3369,0)</f>
        <v>0</v>
      </c>
      <c r="BJ3369" s="18" t="s">
        <v>84</v>
      </c>
      <c r="BK3369" s="241">
        <f>ROUND(I3369*H3369,2)</f>
        <v>0</v>
      </c>
      <c r="BL3369" s="18" t="s">
        <v>530</v>
      </c>
      <c r="BM3369" s="240" t="s">
        <v>4669</v>
      </c>
    </row>
    <row r="3370" s="2" customFormat="1">
      <c r="A3370" s="39"/>
      <c r="B3370" s="40"/>
      <c r="C3370" s="41"/>
      <c r="D3370" s="242" t="s">
        <v>359</v>
      </c>
      <c r="E3370" s="41"/>
      <c r="F3370" s="243" t="s">
        <v>4670</v>
      </c>
      <c r="G3370" s="41"/>
      <c r="H3370" s="41"/>
      <c r="I3370" s="244"/>
      <c r="J3370" s="41"/>
      <c r="K3370" s="41"/>
      <c r="L3370" s="45"/>
      <c r="M3370" s="245"/>
      <c r="N3370" s="246"/>
      <c r="O3370" s="92"/>
      <c r="P3370" s="92"/>
      <c r="Q3370" s="92"/>
      <c r="R3370" s="92"/>
      <c r="S3370" s="92"/>
      <c r="T3370" s="93"/>
      <c r="U3370" s="39"/>
      <c r="V3370" s="39"/>
      <c r="W3370" s="39"/>
      <c r="X3370" s="39"/>
      <c r="Y3370" s="39"/>
      <c r="Z3370" s="39"/>
      <c r="AA3370" s="39"/>
      <c r="AB3370" s="39"/>
      <c r="AC3370" s="39"/>
      <c r="AD3370" s="39"/>
      <c r="AE3370" s="39"/>
      <c r="AT3370" s="18" t="s">
        <v>359</v>
      </c>
      <c r="AU3370" s="18" t="s">
        <v>86</v>
      </c>
    </row>
    <row r="3371" s="13" customFormat="1">
      <c r="A3371" s="13"/>
      <c r="B3371" s="247"/>
      <c r="C3371" s="248"/>
      <c r="D3371" s="242" t="s">
        <v>361</v>
      </c>
      <c r="E3371" s="249" t="s">
        <v>1</v>
      </c>
      <c r="F3371" s="250" t="s">
        <v>3164</v>
      </c>
      <c r="G3371" s="248"/>
      <c r="H3371" s="251">
        <v>294.62400000000002</v>
      </c>
      <c r="I3371" s="252"/>
      <c r="J3371" s="248"/>
      <c r="K3371" s="248"/>
      <c r="L3371" s="253"/>
      <c r="M3371" s="254"/>
      <c r="N3371" s="255"/>
      <c r="O3371" s="255"/>
      <c r="P3371" s="255"/>
      <c r="Q3371" s="255"/>
      <c r="R3371" s="255"/>
      <c r="S3371" s="255"/>
      <c r="T3371" s="256"/>
      <c r="U3371" s="13"/>
      <c r="V3371" s="13"/>
      <c r="W3371" s="13"/>
      <c r="X3371" s="13"/>
      <c r="Y3371" s="13"/>
      <c r="Z3371" s="13"/>
      <c r="AA3371" s="13"/>
      <c r="AB3371" s="13"/>
      <c r="AC3371" s="13"/>
      <c r="AD3371" s="13"/>
      <c r="AE3371" s="13"/>
      <c r="AT3371" s="257" t="s">
        <v>361</v>
      </c>
      <c r="AU3371" s="257" t="s">
        <v>86</v>
      </c>
      <c r="AV3371" s="13" t="s">
        <v>86</v>
      </c>
      <c r="AW3371" s="13" t="s">
        <v>32</v>
      </c>
      <c r="AX3371" s="13" t="s">
        <v>76</v>
      </c>
      <c r="AY3371" s="257" t="s">
        <v>350</v>
      </c>
    </row>
    <row r="3372" s="13" customFormat="1">
      <c r="A3372" s="13"/>
      <c r="B3372" s="247"/>
      <c r="C3372" s="248"/>
      <c r="D3372" s="242" t="s">
        <v>361</v>
      </c>
      <c r="E3372" s="249" t="s">
        <v>1</v>
      </c>
      <c r="F3372" s="250" t="s">
        <v>4671</v>
      </c>
      <c r="G3372" s="248"/>
      <c r="H3372" s="251">
        <v>12.205</v>
      </c>
      <c r="I3372" s="252"/>
      <c r="J3372" s="248"/>
      <c r="K3372" s="248"/>
      <c r="L3372" s="253"/>
      <c r="M3372" s="254"/>
      <c r="N3372" s="255"/>
      <c r="O3372" s="255"/>
      <c r="P3372" s="255"/>
      <c r="Q3372" s="255"/>
      <c r="R3372" s="255"/>
      <c r="S3372" s="255"/>
      <c r="T3372" s="256"/>
      <c r="U3372" s="13"/>
      <c r="V3372" s="13"/>
      <c r="W3372" s="13"/>
      <c r="X3372" s="13"/>
      <c r="Y3372" s="13"/>
      <c r="Z3372" s="13"/>
      <c r="AA3372" s="13"/>
      <c r="AB3372" s="13"/>
      <c r="AC3372" s="13"/>
      <c r="AD3372" s="13"/>
      <c r="AE3372" s="13"/>
      <c r="AT3372" s="257" t="s">
        <v>361</v>
      </c>
      <c r="AU3372" s="257" t="s">
        <v>86</v>
      </c>
      <c r="AV3372" s="13" t="s">
        <v>86</v>
      </c>
      <c r="AW3372" s="13" t="s">
        <v>32</v>
      </c>
      <c r="AX3372" s="13" t="s">
        <v>76</v>
      </c>
      <c r="AY3372" s="257" t="s">
        <v>350</v>
      </c>
    </row>
    <row r="3373" s="13" customFormat="1">
      <c r="A3373" s="13"/>
      <c r="B3373" s="247"/>
      <c r="C3373" s="248"/>
      <c r="D3373" s="242" t="s">
        <v>361</v>
      </c>
      <c r="E3373" s="249" t="s">
        <v>1</v>
      </c>
      <c r="F3373" s="250" t="s">
        <v>3042</v>
      </c>
      <c r="G3373" s="248"/>
      <c r="H3373" s="251">
        <v>81.759</v>
      </c>
      <c r="I3373" s="252"/>
      <c r="J3373" s="248"/>
      <c r="K3373" s="248"/>
      <c r="L3373" s="253"/>
      <c r="M3373" s="254"/>
      <c r="N3373" s="255"/>
      <c r="O3373" s="255"/>
      <c r="P3373" s="255"/>
      <c r="Q3373" s="255"/>
      <c r="R3373" s="255"/>
      <c r="S3373" s="255"/>
      <c r="T3373" s="256"/>
      <c r="U3373" s="13"/>
      <c r="V3373" s="13"/>
      <c r="W3373" s="13"/>
      <c r="X3373" s="13"/>
      <c r="Y3373" s="13"/>
      <c r="Z3373" s="13"/>
      <c r="AA3373" s="13"/>
      <c r="AB3373" s="13"/>
      <c r="AC3373" s="13"/>
      <c r="AD3373" s="13"/>
      <c r="AE3373" s="13"/>
      <c r="AT3373" s="257" t="s">
        <v>361</v>
      </c>
      <c r="AU3373" s="257" t="s">
        <v>86</v>
      </c>
      <c r="AV3373" s="13" t="s">
        <v>86</v>
      </c>
      <c r="AW3373" s="13" t="s">
        <v>32</v>
      </c>
      <c r="AX3373" s="13" t="s">
        <v>76</v>
      </c>
      <c r="AY3373" s="257" t="s">
        <v>350</v>
      </c>
    </row>
    <row r="3374" s="13" customFormat="1">
      <c r="A3374" s="13"/>
      <c r="B3374" s="247"/>
      <c r="C3374" s="248"/>
      <c r="D3374" s="242" t="s">
        <v>361</v>
      </c>
      <c r="E3374" s="249" t="s">
        <v>1</v>
      </c>
      <c r="F3374" s="250" t="s">
        <v>3103</v>
      </c>
      <c r="G3374" s="248"/>
      <c r="H3374" s="251">
        <v>46.399999999999999</v>
      </c>
      <c r="I3374" s="252"/>
      <c r="J3374" s="248"/>
      <c r="K3374" s="248"/>
      <c r="L3374" s="253"/>
      <c r="M3374" s="254"/>
      <c r="N3374" s="255"/>
      <c r="O3374" s="255"/>
      <c r="P3374" s="255"/>
      <c r="Q3374" s="255"/>
      <c r="R3374" s="255"/>
      <c r="S3374" s="255"/>
      <c r="T3374" s="256"/>
      <c r="U3374" s="13"/>
      <c r="V3374" s="13"/>
      <c r="W3374" s="13"/>
      <c r="X3374" s="13"/>
      <c r="Y3374" s="13"/>
      <c r="Z3374" s="13"/>
      <c r="AA3374" s="13"/>
      <c r="AB3374" s="13"/>
      <c r="AC3374" s="13"/>
      <c r="AD3374" s="13"/>
      <c r="AE3374" s="13"/>
      <c r="AT3374" s="257" t="s">
        <v>361</v>
      </c>
      <c r="AU3374" s="257" t="s">
        <v>86</v>
      </c>
      <c r="AV3374" s="13" t="s">
        <v>86</v>
      </c>
      <c r="AW3374" s="13" t="s">
        <v>32</v>
      </c>
      <c r="AX3374" s="13" t="s">
        <v>76</v>
      </c>
      <c r="AY3374" s="257" t="s">
        <v>350</v>
      </c>
    </row>
    <row r="3375" s="13" customFormat="1">
      <c r="A3375" s="13"/>
      <c r="B3375" s="247"/>
      <c r="C3375" s="248"/>
      <c r="D3375" s="242" t="s">
        <v>361</v>
      </c>
      <c r="E3375" s="249" t="s">
        <v>1</v>
      </c>
      <c r="F3375" s="250" t="s">
        <v>3077</v>
      </c>
      <c r="G3375" s="248"/>
      <c r="H3375" s="251">
        <v>21.908000000000001</v>
      </c>
      <c r="I3375" s="252"/>
      <c r="J3375" s="248"/>
      <c r="K3375" s="248"/>
      <c r="L3375" s="253"/>
      <c r="M3375" s="254"/>
      <c r="N3375" s="255"/>
      <c r="O3375" s="255"/>
      <c r="P3375" s="255"/>
      <c r="Q3375" s="255"/>
      <c r="R3375" s="255"/>
      <c r="S3375" s="255"/>
      <c r="T3375" s="256"/>
      <c r="U3375" s="13"/>
      <c r="V3375" s="13"/>
      <c r="W3375" s="13"/>
      <c r="X3375" s="13"/>
      <c r="Y3375" s="13"/>
      <c r="Z3375" s="13"/>
      <c r="AA3375" s="13"/>
      <c r="AB3375" s="13"/>
      <c r="AC3375" s="13"/>
      <c r="AD3375" s="13"/>
      <c r="AE3375" s="13"/>
      <c r="AT3375" s="257" t="s">
        <v>361</v>
      </c>
      <c r="AU3375" s="257" t="s">
        <v>86</v>
      </c>
      <c r="AV3375" s="13" t="s">
        <v>86</v>
      </c>
      <c r="AW3375" s="13" t="s">
        <v>32</v>
      </c>
      <c r="AX3375" s="13" t="s">
        <v>76</v>
      </c>
      <c r="AY3375" s="257" t="s">
        <v>350</v>
      </c>
    </row>
    <row r="3376" s="13" customFormat="1">
      <c r="A3376" s="13"/>
      <c r="B3376" s="247"/>
      <c r="C3376" s="248"/>
      <c r="D3376" s="242" t="s">
        <v>361</v>
      </c>
      <c r="E3376" s="249" t="s">
        <v>1</v>
      </c>
      <c r="F3376" s="250" t="s">
        <v>2223</v>
      </c>
      <c r="G3376" s="248"/>
      <c r="H3376" s="251">
        <v>12.800000000000001</v>
      </c>
      <c r="I3376" s="252"/>
      <c r="J3376" s="248"/>
      <c r="K3376" s="248"/>
      <c r="L3376" s="253"/>
      <c r="M3376" s="254"/>
      <c r="N3376" s="255"/>
      <c r="O3376" s="255"/>
      <c r="P3376" s="255"/>
      <c r="Q3376" s="255"/>
      <c r="R3376" s="255"/>
      <c r="S3376" s="255"/>
      <c r="T3376" s="256"/>
      <c r="U3376" s="13"/>
      <c r="V3376" s="13"/>
      <c r="W3376" s="13"/>
      <c r="X3376" s="13"/>
      <c r="Y3376" s="13"/>
      <c r="Z3376" s="13"/>
      <c r="AA3376" s="13"/>
      <c r="AB3376" s="13"/>
      <c r="AC3376" s="13"/>
      <c r="AD3376" s="13"/>
      <c r="AE3376" s="13"/>
      <c r="AT3376" s="257" t="s">
        <v>361</v>
      </c>
      <c r="AU3376" s="257" t="s">
        <v>86</v>
      </c>
      <c r="AV3376" s="13" t="s">
        <v>86</v>
      </c>
      <c r="AW3376" s="13" t="s">
        <v>32</v>
      </c>
      <c r="AX3376" s="13" t="s">
        <v>76</v>
      </c>
      <c r="AY3376" s="257" t="s">
        <v>350</v>
      </c>
    </row>
    <row r="3377" s="14" customFormat="1">
      <c r="A3377" s="14"/>
      <c r="B3377" s="258"/>
      <c r="C3377" s="259"/>
      <c r="D3377" s="242" t="s">
        <v>361</v>
      </c>
      <c r="E3377" s="260" t="s">
        <v>1</v>
      </c>
      <c r="F3377" s="261" t="s">
        <v>364</v>
      </c>
      <c r="G3377" s="259"/>
      <c r="H3377" s="262">
        <v>469.69600000000003</v>
      </c>
      <c r="I3377" s="263"/>
      <c r="J3377" s="259"/>
      <c r="K3377" s="259"/>
      <c r="L3377" s="264"/>
      <c r="M3377" s="265"/>
      <c r="N3377" s="266"/>
      <c r="O3377" s="266"/>
      <c r="P3377" s="266"/>
      <c r="Q3377" s="266"/>
      <c r="R3377" s="266"/>
      <c r="S3377" s="266"/>
      <c r="T3377" s="267"/>
      <c r="U3377" s="14"/>
      <c r="V3377" s="14"/>
      <c r="W3377" s="14"/>
      <c r="X3377" s="14"/>
      <c r="Y3377" s="14"/>
      <c r="Z3377" s="14"/>
      <c r="AA3377" s="14"/>
      <c r="AB3377" s="14"/>
      <c r="AC3377" s="14"/>
      <c r="AD3377" s="14"/>
      <c r="AE3377" s="14"/>
      <c r="AT3377" s="268" t="s">
        <v>361</v>
      </c>
      <c r="AU3377" s="268" t="s">
        <v>86</v>
      </c>
      <c r="AV3377" s="14" t="s">
        <v>357</v>
      </c>
      <c r="AW3377" s="14" t="s">
        <v>32</v>
      </c>
      <c r="AX3377" s="14" t="s">
        <v>84</v>
      </c>
      <c r="AY3377" s="268" t="s">
        <v>350</v>
      </c>
    </row>
    <row r="3378" s="2" customFormat="1" ht="24.15" customHeight="1">
      <c r="A3378" s="39"/>
      <c r="B3378" s="40"/>
      <c r="C3378" s="229" t="s">
        <v>4672</v>
      </c>
      <c r="D3378" s="229" t="s">
        <v>352</v>
      </c>
      <c r="E3378" s="230" t="s">
        <v>4673</v>
      </c>
      <c r="F3378" s="231" t="s">
        <v>4674</v>
      </c>
      <c r="G3378" s="232" t="s">
        <v>355</v>
      </c>
      <c r="H3378" s="233">
        <v>469.69600000000003</v>
      </c>
      <c r="I3378" s="234"/>
      <c r="J3378" s="235">
        <f>ROUND(I3378*H3378,2)</f>
        <v>0</v>
      </c>
      <c r="K3378" s="231" t="s">
        <v>356</v>
      </c>
      <c r="L3378" s="45"/>
      <c r="M3378" s="236" t="s">
        <v>1</v>
      </c>
      <c r="N3378" s="237" t="s">
        <v>41</v>
      </c>
      <c r="O3378" s="92"/>
      <c r="P3378" s="238">
        <f>O3378*H3378</f>
        <v>0</v>
      </c>
      <c r="Q3378" s="238">
        <v>0.00013999999999999999</v>
      </c>
      <c r="R3378" s="238">
        <f>Q3378*H3378</f>
        <v>0.06575744</v>
      </c>
      <c r="S3378" s="238">
        <v>0</v>
      </c>
      <c r="T3378" s="239">
        <f>S3378*H3378</f>
        <v>0</v>
      </c>
      <c r="U3378" s="39"/>
      <c r="V3378" s="39"/>
      <c r="W3378" s="39"/>
      <c r="X3378" s="39"/>
      <c r="Y3378" s="39"/>
      <c r="Z3378" s="39"/>
      <c r="AA3378" s="39"/>
      <c r="AB3378" s="39"/>
      <c r="AC3378" s="39"/>
      <c r="AD3378" s="39"/>
      <c r="AE3378" s="39"/>
      <c r="AR3378" s="240" t="s">
        <v>530</v>
      </c>
      <c r="AT3378" s="240" t="s">
        <v>352</v>
      </c>
      <c r="AU3378" s="240" t="s">
        <v>86</v>
      </c>
      <c r="AY3378" s="18" t="s">
        <v>350</v>
      </c>
      <c r="BE3378" s="241">
        <f>IF(N3378="základní",J3378,0)</f>
        <v>0</v>
      </c>
      <c r="BF3378" s="241">
        <f>IF(N3378="snížená",J3378,0)</f>
        <v>0</v>
      </c>
      <c r="BG3378" s="241">
        <f>IF(N3378="zákl. přenesená",J3378,0)</f>
        <v>0</v>
      </c>
      <c r="BH3378" s="241">
        <f>IF(N3378="sníž. přenesená",J3378,0)</f>
        <v>0</v>
      </c>
      <c r="BI3378" s="241">
        <f>IF(N3378="nulová",J3378,0)</f>
        <v>0</v>
      </c>
      <c r="BJ3378" s="18" t="s">
        <v>84</v>
      </c>
      <c r="BK3378" s="241">
        <f>ROUND(I3378*H3378,2)</f>
        <v>0</v>
      </c>
      <c r="BL3378" s="18" t="s">
        <v>530</v>
      </c>
      <c r="BM3378" s="240" t="s">
        <v>4675</v>
      </c>
    </row>
    <row r="3379" s="2" customFormat="1">
      <c r="A3379" s="39"/>
      <c r="B3379" s="40"/>
      <c r="C3379" s="41"/>
      <c r="D3379" s="242" t="s">
        <v>359</v>
      </c>
      <c r="E3379" s="41"/>
      <c r="F3379" s="243" t="s">
        <v>4676</v>
      </c>
      <c r="G3379" s="41"/>
      <c r="H3379" s="41"/>
      <c r="I3379" s="244"/>
      <c r="J3379" s="41"/>
      <c r="K3379" s="41"/>
      <c r="L3379" s="45"/>
      <c r="M3379" s="245"/>
      <c r="N3379" s="246"/>
      <c r="O3379" s="92"/>
      <c r="P3379" s="92"/>
      <c r="Q3379" s="92"/>
      <c r="R3379" s="92"/>
      <c r="S3379" s="92"/>
      <c r="T3379" s="93"/>
      <c r="U3379" s="39"/>
      <c r="V3379" s="39"/>
      <c r="W3379" s="39"/>
      <c r="X3379" s="39"/>
      <c r="Y3379" s="39"/>
      <c r="Z3379" s="39"/>
      <c r="AA3379" s="39"/>
      <c r="AB3379" s="39"/>
      <c r="AC3379" s="39"/>
      <c r="AD3379" s="39"/>
      <c r="AE3379" s="39"/>
      <c r="AT3379" s="18" t="s">
        <v>359</v>
      </c>
      <c r="AU3379" s="18" t="s">
        <v>86</v>
      </c>
    </row>
    <row r="3380" s="13" customFormat="1">
      <c r="A3380" s="13"/>
      <c r="B3380" s="247"/>
      <c r="C3380" s="248"/>
      <c r="D3380" s="242" t="s">
        <v>361</v>
      </c>
      <c r="E3380" s="249" t="s">
        <v>1</v>
      </c>
      <c r="F3380" s="250" t="s">
        <v>3164</v>
      </c>
      <c r="G3380" s="248"/>
      <c r="H3380" s="251">
        <v>294.62400000000002</v>
      </c>
      <c r="I3380" s="252"/>
      <c r="J3380" s="248"/>
      <c r="K3380" s="248"/>
      <c r="L3380" s="253"/>
      <c r="M3380" s="254"/>
      <c r="N3380" s="255"/>
      <c r="O3380" s="255"/>
      <c r="P3380" s="255"/>
      <c r="Q3380" s="255"/>
      <c r="R3380" s="255"/>
      <c r="S3380" s="255"/>
      <c r="T3380" s="256"/>
      <c r="U3380" s="13"/>
      <c r="V3380" s="13"/>
      <c r="W3380" s="13"/>
      <c r="X3380" s="13"/>
      <c r="Y3380" s="13"/>
      <c r="Z3380" s="13"/>
      <c r="AA3380" s="13"/>
      <c r="AB3380" s="13"/>
      <c r="AC3380" s="13"/>
      <c r="AD3380" s="13"/>
      <c r="AE3380" s="13"/>
      <c r="AT3380" s="257" t="s">
        <v>361</v>
      </c>
      <c r="AU3380" s="257" t="s">
        <v>86</v>
      </c>
      <c r="AV3380" s="13" t="s">
        <v>86</v>
      </c>
      <c r="AW3380" s="13" t="s">
        <v>32</v>
      </c>
      <c r="AX3380" s="13" t="s">
        <v>76</v>
      </c>
      <c r="AY3380" s="257" t="s">
        <v>350</v>
      </c>
    </row>
    <row r="3381" s="13" customFormat="1">
      <c r="A3381" s="13"/>
      <c r="B3381" s="247"/>
      <c r="C3381" s="248"/>
      <c r="D3381" s="242" t="s">
        <v>361</v>
      </c>
      <c r="E3381" s="249" t="s">
        <v>1</v>
      </c>
      <c r="F3381" s="250" t="s">
        <v>4671</v>
      </c>
      <c r="G3381" s="248"/>
      <c r="H3381" s="251">
        <v>12.205</v>
      </c>
      <c r="I3381" s="252"/>
      <c r="J3381" s="248"/>
      <c r="K3381" s="248"/>
      <c r="L3381" s="253"/>
      <c r="M3381" s="254"/>
      <c r="N3381" s="255"/>
      <c r="O3381" s="255"/>
      <c r="P3381" s="255"/>
      <c r="Q3381" s="255"/>
      <c r="R3381" s="255"/>
      <c r="S3381" s="255"/>
      <c r="T3381" s="256"/>
      <c r="U3381" s="13"/>
      <c r="V3381" s="13"/>
      <c r="W3381" s="13"/>
      <c r="X3381" s="13"/>
      <c r="Y3381" s="13"/>
      <c r="Z3381" s="13"/>
      <c r="AA3381" s="13"/>
      <c r="AB3381" s="13"/>
      <c r="AC3381" s="13"/>
      <c r="AD3381" s="13"/>
      <c r="AE3381" s="13"/>
      <c r="AT3381" s="257" t="s">
        <v>361</v>
      </c>
      <c r="AU3381" s="257" t="s">
        <v>86</v>
      </c>
      <c r="AV3381" s="13" t="s">
        <v>86</v>
      </c>
      <c r="AW3381" s="13" t="s">
        <v>32</v>
      </c>
      <c r="AX3381" s="13" t="s">
        <v>76</v>
      </c>
      <c r="AY3381" s="257" t="s">
        <v>350</v>
      </c>
    </row>
    <row r="3382" s="13" customFormat="1">
      <c r="A3382" s="13"/>
      <c r="B3382" s="247"/>
      <c r="C3382" s="248"/>
      <c r="D3382" s="242" t="s">
        <v>361</v>
      </c>
      <c r="E3382" s="249" t="s">
        <v>1</v>
      </c>
      <c r="F3382" s="250" t="s">
        <v>3042</v>
      </c>
      <c r="G3382" s="248"/>
      <c r="H3382" s="251">
        <v>81.759</v>
      </c>
      <c r="I3382" s="252"/>
      <c r="J3382" s="248"/>
      <c r="K3382" s="248"/>
      <c r="L3382" s="253"/>
      <c r="M3382" s="254"/>
      <c r="N3382" s="255"/>
      <c r="O3382" s="255"/>
      <c r="P3382" s="255"/>
      <c r="Q3382" s="255"/>
      <c r="R3382" s="255"/>
      <c r="S3382" s="255"/>
      <c r="T3382" s="256"/>
      <c r="U3382" s="13"/>
      <c r="V3382" s="13"/>
      <c r="W3382" s="13"/>
      <c r="X3382" s="13"/>
      <c r="Y3382" s="13"/>
      <c r="Z3382" s="13"/>
      <c r="AA3382" s="13"/>
      <c r="AB3382" s="13"/>
      <c r="AC3382" s="13"/>
      <c r="AD3382" s="13"/>
      <c r="AE3382" s="13"/>
      <c r="AT3382" s="257" t="s">
        <v>361</v>
      </c>
      <c r="AU3382" s="257" t="s">
        <v>86</v>
      </c>
      <c r="AV3382" s="13" t="s">
        <v>86</v>
      </c>
      <c r="AW3382" s="13" t="s">
        <v>32</v>
      </c>
      <c r="AX3382" s="13" t="s">
        <v>76</v>
      </c>
      <c r="AY3382" s="257" t="s">
        <v>350</v>
      </c>
    </row>
    <row r="3383" s="13" customFormat="1">
      <c r="A3383" s="13"/>
      <c r="B3383" s="247"/>
      <c r="C3383" s="248"/>
      <c r="D3383" s="242" t="s">
        <v>361</v>
      </c>
      <c r="E3383" s="249" t="s">
        <v>1</v>
      </c>
      <c r="F3383" s="250" t="s">
        <v>3103</v>
      </c>
      <c r="G3383" s="248"/>
      <c r="H3383" s="251">
        <v>46.399999999999999</v>
      </c>
      <c r="I3383" s="252"/>
      <c r="J3383" s="248"/>
      <c r="K3383" s="248"/>
      <c r="L3383" s="253"/>
      <c r="M3383" s="254"/>
      <c r="N3383" s="255"/>
      <c r="O3383" s="255"/>
      <c r="P3383" s="255"/>
      <c r="Q3383" s="255"/>
      <c r="R3383" s="255"/>
      <c r="S3383" s="255"/>
      <c r="T3383" s="256"/>
      <c r="U3383" s="13"/>
      <c r="V3383" s="13"/>
      <c r="W3383" s="13"/>
      <c r="X3383" s="13"/>
      <c r="Y3383" s="13"/>
      <c r="Z3383" s="13"/>
      <c r="AA3383" s="13"/>
      <c r="AB3383" s="13"/>
      <c r="AC3383" s="13"/>
      <c r="AD3383" s="13"/>
      <c r="AE3383" s="13"/>
      <c r="AT3383" s="257" t="s">
        <v>361</v>
      </c>
      <c r="AU3383" s="257" t="s">
        <v>86</v>
      </c>
      <c r="AV3383" s="13" t="s">
        <v>86</v>
      </c>
      <c r="AW3383" s="13" t="s">
        <v>32</v>
      </c>
      <c r="AX3383" s="13" t="s">
        <v>76</v>
      </c>
      <c r="AY3383" s="257" t="s">
        <v>350</v>
      </c>
    </row>
    <row r="3384" s="13" customFormat="1">
      <c r="A3384" s="13"/>
      <c r="B3384" s="247"/>
      <c r="C3384" s="248"/>
      <c r="D3384" s="242" t="s">
        <v>361</v>
      </c>
      <c r="E3384" s="249" t="s">
        <v>1</v>
      </c>
      <c r="F3384" s="250" t="s">
        <v>3077</v>
      </c>
      <c r="G3384" s="248"/>
      <c r="H3384" s="251">
        <v>21.908000000000001</v>
      </c>
      <c r="I3384" s="252"/>
      <c r="J3384" s="248"/>
      <c r="K3384" s="248"/>
      <c r="L3384" s="253"/>
      <c r="M3384" s="254"/>
      <c r="N3384" s="255"/>
      <c r="O3384" s="255"/>
      <c r="P3384" s="255"/>
      <c r="Q3384" s="255"/>
      <c r="R3384" s="255"/>
      <c r="S3384" s="255"/>
      <c r="T3384" s="256"/>
      <c r="U3384" s="13"/>
      <c r="V3384" s="13"/>
      <c r="W3384" s="13"/>
      <c r="X3384" s="13"/>
      <c r="Y3384" s="13"/>
      <c r="Z3384" s="13"/>
      <c r="AA3384" s="13"/>
      <c r="AB3384" s="13"/>
      <c r="AC3384" s="13"/>
      <c r="AD3384" s="13"/>
      <c r="AE3384" s="13"/>
      <c r="AT3384" s="257" t="s">
        <v>361</v>
      </c>
      <c r="AU3384" s="257" t="s">
        <v>86</v>
      </c>
      <c r="AV3384" s="13" t="s">
        <v>86</v>
      </c>
      <c r="AW3384" s="13" t="s">
        <v>32</v>
      </c>
      <c r="AX3384" s="13" t="s">
        <v>76</v>
      </c>
      <c r="AY3384" s="257" t="s">
        <v>350</v>
      </c>
    </row>
    <row r="3385" s="13" customFormat="1">
      <c r="A3385" s="13"/>
      <c r="B3385" s="247"/>
      <c r="C3385" s="248"/>
      <c r="D3385" s="242" t="s">
        <v>361</v>
      </c>
      <c r="E3385" s="249" t="s">
        <v>1</v>
      </c>
      <c r="F3385" s="250" t="s">
        <v>2223</v>
      </c>
      <c r="G3385" s="248"/>
      <c r="H3385" s="251">
        <v>12.800000000000001</v>
      </c>
      <c r="I3385" s="252"/>
      <c r="J3385" s="248"/>
      <c r="K3385" s="248"/>
      <c r="L3385" s="253"/>
      <c r="M3385" s="254"/>
      <c r="N3385" s="255"/>
      <c r="O3385" s="255"/>
      <c r="P3385" s="255"/>
      <c r="Q3385" s="255"/>
      <c r="R3385" s="255"/>
      <c r="S3385" s="255"/>
      <c r="T3385" s="256"/>
      <c r="U3385" s="13"/>
      <c r="V3385" s="13"/>
      <c r="W3385" s="13"/>
      <c r="X3385" s="13"/>
      <c r="Y3385" s="13"/>
      <c r="Z3385" s="13"/>
      <c r="AA3385" s="13"/>
      <c r="AB3385" s="13"/>
      <c r="AC3385" s="13"/>
      <c r="AD3385" s="13"/>
      <c r="AE3385" s="13"/>
      <c r="AT3385" s="257" t="s">
        <v>361</v>
      </c>
      <c r="AU3385" s="257" t="s">
        <v>86</v>
      </c>
      <c r="AV3385" s="13" t="s">
        <v>86</v>
      </c>
      <c r="AW3385" s="13" t="s">
        <v>32</v>
      </c>
      <c r="AX3385" s="13" t="s">
        <v>76</v>
      </c>
      <c r="AY3385" s="257" t="s">
        <v>350</v>
      </c>
    </row>
    <row r="3386" s="14" customFormat="1">
      <c r="A3386" s="14"/>
      <c r="B3386" s="258"/>
      <c r="C3386" s="259"/>
      <c r="D3386" s="242" t="s">
        <v>361</v>
      </c>
      <c r="E3386" s="260" t="s">
        <v>1</v>
      </c>
      <c r="F3386" s="261" t="s">
        <v>364</v>
      </c>
      <c r="G3386" s="259"/>
      <c r="H3386" s="262">
        <v>469.69600000000003</v>
      </c>
      <c r="I3386" s="263"/>
      <c r="J3386" s="259"/>
      <c r="K3386" s="259"/>
      <c r="L3386" s="264"/>
      <c r="M3386" s="265"/>
      <c r="N3386" s="266"/>
      <c r="O3386" s="266"/>
      <c r="P3386" s="266"/>
      <c r="Q3386" s="266"/>
      <c r="R3386" s="266"/>
      <c r="S3386" s="266"/>
      <c r="T3386" s="267"/>
      <c r="U3386" s="14"/>
      <c r="V3386" s="14"/>
      <c r="W3386" s="14"/>
      <c r="X3386" s="14"/>
      <c r="Y3386" s="14"/>
      <c r="Z3386" s="14"/>
      <c r="AA3386" s="14"/>
      <c r="AB3386" s="14"/>
      <c r="AC3386" s="14"/>
      <c r="AD3386" s="14"/>
      <c r="AE3386" s="14"/>
      <c r="AT3386" s="268" t="s">
        <v>361</v>
      </c>
      <c r="AU3386" s="268" t="s">
        <v>86</v>
      </c>
      <c r="AV3386" s="14" t="s">
        <v>357</v>
      </c>
      <c r="AW3386" s="14" t="s">
        <v>32</v>
      </c>
      <c r="AX3386" s="14" t="s">
        <v>84</v>
      </c>
      <c r="AY3386" s="268" t="s">
        <v>350</v>
      </c>
    </row>
    <row r="3387" s="12" customFormat="1" ht="22.8" customHeight="1">
      <c r="A3387" s="12"/>
      <c r="B3387" s="213"/>
      <c r="C3387" s="214"/>
      <c r="D3387" s="215" t="s">
        <v>75</v>
      </c>
      <c r="E3387" s="227" t="s">
        <v>4677</v>
      </c>
      <c r="F3387" s="227" t="s">
        <v>4678</v>
      </c>
      <c r="G3387" s="214"/>
      <c r="H3387" s="214"/>
      <c r="I3387" s="217"/>
      <c r="J3387" s="228">
        <f>BK3387</f>
        <v>0</v>
      </c>
      <c r="K3387" s="214"/>
      <c r="L3387" s="219"/>
      <c r="M3387" s="220"/>
      <c r="N3387" s="221"/>
      <c r="O3387" s="221"/>
      <c r="P3387" s="222">
        <f>SUM(P3388:P3425)</f>
        <v>0</v>
      </c>
      <c r="Q3387" s="221"/>
      <c r="R3387" s="222">
        <f>SUM(R3388:R3425)</f>
        <v>0</v>
      </c>
      <c r="S3387" s="221"/>
      <c r="T3387" s="223">
        <f>SUM(T3388:T3425)</f>
        <v>0</v>
      </c>
      <c r="U3387" s="12"/>
      <c r="V3387" s="12"/>
      <c r="W3387" s="12"/>
      <c r="X3387" s="12"/>
      <c r="Y3387" s="12"/>
      <c r="Z3387" s="12"/>
      <c r="AA3387" s="12"/>
      <c r="AB3387" s="12"/>
      <c r="AC3387" s="12"/>
      <c r="AD3387" s="12"/>
      <c r="AE3387" s="12"/>
      <c r="AR3387" s="224" t="s">
        <v>86</v>
      </c>
      <c r="AT3387" s="225" t="s">
        <v>75</v>
      </c>
      <c r="AU3387" s="225" t="s">
        <v>84</v>
      </c>
      <c r="AY3387" s="224" t="s">
        <v>350</v>
      </c>
      <c r="BK3387" s="226">
        <f>SUM(BK3388:BK3425)</f>
        <v>0</v>
      </c>
    </row>
    <row r="3388" s="2" customFormat="1" ht="24.15" customHeight="1">
      <c r="A3388" s="39"/>
      <c r="B3388" s="40"/>
      <c r="C3388" s="229" t="s">
        <v>4679</v>
      </c>
      <c r="D3388" s="229" t="s">
        <v>352</v>
      </c>
      <c r="E3388" s="230" t="s">
        <v>4680</v>
      </c>
      <c r="F3388" s="231" t="s">
        <v>4681</v>
      </c>
      <c r="G3388" s="232" t="s">
        <v>497</v>
      </c>
      <c r="H3388" s="233">
        <v>1</v>
      </c>
      <c r="I3388" s="234"/>
      <c r="J3388" s="235">
        <f>ROUND(I3388*H3388,2)</f>
        <v>0</v>
      </c>
      <c r="K3388" s="231" t="s">
        <v>1</v>
      </c>
      <c r="L3388" s="45"/>
      <c r="M3388" s="236" t="s">
        <v>1</v>
      </c>
      <c r="N3388" s="237" t="s">
        <v>41</v>
      </c>
      <c r="O3388" s="92"/>
      <c r="P3388" s="238">
        <f>O3388*H3388</f>
        <v>0</v>
      </c>
      <c r="Q3388" s="238">
        <v>0</v>
      </c>
      <c r="R3388" s="238">
        <f>Q3388*H3388</f>
        <v>0</v>
      </c>
      <c r="S3388" s="238">
        <v>0</v>
      </c>
      <c r="T3388" s="239">
        <f>S3388*H3388</f>
        <v>0</v>
      </c>
      <c r="U3388" s="39"/>
      <c r="V3388" s="39"/>
      <c r="W3388" s="39"/>
      <c r="X3388" s="39"/>
      <c r="Y3388" s="39"/>
      <c r="Z3388" s="39"/>
      <c r="AA3388" s="39"/>
      <c r="AB3388" s="39"/>
      <c r="AC3388" s="39"/>
      <c r="AD3388" s="39"/>
      <c r="AE3388" s="39"/>
      <c r="AR3388" s="240" t="s">
        <v>530</v>
      </c>
      <c r="AT3388" s="240" t="s">
        <v>352</v>
      </c>
      <c r="AU3388" s="240" t="s">
        <v>86</v>
      </c>
      <c r="AY3388" s="18" t="s">
        <v>350</v>
      </c>
      <c r="BE3388" s="241">
        <f>IF(N3388="základní",J3388,0)</f>
        <v>0</v>
      </c>
      <c r="BF3388" s="241">
        <f>IF(N3388="snížená",J3388,0)</f>
        <v>0</v>
      </c>
      <c r="BG3388" s="241">
        <f>IF(N3388="zákl. přenesená",J3388,0)</f>
        <v>0</v>
      </c>
      <c r="BH3388" s="241">
        <f>IF(N3388="sníž. přenesená",J3388,0)</f>
        <v>0</v>
      </c>
      <c r="BI3388" s="241">
        <f>IF(N3388="nulová",J3388,0)</f>
        <v>0</v>
      </c>
      <c r="BJ3388" s="18" t="s">
        <v>84</v>
      </c>
      <c r="BK3388" s="241">
        <f>ROUND(I3388*H3388,2)</f>
        <v>0</v>
      </c>
      <c r="BL3388" s="18" t="s">
        <v>530</v>
      </c>
      <c r="BM3388" s="240" t="s">
        <v>4682</v>
      </c>
    </row>
    <row r="3389" s="2" customFormat="1">
      <c r="A3389" s="39"/>
      <c r="B3389" s="40"/>
      <c r="C3389" s="41"/>
      <c r="D3389" s="242" t="s">
        <v>359</v>
      </c>
      <c r="E3389" s="41"/>
      <c r="F3389" s="243" t="s">
        <v>4681</v>
      </c>
      <c r="G3389" s="41"/>
      <c r="H3389" s="41"/>
      <c r="I3389" s="244"/>
      <c r="J3389" s="41"/>
      <c r="K3389" s="41"/>
      <c r="L3389" s="45"/>
      <c r="M3389" s="245"/>
      <c r="N3389" s="246"/>
      <c r="O3389" s="92"/>
      <c r="P3389" s="92"/>
      <c r="Q3389" s="92"/>
      <c r="R3389" s="92"/>
      <c r="S3389" s="92"/>
      <c r="T3389" s="93"/>
      <c r="U3389" s="39"/>
      <c r="V3389" s="39"/>
      <c r="W3389" s="39"/>
      <c r="X3389" s="39"/>
      <c r="Y3389" s="39"/>
      <c r="Z3389" s="39"/>
      <c r="AA3389" s="39"/>
      <c r="AB3389" s="39"/>
      <c r="AC3389" s="39"/>
      <c r="AD3389" s="39"/>
      <c r="AE3389" s="39"/>
      <c r="AT3389" s="18" t="s">
        <v>359</v>
      </c>
      <c r="AU3389" s="18" t="s">
        <v>86</v>
      </c>
    </row>
    <row r="3390" s="2" customFormat="1" ht="24.15" customHeight="1">
      <c r="A3390" s="39"/>
      <c r="B3390" s="40"/>
      <c r="C3390" s="229" t="s">
        <v>4683</v>
      </c>
      <c r="D3390" s="229" t="s">
        <v>352</v>
      </c>
      <c r="E3390" s="230" t="s">
        <v>4684</v>
      </c>
      <c r="F3390" s="231" t="s">
        <v>4685</v>
      </c>
      <c r="G3390" s="232" t="s">
        <v>497</v>
      </c>
      <c r="H3390" s="233">
        <v>1</v>
      </c>
      <c r="I3390" s="234"/>
      <c r="J3390" s="235">
        <f>ROUND(I3390*H3390,2)</f>
        <v>0</v>
      </c>
      <c r="K3390" s="231" t="s">
        <v>1</v>
      </c>
      <c r="L3390" s="45"/>
      <c r="M3390" s="236" t="s">
        <v>1</v>
      </c>
      <c r="N3390" s="237" t="s">
        <v>41</v>
      </c>
      <c r="O3390" s="92"/>
      <c r="P3390" s="238">
        <f>O3390*H3390</f>
        <v>0</v>
      </c>
      <c r="Q3390" s="238">
        <v>0</v>
      </c>
      <c r="R3390" s="238">
        <f>Q3390*H3390</f>
        <v>0</v>
      </c>
      <c r="S3390" s="238">
        <v>0</v>
      </c>
      <c r="T3390" s="239">
        <f>S3390*H3390</f>
        <v>0</v>
      </c>
      <c r="U3390" s="39"/>
      <c r="V3390" s="39"/>
      <c r="W3390" s="39"/>
      <c r="X3390" s="39"/>
      <c r="Y3390" s="39"/>
      <c r="Z3390" s="39"/>
      <c r="AA3390" s="39"/>
      <c r="AB3390" s="39"/>
      <c r="AC3390" s="39"/>
      <c r="AD3390" s="39"/>
      <c r="AE3390" s="39"/>
      <c r="AR3390" s="240" t="s">
        <v>530</v>
      </c>
      <c r="AT3390" s="240" t="s">
        <v>352</v>
      </c>
      <c r="AU3390" s="240" t="s">
        <v>86</v>
      </c>
      <c r="AY3390" s="18" t="s">
        <v>350</v>
      </c>
      <c r="BE3390" s="241">
        <f>IF(N3390="základní",J3390,0)</f>
        <v>0</v>
      </c>
      <c r="BF3390" s="241">
        <f>IF(N3390="snížená",J3390,0)</f>
        <v>0</v>
      </c>
      <c r="BG3390" s="241">
        <f>IF(N3390="zákl. přenesená",J3390,0)</f>
        <v>0</v>
      </c>
      <c r="BH3390" s="241">
        <f>IF(N3390="sníž. přenesená",J3390,0)</f>
        <v>0</v>
      </c>
      <c r="BI3390" s="241">
        <f>IF(N3390="nulová",J3390,0)</f>
        <v>0</v>
      </c>
      <c r="BJ3390" s="18" t="s">
        <v>84</v>
      </c>
      <c r="BK3390" s="241">
        <f>ROUND(I3390*H3390,2)</f>
        <v>0</v>
      </c>
      <c r="BL3390" s="18" t="s">
        <v>530</v>
      </c>
      <c r="BM3390" s="240" t="s">
        <v>4686</v>
      </c>
    </row>
    <row r="3391" s="2" customFormat="1">
      <c r="A3391" s="39"/>
      <c r="B3391" s="40"/>
      <c r="C3391" s="41"/>
      <c r="D3391" s="242" t="s">
        <v>359</v>
      </c>
      <c r="E3391" s="41"/>
      <c r="F3391" s="243" t="s">
        <v>4681</v>
      </c>
      <c r="G3391" s="41"/>
      <c r="H3391" s="41"/>
      <c r="I3391" s="244"/>
      <c r="J3391" s="41"/>
      <c r="K3391" s="41"/>
      <c r="L3391" s="45"/>
      <c r="M3391" s="245"/>
      <c r="N3391" s="246"/>
      <c r="O3391" s="92"/>
      <c r="P3391" s="92"/>
      <c r="Q3391" s="92"/>
      <c r="R3391" s="92"/>
      <c r="S3391" s="92"/>
      <c r="T3391" s="93"/>
      <c r="U3391" s="39"/>
      <c r="V3391" s="39"/>
      <c r="W3391" s="39"/>
      <c r="X3391" s="39"/>
      <c r="Y3391" s="39"/>
      <c r="Z3391" s="39"/>
      <c r="AA3391" s="39"/>
      <c r="AB3391" s="39"/>
      <c r="AC3391" s="39"/>
      <c r="AD3391" s="39"/>
      <c r="AE3391" s="39"/>
      <c r="AT3391" s="18" t="s">
        <v>359</v>
      </c>
      <c r="AU3391" s="18" t="s">
        <v>86</v>
      </c>
    </row>
    <row r="3392" s="2" customFormat="1" ht="24.15" customHeight="1">
      <c r="A3392" s="39"/>
      <c r="B3392" s="40"/>
      <c r="C3392" s="229" t="s">
        <v>4687</v>
      </c>
      <c r="D3392" s="229" t="s">
        <v>352</v>
      </c>
      <c r="E3392" s="230" t="s">
        <v>4688</v>
      </c>
      <c r="F3392" s="231" t="s">
        <v>4689</v>
      </c>
      <c r="G3392" s="232" t="s">
        <v>497</v>
      </c>
      <c r="H3392" s="233">
        <v>1</v>
      </c>
      <c r="I3392" s="234"/>
      <c r="J3392" s="235">
        <f>ROUND(I3392*H3392,2)</f>
        <v>0</v>
      </c>
      <c r="K3392" s="231" t="s">
        <v>1</v>
      </c>
      <c r="L3392" s="45"/>
      <c r="M3392" s="236" t="s">
        <v>1</v>
      </c>
      <c r="N3392" s="237" t="s">
        <v>41</v>
      </c>
      <c r="O3392" s="92"/>
      <c r="P3392" s="238">
        <f>O3392*H3392</f>
        <v>0</v>
      </c>
      <c r="Q3392" s="238">
        <v>0</v>
      </c>
      <c r="R3392" s="238">
        <f>Q3392*H3392</f>
        <v>0</v>
      </c>
      <c r="S3392" s="238">
        <v>0</v>
      </c>
      <c r="T3392" s="239">
        <f>S3392*H3392</f>
        <v>0</v>
      </c>
      <c r="U3392" s="39"/>
      <c r="V3392" s="39"/>
      <c r="W3392" s="39"/>
      <c r="X3392" s="39"/>
      <c r="Y3392" s="39"/>
      <c r="Z3392" s="39"/>
      <c r="AA3392" s="39"/>
      <c r="AB3392" s="39"/>
      <c r="AC3392" s="39"/>
      <c r="AD3392" s="39"/>
      <c r="AE3392" s="39"/>
      <c r="AR3392" s="240" t="s">
        <v>530</v>
      </c>
      <c r="AT3392" s="240" t="s">
        <v>352</v>
      </c>
      <c r="AU3392" s="240" t="s">
        <v>86</v>
      </c>
      <c r="AY3392" s="18" t="s">
        <v>350</v>
      </c>
      <c r="BE3392" s="241">
        <f>IF(N3392="základní",J3392,0)</f>
        <v>0</v>
      </c>
      <c r="BF3392" s="241">
        <f>IF(N3392="snížená",J3392,0)</f>
        <v>0</v>
      </c>
      <c r="BG3392" s="241">
        <f>IF(N3392="zákl. přenesená",J3392,0)</f>
        <v>0</v>
      </c>
      <c r="BH3392" s="241">
        <f>IF(N3392="sníž. přenesená",J3392,0)</f>
        <v>0</v>
      </c>
      <c r="BI3392" s="241">
        <f>IF(N3392="nulová",J3392,0)</f>
        <v>0</v>
      </c>
      <c r="BJ3392" s="18" t="s">
        <v>84</v>
      </c>
      <c r="BK3392" s="241">
        <f>ROUND(I3392*H3392,2)</f>
        <v>0</v>
      </c>
      <c r="BL3392" s="18" t="s">
        <v>530</v>
      </c>
      <c r="BM3392" s="240" t="s">
        <v>4690</v>
      </c>
    </row>
    <row r="3393" s="2" customFormat="1">
      <c r="A3393" s="39"/>
      <c r="B3393" s="40"/>
      <c r="C3393" s="41"/>
      <c r="D3393" s="242" t="s">
        <v>359</v>
      </c>
      <c r="E3393" s="41"/>
      <c r="F3393" s="243" t="s">
        <v>4681</v>
      </c>
      <c r="G3393" s="41"/>
      <c r="H3393" s="41"/>
      <c r="I3393" s="244"/>
      <c r="J3393" s="41"/>
      <c r="K3393" s="41"/>
      <c r="L3393" s="45"/>
      <c r="M3393" s="245"/>
      <c r="N3393" s="246"/>
      <c r="O3393" s="92"/>
      <c r="P3393" s="92"/>
      <c r="Q3393" s="92"/>
      <c r="R3393" s="92"/>
      <c r="S3393" s="92"/>
      <c r="T3393" s="93"/>
      <c r="U3393" s="39"/>
      <c r="V3393" s="39"/>
      <c r="W3393" s="39"/>
      <c r="X3393" s="39"/>
      <c r="Y3393" s="39"/>
      <c r="Z3393" s="39"/>
      <c r="AA3393" s="39"/>
      <c r="AB3393" s="39"/>
      <c r="AC3393" s="39"/>
      <c r="AD3393" s="39"/>
      <c r="AE3393" s="39"/>
      <c r="AT3393" s="18" t="s">
        <v>359</v>
      </c>
      <c r="AU3393" s="18" t="s">
        <v>86</v>
      </c>
    </row>
    <row r="3394" s="2" customFormat="1" ht="24.15" customHeight="1">
      <c r="A3394" s="39"/>
      <c r="B3394" s="40"/>
      <c r="C3394" s="229" t="s">
        <v>4691</v>
      </c>
      <c r="D3394" s="229" t="s">
        <v>352</v>
      </c>
      <c r="E3394" s="230" t="s">
        <v>4692</v>
      </c>
      <c r="F3394" s="231" t="s">
        <v>4693</v>
      </c>
      <c r="G3394" s="232" t="s">
        <v>497</v>
      </c>
      <c r="H3394" s="233">
        <v>1</v>
      </c>
      <c r="I3394" s="234"/>
      <c r="J3394" s="235">
        <f>ROUND(I3394*H3394,2)</f>
        <v>0</v>
      </c>
      <c r="K3394" s="231" t="s">
        <v>1</v>
      </c>
      <c r="L3394" s="45"/>
      <c r="M3394" s="236" t="s">
        <v>1</v>
      </c>
      <c r="N3394" s="237" t="s">
        <v>41</v>
      </c>
      <c r="O3394" s="92"/>
      <c r="P3394" s="238">
        <f>O3394*H3394</f>
        <v>0</v>
      </c>
      <c r="Q3394" s="238">
        <v>0</v>
      </c>
      <c r="R3394" s="238">
        <f>Q3394*H3394</f>
        <v>0</v>
      </c>
      <c r="S3394" s="238">
        <v>0</v>
      </c>
      <c r="T3394" s="239">
        <f>S3394*H3394</f>
        <v>0</v>
      </c>
      <c r="U3394" s="39"/>
      <c r="V3394" s="39"/>
      <c r="W3394" s="39"/>
      <c r="X3394" s="39"/>
      <c r="Y3394" s="39"/>
      <c r="Z3394" s="39"/>
      <c r="AA3394" s="39"/>
      <c r="AB3394" s="39"/>
      <c r="AC3394" s="39"/>
      <c r="AD3394" s="39"/>
      <c r="AE3394" s="39"/>
      <c r="AR3394" s="240" t="s">
        <v>530</v>
      </c>
      <c r="AT3394" s="240" t="s">
        <v>352</v>
      </c>
      <c r="AU3394" s="240" t="s">
        <v>86</v>
      </c>
      <c r="AY3394" s="18" t="s">
        <v>350</v>
      </c>
      <c r="BE3394" s="241">
        <f>IF(N3394="základní",J3394,0)</f>
        <v>0</v>
      </c>
      <c r="BF3394" s="241">
        <f>IF(N3394="snížená",J3394,0)</f>
        <v>0</v>
      </c>
      <c r="BG3394" s="241">
        <f>IF(N3394="zákl. přenesená",J3394,0)</f>
        <v>0</v>
      </c>
      <c r="BH3394" s="241">
        <f>IF(N3394="sníž. přenesená",J3394,0)</f>
        <v>0</v>
      </c>
      <c r="BI3394" s="241">
        <f>IF(N3394="nulová",J3394,0)</f>
        <v>0</v>
      </c>
      <c r="BJ3394" s="18" t="s">
        <v>84</v>
      </c>
      <c r="BK3394" s="241">
        <f>ROUND(I3394*H3394,2)</f>
        <v>0</v>
      </c>
      <c r="BL3394" s="18" t="s">
        <v>530</v>
      </c>
      <c r="BM3394" s="240" t="s">
        <v>4694</v>
      </c>
    </row>
    <row r="3395" s="2" customFormat="1">
      <c r="A3395" s="39"/>
      <c r="B3395" s="40"/>
      <c r="C3395" s="41"/>
      <c r="D3395" s="242" t="s">
        <v>359</v>
      </c>
      <c r="E3395" s="41"/>
      <c r="F3395" s="243" t="s">
        <v>4681</v>
      </c>
      <c r="G3395" s="41"/>
      <c r="H3395" s="41"/>
      <c r="I3395" s="244"/>
      <c r="J3395" s="41"/>
      <c r="K3395" s="41"/>
      <c r="L3395" s="45"/>
      <c r="M3395" s="245"/>
      <c r="N3395" s="246"/>
      <c r="O3395" s="92"/>
      <c r="P3395" s="92"/>
      <c r="Q3395" s="92"/>
      <c r="R3395" s="92"/>
      <c r="S3395" s="92"/>
      <c r="T3395" s="93"/>
      <c r="U3395" s="39"/>
      <c r="V3395" s="39"/>
      <c r="W3395" s="39"/>
      <c r="X3395" s="39"/>
      <c r="Y3395" s="39"/>
      <c r="Z3395" s="39"/>
      <c r="AA3395" s="39"/>
      <c r="AB3395" s="39"/>
      <c r="AC3395" s="39"/>
      <c r="AD3395" s="39"/>
      <c r="AE3395" s="39"/>
      <c r="AT3395" s="18" t="s">
        <v>359</v>
      </c>
      <c r="AU3395" s="18" t="s">
        <v>86</v>
      </c>
    </row>
    <row r="3396" s="2" customFormat="1" ht="33" customHeight="1">
      <c r="A3396" s="39"/>
      <c r="B3396" s="40"/>
      <c r="C3396" s="229" t="s">
        <v>4695</v>
      </c>
      <c r="D3396" s="229" t="s">
        <v>352</v>
      </c>
      <c r="E3396" s="230" t="s">
        <v>4696</v>
      </c>
      <c r="F3396" s="231" t="s">
        <v>4697</v>
      </c>
      <c r="G3396" s="232" t="s">
        <v>497</v>
      </c>
      <c r="H3396" s="233">
        <v>1</v>
      </c>
      <c r="I3396" s="234"/>
      <c r="J3396" s="235">
        <f>ROUND(I3396*H3396,2)</f>
        <v>0</v>
      </c>
      <c r="K3396" s="231" t="s">
        <v>1</v>
      </c>
      <c r="L3396" s="45"/>
      <c r="M3396" s="236" t="s">
        <v>1</v>
      </c>
      <c r="N3396" s="237" t="s">
        <v>41</v>
      </c>
      <c r="O3396" s="92"/>
      <c r="P3396" s="238">
        <f>O3396*H3396</f>
        <v>0</v>
      </c>
      <c r="Q3396" s="238">
        <v>0</v>
      </c>
      <c r="R3396" s="238">
        <f>Q3396*H3396</f>
        <v>0</v>
      </c>
      <c r="S3396" s="238">
        <v>0</v>
      </c>
      <c r="T3396" s="239">
        <f>S3396*H3396</f>
        <v>0</v>
      </c>
      <c r="U3396" s="39"/>
      <c r="V3396" s="39"/>
      <c r="W3396" s="39"/>
      <c r="X3396" s="39"/>
      <c r="Y3396" s="39"/>
      <c r="Z3396" s="39"/>
      <c r="AA3396" s="39"/>
      <c r="AB3396" s="39"/>
      <c r="AC3396" s="39"/>
      <c r="AD3396" s="39"/>
      <c r="AE3396" s="39"/>
      <c r="AR3396" s="240" t="s">
        <v>530</v>
      </c>
      <c r="AT3396" s="240" t="s">
        <v>352</v>
      </c>
      <c r="AU3396" s="240" t="s">
        <v>86</v>
      </c>
      <c r="AY3396" s="18" t="s">
        <v>350</v>
      </c>
      <c r="BE3396" s="241">
        <f>IF(N3396="základní",J3396,0)</f>
        <v>0</v>
      </c>
      <c r="BF3396" s="241">
        <f>IF(N3396="snížená",J3396,0)</f>
        <v>0</v>
      </c>
      <c r="BG3396" s="241">
        <f>IF(N3396="zákl. přenesená",J3396,0)</f>
        <v>0</v>
      </c>
      <c r="BH3396" s="241">
        <f>IF(N3396="sníž. přenesená",J3396,0)</f>
        <v>0</v>
      </c>
      <c r="BI3396" s="241">
        <f>IF(N3396="nulová",J3396,0)</f>
        <v>0</v>
      </c>
      <c r="BJ3396" s="18" t="s">
        <v>84</v>
      </c>
      <c r="BK3396" s="241">
        <f>ROUND(I3396*H3396,2)</f>
        <v>0</v>
      </c>
      <c r="BL3396" s="18" t="s">
        <v>530</v>
      </c>
      <c r="BM3396" s="240" t="s">
        <v>4698</v>
      </c>
    </row>
    <row r="3397" s="2" customFormat="1">
      <c r="A3397" s="39"/>
      <c r="B3397" s="40"/>
      <c r="C3397" s="41"/>
      <c r="D3397" s="242" t="s">
        <v>359</v>
      </c>
      <c r="E3397" s="41"/>
      <c r="F3397" s="243" t="s">
        <v>4681</v>
      </c>
      <c r="G3397" s="41"/>
      <c r="H3397" s="41"/>
      <c r="I3397" s="244"/>
      <c r="J3397" s="41"/>
      <c r="K3397" s="41"/>
      <c r="L3397" s="45"/>
      <c r="M3397" s="245"/>
      <c r="N3397" s="246"/>
      <c r="O3397" s="92"/>
      <c r="P3397" s="92"/>
      <c r="Q3397" s="92"/>
      <c r="R3397" s="92"/>
      <c r="S3397" s="92"/>
      <c r="T3397" s="93"/>
      <c r="U3397" s="39"/>
      <c r="V3397" s="39"/>
      <c r="W3397" s="39"/>
      <c r="X3397" s="39"/>
      <c r="Y3397" s="39"/>
      <c r="Z3397" s="39"/>
      <c r="AA3397" s="39"/>
      <c r="AB3397" s="39"/>
      <c r="AC3397" s="39"/>
      <c r="AD3397" s="39"/>
      <c r="AE3397" s="39"/>
      <c r="AT3397" s="18" t="s">
        <v>359</v>
      </c>
      <c r="AU3397" s="18" t="s">
        <v>86</v>
      </c>
    </row>
    <row r="3398" s="2" customFormat="1" ht="33" customHeight="1">
      <c r="A3398" s="39"/>
      <c r="B3398" s="40"/>
      <c r="C3398" s="229" t="s">
        <v>4699</v>
      </c>
      <c r="D3398" s="229" t="s">
        <v>352</v>
      </c>
      <c r="E3398" s="230" t="s">
        <v>4700</v>
      </c>
      <c r="F3398" s="231" t="s">
        <v>4701</v>
      </c>
      <c r="G3398" s="232" t="s">
        <v>497</v>
      </c>
      <c r="H3398" s="233">
        <v>1</v>
      </c>
      <c r="I3398" s="234"/>
      <c r="J3398" s="235">
        <f>ROUND(I3398*H3398,2)</f>
        <v>0</v>
      </c>
      <c r="K3398" s="231" t="s">
        <v>1</v>
      </c>
      <c r="L3398" s="45"/>
      <c r="M3398" s="236" t="s">
        <v>1</v>
      </c>
      <c r="N3398" s="237" t="s">
        <v>41</v>
      </c>
      <c r="O3398" s="92"/>
      <c r="P3398" s="238">
        <f>O3398*H3398</f>
        <v>0</v>
      </c>
      <c r="Q3398" s="238">
        <v>0</v>
      </c>
      <c r="R3398" s="238">
        <f>Q3398*H3398</f>
        <v>0</v>
      </c>
      <c r="S3398" s="238">
        <v>0</v>
      </c>
      <c r="T3398" s="239">
        <f>S3398*H3398</f>
        <v>0</v>
      </c>
      <c r="U3398" s="39"/>
      <c r="V3398" s="39"/>
      <c r="W3398" s="39"/>
      <c r="X3398" s="39"/>
      <c r="Y3398" s="39"/>
      <c r="Z3398" s="39"/>
      <c r="AA3398" s="39"/>
      <c r="AB3398" s="39"/>
      <c r="AC3398" s="39"/>
      <c r="AD3398" s="39"/>
      <c r="AE3398" s="39"/>
      <c r="AR3398" s="240" t="s">
        <v>530</v>
      </c>
      <c r="AT3398" s="240" t="s">
        <v>352</v>
      </c>
      <c r="AU3398" s="240" t="s">
        <v>86</v>
      </c>
      <c r="AY3398" s="18" t="s">
        <v>350</v>
      </c>
      <c r="BE3398" s="241">
        <f>IF(N3398="základní",J3398,0)</f>
        <v>0</v>
      </c>
      <c r="BF3398" s="241">
        <f>IF(N3398="snížená",J3398,0)</f>
        <v>0</v>
      </c>
      <c r="BG3398" s="241">
        <f>IF(N3398="zákl. přenesená",J3398,0)</f>
        <v>0</v>
      </c>
      <c r="BH3398" s="241">
        <f>IF(N3398="sníž. přenesená",J3398,0)</f>
        <v>0</v>
      </c>
      <c r="BI3398" s="241">
        <f>IF(N3398="nulová",J3398,0)</f>
        <v>0</v>
      </c>
      <c r="BJ3398" s="18" t="s">
        <v>84</v>
      </c>
      <c r="BK3398" s="241">
        <f>ROUND(I3398*H3398,2)</f>
        <v>0</v>
      </c>
      <c r="BL3398" s="18" t="s">
        <v>530</v>
      </c>
      <c r="BM3398" s="240" t="s">
        <v>4702</v>
      </c>
    </row>
    <row r="3399" s="2" customFormat="1">
      <c r="A3399" s="39"/>
      <c r="B3399" s="40"/>
      <c r="C3399" s="41"/>
      <c r="D3399" s="242" t="s">
        <v>359</v>
      </c>
      <c r="E3399" s="41"/>
      <c r="F3399" s="243" t="s">
        <v>4681</v>
      </c>
      <c r="G3399" s="41"/>
      <c r="H3399" s="41"/>
      <c r="I3399" s="244"/>
      <c r="J3399" s="41"/>
      <c r="K3399" s="41"/>
      <c r="L3399" s="45"/>
      <c r="M3399" s="245"/>
      <c r="N3399" s="246"/>
      <c r="O3399" s="92"/>
      <c r="P3399" s="92"/>
      <c r="Q3399" s="92"/>
      <c r="R3399" s="92"/>
      <c r="S3399" s="92"/>
      <c r="T3399" s="93"/>
      <c r="U3399" s="39"/>
      <c r="V3399" s="39"/>
      <c r="W3399" s="39"/>
      <c r="X3399" s="39"/>
      <c r="Y3399" s="39"/>
      <c r="Z3399" s="39"/>
      <c r="AA3399" s="39"/>
      <c r="AB3399" s="39"/>
      <c r="AC3399" s="39"/>
      <c r="AD3399" s="39"/>
      <c r="AE3399" s="39"/>
      <c r="AT3399" s="18" t="s">
        <v>359</v>
      </c>
      <c r="AU3399" s="18" t="s">
        <v>86</v>
      </c>
    </row>
    <row r="3400" s="2" customFormat="1" ht="37.8" customHeight="1">
      <c r="A3400" s="39"/>
      <c r="B3400" s="40"/>
      <c r="C3400" s="229" t="s">
        <v>4703</v>
      </c>
      <c r="D3400" s="229" t="s">
        <v>352</v>
      </c>
      <c r="E3400" s="230" t="s">
        <v>4704</v>
      </c>
      <c r="F3400" s="231" t="s">
        <v>4705</v>
      </c>
      <c r="G3400" s="232" t="s">
        <v>497</v>
      </c>
      <c r="H3400" s="233">
        <v>1</v>
      </c>
      <c r="I3400" s="234"/>
      <c r="J3400" s="235">
        <f>ROUND(I3400*H3400,2)</f>
        <v>0</v>
      </c>
      <c r="K3400" s="231" t="s">
        <v>1</v>
      </c>
      <c r="L3400" s="45"/>
      <c r="M3400" s="236" t="s">
        <v>1</v>
      </c>
      <c r="N3400" s="237" t="s">
        <v>41</v>
      </c>
      <c r="O3400" s="92"/>
      <c r="P3400" s="238">
        <f>O3400*H3400</f>
        <v>0</v>
      </c>
      <c r="Q3400" s="238">
        <v>0</v>
      </c>
      <c r="R3400" s="238">
        <f>Q3400*H3400</f>
        <v>0</v>
      </c>
      <c r="S3400" s="238">
        <v>0</v>
      </c>
      <c r="T3400" s="239">
        <f>S3400*H3400</f>
        <v>0</v>
      </c>
      <c r="U3400" s="39"/>
      <c r="V3400" s="39"/>
      <c r="W3400" s="39"/>
      <c r="X3400" s="39"/>
      <c r="Y3400" s="39"/>
      <c r="Z3400" s="39"/>
      <c r="AA3400" s="39"/>
      <c r="AB3400" s="39"/>
      <c r="AC3400" s="39"/>
      <c r="AD3400" s="39"/>
      <c r="AE3400" s="39"/>
      <c r="AR3400" s="240" t="s">
        <v>530</v>
      </c>
      <c r="AT3400" s="240" t="s">
        <v>352</v>
      </c>
      <c r="AU3400" s="240" t="s">
        <v>86</v>
      </c>
      <c r="AY3400" s="18" t="s">
        <v>350</v>
      </c>
      <c r="BE3400" s="241">
        <f>IF(N3400="základní",J3400,0)</f>
        <v>0</v>
      </c>
      <c r="BF3400" s="241">
        <f>IF(N3400="snížená",J3400,0)</f>
        <v>0</v>
      </c>
      <c r="BG3400" s="241">
        <f>IF(N3400="zákl. přenesená",J3400,0)</f>
        <v>0</v>
      </c>
      <c r="BH3400" s="241">
        <f>IF(N3400="sníž. přenesená",J3400,0)</f>
        <v>0</v>
      </c>
      <c r="BI3400" s="241">
        <f>IF(N3400="nulová",J3400,0)</f>
        <v>0</v>
      </c>
      <c r="BJ3400" s="18" t="s">
        <v>84</v>
      </c>
      <c r="BK3400" s="241">
        <f>ROUND(I3400*H3400,2)</f>
        <v>0</v>
      </c>
      <c r="BL3400" s="18" t="s">
        <v>530</v>
      </c>
      <c r="BM3400" s="240" t="s">
        <v>4706</v>
      </c>
    </row>
    <row r="3401" s="2" customFormat="1">
      <c r="A3401" s="39"/>
      <c r="B3401" s="40"/>
      <c r="C3401" s="41"/>
      <c r="D3401" s="242" t="s">
        <v>359</v>
      </c>
      <c r="E3401" s="41"/>
      <c r="F3401" s="243" t="s">
        <v>4681</v>
      </c>
      <c r="G3401" s="41"/>
      <c r="H3401" s="41"/>
      <c r="I3401" s="244"/>
      <c r="J3401" s="41"/>
      <c r="K3401" s="41"/>
      <c r="L3401" s="45"/>
      <c r="M3401" s="245"/>
      <c r="N3401" s="246"/>
      <c r="O3401" s="92"/>
      <c r="P3401" s="92"/>
      <c r="Q3401" s="92"/>
      <c r="R3401" s="92"/>
      <c r="S3401" s="92"/>
      <c r="T3401" s="93"/>
      <c r="U3401" s="39"/>
      <c r="V3401" s="39"/>
      <c r="W3401" s="39"/>
      <c r="X3401" s="39"/>
      <c r="Y3401" s="39"/>
      <c r="Z3401" s="39"/>
      <c r="AA3401" s="39"/>
      <c r="AB3401" s="39"/>
      <c r="AC3401" s="39"/>
      <c r="AD3401" s="39"/>
      <c r="AE3401" s="39"/>
      <c r="AT3401" s="18" t="s">
        <v>359</v>
      </c>
      <c r="AU3401" s="18" t="s">
        <v>86</v>
      </c>
    </row>
    <row r="3402" s="2" customFormat="1" ht="24.15" customHeight="1">
      <c r="A3402" s="39"/>
      <c r="B3402" s="40"/>
      <c r="C3402" s="229" t="s">
        <v>4707</v>
      </c>
      <c r="D3402" s="229" t="s">
        <v>352</v>
      </c>
      <c r="E3402" s="230" t="s">
        <v>4708</v>
      </c>
      <c r="F3402" s="231" t="s">
        <v>4709</v>
      </c>
      <c r="G3402" s="232" t="s">
        <v>497</v>
      </c>
      <c r="H3402" s="233">
        <v>1</v>
      </c>
      <c r="I3402" s="234"/>
      <c r="J3402" s="235">
        <f>ROUND(I3402*H3402,2)</f>
        <v>0</v>
      </c>
      <c r="K3402" s="231" t="s">
        <v>1</v>
      </c>
      <c r="L3402" s="45"/>
      <c r="M3402" s="236" t="s">
        <v>1</v>
      </c>
      <c r="N3402" s="237" t="s">
        <v>41</v>
      </c>
      <c r="O3402" s="92"/>
      <c r="P3402" s="238">
        <f>O3402*H3402</f>
        <v>0</v>
      </c>
      <c r="Q3402" s="238">
        <v>0</v>
      </c>
      <c r="R3402" s="238">
        <f>Q3402*H3402</f>
        <v>0</v>
      </c>
      <c r="S3402" s="238">
        <v>0</v>
      </c>
      <c r="T3402" s="239">
        <f>S3402*H3402</f>
        <v>0</v>
      </c>
      <c r="U3402" s="39"/>
      <c r="V3402" s="39"/>
      <c r="W3402" s="39"/>
      <c r="X3402" s="39"/>
      <c r="Y3402" s="39"/>
      <c r="Z3402" s="39"/>
      <c r="AA3402" s="39"/>
      <c r="AB3402" s="39"/>
      <c r="AC3402" s="39"/>
      <c r="AD3402" s="39"/>
      <c r="AE3402" s="39"/>
      <c r="AR3402" s="240" t="s">
        <v>530</v>
      </c>
      <c r="AT3402" s="240" t="s">
        <v>352</v>
      </c>
      <c r="AU3402" s="240" t="s">
        <v>86</v>
      </c>
      <c r="AY3402" s="18" t="s">
        <v>350</v>
      </c>
      <c r="BE3402" s="241">
        <f>IF(N3402="základní",J3402,0)</f>
        <v>0</v>
      </c>
      <c r="BF3402" s="241">
        <f>IF(N3402="snížená",J3402,0)</f>
        <v>0</v>
      </c>
      <c r="BG3402" s="241">
        <f>IF(N3402="zákl. přenesená",J3402,0)</f>
        <v>0</v>
      </c>
      <c r="BH3402" s="241">
        <f>IF(N3402="sníž. přenesená",J3402,0)</f>
        <v>0</v>
      </c>
      <c r="BI3402" s="241">
        <f>IF(N3402="nulová",J3402,0)</f>
        <v>0</v>
      </c>
      <c r="BJ3402" s="18" t="s">
        <v>84</v>
      </c>
      <c r="BK3402" s="241">
        <f>ROUND(I3402*H3402,2)</f>
        <v>0</v>
      </c>
      <c r="BL3402" s="18" t="s">
        <v>530</v>
      </c>
      <c r="BM3402" s="240" t="s">
        <v>4710</v>
      </c>
    </row>
    <row r="3403" s="2" customFormat="1">
      <c r="A3403" s="39"/>
      <c r="B3403" s="40"/>
      <c r="C3403" s="41"/>
      <c r="D3403" s="242" t="s">
        <v>359</v>
      </c>
      <c r="E3403" s="41"/>
      <c r="F3403" s="243" t="s">
        <v>4681</v>
      </c>
      <c r="G3403" s="41"/>
      <c r="H3403" s="41"/>
      <c r="I3403" s="244"/>
      <c r="J3403" s="41"/>
      <c r="K3403" s="41"/>
      <c r="L3403" s="45"/>
      <c r="M3403" s="245"/>
      <c r="N3403" s="246"/>
      <c r="O3403" s="92"/>
      <c r="P3403" s="92"/>
      <c r="Q3403" s="92"/>
      <c r="R3403" s="92"/>
      <c r="S3403" s="92"/>
      <c r="T3403" s="93"/>
      <c r="U3403" s="39"/>
      <c r="V3403" s="39"/>
      <c r="W3403" s="39"/>
      <c r="X3403" s="39"/>
      <c r="Y3403" s="39"/>
      <c r="Z3403" s="39"/>
      <c r="AA3403" s="39"/>
      <c r="AB3403" s="39"/>
      <c r="AC3403" s="39"/>
      <c r="AD3403" s="39"/>
      <c r="AE3403" s="39"/>
      <c r="AT3403" s="18" t="s">
        <v>359</v>
      </c>
      <c r="AU3403" s="18" t="s">
        <v>86</v>
      </c>
    </row>
    <row r="3404" s="2" customFormat="1" ht="24.15" customHeight="1">
      <c r="A3404" s="39"/>
      <c r="B3404" s="40"/>
      <c r="C3404" s="229" t="s">
        <v>4711</v>
      </c>
      <c r="D3404" s="229" t="s">
        <v>352</v>
      </c>
      <c r="E3404" s="230" t="s">
        <v>4712</v>
      </c>
      <c r="F3404" s="231" t="s">
        <v>4713</v>
      </c>
      <c r="G3404" s="232" t="s">
        <v>497</v>
      </c>
      <c r="H3404" s="233">
        <v>1</v>
      </c>
      <c r="I3404" s="234"/>
      <c r="J3404" s="235">
        <f>ROUND(I3404*H3404,2)</f>
        <v>0</v>
      </c>
      <c r="K3404" s="231" t="s">
        <v>1</v>
      </c>
      <c r="L3404" s="45"/>
      <c r="M3404" s="236" t="s">
        <v>1</v>
      </c>
      <c r="N3404" s="237" t="s">
        <v>41</v>
      </c>
      <c r="O3404" s="92"/>
      <c r="P3404" s="238">
        <f>O3404*H3404</f>
        <v>0</v>
      </c>
      <c r="Q3404" s="238">
        <v>0</v>
      </c>
      <c r="R3404" s="238">
        <f>Q3404*H3404</f>
        <v>0</v>
      </c>
      <c r="S3404" s="238">
        <v>0</v>
      </c>
      <c r="T3404" s="239">
        <f>S3404*H3404</f>
        <v>0</v>
      </c>
      <c r="U3404" s="39"/>
      <c r="V3404" s="39"/>
      <c r="W3404" s="39"/>
      <c r="X3404" s="39"/>
      <c r="Y3404" s="39"/>
      <c r="Z3404" s="39"/>
      <c r="AA3404" s="39"/>
      <c r="AB3404" s="39"/>
      <c r="AC3404" s="39"/>
      <c r="AD3404" s="39"/>
      <c r="AE3404" s="39"/>
      <c r="AR3404" s="240" t="s">
        <v>530</v>
      </c>
      <c r="AT3404" s="240" t="s">
        <v>352</v>
      </c>
      <c r="AU3404" s="240" t="s">
        <v>86</v>
      </c>
      <c r="AY3404" s="18" t="s">
        <v>350</v>
      </c>
      <c r="BE3404" s="241">
        <f>IF(N3404="základní",J3404,0)</f>
        <v>0</v>
      </c>
      <c r="BF3404" s="241">
        <f>IF(N3404="snížená",J3404,0)</f>
        <v>0</v>
      </c>
      <c r="BG3404" s="241">
        <f>IF(N3404="zákl. přenesená",J3404,0)</f>
        <v>0</v>
      </c>
      <c r="BH3404" s="241">
        <f>IF(N3404="sníž. přenesená",J3404,0)</f>
        <v>0</v>
      </c>
      <c r="BI3404" s="241">
        <f>IF(N3404="nulová",J3404,0)</f>
        <v>0</v>
      </c>
      <c r="BJ3404" s="18" t="s">
        <v>84</v>
      </c>
      <c r="BK3404" s="241">
        <f>ROUND(I3404*H3404,2)</f>
        <v>0</v>
      </c>
      <c r="BL3404" s="18" t="s">
        <v>530</v>
      </c>
      <c r="BM3404" s="240" t="s">
        <v>4714</v>
      </c>
    </row>
    <row r="3405" s="2" customFormat="1">
      <c r="A3405" s="39"/>
      <c r="B3405" s="40"/>
      <c r="C3405" s="41"/>
      <c r="D3405" s="242" t="s">
        <v>359</v>
      </c>
      <c r="E3405" s="41"/>
      <c r="F3405" s="243" t="s">
        <v>4681</v>
      </c>
      <c r="G3405" s="41"/>
      <c r="H3405" s="41"/>
      <c r="I3405" s="244"/>
      <c r="J3405" s="41"/>
      <c r="K3405" s="41"/>
      <c r="L3405" s="45"/>
      <c r="M3405" s="245"/>
      <c r="N3405" s="246"/>
      <c r="O3405" s="92"/>
      <c r="P3405" s="92"/>
      <c r="Q3405" s="92"/>
      <c r="R3405" s="92"/>
      <c r="S3405" s="92"/>
      <c r="T3405" s="93"/>
      <c r="U3405" s="39"/>
      <c r="V3405" s="39"/>
      <c r="W3405" s="39"/>
      <c r="X3405" s="39"/>
      <c r="Y3405" s="39"/>
      <c r="Z3405" s="39"/>
      <c r="AA3405" s="39"/>
      <c r="AB3405" s="39"/>
      <c r="AC3405" s="39"/>
      <c r="AD3405" s="39"/>
      <c r="AE3405" s="39"/>
      <c r="AT3405" s="18" t="s">
        <v>359</v>
      </c>
      <c r="AU3405" s="18" t="s">
        <v>86</v>
      </c>
    </row>
    <row r="3406" s="2" customFormat="1" ht="24.15" customHeight="1">
      <c r="A3406" s="39"/>
      <c r="B3406" s="40"/>
      <c r="C3406" s="229" t="s">
        <v>4715</v>
      </c>
      <c r="D3406" s="229" t="s">
        <v>352</v>
      </c>
      <c r="E3406" s="230" t="s">
        <v>4716</v>
      </c>
      <c r="F3406" s="231" t="s">
        <v>4717</v>
      </c>
      <c r="G3406" s="232" t="s">
        <v>497</v>
      </c>
      <c r="H3406" s="233">
        <v>1</v>
      </c>
      <c r="I3406" s="234"/>
      <c r="J3406" s="235">
        <f>ROUND(I3406*H3406,2)</f>
        <v>0</v>
      </c>
      <c r="K3406" s="231" t="s">
        <v>1</v>
      </c>
      <c r="L3406" s="45"/>
      <c r="M3406" s="236" t="s">
        <v>1</v>
      </c>
      <c r="N3406" s="237" t="s">
        <v>41</v>
      </c>
      <c r="O3406" s="92"/>
      <c r="P3406" s="238">
        <f>O3406*H3406</f>
        <v>0</v>
      </c>
      <c r="Q3406" s="238">
        <v>0</v>
      </c>
      <c r="R3406" s="238">
        <f>Q3406*H3406</f>
        <v>0</v>
      </c>
      <c r="S3406" s="238">
        <v>0</v>
      </c>
      <c r="T3406" s="239">
        <f>S3406*H3406</f>
        <v>0</v>
      </c>
      <c r="U3406" s="39"/>
      <c r="V3406" s="39"/>
      <c r="W3406" s="39"/>
      <c r="X3406" s="39"/>
      <c r="Y3406" s="39"/>
      <c r="Z3406" s="39"/>
      <c r="AA3406" s="39"/>
      <c r="AB3406" s="39"/>
      <c r="AC3406" s="39"/>
      <c r="AD3406" s="39"/>
      <c r="AE3406" s="39"/>
      <c r="AR3406" s="240" t="s">
        <v>530</v>
      </c>
      <c r="AT3406" s="240" t="s">
        <v>352</v>
      </c>
      <c r="AU3406" s="240" t="s">
        <v>86</v>
      </c>
      <c r="AY3406" s="18" t="s">
        <v>350</v>
      </c>
      <c r="BE3406" s="241">
        <f>IF(N3406="základní",J3406,0)</f>
        <v>0</v>
      </c>
      <c r="BF3406" s="241">
        <f>IF(N3406="snížená",J3406,0)</f>
        <v>0</v>
      </c>
      <c r="BG3406" s="241">
        <f>IF(N3406="zákl. přenesená",J3406,0)</f>
        <v>0</v>
      </c>
      <c r="BH3406" s="241">
        <f>IF(N3406="sníž. přenesená",J3406,0)</f>
        <v>0</v>
      </c>
      <c r="BI3406" s="241">
        <f>IF(N3406="nulová",J3406,0)</f>
        <v>0</v>
      </c>
      <c r="BJ3406" s="18" t="s">
        <v>84</v>
      </c>
      <c r="BK3406" s="241">
        <f>ROUND(I3406*H3406,2)</f>
        <v>0</v>
      </c>
      <c r="BL3406" s="18" t="s">
        <v>530</v>
      </c>
      <c r="BM3406" s="240" t="s">
        <v>4718</v>
      </c>
    </row>
    <row r="3407" s="2" customFormat="1">
      <c r="A3407" s="39"/>
      <c r="B3407" s="40"/>
      <c r="C3407" s="41"/>
      <c r="D3407" s="242" t="s">
        <v>359</v>
      </c>
      <c r="E3407" s="41"/>
      <c r="F3407" s="243" t="s">
        <v>4681</v>
      </c>
      <c r="G3407" s="41"/>
      <c r="H3407" s="41"/>
      <c r="I3407" s="244"/>
      <c r="J3407" s="41"/>
      <c r="K3407" s="41"/>
      <c r="L3407" s="45"/>
      <c r="M3407" s="245"/>
      <c r="N3407" s="246"/>
      <c r="O3407" s="92"/>
      <c r="P3407" s="92"/>
      <c r="Q3407" s="92"/>
      <c r="R3407" s="92"/>
      <c r="S3407" s="92"/>
      <c r="T3407" s="93"/>
      <c r="U3407" s="39"/>
      <c r="V3407" s="39"/>
      <c r="W3407" s="39"/>
      <c r="X3407" s="39"/>
      <c r="Y3407" s="39"/>
      <c r="Z3407" s="39"/>
      <c r="AA3407" s="39"/>
      <c r="AB3407" s="39"/>
      <c r="AC3407" s="39"/>
      <c r="AD3407" s="39"/>
      <c r="AE3407" s="39"/>
      <c r="AT3407" s="18" t="s">
        <v>359</v>
      </c>
      <c r="AU3407" s="18" t="s">
        <v>86</v>
      </c>
    </row>
    <row r="3408" s="2" customFormat="1" ht="24.15" customHeight="1">
      <c r="A3408" s="39"/>
      <c r="B3408" s="40"/>
      <c r="C3408" s="229" t="s">
        <v>4719</v>
      </c>
      <c r="D3408" s="229" t="s">
        <v>352</v>
      </c>
      <c r="E3408" s="230" t="s">
        <v>4720</v>
      </c>
      <c r="F3408" s="231" t="s">
        <v>4721</v>
      </c>
      <c r="G3408" s="232" t="s">
        <v>497</v>
      </c>
      <c r="H3408" s="233">
        <v>1</v>
      </c>
      <c r="I3408" s="234"/>
      <c r="J3408" s="235">
        <f>ROUND(I3408*H3408,2)</f>
        <v>0</v>
      </c>
      <c r="K3408" s="231" t="s">
        <v>1</v>
      </c>
      <c r="L3408" s="45"/>
      <c r="M3408" s="236" t="s">
        <v>1</v>
      </c>
      <c r="N3408" s="237" t="s">
        <v>41</v>
      </c>
      <c r="O3408" s="92"/>
      <c r="P3408" s="238">
        <f>O3408*H3408</f>
        <v>0</v>
      </c>
      <c r="Q3408" s="238">
        <v>0</v>
      </c>
      <c r="R3408" s="238">
        <f>Q3408*H3408</f>
        <v>0</v>
      </c>
      <c r="S3408" s="238">
        <v>0</v>
      </c>
      <c r="T3408" s="239">
        <f>S3408*H3408</f>
        <v>0</v>
      </c>
      <c r="U3408" s="39"/>
      <c r="V3408" s="39"/>
      <c r="W3408" s="39"/>
      <c r="X3408" s="39"/>
      <c r="Y3408" s="39"/>
      <c r="Z3408" s="39"/>
      <c r="AA3408" s="39"/>
      <c r="AB3408" s="39"/>
      <c r="AC3408" s="39"/>
      <c r="AD3408" s="39"/>
      <c r="AE3408" s="39"/>
      <c r="AR3408" s="240" t="s">
        <v>530</v>
      </c>
      <c r="AT3408" s="240" t="s">
        <v>352</v>
      </c>
      <c r="AU3408" s="240" t="s">
        <v>86</v>
      </c>
      <c r="AY3408" s="18" t="s">
        <v>350</v>
      </c>
      <c r="BE3408" s="241">
        <f>IF(N3408="základní",J3408,0)</f>
        <v>0</v>
      </c>
      <c r="BF3408" s="241">
        <f>IF(N3408="snížená",J3408,0)</f>
        <v>0</v>
      </c>
      <c r="BG3408" s="241">
        <f>IF(N3408="zákl. přenesená",J3408,0)</f>
        <v>0</v>
      </c>
      <c r="BH3408" s="241">
        <f>IF(N3408="sníž. přenesená",J3408,0)</f>
        <v>0</v>
      </c>
      <c r="BI3408" s="241">
        <f>IF(N3408="nulová",J3408,0)</f>
        <v>0</v>
      </c>
      <c r="BJ3408" s="18" t="s">
        <v>84</v>
      </c>
      <c r="BK3408" s="241">
        <f>ROUND(I3408*H3408,2)</f>
        <v>0</v>
      </c>
      <c r="BL3408" s="18" t="s">
        <v>530</v>
      </c>
      <c r="BM3408" s="240" t="s">
        <v>4722</v>
      </c>
    </row>
    <row r="3409" s="2" customFormat="1">
      <c r="A3409" s="39"/>
      <c r="B3409" s="40"/>
      <c r="C3409" s="41"/>
      <c r="D3409" s="242" t="s">
        <v>359</v>
      </c>
      <c r="E3409" s="41"/>
      <c r="F3409" s="243" t="s">
        <v>4681</v>
      </c>
      <c r="G3409" s="41"/>
      <c r="H3409" s="41"/>
      <c r="I3409" s="244"/>
      <c r="J3409" s="41"/>
      <c r="K3409" s="41"/>
      <c r="L3409" s="45"/>
      <c r="M3409" s="245"/>
      <c r="N3409" s="246"/>
      <c r="O3409" s="92"/>
      <c r="P3409" s="92"/>
      <c r="Q3409" s="92"/>
      <c r="R3409" s="92"/>
      <c r="S3409" s="92"/>
      <c r="T3409" s="93"/>
      <c r="U3409" s="39"/>
      <c r="V3409" s="39"/>
      <c r="W3409" s="39"/>
      <c r="X3409" s="39"/>
      <c r="Y3409" s="39"/>
      <c r="Z3409" s="39"/>
      <c r="AA3409" s="39"/>
      <c r="AB3409" s="39"/>
      <c r="AC3409" s="39"/>
      <c r="AD3409" s="39"/>
      <c r="AE3409" s="39"/>
      <c r="AT3409" s="18" t="s">
        <v>359</v>
      </c>
      <c r="AU3409" s="18" t="s">
        <v>86</v>
      </c>
    </row>
    <row r="3410" s="2" customFormat="1" ht="24.15" customHeight="1">
      <c r="A3410" s="39"/>
      <c r="B3410" s="40"/>
      <c r="C3410" s="229" t="s">
        <v>4723</v>
      </c>
      <c r="D3410" s="229" t="s">
        <v>352</v>
      </c>
      <c r="E3410" s="230" t="s">
        <v>4724</v>
      </c>
      <c r="F3410" s="231" t="s">
        <v>4725</v>
      </c>
      <c r="G3410" s="232" t="s">
        <v>497</v>
      </c>
      <c r="H3410" s="233">
        <v>1</v>
      </c>
      <c r="I3410" s="234"/>
      <c r="J3410" s="235">
        <f>ROUND(I3410*H3410,2)</f>
        <v>0</v>
      </c>
      <c r="K3410" s="231" t="s">
        <v>1</v>
      </c>
      <c r="L3410" s="45"/>
      <c r="M3410" s="236" t="s">
        <v>1</v>
      </c>
      <c r="N3410" s="237" t="s">
        <v>41</v>
      </c>
      <c r="O3410" s="92"/>
      <c r="P3410" s="238">
        <f>O3410*H3410</f>
        <v>0</v>
      </c>
      <c r="Q3410" s="238">
        <v>0</v>
      </c>
      <c r="R3410" s="238">
        <f>Q3410*H3410</f>
        <v>0</v>
      </c>
      <c r="S3410" s="238">
        <v>0</v>
      </c>
      <c r="T3410" s="239">
        <f>S3410*H3410</f>
        <v>0</v>
      </c>
      <c r="U3410" s="39"/>
      <c r="V3410" s="39"/>
      <c r="W3410" s="39"/>
      <c r="X3410" s="39"/>
      <c r="Y3410" s="39"/>
      <c r="Z3410" s="39"/>
      <c r="AA3410" s="39"/>
      <c r="AB3410" s="39"/>
      <c r="AC3410" s="39"/>
      <c r="AD3410" s="39"/>
      <c r="AE3410" s="39"/>
      <c r="AR3410" s="240" t="s">
        <v>530</v>
      </c>
      <c r="AT3410" s="240" t="s">
        <v>352</v>
      </c>
      <c r="AU3410" s="240" t="s">
        <v>86</v>
      </c>
      <c r="AY3410" s="18" t="s">
        <v>350</v>
      </c>
      <c r="BE3410" s="241">
        <f>IF(N3410="základní",J3410,0)</f>
        <v>0</v>
      </c>
      <c r="BF3410" s="241">
        <f>IF(N3410="snížená",J3410,0)</f>
        <v>0</v>
      </c>
      <c r="BG3410" s="241">
        <f>IF(N3410="zákl. přenesená",J3410,0)</f>
        <v>0</v>
      </c>
      <c r="BH3410" s="241">
        <f>IF(N3410="sníž. přenesená",J3410,0)</f>
        <v>0</v>
      </c>
      <c r="BI3410" s="241">
        <f>IF(N3410="nulová",J3410,0)</f>
        <v>0</v>
      </c>
      <c r="BJ3410" s="18" t="s">
        <v>84</v>
      </c>
      <c r="BK3410" s="241">
        <f>ROUND(I3410*H3410,2)</f>
        <v>0</v>
      </c>
      <c r="BL3410" s="18" t="s">
        <v>530</v>
      </c>
      <c r="BM3410" s="240" t="s">
        <v>4726</v>
      </c>
    </row>
    <row r="3411" s="2" customFormat="1">
      <c r="A3411" s="39"/>
      <c r="B3411" s="40"/>
      <c r="C3411" s="41"/>
      <c r="D3411" s="242" t="s">
        <v>359</v>
      </c>
      <c r="E3411" s="41"/>
      <c r="F3411" s="243" t="s">
        <v>4681</v>
      </c>
      <c r="G3411" s="41"/>
      <c r="H3411" s="41"/>
      <c r="I3411" s="244"/>
      <c r="J3411" s="41"/>
      <c r="K3411" s="41"/>
      <c r="L3411" s="45"/>
      <c r="M3411" s="245"/>
      <c r="N3411" s="246"/>
      <c r="O3411" s="92"/>
      <c r="P3411" s="92"/>
      <c r="Q3411" s="92"/>
      <c r="R3411" s="92"/>
      <c r="S3411" s="92"/>
      <c r="T3411" s="93"/>
      <c r="U3411" s="39"/>
      <c r="V3411" s="39"/>
      <c r="W3411" s="39"/>
      <c r="X3411" s="39"/>
      <c r="Y3411" s="39"/>
      <c r="Z3411" s="39"/>
      <c r="AA3411" s="39"/>
      <c r="AB3411" s="39"/>
      <c r="AC3411" s="39"/>
      <c r="AD3411" s="39"/>
      <c r="AE3411" s="39"/>
      <c r="AT3411" s="18" t="s">
        <v>359</v>
      </c>
      <c r="AU3411" s="18" t="s">
        <v>86</v>
      </c>
    </row>
    <row r="3412" s="2" customFormat="1" ht="24.15" customHeight="1">
      <c r="A3412" s="39"/>
      <c r="B3412" s="40"/>
      <c r="C3412" s="229" t="s">
        <v>4727</v>
      </c>
      <c r="D3412" s="229" t="s">
        <v>352</v>
      </c>
      <c r="E3412" s="230" t="s">
        <v>4728</v>
      </c>
      <c r="F3412" s="231" t="s">
        <v>4729</v>
      </c>
      <c r="G3412" s="232" t="s">
        <v>497</v>
      </c>
      <c r="H3412" s="233">
        <v>1</v>
      </c>
      <c r="I3412" s="234"/>
      <c r="J3412" s="235">
        <f>ROUND(I3412*H3412,2)</f>
        <v>0</v>
      </c>
      <c r="K3412" s="231" t="s">
        <v>1</v>
      </c>
      <c r="L3412" s="45"/>
      <c r="M3412" s="236" t="s">
        <v>1</v>
      </c>
      <c r="N3412" s="237" t="s">
        <v>41</v>
      </c>
      <c r="O3412" s="92"/>
      <c r="P3412" s="238">
        <f>O3412*H3412</f>
        <v>0</v>
      </c>
      <c r="Q3412" s="238">
        <v>0</v>
      </c>
      <c r="R3412" s="238">
        <f>Q3412*H3412</f>
        <v>0</v>
      </c>
      <c r="S3412" s="238">
        <v>0</v>
      </c>
      <c r="T3412" s="239">
        <f>S3412*H3412</f>
        <v>0</v>
      </c>
      <c r="U3412" s="39"/>
      <c r="V3412" s="39"/>
      <c r="W3412" s="39"/>
      <c r="X3412" s="39"/>
      <c r="Y3412" s="39"/>
      <c r="Z3412" s="39"/>
      <c r="AA3412" s="39"/>
      <c r="AB3412" s="39"/>
      <c r="AC3412" s="39"/>
      <c r="AD3412" s="39"/>
      <c r="AE3412" s="39"/>
      <c r="AR3412" s="240" t="s">
        <v>530</v>
      </c>
      <c r="AT3412" s="240" t="s">
        <v>352</v>
      </c>
      <c r="AU3412" s="240" t="s">
        <v>86</v>
      </c>
      <c r="AY3412" s="18" t="s">
        <v>350</v>
      </c>
      <c r="BE3412" s="241">
        <f>IF(N3412="základní",J3412,0)</f>
        <v>0</v>
      </c>
      <c r="BF3412" s="241">
        <f>IF(N3412="snížená",J3412,0)</f>
        <v>0</v>
      </c>
      <c r="BG3412" s="241">
        <f>IF(N3412="zákl. přenesená",J3412,0)</f>
        <v>0</v>
      </c>
      <c r="BH3412" s="241">
        <f>IF(N3412="sníž. přenesená",J3412,0)</f>
        <v>0</v>
      </c>
      <c r="BI3412" s="241">
        <f>IF(N3412="nulová",J3412,0)</f>
        <v>0</v>
      </c>
      <c r="BJ3412" s="18" t="s">
        <v>84</v>
      </c>
      <c r="BK3412" s="241">
        <f>ROUND(I3412*H3412,2)</f>
        <v>0</v>
      </c>
      <c r="BL3412" s="18" t="s">
        <v>530</v>
      </c>
      <c r="BM3412" s="240" t="s">
        <v>4730</v>
      </c>
    </row>
    <row r="3413" s="2" customFormat="1">
      <c r="A3413" s="39"/>
      <c r="B3413" s="40"/>
      <c r="C3413" s="41"/>
      <c r="D3413" s="242" t="s">
        <v>359</v>
      </c>
      <c r="E3413" s="41"/>
      <c r="F3413" s="243" t="s">
        <v>4681</v>
      </c>
      <c r="G3413" s="41"/>
      <c r="H3413" s="41"/>
      <c r="I3413" s="244"/>
      <c r="J3413" s="41"/>
      <c r="K3413" s="41"/>
      <c r="L3413" s="45"/>
      <c r="M3413" s="245"/>
      <c r="N3413" s="246"/>
      <c r="O3413" s="92"/>
      <c r="P3413" s="92"/>
      <c r="Q3413" s="92"/>
      <c r="R3413" s="92"/>
      <c r="S3413" s="92"/>
      <c r="T3413" s="93"/>
      <c r="U3413" s="39"/>
      <c r="V3413" s="39"/>
      <c r="W3413" s="39"/>
      <c r="X3413" s="39"/>
      <c r="Y3413" s="39"/>
      <c r="Z3413" s="39"/>
      <c r="AA3413" s="39"/>
      <c r="AB3413" s="39"/>
      <c r="AC3413" s="39"/>
      <c r="AD3413" s="39"/>
      <c r="AE3413" s="39"/>
      <c r="AT3413" s="18" t="s">
        <v>359</v>
      </c>
      <c r="AU3413" s="18" t="s">
        <v>86</v>
      </c>
    </row>
    <row r="3414" s="2" customFormat="1" ht="24.15" customHeight="1">
      <c r="A3414" s="39"/>
      <c r="B3414" s="40"/>
      <c r="C3414" s="229" t="s">
        <v>4731</v>
      </c>
      <c r="D3414" s="229" t="s">
        <v>352</v>
      </c>
      <c r="E3414" s="230" t="s">
        <v>4732</v>
      </c>
      <c r="F3414" s="231" t="s">
        <v>4733</v>
      </c>
      <c r="G3414" s="232" t="s">
        <v>497</v>
      </c>
      <c r="H3414" s="233">
        <v>1</v>
      </c>
      <c r="I3414" s="234"/>
      <c r="J3414" s="235">
        <f>ROUND(I3414*H3414,2)</f>
        <v>0</v>
      </c>
      <c r="K3414" s="231" t="s">
        <v>1</v>
      </c>
      <c r="L3414" s="45"/>
      <c r="M3414" s="236" t="s">
        <v>1</v>
      </c>
      <c r="N3414" s="237" t="s">
        <v>41</v>
      </c>
      <c r="O3414" s="92"/>
      <c r="P3414" s="238">
        <f>O3414*H3414</f>
        <v>0</v>
      </c>
      <c r="Q3414" s="238">
        <v>0</v>
      </c>
      <c r="R3414" s="238">
        <f>Q3414*H3414</f>
        <v>0</v>
      </c>
      <c r="S3414" s="238">
        <v>0</v>
      </c>
      <c r="T3414" s="239">
        <f>S3414*H3414</f>
        <v>0</v>
      </c>
      <c r="U3414" s="39"/>
      <c r="V3414" s="39"/>
      <c r="W3414" s="39"/>
      <c r="X3414" s="39"/>
      <c r="Y3414" s="39"/>
      <c r="Z3414" s="39"/>
      <c r="AA3414" s="39"/>
      <c r="AB3414" s="39"/>
      <c r="AC3414" s="39"/>
      <c r="AD3414" s="39"/>
      <c r="AE3414" s="39"/>
      <c r="AR3414" s="240" t="s">
        <v>530</v>
      </c>
      <c r="AT3414" s="240" t="s">
        <v>352</v>
      </c>
      <c r="AU3414" s="240" t="s">
        <v>86</v>
      </c>
      <c r="AY3414" s="18" t="s">
        <v>350</v>
      </c>
      <c r="BE3414" s="241">
        <f>IF(N3414="základní",J3414,0)</f>
        <v>0</v>
      </c>
      <c r="BF3414" s="241">
        <f>IF(N3414="snížená",J3414,0)</f>
        <v>0</v>
      </c>
      <c r="BG3414" s="241">
        <f>IF(N3414="zákl. přenesená",J3414,0)</f>
        <v>0</v>
      </c>
      <c r="BH3414" s="241">
        <f>IF(N3414="sníž. přenesená",J3414,0)</f>
        <v>0</v>
      </c>
      <c r="BI3414" s="241">
        <f>IF(N3414="nulová",J3414,0)</f>
        <v>0</v>
      </c>
      <c r="BJ3414" s="18" t="s">
        <v>84</v>
      </c>
      <c r="BK3414" s="241">
        <f>ROUND(I3414*H3414,2)</f>
        <v>0</v>
      </c>
      <c r="BL3414" s="18" t="s">
        <v>530</v>
      </c>
      <c r="BM3414" s="240" t="s">
        <v>4734</v>
      </c>
    </row>
    <row r="3415" s="2" customFormat="1">
      <c r="A3415" s="39"/>
      <c r="B3415" s="40"/>
      <c r="C3415" s="41"/>
      <c r="D3415" s="242" t="s">
        <v>359</v>
      </c>
      <c r="E3415" s="41"/>
      <c r="F3415" s="243" t="s">
        <v>4681</v>
      </c>
      <c r="G3415" s="41"/>
      <c r="H3415" s="41"/>
      <c r="I3415" s="244"/>
      <c r="J3415" s="41"/>
      <c r="K3415" s="41"/>
      <c r="L3415" s="45"/>
      <c r="M3415" s="245"/>
      <c r="N3415" s="246"/>
      <c r="O3415" s="92"/>
      <c r="P3415" s="92"/>
      <c r="Q3415" s="92"/>
      <c r="R3415" s="92"/>
      <c r="S3415" s="92"/>
      <c r="T3415" s="93"/>
      <c r="U3415" s="39"/>
      <c r="V3415" s="39"/>
      <c r="W3415" s="39"/>
      <c r="X3415" s="39"/>
      <c r="Y3415" s="39"/>
      <c r="Z3415" s="39"/>
      <c r="AA3415" s="39"/>
      <c r="AB3415" s="39"/>
      <c r="AC3415" s="39"/>
      <c r="AD3415" s="39"/>
      <c r="AE3415" s="39"/>
      <c r="AT3415" s="18" t="s">
        <v>359</v>
      </c>
      <c r="AU3415" s="18" t="s">
        <v>86</v>
      </c>
    </row>
    <row r="3416" s="2" customFormat="1" ht="24.15" customHeight="1">
      <c r="A3416" s="39"/>
      <c r="B3416" s="40"/>
      <c r="C3416" s="229" t="s">
        <v>4735</v>
      </c>
      <c r="D3416" s="229" t="s">
        <v>352</v>
      </c>
      <c r="E3416" s="230" t="s">
        <v>4736</v>
      </c>
      <c r="F3416" s="231" t="s">
        <v>4737</v>
      </c>
      <c r="G3416" s="232" t="s">
        <v>497</v>
      </c>
      <c r="H3416" s="233">
        <v>1</v>
      </c>
      <c r="I3416" s="234"/>
      <c r="J3416" s="235">
        <f>ROUND(I3416*H3416,2)</f>
        <v>0</v>
      </c>
      <c r="K3416" s="231" t="s">
        <v>1</v>
      </c>
      <c r="L3416" s="45"/>
      <c r="M3416" s="236" t="s">
        <v>1</v>
      </c>
      <c r="N3416" s="237" t="s">
        <v>41</v>
      </c>
      <c r="O3416" s="92"/>
      <c r="P3416" s="238">
        <f>O3416*H3416</f>
        <v>0</v>
      </c>
      <c r="Q3416" s="238">
        <v>0</v>
      </c>
      <c r="R3416" s="238">
        <f>Q3416*H3416</f>
        <v>0</v>
      </c>
      <c r="S3416" s="238">
        <v>0</v>
      </c>
      <c r="T3416" s="239">
        <f>S3416*H3416</f>
        <v>0</v>
      </c>
      <c r="U3416" s="39"/>
      <c r="V3416" s="39"/>
      <c r="W3416" s="39"/>
      <c r="X3416" s="39"/>
      <c r="Y3416" s="39"/>
      <c r="Z3416" s="39"/>
      <c r="AA3416" s="39"/>
      <c r="AB3416" s="39"/>
      <c r="AC3416" s="39"/>
      <c r="AD3416" s="39"/>
      <c r="AE3416" s="39"/>
      <c r="AR3416" s="240" t="s">
        <v>530</v>
      </c>
      <c r="AT3416" s="240" t="s">
        <v>352</v>
      </c>
      <c r="AU3416" s="240" t="s">
        <v>86</v>
      </c>
      <c r="AY3416" s="18" t="s">
        <v>350</v>
      </c>
      <c r="BE3416" s="241">
        <f>IF(N3416="základní",J3416,0)</f>
        <v>0</v>
      </c>
      <c r="BF3416" s="241">
        <f>IF(N3416="snížená",J3416,0)</f>
        <v>0</v>
      </c>
      <c r="BG3416" s="241">
        <f>IF(N3416="zákl. přenesená",J3416,0)</f>
        <v>0</v>
      </c>
      <c r="BH3416" s="241">
        <f>IF(N3416="sníž. přenesená",J3416,0)</f>
        <v>0</v>
      </c>
      <c r="BI3416" s="241">
        <f>IF(N3416="nulová",J3416,0)</f>
        <v>0</v>
      </c>
      <c r="BJ3416" s="18" t="s">
        <v>84</v>
      </c>
      <c r="BK3416" s="241">
        <f>ROUND(I3416*H3416,2)</f>
        <v>0</v>
      </c>
      <c r="BL3416" s="18" t="s">
        <v>530</v>
      </c>
      <c r="BM3416" s="240" t="s">
        <v>4738</v>
      </c>
    </row>
    <row r="3417" s="2" customFormat="1">
      <c r="A3417" s="39"/>
      <c r="B3417" s="40"/>
      <c r="C3417" s="41"/>
      <c r="D3417" s="242" t="s">
        <v>359</v>
      </c>
      <c r="E3417" s="41"/>
      <c r="F3417" s="243" t="s">
        <v>4681</v>
      </c>
      <c r="G3417" s="41"/>
      <c r="H3417" s="41"/>
      <c r="I3417" s="244"/>
      <c r="J3417" s="41"/>
      <c r="K3417" s="41"/>
      <c r="L3417" s="45"/>
      <c r="M3417" s="245"/>
      <c r="N3417" s="246"/>
      <c r="O3417" s="92"/>
      <c r="P3417" s="92"/>
      <c r="Q3417" s="92"/>
      <c r="R3417" s="92"/>
      <c r="S3417" s="92"/>
      <c r="T3417" s="93"/>
      <c r="U3417" s="39"/>
      <c r="V3417" s="39"/>
      <c r="W3417" s="39"/>
      <c r="X3417" s="39"/>
      <c r="Y3417" s="39"/>
      <c r="Z3417" s="39"/>
      <c r="AA3417" s="39"/>
      <c r="AB3417" s="39"/>
      <c r="AC3417" s="39"/>
      <c r="AD3417" s="39"/>
      <c r="AE3417" s="39"/>
      <c r="AT3417" s="18" t="s">
        <v>359</v>
      </c>
      <c r="AU3417" s="18" t="s">
        <v>86</v>
      </c>
    </row>
    <row r="3418" s="2" customFormat="1" ht="24.15" customHeight="1">
      <c r="A3418" s="39"/>
      <c r="B3418" s="40"/>
      <c r="C3418" s="229" t="s">
        <v>4739</v>
      </c>
      <c r="D3418" s="229" t="s">
        <v>352</v>
      </c>
      <c r="E3418" s="230" t="s">
        <v>4740</v>
      </c>
      <c r="F3418" s="231" t="s">
        <v>4741</v>
      </c>
      <c r="G3418" s="232" t="s">
        <v>497</v>
      </c>
      <c r="H3418" s="233">
        <v>1</v>
      </c>
      <c r="I3418" s="234"/>
      <c r="J3418" s="235">
        <f>ROUND(I3418*H3418,2)</f>
        <v>0</v>
      </c>
      <c r="K3418" s="231" t="s">
        <v>1</v>
      </c>
      <c r="L3418" s="45"/>
      <c r="M3418" s="236" t="s">
        <v>1</v>
      </c>
      <c r="N3418" s="237" t="s">
        <v>41</v>
      </c>
      <c r="O3418" s="92"/>
      <c r="P3418" s="238">
        <f>O3418*H3418</f>
        <v>0</v>
      </c>
      <c r="Q3418" s="238">
        <v>0</v>
      </c>
      <c r="R3418" s="238">
        <f>Q3418*H3418</f>
        <v>0</v>
      </c>
      <c r="S3418" s="238">
        <v>0</v>
      </c>
      <c r="T3418" s="239">
        <f>S3418*H3418</f>
        <v>0</v>
      </c>
      <c r="U3418" s="39"/>
      <c r="V3418" s="39"/>
      <c r="W3418" s="39"/>
      <c r="X3418" s="39"/>
      <c r="Y3418" s="39"/>
      <c r="Z3418" s="39"/>
      <c r="AA3418" s="39"/>
      <c r="AB3418" s="39"/>
      <c r="AC3418" s="39"/>
      <c r="AD3418" s="39"/>
      <c r="AE3418" s="39"/>
      <c r="AR3418" s="240" t="s">
        <v>530</v>
      </c>
      <c r="AT3418" s="240" t="s">
        <v>352</v>
      </c>
      <c r="AU3418" s="240" t="s">
        <v>86</v>
      </c>
      <c r="AY3418" s="18" t="s">
        <v>350</v>
      </c>
      <c r="BE3418" s="241">
        <f>IF(N3418="základní",J3418,0)</f>
        <v>0</v>
      </c>
      <c r="BF3418" s="241">
        <f>IF(N3418="snížená",J3418,0)</f>
        <v>0</v>
      </c>
      <c r="BG3418" s="241">
        <f>IF(N3418="zákl. přenesená",J3418,0)</f>
        <v>0</v>
      </c>
      <c r="BH3418" s="241">
        <f>IF(N3418="sníž. přenesená",J3418,0)</f>
        <v>0</v>
      </c>
      <c r="BI3418" s="241">
        <f>IF(N3418="nulová",J3418,0)</f>
        <v>0</v>
      </c>
      <c r="BJ3418" s="18" t="s">
        <v>84</v>
      </c>
      <c r="BK3418" s="241">
        <f>ROUND(I3418*H3418,2)</f>
        <v>0</v>
      </c>
      <c r="BL3418" s="18" t="s">
        <v>530</v>
      </c>
      <c r="BM3418" s="240" t="s">
        <v>4742</v>
      </c>
    </row>
    <row r="3419" s="2" customFormat="1">
      <c r="A3419" s="39"/>
      <c r="B3419" s="40"/>
      <c r="C3419" s="41"/>
      <c r="D3419" s="242" t="s">
        <v>359</v>
      </c>
      <c r="E3419" s="41"/>
      <c r="F3419" s="243" t="s">
        <v>4681</v>
      </c>
      <c r="G3419" s="41"/>
      <c r="H3419" s="41"/>
      <c r="I3419" s="244"/>
      <c r="J3419" s="41"/>
      <c r="K3419" s="41"/>
      <c r="L3419" s="45"/>
      <c r="M3419" s="245"/>
      <c r="N3419" s="246"/>
      <c r="O3419" s="92"/>
      <c r="P3419" s="92"/>
      <c r="Q3419" s="92"/>
      <c r="R3419" s="92"/>
      <c r="S3419" s="92"/>
      <c r="T3419" s="93"/>
      <c r="U3419" s="39"/>
      <c r="V3419" s="39"/>
      <c r="W3419" s="39"/>
      <c r="X3419" s="39"/>
      <c r="Y3419" s="39"/>
      <c r="Z3419" s="39"/>
      <c r="AA3419" s="39"/>
      <c r="AB3419" s="39"/>
      <c r="AC3419" s="39"/>
      <c r="AD3419" s="39"/>
      <c r="AE3419" s="39"/>
      <c r="AT3419" s="18" t="s">
        <v>359</v>
      </c>
      <c r="AU3419" s="18" t="s">
        <v>86</v>
      </c>
    </row>
    <row r="3420" s="2" customFormat="1" ht="24.15" customHeight="1">
      <c r="A3420" s="39"/>
      <c r="B3420" s="40"/>
      <c r="C3420" s="229" t="s">
        <v>4743</v>
      </c>
      <c r="D3420" s="229" t="s">
        <v>352</v>
      </c>
      <c r="E3420" s="230" t="s">
        <v>4744</v>
      </c>
      <c r="F3420" s="231" t="s">
        <v>4745</v>
      </c>
      <c r="G3420" s="232" t="s">
        <v>497</v>
      </c>
      <c r="H3420" s="233">
        <v>1</v>
      </c>
      <c r="I3420" s="234"/>
      <c r="J3420" s="235">
        <f>ROUND(I3420*H3420,2)</f>
        <v>0</v>
      </c>
      <c r="K3420" s="231" t="s">
        <v>1</v>
      </c>
      <c r="L3420" s="45"/>
      <c r="M3420" s="236" t="s">
        <v>1</v>
      </c>
      <c r="N3420" s="237" t="s">
        <v>41</v>
      </c>
      <c r="O3420" s="92"/>
      <c r="P3420" s="238">
        <f>O3420*H3420</f>
        <v>0</v>
      </c>
      <c r="Q3420" s="238">
        <v>0</v>
      </c>
      <c r="R3420" s="238">
        <f>Q3420*H3420</f>
        <v>0</v>
      </c>
      <c r="S3420" s="238">
        <v>0</v>
      </c>
      <c r="T3420" s="239">
        <f>S3420*H3420</f>
        <v>0</v>
      </c>
      <c r="U3420" s="39"/>
      <c r="V3420" s="39"/>
      <c r="W3420" s="39"/>
      <c r="X3420" s="39"/>
      <c r="Y3420" s="39"/>
      <c r="Z3420" s="39"/>
      <c r="AA3420" s="39"/>
      <c r="AB3420" s="39"/>
      <c r="AC3420" s="39"/>
      <c r="AD3420" s="39"/>
      <c r="AE3420" s="39"/>
      <c r="AR3420" s="240" t="s">
        <v>530</v>
      </c>
      <c r="AT3420" s="240" t="s">
        <v>352</v>
      </c>
      <c r="AU3420" s="240" t="s">
        <v>86</v>
      </c>
      <c r="AY3420" s="18" t="s">
        <v>350</v>
      </c>
      <c r="BE3420" s="241">
        <f>IF(N3420="základní",J3420,0)</f>
        <v>0</v>
      </c>
      <c r="BF3420" s="241">
        <f>IF(N3420="snížená",J3420,0)</f>
        <v>0</v>
      </c>
      <c r="BG3420" s="241">
        <f>IF(N3420="zákl. přenesená",J3420,0)</f>
        <v>0</v>
      </c>
      <c r="BH3420" s="241">
        <f>IF(N3420="sníž. přenesená",J3420,0)</f>
        <v>0</v>
      </c>
      <c r="BI3420" s="241">
        <f>IF(N3420="nulová",J3420,0)</f>
        <v>0</v>
      </c>
      <c r="BJ3420" s="18" t="s">
        <v>84</v>
      </c>
      <c r="BK3420" s="241">
        <f>ROUND(I3420*H3420,2)</f>
        <v>0</v>
      </c>
      <c r="BL3420" s="18" t="s">
        <v>530</v>
      </c>
      <c r="BM3420" s="240" t="s">
        <v>4746</v>
      </c>
    </row>
    <row r="3421" s="2" customFormat="1">
      <c r="A3421" s="39"/>
      <c r="B3421" s="40"/>
      <c r="C3421" s="41"/>
      <c r="D3421" s="242" t="s">
        <v>359</v>
      </c>
      <c r="E3421" s="41"/>
      <c r="F3421" s="243" t="s">
        <v>4681</v>
      </c>
      <c r="G3421" s="41"/>
      <c r="H3421" s="41"/>
      <c r="I3421" s="244"/>
      <c r="J3421" s="41"/>
      <c r="K3421" s="41"/>
      <c r="L3421" s="45"/>
      <c r="M3421" s="245"/>
      <c r="N3421" s="246"/>
      <c r="O3421" s="92"/>
      <c r="P3421" s="92"/>
      <c r="Q3421" s="92"/>
      <c r="R3421" s="92"/>
      <c r="S3421" s="92"/>
      <c r="T3421" s="93"/>
      <c r="U3421" s="39"/>
      <c r="V3421" s="39"/>
      <c r="W3421" s="39"/>
      <c r="X3421" s="39"/>
      <c r="Y3421" s="39"/>
      <c r="Z3421" s="39"/>
      <c r="AA3421" s="39"/>
      <c r="AB3421" s="39"/>
      <c r="AC3421" s="39"/>
      <c r="AD3421" s="39"/>
      <c r="AE3421" s="39"/>
      <c r="AT3421" s="18" t="s">
        <v>359</v>
      </c>
      <c r="AU3421" s="18" t="s">
        <v>86</v>
      </c>
    </row>
    <row r="3422" s="2" customFormat="1" ht="24.15" customHeight="1">
      <c r="A3422" s="39"/>
      <c r="B3422" s="40"/>
      <c r="C3422" s="229" t="s">
        <v>4747</v>
      </c>
      <c r="D3422" s="229" t="s">
        <v>352</v>
      </c>
      <c r="E3422" s="230" t="s">
        <v>4748</v>
      </c>
      <c r="F3422" s="231" t="s">
        <v>4749</v>
      </c>
      <c r="G3422" s="232" t="s">
        <v>497</v>
      </c>
      <c r="H3422" s="233">
        <v>1</v>
      </c>
      <c r="I3422" s="234"/>
      <c r="J3422" s="235">
        <f>ROUND(I3422*H3422,2)</f>
        <v>0</v>
      </c>
      <c r="K3422" s="231" t="s">
        <v>1</v>
      </c>
      <c r="L3422" s="45"/>
      <c r="M3422" s="236" t="s">
        <v>1</v>
      </c>
      <c r="N3422" s="237" t="s">
        <v>41</v>
      </c>
      <c r="O3422" s="92"/>
      <c r="P3422" s="238">
        <f>O3422*H3422</f>
        <v>0</v>
      </c>
      <c r="Q3422" s="238">
        <v>0</v>
      </c>
      <c r="R3422" s="238">
        <f>Q3422*H3422</f>
        <v>0</v>
      </c>
      <c r="S3422" s="238">
        <v>0</v>
      </c>
      <c r="T3422" s="239">
        <f>S3422*H3422</f>
        <v>0</v>
      </c>
      <c r="U3422" s="39"/>
      <c r="V3422" s="39"/>
      <c r="W3422" s="39"/>
      <c r="X3422" s="39"/>
      <c r="Y3422" s="39"/>
      <c r="Z3422" s="39"/>
      <c r="AA3422" s="39"/>
      <c r="AB3422" s="39"/>
      <c r="AC3422" s="39"/>
      <c r="AD3422" s="39"/>
      <c r="AE3422" s="39"/>
      <c r="AR3422" s="240" t="s">
        <v>530</v>
      </c>
      <c r="AT3422" s="240" t="s">
        <v>352</v>
      </c>
      <c r="AU3422" s="240" t="s">
        <v>86</v>
      </c>
      <c r="AY3422" s="18" t="s">
        <v>350</v>
      </c>
      <c r="BE3422" s="241">
        <f>IF(N3422="základní",J3422,0)</f>
        <v>0</v>
      </c>
      <c r="BF3422" s="241">
        <f>IF(N3422="snížená",J3422,0)</f>
        <v>0</v>
      </c>
      <c r="BG3422" s="241">
        <f>IF(N3422="zákl. přenesená",J3422,0)</f>
        <v>0</v>
      </c>
      <c r="BH3422" s="241">
        <f>IF(N3422="sníž. přenesená",J3422,0)</f>
        <v>0</v>
      </c>
      <c r="BI3422" s="241">
        <f>IF(N3422="nulová",J3422,0)</f>
        <v>0</v>
      </c>
      <c r="BJ3422" s="18" t="s">
        <v>84</v>
      </c>
      <c r="BK3422" s="241">
        <f>ROUND(I3422*H3422,2)</f>
        <v>0</v>
      </c>
      <c r="BL3422" s="18" t="s">
        <v>530</v>
      </c>
      <c r="BM3422" s="240" t="s">
        <v>4750</v>
      </c>
    </row>
    <row r="3423" s="2" customFormat="1">
      <c r="A3423" s="39"/>
      <c r="B3423" s="40"/>
      <c r="C3423" s="41"/>
      <c r="D3423" s="242" t="s">
        <v>359</v>
      </c>
      <c r="E3423" s="41"/>
      <c r="F3423" s="243" t="s">
        <v>4681</v>
      </c>
      <c r="G3423" s="41"/>
      <c r="H3423" s="41"/>
      <c r="I3423" s="244"/>
      <c r="J3423" s="41"/>
      <c r="K3423" s="41"/>
      <c r="L3423" s="45"/>
      <c r="M3423" s="245"/>
      <c r="N3423" s="246"/>
      <c r="O3423" s="92"/>
      <c r="P3423" s="92"/>
      <c r="Q3423" s="92"/>
      <c r="R3423" s="92"/>
      <c r="S3423" s="92"/>
      <c r="T3423" s="93"/>
      <c r="U3423" s="39"/>
      <c r="V3423" s="39"/>
      <c r="W3423" s="39"/>
      <c r="X3423" s="39"/>
      <c r="Y3423" s="39"/>
      <c r="Z3423" s="39"/>
      <c r="AA3423" s="39"/>
      <c r="AB3423" s="39"/>
      <c r="AC3423" s="39"/>
      <c r="AD3423" s="39"/>
      <c r="AE3423" s="39"/>
      <c r="AT3423" s="18" t="s">
        <v>359</v>
      </c>
      <c r="AU3423" s="18" t="s">
        <v>86</v>
      </c>
    </row>
    <row r="3424" s="2" customFormat="1" ht="24.15" customHeight="1">
      <c r="A3424" s="39"/>
      <c r="B3424" s="40"/>
      <c r="C3424" s="229" t="s">
        <v>4751</v>
      </c>
      <c r="D3424" s="229" t="s">
        <v>352</v>
      </c>
      <c r="E3424" s="230" t="s">
        <v>4752</v>
      </c>
      <c r="F3424" s="231" t="s">
        <v>4753</v>
      </c>
      <c r="G3424" s="232" t="s">
        <v>497</v>
      </c>
      <c r="H3424" s="233">
        <v>1</v>
      </c>
      <c r="I3424" s="234"/>
      <c r="J3424" s="235">
        <f>ROUND(I3424*H3424,2)</f>
        <v>0</v>
      </c>
      <c r="K3424" s="231" t="s">
        <v>1</v>
      </c>
      <c r="L3424" s="45"/>
      <c r="M3424" s="236" t="s">
        <v>1</v>
      </c>
      <c r="N3424" s="237" t="s">
        <v>41</v>
      </c>
      <c r="O3424" s="92"/>
      <c r="P3424" s="238">
        <f>O3424*H3424</f>
        <v>0</v>
      </c>
      <c r="Q3424" s="238">
        <v>0</v>
      </c>
      <c r="R3424" s="238">
        <f>Q3424*H3424</f>
        <v>0</v>
      </c>
      <c r="S3424" s="238">
        <v>0</v>
      </c>
      <c r="T3424" s="239">
        <f>S3424*H3424</f>
        <v>0</v>
      </c>
      <c r="U3424" s="39"/>
      <c r="V3424" s="39"/>
      <c r="W3424" s="39"/>
      <c r="X3424" s="39"/>
      <c r="Y3424" s="39"/>
      <c r="Z3424" s="39"/>
      <c r="AA3424" s="39"/>
      <c r="AB3424" s="39"/>
      <c r="AC3424" s="39"/>
      <c r="AD3424" s="39"/>
      <c r="AE3424" s="39"/>
      <c r="AR3424" s="240" t="s">
        <v>530</v>
      </c>
      <c r="AT3424" s="240" t="s">
        <v>352</v>
      </c>
      <c r="AU3424" s="240" t="s">
        <v>86</v>
      </c>
      <c r="AY3424" s="18" t="s">
        <v>350</v>
      </c>
      <c r="BE3424" s="241">
        <f>IF(N3424="základní",J3424,0)</f>
        <v>0</v>
      </c>
      <c r="BF3424" s="241">
        <f>IF(N3424="snížená",J3424,0)</f>
        <v>0</v>
      </c>
      <c r="BG3424" s="241">
        <f>IF(N3424="zákl. přenesená",J3424,0)</f>
        <v>0</v>
      </c>
      <c r="BH3424" s="241">
        <f>IF(N3424="sníž. přenesená",J3424,0)</f>
        <v>0</v>
      </c>
      <c r="BI3424" s="241">
        <f>IF(N3424="nulová",J3424,0)</f>
        <v>0</v>
      </c>
      <c r="BJ3424" s="18" t="s">
        <v>84</v>
      </c>
      <c r="BK3424" s="241">
        <f>ROUND(I3424*H3424,2)</f>
        <v>0</v>
      </c>
      <c r="BL3424" s="18" t="s">
        <v>530</v>
      </c>
      <c r="BM3424" s="240" t="s">
        <v>4754</v>
      </c>
    </row>
    <row r="3425" s="2" customFormat="1">
      <c r="A3425" s="39"/>
      <c r="B3425" s="40"/>
      <c r="C3425" s="41"/>
      <c r="D3425" s="242" t="s">
        <v>359</v>
      </c>
      <c r="E3425" s="41"/>
      <c r="F3425" s="243" t="s">
        <v>4681</v>
      </c>
      <c r="G3425" s="41"/>
      <c r="H3425" s="41"/>
      <c r="I3425" s="244"/>
      <c r="J3425" s="41"/>
      <c r="K3425" s="41"/>
      <c r="L3425" s="45"/>
      <c r="M3425" s="245"/>
      <c r="N3425" s="246"/>
      <c r="O3425" s="92"/>
      <c r="P3425" s="92"/>
      <c r="Q3425" s="92"/>
      <c r="R3425" s="92"/>
      <c r="S3425" s="92"/>
      <c r="T3425" s="93"/>
      <c r="U3425" s="39"/>
      <c r="V3425" s="39"/>
      <c r="W3425" s="39"/>
      <c r="X3425" s="39"/>
      <c r="Y3425" s="39"/>
      <c r="Z3425" s="39"/>
      <c r="AA3425" s="39"/>
      <c r="AB3425" s="39"/>
      <c r="AC3425" s="39"/>
      <c r="AD3425" s="39"/>
      <c r="AE3425" s="39"/>
      <c r="AT3425" s="18" t="s">
        <v>359</v>
      </c>
      <c r="AU3425" s="18" t="s">
        <v>86</v>
      </c>
    </row>
    <row r="3426" s="12" customFormat="1" ht="22.8" customHeight="1">
      <c r="A3426" s="12"/>
      <c r="B3426" s="213"/>
      <c r="C3426" s="214"/>
      <c r="D3426" s="215" t="s">
        <v>75</v>
      </c>
      <c r="E3426" s="227" t="s">
        <v>4755</v>
      </c>
      <c r="F3426" s="227" t="s">
        <v>4756</v>
      </c>
      <c r="G3426" s="214"/>
      <c r="H3426" s="214"/>
      <c r="I3426" s="217"/>
      <c r="J3426" s="228">
        <f>BK3426</f>
        <v>0</v>
      </c>
      <c r="K3426" s="214"/>
      <c r="L3426" s="219"/>
      <c r="M3426" s="220"/>
      <c r="N3426" s="221"/>
      <c r="O3426" s="221"/>
      <c r="P3426" s="222">
        <f>SUM(P3427:P3504)</f>
        <v>0</v>
      </c>
      <c r="Q3426" s="221"/>
      <c r="R3426" s="222">
        <f>SUM(R3427:R3504)</f>
        <v>0</v>
      </c>
      <c r="S3426" s="221"/>
      <c r="T3426" s="223">
        <f>SUM(T3427:T3504)</f>
        <v>0</v>
      </c>
      <c r="U3426" s="12"/>
      <c r="V3426" s="12"/>
      <c r="W3426" s="12"/>
      <c r="X3426" s="12"/>
      <c r="Y3426" s="12"/>
      <c r="Z3426" s="12"/>
      <c r="AA3426" s="12"/>
      <c r="AB3426" s="12"/>
      <c r="AC3426" s="12"/>
      <c r="AD3426" s="12"/>
      <c r="AE3426" s="12"/>
      <c r="AR3426" s="224" t="s">
        <v>86</v>
      </c>
      <c r="AT3426" s="225" t="s">
        <v>75</v>
      </c>
      <c r="AU3426" s="225" t="s">
        <v>84</v>
      </c>
      <c r="AY3426" s="224" t="s">
        <v>350</v>
      </c>
      <c r="BK3426" s="226">
        <f>SUM(BK3427:BK3504)</f>
        <v>0</v>
      </c>
    </row>
    <row r="3427" s="2" customFormat="1" ht="24.15" customHeight="1">
      <c r="A3427" s="39"/>
      <c r="B3427" s="40"/>
      <c r="C3427" s="229" t="s">
        <v>4757</v>
      </c>
      <c r="D3427" s="229" t="s">
        <v>352</v>
      </c>
      <c r="E3427" s="230" t="s">
        <v>4758</v>
      </c>
      <c r="F3427" s="231" t="s">
        <v>4759</v>
      </c>
      <c r="G3427" s="232" t="s">
        <v>497</v>
      </c>
      <c r="H3427" s="233">
        <v>1</v>
      </c>
      <c r="I3427" s="234"/>
      <c r="J3427" s="235">
        <f>ROUND(I3427*H3427,2)</f>
        <v>0</v>
      </c>
      <c r="K3427" s="231" t="s">
        <v>1</v>
      </c>
      <c r="L3427" s="45"/>
      <c r="M3427" s="236" t="s">
        <v>1</v>
      </c>
      <c r="N3427" s="237" t="s">
        <v>41</v>
      </c>
      <c r="O3427" s="92"/>
      <c r="P3427" s="238">
        <f>O3427*H3427</f>
        <v>0</v>
      </c>
      <c r="Q3427" s="238">
        <v>0</v>
      </c>
      <c r="R3427" s="238">
        <f>Q3427*H3427</f>
        <v>0</v>
      </c>
      <c r="S3427" s="238">
        <v>0</v>
      </c>
      <c r="T3427" s="239">
        <f>S3427*H3427</f>
        <v>0</v>
      </c>
      <c r="U3427" s="39"/>
      <c r="V3427" s="39"/>
      <c r="W3427" s="39"/>
      <c r="X3427" s="39"/>
      <c r="Y3427" s="39"/>
      <c r="Z3427" s="39"/>
      <c r="AA3427" s="39"/>
      <c r="AB3427" s="39"/>
      <c r="AC3427" s="39"/>
      <c r="AD3427" s="39"/>
      <c r="AE3427" s="39"/>
      <c r="AR3427" s="240" t="s">
        <v>530</v>
      </c>
      <c r="AT3427" s="240" t="s">
        <v>352</v>
      </c>
      <c r="AU3427" s="240" t="s">
        <v>86</v>
      </c>
      <c r="AY3427" s="18" t="s">
        <v>350</v>
      </c>
      <c r="BE3427" s="241">
        <f>IF(N3427="základní",J3427,0)</f>
        <v>0</v>
      </c>
      <c r="BF3427" s="241">
        <f>IF(N3427="snížená",J3427,0)</f>
        <v>0</v>
      </c>
      <c r="BG3427" s="241">
        <f>IF(N3427="zákl. přenesená",J3427,0)</f>
        <v>0</v>
      </c>
      <c r="BH3427" s="241">
        <f>IF(N3427="sníž. přenesená",J3427,0)</f>
        <v>0</v>
      </c>
      <c r="BI3427" s="241">
        <f>IF(N3427="nulová",J3427,0)</f>
        <v>0</v>
      </c>
      <c r="BJ3427" s="18" t="s">
        <v>84</v>
      </c>
      <c r="BK3427" s="241">
        <f>ROUND(I3427*H3427,2)</f>
        <v>0</v>
      </c>
      <c r="BL3427" s="18" t="s">
        <v>530</v>
      </c>
      <c r="BM3427" s="240" t="s">
        <v>4760</v>
      </c>
    </row>
    <row r="3428" s="2" customFormat="1">
      <c r="A3428" s="39"/>
      <c r="B3428" s="40"/>
      <c r="C3428" s="41"/>
      <c r="D3428" s="242" t="s">
        <v>359</v>
      </c>
      <c r="E3428" s="41"/>
      <c r="F3428" s="243" t="s">
        <v>4759</v>
      </c>
      <c r="G3428" s="41"/>
      <c r="H3428" s="41"/>
      <c r="I3428" s="244"/>
      <c r="J3428" s="41"/>
      <c r="K3428" s="41"/>
      <c r="L3428" s="45"/>
      <c r="M3428" s="245"/>
      <c r="N3428" s="246"/>
      <c r="O3428" s="92"/>
      <c r="P3428" s="92"/>
      <c r="Q3428" s="92"/>
      <c r="R3428" s="92"/>
      <c r="S3428" s="92"/>
      <c r="T3428" s="93"/>
      <c r="U3428" s="39"/>
      <c r="V3428" s="39"/>
      <c r="W3428" s="39"/>
      <c r="X3428" s="39"/>
      <c r="Y3428" s="39"/>
      <c r="Z3428" s="39"/>
      <c r="AA3428" s="39"/>
      <c r="AB3428" s="39"/>
      <c r="AC3428" s="39"/>
      <c r="AD3428" s="39"/>
      <c r="AE3428" s="39"/>
      <c r="AT3428" s="18" t="s">
        <v>359</v>
      </c>
      <c r="AU3428" s="18" t="s">
        <v>86</v>
      </c>
    </row>
    <row r="3429" s="2" customFormat="1" ht="37.8" customHeight="1">
      <c r="A3429" s="39"/>
      <c r="B3429" s="40"/>
      <c r="C3429" s="229" t="s">
        <v>4761</v>
      </c>
      <c r="D3429" s="229" t="s">
        <v>352</v>
      </c>
      <c r="E3429" s="230" t="s">
        <v>4762</v>
      </c>
      <c r="F3429" s="231" t="s">
        <v>4763</v>
      </c>
      <c r="G3429" s="232" t="s">
        <v>497</v>
      </c>
      <c r="H3429" s="233">
        <v>8</v>
      </c>
      <c r="I3429" s="234"/>
      <c r="J3429" s="235">
        <f>ROUND(I3429*H3429,2)</f>
        <v>0</v>
      </c>
      <c r="K3429" s="231" t="s">
        <v>1</v>
      </c>
      <c r="L3429" s="45"/>
      <c r="M3429" s="236" t="s">
        <v>1</v>
      </c>
      <c r="N3429" s="237" t="s">
        <v>41</v>
      </c>
      <c r="O3429" s="92"/>
      <c r="P3429" s="238">
        <f>O3429*H3429</f>
        <v>0</v>
      </c>
      <c r="Q3429" s="238">
        <v>0</v>
      </c>
      <c r="R3429" s="238">
        <f>Q3429*H3429</f>
        <v>0</v>
      </c>
      <c r="S3429" s="238">
        <v>0</v>
      </c>
      <c r="T3429" s="239">
        <f>S3429*H3429</f>
        <v>0</v>
      </c>
      <c r="U3429" s="39"/>
      <c r="V3429" s="39"/>
      <c r="W3429" s="39"/>
      <c r="X3429" s="39"/>
      <c r="Y3429" s="39"/>
      <c r="Z3429" s="39"/>
      <c r="AA3429" s="39"/>
      <c r="AB3429" s="39"/>
      <c r="AC3429" s="39"/>
      <c r="AD3429" s="39"/>
      <c r="AE3429" s="39"/>
      <c r="AR3429" s="240" t="s">
        <v>530</v>
      </c>
      <c r="AT3429" s="240" t="s">
        <v>352</v>
      </c>
      <c r="AU3429" s="240" t="s">
        <v>86</v>
      </c>
      <c r="AY3429" s="18" t="s">
        <v>350</v>
      </c>
      <c r="BE3429" s="241">
        <f>IF(N3429="základní",J3429,0)</f>
        <v>0</v>
      </c>
      <c r="BF3429" s="241">
        <f>IF(N3429="snížená",J3429,0)</f>
        <v>0</v>
      </c>
      <c r="BG3429" s="241">
        <f>IF(N3429="zákl. přenesená",J3429,0)</f>
        <v>0</v>
      </c>
      <c r="BH3429" s="241">
        <f>IF(N3429="sníž. přenesená",J3429,0)</f>
        <v>0</v>
      </c>
      <c r="BI3429" s="241">
        <f>IF(N3429="nulová",J3429,0)</f>
        <v>0</v>
      </c>
      <c r="BJ3429" s="18" t="s">
        <v>84</v>
      </c>
      <c r="BK3429" s="241">
        <f>ROUND(I3429*H3429,2)</f>
        <v>0</v>
      </c>
      <c r="BL3429" s="18" t="s">
        <v>530</v>
      </c>
      <c r="BM3429" s="240" t="s">
        <v>4764</v>
      </c>
    </row>
    <row r="3430" s="2" customFormat="1">
      <c r="A3430" s="39"/>
      <c r="B3430" s="40"/>
      <c r="C3430" s="41"/>
      <c r="D3430" s="242" t="s">
        <v>359</v>
      </c>
      <c r="E3430" s="41"/>
      <c r="F3430" s="243" t="s">
        <v>4759</v>
      </c>
      <c r="G3430" s="41"/>
      <c r="H3430" s="41"/>
      <c r="I3430" s="244"/>
      <c r="J3430" s="41"/>
      <c r="K3430" s="41"/>
      <c r="L3430" s="45"/>
      <c r="M3430" s="245"/>
      <c r="N3430" s="246"/>
      <c r="O3430" s="92"/>
      <c r="P3430" s="92"/>
      <c r="Q3430" s="92"/>
      <c r="R3430" s="92"/>
      <c r="S3430" s="92"/>
      <c r="T3430" s="93"/>
      <c r="U3430" s="39"/>
      <c r="V3430" s="39"/>
      <c r="W3430" s="39"/>
      <c r="X3430" s="39"/>
      <c r="Y3430" s="39"/>
      <c r="Z3430" s="39"/>
      <c r="AA3430" s="39"/>
      <c r="AB3430" s="39"/>
      <c r="AC3430" s="39"/>
      <c r="AD3430" s="39"/>
      <c r="AE3430" s="39"/>
      <c r="AT3430" s="18" t="s">
        <v>359</v>
      </c>
      <c r="AU3430" s="18" t="s">
        <v>86</v>
      </c>
    </row>
    <row r="3431" s="2" customFormat="1" ht="24.15" customHeight="1">
      <c r="A3431" s="39"/>
      <c r="B3431" s="40"/>
      <c r="C3431" s="229" t="s">
        <v>4765</v>
      </c>
      <c r="D3431" s="229" t="s">
        <v>352</v>
      </c>
      <c r="E3431" s="230" t="s">
        <v>4766</v>
      </c>
      <c r="F3431" s="231" t="s">
        <v>4767</v>
      </c>
      <c r="G3431" s="232" t="s">
        <v>497</v>
      </c>
      <c r="H3431" s="233">
        <v>3</v>
      </c>
      <c r="I3431" s="234"/>
      <c r="J3431" s="235">
        <f>ROUND(I3431*H3431,2)</f>
        <v>0</v>
      </c>
      <c r="K3431" s="231" t="s">
        <v>1</v>
      </c>
      <c r="L3431" s="45"/>
      <c r="M3431" s="236" t="s">
        <v>1</v>
      </c>
      <c r="N3431" s="237" t="s">
        <v>41</v>
      </c>
      <c r="O3431" s="92"/>
      <c r="P3431" s="238">
        <f>O3431*H3431</f>
        <v>0</v>
      </c>
      <c r="Q3431" s="238">
        <v>0</v>
      </c>
      <c r="R3431" s="238">
        <f>Q3431*H3431</f>
        <v>0</v>
      </c>
      <c r="S3431" s="238">
        <v>0</v>
      </c>
      <c r="T3431" s="239">
        <f>S3431*H3431</f>
        <v>0</v>
      </c>
      <c r="U3431" s="39"/>
      <c r="V3431" s="39"/>
      <c r="W3431" s="39"/>
      <c r="X3431" s="39"/>
      <c r="Y3431" s="39"/>
      <c r="Z3431" s="39"/>
      <c r="AA3431" s="39"/>
      <c r="AB3431" s="39"/>
      <c r="AC3431" s="39"/>
      <c r="AD3431" s="39"/>
      <c r="AE3431" s="39"/>
      <c r="AR3431" s="240" t="s">
        <v>530</v>
      </c>
      <c r="AT3431" s="240" t="s">
        <v>352</v>
      </c>
      <c r="AU3431" s="240" t="s">
        <v>86</v>
      </c>
      <c r="AY3431" s="18" t="s">
        <v>350</v>
      </c>
      <c r="BE3431" s="241">
        <f>IF(N3431="základní",J3431,0)</f>
        <v>0</v>
      </c>
      <c r="BF3431" s="241">
        <f>IF(N3431="snížená",J3431,0)</f>
        <v>0</v>
      </c>
      <c r="BG3431" s="241">
        <f>IF(N3431="zákl. přenesená",J3431,0)</f>
        <v>0</v>
      </c>
      <c r="BH3431" s="241">
        <f>IF(N3431="sníž. přenesená",J3431,0)</f>
        <v>0</v>
      </c>
      <c r="BI3431" s="241">
        <f>IF(N3431="nulová",J3431,0)</f>
        <v>0</v>
      </c>
      <c r="BJ3431" s="18" t="s">
        <v>84</v>
      </c>
      <c r="BK3431" s="241">
        <f>ROUND(I3431*H3431,2)</f>
        <v>0</v>
      </c>
      <c r="BL3431" s="18" t="s">
        <v>530</v>
      </c>
      <c r="BM3431" s="240" t="s">
        <v>4768</v>
      </c>
    </row>
    <row r="3432" s="2" customFormat="1">
      <c r="A3432" s="39"/>
      <c r="B3432" s="40"/>
      <c r="C3432" s="41"/>
      <c r="D3432" s="242" t="s">
        <v>359</v>
      </c>
      <c r="E3432" s="41"/>
      <c r="F3432" s="243" t="s">
        <v>4759</v>
      </c>
      <c r="G3432" s="41"/>
      <c r="H3432" s="41"/>
      <c r="I3432" s="244"/>
      <c r="J3432" s="41"/>
      <c r="K3432" s="41"/>
      <c r="L3432" s="45"/>
      <c r="M3432" s="245"/>
      <c r="N3432" s="246"/>
      <c r="O3432" s="92"/>
      <c r="P3432" s="92"/>
      <c r="Q3432" s="92"/>
      <c r="R3432" s="92"/>
      <c r="S3432" s="92"/>
      <c r="T3432" s="93"/>
      <c r="U3432" s="39"/>
      <c r="V3432" s="39"/>
      <c r="W3432" s="39"/>
      <c r="X3432" s="39"/>
      <c r="Y3432" s="39"/>
      <c r="Z3432" s="39"/>
      <c r="AA3432" s="39"/>
      <c r="AB3432" s="39"/>
      <c r="AC3432" s="39"/>
      <c r="AD3432" s="39"/>
      <c r="AE3432" s="39"/>
      <c r="AT3432" s="18" t="s">
        <v>359</v>
      </c>
      <c r="AU3432" s="18" t="s">
        <v>86</v>
      </c>
    </row>
    <row r="3433" s="2" customFormat="1" ht="24.15" customHeight="1">
      <c r="A3433" s="39"/>
      <c r="B3433" s="40"/>
      <c r="C3433" s="229" t="s">
        <v>4769</v>
      </c>
      <c r="D3433" s="229" t="s">
        <v>352</v>
      </c>
      <c r="E3433" s="230" t="s">
        <v>4770</v>
      </c>
      <c r="F3433" s="231" t="s">
        <v>4771</v>
      </c>
      <c r="G3433" s="232" t="s">
        <v>497</v>
      </c>
      <c r="H3433" s="233">
        <v>3</v>
      </c>
      <c r="I3433" s="234"/>
      <c r="J3433" s="235">
        <f>ROUND(I3433*H3433,2)</f>
        <v>0</v>
      </c>
      <c r="K3433" s="231" t="s">
        <v>1</v>
      </c>
      <c r="L3433" s="45"/>
      <c r="M3433" s="236" t="s">
        <v>1</v>
      </c>
      <c r="N3433" s="237" t="s">
        <v>41</v>
      </c>
      <c r="O3433" s="92"/>
      <c r="P3433" s="238">
        <f>O3433*H3433</f>
        <v>0</v>
      </c>
      <c r="Q3433" s="238">
        <v>0</v>
      </c>
      <c r="R3433" s="238">
        <f>Q3433*H3433</f>
        <v>0</v>
      </c>
      <c r="S3433" s="238">
        <v>0</v>
      </c>
      <c r="T3433" s="239">
        <f>S3433*H3433</f>
        <v>0</v>
      </c>
      <c r="U3433" s="39"/>
      <c r="V3433" s="39"/>
      <c r="W3433" s="39"/>
      <c r="X3433" s="39"/>
      <c r="Y3433" s="39"/>
      <c r="Z3433" s="39"/>
      <c r="AA3433" s="39"/>
      <c r="AB3433" s="39"/>
      <c r="AC3433" s="39"/>
      <c r="AD3433" s="39"/>
      <c r="AE3433" s="39"/>
      <c r="AR3433" s="240" t="s">
        <v>530</v>
      </c>
      <c r="AT3433" s="240" t="s">
        <v>352</v>
      </c>
      <c r="AU3433" s="240" t="s">
        <v>86</v>
      </c>
      <c r="AY3433" s="18" t="s">
        <v>350</v>
      </c>
      <c r="BE3433" s="241">
        <f>IF(N3433="základní",J3433,0)</f>
        <v>0</v>
      </c>
      <c r="BF3433" s="241">
        <f>IF(N3433="snížená",J3433,0)</f>
        <v>0</v>
      </c>
      <c r="BG3433" s="241">
        <f>IF(N3433="zákl. přenesená",J3433,0)</f>
        <v>0</v>
      </c>
      <c r="BH3433" s="241">
        <f>IF(N3433="sníž. přenesená",J3433,0)</f>
        <v>0</v>
      </c>
      <c r="BI3433" s="241">
        <f>IF(N3433="nulová",J3433,0)</f>
        <v>0</v>
      </c>
      <c r="BJ3433" s="18" t="s">
        <v>84</v>
      </c>
      <c r="BK3433" s="241">
        <f>ROUND(I3433*H3433,2)</f>
        <v>0</v>
      </c>
      <c r="BL3433" s="18" t="s">
        <v>530</v>
      </c>
      <c r="BM3433" s="240" t="s">
        <v>4772</v>
      </c>
    </row>
    <row r="3434" s="2" customFormat="1">
      <c r="A3434" s="39"/>
      <c r="B3434" s="40"/>
      <c r="C3434" s="41"/>
      <c r="D3434" s="242" t="s">
        <v>359</v>
      </c>
      <c r="E3434" s="41"/>
      <c r="F3434" s="243" t="s">
        <v>4759</v>
      </c>
      <c r="G3434" s="41"/>
      <c r="H3434" s="41"/>
      <c r="I3434" s="244"/>
      <c r="J3434" s="41"/>
      <c r="K3434" s="41"/>
      <c r="L3434" s="45"/>
      <c r="M3434" s="245"/>
      <c r="N3434" s="246"/>
      <c r="O3434" s="92"/>
      <c r="P3434" s="92"/>
      <c r="Q3434" s="92"/>
      <c r="R3434" s="92"/>
      <c r="S3434" s="92"/>
      <c r="T3434" s="93"/>
      <c r="U3434" s="39"/>
      <c r="V3434" s="39"/>
      <c r="W3434" s="39"/>
      <c r="X3434" s="39"/>
      <c r="Y3434" s="39"/>
      <c r="Z3434" s="39"/>
      <c r="AA3434" s="39"/>
      <c r="AB3434" s="39"/>
      <c r="AC3434" s="39"/>
      <c r="AD3434" s="39"/>
      <c r="AE3434" s="39"/>
      <c r="AT3434" s="18" t="s">
        <v>359</v>
      </c>
      <c r="AU3434" s="18" t="s">
        <v>86</v>
      </c>
    </row>
    <row r="3435" s="2" customFormat="1" ht="24.15" customHeight="1">
      <c r="A3435" s="39"/>
      <c r="B3435" s="40"/>
      <c r="C3435" s="229" t="s">
        <v>4773</v>
      </c>
      <c r="D3435" s="229" t="s">
        <v>352</v>
      </c>
      <c r="E3435" s="230" t="s">
        <v>4774</v>
      </c>
      <c r="F3435" s="231" t="s">
        <v>4775</v>
      </c>
      <c r="G3435" s="232" t="s">
        <v>497</v>
      </c>
      <c r="H3435" s="233">
        <v>1</v>
      </c>
      <c r="I3435" s="234"/>
      <c r="J3435" s="235">
        <f>ROUND(I3435*H3435,2)</f>
        <v>0</v>
      </c>
      <c r="K3435" s="231" t="s">
        <v>1</v>
      </c>
      <c r="L3435" s="45"/>
      <c r="M3435" s="236" t="s">
        <v>1</v>
      </c>
      <c r="N3435" s="237" t="s">
        <v>41</v>
      </c>
      <c r="O3435" s="92"/>
      <c r="P3435" s="238">
        <f>O3435*H3435</f>
        <v>0</v>
      </c>
      <c r="Q3435" s="238">
        <v>0</v>
      </c>
      <c r="R3435" s="238">
        <f>Q3435*H3435</f>
        <v>0</v>
      </c>
      <c r="S3435" s="238">
        <v>0</v>
      </c>
      <c r="T3435" s="239">
        <f>S3435*H3435</f>
        <v>0</v>
      </c>
      <c r="U3435" s="39"/>
      <c r="V3435" s="39"/>
      <c r="W3435" s="39"/>
      <c r="X3435" s="39"/>
      <c r="Y3435" s="39"/>
      <c r="Z3435" s="39"/>
      <c r="AA3435" s="39"/>
      <c r="AB3435" s="39"/>
      <c r="AC3435" s="39"/>
      <c r="AD3435" s="39"/>
      <c r="AE3435" s="39"/>
      <c r="AR3435" s="240" t="s">
        <v>530</v>
      </c>
      <c r="AT3435" s="240" t="s">
        <v>352</v>
      </c>
      <c r="AU3435" s="240" t="s">
        <v>86</v>
      </c>
      <c r="AY3435" s="18" t="s">
        <v>350</v>
      </c>
      <c r="BE3435" s="241">
        <f>IF(N3435="základní",J3435,0)</f>
        <v>0</v>
      </c>
      <c r="BF3435" s="241">
        <f>IF(N3435="snížená",J3435,0)</f>
        <v>0</v>
      </c>
      <c r="BG3435" s="241">
        <f>IF(N3435="zákl. přenesená",J3435,0)</f>
        <v>0</v>
      </c>
      <c r="BH3435" s="241">
        <f>IF(N3435="sníž. přenesená",J3435,0)</f>
        <v>0</v>
      </c>
      <c r="BI3435" s="241">
        <f>IF(N3435="nulová",J3435,0)</f>
        <v>0</v>
      </c>
      <c r="BJ3435" s="18" t="s">
        <v>84</v>
      </c>
      <c r="BK3435" s="241">
        <f>ROUND(I3435*H3435,2)</f>
        <v>0</v>
      </c>
      <c r="BL3435" s="18" t="s">
        <v>530</v>
      </c>
      <c r="BM3435" s="240" t="s">
        <v>4776</v>
      </c>
    </row>
    <row r="3436" s="2" customFormat="1">
      <c r="A3436" s="39"/>
      <c r="B3436" s="40"/>
      <c r="C3436" s="41"/>
      <c r="D3436" s="242" t="s">
        <v>359</v>
      </c>
      <c r="E3436" s="41"/>
      <c r="F3436" s="243" t="s">
        <v>4759</v>
      </c>
      <c r="G3436" s="41"/>
      <c r="H3436" s="41"/>
      <c r="I3436" s="244"/>
      <c r="J3436" s="41"/>
      <c r="K3436" s="41"/>
      <c r="L3436" s="45"/>
      <c r="M3436" s="245"/>
      <c r="N3436" s="246"/>
      <c r="O3436" s="92"/>
      <c r="P3436" s="92"/>
      <c r="Q3436" s="92"/>
      <c r="R3436" s="92"/>
      <c r="S3436" s="92"/>
      <c r="T3436" s="93"/>
      <c r="U3436" s="39"/>
      <c r="V3436" s="39"/>
      <c r="W3436" s="39"/>
      <c r="X3436" s="39"/>
      <c r="Y3436" s="39"/>
      <c r="Z3436" s="39"/>
      <c r="AA3436" s="39"/>
      <c r="AB3436" s="39"/>
      <c r="AC3436" s="39"/>
      <c r="AD3436" s="39"/>
      <c r="AE3436" s="39"/>
      <c r="AT3436" s="18" t="s">
        <v>359</v>
      </c>
      <c r="AU3436" s="18" t="s">
        <v>86</v>
      </c>
    </row>
    <row r="3437" s="2" customFormat="1" ht="24.15" customHeight="1">
      <c r="A3437" s="39"/>
      <c r="B3437" s="40"/>
      <c r="C3437" s="229" t="s">
        <v>4777</v>
      </c>
      <c r="D3437" s="229" t="s">
        <v>352</v>
      </c>
      <c r="E3437" s="230" t="s">
        <v>4778</v>
      </c>
      <c r="F3437" s="231" t="s">
        <v>4779</v>
      </c>
      <c r="G3437" s="232" t="s">
        <v>497</v>
      </c>
      <c r="H3437" s="233">
        <v>25</v>
      </c>
      <c r="I3437" s="234"/>
      <c r="J3437" s="235">
        <f>ROUND(I3437*H3437,2)</f>
        <v>0</v>
      </c>
      <c r="K3437" s="231" t="s">
        <v>1</v>
      </c>
      <c r="L3437" s="45"/>
      <c r="M3437" s="236" t="s">
        <v>1</v>
      </c>
      <c r="N3437" s="237" t="s">
        <v>41</v>
      </c>
      <c r="O3437" s="92"/>
      <c r="P3437" s="238">
        <f>O3437*H3437</f>
        <v>0</v>
      </c>
      <c r="Q3437" s="238">
        <v>0</v>
      </c>
      <c r="R3437" s="238">
        <f>Q3437*H3437</f>
        <v>0</v>
      </c>
      <c r="S3437" s="238">
        <v>0</v>
      </c>
      <c r="T3437" s="239">
        <f>S3437*H3437</f>
        <v>0</v>
      </c>
      <c r="U3437" s="39"/>
      <c r="V3437" s="39"/>
      <c r="W3437" s="39"/>
      <c r="X3437" s="39"/>
      <c r="Y3437" s="39"/>
      <c r="Z3437" s="39"/>
      <c r="AA3437" s="39"/>
      <c r="AB3437" s="39"/>
      <c r="AC3437" s="39"/>
      <c r="AD3437" s="39"/>
      <c r="AE3437" s="39"/>
      <c r="AR3437" s="240" t="s">
        <v>530</v>
      </c>
      <c r="AT3437" s="240" t="s">
        <v>352</v>
      </c>
      <c r="AU3437" s="240" t="s">
        <v>86</v>
      </c>
      <c r="AY3437" s="18" t="s">
        <v>350</v>
      </c>
      <c r="BE3437" s="241">
        <f>IF(N3437="základní",J3437,0)</f>
        <v>0</v>
      </c>
      <c r="BF3437" s="241">
        <f>IF(N3437="snížená",J3437,0)</f>
        <v>0</v>
      </c>
      <c r="BG3437" s="241">
        <f>IF(N3437="zákl. přenesená",J3437,0)</f>
        <v>0</v>
      </c>
      <c r="BH3437" s="241">
        <f>IF(N3437="sníž. přenesená",J3437,0)</f>
        <v>0</v>
      </c>
      <c r="BI3437" s="241">
        <f>IF(N3437="nulová",J3437,0)</f>
        <v>0</v>
      </c>
      <c r="BJ3437" s="18" t="s">
        <v>84</v>
      </c>
      <c r="BK3437" s="241">
        <f>ROUND(I3437*H3437,2)</f>
        <v>0</v>
      </c>
      <c r="BL3437" s="18" t="s">
        <v>530</v>
      </c>
      <c r="BM3437" s="240" t="s">
        <v>4780</v>
      </c>
    </row>
    <row r="3438" s="2" customFormat="1">
      <c r="A3438" s="39"/>
      <c r="B3438" s="40"/>
      <c r="C3438" s="41"/>
      <c r="D3438" s="242" t="s">
        <v>359</v>
      </c>
      <c r="E3438" s="41"/>
      <c r="F3438" s="243" t="s">
        <v>4759</v>
      </c>
      <c r="G3438" s="41"/>
      <c r="H3438" s="41"/>
      <c r="I3438" s="244"/>
      <c r="J3438" s="41"/>
      <c r="K3438" s="41"/>
      <c r="L3438" s="45"/>
      <c r="M3438" s="245"/>
      <c r="N3438" s="246"/>
      <c r="O3438" s="92"/>
      <c r="P3438" s="92"/>
      <c r="Q3438" s="92"/>
      <c r="R3438" s="92"/>
      <c r="S3438" s="92"/>
      <c r="T3438" s="93"/>
      <c r="U3438" s="39"/>
      <c r="V3438" s="39"/>
      <c r="W3438" s="39"/>
      <c r="X3438" s="39"/>
      <c r="Y3438" s="39"/>
      <c r="Z3438" s="39"/>
      <c r="AA3438" s="39"/>
      <c r="AB3438" s="39"/>
      <c r="AC3438" s="39"/>
      <c r="AD3438" s="39"/>
      <c r="AE3438" s="39"/>
      <c r="AT3438" s="18" t="s">
        <v>359</v>
      </c>
      <c r="AU3438" s="18" t="s">
        <v>86</v>
      </c>
    </row>
    <row r="3439" s="2" customFormat="1" ht="24.15" customHeight="1">
      <c r="A3439" s="39"/>
      <c r="B3439" s="40"/>
      <c r="C3439" s="229" t="s">
        <v>4781</v>
      </c>
      <c r="D3439" s="229" t="s">
        <v>352</v>
      </c>
      <c r="E3439" s="230" t="s">
        <v>4782</v>
      </c>
      <c r="F3439" s="231" t="s">
        <v>4783</v>
      </c>
      <c r="G3439" s="232" t="s">
        <v>497</v>
      </c>
      <c r="H3439" s="233">
        <v>3</v>
      </c>
      <c r="I3439" s="234"/>
      <c r="J3439" s="235">
        <f>ROUND(I3439*H3439,2)</f>
        <v>0</v>
      </c>
      <c r="K3439" s="231" t="s">
        <v>1</v>
      </c>
      <c r="L3439" s="45"/>
      <c r="M3439" s="236" t="s">
        <v>1</v>
      </c>
      <c r="N3439" s="237" t="s">
        <v>41</v>
      </c>
      <c r="O3439" s="92"/>
      <c r="P3439" s="238">
        <f>O3439*H3439</f>
        <v>0</v>
      </c>
      <c r="Q3439" s="238">
        <v>0</v>
      </c>
      <c r="R3439" s="238">
        <f>Q3439*H3439</f>
        <v>0</v>
      </c>
      <c r="S3439" s="238">
        <v>0</v>
      </c>
      <c r="T3439" s="239">
        <f>S3439*H3439</f>
        <v>0</v>
      </c>
      <c r="U3439" s="39"/>
      <c r="V3439" s="39"/>
      <c r="W3439" s="39"/>
      <c r="X3439" s="39"/>
      <c r="Y3439" s="39"/>
      <c r="Z3439" s="39"/>
      <c r="AA3439" s="39"/>
      <c r="AB3439" s="39"/>
      <c r="AC3439" s="39"/>
      <c r="AD3439" s="39"/>
      <c r="AE3439" s="39"/>
      <c r="AR3439" s="240" t="s">
        <v>530</v>
      </c>
      <c r="AT3439" s="240" t="s">
        <v>352</v>
      </c>
      <c r="AU3439" s="240" t="s">
        <v>86</v>
      </c>
      <c r="AY3439" s="18" t="s">
        <v>350</v>
      </c>
      <c r="BE3439" s="241">
        <f>IF(N3439="základní",J3439,0)</f>
        <v>0</v>
      </c>
      <c r="BF3439" s="241">
        <f>IF(N3439="snížená",J3439,0)</f>
        <v>0</v>
      </c>
      <c r="BG3439" s="241">
        <f>IF(N3439="zákl. přenesená",J3439,0)</f>
        <v>0</v>
      </c>
      <c r="BH3439" s="241">
        <f>IF(N3439="sníž. přenesená",J3439,0)</f>
        <v>0</v>
      </c>
      <c r="BI3439" s="241">
        <f>IF(N3439="nulová",J3439,0)</f>
        <v>0</v>
      </c>
      <c r="BJ3439" s="18" t="s">
        <v>84</v>
      </c>
      <c r="BK3439" s="241">
        <f>ROUND(I3439*H3439,2)</f>
        <v>0</v>
      </c>
      <c r="BL3439" s="18" t="s">
        <v>530</v>
      </c>
      <c r="BM3439" s="240" t="s">
        <v>4784</v>
      </c>
    </row>
    <row r="3440" s="2" customFormat="1">
      <c r="A3440" s="39"/>
      <c r="B3440" s="40"/>
      <c r="C3440" s="41"/>
      <c r="D3440" s="242" t="s">
        <v>359</v>
      </c>
      <c r="E3440" s="41"/>
      <c r="F3440" s="243" t="s">
        <v>4759</v>
      </c>
      <c r="G3440" s="41"/>
      <c r="H3440" s="41"/>
      <c r="I3440" s="244"/>
      <c r="J3440" s="41"/>
      <c r="K3440" s="41"/>
      <c r="L3440" s="45"/>
      <c r="M3440" s="245"/>
      <c r="N3440" s="246"/>
      <c r="O3440" s="92"/>
      <c r="P3440" s="92"/>
      <c r="Q3440" s="92"/>
      <c r="R3440" s="92"/>
      <c r="S3440" s="92"/>
      <c r="T3440" s="93"/>
      <c r="U3440" s="39"/>
      <c r="V3440" s="39"/>
      <c r="W3440" s="39"/>
      <c r="X3440" s="39"/>
      <c r="Y3440" s="39"/>
      <c r="Z3440" s="39"/>
      <c r="AA3440" s="39"/>
      <c r="AB3440" s="39"/>
      <c r="AC3440" s="39"/>
      <c r="AD3440" s="39"/>
      <c r="AE3440" s="39"/>
      <c r="AT3440" s="18" t="s">
        <v>359</v>
      </c>
      <c r="AU3440" s="18" t="s">
        <v>86</v>
      </c>
    </row>
    <row r="3441" s="2" customFormat="1" ht="24.15" customHeight="1">
      <c r="A3441" s="39"/>
      <c r="B3441" s="40"/>
      <c r="C3441" s="229" t="s">
        <v>4785</v>
      </c>
      <c r="D3441" s="229" t="s">
        <v>352</v>
      </c>
      <c r="E3441" s="230" t="s">
        <v>4786</v>
      </c>
      <c r="F3441" s="231" t="s">
        <v>4787</v>
      </c>
      <c r="G3441" s="232" t="s">
        <v>497</v>
      </c>
      <c r="H3441" s="233">
        <v>1</v>
      </c>
      <c r="I3441" s="234"/>
      <c r="J3441" s="235">
        <f>ROUND(I3441*H3441,2)</f>
        <v>0</v>
      </c>
      <c r="K3441" s="231" t="s">
        <v>1</v>
      </c>
      <c r="L3441" s="45"/>
      <c r="M3441" s="236" t="s">
        <v>1</v>
      </c>
      <c r="N3441" s="237" t="s">
        <v>41</v>
      </c>
      <c r="O3441" s="92"/>
      <c r="P3441" s="238">
        <f>O3441*H3441</f>
        <v>0</v>
      </c>
      <c r="Q3441" s="238">
        <v>0</v>
      </c>
      <c r="R3441" s="238">
        <f>Q3441*H3441</f>
        <v>0</v>
      </c>
      <c r="S3441" s="238">
        <v>0</v>
      </c>
      <c r="T3441" s="239">
        <f>S3441*H3441</f>
        <v>0</v>
      </c>
      <c r="U3441" s="39"/>
      <c r="V3441" s="39"/>
      <c r="W3441" s="39"/>
      <c r="X3441" s="39"/>
      <c r="Y3441" s="39"/>
      <c r="Z3441" s="39"/>
      <c r="AA3441" s="39"/>
      <c r="AB3441" s="39"/>
      <c r="AC3441" s="39"/>
      <c r="AD3441" s="39"/>
      <c r="AE3441" s="39"/>
      <c r="AR3441" s="240" t="s">
        <v>530</v>
      </c>
      <c r="AT3441" s="240" t="s">
        <v>352</v>
      </c>
      <c r="AU3441" s="240" t="s">
        <v>86</v>
      </c>
      <c r="AY3441" s="18" t="s">
        <v>350</v>
      </c>
      <c r="BE3441" s="241">
        <f>IF(N3441="základní",J3441,0)</f>
        <v>0</v>
      </c>
      <c r="BF3441" s="241">
        <f>IF(N3441="snížená",J3441,0)</f>
        <v>0</v>
      </c>
      <c r="BG3441" s="241">
        <f>IF(N3441="zákl. přenesená",J3441,0)</f>
        <v>0</v>
      </c>
      <c r="BH3441" s="241">
        <f>IF(N3441="sníž. přenesená",J3441,0)</f>
        <v>0</v>
      </c>
      <c r="BI3441" s="241">
        <f>IF(N3441="nulová",J3441,0)</f>
        <v>0</v>
      </c>
      <c r="BJ3441" s="18" t="s">
        <v>84</v>
      </c>
      <c r="BK3441" s="241">
        <f>ROUND(I3441*H3441,2)</f>
        <v>0</v>
      </c>
      <c r="BL3441" s="18" t="s">
        <v>530</v>
      </c>
      <c r="BM3441" s="240" t="s">
        <v>4788</v>
      </c>
    </row>
    <row r="3442" s="2" customFormat="1">
      <c r="A3442" s="39"/>
      <c r="B3442" s="40"/>
      <c r="C3442" s="41"/>
      <c r="D3442" s="242" t="s">
        <v>359</v>
      </c>
      <c r="E3442" s="41"/>
      <c r="F3442" s="243" t="s">
        <v>4759</v>
      </c>
      <c r="G3442" s="41"/>
      <c r="H3442" s="41"/>
      <c r="I3442" s="244"/>
      <c r="J3442" s="41"/>
      <c r="K3442" s="41"/>
      <c r="L3442" s="45"/>
      <c r="M3442" s="245"/>
      <c r="N3442" s="246"/>
      <c r="O3442" s="92"/>
      <c r="P3442" s="92"/>
      <c r="Q3442" s="92"/>
      <c r="R3442" s="92"/>
      <c r="S3442" s="92"/>
      <c r="T3442" s="93"/>
      <c r="U3442" s="39"/>
      <c r="V3442" s="39"/>
      <c r="W3442" s="39"/>
      <c r="X3442" s="39"/>
      <c r="Y3442" s="39"/>
      <c r="Z3442" s="39"/>
      <c r="AA3442" s="39"/>
      <c r="AB3442" s="39"/>
      <c r="AC3442" s="39"/>
      <c r="AD3442" s="39"/>
      <c r="AE3442" s="39"/>
      <c r="AT3442" s="18" t="s">
        <v>359</v>
      </c>
      <c r="AU3442" s="18" t="s">
        <v>86</v>
      </c>
    </row>
    <row r="3443" s="2" customFormat="1" ht="24.15" customHeight="1">
      <c r="A3443" s="39"/>
      <c r="B3443" s="40"/>
      <c r="C3443" s="229" t="s">
        <v>4789</v>
      </c>
      <c r="D3443" s="229" t="s">
        <v>352</v>
      </c>
      <c r="E3443" s="230" t="s">
        <v>4790</v>
      </c>
      <c r="F3443" s="231" t="s">
        <v>4791</v>
      </c>
      <c r="G3443" s="232" t="s">
        <v>497</v>
      </c>
      <c r="H3443" s="233">
        <v>19</v>
      </c>
      <c r="I3443" s="234"/>
      <c r="J3443" s="235">
        <f>ROUND(I3443*H3443,2)</f>
        <v>0</v>
      </c>
      <c r="K3443" s="231" t="s">
        <v>1</v>
      </c>
      <c r="L3443" s="45"/>
      <c r="M3443" s="236" t="s">
        <v>1</v>
      </c>
      <c r="N3443" s="237" t="s">
        <v>41</v>
      </c>
      <c r="O3443" s="92"/>
      <c r="P3443" s="238">
        <f>O3443*H3443</f>
        <v>0</v>
      </c>
      <c r="Q3443" s="238">
        <v>0</v>
      </c>
      <c r="R3443" s="238">
        <f>Q3443*H3443</f>
        <v>0</v>
      </c>
      <c r="S3443" s="238">
        <v>0</v>
      </c>
      <c r="T3443" s="239">
        <f>S3443*H3443</f>
        <v>0</v>
      </c>
      <c r="U3443" s="39"/>
      <c r="V3443" s="39"/>
      <c r="W3443" s="39"/>
      <c r="X3443" s="39"/>
      <c r="Y3443" s="39"/>
      <c r="Z3443" s="39"/>
      <c r="AA3443" s="39"/>
      <c r="AB3443" s="39"/>
      <c r="AC3443" s="39"/>
      <c r="AD3443" s="39"/>
      <c r="AE3443" s="39"/>
      <c r="AR3443" s="240" t="s">
        <v>530</v>
      </c>
      <c r="AT3443" s="240" t="s">
        <v>352</v>
      </c>
      <c r="AU3443" s="240" t="s">
        <v>86</v>
      </c>
      <c r="AY3443" s="18" t="s">
        <v>350</v>
      </c>
      <c r="BE3443" s="241">
        <f>IF(N3443="základní",J3443,0)</f>
        <v>0</v>
      </c>
      <c r="BF3443" s="241">
        <f>IF(N3443="snížená",J3443,0)</f>
        <v>0</v>
      </c>
      <c r="BG3443" s="241">
        <f>IF(N3443="zákl. přenesená",J3443,0)</f>
        <v>0</v>
      </c>
      <c r="BH3443" s="241">
        <f>IF(N3443="sníž. přenesená",J3443,0)</f>
        <v>0</v>
      </c>
      <c r="BI3443" s="241">
        <f>IF(N3443="nulová",J3443,0)</f>
        <v>0</v>
      </c>
      <c r="BJ3443" s="18" t="s">
        <v>84</v>
      </c>
      <c r="BK3443" s="241">
        <f>ROUND(I3443*H3443,2)</f>
        <v>0</v>
      </c>
      <c r="BL3443" s="18" t="s">
        <v>530</v>
      </c>
      <c r="BM3443" s="240" t="s">
        <v>4792</v>
      </c>
    </row>
    <row r="3444" s="2" customFormat="1">
      <c r="A3444" s="39"/>
      <c r="B3444" s="40"/>
      <c r="C3444" s="41"/>
      <c r="D3444" s="242" t="s">
        <v>359</v>
      </c>
      <c r="E3444" s="41"/>
      <c r="F3444" s="243" t="s">
        <v>4759</v>
      </c>
      <c r="G3444" s="41"/>
      <c r="H3444" s="41"/>
      <c r="I3444" s="244"/>
      <c r="J3444" s="41"/>
      <c r="K3444" s="41"/>
      <c r="L3444" s="45"/>
      <c r="M3444" s="245"/>
      <c r="N3444" s="246"/>
      <c r="O3444" s="92"/>
      <c r="P3444" s="92"/>
      <c r="Q3444" s="92"/>
      <c r="R3444" s="92"/>
      <c r="S3444" s="92"/>
      <c r="T3444" s="93"/>
      <c r="U3444" s="39"/>
      <c r="V3444" s="39"/>
      <c r="W3444" s="39"/>
      <c r="X3444" s="39"/>
      <c r="Y3444" s="39"/>
      <c r="Z3444" s="39"/>
      <c r="AA3444" s="39"/>
      <c r="AB3444" s="39"/>
      <c r="AC3444" s="39"/>
      <c r="AD3444" s="39"/>
      <c r="AE3444" s="39"/>
      <c r="AT3444" s="18" t="s">
        <v>359</v>
      </c>
      <c r="AU3444" s="18" t="s">
        <v>86</v>
      </c>
    </row>
    <row r="3445" s="2" customFormat="1" ht="24.15" customHeight="1">
      <c r="A3445" s="39"/>
      <c r="B3445" s="40"/>
      <c r="C3445" s="229" t="s">
        <v>4793</v>
      </c>
      <c r="D3445" s="229" t="s">
        <v>352</v>
      </c>
      <c r="E3445" s="230" t="s">
        <v>4794</v>
      </c>
      <c r="F3445" s="231" t="s">
        <v>4795</v>
      </c>
      <c r="G3445" s="232" t="s">
        <v>497</v>
      </c>
      <c r="H3445" s="233">
        <v>1</v>
      </c>
      <c r="I3445" s="234"/>
      <c r="J3445" s="235">
        <f>ROUND(I3445*H3445,2)</f>
        <v>0</v>
      </c>
      <c r="K3445" s="231" t="s">
        <v>1</v>
      </c>
      <c r="L3445" s="45"/>
      <c r="M3445" s="236" t="s">
        <v>1</v>
      </c>
      <c r="N3445" s="237" t="s">
        <v>41</v>
      </c>
      <c r="O3445" s="92"/>
      <c r="P3445" s="238">
        <f>O3445*H3445</f>
        <v>0</v>
      </c>
      <c r="Q3445" s="238">
        <v>0</v>
      </c>
      <c r="R3445" s="238">
        <f>Q3445*H3445</f>
        <v>0</v>
      </c>
      <c r="S3445" s="238">
        <v>0</v>
      </c>
      <c r="T3445" s="239">
        <f>S3445*H3445</f>
        <v>0</v>
      </c>
      <c r="U3445" s="39"/>
      <c r="V3445" s="39"/>
      <c r="W3445" s="39"/>
      <c r="X3445" s="39"/>
      <c r="Y3445" s="39"/>
      <c r="Z3445" s="39"/>
      <c r="AA3445" s="39"/>
      <c r="AB3445" s="39"/>
      <c r="AC3445" s="39"/>
      <c r="AD3445" s="39"/>
      <c r="AE3445" s="39"/>
      <c r="AR3445" s="240" t="s">
        <v>530</v>
      </c>
      <c r="AT3445" s="240" t="s">
        <v>352</v>
      </c>
      <c r="AU3445" s="240" t="s">
        <v>86</v>
      </c>
      <c r="AY3445" s="18" t="s">
        <v>350</v>
      </c>
      <c r="BE3445" s="241">
        <f>IF(N3445="základní",J3445,0)</f>
        <v>0</v>
      </c>
      <c r="BF3445" s="241">
        <f>IF(N3445="snížená",J3445,0)</f>
        <v>0</v>
      </c>
      <c r="BG3445" s="241">
        <f>IF(N3445="zákl. přenesená",J3445,0)</f>
        <v>0</v>
      </c>
      <c r="BH3445" s="241">
        <f>IF(N3445="sníž. přenesená",J3445,0)</f>
        <v>0</v>
      </c>
      <c r="BI3445" s="241">
        <f>IF(N3445="nulová",J3445,0)</f>
        <v>0</v>
      </c>
      <c r="BJ3445" s="18" t="s">
        <v>84</v>
      </c>
      <c r="BK3445" s="241">
        <f>ROUND(I3445*H3445,2)</f>
        <v>0</v>
      </c>
      <c r="BL3445" s="18" t="s">
        <v>530</v>
      </c>
      <c r="BM3445" s="240" t="s">
        <v>4796</v>
      </c>
    </row>
    <row r="3446" s="2" customFormat="1">
      <c r="A3446" s="39"/>
      <c r="B3446" s="40"/>
      <c r="C3446" s="41"/>
      <c r="D3446" s="242" t="s">
        <v>359</v>
      </c>
      <c r="E3446" s="41"/>
      <c r="F3446" s="243" t="s">
        <v>4759</v>
      </c>
      <c r="G3446" s="41"/>
      <c r="H3446" s="41"/>
      <c r="I3446" s="244"/>
      <c r="J3446" s="41"/>
      <c r="K3446" s="41"/>
      <c r="L3446" s="45"/>
      <c r="M3446" s="245"/>
      <c r="N3446" s="246"/>
      <c r="O3446" s="92"/>
      <c r="P3446" s="92"/>
      <c r="Q3446" s="92"/>
      <c r="R3446" s="92"/>
      <c r="S3446" s="92"/>
      <c r="T3446" s="93"/>
      <c r="U3446" s="39"/>
      <c r="V3446" s="39"/>
      <c r="W3446" s="39"/>
      <c r="X3446" s="39"/>
      <c r="Y3446" s="39"/>
      <c r="Z3446" s="39"/>
      <c r="AA3446" s="39"/>
      <c r="AB3446" s="39"/>
      <c r="AC3446" s="39"/>
      <c r="AD3446" s="39"/>
      <c r="AE3446" s="39"/>
      <c r="AT3446" s="18" t="s">
        <v>359</v>
      </c>
      <c r="AU3446" s="18" t="s">
        <v>86</v>
      </c>
    </row>
    <row r="3447" s="2" customFormat="1" ht="24.15" customHeight="1">
      <c r="A3447" s="39"/>
      <c r="B3447" s="40"/>
      <c r="C3447" s="229" t="s">
        <v>4797</v>
      </c>
      <c r="D3447" s="229" t="s">
        <v>352</v>
      </c>
      <c r="E3447" s="230" t="s">
        <v>4798</v>
      </c>
      <c r="F3447" s="231" t="s">
        <v>4799</v>
      </c>
      <c r="G3447" s="232" t="s">
        <v>497</v>
      </c>
      <c r="H3447" s="233">
        <v>2</v>
      </c>
      <c r="I3447" s="234"/>
      <c r="J3447" s="235">
        <f>ROUND(I3447*H3447,2)</f>
        <v>0</v>
      </c>
      <c r="K3447" s="231" t="s">
        <v>1</v>
      </c>
      <c r="L3447" s="45"/>
      <c r="M3447" s="236" t="s">
        <v>1</v>
      </c>
      <c r="N3447" s="237" t="s">
        <v>41</v>
      </c>
      <c r="O3447" s="92"/>
      <c r="P3447" s="238">
        <f>O3447*H3447</f>
        <v>0</v>
      </c>
      <c r="Q3447" s="238">
        <v>0</v>
      </c>
      <c r="R3447" s="238">
        <f>Q3447*H3447</f>
        <v>0</v>
      </c>
      <c r="S3447" s="238">
        <v>0</v>
      </c>
      <c r="T3447" s="239">
        <f>S3447*H3447</f>
        <v>0</v>
      </c>
      <c r="U3447" s="39"/>
      <c r="V3447" s="39"/>
      <c r="W3447" s="39"/>
      <c r="X3447" s="39"/>
      <c r="Y3447" s="39"/>
      <c r="Z3447" s="39"/>
      <c r="AA3447" s="39"/>
      <c r="AB3447" s="39"/>
      <c r="AC3447" s="39"/>
      <c r="AD3447" s="39"/>
      <c r="AE3447" s="39"/>
      <c r="AR3447" s="240" t="s">
        <v>530</v>
      </c>
      <c r="AT3447" s="240" t="s">
        <v>352</v>
      </c>
      <c r="AU3447" s="240" t="s">
        <v>86</v>
      </c>
      <c r="AY3447" s="18" t="s">
        <v>350</v>
      </c>
      <c r="BE3447" s="241">
        <f>IF(N3447="základní",J3447,0)</f>
        <v>0</v>
      </c>
      <c r="BF3447" s="241">
        <f>IF(N3447="snížená",J3447,0)</f>
        <v>0</v>
      </c>
      <c r="BG3447" s="241">
        <f>IF(N3447="zákl. přenesená",J3447,0)</f>
        <v>0</v>
      </c>
      <c r="BH3447" s="241">
        <f>IF(N3447="sníž. přenesená",J3447,0)</f>
        <v>0</v>
      </c>
      <c r="BI3447" s="241">
        <f>IF(N3447="nulová",J3447,0)</f>
        <v>0</v>
      </c>
      <c r="BJ3447" s="18" t="s">
        <v>84</v>
      </c>
      <c r="BK3447" s="241">
        <f>ROUND(I3447*H3447,2)</f>
        <v>0</v>
      </c>
      <c r="BL3447" s="18" t="s">
        <v>530</v>
      </c>
      <c r="BM3447" s="240" t="s">
        <v>4800</v>
      </c>
    </row>
    <row r="3448" s="2" customFormat="1">
      <c r="A3448" s="39"/>
      <c r="B3448" s="40"/>
      <c r="C3448" s="41"/>
      <c r="D3448" s="242" t="s">
        <v>359</v>
      </c>
      <c r="E3448" s="41"/>
      <c r="F3448" s="243" t="s">
        <v>4759</v>
      </c>
      <c r="G3448" s="41"/>
      <c r="H3448" s="41"/>
      <c r="I3448" s="244"/>
      <c r="J3448" s="41"/>
      <c r="K3448" s="41"/>
      <c r="L3448" s="45"/>
      <c r="M3448" s="245"/>
      <c r="N3448" s="246"/>
      <c r="O3448" s="92"/>
      <c r="P3448" s="92"/>
      <c r="Q3448" s="92"/>
      <c r="R3448" s="92"/>
      <c r="S3448" s="92"/>
      <c r="T3448" s="93"/>
      <c r="U3448" s="39"/>
      <c r="V3448" s="39"/>
      <c r="W3448" s="39"/>
      <c r="X3448" s="39"/>
      <c r="Y3448" s="39"/>
      <c r="Z3448" s="39"/>
      <c r="AA3448" s="39"/>
      <c r="AB3448" s="39"/>
      <c r="AC3448" s="39"/>
      <c r="AD3448" s="39"/>
      <c r="AE3448" s="39"/>
      <c r="AT3448" s="18" t="s">
        <v>359</v>
      </c>
      <c r="AU3448" s="18" t="s">
        <v>86</v>
      </c>
    </row>
    <row r="3449" s="2" customFormat="1" ht="24.15" customHeight="1">
      <c r="A3449" s="39"/>
      <c r="B3449" s="40"/>
      <c r="C3449" s="229" t="s">
        <v>4801</v>
      </c>
      <c r="D3449" s="229" t="s">
        <v>352</v>
      </c>
      <c r="E3449" s="230" t="s">
        <v>4802</v>
      </c>
      <c r="F3449" s="231" t="s">
        <v>4803</v>
      </c>
      <c r="G3449" s="232" t="s">
        <v>497</v>
      </c>
      <c r="H3449" s="233">
        <v>4</v>
      </c>
      <c r="I3449" s="234"/>
      <c r="J3449" s="235">
        <f>ROUND(I3449*H3449,2)</f>
        <v>0</v>
      </c>
      <c r="K3449" s="231" t="s">
        <v>1</v>
      </c>
      <c r="L3449" s="45"/>
      <c r="M3449" s="236" t="s">
        <v>1</v>
      </c>
      <c r="N3449" s="237" t="s">
        <v>41</v>
      </c>
      <c r="O3449" s="92"/>
      <c r="P3449" s="238">
        <f>O3449*H3449</f>
        <v>0</v>
      </c>
      <c r="Q3449" s="238">
        <v>0</v>
      </c>
      <c r="R3449" s="238">
        <f>Q3449*H3449</f>
        <v>0</v>
      </c>
      <c r="S3449" s="238">
        <v>0</v>
      </c>
      <c r="T3449" s="239">
        <f>S3449*H3449</f>
        <v>0</v>
      </c>
      <c r="U3449" s="39"/>
      <c r="V3449" s="39"/>
      <c r="W3449" s="39"/>
      <c r="X3449" s="39"/>
      <c r="Y3449" s="39"/>
      <c r="Z3449" s="39"/>
      <c r="AA3449" s="39"/>
      <c r="AB3449" s="39"/>
      <c r="AC3449" s="39"/>
      <c r="AD3449" s="39"/>
      <c r="AE3449" s="39"/>
      <c r="AR3449" s="240" t="s">
        <v>530</v>
      </c>
      <c r="AT3449" s="240" t="s">
        <v>352</v>
      </c>
      <c r="AU3449" s="240" t="s">
        <v>86</v>
      </c>
      <c r="AY3449" s="18" t="s">
        <v>350</v>
      </c>
      <c r="BE3449" s="241">
        <f>IF(N3449="základní",J3449,0)</f>
        <v>0</v>
      </c>
      <c r="BF3449" s="241">
        <f>IF(N3449="snížená",J3449,0)</f>
        <v>0</v>
      </c>
      <c r="BG3449" s="241">
        <f>IF(N3449="zákl. přenesená",J3449,0)</f>
        <v>0</v>
      </c>
      <c r="BH3449" s="241">
        <f>IF(N3449="sníž. přenesená",J3449,0)</f>
        <v>0</v>
      </c>
      <c r="BI3449" s="241">
        <f>IF(N3449="nulová",J3449,0)</f>
        <v>0</v>
      </c>
      <c r="BJ3449" s="18" t="s">
        <v>84</v>
      </c>
      <c r="BK3449" s="241">
        <f>ROUND(I3449*H3449,2)</f>
        <v>0</v>
      </c>
      <c r="BL3449" s="18" t="s">
        <v>530</v>
      </c>
      <c r="BM3449" s="240" t="s">
        <v>4804</v>
      </c>
    </row>
    <row r="3450" s="2" customFormat="1">
      <c r="A3450" s="39"/>
      <c r="B3450" s="40"/>
      <c r="C3450" s="41"/>
      <c r="D3450" s="242" t="s">
        <v>359</v>
      </c>
      <c r="E3450" s="41"/>
      <c r="F3450" s="243" t="s">
        <v>4759</v>
      </c>
      <c r="G3450" s="41"/>
      <c r="H3450" s="41"/>
      <c r="I3450" s="244"/>
      <c r="J3450" s="41"/>
      <c r="K3450" s="41"/>
      <c r="L3450" s="45"/>
      <c r="M3450" s="245"/>
      <c r="N3450" s="246"/>
      <c r="O3450" s="92"/>
      <c r="P3450" s="92"/>
      <c r="Q3450" s="92"/>
      <c r="R3450" s="92"/>
      <c r="S3450" s="92"/>
      <c r="T3450" s="93"/>
      <c r="U3450" s="39"/>
      <c r="V3450" s="39"/>
      <c r="W3450" s="39"/>
      <c r="X3450" s="39"/>
      <c r="Y3450" s="39"/>
      <c r="Z3450" s="39"/>
      <c r="AA3450" s="39"/>
      <c r="AB3450" s="39"/>
      <c r="AC3450" s="39"/>
      <c r="AD3450" s="39"/>
      <c r="AE3450" s="39"/>
      <c r="AT3450" s="18" t="s">
        <v>359</v>
      </c>
      <c r="AU3450" s="18" t="s">
        <v>86</v>
      </c>
    </row>
    <row r="3451" s="2" customFormat="1" ht="24.15" customHeight="1">
      <c r="A3451" s="39"/>
      <c r="B3451" s="40"/>
      <c r="C3451" s="229" t="s">
        <v>4805</v>
      </c>
      <c r="D3451" s="229" t="s">
        <v>352</v>
      </c>
      <c r="E3451" s="230" t="s">
        <v>4806</v>
      </c>
      <c r="F3451" s="231" t="s">
        <v>4807</v>
      </c>
      <c r="G3451" s="232" t="s">
        <v>497</v>
      </c>
      <c r="H3451" s="233">
        <v>4</v>
      </c>
      <c r="I3451" s="234"/>
      <c r="J3451" s="235">
        <f>ROUND(I3451*H3451,2)</f>
        <v>0</v>
      </c>
      <c r="K3451" s="231" t="s">
        <v>1</v>
      </c>
      <c r="L3451" s="45"/>
      <c r="M3451" s="236" t="s">
        <v>1</v>
      </c>
      <c r="N3451" s="237" t="s">
        <v>41</v>
      </c>
      <c r="O3451" s="92"/>
      <c r="P3451" s="238">
        <f>O3451*H3451</f>
        <v>0</v>
      </c>
      <c r="Q3451" s="238">
        <v>0</v>
      </c>
      <c r="R3451" s="238">
        <f>Q3451*H3451</f>
        <v>0</v>
      </c>
      <c r="S3451" s="238">
        <v>0</v>
      </c>
      <c r="T3451" s="239">
        <f>S3451*H3451</f>
        <v>0</v>
      </c>
      <c r="U3451" s="39"/>
      <c r="V3451" s="39"/>
      <c r="W3451" s="39"/>
      <c r="X3451" s="39"/>
      <c r="Y3451" s="39"/>
      <c r="Z3451" s="39"/>
      <c r="AA3451" s="39"/>
      <c r="AB3451" s="39"/>
      <c r="AC3451" s="39"/>
      <c r="AD3451" s="39"/>
      <c r="AE3451" s="39"/>
      <c r="AR3451" s="240" t="s">
        <v>530</v>
      </c>
      <c r="AT3451" s="240" t="s">
        <v>352</v>
      </c>
      <c r="AU3451" s="240" t="s">
        <v>86</v>
      </c>
      <c r="AY3451" s="18" t="s">
        <v>350</v>
      </c>
      <c r="BE3451" s="241">
        <f>IF(N3451="základní",J3451,0)</f>
        <v>0</v>
      </c>
      <c r="BF3451" s="241">
        <f>IF(N3451="snížená",J3451,0)</f>
        <v>0</v>
      </c>
      <c r="BG3451" s="241">
        <f>IF(N3451="zákl. přenesená",J3451,0)</f>
        <v>0</v>
      </c>
      <c r="BH3451" s="241">
        <f>IF(N3451="sníž. přenesená",J3451,0)</f>
        <v>0</v>
      </c>
      <c r="BI3451" s="241">
        <f>IF(N3451="nulová",J3451,0)</f>
        <v>0</v>
      </c>
      <c r="BJ3451" s="18" t="s">
        <v>84</v>
      </c>
      <c r="BK3451" s="241">
        <f>ROUND(I3451*H3451,2)</f>
        <v>0</v>
      </c>
      <c r="BL3451" s="18" t="s">
        <v>530</v>
      </c>
      <c r="BM3451" s="240" t="s">
        <v>4808</v>
      </c>
    </row>
    <row r="3452" s="2" customFormat="1">
      <c r="A3452" s="39"/>
      <c r="B3452" s="40"/>
      <c r="C3452" s="41"/>
      <c r="D3452" s="242" t="s">
        <v>359</v>
      </c>
      <c r="E3452" s="41"/>
      <c r="F3452" s="243" t="s">
        <v>4759</v>
      </c>
      <c r="G3452" s="41"/>
      <c r="H3452" s="41"/>
      <c r="I3452" s="244"/>
      <c r="J3452" s="41"/>
      <c r="K3452" s="41"/>
      <c r="L3452" s="45"/>
      <c r="M3452" s="245"/>
      <c r="N3452" s="246"/>
      <c r="O3452" s="92"/>
      <c r="P3452" s="92"/>
      <c r="Q3452" s="92"/>
      <c r="R3452" s="92"/>
      <c r="S3452" s="92"/>
      <c r="T3452" s="93"/>
      <c r="U3452" s="39"/>
      <c r="V3452" s="39"/>
      <c r="W3452" s="39"/>
      <c r="X3452" s="39"/>
      <c r="Y3452" s="39"/>
      <c r="Z3452" s="39"/>
      <c r="AA3452" s="39"/>
      <c r="AB3452" s="39"/>
      <c r="AC3452" s="39"/>
      <c r="AD3452" s="39"/>
      <c r="AE3452" s="39"/>
      <c r="AT3452" s="18" t="s">
        <v>359</v>
      </c>
      <c r="AU3452" s="18" t="s">
        <v>86</v>
      </c>
    </row>
    <row r="3453" s="2" customFormat="1" ht="24.15" customHeight="1">
      <c r="A3453" s="39"/>
      <c r="B3453" s="40"/>
      <c r="C3453" s="229" t="s">
        <v>4809</v>
      </c>
      <c r="D3453" s="229" t="s">
        <v>352</v>
      </c>
      <c r="E3453" s="230" t="s">
        <v>4810</v>
      </c>
      <c r="F3453" s="231" t="s">
        <v>4811</v>
      </c>
      <c r="G3453" s="232" t="s">
        <v>497</v>
      </c>
      <c r="H3453" s="233">
        <v>2</v>
      </c>
      <c r="I3453" s="234"/>
      <c r="J3453" s="235">
        <f>ROUND(I3453*H3453,2)</f>
        <v>0</v>
      </c>
      <c r="K3453" s="231" t="s">
        <v>1</v>
      </c>
      <c r="L3453" s="45"/>
      <c r="M3453" s="236" t="s">
        <v>1</v>
      </c>
      <c r="N3453" s="237" t="s">
        <v>41</v>
      </c>
      <c r="O3453" s="92"/>
      <c r="P3453" s="238">
        <f>O3453*H3453</f>
        <v>0</v>
      </c>
      <c r="Q3453" s="238">
        <v>0</v>
      </c>
      <c r="R3453" s="238">
        <f>Q3453*H3453</f>
        <v>0</v>
      </c>
      <c r="S3453" s="238">
        <v>0</v>
      </c>
      <c r="T3453" s="239">
        <f>S3453*H3453</f>
        <v>0</v>
      </c>
      <c r="U3453" s="39"/>
      <c r="V3453" s="39"/>
      <c r="W3453" s="39"/>
      <c r="X3453" s="39"/>
      <c r="Y3453" s="39"/>
      <c r="Z3453" s="39"/>
      <c r="AA3453" s="39"/>
      <c r="AB3453" s="39"/>
      <c r="AC3453" s="39"/>
      <c r="AD3453" s="39"/>
      <c r="AE3453" s="39"/>
      <c r="AR3453" s="240" t="s">
        <v>530</v>
      </c>
      <c r="AT3453" s="240" t="s">
        <v>352</v>
      </c>
      <c r="AU3453" s="240" t="s">
        <v>86</v>
      </c>
      <c r="AY3453" s="18" t="s">
        <v>350</v>
      </c>
      <c r="BE3453" s="241">
        <f>IF(N3453="základní",J3453,0)</f>
        <v>0</v>
      </c>
      <c r="BF3453" s="241">
        <f>IF(N3453="snížená",J3453,0)</f>
        <v>0</v>
      </c>
      <c r="BG3453" s="241">
        <f>IF(N3453="zákl. přenesená",J3453,0)</f>
        <v>0</v>
      </c>
      <c r="BH3453" s="241">
        <f>IF(N3453="sníž. přenesená",J3453,0)</f>
        <v>0</v>
      </c>
      <c r="BI3453" s="241">
        <f>IF(N3453="nulová",J3453,0)</f>
        <v>0</v>
      </c>
      <c r="BJ3453" s="18" t="s">
        <v>84</v>
      </c>
      <c r="BK3453" s="241">
        <f>ROUND(I3453*H3453,2)</f>
        <v>0</v>
      </c>
      <c r="BL3453" s="18" t="s">
        <v>530</v>
      </c>
      <c r="BM3453" s="240" t="s">
        <v>4812</v>
      </c>
    </row>
    <row r="3454" s="2" customFormat="1">
      <c r="A3454" s="39"/>
      <c r="B3454" s="40"/>
      <c r="C3454" s="41"/>
      <c r="D3454" s="242" t="s">
        <v>359</v>
      </c>
      <c r="E3454" s="41"/>
      <c r="F3454" s="243" t="s">
        <v>4759</v>
      </c>
      <c r="G3454" s="41"/>
      <c r="H3454" s="41"/>
      <c r="I3454" s="244"/>
      <c r="J3454" s="41"/>
      <c r="K3454" s="41"/>
      <c r="L3454" s="45"/>
      <c r="M3454" s="245"/>
      <c r="N3454" s="246"/>
      <c r="O3454" s="92"/>
      <c r="P3454" s="92"/>
      <c r="Q3454" s="92"/>
      <c r="R3454" s="92"/>
      <c r="S3454" s="92"/>
      <c r="T3454" s="93"/>
      <c r="U3454" s="39"/>
      <c r="V3454" s="39"/>
      <c r="W3454" s="39"/>
      <c r="X3454" s="39"/>
      <c r="Y3454" s="39"/>
      <c r="Z3454" s="39"/>
      <c r="AA3454" s="39"/>
      <c r="AB3454" s="39"/>
      <c r="AC3454" s="39"/>
      <c r="AD3454" s="39"/>
      <c r="AE3454" s="39"/>
      <c r="AT3454" s="18" t="s">
        <v>359</v>
      </c>
      <c r="AU3454" s="18" t="s">
        <v>86</v>
      </c>
    </row>
    <row r="3455" s="2" customFormat="1" ht="24.15" customHeight="1">
      <c r="A3455" s="39"/>
      <c r="B3455" s="40"/>
      <c r="C3455" s="229" t="s">
        <v>4813</v>
      </c>
      <c r="D3455" s="229" t="s">
        <v>352</v>
      </c>
      <c r="E3455" s="230" t="s">
        <v>4814</v>
      </c>
      <c r="F3455" s="231" t="s">
        <v>4815</v>
      </c>
      <c r="G3455" s="232" t="s">
        <v>497</v>
      </c>
      <c r="H3455" s="233">
        <v>2</v>
      </c>
      <c r="I3455" s="234"/>
      <c r="J3455" s="235">
        <f>ROUND(I3455*H3455,2)</f>
        <v>0</v>
      </c>
      <c r="K3455" s="231" t="s">
        <v>1</v>
      </c>
      <c r="L3455" s="45"/>
      <c r="M3455" s="236" t="s">
        <v>1</v>
      </c>
      <c r="N3455" s="237" t="s">
        <v>41</v>
      </c>
      <c r="O3455" s="92"/>
      <c r="P3455" s="238">
        <f>O3455*H3455</f>
        <v>0</v>
      </c>
      <c r="Q3455" s="238">
        <v>0</v>
      </c>
      <c r="R3455" s="238">
        <f>Q3455*H3455</f>
        <v>0</v>
      </c>
      <c r="S3455" s="238">
        <v>0</v>
      </c>
      <c r="T3455" s="239">
        <f>S3455*H3455</f>
        <v>0</v>
      </c>
      <c r="U3455" s="39"/>
      <c r="V3455" s="39"/>
      <c r="W3455" s="39"/>
      <c r="X3455" s="39"/>
      <c r="Y3455" s="39"/>
      <c r="Z3455" s="39"/>
      <c r="AA3455" s="39"/>
      <c r="AB3455" s="39"/>
      <c r="AC3455" s="39"/>
      <c r="AD3455" s="39"/>
      <c r="AE3455" s="39"/>
      <c r="AR3455" s="240" t="s">
        <v>530</v>
      </c>
      <c r="AT3455" s="240" t="s">
        <v>352</v>
      </c>
      <c r="AU3455" s="240" t="s">
        <v>86</v>
      </c>
      <c r="AY3455" s="18" t="s">
        <v>350</v>
      </c>
      <c r="BE3455" s="241">
        <f>IF(N3455="základní",J3455,0)</f>
        <v>0</v>
      </c>
      <c r="BF3455" s="241">
        <f>IF(N3455="snížená",J3455,0)</f>
        <v>0</v>
      </c>
      <c r="BG3455" s="241">
        <f>IF(N3455="zákl. přenesená",J3455,0)</f>
        <v>0</v>
      </c>
      <c r="BH3455" s="241">
        <f>IF(N3455="sníž. přenesená",J3455,0)</f>
        <v>0</v>
      </c>
      <c r="BI3455" s="241">
        <f>IF(N3455="nulová",J3455,0)</f>
        <v>0</v>
      </c>
      <c r="BJ3455" s="18" t="s">
        <v>84</v>
      </c>
      <c r="BK3455" s="241">
        <f>ROUND(I3455*H3455,2)</f>
        <v>0</v>
      </c>
      <c r="BL3455" s="18" t="s">
        <v>530</v>
      </c>
      <c r="BM3455" s="240" t="s">
        <v>4816</v>
      </c>
    </row>
    <row r="3456" s="2" customFormat="1">
      <c r="A3456" s="39"/>
      <c r="B3456" s="40"/>
      <c r="C3456" s="41"/>
      <c r="D3456" s="242" t="s">
        <v>359</v>
      </c>
      <c r="E3456" s="41"/>
      <c r="F3456" s="243" t="s">
        <v>4759</v>
      </c>
      <c r="G3456" s="41"/>
      <c r="H3456" s="41"/>
      <c r="I3456" s="244"/>
      <c r="J3456" s="41"/>
      <c r="K3456" s="41"/>
      <c r="L3456" s="45"/>
      <c r="M3456" s="245"/>
      <c r="N3456" s="246"/>
      <c r="O3456" s="92"/>
      <c r="P3456" s="92"/>
      <c r="Q3456" s="92"/>
      <c r="R3456" s="92"/>
      <c r="S3456" s="92"/>
      <c r="T3456" s="93"/>
      <c r="U3456" s="39"/>
      <c r="V3456" s="39"/>
      <c r="W3456" s="39"/>
      <c r="X3456" s="39"/>
      <c r="Y3456" s="39"/>
      <c r="Z3456" s="39"/>
      <c r="AA3456" s="39"/>
      <c r="AB3456" s="39"/>
      <c r="AC3456" s="39"/>
      <c r="AD3456" s="39"/>
      <c r="AE3456" s="39"/>
      <c r="AT3456" s="18" t="s">
        <v>359</v>
      </c>
      <c r="AU3456" s="18" t="s">
        <v>86</v>
      </c>
    </row>
    <row r="3457" s="2" customFormat="1" ht="24.15" customHeight="1">
      <c r="A3457" s="39"/>
      <c r="B3457" s="40"/>
      <c r="C3457" s="229" t="s">
        <v>4817</v>
      </c>
      <c r="D3457" s="229" t="s">
        <v>352</v>
      </c>
      <c r="E3457" s="230" t="s">
        <v>4818</v>
      </c>
      <c r="F3457" s="231" t="s">
        <v>4819</v>
      </c>
      <c r="G3457" s="232" t="s">
        <v>497</v>
      </c>
      <c r="H3457" s="233">
        <v>20</v>
      </c>
      <c r="I3457" s="234"/>
      <c r="J3457" s="235">
        <f>ROUND(I3457*H3457,2)</f>
        <v>0</v>
      </c>
      <c r="K3457" s="231" t="s">
        <v>1</v>
      </c>
      <c r="L3457" s="45"/>
      <c r="M3457" s="236" t="s">
        <v>1</v>
      </c>
      <c r="N3457" s="237" t="s">
        <v>41</v>
      </c>
      <c r="O3457" s="92"/>
      <c r="P3457" s="238">
        <f>O3457*H3457</f>
        <v>0</v>
      </c>
      <c r="Q3457" s="238">
        <v>0</v>
      </c>
      <c r="R3457" s="238">
        <f>Q3457*H3457</f>
        <v>0</v>
      </c>
      <c r="S3457" s="238">
        <v>0</v>
      </c>
      <c r="T3457" s="239">
        <f>S3457*H3457</f>
        <v>0</v>
      </c>
      <c r="U3457" s="39"/>
      <c r="V3457" s="39"/>
      <c r="W3457" s="39"/>
      <c r="X3457" s="39"/>
      <c r="Y3457" s="39"/>
      <c r="Z3457" s="39"/>
      <c r="AA3457" s="39"/>
      <c r="AB3457" s="39"/>
      <c r="AC3457" s="39"/>
      <c r="AD3457" s="39"/>
      <c r="AE3457" s="39"/>
      <c r="AR3457" s="240" t="s">
        <v>530</v>
      </c>
      <c r="AT3457" s="240" t="s">
        <v>352</v>
      </c>
      <c r="AU3457" s="240" t="s">
        <v>86</v>
      </c>
      <c r="AY3457" s="18" t="s">
        <v>350</v>
      </c>
      <c r="BE3457" s="241">
        <f>IF(N3457="základní",J3457,0)</f>
        <v>0</v>
      </c>
      <c r="BF3457" s="241">
        <f>IF(N3457="snížená",J3457,0)</f>
        <v>0</v>
      </c>
      <c r="BG3457" s="241">
        <f>IF(N3457="zákl. přenesená",J3457,0)</f>
        <v>0</v>
      </c>
      <c r="BH3457" s="241">
        <f>IF(N3457="sníž. přenesená",J3457,0)</f>
        <v>0</v>
      </c>
      <c r="BI3457" s="241">
        <f>IF(N3457="nulová",J3457,0)</f>
        <v>0</v>
      </c>
      <c r="BJ3457" s="18" t="s">
        <v>84</v>
      </c>
      <c r="BK3457" s="241">
        <f>ROUND(I3457*H3457,2)</f>
        <v>0</v>
      </c>
      <c r="BL3457" s="18" t="s">
        <v>530</v>
      </c>
      <c r="BM3457" s="240" t="s">
        <v>4820</v>
      </c>
    </row>
    <row r="3458" s="2" customFormat="1">
      <c r="A3458" s="39"/>
      <c r="B3458" s="40"/>
      <c r="C3458" s="41"/>
      <c r="D3458" s="242" t="s">
        <v>359</v>
      </c>
      <c r="E3458" s="41"/>
      <c r="F3458" s="243" t="s">
        <v>4759</v>
      </c>
      <c r="G3458" s="41"/>
      <c r="H3458" s="41"/>
      <c r="I3458" s="244"/>
      <c r="J3458" s="41"/>
      <c r="K3458" s="41"/>
      <c r="L3458" s="45"/>
      <c r="M3458" s="245"/>
      <c r="N3458" s="246"/>
      <c r="O3458" s="92"/>
      <c r="P3458" s="92"/>
      <c r="Q3458" s="92"/>
      <c r="R3458" s="92"/>
      <c r="S3458" s="92"/>
      <c r="T3458" s="93"/>
      <c r="U3458" s="39"/>
      <c r="V3458" s="39"/>
      <c r="W3458" s="39"/>
      <c r="X3458" s="39"/>
      <c r="Y3458" s="39"/>
      <c r="Z3458" s="39"/>
      <c r="AA3458" s="39"/>
      <c r="AB3458" s="39"/>
      <c r="AC3458" s="39"/>
      <c r="AD3458" s="39"/>
      <c r="AE3458" s="39"/>
      <c r="AT3458" s="18" t="s">
        <v>359</v>
      </c>
      <c r="AU3458" s="18" t="s">
        <v>86</v>
      </c>
    </row>
    <row r="3459" s="2" customFormat="1" ht="24.15" customHeight="1">
      <c r="A3459" s="39"/>
      <c r="B3459" s="40"/>
      <c r="C3459" s="229" t="s">
        <v>4821</v>
      </c>
      <c r="D3459" s="229" t="s">
        <v>352</v>
      </c>
      <c r="E3459" s="230" t="s">
        <v>4822</v>
      </c>
      <c r="F3459" s="231" t="s">
        <v>4823</v>
      </c>
      <c r="G3459" s="232" t="s">
        <v>497</v>
      </c>
      <c r="H3459" s="233">
        <v>5</v>
      </c>
      <c r="I3459" s="234"/>
      <c r="J3459" s="235">
        <f>ROUND(I3459*H3459,2)</f>
        <v>0</v>
      </c>
      <c r="K3459" s="231" t="s">
        <v>1</v>
      </c>
      <c r="L3459" s="45"/>
      <c r="M3459" s="236" t="s">
        <v>1</v>
      </c>
      <c r="N3459" s="237" t="s">
        <v>41</v>
      </c>
      <c r="O3459" s="92"/>
      <c r="P3459" s="238">
        <f>O3459*H3459</f>
        <v>0</v>
      </c>
      <c r="Q3459" s="238">
        <v>0</v>
      </c>
      <c r="R3459" s="238">
        <f>Q3459*H3459</f>
        <v>0</v>
      </c>
      <c r="S3459" s="238">
        <v>0</v>
      </c>
      <c r="T3459" s="239">
        <f>S3459*H3459</f>
        <v>0</v>
      </c>
      <c r="U3459" s="39"/>
      <c r="V3459" s="39"/>
      <c r="W3459" s="39"/>
      <c r="X3459" s="39"/>
      <c r="Y3459" s="39"/>
      <c r="Z3459" s="39"/>
      <c r="AA3459" s="39"/>
      <c r="AB3459" s="39"/>
      <c r="AC3459" s="39"/>
      <c r="AD3459" s="39"/>
      <c r="AE3459" s="39"/>
      <c r="AR3459" s="240" t="s">
        <v>530</v>
      </c>
      <c r="AT3459" s="240" t="s">
        <v>352</v>
      </c>
      <c r="AU3459" s="240" t="s">
        <v>86</v>
      </c>
      <c r="AY3459" s="18" t="s">
        <v>350</v>
      </c>
      <c r="BE3459" s="241">
        <f>IF(N3459="základní",J3459,0)</f>
        <v>0</v>
      </c>
      <c r="BF3459" s="241">
        <f>IF(N3459="snížená",J3459,0)</f>
        <v>0</v>
      </c>
      <c r="BG3459" s="241">
        <f>IF(N3459="zákl. přenesená",J3459,0)</f>
        <v>0</v>
      </c>
      <c r="BH3459" s="241">
        <f>IF(N3459="sníž. přenesená",J3459,0)</f>
        <v>0</v>
      </c>
      <c r="BI3459" s="241">
        <f>IF(N3459="nulová",J3459,0)</f>
        <v>0</v>
      </c>
      <c r="BJ3459" s="18" t="s">
        <v>84</v>
      </c>
      <c r="BK3459" s="241">
        <f>ROUND(I3459*H3459,2)</f>
        <v>0</v>
      </c>
      <c r="BL3459" s="18" t="s">
        <v>530</v>
      </c>
      <c r="BM3459" s="240" t="s">
        <v>4824</v>
      </c>
    </row>
    <row r="3460" s="2" customFormat="1">
      <c r="A3460" s="39"/>
      <c r="B3460" s="40"/>
      <c r="C3460" s="41"/>
      <c r="D3460" s="242" t="s">
        <v>359</v>
      </c>
      <c r="E3460" s="41"/>
      <c r="F3460" s="243" t="s">
        <v>4759</v>
      </c>
      <c r="G3460" s="41"/>
      <c r="H3460" s="41"/>
      <c r="I3460" s="244"/>
      <c r="J3460" s="41"/>
      <c r="K3460" s="41"/>
      <c r="L3460" s="45"/>
      <c r="M3460" s="245"/>
      <c r="N3460" s="246"/>
      <c r="O3460" s="92"/>
      <c r="P3460" s="92"/>
      <c r="Q3460" s="92"/>
      <c r="R3460" s="92"/>
      <c r="S3460" s="92"/>
      <c r="T3460" s="93"/>
      <c r="U3460" s="39"/>
      <c r="V3460" s="39"/>
      <c r="W3460" s="39"/>
      <c r="X3460" s="39"/>
      <c r="Y3460" s="39"/>
      <c r="Z3460" s="39"/>
      <c r="AA3460" s="39"/>
      <c r="AB3460" s="39"/>
      <c r="AC3460" s="39"/>
      <c r="AD3460" s="39"/>
      <c r="AE3460" s="39"/>
      <c r="AT3460" s="18" t="s">
        <v>359</v>
      </c>
      <c r="AU3460" s="18" t="s">
        <v>86</v>
      </c>
    </row>
    <row r="3461" s="2" customFormat="1" ht="24.15" customHeight="1">
      <c r="A3461" s="39"/>
      <c r="B3461" s="40"/>
      <c r="C3461" s="229" t="s">
        <v>4825</v>
      </c>
      <c r="D3461" s="229" t="s">
        <v>352</v>
      </c>
      <c r="E3461" s="230" t="s">
        <v>4826</v>
      </c>
      <c r="F3461" s="231" t="s">
        <v>4827</v>
      </c>
      <c r="G3461" s="232" t="s">
        <v>497</v>
      </c>
      <c r="H3461" s="233">
        <v>2</v>
      </c>
      <c r="I3461" s="234"/>
      <c r="J3461" s="235">
        <f>ROUND(I3461*H3461,2)</f>
        <v>0</v>
      </c>
      <c r="K3461" s="231" t="s">
        <v>1</v>
      </c>
      <c r="L3461" s="45"/>
      <c r="M3461" s="236" t="s">
        <v>1</v>
      </c>
      <c r="N3461" s="237" t="s">
        <v>41</v>
      </c>
      <c r="O3461" s="92"/>
      <c r="P3461" s="238">
        <f>O3461*H3461</f>
        <v>0</v>
      </c>
      <c r="Q3461" s="238">
        <v>0</v>
      </c>
      <c r="R3461" s="238">
        <f>Q3461*H3461</f>
        <v>0</v>
      </c>
      <c r="S3461" s="238">
        <v>0</v>
      </c>
      <c r="T3461" s="239">
        <f>S3461*H3461</f>
        <v>0</v>
      </c>
      <c r="U3461" s="39"/>
      <c r="V3461" s="39"/>
      <c r="W3461" s="39"/>
      <c r="X3461" s="39"/>
      <c r="Y3461" s="39"/>
      <c r="Z3461" s="39"/>
      <c r="AA3461" s="39"/>
      <c r="AB3461" s="39"/>
      <c r="AC3461" s="39"/>
      <c r="AD3461" s="39"/>
      <c r="AE3461" s="39"/>
      <c r="AR3461" s="240" t="s">
        <v>530</v>
      </c>
      <c r="AT3461" s="240" t="s">
        <v>352</v>
      </c>
      <c r="AU3461" s="240" t="s">
        <v>86</v>
      </c>
      <c r="AY3461" s="18" t="s">
        <v>350</v>
      </c>
      <c r="BE3461" s="241">
        <f>IF(N3461="základní",J3461,0)</f>
        <v>0</v>
      </c>
      <c r="BF3461" s="241">
        <f>IF(N3461="snížená",J3461,0)</f>
        <v>0</v>
      </c>
      <c r="BG3461" s="241">
        <f>IF(N3461="zákl. přenesená",J3461,0)</f>
        <v>0</v>
      </c>
      <c r="BH3461" s="241">
        <f>IF(N3461="sníž. přenesená",J3461,0)</f>
        <v>0</v>
      </c>
      <c r="BI3461" s="241">
        <f>IF(N3461="nulová",J3461,0)</f>
        <v>0</v>
      </c>
      <c r="BJ3461" s="18" t="s">
        <v>84</v>
      </c>
      <c r="BK3461" s="241">
        <f>ROUND(I3461*H3461,2)</f>
        <v>0</v>
      </c>
      <c r="BL3461" s="18" t="s">
        <v>530</v>
      </c>
      <c r="BM3461" s="240" t="s">
        <v>4828</v>
      </c>
    </row>
    <row r="3462" s="2" customFormat="1">
      <c r="A3462" s="39"/>
      <c r="B3462" s="40"/>
      <c r="C3462" s="41"/>
      <c r="D3462" s="242" t="s">
        <v>359</v>
      </c>
      <c r="E3462" s="41"/>
      <c r="F3462" s="243" t="s">
        <v>4759</v>
      </c>
      <c r="G3462" s="41"/>
      <c r="H3462" s="41"/>
      <c r="I3462" s="244"/>
      <c r="J3462" s="41"/>
      <c r="K3462" s="41"/>
      <c r="L3462" s="45"/>
      <c r="M3462" s="245"/>
      <c r="N3462" s="246"/>
      <c r="O3462" s="92"/>
      <c r="P3462" s="92"/>
      <c r="Q3462" s="92"/>
      <c r="R3462" s="92"/>
      <c r="S3462" s="92"/>
      <c r="T3462" s="93"/>
      <c r="U3462" s="39"/>
      <c r="V3462" s="39"/>
      <c r="W3462" s="39"/>
      <c r="X3462" s="39"/>
      <c r="Y3462" s="39"/>
      <c r="Z3462" s="39"/>
      <c r="AA3462" s="39"/>
      <c r="AB3462" s="39"/>
      <c r="AC3462" s="39"/>
      <c r="AD3462" s="39"/>
      <c r="AE3462" s="39"/>
      <c r="AT3462" s="18" t="s">
        <v>359</v>
      </c>
      <c r="AU3462" s="18" t="s">
        <v>86</v>
      </c>
    </row>
    <row r="3463" s="2" customFormat="1" ht="33" customHeight="1">
      <c r="A3463" s="39"/>
      <c r="B3463" s="40"/>
      <c r="C3463" s="229" t="s">
        <v>4829</v>
      </c>
      <c r="D3463" s="229" t="s">
        <v>352</v>
      </c>
      <c r="E3463" s="230" t="s">
        <v>4830</v>
      </c>
      <c r="F3463" s="231" t="s">
        <v>4831</v>
      </c>
      <c r="G3463" s="232" t="s">
        <v>497</v>
      </c>
      <c r="H3463" s="233">
        <v>1</v>
      </c>
      <c r="I3463" s="234"/>
      <c r="J3463" s="235">
        <f>ROUND(I3463*H3463,2)</f>
        <v>0</v>
      </c>
      <c r="K3463" s="231" t="s">
        <v>1</v>
      </c>
      <c r="L3463" s="45"/>
      <c r="M3463" s="236" t="s">
        <v>1</v>
      </c>
      <c r="N3463" s="237" t="s">
        <v>41</v>
      </c>
      <c r="O3463" s="92"/>
      <c r="P3463" s="238">
        <f>O3463*H3463</f>
        <v>0</v>
      </c>
      <c r="Q3463" s="238">
        <v>0</v>
      </c>
      <c r="R3463" s="238">
        <f>Q3463*H3463</f>
        <v>0</v>
      </c>
      <c r="S3463" s="238">
        <v>0</v>
      </c>
      <c r="T3463" s="239">
        <f>S3463*H3463</f>
        <v>0</v>
      </c>
      <c r="U3463" s="39"/>
      <c r="V3463" s="39"/>
      <c r="W3463" s="39"/>
      <c r="X3463" s="39"/>
      <c r="Y3463" s="39"/>
      <c r="Z3463" s="39"/>
      <c r="AA3463" s="39"/>
      <c r="AB3463" s="39"/>
      <c r="AC3463" s="39"/>
      <c r="AD3463" s="39"/>
      <c r="AE3463" s="39"/>
      <c r="AR3463" s="240" t="s">
        <v>530</v>
      </c>
      <c r="AT3463" s="240" t="s">
        <v>352</v>
      </c>
      <c r="AU3463" s="240" t="s">
        <v>86</v>
      </c>
      <c r="AY3463" s="18" t="s">
        <v>350</v>
      </c>
      <c r="BE3463" s="241">
        <f>IF(N3463="základní",J3463,0)</f>
        <v>0</v>
      </c>
      <c r="BF3463" s="241">
        <f>IF(N3463="snížená",J3463,0)</f>
        <v>0</v>
      </c>
      <c r="BG3463" s="241">
        <f>IF(N3463="zákl. přenesená",J3463,0)</f>
        <v>0</v>
      </c>
      <c r="BH3463" s="241">
        <f>IF(N3463="sníž. přenesená",J3463,0)</f>
        <v>0</v>
      </c>
      <c r="BI3463" s="241">
        <f>IF(N3463="nulová",J3463,0)</f>
        <v>0</v>
      </c>
      <c r="BJ3463" s="18" t="s">
        <v>84</v>
      </c>
      <c r="BK3463" s="241">
        <f>ROUND(I3463*H3463,2)</f>
        <v>0</v>
      </c>
      <c r="BL3463" s="18" t="s">
        <v>530</v>
      </c>
      <c r="BM3463" s="240" t="s">
        <v>4832</v>
      </c>
    </row>
    <row r="3464" s="2" customFormat="1">
      <c r="A3464" s="39"/>
      <c r="B3464" s="40"/>
      <c r="C3464" s="41"/>
      <c r="D3464" s="242" t="s">
        <v>359</v>
      </c>
      <c r="E3464" s="41"/>
      <c r="F3464" s="243" t="s">
        <v>4759</v>
      </c>
      <c r="G3464" s="41"/>
      <c r="H3464" s="41"/>
      <c r="I3464" s="244"/>
      <c r="J3464" s="41"/>
      <c r="K3464" s="41"/>
      <c r="L3464" s="45"/>
      <c r="M3464" s="245"/>
      <c r="N3464" s="246"/>
      <c r="O3464" s="92"/>
      <c r="P3464" s="92"/>
      <c r="Q3464" s="92"/>
      <c r="R3464" s="92"/>
      <c r="S3464" s="92"/>
      <c r="T3464" s="93"/>
      <c r="U3464" s="39"/>
      <c r="V3464" s="39"/>
      <c r="W3464" s="39"/>
      <c r="X3464" s="39"/>
      <c r="Y3464" s="39"/>
      <c r="Z3464" s="39"/>
      <c r="AA3464" s="39"/>
      <c r="AB3464" s="39"/>
      <c r="AC3464" s="39"/>
      <c r="AD3464" s="39"/>
      <c r="AE3464" s="39"/>
      <c r="AT3464" s="18" t="s">
        <v>359</v>
      </c>
      <c r="AU3464" s="18" t="s">
        <v>86</v>
      </c>
    </row>
    <row r="3465" s="2" customFormat="1" ht="33" customHeight="1">
      <c r="A3465" s="39"/>
      <c r="B3465" s="40"/>
      <c r="C3465" s="229" t="s">
        <v>4833</v>
      </c>
      <c r="D3465" s="229" t="s">
        <v>352</v>
      </c>
      <c r="E3465" s="230" t="s">
        <v>4834</v>
      </c>
      <c r="F3465" s="231" t="s">
        <v>4835</v>
      </c>
      <c r="G3465" s="232" t="s">
        <v>497</v>
      </c>
      <c r="H3465" s="233">
        <v>1</v>
      </c>
      <c r="I3465" s="234"/>
      <c r="J3465" s="235">
        <f>ROUND(I3465*H3465,2)</f>
        <v>0</v>
      </c>
      <c r="K3465" s="231" t="s">
        <v>1</v>
      </c>
      <c r="L3465" s="45"/>
      <c r="M3465" s="236" t="s">
        <v>1</v>
      </c>
      <c r="N3465" s="237" t="s">
        <v>41</v>
      </c>
      <c r="O3465" s="92"/>
      <c r="P3465" s="238">
        <f>O3465*H3465</f>
        <v>0</v>
      </c>
      <c r="Q3465" s="238">
        <v>0</v>
      </c>
      <c r="R3465" s="238">
        <f>Q3465*H3465</f>
        <v>0</v>
      </c>
      <c r="S3465" s="238">
        <v>0</v>
      </c>
      <c r="T3465" s="239">
        <f>S3465*H3465</f>
        <v>0</v>
      </c>
      <c r="U3465" s="39"/>
      <c r="V3465" s="39"/>
      <c r="W3465" s="39"/>
      <c r="X3465" s="39"/>
      <c r="Y3465" s="39"/>
      <c r="Z3465" s="39"/>
      <c r="AA3465" s="39"/>
      <c r="AB3465" s="39"/>
      <c r="AC3465" s="39"/>
      <c r="AD3465" s="39"/>
      <c r="AE3465" s="39"/>
      <c r="AR3465" s="240" t="s">
        <v>530</v>
      </c>
      <c r="AT3465" s="240" t="s">
        <v>352</v>
      </c>
      <c r="AU3465" s="240" t="s">
        <v>86</v>
      </c>
      <c r="AY3465" s="18" t="s">
        <v>350</v>
      </c>
      <c r="BE3465" s="241">
        <f>IF(N3465="základní",J3465,0)</f>
        <v>0</v>
      </c>
      <c r="BF3465" s="241">
        <f>IF(N3465="snížená",J3465,0)</f>
        <v>0</v>
      </c>
      <c r="BG3465" s="241">
        <f>IF(N3465="zákl. přenesená",J3465,0)</f>
        <v>0</v>
      </c>
      <c r="BH3465" s="241">
        <f>IF(N3465="sníž. přenesená",J3465,0)</f>
        <v>0</v>
      </c>
      <c r="BI3465" s="241">
        <f>IF(N3465="nulová",J3465,0)</f>
        <v>0</v>
      </c>
      <c r="BJ3465" s="18" t="s">
        <v>84</v>
      </c>
      <c r="BK3465" s="241">
        <f>ROUND(I3465*H3465,2)</f>
        <v>0</v>
      </c>
      <c r="BL3465" s="18" t="s">
        <v>530</v>
      </c>
      <c r="BM3465" s="240" t="s">
        <v>4836</v>
      </c>
    </row>
    <row r="3466" s="2" customFormat="1">
      <c r="A3466" s="39"/>
      <c r="B3466" s="40"/>
      <c r="C3466" s="41"/>
      <c r="D3466" s="242" t="s">
        <v>359</v>
      </c>
      <c r="E3466" s="41"/>
      <c r="F3466" s="243" t="s">
        <v>4759</v>
      </c>
      <c r="G3466" s="41"/>
      <c r="H3466" s="41"/>
      <c r="I3466" s="244"/>
      <c r="J3466" s="41"/>
      <c r="K3466" s="41"/>
      <c r="L3466" s="45"/>
      <c r="M3466" s="245"/>
      <c r="N3466" s="246"/>
      <c r="O3466" s="92"/>
      <c r="P3466" s="92"/>
      <c r="Q3466" s="92"/>
      <c r="R3466" s="92"/>
      <c r="S3466" s="92"/>
      <c r="T3466" s="93"/>
      <c r="U3466" s="39"/>
      <c r="V3466" s="39"/>
      <c r="W3466" s="39"/>
      <c r="X3466" s="39"/>
      <c r="Y3466" s="39"/>
      <c r="Z3466" s="39"/>
      <c r="AA3466" s="39"/>
      <c r="AB3466" s="39"/>
      <c r="AC3466" s="39"/>
      <c r="AD3466" s="39"/>
      <c r="AE3466" s="39"/>
      <c r="AT3466" s="18" t="s">
        <v>359</v>
      </c>
      <c r="AU3466" s="18" t="s">
        <v>86</v>
      </c>
    </row>
    <row r="3467" s="2" customFormat="1" ht="24.15" customHeight="1">
      <c r="A3467" s="39"/>
      <c r="B3467" s="40"/>
      <c r="C3467" s="229" t="s">
        <v>4837</v>
      </c>
      <c r="D3467" s="229" t="s">
        <v>352</v>
      </c>
      <c r="E3467" s="230" t="s">
        <v>4838</v>
      </c>
      <c r="F3467" s="231" t="s">
        <v>4839</v>
      </c>
      <c r="G3467" s="232" t="s">
        <v>497</v>
      </c>
      <c r="H3467" s="233">
        <v>1</v>
      </c>
      <c r="I3467" s="234"/>
      <c r="J3467" s="235">
        <f>ROUND(I3467*H3467,2)</f>
        <v>0</v>
      </c>
      <c r="K3467" s="231" t="s">
        <v>1</v>
      </c>
      <c r="L3467" s="45"/>
      <c r="M3467" s="236" t="s">
        <v>1</v>
      </c>
      <c r="N3467" s="237" t="s">
        <v>41</v>
      </c>
      <c r="O3467" s="92"/>
      <c r="P3467" s="238">
        <f>O3467*H3467</f>
        <v>0</v>
      </c>
      <c r="Q3467" s="238">
        <v>0</v>
      </c>
      <c r="R3467" s="238">
        <f>Q3467*H3467</f>
        <v>0</v>
      </c>
      <c r="S3467" s="238">
        <v>0</v>
      </c>
      <c r="T3467" s="239">
        <f>S3467*H3467</f>
        <v>0</v>
      </c>
      <c r="U3467" s="39"/>
      <c r="V3467" s="39"/>
      <c r="W3467" s="39"/>
      <c r="X3467" s="39"/>
      <c r="Y3467" s="39"/>
      <c r="Z3467" s="39"/>
      <c r="AA3467" s="39"/>
      <c r="AB3467" s="39"/>
      <c r="AC3467" s="39"/>
      <c r="AD3467" s="39"/>
      <c r="AE3467" s="39"/>
      <c r="AR3467" s="240" t="s">
        <v>530</v>
      </c>
      <c r="AT3467" s="240" t="s">
        <v>352</v>
      </c>
      <c r="AU3467" s="240" t="s">
        <v>86</v>
      </c>
      <c r="AY3467" s="18" t="s">
        <v>350</v>
      </c>
      <c r="BE3467" s="241">
        <f>IF(N3467="základní",J3467,0)</f>
        <v>0</v>
      </c>
      <c r="BF3467" s="241">
        <f>IF(N3467="snížená",J3467,0)</f>
        <v>0</v>
      </c>
      <c r="BG3467" s="241">
        <f>IF(N3467="zákl. přenesená",J3467,0)</f>
        <v>0</v>
      </c>
      <c r="BH3467" s="241">
        <f>IF(N3467="sníž. přenesená",J3467,0)</f>
        <v>0</v>
      </c>
      <c r="BI3467" s="241">
        <f>IF(N3467="nulová",J3467,0)</f>
        <v>0</v>
      </c>
      <c r="BJ3467" s="18" t="s">
        <v>84</v>
      </c>
      <c r="BK3467" s="241">
        <f>ROUND(I3467*H3467,2)</f>
        <v>0</v>
      </c>
      <c r="BL3467" s="18" t="s">
        <v>530</v>
      </c>
      <c r="BM3467" s="240" t="s">
        <v>4840</v>
      </c>
    </row>
    <row r="3468" s="2" customFormat="1">
      <c r="A3468" s="39"/>
      <c r="B3468" s="40"/>
      <c r="C3468" s="41"/>
      <c r="D3468" s="242" t="s">
        <v>359</v>
      </c>
      <c r="E3468" s="41"/>
      <c r="F3468" s="243" t="s">
        <v>4759</v>
      </c>
      <c r="G3468" s="41"/>
      <c r="H3468" s="41"/>
      <c r="I3468" s="244"/>
      <c r="J3468" s="41"/>
      <c r="K3468" s="41"/>
      <c r="L3468" s="45"/>
      <c r="M3468" s="245"/>
      <c r="N3468" s="246"/>
      <c r="O3468" s="92"/>
      <c r="P3468" s="92"/>
      <c r="Q3468" s="92"/>
      <c r="R3468" s="92"/>
      <c r="S3468" s="92"/>
      <c r="T3468" s="93"/>
      <c r="U3468" s="39"/>
      <c r="V3468" s="39"/>
      <c r="W3468" s="39"/>
      <c r="X3468" s="39"/>
      <c r="Y3468" s="39"/>
      <c r="Z3468" s="39"/>
      <c r="AA3468" s="39"/>
      <c r="AB3468" s="39"/>
      <c r="AC3468" s="39"/>
      <c r="AD3468" s="39"/>
      <c r="AE3468" s="39"/>
      <c r="AT3468" s="18" t="s">
        <v>359</v>
      </c>
      <c r="AU3468" s="18" t="s">
        <v>86</v>
      </c>
    </row>
    <row r="3469" s="2" customFormat="1" ht="24.15" customHeight="1">
      <c r="A3469" s="39"/>
      <c r="B3469" s="40"/>
      <c r="C3469" s="229" t="s">
        <v>4841</v>
      </c>
      <c r="D3469" s="229" t="s">
        <v>352</v>
      </c>
      <c r="E3469" s="230" t="s">
        <v>4842</v>
      </c>
      <c r="F3469" s="231" t="s">
        <v>4843</v>
      </c>
      <c r="G3469" s="232" t="s">
        <v>497</v>
      </c>
      <c r="H3469" s="233">
        <v>1</v>
      </c>
      <c r="I3469" s="234"/>
      <c r="J3469" s="235">
        <f>ROUND(I3469*H3469,2)</f>
        <v>0</v>
      </c>
      <c r="K3469" s="231" t="s">
        <v>1</v>
      </c>
      <c r="L3469" s="45"/>
      <c r="M3469" s="236" t="s">
        <v>1</v>
      </c>
      <c r="N3469" s="237" t="s">
        <v>41</v>
      </c>
      <c r="O3469" s="92"/>
      <c r="P3469" s="238">
        <f>O3469*H3469</f>
        <v>0</v>
      </c>
      <c r="Q3469" s="238">
        <v>0</v>
      </c>
      <c r="R3469" s="238">
        <f>Q3469*H3469</f>
        <v>0</v>
      </c>
      <c r="S3469" s="238">
        <v>0</v>
      </c>
      <c r="T3469" s="239">
        <f>S3469*H3469</f>
        <v>0</v>
      </c>
      <c r="U3469" s="39"/>
      <c r="V3469" s="39"/>
      <c r="W3469" s="39"/>
      <c r="X3469" s="39"/>
      <c r="Y3469" s="39"/>
      <c r="Z3469" s="39"/>
      <c r="AA3469" s="39"/>
      <c r="AB3469" s="39"/>
      <c r="AC3469" s="39"/>
      <c r="AD3469" s="39"/>
      <c r="AE3469" s="39"/>
      <c r="AR3469" s="240" t="s">
        <v>530</v>
      </c>
      <c r="AT3469" s="240" t="s">
        <v>352</v>
      </c>
      <c r="AU3469" s="240" t="s">
        <v>86</v>
      </c>
      <c r="AY3469" s="18" t="s">
        <v>350</v>
      </c>
      <c r="BE3469" s="241">
        <f>IF(N3469="základní",J3469,0)</f>
        <v>0</v>
      </c>
      <c r="BF3469" s="241">
        <f>IF(N3469="snížená",J3469,0)</f>
        <v>0</v>
      </c>
      <c r="BG3469" s="241">
        <f>IF(N3469="zákl. přenesená",J3469,0)</f>
        <v>0</v>
      </c>
      <c r="BH3469" s="241">
        <f>IF(N3469="sníž. přenesená",J3469,0)</f>
        <v>0</v>
      </c>
      <c r="BI3469" s="241">
        <f>IF(N3469="nulová",J3469,0)</f>
        <v>0</v>
      </c>
      <c r="BJ3469" s="18" t="s">
        <v>84</v>
      </c>
      <c r="BK3469" s="241">
        <f>ROUND(I3469*H3469,2)</f>
        <v>0</v>
      </c>
      <c r="BL3469" s="18" t="s">
        <v>530</v>
      </c>
      <c r="BM3469" s="240" t="s">
        <v>4844</v>
      </c>
    </row>
    <row r="3470" s="2" customFormat="1">
      <c r="A3470" s="39"/>
      <c r="B3470" s="40"/>
      <c r="C3470" s="41"/>
      <c r="D3470" s="242" t="s">
        <v>359</v>
      </c>
      <c r="E3470" s="41"/>
      <c r="F3470" s="243" t="s">
        <v>4759</v>
      </c>
      <c r="G3470" s="41"/>
      <c r="H3470" s="41"/>
      <c r="I3470" s="244"/>
      <c r="J3470" s="41"/>
      <c r="K3470" s="41"/>
      <c r="L3470" s="45"/>
      <c r="M3470" s="245"/>
      <c r="N3470" s="246"/>
      <c r="O3470" s="92"/>
      <c r="P3470" s="92"/>
      <c r="Q3470" s="92"/>
      <c r="R3470" s="92"/>
      <c r="S3470" s="92"/>
      <c r="T3470" s="93"/>
      <c r="U3470" s="39"/>
      <c r="V3470" s="39"/>
      <c r="W3470" s="39"/>
      <c r="X3470" s="39"/>
      <c r="Y3470" s="39"/>
      <c r="Z3470" s="39"/>
      <c r="AA3470" s="39"/>
      <c r="AB3470" s="39"/>
      <c r="AC3470" s="39"/>
      <c r="AD3470" s="39"/>
      <c r="AE3470" s="39"/>
      <c r="AT3470" s="18" t="s">
        <v>359</v>
      </c>
      <c r="AU3470" s="18" t="s">
        <v>86</v>
      </c>
    </row>
    <row r="3471" s="2" customFormat="1" ht="24.15" customHeight="1">
      <c r="A3471" s="39"/>
      <c r="B3471" s="40"/>
      <c r="C3471" s="229" t="s">
        <v>4845</v>
      </c>
      <c r="D3471" s="229" t="s">
        <v>352</v>
      </c>
      <c r="E3471" s="230" t="s">
        <v>4846</v>
      </c>
      <c r="F3471" s="231" t="s">
        <v>4847</v>
      </c>
      <c r="G3471" s="232" t="s">
        <v>497</v>
      </c>
      <c r="H3471" s="233">
        <v>2</v>
      </c>
      <c r="I3471" s="234"/>
      <c r="J3471" s="235">
        <f>ROUND(I3471*H3471,2)</f>
        <v>0</v>
      </c>
      <c r="K3471" s="231" t="s">
        <v>1</v>
      </c>
      <c r="L3471" s="45"/>
      <c r="M3471" s="236" t="s">
        <v>1</v>
      </c>
      <c r="N3471" s="237" t="s">
        <v>41</v>
      </c>
      <c r="O3471" s="92"/>
      <c r="P3471" s="238">
        <f>O3471*H3471</f>
        <v>0</v>
      </c>
      <c r="Q3471" s="238">
        <v>0</v>
      </c>
      <c r="R3471" s="238">
        <f>Q3471*H3471</f>
        <v>0</v>
      </c>
      <c r="S3471" s="238">
        <v>0</v>
      </c>
      <c r="T3471" s="239">
        <f>S3471*H3471</f>
        <v>0</v>
      </c>
      <c r="U3471" s="39"/>
      <c r="V3471" s="39"/>
      <c r="W3471" s="39"/>
      <c r="X3471" s="39"/>
      <c r="Y3471" s="39"/>
      <c r="Z3471" s="39"/>
      <c r="AA3471" s="39"/>
      <c r="AB3471" s="39"/>
      <c r="AC3471" s="39"/>
      <c r="AD3471" s="39"/>
      <c r="AE3471" s="39"/>
      <c r="AR3471" s="240" t="s">
        <v>530</v>
      </c>
      <c r="AT3471" s="240" t="s">
        <v>352</v>
      </c>
      <c r="AU3471" s="240" t="s">
        <v>86</v>
      </c>
      <c r="AY3471" s="18" t="s">
        <v>350</v>
      </c>
      <c r="BE3471" s="241">
        <f>IF(N3471="základní",J3471,0)</f>
        <v>0</v>
      </c>
      <c r="BF3471" s="241">
        <f>IF(N3471="snížená",J3471,0)</f>
        <v>0</v>
      </c>
      <c r="BG3471" s="241">
        <f>IF(N3471="zákl. přenesená",J3471,0)</f>
        <v>0</v>
      </c>
      <c r="BH3471" s="241">
        <f>IF(N3471="sníž. přenesená",J3471,0)</f>
        <v>0</v>
      </c>
      <c r="BI3471" s="241">
        <f>IF(N3471="nulová",J3471,0)</f>
        <v>0</v>
      </c>
      <c r="BJ3471" s="18" t="s">
        <v>84</v>
      </c>
      <c r="BK3471" s="241">
        <f>ROUND(I3471*H3471,2)</f>
        <v>0</v>
      </c>
      <c r="BL3471" s="18" t="s">
        <v>530</v>
      </c>
      <c r="BM3471" s="240" t="s">
        <v>4848</v>
      </c>
    </row>
    <row r="3472" s="2" customFormat="1">
      <c r="A3472" s="39"/>
      <c r="B3472" s="40"/>
      <c r="C3472" s="41"/>
      <c r="D3472" s="242" t="s">
        <v>359</v>
      </c>
      <c r="E3472" s="41"/>
      <c r="F3472" s="243" t="s">
        <v>4759</v>
      </c>
      <c r="G3472" s="41"/>
      <c r="H3472" s="41"/>
      <c r="I3472" s="244"/>
      <c r="J3472" s="41"/>
      <c r="K3472" s="41"/>
      <c r="L3472" s="45"/>
      <c r="M3472" s="245"/>
      <c r="N3472" s="246"/>
      <c r="O3472" s="92"/>
      <c r="P3472" s="92"/>
      <c r="Q3472" s="92"/>
      <c r="R3472" s="92"/>
      <c r="S3472" s="92"/>
      <c r="T3472" s="93"/>
      <c r="U3472" s="39"/>
      <c r="V3472" s="39"/>
      <c r="W3472" s="39"/>
      <c r="X3472" s="39"/>
      <c r="Y3472" s="39"/>
      <c r="Z3472" s="39"/>
      <c r="AA3472" s="39"/>
      <c r="AB3472" s="39"/>
      <c r="AC3472" s="39"/>
      <c r="AD3472" s="39"/>
      <c r="AE3472" s="39"/>
      <c r="AT3472" s="18" t="s">
        <v>359</v>
      </c>
      <c r="AU3472" s="18" t="s">
        <v>86</v>
      </c>
    </row>
    <row r="3473" s="2" customFormat="1" ht="24.15" customHeight="1">
      <c r="A3473" s="39"/>
      <c r="B3473" s="40"/>
      <c r="C3473" s="229" t="s">
        <v>4849</v>
      </c>
      <c r="D3473" s="229" t="s">
        <v>352</v>
      </c>
      <c r="E3473" s="230" t="s">
        <v>4850</v>
      </c>
      <c r="F3473" s="231" t="s">
        <v>4851</v>
      </c>
      <c r="G3473" s="232" t="s">
        <v>497</v>
      </c>
      <c r="H3473" s="233">
        <v>2</v>
      </c>
      <c r="I3473" s="234"/>
      <c r="J3473" s="235">
        <f>ROUND(I3473*H3473,2)</f>
        <v>0</v>
      </c>
      <c r="K3473" s="231" t="s">
        <v>1</v>
      </c>
      <c r="L3473" s="45"/>
      <c r="M3473" s="236" t="s">
        <v>1</v>
      </c>
      <c r="N3473" s="237" t="s">
        <v>41</v>
      </c>
      <c r="O3473" s="92"/>
      <c r="P3473" s="238">
        <f>O3473*H3473</f>
        <v>0</v>
      </c>
      <c r="Q3473" s="238">
        <v>0</v>
      </c>
      <c r="R3473" s="238">
        <f>Q3473*H3473</f>
        <v>0</v>
      </c>
      <c r="S3473" s="238">
        <v>0</v>
      </c>
      <c r="T3473" s="239">
        <f>S3473*H3473</f>
        <v>0</v>
      </c>
      <c r="U3473" s="39"/>
      <c r="V3473" s="39"/>
      <c r="W3473" s="39"/>
      <c r="X3473" s="39"/>
      <c r="Y3473" s="39"/>
      <c r="Z3473" s="39"/>
      <c r="AA3473" s="39"/>
      <c r="AB3473" s="39"/>
      <c r="AC3473" s="39"/>
      <c r="AD3473" s="39"/>
      <c r="AE3473" s="39"/>
      <c r="AR3473" s="240" t="s">
        <v>530</v>
      </c>
      <c r="AT3473" s="240" t="s">
        <v>352</v>
      </c>
      <c r="AU3473" s="240" t="s">
        <v>86</v>
      </c>
      <c r="AY3473" s="18" t="s">
        <v>350</v>
      </c>
      <c r="BE3473" s="241">
        <f>IF(N3473="základní",J3473,0)</f>
        <v>0</v>
      </c>
      <c r="BF3473" s="241">
        <f>IF(N3473="snížená",J3473,0)</f>
        <v>0</v>
      </c>
      <c r="BG3473" s="241">
        <f>IF(N3473="zákl. přenesená",J3473,0)</f>
        <v>0</v>
      </c>
      <c r="BH3473" s="241">
        <f>IF(N3473="sníž. přenesená",J3473,0)</f>
        <v>0</v>
      </c>
      <c r="BI3473" s="241">
        <f>IF(N3473="nulová",J3473,0)</f>
        <v>0</v>
      </c>
      <c r="BJ3473" s="18" t="s">
        <v>84</v>
      </c>
      <c r="BK3473" s="241">
        <f>ROUND(I3473*H3473,2)</f>
        <v>0</v>
      </c>
      <c r="BL3473" s="18" t="s">
        <v>530</v>
      </c>
      <c r="BM3473" s="240" t="s">
        <v>4852</v>
      </c>
    </row>
    <row r="3474" s="2" customFormat="1">
      <c r="A3474" s="39"/>
      <c r="B3474" s="40"/>
      <c r="C3474" s="41"/>
      <c r="D3474" s="242" t="s">
        <v>359</v>
      </c>
      <c r="E3474" s="41"/>
      <c r="F3474" s="243" t="s">
        <v>4759</v>
      </c>
      <c r="G3474" s="41"/>
      <c r="H3474" s="41"/>
      <c r="I3474" s="244"/>
      <c r="J3474" s="41"/>
      <c r="K3474" s="41"/>
      <c r="L3474" s="45"/>
      <c r="M3474" s="245"/>
      <c r="N3474" s="246"/>
      <c r="O3474" s="92"/>
      <c r="P3474" s="92"/>
      <c r="Q3474" s="92"/>
      <c r="R3474" s="92"/>
      <c r="S3474" s="92"/>
      <c r="T3474" s="93"/>
      <c r="U3474" s="39"/>
      <c r="V3474" s="39"/>
      <c r="W3474" s="39"/>
      <c r="X3474" s="39"/>
      <c r="Y3474" s="39"/>
      <c r="Z3474" s="39"/>
      <c r="AA3474" s="39"/>
      <c r="AB3474" s="39"/>
      <c r="AC3474" s="39"/>
      <c r="AD3474" s="39"/>
      <c r="AE3474" s="39"/>
      <c r="AT3474" s="18" t="s">
        <v>359</v>
      </c>
      <c r="AU3474" s="18" t="s">
        <v>86</v>
      </c>
    </row>
    <row r="3475" s="2" customFormat="1" ht="24.15" customHeight="1">
      <c r="A3475" s="39"/>
      <c r="B3475" s="40"/>
      <c r="C3475" s="229" t="s">
        <v>4853</v>
      </c>
      <c r="D3475" s="229" t="s">
        <v>352</v>
      </c>
      <c r="E3475" s="230" t="s">
        <v>4854</v>
      </c>
      <c r="F3475" s="231" t="s">
        <v>4855</v>
      </c>
      <c r="G3475" s="232" t="s">
        <v>497</v>
      </c>
      <c r="H3475" s="233">
        <v>1</v>
      </c>
      <c r="I3475" s="234"/>
      <c r="J3475" s="235">
        <f>ROUND(I3475*H3475,2)</f>
        <v>0</v>
      </c>
      <c r="K3475" s="231" t="s">
        <v>1</v>
      </c>
      <c r="L3475" s="45"/>
      <c r="M3475" s="236" t="s">
        <v>1</v>
      </c>
      <c r="N3475" s="237" t="s">
        <v>41</v>
      </c>
      <c r="O3475" s="92"/>
      <c r="P3475" s="238">
        <f>O3475*H3475</f>
        <v>0</v>
      </c>
      <c r="Q3475" s="238">
        <v>0</v>
      </c>
      <c r="R3475" s="238">
        <f>Q3475*H3475</f>
        <v>0</v>
      </c>
      <c r="S3475" s="238">
        <v>0</v>
      </c>
      <c r="T3475" s="239">
        <f>S3475*H3475</f>
        <v>0</v>
      </c>
      <c r="U3475" s="39"/>
      <c r="V3475" s="39"/>
      <c r="W3475" s="39"/>
      <c r="X3475" s="39"/>
      <c r="Y3475" s="39"/>
      <c r="Z3475" s="39"/>
      <c r="AA3475" s="39"/>
      <c r="AB3475" s="39"/>
      <c r="AC3475" s="39"/>
      <c r="AD3475" s="39"/>
      <c r="AE3475" s="39"/>
      <c r="AR3475" s="240" t="s">
        <v>530</v>
      </c>
      <c r="AT3475" s="240" t="s">
        <v>352</v>
      </c>
      <c r="AU3475" s="240" t="s">
        <v>86</v>
      </c>
      <c r="AY3475" s="18" t="s">
        <v>350</v>
      </c>
      <c r="BE3475" s="241">
        <f>IF(N3475="základní",J3475,0)</f>
        <v>0</v>
      </c>
      <c r="BF3475" s="241">
        <f>IF(N3475="snížená",J3475,0)</f>
        <v>0</v>
      </c>
      <c r="BG3475" s="241">
        <f>IF(N3475="zákl. přenesená",J3475,0)</f>
        <v>0</v>
      </c>
      <c r="BH3475" s="241">
        <f>IF(N3475="sníž. přenesená",J3475,0)</f>
        <v>0</v>
      </c>
      <c r="BI3475" s="241">
        <f>IF(N3475="nulová",J3475,0)</f>
        <v>0</v>
      </c>
      <c r="BJ3475" s="18" t="s">
        <v>84</v>
      </c>
      <c r="BK3475" s="241">
        <f>ROUND(I3475*H3475,2)</f>
        <v>0</v>
      </c>
      <c r="BL3475" s="18" t="s">
        <v>530</v>
      </c>
      <c r="BM3475" s="240" t="s">
        <v>4856</v>
      </c>
    </row>
    <row r="3476" s="2" customFormat="1">
      <c r="A3476" s="39"/>
      <c r="B3476" s="40"/>
      <c r="C3476" s="41"/>
      <c r="D3476" s="242" t="s">
        <v>359</v>
      </c>
      <c r="E3476" s="41"/>
      <c r="F3476" s="243" t="s">
        <v>4759</v>
      </c>
      <c r="G3476" s="41"/>
      <c r="H3476" s="41"/>
      <c r="I3476" s="244"/>
      <c r="J3476" s="41"/>
      <c r="K3476" s="41"/>
      <c r="L3476" s="45"/>
      <c r="M3476" s="245"/>
      <c r="N3476" s="246"/>
      <c r="O3476" s="92"/>
      <c r="P3476" s="92"/>
      <c r="Q3476" s="92"/>
      <c r="R3476" s="92"/>
      <c r="S3476" s="92"/>
      <c r="T3476" s="93"/>
      <c r="U3476" s="39"/>
      <c r="V3476" s="39"/>
      <c r="W3476" s="39"/>
      <c r="X3476" s="39"/>
      <c r="Y3476" s="39"/>
      <c r="Z3476" s="39"/>
      <c r="AA3476" s="39"/>
      <c r="AB3476" s="39"/>
      <c r="AC3476" s="39"/>
      <c r="AD3476" s="39"/>
      <c r="AE3476" s="39"/>
      <c r="AT3476" s="18" t="s">
        <v>359</v>
      </c>
      <c r="AU3476" s="18" t="s">
        <v>86</v>
      </c>
    </row>
    <row r="3477" s="2" customFormat="1" ht="24.15" customHeight="1">
      <c r="A3477" s="39"/>
      <c r="B3477" s="40"/>
      <c r="C3477" s="229" t="s">
        <v>4857</v>
      </c>
      <c r="D3477" s="229" t="s">
        <v>352</v>
      </c>
      <c r="E3477" s="230" t="s">
        <v>4858</v>
      </c>
      <c r="F3477" s="231" t="s">
        <v>4859</v>
      </c>
      <c r="G3477" s="232" t="s">
        <v>497</v>
      </c>
      <c r="H3477" s="233">
        <v>1</v>
      </c>
      <c r="I3477" s="234"/>
      <c r="J3477" s="235">
        <f>ROUND(I3477*H3477,2)</f>
        <v>0</v>
      </c>
      <c r="K3477" s="231" t="s">
        <v>1</v>
      </c>
      <c r="L3477" s="45"/>
      <c r="M3477" s="236" t="s">
        <v>1</v>
      </c>
      <c r="N3477" s="237" t="s">
        <v>41</v>
      </c>
      <c r="O3477" s="92"/>
      <c r="P3477" s="238">
        <f>O3477*H3477</f>
        <v>0</v>
      </c>
      <c r="Q3477" s="238">
        <v>0</v>
      </c>
      <c r="R3477" s="238">
        <f>Q3477*H3477</f>
        <v>0</v>
      </c>
      <c r="S3477" s="238">
        <v>0</v>
      </c>
      <c r="T3477" s="239">
        <f>S3477*H3477</f>
        <v>0</v>
      </c>
      <c r="U3477" s="39"/>
      <c r="V3477" s="39"/>
      <c r="W3477" s="39"/>
      <c r="X3477" s="39"/>
      <c r="Y3477" s="39"/>
      <c r="Z3477" s="39"/>
      <c r="AA3477" s="39"/>
      <c r="AB3477" s="39"/>
      <c r="AC3477" s="39"/>
      <c r="AD3477" s="39"/>
      <c r="AE3477" s="39"/>
      <c r="AR3477" s="240" t="s">
        <v>530</v>
      </c>
      <c r="AT3477" s="240" t="s">
        <v>352</v>
      </c>
      <c r="AU3477" s="240" t="s">
        <v>86</v>
      </c>
      <c r="AY3477" s="18" t="s">
        <v>350</v>
      </c>
      <c r="BE3477" s="241">
        <f>IF(N3477="základní",J3477,0)</f>
        <v>0</v>
      </c>
      <c r="BF3477" s="241">
        <f>IF(N3477="snížená",J3477,0)</f>
        <v>0</v>
      </c>
      <c r="BG3477" s="241">
        <f>IF(N3477="zákl. přenesená",J3477,0)</f>
        <v>0</v>
      </c>
      <c r="BH3477" s="241">
        <f>IF(N3477="sníž. přenesená",J3477,0)</f>
        <v>0</v>
      </c>
      <c r="BI3477" s="241">
        <f>IF(N3477="nulová",J3477,0)</f>
        <v>0</v>
      </c>
      <c r="BJ3477" s="18" t="s">
        <v>84</v>
      </c>
      <c r="BK3477" s="241">
        <f>ROUND(I3477*H3477,2)</f>
        <v>0</v>
      </c>
      <c r="BL3477" s="18" t="s">
        <v>530</v>
      </c>
      <c r="BM3477" s="240" t="s">
        <v>4860</v>
      </c>
    </row>
    <row r="3478" s="2" customFormat="1">
      <c r="A3478" s="39"/>
      <c r="B3478" s="40"/>
      <c r="C3478" s="41"/>
      <c r="D3478" s="242" t="s">
        <v>359</v>
      </c>
      <c r="E3478" s="41"/>
      <c r="F3478" s="243" t="s">
        <v>4759</v>
      </c>
      <c r="G3478" s="41"/>
      <c r="H3478" s="41"/>
      <c r="I3478" s="244"/>
      <c r="J3478" s="41"/>
      <c r="K3478" s="41"/>
      <c r="L3478" s="45"/>
      <c r="M3478" s="245"/>
      <c r="N3478" s="246"/>
      <c r="O3478" s="92"/>
      <c r="P3478" s="92"/>
      <c r="Q3478" s="92"/>
      <c r="R3478" s="92"/>
      <c r="S3478" s="92"/>
      <c r="T3478" s="93"/>
      <c r="U3478" s="39"/>
      <c r="V3478" s="39"/>
      <c r="W3478" s="39"/>
      <c r="X3478" s="39"/>
      <c r="Y3478" s="39"/>
      <c r="Z3478" s="39"/>
      <c r="AA3478" s="39"/>
      <c r="AB3478" s="39"/>
      <c r="AC3478" s="39"/>
      <c r="AD3478" s="39"/>
      <c r="AE3478" s="39"/>
      <c r="AT3478" s="18" t="s">
        <v>359</v>
      </c>
      <c r="AU3478" s="18" t="s">
        <v>86</v>
      </c>
    </row>
    <row r="3479" s="2" customFormat="1" ht="24.15" customHeight="1">
      <c r="A3479" s="39"/>
      <c r="B3479" s="40"/>
      <c r="C3479" s="229" t="s">
        <v>4861</v>
      </c>
      <c r="D3479" s="229" t="s">
        <v>352</v>
      </c>
      <c r="E3479" s="230" t="s">
        <v>4862</v>
      </c>
      <c r="F3479" s="231" t="s">
        <v>4863</v>
      </c>
      <c r="G3479" s="232" t="s">
        <v>497</v>
      </c>
      <c r="H3479" s="233">
        <v>1</v>
      </c>
      <c r="I3479" s="234"/>
      <c r="J3479" s="235">
        <f>ROUND(I3479*H3479,2)</f>
        <v>0</v>
      </c>
      <c r="K3479" s="231" t="s">
        <v>1</v>
      </c>
      <c r="L3479" s="45"/>
      <c r="M3479" s="236" t="s">
        <v>1</v>
      </c>
      <c r="N3479" s="237" t="s">
        <v>41</v>
      </c>
      <c r="O3479" s="92"/>
      <c r="P3479" s="238">
        <f>O3479*H3479</f>
        <v>0</v>
      </c>
      <c r="Q3479" s="238">
        <v>0</v>
      </c>
      <c r="R3479" s="238">
        <f>Q3479*H3479</f>
        <v>0</v>
      </c>
      <c r="S3479" s="238">
        <v>0</v>
      </c>
      <c r="T3479" s="239">
        <f>S3479*H3479</f>
        <v>0</v>
      </c>
      <c r="U3479" s="39"/>
      <c r="V3479" s="39"/>
      <c r="W3479" s="39"/>
      <c r="X3479" s="39"/>
      <c r="Y3479" s="39"/>
      <c r="Z3479" s="39"/>
      <c r="AA3479" s="39"/>
      <c r="AB3479" s="39"/>
      <c r="AC3479" s="39"/>
      <c r="AD3479" s="39"/>
      <c r="AE3479" s="39"/>
      <c r="AR3479" s="240" t="s">
        <v>530</v>
      </c>
      <c r="AT3479" s="240" t="s">
        <v>352</v>
      </c>
      <c r="AU3479" s="240" t="s">
        <v>86</v>
      </c>
      <c r="AY3479" s="18" t="s">
        <v>350</v>
      </c>
      <c r="BE3479" s="241">
        <f>IF(N3479="základní",J3479,0)</f>
        <v>0</v>
      </c>
      <c r="BF3479" s="241">
        <f>IF(N3479="snížená",J3479,0)</f>
        <v>0</v>
      </c>
      <c r="BG3479" s="241">
        <f>IF(N3479="zákl. přenesená",J3479,0)</f>
        <v>0</v>
      </c>
      <c r="BH3479" s="241">
        <f>IF(N3479="sníž. přenesená",J3479,0)</f>
        <v>0</v>
      </c>
      <c r="BI3479" s="241">
        <f>IF(N3479="nulová",J3479,0)</f>
        <v>0</v>
      </c>
      <c r="BJ3479" s="18" t="s">
        <v>84</v>
      </c>
      <c r="BK3479" s="241">
        <f>ROUND(I3479*H3479,2)</f>
        <v>0</v>
      </c>
      <c r="BL3479" s="18" t="s">
        <v>530</v>
      </c>
      <c r="BM3479" s="240" t="s">
        <v>4864</v>
      </c>
    </row>
    <row r="3480" s="2" customFormat="1">
      <c r="A3480" s="39"/>
      <c r="B3480" s="40"/>
      <c r="C3480" s="41"/>
      <c r="D3480" s="242" t="s">
        <v>359</v>
      </c>
      <c r="E3480" s="41"/>
      <c r="F3480" s="243" t="s">
        <v>4759</v>
      </c>
      <c r="G3480" s="41"/>
      <c r="H3480" s="41"/>
      <c r="I3480" s="244"/>
      <c r="J3480" s="41"/>
      <c r="K3480" s="41"/>
      <c r="L3480" s="45"/>
      <c r="M3480" s="245"/>
      <c r="N3480" s="246"/>
      <c r="O3480" s="92"/>
      <c r="P3480" s="92"/>
      <c r="Q3480" s="92"/>
      <c r="R3480" s="92"/>
      <c r="S3480" s="92"/>
      <c r="T3480" s="93"/>
      <c r="U3480" s="39"/>
      <c r="V3480" s="39"/>
      <c r="W3480" s="39"/>
      <c r="X3480" s="39"/>
      <c r="Y3480" s="39"/>
      <c r="Z3480" s="39"/>
      <c r="AA3480" s="39"/>
      <c r="AB3480" s="39"/>
      <c r="AC3480" s="39"/>
      <c r="AD3480" s="39"/>
      <c r="AE3480" s="39"/>
      <c r="AT3480" s="18" t="s">
        <v>359</v>
      </c>
      <c r="AU3480" s="18" t="s">
        <v>86</v>
      </c>
    </row>
    <row r="3481" s="2" customFormat="1" ht="24.15" customHeight="1">
      <c r="A3481" s="39"/>
      <c r="B3481" s="40"/>
      <c r="C3481" s="229" t="s">
        <v>4865</v>
      </c>
      <c r="D3481" s="229" t="s">
        <v>352</v>
      </c>
      <c r="E3481" s="230" t="s">
        <v>4866</v>
      </c>
      <c r="F3481" s="231" t="s">
        <v>4867</v>
      </c>
      <c r="G3481" s="232" t="s">
        <v>497</v>
      </c>
      <c r="H3481" s="233">
        <v>1</v>
      </c>
      <c r="I3481" s="234"/>
      <c r="J3481" s="235">
        <f>ROUND(I3481*H3481,2)</f>
        <v>0</v>
      </c>
      <c r="K3481" s="231" t="s">
        <v>1</v>
      </c>
      <c r="L3481" s="45"/>
      <c r="M3481" s="236" t="s">
        <v>1</v>
      </c>
      <c r="N3481" s="237" t="s">
        <v>41</v>
      </c>
      <c r="O3481" s="92"/>
      <c r="P3481" s="238">
        <f>O3481*H3481</f>
        <v>0</v>
      </c>
      <c r="Q3481" s="238">
        <v>0</v>
      </c>
      <c r="R3481" s="238">
        <f>Q3481*H3481</f>
        <v>0</v>
      </c>
      <c r="S3481" s="238">
        <v>0</v>
      </c>
      <c r="T3481" s="239">
        <f>S3481*H3481</f>
        <v>0</v>
      </c>
      <c r="U3481" s="39"/>
      <c r="V3481" s="39"/>
      <c r="W3481" s="39"/>
      <c r="X3481" s="39"/>
      <c r="Y3481" s="39"/>
      <c r="Z3481" s="39"/>
      <c r="AA3481" s="39"/>
      <c r="AB3481" s="39"/>
      <c r="AC3481" s="39"/>
      <c r="AD3481" s="39"/>
      <c r="AE3481" s="39"/>
      <c r="AR3481" s="240" t="s">
        <v>530</v>
      </c>
      <c r="AT3481" s="240" t="s">
        <v>352</v>
      </c>
      <c r="AU3481" s="240" t="s">
        <v>86</v>
      </c>
      <c r="AY3481" s="18" t="s">
        <v>350</v>
      </c>
      <c r="BE3481" s="241">
        <f>IF(N3481="základní",J3481,0)</f>
        <v>0</v>
      </c>
      <c r="BF3481" s="241">
        <f>IF(N3481="snížená",J3481,0)</f>
        <v>0</v>
      </c>
      <c r="BG3481" s="241">
        <f>IF(N3481="zákl. přenesená",J3481,0)</f>
        <v>0</v>
      </c>
      <c r="BH3481" s="241">
        <f>IF(N3481="sníž. přenesená",J3481,0)</f>
        <v>0</v>
      </c>
      <c r="BI3481" s="241">
        <f>IF(N3481="nulová",J3481,0)</f>
        <v>0</v>
      </c>
      <c r="BJ3481" s="18" t="s">
        <v>84</v>
      </c>
      <c r="BK3481" s="241">
        <f>ROUND(I3481*H3481,2)</f>
        <v>0</v>
      </c>
      <c r="BL3481" s="18" t="s">
        <v>530</v>
      </c>
      <c r="BM3481" s="240" t="s">
        <v>4868</v>
      </c>
    </row>
    <row r="3482" s="2" customFormat="1">
      <c r="A3482" s="39"/>
      <c r="B3482" s="40"/>
      <c r="C3482" s="41"/>
      <c r="D3482" s="242" t="s">
        <v>359</v>
      </c>
      <c r="E3482" s="41"/>
      <c r="F3482" s="243" t="s">
        <v>4759</v>
      </c>
      <c r="G3482" s="41"/>
      <c r="H3482" s="41"/>
      <c r="I3482" s="244"/>
      <c r="J3482" s="41"/>
      <c r="K3482" s="41"/>
      <c r="L3482" s="45"/>
      <c r="M3482" s="245"/>
      <c r="N3482" s="246"/>
      <c r="O3482" s="92"/>
      <c r="P3482" s="92"/>
      <c r="Q3482" s="92"/>
      <c r="R3482" s="92"/>
      <c r="S3482" s="92"/>
      <c r="T3482" s="93"/>
      <c r="U3482" s="39"/>
      <c r="V3482" s="39"/>
      <c r="W3482" s="39"/>
      <c r="X3482" s="39"/>
      <c r="Y3482" s="39"/>
      <c r="Z3482" s="39"/>
      <c r="AA3482" s="39"/>
      <c r="AB3482" s="39"/>
      <c r="AC3482" s="39"/>
      <c r="AD3482" s="39"/>
      <c r="AE3482" s="39"/>
      <c r="AT3482" s="18" t="s">
        <v>359</v>
      </c>
      <c r="AU3482" s="18" t="s">
        <v>86</v>
      </c>
    </row>
    <row r="3483" s="2" customFormat="1" ht="24.15" customHeight="1">
      <c r="A3483" s="39"/>
      <c r="B3483" s="40"/>
      <c r="C3483" s="229" t="s">
        <v>4869</v>
      </c>
      <c r="D3483" s="229" t="s">
        <v>352</v>
      </c>
      <c r="E3483" s="230" t="s">
        <v>4870</v>
      </c>
      <c r="F3483" s="231" t="s">
        <v>4871</v>
      </c>
      <c r="G3483" s="232" t="s">
        <v>497</v>
      </c>
      <c r="H3483" s="233">
        <v>1</v>
      </c>
      <c r="I3483" s="234"/>
      <c r="J3483" s="235">
        <f>ROUND(I3483*H3483,2)</f>
        <v>0</v>
      </c>
      <c r="K3483" s="231" t="s">
        <v>1</v>
      </c>
      <c r="L3483" s="45"/>
      <c r="M3483" s="236" t="s">
        <v>1</v>
      </c>
      <c r="N3483" s="237" t="s">
        <v>41</v>
      </c>
      <c r="O3483" s="92"/>
      <c r="P3483" s="238">
        <f>O3483*H3483</f>
        <v>0</v>
      </c>
      <c r="Q3483" s="238">
        <v>0</v>
      </c>
      <c r="R3483" s="238">
        <f>Q3483*H3483</f>
        <v>0</v>
      </c>
      <c r="S3483" s="238">
        <v>0</v>
      </c>
      <c r="T3483" s="239">
        <f>S3483*H3483</f>
        <v>0</v>
      </c>
      <c r="U3483" s="39"/>
      <c r="V3483" s="39"/>
      <c r="W3483" s="39"/>
      <c r="X3483" s="39"/>
      <c r="Y3483" s="39"/>
      <c r="Z3483" s="39"/>
      <c r="AA3483" s="39"/>
      <c r="AB3483" s="39"/>
      <c r="AC3483" s="39"/>
      <c r="AD3483" s="39"/>
      <c r="AE3483" s="39"/>
      <c r="AR3483" s="240" t="s">
        <v>530</v>
      </c>
      <c r="AT3483" s="240" t="s">
        <v>352</v>
      </c>
      <c r="AU3483" s="240" t="s">
        <v>86</v>
      </c>
      <c r="AY3483" s="18" t="s">
        <v>350</v>
      </c>
      <c r="BE3483" s="241">
        <f>IF(N3483="základní",J3483,0)</f>
        <v>0</v>
      </c>
      <c r="BF3483" s="241">
        <f>IF(N3483="snížená",J3483,0)</f>
        <v>0</v>
      </c>
      <c r="BG3483" s="241">
        <f>IF(N3483="zákl. přenesená",J3483,0)</f>
        <v>0</v>
      </c>
      <c r="BH3483" s="241">
        <f>IF(N3483="sníž. přenesená",J3483,0)</f>
        <v>0</v>
      </c>
      <c r="BI3483" s="241">
        <f>IF(N3483="nulová",J3483,0)</f>
        <v>0</v>
      </c>
      <c r="BJ3483" s="18" t="s">
        <v>84</v>
      </c>
      <c r="BK3483" s="241">
        <f>ROUND(I3483*H3483,2)</f>
        <v>0</v>
      </c>
      <c r="BL3483" s="18" t="s">
        <v>530</v>
      </c>
      <c r="BM3483" s="240" t="s">
        <v>4872</v>
      </c>
    </row>
    <row r="3484" s="2" customFormat="1">
      <c r="A3484" s="39"/>
      <c r="B3484" s="40"/>
      <c r="C3484" s="41"/>
      <c r="D3484" s="242" t="s">
        <v>359</v>
      </c>
      <c r="E3484" s="41"/>
      <c r="F3484" s="243" t="s">
        <v>4759</v>
      </c>
      <c r="G3484" s="41"/>
      <c r="H3484" s="41"/>
      <c r="I3484" s="244"/>
      <c r="J3484" s="41"/>
      <c r="K3484" s="41"/>
      <c r="L3484" s="45"/>
      <c r="M3484" s="245"/>
      <c r="N3484" s="246"/>
      <c r="O3484" s="92"/>
      <c r="P3484" s="92"/>
      <c r="Q3484" s="92"/>
      <c r="R3484" s="92"/>
      <c r="S3484" s="92"/>
      <c r="T3484" s="93"/>
      <c r="U3484" s="39"/>
      <c r="V3484" s="39"/>
      <c r="W3484" s="39"/>
      <c r="X3484" s="39"/>
      <c r="Y3484" s="39"/>
      <c r="Z3484" s="39"/>
      <c r="AA3484" s="39"/>
      <c r="AB3484" s="39"/>
      <c r="AC3484" s="39"/>
      <c r="AD3484" s="39"/>
      <c r="AE3484" s="39"/>
      <c r="AT3484" s="18" t="s">
        <v>359</v>
      </c>
      <c r="AU3484" s="18" t="s">
        <v>86</v>
      </c>
    </row>
    <row r="3485" s="2" customFormat="1" ht="24.15" customHeight="1">
      <c r="A3485" s="39"/>
      <c r="B3485" s="40"/>
      <c r="C3485" s="229" t="s">
        <v>4873</v>
      </c>
      <c r="D3485" s="229" t="s">
        <v>352</v>
      </c>
      <c r="E3485" s="230" t="s">
        <v>4874</v>
      </c>
      <c r="F3485" s="231" t="s">
        <v>4875</v>
      </c>
      <c r="G3485" s="232" t="s">
        <v>497</v>
      </c>
      <c r="H3485" s="233">
        <v>1</v>
      </c>
      <c r="I3485" s="234"/>
      <c r="J3485" s="235">
        <f>ROUND(I3485*H3485,2)</f>
        <v>0</v>
      </c>
      <c r="K3485" s="231" t="s">
        <v>1</v>
      </c>
      <c r="L3485" s="45"/>
      <c r="M3485" s="236" t="s">
        <v>1</v>
      </c>
      <c r="N3485" s="237" t="s">
        <v>41</v>
      </c>
      <c r="O3485" s="92"/>
      <c r="P3485" s="238">
        <f>O3485*H3485</f>
        <v>0</v>
      </c>
      <c r="Q3485" s="238">
        <v>0</v>
      </c>
      <c r="R3485" s="238">
        <f>Q3485*H3485</f>
        <v>0</v>
      </c>
      <c r="S3485" s="238">
        <v>0</v>
      </c>
      <c r="T3485" s="239">
        <f>S3485*H3485</f>
        <v>0</v>
      </c>
      <c r="U3485" s="39"/>
      <c r="V3485" s="39"/>
      <c r="W3485" s="39"/>
      <c r="X3485" s="39"/>
      <c r="Y3485" s="39"/>
      <c r="Z3485" s="39"/>
      <c r="AA3485" s="39"/>
      <c r="AB3485" s="39"/>
      <c r="AC3485" s="39"/>
      <c r="AD3485" s="39"/>
      <c r="AE3485" s="39"/>
      <c r="AR3485" s="240" t="s">
        <v>530</v>
      </c>
      <c r="AT3485" s="240" t="s">
        <v>352</v>
      </c>
      <c r="AU3485" s="240" t="s">
        <v>86</v>
      </c>
      <c r="AY3485" s="18" t="s">
        <v>350</v>
      </c>
      <c r="BE3485" s="241">
        <f>IF(N3485="základní",J3485,0)</f>
        <v>0</v>
      </c>
      <c r="BF3485" s="241">
        <f>IF(N3485="snížená",J3485,0)</f>
        <v>0</v>
      </c>
      <c r="BG3485" s="241">
        <f>IF(N3485="zákl. přenesená",J3485,0)</f>
        <v>0</v>
      </c>
      <c r="BH3485" s="241">
        <f>IF(N3485="sníž. přenesená",J3485,0)</f>
        <v>0</v>
      </c>
      <c r="BI3485" s="241">
        <f>IF(N3485="nulová",J3485,0)</f>
        <v>0</v>
      </c>
      <c r="BJ3485" s="18" t="s">
        <v>84</v>
      </c>
      <c r="BK3485" s="241">
        <f>ROUND(I3485*H3485,2)</f>
        <v>0</v>
      </c>
      <c r="BL3485" s="18" t="s">
        <v>530</v>
      </c>
      <c r="BM3485" s="240" t="s">
        <v>4876</v>
      </c>
    </row>
    <row r="3486" s="2" customFormat="1">
      <c r="A3486" s="39"/>
      <c r="B3486" s="40"/>
      <c r="C3486" s="41"/>
      <c r="D3486" s="242" t="s">
        <v>359</v>
      </c>
      <c r="E3486" s="41"/>
      <c r="F3486" s="243" t="s">
        <v>4759</v>
      </c>
      <c r="G3486" s="41"/>
      <c r="H3486" s="41"/>
      <c r="I3486" s="244"/>
      <c r="J3486" s="41"/>
      <c r="K3486" s="41"/>
      <c r="L3486" s="45"/>
      <c r="M3486" s="245"/>
      <c r="N3486" s="246"/>
      <c r="O3486" s="92"/>
      <c r="P3486" s="92"/>
      <c r="Q3486" s="92"/>
      <c r="R3486" s="92"/>
      <c r="S3486" s="92"/>
      <c r="T3486" s="93"/>
      <c r="U3486" s="39"/>
      <c r="V3486" s="39"/>
      <c r="W3486" s="39"/>
      <c r="X3486" s="39"/>
      <c r="Y3486" s="39"/>
      <c r="Z3486" s="39"/>
      <c r="AA3486" s="39"/>
      <c r="AB3486" s="39"/>
      <c r="AC3486" s="39"/>
      <c r="AD3486" s="39"/>
      <c r="AE3486" s="39"/>
      <c r="AT3486" s="18" t="s">
        <v>359</v>
      </c>
      <c r="AU3486" s="18" t="s">
        <v>86</v>
      </c>
    </row>
    <row r="3487" s="2" customFormat="1" ht="24.15" customHeight="1">
      <c r="A3487" s="39"/>
      <c r="B3487" s="40"/>
      <c r="C3487" s="229" t="s">
        <v>4877</v>
      </c>
      <c r="D3487" s="229" t="s">
        <v>352</v>
      </c>
      <c r="E3487" s="230" t="s">
        <v>4878</v>
      </c>
      <c r="F3487" s="231" t="s">
        <v>4879</v>
      </c>
      <c r="G3487" s="232" t="s">
        <v>497</v>
      </c>
      <c r="H3487" s="233">
        <v>2</v>
      </c>
      <c r="I3487" s="234"/>
      <c r="J3487" s="235">
        <f>ROUND(I3487*H3487,2)</f>
        <v>0</v>
      </c>
      <c r="K3487" s="231" t="s">
        <v>1</v>
      </c>
      <c r="L3487" s="45"/>
      <c r="M3487" s="236" t="s">
        <v>1</v>
      </c>
      <c r="N3487" s="237" t="s">
        <v>41</v>
      </c>
      <c r="O3487" s="92"/>
      <c r="P3487" s="238">
        <f>O3487*H3487</f>
        <v>0</v>
      </c>
      <c r="Q3487" s="238">
        <v>0</v>
      </c>
      <c r="R3487" s="238">
        <f>Q3487*H3487</f>
        <v>0</v>
      </c>
      <c r="S3487" s="238">
        <v>0</v>
      </c>
      <c r="T3487" s="239">
        <f>S3487*H3487</f>
        <v>0</v>
      </c>
      <c r="U3487" s="39"/>
      <c r="V3487" s="39"/>
      <c r="W3487" s="39"/>
      <c r="X3487" s="39"/>
      <c r="Y3487" s="39"/>
      <c r="Z3487" s="39"/>
      <c r="AA3487" s="39"/>
      <c r="AB3487" s="39"/>
      <c r="AC3487" s="39"/>
      <c r="AD3487" s="39"/>
      <c r="AE3487" s="39"/>
      <c r="AR3487" s="240" t="s">
        <v>530</v>
      </c>
      <c r="AT3487" s="240" t="s">
        <v>352</v>
      </c>
      <c r="AU3487" s="240" t="s">
        <v>86</v>
      </c>
      <c r="AY3487" s="18" t="s">
        <v>350</v>
      </c>
      <c r="BE3487" s="241">
        <f>IF(N3487="základní",J3487,0)</f>
        <v>0</v>
      </c>
      <c r="BF3487" s="241">
        <f>IF(N3487="snížená",J3487,0)</f>
        <v>0</v>
      </c>
      <c r="BG3487" s="241">
        <f>IF(N3487="zákl. přenesená",J3487,0)</f>
        <v>0</v>
      </c>
      <c r="BH3487" s="241">
        <f>IF(N3487="sníž. přenesená",J3487,0)</f>
        <v>0</v>
      </c>
      <c r="BI3487" s="241">
        <f>IF(N3487="nulová",J3487,0)</f>
        <v>0</v>
      </c>
      <c r="BJ3487" s="18" t="s">
        <v>84</v>
      </c>
      <c r="BK3487" s="241">
        <f>ROUND(I3487*H3487,2)</f>
        <v>0</v>
      </c>
      <c r="BL3487" s="18" t="s">
        <v>530</v>
      </c>
      <c r="BM3487" s="240" t="s">
        <v>4880</v>
      </c>
    </row>
    <row r="3488" s="2" customFormat="1">
      <c r="A3488" s="39"/>
      <c r="B3488" s="40"/>
      <c r="C3488" s="41"/>
      <c r="D3488" s="242" t="s">
        <v>359</v>
      </c>
      <c r="E3488" s="41"/>
      <c r="F3488" s="243" t="s">
        <v>4759</v>
      </c>
      <c r="G3488" s="41"/>
      <c r="H3488" s="41"/>
      <c r="I3488" s="244"/>
      <c r="J3488" s="41"/>
      <c r="K3488" s="41"/>
      <c r="L3488" s="45"/>
      <c r="M3488" s="245"/>
      <c r="N3488" s="246"/>
      <c r="O3488" s="92"/>
      <c r="P3488" s="92"/>
      <c r="Q3488" s="92"/>
      <c r="R3488" s="92"/>
      <c r="S3488" s="92"/>
      <c r="T3488" s="93"/>
      <c r="U3488" s="39"/>
      <c r="V3488" s="39"/>
      <c r="W3488" s="39"/>
      <c r="X3488" s="39"/>
      <c r="Y3488" s="39"/>
      <c r="Z3488" s="39"/>
      <c r="AA3488" s="39"/>
      <c r="AB3488" s="39"/>
      <c r="AC3488" s="39"/>
      <c r="AD3488" s="39"/>
      <c r="AE3488" s="39"/>
      <c r="AT3488" s="18" t="s">
        <v>359</v>
      </c>
      <c r="AU3488" s="18" t="s">
        <v>86</v>
      </c>
    </row>
    <row r="3489" s="2" customFormat="1" ht="24.15" customHeight="1">
      <c r="A3489" s="39"/>
      <c r="B3489" s="40"/>
      <c r="C3489" s="229" t="s">
        <v>4881</v>
      </c>
      <c r="D3489" s="229" t="s">
        <v>352</v>
      </c>
      <c r="E3489" s="230" t="s">
        <v>4882</v>
      </c>
      <c r="F3489" s="231" t="s">
        <v>4883</v>
      </c>
      <c r="G3489" s="232" t="s">
        <v>497</v>
      </c>
      <c r="H3489" s="233">
        <v>2</v>
      </c>
      <c r="I3489" s="234"/>
      <c r="J3489" s="235">
        <f>ROUND(I3489*H3489,2)</f>
        <v>0</v>
      </c>
      <c r="K3489" s="231" t="s">
        <v>1</v>
      </c>
      <c r="L3489" s="45"/>
      <c r="M3489" s="236" t="s">
        <v>1</v>
      </c>
      <c r="N3489" s="237" t="s">
        <v>41</v>
      </c>
      <c r="O3489" s="92"/>
      <c r="P3489" s="238">
        <f>O3489*H3489</f>
        <v>0</v>
      </c>
      <c r="Q3489" s="238">
        <v>0</v>
      </c>
      <c r="R3489" s="238">
        <f>Q3489*H3489</f>
        <v>0</v>
      </c>
      <c r="S3489" s="238">
        <v>0</v>
      </c>
      <c r="T3489" s="239">
        <f>S3489*H3489</f>
        <v>0</v>
      </c>
      <c r="U3489" s="39"/>
      <c r="V3489" s="39"/>
      <c r="W3489" s="39"/>
      <c r="X3489" s="39"/>
      <c r="Y3489" s="39"/>
      <c r="Z3489" s="39"/>
      <c r="AA3489" s="39"/>
      <c r="AB3489" s="39"/>
      <c r="AC3489" s="39"/>
      <c r="AD3489" s="39"/>
      <c r="AE3489" s="39"/>
      <c r="AR3489" s="240" t="s">
        <v>530</v>
      </c>
      <c r="AT3489" s="240" t="s">
        <v>352</v>
      </c>
      <c r="AU3489" s="240" t="s">
        <v>86</v>
      </c>
      <c r="AY3489" s="18" t="s">
        <v>350</v>
      </c>
      <c r="BE3489" s="241">
        <f>IF(N3489="základní",J3489,0)</f>
        <v>0</v>
      </c>
      <c r="BF3489" s="241">
        <f>IF(N3489="snížená",J3489,0)</f>
        <v>0</v>
      </c>
      <c r="BG3489" s="241">
        <f>IF(N3489="zákl. přenesená",J3489,0)</f>
        <v>0</v>
      </c>
      <c r="BH3489" s="241">
        <f>IF(N3489="sníž. přenesená",J3489,0)</f>
        <v>0</v>
      </c>
      <c r="BI3489" s="241">
        <f>IF(N3489="nulová",J3489,0)</f>
        <v>0</v>
      </c>
      <c r="BJ3489" s="18" t="s">
        <v>84</v>
      </c>
      <c r="BK3489" s="241">
        <f>ROUND(I3489*H3489,2)</f>
        <v>0</v>
      </c>
      <c r="BL3489" s="18" t="s">
        <v>530</v>
      </c>
      <c r="BM3489" s="240" t="s">
        <v>4884</v>
      </c>
    </row>
    <row r="3490" s="2" customFormat="1">
      <c r="A3490" s="39"/>
      <c r="B3490" s="40"/>
      <c r="C3490" s="41"/>
      <c r="D3490" s="242" t="s">
        <v>359</v>
      </c>
      <c r="E3490" s="41"/>
      <c r="F3490" s="243" t="s">
        <v>4759</v>
      </c>
      <c r="G3490" s="41"/>
      <c r="H3490" s="41"/>
      <c r="I3490" s="244"/>
      <c r="J3490" s="41"/>
      <c r="K3490" s="41"/>
      <c r="L3490" s="45"/>
      <c r="M3490" s="245"/>
      <c r="N3490" s="246"/>
      <c r="O3490" s="92"/>
      <c r="P3490" s="92"/>
      <c r="Q3490" s="92"/>
      <c r="R3490" s="92"/>
      <c r="S3490" s="92"/>
      <c r="T3490" s="93"/>
      <c r="U3490" s="39"/>
      <c r="V3490" s="39"/>
      <c r="W3490" s="39"/>
      <c r="X3490" s="39"/>
      <c r="Y3490" s="39"/>
      <c r="Z3490" s="39"/>
      <c r="AA3490" s="39"/>
      <c r="AB3490" s="39"/>
      <c r="AC3490" s="39"/>
      <c r="AD3490" s="39"/>
      <c r="AE3490" s="39"/>
      <c r="AT3490" s="18" t="s">
        <v>359</v>
      </c>
      <c r="AU3490" s="18" t="s">
        <v>86</v>
      </c>
    </row>
    <row r="3491" s="2" customFormat="1" ht="24.15" customHeight="1">
      <c r="A3491" s="39"/>
      <c r="B3491" s="40"/>
      <c r="C3491" s="229" t="s">
        <v>4885</v>
      </c>
      <c r="D3491" s="229" t="s">
        <v>352</v>
      </c>
      <c r="E3491" s="230" t="s">
        <v>4886</v>
      </c>
      <c r="F3491" s="231" t="s">
        <v>4887</v>
      </c>
      <c r="G3491" s="232" t="s">
        <v>497</v>
      </c>
      <c r="H3491" s="233">
        <v>1</v>
      </c>
      <c r="I3491" s="234"/>
      <c r="J3491" s="235">
        <f>ROUND(I3491*H3491,2)</f>
        <v>0</v>
      </c>
      <c r="K3491" s="231" t="s">
        <v>1</v>
      </c>
      <c r="L3491" s="45"/>
      <c r="M3491" s="236" t="s">
        <v>1</v>
      </c>
      <c r="N3491" s="237" t="s">
        <v>41</v>
      </c>
      <c r="O3491" s="92"/>
      <c r="P3491" s="238">
        <f>O3491*H3491</f>
        <v>0</v>
      </c>
      <c r="Q3491" s="238">
        <v>0</v>
      </c>
      <c r="R3491" s="238">
        <f>Q3491*H3491</f>
        <v>0</v>
      </c>
      <c r="S3491" s="238">
        <v>0</v>
      </c>
      <c r="T3491" s="239">
        <f>S3491*H3491</f>
        <v>0</v>
      </c>
      <c r="U3491" s="39"/>
      <c r="V3491" s="39"/>
      <c r="W3491" s="39"/>
      <c r="X3491" s="39"/>
      <c r="Y3491" s="39"/>
      <c r="Z3491" s="39"/>
      <c r="AA3491" s="39"/>
      <c r="AB3491" s="39"/>
      <c r="AC3491" s="39"/>
      <c r="AD3491" s="39"/>
      <c r="AE3491" s="39"/>
      <c r="AR3491" s="240" t="s">
        <v>530</v>
      </c>
      <c r="AT3491" s="240" t="s">
        <v>352</v>
      </c>
      <c r="AU3491" s="240" t="s">
        <v>86</v>
      </c>
      <c r="AY3491" s="18" t="s">
        <v>350</v>
      </c>
      <c r="BE3491" s="241">
        <f>IF(N3491="základní",J3491,0)</f>
        <v>0</v>
      </c>
      <c r="BF3491" s="241">
        <f>IF(N3491="snížená",J3491,0)</f>
        <v>0</v>
      </c>
      <c r="BG3491" s="241">
        <f>IF(N3491="zákl. přenesená",J3491,0)</f>
        <v>0</v>
      </c>
      <c r="BH3491" s="241">
        <f>IF(N3491="sníž. přenesená",J3491,0)</f>
        <v>0</v>
      </c>
      <c r="BI3491" s="241">
        <f>IF(N3491="nulová",J3491,0)</f>
        <v>0</v>
      </c>
      <c r="BJ3491" s="18" t="s">
        <v>84</v>
      </c>
      <c r="BK3491" s="241">
        <f>ROUND(I3491*H3491,2)</f>
        <v>0</v>
      </c>
      <c r="BL3491" s="18" t="s">
        <v>530</v>
      </c>
      <c r="BM3491" s="240" t="s">
        <v>4888</v>
      </c>
    </row>
    <row r="3492" s="2" customFormat="1">
      <c r="A3492" s="39"/>
      <c r="B3492" s="40"/>
      <c r="C3492" s="41"/>
      <c r="D3492" s="242" t="s">
        <v>359</v>
      </c>
      <c r="E3492" s="41"/>
      <c r="F3492" s="243" t="s">
        <v>4759</v>
      </c>
      <c r="G3492" s="41"/>
      <c r="H3492" s="41"/>
      <c r="I3492" s="244"/>
      <c r="J3492" s="41"/>
      <c r="K3492" s="41"/>
      <c r="L3492" s="45"/>
      <c r="M3492" s="245"/>
      <c r="N3492" s="246"/>
      <c r="O3492" s="92"/>
      <c r="P3492" s="92"/>
      <c r="Q3492" s="92"/>
      <c r="R3492" s="92"/>
      <c r="S3492" s="92"/>
      <c r="T3492" s="93"/>
      <c r="U3492" s="39"/>
      <c r="V3492" s="39"/>
      <c r="W3492" s="39"/>
      <c r="X3492" s="39"/>
      <c r="Y3492" s="39"/>
      <c r="Z3492" s="39"/>
      <c r="AA3492" s="39"/>
      <c r="AB3492" s="39"/>
      <c r="AC3492" s="39"/>
      <c r="AD3492" s="39"/>
      <c r="AE3492" s="39"/>
      <c r="AT3492" s="18" t="s">
        <v>359</v>
      </c>
      <c r="AU3492" s="18" t="s">
        <v>86</v>
      </c>
    </row>
    <row r="3493" s="2" customFormat="1" ht="24.15" customHeight="1">
      <c r="A3493" s="39"/>
      <c r="B3493" s="40"/>
      <c r="C3493" s="229" t="s">
        <v>4889</v>
      </c>
      <c r="D3493" s="229" t="s">
        <v>352</v>
      </c>
      <c r="E3493" s="230" t="s">
        <v>4890</v>
      </c>
      <c r="F3493" s="231" t="s">
        <v>4891</v>
      </c>
      <c r="G3493" s="232" t="s">
        <v>497</v>
      </c>
      <c r="H3493" s="233">
        <v>1</v>
      </c>
      <c r="I3493" s="234"/>
      <c r="J3493" s="235">
        <f>ROUND(I3493*H3493,2)</f>
        <v>0</v>
      </c>
      <c r="K3493" s="231" t="s">
        <v>1</v>
      </c>
      <c r="L3493" s="45"/>
      <c r="M3493" s="236" t="s">
        <v>1</v>
      </c>
      <c r="N3493" s="237" t="s">
        <v>41</v>
      </c>
      <c r="O3493" s="92"/>
      <c r="P3493" s="238">
        <f>O3493*H3493</f>
        <v>0</v>
      </c>
      <c r="Q3493" s="238">
        <v>0</v>
      </c>
      <c r="R3493" s="238">
        <f>Q3493*H3493</f>
        <v>0</v>
      </c>
      <c r="S3493" s="238">
        <v>0</v>
      </c>
      <c r="T3493" s="239">
        <f>S3493*H3493</f>
        <v>0</v>
      </c>
      <c r="U3493" s="39"/>
      <c r="V3493" s="39"/>
      <c r="W3493" s="39"/>
      <c r="X3493" s="39"/>
      <c r="Y3493" s="39"/>
      <c r="Z3493" s="39"/>
      <c r="AA3493" s="39"/>
      <c r="AB3493" s="39"/>
      <c r="AC3493" s="39"/>
      <c r="AD3493" s="39"/>
      <c r="AE3493" s="39"/>
      <c r="AR3493" s="240" t="s">
        <v>530</v>
      </c>
      <c r="AT3493" s="240" t="s">
        <v>352</v>
      </c>
      <c r="AU3493" s="240" t="s">
        <v>86</v>
      </c>
      <c r="AY3493" s="18" t="s">
        <v>350</v>
      </c>
      <c r="BE3493" s="241">
        <f>IF(N3493="základní",J3493,0)</f>
        <v>0</v>
      </c>
      <c r="BF3493" s="241">
        <f>IF(N3493="snížená",J3493,0)</f>
        <v>0</v>
      </c>
      <c r="BG3493" s="241">
        <f>IF(N3493="zákl. přenesená",J3493,0)</f>
        <v>0</v>
      </c>
      <c r="BH3493" s="241">
        <f>IF(N3493="sníž. přenesená",J3493,0)</f>
        <v>0</v>
      </c>
      <c r="BI3493" s="241">
        <f>IF(N3493="nulová",J3493,0)</f>
        <v>0</v>
      </c>
      <c r="BJ3493" s="18" t="s">
        <v>84</v>
      </c>
      <c r="BK3493" s="241">
        <f>ROUND(I3493*H3493,2)</f>
        <v>0</v>
      </c>
      <c r="BL3493" s="18" t="s">
        <v>530</v>
      </c>
      <c r="BM3493" s="240" t="s">
        <v>4892</v>
      </c>
    </row>
    <row r="3494" s="2" customFormat="1">
      <c r="A3494" s="39"/>
      <c r="B3494" s="40"/>
      <c r="C3494" s="41"/>
      <c r="D3494" s="242" t="s">
        <v>359</v>
      </c>
      <c r="E3494" s="41"/>
      <c r="F3494" s="243" t="s">
        <v>4759</v>
      </c>
      <c r="G3494" s="41"/>
      <c r="H3494" s="41"/>
      <c r="I3494" s="244"/>
      <c r="J3494" s="41"/>
      <c r="K3494" s="41"/>
      <c r="L3494" s="45"/>
      <c r="M3494" s="245"/>
      <c r="N3494" s="246"/>
      <c r="O3494" s="92"/>
      <c r="P3494" s="92"/>
      <c r="Q3494" s="92"/>
      <c r="R3494" s="92"/>
      <c r="S3494" s="92"/>
      <c r="T3494" s="93"/>
      <c r="U3494" s="39"/>
      <c r="V3494" s="39"/>
      <c r="W3494" s="39"/>
      <c r="X3494" s="39"/>
      <c r="Y3494" s="39"/>
      <c r="Z3494" s="39"/>
      <c r="AA3494" s="39"/>
      <c r="AB3494" s="39"/>
      <c r="AC3494" s="39"/>
      <c r="AD3494" s="39"/>
      <c r="AE3494" s="39"/>
      <c r="AT3494" s="18" t="s">
        <v>359</v>
      </c>
      <c r="AU3494" s="18" t="s">
        <v>86</v>
      </c>
    </row>
    <row r="3495" s="2" customFormat="1" ht="24.15" customHeight="1">
      <c r="A3495" s="39"/>
      <c r="B3495" s="40"/>
      <c r="C3495" s="229" t="s">
        <v>4893</v>
      </c>
      <c r="D3495" s="229" t="s">
        <v>352</v>
      </c>
      <c r="E3495" s="230" t="s">
        <v>4894</v>
      </c>
      <c r="F3495" s="231" t="s">
        <v>4895</v>
      </c>
      <c r="G3495" s="232" t="s">
        <v>497</v>
      </c>
      <c r="H3495" s="233">
        <v>1</v>
      </c>
      <c r="I3495" s="234"/>
      <c r="J3495" s="235">
        <f>ROUND(I3495*H3495,2)</f>
        <v>0</v>
      </c>
      <c r="K3495" s="231" t="s">
        <v>1</v>
      </c>
      <c r="L3495" s="45"/>
      <c r="M3495" s="236" t="s">
        <v>1</v>
      </c>
      <c r="N3495" s="237" t="s">
        <v>41</v>
      </c>
      <c r="O3495" s="92"/>
      <c r="P3495" s="238">
        <f>O3495*H3495</f>
        <v>0</v>
      </c>
      <c r="Q3495" s="238">
        <v>0</v>
      </c>
      <c r="R3495" s="238">
        <f>Q3495*H3495</f>
        <v>0</v>
      </c>
      <c r="S3495" s="238">
        <v>0</v>
      </c>
      <c r="T3495" s="239">
        <f>S3495*H3495</f>
        <v>0</v>
      </c>
      <c r="U3495" s="39"/>
      <c r="V3495" s="39"/>
      <c r="W3495" s="39"/>
      <c r="X3495" s="39"/>
      <c r="Y3495" s="39"/>
      <c r="Z3495" s="39"/>
      <c r="AA3495" s="39"/>
      <c r="AB3495" s="39"/>
      <c r="AC3495" s="39"/>
      <c r="AD3495" s="39"/>
      <c r="AE3495" s="39"/>
      <c r="AR3495" s="240" t="s">
        <v>530</v>
      </c>
      <c r="AT3495" s="240" t="s">
        <v>352</v>
      </c>
      <c r="AU3495" s="240" t="s">
        <v>86</v>
      </c>
      <c r="AY3495" s="18" t="s">
        <v>350</v>
      </c>
      <c r="BE3495" s="241">
        <f>IF(N3495="základní",J3495,0)</f>
        <v>0</v>
      </c>
      <c r="BF3495" s="241">
        <f>IF(N3495="snížená",J3495,0)</f>
        <v>0</v>
      </c>
      <c r="BG3495" s="241">
        <f>IF(N3495="zákl. přenesená",J3495,0)</f>
        <v>0</v>
      </c>
      <c r="BH3495" s="241">
        <f>IF(N3495="sníž. přenesená",J3495,0)</f>
        <v>0</v>
      </c>
      <c r="BI3495" s="241">
        <f>IF(N3495="nulová",J3495,0)</f>
        <v>0</v>
      </c>
      <c r="BJ3495" s="18" t="s">
        <v>84</v>
      </c>
      <c r="BK3495" s="241">
        <f>ROUND(I3495*H3495,2)</f>
        <v>0</v>
      </c>
      <c r="BL3495" s="18" t="s">
        <v>530</v>
      </c>
      <c r="BM3495" s="240" t="s">
        <v>4896</v>
      </c>
    </row>
    <row r="3496" s="2" customFormat="1">
      <c r="A3496" s="39"/>
      <c r="B3496" s="40"/>
      <c r="C3496" s="41"/>
      <c r="D3496" s="242" t="s">
        <v>359</v>
      </c>
      <c r="E3496" s="41"/>
      <c r="F3496" s="243" t="s">
        <v>4759</v>
      </c>
      <c r="G3496" s="41"/>
      <c r="H3496" s="41"/>
      <c r="I3496" s="244"/>
      <c r="J3496" s="41"/>
      <c r="K3496" s="41"/>
      <c r="L3496" s="45"/>
      <c r="M3496" s="245"/>
      <c r="N3496" s="246"/>
      <c r="O3496" s="92"/>
      <c r="P3496" s="92"/>
      <c r="Q3496" s="92"/>
      <c r="R3496" s="92"/>
      <c r="S3496" s="92"/>
      <c r="T3496" s="93"/>
      <c r="U3496" s="39"/>
      <c r="V3496" s="39"/>
      <c r="W3496" s="39"/>
      <c r="X3496" s="39"/>
      <c r="Y3496" s="39"/>
      <c r="Z3496" s="39"/>
      <c r="AA3496" s="39"/>
      <c r="AB3496" s="39"/>
      <c r="AC3496" s="39"/>
      <c r="AD3496" s="39"/>
      <c r="AE3496" s="39"/>
      <c r="AT3496" s="18" t="s">
        <v>359</v>
      </c>
      <c r="AU3496" s="18" t="s">
        <v>86</v>
      </c>
    </row>
    <row r="3497" s="2" customFormat="1" ht="24.15" customHeight="1">
      <c r="A3497" s="39"/>
      <c r="B3497" s="40"/>
      <c r="C3497" s="229" t="s">
        <v>4897</v>
      </c>
      <c r="D3497" s="229" t="s">
        <v>352</v>
      </c>
      <c r="E3497" s="230" t="s">
        <v>4898</v>
      </c>
      <c r="F3497" s="231" t="s">
        <v>4899</v>
      </c>
      <c r="G3497" s="232" t="s">
        <v>497</v>
      </c>
      <c r="H3497" s="233">
        <v>1</v>
      </c>
      <c r="I3497" s="234"/>
      <c r="J3497" s="235">
        <f>ROUND(I3497*H3497,2)</f>
        <v>0</v>
      </c>
      <c r="K3497" s="231" t="s">
        <v>1</v>
      </c>
      <c r="L3497" s="45"/>
      <c r="M3497" s="236" t="s">
        <v>1</v>
      </c>
      <c r="N3497" s="237" t="s">
        <v>41</v>
      </c>
      <c r="O3497" s="92"/>
      <c r="P3497" s="238">
        <f>O3497*H3497</f>
        <v>0</v>
      </c>
      <c r="Q3497" s="238">
        <v>0</v>
      </c>
      <c r="R3497" s="238">
        <f>Q3497*H3497</f>
        <v>0</v>
      </c>
      <c r="S3497" s="238">
        <v>0</v>
      </c>
      <c r="T3497" s="239">
        <f>S3497*H3497</f>
        <v>0</v>
      </c>
      <c r="U3497" s="39"/>
      <c r="V3497" s="39"/>
      <c r="W3497" s="39"/>
      <c r="X3497" s="39"/>
      <c r="Y3497" s="39"/>
      <c r="Z3497" s="39"/>
      <c r="AA3497" s="39"/>
      <c r="AB3497" s="39"/>
      <c r="AC3497" s="39"/>
      <c r="AD3497" s="39"/>
      <c r="AE3497" s="39"/>
      <c r="AR3497" s="240" t="s">
        <v>530</v>
      </c>
      <c r="AT3497" s="240" t="s">
        <v>352</v>
      </c>
      <c r="AU3497" s="240" t="s">
        <v>86</v>
      </c>
      <c r="AY3497" s="18" t="s">
        <v>350</v>
      </c>
      <c r="BE3497" s="241">
        <f>IF(N3497="základní",J3497,0)</f>
        <v>0</v>
      </c>
      <c r="BF3497" s="241">
        <f>IF(N3497="snížená",J3497,0)</f>
        <v>0</v>
      </c>
      <c r="BG3497" s="241">
        <f>IF(N3497="zákl. přenesená",J3497,0)</f>
        <v>0</v>
      </c>
      <c r="BH3497" s="241">
        <f>IF(N3497="sníž. přenesená",J3497,0)</f>
        <v>0</v>
      </c>
      <c r="BI3497" s="241">
        <f>IF(N3497="nulová",J3497,0)</f>
        <v>0</v>
      </c>
      <c r="BJ3497" s="18" t="s">
        <v>84</v>
      </c>
      <c r="BK3497" s="241">
        <f>ROUND(I3497*H3497,2)</f>
        <v>0</v>
      </c>
      <c r="BL3497" s="18" t="s">
        <v>530</v>
      </c>
      <c r="BM3497" s="240" t="s">
        <v>4900</v>
      </c>
    </row>
    <row r="3498" s="2" customFormat="1">
      <c r="A3498" s="39"/>
      <c r="B3498" s="40"/>
      <c r="C3498" s="41"/>
      <c r="D3498" s="242" t="s">
        <v>359</v>
      </c>
      <c r="E3498" s="41"/>
      <c r="F3498" s="243" t="s">
        <v>4759</v>
      </c>
      <c r="G3498" s="41"/>
      <c r="H3498" s="41"/>
      <c r="I3498" s="244"/>
      <c r="J3498" s="41"/>
      <c r="K3498" s="41"/>
      <c r="L3498" s="45"/>
      <c r="M3498" s="245"/>
      <c r="N3498" s="246"/>
      <c r="O3498" s="92"/>
      <c r="P3498" s="92"/>
      <c r="Q3498" s="92"/>
      <c r="R3498" s="92"/>
      <c r="S3498" s="92"/>
      <c r="T3498" s="93"/>
      <c r="U3498" s="39"/>
      <c r="V3498" s="39"/>
      <c r="W3498" s="39"/>
      <c r="X3498" s="39"/>
      <c r="Y3498" s="39"/>
      <c r="Z3498" s="39"/>
      <c r="AA3498" s="39"/>
      <c r="AB3498" s="39"/>
      <c r="AC3498" s="39"/>
      <c r="AD3498" s="39"/>
      <c r="AE3498" s="39"/>
      <c r="AT3498" s="18" t="s">
        <v>359</v>
      </c>
      <c r="AU3498" s="18" t="s">
        <v>86</v>
      </c>
    </row>
    <row r="3499" s="2" customFormat="1" ht="24.15" customHeight="1">
      <c r="A3499" s="39"/>
      <c r="B3499" s="40"/>
      <c r="C3499" s="229" t="s">
        <v>4901</v>
      </c>
      <c r="D3499" s="229" t="s">
        <v>352</v>
      </c>
      <c r="E3499" s="230" t="s">
        <v>4902</v>
      </c>
      <c r="F3499" s="231" t="s">
        <v>4903</v>
      </c>
      <c r="G3499" s="232" t="s">
        <v>497</v>
      </c>
      <c r="H3499" s="233">
        <v>1</v>
      </c>
      <c r="I3499" s="234"/>
      <c r="J3499" s="235">
        <f>ROUND(I3499*H3499,2)</f>
        <v>0</v>
      </c>
      <c r="K3499" s="231" t="s">
        <v>1</v>
      </c>
      <c r="L3499" s="45"/>
      <c r="M3499" s="236" t="s">
        <v>1</v>
      </c>
      <c r="N3499" s="237" t="s">
        <v>41</v>
      </c>
      <c r="O3499" s="92"/>
      <c r="P3499" s="238">
        <f>O3499*H3499</f>
        <v>0</v>
      </c>
      <c r="Q3499" s="238">
        <v>0</v>
      </c>
      <c r="R3499" s="238">
        <f>Q3499*H3499</f>
        <v>0</v>
      </c>
      <c r="S3499" s="238">
        <v>0</v>
      </c>
      <c r="T3499" s="239">
        <f>S3499*H3499</f>
        <v>0</v>
      </c>
      <c r="U3499" s="39"/>
      <c r="V3499" s="39"/>
      <c r="W3499" s="39"/>
      <c r="X3499" s="39"/>
      <c r="Y3499" s="39"/>
      <c r="Z3499" s="39"/>
      <c r="AA3499" s="39"/>
      <c r="AB3499" s="39"/>
      <c r="AC3499" s="39"/>
      <c r="AD3499" s="39"/>
      <c r="AE3499" s="39"/>
      <c r="AR3499" s="240" t="s">
        <v>530</v>
      </c>
      <c r="AT3499" s="240" t="s">
        <v>352</v>
      </c>
      <c r="AU3499" s="240" t="s">
        <v>86</v>
      </c>
      <c r="AY3499" s="18" t="s">
        <v>350</v>
      </c>
      <c r="BE3499" s="241">
        <f>IF(N3499="základní",J3499,0)</f>
        <v>0</v>
      </c>
      <c r="BF3499" s="241">
        <f>IF(N3499="snížená",J3499,0)</f>
        <v>0</v>
      </c>
      <c r="BG3499" s="241">
        <f>IF(N3499="zákl. přenesená",J3499,0)</f>
        <v>0</v>
      </c>
      <c r="BH3499" s="241">
        <f>IF(N3499="sníž. přenesená",J3499,0)</f>
        <v>0</v>
      </c>
      <c r="BI3499" s="241">
        <f>IF(N3499="nulová",J3499,0)</f>
        <v>0</v>
      </c>
      <c r="BJ3499" s="18" t="s">
        <v>84</v>
      </c>
      <c r="BK3499" s="241">
        <f>ROUND(I3499*H3499,2)</f>
        <v>0</v>
      </c>
      <c r="BL3499" s="18" t="s">
        <v>530</v>
      </c>
      <c r="BM3499" s="240" t="s">
        <v>4904</v>
      </c>
    </row>
    <row r="3500" s="2" customFormat="1">
      <c r="A3500" s="39"/>
      <c r="B3500" s="40"/>
      <c r="C3500" s="41"/>
      <c r="D3500" s="242" t="s">
        <v>359</v>
      </c>
      <c r="E3500" s="41"/>
      <c r="F3500" s="243" t="s">
        <v>4759</v>
      </c>
      <c r="G3500" s="41"/>
      <c r="H3500" s="41"/>
      <c r="I3500" s="244"/>
      <c r="J3500" s="41"/>
      <c r="K3500" s="41"/>
      <c r="L3500" s="45"/>
      <c r="M3500" s="245"/>
      <c r="N3500" s="246"/>
      <c r="O3500" s="92"/>
      <c r="P3500" s="92"/>
      <c r="Q3500" s="92"/>
      <c r="R3500" s="92"/>
      <c r="S3500" s="92"/>
      <c r="T3500" s="93"/>
      <c r="U3500" s="39"/>
      <c r="V3500" s="39"/>
      <c r="W3500" s="39"/>
      <c r="X3500" s="39"/>
      <c r="Y3500" s="39"/>
      <c r="Z3500" s="39"/>
      <c r="AA3500" s="39"/>
      <c r="AB3500" s="39"/>
      <c r="AC3500" s="39"/>
      <c r="AD3500" s="39"/>
      <c r="AE3500" s="39"/>
      <c r="AT3500" s="18" t="s">
        <v>359</v>
      </c>
      <c r="AU3500" s="18" t="s">
        <v>86</v>
      </c>
    </row>
    <row r="3501" s="2" customFormat="1" ht="24.15" customHeight="1">
      <c r="A3501" s="39"/>
      <c r="B3501" s="40"/>
      <c r="C3501" s="229" t="s">
        <v>4905</v>
      </c>
      <c r="D3501" s="229" t="s">
        <v>352</v>
      </c>
      <c r="E3501" s="230" t="s">
        <v>4906</v>
      </c>
      <c r="F3501" s="231" t="s">
        <v>4907</v>
      </c>
      <c r="G3501" s="232" t="s">
        <v>497</v>
      </c>
      <c r="H3501" s="233">
        <v>1</v>
      </c>
      <c r="I3501" s="234"/>
      <c r="J3501" s="235">
        <f>ROUND(I3501*H3501,2)</f>
        <v>0</v>
      </c>
      <c r="K3501" s="231" t="s">
        <v>1</v>
      </c>
      <c r="L3501" s="45"/>
      <c r="M3501" s="236" t="s">
        <v>1</v>
      </c>
      <c r="N3501" s="237" t="s">
        <v>41</v>
      </c>
      <c r="O3501" s="92"/>
      <c r="P3501" s="238">
        <f>O3501*H3501</f>
        <v>0</v>
      </c>
      <c r="Q3501" s="238">
        <v>0</v>
      </c>
      <c r="R3501" s="238">
        <f>Q3501*H3501</f>
        <v>0</v>
      </c>
      <c r="S3501" s="238">
        <v>0</v>
      </c>
      <c r="T3501" s="239">
        <f>S3501*H3501</f>
        <v>0</v>
      </c>
      <c r="U3501" s="39"/>
      <c r="V3501" s="39"/>
      <c r="W3501" s="39"/>
      <c r="X3501" s="39"/>
      <c r="Y3501" s="39"/>
      <c r="Z3501" s="39"/>
      <c r="AA3501" s="39"/>
      <c r="AB3501" s="39"/>
      <c r="AC3501" s="39"/>
      <c r="AD3501" s="39"/>
      <c r="AE3501" s="39"/>
      <c r="AR3501" s="240" t="s">
        <v>530</v>
      </c>
      <c r="AT3501" s="240" t="s">
        <v>352</v>
      </c>
      <c r="AU3501" s="240" t="s">
        <v>86</v>
      </c>
      <c r="AY3501" s="18" t="s">
        <v>350</v>
      </c>
      <c r="BE3501" s="241">
        <f>IF(N3501="základní",J3501,0)</f>
        <v>0</v>
      </c>
      <c r="BF3501" s="241">
        <f>IF(N3501="snížená",J3501,0)</f>
        <v>0</v>
      </c>
      <c r="BG3501" s="241">
        <f>IF(N3501="zákl. přenesená",J3501,0)</f>
        <v>0</v>
      </c>
      <c r="BH3501" s="241">
        <f>IF(N3501="sníž. přenesená",J3501,0)</f>
        <v>0</v>
      </c>
      <c r="BI3501" s="241">
        <f>IF(N3501="nulová",J3501,0)</f>
        <v>0</v>
      </c>
      <c r="BJ3501" s="18" t="s">
        <v>84</v>
      </c>
      <c r="BK3501" s="241">
        <f>ROUND(I3501*H3501,2)</f>
        <v>0</v>
      </c>
      <c r="BL3501" s="18" t="s">
        <v>530</v>
      </c>
      <c r="BM3501" s="240" t="s">
        <v>4908</v>
      </c>
    </row>
    <row r="3502" s="2" customFormat="1">
      <c r="A3502" s="39"/>
      <c r="B3502" s="40"/>
      <c r="C3502" s="41"/>
      <c r="D3502" s="242" t="s">
        <v>359</v>
      </c>
      <c r="E3502" s="41"/>
      <c r="F3502" s="243" t="s">
        <v>4759</v>
      </c>
      <c r="G3502" s="41"/>
      <c r="H3502" s="41"/>
      <c r="I3502" s="244"/>
      <c r="J3502" s="41"/>
      <c r="K3502" s="41"/>
      <c r="L3502" s="45"/>
      <c r="M3502" s="245"/>
      <c r="N3502" s="246"/>
      <c r="O3502" s="92"/>
      <c r="P3502" s="92"/>
      <c r="Q3502" s="92"/>
      <c r="R3502" s="92"/>
      <c r="S3502" s="92"/>
      <c r="T3502" s="93"/>
      <c r="U3502" s="39"/>
      <c r="V3502" s="39"/>
      <c r="W3502" s="39"/>
      <c r="X3502" s="39"/>
      <c r="Y3502" s="39"/>
      <c r="Z3502" s="39"/>
      <c r="AA3502" s="39"/>
      <c r="AB3502" s="39"/>
      <c r="AC3502" s="39"/>
      <c r="AD3502" s="39"/>
      <c r="AE3502" s="39"/>
      <c r="AT3502" s="18" t="s">
        <v>359</v>
      </c>
      <c r="AU3502" s="18" t="s">
        <v>86</v>
      </c>
    </row>
    <row r="3503" s="2" customFormat="1" ht="24.15" customHeight="1">
      <c r="A3503" s="39"/>
      <c r="B3503" s="40"/>
      <c r="C3503" s="229" t="s">
        <v>4909</v>
      </c>
      <c r="D3503" s="229" t="s">
        <v>352</v>
      </c>
      <c r="E3503" s="230" t="s">
        <v>4910</v>
      </c>
      <c r="F3503" s="231" t="s">
        <v>4911</v>
      </c>
      <c r="G3503" s="232" t="s">
        <v>497</v>
      </c>
      <c r="H3503" s="233">
        <v>1</v>
      </c>
      <c r="I3503" s="234"/>
      <c r="J3503" s="235">
        <f>ROUND(I3503*H3503,2)</f>
        <v>0</v>
      </c>
      <c r="K3503" s="231" t="s">
        <v>1</v>
      </c>
      <c r="L3503" s="45"/>
      <c r="M3503" s="236" t="s">
        <v>1</v>
      </c>
      <c r="N3503" s="237" t="s">
        <v>41</v>
      </c>
      <c r="O3503" s="92"/>
      <c r="P3503" s="238">
        <f>O3503*H3503</f>
        <v>0</v>
      </c>
      <c r="Q3503" s="238">
        <v>0</v>
      </c>
      <c r="R3503" s="238">
        <f>Q3503*H3503</f>
        <v>0</v>
      </c>
      <c r="S3503" s="238">
        <v>0</v>
      </c>
      <c r="T3503" s="239">
        <f>S3503*H3503</f>
        <v>0</v>
      </c>
      <c r="U3503" s="39"/>
      <c r="V3503" s="39"/>
      <c r="W3503" s="39"/>
      <c r="X3503" s="39"/>
      <c r="Y3503" s="39"/>
      <c r="Z3503" s="39"/>
      <c r="AA3503" s="39"/>
      <c r="AB3503" s="39"/>
      <c r="AC3503" s="39"/>
      <c r="AD3503" s="39"/>
      <c r="AE3503" s="39"/>
      <c r="AR3503" s="240" t="s">
        <v>530</v>
      </c>
      <c r="AT3503" s="240" t="s">
        <v>352</v>
      </c>
      <c r="AU3503" s="240" t="s">
        <v>86</v>
      </c>
      <c r="AY3503" s="18" t="s">
        <v>350</v>
      </c>
      <c r="BE3503" s="241">
        <f>IF(N3503="základní",J3503,0)</f>
        <v>0</v>
      </c>
      <c r="BF3503" s="241">
        <f>IF(N3503="snížená",J3503,0)</f>
        <v>0</v>
      </c>
      <c r="BG3503" s="241">
        <f>IF(N3503="zákl. přenesená",J3503,0)</f>
        <v>0</v>
      </c>
      <c r="BH3503" s="241">
        <f>IF(N3503="sníž. přenesená",J3503,0)</f>
        <v>0</v>
      </c>
      <c r="BI3503" s="241">
        <f>IF(N3503="nulová",J3503,0)</f>
        <v>0</v>
      </c>
      <c r="BJ3503" s="18" t="s">
        <v>84</v>
      </c>
      <c r="BK3503" s="241">
        <f>ROUND(I3503*H3503,2)</f>
        <v>0</v>
      </c>
      <c r="BL3503" s="18" t="s">
        <v>530</v>
      </c>
      <c r="BM3503" s="240" t="s">
        <v>4912</v>
      </c>
    </row>
    <row r="3504" s="2" customFormat="1">
      <c r="A3504" s="39"/>
      <c r="B3504" s="40"/>
      <c r="C3504" s="41"/>
      <c r="D3504" s="242" t="s">
        <v>359</v>
      </c>
      <c r="E3504" s="41"/>
      <c r="F3504" s="243" t="s">
        <v>4759</v>
      </c>
      <c r="G3504" s="41"/>
      <c r="H3504" s="41"/>
      <c r="I3504" s="244"/>
      <c r="J3504" s="41"/>
      <c r="K3504" s="41"/>
      <c r="L3504" s="45"/>
      <c r="M3504" s="305"/>
      <c r="N3504" s="306"/>
      <c r="O3504" s="307"/>
      <c r="P3504" s="307"/>
      <c r="Q3504" s="307"/>
      <c r="R3504" s="307"/>
      <c r="S3504" s="307"/>
      <c r="T3504" s="308"/>
      <c r="U3504" s="39"/>
      <c r="V3504" s="39"/>
      <c r="W3504" s="39"/>
      <c r="X3504" s="39"/>
      <c r="Y3504" s="39"/>
      <c r="Z3504" s="39"/>
      <c r="AA3504" s="39"/>
      <c r="AB3504" s="39"/>
      <c r="AC3504" s="39"/>
      <c r="AD3504" s="39"/>
      <c r="AE3504" s="39"/>
      <c r="AT3504" s="18" t="s">
        <v>359</v>
      </c>
      <c r="AU3504" s="18" t="s">
        <v>86</v>
      </c>
    </row>
    <row r="3505" s="2" customFormat="1" ht="6.96" customHeight="1">
      <c r="A3505" s="39"/>
      <c r="B3505" s="67"/>
      <c r="C3505" s="68"/>
      <c r="D3505" s="68"/>
      <c r="E3505" s="68"/>
      <c r="F3505" s="68"/>
      <c r="G3505" s="68"/>
      <c r="H3505" s="68"/>
      <c r="I3505" s="68"/>
      <c r="J3505" s="68"/>
      <c r="K3505" s="68"/>
      <c r="L3505" s="45"/>
      <c r="M3505" s="39"/>
      <c r="O3505" s="39"/>
      <c r="P3505" s="39"/>
      <c r="Q3505" s="39"/>
      <c r="R3505" s="39"/>
      <c r="S3505" s="39"/>
      <c r="T3505" s="39"/>
      <c r="U3505" s="39"/>
      <c r="V3505" s="39"/>
      <c r="W3505" s="39"/>
      <c r="X3505" s="39"/>
      <c r="Y3505" s="39"/>
      <c r="Z3505" s="39"/>
      <c r="AA3505" s="39"/>
      <c r="AB3505" s="39"/>
      <c r="AC3505" s="39"/>
      <c r="AD3505" s="39"/>
      <c r="AE3505" s="39"/>
    </row>
  </sheetData>
  <sheetProtection sheet="1" autoFilter="0" formatColumns="0" formatRows="0" objects="1" scenarios="1" spinCount="100000" saltValue="uhcF6r2yQSNnuFMtTZKSf7KnwDg0q8t3iEzLHKOscvB7GnwQ4drdV/njyIdN+RLtr5WSFUbeppT8pvf6OBVFUA==" hashValue="MlUNmTREXXI0M+UjRBPPeQqzqEam0Zy0EBAoDNkwHZIioXHz3MDYdee5A1metHDl/WYSA6wmJQVz0wVNTJogIQ==" algorithmName="SHA-512" password="CC35"/>
  <autoFilter ref="C143:K3504"/>
  <mergeCells count="9">
    <mergeCell ref="E7:H7"/>
    <mergeCell ref="E9:H9"/>
    <mergeCell ref="E18:H18"/>
    <mergeCell ref="E27:H27"/>
    <mergeCell ref="E85:H85"/>
    <mergeCell ref="E87:H87"/>
    <mergeCell ref="E134:H134"/>
    <mergeCell ref="E136:H13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96</v>
      </c>
    </row>
    <row r="3" s="1" customFormat="1" ht="6.96" customHeight="1">
      <c r="B3" s="148"/>
      <c r="C3" s="149"/>
      <c r="D3" s="149"/>
      <c r="E3" s="149"/>
      <c r="F3" s="149"/>
      <c r="G3" s="149"/>
      <c r="H3" s="149"/>
      <c r="I3" s="149"/>
      <c r="J3" s="149"/>
      <c r="K3" s="149"/>
      <c r="L3" s="21"/>
      <c r="AT3" s="18" t="s">
        <v>86</v>
      </c>
    </row>
    <row r="4" s="1" customFormat="1" ht="24.96" customHeight="1">
      <c r="B4" s="21"/>
      <c r="D4" s="150" t="s">
        <v>142</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Rekonstrukce Kounicova domu, Berkova ul. č.p. 100, Česká Lípa</v>
      </c>
      <c r="F7" s="152"/>
      <c r="G7" s="152"/>
      <c r="H7" s="152"/>
      <c r="L7" s="21"/>
    </row>
    <row r="8" s="1" customFormat="1" ht="12" customHeight="1">
      <c r="B8" s="21"/>
      <c r="D8" s="152" t="s">
        <v>151</v>
      </c>
      <c r="L8" s="21"/>
    </row>
    <row r="9" s="2" customFormat="1" ht="16.5" customHeight="1">
      <c r="A9" s="39"/>
      <c r="B9" s="45"/>
      <c r="C9" s="39"/>
      <c r="D9" s="39"/>
      <c r="E9" s="153" t="s">
        <v>4913</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4914</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4" t="s">
        <v>4915</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20</v>
      </c>
      <c r="E14" s="39"/>
      <c r="F14" s="142" t="s">
        <v>21</v>
      </c>
      <c r="G14" s="39"/>
      <c r="H14" s="39"/>
      <c r="I14" s="152" t="s">
        <v>22</v>
      </c>
      <c r="J14" s="155" t="str">
        <f>'Rekapitulace stavby'!AN8</f>
        <v>5. 12. 2022</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24</v>
      </c>
      <c r="E16" s="39"/>
      <c r="F16" s="39"/>
      <c r="G16" s="39"/>
      <c r="H16" s="39"/>
      <c r="I16" s="152"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2"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28</v>
      </c>
      <c r="E19" s="39"/>
      <c r="F19" s="39"/>
      <c r="G19" s="39"/>
      <c r="H19" s="39"/>
      <c r="I19" s="152"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30</v>
      </c>
      <c r="E22" s="39"/>
      <c r="F22" s="39"/>
      <c r="G22" s="39"/>
      <c r="H22" s="39"/>
      <c r="I22" s="152"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2"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33</v>
      </c>
      <c r="E25" s="39"/>
      <c r="F25" s="39"/>
      <c r="G25" s="39"/>
      <c r="H25" s="39"/>
      <c r="I25" s="152" t="s">
        <v>25</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31</v>
      </c>
      <c r="F26" s="39"/>
      <c r="G26" s="39"/>
      <c r="H26" s="39"/>
      <c r="I26" s="152" t="s">
        <v>27</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6"/>
      <c r="B29" s="157"/>
      <c r="C29" s="156"/>
      <c r="D29" s="156"/>
      <c r="E29" s="158" t="s">
        <v>1</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row>
    <row r="32" s="2" customFormat="1" ht="25.44" customHeight="1">
      <c r="A32" s="39"/>
      <c r="B32" s="45"/>
      <c r="C32" s="39"/>
      <c r="D32" s="162" t="s">
        <v>36</v>
      </c>
      <c r="E32" s="39"/>
      <c r="F32" s="39"/>
      <c r="G32" s="39"/>
      <c r="H32" s="39"/>
      <c r="I32" s="39"/>
      <c r="J32" s="163">
        <f>ROUND(J132, 2)</f>
        <v>0</v>
      </c>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14.4" customHeight="1">
      <c r="A34" s="39"/>
      <c r="B34" s="45"/>
      <c r="C34" s="39"/>
      <c r="D34" s="39"/>
      <c r="E34" s="39"/>
      <c r="F34" s="164" t="s">
        <v>38</v>
      </c>
      <c r="G34" s="39"/>
      <c r="H34" s="39"/>
      <c r="I34" s="164" t="s">
        <v>37</v>
      </c>
      <c r="J34" s="164" t="s">
        <v>39</v>
      </c>
      <c r="K34" s="39"/>
      <c r="L34" s="64"/>
      <c r="S34" s="39"/>
      <c r="T34" s="39"/>
      <c r="U34" s="39"/>
      <c r="V34" s="39"/>
      <c r="W34" s="39"/>
      <c r="X34" s="39"/>
      <c r="Y34" s="39"/>
      <c r="Z34" s="39"/>
      <c r="AA34" s="39"/>
      <c r="AB34" s="39"/>
      <c r="AC34" s="39"/>
      <c r="AD34" s="39"/>
      <c r="AE34" s="39"/>
    </row>
    <row r="35" s="2" customFormat="1" ht="14.4" customHeight="1">
      <c r="A35" s="39"/>
      <c r="B35" s="45"/>
      <c r="C35" s="39"/>
      <c r="D35" s="165" t="s">
        <v>40</v>
      </c>
      <c r="E35" s="152" t="s">
        <v>41</v>
      </c>
      <c r="F35" s="166">
        <f>ROUND((SUM(BE132:BE727)),  2)</f>
        <v>0</v>
      </c>
      <c r="G35" s="39"/>
      <c r="H35" s="39"/>
      <c r="I35" s="167">
        <v>0.20999999999999999</v>
      </c>
      <c r="J35" s="166">
        <f>ROUND(((SUM(BE132:BE727))*I35),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42</v>
      </c>
      <c r="F36" s="166">
        <f>ROUND((SUM(BF132:BF727)),  2)</f>
        <v>0</v>
      </c>
      <c r="G36" s="39"/>
      <c r="H36" s="39"/>
      <c r="I36" s="167">
        <v>0.14999999999999999</v>
      </c>
      <c r="J36" s="166">
        <f>ROUND(((SUM(BF132:BF727))*I36),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43</v>
      </c>
      <c r="F37" s="166">
        <f>ROUND((SUM(BG132:BG727)),  2)</f>
        <v>0</v>
      </c>
      <c r="G37" s="39"/>
      <c r="H37" s="39"/>
      <c r="I37" s="167">
        <v>0.20999999999999999</v>
      </c>
      <c r="J37" s="166">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44</v>
      </c>
      <c r="F38" s="166">
        <f>ROUND((SUM(BH132:BH727)),  2)</f>
        <v>0</v>
      </c>
      <c r="G38" s="39"/>
      <c r="H38" s="39"/>
      <c r="I38" s="167">
        <v>0.14999999999999999</v>
      </c>
      <c r="J38" s="166">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6">
        <f>ROUND((SUM(BI132:BI727)),  2)</f>
        <v>0</v>
      </c>
      <c r="G39" s="39"/>
      <c r="H39" s="39"/>
      <c r="I39" s="167">
        <v>0</v>
      </c>
      <c r="J39" s="166">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8"/>
      <c r="D41" s="169" t="s">
        <v>46</v>
      </c>
      <c r="E41" s="170"/>
      <c r="F41" s="170"/>
      <c r="G41" s="171" t="s">
        <v>47</v>
      </c>
      <c r="H41" s="172" t="s">
        <v>48</v>
      </c>
      <c r="I41" s="170"/>
      <c r="J41" s="173">
        <f>SUM(J32:J39)</f>
        <v>0</v>
      </c>
      <c r="K41" s="174"/>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49</v>
      </c>
      <c r="E50" s="176"/>
      <c r="F50" s="176"/>
      <c r="G50" s="175" t="s">
        <v>50</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51</v>
      </c>
      <c r="E61" s="178"/>
      <c r="F61" s="179" t="s">
        <v>52</v>
      </c>
      <c r="G61" s="177" t="s">
        <v>51</v>
      </c>
      <c r="H61" s="178"/>
      <c r="I61" s="178"/>
      <c r="J61" s="180" t="s">
        <v>52</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53</v>
      </c>
      <c r="E65" s="181"/>
      <c r="F65" s="181"/>
      <c r="G65" s="175" t="s">
        <v>54</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51</v>
      </c>
      <c r="E76" s="178"/>
      <c r="F76" s="179" t="s">
        <v>52</v>
      </c>
      <c r="G76" s="177" t="s">
        <v>51</v>
      </c>
      <c r="H76" s="178"/>
      <c r="I76" s="178"/>
      <c r="J76" s="180" t="s">
        <v>52</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299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Rekonstrukce Kounicova domu, Berkova ul. č.p. 100, Česká Lípa</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151</v>
      </c>
      <c r="D86" s="23"/>
      <c r="E86" s="23"/>
      <c r="F86" s="23"/>
      <c r="G86" s="23"/>
      <c r="H86" s="23"/>
      <c r="I86" s="23"/>
      <c r="J86" s="23"/>
      <c r="K86" s="23"/>
      <c r="L86" s="21"/>
    </row>
    <row r="87" s="2" customFormat="1" ht="16.5" customHeight="1">
      <c r="A87" s="39"/>
      <c r="B87" s="40"/>
      <c r="C87" s="41"/>
      <c r="D87" s="41"/>
      <c r="E87" s="186" t="s">
        <v>4913</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4914</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741 - Silnoproudé rozvody</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Berkova ul. č.p. 100</v>
      </c>
      <c r="G91" s="41"/>
      <c r="H91" s="41"/>
      <c r="I91" s="33" t="s">
        <v>22</v>
      </c>
      <c r="J91" s="80" t="str">
        <f>IF(J14="","",J14)</f>
        <v>5. 12. 2022</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Město Česká Lípa</v>
      </c>
      <c r="G93" s="41"/>
      <c r="H93" s="41"/>
      <c r="I93" s="33" t="s">
        <v>30</v>
      </c>
      <c r="J93" s="37" t="str">
        <f>E23</f>
        <v>DigiTry Art Technologies s.r.o.</v>
      </c>
      <c r="K93" s="41"/>
      <c r="L93" s="64"/>
      <c r="S93" s="39"/>
      <c r="T93" s="39"/>
      <c r="U93" s="39"/>
      <c r="V93" s="39"/>
      <c r="W93" s="39"/>
      <c r="X93" s="39"/>
      <c r="Y93" s="39"/>
      <c r="Z93" s="39"/>
      <c r="AA93" s="39"/>
      <c r="AB93" s="39"/>
      <c r="AC93" s="39"/>
      <c r="AD93" s="39"/>
      <c r="AE93" s="39"/>
    </row>
    <row r="94" s="2" customFormat="1" ht="25.65" customHeight="1">
      <c r="A94" s="39"/>
      <c r="B94" s="40"/>
      <c r="C94" s="33" t="s">
        <v>28</v>
      </c>
      <c r="D94" s="41"/>
      <c r="E94" s="41"/>
      <c r="F94" s="28" t="str">
        <f>IF(E20="","",E20)</f>
        <v>Vyplň údaj</v>
      </c>
      <c r="G94" s="41"/>
      <c r="H94" s="41"/>
      <c r="I94" s="33" t="s">
        <v>33</v>
      </c>
      <c r="J94" s="37" t="str">
        <f>E26</f>
        <v>DigiTry Art Technologies s.r.o.</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7" t="s">
        <v>314</v>
      </c>
      <c r="D96" s="188"/>
      <c r="E96" s="188"/>
      <c r="F96" s="188"/>
      <c r="G96" s="188"/>
      <c r="H96" s="188"/>
      <c r="I96" s="188"/>
      <c r="J96" s="189" t="s">
        <v>315</v>
      </c>
      <c r="K96" s="188"/>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0" t="s">
        <v>316</v>
      </c>
      <c r="D98" s="41"/>
      <c r="E98" s="41"/>
      <c r="F98" s="41"/>
      <c r="G98" s="41"/>
      <c r="H98" s="41"/>
      <c r="I98" s="41"/>
      <c r="J98" s="111">
        <f>J132</f>
        <v>0</v>
      </c>
      <c r="K98" s="41"/>
      <c r="L98" s="64"/>
      <c r="S98" s="39"/>
      <c r="T98" s="39"/>
      <c r="U98" s="39"/>
      <c r="V98" s="39"/>
      <c r="W98" s="39"/>
      <c r="X98" s="39"/>
      <c r="Y98" s="39"/>
      <c r="Z98" s="39"/>
      <c r="AA98" s="39"/>
      <c r="AB98" s="39"/>
      <c r="AC98" s="39"/>
      <c r="AD98" s="39"/>
      <c r="AE98" s="39"/>
      <c r="AU98" s="18" t="s">
        <v>317</v>
      </c>
    </row>
    <row r="99" s="9" customFormat="1" ht="24.96" customHeight="1">
      <c r="A99" s="9"/>
      <c r="B99" s="191"/>
      <c r="C99" s="192"/>
      <c r="D99" s="193" t="s">
        <v>324</v>
      </c>
      <c r="E99" s="194"/>
      <c r="F99" s="194"/>
      <c r="G99" s="194"/>
      <c r="H99" s="194"/>
      <c r="I99" s="194"/>
      <c r="J99" s="195">
        <f>J133</f>
        <v>0</v>
      </c>
      <c r="K99" s="192"/>
      <c r="L99" s="196"/>
      <c r="S99" s="9"/>
      <c r="T99" s="9"/>
      <c r="U99" s="9"/>
      <c r="V99" s="9"/>
      <c r="W99" s="9"/>
      <c r="X99" s="9"/>
      <c r="Y99" s="9"/>
      <c r="Z99" s="9"/>
      <c r="AA99" s="9"/>
      <c r="AB99" s="9"/>
      <c r="AC99" s="9"/>
      <c r="AD99" s="9"/>
      <c r="AE99" s="9"/>
    </row>
    <row r="100" s="10" customFormat="1" ht="19.92" customHeight="1">
      <c r="A100" s="10"/>
      <c r="B100" s="197"/>
      <c r="C100" s="134"/>
      <c r="D100" s="198" t="s">
        <v>4916</v>
      </c>
      <c r="E100" s="199"/>
      <c r="F100" s="199"/>
      <c r="G100" s="199"/>
      <c r="H100" s="199"/>
      <c r="I100" s="199"/>
      <c r="J100" s="200">
        <f>J134</f>
        <v>0</v>
      </c>
      <c r="K100" s="134"/>
      <c r="L100" s="201"/>
      <c r="S100" s="10"/>
      <c r="T100" s="10"/>
      <c r="U100" s="10"/>
      <c r="V100" s="10"/>
      <c r="W100" s="10"/>
      <c r="X100" s="10"/>
      <c r="Y100" s="10"/>
      <c r="Z100" s="10"/>
      <c r="AA100" s="10"/>
      <c r="AB100" s="10"/>
      <c r="AC100" s="10"/>
      <c r="AD100" s="10"/>
      <c r="AE100" s="10"/>
    </row>
    <row r="101" s="10" customFormat="1" ht="14.88" customHeight="1">
      <c r="A101" s="10"/>
      <c r="B101" s="197"/>
      <c r="C101" s="134"/>
      <c r="D101" s="198" t="s">
        <v>4917</v>
      </c>
      <c r="E101" s="199"/>
      <c r="F101" s="199"/>
      <c r="G101" s="199"/>
      <c r="H101" s="199"/>
      <c r="I101" s="199"/>
      <c r="J101" s="200">
        <f>J135</f>
        <v>0</v>
      </c>
      <c r="K101" s="134"/>
      <c r="L101" s="201"/>
      <c r="S101" s="10"/>
      <c r="T101" s="10"/>
      <c r="U101" s="10"/>
      <c r="V101" s="10"/>
      <c r="W101" s="10"/>
      <c r="X101" s="10"/>
      <c r="Y101" s="10"/>
      <c r="Z101" s="10"/>
      <c r="AA101" s="10"/>
      <c r="AB101" s="10"/>
      <c r="AC101" s="10"/>
      <c r="AD101" s="10"/>
      <c r="AE101" s="10"/>
    </row>
    <row r="102" s="10" customFormat="1" ht="14.88" customHeight="1">
      <c r="A102" s="10"/>
      <c r="B102" s="197"/>
      <c r="C102" s="134"/>
      <c r="D102" s="198" t="s">
        <v>4918</v>
      </c>
      <c r="E102" s="199"/>
      <c r="F102" s="199"/>
      <c r="G102" s="199"/>
      <c r="H102" s="199"/>
      <c r="I102" s="199"/>
      <c r="J102" s="200">
        <f>J188</f>
        <v>0</v>
      </c>
      <c r="K102" s="134"/>
      <c r="L102" s="201"/>
      <c r="S102" s="10"/>
      <c r="T102" s="10"/>
      <c r="U102" s="10"/>
      <c r="V102" s="10"/>
      <c r="W102" s="10"/>
      <c r="X102" s="10"/>
      <c r="Y102" s="10"/>
      <c r="Z102" s="10"/>
      <c r="AA102" s="10"/>
      <c r="AB102" s="10"/>
      <c r="AC102" s="10"/>
      <c r="AD102" s="10"/>
      <c r="AE102" s="10"/>
    </row>
    <row r="103" s="10" customFormat="1" ht="14.88" customHeight="1">
      <c r="A103" s="10"/>
      <c r="B103" s="197"/>
      <c r="C103" s="134"/>
      <c r="D103" s="198" t="s">
        <v>4919</v>
      </c>
      <c r="E103" s="199"/>
      <c r="F103" s="199"/>
      <c r="G103" s="199"/>
      <c r="H103" s="199"/>
      <c r="I103" s="199"/>
      <c r="J103" s="200">
        <f>J276</f>
        <v>0</v>
      </c>
      <c r="K103" s="134"/>
      <c r="L103" s="201"/>
      <c r="S103" s="10"/>
      <c r="T103" s="10"/>
      <c r="U103" s="10"/>
      <c r="V103" s="10"/>
      <c r="W103" s="10"/>
      <c r="X103" s="10"/>
      <c r="Y103" s="10"/>
      <c r="Z103" s="10"/>
      <c r="AA103" s="10"/>
      <c r="AB103" s="10"/>
      <c r="AC103" s="10"/>
      <c r="AD103" s="10"/>
      <c r="AE103" s="10"/>
    </row>
    <row r="104" s="10" customFormat="1" ht="14.88" customHeight="1">
      <c r="A104" s="10"/>
      <c r="B104" s="197"/>
      <c r="C104" s="134"/>
      <c r="D104" s="198" t="s">
        <v>4920</v>
      </c>
      <c r="E104" s="199"/>
      <c r="F104" s="199"/>
      <c r="G104" s="199"/>
      <c r="H104" s="199"/>
      <c r="I104" s="199"/>
      <c r="J104" s="200">
        <f>J305</f>
        <v>0</v>
      </c>
      <c r="K104" s="134"/>
      <c r="L104" s="201"/>
      <c r="S104" s="10"/>
      <c r="T104" s="10"/>
      <c r="U104" s="10"/>
      <c r="V104" s="10"/>
      <c r="W104" s="10"/>
      <c r="X104" s="10"/>
      <c r="Y104" s="10"/>
      <c r="Z104" s="10"/>
      <c r="AA104" s="10"/>
      <c r="AB104" s="10"/>
      <c r="AC104" s="10"/>
      <c r="AD104" s="10"/>
      <c r="AE104" s="10"/>
    </row>
    <row r="105" s="10" customFormat="1" ht="14.88" customHeight="1">
      <c r="A105" s="10"/>
      <c r="B105" s="197"/>
      <c r="C105" s="134"/>
      <c r="D105" s="198" t="s">
        <v>4921</v>
      </c>
      <c r="E105" s="199"/>
      <c r="F105" s="199"/>
      <c r="G105" s="199"/>
      <c r="H105" s="199"/>
      <c r="I105" s="199"/>
      <c r="J105" s="200">
        <f>J378</f>
        <v>0</v>
      </c>
      <c r="K105" s="134"/>
      <c r="L105" s="201"/>
      <c r="S105" s="10"/>
      <c r="T105" s="10"/>
      <c r="U105" s="10"/>
      <c r="V105" s="10"/>
      <c r="W105" s="10"/>
      <c r="X105" s="10"/>
      <c r="Y105" s="10"/>
      <c r="Z105" s="10"/>
      <c r="AA105" s="10"/>
      <c r="AB105" s="10"/>
      <c r="AC105" s="10"/>
      <c r="AD105" s="10"/>
      <c r="AE105" s="10"/>
    </row>
    <row r="106" s="10" customFormat="1" ht="14.88" customHeight="1">
      <c r="A106" s="10"/>
      <c r="B106" s="197"/>
      <c r="C106" s="134"/>
      <c r="D106" s="198" t="s">
        <v>4922</v>
      </c>
      <c r="E106" s="199"/>
      <c r="F106" s="199"/>
      <c r="G106" s="199"/>
      <c r="H106" s="199"/>
      <c r="I106" s="199"/>
      <c r="J106" s="200">
        <f>J447</f>
        <v>0</v>
      </c>
      <c r="K106" s="134"/>
      <c r="L106" s="201"/>
      <c r="S106" s="10"/>
      <c r="T106" s="10"/>
      <c r="U106" s="10"/>
      <c r="V106" s="10"/>
      <c r="W106" s="10"/>
      <c r="X106" s="10"/>
      <c r="Y106" s="10"/>
      <c r="Z106" s="10"/>
      <c r="AA106" s="10"/>
      <c r="AB106" s="10"/>
      <c r="AC106" s="10"/>
      <c r="AD106" s="10"/>
      <c r="AE106" s="10"/>
    </row>
    <row r="107" s="10" customFormat="1" ht="14.88" customHeight="1">
      <c r="A107" s="10"/>
      <c r="B107" s="197"/>
      <c r="C107" s="134"/>
      <c r="D107" s="198" t="s">
        <v>4923</v>
      </c>
      <c r="E107" s="199"/>
      <c r="F107" s="199"/>
      <c r="G107" s="199"/>
      <c r="H107" s="199"/>
      <c r="I107" s="199"/>
      <c r="J107" s="200">
        <f>J500</f>
        <v>0</v>
      </c>
      <c r="K107" s="134"/>
      <c r="L107" s="201"/>
      <c r="S107" s="10"/>
      <c r="T107" s="10"/>
      <c r="U107" s="10"/>
      <c r="V107" s="10"/>
      <c r="W107" s="10"/>
      <c r="X107" s="10"/>
      <c r="Y107" s="10"/>
      <c r="Z107" s="10"/>
      <c r="AA107" s="10"/>
      <c r="AB107" s="10"/>
      <c r="AC107" s="10"/>
      <c r="AD107" s="10"/>
      <c r="AE107" s="10"/>
    </row>
    <row r="108" s="10" customFormat="1" ht="14.88" customHeight="1">
      <c r="A108" s="10"/>
      <c r="B108" s="197"/>
      <c r="C108" s="134"/>
      <c r="D108" s="198" t="s">
        <v>4924</v>
      </c>
      <c r="E108" s="199"/>
      <c r="F108" s="199"/>
      <c r="G108" s="199"/>
      <c r="H108" s="199"/>
      <c r="I108" s="199"/>
      <c r="J108" s="200">
        <f>J527</f>
        <v>0</v>
      </c>
      <c r="K108" s="134"/>
      <c r="L108" s="201"/>
      <c r="S108" s="10"/>
      <c r="T108" s="10"/>
      <c r="U108" s="10"/>
      <c r="V108" s="10"/>
      <c r="W108" s="10"/>
      <c r="X108" s="10"/>
      <c r="Y108" s="10"/>
      <c r="Z108" s="10"/>
      <c r="AA108" s="10"/>
      <c r="AB108" s="10"/>
      <c r="AC108" s="10"/>
      <c r="AD108" s="10"/>
      <c r="AE108" s="10"/>
    </row>
    <row r="109" s="10" customFormat="1" ht="14.88" customHeight="1">
      <c r="A109" s="10"/>
      <c r="B109" s="197"/>
      <c r="C109" s="134"/>
      <c r="D109" s="198" t="s">
        <v>4925</v>
      </c>
      <c r="E109" s="199"/>
      <c r="F109" s="199"/>
      <c r="G109" s="199"/>
      <c r="H109" s="199"/>
      <c r="I109" s="199"/>
      <c r="J109" s="200">
        <f>J544</f>
        <v>0</v>
      </c>
      <c r="K109" s="134"/>
      <c r="L109" s="201"/>
      <c r="S109" s="10"/>
      <c r="T109" s="10"/>
      <c r="U109" s="10"/>
      <c r="V109" s="10"/>
      <c r="W109" s="10"/>
      <c r="X109" s="10"/>
      <c r="Y109" s="10"/>
      <c r="Z109" s="10"/>
      <c r="AA109" s="10"/>
      <c r="AB109" s="10"/>
      <c r="AC109" s="10"/>
      <c r="AD109" s="10"/>
      <c r="AE109" s="10"/>
    </row>
    <row r="110" s="10" customFormat="1" ht="14.88" customHeight="1">
      <c r="A110" s="10"/>
      <c r="B110" s="197"/>
      <c r="C110" s="134"/>
      <c r="D110" s="198" t="s">
        <v>4926</v>
      </c>
      <c r="E110" s="199"/>
      <c r="F110" s="199"/>
      <c r="G110" s="199"/>
      <c r="H110" s="199"/>
      <c r="I110" s="199"/>
      <c r="J110" s="200">
        <f>J593</f>
        <v>0</v>
      </c>
      <c r="K110" s="134"/>
      <c r="L110" s="201"/>
      <c r="S110" s="10"/>
      <c r="T110" s="10"/>
      <c r="U110" s="10"/>
      <c r="V110" s="10"/>
      <c r="W110" s="10"/>
      <c r="X110" s="10"/>
      <c r="Y110" s="10"/>
      <c r="Z110" s="10"/>
      <c r="AA110" s="10"/>
      <c r="AB110" s="10"/>
      <c r="AC110" s="10"/>
      <c r="AD110" s="10"/>
      <c r="AE110" s="10"/>
    </row>
    <row r="111" s="2" customFormat="1" ht="21.84"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67"/>
      <c r="C112" s="68"/>
      <c r="D112" s="68"/>
      <c r="E112" s="68"/>
      <c r="F112" s="68"/>
      <c r="G112" s="68"/>
      <c r="H112" s="68"/>
      <c r="I112" s="68"/>
      <c r="J112" s="68"/>
      <c r="K112" s="68"/>
      <c r="L112" s="64"/>
      <c r="S112" s="39"/>
      <c r="T112" s="39"/>
      <c r="U112" s="39"/>
      <c r="V112" s="39"/>
      <c r="W112" s="39"/>
      <c r="X112" s="39"/>
      <c r="Y112" s="39"/>
      <c r="Z112" s="39"/>
      <c r="AA112" s="39"/>
      <c r="AB112" s="39"/>
      <c r="AC112" s="39"/>
      <c r="AD112" s="39"/>
      <c r="AE112" s="39"/>
    </row>
    <row r="116" s="2" customFormat="1" ht="6.96" customHeight="1">
      <c r="A116" s="39"/>
      <c r="B116" s="69"/>
      <c r="C116" s="70"/>
      <c r="D116" s="70"/>
      <c r="E116" s="70"/>
      <c r="F116" s="70"/>
      <c r="G116" s="70"/>
      <c r="H116" s="70"/>
      <c r="I116" s="70"/>
      <c r="J116" s="70"/>
      <c r="K116" s="70"/>
      <c r="L116" s="64"/>
      <c r="S116" s="39"/>
      <c r="T116" s="39"/>
      <c r="U116" s="39"/>
      <c r="V116" s="39"/>
      <c r="W116" s="39"/>
      <c r="X116" s="39"/>
      <c r="Y116" s="39"/>
      <c r="Z116" s="39"/>
      <c r="AA116" s="39"/>
      <c r="AB116" s="39"/>
      <c r="AC116" s="39"/>
      <c r="AD116" s="39"/>
      <c r="AE116" s="39"/>
    </row>
    <row r="117" s="2" customFormat="1" ht="24.96" customHeight="1">
      <c r="A117" s="39"/>
      <c r="B117" s="40"/>
      <c r="C117" s="24" t="s">
        <v>335</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16</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186" t="str">
        <f>E7</f>
        <v>Rekonstrukce Kounicova domu, Berkova ul. č.p. 100, Česká Lípa</v>
      </c>
      <c r="F120" s="33"/>
      <c r="G120" s="33"/>
      <c r="H120" s="33"/>
      <c r="I120" s="41"/>
      <c r="J120" s="41"/>
      <c r="K120" s="41"/>
      <c r="L120" s="64"/>
      <c r="S120" s="39"/>
      <c r="T120" s="39"/>
      <c r="U120" s="39"/>
      <c r="V120" s="39"/>
      <c r="W120" s="39"/>
      <c r="X120" s="39"/>
      <c r="Y120" s="39"/>
      <c r="Z120" s="39"/>
      <c r="AA120" s="39"/>
      <c r="AB120" s="39"/>
      <c r="AC120" s="39"/>
      <c r="AD120" s="39"/>
      <c r="AE120" s="39"/>
    </row>
    <row r="121" s="1" customFormat="1" ht="12" customHeight="1">
      <c r="B121" s="22"/>
      <c r="C121" s="33" t="s">
        <v>151</v>
      </c>
      <c r="D121" s="23"/>
      <c r="E121" s="23"/>
      <c r="F121" s="23"/>
      <c r="G121" s="23"/>
      <c r="H121" s="23"/>
      <c r="I121" s="23"/>
      <c r="J121" s="23"/>
      <c r="K121" s="23"/>
      <c r="L121" s="21"/>
    </row>
    <row r="122" s="2" customFormat="1" ht="16.5" customHeight="1">
      <c r="A122" s="39"/>
      <c r="B122" s="40"/>
      <c r="C122" s="41"/>
      <c r="D122" s="41"/>
      <c r="E122" s="186" t="s">
        <v>4913</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4914</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6.5" customHeight="1">
      <c r="A124" s="39"/>
      <c r="B124" s="40"/>
      <c r="C124" s="41"/>
      <c r="D124" s="41"/>
      <c r="E124" s="77" t="str">
        <f>E11</f>
        <v>741 - Silnoproudé rozvody</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20</v>
      </c>
      <c r="D126" s="41"/>
      <c r="E126" s="41"/>
      <c r="F126" s="28" t="str">
        <f>F14</f>
        <v>Berkova ul. č.p. 100</v>
      </c>
      <c r="G126" s="41"/>
      <c r="H126" s="41"/>
      <c r="I126" s="33" t="s">
        <v>22</v>
      </c>
      <c r="J126" s="80" t="str">
        <f>IF(J14="","",J14)</f>
        <v>5. 12. 2022</v>
      </c>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25.65" customHeight="1">
      <c r="A128" s="39"/>
      <c r="B128" s="40"/>
      <c r="C128" s="33" t="s">
        <v>24</v>
      </c>
      <c r="D128" s="41"/>
      <c r="E128" s="41"/>
      <c r="F128" s="28" t="str">
        <f>E17</f>
        <v>Město Česká Lípa</v>
      </c>
      <c r="G128" s="41"/>
      <c r="H128" s="41"/>
      <c r="I128" s="33" t="s">
        <v>30</v>
      </c>
      <c r="J128" s="37" t="str">
        <f>E23</f>
        <v>DigiTry Art Technologies s.r.o.</v>
      </c>
      <c r="K128" s="41"/>
      <c r="L128" s="64"/>
      <c r="S128" s="39"/>
      <c r="T128" s="39"/>
      <c r="U128" s="39"/>
      <c r="V128" s="39"/>
      <c r="W128" s="39"/>
      <c r="X128" s="39"/>
      <c r="Y128" s="39"/>
      <c r="Z128" s="39"/>
      <c r="AA128" s="39"/>
      <c r="AB128" s="39"/>
      <c r="AC128" s="39"/>
      <c r="AD128" s="39"/>
      <c r="AE128" s="39"/>
    </row>
    <row r="129" s="2" customFormat="1" ht="25.65" customHeight="1">
      <c r="A129" s="39"/>
      <c r="B129" s="40"/>
      <c r="C129" s="33" t="s">
        <v>28</v>
      </c>
      <c r="D129" s="41"/>
      <c r="E129" s="41"/>
      <c r="F129" s="28" t="str">
        <f>IF(E20="","",E20)</f>
        <v>Vyplň údaj</v>
      </c>
      <c r="G129" s="41"/>
      <c r="H129" s="41"/>
      <c r="I129" s="33" t="s">
        <v>33</v>
      </c>
      <c r="J129" s="37" t="str">
        <f>E26</f>
        <v>DigiTry Art Technologies s.r.o.</v>
      </c>
      <c r="K129" s="41"/>
      <c r="L129" s="64"/>
      <c r="S129" s="39"/>
      <c r="T129" s="39"/>
      <c r="U129" s="39"/>
      <c r="V129" s="39"/>
      <c r="W129" s="39"/>
      <c r="X129" s="39"/>
      <c r="Y129" s="39"/>
      <c r="Z129" s="39"/>
      <c r="AA129" s="39"/>
      <c r="AB129" s="39"/>
      <c r="AC129" s="39"/>
      <c r="AD129" s="39"/>
      <c r="AE129" s="39"/>
    </row>
    <row r="130" s="2" customFormat="1" ht="10.32"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11" customFormat="1" ht="29.28" customHeight="1">
      <c r="A131" s="202"/>
      <c r="B131" s="203"/>
      <c r="C131" s="204" t="s">
        <v>336</v>
      </c>
      <c r="D131" s="205" t="s">
        <v>61</v>
      </c>
      <c r="E131" s="205" t="s">
        <v>57</v>
      </c>
      <c r="F131" s="205" t="s">
        <v>58</v>
      </c>
      <c r="G131" s="205" t="s">
        <v>337</v>
      </c>
      <c r="H131" s="205" t="s">
        <v>338</v>
      </c>
      <c r="I131" s="205" t="s">
        <v>339</v>
      </c>
      <c r="J131" s="205" t="s">
        <v>315</v>
      </c>
      <c r="K131" s="206" t="s">
        <v>340</v>
      </c>
      <c r="L131" s="207"/>
      <c r="M131" s="101" t="s">
        <v>1</v>
      </c>
      <c r="N131" s="102" t="s">
        <v>40</v>
      </c>
      <c r="O131" s="102" t="s">
        <v>341</v>
      </c>
      <c r="P131" s="102" t="s">
        <v>342</v>
      </c>
      <c r="Q131" s="102" t="s">
        <v>343</v>
      </c>
      <c r="R131" s="102" t="s">
        <v>344</v>
      </c>
      <c r="S131" s="102" t="s">
        <v>345</v>
      </c>
      <c r="T131" s="103" t="s">
        <v>346</v>
      </c>
      <c r="U131" s="202"/>
      <c r="V131" s="202"/>
      <c r="W131" s="202"/>
      <c r="X131" s="202"/>
      <c r="Y131" s="202"/>
      <c r="Z131" s="202"/>
      <c r="AA131" s="202"/>
      <c r="AB131" s="202"/>
      <c r="AC131" s="202"/>
      <c r="AD131" s="202"/>
      <c r="AE131" s="202"/>
    </row>
    <row r="132" s="2" customFormat="1" ht="22.8" customHeight="1">
      <c r="A132" s="39"/>
      <c r="B132" s="40"/>
      <c r="C132" s="108" t="s">
        <v>347</v>
      </c>
      <c r="D132" s="41"/>
      <c r="E132" s="41"/>
      <c r="F132" s="41"/>
      <c r="G132" s="41"/>
      <c r="H132" s="41"/>
      <c r="I132" s="41"/>
      <c r="J132" s="208">
        <f>BK132</f>
        <v>0</v>
      </c>
      <c r="K132" s="41"/>
      <c r="L132" s="45"/>
      <c r="M132" s="104"/>
      <c r="N132" s="209"/>
      <c r="O132" s="105"/>
      <c r="P132" s="210">
        <f>P133</f>
        <v>0</v>
      </c>
      <c r="Q132" s="105"/>
      <c r="R132" s="210">
        <f>R133</f>
        <v>0.15004000000000001</v>
      </c>
      <c r="S132" s="105"/>
      <c r="T132" s="211">
        <f>T133</f>
        <v>3.0348799999999998</v>
      </c>
      <c r="U132" s="39"/>
      <c r="V132" s="39"/>
      <c r="W132" s="39"/>
      <c r="X132" s="39"/>
      <c r="Y132" s="39"/>
      <c r="Z132" s="39"/>
      <c r="AA132" s="39"/>
      <c r="AB132" s="39"/>
      <c r="AC132" s="39"/>
      <c r="AD132" s="39"/>
      <c r="AE132" s="39"/>
      <c r="AT132" s="18" t="s">
        <v>75</v>
      </c>
      <c r="AU132" s="18" t="s">
        <v>317</v>
      </c>
      <c r="BK132" s="212">
        <f>BK133</f>
        <v>0</v>
      </c>
    </row>
    <row r="133" s="12" customFormat="1" ht="25.92" customHeight="1">
      <c r="A133" s="12"/>
      <c r="B133" s="213"/>
      <c r="C133" s="214"/>
      <c r="D133" s="215" t="s">
        <v>75</v>
      </c>
      <c r="E133" s="216" t="s">
        <v>907</v>
      </c>
      <c r="F133" s="216" t="s">
        <v>908</v>
      </c>
      <c r="G133" s="214"/>
      <c r="H133" s="214"/>
      <c r="I133" s="217"/>
      <c r="J133" s="218">
        <f>BK133</f>
        <v>0</v>
      </c>
      <c r="K133" s="214"/>
      <c r="L133" s="219"/>
      <c r="M133" s="220"/>
      <c r="N133" s="221"/>
      <c r="O133" s="221"/>
      <c r="P133" s="222">
        <f>P134</f>
        <v>0</v>
      </c>
      <c r="Q133" s="221"/>
      <c r="R133" s="222">
        <f>R134</f>
        <v>0.15004000000000001</v>
      </c>
      <c r="S133" s="221"/>
      <c r="T133" s="223">
        <f>T134</f>
        <v>3.0348799999999998</v>
      </c>
      <c r="U133" s="12"/>
      <c r="V133" s="12"/>
      <c r="W133" s="12"/>
      <c r="X133" s="12"/>
      <c r="Y133" s="12"/>
      <c r="Z133" s="12"/>
      <c r="AA133" s="12"/>
      <c r="AB133" s="12"/>
      <c r="AC133" s="12"/>
      <c r="AD133" s="12"/>
      <c r="AE133" s="12"/>
      <c r="AR133" s="224" t="s">
        <v>86</v>
      </c>
      <c r="AT133" s="225" t="s">
        <v>75</v>
      </c>
      <c r="AU133" s="225" t="s">
        <v>76</v>
      </c>
      <c r="AY133" s="224" t="s">
        <v>350</v>
      </c>
      <c r="BK133" s="226">
        <f>BK134</f>
        <v>0</v>
      </c>
    </row>
    <row r="134" s="12" customFormat="1" ht="22.8" customHeight="1">
      <c r="A134" s="12"/>
      <c r="B134" s="213"/>
      <c r="C134" s="214"/>
      <c r="D134" s="215" t="s">
        <v>75</v>
      </c>
      <c r="E134" s="227" t="s">
        <v>93</v>
      </c>
      <c r="F134" s="227" t="s">
        <v>4927</v>
      </c>
      <c r="G134" s="214"/>
      <c r="H134" s="214"/>
      <c r="I134" s="217"/>
      <c r="J134" s="228">
        <f>BK134</f>
        <v>0</v>
      </c>
      <c r="K134" s="214"/>
      <c r="L134" s="219"/>
      <c r="M134" s="220"/>
      <c r="N134" s="221"/>
      <c r="O134" s="221"/>
      <c r="P134" s="222">
        <f>P135+P188+P276+P305+P378+P447+P500+P527+P544+P593</f>
        <v>0</v>
      </c>
      <c r="Q134" s="221"/>
      <c r="R134" s="222">
        <f>R135+R188+R276+R305+R378+R447+R500+R527+R544+R593</f>
        <v>0.15004000000000001</v>
      </c>
      <c r="S134" s="221"/>
      <c r="T134" s="223">
        <f>T135+T188+T276+T305+T378+T447+T500+T527+T544+T593</f>
        <v>3.0348799999999998</v>
      </c>
      <c r="U134" s="12"/>
      <c r="V134" s="12"/>
      <c r="W134" s="12"/>
      <c r="X134" s="12"/>
      <c r="Y134" s="12"/>
      <c r="Z134" s="12"/>
      <c r="AA134" s="12"/>
      <c r="AB134" s="12"/>
      <c r="AC134" s="12"/>
      <c r="AD134" s="12"/>
      <c r="AE134" s="12"/>
      <c r="AR134" s="224" t="s">
        <v>86</v>
      </c>
      <c r="AT134" s="225" t="s">
        <v>75</v>
      </c>
      <c r="AU134" s="225" t="s">
        <v>84</v>
      </c>
      <c r="AY134" s="224" t="s">
        <v>350</v>
      </c>
      <c r="BK134" s="226">
        <f>BK135+BK188+BK276+BK305+BK378+BK447+BK500+BK527+BK544+BK593</f>
        <v>0</v>
      </c>
    </row>
    <row r="135" s="12" customFormat="1" ht="20.88" customHeight="1">
      <c r="A135" s="12"/>
      <c r="B135" s="213"/>
      <c r="C135" s="214"/>
      <c r="D135" s="215" t="s">
        <v>75</v>
      </c>
      <c r="E135" s="227" t="s">
        <v>4928</v>
      </c>
      <c r="F135" s="227" t="s">
        <v>4929</v>
      </c>
      <c r="G135" s="214"/>
      <c r="H135" s="214"/>
      <c r="I135" s="217"/>
      <c r="J135" s="228">
        <f>BK135</f>
        <v>0</v>
      </c>
      <c r="K135" s="214"/>
      <c r="L135" s="219"/>
      <c r="M135" s="220"/>
      <c r="N135" s="221"/>
      <c r="O135" s="221"/>
      <c r="P135" s="222">
        <f>SUM(P136:P187)</f>
        <v>0</v>
      </c>
      <c r="Q135" s="221"/>
      <c r="R135" s="222">
        <f>SUM(R136:R187)</f>
        <v>0</v>
      </c>
      <c r="S135" s="221"/>
      <c r="T135" s="223">
        <f>SUM(T136:T187)</f>
        <v>0</v>
      </c>
      <c r="U135" s="12"/>
      <c r="V135" s="12"/>
      <c r="W135" s="12"/>
      <c r="X135" s="12"/>
      <c r="Y135" s="12"/>
      <c r="Z135" s="12"/>
      <c r="AA135" s="12"/>
      <c r="AB135" s="12"/>
      <c r="AC135" s="12"/>
      <c r="AD135" s="12"/>
      <c r="AE135" s="12"/>
      <c r="AR135" s="224" t="s">
        <v>84</v>
      </c>
      <c r="AT135" s="225" t="s">
        <v>75</v>
      </c>
      <c r="AU135" s="225" t="s">
        <v>86</v>
      </c>
      <c r="AY135" s="224" t="s">
        <v>350</v>
      </c>
      <c r="BK135" s="226">
        <f>SUM(BK136:BK187)</f>
        <v>0</v>
      </c>
    </row>
    <row r="136" s="2" customFormat="1" ht="44.25" customHeight="1">
      <c r="A136" s="39"/>
      <c r="B136" s="40"/>
      <c r="C136" s="295" t="s">
        <v>84</v>
      </c>
      <c r="D136" s="295" t="s">
        <v>1347</v>
      </c>
      <c r="E136" s="296" t="s">
        <v>4930</v>
      </c>
      <c r="F136" s="297" t="s">
        <v>4931</v>
      </c>
      <c r="G136" s="298" t="s">
        <v>4932</v>
      </c>
      <c r="H136" s="299">
        <v>1</v>
      </c>
      <c r="I136" s="300"/>
      <c r="J136" s="301">
        <f>ROUND(I136*H136,2)</f>
        <v>0</v>
      </c>
      <c r="K136" s="297" t="s">
        <v>1</v>
      </c>
      <c r="L136" s="302"/>
      <c r="M136" s="303" t="s">
        <v>1</v>
      </c>
      <c r="N136" s="304" t="s">
        <v>41</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695</v>
      </c>
      <c r="AT136" s="240" t="s">
        <v>1347</v>
      </c>
      <c r="AU136" s="240" t="s">
        <v>371</v>
      </c>
      <c r="AY136" s="18" t="s">
        <v>350</v>
      </c>
      <c r="BE136" s="241">
        <f>IF(N136="základní",J136,0)</f>
        <v>0</v>
      </c>
      <c r="BF136" s="241">
        <f>IF(N136="snížená",J136,0)</f>
        <v>0</v>
      </c>
      <c r="BG136" s="241">
        <f>IF(N136="zákl. přenesená",J136,0)</f>
        <v>0</v>
      </c>
      <c r="BH136" s="241">
        <f>IF(N136="sníž. přenesená",J136,0)</f>
        <v>0</v>
      </c>
      <c r="BI136" s="241">
        <f>IF(N136="nulová",J136,0)</f>
        <v>0</v>
      </c>
      <c r="BJ136" s="18" t="s">
        <v>84</v>
      </c>
      <c r="BK136" s="241">
        <f>ROUND(I136*H136,2)</f>
        <v>0</v>
      </c>
      <c r="BL136" s="18" t="s">
        <v>530</v>
      </c>
      <c r="BM136" s="240" t="s">
        <v>4933</v>
      </c>
    </row>
    <row r="137" s="2" customFormat="1">
      <c r="A137" s="39"/>
      <c r="B137" s="40"/>
      <c r="C137" s="41"/>
      <c r="D137" s="242" t="s">
        <v>359</v>
      </c>
      <c r="E137" s="41"/>
      <c r="F137" s="243" t="s">
        <v>4931</v>
      </c>
      <c r="G137" s="41"/>
      <c r="H137" s="41"/>
      <c r="I137" s="244"/>
      <c r="J137" s="41"/>
      <c r="K137" s="41"/>
      <c r="L137" s="45"/>
      <c r="M137" s="245"/>
      <c r="N137" s="246"/>
      <c r="O137" s="92"/>
      <c r="P137" s="92"/>
      <c r="Q137" s="92"/>
      <c r="R137" s="92"/>
      <c r="S137" s="92"/>
      <c r="T137" s="93"/>
      <c r="U137" s="39"/>
      <c r="V137" s="39"/>
      <c r="W137" s="39"/>
      <c r="X137" s="39"/>
      <c r="Y137" s="39"/>
      <c r="Z137" s="39"/>
      <c r="AA137" s="39"/>
      <c r="AB137" s="39"/>
      <c r="AC137" s="39"/>
      <c r="AD137" s="39"/>
      <c r="AE137" s="39"/>
      <c r="AT137" s="18" t="s">
        <v>359</v>
      </c>
      <c r="AU137" s="18" t="s">
        <v>371</v>
      </c>
    </row>
    <row r="138" s="2" customFormat="1" ht="44.25" customHeight="1">
      <c r="A138" s="39"/>
      <c r="B138" s="40"/>
      <c r="C138" s="295" t="s">
        <v>86</v>
      </c>
      <c r="D138" s="295" t="s">
        <v>1347</v>
      </c>
      <c r="E138" s="296" t="s">
        <v>4934</v>
      </c>
      <c r="F138" s="297" t="s">
        <v>4935</v>
      </c>
      <c r="G138" s="298" t="s">
        <v>4932</v>
      </c>
      <c r="H138" s="299">
        <v>1</v>
      </c>
      <c r="I138" s="300"/>
      <c r="J138" s="301">
        <f>ROUND(I138*H138,2)</f>
        <v>0</v>
      </c>
      <c r="K138" s="297" t="s">
        <v>1</v>
      </c>
      <c r="L138" s="302"/>
      <c r="M138" s="303" t="s">
        <v>1</v>
      </c>
      <c r="N138" s="304" t="s">
        <v>41</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695</v>
      </c>
      <c r="AT138" s="240" t="s">
        <v>1347</v>
      </c>
      <c r="AU138" s="240" t="s">
        <v>371</v>
      </c>
      <c r="AY138" s="18" t="s">
        <v>350</v>
      </c>
      <c r="BE138" s="241">
        <f>IF(N138="základní",J138,0)</f>
        <v>0</v>
      </c>
      <c r="BF138" s="241">
        <f>IF(N138="snížená",J138,0)</f>
        <v>0</v>
      </c>
      <c r="BG138" s="241">
        <f>IF(N138="zákl. přenesená",J138,0)</f>
        <v>0</v>
      </c>
      <c r="BH138" s="241">
        <f>IF(N138="sníž. přenesená",J138,0)</f>
        <v>0</v>
      </c>
      <c r="BI138" s="241">
        <f>IF(N138="nulová",J138,0)</f>
        <v>0</v>
      </c>
      <c r="BJ138" s="18" t="s">
        <v>84</v>
      </c>
      <c r="BK138" s="241">
        <f>ROUND(I138*H138,2)</f>
        <v>0</v>
      </c>
      <c r="BL138" s="18" t="s">
        <v>530</v>
      </c>
      <c r="BM138" s="240" t="s">
        <v>4936</v>
      </c>
    </row>
    <row r="139" s="2" customFormat="1">
      <c r="A139" s="39"/>
      <c r="B139" s="40"/>
      <c r="C139" s="41"/>
      <c r="D139" s="242" t="s">
        <v>359</v>
      </c>
      <c r="E139" s="41"/>
      <c r="F139" s="243" t="s">
        <v>4935</v>
      </c>
      <c r="G139" s="41"/>
      <c r="H139" s="41"/>
      <c r="I139" s="244"/>
      <c r="J139" s="41"/>
      <c r="K139" s="41"/>
      <c r="L139" s="45"/>
      <c r="M139" s="245"/>
      <c r="N139" s="246"/>
      <c r="O139" s="92"/>
      <c r="P139" s="92"/>
      <c r="Q139" s="92"/>
      <c r="R139" s="92"/>
      <c r="S139" s="92"/>
      <c r="T139" s="93"/>
      <c r="U139" s="39"/>
      <c r="V139" s="39"/>
      <c r="W139" s="39"/>
      <c r="X139" s="39"/>
      <c r="Y139" s="39"/>
      <c r="Z139" s="39"/>
      <c r="AA139" s="39"/>
      <c r="AB139" s="39"/>
      <c r="AC139" s="39"/>
      <c r="AD139" s="39"/>
      <c r="AE139" s="39"/>
      <c r="AT139" s="18" t="s">
        <v>359</v>
      </c>
      <c r="AU139" s="18" t="s">
        <v>371</v>
      </c>
    </row>
    <row r="140" s="2" customFormat="1" ht="37.8" customHeight="1">
      <c r="A140" s="39"/>
      <c r="B140" s="40"/>
      <c r="C140" s="295" t="s">
        <v>371</v>
      </c>
      <c r="D140" s="295" t="s">
        <v>1347</v>
      </c>
      <c r="E140" s="296" t="s">
        <v>4937</v>
      </c>
      <c r="F140" s="297" t="s">
        <v>4938</v>
      </c>
      <c r="G140" s="298" t="s">
        <v>4932</v>
      </c>
      <c r="H140" s="299">
        <v>1</v>
      </c>
      <c r="I140" s="300"/>
      <c r="J140" s="301">
        <f>ROUND(I140*H140,2)</f>
        <v>0</v>
      </c>
      <c r="K140" s="297" t="s">
        <v>1</v>
      </c>
      <c r="L140" s="302"/>
      <c r="M140" s="303" t="s">
        <v>1</v>
      </c>
      <c r="N140" s="304" t="s">
        <v>41</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695</v>
      </c>
      <c r="AT140" s="240" t="s">
        <v>1347</v>
      </c>
      <c r="AU140" s="240" t="s">
        <v>371</v>
      </c>
      <c r="AY140" s="18" t="s">
        <v>350</v>
      </c>
      <c r="BE140" s="241">
        <f>IF(N140="základní",J140,0)</f>
        <v>0</v>
      </c>
      <c r="BF140" s="241">
        <f>IF(N140="snížená",J140,0)</f>
        <v>0</v>
      </c>
      <c r="BG140" s="241">
        <f>IF(N140="zákl. přenesená",J140,0)</f>
        <v>0</v>
      </c>
      <c r="BH140" s="241">
        <f>IF(N140="sníž. přenesená",J140,0)</f>
        <v>0</v>
      </c>
      <c r="BI140" s="241">
        <f>IF(N140="nulová",J140,0)</f>
        <v>0</v>
      </c>
      <c r="BJ140" s="18" t="s">
        <v>84</v>
      </c>
      <c r="BK140" s="241">
        <f>ROUND(I140*H140,2)</f>
        <v>0</v>
      </c>
      <c r="BL140" s="18" t="s">
        <v>530</v>
      </c>
      <c r="BM140" s="240" t="s">
        <v>4939</v>
      </c>
    </row>
    <row r="141" s="2" customFormat="1">
      <c r="A141" s="39"/>
      <c r="B141" s="40"/>
      <c r="C141" s="41"/>
      <c r="D141" s="242" t="s">
        <v>359</v>
      </c>
      <c r="E141" s="41"/>
      <c r="F141" s="243" t="s">
        <v>4938</v>
      </c>
      <c r="G141" s="41"/>
      <c r="H141" s="41"/>
      <c r="I141" s="244"/>
      <c r="J141" s="41"/>
      <c r="K141" s="41"/>
      <c r="L141" s="45"/>
      <c r="M141" s="245"/>
      <c r="N141" s="246"/>
      <c r="O141" s="92"/>
      <c r="P141" s="92"/>
      <c r="Q141" s="92"/>
      <c r="R141" s="92"/>
      <c r="S141" s="92"/>
      <c r="T141" s="93"/>
      <c r="U141" s="39"/>
      <c r="V141" s="39"/>
      <c r="W141" s="39"/>
      <c r="X141" s="39"/>
      <c r="Y141" s="39"/>
      <c r="Z141" s="39"/>
      <c r="AA141" s="39"/>
      <c r="AB141" s="39"/>
      <c r="AC141" s="39"/>
      <c r="AD141" s="39"/>
      <c r="AE141" s="39"/>
      <c r="AT141" s="18" t="s">
        <v>359</v>
      </c>
      <c r="AU141" s="18" t="s">
        <v>371</v>
      </c>
    </row>
    <row r="142" s="2" customFormat="1" ht="33" customHeight="1">
      <c r="A142" s="39"/>
      <c r="B142" s="40"/>
      <c r="C142" s="295" t="s">
        <v>357</v>
      </c>
      <c r="D142" s="295" t="s">
        <v>1347</v>
      </c>
      <c r="E142" s="296" t="s">
        <v>4940</v>
      </c>
      <c r="F142" s="297" t="s">
        <v>4941</v>
      </c>
      <c r="G142" s="298" t="s">
        <v>4932</v>
      </c>
      <c r="H142" s="299">
        <v>1</v>
      </c>
      <c r="I142" s="300"/>
      <c r="J142" s="301">
        <f>ROUND(I142*H142,2)</f>
        <v>0</v>
      </c>
      <c r="K142" s="297" t="s">
        <v>1</v>
      </c>
      <c r="L142" s="302"/>
      <c r="M142" s="303" t="s">
        <v>1</v>
      </c>
      <c r="N142" s="304" t="s">
        <v>41</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695</v>
      </c>
      <c r="AT142" s="240" t="s">
        <v>1347</v>
      </c>
      <c r="AU142" s="240" t="s">
        <v>371</v>
      </c>
      <c r="AY142" s="18" t="s">
        <v>350</v>
      </c>
      <c r="BE142" s="241">
        <f>IF(N142="základní",J142,0)</f>
        <v>0</v>
      </c>
      <c r="BF142" s="241">
        <f>IF(N142="snížená",J142,0)</f>
        <v>0</v>
      </c>
      <c r="BG142" s="241">
        <f>IF(N142="zákl. přenesená",J142,0)</f>
        <v>0</v>
      </c>
      <c r="BH142" s="241">
        <f>IF(N142="sníž. přenesená",J142,0)</f>
        <v>0</v>
      </c>
      <c r="BI142" s="241">
        <f>IF(N142="nulová",J142,0)</f>
        <v>0</v>
      </c>
      <c r="BJ142" s="18" t="s">
        <v>84</v>
      </c>
      <c r="BK142" s="241">
        <f>ROUND(I142*H142,2)</f>
        <v>0</v>
      </c>
      <c r="BL142" s="18" t="s">
        <v>530</v>
      </c>
      <c r="BM142" s="240" t="s">
        <v>4942</v>
      </c>
    </row>
    <row r="143" s="2" customFormat="1">
      <c r="A143" s="39"/>
      <c r="B143" s="40"/>
      <c r="C143" s="41"/>
      <c r="D143" s="242" t="s">
        <v>359</v>
      </c>
      <c r="E143" s="41"/>
      <c r="F143" s="243" t="s">
        <v>4941</v>
      </c>
      <c r="G143" s="41"/>
      <c r="H143" s="41"/>
      <c r="I143" s="244"/>
      <c r="J143" s="41"/>
      <c r="K143" s="41"/>
      <c r="L143" s="45"/>
      <c r="M143" s="245"/>
      <c r="N143" s="246"/>
      <c r="O143" s="92"/>
      <c r="P143" s="92"/>
      <c r="Q143" s="92"/>
      <c r="R143" s="92"/>
      <c r="S143" s="92"/>
      <c r="T143" s="93"/>
      <c r="U143" s="39"/>
      <c r="V143" s="39"/>
      <c r="W143" s="39"/>
      <c r="X143" s="39"/>
      <c r="Y143" s="39"/>
      <c r="Z143" s="39"/>
      <c r="AA143" s="39"/>
      <c r="AB143" s="39"/>
      <c r="AC143" s="39"/>
      <c r="AD143" s="39"/>
      <c r="AE143" s="39"/>
      <c r="AT143" s="18" t="s">
        <v>359</v>
      </c>
      <c r="AU143" s="18" t="s">
        <v>371</v>
      </c>
    </row>
    <row r="144" s="2" customFormat="1" ht="33" customHeight="1">
      <c r="A144" s="39"/>
      <c r="B144" s="40"/>
      <c r="C144" s="295" t="s">
        <v>389</v>
      </c>
      <c r="D144" s="295" t="s">
        <v>1347</v>
      </c>
      <c r="E144" s="296" t="s">
        <v>4943</v>
      </c>
      <c r="F144" s="297" t="s">
        <v>4944</v>
      </c>
      <c r="G144" s="298" t="s">
        <v>4932</v>
      </c>
      <c r="H144" s="299">
        <v>1</v>
      </c>
      <c r="I144" s="300"/>
      <c r="J144" s="301">
        <f>ROUND(I144*H144,2)</f>
        <v>0</v>
      </c>
      <c r="K144" s="297" t="s">
        <v>1</v>
      </c>
      <c r="L144" s="302"/>
      <c r="M144" s="303" t="s">
        <v>1</v>
      </c>
      <c r="N144" s="304" t="s">
        <v>41</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695</v>
      </c>
      <c r="AT144" s="240" t="s">
        <v>1347</v>
      </c>
      <c r="AU144" s="240" t="s">
        <v>371</v>
      </c>
      <c r="AY144" s="18" t="s">
        <v>350</v>
      </c>
      <c r="BE144" s="241">
        <f>IF(N144="základní",J144,0)</f>
        <v>0</v>
      </c>
      <c r="BF144" s="241">
        <f>IF(N144="snížená",J144,0)</f>
        <v>0</v>
      </c>
      <c r="BG144" s="241">
        <f>IF(N144="zákl. přenesená",J144,0)</f>
        <v>0</v>
      </c>
      <c r="BH144" s="241">
        <f>IF(N144="sníž. přenesená",J144,0)</f>
        <v>0</v>
      </c>
      <c r="BI144" s="241">
        <f>IF(N144="nulová",J144,0)</f>
        <v>0</v>
      </c>
      <c r="BJ144" s="18" t="s">
        <v>84</v>
      </c>
      <c r="BK144" s="241">
        <f>ROUND(I144*H144,2)</f>
        <v>0</v>
      </c>
      <c r="BL144" s="18" t="s">
        <v>530</v>
      </c>
      <c r="BM144" s="240" t="s">
        <v>4945</v>
      </c>
    </row>
    <row r="145" s="2" customFormat="1">
      <c r="A145" s="39"/>
      <c r="B145" s="40"/>
      <c r="C145" s="41"/>
      <c r="D145" s="242" t="s">
        <v>359</v>
      </c>
      <c r="E145" s="41"/>
      <c r="F145" s="243" t="s">
        <v>4944</v>
      </c>
      <c r="G145" s="41"/>
      <c r="H145" s="41"/>
      <c r="I145" s="244"/>
      <c r="J145" s="41"/>
      <c r="K145" s="41"/>
      <c r="L145" s="45"/>
      <c r="M145" s="245"/>
      <c r="N145" s="246"/>
      <c r="O145" s="92"/>
      <c r="P145" s="92"/>
      <c r="Q145" s="92"/>
      <c r="R145" s="92"/>
      <c r="S145" s="92"/>
      <c r="T145" s="93"/>
      <c r="U145" s="39"/>
      <c r="V145" s="39"/>
      <c r="W145" s="39"/>
      <c r="X145" s="39"/>
      <c r="Y145" s="39"/>
      <c r="Z145" s="39"/>
      <c r="AA145" s="39"/>
      <c r="AB145" s="39"/>
      <c r="AC145" s="39"/>
      <c r="AD145" s="39"/>
      <c r="AE145" s="39"/>
      <c r="AT145" s="18" t="s">
        <v>359</v>
      </c>
      <c r="AU145" s="18" t="s">
        <v>371</v>
      </c>
    </row>
    <row r="146" s="2" customFormat="1" ht="33" customHeight="1">
      <c r="A146" s="39"/>
      <c r="B146" s="40"/>
      <c r="C146" s="295" t="s">
        <v>456</v>
      </c>
      <c r="D146" s="295" t="s">
        <v>1347</v>
      </c>
      <c r="E146" s="296" t="s">
        <v>4946</v>
      </c>
      <c r="F146" s="297" t="s">
        <v>4947</v>
      </c>
      <c r="G146" s="298" t="s">
        <v>4932</v>
      </c>
      <c r="H146" s="299">
        <v>1</v>
      </c>
      <c r="I146" s="300"/>
      <c r="J146" s="301">
        <f>ROUND(I146*H146,2)</f>
        <v>0</v>
      </c>
      <c r="K146" s="297" t="s">
        <v>1</v>
      </c>
      <c r="L146" s="302"/>
      <c r="M146" s="303" t="s">
        <v>1</v>
      </c>
      <c r="N146" s="304" t="s">
        <v>41</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695</v>
      </c>
      <c r="AT146" s="240" t="s">
        <v>1347</v>
      </c>
      <c r="AU146" s="240" t="s">
        <v>371</v>
      </c>
      <c r="AY146" s="18" t="s">
        <v>350</v>
      </c>
      <c r="BE146" s="241">
        <f>IF(N146="základní",J146,0)</f>
        <v>0</v>
      </c>
      <c r="BF146" s="241">
        <f>IF(N146="snížená",J146,0)</f>
        <v>0</v>
      </c>
      <c r="BG146" s="241">
        <f>IF(N146="zákl. přenesená",J146,0)</f>
        <v>0</v>
      </c>
      <c r="BH146" s="241">
        <f>IF(N146="sníž. přenesená",J146,0)</f>
        <v>0</v>
      </c>
      <c r="BI146" s="241">
        <f>IF(N146="nulová",J146,0)</f>
        <v>0</v>
      </c>
      <c r="BJ146" s="18" t="s">
        <v>84</v>
      </c>
      <c r="BK146" s="241">
        <f>ROUND(I146*H146,2)</f>
        <v>0</v>
      </c>
      <c r="BL146" s="18" t="s">
        <v>530</v>
      </c>
      <c r="BM146" s="240" t="s">
        <v>4948</v>
      </c>
    </row>
    <row r="147" s="2" customFormat="1">
      <c r="A147" s="39"/>
      <c r="B147" s="40"/>
      <c r="C147" s="41"/>
      <c r="D147" s="242" t="s">
        <v>359</v>
      </c>
      <c r="E147" s="41"/>
      <c r="F147" s="243" t="s">
        <v>4947</v>
      </c>
      <c r="G147" s="41"/>
      <c r="H147" s="41"/>
      <c r="I147" s="244"/>
      <c r="J147" s="41"/>
      <c r="K147" s="41"/>
      <c r="L147" s="45"/>
      <c r="M147" s="245"/>
      <c r="N147" s="246"/>
      <c r="O147" s="92"/>
      <c r="P147" s="92"/>
      <c r="Q147" s="92"/>
      <c r="R147" s="92"/>
      <c r="S147" s="92"/>
      <c r="T147" s="93"/>
      <c r="U147" s="39"/>
      <c r="V147" s="39"/>
      <c r="W147" s="39"/>
      <c r="X147" s="39"/>
      <c r="Y147" s="39"/>
      <c r="Z147" s="39"/>
      <c r="AA147" s="39"/>
      <c r="AB147" s="39"/>
      <c r="AC147" s="39"/>
      <c r="AD147" s="39"/>
      <c r="AE147" s="39"/>
      <c r="AT147" s="18" t="s">
        <v>359</v>
      </c>
      <c r="AU147" s="18" t="s">
        <v>371</v>
      </c>
    </row>
    <row r="148" s="2" customFormat="1" ht="33" customHeight="1">
      <c r="A148" s="39"/>
      <c r="B148" s="40"/>
      <c r="C148" s="295" t="s">
        <v>462</v>
      </c>
      <c r="D148" s="295" t="s">
        <v>1347</v>
      </c>
      <c r="E148" s="296" t="s">
        <v>4949</v>
      </c>
      <c r="F148" s="297" t="s">
        <v>4950</v>
      </c>
      <c r="G148" s="298" t="s">
        <v>4932</v>
      </c>
      <c r="H148" s="299">
        <v>1</v>
      </c>
      <c r="I148" s="300"/>
      <c r="J148" s="301">
        <f>ROUND(I148*H148,2)</f>
        <v>0</v>
      </c>
      <c r="K148" s="297" t="s">
        <v>1</v>
      </c>
      <c r="L148" s="302"/>
      <c r="M148" s="303" t="s">
        <v>1</v>
      </c>
      <c r="N148" s="304" t="s">
        <v>41</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695</v>
      </c>
      <c r="AT148" s="240" t="s">
        <v>1347</v>
      </c>
      <c r="AU148" s="240" t="s">
        <v>371</v>
      </c>
      <c r="AY148" s="18" t="s">
        <v>350</v>
      </c>
      <c r="BE148" s="241">
        <f>IF(N148="základní",J148,0)</f>
        <v>0</v>
      </c>
      <c r="BF148" s="241">
        <f>IF(N148="snížená",J148,0)</f>
        <v>0</v>
      </c>
      <c r="BG148" s="241">
        <f>IF(N148="zákl. přenesená",J148,0)</f>
        <v>0</v>
      </c>
      <c r="BH148" s="241">
        <f>IF(N148="sníž. přenesená",J148,0)</f>
        <v>0</v>
      </c>
      <c r="BI148" s="241">
        <f>IF(N148="nulová",J148,0)</f>
        <v>0</v>
      </c>
      <c r="BJ148" s="18" t="s">
        <v>84</v>
      </c>
      <c r="BK148" s="241">
        <f>ROUND(I148*H148,2)</f>
        <v>0</v>
      </c>
      <c r="BL148" s="18" t="s">
        <v>530</v>
      </c>
      <c r="BM148" s="240" t="s">
        <v>4951</v>
      </c>
    </row>
    <row r="149" s="2" customFormat="1">
      <c r="A149" s="39"/>
      <c r="B149" s="40"/>
      <c r="C149" s="41"/>
      <c r="D149" s="242" t="s">
        <v>359</v>
      </c>
      <c r="E149" s="41"/>
      <c r="F149" s="243" t="s">
        <v>4950</v>
      </c>
      <c r="G149" s="41"/>
      <c r="H149" s="41"/>
      <c r="I149" s="244"/>
      <c r="J149" s="41"/>
      <c r="K149" s="41"/>
      <c r="L149" s="45"/>
      <c r="M149" s="245"/>
      <c r="N149" s="246"/>
      <c r="O149" s="92"/>
      <c r="P149" s="92"/>
      <c r="Q149" s="92"/>
      <c r="R149" s="92"/>
      <c r="S149" s="92"/>
      <c r="T149" s="93"/>
      <c r="U149" s="39"/>
      <c r="V149" s="39"/>
      <c r="W149" s="39"/>
      <c r="X149" s="39"/>
      <c r="Y149" s="39"/>
      <c r="Z149" s="39"/>
      <c r="AA149" s="39"/>
      <c r="AB149" s="39"/>
      <c r="AC149" s="39"/>
      <c r="AD149" s="39"/>
      <c r="AE149" s="39"/>
      <c r="AT149" s="18" t="s">
        <v>359</v>
      </c>
      <c r="AU149" s="18" t="s">
        <v>371</v>
      </c>
    </row>
    <row r="150" s="2" customFormat="1" ht="33" customHeight="1">
      <c r="A150" s="39"/>
      <c r="B150" s="40"/>
      <c r="C150" s="295" t="s">
        <v>468</v>
      </c>
      <c r="D150" s="295" t="s">
        <v>1347</v>
      </c>
      <c r="E150" s="296" t="s">
        <v>4952</v>
      </c>
      <c r="F150" s="297" t="s">
        <v>4953</v>
      </c>
      <c r="G150" s="298" t="s">
        <v>4932</v>
      </c>
      <c r="H150" s="299">
        <v>1</v>
      </c>
      <c r="I150" s="300"/>
      <c r="J150" s="301">
        <f>ROUND(I150*H150,2)</f>
        <v>0</v>
      </c>
      <c r="K150" s="297" t="s">
        <v>1</v>
      </c>
      <c r="L150" s="302"/>
      <c r="M150" s="303" t="s">
        <v>1</v>
      </c>
      <c r="N150" s="304" t="s">
        <v>41</v>
      </c>
      <c r="O150" s="92"/>
      <c r="P150" s="238">
        <f>O150*H150</f>
        <v>0</v>
      </c>
      <c r="Q150" s="238">
        <v>0</v>
      </c>
      <c r="R150" s="238">
        <f>Q150*H150</f>
        <v>0</v>
      </c>
      <c r="S150" s="238">
        <v>0</v>
      </c>
      <c r="T150" s="239">
        <f>S150*H150</f>
        <v>0</v>
      </c>
      <c r="U150" s="39"/>
      <c r="V150" s="39"/>
      <c r="W150" s="39"/>
      <c r="X150" s="39"/>
      <c r="Y150" s="39"/>
      <c r="Z150" s="39"/>
      <c r="AA150" s="39"/>
      <c r="AB150" s="39"/>
      <c r="AC150" s="39"/>
      <c r="AD150" s="39"/>
      <c r="AE150" s="39"/>
      <c r="AR150" s="240" t="s">
        <v>695</v>
      </c>
      <c r="AT150" s="240" t="s">
        <v>1347</v>
      </c>
      <c r="AU150" s="240" t="s">
        <v>371</v>
      </c>
      <c r="AY150" s="18" t="s">
        <v>350</v>
      </c>
      <c r="BE150" s="241">
        <f>IF(N150="základní",J150,0)</f>
        <v>0</v>
      </c>
      <c r="BF150" s="241">
        <f>IF(N150="snížená",J150,0)</f>
        <v>0</v>
      </c>
      <c r="BG150" s="241">
        <f>IF(N150="zákl. přenesená",J150,0)</f>
        <v>0</v>
      </c>
      <c r="BH150" s="241">
        <f>IF(N150="sníž. přenesená",J150,0)</f>
        <v>0</v>
      </c>
      <c r="BI150" s="241">
        <f>IF(N150="nulová",J150,0)</f>
        <v>0</v>
      </c>
      <c r="BJ150" s="18" t="s">
        <v>84</v>
      </c>
      <c r="BK150" s="241">
        <f>ROUND(I150*H150,2)</f>
        <v>0</v>
      </c>
      <c r="BL150" s="18" t="s">
        <v>530</v>
      </c>
      <c r="BM150" s="240" t="s">
        <v>4954</v>
      </c>
    </row>
    <row r="151" s="2" customFormat="1">
      <c r="A151" s="39"/>
      <c r="B151" s="40"/>
      <c r="C151" s="41"/>
      <c r="D151" s="242" t="s">
        <v>359</v>
      </c>
      <c r="E151" s="41"/>
      <c r="F151" s="243" t="s">
        <v>4953</v>
      </c>
      <c r="G151" s="41"/>
      <c r="H151" s="41"/>
      <c r="I151" s="244"/>
      <c r="J151" s="41"/>
      <c r="K151" s="41"/>
      <c r="L151" s="45"/>
      <c r="M151" s="245"/>
      <c r="N151" s="246"/>
      <c r="O151" s="92"/>
      <c r="P151" s="92"/>
      <c r="Q151" s="92"/>
      <c r="R151" s="92"/>
      <c r="S151" s="92"/>
      <c r="T151" s="93"/>
      <c r="U151" s="39"/>
      <c r="V151" s="39"/>
      <c r="W151" s="39"/>
      <c r="X151" s="39"/>
      <c r="Y151" s="39"/>
      <c r="Z151" s="39"/>
      <c r="AA151" s="39"/>
      <c r="AB151" s="39"/>
      <c r="AC151" s="39"/>
      <c r="AD151" s="39"/>
      <c r="AE151" s="39"/>
      <c r="AT151" s="18" t="s">
        <v>359</v>
      </c>
      <c r="AU151" s="18" t="s">
        <v>371</v>
      </c>
    </row>
    <row r="152" s="2" customFormat="1" ht="33" customHeight="1">
      <c r="A152" s="39"/>
      <c r="B152" s="40"/>
      <c r="C152" s="295" t="s">
        <v>474</v>
      </c>
      <c r="D152" s="295" t="s">
        <v>1347</v>
      </c>
      <c r="E152" s="296" t="s">
        <v>4955</v>
      </c>
      <c r="F152" s="297" t="s">
        <v>4956</v>
      </c>
      <c r="G152" s="298" t="s">
        <v>4932</v>
      </c>
      <c r="H152" s="299">
        <v>1</v>
      </c>
      <c r="I152" s="300"/>
      <c r="J152" s="301">
        <f>ROUND(I152*H152,2)</f>
        <v>0</v>
      </c>
      <c r="K152" s="297" t="s">
        <v>1</v>
      </c>
      <c r="L152" s="302"/>
      <c r="M152" s="303" t="s">
        <v>1</v>
      </c>
      <c r="N152" s="304" t="s">
        <v>41</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695</v>
      </c>
      <c r="AT152" s="240" t="s">
        <v>1347</v>
      </c>
      <c r="AU152" s="240" t="s">
        <v>371</v>
      </c>
      <c r="AY152" s="18" t="s">
        <v>350</v>
      </c>
      <c r="BE152" s="241">
        <f>IF(N152="základní",J152,0)</f>
        <v>0</v>
      </c>
      <c r="BF152" s="241">
        <f>IF(N152="snížená",J152,0)</f>
        <v>0</v>
      </c>
      <c r="BG152" s="241">
        <f>IF(N152="zákl. přenesená",J152,0)</f>
        <v>0</v>
      </c>
      <c r="BH152" s="241">
        <f>IF(N152="sníž. přenesená",J152,0)</f>
        <v>0</v>
      </c>
      <c r="BI152" s="241">
        <f>IF(N152="nulová",J152,0)</f>
        <v>0</v>
      </c>
      <c r="BJ152" s="18" t="s">
        <v>84</v>
      </c>
      <c r="BK152" s="241">
        <f>ROUND(I152*H152,2)</f>
        <v>0</v>
      </c>
      <c r="BL152" s="18" t="s">
        <v>530</v>
      </c>
      <c r="BM152" s="240" t="s">
        <v>4957</v>
      </c>
    </row>
    <row r="153" s="2" customFormat="1">
      <c r="A153" s="39"/>
      <c r="B153" s="40"/>
      <c r="C153" s="41"/>
      <c r="D153" s="242" t="s">
        <v>359</v>
      </c>
      <c r="E153" s="41"/>
      <c r="F153" s="243" t="s">
        <v>4956</v>
      </c>
      <c r="G153" s="41"/>
      <c r="H153" s="41"/>
      <c r="I153" s="244"/>
      <c r="J153" s="41"/>
      <c r="K153" s="41"/>
      <c r="L153" s="45"/>
      <c r="M153" s="245"/>
      <c r="N153" s="246"/>
      <c r="O153" s="92"/>
      <c r="P153" s="92"/>
      <c r="Q153" s="92"/>
      <c r="R153" s="92"/>
      <c r="S153" s="92"/>
      <c r="T153" s="93"/>
      <c r="U153" s="39"/>
      <c r="V153" s="39"/>
      <c r="W153" s="39"/>
      <c r="X153" s="39"/>
      <c r="Y153" s="39"/>
      <c r="Z153" s="39"/>
      <c r="AA153" s="39"/>
      <c r="AB153" s="39"/>
      <c r="AC153" s="39"/>
      <c r="AD153" s="39"/>
      <c r="AE153" s="39"/>
      <c r="AT153" s="18" t="s">
        <v>359</v>
      </c>
      <c r="AU153" s="18" t="s">
        <v>371</v>
      </c>
    </row>
    <row r="154" s="2" customFormat="1" ht="33" customHeight="1">
      <c r="A154" s="39"/>
      <c r="B154" s="40"/>
      <c r="C154" s="295" t="s">
        <v>480</v>
      </c>
      <c r="D154" s="295" t="s">
        <v>1347</v>
      </c>
      <c r="E154" s="296" t="s">
        <v>4958</v>
      </c>
      <c r="F154" s="297" t="s">
        <v>4959</v>
      </c>
      <c r="G154" s="298" t="s">
        <v>4932</v>
      </c>
      <c r="H154" s="299">
        <v>1</v>
      </c>
      <c r="I154" s="300"/>
      <c r="J154" s="301">
        <f>ROUND(I154*H154,2)</f>
        <v>0</v>
      </c>
      <c r="K154" s="297" t="s">
        <v>1</v>
      </c>
      <c r="L154" s="302"/>
      <c r="M154" s="303" t="s">
        <v>1</v>
      </c>
      <c r="N154" s="304" t="s">
        <v>41</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695</v>
      </c>
      <c r="AT154" s="240" t="s">
        <v>1347</v>
      </c>
      <c r="AU154" s="240" t="s">
        <v>371</v>
      </c>
      <c r="AY154" s="18" t="s">
        <v>350</v>
      </c>
      <c r="BE154" s="241">
        <f>IF(N154="základní",J154,0)</f>
        <v>0</v>
      </c>
      <c r="BF154" s="241">
        <f>IF(N154="snížená",J154,0)</f>
        <v>0</v>
      </c>
      <c r="BG154" s="241">
        <f>IF(N154="zákl. přenesená",J154,0)</f>
        <v>0</v>
      </c>
      <c r="BH154" s="241">
        <f>IF(N154="sníž. přenesená",J154,0)</f>
        <v>0</v>
      </c>
      <c r="BI154" s="241">
        <f>IF(N154="nulová",J154,0)</f>
        <v>0</v>
      </c>
      <c r="BJ154" s="18" t="s">
        <v>84</v>
      </c>
      <c r="BK154" s="241">
        <f>ROUND(I154*H154,2)</f>
        <v>0</v>
      </c>
      <c r="BL154" s="18" t="s">
        <v>530</v>
      </c>
      <c r="BM154" s="240" t="s">
        <v>4960</v>
      </c>
    </row>
    <row r="155" s="2" customFormat="1">
      <c r="A155" s="39"/>
      <c r="B155" s="40"/>
      <c r="C155" s="41"/>
      <c r="D155" s="242" t="s">
        <v>359</v>
      </c>
      <c r="E155" s="41"/>
      <c r="F155" s="243" t="s">
        <v>4959</v>
      </c>
      <c r="G155" s="41"/>
      <c r="H155" s="41"/>
      <c r="I155" s="244"/>
      <c r="J155" s="41"/>
      <c r="K155" s="41"/>
      <c r="L155" s="45"/>
      <c r="M155" s="245"/>
      <c r="N155" s="246"/>
      <c r="O155" s="92"/>
      <c r="P155" s="92"/>
      <c r="Q155" s="92"/>
      <c r="R155" s="92"/>
      <c r="S155" s="92"/>
      <c r="T155" s="93"/>
      <c r="U155" s="39"/>
      <c r="V155" s="39"/>
      <c r="W155" s="39"/>
      <c r="X155" s="39"/>
      <c r="Y155" s="39"/>
      <c r="Z155" s="39"/>
      <c r="AA155" s="39"/>
      <c r="AB155" s="39"/>
      <c r="AC155" s="39"/>
      <c r="AD155" s="39"/>
      <c r="AE155" s="39"/>
      <c r="AT155" s="18" t="s">
        <v>359</v>
      </c>
      <c r="AU155" s="18" t="s">
        <v>371</v>
      </c>
    </row>
    <row r="156" s="2" customFormat="1" ht="33" customHeight="1">
      <c r="A156" s="39"/>
      <c r="B156" s="40"/>
      <c r="C156" s="295" t="s">
        <v>487</v>
      </c>
      <c r="D156" s="295" t="s">
        <v>1347</v>
      </c>
      <c r="E156" s="296" t="s">
        <v>4961</v>
      </c>
      <c r="F156" s="297" t="s">
        <v>4962</v>
      </c>
      <c r="G156" s="298" t="s">
        <v>4932</v>
      </c>
      <c r="H156" s="299">
        <v>1</v>
      </c>
      <c r="I156" s="300"/>
      <c r="J156" s="301">
        <f>ROUND(I156*H156,2)</f>
        <v>0</v>
      </c>
      <c r="K156" s="297" t="s">
        <v>1</v>
      </c>
      <c r="L156" s="302"/>
      <c r="M156" s="303" t="s">
        <v>1</v>
      </c>
      <c r="N156" s="304" t="s">
        <v>41</v>
      </c>
      <c r="O156" s="92"/>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695</v>
      </c>
      <c r="AT156" s="240" t="s">
        <v>1347</v>
      </c>
      <c r="AU156" s="240" t="s">
        <v>371</v>
      </c>
      <c r="AY156" s="18" t="s">
        <v>350</v>
      </c>
      <c r="BE156" s="241">
        <f>IF(N156="základní",J156,0)</f>
        <v>0</v>
      </c>
      <c r="BF156" s="241">
        <f>IF(N156="snížená",J156,0)</f>
        <v>0</v>
      </c>
      <c r="BG156" s="241">
        <f>IF(N156="zákl. přenesená",J156,0)</f>
        <v>0</v>
      </c>
      <c r="BH156" s="241">
        <f>IF(N156="sníž. přenesená",J156,0)</f>
        <v>0</v>
      </c>
      <c r="BI156" s="241">
        <f>IF(N156="nulová",J156,0)</f>
        <v>0</v>
      </c>
      <c r="BJ156" s="18" t="s">
        <v>84</v>
      </c>
      <c r="BK156" s="241">
        <f>ROUND(I156*H156,2)</f>
        <v>0</v>
      </c>
      <c r="BL156" s="18" t="s">
        <v>530</v>
      </c>
      <c r="BM156" s="240" t="s">
        <v>4963</v>
      </c>
    </row>
    <row r="157" s="2" customFormat="1">
      <c r="A157" s="39"/>
      <c r="B157" s="40"/>
      <c r="C157" s="41"/>
      <c r="D157" s="242" t="s">
        <v>359</v>
      </c>
      <c r="E157" s="41"/>
      <c r="F157" s="243" t="s">
        <v>4962</v>
      </c>
      <c r="G157" s="41"/>
      <c r="H157" s="41"/>
      <c r="I157" s="244"/>
      <c r="J157" s="41"/>
      <c r="K157" s="41"/>
      <c r="L157" s="45"/>
      <c r="M157" s="245"/>
      <c r="N157" s="246"/>
      <c r="O157" s="92"/>
      <c r="P157" s="92"/>
      <c r="Q157" s="92"/>
      <c r="R157" s="92"/>
      <c r="S157" s="92"/>
      <c r="T157" s="93"/>
      <c r="U157" s="39"/>
      <c r="V157" s="39"/>
      <c r="W157" s="39"/>
      <c r="X157" s="39"/>
      <c r="Y157" s="39"/>
      <c r="Z157" s="39"/>
      <c r="AA157" s="39"/>
      <c r="AB157" s="39"/>
      <c r="AC157" s="39"/>
      <c r="AD157" s="39"/>
      <c r="AE157" s="39"/>
      <c r="AT157" s="18" t="s">
        <v>359</v>
      </c>
      <c r="AU157" s="18" t="s">
        <v>371</v>
      </c>
    </row>
    <row r="158" s="2" customFormat="1" ht="33" customHeight="1">
      <c r="A158" s="39"/>
      <c r="B158" s="40"/>
      <c r="C158" s="295" t="s">
        <v>494</v>
      </c>
      <c r="D158" s="295" t="s">
        <v>1347</v>
      </c>
      <c r="E158" s="296" t="s">
        <v>4964</v>
      </c>
      <c r="F158" s="297" t="s">
        <v>4965</v>
      </c>
      <c r="G158" s="298" t="s">
        <v>4932</v>
      </c>
      <c r="H158" s="299">
        <v>1</v>
      </c>
      <c r="I158" s="300"/>
      <c r="J158" s="301">
        <f>ROUND(I158*H158,2)</f>
        <v>0</v>
      </c>
      <c r="K158" s="297" t="s">
        <v>1</v>
      </c>
      <c r="L158" s="302"/>
      <c r="M158" s="303" t="s">
        <v>1</v>
      </c>
      <c r="N158" s="304" t="s">
        <v>41</v>
      </c>
      <c r="O158" s="92"/>
      <c r="P158" s="238">
        <f>O158*H158</f>
        <v>0</v>
      </c>
      <c r="Q158" s="238">
        <v>0</v>
      </c>
      <c r="R158" s="238">
        <f>Q158*H158</f>
        <v>0</v>
      </c>
      <c r="S158" s="238">
        <v>0</v>
      </c>
      <c r="T158" s="239">
        <f>S158*H158</f>
        <v>0</v>
      </c>
      <c r="U158" s="39"/>
      <c r="V158" s="39"/>
      <c r="W158" s="39"/>
      <c r="X158" s="39"/>
      <c r="Y158" s="39"/>
      <c r="Z158" s="39"/>
      <c r="AA158" s="39"/>
      <c r="AB158" s="39"/>
      <c r="AC158" s="39"/>
      <c r="AD158" s="39"/>
      <c r="AE158" s="39"/>
      <c r="AR158" s="240" t="s">
        <v>695</v>
      </c>
      <c r="AT158" s="240" t="s">
        <v>1347</v>
      </c>
      <c r="AU158" s="240" t="s">
        <v>371</v>
      </c>
      <c r="AY158" s="18" t="s">
        <v>350</v>
      </c>
      <c r="BE158" s="241">
        <f>IF(N158="základní",J158,0)</f>
        <v>0</v>
      </c>
      <c r="BF158" s="241">
        <f>IF(N158="snížená",J158,0)</f>
        <v>0</v>
      </c>
      <c r="BG158" s="241">
        <f>IF(N158="zákl. přenesená",J158,0)</f>
        <v>0</v>
      </c>
      <c r="BH158" s="241">
        <f>IF(N158="sníž. přenesená",J158,0)</f>
        <v>0</v>
      </c>
      <c r="BI158" s="241">
        <f>IF(N158="nulová",J158,0)</f>
        <v>0</v>
      </c>
      <c r="BJ158" s="18" t="s">
        <v>84</v>
      </c>
      <c r="BK158" s="241">
        <f>ROUND(I158*H158,2)</f>
        <v>0</v>
      </c>
      <c r="BL158" s="18" t="s">
        <v>530</v>
      </c>
      <c r="BM158" s="240" t="s">
        <v>4966</v>
      </c>
    </row>
    <row r="159" s="2" customFormat="1">
      <c r="A159" s="39"/>
      <c r="B159" s="40"/>
      <c r="C159" s="41"/>
      <c r="D159" s="242" t="s">
        <v>359</v>
      </c>
      <c r="E159" s="41"/>
      <c r="F159" s="243" t="s">
        <v>4965</v>
      </c>
      <c r="G159" s="41"/>
      <c r="H159" s="41"/>
      <c r="I159" s="244"/>
      <c r="J159" s="41"/>
      <c r="K159" s="41"/>
      <c r="L159" s="45"/>
      <c r="M159" s="245"/>
      <c r="N159" s="246"/>
      <c r="O159" s="92"/>
      <c r="P159" s="92"/>
      <c r="Q159" s="92"/>
      <c r="R159" s="92"/>
      <c r="S159" s="92"/>
      <c r="T159" s="93"/>
      <c r="U159" s="39"/>
      <c r="V159" s="39"/>
      <c r="W159" s="39"/>
      <c r="X159" s="39"/>
      <c r="Y159" s="39"/>
      <c r="Z159" s="39"/>
      <c r="AA159" s="39"/>
      <c r="AB159" s="39"/>
      <c r="AC159" s="39"/>
      <c r="AD159" s="39"/>
      <c r="AE159" s="39"/>
      <c r="AT159" s="18" t="s">
        <v>359</v>
      </c>
      <c r="AU159" s="18" t="s">
        <v>371</v>
      </c>
    </row>
    <row r="160" s="2" customFormat="1" ht="24.15" customHeight="1">
      <c r="A160" s="39"/>
      <c r="B160" s="40"/>
      <c r="C160" s="229" t="s">
        <v>502</v>
      </c>
      <c r="D160" s="229" t="s">
        <v>352</v>
      </c>
      <c r="E160" s="230" t="s">
        <v>4967</v>
      </c>
      <c r="F160" s="231" t="s">
        <v>4968</v>
      </c>
      <c r="G160" s="232" t="s">
        <v>497</v>
      </c>
      <c r="H160" s="233">
        <v>12</v>
      </c>
      <c r="I160" s="234"/>
      <c r="J160" s="235">
        <f>ROUND(I160*H160,2)</f>
        <v>0</v>
      </c>
      <c r="K160" s="231" t="s">
        <v>385</v>
      </c>
      <c r="L160" s="45"/>
      <c r="M160" s="236" t="s">
        <v>1</v>
      </c>
      <c r="N160" s="237" t="s">
        <v>41</v>
      </c>
      <c r="O160" s="92"/>
      <c r="P160" s="238">
        <f>O160*H160</f>
        <v>0</v>
      </c>
      <c r="Q160" s="238">
        <v>0</v>
      </c>
      <c r="R160" s="238">
        <f>Q160*H160</f>
        <v>0</v>
      </c>
      <c r="S160" s="238">
        <v>0</v>
      </c>
      <c r="T160" s="239">
        <f>S160*H160</f>
        <v>0</v>
      </c>
      <c r="U160" s="39"/>
      <c r="V160" s="39"/>
      <c r="W160" s="39"/>
      <c r="X160" s="39"/>
      <c r="Y160" s="39"/>
      <c r="Z160" s="39"/>
      <c r="AA160" s="39"/>
      <c r="AB160" s="39"/>
      <c r="AC160" s="39"/>
      <c r="AD160" s="39"/>
      <c r="AE160" s="39"/>
      <c r="AR160" s="240" t="s">
        <v>530</v>
      </c>
      <c r="AT160" s="240" t="s">
        <v>352</v>
      </c>
      <c r="AU160" s="240" t="s">
        <v>371</v>
      </c>
      <c r="AY160" s="18" t="s">
        <v>350</v>
      </c>
      <c r="BE160" s="241">
        <f>IF(N160="základní",J160,0)</f>
        <v>0</v>
      </c>
      <c r="BF160" s="241">
        <f>IF(N160="snížená",J160,0)</f>
        <v>0</v>
      </c>
      <c r="BG160" s="241">
        <f>IF(N160="zákl. přenesená",J160,0)</f>
        <v>0</v>
      </c>
      <c r="BH160" s="241">
        <f>IF(N160="sníž. přenesená",J160,0)</f>
        <v>0</v>
      </c>
      <c r="BI160" s="241">
        <f>IF(N160="nulová",J160,0)</f>
        <v>0</v>
      </c>
      <c r="BJ160" s="18" t="s">
        <v>84</v>
      </c>
      <c r="BK160" s="241">
        <f>ROUND(I160*H160,2)</f>
        <v>0</v>
      </c>
      <c r="BL160" s="18" t="s">
        <v>530</v>
      </c>
      <c r="BM160" s="240" t="s">
        <v>4969</v>
      </c>
    </row>
    <row r="161" s="2" customFormat="1">
      <c r="A161" s="39"/>
      <c r="B161" s="40"/>
      <c r="C161" s="41"/>
      <c r="D161" s="242" t="s">
        <v>359</v>
      </c>
      <c r="E161" s="41"/>
      <c r="F161" s="243" t="s">
        <v>4970</v>
      </c>
      <c r="G161" s="41"/>
      <c r="H161" s="41"/>
      <c r="I161" s="244"/>
      <c r="J161" s="41"/>
      <c r="K161" s="41"/>
      <c r="L161" s="45"/>
      <c r="M161" s="245"/>
      <c r="N161" s="246"/>
      <c r="O161" s="92"/>
      <c r="P161" s="92"/>
      <c r="Q161" s="92"/>
      <c r="R161" s="92"/>
      <c r="S161" s="92"/>
      <c r="T161" s="93"/>
      <c r="U161" s="39"/>
      <c r="V161" s="39"/>
      <c r="W161" s="39"/>
      <c r="X161" s="39"/>
      <c r="Y161" s="39"/>
      <c r="Z161" s="39"/>
      <c r="AA161" s="39"/>
      <c r="AB161" s="39"/>
      <c r="AC161" s="39"/>
      <c r="AD161" s="39"/>
      <c r="AE161" s="39"/>
      <c r="AT161" s="18" t="s">
        <v>359</v>
      </c>
      <c r="AU161" s="18" t="s">
        <v>371</v>
      </c>
    </row>
    <row r="162" s="2" customFormat="1" ht="24.15" customHeight="1">
      <c r="A162" s="39"/>
      <c r="B162" s="40"/>
      <c r="C162" s="229" t="s">
        <v>512</v>
      </c>
      <c r="D162" s="229" t="s">
        <v>352</v>
      </c>
      <c r="E162" s="230" t="s">
        <v>4971</v>
      </c>
      <c r="F162" s="231" t="s">
        <v>4972</v>
      </c>
      <c r="G162" s="232" t="s">
        <v>497</v>
      </c>
      <c r="H162" s="233">
        <v>120</v>
      </c>
      <c r="I162" s="234"/>
      <c r="J162" s="235">
        <f>ROUND(I162*H162,2)</f>
        <v>0</v>
      </c>
      <c r="K162" s="231" t="s">
        <v>385</v>
      </c>
      <c r="L162" s="45"/>
      <c r="M162" s="236" t="s">
        <v>1</v>
      </c>
      <c r="N162" s="237" t="s">
        <v>41</v>
      </c>
      <c r="O162" s="92"/>
      <c r="P162" s="238">
        <f>O162*H162</f>
        <v>0</v>
      </c>
      <c r="Q162" s="238">
        <v>0</v>
      </c>
      <c r="R162" s="238">
        <f>Q162*H162</f>
        <v>0</v>
      </c>
      <c r="S162" s="238">
        <v>0</v>
      </c>
      <c r="T162" s="239">
        <f>S162*H162</f>
        <v>0</v>
      </c>
      <c r="U162" s="39"/>
      <c r="V162" s="39"/>
      <c r="W162" s="39"/>
      <c r="X162" s="39"/>
      <c r="Y162" s="39"/>
      <c r="Z162" s="39"/>
      <c r="AA162" s="39"/>
      <c r="AB162" s="39"/>
      <c r="AC162" s="39"/>
      <c r="AD162" s="39"/>
      <c r="AE162" s="39"/>
      <c r="AR162" s="240" t="s">
        <v>530</v>
      </c>
      <c r="AT162" s="240" t="s">
        <v>352</v>
      </c>
      <c r="AU162" s="240" t="s">
        <v>371</v>
      </c>
      <c r="AY162" s="18" t="s">
        <v>350</v>
      </c>
      <c r="BE162" s="241">
        <f>IF(N162="základní",J162,0)</f>
        <v>0</v>
      </c>
      <c r="BF162" s="241">
        <f>IF(N162="snížená",J162,0)</f>
        <v>0</v>
      </c>
      <c r="BG162" s="241">
        <f>IF(N162="zákl. přenesená",J162,0)</f>
        <v>0</v>
      </c>
      <c r="BH162" s="241">
        <f>IF(N162="sníž. přenesená",J162,0)</f>
        <v>0</v>
      </c>
      <c r="BI162" s="241">
        <f>IF(N162="nulová",J162,0)</f>
        <v>0</v>
      </c>
      <c r="BJ162" s="18" t="s">
        <v>84</v>
      </c>
      <c r="BK162" s="241">
        <f>ROUND(I162*H162,2)</f>
        <v>0</v>
      </c>
      <c r="BL162" s="18" t="s">
        <v>530</v>
      </c>
      <c r="BM162" s="240" t="s">
        <v>4973</v>
      </c>
    </row>
    <row r="163" s="2" customFormat="1">
      <c r="A163" s="39"/>
      <c r="B163" s="40"/>
      <c r="C163" s="41"/>
      <c r="D163" s="242" t="s">
        <v>359</v>
      </c>
      <c r="E163" s="41"/>
      <c r="F163" s="243" t="s">
        <v>4974</v>
      </c>
      <c r="G163" s="41"/>
      <c r="H163" s="41"/>
      <c r="I163" s="244"/>
      <c r="J163" s="41"/>
      <c r="K163" s="41"/>
      <c r="L163" s="45"/>
      <c r="M163" s="245"/>
      <c r="N163" s="246"/>
      <c r="O163" s="92"/>
      <c r="P163" s="92"/>
      <c r="Q163" s="92"/>
      <c r="R163" s="92"/>
      <c r="S163" s="92"/>
      <c r="T163" s="93"/>
      <c r="U163" s="39"/>
      <c r="V163" s="39"/>
      <c r="W163" s="39"/>
      <c r="X163" s="39"/>
      <c r="Y163" s="39"/>
      <c r="Z163" s="39"/>
      <c r="AA163" s="39"/>
      <c r="AB163" s="39"/>
      <c r="AC163" s="39"/>
      <c r="AD163" s="39"/>
      <c r="AE163" s="39"/>
      <c r="AT163" s="18" t="s">
        <v>359</v>
      </c>
      <c r="AU163" s="18" t="s">
        <v>371</v>
      </c>
    </row>
    <row r="164" s="2" customFormat="1" ht="24.15" customHeight="1">
      <c r="A164" s="39"/>
      <c r="B164" s="40"/>
      <c r="C164" s="229" t="s">
        <v>8</v>
      </c>
      <c r="D164" s="229" t="s">
        <v>352</v>
      </c>
      <c r="E164" s="230" t="s">
        <v>4975</v>
      </c>
      <c r="F164" s="231" t="s">
        <v>4976</v>
      </c>
      <c r="G164" s="232" t="s">
        <v>497</v>
      </c>
      <c r="H164" s="233">
        <v>24</v>
      </c>
      <c r="I164" s="234"/>
      <c r="J164" s="235">
        <f>ROUND(I164*H164,2)</f>
        <v>0</v>
      </c>
      <c r="K164" s="231" t="s">
        <v>385</v>
      </c>
      <c r="L164" s="45"/>
      <c r="M164" s="236" t="s">
        <v>1</v>
      </c>
      <c r="N164" s="237" t="s">
        <v>41</v>
      </c>
      <c r="O164" s="92"/>
      <c r="P164" s="238">
        <f>O164*H164</f>
        <v>0</v>
      </c>
      <c r="Q164" s="238">
        <v>0</v>
      </c>
      <c r="R164" s="238">
        <f>Q164*H164</f>
        <v>0</v>
      </c>
      <c r="S164" s="238">
        <v>0</v>
      </c>
      <c r="T164" s="239">
        <f>S164*H164</f>
        <v>0</v>
      </c>
      <c r="U164" s="39"/>
      <c r="V164" s="39"/>
      <c r="W164" s="39"/>
      <c r="X164" s="39"/>
      <c r="Y164" s="39"/>
      <c r="Z164" s="39"/>
      <c r="AA164" s="39"/>
      <c r="AB164" s="39"/>
      <c r="AC164" s="39"/>
      <c r="AD164" s="39"/>
      <c r="AE164" s="39"/>
      <c r="AR164" s="240" t="s">
        <v>530</v>
      </c>
      <c r="AT164" s="240" t="s">
        <v>352</v>
      </c>
      <c r="AU164" s="240" t="s">
        <v>371</v>
      </c>
      <c r="AY164" s="18" t="s">
        <v>350</v>
      </c>
      <c r="BE164" s="241">
        <f>IF(N164="základní",J164,0)</f>
        <v>0</v>
      </c>
      <c r="BF164" s="241">
        <f>IF(N164="snížená",J164,0)</f>
        <v>0</v>
      </c>
      <c r="BG164" s="241">
        <f>IF(N164="zákl. přenesená",J164,0)</f>
        <v>0</v>
      </c>
      <c r="BH164" s="241">
        <f>IF(N164="sníž. přenesená",J164,0)</f>
        <v>0</v>
      </c>
      <c r="BI164" s="241">
        <f>IF(N164="nulová",J164,0)</f>
        <v>0</v>
      </c>
      <c r="BJ164" s="18" t="s">
        <v>84</v>
      </c>
      <c r="BK164" s="241">
        <f>ROUND(I164*H164,2)</f>
        <v>0</v>
      </c>
      <c r="BL164" s="18" t="s">
        <v>530</v>
      </c>
      <c r="BM164" s="240" t="s">
        <v>4977</v>
      </c>
    </row>
    <row r="165" s="2" customFormat="1">
      <c r="A165" s="39"/>
      <c r="B165" s="40"/>
      <c r="C165" s="41"/>
      <c r="D165" s="242" t="s">
        <v>359</v>
      </c>
      <c r="E165" s="41"/>
      <c r="F165" s="243" t="s">
        <v>4978</v>
      </c>
      <c r="G165" s="41"/>
      <c r="H165" s="41"/>
      <c r="I165" s="244"/>
      <c r="J165" s="41"/>
      <c r="K165" s="41"/>
      <c r="L165" s="45"/>
      <c r="M165" s="245"/>
      <c r="N165" s="246"/>
      <c r="O165" s="92"/>
      <c r="P165" s="92"/>
      <c r="Q165" s="92"/>
      <c r="R165" s="92"/>
      <c r="S165" s="92"/>
      <c r="T165" s="93"/>
      <c r="U165" s="39"/>
      <c r="V165" s="39"/>
      <c r="W165" s="39"/>
      <c r="X165" s="39"/>
      <c r="Y165" s="39"/>
      <c r="Z165" s="39"/>
      <c r="AA165" s="39"/>
      <c r="AB165" s="39"/>
      <c r="AC165" s="39"/>
      <c r="AD165" s="39"/>
      <c r="AE165" s="39"/>
      <c r="AT165" s="18" t="s">
        <v>359</v>
      </c>
      <c r="AU165" s="18" t="s">
        <v>371</v>
      </c>
    </row>
    <row r="166" s="2" customFormat="1" ht="24.15" customHeight="1">
      <c r="A166" s="39"/>
      <c r="B166" s="40"/>
      <c r="C166" s="229" t="s">
        <v>530</v>
      </c>
      <c r="D166" s="229" t="s">
        <v>352</v>
      </c>
      <c r="E166" s="230" t="s">
        <v>4979</v>
      </c>
      <c r="F166" s="231" t="s">
        <v>4980</v>
      </c>
      <c r="G166" s="232" t="s">
        <v>497</v>
      </c>
      <c r="H166" s="233">
        <v>10</v>
      </c>
      <c r="I166" s="234"/>
      <c r="J166" s="235">
        <f>ROUND(I166*H166,2)</f>
        <v>0</v>
      </c>
      <c r="K166" s="231" t="s">
        <v>385</v>
      </c>
      <c r="L166" s="45"/>
      <c r="M166" s="236" t="s">
        <v>1</v>
      </c>
      <c r="N166" s="237" t="s">
        <v>41</v>
      </c>
      <c r="O166" s="92"/>
      <c r="P166" s="238">
        <f>O166*H166</f>
        <v>0</v>
      </c>
      <c r="Q166" s="238">
        <v>0</v>
      </c>
      <c r="R166" s="238">
        <f>Q166*H166</f>
        <v>0</v>
      </c>
      <c r="S166" s="238">
        <v>0</v>
      </c>
      <c r="T166" s="239">
        <f>S166*H166</f>
        <v>0</v>
      </c>
      <c r="U166" s="39"/>
      <c r="V166" s="39"/>
      <c r="W166" s="39"/>
      <c r="X166" s="39"/>
      <c r="Y166" s="39"/>
      <c r="Z166" s="39"/>
      <c r="AA166" s="39"/>
      <c r="AB166" s="39"/>
      <c r="AC166" s="39"/>
      <c r="AD166" s="39"/>
      <c r="AE166" s="39"/>
      <c r="AR166" s="240" t="s">
        <v>530</v>
      </c>
      <c r="AT166" s="240" t="s">
        <v>352</v>
      </c>
      <c r="AU166" s="240" t="s">
        <v>371</v>
      </c>
      <c r="AY166" s="18" t="s">
        <v>350</v>
      </c>
      <c r="BE166" s="241">
        <f>IF(N166="základní",J166,0)</f>
        <v>0</v>
      </c>
      <c r="BF166" s="241">
        <f>IF(N166="snížená",J166,0)</f>
        <v>0</v>
      </c>
      <c r="BG166" s="241">
        <f>IF(N166="zákl. přenesená",J166,0)</f>
        <v>0</v>
      </c>
      <c r="BH166" s="241">
        <f>IF(N166="sníž. přenesená",J166,0)</f>
        <v>0</v>
      </c>
      <c r="BI166" s="241">
        <f>IF(N166="nulová",J166,0)</f>
        <v>0</v>
      </c>
      <c r="BJ166" s="18" t="s">
        <v>84</v>
      </c>
      <c r="BK166" s="241">
        <f>ROUND(I166*H166,2)</f>
        <v>0</v>
      </c>
      <c r="BL166" s="18" t="s">
        <v>530</v>
      </c>
      <c r="BM166" s="240" t="s">
        <v>4981</v>
      </c>
    </row>
    <row r="167" s="2" customFormat="1">
      <c r="A167" s="39"/>
      <c r="B167" s="40"/>
      <c r="C167" s="41"/>
      <c r="D167" s="242" t="s">
        <v>359</v>
      </c>
      <c r="E167" s="41"/>
      <c r="F167" s="243" t="s">
        <v>4982</v>
      </c>
      <c r="G167" s="41"/>
      <c r="H167" s="41"/>
      <c r="I167" s="244"/>
      <c r="J167" s="41"/>
      <c r="K167" s="41"/>
      <c r="L167" s="45"/>
      <c r="M167" s="245"/>
      <c r="N167" s="246"/>
      <c r="O167" s="92"/>
      <c r="P167" s="92"/>
      <c r="Q167" s="92"/>
      <c r="R167" s="92"/>
      <c r="S167" s="92"/>
      <c r="T167" s="93"/>
      <c r="U167" s="39"/>
      <c r="V167" s="39"/>
      <c r="W167" s="39"/>
      <c r="X167" s="39"/>
      <c r="Y167" s="39"/>
      <c r="Z167" s="39"/>
      <c r="AA167" s="39"/>
      <c r="AB167" s="39"/>
      <c r="AC167" s="39"/>
      <c r="AD167" s="39"/>
      <c r="AE167" s="39"/>
      <c r="AT167" s="18" t="s">
        <v>359</v>
      </c>
      <c r="AU167" s="18" t="s">
        <v>371</v>
      </c>
    </row>
    <row r="168" s="2" customFormat="1" ht="24.15" customHeight="1">
      <c r="A168" s="39"/>
      <c r="B168" s="40"/>
      <c r="C168" s="229" t="s">
        <v>541</v>
      </c>
      <c r="D168" s="229" t="s">
        <v>352</v>
      </c>
      <c r="E168" s="230" t="s">
        <v>4983</v>
      </c>
      <c r="F168" s="231" t="s">
        <v>4984</v>
      </c>
      <c r="G168" s="232" t="s">
        <v>497</v>
      </c>
      <c r="H168" s="233">
        <v>60</v>
      </c>
      <c r="I168" s="234"/>
      <c r="J168" s="235">
        <f>ROUND(I168*H168,2)</f>
        <v>0</v>
      </c>
      <c r="K168" s="231" t="s">
        <v>385</v>
      </c>
      <c r="L168" s="45"/>
      <c r="M168" s="236" t="s">
        <v>1</v>
      </c>
      <c r="N168" s="237" t="s">
        <v>41</v>
      </c>
      <c r="O168" s="92"/>
      <c r="P168" s="238">
        <f>O168*H168</f>
        <v>0</v>
      </c>
      <c r="Q168" s="238">
        <v>0</v>
      </c>
      <c r="R168" s="238">
        <f>Q168*H168</f>
        <v>0</v>
      </c>
      <c r="S168" s="238">
        <v>0</v>
      </c>
      <c r="T168" s="239">
        <f>S168*H168</f>
        <v>0</v>
      </c>
      <c r="U168" s="39"/>
      <c r="V168" s="39"/>
      <c r="W168" s="39"/>
      <c r="X168" s="39"/>
      <c r="Y168" s="39"/>
      <c r="Z168" s="39"/>
      <c r="AA168" s="39"/>
      <c r="AB168" s="39"/>
      <c r="AC168" s="39"/>
      <c r="AD168" s="39"/>
      <c r="AE168" s="39"/>
      <c r="AR168" s="240" t="s">
        <v>530</v>
      </c>
      <c r="AT168" s="240" t="s">
        <v>352</v>
      </c>
      <c r="AU168" s="240" t="s">
        <v>371</v>
      </c>
      <c r="AY168" s="18" t="s">
        <v>350</v>
      </c>
      <c r="BE168" s="241">
        <f>IF(N168="základní",J168,0)</f>
        <v>0</v>
      </c>
      <c r="BF168" s="241">
        <f>IF(N168="snížená",J168,0)</f>
        <v>0</v>
      </c>
      <c r="BG168" s="241">
        <f>IF(N168="zákl. přenesená",J168,0)</f>
        <v>0</v>
      </c>
      <c r="BH168" s="241">
        <f>IF(N168="sníž. přenesená",J168,0)</f>
        <v>0</v>
      </c>
      <c r="BI168" s="241">
        <f>IF(N168="nulová",J168,0)</f>
        <v>0</v>
      </c>
      <c r="BJ168" s="18" t="s">
        <v>84</v>
      </c>
      <c r="BK168" s="241">
        <f>ROUND(I168*H168,2)</f>
        <v>0</v>
      </c>
      <c r="BL168" s="18" t="s">
        <v>530</v>
      </c>
      <c r="BM168" s="240" t="s">
        <v>4985</v>
      </c>
    </row>
    <row r="169" s="2" customFormat="1">
      <c r="A169" s="39"/>
      <c r="B169" s="40"/>
      <c r="C169" s="41"/>
      <c r="D169" s="242" t="s">
        <v>359</v>
      </c>
      <c r="E169" s="41"/>
      <c r="F169" s="243" t="s">
        <v>4986</v>
      </c>
      <c r="G169" s="41"/>
      <c r="H169" s="41"/>
      <c r="I169" s="244"/>
      <c r="J169" s="41"/>
      <c r="K169" s="41"/>
      <c r="L169" s="45"/>
      <c r="M169" s="245"/>
      <c r="N169" s="246"/>
      <c r="O169" s="92"/>
      <c r="P169" s="92"/>
      <c r="Q169" s="92"/>
      <c r="R169" s="92"/>
      <c r="S169" s="92"/>
      <c r="T169" s="93"/>
      <c r="U169" s="39"/>
      <c r="V169" s="39"/>
      <c r="W169" s="39"/>
      <c r="X169" s="39"/>
      <c r="Y169" s="39"/>
      <c r="Z169" s="39"/>
      <c r="AA169" s="39"/>
      <c r="AB169" s="39"/>
      <c r="AC169" s="39"/>
      <c r="AD169" s="39"/>
      <c r="AE169" s="39"/>
      <c r="AT169" s="18" t="s">
        <v>359</v>
      </c>
      <c r="AU169" s="18" t="s">
        <v>371</v>
      </c>
    </row>
    <row r="170" s="2" customFormat="1" ht="24.15" customHeight="1">
      <c r="A170" s="39"/>
      <c r="B170" s="40"/>
      <c r="C170" s="229" t="s">
        <v>548</v>
      </c>
      <c r="D170" s="229" t="s">
        <v>352</v>
      </c>
      <c r="E170" s="230" t="s">
        <v>4987</v>
      </c>
      <c r="F170" s="231" t="s">
        <v>4988</v>
      </c>
      <c r="G170" s="232" t="s">
        <v>497</v>
      </c>
      <c r="H170" s="233">
        <v>48</v>
      </c>
      <c r="I170" s="234"/>
      <c r="J170" s="235">
        <f>ROUND(I170*H170,2)</f>
        <v>0</v>
      </c>
      <c r="K170" s="231" t="s">
        <v>385</v>
      </c>
      <c r="L170" s="45"/>
      <c r="M170" s="236" t="s">
        <v>1</v>
      </c>
      <c r="N170" s="237" t="s">
        <v>41</v>
      </c>
      <c r="O170" s="92"/>
      <c r="P170" s="238">
        <f>O170*H170</f>
        <v>0</v>
      </c>
      <c r="Q170" s="238">
        <v>0</v>
      </c>
      <c r="R170" s="238">
        <f>Q170*H170</f>
        <v>0</v>
      </c>
      <c r="S170" s="238">
        <v>0</v>
      </c>
      <c r="T170" s="239">
        <f>S170*H170</f>
        <v>0</v>
      </c>
      <c r="U170" s="39"/>
      <c r="V170" s="39"/>
      <c r="W170" s="39"/>
      <c r="X170" s="39"/>
      <c r="Y170" s="39"/>
      <c r="Z170" s="39"/>
      <c r="AA170" s="39"/>
      <c r="AB170" s="39"/>
      <c r="AC170" s="39"/>
      <c r="AD170" s="39"/>
      <c r="AE170" s="39"/>
      <c r="AR170" s="240" t="s">
        <v>530</v>
      </c>
      <c r="AT170" s="240" t="s">
        <v>352</v>
      </c>
      <c r="AU170" s="240" t="s">
        <v>371</v>
      </c>
      <c r="AY170" s="18" t="s">
        <v>350</v>
      </c>
      <c r="BE170" s="241">
        <f>IF(N170="základní",J170,0)</f>
        <v>0</v>
      </c>
      <c r="BF170" s="241">
        <f>IF(N170="snížená",J170,0)</f>
        <v>0</v>
      </c>
      <c r="BG170" s="241">
        <f>IF(N170="zákl. přenesená",J170,0)</f>
        <v>0</v>
      </c>
      <c r="BH170" s="241">
        <f>IF(N170="sníž. přenesená",J170,0)</f>
        <v>0</v>
      </c>
      <c r="BI170" s="241">
        <f>IF(N170="nulová",J170,0)</f>
        <v>0</v>
      </c>
      <c r="BJ170" s="18" t="s">
        <v>84</v>
      </c>
      <c r="BK170" s="241">
        <f>ROUND(I170*H170,2)</f>
        <v>0</v>
      </c>
      <c r="BL170" s="18" t="s">
        <v>530</v>
      </c>
      <c r="BM170" s="240" t="s">
        <v>4989</v>
      </c>
    </row>
    <row r="171" s="2" customFormat="1">
      <c r="A171" s="39"/>
      <c r="B171" s="40"/>
      <c r="C171" s="41"/>
      <c r="D171" s="242" t="s">
        <v>359</v>
      </c>
      <c r="E171" s="41"/>
      <c r="F171" s="243" t="s">
        <v>4990</v>
      </c>
      <c r="G171" s="41"/>
      <c r="H171" s="41"/>
      <c r="I171" s="244"/>
      <c r="J171" s="41"/>
      <c r="K171" s="41"/>
      <c r="L171" s="45"/>
      <c r="M171" s="245"/>
      <c r="N171" s="246"/>
      <c r="O171" s="92"/>
      <c r="P171" s="92"/>
      <c r="Q171" s="92"/>
      <c r="R171" s="92"/>
      <c r="S171" s="92"/>
      <c r="T171" s="93"/>
      <c r="U171" s="39"/>
      <c r="V171" s="39"/>
      <c r="W171" s="39"/>
      <c r="X171" s="39"/>
      <c r="Y171" s="39"/>
      <c r="Z171" s="39"/>
      <c r="AA171" s="39"/>
      <c r="AB171" s="39"/>
      <c r="AC171" s="39"/>
      <c r="AD171" s="39"/>
      <c r="AE171" s="39"/>
      <c r="AT171" s="18" t="s">
        <v>359</v>
      </c>
      <c r="AU171" s="18" t="s">
        <v>371</v>
      </c>
    </row>
    <row r="172" s="2" customFormat="1" ht="24.15" customHeight="1">
      <c r="A172" s="39"/>
      <c r="B172" s="40"/>
      <c r="C172" s="229" t="s">
        <v>556</v>
      </c>
      <c r="D172" s="229" t="s">
        <v>352</v>
      </c>
      <c r="E172" s="230" t="s">
        <v>4991</v>
      </c>
      <c r="F172" s="231" t="s">
        <v>4992</v>
      </c>
      <c r="G172" s="232" t="s">
        <v>497</v>
      </c>
      <c r="H172" s="233">
        <v>24</v>
      </c>
      <c r="I172" s="234"/>
      <c r="J172" s="235">
        <f>ROUND(I172*H172,2)</f>
        <v>0</v>
      </c>
      <c r="K172" s="231" t="s">
        <v>385</v>
      </c>
      <c r="L172" s="45"/>
      <c r="M172" s="236" t="s">
        <v>1</v>
      </c>
      <c r="N172" s="237" t="s">
        <v>41</v>
      </c>
      <c r="O172" s="92"/>
      <c r="P172" s="238">
        <f>O172*H172</f>
        <v>0</v>
      </c>
      <c r="Q172" s="238">
        <v>0</v>
      </c>
      <c r="R172" s="238">
        <f>Q172*H172</f>
        <v>0</v>
      </c>
      <c r="S172" s="238">
        <v>0</v>
      </c>
      <c r="T172" s="239">
        <f>S172*H172</f>
        <v>0</v>
      </c>
      <c r="U172" s="39"/>
      <c r="V172" s="39"/>
      <c r="W172" s="39"/>
      <c r="X172" s="39"/>
      <c r="Y172" s="39"/>
      <c r="Z172" s="39"/>
      <c r="AA172" s="39"/>
      <c r="AB172" s="39"/>
      <c r="AC172" s="39"/>
      <c r="AD172" s="39"/>
      <c r="AE172" s="39"/>
      <c r="AR172" s="240" t="s">
        <v>530</v>
      </c>
      <c r="AT172" s="240" t="s">
        <v>352</v>
      </c>
      <c r="AU172" s="240" t="s">
        <v>371</v>
      </c>
      <c r="AY172" s="18" t="s">
        <v>350</v>
      </c>
      <c r="BE172" s="241">
        <f>IF(N172="základní",J172,0)</f>
        <v>0</v>
      </c>
      <c r="BF172" s="241">
        <f>IF(N172="snížená",J172,0)</f>
        <v>0</v>
      </c>
      <c r="BG172" s="241">
        <f>IF(N172="zákl. přenesená",J172,0)</f>
        <v>0</v>
      </c>
      <c r="BH172" s="241">
        <f>IF(N172="sníž. přenesená",J172,0)</f>
        <v>0</v>
      </c>
      <c r="BI172" s="241">
        <f>IF(N172="nulová",J172,0)</f>
        <v>0</v>
      </c>
      <c r="BJ172" s="18" t="s">
        <v>84</v>
      </c>
      <c r="BK172" s="241">
        <f>ROUND(I172*H172,2)</f>
        <v>0</v>
      </c>
      <c r="BL172" s="18" t="s">
        <v>530</v>
      </c>
      <c r="BM172" s="240" t="s">
        <v>4993</v>
      </c>
    </row>
    <row r="173" s="2" customFormat="1">
      <c r="A173" s="39"/>
      <c r="B173" s="40"/>
      <c r="C173" s="41"/>
      <c r="D173" s="242" t="s">
        <v>359</v>
      </c>
      <c r="E173" s="41"/>
      <c r="F173" s="243" t="s">
        <v>4994</v>
      </c>
      <c r="G173" s="41"/>
      <c r="H173" s="41"/>
      <c r="I173" s="244"/>
      <c r="J173" s="41"/>
      <c r="K173" s="41"/>
      <c r="L173" s="45"/>
      <c r="M173" s="245"/>
      <c r="N173" s="246"/>
      <c r="O173" s="92"/>
      <c r="P173" s="92"/>
      <c r="Q173" s="92"/>
      <c r="R173" s="92"/>
      <c r="S173" s="92"/>
      <c r="T173" s="93"/>
      <c r="U173" s="39"/>
      <c r="V173" s="39"/>
      <c r="W173" s="39"/>
      <c r="X173" s="39"/>
      <c r="Y173" s="39"/>
      <c r="Z173" s="39"/>
      <c r="AA173" s="39"/>
      <c r="AB173" s="39"/>
      <c r="AC173" s="39"/>
      <c r="AD173" s="39"/>
      <c r="AE173" s="39"/>
      <c r="AT173" s="18" t="s">
        <v>359</v>
      </c>
      <c r="AU173" s="18" t="s">
        <v>371</v>
      </c>
    </row>
    <row r="174" s="2" customFormat="1" ht="24.15" customHeight="1">
      <c r="A174" s="39"/>
      <c r="B174" s="40"/>
      <c r="C174" s="229" t="s">
        <v>563</v>
      </c>
      <c r="D174" s="229" t="s">
        <v>352</v>
      </c>
      <c r="E174" s="230" t="s">
        <v>4995</v>
      </c>
      <c r="F174" s="231" t="s">
        <v>4996</v>
      </c>
      <c r="G174" s="232" t="s">
        <v>497</v>
      </c>
      <c r="H174" s="233">
        <v>24</v>
      </c>
      <c r="I174" s="234"/>
      <c r="J174" s="235">
        <f>ROUND(I174*H174,2)</f>
        <v>0</v>
      </c>
      <c r="K174" s="231" t="s">
        <v>385</v>
      </c>
      <c r="L174" s="45"/>
      <c r="M174" s="236" t="s">
        <v>1</v>
      </c>
      <c r="N174" s="237" t="s">
        <v>41</v>
      </c>
      <c r="O174" s="92"/>
      <c r="P174" s="238">
        <f>O174*H174</f>
        <v>0</v>
      </c>
      <c r="Q174" s="238">
        <v>0</v>
      </c>
      <c r="R174" s="238">
        <f>Q174*H174</f>
        <v>0</v>
      </c>
      <c r="S174" s="238">
        <v>0</v>
      </c>
      <c r="T174" s="239">
        <f>S174*H174</f>
        <v>0</v>
      </c>
      <c r="U174" s="39"/>
      <c r="V174" s="39"/>
      <c r="W174" s="39"/>
      <c r="X174" s="39"/>
      <c r="Y174" s="39"/>
      <c r="Z174" s="39"/>
      <c r="AA174" s="39"/>
      <c r="AB174" s="39"/>
      <c r="AC174" s="39"/>
      <c r="AD174" s="39"/>
      <c r="AE174" s="39"/>
      <c r="AR174" s="240" t="s">
        <v>530</v>
      </c>
      <c r="AT174" s="240" t="s">
        <v>352</v>
      </c>
      <c r="AU174" s="240" t="s">
        <v>371</v>
      </c>
      <c r="AY174" s="18" t="s">
        <v>350</v>
      </c>
      <c r="BE174" s="241">
        <f>IF(N174="základní",J174,0)</f>
        <v>0</v>
      </c>
      <c r="BF174" s="241">
        <f>IF(N174="snížená",J174,0)</f>
        <v>0</v>
      </c>
      <c r="BG174" s="241">
        <f>IF(N174="zákl. přenesená",J174,0)</f>
        <v>0</v>
      </c>
      <c r="BH174" s="241">
        <f>IF(N174="sníž. přenesená",J174,0)</f>
        <v>0</v>
      </c>
      <c r="BI174" s="241">
        <f>IF(N174="nulová",J174,0)</f>
        <v>0</v>
      </c>
      <c r="BJ174" s="18" t="s">
        <v>84</v>
      </c>
      <c r="BK174" s="241">
        <f>ROUND(I174*H174,2)</f>
        <v>0</v>
      </c>
      <c r="BL174" s="18" t="s">
        <v>530</v>
      </c>
      <c r="BM174" s="240" t="s">
        <v>4997</v>
      </c>
    </row>
    <row r="175" s="2" customFormat="1">
      <c r="A175" s="39"/>
      <c r="B175" s="40"/>
      <c r="C175" s="41"/>
      <c r="D175" s="242" t="s">
        <v>359</v>
      </c>
      <c r="E175" s="41"/>
      <c r="F175" s="243" t="s">
        <v>4998</v>
      </c>
      <c r="G175" s="41"/>
      <c r="H175" s="41"/>
      <c r="I175" s="244"/>
      <c r="J175" s="41"/>
      <c r="K175" s="41"/>
      <c r="L175" s="45"/>
      <c r="M175" s="245"/>
      <c r="N175" s="246"/>
      <c r="O175" s="92"/>
      <c r="P175" s="92"/>
      <c r="Q175" s="92"/>
      <c r="R175" s="92"/>
      <c r="S175" s="92"/>
      <c r="T175" s="93"/>
      <c r="U175" s="39"/>
      <c r="V175" s="39"/>
      <c r="W175" s="39"/>
      <c r="X175" s="39"/>
      <c r="Y175" s="39"/>
      <c r="Z175" s="39"/>
      <c r="AA175" s="39"/>
      <c r="AB175" s="39"/>
      <c r="AC175" s="39"/>
      <c r="AD175" s="39"/>
      <c r="AE175" s="39"/>
      <c r="AT175" s="18" t="s">
        <v>359</v>
      </c>
      <c r="AU175" s="18" t="s">
        <v>371</v>
      </c>
    </row>
    <row r="176" s="2" customFormat="1" ht="24.15" customHeight="1">
      <c r="A176" s="39"/>
      <c r="B176" s="40"/>
      <c r="C176" s="229" t="s">
        <v>7</v>
      </c>
      <c r="D176" s="229" t="s">
        <v>352</v>
      </c>
      <c r="E176" s="230" t="s">
        <v>4999</v>
      </c>
      <c r="F176" s="231" t="s">
        <v>5000</v>
      </c>
      <c r="G176" s="232" t="s">
        <v>497</v>
      </c>
      <c r="H176" s="233">
        <v>12</v>
      </c>
      <c r="I176" s="234"/>
      <c r="J176" s="235">
        <f>ROUND(I176*H176,2)</f>
        <v>0</v>
      </c>
      <c r="K176" s="231" t="s">
        <v>385</v>
      </c>
      <c r="L176" s="45"/>
      <c r="M176" s="236" t="s">
        <v>1</v>
      </c>
      <c r="N176" s="237" t="s">
        <v>41</v>
      </c>
      <c r="O176" s="92"/>
      <c r="P176" s="238">
        <f>O176*H176</f>
        <v>0</v>
      </c>
      <c r="Q176" s="238">
        <v>0</v>
      </c>
      <c r="R176" s="238">
        <f>Q176*H176</f>
        <v>0</v>
      </c>
      <c r="S176" s="238">
        <v>0</v>
      </c>
      <c r="T176" s="239">
        <f>S176*H176</f>
        <v>0</v>
      </c>
      <c r="U176" s="39"/>
      <c r="V176" s="39"/>
      <c r="W176" s="39"/>
      <c r="X176" s="39"/>
      <c r="Y176" s="39"/>
      <c r="Z176" s="39"/>
      <c r="AA176" s="39"/>
      <c r="AB176" s="39"/>
      <c r="AC176" s="39"/>
      <c r="AD176" s="39"/>
      <c r="AE176" s="39"/>
      <c r="AR176" s="240" t="s">
        <v>530</v>
      </c>
      <c r="AT176" s="240" t="s">
        <v>352</v>
      </c>
      <c r="AU176" s="240" t="s">
        <v>371</v>
      </c>
      <c r="AY176" s="18" t="s">
        <v>350</v>
      </c>
      <c r="BE176" s="241">
        <f>IF(N176="základní",J176,0)</f>
        <v>0</v>
      </c>
      <c r="BF176" s="241">
        <f>IF(N176="snížená",J176,0)</f>
        <v>0</v>
      </c>
      <c r="BG176" s="241">
        <f>IF(N176="zákl. přenesená",J176,0)</f>
        <v>0</v>
      </c>
      <c r="BH176" s="241">
        <f>IF(N176="sníž. přenesená",J176,0)</f>
        <v>0</v>
      </c>
      <c r="BI176" s="241">
        <f>IF(N176="nulová",J176,0)</f>
        <v>0</v>
      </c>
      <c r="BJ176" s="18" t="s">
        <v>84</v>
      </c>
      <c r="BK176" s="241">
        <f>ROUND(I176*H176,2)</f>
        <v>0</v>
      </c>
      <c r="BL176" s="18" t="s">
        <v>530</v>
      </c>
      <c r="BM176" s="240" t="s">
        <v>5001</v>
      </c>
    </row>
    <row r="177" s="2" customFormat="1">
      <c r="A177" s="39"/>
      <c r="B177" s="40"/>
      <c r="C177" s="41"/>
      <c r="D177" s="242" t="s">
        <v>359</v>
      </c>
      <c r="E177" s="41"/>
      <c r="F177" s="243" t="s">
        <v>5002</v>
      </c>
      <c r="G177" s="41"/>
      <c r="H177" s="41"/>
      <c r="I177" s="244"/>
      <c r="J177" s="41"/>
      <c r="K177" s="41"/>
      <c r="L177" s="45"/>
      <c r="M177" s="245"/>
      <c r="N177" s="246"/>
      <c r="O177" s="92"/>
      <c r="P177" s="92"/>
      <c r="Q177" s="92"/>
      <c r="R177" s="92"/>
      <c r="S177" s="92"/>
      <c r="T177" s="93"/>
      <c r="U177" s="39"/>
      <c r="V177" s="39"/>
      <c r="W177" s="39"/>
      <c r="X177" s="39"/>
      <c r="Y177" s="39"/>
      <c r="Z177" s="39"/>
      <c r="AA177" s="39"/>
      <c r="AB177" s="39"/>
      <c r="AC177" s="39"/>
      <c r="AD177" s="39"/>
      <c r="AE177" s="39"/>
      <c r="AT177" s="18" t="s">
        <v>359</v>
      </c>
      <c r="AU177" s="18" t="s">
        <v>371</v>
      </c>
    </row>
    <row r="178" s="2" customFormat="1" ht="16.5" customHeight="1">
      <c r="A178" s="39"/>
      <c r="B178" s="40"/>
      <c r="C178" s="295" t="s">
        <v>576</v>
      </c>
      <c r="D178" s="295" t="s">
        <v>1347</v>
      </c>
      <c r="E178" s="296" t="s">
        <v>5003</v>
      </c>
      <c r="F178" s="297" t="s">
        <v>5004</v>
      </c>
      <c r="G178" s="298" t="s">
        <v>4932</v>
      </c>
      <c r="H178" s="299">
        <v>1</v>
      </c>
      <c r="I178" s="300"/>
      <c r="J178" s="301">
        <f>ROUND(I178*H178,2)</f>
        <v>0</v>
      </c>
      <c r="K178" s="297" t="s">
        <v>1</v>
      </c>
      <c r="L178" s="302"/>
      <c r="M178" s="303" t="s">
        <v>1</v>
      </c>
      <c r="N178" s="304" t="s">
        <v>41</v>
      </c>
      <c r="O178" s="92"/>
      <c r="P178" s="238">
        <f>O178*H178</f>
        <v>0</v>
      </c>
      <c r="Q178" s="238">
        <v>0</v>
      </c>
      <c r="R178" s="238">
        <f>Q178*H178</f>
        <v>0</v>
      </c>
      <c r="S178" s="238">
        <v>0</v>
      </c>
      <c r="T178" s="239">
        <f>S178*H178</f>
        <v>0</v>
      </c>
      <c r="U178" s="39"/>
      <c r="V178" s="39"/>
      <c r="W178" s="39"/>
      <c r="X178" s="39"/>
      <c r="Y178" s="39"/>
      <c r="Z178" s="39"/>
      <c r="AA178" s="39"/>
      <c r="AB178" s="39"/>
      <c r="AC178" s="39"/>
      <c r="AD178" s="39"/>
      <c r="AE178" s="39"/>
      <c r="AR178" s="240" t="s">
        <v>695</v>
      </c>
      <c r="AT178" s="240" t="s">
        <v>1347</v>
      </c>
      <c r="AU178" s="240" t="s">
        <v>371</v>
      </c>
      <c r="AY178" s="18" t="s">
        <v>350</v>
      </c>
      <c r="BE178" s="241">
        <f>IF(N178="základní",J178,0)</f>
        <v>0</v>
      </c>
      <c r="BF178" s="241">
        <f>IF(N178="snížená",J178,0)</f>
        <v>0</v>
      </c>
      <c r="BG178" s="241">
        <f>IF(N178="zákl. přenesená",J178,0)</f>
        <v>0</v>
      </c>
      <c r="BH178" s="241">
        <f>IF(N178="sníž. přenesená",J178,0)</f>
        <v>0</v>
      </c>
      <c r="BI178" s="241">
        <f>IF(N178="nulová",J178,0)</f>
        <v>0</v>
      </c>
      <c r="BJ178" s="18" t="s">
        <v>84</v>
      </c>
      <c r="BK178" s="241">
        <f>ROUND(I178*H178,2)</f>
        <v>0</v>
      </c>
      <c r="BL178" s="18" t="s">
        <v>530</v>
      </c>
      <c r="BM178" s="240" t="s">
        <v>5005</v>
      </c>
    </row>
    <row r="179" s="2" customFormat="1">
      <c r="A179" s="39"/>
      <c r="B179" s="40"/>
      <c r="C179" s="41"/>
      <c r="D179" s="242" t="s">
        <v>359</v>
      </c>
      <c r="E179" s="41"/>
      <c r="F179" s="243" t="s">
        <v>5004</v>
      </c>
      <c r="G179" s="41"/>
      <c r="H179" s="41"/>
      <c r="I179" s="244"/>
      <c r="J179" s="41"/>
      <c r="K179" s="41"/>
      <c r="L179" s="45"/>
      <c r="M179" s="245"/>
      <c r="N179" s="246"/>
      <c r="O179" s="92"/>
      <c r="P179" s="92"/>
      <c r="Q179" s="92"/>
      <c r="R179" s="92"/>
      <c r="S179" s="92"/>
      <c r="T179" s="93"/>
      <c r="U179" s="39"/>
      <c r="V179" s="39"/>
      <c r="W179" s="39"/>
      <c r="X179" s="39"/>
      <c r="Y179" s="39"/>
      <c r="Z179" s="39"/>
      <c r="AA179" s="39"/>
      <c r="AB179" s="39"/>
      <c r="AC179" s="39"/>
      <c r="AD179" s="39"/>
      <c r="AE179" s="39"/>
      <c r="AT179" s="18" t="s">
        <v>359</v>
      </c>
      <c r="AU179" s="18" t="s">
        <v>371</v>
      </c>
    </row>
    <row r="180" s="2" customFormat="1" ht="16.5" customHeight="1">
      <c r="A180" s="39"/>
      <c r="B180" s="40"/>
      <c r="C180" s="295" t="s">
        <v>582</v>
      </c>
      <c r="D180" s="295" t="s">
        <v>1347</v>
      </c>
      <c r="E180" s="296" t="s">
        <v>5006</v>
      </c>
      <c r="F180" s="297" t="s">
        <v>5007</v>
      </c>
      <c r="G180" s="298" t="s">
        <v>4932</v>
      </c>
      <c r="H180" s="299">
        <v>20</v>
      </c>
      <c r="I180" s="300"/>
      <c r="J180" s="301">
        <f>ROUND(I180*H180,2)</f>
        <v>0</v>
      </c>
      <c r="K180" s="297" t="s">
        <v>1</v>
      </c>
      <c r="L180" s="302"/>
      <c r="M180" s="303" t="s">
        <v>1</v>
      </c>
      <c r="N180" s="304" t="s">
        <v>41</v>
      </c>
      <c r="O180" s="92"/>
      <c r="P180" s="238">
        <f>O180*H180</f>
        <v>0</v>
      </c>
      <c r="Q180" s="238">
        <v>0</v>
      </c>
      <c r="R180" s="238">
        <f>Q180*H180</f>
        <v>0</v>
      </c>
      <c r="S180" s="238">
        <v>0</v>
      </c>
      <c r="T180" s="239">
        <f>S180*H180</f>
        <v>0</v>
      </c>
      <c r="U180" s="39"/>
      <c r="V180" s="39"/>
      <c r="W180" s="39"/>
      <c r="X180" s="39"/>
      <c r="Y180" s="39"/>
      <c r="Z180" s="39"/>
      <c r="AA180" s="39"/>
      <c r="AB180" s="39"/>
      <c r="AC180" s="39"/>
      <c r="AD180" s="39"/>
      <c r="AE180" s="39"/>
      <c r="AR180" s="240" t="s">
        <v>695</v>
      </c>
      <c r="AT180" s="240" t="s">
        <v>1347</v>
      </c>
      <c r="AU180" s="240" t="s">
        <v>371</v>
      </c>
      <c r="AY180" s="18" t="s">
        <v>350</v>
      </c>
      <c r="BE180" s="241">
        <f>IF(N180="základní",J180,0)</f>
        <v>0</v>
      </c>
      <c r="BF180" s="241">
        <f>IF(N180="snížená",J180,0)</f>
        <v>0</v>
      </c>
      <c r="BG180" s="241">
        <f>IF(N180="zákl. přenesená",J180,0)</f>
        <v>0</v>
      </c>
      <c r="BH180" s="241">
        <f>IF(N180="sníž. přenesená",J180,0)</f>
        <v>0</v>
      </c>
      <c r="BI180" s="241">
        <f>IF(N180="nulová",J180,0)</f>
        <v>0</v>
      </c>
      <c r="BJ180" s="18" t="s">
        <v>84</v>
      </c>
      <c r="BK180" s="241">
        <f>ROUND(I180*H180,2)</f>
        <v>0</v>
      </c>
      <c r="BL180" s="18" t="s">
        <v>530</v>
      </c>
      <c r="BM180" s="240" t="s">
        <v>5008</v>
      </c>
    </row>
    <row r="181" s="2" customFormat="1">
      <c r="A181" s="39"/>
      <c r="B181" s="40"/>
      <c r="C181" s="41"/>
      <c r="D181" s="242" t="s">
        <v>359</v>
      </c>
      <c r="E181" s="41"/>
      <c r="F181" s="243" t="s">
        <v>5007</v>
      </c>
      <c r="G181" s="41"/>
      <c r="H181" s="41"/>
      <c r="I181" s="244"/>
      <c r="J181" s="41"/>
      <c r="K181" s="41"/>
      <c r="L181" s="45"/>
      <c r="M181" s="245"/>
      <c r="N181" s="246"/>
      <c r="O181" s="92"/>
      <c r="P181" s="92"/>
      <c r="Q181" s="92"/>
      <c r="R181" s="92"/>
      <c r="S181" s="92"/>
      <c r="T181" s="93"/>
      <c r="U181" s="39"/>
      <c r="V181" s="39"/>
      <c r="W181" s="39"/>
      <c r="X181" s="39"/>
      <c r="Y181" s="39"/>
      <c r="Z181" s="39"/>
      <c r="AA181" s="39"/>
      <c r="AB181" s="39"/>
      <c r="AC181" s="39"/>
      <c r="AD181" s="39"/>
      <c r="AE181" s="39"/>
      <c r="AT181" s="18" t="s">
        <v>359</v>
      </c>
      <c r="AU181" s="18" t="s">
        <v>371</v>
      </c>
    </row>
    <row r="182" s="2" customFormat="1" ht="16.5" customHeight="1">
      <c r="A182" s="39"/>
      <c r="B182" s="40"/>
      <c r="C182" s="295" t="s">
        <v>596</v>
      </c>
      <c r="D182" s="295" t="s">
        <v>1347</v>
      </c>
      <c r="E182" s="296" t="s">
        <v>5009</v>
      </c>
      <c r="F182" s="297" t="s">
        <v>5010</v>
      </c>
      <c r="G182" s="298" t="s">
        <v>4932</v>
      </c>
      <c r="H182" s="299">
        <v>21</v>
      </c>
      <c r="I182" s="300"/>
      <c r="J182" s="301">
        <f>ROUND(I182*H182,2)</f>
        <v>0</v>
      </c>
      <c r="K182" s="297" t="s">
        <v>1</v>
      </c>
      <c r="L182" s="302"/>
      <c r="M182" s="303" t="s">
        <v>1</v>
      </c>
      <c r="N182" s="304" t="s">
        <v>41</v>
      </c>
      <c r="O182" s="92"/>
      <c r="P182" s="238">
        <f>O182*H182</f>
        <v>0</v>
      </c>
      <c r="Q182" s="238">
        <v>0</v>
      </c>
      <c r="R182" s="238">
        <f>Q182*H182</f>
        <v>0</v>
      </c>
      <c r="S182" s="238">
        <v>0</v>
      </c>
      <c r="T182" s="239">
        <f>S182*H182</f>
        <v>0</v>
      </c>
      <c r="U182" s="39"/>
      <c r="V182" s="39"/>
      <c r="W182" s="39"/>
      <c r="X182" s="39"/>
      <c r="Y182" s="39"/>
      <c r="Z182" s="39"/>
      <c r="AA182" s="39"/>
      <c r="AB182" s="39"/>
      <c r="AC182" s="39"/>
      <c r="AD182" s="39"/>
      <c r="AE182" s="39"/>
      <c r="AR182" s="240" t="s">
        <v>695</v>
      </c>
      <c r="AT182" s="240" t="s">
        <v>1347</v>
      </c>
      <c r="AU182" s="240" t="s">
        <v>371</v>
      </c>
      <c r="AY182" s="18" t="s">
        <v>350</v>
      </c>
      <c r="BE182" s="241">
        <f>IF(N182="základní",J182,0)</f>
        <v>0</v>
      </c>
      <c r="BF182" s="241">
        <f>IF(N182="snížená",J182,0)</f>
        <v>0</v>
      </c>
      <c r="BG182" s="241">
        <f>IF(N182="zákl. přenesená",J182,0)</f>
        <v>0</v>
      </c>
      <c r="BH182" s="241">
        <f>IF(N182="sníž. přenesená",J182,0)</f>
        <v>0</v>
      </c>
      <c r="BI182" s="241">
        <f>IF(N182="nulová",J182,0)</f>
        <v>0</v>
      </c>
      <c r="BJ182" s="18" t="s">
        <v>84</v>
      </c>
      <c r="BK182" s="241">
        <f>ROUND(I182*H182,2)</f>
        <v>0</v>
      </c>
      <c r="BL182" s="18" t="s">
        <v>530</v>
      </c>
      <c r="BM182" s="240" t="s">
        <v>5011</v>
      </c>
    </row>
    <row r="183" s="2" customFormat="1">
      <c r="A183" s="39"/>
      <c r="B183" s="40"/>
      <c r="C183" s="41"/>
      <c r="D183" s="242" t="s">
        <v>359</v>
      </c>
      <c r="E183" s="41"/>
      <c r="F183" s="243" t="s">
        <v>5010</v>
      </c>
      <c r="G183" s="41"/>
      <c r="H183" s="41"/>
      <c r="I183" s="244"/>
      <c r="J183" s="41"/>
      <c r="K183" s="41"/>
      <c r="L183" s="45"/>
      <c r="M183" s="245"/>
      <c r="N183" s="246"/>
      <c r="O183" s="92"/>
      <c r="P183" s="92"/>
      <c r="Q183" s="92"/>
      <c r="R183" s="92"/>
      <c r="S183" s="92"/>
      <c r="T183" s="93"/>
      <c r="U183" s="39"/>
      <c r="V183" s="39"/>
      <c r="W183" s="39"/>
      <c r="X183" s="39"/>
      <c r="Y183" s="39"/>
      <c r="Z183" s="39"/>
      <c r="AA183" s="39"/>
      <c r="AB183" s="39"/>
      <c r="AC183" s="39"/>
      <c r="AD183" s="39"/>
      <c r="AE183" s="39"/>
      <c r="AT183" s="18" t="s">
        <v>359</v>
      </c>
      <c r="AU183" s="18" t="s">
        <v>371</v>
      </c>
    </row>
    <row r="184" s="2" customFormat="1" ht="24.15" customHeight="1">
      <c r="A184" s="39"/>
      <c r="B184" s="40"/>
      <c r="C184" s="295" t="s">
        <v>617</v>
      </c>
      <c r="D184" s="295" t="s">
        <v>1347</v>
      </c>
      <c r="E184" s="296" t="s">
        <v>5012</v>
      </c>
      <c r="F184" s="297" t="s">
        <v>5013</v>
      </c>
      <c r="G184" s="298" t="s">
        <v>4932</v>
      </c>
      <c r="H184" s="299">
        <v>1</v>
      </c>
      <c r="I184" s="300"/>
      <c r="J184" s="301">
        <f>ROUND(I184*H184,2)</f>
        <v>0</v>
      </c>
      <c r="K184" s="297" t="s">
        <v>1</v>
      </c>
      <c r="L184" s="302"/>
      <c r="M184" s="303" t="s">
        <v>1</v>
      </c>
      <c r="N184" s="304" t="s">
        <v>41</v>
      </c>
      <c r="O184" s="92"/>
      <c r="P184" s="238">
        <f>O184*H184</f>
        <v>0</v>
      </c>
      <c r="Q184" s="238">
        <v>0</v>
      </c>
      <c r="R184" s="238">
        <f>Q184*H184</f>
        <v>0</v>
      </c>
      <c r="S184" s="238">
        <v>0</v>
      </c>
      <c r="T184" s="239">
        <f>S184*H184</f>
        <v>0</v>
      </c>
      <c r="U184" s="39"/>
      <c r="V184" s="39"/>
      <c r="W184" s="39"/>
      <c r="X184" s="39"/>
      <c r="Y184" s="39"/>
      <c r="Z184" s="39"/>
      <c r="AA184" s="39"/>
      <c r="AB184" s="39"/>
      <c r="AC184" s="39"/>
      <c r="AD184" s="39"/>
      <c r="AE184" s="39"/>
      <c r="AR184" s="240" t="s">
        <v>695</v>
      </c>
      <c r="AT184" s="240" t="s">
        <v>1347</v>
      </c>
      <c r="AU184" s="240" t="s">
        <v>371</v>
      </c>
      <c r="AY184" s="18" t="s">
        <v>350</v>
      </c>
      <c r="BE184" s="241">
        <f>IF(N184="základní",J184,0)</f>
        <v>0</v>
      </c>
      <c r="BF184" s="241">
        <f>IF(N184="snížená",J184,0)</f>
        <v>0</v>
      </c>
      <c r="BG184" s="241">
        <f>IF(N184="zákl. přenesená",J184,0)</f>
        <v>0</v>
      </c>
      <c r="BH184" s="241">
        <f>IF(N184="sníž. přenesená",J184,0)</f>
        <v>0</v>
      </c>
      <c r="BI184" s="241">
        <f>IF(N184="nulová",J184,0)</f>
        <v>0</v>
      </c>
      <c r="BJ184" s="18" t="s">
        <v>84</v>
      </c>
      <c r="BK184" s="241">
        <f>ROUND(I184*H184,2)</f>
        <v>0</v>
      </c>
      <c r="BL184" s="18" t="s">
        <v>530</v>
      </c>
      <c r="BM184" s="240" t="s">
        <v>5014</v>
      </c>
    </row>
    <row r="185" s="2" customFormat="1">
      <c r="A185" s="39"/>
      <c r="B185" s="40"/>
      <c r="C185" s="41"/>
      <c r="D185" s="242" t="s">
        <v>359</v>
      </c>
      <c r="E185" s="41"/>
      <c r="F185" s="243" t="s">
        <v>5013</v>
      </c>
      <c r="G185" s="41"/>
      <c r="H185" s="41"/>
      <c r="I185" s="244"/>
      <c r="J185" s="41"/>
      <c r="K185" s="41"/>
      <c r="L185" s="45"/>
      <c r="M185" s="245"/>
      <c r="N185" s="246"/>
      <c r="O185" s="92"/>
      <c r="P185" s="92"/>
      <c r="Q185" s="92"/>
      <c r="R185" s="92"/>
      <c r="S185" s="92"/>
      <c r="T185" s="93"/>
      <c r="U185" s="39"/>
      <c r="V185" s="39"/>
      <c r="W185" s="39"/>
      <c r="X185" s="39"/>
      <c r="Y185" s="39"/>
      <c r="Z185" s="39"/>
      <c r="AA185" s="39"/>
      <c r="AB185" s="39"/>
      <c r="AC185" s="39"/>
      <c r="AD185" s="39"/>
      <c r="AE185" s="39"/>
      <c r="AT185" s="18" t="s">
        <v>359</v>
      </c>
      <c r="AU185" s="18" t="s">
        <v>371</v>
      </c>
    </row>
    <row r="186" s="2" customFormat="1" ht="16.5" customHeight="1">
      <c r="A186" s="39"/>
      <c r="B186" s="40"/>
      <c r="C186" s="295" t="s">
        <v>655</v>
      </c>
      <c r="D186" s="295" t="s">
        <v>1347</v>
      </c>
      <c r="E186" s="296" t="s">
        <v>5015</v>
      </c>
      <c r="F186" s="297" t="s">
        <v>5016</v>
      </c>
      <c r="G186" s="298" t="s">
        <v>5017</v>
      </c>
      <c r="H186" s="299">
        <v>1</v>
      </c>
      <c r="I186" s="300"/>
      <c r="J186" s="301">
        <f>ROUND(I186*H186,2)</f>
        <v>0</v>
      </c>
      <c r="K186" s="297" t="s">
        <v>1</v>
      </c>
      <c r="L186" s="302"/>
      <c r="M186" s="303" t="s">
        <v>1</v>
      </c>
      <c r="N186" s="304" t="s">
        <v>41</v>
      </c>
      <c r="O186" s="92"/>
      <c r="P186" s="238">
        <f>O186*H186</f>
        <v>0</v>
      </c>
      <c r="Q186" s="238">
        <v>0</v>
      </c>
      <c r="R186" s="238">
        <f>Q186*H186</f>
        <v>0</v>
      </c>
      <c r="S186" s="238">
        <v>0</v>
      </c>
      <c r="T186" s="239">
        <f>S186*H186</f>
        <v>0</v>
      </c>
      <c r="U186" s="39"/>
      <c r="V186" s="39"/>
      <c r="W186" s="39"/>
      <c r="X186" s="39"/>
      <c r="Y186" s="39"/>
      <c r="Z186" s="39"/>
      <c r="AA186" s="39"/>
      <c r="AB186" s="39"/>
      <c r="AC186" s="39"/>
      <c r="AD186" s="39"/>
      <c r="AE186" s="39"/>
      <c r="AR186" s="240" t="s">
        <v>695</v>
      </c>
      <c r="AT186" s="240" t="s">
        <v>1347</v>
      </c>
      <c r="AU186" s="240" t="s">
        <v>371</v>
      </c>
      <c r="AY186" s="18" t="s">
        <v>350</v>
      </c>
      <c r="BE186" s="241">
        <f>IF(N186="základní",J186,0)</f>
        <v>0</v>
      </c>
      <c r="BF186" s="241">
        <f>IF(N186="snížená",J186,0)</f>
        <v>0</v>
      </c>
      <c r="BG186" s="241">
        <f>IF(N186="zákl. přenesená",J186,0)</f>
        <v>0</v>
      </c>
      <c r="BH186" s="241">
        <f>IF(N186="sníž. přenesená",J186,0)</f>
        <v>0</v>
      </c>
      <c r="BI186" s="241">
        <f>IF(N186="nulová",J186,0)</f>
        <v>0</v>
      </c>
      <c r="BJ186" s="18" t="s">
        <v>84</v>
      </c>
      <c r="BK186" s="241">
        <f>ROUND(I186*H186,2)</f>
        <v>0</v>
      </c>
      <c r="BL186" s="18" t="s">
        <v>530</v>
      </c>
      <c r="BM186" s="240" t="s">
        <v>5018</v>
      </c>
    </row>
    <row r="187" s="2" customFormat="1">
      <c r="A187" s="39"/>
      <c r="B187" s="40"/>
      <c r="C187" s="41"/>
      <c r="D187" s="242" t="s">
        <v>359</v>
      </c>
      <c r="E187" s="41"/>
      <c r="F187" s="243" t="s">
        <v>5016</v>
      </c>
      <c r="G187" s="41"/>
      <c r="H187" s="41"/>
      <c r="I187" s="244"/>
      <c r="J187" s="41"/>
      <c r="K187" s="41"/>
      <c r="L187" s="45"/>
      <c r="M187" s="245"/>
      <c r="N187" s="246"/>
      <c r="O187" s="92"/>
      <c r="P187" s="92"/>
      <c r="Q187" s="92"/>
      <c r="R187" s="92"/>
      <c r="S187" s="92"/>
      <c r="T187" s="93"/>
      <c r="U187" s="39"/>
      <c r="V187" s="39"/>
      <c r="W187" s="39"/>
      <c r="X187" s="39"/>
      <c r="Y187" s="39"/>
      <c r="Z187" s="39"/>
      <c r="AA187" s="39"/>
      <c r="AB187" s="39"/>
      <c r="AC187" s="39"/>
      <c r="AD187" s="39"/>
      <c r="AE187" s="39"/>
      <c r="AT187" s="18" t="s">
        <v>359</v>
      </c>
      <c r="AU187" s="18" t="s">
        <v>371</v>
      </c>
    </row>
    <row r="188" s="12" customFormat="1" ht="20.88" customHeight="1">
      <c r="A188" s="12"/>
      <c r="B188" s="213"/>
      <c r="C188" s="214"/>
      <c r="D188" s="215" t="s">
        <v>75</v>
      </c>
      <c r="E188" s="227" t="s">
        <v>5019</v>
      </c>
      <c r="F188" s="227" t="s">
        <v>5020</v>
      </c>
      <c r="G188" s="214"/>
      <c r="H188" s="214"/>
      <c r="I188" s="217"/>
      <c r="J188" s="228">
        <f>BK188</f>
        <v>0</v>
      </c>
      <c r="K188" s="214"/>
      <c r="L188" s="219"/>
      <c r="M188" s="220"/>
      <c r="N188" s="221"/>
      <c r="O188" s="221"/>
      <c r="P188" s="222">
        <f>SUM(P189:P275)</f>
        <v>0</v>
      </c>
      <c r="Q188" s="221"/>
      <c r="R188" s="222">
        <f>SUM(R189:R275)</f>
        <v>0</v>
      </c>
      <c r="S188" s="221"/>
      <c r="T188" s="223">
        <f>SUM(T189:T275)</f>
        <v>0</v>
      </c>
      <c r="U188" s="12"/>
      <c r="V188" s="12"/>
      <c r="W188" s="12"/>
      <c r="X188" s="12"/>
      <c r="Y188" s="12"/>
      <c r="Z188" s="12"/>
      <c r="AA188" s="12"/>
      <c r="AB188" s="12"/>
      <c r="AC188" s="12"/>
      <c r="AD188" s="12"/>
      <c r="AE188" s="12"/>
      <c r="AR188" s="224" t="s">
        <v>86</v>
      </c>
      <c r="AT188" s="225" t="s">
        <v>75</v>
      </c>
      <c r="AU188" s="225" t="s">
        <v>86</v>
      </c>
      <c r="AY188" s="224" t="s">
        <v>350</v>
      </c>
      <c r="BK188" s="226">
        <f>SUM(BK189:BK275)</f>
        <v>0</v>
      </c>
    </row>
    <row r="189" s="2" customFormat="1" ht="33" customHeight="1">
      <c r="A189" s="39"/>
      <c r="B189" s="40"/>
      <c r="C189" s="295" t="s">
        <v>662</v>
      </c>
      <c r="D189" s="295" t="s">
        <v>1347</v>
      </c>
      <c r="E189" s="296" t="s">
        <v>5021</v>
      </c>
      <c r="F189" s="297" t="s">
        <v>5022</v>
      </c>
      <c r="G189" s="298" t="s">
        <v>4932</v>
      </c>
      <c r="H189" s="299">
        <v>131</v>
      </c>
      <c r="I189" s="300"/>
      <c r="J189" s="301">
        <f>ROUND(I189*H189,2)</f>
        <v>0</v>
      </c>
      <c r="K189" s="297" t="s">
        <v>1</v>
      </c>
      <c r="L189" s="302"/>
      <c r="M189" s="303" t="s">
        <v>1</v>
      </c>
      <c r="N189" s="304" t="s">
        <v>41</v>
      </c>
      <c r="O189" s="92"/>
      <c r="P189" s="238">
        <f>O189*H189</f>
        <v>0</v>
      </c>
      <c r="Q189" s="238">
        <v>0</v>
      </c>
      <c r="R189" s="238">
        <f>Q189*H189</f>
        <v>0</v>
      </c>
      <c r="S189" s="238">
        <v>0</v>
      </c>
      <c r="T189" s="239">
        <f>S189*H189</f>
        <v>0</v>
      </c>
      <c r="U189" s="39"/>
      <c r="V189" s="39"/>
      <c r="W189" s="39"/>
      <c r="X189" s="39"/>
      <c r="Y189" s="39"/>
      <c r="Z189" s="39"/>
      <c r="AA189" s="39"/>
      <c r="AB189" s="39"/>
      <c r="AC189" s="39"/>
      <c r="AD189" s="39"/>
      <c r="AE189" s="39"/>
      <c r="AR189" s="240" t="s">
        <v>695</v>
      </c>
      <c r="AT189" s="240" t="s">
        <v>1347</v>
      </c>
      <c r="AU189" s="240" t="s">
        <v>371</v>
      </c>
      <c r="AY189" s="18" t="s">
        <v>350</v>
      </c>
      <c r="BE189" s="241">
        <f>IF(N189="základní",J189,0)</f>
        <v>0</v>
      </c>
      <c r="BF189" s="241">
        <f>IF(N189="snížená",J189,0)</f>
        <v>0</v>
      </c>
      <c r="BG189" s="241">
        <f>IF(N189="zákl. přenesená",J189,0)</f>
        <v>0</v>
      </c>
      <c r="BH189" s="241">
        <f>IF(N189="sníž. přenesená",J189,0)</f>
        <v>0</v>
      </c>
      <c r="BI189" s="241">
        <f>IF(N189="nulová",J189,0)</f>
        <v>0</v>
      </c>
      <c r="BJ189" s="18" t="s">
        <v>84</v>
      </c>
      <c r="BK189" s="241">
        <f>ROUND(I189*H189,2)</f>
        <v>0</v>
      </c>
      <c r="BL189" s="18" t="s">
        <v>530</v>
      </c>
      <c r="BM189" s="240" t="s">
        <v>5023</v>
      </c>
    </row>
    <row r="190" s="2" customFormat="1">
      <c r="A190" s="39"/>
      <c r="B190" s="40"/>
      <c r="C190" s="41"/>
      <c r="D190" s="242" t="s">
        <v>359</v>
      </c>
      <c r="E190" s="41"/>
      <c r="F190" s="243" t="s">
        <v>5022</v>
      </c>
      <c r="G190" s="41"/>
      <c r="H190" s="41"/>
      <c r="I190" s="244"/>
      <c r="J190" s="41"/>
      <c r="K190" s="41"/>
      <c r="L190" s="45"/>
      <c r="M190" s="245"/>
      <c r="N190" s="246"/>
      <c r="O190" s="92"/>
      <c r="P190" s="92"/>
      <c r="Q190" s="92"/>
      <c r="R190" s="92"/>
      <c r="S190" s="92"/>
      <c r="T190" s="93"/>
      <c r="U190" s="39"/>
      <c r="V190" s="39"/>
      <c r="W190" s="39"/>
      <c r="X190" s="39"/>
      <c r="Y190" s="39"/>
      <c r="Z190" s="39"/>
      <c r="AA190" s="39"/>
      <c r="AB190" s="39"/>
      <c r="AC190" s="39"/>
      <c r="AD190" s="39"/>
      <c r="AE190" s="39"/>
      <c r="AT190" s="18" t="s">
        <v>359</v>
      </c>
      <c r="AU190" s="18" t="s">
        <v>371</v>
      </c>
    </row>
    <row r="191" s="2" customFormat="1" ht="37.8" customHeight="1">
      <c r="A191" s="39"/>
      <c r="B191" s="40"/>
      <c r="C191" s="229" t="s">
        <v>669</v>
      </c>
      <c r="D191" s="229" t="s">
        <v>352</v>
      </c>
      <c r="E191" s="230" t="s">
        <v>5024</v>
      </c>
      <c r="F191" s="231" t="s">
        <v>5025</v>
      </c>
      <c r="G191" s="232" t="s">
        <v>497</v>
      </c>
      <c r="H191" s="233">
        <v>131</v>
      </c>
      <c r="I191" s="234"/>
      <c r="J191" s="235">
        <f>ROUND(I191*H191,2)</f>
        <v>0</v>
      </c>
      <c r="K191" s="231" t="s">
        <v>385</v>
      </c>
      <c r="L191" s="45"/>
      <c r="M191" s="236" t="s">
        <v>1</v>
      </c>
      <c r="N191" s="237" t="s">
        <v>41</v>
      </c>
      <c r="O191" s="92"/>
      <c r="P191" s="238">
        <f>O191*H191</f>
        <v>0</v>
      </c>
      <c r="Q191" s="238">
        <v>0</v>
      </c>
      <c r="R191" s="238">
        <f>Q191*H191</f>
        <v>0</v>
      </c>
      <c r="S191" s="238">
        <v>0</v>
      </c>
      <c r="T191" s="239">
        <f>S191*H191</f>
        <v>0</v>
      </c>
      <c r="U191" s="39"/>
      <c r="V191" s="39"/>
      <c r="W191" s="39"/>
      <c r="X191" s="39"/>
      <c r="Y191" s="39"/>
      <c r="Z191" s="39"/>
      <c r="AA191" s="39"/>
      <c r="AB191" s="39"/>
      <c r="AC191" s="39"/>
      <c r="AD191" s="39"/>
      <c r="AE191" s="39"/>
      <c r="AR191" s="240" t="s">
        <v>530</v>
      </c>
      <c r="AT191" s="240" t="s">
        <v>352</v>
      </c>
      <c r="AU191" s="240" t="s">
        <v>371</v>
      </c>
      <c r="AY191" s="18" t="s">
        <v>350</v>
      </c>
      <c r="BE191" s="241">
        <f>IF(N191="základní",J191,0)</f>
        <v>0</v>
      </c>
      <c r="BF191" s="241">
        <f>IF(N191="snížená",J191,0)</f>
        <v>0</v>
      </c>
      <c r="BG191" s="241">
        <f>IF(N191="zákl. přenesená",J191,0)</f>
        <v>0</v>
      </c>
      <c r="BH191" s="241">
        <f>IF(N191="sníž. přenesená",J191,0)</f>
        <v>0</v>
      </c>
      <c r="BI191" s="241">
        <f>IF(N191="nulová",J191,0)</f>
        <v>0</v>
      </c>
      <c r="BJ191" s="18" t="s">
        <v>84</v>
      </c>
      <c r="BK191" s="241">
        <f>ROUND(I191*H191,2)</f>
        <v>0</v>
      </c>
      <c r="BL191" s="18" t="s">
        <v>530</v>
      </c>
      <c r="BM191" s="240" t="s">
        <v>5026</v>
      </c>
    </row>
    <row r="192" s="2" customFormat="1">
      <c r="A192" s="39"/>
      <c r="B192" s="40"/>
      <c r="C192" s="41"/>
      <c r="D192" s="242" t="s">
        <v>359</v>
      </c>
      <c r="E192" s="41"/>
      <c r="F192" s="243" t="s">
        <v>5027</v>
      </c>
      <c r="G192" s="41"/>
      <c r="H192" s="41"/>
      <c r="I192" s="244"/>
      <c r="J192" s="41"/>
      <c r="K192" s="41"/>
      <c r="L192" s="45"/>
      <c r="M192" s="245"/>
      <c r="N192" s="246"/>
      <c r="O192" s="92"/>
      <c r="P192" s="92"/>
      <c r="Q192" s="92"/>
      <c r="R192" s="92"/>
      <c r="S192" s="92"/>
      <c r="T192" s="93"/>
      <c r="U192" s="39"/>
      <c r="V192" s="39"/>
      <c r="W192" s="39"/>
      <c r="X192" s="39"/>
      <c r="Y192" s="39"/>
      <c r="Z192" s="39"/>
      <c r="AA192" s="39"/>
      <c r="AB192" s="39"/>
      <c r="AC192" s="39"/>
      <c r="AD192" s="39"/>
      <c r="AE192" s="39"/>
      <c r="AT192" s="18" t="s">
        <v>359</v>
      </c>
      <c r="AU192" s="18" t="s">
        <v>371</v>
      </c>
    </row>
    <row r="193" s="2" customFormat="1" ht="24.15" customHeight="1">
      <c r="A193" s="39"/>
      <c r="B193" s="40"/>
      <c r="C193" s="295" t="s">
        <v>676</v>
      </c>
      <c r="D193" s="295" t="s">
        <v>1347</v>
      </c>
      <c r="E193" s="296" t="s">
        <v>5028</v>
      </c>
      <c r="F193" s="297" t="s">
        <v>5029</v>
      </c>
      <c r="G193" s="298" t="s">
        <v>4932</v>
      </c>
      <c r="H193" s="299">
        <v>33</v>
      </c>
      <c r="I193" s="300"/>
      <c r="J193" s="301">
        <f>ROUND(I193*H193,2)</f>
        <v>0</v>
      </c>
      <c r="K193" s="297" t="s">
        <v>1</v>
      </c>
      <c r="L193" s="302"/>
      <c r="M193" s="303" t="s">
        <v>1</v>
      </c>
      <c r="N193" s="304" t="s">
        <v>41</v>
      </c>
      <c r="O193" s="92"/>
      <c r="P193" s="238">
        <f>O193*H193</f>
        <v>0</v>
      </c>
      <c r="Q193" s="238">
        <v>0</v>
      </c>
      <c r="R193" s="238">
        <f>Q193*H193</f>
        <v>0</v>
      </c>
      <c r="S193" s="238">
        <v>0</v>
      </c>
      <c r="T193" s="239">
        <f>S193*H193</f>
        <v>0</v>
      </c>
      <c r="U193" s="39"/>
      <c r="V193" s="39"/>
      <c r="W193" s="39"/>
      <c r="X193" s="39"/>
      <c r="Y193" s="39"/>
      <c r="Z193" s="39"/>
      <c r="AA193" s="39"/>
      <c r="AB193" s="39"/>
      <c r="AC193" s="39"/>
      <c r="AD193" s="39"/>
      <c r="AE193" s="39"/>
      <c r="AR193" s="240" t="s">
        <v>695</v>
      </c>
      <c r="AT193" s="240" t="s">
        <v>1347</v>
      </c>
      <c r="AU193" s="240" t="s">
        <v>371</v>
      </c>
      <c r="AY193" s="18" t="s">
        <v>350</v>
      </c>
      <c r="BE193" s="241">
        <f>IF(N193="základní",J193,0)</f>
        <v>0</v>
      </c>
      <c r="BF193" s="241">
        <f>IF(N193="snížená",J193,0)</f>
        <v>0</v>
      </c>
      <c r="BG193" s="241">
        <f>IF(N193="zákl. přenesená",J193,0)</f>
        <v>0</v>
      </c>
      <c r="BH193" s="241">
        <f>IF(N193="sníž. přenesená",J193,0)</f>
        <v>0</v>
      </c>
      <c r="BI193" s="241">
        <f>IF(N193="nulová",J193,0)</f>
        <v>0</v>
      </c>
      <c r="BJ193" s="18" t="s">
        <v>84</v>
      </c>
      <c r="BK193" s="241">
        <f>ROUND(I193*H193,2)</f>
        <v>0</v>
      </c>
      <c r="BL193" s="18" t="s">
        <v>530</v>
      </c>
      <c r="BM193" s="240" t="s">
        <v>5030</v>
      </c>
    </row>
    <row r="194" s="2" customFormat="1">
      <c r="A194" s="39"/>
      <c r="B194" s="40"/>
      <c r="C194" s="41"/>
      <c r="D194" s="242" t="s">
        <v>359</v>
      </c>
      <c r="E194" s="41"/>
      <c r="F194" s="243" t="s">
        <v>5029</v>
      </c>
      <c r="G194" s="41"/>
      <c r="H194" s="41"/>
      <c r="I194" s="244"/>
      <c r="J194" s="41"/>
      <c r="K194" s="41"/>
      <c r="L194" s="45"/>
      <c r="M194" s="245"/>
      <c r="N194" s="246"/>
      <c r="O194" s="92"/>
      <c r="P194" s="92"/>
      <c r="Q194" s="92"/>
      <c r="R194" s="92"/>
      <c r="S194" s="92"/>
      <c r="T194" s="93"/>
      <c r="U194" s="39"/>
      <c r="V194" s="39"/>
      <c r="W194" s="39"/>
      <c r="X194" s="39"/>
      <c r="Y194" s="39"/>
      <c r="Z194" s="39"/>
      <c r="AA194" s="39"/>
      <c r="AB194" s="39"/>
      <c r="AC194" s="39"/>
      <c r="AD194" s="39"/>
      <c r="AE194" s="39"/>
      <c r="AT194" s="18" t="s">
        <v>359</v>
      </c>
      <c r="AU194" s="18" t="s">
        <v>371</v>
      </c>
    </row>
    <row r="195" s="2" customFormat="1" ht="16.5" customHeight="1">
      <c r="A195" s="39"/>
      <c r="B195" s="40"/>
      <c r="C195" s="295" t="s">
        <v>682</v>
      </c>
      <c r="D195" s="295" t="s">
        <v>1347</v>
      </c>
      <c r="E195" s="296" t="s">
        <v>5031</v>
      </c>
      <c r="F195" s="297" t="s">
        <v>5032</v>
      </c>
      <c r="G195" s="298" t="s">
        <v>4932</v>
      </c>
      <c r="H195" s="299">
        <v>18</v>
      </c>
      <c r="I195" s="300"/>
      <c r="J195" s="301">
        <f>ROUND(I195*H195,2)</f>
        <v>0</v>
      </c>
      <c r="K195" s="297" t="s">
        <v>1</v>
      </c>
      <c r="L195" s="302"/>
      <c r="M195" s="303" t="s">
        <v>1</v>
      </c>
      <c r="N195" s="304" t="s">
        <v>41</v>
      </c>
      <c r="O195" s="92"/>
      <c r="P195" s="238">
        <f>O195*H195</f>
        <v>0</v>
      </c>
      <c r="Q195" s="238">
        <v>0</v>
      </c>
      <c r="R195" s="238">
        <f>Q195*H195</f>
        <v>0</v>
      </c>
      <c r="S195" s="238">
        <v>0</v>
      </c>
      <c r="T195" s="239">
        <f>S195*H195</f>
        <v>0</v>
      </c>
      <c r="U195" s="39"/>
      <c r="V195" s="39"/>
      <c r="W195" s="39"/>
      <c r="X195" s="39"/>
      <c r="Y195" s="39"/>
      <c r="Z195" s="39"/>
      <c r="AA195" s="39"/>
      <c r="AB195" s="39"/>
      <c r="AC195" s="39"/>
      <c r="AD195" s="39"/>
      <c r="AE195" s="39"/>
      <c r="AR195" s="240" t="s">
        <v>695</v>
      </c>
      <c r="AT195" s="240" t="s">
        <v>1347</v>
      </c>
      <c r="AU195" s="240" t="s">
        <v>371</v>
      </c>
      <c r="AY195" s="18" t="s">
        <v>350</v>
      </c>
      <c r="BE195" s="241">
        <f>IF(N195="základní",J195,0)</f>
        <v>0</v>
      </c>
      <c r="BF195" s="241">
        <f>IF(N195="snížená",J195,0)</f>
        <v>0</v>
      </c>
      <c r="BG195" s="241">
        <f>IF(N195="zákl. přenesená",J195,0)</f>
        <v>0</v>
      </c>
      <c r="BH195" s="241">
        <f>IF(N195="sníž. přenesená",J195,0)</f>
        <v>0</v>
      </c>
      <c r="BI195" s="241">
        <f>IF(N195="nulová",J195,0)</f>
        <v>0</v>
      </c>
      <c r="BJ195" s="18" t="s">
        <v>84</v>
      </c>
      <c r="BK195" s="241">
        <f>ROUND(I195*H195,2)</f>
        <v>0</v>
      </c>
      <c r="BL195" s="18" t="s">
        <v>530</v>
      </c>
      <c r="BM195" s="240" t="s">
        <v>5033</v>
      </c>
    </row>
    <row r="196" s="2" customFormat="1">
      <c r="A196" s="39"/>
      <c r="B196" s="40"/>
      <c r="C196" s="41"/>
      <c r="D196" s="242" t="s">
        <v>359</v>
      </c>
      <c r="E196" s="41"/>
      <c r="F196" s="243" t="s">
        <v>5032</v>
      </c>
      <c r="G196" s="41"/>
      <c r="H196" s="41"/>
      <c r="I196" s="244"/>
      <c r="J196" s="41"/>
      <c r="K196" s="41"/>
      <c r="L196" s="45"/>
      <c r="M196" s="245"/>
      <c r="N196" s="246"/>
      <c r="O196" s="92"/>
      <c r="P196" s="92"/>
      <c r="Q196" s="92"/>
      <c r="R196" s="92"/>
      <c r="S196" s="92"/>
      <c r="T196" s="93"/>
      <c r="U196" s="39"/>
      <c r="V196" s="39"/>
      <c r="W196" s="39"/>
      <c r="X196" s="39"/>
      <c r="Y196" s="39"/>
      <c r="Z196" s="39"/>
      <c r="AA196" s="39"/>
      <c r="AB196" s="39"/>
      <c r="AC196" s="39"/>
      <c r="AD196" s="39"/>
      <c r="AE196" s="39"/>
      <c r="AT196" s="18" t="s">
        <v>359</v>
      </c>
      <c r="AU196" s="18" t="s">
        <v>371</v>
      </c>
    </row>
    <row r="197" s="2" customFormat="1" ht="16.5" customHeight="1">
      <c r="A197" s="39"/>
      <c r="B197" s="40"/>
      <c r="C197" s="295" t="s">
        <v>688</v>
      </c>
      <c r="D197" s="295" t="s">
        <v>1347</v>
      </c>
      <c r="E197" s="296" t="s">
        <v>5034</v>
      </c>
      <c r="F197" s="297" t="s">
        <v>5035</v>
      </c>
      <c r="G197" s="298" t="s">
        <v>4932</v>
      </c>
      <c r="H197" s="299">
        <v>17</v>
      </c>
      <c r="I197" s="300"/>
      <c r="J197" s="301">
        <f>ROUND(I197*H197,2)</f>
        <v>0</v>
      </c>
      <c r="K197" s="297" t="s">
        <v>1</v>
      </c>
      <c r="L197" s="302"/>
      <c r="M197" s="303" t="s">
        <v>1</v>
      </c>
      <c r="N197" s="304" t="s">
        <v>41</v>
      </c>
      <c r="O197" s="92"/>
      <c r="P197" s="238">
        <f>O197*H197</f>
        <v>0</v>
      </c>
      <c r="Q197" s="238">
        <v>0</v>
      </c>
      <c r="R197" s="238">
        <f>Q197*H197</f>
        <v>0</v>
      </c>
      <c r="S197" s="238">
        <v>0</v>
      </c>
      <c r="T197" s="239">
        <f>S197*H197</f>
        <v>0</v>
      </c>
      <c r="U197" s="39"/>
      <c r="V197" s="39"/>
      <c r="W197" s="39"/>
      <c r="X197" s="39"/>
      <c r="Y197" s="39"/>
      <c r="Z197" s="39"/>
      <c r="AA197" s="39"/>
      <c r="AB197" s="39"/>
      <c r="AC197" s="39"/>
      <c r="AD197" s="39"/>
      <c r="AE197" s="39"/>
      <c r="AR197" s="240" t="s">
        <v>695</v>
      </c>
      <c r="AT197" s="240" t="s">
        <v>1347</v>
      </c>
      <c r="AU197" s="240" t="s">
        <v>371</v>
      </c>
      <c r="AY197" s="18" t="s">
        <v>350</v>
      </c>
      <c r="BE197" s="241">
        <f>IF(N197="základní",J197,0)</f>
        <v>0</v>
      </c>
      <c r="BF197" s="241">
        <f>IF(N197="snížená",J197,0)</f>
        <v>0</v>
      </c>
      <c r="BG197" s="241">
        <f>IF(N197="zákl. přenesená",J197,0)</f>
        <v>0</v>
      </c>
      <c r="BH197" s="241">
        <f>IF(N197="sníž. přenesená",J197,0)</f>
        <v>0</v>
      </c>
      <c r="BI197" s="241">
        <f>IF(N197="nulová",J197,0)</f>
        <v>0</v>
      </c>
      <c r="BJ197" s="18" t="s">
        <v>84</v>
      </c>
      <c r="BK197" s="241">
        <f>ROUND(I197*H197,2)</f>
        <v>0</v>
      </c>
      <c r="BL197" s="18" t="s">
        <v>530</v>
      </c>
      <c r="BM197" s="240" t="s">
        <v>5036</v>
      </c>
    </row>
    <row r="198" s="2" customFormat="1">
      <c r="A198" s="39"/>
      <c r="B198" s="40"/>
      <c r="C198" s="41"/>
      <c r="D198" s="242" t="s">
        <v>359</v>
      </c>
      <c r="E198" s="41"/>
      <c r="F198" s="243" t="s">
        <v>5035</v>
      </c>
      <c r="G198" s="41"/>
      <c r="H198" s="41"/>
      <c r="I198" s="244"/>
      <c r="J198" s="41"/>
      <c r="K198" s="41"/>
      <c r="L198" s="45"/>
      <c r="M198" s="245"/>
      <c r="N198" s="246"/>
      <c r="O198" s="92"/>
      <c r="P198" s="92"/>
      <c r="Q198" s="92"/>
      <c r="R198" s="92"/>
      <c r="S198" s="92"/>
      <c r="T198" s="93"/>
      <c r="U198" s="39"/>
      <c r="V198" s="39"/>
      <c r="W198" s="39"/>
      <c r="X198" s="39"/>
      <c r="Y198" s="39"/>
      <c r="Z198" s="39"/>
      <c r="AA198" s="39"/>
      <c r="AB198" s="39"/>
      <c r="AC198" s="39"/>
      <c r="AD198" s="39"/>
      <c r="AE198" s="39"/>
      <c r="AT198" s="18" t="s">
        <v>359</v>
      </c>
      <c r="AU198" s="18" t="s">
        <v>371</v>
      </c>
    </row>
    <row r="199" s="2" customFormat="1" ht="24.15" customHeight="1">
      <c r="A199" s="39"/>
      <c r="B199" s="40"/>
      <c r="C199" s="295" t="s">
        <v>695</v>
      </c>
      <c r="D199" s="295" t="s">
        <v>1347</v>
      </c>
      <c r="E199" s="296" t="s">
        <v>5037</v>
      </c>
      <c r="F199" s="297" t="s">
        <v>5038</v>
      </c>
      <c r="G199" s="298" t="s">
        <v>4932</v>
      </c>
      <c r="H199" s="299">
        <v>3</v>
      </c>
      <c r="I199" s="300"/>
      <c r="J199" s="301">
        <f>ROUND(I199*H199,2)</f>
        <v>0</v>
      </c>
      <c r="K199" s="297" t="s">
        <v>1</v>
      </c>
      <c r="L199" s="302"/>
      <c r="M199" s="303" t="s">
        <v>1</v>
      </c>
      <c r="N199" s="304" t="s">
        <v>41</v>
      </c>
      <c r="O199" s="92"/>
      <c r="P199" s="238">
        <f>O199*H199</f>
        <v>0</v>
      </c>
      <c r="Q199" s="238">
        <v>0</v>
      </c>
      <c r="R199" s="238">
        <f>Q199*H199</f>
        <v>0</v>
      </c>
      <c r="S199" s="238">
        <v>0</v>
      </c>
      <c r="T199" s="239">
        <f>S199*H199</f>
        <v>0</v>
      </c>
      <c r="U199" s="39"/>
      <c r="V199" s="39"/>
      <c r="W199" s="39"/>
      <c r="X199" s="39"/>
      <c r="Y199" s="39"/>
      <c r="Z199" s="39"/>
      <c r="AA199" s="39"/>
      <c r="AB199" s="39"/>
      <c r="AC199" s="39"/>
      <c r="AD199" s="39"/>
      <c r="AE199" s="39"/>
      <c r="AR199" s="240" t="s">
        <v>695</v>
      </c>
      <c r="AT199" s="240" t="s">
        <v>1347</v>
      </c>
      <c r="AU199" s="240" t="s">
        <v>371</v>
      </c>
      <c r="AY199" s="18" t="s">
        <v>350</v>
      </c>
      <c r="BE199" s="241">
        <f>IF(N199="základní",J199,0)</f>
        <v>0</v>
      </c>
      <c r="BF199" s="241">
        <f>IF(N199="snížená",J199,0)</f>
        <v>0</v>
      </c>
      <c r="BG199" s="241">
        <f>IF(N199="zákl. přenesená",J199,0)</f>
        <v>0</v>
      </c>
      <c r="BH199" s="241">
        <f>IF(N199="sníž. přenesená",J199,0)</f>
        <v>0</v>
      </c>
      <c r="BI199" s="241">
        <f>IF(N199="nulová",J199,0)</f>
        <v>0</v>
      </c>
      <c r="BJ199" s="18" t="s">
        <v>84</v>
      </c>
      <c r="BK199" s="241">
        <f>ROUND(I199*H199,2)</f>
        <v>0</v>
      </c>
      <c r="BL199" s="18" t="s">
        <v>530</v>
      </c>
      <c r="BM199" s="240" t="s">
        <v>5039</v>
      </c>
    </row>
    <row r="200" s="2" customFormat="1">
      <c r="A200" s="39"/>
      <c r="B200" s="40"/>
      <c r="C200" s="41"/>
      <c r="D200" s="242" t="s">
        <v>359</v>
      </c>
      <c r="E200" s="41"/>
      <c r="F200" s="243" t="s">
        <v>5038</v>
      </c>
      <c r="G200" s="41"/>
      <c r="H200" s="41"/>
      <c r="I200" s="244"/>
      <c r="J200" s="41"/>
      <c r="K200" s="41"/>
      <c r="L200" s="45"/>
      <c r="M200" s="245"/>
      <c r="N200" s="246"/>
      <c r="O200" s="92"/>
      <c r="P200" s="92"/>
      <c r="Q200" s="92"/>
      <c r="R200" s="92"/>
      <c r="S200" s="92"/>
      <c r="T200" s="93"/>
      <c r="U200" s="39"/>
      <c r="V200" s="39"/>
      <c r="W200" s="39"/>
      <c r="X200" s="39"/>
      <c r="Y200" s="39"/>
      <c r="Z200" s="39"/>
      <c r="AA200" s="39"/>
      <c r="AB200" s="39"/>
      <c r="AC200" s="39"/>
      <c r="AD200" s="39"/>
      <c r="AE200" s="39"/>
      <c r="AT200" s="18" t="s">
        <v>359</v>
      </c>
      <c r="AU200" s="18" t="s">
        <v>371</v>
      </c>
    </row>
    <row r="201" s="2" customFormat="1" ht="24.15" customHeight="1">
      <c r="A201" s="39"/>
      <c r="B201" s="40"/>
      <c r="C201" s="295" t="s">
        <v>701</v>
      </c>
      <c r="D201" s="295" t="s">
        <v>1347</v>
      </c>
      <c r="E201" s="296" t="s">
        <v>5040</v>
      </c>
      <c r="F201" s="297" t="s">
        <v>5041</v>
      </c>
      <c r="G201" s="298" t="s">
        <v>4932</v>
      </c>
      <c r="H201" s="299">
        <v>9</v>
      </c>
      <c r="I201" s="300"/>
      <c r="J201" s="301">
        <f>ROUND(I201*H201,2)</f>
        <v>0</v>
      </c>
      <c r="K201" s="297" t="s">
        <v>1</v>
      </c>
      <c r="L201" s="302"/>
      <c r="M201" s="303" t="s">
        <v>1</v>
      </c>
      <c r="N201" s="304" t="s">
        <v>41</v>
      </c>
      <c r="O201" s="92"/>
      <c r="P201" s="238">
        <f>O201*H201</f>
        <v>0</v>
      </c>
      <c r="Q201" s="238">
        <v>0</v>
      </c>
      <c r="R201" s="238">
        <f>Q201*H201</f>
        <v>0</v>
      </c>
      <c r="S201" s="238">
        <v>0</v>
      </c>
      <c r="T201" s="239">
        <f>S201*H201</f>
        <v>0</v>
      </c>
      <c r="U201" s="39"/>
      <c r="V201" s="39"/>
      <c r="W201" s="39"/>
      <c r="X201" s="39"/>
      <c r="Y201" s="39"/>
      <c r="Z201" s="39"/>
      <c r="AA201" s="39"/>
      <c r="AB201" s="39"/>
      <c r="AC201" s="39"/>
      <c r="AD201" s="39"/>
      <c r="AE201" s="39"/>
      <c r="AR201" s="240" t="s">
        <v>695</v>
      </c>
      <c r="AT201" s="240" t="s">
        <v>1347</v>
      </c>
      <c r="AU201" s="240" t="s">
        <v>371</v>
      </c>
      <c r="AY201" s="18" t="s">
        <v>350</v>
      </c>
      <c r="BE201" s="241">
        <f>IF(N201="základní",J201,0)</f>
        <v>0</v>
      </c>
      <c r="BF201" s="241">
        <f>IF(N201="snížená",J201,0)</f>
        <v>0</v>
      </c>
      <c r="BG201" s="241">
        <f>IF(N201="zákl. přenesená",J201,0)</f>
        <v>0</v>
      </c>
      <c r="BH201" s="241">
        <f>IF(N201="sníž. přenesená",J201,0)</f>
        <v>0</v>
      </c>
      <c r="BI201" s="241">
        <f>IF(N201="nulová",J201,0)</f>
        <v>0</v>
      </c>
      <c r="BJ201" s="18" t="s">
        <v>84</v>
      </c>
      <c r="BK201" s="241">
        <f>ROUND(I201*H201,2)</f>
        <v>0</v>
      </c>
      <c r="BL201" s="18" t="s">
        <v>530</v>
      </c>
      <c r="BM201" s="240" t="s">
        <v>5042</v>
      </c>
    </row>
    <row r="202" s="2" customFormat="1">
      <c r="A202" s="39"/>
      <c r="B202" s="40"/>
      <c r="C202" s="41"/>
      <c r="D202" s="242" t="s">
        <v>359</v>
      </c>
      <c r="E202" s="41"/>
      <c r="F202" s="243" t="s">
        <v>5041</v>
      </c>
      <c r="G202" s="41"/>
      <c r="H202" s="41"/>
      <c r="I202" s="244"/>
      <c r="J202" s="41"/>
      <c r="K202" s="41"/>
      <c r="L202" s="45"/>
      <c r="M202" s="245"/>
      <c r="N202" s="246"/>
      <c r="O202" s="92"/>
      <c r="P202" s="92"/>
      <c r="Q202" s="92"/>
      <c r="R202" s="92"/>
      <c r="S202" s="92"/>
      <c r="T202" s="93"/>
      <c r="U202" s="39"/>
      <c r="V202" s="39"/>
      <c r="W202" s="39"/>
      <c r="X202" s="39"/>
      <c r="Y202" s="39"/>
      <c r="Z202" s="39"/>
      <c r="AA202" s="39"/>
      <c r="AB202" s="39"/>
      <c r="AC202" s="39"/>
      <c r="AD202" s="39"/>
      <c r="AE202" s="39"/>
      <c r="AT202" s="18" t="s">
        <v>359</v>
      </c>
      <c r="AU202" s="18" t="s">
        <v>371</v>
      </c>
    </row>
    <row r="203" s="2" customFormat="1" ht="33" customHeight="1">
      <c r="A203" s="39"/>
      <c r="B203" s="40"/>
      <c r="C203" s="229" t="s">
        <v>707</v>
      </c>
      <c r="D203" s="229" t="s">
        <v>352</v>
      </c>
      <c r="E203" s="230" t="s">
        <v>5043</v>
      </c>
      <c r="F203" s="231" t="s">
        <v>5044</v>
      </c>
      <c r="G203" s="232" t="s">
        <v>497</v>
      </c>
      <c r="H203" s="233">
        <v>80</v>
      </c>
      <c r="I203" s="234"/>
      <c r="J203" s="235">
        <f>ROUND(I203*H203,2)</f>
        <v>0</v>
      </c>
      <c r="K203" s="231" t="s">
        <v>385</v>
      </c>
      <c r="L203" s="45"/>
      <c r="M203" s="236" t="s">
        <v>1</v>
      </c>
      <c r="N203" s="237" t="s">
        <v>41</v>
      </c>
      <c r="O203" s="92"/>
      <c r="P203" s="238">
        <f>O203*H203</f>
        <v>0</v>
      </c>
      <c r="Q203" s="238">
        <v>0</v>
      </c>
      <c r="R203" s="238">
        <f>Q203*H203</f>
        <v>0</v>
      </c>
      <c r="S203" s="238">
        <v>0</v>
      </c>
      <c r="T203" s="239">
        <f>S203*H203</f>
        <v>0</v>
      </c>
      <c r="U203" s="39"/>
      <c r="V203" s="39"/>
      <c r="W203" s="39"/>
      <c r="X203" s="39"/>
      <c r="Y203" s="39"/>
      <c r="Z203" s="39"/>
      <c r="AA203" s="39"/>
      <c r="AB203" s="39"/>
      <c r="AC203" s="39"/>
      <c r="AD203" s="39"/>
      <c r="AE203" s="39"/>
      <c r="AR203" s="240" t="s">
        <v>530</v>
      </c>
      <c r="AT203" s="240" t="s">
        <v>352</v>
      </c>
      <c r="AU203" s="240" t="s">
        <v>371</v>
      </c>
      <c r="AY203" s="18" t="s">
        <v>350</v>
      </c>
      <c r="BE203" s="241">
        <f>IF(N203="základní",J203,0)</f>
        <v>0</v>
      </c>
      <c r="BF203" s="241">
        <f>IF(N203="snížená",J203,0)</f>
        <v>0</v>
      </c>
      <c r="BG203" s="241">
        <f>IF(N203="zákl. přenesená",J203,0)</f>
        <v>0</v>
      </c>
      <c r="BH203" s="241">
        <f>IF(N203="sníž. přenesená",J203,0)</f>
        <v>0</v>
      </c>
      <c r="BI203" s="241">
        <f>IF(N203="nulová",J203,0)</f>
        <v>0</v>
      </c>
      <c r="BJ203" s="18" t="s">
        <v>84</v>
      </c>
      <c r="BK203" s="241">
        <f>ROUND(I203*H203,2)</f>
        <v>0</v>
      </c>
      <c r="BL203" s="18" t="s">
        <v>530</v>
      </c>
      <c r="BM203" s="240" t="s">
        <v>5045</v>
      </c>
    </row>
    <row r="204" s="2" customFormat="1">
      <c r="A204" s="39"/>
      <c r="B204" s="40"/>
      <c r="C204" s="41"/>
      <c r="D204" s="242" t="s">
        <v>359</v>
      </c>
      <c r="E204" s="41"/>
      <c r="F204" s="243" t="s">
        <v>5046</v>
      </c>
      <c r="G204" s="41"/>
      <c r="H204" s="41"/>
      <c r="I204" s="244"/>
      <c r="J204" s="41"/>
      <c r="K204" s="41"/>
      <c r="L204" s="45"/>
      <c r="M204" s="245"/>
      <c r="N204" s="246"/>
      <c r="O204" s="92"/>
      <c r="P204" s="92"/>
      <c r="Q204" s="92"/>
      <c r="R204" s="92"/>
      <c r="S204" s="92"/>
      <c r="T204" s="93"/>
      <c r="U204" s="39"/>
      <c r="V204" s="39"/>
      <c r="W204" s="39"/>
      <c r="X204" s="39"/>
      <c r="Y204" s="39"/>
      <c r="Z204" s="39"/>
      <c r="AA204" s="39"/>
      <c r="AB204" s="39"/>
      <c r="AC204" s="39"/>
      <c r="AD204" s="39"/>
      <c r="AE204" s="39"/>
      <c r="AT204" s="18" t="s">
        <v>359</v>
      </c>
      <c r="AU204" s="18" t="s">
        <v>371</v>
      </c>
    </row>
    <row r="205" s="2" customFormat="1" ht="21.75" customHeight="1">
      <c r="A205" s="39"/>
      <c r="B205" s="40"/>
      <c r="C205" s="295" t="s">
        <v>713</v>
      </c>
      <c r="D205" s="295" t="s">
        <v>1347</v>
      </c>
      <c r="E205" s="296" t="s">
        <v>5047</v>
      </c>
      <c r="F205" s="297" t="s">
        <v>5048</v>
      </c>
      <c r="G205" s="298" t="s">
        <v>4932</v>
      </c>
      <c r="H205" s="299">
        <v>8</v>
      </c>
      <c r="I205" s="300"/>
      <c r="J205" s="301">
        <f>ROUND(I205*H205,2)</f>
        <v>0</v>
      </c>
      <c r="K205" s="297" t="s">
        <v>1</v>
      </c>
      <c r="L205" s="302"/>
      <c r="M205" s="303" t="s">
        <v>1</v>
      </c>
      <c r="N205" s="304" t="s">
        <v>41</v>
      </c>
      <c r="O205" s="92"/>
      <c r="P205" s="238">
        <f>O205*H205</f>
        <v>0</v>
      </c>
      <c r="Q205" s="238">
        <v>0</v>
      </c>
      <c r="R205" s="238">
        <f>Q205*H205</f>
        <v>0</v>
      </c>
      <c r="S205" s="238">
        <v>0</v>
      </c>
      <c r="T205" s="239">
        <f>S205*H205</f>
        <v>0</v>
      </c>
      <c r="U205" s="39"/>
      <c r="V205" s="39"/>
      <c r="W205" s="39"/>
      <c r="X205" s="39"/>
      <c r="Y205" s="39"/>
      <c r="Z205" s="39"/>
      <c r="AA205" s="39"/>
      <c r="AB205" s="39"/>
      <c r="AC205" s="39"/>
      <c r="AD205" s="39"/>
      <c r="AE205" s="39"/>
      <c r="AR205" s="240" t="s">
        <v>695</v>
      </c>
      <c r="AT205" s="240" t="s">
        <v>1347</v>
      </c>
      <c r="AU205" s="240" t="s">
        <v>371</v>
      </c>
      <c r="AY205" s="18" t="s">
        <v>350</v>
      </c>
      <c r="BE205" s="241">
        <f>IF(N205="základní",J205,0)</f>
        <v>0</v>
      </c>
      <c r="BF205" s="241">
        <f>IF(N205="snížená",J205,0)</f>
        <v>0</v>
      </c>
      <c r="BG205" s="241">
        <f>IF(N205="zákl. přenesená",J205,0)</f>
        <v>0</v>
      </c>
      <c r="BH205" s="241">
        <f>IF(N205="sníž. přenesená",J205,0)</f>
        <v>0</v>
      </c>
      <c r="BI205" s="241">
        <f>IF(N205="nulová",J205,0)</f>
        <v>0</v>
      </c>
      <c r="BJ205" s="18" t="s">
        <v>84</v>
      </c>
      <c r="BK205" s="241">
        <f>ROUND(I205*H205,2)</f>
        <v>0</v>
      </c>
      <c r="BL205" s="18" t="s">
        <v>530</v>
      </c>
      <c r="BM205" s="240" t="s">
        <v>5049</v>
      </c>
    </row>
    <row r="206" s="2" customFormat="1">
      <c r="A206" s="39"/>
      <c r="B206" s="40"/>
      <c r="C206" s="41"/>
      <c r="D206" s="242" t="s">
        <v>359</v>
      </c>
      <c r="E206" s="41"/>
      <c r="F206" s="243" t="s">
        <v>5048</v>
      </c>
      <c r="G206" s="41"/>
      <c r="H206" s="41"/>
      <c r="I206" s="244"/>
      <c r="J206" s="41"/>
      <c r="K206" s="41"/>
      <c r="L206" s="45"/>
      <c r="M206" s="245"/>
      <c r="N206" s="246"/>
      <c r="O206" s="92"/>
      <c r="P206" s="92"/>
      <c r="Q206" s="92"/>
      <c r="R206" s="92"/>
      <c r="S206" s="92"/>
      <c r="T206" s="93"/>
      <c r="U206" s="39"/>
      <c r="V206" s="39"/>
      <c r="W206" s="39"/>
      <c r="X206" s="39"/>
      <c r="Y206" s="39"/>
      <c r="Z206" s="39"/>
      <c r="AA206" s="39"/>
      <c r="AB206" s="39"/>
      <c r="AC206" s="39"/>
      <c r="AD206" s="39"/>
      <c r="AE206" s="39"/>
      <c r="AT206" s="18" t="s">
        <v>359</v>
      </c>
      <c r="AU206" s="18" t="s">
        <v>371</v>
      </c>
    </row>
    <row r="207" s="2" customFormat="1" ht="33" customHeight="1">
      <c r="A207" s="39"/>
      <c r="B207" s="40"/>
      <c r="C207" s="229" t="s">
        <v>722</v>
      </c>
      <c r="D207" s="229" t="s">
        <v>352</v>
      </c>
      <c r="E207" s="230" t="s">
        <v>5050</v>
      </c>
      <c r="F207" s="231" t="s">
        <v>5051</v>
      </c>
      <c r="G207" s="232" t="s">
        <v>497</v>
      </c>
      <c r="H207" s="233">
        <v>8</v>
      </c>
      <c r="I207" s="234"/>
      <c r="J207" s="235">
        <f>ROUND(I207*H207,2)</f>
        <v>0</v>
      </c>
      <c r="K207" s="231" t="s">
        <v>385</v>
      </c>
      <c r="L207" s="45"/>
      <c r="M207" s="236" t="s">
        <v>1</v>
      </c>
      <c r="N207" s="237" t="s">
        <v>41</v>
      </c>
      <c r="O207" s="92"/>
      <c r="P207" s="238">
        <f>O207*H207</f>
        <v>0</v>
      </c>
      <c r="Q207" s="238">
        <v>0</v>
      </c>
      <c r="R207" s="238">
        <f>Q207*H207</f>
        <v>0</v>
      </c>
      <c r="S207" s="238">
        <v>0</v>
      </c>
      <c r="T207" s="239">
        <f>S207*H207</f>
        <v>0</v>
      </c>
      <c r="U207" s="39"/>
      <c r="V207" s="39"/>
      <c r="W207" s="39"/>
      <c r="X207" s="39"/>
      <c r="Y207" s="39"/>
      <c r="Z207" s="39"/>
      <c r="AA207" s="39"/>
      <c r="AB207" s="39"/>
      <c r="AC207" s="39"/>
      <c r="AD207" s="39"/>
      <c r="AE207" s="39"/>
      <c r="AR207" s="240" t="s">
        <v>530</v>
      </c>
      <c r="AT207" s="240" t="s">
        <v>352</v>
      </c>
      <c r="AU207" s="240" t="s">
        <v>371</v>
      </c>
      <c r="AY207" s="18" t="s">
        <v>350</v>
      </c>
      <c r="BE207" s="241">
        <f>IF(N207="základní",J207,0)</f>
        <v>0</v>
      </c>
      <c r="BF207" s="241">
        <f>IF(N207="snížená",J207,0)</f>
        <v>0</v>
      </c>
      <c r="BG207" s="241">
        <f>IF(N207="zákl. přenesená",J207,0)</f>
        <v>0</v>
      </c>
      <c r="BH207" s="241">
        <f>IF(N207="sníž. přenesená",J207,0)</f>
        <v>0</v>
      </c>
      <c r="BI207" s="241">
        <f>IF(N207="nulová",J207,0)</f>
        <v>0</v>
      </c>
      <c r="BJ207" s="18" t="s">
        <v>84</v>
      </c>
      <c r="BK207" s="241">
        <f>ROUND(I207*H207,2)</f>
        <v>0</v>
      </c>
      <c r="BL207" s="18" t="s">
        <v>530</v>
      </c>
      <c r="BM207" s="240" t="s">
        <v>5052</v>
      </c>
    </row>
    <row r="208" s="2" customFormat="1">
      <c r="A208" s="39"/>
      <c r="B208" s="40"/>
      <c r="C208" s="41"/>
      <c r="D208" s="242" t="s">
        <v>359</v>
      </c>
      <c r="E208" s="41"/>
      <c r="F208" s="243" t="s">
        <v>5053</v>
      </c>
      <c r="G208" s="41"/>
      <c r="H208" s="41"/>
      <c r="I208" s="244"/>
      <c r="J208" s="41"/>
      <c r="K208" s="41"/>
      <c r="L208" s="45"/>
      <c r="M208" s="245"/>
      <c r="N208" s="246"/>
      <c r="O208" s="92"/>
      <c r="P208" s="92"/>
      <c r="Q208" s="92"/>
      <c r="R208" s="92"/>
      <c r="S208" s="92"/>
      <c r="T208" s="93"/>
      <c r="U208" s="39"/>
      <c r="V208" s="39"/>
      <c r="W208" s="39"/>
      <c r="X208" s="39"/>
      <c r="Y208" s="39"/>
      <c r="Z208" s="39"/>
      <c r="AA208" s="39"/>
      <c r="AB208" s="39"/>
      <c r="AC208" s="39"/>
      <c r="AD208" s="39"/>
      <c r="AE208" s="39"/>
      <c r="AT208" s="18" t="s">
        <v>359</v>
      </c>
      <c r="AU208" s="18" t="s">
        <v>371</v>
      </c>
    </row>
    <row r="209" s="2" customFormat="1" ht="24.15" customHeight="1">
      <c r="A209" s="39"/>
      <c r="B209" s="40"/>
      <c r="C209" s="295" t="s">
        <v>729</v>
      </c>
      <c r="D209" s="295" t="s">
        <v>1347</v>
      </c>
      <c r="E209" s="296" t="s">
        <v>5054</v>
      </c>
      <c r="F209" s="297" t="s">
        <v>5055</v>
      </c>
      <c r="G209" s="298" t="s">
        <v>4932</v>
      </c>
      <c r="H209" s="299">
        <v>62</v>
      </c>
      <c r="I209" s="300"/>
      <c r="J209" s="301">
        <f>ROUND(I209*H209,2)</f>
        <v>0</v>
      </c>
      <c r="K209" s="297" t="s">
        <v>1</v>
      </c>
      <c r="L209" s="302"/>
      <c r="M209" s="303" t="s">
        <v>1</v>
      </c>
      <c r="N209" s="304" t="s">
        <v>41</v>
      </c>
      <c r="O209" s="92"/>
      <c r="P209" s="238">
        <f>O209*H209</f>
        <v>0</v>
      </c>
      <c r="Q209" s="238">
        <v>0</v>
      </c>
      <c r="R209" s="238">
        <f>Q209*H209</f>
        <v>0</v>
      </c>
      <c r="S209" s="238">
        <v>0</v>
      </c>
      <c r="T209" s="239">
        <f>S209*H209</f>
        <v>0</v>
      </c>
      <c r="U209" s="39"/>
      <c r="V209" s="39"/>
      <c r="W209" s="39"/>
      <c r="X209" s="39"/>
      <c r="Y209" s="39"/>
      <c r="Z209" s="39"/>
      <c r="AA209" s="39"/>
      <c r="AB209" s="39"/>
      <c r="AC209" s="39"/>
      <c r="AD209" s="39"/>
      <c r="AE209" s="39"/>
      <c r="AR209" s="240" t="s">
        <v>695</v>
      </c>
      <c r="AT209" s="240" t="s">
        <v>1347</v>
      </c>
      <c r="AU209" s="240" t="s">
        <v>371</v>
      </c>
      <c r="AY209" s="18" t="s">
        <v>350</v>
      </c>
      <c r="BE209" s="241">
        <f>IF(N209="základní",J209,0)</f>
        <v>0</v>
      </c>
      <c r="BF209" s="241">
        <f>IF(N209="snížená",J209,0)</f>
        <v>0</v>
      </c>
      <c r="BG209" s="241">
        <f>IF(N209="zákl. přenesená",J209,0)</f>
        <v>0</v>
      </c>
      <c r="BH209" s="241">
        <f>IF(N209="sníž. přenesená",J209,0)</f>
        <v>0</v>
      </c>
      <c r="BI209" s="241">
        <f>IF(N209="nulová",J209,0)</f>
        <v>0</v>
      </c>
      <c r="BJ209" s="18" t="s">
        <v>84</v>
      </c>
      <c r="BK209" s="241">
        <f>ROUND(I209*H209,2)</f>
        <v>0</v>
      </c>
      <c r="BL209" s="18" t="s">
        <v>530</v>
      </c>
      <c r="BM209" s="240" t="s">
        <v>5056</v>
      </c>
    </row>
    <row r="210" s="2" customFormat="1">
      <c r="A210" s="39"/>
      <c r="B210" s="40"/>
      <c r="C210" s="41"/>
      <c r="D210" s="242" t="s">
        <v>359</v>
      </c>
      <c r="E210" s="41"/>
      <c r="F210" s="243" t="s">
        <v>5055</v>
      </c>
      <c r="G210" s="41"/>
      <c r="H210" s="41"/>
      <c r="I210" s="244"/>
      <c r="J210" s="41"/>
      <c r="K210" s="41"/>
      <c r="L210" s="45"/>
      <c r="M210" s="245"/>
      <c r="N210" s="246"/>
      <c r="O210" s="92"/>
      <c r="P210" s="92"/>
      <c r="Q210" s="92"/>
      <c r="R210" s="92"/>
      <c r="S210" s="92"/>
      <c r="T210" s="93"/>
      <c r="U210" s="39"/>
      <c r="V210" s="39"/>
      <c r="W210" s="39"/>
      <c r="X210" s="39"/>
      <c r="Y210" s="39"/>
      <c r="Z210" s="39"/>
      <c r="AA210" s="39"/>
      <c r="AB210" s="39"/>
      <c r="AC210" s="39"/>
      <c r="AD210" s="39"/>
      <c r="AE210" s="39"/>
      <c r="AT210" s="18" t="s">
        <v>359</v>
      </c>
      <c r="AU210" s="18" t="s">
        <v>371</v>
      </c>
    </row>
    <row r="211" s="2" customFormat="1" ht="37.8" customHeight="1">
      <c r="A211" s="39"/>
      <c r="B211" s="40"/>
      <c r="C211" s="229" t="s">
        <v>735</v>
      </c>
      <c r="D211" s="229" t="s">
        <v>352</v>
      </c>
      <c r="E211" s="230" t="s">
        <v>5057</v>
      </c>
      <c r="F211" s="231" t="s">
        <v>5058</v>
      </c>
      <c r="G211" s="232" t="s">
        <v>497</v>
      </c>
      <c r="H211" s="233">
        <v>62</v>
      </c>
      <c r="I211" s="234"/>
      <c r="J211" s="235">
        <f>ROUND(I211*H211,2)</f>
        <v>0</v>
      </c>
      <c r="K211" s="231" t="s">
        <v>385</v>
      </c>
      <c r="L211" s="45"/>
      <c r="M211" s="236" t="s">
        <v>1</v>
      </c>
      <c r="N211" s="237" t="s">
        <v>41</v>
      </c>
      <c r="O211" s="92"/>
      <c r="P211" s="238">
        <f>O211*H211</f>
        <v>0</v>
      </c>
      <c r="Q211" s="238">
        <v>0</v>
      </c>
      <c r="R211" s="238">
        <f>Q211*H211</f>
        <v>0</v>
      </c>
      <c r="S211" s="238">
        <v>0</v>
      </c>
      <c r="T211" s="239">
        <f>S211*H211</f>
        <v>0</v>
      </c>
      <c r="U211" s="39"/>
      <c r="V211" s="39"/>
      <c r="W211" s="39"/>
      <c r="X211" s="39"/>
      <c r="Y211" s="39"/>
      <c r="Z211" s="39"/>
      <c r="AA211" s="39"/>
      <c r="AB211" s="39"/>
      <c r="AC211" s="39"/>
      <c r="AD211" s="39"/>
      <c r="AE211" s="39"/>
      <c r="AR211" s="240" t="s">
        <v>530</v>
      </c>
      <c r="AT211" s="240" t="s">
        <v>352</v>
      </c>
      <c r="AU211" s="240" t="s">
        <v>371</v>
      </c>
      <c r="AY211" s="18" t="s">
        <v>350</v>
      </c>
      <c r="BE211" s="241">
        <f>IF(N211="základní",J211,0)</f>
        <v>0</v>
      </c>
      <c r="BF211" s="241">
        <f>IF(N211="snížená",J211,0)</f>
        <v>0</v>
      </c>
      <c r="BG211" s="241">
        <f>IF(N211="zákl. přenesená",J211,0)</f>
        <v>0</v>
      </c>
      <c r="BH211" s="241">
        <f>IF(N211="sníž. přenesená",J211,0)</f>
        <v>0</v>
      </c>
      <c r="BI211" s="241">
        <f>IF(N211="nulová",J211,0)</f>
        <v>0</v>
      </c>
      <c r="BJ211" s="18" t="s">
        <v>84</v>
      </c>
      <c r="BK211" s="241">
        <f>ROUND(I211*H211,2)</f>
        <v>0</v>
      </c>
      <c r="BL211" s="18" t="s">
        <v>530</v>
      </c>
      <c r="BM211" s="240" t="s">
        <v>5059</v>
      </c>
    </row>
    <row r="212" s="2" customFormat="1">
      <c r="A212" s="39"/>
      <c r="B212" s="40"/>
      <c r="C212" s="41"/>
      <c r="D212" s="242" t="s">
        <v>359</v>
      </c>
      <c r="E212" s="41"/>
      <c r="F212" s="243" t="s">
        <v>5060</v>
      </c>
      <c r="G212" s="41"/>
      <c r="H212" s="41"/>
      <c r="I212" s="244"/>
      <c r="J212" s="41"/>
      <c r="K212" s="41"/>
      <c r="L212" s="45"/>
      <c r="M212" s="245"/>
      <c r="N212" s="246"/>
      <c r="O212" s="92"/>
      <c r="P212" s="92"/>
      <c r="Q212" s="92"/>
      <c r="R212" s="92"/>
      <c r="S212" s="92"/>
      <c r="T212" s="93"/>
      <c r="U212" s="39"/>
      <c r="V212" s="39"/>
      <c r="W212" s="39"/>
      <c r="X212" s="39"/>
      <c r="Y212" s="39"/>
      <c r="Z212" s="39"/>
      <c r="AA212" s="39"/>
      <c r="AB212" s="39"/>
      <c r="AC212" s="39"/>
      <c r="AD212" s="39"/>
      <c r="AE212" s="39"/>
      <c r="AT212" s="18" t="s">
        <v>359</v>
      </c>
      <c r="AU212" s="18" t="s">
        <v>371</v>
      </c>
    </row>
    <row r="213" s="2" customFormat="1" ht="24.15" customHeight="1">
      <c r="A213" s="39"/>
      <c r="B213" s="40"/>
      <c r="C213" s="295" t="s">
        <v>742</v>
      </c>
      <c r="D213" s="295" t="s">
        <v>1347</v>
      </c>
      <c r="E213" s="296" t="s">
        <v>5061</v>
      </c>
      <c r="F213" s="297" t="s">
        <v>5062</v>
      </c>
      <c r="G213" s="298" t="s">
        <v>4932</v>
      </c>
      <c r="H213" s="299">
        <v>8</v>
      </c>
      <c r="I213" s="300"/>
      <c r="J213" s="301">
        <f>ROUND(I213*H213,2)</f>
        <v>0</v>
      </c>
      <c r="K213" s="297" t="s">
        <v>1</v>
      </c>
      <c r="L213" s="302"/>
      <c r="M213" s="303" t="s">
        <v>1</v>
      </c>
      <c r="N213" s="304" t="s">
        <v>41</v>
      </c>
      <c r="O213" s="92"/>
      <c r="P213" s="238">
        <f>O213*H213</f>
        <v>0</v>
      </c>
      <c r="Q213" s="238">
        <v>0</v>
      </c>
      <c r="R213" s="238">
        <f>Q213*H213</f>
        <v>0</v>
      </c>
      <c r="S213" s="238">
        <v>0</v>
      </c>
      <c r="T213" s="239">
        <f>S213*H213</f>
        <v>0</v>
      </c>
      <c r="U213" s="39"/>
      <c r="V213" s="39"/>
      <c r="W213" s="39"/>
      <c r="X213" s="39"/>
      <c r="Y213" s="39"/>
      <c r="Z213" s="39"/>
      <c r="AA213" s="39"/>
      <c r="AB213" s="39"/>
      <c r="AC213" s="39"/>
      <c r="AD213" s="39"/>
      <c r="AE213" s="39"/>
      <c r="AR213" s="240" t="s">
        <v>695</v>
      </c>
      <c r="AT213" s="240" t="s">
        <v>1347</v>
      </c>
      <c r="AU213" s="240" t="s">
        <v>371</v>
      </c>
      <c r="AY213" s="18" t="s">
        <v>350</v>
      </c>
      <c r="BE213" s="241">
        <f>IF(N213="základní",J213,0)</f>
        <v>0</v>
      </c>
      <c r="BF213" s="241">
        <f>IF(N213="snížená",J213,0)</f>
        <v>0</v>
      </c>
      <c r="BG213" s="241">
        <f>IF(N213="zákl. přenesená",J213,0)</f>
        <v>0</v>
      </c>
      <c r="BH213" s="241">
        <f>IF(N213="sníž. přenesená",J213,0)</f>
        <v>0</v>
      </c>
      <c r="BI213" s="241">
        <f>IF(N213="nulová",J213,0)</f>
        <v>0</v>
      </c>
      <c r="BJ213" s="18" t="s">
        <v>84</v>
      </c>
      <c r="BK213" s="241">
        <f>ROUND(I213*H213,2)</f>
        <v>0</v>
      </c>
      <c r="BL213" s="18" t="s">
        <v>530</v>
      </c>
      <c r="BM213" s="240" t="s">
        <v>5063</v>
      </c>
    </row>
    <row r="214" s="2" customFormat="1">
      <c r="A214" s="39"/>
      <c r="B214" s="40"/>
      <c r="C214" s="41"/>
      <c r="D214" s="242" t="s">
        <v>359</v>
      </c>
      <c r="E214" s="41"/>
      <c r="F214" s="243" t="s">
        <v>5062</v>
      </c>
      <c r="G214" s="41"/>
      <c r="H214" s="41"/>
      <c r="I214" s="244"/>
      <c r="J214" s="41"/>
      <c r="K214" s="41"/>
      <c r="L214" s="45"/>
      <c r="M214" s="245"/>
      <c r="N214" s="246"/>
      <c r="O214" s="92"/>
      <c r="P214" s="92"/>
      <c r="Q214" s="92"/>
      <c r="R214" s="92"/>
      <c r="S214" s="92"/>
      <c r="T214" s="93"/>
      <c r="U214" s="39"/>
      <c r="V214" s="39"/>
      <c r="W214" s="39"/>
      <c r="X214" s="39"/>
      <c r="Y214" s="39"/>
      <c r="Z214" s="39"/>
      <c r="AA214" s="39"/>
      <c r="AB214" s="39"/>
      <c r="AC214" s="39"/>
      <c r="AD214" s="39"/>
      <c r="AE214" s="39"/>
      <c r="AT214" s="18" t="s">
        <v>359</v>
      </c>
      <c r="AU214" s="18" t="s">
        <v>371</v>
      </c>
    </row>
    <row r="215" s="2" customFormat="1" ht="24.15" customHeight="1">
      <c r="A215" s="39"/>
      <c r="B215" s="40"/>
      <c r="C215" s="295" t="s">
        <v>748</v>
      </c>
      <c r="D215" s="295" t="s">
        <v>1347</v>
      </c>
      <c r="E215" s="296" t="s">
        <v>5064</v>
      </c>
      <c r="F215" s="297" t="s">
        <v>5065</v>
      </c>
      <c r="G215" s="298" t="s">
        <v>4932</v>
      </c>
      <c r="H215" s="299">
        <v>18</v>
      </c>
      <c r="I215" s="300"/>
      <c r="J215" s="301">
        <f>ROUND(I215*H215,2)</f>
        <v>0</v>
      </c>
      <c r="K215" s="297" t="s">
        <v>1</v>
      </c>
      <c r="L215" s="302"/>
      <c r="M215" s="303" t="s">
        <v>1</v>
      </c>
      <c r="N215" s="304" t="s">
        <v>41</v>
      </c>
      <c r="O215" s="92"/>
      <c r="P215" s="238">
        <f>O215*H215</f>
        <v>0</v>
      </c>
      <c r="Q215" s="238">
        <v>0</v>
      </c>
      <c r="R215" s="238">
        <f>Q215*H215</f>
        <v>0</v>
      </c>
      <c r="S215" s="238">
        <v>0</v>
      </c>
      <c r="T215" s="239">
        <f>S215*H215</f>
        <v>0</v>
      </c>
      <c r="U215" s="39"/>
      <c r="V215" s="39"/>
      <c r="W215" s="39"/>
      <c r="X215" s="39"/>
      <c r="Y215" s="39"/>
      <c r="Z215" s="39"/>
      <c r="AA215" s="39"/>
      <c r="AB215" s="39"/>
      <c r="AC215" s="39"/>
      <c r="AD215" s="39"/>
      <c r="AE215" s="39"/>
      <c r="AR215" s="240" t="s">
        <v>695</v>
      </c>
      <c r="AT215" s="240" t="s">
        <v>1347</v>
      </c>
      <c r="AU215" s="240" t="s">
        <v>371</v>
      </c>
      <c r="AY215" s="18" t="s">
        <v>350</v>
      </c>
      <c r="BE215" s="241">
        <f>IF(N215="základní",J215,0)</f>
        <v>0</v>
      </c>
      <c r="BF215" s="241">
        <f>IF(N215="snížená",J215,0)</f>
        <v>0</v>
      </c>
      <c r="BG215" s="241">
        <f>IF(N215="zákl. přenesená",J215,0)</f>
        <v>0</v>
      </c>
      <c r="BH215" s="241">
        <f>IF(N215="sníž. přenesená",J215,0)</f>
        <v>0</v>
      </c>
      <c r="BI215" s="241">
        <f>IF(N215="nulová",J215,0)</f>
        <v>0</v>
      </c>
      <c r="BJ215" s="18" t="s">
        <v>84</v>
      </c>
      <c r="BK215" s="241">
        <f>ROUND(I215*H215,2)</f>
        <v>0</v>
      </c>
      <c r="BL215" s="18" t="s">
        <v>530</v>
      </c>
      <c r="BM215" s="240" t="s">
        <v>5066</v>
      </c>
    </row>
    <row r="216" s="2" customFormat="1">
      <c r="A216" s="39"/>
      <c r="B216" s="40"/>
      <c r="C216" s="41"/>
      <c r="D216" s="242" t="s">
        <v>359</v>
      </c>
      <c r="E216" s="41"/>
      <c r="F216" s="243" t="s">
        <v>5065</v>
      </c>
      <c r="G216" s="41"/>
      <c r="H216" s="41"/>
      <c r="I216" s="244"/>
      <c r="J216" s="41"/>
      <c r="K216" s="41"/>
      <c r="L216" s="45"/>
      <c r="M216" s="245"/>
      <c r="N216" s="246"/>
      <c r="O216" s="92"/>
      <c r="P216" s="92"/>
      <c r="Q216" s="92"/>
      <c r="R216" s="92"/>
      <c r="S216" s="92"/>
      <c r="T216" s="93"/>
      <c r="U216" s="39"/>
      <c r="V216" s="39"/>
      <c r="W216" s="39"/>
      <c r="X216" s="39"/>
      <c r="Y216" s="39"/>
      <c r="Z216" s="39"/>
      <c r="AA216" s="39"/>
      <c r="AB216" s="39"/>
      <c r="AC216" s="39"/>
      <c r="AD216" s="39"/>
      <c r="AE216" s="39"/>
      <c r="AT216" s="18" t="s">
        <v>359</v>
      </c>
      <c r="AU216" s="18" t="s">
        <v>371</v>
      </c>
    </row>
    <row r="217" s="2" customFormat="1" ht="24.15" customHeight="1">
      <c r="A217" s="39"/>
      <c r="B217" s="40"/>
      <c r="C217" s="295" t="s">
        <v>761</v>
      </c>
      <c r="D217" s="295" t="s">
        <v>1347</v>
      </c>
      <c r="E217" s="296" t="s">
        <v>5067</v>
      </c>
      <c r="F217" s="297" t="s">
        <v>5068</v>
      </c>
      <c r="G217" s="298" t="s">
        <v>4932</v>
      </c>
      <c r="H217" s="299">
        <v>9</v>
      </c>
      <c r="I217" s="300"/>
      <c r="J217" s="301">
        <f>ROUND(I217*H217,2)</f>
        <v>0</v>
      </c>
      <c r="K217" s="297" t="s">
        <v>1</v>
      </c>
      <c r="L217" s="302"/>
      <c r="M217" s="303" t="s">
        <v>1</v>
      </c>
      <c r="N217" s="304" t="s">
        <v>41</v>
      </c>
      <c r="O217" s="92"/>
      <c r="P217" s="238">
        <f>O217*H217</f>
        <v>0</v>
      </c>
      <c r="Q217" s="238">
        <v>0</v>
      </c>
      <c r="R217" s="238">
        <f>Q217*H217</f>
        <v>0</v>
      </c>
      <c r="S217" s="238">
        <v>0</v>
      </c>
      <c r="T217" s="239">
        <f>S217*H217</f>
        <v>0</v>
      </c>
      <c r="U217" s="39"/>
      <c r="V217" s="39"/>
      <c r="W217" s="39"/>
      <c r="X217" s="39"/>
      <c r="Y217" s="39"/>
      <c r="Z217" s="39"/>
      <c r="AA217" s="39"/>
      <c r="AB217" s="39"/>
      <c r="AC217" s="39"/>
      <c r="AD217" s="39"/>
      <c r="AE217" s="39"/>
      <c r="AR217" s="240" t="s">
        <v>695</v>
      </c>
      <c r="AT217" s="240" t="s">
        <v>1347</v>
      </c>
      <c r="AU217" s="240" t="s">
        <v>371</v>
      </c>
      <c r="AY217" s="18" t="s">
        <v>350</v>
      </c>
      <c r="BE217" s="241">
        <f>IF(N217="základní",J217,0)</f>
        <v>0</v>
      </c>
      <c r="BF217" s="241">
        <f>IF(N217="snížená",J217,0)</f>
        <v>0</v>
      </c>
      <c r="BG217" s="241">
        <f>IF(N217="zákl. přenesená",J217,0)</f>
        <v>0</v>
      </c>
      <c r="BH217" s="241">
        <f>IF(N217="sníž. přenesená",J217,0)</f>
        <v>0</v>
      </c>
      <c r="BI217" s="241">
        <f>IF(N217="nulová",J217,0)</f>
        <v>0</v>
      </c>
      <c r="BJ217" s="18" t="s">
        <v>84</v>
      </c>
      <c r="BK217" s="241">
        <f>ROUND(I217*H217,2)</f>
        <v>0</v>
      </c>
      <c r="BL217" s="18" t="s">
        <v>530</v>
      </c>
      <c r="BM217" s="240" t="s">
        <v>5069</v>
      </c>
    </row>
    <row r="218" s="2" customFormat="1">
      <c r="A218" s="39"/>
      <c r="B218" s="40"/>
      <c r="C218" s="41"/>
      <c r="D218" s="242" t="s">
        <v>359</v>
      </c>
      <c r="E218" s="41"/>
      <c r="F218" s="243" t="s">
        <v>5068</v>
      </c>
      <c r="G218" s="41"/>
      <c r="H218" s="41"/>
      <c r="I218" s="244"/>
      <c r="J218" s="41"/>
      <c r="K218" s="41"/>
      <c r="L218" s="45"/>
      <c r="M218" s="245"/>
      <c r="N218" s="246"/>
      <c r="O218" s="92"/>
      <c r="P218" s="92"/>
      <c r="Q218" s="92"/>
      <c r="R218" s="92"/>
      <c r="S218" s="92"/>
      <c r="T218" s="93"/>
      <c r="U218" s="39"/>
      <c r="V218" s="39"/>
      <c r="W218" s="39"/>
      <c r="X218" s="39"/>
      <c r="Y218" s="39"/>
      <c r="Z218" s="39"/>
      <c r="AA218" s="39"/>
      <c r="AB218" s="39"/>
      <c r="AC218" s="39"/>
      <c r="AD218" s="39"/>
      <c r="AE218" s="39"/>
      <c r="AT218" s="18" t="s">
        <v>359</v>
      </c>
      <c r="AU218" s="18" t="s">
        <v>371</v>
      </c>
    </row>
    <row r="219" s="2" customFormat="1" ht="24.15" customHeight="1">
      <c r="A219" s="39"/>
      <c r="B219" s="40"/>
      <c r="C219" s="295" t="s">
        <v>767</v>
      </c>
      <c r="D219" s="295" t="s">
        <v>1347</v>
      </c>
      <c r="E219" s="296" t="s">
        <v>5070</v>
      </c>
      <c r="F219" s="297" t="s">
        <v>5071</v>
      </c>
      <c r="G219" s="298" t="s">
        <v>4932</v>
      </c>
      <c r="H219" s="299">
        <v>7</v>
      </c>
      <c r="I219" s="300"/>
      <c r="J219" s="301">
        <f>ROUND(I219*H219,2)</f>
        <v>0</v>
      </c>
      <c r="K219" s="297" t="s">
        <v>1</v>
      </c>
      <c r="L219" s="302"/>
      <c r="M219" s="303" t="s">
        <v>1</v>
      </c>
      <c r="N219" s="304" t="s">
        <v>41</v>
      </c>
      <c r="O219" s="92"/>
      <c r="P219" s="238">
        <f>O219*H219</f>
        <v>0</v>
      </c>
      <c r="Q219" s="238">
        <v>0</v>
      </c>
      <c r="R219" s="238">
        <f>Q219*H219</f>
        <v>0</v>
      </c>
      <c r="S219" s="238">
        <v>0</v>
      </c>
      <c r="T219" s="239">
        <f>S219*H219</f>
        <v>0</v>
      </c>
      <c r="U219" s="39"/>
      <c r="V219" s="39"/>
      <c r="W219" s="39"/>
      <c r="X219" s="39"/>
      <c r="Y219" s="39"/>
      <c r="Z219" s="39"/>
      <c r="AA219" s="39"/>
      <c r="AB219" s="39"/>
      <c r="AC219" s="39"/>
      <c r="AD219" s="39"/>
      <c r="AE219" s="39"/>
      <c r="AR219" s="240" t="s">
        <v>695</v>
      </c>
      <c r="AT219" s="240" t="s">
        <v>1347</v>
      </c>
      <c r="AU219" s="240" t="s">
        <v>371</v>
      </c>
      <c r="AY219" s="18" t="s">
        <v>350</v>
      </c>
      <c r="BE219" s="241">
        <f>IF(N219="základní",J219,0)</f>
        <v>0</v>
      </c>
      <c r="BF219" s="241">
        <f>IF(N219="snížená",J219,0)</f>
        <v>0</v>
      </c>
      <c r="BG219" s="241">
        <f>IF(N219="zákl. přenesená",J219,0)</f>
        <v>0</v>
      </c>
      <c r="BH219" s="241">
        <f>IF(N219="sníž. přenesená",J219,0)</f>
        <v>0</v>
      </c>
      <c r="BI219" s="241">
        <f>IF(N219="nulová",J219,0)</f>
        <v>0</v>
      </c>
      <c r="BJ219" s="18" t="s">
        <v>84</v>
      </c>
      <c r="BK219" s="241">
        <f>ROUND(I219*H219,2)</f>
        <v>0</v>
      </c>
      <c r="BL219" s="18" t="s">
        <v>530</v>
      </c>
      <c r="BM219" s="240" t="s">
        <v>5072</v>
      </c>
    </row>
    <row r="220" s="2" customFormat="1">
      <c r="A220" s="39"/>
      <c r="B220" s="40"/>
      <c r="C220" s="41"/>
      <c r="D220" s="242" t="s">
        <v>359</v>
      </c>
      <c r="E220" s="41"/>
      <c r="F220" s="243" t="s">
        <v>5071</v>
      </c>
      <c r="G220" s="41"/>
      <c r="H220" s="41"/>
      <c r="I220" s="244"/>
      <c r="J220" s="41"/>
      <c r="K220" s="41"/>
      <c r="L220" s="45"/>
      <c r="M220" s="245"/>
      <c r="N220" s="246"/>
      <c r="O220" s="92"/>
      <c r="P220" s="92"/>
      <c r="Q220" s="92"/>
      <c r="R220" s="92"/>
      <c r="S220" s="92"/>
      <c r="T220" s="93"/>
      <c r="U220" s="39"/>
      <c r="V220" s="39"/>
      <c r="W220" s="39"/>
      <c r="X220" s="39"/>
      <c r="Y220" s="39"/>
      <c r="Z220" s="39"/>
      <c r="AA220" s="39"/>
      <c r="AB220" s="39"/>
      <c r="AC220" s="39"/>
      <c r="AD220" s="39"/>
      <c r="AE220" s="39"/>
      <c r="AT220" s="18" t="s">
        <v>359</v>
      </c>
      <c r="AU220" s="18" t="s">
        <v>371</v>
      </c>
    </row>
    <row r="221" s="2" customFormat="1" ht="24.15" customHeight="1">
      <c r="A221" s="39"/>
      <c r="B221" s="40"/>
      <c r="C221" s="295" t="s">
        <v>821</v>
      </c>
      <c r="D221" s="295" t="s">
        <v>1347</v>
      </c>
      <c r="E221" s="296" t="s">
        <v>5073</v>
      </c>
      <c r="F221" s="297" t="s">
        <v>5074</v>
      </c>
      <c r="G221" s="298" t="s">
        <v>4932</v>
      </c>
      <c r="H221" s="299">
        <v>2</v>
      </c>
      <c r="I221" s="300"/>
      <c r="J221" s="301">
        <f>ROUND(I221*H221,2)</f>
        <v>0</v>
      </c>
      <c r="K221" s="297" t="s">
        <v>1</v>
      </c>
      <c r="L221" s="302"/>
      <c r="M221" s="303" t="s">
        <v>1</v>
      </c>
      <c r="N221" s="304" t="s">
        <v>41</v>
      </c>
      <c r="O221" s="92"/>
      <c r="P221" s="238">
        <f>O221*H221</f>
        <v>0</v>
      </c>
      <c r="Q221" s="238">
        <v>0</v>
      </c>
      <c r="R221" s="238">
        <f>Q221*H221</f>
        <v>0</v>
      </c>
      <c r="S221" s="238">
        <v>0</v>
      </c>
      <c r="T221" s="239">
        <f>S221*H221</f>
        <v>0</v>
      </c>
      <c r="U221" s="39"/>
      <c r="V221" s="39"/>
      <c r="W221" s="39"/>
      <c r="X221" s="39"/>
      <c r="Y221" s="39"/>
      <c r="Z221" s="39"/>
      <c r="AA221" s="39"/>
      <c r="AB221" s="39"/>
      <c r="AC221" s="39"/>
      <c r="AD221" s="39"/>
      <c r="AE221" s="39"/>
      <c r="AR221" s="240" t="s">
        <v>695</v>
      </c>
      <c r="AT221" s="240" t="s">
        <v>1347</v>
      </c>
      <c r="AU221" s="240" t="s">
        <v>371</v>
      </c>
      <c r="AY221" s="18" t="s">
        <v>350</v>
      </c>
      <c r="BE221" s="241">
        <f>IF(N221="základní",J221,0)</f>
        <v>0</v>
      </c>
      <c r="BF221" s="241">
        <f>IF(N221="snížená",J221,0)</f>
        <v>0</v>
      </c>
      <c r="BG221" s="241">
        <f>IF(N221="zákl. přenesená",J221,0)</f>
        <v>0</v>
      </c>
      <c r="BH221" s="241">
        <f>IF(N221="sníž. přenesená",J221,0)</f>
        <v>0</v>
      </c>
      <c r="BI221" s="241">
        <f>IF(N221="nulová",J221,0)</f>
        <v>0</v>
      </c>
      <c r="BJ221" s="18" t="s">
        <v>84</v>
      </c>
      <c r="BK221" s="241">
        <f>ROUND(I221*H221,2)</f>
        <v>0</v>
      </c>
      <c r="BL221" s="18" t="s">
        <v>530</v>
      </c>
      <c r="BM221" s="240" t="s">
        <v>5075</v>
      </c>
    </row>
    <row r="222" s="2" customFormat="1">
      <c r="A222" s="39"/>
      <c r="B222" s="40"/>
      <c r="C222" s="41"/>
      <c r="D222" s="242" t="s">
        <v>359</v>
      </c>
      <c r="E222" s="41"/>
      <c r="F222" s="243" t="s">
        <v>5074</v>
      </c>
      <c r="G222" s="41"/>
      <c r="H222" s="41"/>
      <c r="I222" s="244"/>
      <c r="J222" s="41"/>
      <c r="K222" s="41"/>
      <c r="L222" s="45"/>
      <c r="M222" s="245"/>
      <c r="N222" s="246"/>
      <c r="O222" s="92"/>
      <c r="P222" s="92"/>
      <c r="Q222" s="92"/>
      <c r="R222" s="92"/>
      <c r="S222" s="92"/>
      <c r="T222" s="93"/>
      <c r="U222" s="39"/>
      <c r="V222" s="39"/>
      <c r="W222" s="39"/>
      <c r="X222" s="39"/>
      <c r="Y222" s="39"/>
      <c r="Z222" s="39"/>
      <c r="AA222" s="39"/>
      <c r="AB222" s="39"/>
      <c r="AC222" s="39"/>
      <c r="AD222" s="39"/>
      <c r="AE222" s="39"/>
      <c r="AT222" s="18" t="s">
        <v>359</v>
      </c>
      <c r="AU222" s="18" t="s">
        <v>371</v>
      </c>
    </row>
    <row r="223" s="2" customFormat="1" ht="24.15" customHeight="1">
      <c r="A223" s="39"/>
      <c r="B223" s="40"/>
      <c r="C223" s="295" t="s">
        <v>828</v>
      </c>
      <c r="D223" s="295" t="s">
        <v>1347</v>
      </c>
      <c r="E223" s="296" t="s">
        <v>5076</v>
      </c>
      <c r="F223" s="297" t="s">
        <v>5077</v>
      </c>
      <c r="G223" s="298" t="s">
        <v>4932</v>
      </c>
      <c r="H223" s="299">
        <v>3</v>
      </c>
      <c r="I223" s="300"/>
      <c r="J223" s="301">
        <f>ROUND(I223*H223,2)</f>
        <v>0</v>
      </c>
      <c r="K223" s="297" t="s">
        <v>1</v>
      </c>
      <c r="L223" s="302"/>
      <c r="M223" s="303" t="s">
        <v>1</v>
      </c>
      <c r="N223" s="304" t="s">
        <v>41</v>
      </c>
      <c r="O223" s="92"/>
      <c r="P223" s="238">
        <f>O223*H223</f>
        <v>0</v>
      </c>
      <c r="Q223" s="238">
        <v>0</v>
      </c>
      <c r="R223" s="238">
        <f>Q223*H223</f>
        <v>0</v>
      </c>
      <c r="S223" s="238">
        <v>0</v>
      </c>
      <c r="T223" s="239">
        <f>S223*H223</f>
        <v>0</v>
      </c>
      <c r="U223" s="39"/>
      <c r="V223" s="39"/>
      <c r="W223" s="39"/>
      <c r="X223" s="39"/>
      <c r="Y223" s="39"/>
      <c r="Z223" s="39"/>
      <c r="AA223" s="39"/>
      <c r="AB223" s="39"/>
      <c r="AC223" s="39"/>
      <c r="AD223" s="39"/>
      <c r="AE223" s="39"/>
      <c r="AR223" s="240" t="s">
        <v>695</v>
      </c>
      <c r="AT223" s="240" t="s">
        <v>1347</v>
      </c>
      <c r="AU223" s="240" t="s">
        <v>371</v>
      </c>
      <c r="AY223" s="18" t="s">
        <v>350</v>
      </c>
      <c r="BE223" s="241">
        <f>IF(N223="základní",J223,0)</f>
        <v>0</v>
      </c>
      <c r="BF223" s="241">
        <f>IF(N223="snížená",J223,0)</f>
        <v>0</v>
      </c>
      <c r="BG223" s="241">
        <f>IF(N223="zákl. přenesená",J223,0)</f>
        <v>0</v>
      </c>
      <c r="BH223" s="241">
        <f>IF(N223="sníž. přenesená",J223,0)</f>
        <v>0</v>
      </c>
      <c r="BI223" s="241">
        <f>IF(N223="nulová",J223,0)</f>
        <v>0</v>
      </c>
      <c r="BJ223" s="18" t="s">
        <v>84</v>
      </c>
      <c r="BK223" s="241">
        <f>ROUND(I223*H223,2)</f>
        <v>0</v>
      </c>
      <c r="BL223" s="18" t="s">
        <v>530</v>
      </c>
      <c r="BM223" s="240" t="s">
        <v>5078</v>
      </c>
    </row>
    <row r="224" s="2" customFormat="1">
      <c r="A224" s="39"/>
      <c r="B224" s="40"/>
      <c r="C224" s="41"/>
      <c r="D224" s="242" t="s">
        <v>359</v>
      </c>
      <c r="E224" s="41"/>
      <c r="F224" s="243" t="s">
        <v>5077</v>
      </c>
      <c r="G224" s="41"/>
      <c r="H224" s="41"/>
      <c r="I224" s="244"/>
      <c r="J224" s="41"/>
      <c r="K224" s="41"/>
      <c r="L224" s="45"/>
      <c r="M224" s="245"/>
      <c r="N224" s="246"/>
      <c r="O224" s="92"/>
      <c r="P224" s="92"/>
      <c r="Q224" s="92"/>
      <c r="R224" s="92"/>
      <c r="S224" s="92"/>
      <c r="T224" s="93"/>
      <c r="U224" s="39"/>
      <c r="V224" s="39"/>
      <c r="W224" s="39"/>
      <c r="X224" s="39"/>
      <c r="Y224" s="39"/>
      <c r="Z224" s="39"/>
      <c r="AA224" s="39"/>
      <c r="AB224" s="39"/>
      <c r="AC224" s="39"/>
      <c r="AD224" s="39"/>
      <c r="AE224" s="39"/>
      <c r="AT224" s="18" t="s">
        <v>359</v>
      </c>
      <c r="AU224" s="18" t="s">
        <v>371</v>
      </c>
    </row>
    <row r="225" s="2" customFormat="1" ht="24.15" customHeight="1">
      <c r="A225" s="39"/>
      <c r="B225" s="40"/>
      <c r="C225" s="295" t="s">
        <v>834</v>
      </c>
      <c r="D225" s="295" t="s">
        <v>1347</v>
      </c>
      <c r="E225" s="296" t="s">
        <v>5079</v>
      </c>
      <c r="F225" s="297" t="s">
        <v>5080</v>
      </c>
      <c r="G225" s="298" t="s">
        <v>4932</v>
      </c>
      <c r="H225" s="299">
        <v>18</v>
      </c>
      <c r="I225" s="300"/>
      <c r="J225" s="301">
        <f>ROUND(I225*H225,2)</f>
        <v>0</v>
      </c>
      <c r="K225" s="297" t="s">
        <v>1</v>
      </c>
      <c r="L225" s="302"/>
      <c r="M225" s="303" t="s">
        <v>1</v>
      </c>
      <c r="N225" s="304" t="s">
        <v>41</v>
      </c>
      <c r="O225" s="92"/>
      <c r="P225" s="238">
        <f>O225*H225</f>
        <v>0</v>
      </c>
      <c r="Q225" s="238">
        <v>0</v>
      </c>
      <c r="R225" s="238">
        <f>Q225*H225</f>
        <v>0</v>
      </c>
      <c r="S225" s="238">
        <v>0</v>
      </c>
      <c r="T225" s="239">
        <f>S225*H225</f>
        <v>0</v>
      </c>
      <c r="U225" s="39"/>
      <c r="V225" s="39"/>
      <c r="W225" s="39"/>
      <c r="X225" s="39"/>
      <c r="Y225" s="39"/>
      <c r="Z225" s="39"/>
      <c r="AA225" s="39"/>
      <c r="AB225" s="39"/>
      <c r="AC225" s="39"/>
      <c r="AD225" s="39"/>
      <c r="AE225" s="39"/>
      <c r="AR225" s="240" t="s">
        <v>695</v>
      </c>
      <c r="AT225" s="240" t="s">
        <v>1347</v>
      </c>
      <c r="AU225" s="240" t="s">
        <v>371</v>
      </c>
      <c r="AY225" s="18" t="s">
        <v>350</v>
      </c>
      <c r="BE225" s="241">
        <f>IF(N225="základní",J225,0)</f>
        <v>0</v>
      </c>
      <c r="BF225" s="241">
        <f>IF(N225="snížená",J225,0)</f>
        <v>0</v>
      </c>
      <c r="BG225" s="241">
        <f>IF(N225="zákl. přenesená",J225,0)</f>
        <v>0</v>
      </c>
      <c r="BH225" s="241">
        <f>IF(N225="sníž. přenesená",J225,0)</f>
        <v>0</v>
      </c>
      <c r="BI225" s="241">
        <f>IF(N225="nulová",J225,0)</f>
        <v>0</v>
      </c>
      <c r="BJ225" s="18" t="s">
        <v>84</v>
      </c>
      <c r="BK225" s="241">
        <f>ROUND(I225*H225,2)</f>
        <v>0</v>
      </c>
      <c r="BL225" s="18" t="s">
        <v>530</v>
      </c>
      <c r="BM225" s="240" t="s">
        <v>5081</v>
      </c>
    </row>
    <row r="226" s="2" customFormat="1">
      <c r="A226" s="39"/>
      <c r="B226" s="40"/>
      <c r="C226" s="41"/>
      <c r="D226" s="242" t="s">
        <v>359</v>
      </c>
      <c r="E226" s="41"/>
      <c r="F226" s="243" t="s">
        <v>5080</v>
      </c>
      <c r="G226" s="41"/>
      <c r="H226" s="41"/>
      <c r="I226" s="244"/>
      <c r="J226" s="41"/>
      <c r="K226" s="41"/>
      <c r="L226" s="45"/>
      <c r="M226" s="245"/>
      <c r="N226" s="246"/>
      <c r="O226" s="92"/>
      <c r="P226" s="92"/>
      <c r="Q226" s="92"/>
      <c r="R226" s="92"/>
      <c r="S226" s="92"/>
      <c r="T226" s="93"/>
      <c r="U226" s="39"/>
      <c r="V226" s="39"/>
      <c r="W226" s="39"/>
      <c r="X226" s="39"/>
      <c r="Y226" s="39"/>
      <c r="Z226" s="39"/>
      <c r="AA226" s="39"/>
      <c r="AB226" s="39"/>
      <c r="AC226" s="39"/>
      <c r="AD226" s="39"/>
      <c r="AE226" s="39"/>
      <c r="AT226" s="18" t="s">
        <v>359</v>
      </c>
      <c r="AU226" s="18" t="s">
        <v>371</v>
      </c>
    </row>
    <row r="227" s="2" customFormat="1" ht="24.15" customHeight="1">
      <c r="A227" s="39"/>
      <c r="B227" s="40"/>
      <c r="C227" s="295" t="s">
        <v>854</v>
      </c>
      <c r="D227" s="295" t="s">
        <v>1347</v>
      </c>
      <c r="E227" s="296" t="s">
        <v>5082</v>
      </c>
      <c r="F227" s="297" t="s">
        <v>5083</v>
      </c>
      <c r="G227" s="298" t="s">
        <v>4932</v>
      </c>
      <c r="H227" s="299">
        <v>2</v>
      </c>
      <c r="I227" s="300"/>
      <c r="J227" s="301">
        <f>ROUND(I227*H227,2)</f>
        <v>0</v>
      </c>
      <c r="K227" s="297" t="s">
        <v>1</v>
      </c>
      <c r="L227" s="302"/>
      <c r="M227" s="303" t="s">
        <v>1</v>
      </c>
      <c r="N227" s="304" t="s">
        <v>41</v>
      </c>
      <c r="O227" s="92"/>
      <c r="P227" s="238">
        <f>O227*H227</f>
        <v>0</v>
      </c>
      <c r="Q227" s="238">
        <v>0</v>
      </c>
      <c r="R227" s="238">
        <f>Q227*H227</f>
        <v>0</v>
      </c>
      <c r="S227" s="238">
        <v>0</v>
      </c>
      <c r="T227" s="239">
        <f>S227*H227</f>
        <v>0</v>
      </c>
      <c r="U227" s="39"/>
      <c r="V227" s="39"/>
      <c r="W227" s="39"/>
      <c r="X227" s="39"/>
      <c r="Y227" s="39"/>
      <c r="Z227" s="39"/>
      <c r="AA227" s="39"/>
      <c r="AB227" s="39"/>
      <c r="AC227" s="39"/>
      <c r="AD227" s="39"/>
      <c r="AE227" s="39"/>
      <c r="AR227" s="240" t="s">
        <v>695</v>
      </c>
      <c r="AT227" s="240" t="s">
        <v>1347</v>
      </c>
      <c r="AU227" s="240" t="s">
        <v>371</v>
      </c>
      <c r="AY227" s="18" t="s">
        <v>350</v>
      </c>
      <c r="BE227" s="241">
        <f>IF(N227="základní",J227,0)</f>
        <v>0</v>
      </c>
      <c r="BF227" s="241">
        <f>IF(N227="snížená",J227,0)</f>
        <v>0</v>
      </c>
      <c r="BG227" s="241">
        <f>IF(N227="zákl. přenesená",J227,0)</f>
        <v>0</v>
      </c>
      <c r="BH227" s="241">
        <f>IF(N227="sníž. přenesená",J227,0)</f>
        <v>0</v>
      </c>
      <c r="BI227" s="241">
        <f>IF(N227="nulová",J227,0)</f>
        <v>0</v>
      </c>
      <c r="BJ227" s="18" t="s">
        <v>84</v>
      </c>
      <c r="BK227" s="241">
        <f>ROUND(I227*H227,2)</f>
        <v>0</v>
      </c>
      <c r="BL227" s="18" t="s">
        <v>530</v>
      </c>
      <c r="BM227" s="240" t="s">
        <v>5084</v>
      </c>
    </row>
    <row r="228" s="2" customFormat="1">
      <c r="A228" s="39"/>
      <c r="B228" s="40"/>
      <c r="C228" s="41"/>
      <c r="D228" s="242" t="s">
        <v>359</v>
      </c>
      <c r="E228" s="41"/>
      <c r="F228" s="243" t="s">
        <v>5083</v>
      </c>
      <c r="G228" s="41"/>
      <c r="H228" s="41"/>
      <c r="I228" s="244"/>
      <c r="J228" s="41"/>
      <c r="K228" s="41"/>
      <c r="L228" s="45"/>
      <c r="M228" s="245"/>
      <c r="N228" s="246"/>
      <c r="O228" s="92"/>
      <c r="P228" s="92"/>
      <c r="Q228" s="92"/>
      <c r="R228" s="92"/>
      <c r="S228" s="92"/>
      <c r="T228" s="93"/>
      <c r="U228" s="39"/>
      <c r="V228" s="39"/>
      <c r="W228" s="39"/>
      <c r="X228" s="39"/>
      <c r="Y228" s="39"/>
      <c r="Z228" s="39"/>
      <c r="AA228" s="39"/>
      <c r="AB228" s="39"/>
      <c r="AC228" s="39"/>
      <c r="AD228" s="39"/>
      <c r="AE228" s="39"/>
      <c r="AT228" s="18" t="s">
        <v>359</v>
      </c>
      <c r="AU228" s="18" t="s">
        <v>371</v>
      </c>
    </row>
    <row r="229" s="2" customFormat="1" ht="24.15" customHeight="1">
      <c r="A229" s="39"/>
      <c r="B229" s="40"/>
      <c r="C229" s="295" t="s">
        <v>872</v>
      </c>
      <c r="D229" s="295" t="s">
        <v>1347</v>
      </c>
      <c r="E229" s="296" t="s">
        <v>5085</v>
      </c>
      <c r="F229" s="297" t="s">
        <v>5086</v>
      </c>
      <c r="G229" s="298" t="s">
        <v>4932</v>
      </c>
      <c r="H229" s="299">
        <v>26</v>
      </c>
      <c r="I229" s="300"/>
      <c r="J229" s="301">
        <f>ROUND(I229*H229,2)</f>
        <v>0</v>
      </c>
      <c r="K229" s="297" t="s">
        <v>1</v>
      </c>
      <c r="L229" s="302"/>
      <c r="M229" s="303" t="s">
        <v>1</v>
      </c>
      <c r="N229" s="304" t="s">
        <v>41</v>
      </c>
      <c r="O229" s="92"/>
      <c r="P229" s="238">
        <f>O229*H229</f>
        <v>0</v>
      </c>
      <c r="Q229" s="238">
        <v>0</v>
      </c>
      <c r="R229" s="238">
        <f>Q229*H229</f>
        <v>0</v>
      </c>
      <c r="S229" s="238">
        <v>0</v>
      </c>
      <c r="T229" s="239">
        <f>S229*H229</f>
        <v>0</v>
      </c>
      <c r="U229" s="39"/>
      <c r="V229" s="39"/>
      <c r="W229" s="39"/>
      <c r="X229" s="39"/>
      <c r="Y229" s="39"/>
      <c r="Z229" s="39"/>
      <c r="AA229" s="39"/>
      <c r="AB229" s="39"/>
      <c r="AC229" s="39"/>
      <c r="AD229" s="39"/>
      <c r="AE229" s="39"/>
      <c r="AR229" s="240" t="s">
        <v>695</v>
      </c>
      <c r="AT229" s="240" t="s">
        <v>1347</v>
      </c>
      <c r="AU229" s="240" t="s">
        <v>371</v>
      </c>
      <c r="AY229" s="18" t="s">
        <v>350</v>
      </c>
      <c r="BE229" s="241">
        <f>IF(N229="základní",J229,0)</f>
        <v>0</v>
      </c>
      <c r="BF229" s="241">
        <f>IF(N229="snížená",J229,0)</f>
        <v>0</v>
      </c>
      <c r="BG229" s="241">
        <f>IF(N229="zákl. přenesená",J229,0)</f>
        <v>0</v>
      </c>
      <c r="BH229" s="241">
        <f>IF(N229="sníž. přenesená",J229,0)</f>
        <v>0</v>
      </c>
      <c r="BI229" s="241">
        <f>IF(N229="nulová",J229,0)</f>
        <v>0</v>
      </c>
      <c r="BJ229" s="18" t="s">
        <v>84</v>
      </c>
      <c r="BK229" s="241">
        <f>ROUND(I229*H229,2)</f>
        <v>0</v>
      </c>
      <c r="BL229" s="18" t="s">
        <v>530</v>
      </c>
      <c r="BM229" s="240" t="s">
        <v>5087</v>
      </c>
    </row>
    <row r="230" s="2" customFormat="1">
      <c r="A230" s="39"/>
      <c r="B230" s="40"/>
      <c r="C230" s="41"/>
      <c r="D230" s="242" t="s">
        <v>359</v>
      </c>
      <c r="E230" s="41"/>
      <c r="F230" s="243" t="s">
        <v>5086</v>
      </c>
      <c r="G230" s="41"/>
      <c r="H230" s="41"/>
      <c r="I230" s="244"/>
      <c r="J230" s="41"/>
      <c r="K230" s="41"/>
      <c r="L230" s="45"/>
      <c r="M230" s="245"/>
      <c r="N230" s="246"/>
      <c r="O230" s="92"/>
      <c r="P230" s="92"/>
      <c r="Q230" s="92"/>
      <c r="R230" s="92"/>
      <c r="S230" s="92"/>
      <c r="T230" s="93"/>
      <c r="U230" s="39"/>
      <c r="V230" s="39"/>
      <c r="W230" s="39"/>
      <c r="X230" s="39"/>
      <c r="Y230" s="39"/>
      <c r="Z230" s="39"/>
      <c r="AA230" s="39"/>
      <c r="AB230" s="39"/>
      <c r="AC230" s="39"/>
      <c r="AD230" s="39"/>
      <c r="AE230" s="39"/>
      <c r="AT230" s="18" t="s">
        <v>359</v>
      </c>
      <c r="AU230" s="18" t="s">
        <v>371</v>
      </c>
    </row>
    <row r="231" s="2" customFormat="1" ht="33" customHeight="1">
      <c r="A231" s="39"/>
      <c r="B231" s="40"/>
      <c r="C231" s="295" t="s">
        <v>877</v>
      </c>
      <c r="D231" s="295" t="s">
        <v>1347</v>
      </c>
      <c r="E231" s="296" t="s">
        <v>5088</v>
      </c>
      <c r="F231" s="297" t="s">
        <v>5089</v>
      </c>
      <c r="G231" s="298" t="s">
        <v>4932</v>
      </c>
      <c r="H231" s="299">
        <v>5</v>
      </c>
      <c r="I231" s="300"/>
      <c r="J231" s="301">
        <f>ROUND(I231*H231,2)</f>
        <v>0</v>
      </c>
      <c r="K231" s="297" t="s">
        <v>1</v>
      </c>
      <c r="L231" s="302"/>
      <c r="M231" s="303" t="s">
        <v>1</v>
      </c>
      <c r="N231" s="304" t="s">
        <v>41</v>
      </c>
      <c r="O231" s="92"/>
      <c r="P231" s="238">
        <f>O231*H231</f>
        <v>0</v>
      </c>
      <c r="Q231" s="238">
        <v>0</v>
      </c>
      <c r="R231" s="238">
        <f>Q231*H231</f>
        <v>0</v>
      </c>
      <c r="S231" s="238">
        <v>0</v>
      </c>
      <c r="T231" s="239">
        <f>S231*H231</f>
        <v>0</v>
      </c>
      <c r="U231" s="39"/>
      <c r="V231" s="39"/>
      <c r="W231" s="39"/>
      <c r="X231" s="39"/>
      <c r="Y231" s="39"/>
      <c r="Z231" s="39"/>
      <c r="AA231" s="39"/>
      <c r="AB231" s="39"/>
      <c r="AC231" s="39"/>
      <c r="AD231" s="39"/>
      <c r="AE231" s="39"/>
      <c r="AR231" s="240" t="s">
        <v>695</v>
      </c>
      <c r="AT231" s="240" t="s">
        <v>1347</v>
      </c>
      <c r="AU231" s="240" t="s">
        <v>371</v>
      </c>
      <c r="AY231" s="18" t="s">
        <v>350</v>
      </c>
      <c r="BE231" s="241">
        <f>IF(N231="základní",J231,0)</f>
        <v>0</v>
      </c>
      <c r="BF231" s="241">
        <f>IF(N231="snížená",J231,0)</f>
        <v>0</v>
      </c>
      <c r="BG231" s="241">
        <f>IF(N231="zákl. přenesená",J231,0)</f>
        <v>0</v>
      </c>
      <c r="BH231" s="241">
        <f>IF(N231="sníž. přenesená",J231,0)</f>
        <v>0</v>
      </c>
      <c r="BI231" s="241">
        <f>IF(N231="nulová",J231,0)</f>
        <v>0</v>
      </c>
      <c r="BJ231" s="18" t="s">
        <v>84</v>
      </c>
      <c r="BK231" s="241">
        <f>ROUND(I231*H231,2)</f>
        <v>0</v>
      </c>
      <c r="BL231" s="18" t="s">
        <v>530</v>
      </c>
      <c r="BM231" s="240" t="s">
        <v>5090</v>
      </c>
    </row>
    <row r="232" s="2" customFormat="1">
      <c r="A232" s="39"/>
      <c r="B232" s="40"/>
      <c r="C232" s="41"/>
      <c r="D232" s="242" t="s">
        <v>359</v>
      </c>
      <c r="E232" s="41"/>
      <c r="F232" s="243" t="s">
        <v>5089</v>
      </c>
      <c r="G232" s="41"/>
      <c r="H232" s="41"/>
      <c r="I232" s="244"/>
      <c r="J232" s="41"/>
      <c r="K232" s="41"/>
      <c r="L232" s="45"/>
      <c r="M232" s="245"/>
      <c r="N232" s="246"/>
      <c r="O232" s="92"/>
      <c r="P232" s="92"/>
      <c r="Q232" s="92"/>
      <c r="R232" s="92"/>
      <c r="S232" s="92"/>
      <c r="T232" s="93"/>
      <c r="U232" s="39"/>
      <c r="V232" s="39"/>
      <c r="W232" s="39"/>
      <c r="X232" s="39"/>
      <c r="Y232" s="39"/>
      <c r="Z232" s="39"/>
      <c r="AA232" s="39"/>
      <c r="AB232" s="39"/>
      <c r="AC232" s="39"/>
      <c r="AD232" s="39"/>
      <c r="AE232" s="39"/>
      <c r="AT232" s="18" t="s">
        <v>359</v>
      </c>
      <c r="AU232" s="18" t="s">
        <v>371</v>
      </c>
    </row>
    <row r="233" s="2" customFormat="1" ht="24.15" customHeight="1">
      <c r="A233" s="39"/>
      <c r="B233" s="40"/>
      <c r="C233" s="229" t="s">
        <v>882</v>
      </c>
      <c r="D233" s="229" t="s">
        <v>352</v>
      </c>
      <c r="E233" s="230" t="s">
        <v>5091</v>
      </c>
      <c r="F233" s="231" t="s">
        <v>5092</v>
      </c>
      <c r="G233" s="232" t="s">
        <v>551</v>
      </c>
      <c r="H233" s="233">
        <v>98</v>
      </c>
      <c r="I233" s="234"/>
      <c r="J233" s="235">
        <f>ROUND(I233*H233,2)</f>
        <v>0</v>
      </c>
      <c r="K233" s="231" t="s">
        <v>385</v>
      </c>
      <c r="L233" s="45"/>
      <c r="M233" s="236" t="s">
        <v>1</v>
      </c>
      <c r="N233" s="237" t="s">
        <v>41</v>
      </c>
      <c r="O233" s="92"/>
      <c r="P233" s="238">
        <f>O233*H233</f>
        <v>0</v>
      </c>
      <c r="Q233" s="238">
        <v>0</v>
      </c>
      <c r="R233" s="238">
        <f>Q233*H233</f>
        <v>0</v>
      </c>
      <c r="S233" s="238">
        <v>0</v>
      </c>
      <c r="T233" s="239">
        <f>S233*H233</f>
        <v>0</v>
      </c>
      <c r="U233" s="39"/>
      <c r="V233" s="39"/>
      <c r="W233" s="39"/>
      <c r="X233" s="39"/>
      <c r="Y233" s="39"/>
      <c r="Z233" s="39"/>
      <c r="AA233" s="39"/>
      <c r="AB233" s="39"/>
      <c r="AC233" s="39"/>
      <c r="AD233" s="39"/>
      <c r="AE233" s="39"/>
      <c r="AR233" s="240" t="s">
        <v>530</v>
      </c>
      <c r="AT233" s="240" t="s">
        <v>352</v>
      </c>
      <c r="AU233" s="240" t="s">
        <v>371</v>
      </c>
      <c r="AY233" s="18" t="s">
        <v>350</v>
      </c>
      <c r="BE233" s="241">
        <f>IF(N233="základní",J233,0)</f>
        <v>0</v>
      </c>
      <c r="BF233" s="241">
        <f>IF(N233="snížená",J233,0)</f>
        <v>0</v>
      </c>
      <c r="BG233" s="241">
        <f>IF(N233="zákl. přenesená",J233,0)</f>
        <v>0</v>
      </c>
      <c r="BH233" s="241">
        <f>IF(N233="sníž. přenesená",J233,0)</f>
        <v>0</v>
      </c>
      <c r="BI233" s="241">
        <f>IF(N233="nulová",J233,0)</f>
        <v>0</v>
      </c>
      <c r="BJ233" s="18" t="s">
        <v>84</v>
      </c>
      <c r="BK233" s="241">
        <f>ROUND(I233*H233,2)</f>
        <v>0</v>
      </c>
      <c r="BL233" s="18" t="s">
        <v>530</v>
      </c>
      <c r="BM233" s="240" t="s">
        <v>5093</v>
      </c>
    </row>
    <row r="234" s="2" customFormat="1">
      <c r="A234" s="39"/>
      <c r="B234" s="40"/>
      <c r="C234" s="41"/>
      <c r="D234" s="242" t="s">
        <v>359</v>
      </c>
      <c r="E234" s="41"/>
      <c r="F234" s="243" t="s">
        <v>5094</v>
      </c>
      <c r="G234" s="41"/>
      <c r="H234" s="41"/>
      <c r="I234" s="244"/>
      <c r="J234" s="41"/>
      <c r="K234" s="41"/>
      <c r="L234" s="45"/>
      <c r="M234" s="245"/>
      <c r="N234" s="246"/>
      <c r="O234" s="92"/>
      <c r="P234" s="92"/>
      <c r="Q234" s="92"/>
      <c r="R234" s="92"/>
      <c r="S234" s="92"/>
      <c r="T234" s="93"/>
      <c r="U234" s="39"/>
      <c r="V234" s="39"/>
      <c r="W234" s="39"/>
      <c r="X234" s="39"/>
      <c r="Y234" s="39"/>
      <c r="Z234" s="39"/>
      <c r="AA234" s="39"/>
      <c r="AB234" s="39"/>
      <c r="AC234" s="39"/>
      <c r="AD234" s="39"/>
      <c r="AE234" s="39"/>
      <c r="AT234" s="18" t="s">
        <v>359</v>
      </c>
      <c r="AU234" s="18" t="s">
        <v>371</v>
      </c>
    </row>
    <row r="235" s="2" customFormat="1" ht="16.5" customHeight="1">
      <c r="A235" s="39"/>
      <c r="B235" s="40"/>
      <c r="C235" s="295" t="s">
        <v>888</v>
      </c>
      <c r="D235" s="295" t="s">
        <v>1347</v>
      </c>
      <c r="E235" s="296" t="s">
        <v>5095</v>
      </c>
      <c r="F235" s="297" t="s">
        <v>5096</v>
      </c>
      <c r="G235" s="298" t="s">
        <v>4932</v>
      </c>
      <c r="H235" s="299">
        <v>6</v>
      </c>
      <c r="I235" s="300"/>
      <c r="J235" s="301">
        <f>ROUND(I235*H235,2)</f>
        <v>0</v>
      </c>
      <c r="K235" s="297" t="s">
        <v>1</v>
      </c>
      <c r="L235" s="302"/>
      <c r="M235" s="303" t="s">
        <v>1</v>
      </c>
      <c r="N235" s="304" t="s">
        <v>41</v>
      </c>
      <c r="O235" s="92"/>
      <c r="P235" s="238">
        <f>O235*H235</f>
        <v>0</v>
      </c>
      <c r="Q235" s="238">
        <v>0</v>
      </c>
      <c r="R235" s="238">
        <f>Q235*H235</f>
        <v>0</v>
      </c>
      <c r="S235" s="238">
        <v>0</v>
      </c>
      <c r="T235" s="239">
        <f>S235*H235</f>
        <v>0</v>
      </c>
      <c r="U235" s="39"/>
      <c r="V235" s="39"/>
      <c r="W235" s="39"/>
      <c r="X235" s="39"/>
      <c r="Y235" s="39"/>
      <c r="Z235" s="39"/>
      <c r="AA235" s="39"/>
      <c r="AB235" s="39"/>
      <c r="AC235" s="39"/>
      <c r="AD235" s="39"/>
      <c r="AE235" s="39"/>
      <c r="AR235" s="240" t="s">
        <v>695</v>
      </c>
      <c r="AT235" s="240" t="s">
        <v>1347</v>
      </c>
      <c r="AU235" s="240" t="s">
        <v>371</v>
      </c>
      <c r="AY235" s="18" t="s">
        <v>350</v>
      </c>
      <c r="BE235" s="241">
        <f>IF(N235="základní",J235,0)</f>
        <v>0</v>
      </c>
      <c r="BF235" s="241">
        <f>IF(N235="snížená",J235,0)</f>
        <v>0</v>
      </c>
      <c r="BG235" s="241">
        <f>IF(N235="zákl. přenesená",J235,0)</f>
        <v>0</v>
      </c>
      <c r="BH235" s="241">
        <f>IF(N235="sníž. přenesená",J235,0)</f>
        <v>0</v>
      </c>
      <c r="BI235" s="241">
        <f>IF(N235="nulová",J235,0)</f>
        <v>0</v>
      </c>
      <c r="BJ235" s="18" t="s">
        <v>84</v>
      </c>
      <c r="BK235" s="241">
        <f>ROUND(I235*H235,2)</f>
        <v>0</v>
      </c>
      <c r="BL235" s="18" t="s">
        <v>530</v>
      </c>
      <c r="BM235" s="240" t="s">
        <v>5097</v>
      </c>
    </row>
    <row r="236" s="2" customFormat="1">
      <c r="A236" s="39"/>
      <c r="B236" s="40"/>
      <c r="C236" s="41"/>
      <c r="D236" s="242" t="s">
        <v>359</v>
      </c>
      <c r="E236" s="41"/>
      <c r="F236" s="243" t="s">
        <v>5096</v>
      </c>
      <c r="G236" s="41"/>
      <c r="H236" s="41"/>
      <c r="I236" s="244"/>
      <c r="J236" s="41"/>
      <c r="K236" s="41"/>
      <c r="L236" s="45"/>
      <c r="M236" s="245"/>
      <c r="N236" s="246"/>
      <c r="O236" s="92"/>
      <c r="P236" s="92"/>
      <c r="Q236" s="92"/>
      <c r="R236" s="92"/>
      <c r="S236" s="92"/>
      <c r="T236" s="93"/>
      <c r="U236" s="39"/>
      <c r="V236" s="39"/>
      <c r="W236" s="39"/>
      <c r="X236" s="39"/>
      <c r="Y236" s="39"/>
      <c r="Z236" s="39"/>
      <c r="AA236" s="39"/>
      <c r="AB236" s="39"/>
      <c r="AC236" s="39"/>
      <c r="AD236" s="39"/>
      <c r="AE236" s="39"/>
      <c r="AT236" s="18" t="s">
        <v>359</v>
      </c>
      <c r="AU236" s="18" t="s">
        <v>371</v>
      </c>
    </row>
    <row r="237" s="2" customFormat="1" ht="24.15" customHeight="1">
      <c r="A237" s="39"/>
      <c r="B237" s="40"/>
      <c r="C237" s="295" t="s">
        <v>894</v>
      </c>
      <c r="D237" s="295" t="s">
        <v>1347</v>
      </c>
      <c r="E237" s="296" t="s">
        <v>5098</v>
      </c>
      <c r="F237" s="297" t="s">
        <v>5099</v>
      </c>
      <c r="G237" s="298" t="s">
        <v>4932</v>
      </c>
      <c r="H237" s="299">
        <v>11</v>
      </c>
      <c r="I237" s="300"/>
      <c r="J237" s="301">
        <f>ROUND(I237*H237,2)</f>
        <v>0</v>
      </c>
      <c r="K237" s="297" t="s">
        <v>1</v>
      </c>
      <c r="L237" s="302"/>
      <c r="M237" s="303" t="s">
        <v>1</v>
      </c>
      <c r="N237" s="304" t="s">
        <v>41</v>
      </c>
      <c r="O237" s="92"/>
      <c r="P237" s="238">
        <f>O237*H237</f>
        <v>0</v>
      </c>
      <c r="Q237" s="238">
        <v>0</v>
      </c>
      <c r="R237" s="238">
        <f>Q237*H237</f>
        <v>0</v>
      </c>
      <c r="S237" s="238">
        <v>0</v>
      </c>
      <c r="T237" s="239">
        <f>S237*H237</f>
        <v>0</v>
      </c>
      <c r="U237" s="39"/>
      <c r="V237" s="39"/>
      <c r="W237" s="39"/>
      <c r="X237" s="39"/>
      <c r="Y237" s="39"/>
      <c r="Z237" s="39"/>
      <c r="AA237" s="39"/>
      <c r="AB237" s="39"/>
      <c r="AC237" s="39"/>
      <c r="AD237" s="39"/>
      <c r="AE237" s="39"/>
      <c r="AR237" s="240" t="s">
        <v>695</v>
      </c>
      <c r="AT237" s="240" t="s">
        <v>1347</v>
      </c>
      <c r="AU237" s="240" t="s">
        <v>371</v>
      </c>
      <c r="AY237" s="18" t="s">
        <v>350</v>
      </c>
      <c r="BE237" s="241">
        <f>IF(N237="základní",J237,0)</f>
        <v>0</v>
      </c>
      <c r="BF237" s="241">
        <f>IF(N237="snížená",J237,0)</f>
        <v>0</v>
      </c>
      <c r="BG237" s="241">
        <f>IF(N237="zákl. přenesená",J237,0)</f>
        <v>0</v>
      </c>
      <c r="BH237" s="241">
        <f>IF(N237="sníž. přenesená",J237,0)</f>
        <v>0</v>
      </c>
      <c r="BI237" s="241">
        <f>IF(N237="nulová",J237,0)</f>
        <v>0</v>
      </c>
      <c r="BJ237" s="18" t="s">
        <v>84</v>
      </c>
      <c r="BK237" s="241">
        <f>ROUND(I237*H237,2)</f>
        <v>0</v>
      </c>
      <c r="BL237" s="18" t="s">
        <v>530</v>
      </c>
      <c r="BM237" s="240" t="s">
        <v>5100</v>
      </c>
    </row>
    <row r="238" s="2" customFormat="1">
      <c r="A238" s="39"/>
      <c r="B238" s="40"/>
      <c r="C238" s="41"/>
      <c r="D238" s="242" t="s">
        <v>359</v>
      </c>
      <c r="E238" s="41"/>
      <c r="F238" s="243" t="s">
        <v>5099</v>
      </c>
      <c r="G238" s="41"/>
      <c r="H238" s="41"/>
      <c r="I238" s="244"/>
      <c r="J238" s="41"/>
      <c r="K238" s="41"/>
      <c r="L238" s="45"/>
      <c r="M238" s="245"/>
      <c r="N238" s="246"/>
      <c r="O238" s="92"/>
      <c r="P238" s="92"/>
      <c r="Q238" s="92"/>
      <c r="R238" s="92"/>
      <c r="S238" s="92"/>
      <c r="T238" s="93"/>
      <c r="U238" s="39"/>
      <c r="V238" s="39"/>
      <c r="W238" s="39"/>
      <c r="X238" s="39"/>
      <c r="Y238" s="39"/>
      <c r="Z238" s="39"/>
      <c r="AA238" s="39"/>
      <c r="AB238" s="39"/>
      <c r="AC238" s="39"/>
      <c r="AD238" s="39"/>
      <c r="AE238" s="39"/>
      <c r="AT238" s="18" t="s">
        <v>359</v>
      </c>
      <c r="AU238" s="18" t="s">
        <v>371</v>
      </c>
    </row>
    <row r="239" s="2" customFormat="1" ht="21.75" customHeight="1">
      <c r="A239" s="39"/>
      <c r="B239" s="40"/>
      <c r="C239" s="295" t="s">
        <v>911</v>
      </c>
      <c r="D239" s="295" t="s">
        <v>1347</v>
      </c>
      <c r="E239" s="296" t="s">
        <v>5101</v>
      </c>
      <c r="F239" s="297" t="s">
        <v>5102</v>
      </c>
      <c r="G239" s="298" t="s">
        <v>4932</v>
      </c>
      <c r="H239" s="299">
        <v>23</v>
      </c>
      <c r="I239" s="300"/>
      <c r="J239" s="301">
        <f>ROUND(I239*H239,2)</f>
        <v>0</v>
      </c>
      <c r="K239" s="297" t="s">
        <v>1</v>
      </c>
      <c r="L239" s="302"/>
      <c r="M239" s="303" t="s">
        <v>1</v>
      </c>
      <c r="N239" s="304" t="s">
        <v>41</v>
      </c>
      <c r="O239" s="92"/>
      <c r="P239" s="238">
        <f>O239*H239</f>
        <v>0</v>
      </c>
      <c r="Q239" s="238">
        <v>0</v>
      </c>
      <c r="R239" s="238">
        <f>Q239*H239</f>
        <v>0</v>
      </c>
      <c r="S239" s="238">
        <v>0</v>
      </c>
      <c r="T239" s="239">
        <f>S239*H239</f>
        <v>0</v>
      </c>
      <c r="U239" s="39"/>
      <c r="V239" s="39"/>
      <c r="W239" s="39"/>
      <c r="X239" s="39"/>
      <c r="Y239" s="39"/>
      <c r="Z239" s="39"/>
      <c r="AA239" s="39"/>
      <c r="AB239" s="39"/>
      <c r="AC239" s="39"/>
      <c r="AD239" s="39"/>
      <c r="AE239" s="39"/>
      <c r="AR239" s="240" t="s">
        <v>695</v>
      </c>
      <c r="AT239" s="240" t="s">
        <v>1347</v>
      </c>
      <c r="AU239" s="240" t="s">
        <v>371</v>
      </c>
      <c r="AY239" s="18" t="s">
        <v>350</v>
      </c>
      <c r="BE239" s="241">
        <f>IF(N239="základní",J239,0)</f>
        <v>0</v>
      </c>
      <c r="BF239" s="241">
        <f>IF(N239="snížená",J239,0)</f>
        <v>0</v>
      </c>
      <c r="BG239" s="241">
        <f>IF(N239="zákl. přenesená",J239,0)</f>
        <v>0</v>
      </c>
      <c r="BH239" s="241">
        <f>IF(N239="sníž. přenesená",J239,0)</f>
        <v>0</v>
      </c>
      <c r="BI239" s="241">
        <f>IF(N239="nulová",J239,0)</f>
        <v>0</v>
      </c>
      <c r="BJ239" s="18" t="s">
        <v>84</v>
      </c>
      <c r="BK239" s="241">
        <f>ROUND(I239*H239,2)</f>
        <v>0</v>
      </c>
      <c r="BL239" s="18" t="s">
        <v>530</v>
      </c>
      <c r="BM239" s="240" t="s">
        <v>5103</v>
      </c>
    </row>
    <row r="240" s="2" customFormat="1">
      <c r="A240" s="39"/>
      <c r="B240" s="40"/>
      <c r="C240" s="41"/>
      <c r="D240" s="242" t="s">
        <v>359</v>
      </c>
      <c r="E240" s="41"/>
      <c r="F240" s="243" t="s">
        <v>5102</v>
      </c>
      <c r="G240" s="41"/>
      <c r="H240" s="41"/>
      <c r="I240" s="244"/>
      <c r="J240" s="41"/>
      <c r="K240" s="41"/>
      <c r="L240" s="45"/>
      <c r="M240" s="245"/>
      <c r="N240" s="246"/>
      <c r="O240" s="92"/>
      <c r="P240" s="92"/>
      <c r="Q240" s="92"/>
      <c r="R240" s="92"/>
      <c r="S240" s="92"/>
      <c r="T240" s="93"/>
      <c r="U240" s="39"/>
      <c r="V240" s="39"/>
      <c r="W240" s="39"/>
      <c r="X240" s="39"/>
      <c r="Y240" s="39"/>
      <c r="Z240" s="39"/>
      <c r="AA240" s="39"/>
      <c r="AB240" s="39"/>
      <c r="AC240" s="39"/>
      <c r="AD240" s="39"/>
      <c r="AE240" s="39"/>
      <c r="AT240" s="18" t="s">
        <v>359</v>
      </c>
      <c r="AU240" s="18" t="s">
        <v>371</v>
      </c>
    </row>
    <row r="241" s="2" customFormat="1" ht="21.75" customHeight="1">
      <c r="A241" s="39"/>
      <c r="B241" s="40"/>
      <c r="C241" s="295" t="s">
        <v>918</v>
      </c>
      <c r="D241" s="295" t="s">
        <v>1347</v>
      </c>
      <c r="E241" s="296" t="s">
        <v>5104</v>
      </c>
      <c r="F241" s="297" t="s">
        <v>5105</v>
      </c>
      <c r="G241" s="298" t="s">
        <v>4932</v>
      </c>
      <c r="H241" s="299">
        <v>40</v>
      </c>
      <c r="I241" s="300"/>
      <c r="J241" s="301">
        <f>ROUND(I241*H241,2)</f>
        <v>0</v>
      </c>
      <c r="K241" s="297" t="s">
        <v>1</v>
      </c>
      <c r="L241" s="302"/>
      <c r="M241" s="303" t="s">
        <v>1</v>
      </c>
      <c r="N241" s="304" t="s">
        <v>41</v>
      </c>
      <c r="O241" s="92"/>
      <c r="P241" s="238">
        <f>O241*H241</f>
        <v>0</v>
      </c>
      <c r="Q241" s="238">
        <v>0</v>
      </c>
      <c r="R241" s="238">
        <f>Q241*H241</f>
        <v>0</v>
      </c>
      <c r="S241" s="238">
        <v>0</v>
      </c>
      <c r="T241" s="239">
        <f>S241*H241</f>
        <v>0</v>
      </c>
      <c r="U241" s="39"/>
      <c r="V241" s="39"/>
      <c r="W241" s="39"/>
      <c r="X241" s="39"/>
      <c r="Y241" s="39"/>
      <c r="Z241" s="39"/>
      <c r="AA241" s="39"/>
      <c r="AB241" s="39"/>
      <c r="AC241" s="39"/>
      <c r="AD241" s="39"/>
      <c r="AE241" s="39"/>
      <c r="AR241" s="240" t="s">
        <v>695</v>
      </c>
      <c r="AT241" s="240" t="s">
        <v>1347</v>
      </c>
      <c r="AU241" s="240" t="s">
        <v>371</v>
      </c>
      <c r="AY241" s="18" t="s">
        <v>350</v>
      </c>
      <c r="BE241" s="241">
        <f>IF(N241="základní",J241,0)</f>
        <v>0</v>
      </c>
      <c r="BF241" s="241">
        <f>IF(N241="snížená",J241,0)</f>
        <v>0</v>
      </c>
      <c r="BG241" s="241">
        <f>IF(N241="zákl. přenesená",J241,0)</f>
        <v>0</v>
      </c>
      <c r="BH241" s="241">
        <f>IF(N241="sníž. přenesená",J241,0)</f>
        <v>0</v>
      </c>
      <c r="BI241" s="241">
        <f>IF(N241="nulová",J241,0)</f>
        <v>0</v>
      </c>
      <c r="BJ241" s="18" t="s">
        <v>84</v>
      </c>
      <c r="BK241" s="241">
        <f>ROUND(I241*H241,2)</f>
        <v>0</v>
      </c>
      <c r="BL241" s="18" t="s">
        <v>530</v>
      </c>
      <c r="BM241" s="240" t="s">
        <v>5106</v>
      </c>
    </row>
    <row r="242" s="2" customFormat="1">
      <c r="A242" s="39"/>
      <c r="B242" s="40"/>
      <c r="C242" s="41"/>
      <c r="D242" s="242" t="s">
        <v>359</v>
      </c>
      <c r="E242" s="41"/>
      <c r="F242" s="243" t="s">
        <v>5105</v>
      </c>
      <c r="G242" s="41"/>
      <c r="H242" s="41"/>
      <c r="I242" s="244"/>
      <c r="J242" s="41"/>
      <c r="K242" s="41"/>
      <c r="L242" s="45"/>
      <c r="M242" s="245"/>
      <c r="N242" s="246"/>
      <c r="O242" s="92"/>
      <c r="P242" s="92"/>
      <c r="Q242" s="92"/>
      <c r="R242" s="92"/>
      <c r="S242" s="92"/>
      <c r="T242" s="93"/>
      <c r="U242" s="39"/>
      <c r="V242" s="39"/>
      <c r="W242" s="39"/>
      <c r="X242" s="39"/>
      <c r="Y242" s="39"/>
      <c r="Z242" s="39"/>
      <c r="AA242" s="39"/>
      <c r="AB242" s="39"/>
      <c r="AC242" s="39"/>
      <c r="AD242" s="39"/>
      <c r="AE242" s="39"/>
      <c r="AT242" s="18" t="s">
        <v>359</v>
      </c>
      <c r="AU242" s="18" t="s">
        <v>371</v>
      </c>
    </row>
    <row r="243" s="2" customFormat="1" ht="33" customHeight="1">
      <c r="A243" s="39"/>
      <c r="B243" s="40"/>
      <c r="C243" s="229" t="s">
        <v>924</v>
      </c>
      <c r="D243" s="229" t="s">
        <v>352</v>
      </c>
      <c r="E243" s="230" t="s">
        <v>5043</v>
      </c>
      <c r="F243" s="231" t="s">
        <v>5044</v>
      </c>
      <c r="G243" s="232" t="s">
        <v>497</v>
      </c>
      <c r="H243" s="233">
        <v>80</v>
      </c>
      <c r="I243" s="234"/>
      <c r="J243" s="235">
        <f>ROUND(I243*H243,2)</f>
        <v>0</v>
      </c>
      <c r="K243" s="231" t="s">
        <v>385</v>
      </c>
      <c r="L243" s="45"/>
      <c r="M243" s="236" t="s">
        <v>1</v>
      </c>
      <c r="N243" s="237" t="s">
        <v>41</v>
      </c>
      <c r="O243" s="92"/>
      <c r="P243" s="238">
        <f>O243*H243</f>
        <v>0</v>
      </c>
      <c r="Q243" s="238">
        <v>0</v>
      </c>
      <c r="R243" s="238">
        <f>Q243*H243</f>
        <v>0</v>
      </c>
      <c r="S243" s="238">
        <v>0</v>
      </c>
      <c r="T243" s="239">
        <f>S243*H243</f>
        <v>0</v>
      </c>
      <c r="U243" s="39"/>
      <c r="V243" s="39"/>
      <c r="W243" s="39"/>
      <c r="X243" s="39"/>
      <c r="Y243" s="39"/>
      <c r="Z243" s="39"/>
      <c r="AA243" s="39"/>
      <c r="AB243" s="39"/>
      <c r="AC243" s="39"/>
      <c r="AD243" s="39"/>
      <c r="AE243" s="39"/>
      <c r="AR243" s="240" t="s">
        <v>530</v>
      </c>
      <c r="AT243" s="240" t="s">
        <v>352</v>
      </c>
      <c r="AU243" s="240" t="s">
        <v>371</v>
      </c>
      <c r="AY243" s="18" t="s">
        <v>350</v>
      </c>
      <c r="BE243" s="241">
        <f>IF(N243="základní",J243,0)</f>
        <v>0</v>
      </c>
      <c r="BF243" s="241">
        <f>IF(N243="snížená",J243,0)</f>
        <v>0</v>
      </c>
      <c r="BG243" s="241">
        <f>IF(N243="zákl. přenesená",J243,0)</f>
        <v>0</v>
      </c>
      <c r="BH243" s="241">
        <f>IF(N243="sníž. přenesená",J243,0)</f>
        <v>0</v>
      </c>
      <c r="BI243" s="241">
        <f>IF(N243="nulová",J243,0)</f>
        <v>0</v>
      </c>
      <c r="BJ243" s="18" t="s">
        <v>84</v>
      </c>
      <c r="BK243" s="241">
        <f>ROUND(I243*H243,2)</f>
        <v>0</v>
      </c>
      <c r="BL243" s="18" t="s">
        <v>530</v>
      </c>
      <c r="BM243" s="240" t="s">
        <v>5107</v>
      </c>
    </row>
    <row r="244" s="2" customFormat="1">
      <c r="A244" s="39"/>
      <c r="B244" s="40"/>
      <c r="C244" s="41"/>
      <c r="D244" s="242" t="s">
        <v>359</v>
      </c>
      <c r="E244" s="41"/>
      <c r="F244" s="243" t="s">
        <v>5046</v>
      </c>
      <c r="G244" s="41"/>
      <c r="H244" s="41"/>
      <c r="I244" s="244"/>
      <c r="J244" s="41"/>
      <c r="K244" s="41"/>
      <c r="L244" s="45"/>
      <c r="M244" s="245"/>
      <c r="N244" s="246"/>
      <c r="O244" s="92"/>
      <c r="P244" s="92"/>
      <c r="Q244" s="92"/>
      <c r="R244" s="92"/>
      <c r="S244" s="92"/>
      <c r="T244" s="93"/>
      <c r="U244" s="39"/>
      <c r="V244" s="39"/>
      <c r="W244" s="39"/>
      <c r="X244" s="39"/>
      <c r="Y244" s="39"/>
      <c r="Z244" s="39"/>
      <c r="AA244" s="39"/>
      <c r="AB244" s="39"/>
      <c r="AC244" s="39"/>
      <c r="AD244" s="39"/>
      <c r="AE244" s="39"/>
      <c r="AT244" s="18" t="s">
        <v>359</v>
      </c>
      <c r="AU244" s="18" t="s">
        <v>371</v>
      </c>
    </row>
    <row r="245" s="2" customFormat="1" ht="33" customHeight="1">
      <c r="A245" s="39"/>
      <c r="B245" s="40"/>
      <c r="C245" s="295" t="s">
        <v>929</v>
      </c>
      <c r="D245" s="295" t="s">
        <v>1347</v>
      </c>
      <c r="E245" s="296" t="s">
        <v>5108</v>
      </c>
      <c r="F245" s="297" t="s">
        <v>5109</v>
      </c>
      <c r="G245" s="298" t="s">
        <v>4932</v>
      </c>
      <c r="H245" s="299">
        <v>17</v>
      </c>
      <c r="I245" s="300"/>
      <c r="J245" s="301">
        <f>ROUND(I245*H245,2)</f>
        <v>0</v>
      </c>
      <c r="K245" s="297" t="s">
        <v>1</v>
      </c>
      <c r="L245" s="302"/>
      <c r="M245" s="303" t="s">
        <v>1</v>
      </c>
      <c r="N245" s="304" t="s">
        <v>41</v>
      </c>
      <c r="O245" s="92"/>
      <c r="P245" s="238">
        <f>O245*H245</f>
        <v>0</v>
      </c>
      <c r="Q245" s="238">
        <v>0</v>
      </c>
      <c r="R245" s="238">
        <f>Q245*H245</f>
        <v>0</v>
      </c>
      <c r="S245" s="238">
        <v>0</v>
      </c>
      <c r="T245" s="239">
        <f>S245*H245</f>
        <v>0</v>
      </c>
      <c r="U245" s="39"/>
      <c r="V245" s="39"/>
      <c r="W245" s="39"/>
      <c r="X245" s="39"/>
      <c r="Y245" s="39"/>
      <c r="Z245" s="39"/>
      <c r="AA245" s="39"/>
      <c r="AB245" s="39"/>
      <c r="AC245" s="39"/>
      <c r="AD245" s="39"/>
      <c r="AE245" s="39"/>
      <c r="AR245" s="240" t="s">
        <v>695</v>
      </c>
      <c r="AT245" s="240" t="s">
        <v>1347</v>
      </c>
      <c r="AU245" s="240" t="s">
        <v>371</v>
      </c>
      <c r="AY245" s="18" t="s">
        <v>350</v>
      </c>
      <c r="BE245" s="241">
        <f>IF(N245="základní",J245,0)</f>
        <v>0</v>
      </c>
      <c r="BF245" s="241">
        <f>IF(N245="snížená",J245,0)</f>
        <v>0</v>
      </c>
      <c r="BG245" s="241">
        <f>IF(N245="zákl. přenesená",J245,0)</f>
        <v>0</v>
      </c>
      <c r="BH245" s="241">
        <f>IF(N245="sníž. přenesená",J245,0)</f>
        <v>0</v>
      </c>
      <c r="BI245" s="241">
        <f>IF(N245="nulová",J245,0)</f>
        <v>0</v>
      </c>
      <c r="BJ245" s="18" t="s">
        <v>84</v>
      </c>
      <c r="BK245" s="241">
        <f>ROUND(I245*H245,2)</f>
        <v>0</v>
      </c>
      <c r="BL245" s="18" t="s">
        <v>530</v>
      </c>
      <c r="BM245" s="240" t="s">
        <v>5110</v>
      </c>
    </row>
    <row r="246" s="2" customFormat="1">
      <c r="A246" s="39"/>
      <c r="B246" s="40"/>
      <c r="C246" s="41"/>
      <c r="D246" s="242" t="s">
        <v>359</v>
      </c>
      <c r="E246" s="41"/>
      <c r="F246" s="243" t="s">
        <v>5109</v>
      </c>
      <c r="G246" s="41"/>
      <c r="H246" s="41"/>
      <c r="I246" s="244"/>
      <c r="J246" s="41"/>
      <c r="K246" s="41"/>
      <c r="L246" s="45"/>
      <c r="M246" s="245"/>
      <c r="N246" s="246"/>
      <c r="O246" s="92"/>
      <c r="P246" s="92"/>
      <c r="Q246" s="92"/>
      <c r="R246" s="92"/>
      <c r="S246" s="92"/>
      <c r="T246" s="93"/>
      <c r="U246" s="39"/>
      <c r="V246" s="39"/>
      <c r="W246" s="39"/>
      <c r="X246" s="39"/>
      <c r="Y246" s="39"/>
      <c r="Z246" s="39"/>
      <c r="AA246" s="39"/>
      <c r="AB246" s="39"/>
      <c r="AC246" s="39"/>
      <c r="AD246" s="39"/>
      <c r="AE246" s="39"/>
      <c r="AT246" s="18" t="s">
        <v>359</v>
      </c>
      <c r="AU246" s="18" t="s">
        <v>371</v>
      </c>
    </row>
    <row r="247" s="2" customFormat="1" ht="33" customHeight="1">
      <c r="A247" s="39"/>
      <c r="B247" s="40"/>
      <c r="C247" s="229" t="s">
        <v>937</v>
      </c>
      <c r="D247" s="229" t="s">
        <v>352</v>
      </c>
      <c r="E247" s="230" t="s">
        <v>5050</v>
      </c>
      <c r="F247" s="231" t="s">
        <v>5051</v>
      </c>
      <c r="G247" s="232" t="s">
        <v>497</v>
      </c>
      <c r="H247" s="233">
        <v>17</v>
      </c>
      <c r="I247" s="234"/>
      <c r="J247" s="235">
        <f>ROUND(I247*H247,2)</f>
        <v>0</v>
      </c>
      <c r="K247" s="231" t="s">
        <v>385</v>
      </c>
      <c r="L247" s="45"/>
      <c r="M247" s="236" t="s">
        <v>1</v>
      </c>
      <c r="N247" s="237" t="s">
        <v>41</v>
      </c>
      <c r="O247" s="92"/>
      <c r="P247" s="238">
        <f>O247*H247</f>
        <v>0</v>
      </c>
      <c r="Q247" s="238">
        <v>0</v>
      </c>
      <c r="R247" s="238">
        <f>Q247*H247</f>
        <v>0</v>
      </c>
      <c r="S247" s="238">
        <v>0</v>
      </c>
      <c r="T247" s="239">
        <f>S247*H247</f>
        <v>0</v>
      </c>
      <c r="U247" s="39"/>
      <c r="V247" s="39"/>
      <c r="W247" s="39"/>
      <c r="X247" s="39"/>
      <c r="Y247" s="39"/>
      <c r="Z247" s="39"/>
      <c r="AA247" s="39"/>
      <c r="AB247" s="39"/>
      <c r="AC247" s="39"/>
      <c r="AD247" s="39"/>
      <c r="AE247" s="39"/>
      <c r="AR247" s="240" t="s">
        <v>530</v>
      </c>
      <c r="AT247" s="240" t="s">
        <v>352</v>
      </c>
      <c r="AU247" s="240" t="s">
        <v>371</v>
      </c>
      <c r="AY247" s="18" t="s">
        <v>350</v>
      </c>
      <c r="BE247" s="241">
        <f>IF(N247="základní",J247,0)</f>
        <v>0</v>
      </c>
      <c r="BF247" s="241">
        <f>IF(N247="snížená",J247,0)</f>
        <v>0</v>
      </c>
      <c r="BG247" s="241">
        <f>IF(N247="zákl. přenesená",J247,0)</f>
        <v>0</v>
      </c>
      <c r="BH247" s="241">
        <f>IF(N247="sníž. přenesená",J247,0)</f>
        <v>0</v>
      </c>
      <c r="BI247" s="241">
        <f>IF(N247="nulová",J247,0)</f>
        <v>0</v>
      </c>
      <c r="BJ247" s="18" t="s">
        <v>84</v>
      </c>
      <c r="BK247" s="241">
        <f>ROUND(I247*H247,2)</f>
        <v>0</v>
      </c>
      <c r="BL247" s="18" t="s">
        <v>530</v>
      </c>
      <c r="BM247" s="240" t="s">
        <v>5111</v>
      </c>
    </row>
    <row r="248" s="2" customFormat="1">
      <c r="A248" s="39"/>
      <c r="B248" s="40"/>
      <c r="C248" s="41"/>
      <c r="D248" s="242" t="s">
        <v>359</v>
      </c>
      <c r="E248" s="41"/>
      <c r="F248" s="243" t="s">
        <v>5053</v>
      </c>
      <c r="G248" s="41"/>
      <c r="H248" s="41"/>
      <c r="I248" s="244"/>
      <c r="J248" s="41"/>
      <c r="K248" s="41"/>
      <c r="L248" s="45"/>
      <c r="M248" s="245"/>
      <c r="N248" s="246"/>
      <c r="O248" s="92"/>
      <c r="P248" s="92"/>
      <c r="Q248" s="92"/>
      <c r="R248" s="92"/>
      <c r="S248" s="92"/>
      <c r="T248" s="93"/>
      <c r="U248" s="39"/>
      <c r="V248" s="39"/>
      <c r="W248" s="39"/>
      <c r="X248" s="39"/>
      <c r="Y248" s="39"/>
      <c r="Z248" s="39"/>
      <c r="AA248" s="39"/>
      <c r="AB248" s="39"/>
      <c r="AC248" s="39"/>
      <c r="AD248" s="39"/>
      <c r="AE248" s="39"/>
      <c r="AT248" s="18" t="s">
        <v>359</v>
      </c>
      <c r="AU248" s="18" t="s">
        <v>371</v>
      </c>
    </row>
    <row r="249" s="2" customFormat="1" ht="24.15" customHeight="1">
      <c r="A249" s="39"/>
      <c r="B249" s="40"/>
      <c r="C249" s="295" t="s">
        <v>943</v>
      </c>
      <c r="D249" s="295" t="s">
        <v>1347</v>
      </c>
      <c r="E249" s="296" t="s">
        <v>5112</v>
      </c>
      <c r="F249" s="297" t="s">
        <v>5113</v>
      </c>
      <c r="G249" s="298" t="s">
        <v>4932</v>
      </c>
      <c r="H249" s="299">
        <v>9</v>
      </c>
      <c r="I249" s="300"/>
      <c r="J249" s="301">
        <f>ROUND(I249*H249,2)</f>
        <v>0</v>
      </c>
      <c r="K249" s="297" t="s">
        <v>1</v>
      </c>
      <c r="L249" s="302"/>
      <c r="M249" s="303" t="s">
        <v>1</v>
      </c>
      <c r="N249" s="304" t="s">
        <v>41</v>
      </c>
      <c r="O249" s="92"/>
      <c r="P249" s="238">
        <f>O249*H249</f>
        <v>0</v>
      </c>
      <c r="Q249" s="238">
        <v>0</v>
      </c>
      <c r="R249" s="238">
        <f>Q249*H249</f>
        <v>0</v>
      </c>
      <c r="S249" s="238">
        <v>0</v>
      </c>
      <c r="T249" s="239">
        <f>S249*H249</f>
        <v>0</v>
      </c>
      <c r="U249" s="39"/>
      <c r="V249" s="39"/>
      <c r="W249" s="39"/>
      <c r="X249" s="39"/>
      <c r="Y249" s="39"/>
      <c r="Z249" s="39"/>
      <c r="AA249" s="39"/>
      <c r="AB249" s="39"/>
      <c r="AC249" s="39"/>
      <c r="AD249" s="39"/>
      <c r="AE249" s="39"/>
      <c r="AR249" s="240" t="s">
        <v>695</v>
      </c>
      <c r="AT249" s="240" t="s">
        <v>1347</v>
      </c>
      <c r="AU249" s="240" t="s">
        <v>371</v>
      </c>
      <c r="AY249" s="18" t="s">
        <v>350</v>
      </c>
      <c r="BE249" s="241">
        <f>IF(N249="základní",J249,0)</f>
        <v>0</v>
      </c>
      <c r="BF249" s="241">
        <f>IF(N249="snížená",J249,0)</f>
        <v>0</v>
      </c>
      <c r="BG249" s="241">
        <f>IF(N249="zákl. přenesená",J249,0)</f>
        <v>0</v>
      </c>
      <c r="BH249" s="241">
        <f>IF(N249="sníž. přenesená",J249,0)</f>
        <v>0</v>
      </c>
      <c r="BI249" s="241">
        <f>IF(N249="nulová",J249,0)</f>
        <v>0</v>
      </c>
      <c r="BJ249" s="18" t="s">
        <v>84</v>
      </c>
      <c r="BK249" s="241">
        <f>ROUND(I249*H249,2)</f>
        <v>0</v>
      </c>
      <c r="BL249" s="18" t="s">
        <v>530</v>
      </c>
      <c r="BM249" s="240" t="s">
        <v>5114</v>
      </c>
    </row>
    <row r="250" s="2" customFormat="1">
      <c r="A250" s="39"/>
      <c r="B250" s="40"/>
      <c r="C250" s="41"/>
      <c r="D250" s="242" t="s">
        <v>359</v>
      </c>
      <c r="E250" s="41"/>
      <c r="F250" s="243" t="s">
        <v>5113</v>
      </c>
      <c r="G250" s="41"/>
      <c r="H250" s="41"/>
      <c r="I250" s="244"/>
      <c r="J250" s="41"/>
      <c r="K250" s="41"/>
      <c r="L250" s="45"/>
      <c r="M250" s="245"/>
      <c r="N250" s="246"/>
      <c r="O250" s="92"/>
      <c r="P250" s="92"/>
      <c r="Q250" s="92"/>
      <c r="R250" s="92"/>
      <c r="S250" s="92"/>
      <c r="T250" s="93"/>
      <c r="U250" s="39"/>
      <c r="V250" s="39"/>
      <c r="W250" s="39"/>
      <c r="X250" s="39"/>
      <c r="Y250" s="39"/>
      <c r="Z250" s="39"/>
      <c r="AA250" s="39"/>
      <c r="AB250" s="39"/>
      <c r="AC250" s="39"/>
      <c r="AD250" s="39"/>
      <c r="AE250" s="39"/>
      <c r="AT250" s="18" t="s">
        <v>359</v>
      </c>
      <c r="AU250" s="18" t="s">
        <v>371</v>
      </c>
    </row>
    <row r="251" s="2" customFormat="1" ht="37.8" customHeight="1">
      <c r="A251" s="39"/>
      <c r="B251" s="40"/>
      <c r="C251" s="229" t="s">
        <v>950</v>
      </c>
      <c r="D251" s="229" t="s">
        <v>352</v>
      </c>
      <c r="E251" s="230" t="s">
        <v>5024</v>
      </c>
      <c r="F251" s="231" t="s">
        <v>5025</v>
      </c>
      <c r="G251" s="232" t="s">
        <v>497</v>
      </c>
      <c r="H251" s="233">
        <v>9</v>
      </c>
      <c r="I251" s="234"/>
      <c r="J251" s="235">
        <f>ROUND(I251*H251,2)</f>
        <v>0</v>
      </c>
      <c r="K251" s="231" t="s">
        <v>385</v>
      </c>
      <c r="L251" s="45"/>
      <c r="M251" s="236" t="s">
        <v>1</v>
      </c>
      <c r="N251" s="237" t="s">
        <v>41</v>
      </c>
      <c r="O251" s="92"/>
      <c r="P251" s="238">
        <f>O251*H251</f>
        <v>0</v>
      </c>
      <c r="Q251" s="238">
        <v>0</v>
      </c>
      <c r="R251" s="238">
        <f>Q251*H251</f>
        <v>0</v>
      </c>
      <c r="S251" s="238">
        <v>0</v>
      </c>
      <c r="T251" s="239">
        <f>S251*H251</f>
        <v>0</v>
      </c>
      <c r="U251" s="39"/>
      <c r="V251" s="39"/>
      <c r="W251" s="39"/>
      <c r="X251" s="39"/>
      <c r="Y251" s="39"/>
      <c r="Z251" s="39"/>
      <c r="AA251" s="39"/>
      <c r="AB251" s="39"/>
      <c r="AC251" s="39"/>
      <c r="AD251" s="39"/>
      <c r="AE251" s="39"/>
      <c r="AR251" s="240" t="s">
        <v>530</v>
      </c>
      <c r="AT251" s="240" t="s">
        <v>352</v>
      </c>
      <c r="AU251" s="240" t="s">
        <v>371</v>
      </c>
      <c r="AY251" s="18" t="s">
        <v>350</v>
      </c>
      <c r="BE251" s="241">
        <f>IF(N251="základní",J251,0)</f>
        <v>0</v>
      </c>
      <c r="BF251" s="241">
        <f>IF(N251="snížená",J251,0)</f>
        <v>0</v>
      </c>
      <c r="BG251" s="241">
        <f>IF(N251="zákl. přenesená",J251,0)</f>
        <v>0</v>
      </c>
      <c r="BH251" s="241">
        <f>IF(N251="sníž. přenesená",J251,0)</f>
        <v>0</v>
      </c>
      <c r="BI251" s="241">
        <f>IF(N251="nulová",J251,0)</f>
        <v>0</v>
      </c>
      <c r="BJ251" s="18" t="s">
        <v>84</v>
      </c>
      <c r="BK251" s="241">
        <f>ROUND(I251*H251,2)</f>
        <v>0</v>
      </c>
      <c r="BL251" s="18" t="s">
        <v>530</v>
      </c>
      <c r="BM251" s="240" t="s">
        <v>5115</v>
      </c>
    </row>
    <row r="252" s="2" customFormat="1">
      <c r="A252" s="39"/>
      <c r="B252" s="40"/>
      <c r="C252" s="41"/>
      <c r="D252" s="242" t="s">
        <v>359</v>
      </c>
      <c r="E252" s="41"/>
      <c r="F252" s="243" t="s">
        <v>5027</v>
      </c>
      <c r="G252" s="41"/>
      <c r="H252" s="41"/>
      <c r="I252" s="244"/>
      <c r="J252" s="41"/>
      <c r="K252" s="41"/>
      <c r="L252" s="45"/>
      <c r="M252" s="245"/>
      <c r="N252" s="246"/>
      <c r="O252" s="92"/>
      <c r="P252" s="92"/>
      <c r="Q252" s="92"/>
      <c r="R252" s="92"/>
      <c r="S252" s="92"/>
      <c r="T252" s="93"/>
      <c r="U252" s="39"/>
      <c r="V252" s="39"/>
      <c r="W252" s="39"/>
      <c r="X252" s="39"/>
      <c r="Y252" s="39"/>
      <c r="Z252" s="39"/>
      <c r="AA252" s="39"/>
      <c r="AB252" s="39"/>
      <c r="AC252" s="39"/>
      <c r="AD252" s="39"/>
      <c r="AE252" s="39"/>
      <c r="AT252" s="18" t="s">
        <v>359</v>
      </c>
      <c r="AU252" s="18" t="s">
        <v>371</v>
      </c>
    </row>
    <row r="253" s="2" customFormat="1" ht="16.5" customHeight="1">
      <c r="A253" s="39"/>
      <c r="B253" s="40"/>
      <c r="C253" s="295" t="s">
        <v>964</v>
      </c>
      <c r="D253" s="295" t="s">
        <v>1347</v>
      </c>
      <c r="E253" s="296" t="s">
        <v>5116</v>
      </c>
      <c r="F253" s="297" t="s">
        <v>5117</v>
      </c>
      <c r="G253" s="298" t="s">
        <v>4932</v>
      </c>
      <c r="H253" s="299">
        <v>19</v>
      </c>
      <c r="I253" s="300"/>
      <c r="J253" s="301">
        <f>ROUND(I253*H253,2)</f>
        <v>0</v>
      </c>
      <c r="K253" s="297" t="s">
        <v>1</v>
      </c>
      <c r="L253" s="302"/>
      <c r="M253" s="303" t="s">
        <v>1</v>
      </c>
      <c r="N253" s="304" t="s">
        <v>41</v>
      </c>
      <c r="O253" s="92"/>
      <c r="P253" s="238">
        <f>O253*H253</f>
        <v>0</v>
      </c>
      <c r="Q253" s="238">
        <v>0</v>
      </c>
      <c r="R253" s="238">
        <f>Q253*H253</f>
        <v>0</v>
      </c>
      <c r="S253" s="238">
        <v>0</v>
      </c>
      <c r="T253" s="239">
        <f>S253*H253</f>
        <v>0</v>
      </c>
      <c r="U253" s="39"/>
      <c r="V253" s="39"/>
      <c r="W253" s="39"/>
      <c r="X253" s="39"/>
      <c r="Y253" s="39"/>
      <c r="Z253" s="39"/>
      <c r="AA253" s="39"/>
      <c r="AB253" s="39"/>
      <c r="AC253" s="39"/>
      <c r="AD253" s="39"/>
      <c r="AE253" s="39"/>
      <c r="AR253" s="240" t="s">
        <v>695</v>
      </c>
      <c r="AT253" s="240" t="s">
        <v>1347</v>
      </c>
      <c r="AU253" s="240" t="s">
        <v>371</v>
      </c>
      <c r="AY253" s="18" t="s">
        <v>350</v>
      </c>
      <c r="BE253" s="241">
        <f>IF(N253="základní",J253,0)</f>
        <v>0</v>
      </c>
      <c r="BF253" s="241">
        <f>IF(N253="snížená",J253,0)</f>
        <v>0</v>
      </c>
      <c r="BG253" s="241">
        <f>IF(N253="zákl. přenesená",J253,0)</f>
        <v>0</v>
      </c>
      <c r="BH253" s="241">
        <f>IF(N253="sníž. přenesená",J253,0)</f>
        <v>0</v>
      </c>
      <c r="BI253" s="241">
        <f>IF(N253="nulová",J253,0)</f>
        <v>0</v>
      </c>
      <c r="BJ253" s="18" t="s">
        <v>84</v>
      </c>
      <c r="BK253" s="241">
        <f>ROUND(I253*H253,2)</f>
        <v>0</v>
      </c>
      <c r="BL253" s="18" t="s">
        <v>530</v>
      </c>
      <c r="BM253" s="240" t="s">
        <v>5118</v>
      </c>
    </row>
    <row r="254" s="2" customFormat="1">
      <c r="A254" s="39"/>
      <c r="B254" s="40"/>
      <c r="C254" s="41"/>
      <c r="D254" s="242" t="s">
        <v>359</v>
      </c>
      <c r="E254" s="41"/>
      <c r="F254" s="243" t="s">
        <v>5117</v>
      </c>
      <c r="G254" s="41"/>
      <c r="H254" s="41"/>
      <c r="I254" s="244"/>
      <c r="J254" s="41"/>
      <c r="K254" s="41"/>
      <c r="L254" s="45"/>
      <c r="M254" s="245"/>
      <c r="N254" s="246"/>
      <c r="O254" s="92"/>
      <c r="P254" s="92"/>
      <c r="Q254" s="92"/>
      <c r="R254" s="92"/>
      <c r="S254" s="92"/>
      <c r="T254" s="93"/>
      <c r="U254" s="39"/>
      <c r="V254" s="39"/>
      <c r="W254" s="39"/>
      <c r="X254" s="39"/>
      <c r="Y254" s="39"/>
      <c r="Z254" s="39"/>
      <c r="AA254" s="39"/>
      <c r="AB254" s="39"/>
      <c r="AC254" s="39"/>
      <c r="AD254" s="39"/>
      <c r="AE254" s="39"/>
      <c r="AT254" s="18" t="s">
        <v>359</v>
      </c>
      <c r="AU254" s="18" t="s">
        <v>371</v>
      </c>
    </row>
    <row r="255" s="2" customFormat="1" ht="33" customHeight="1">
      <c r="A255" s="39"/>
      <c r="B255" s="40"/>
      <c r="C255" s="229" t="s">
        <v>974</v>
      </c>
      <c r="D255" s="229" t="s">
        <v>352</v>
      </c>
      <c r="E255" s="230" t="s">
        <v>5119</v>
      </c>
      <c r="F255" s="231" t="s">
        <v>5120</v>
      </c>
      <c r="G255" s="232" t="s">
        <v>551</v>
      </c>
      <c r="H255" s="233">
        <v>190</v>
      </c>
      <c r="I255" s="234"/>
      <c r="J255" s="235">
        <f>ROUND(I255*H255,2)</f>
        <v>0</v>
      </c>
      <c r="K255" s="231" t="s">
        <v>385</v>
      </c>
      <c r="L255" s="45"/>
      <c r="M255" s="236" t="s">
        <v>1</v>
      </c>
      <c r="N255" s="237" t="s">
        <v>41</v>
      </c>
      <c r="O255" s="92"/>
      <c r="P255" s="238">
        <f>O255*H255</f>
        <v>0</v>
      </c>
      <c r="Q255" s="238">
        <v>0</v>
      </c>
      <c r="R255" s="238">
        <f>Q255*H255</f>
        <v>0</v>
      </c>
      <c r="S255" s="238">
        <v>0</v>
      </c>
      <c r="T255" s="239">
        <f>S255*H255</f>
        <v>0</v>
      </c>
      <c r="U255" s="39"/>
      <c r="V255" s="39"/>
      <c r="W255" s="39"/>
      <c r="X255" s="39"/>
      <c r="Y255" s="39"/>
      <c r="Z255" s="39"/>
      <c r="AA255" s="39"/>
      <c r="AB255" s="39"/>
      <c r="AC255" s="39"/>
      <c r="AD255" s="39"/>
      <c r="AE255" s="39"/>
      <c r="AR255" s="240" t="s">
        <v>530</v>
      </c>
      <c r="AT255" s="240" t="s">
        <v>352</v>
      </c>
      <c r="AU255" s="240" t="s">
        <v>371</v>
      </c>
      <c r="AY255" s="18" t="s">
        <v>350</v>
      </c>
      <c r="BE255" s="241">
        <f>IF(N255="základní",J255,0)</f>
        <v>0</v>
      </c>
      <c r="BF255" s="241">
        <f>IF(N255="snížená",J255,0)</f>
        <v>0</v>
      </c>
      <c r="BG255" s="241">
        <f>IF(N255="zákl. přenesená",J255,0)</f>
        <v>0</v>
      </c>
      <c r="BH255" s="241">
        <f>IF(N255="sníž. přenesená",J255,0)</f>
        <v>0</v>
      </c>
      <c r="BI255" s="241">
        <f>IF(N255="nulová",J255,0)</f>
        <v>0</v>
      </c>
      <c r="BJ255" s="18" t="s">
        <v>84</v>
      </c>
      <c r="BK255" s="241">
        <f>ROUND(I255*H255,2)</f>
        <v>0</v>
      </c>
      <c r="BL255" s="18" t="s">
        <v>530</v>
      </c>
      <c r="BM255" s="240" t="s">
        <v>5121</v>
      </c>
    </row>
    <row r="256" s="2" customFormat="1">
      <c r="A256" s="39"/>
      <c r="B256" s="40"/>
      <c r="C256" s="41"/>
      <c r="D256" s="242" t="s">
        <v>359</v>
      </c>
      <c r="E256" s="41"/>
      <c r="F256" s="243" t="s">
        <v>5122</v>
      </c>
      <c r="G256" s="41"/>
      <c r="H256" s="41"/>
      <c r="I256" s="244"/>
      <c r="J256" s="41"/>
      <c r="K256" s="41"/>
      <c r="L256" s="45"/>
      <c r="M256" s="245"/>
      <c r="N256" s="246"/>
      <c r="O256" s="92"/>
      <c r="P256" s="92"/>
      <c r="Q256" s="92"/>
      <c r="R256" s="92"/>
      <c r="S256" s="92"/>
      <c r="T256" s="93"/>
      <c r="U256" s="39"/>
      <c r="V256" s="39"/>
      <c r="W256" s="39"/>
      <c r="X256" s="39"/>
      <c r="Y256" s="39"/>
      <c r="Z256" s="39"/>
      <c r="AA256" s="39"/>
      <c r="AB256" s="39"/>
      <c r="AC256" s="39"/>
      <c r="AD256" s="39"/>
      <c r="AE256" s="39"/>
      <c r="AT256" s="18" t="s">
        <v>359</v>
      </c>
      <c r="AU256" s="18" t="s">
        <v>371</v>
      </c>
    </row>
    <row r="257" s="2" customFormat="1" ht="16.5" customHeight="1">
      <c r="A257" s="39"/>
      <c r="B257" s="40"/>
      <c r="C257" s="295" t="s">
        <v>981</v>
      </c>
      <c r="D257" s="295" t="s">
        <v>1347</v>
      </c>
      <c r="E257" s="296" t="s">
        <v>5123</v>
      </c>
      <c r="F257" s="297" t="s">
        <v>5124</v>
      </c>
      <c r="G257" s="298" t="s">
        <v>4932</v>
      </c>
      <c r="H257" s="299">
        <v>19</v>
      </c>
      <c r="I257" s="300"/>
      <c r="J257" s="301">
        <f>ROUND(I257*H257,2)</f>
        <v>0</v>
      </c>
      <c r="K257" s="297" t="s">
        <v>1</v>
      </c>
      <c r="L257" s="302"/>
      <c r="M257" s="303" t="s">
        <v>1</v>
      </c>
      <c r="N257" s="304" t="s">
        <v>41</v>
      </c>
      <c r="O257" s="92"/>
      <c r="P257" s="238">
        <f>O257*H257</f>
        <v>0</v>
      </c>
      <c r="Q257" s="238">
        <v>0</v>
      </c>
      <c r="R257" s="238">
        <f>Q257*H257</f>
        <v>0</v>
      </c>
      <c r="S257" s="238">
        <v>0</v>
      </c>
      <c r="T257" s="239">
        <f>S257*H257</f>
        <v>0</v>
      </c>
      <c r="U257" s="39"/>
      <c r="V257" s="39"/>
      <c r="W257" s="39"/>
      <c r="X257" s="39"/>
      <c r="Y257" s="39"/>
      <c r="Z257" s="39"/>
      <c r="AA257" s="39"/>
      <c r="AB257" s="39"/>
      <c r="AC257" s="39"/>
      <c r="AD257" s="39"/>
      <c r="AE257" s="39"/>
      <c r="AR257" s="240" t="s">
        <v>695</v>
      </c>
      <c r="AT257" s="240" t="s">
        <v>1347</v>
      </c>
      <c r="AU257" s="240" t="s">
        <v>371</v>
      </c>
      <c r="AY257" s="18" t="s">
        <v>350</v>
      </c>
      <c r="BE257" s="241">
        <f>IF(N257="základní",J257,0)</f>
        <v>0</v>
      </c>
      <c r="BF257" s="241">
        <f>IF(N257="snížená",J257,0)</f>
        <v>0</v>
      </c>
      <c r="BG257" s="241">
        <f>IF(N257="zákl. přenesená",J257,0)</f>
        <v>0</v>
      </c>
      <c r="BH257" s="241">
        <f>IF(N257="sníž. přenesená",J257,0)</f>
        <v>0</v>
      </c>
      <c r="BI257" s="241">
        <f>IF(N257="nulová",J257,0)</f>
        <v>0</v>
      </c>
      <c r="BJ257" s="18" t="s">
        <v>84</v>
      </c>
      <c r="BK257" s="241">
        <f>ROUND(I257*H257,2)</f>
        <v>0</v>
      </c>
      <c r="BL257" s="18" t="s">
        <v>530</v>
      </c>
      <c r="BM257" s="240" t="s">
        <v>5125</v>
      </c>
    </row>
    <row r="258" s="2" customFormat="1">
      <c r="A258" s="39"/>
      <c r="B258" s="40"/>
      <c r="C258" s="41"/>
      <c r="D258" s="242" t="s">
        <v>359</v>
      </c>
      <c r="E258" s="41"/>
      <c r="F258" s="243" t="s">
        <v>5124</v>
      </c>
      <c r="G258" s="41"/>
      <c r="H258" s="41"/>
      <c r="I258" s="244"/>
      <c r="J258" s="41"/>
      <c r="K258" s="41"/>
      <c r="L258" s="45"/>
      <c r="M258" s="245"/>
      <c r="N258" s="246"/>
      <c r="O258" s="92"/>
      <c r="P258" s="92"/>
      <c r="Q258" s="92"/>
      <c r="R258" s="92"/>
      <c r="S258" s="92"/>
      <c r="T258" s="93"/>
      <c r="U258" s="39"/>
      <c r="V258" s="39"/>
      <c r="W258" s="39"/>
      <c r="X258" s="39"/>
      <c r="Y258" s="39"/>
      <c r="Z258" s="39"/>
      <c r="AA258" s="39"/>
      <c r="AB258" s="39"/>
      <c r="AC258" s="39"/>
      <c r="AD258" s="39"/>
      <c r="AE258" s="39"/>
      <c r="AT258" s="18" t="s">
        <v>359</v>
      </c>
      <c r="AU258" s="18" t="s">
        <v>371</v>
      </c>
    </row>
    <row r="259" s="2" customFormat="1" ht="33" customHeight="1">
      <c r="A259" s="39"/>
      <c r="B259" s="40"/>
      <c r="C259" s="229" t="s">
        <v>987</v>
      </c>
      <c r="D259" s="229" t="s">
        <v>352</v>
      </c>
      <c r="E259" s="230" t="s">
        <v>5126</v>
      </c>
      <c r="F259" s="231" t="s">
        <v>5127</v>
      </c>
      <c r="G259" s="232" t="s">
        <v>497</v>
      </c>
      <c r="H259" s="233">
        <v>19</v>
      </c>
      <c r="I259" s="234"/>
      <c r="J259" s="235">
        <f>ROUND(I259*H259,2)</f>
        <v>0</v>
      </c>
      <c r="K259" s="231" t="s">
        <v>385</v>
      </c>
      <c r="L259" s="45"/>
      <c r="M259" s="236" t="s">
        <v>1</v>
      </c>
      <c r="N259" s="237" t="s">
        <v>41</v>
      </c>
      <c r="O259" s="92"/>
      <c r="P259" s="238">
        <f>O259*H259</f>
        <v>0</v>
      </c>
      <c r="Q259" s="238">
        <v>0</v>
      </c>
      <c r="R259" s="238">
        <f>Q259*H259</f>
        <v>0</v>
      </c>
      <c r="S259" s="238">
        <v>0</v>
      </c>
      <c r="T259" s="239">
        <f>S259*H259</f>
        <v>0</v>
      </c>
      <c r="U259" s="39"/>
      <c r="V259" s="39"/>
      <c r="W259" s="39"/>
      <c r="X259" s="39"/>
      <c r="Y259" s="39"/>
      <c r="Z259" s="39"/>
      <c r="AA259" s="39"/>
      <c r="AB259" s="39"/>
      <c r="AC259" s="39"/>
      <c r="AD259" s="39"/>
      <c r="AE259" s="39"/>
      <c r="AR259" s="240" t="s">
        <v>530</v>
      </c>
      <c r="AT259" s="240" t="s">
        <v>352</v>
      </c>
      <c r="AU259" s="240" t="s">
        <v>371</v>
      </c>
      <c r="AY259" s="18" t="s">
        <v>350</v>
      </c>
      <c r="BE259" s="241">
        <f>IF(N259="základní",J259,0)</f>
        <v>0</v>
      </c>
      <c r="BF259" s="241">
        <f>IF(N259="snížená",J259,0)</f>
        <v>0</v>
      </c>
      <c r="BG259" s="241">
        <f>IF(N259="zákl. přenesená",J259,0)</f>
        <v>0</v>
      </c>
      <c r="BH259" s="241">
        <f>IF(N259="sníž. přenesená",J259,0)</f>
        <v>0</v>
      </c>
      <c r="BI259" s="241">
        <f>IF(N259="nulová",J259,0)</f>
        <v>0</v>
      </c>
      <c r="BJ259" s="18" t="s">
        <v>84</v>
      </c>
      <c r="BK259" s="241">
        <f>ROUND(I259*H259,2)</f>
        <v>0</v>
      </c>
      <c r="BL259" s="18" t="s">
        <v>530</v>
      </c>
      <c r="BM259" s="240" t="s">
        <v>5128</v>
      </c>
    </row>
    <row r="260" s="2" customFormat="1">
      <c r="A260" s="39"/>
      <c r="B260" s="40"/>
      <c r="C260" s="41"/>
      <c r="D260" s="242" t="s">
        <v>359</v>
      </c>
      <c r="E260" s="41"/>
      <c r="F260" s="243" t="s">
        <v>5129</v>
      </c>
      <c r="G260" s="41"/>
      <c r="H260" s="41"/>
      <c r="I260" s="244"/>
      <c r="J260" s="41"/>
      <c r="K260" s="41"/>
      <c r="L260" s="45"/>
      <c r="M260" s="245"/>
      <c r="N260" s="246"/>
      <c r="O260" s="92"/>
      <c r="P260" s="92"/>
      <c r="Q260" s="92"/>
      <c r="R260" s="92"/>
      <c r="S260" s="92"/>
      <c r="T260" s="93"/>
      <c r="U260" s="39"/>
      <c r="V260" s="39"/>
      <c r="W260" s="39"/>
      <c r="X260" s="39"/>
      <c r="Y260" s="39"/>
      <c r="Z260" s="39"/>
      <c r="AA260" s="39"/>
      <c r="AB260" s="39"/>
      <c r="AC260" s="39"/>
      <c r="AD260" s="39"/>
      <c r="AE260" s="39"/>
      <c r="AT260" s="18" t="s">
        <v>359</v>
      </c>
      <c r="AU260" s="18" t="s">
        <v>371</v>
      </c>
    </row>
    <row r="261" s="2" customFormat="1" ht="24.15" customHeight="1">
      <c r="A261" s="39"/>
      <c r="B261" s="40"/>
      <c r="C261" s="295" t="s">
        <v>993</v>
      </c>
      <c r="D261" s="295" t="s">
        <v>1347</v>
      </c>
      <c r="E261" s="296" t="s">
        <v>5130</v>
      </c>
      <c r="F261" s="297" t="s">
        <v>5131</v>
      </c>
      <c r="G261" s="298" t="s">
        <v>4932</v>
      </c>
      <c r="H261" s="299">
        <v>2</v>
      </c>
      <c r="I261" s="300"/>
      <c r="J261" s="301">
        <f>ROUND(I261*H261,2)</f>
        <v>0</v>
      </c>
      <c r="K261" s="297" t="s">
        <v>1</v>
      </c>
      <c r="L261" s="302"/>
      <c r="M261" s="303" t="s">
        <v>1</v>
      </c>
      <c r="N261" s="304" t="s">
        <v>41</v>
      </c>
      <c r="O261" s="92"/>
      <c r="P261" s="238">
        <f>O261*H261</f>
        <v>0</v>
      </c>
      <c r="Q261" s="238">
        <v>0</v>
      </c>
      <c r="R261" s="238">
        <f>Q261*H261</f>
        <v>0</v>
      </c>
      <c r="S261" s="238">
        <v>0</v>
      </c>
      <c r="T261" s="239">
        <f>S261*H261</f>
        <v>0</v>
      </c>
      <c r="U261" s="39"/>
      <c r="V261" s="39"/>
      <c r="W261" s="39"/>
      <c r="X261" s="39"/>
      <c r="Y261" s="39"/>
      <c r="Z261" s="39"/>
      <c r="AA261" s="39"/>
      <c r="AB261" s="39"/>
      <c r="AC261" s="39"/>
      <c r="AD261" s="39"/>
      <c r="AE261" s="39"/>
      <c r="AR261" s="240" t="s">
        <v>695</v>
      </c>
      <c r="AT261" s="240" t="s">
        <v>1347</v>
      </c>
      <c r="AU261" s="240" t="s">
        <v>371</v>
      </c>
      <c r="AY261" s="18" t="s">
        <v>350</v>
      </c>
      <c r="BE261" s="241">
        <f>IF(N261="základní",J261,0)</f>
        <v>0</v>
      </c>
      <c r="BF261" s="241">
        <f>IF(N261="snížená",J261,0)</f>
        <v>0</v>
      </c>
      <c r="BG261" s="241">
        <f>IF(N261="zákl. přenesená",J261,0)</f>
        <v>0</v>
      </c>
      <c r="BH261" s="241">
        <f>IF(N261="sníž. přenesená",J261,0)</f>
        <v>0</v>
      </c>
      <c r="BI261" s="241">
        <f>IF(N261="nulová",J261,0)</f>
        <v>0</v>
      </c>
      <c r="BJ261" s="18" t="s">
        <v>84</v>
      </c>
      <c r="BK261" s="241">
        <f>ROUND(I261*H261,2)</f>
        <v>0</v>
      </c>
      <c r="BL261" s="18" t="s">
        <v>530</v>
      </c>
      <c r="BM261" s="240" t="s">
        <v>5132</v>
      </c>
    </row>
    <row r="262" s="2" customFormat="1">
      <c r="A262" s="39"/>
      <c r="B262" s="40"/>
      <c r="C262" s="41"/>
      <c r="D262" s="242" t="s">
        <v>359</v>
      </c>
      <c r="E262" s="41"/>
      <c r="F262" s="243" t="s">
        <v>5131</v>
      </c>
      <c r="G262" s="41"/>
      <c r="H262" s="41"/>
      <c r="I262" s="244"/>
      <c r="J262" s="41"/>
      <c r="K262" s="41"/>
      <c r="L262" s="45"/>
      <c r="M262" s="245"/>
      <c r="N262" s="246"/>
      <c r="O262" s="92"/>
      <c r="P262" s="92"/>
      <c r="Q262" s="92"/>
      <c r="R262" s="92"/>
      <c r="S262" s="92"/>
      <c r="T262" s="93"/>
      <c r="U262" s="39"/>
      <c r="V262" s="39"/>
      <c r="W262" s="39"/>
      <c r="X262" s="39"/>
      <c r="Y262" s="39"/>
      <c r="Z262" s="39"/>
      <c r="AA262" s="39"/>
      <c r="AB262" s="39"/>
      <c r="AC262" s="39"/>
      <c r="AD262" s="39"/>
      <c r="AE262" s="39"/>
      <c r="AT262" s="18" t="s">
        <v>359</v>
      </c>
      <c r="AU262" s="18" t="s">
        <v>371</v>
      </c>
    </row>
    <row r="263" s="2" customFormat="1" ht="24.15" customHeight="1">
      <c r="A263" s="39"/>
      <c r="B263" s="40"/>
      <c r="C263" s="295" t="s">
        <v>1001</v>
      </c>
      <c r="D263" s="295" t="s">
        <v>1347</v>
      </c>
      <c r="E263" s="296" t="s">
        <v>5133</v>
      </c>
      <c r="F263" s="297" t="s">
        <v>5134</v>
      </c>
      <c r="G263" s="298" t="s">
        <v>4932</v>
      </c>
      <c r="H263" s="299">
        <v>35</v>
      </c>
      <c r="I263" s="300"/>
      <c r="J263" s="301">
        <f>ROUND(I263*H263,2)</f>
        <v>0</v>
      </c>
      <c r="K263" s="297" t="s">
        <v>1</v>
      </c>
      <c r="L263" s="302"/>
      <c r="M263" s="303" t="s">
        <v>1</v>
      </c>
      <c r="N263" s="304" t="s">
        <v>41</v>
      </c>
      <c r="O263" s="92"/>
      <c r="P263" s="238">
        <f>O263*H263</f>
        <v>0</v>
      </c>
      <c r="Q263" s="238">
        <v>0</v>
      </c>
      <c r="R263" s="238">
        <f>Q263*H263</f>
        <v>0</v>
      </c>
      <c r="S263" s="238">
        <v>0</v>
      </c>
      <c r="T263" s="239">
        <f>S263*H263</f>
        <v>0</v>
      </c>
      <c r="U263" s="39"/>
      <c r="V263" s="39"/>
      <c r="W263" s="39"/>
      <c r="X263" s="39"/>
      <c r="Y263" s="39"/>
      <c r="Z263" s="39"/>
      <c r="AA263" s="39"/>
      <c r="AB263" s="39"/>
      <c r="AC263" s="39"/>
      <c r="AD263" s="39"/>
      <c r="AE263" s="39"/>
      <c r="AR263" s="240" t="s">
        <v>695</v>
      </c>
      <c r="AT263" s="240" t="s">
        <v>1347</v>
      </c>
      <c r="AU263" s="240" t="s">
        <v>371</v>
      </c>
      <c r="AY263" s="18" t="s">
        <v>350</v>
      </c>
      <c r="BE263" s="241">
        <f>IF(N263="základní",J263,0)</f>
        <v>0</v>
      </c>
      <c r="BF263" s="241">
        <f>IF(N263="snížená",J263,0)</f>
        <v>0</v>
      </c>
      <c r="BG263" s="241">
        <f>IF(N263="zákl. přenesená",J263,0)</f>
        <v>0</v>
      </c>
      <c r="BH263" s="241">
        <f>IF(N263="sníž. přenesená",J263,0)</f>
        <v>0</v>
      </c>
      <c r="BI263" s="241">
        <f>IF(N263="nulová",J263,0)</f>
        <v>0</v>
      </c>
      <c r="BJ263" s="18" t="s">
        <v>84</v>
      </c>
      <c r="BK263" s="241">
        <f>ROUND(I263*H263,2)</f>
        <v>0</v>
      </c>
      <c r="BL263" s="18" t="s">
        <v>530</v>
      </c>
      <c r="BM263" s="240" t="s">
        <v>5135</v>
      </c>
    </row>
    <row r="264" s="2" customFormat="1">
      <c r="A264" s="39"/>
      <c r="B264" s="40"/>
      <c r="C264" s="41"/>
      <c r="D264" s="242" t="s">
        <v>359</v>
      </c>
      <c r="E264" s="41"/>
      <c r="F264" s="243" t="s">
        <v>5134</v>
      </c>
      <c r="G264" s="41"/>
      <c r="H264" s="41"/>
      <c r="I264" s="244"/>
      <c r="J264" s="41"/>
      <c r="K264" s="41"/>
      <c r="L264" s="45"/>
      <c r="M264" s="245"/>
      <c r="N264" s="246"/>
      <c r="O264" s="92"/>
      <c r="P264" s="92"/>
      <c r="Q264" s="92"/>
      <c r="R264" s="92"/>
      <c r="S264" s="92"/>
      <c r="T264" s="93"/>
      <c r="U264" s="39"/>
      <c r="V264" s="39"/>
      <c r="W264" s="39"/>
      <c r="X264" s="39"/>
      <c r="Y264" s="39"/>
      <c r="Z264" s="39"/>
      <c r="AA264" s="39"/>
      <c r="AB264" s="39"/>
      <c r="AC264" s="39"/>
      <c r="AD264" s="39"/>
      <c r="AE264" s="39"/>
      <c r="AT264" s="18" t="s">
        <v>359</v>
      </c>
      <c r="AU264" s="18" t="s">
        <v>371</v>
      </c>
    </row>
    <row r="265" s="2" customFormat="1" ht="24.15" customHeight="1">
      <c r="A265" s="39"/>
      <c r="B265" s="40"/>
      <c r="C265" s="229" t="s">
        <v>1008</v>
      </c>
      <c r="D265" s="229" t="s">
        <v>352</v>
      </c>
      <c r="E265" s="230" t="s">
        <v>5136</v>
      </c>
      <c r="F265" s="231" t="s">
        <v>5137</v>
      </c>
      <c r="G265" s="232" t="s">
        <v>551</v>
      </c>
      <c r="H265" s="233">
        <v>72</v>
      </c>
      <c r="I265" s="234"/>
      <c r="J265" s="235">
        <f>ROUND(I265*H265,2)</f>
        <v>0</v>
      </c>
      <c r="K265" s="231" t="s">
        <v>385</v>
      </c>
      <c r="L265" s="45"/>
      <c r="M265" s="236" t="s">
        <v>1</v>
      </c>
      <c r="N265" s="237" t="s">
        <v>41</v>
      </c>
      <c r="O265" s="92"/>
      <c r="P265" s="238">
        <f>O265*H265</f>
        <v>0</v>
      </c>
      <c r="Q265" s="238">
        <v>0</v>
      </c>
      <c r="R265" s="238">
        <f>Q265*H265</f>
        <v>0</v>
      </c>
      <c r="S265" s="238">
        <v>0</v>
      </c>
      <c r="T265" s="239">
        <f>S265*H265</f>
        <v>0</v>
      </c>
      <c r="U265" s="39"/>
      <c r="V265" s="39"/>
      <c r="W265" s="39"/>
      <c r="X265" s="39"/>
      <c r="Y265" s="39"/>
      <c r="Z265" s="39"/>
      <c r="AA265" s="39"/>
      <c r="AB265" s="39"/>
      <c r="AC265" s="39"/>
      <c r="AD265" s="39"/>
      <c r="AE265" s="39"/>
      <c r="AR265" s="240" t="s">
        <v>530</v>
      </c>
      <c r="AT265" s="240" t="s">
        <v>352</v>
      </c>
      <c r="AU265" s="240" t="s">
        <v>371</v>
      </c>
      <c r="AY265" s="18" t="s">
        <v>350</v>
      </c>
      <c r="BE265" s="241">
        <f>IF(N265="základní",J265,0)</f>
        <v>0</v>
      </c>
      <c r="BF265" s="241">
        <f>IF(N265="snížená",J265,0)</f>
        <v>0</v>
      </c>
      <c r="BG265" s="241">
        <f>IF(N265="zákl. přenesená",J265,0)</f>
        <v>0</v>
      </c>
      <c r="BH265" s="241">
        <f>IF(N265="sníž. přenesená",J265,0)</f>
        <v>0</v>
      </c>
      <c r="BI265" s="241">
        <f>IF(N265="nulová",J265,0)</f>
        <v>0</v>
      </c>
      <c r="BJ265" s="18" t="s">
        <v>84</v>
      </c>
      <c r="BK265" s="241">
        <f>ROUND(I265*H265,2)</f>
        <v>0</v>
      </c>
      <c r="BL265" s="18" t="s">
        <v>530</v>
      </c>
      <c r="BM265" s="240" t="s">
        <v>5138</v>
      </c>
    </row>
    <row r="266" s="2" customFormat="1">
      <c r="A266" s="39"/>
      <c r="B266" s="40"/>
      <c r="C266" s="41"/>
      <c r="D266" s="242" t="s">
        <v>359</v>
      </c>
      <c r="E266" s="41"/>
      <c r="F266" s="243" t="s">
        <v>5139</v>
      </c>
      <c r="G266" s="41"/>
      <c r="H266" s="41"/>
      <c r="I266" s="244"/>
      <c r="J266" s="41"/>
      <c r="K266" s="41"/>
      <c r="L266" s="45"/>
      <c r="M266" s="245"/>
      <c r="N266" s="246"/>
      <c r="O266" s="92"/>
      <c r="P266" s="92"/>
      <c r="Q266" s="92"/>
      <c r="R266" s="92"/>
      <c r="S266" s="92"/>
      <c r="T266" s="93"/>
      <c r="U266" s="39"/>
      <c r="V266" s="39"/>
      <c r="W266" s="39"/>
      <c r="X266" s="39"/>
      <c r="Y266" s="39"/>
      <c r="Z266" s="39"/>
      <c r="AA266" s="39"/>
      <c r="AB266" s="39"/>
      <c r="AC266" s="39"/>
      <c r="AD266" s="39"/>
      <c r="AE266" s="39"/>
      <c r="AT266" s="18" t="s">
        <v>359</v>
      </c>
      <c r="AU266" s="18" t="s">
        <v>371</v>
      </c>
    </row>
    <row r="267" s="13" customFormat="1">
      <c r="A267" s="13"/>
      <c r="B267" s="247"/>
      <c r="C267" s="248"/>
      <c r="D267" s="242" t="s">
        <v>361</v>
      </c>
      <c r="E267" s="249" t="s">
        <v>1</v>
      </c>
      <c r="F267" s="250" t="s">
        <v>5140</v>
      </c>
      <c r="G267" s="248"/>
      <c r="H267" s="251">
        <v>72</v>
      </c>
      <c r="I267" s="252"/>
      <c r="J267" s="248"/>
      <c r="K267" s="248"/>
      <c r="L267" s="253"/>
      <c r="M267" s="254"/>
      <c r="N267" s="255"/>
      <c r="O267" s="255"/>
      <c r="P267" s="255"/>
      <c r="Q267" s="255"/>
      <c r="R267" s="255"/>
      <c r="S267" s="255"/>
      <c r="T267" s="256"/>
      <c r="U267" s="13"/>
      <c r="V267" s="13"/>
      <c r="W267" s="13"/>
      <c r="X267" s="13"/>
      <c r="Y267" s="13"/>
      <c r="Z267" s="13"/>
      <c r="AA267" s="13"/>
      <c r="AB267" s="13"/>
      <c r="AC267" s="13"/>
      <c r="AD267" s="13"/>
      <c r="AE267" s="13"/>
      <c r="AT267" s="257" t="s">
        <v>361</v>
      </c>
      <c r="AU267" s="257" t="s">
        <v>371</v>
      </c>
      <c r="AV267" s="13" t="s">
        <v>86</v>
      </c>
      <c r="AW267" s="13" t="s">
        <v>32</v>
      </c>
      <c r="AX267" s="13" t="s">
        <v>84</v>
      </c>
      <c r="AY267" s="257" t="s">
        <v>350</v>
      </c>
    </row>
    <row r="268" s="2" customFormat="1" ht="16.5" customHeight="1">
      <c r="A268" s="39"/>
      <c r="B268" s="40"/>
      <c r="C268" s="295" t="s">
        <v>1014</v>
      </c>
      <c r="D268" s="295" t="s">
        <v>1347</v>
      </c>
      <c r="E268" s="296" t="s">
        <v>5141</v>
      </c>
      <c r="F268" s="297" t="s">
        <v>5142</v>
      </c>
      <c r="G268" s="298" t="s">
        <v>4932</v>
      </c>
      <c r="H268" s="299">
        <v>106</v>
      </c>
      <c r="I268" s="300"/>
      <c r="J268" s="301">
        <f>ROUND(I268*H268,2)</f>
        <v>0</v>
      </c>
      <c r="K268" s="297" t="s">
        <v>1</v>
      </c>
      <c r="L268" s="302"/>
      <c r="M268" s="303" t="s">
        <v>1</v>
      </c>
      <c r="N268" s="304" t="s">
        <v>41</v>
      </c>
      <c r="O268" s="92"/>
      <c r="P268" s="238">
        <f>O268*H268</f>
        <v>0</v>
      </c>
      <c r="Q268" s="238">
        <v>0</v>
      </c>
      <c r="R268" s="238">
        <f>Q268*H268</f>
        <v>0</v>
      </c>
      <c r="S268" s="238">
        <v>0</v>
      </c>
      <c r="T268" s="239">
        <f>S268*H268</f>
        <v>0</v>
      </c>
      <c r="U268" s="39"/>
      <c r="V268" s="39"/>
      <c r="W268" s="39"/>
      <c r="X268" s="39"/>
      <c r="Y268" s="39"/>
      <c r="Z268" s="39"/>
      <c r="AA268" s="39"/>
      <c r="AB268" s="39"/>
      <c r="AC268" s="39"/>
      <c r="AD268" s="39"/>
      <c r="AE268" s="39"/>
      <c r="AR268" s="240" t="s">
        <v>695</v>
      </c>
      <c r="AT268" s="240" t="s">
        <v>1347</v>
      </c>
      <c r="AU268" s="240" t="s">
        <v>371</v>
      </c>
      <c r="AY268" s="18" t="s">
        <v>350</v>
      </c>
      <c r="BE268" s="241">
        <f>IF(N268="základní",J268,0)</f>
        <v>0</v>
      </c>
      <c r="BF268" s="241">
        <f>IF(N268="snížená",J268,0)</f>
        <v>0</v>
      </c>
      <c r="BG268" s="241">
        <f>IF(N268="zákl. přenesená",J268,0)</f>
        <v>0</v>
      </c>
      <c r="BH268" s="241">
        <f>IF(N268="sníž. přenesená",J268,0)</f>
        <v>0</v>
      </c>
      <c r="BI268" s="241">
        <f>IF(N268="nulová",J268,0)</f>
        <v>0</v>
      </c>
      <c r="BJ268" s="18" t="s">
        <v>84</v>
      </c>
      <c r="BK268" s="241">
        <f>ROUND(I268*H268,2)</f>
        <v>0</v>
      </c>
      <c r="BL268" s="18" t="s">
        <v>530</v>
      </c>
      <c r="BM268" s="240" t="s">
        <v>5143</v>
      </c>
    </row>
    <row r="269" s="2" customFormat="1">
      <c r="A269" s="39"/>
      <c r="B269" s="40"/>
      <c r="C269" s="41"/>
      <c r="D269" s="242" t="s">
        <v>359</v>
      </c>
      <c r="E269" s="41"/>
      <c r="F269" s="243" t="s">
        <v>5142</v>
      </c>
      <c r="G269" s="41"/>
      <c r="H269" s="41"/>
      <c r="I269" s="244"/>
      <c r="J269" s="41"/>
      <c r="K269" s="41"/>
      <c r="L269" s="45"/>
      <c r="M269" s="245"/>
      <c r="N269" s="246"/>
      <c r="O269" s="92"/>
      <c r="P269" s="92"/>
      <c r="Q269" s="92"/>
      <c r="R269" s="92"/>
      <c r="S269" s="92"/>
      <c r="T269" s="93"/>
      <c r="U269" s="39"/>
      <c r="V269" s="39"/>
      <c r="W269" s="39"/>
      <c r="X269" s="39"/>
      <c r="Y269" s="39"/>
      <c r="Z269" s="39"/>
      <c r="AA269" s="39"/>
      <c r="AB269" s="39"/>
      <c r="AC269" s="39"/>
      <c r="AD269" s="39"/>
      <c r="AE269" s="39"/>
      <c r="AT269" s="18" t="s">
        <v>359</v>
      </c>
      <c r="AU269" s="18" t="s">
        <v>371</v>
      </c>
    </row>
    <row r="270" s="2" customFormat="1" ht="33" customHeight="1">
      <c r="A270" s="39"/>
      <c r="B270" s="40"/>
      <c r="C270" s="229" t="s">
        <v>1023</v>
      </c>
      <c r="D270" s="229" t="s">
        <v>352</v>
      </c>
      <c r="E270" s="230" t="s">
        <v>5043</v>
      </c>
      <c r="F270" s="231" t="s">
        <v>5044</v>
      </c>
      <c r="G270" s="232" t="s">
        <v>497</v>
      </c>
      <c r="H270" s="233">
        <v>106</v>
      </c>
      <c r="I270" s="234"/>
      <c r="J270" s="235">
        <f>ROUND(I270*H270,2)</f>
        <v>0</v>
      </c>
      <c r="K270" s="231" t="s">
        <v>385</v>
      </c>
      <c r="L270" s="45"/>
      <c r="M270" s="236" t="s">
        <v>1</v>
      </c>
      <c r="N270" s="237" t="s">
        <v>41</v>
      </c>
      <c r="O270" s="92"/>
      <c r="P270" s="238">
        <f>O270*H270</f>
        <v>0</v>
      </c>
      <c r="Q270" s="238">
        <v>0</v>
      </c>
      <c r="R270" s="238">
        <f>Q270*H270</f>
        <v>0</v>
      </c>
      <c r="S270" s="238">
        <v>0</v>
      </c>
      <c r="T270" s="239">
        <f>S270*H270</f>
        <v>0</v>
      </c>
      <c r="U270" s="39"/>
      <c r="V270" s="39"/>
      <c r="W270" s="39"/>
      <c r="X270" s="39"/>
      <c r="Y270" s="39"/>
      <c r="Z270" s="39"/>
      <c r="AA270" s="39"/>
      <c r="AB270" s="39"/>
      <c r="AC270" s="39"/>
      <c r="AD270" s="39"/>
      <c r="AE270" s="39"/>
      <c r="AR270" s="240" t="s">
        <v>530</v>
      </c>
      <c r="AT270" s="240" t="s">
        <v>352</v>
      </c>
      <c r="AU270" s="240" t="s">
        <v>371</v>
      </c>
      <c r="AY270" s="18" t="s">
        <v>350</v>
      </c>
      <c r="BE270" s="241">
        <f>IF(N270="základní",J270,0)</f>
        <v>0</v>
      </c>
      <c r="BF270" s="241">
        <f>IF(N270="snížená",J270,0)</f>
        <v>0</v>
      </c>
      <c r="BG270" s="241">
        <f>IF(N270="zákl. přenesená",J270,0)</f>
        <v>0</v>
      </c>
      <c r="BH270" s="241">
        <f>IF(N270="sníž. přenesená",J270,0)</f>
        <v>0</v>
      </c>
      <c r="BI270" s="241">
        <f>IF(N270="nulová",J270,0)</f>
        <v>0</v>
      </c>
      <c r="BJ270" s="18" t="s">
        <v>84</v>
      </c>
      <c r="BK270" s="241">
        <f>ROUND(I270*H270,2)</f>
        <v>0</v>
      </c>
      <c r="BL270" s="18" t="s">
        <v>530</v>
      </c>
      <c r="BM270" s="240" t="s">
        <v>5144</v>
      </c>
    </row>
    <row r="271" s="2" customFormat="1">
      <c r="A271" s="39"/>
      <c r="B271" s="40"/>
      <c r="C271" s="41"/>
      <c r="D271" s="242" t="s">
        <v>359</v>
      </c>
      <c r="E271" s="41"/>
      <c r="F271" s="243" t="s">
        <v>5046</v>
      </c>
      <c r="G271" s="41"/>
      <c r="H271" s="41"/>
      <c r="I271" s="244"/>
      <c r="J271" s="41"/>
      <c r="K271" s="41"/>
      <c r="L271" s="45"/>
      <c r="M271" s="245"/>
      <c r="N271" s="246"/>
      <c r="O271" s="92"/>
      <c r="P271" s="92"/>
      <c r="Q271" s="92"/>
      <c r="R271" s="92"/>
      <c r="S271" s="92"/>
      <c r="T271" s="93"/>
      <c r="U271" s="39"/>
      <c r="V271" s="39"/>
      <c r="W271" s="39"/>
      <c r="X271" s="39"/>
      <c r="Y271" s="39"/>
      <c r="Z271" s="39"/>
      <c r="AA271" s="39"/>
      <c r="AB271" s="39"/>
      <c r="AC271" s="39"/>
      <c r="AD271" s="39"/>
      <c r="AE271" s="39"/>
      <c r="AT271" s="18" t="s">
        <v>359</v>
      </c>
      <c r="AU271" s="18" t="s">
        <v>371</v>
      </c>
    </row>
    <row r="272" s="2" customFormat="1" ht="24.15" customHeight="1">
      <c r="A272" s="39"/>
      <c r="B272" s="40"/>
      <c r="C272" s="295" t="s">
        <v>1034</v>
      </c>
      <c r="D272" s="295" t="s">
        <v>1347</v>
      </c>
      <c r="E272" s="296" t="s">
        <v>5145</v>
      </c>
      <c r="F272" s="297" t="s">
        <v>5146</v>
      </c>
      <c r="G272" s="298" t="s">
        <v>5017</v>
      </c>
      <c r="H272" s="299">
        <v>1</v>
      </c>
      <c r="I272" s="300"/>
      <c r="J272" s="301">
        <f>ROUND(I272*H272,2)</f>
        <v>0</v>
      </c>
      <c r="K272" s="297" t="s">
        <v>1</v>
      </c>
      <c r="L272" s="302"/>
      <c r="M272" s="303" t="s">
        <v>1</v>
      </c>
      <c r="N272" s="304" t="s">
        <v>41</v>
      </c>
      <c r="O272" s="92"/>
      <c r="P272" s="238">
        <f>O272*H272</f>
        <v>0</v>
      </c>
      <c r="Q272" s="238">
        <v>0</v>
      </c>
      <c r="R272" s="238">
        <f>Q272*H272</f>
        <v>0</v>
      </c>
      <c r="S272" s="238">
        <v>0</v>
      </c>
      <c r="T272" s="239">
        <f>S272*H272</f>
        <v>0</v>
      </c>
      <c r="U272" s="39"/>
      <c r="V272" s="39"/>
      <c r="W272" s="39"/>
      <c r="X272" s="39"/>
      <c r="Y272" s="39"/>
      <c r="Z272" s="39"/>
      <c r="AA272" s="39"/>
      <c r="AB272" s="39"/>
      <c r="AC272" s="39"/>
      <c r="AD272" s="39"/>
      <c r="AE272" s="39"/>
      <c r="AR272" s="240" t="s">
        <v>695</v>
      </c>
      <c r="AT272" s="240" t="s">
        <v>1347</v>
      </c>
      <c r="AU272" s="240" t="s">
        <v>371</v>
      </c>
      <c r="AY272" s="18" t="s">
        <v>350</v>
      </c>
      <c r="BE272" s="241">
        <f>IF(N272="základní",J272,0)</f>
        <v>0</v>
      </c>
      <c r="BF272" s="241">
        <f>IF(N272="snížená",J272,0)</f>
        <v>0</v>
      </c>
      <c r="BG272" s="241">
        <f>IF(N272="zákl. přenesená",J272,0)</f>
        <v>0</v>
      </c>
      <c r="BH272" s="241">
        <f>IF(N272="sníž. přenesená",J272,0)</f>
        <v>0</v>
      </c>
      <c r="BI272" s="241">
        <f>IF(N272="nulová",J272,0)</f>
        <v>0</v>
      </c>
      <c r="BJ272" s="18" t="s">
        <v>84</v>
      </c>
      <c r="BK272" s="241">
        <f>ROUND(I272*H272,2)</f>
        <v>0</v>
      </c>
      <c r="BL272" s="18" t="s">
        <v>530</v>
      </c>
      <c r="BM272" s="240" t="s">
        <v>5147</v>
      </c>
    </row>
    <row r="273" s="2" customFormat="1">
      <c r="A273" s="39"/>
      <c r="B273" s="40"/>
      <c r="C273" s="41"/>
      <c r="D273" s="242" t="s">
        <v>359</v>
      </c>
      <c r="E273" s="41"/>
      <c r="F273" s="243" t="s">
        <v>5146</v>
      </c>
      <c r="G273" s="41"/>
      <c r="H273" s="41"/>
      <c r="I273" s="244"/>
      <c r="J273" s="41"/>
      <c r="K273" s="41"/>
      <c r="L273" s="45"/>
      <c r="M273" s="245"/>
      <c r="N273" s="246"/>
      <c r="O273" s="92"/>
      <c r="P273" s="92"/>
      <c r="Q273" s="92"/>
      <c r="R273" s="92"/>
      <c r="S273" s="92"/>
      <c r="T273" s="93"/>
      <c r="U273" s="39"/>
      <c r="V273" s="39"/>
      <c r="W273" s="39"/>
      <c r="X273" s="39"/>
      <c r="Y273" s="39"/>
      <c r="Z273" s="39"/>
      <c r="AA273" s="39"/>
      <c r="AB273" s="39"/>
      <c r="AC273" s="39"/>
      <c r="AD273" s="39"/>
      <c r="AE273" s="39"/>
      <c r="AT273" s="18" t="s">
        <v>359</v>
      </c>
      <c r="AU273" s="18" t="s">
        <v>371</v>
      </c>
    </row>
    <row r="274" s="2" customFormat="1" ht="21.75" customHeight="1">
      <c r="A274" s="39"/>
      <c r="B274" s="40"/>
      <c r="C274" s="295" t="s">
        <v>1042</v>
      </c>
      <c r="D274" s="295" t="s">
        <v>1347</v>
      </c>
      <c r="E274" s="296" t="s">
        <v>5148</v>
      </c>
      <c r="F274" s="297" t="s">
        <v>5149</v>
      </c>
      <c r="G274" s="298" t="s">
        <v>5017</v>
      </c>
      <c r="H274" s="299">
        <v>1</v>
      </c>
      <c r="I274" s="300"/>
      <c r="J274" s="301">
        <f>ROUND(I274*H274,2)</f>
        <v>0</v>
      </c>
      <c r="K274" s="297" t="s">
        <v>1</v>
      </c>
      <c r="L274" s="302"/>
      <c r="M274" s="303" t="s">
        <v>1</v>
      </c>
      <c r="N274" s="304" t="s">
        <v>41</v>
      </c>
      <c r="O274" s="92"/>
      <c r="P274" s="238">
        <f>O274*H274</f>
        <v>0</v>
      </c>
      <c r="Q274" s="238">
        <v>0</v>
      </c>
      <c r="R274" s="238">
        <f>Q274*H274</f>
        <v>0</v>
      </c>
      <c r="S274" s="238">
        <v>0</v>
      </c>
      <c r="T274" s="239">
        <f>S274*H274</f>
        <v>0</v>
      </c>
      <c r="U274" s="39"/>
      <c r="V274" s="39"/>
      <c r="W274" s="39"/>
      <c r="X274" s="39"/>
      <c r="Y274" s="39"/>
      <c r="Z274" s="39"/>
      <c r="AA274" s="39"/>
      <c r="AB274" s="39"/>
      <c r="AC274" s="39"/>
      <c r="AD274" s="39"/>
      <c r="AE274" s="39"/>
      <c r="AR274" s="240" t="s">
        <v>695</v>
      </c>
      <c r="AT274" s="240" t="s">
        <v>1347</v>
      </c>
      <c r="AU274" s="240" t="s">
        <v>371</v>
      </c>
      <c r="AY274" s="18" t="s">
        <v>350</v>
      </c>
      <c r="BE274" s="241">
        <f>IF(N274="základní",J274,0)</f>
        <v>0</v>
      </c>
      <c r="BF274" s="241">
        <f>IF(N274="snížená",J274,0)</f>
        <v>0</v>
      </c>
      <c r="BG274" s="241">
        <f>IF(N274="zákl. přenesená",J274,0)</f>
        <v>0</v>
      </c>
      <c r="BH274" s="241">
        <f>IF(N274="sníž. přenesená",J274,0)</f>
        <v>0</v>
      </c>
      <c r="BI274" s="241">
        <f>IF(N274="nulová",J274,0)</f>
        <v>0</v>
      </c>
      <c r="BJ274" s="18" t="s">
        <v>84</v>
      </c>
      <c r="BK274" s="241">
        <f>ROUND(I274*H274,2)</f>
        <v>0</v>
      </c>
      <c r="BL274" s="18" t="s">
        <v>530</v>
      </c>
      <c r="BM274" s="240" t="s">
        <v>5150</v>
      </c>
    </row>
    <row r="275" s="2" customFormat="1">
      <c r="A275" s="39"/>
      <c r="B275" s="40"/>
      <c r="C275" s="41"/>
      <c r="D275" s="242" t="s">
        <v>359</v>
      </c>
      <c r="E275" s="41"/>
      <c r="F275" s="243" t="s">
        <v>5149</v>
      </c>
      <c r="G275" s="41"/>
      <c r="H275" s="41"/>
      <c r="I275" s="244"/>
      <c r="J275" s="41"/>
      <c r="K275" s="41"/>
      <c r="L275" s="45"/>
      <c r="M275" s="245"/>
      <c r="N275" s="246"/>
      <c r="O275" s="92"/>
      <c r="P275" s="92"/>
      <c r="Q275" s="92"/>
      <c r="R275" s="92"/>
      <c r="S275" s="92"/>
      <c r="T275" s="93"/>
      <c r="U275" s="39"/>
      <c r="V275" s="39"/>
      <c r="W275" s="39"/>
      <c r="X275" s="39"/>
      <c r="Y275" s="39"/>
      <c r="Z275" s="39"/>
      <c r="AA275" s="39"/>
      <c r="AB275" s="39"/>
      <c r="AC275" s="39"/>
      <c r="AD275" s="39"/>
      <c r="AE275" s="39"/>
      <c r="AT275" s="18" t="s">
        <v>359</v>
      </c>
      <c r="AU275" s="18" t="s">
        <v>371</v>
      </c>
    </row>
    <row r="276" s="12" customFormat="1" ht="20.88" customHeight="1">
      <c r="A276" s="12"/>
      <c r="B276" s="213"/>
      <c r="C276" s="214"/>
      <c r="D276" s="215" t="s">
        <v>75</v>
      </c>
      <c r="E276" s="227" t="s">
        <v>5151</v>
      </c>
      <c r="F276" s="227" t="s">
        <v>5152</v>
      </c>
      <c r="G276" s="214"/>
      <c r="H276" s="214"/>
      <c r="I276" s="217"/>
      <c r="J276" s="228">
        <f>BK276</f>
        <v>0</v>
      </c>
      <c r="K276" s="214"/>
      <c r="L276" s="219"/>
      <c r="M276" s="220"/>
      <c r="N276" s="221"/>
      <c r="O276" s="221"/>
      <c r="P276" s="222">
        <f>SUM(P277:P304)</f>
        <v>0</v>
      </c>
      <c r="Q276" s="221"/>
      <c r="R276" s="222">
        <f>SUM(R277:R304)</f>
        <v>0</v>
      </c>
      <c r="S276" s="221"/>
      <c r="T276" s="223">
        <f>SUM(T277:T304)</f>
        <v>0</v>
      </c>
      <c r="U276" s="12"/>
      <c r="V276" s="12"/>
      <c r="W276" s="12"/>
      <c r="X276" s="12"/>
      <c r="Y276" s="12"/>
      <c r="Z276" s="12"/>
      <c r="AA276" s="12"/>
      <c r="AB276" s="12"/>
      <c r="AC276" s="12"/>
      <c r="AD276" s="12"/>
      <c r="AE276" s="12"/>
      <c r="AR276" s="224" t="s">
        <v>84</v>
      </c>
      <c r="AT276" s="225" t="s">
        <v>75</v>
      </c>
      <c r="AU276" s="225" t="s">
        <v>86</v>
      </c>
      <c r="AY276" s="224" t="s">
        <v>350</v>
      </c>
      <c r="BK276" s="226">
        <f>SUM(BK277:BK304)</f>
        <v>0</v>
      </c>
    </row>
    <row r="277" s="2" customFormat="1" ht="24.15" customHeight="1">
      <c r="A277" s="39"/>
      <c r="B277" s="40"/>
      <c r="C277" s="295" t="s">
        <v>1050</v>
      </c>
      <c r="D277" s="295" t="s">
        <v>1347</v>
      </c>
      <c r="E277" s="296" t="s">
        <v>5153</v>
      </c>
      <c r="F277" s="297" t="s">
        <v>5154</v>
      </c>
      <c r="G277" s="298" t="s">
        <v>4932</v>
      </c>
      <c r="H277" s="299">
        <v>66</v>
      </c>
      <c r="I277" s="300"/>
      <c r="J277" s="301">
        <f>ROUND(I277*H277,2)</f>
        <v>0</v>
      </c>
      <c r="K277" s="297" t="s">
        <v>1</v>
      </c>
      <c r="L277" s="302"/>
      <c r="M277" s="303" t="s">
        <v>1</v>
      </c>
      <c r="N277" s="304" t="s">
        <v>41</v>
      </c>
      <c r="O277" s="92"/>
      <c r="P277" s="238">
        <f>O277*H277</f>
        <v>0</v>
      </c>
      <c r="Q277" s="238">
        <v>0</v>
      </c>
      <c r="R277" s="238">
        <f>Q277*H277</f>
        <v>0</v>
      </c>
      <c r="S277" s="238">
        <v>0</v>
      </c>
      <c r="T277" s="239">
        <f>S277*H277</f>
        <v>0</v>
      </c>
      <c r="U277" s="39"/>
      <c r="V277" s="39"/>
      <c r="W277" s="39"/>
      <c r="X277" s="39"/>
      <c r="Y277" s="39"/>
      <c r="Z277" s="39"/>
      <c r="AA277" s="39"/>
      <c r="AB277" s="39"/>
      <c r="AC277" s="39"/>
      <c r="AD277" s="39"/>
      <c r="AE277" s="39"/>
      <c r="AR277" s="240" t="s">
        <v>468</v>
      </c>
      <c r="AT277" s="240" t="s">
        <v>1347</v>
      </c>
      <c r="AU277" s="240" t="s">
        <v>371</v>
      </c>
      <c r="AY277" s="18" t="s">
        <v>350</v>
      </c>
      <c r="BE277" s="241">
        <f>IF(N277="základní",J277,0)</f>
        <v>0</v>
      </c>
      <c r="BF277" s="241">
        <f>IF(N277="snížená",J277,0)</f>
        <v>0</v>
      </c>
      <c r="BG277" s="241">
        <f>IF(N277="zákl. přenesená",J277,0)</f>
        <v>0</v>
      </c>
      <c r="BH277" s="241">
        <f>IF(N277="sníž. přenesená",J277,0)</f>
        <v>0</v>
      </c>
      <c r="BI277" s="241">
        <f>IF(N277="nulová",J277,0)</f>
        <v>0</v>
      </c>
      <c r="BJ277" s="18" t="s">
        <v>84</v>
      </c>
      <c r="BK277" s="241">
        <f>ROUND(I277*H277,2)</f>
        <v>0</v>
      </c>
      <c r="BL277" s="18" t="s">
        <v>357</v>
      </c>
      <c r="BM277" s="240" t="s">
        <v>5155</v>
      </c>
    </row>
    <row r="278" s="2" customFormat="1">
      <c r="A278" s="39"/>
      <c r="B278" s="40"/>
      <c r="C278" s="41"/>
      <c r="D278" s="242" t="s">
        <v>359</v>
      </c>
      <c r="E278" s="41"/>
      <c r="F278" s="243" t="s">
        <v>5154</v>
      </c>
      <c r="G278" s="41"/>
      <c r="H278" s="41"/>
      <c r="I278" s="244"/>
      <c r="J278" s="41"/>
      <c r="K278" s="41"/>
      <c r="L278" s="45"/>
      <c r="M278" s="245"/>
      <c r="N278" s="246"/>
      <c r="O278" s="92"/>
      <c r="P278" s="92"/>
      <c r="Q278" s="92"/>
      <c r="R278" s="92"/>
      <c r="S278" s="92"/>
      <c r="T278" s="93"/>
      <c r="U278" s="39"/>
      <c r="V278" s="39"/>
      <c r="W278" s="39"/>
      <c r="X278" s="39"/>
      <c r="Y278" s="39"/>
      <c r="Z278" s="39"/>
      <c r="AA278" s="39"/>
      <c r="AB278" s="39"/>
      <c r="AC278" s="39"/>
      <c r="AD278" s="39"/>
      <c r="AE278" s="39"/>
      <c r="AT278" s="18" t="s">
        <v>359</v>
      </c>
      <c r="AU278" s="18" t="s">
        <v>371</v>
      </c>
    </row>
    <row r="279" s="2" customFormat="1" ht="24.15" customHeight="1">
      <c r="A279" s="39"/>
      <c r="B279" s="40"/>
      <c r="C279" s="295" t="s">
        <v>1059</v>
      </c>
      <c r="D279" s="295" t="s">
        <v>1347</v>
      </c>
      <c r="E279" s="296" t="s">
        <v>5156</v>
      </c>
      <c r="F279" s="297" t="s">
        <v>5157</v>
      </c>
      <c r="G279" s="298" t="s">
        <v>4932</v>
      </c>
      <c r="H279" s="299">
        <v>18</v>
      </c>
      <c r="I279" s="300"/>
      <c r="J279" s="301">
        <f>ROUND(I279*H279,2)</f>
        <v>0</v>
      </c>
      <c r="K279" s="297" t="s">
        <v>1</v>
      </c>
      <c r="L279" s="302"/>
      <c r="M279" s="303" t="s">
        <v>1</v>
      </c>
      <c r="N279" s="304" t="s">
        <v>41</v>
      </c>
      <c r="O279" s="92"/>
      <c r="P279" s="238">
        <f>O279*H279</f>
        <v>0</v>
      </c>
      <c r="Q279" s="238">
        <v>0</v>
      </c>
      <c r="R279" s="238">
        <f>Q279*H279</f>
        <v>0</v>
      </c>
      <c r="S279" s="238">
        <v>0</v>
      </c>
      <c r="T279" s="239">
        <f>S279*H279</f>
        <v>0</v>
      </c>
      <c r="U279" s="39"/>
      <c r="V279" s="39"/>
      <c r="W279" s="39"/>
      <c r="X279" s="39"/>
      <c r="Y279" s="39"/>
      <c r="Z279" s="39"/>
      <c r="AA279" s="39"/>
      <c r="AB279" s="39"/>
      <c r="AC279" s="39"/>
      <c r="AD279" s="39"/>
      <c r="AE279" s="39"/>
      <c r="AR279" s="240" t="s">
        <v>468</v>
      </c>
      <c r="AT279" s="240" t="s">
        <v>1347</v>
      </c>
      <c r="AU279" s="240" t="s">
        <v>371</v>
      </c>
      <c r="AY279" s="18" t="s">
        <v>350</v>
      </c>
      <c r="BE279" s="241">
        <f>IF(N279="základní",J279,0)</f>
        <v>0</v>
      </c>
      <c r="BF279" s="241">
        <f>IF(N279="snížená",J279,0)</f>
        <v>0</v>
      </c>
      <c r="BG279" s="241">
        <f>IF(N279="zákl. přenesená",J279,0)</f>
        <v>0</v>
      </c>
      <c r="BH279" s="241">
        <f>IF(N279="sníž. přenesená",J279,0)</f>
        <v>0</v>
      </c>
      <c r="BI279" s="241">
        <f>IF(N279="nulová",J279,0)</f>
        <v>0</v>
      </c>
      <c r="BJ279" s="18" t="s">
        <v>84</v>
      </c>
      <c r="BK279" s="241">
        <f>ROUND(I279*H279,2)</f>
        <v>0</v>
      </c>
      <c r="BL279" s="18" t="s">
        <v>357</v>
      </c>
      <c r="BM279" s="240" t="s">
        <v>5158</v>
      </c>
    </row>
    <row r="280" s="2" customFormat="1">
      <c r="A280" s="39"/>
      <c r="B280" s="40"/>
      <c r="C280" s="41"/>
      <c r="D280" s="242" t="s">
        <v>359</v>
      </c>
      <c r="E280" s="41"/>
      <c r="F280" s="243" t="s">
        <v>5157</v>
      </c>
      <c r="G280" s="41"/>
      <c r="H280" s="41"/>
      <c r="I280" s="244"/>
      <c r="J280" s="41"/>
      <c r="K280" s="41"/>
      <c r="L280" s="45"/>
      <c r="M280" s="245"/>
      <c r="N280" s="246"/>
      <c r="O280" s="92"/>
      <c r="P280" s="92"/>
      <c r="Q280" s="92"/>
      <c r="R280" s="92"/>
      <c r="S280" s="92"/>
      <c r="T280" s="93"/>
      <c r="U280" s="39"/>
      <c r="V280" s="39"/>
      <c r="W280" s="39"/>
      <c r="X280" s="39"/>
      <c r="Y280" s="39"/>
      <c r="Z280" s="39"/>
      <c r="AA280" s="39"/>
      <c r="AB280" s="39"/>
      <c r="AC280" s="39"/>
      <c r="AD280" s="39"/>
      <c r="AE280" s="39"/>
      <c r="AT280" s="18" t="s">
        <v>359</v>
      </c>
      <c r="AU280" s="18" t="s">
        <v>371</v>
      </c>
    </row>
    <row r="281" s="2" customFormat="1" ht="24.15" customHeight="1">
      <c r="A281" s="39"/>
      <c r="B281" s="40"/>
      <c r="C281" s="295" t="s">
        <v>1080</v>
      </c>
      <c r="D281" s="295" t="s">
        <v>1347</v>
      </c>
      <c r="E281" s="296" t="s">
        <v>5159</v>
      </c>
      <c r="F281" s="297" t="s">
        <v>5160</v>
      </c>
      <c r="G281" s="298" t="s">
        <v>4932</v>
      </c>
      <c r="H281" s="299">
        <v>53</v>
      </c>
      <c r="I281" s="300"/>
      <c r="J281" s="301">
        <f>ROUND(I281*H281,2)</f>
        <v>0</v>
      </c>
      <c r="K281" s="297" t="s">
        <v>1</v>
      </c>
      <c r="L281" s="302"/>
      <c r="M281" s="303" t="s">
        <v>1</v>
      </c>
      <c r="N281" s="304" t="s">
        <v>41</v>
      </c>
      <c r="O281" s="92"/>
      <c r="P281" s="238">
        <f>O281*H281</f>
        <v>0</v>
      </c>
      <c r="Q281" s="238">
        <v>0</v>
      </c>
      <c r="R281" s="238">
        <f>Q281*H281</f>
        <v>0</v>
      </c>
      <c r="S281" s="238">
        <v>0</v>
      </c>
      <c r="T281" s="239">
        <f>S281*H281</f>
        <v>0</v>
      </c>
      <c r="U281" s="39"/>
      <c r="V281" s="39"/>
      <c r="W281" s="39"/>
      <c r="X281" s="39"/>
      <c r="Y281" s="39"/>
      <c r="Z281" s="39"/>
      <c r="AA281" s="39"/>
      <c r="AB281" s="39"/>
      <c r="AC281" s="39"/>
      <c r="AD281" s="39"/>
      <c r="AE281" s="39"/>
      <c r="AR281" s="240" t="s">
        <v>468</v>
      </c>
      <c r="AT281" s="240" t="s">
        <v>1347</v>
      </c>
      <c r="AU281" s="240" t="s">
        <v>371</v>
      </c>
      <c r="AY281" s="18" t="s">
        <v>350</v>
      </c>
      <c r="BE281" s="241">
        <f>IF(N281="základní",J281,0)</f>
        <v>0</v>
      </c>
      <c r="BF281" s="241">
        <f>IF(N281="snížená",J281,0)</f>
        <v>0</v>
      </c>
      <c r="BG281" s="241">
        <f>IF(N281="zákl. přenesená",J281,0)</f>
        <v>0</v>
      </c>
      <c r="BH281" s="241">
        <f>IF(N281="sníž. přenesená",J281,0)</f>
        <v>0</v>
      </c>
      <c r="BI281" s="241">
        <f>IF(N281="nulová",J281,0)</f>
        <v>0</v>
      </c>
      <c r="BJ281" s="18" t="s">
        <v>84</v>
      </c>
      <c r="BK281" s="241">
        <f>ROUND(I281*H281,2)</f>
        <v>0</v>
      </c>
      <c r="BL281" s="18" t="s">
        <v>357</v>
      </c>
      <c r="BM281" s="240" t="s">
        <v>5161</v>
      </c>
    </row>
    <row r="282" s="2" customFormat="1">
      <c r="A282" s="39"/>
      <c r="B282" s="40"/>
      <c r="C282" s="41"/>
      <c r="D282" s="242" t="s">
        <v>359</v>
      </c>
      <c r="E282" s="41"/>
      <c r="F282" s="243" t="s">
        <v>5160</v>
      </c>
      <c r="G282" s="41"/>
      <c r="H282" s="41"/>
      <c r="I282" s="244"/>
      <c r="J282" s="41"/>
      <c r="K282" s="41"/>
      <c r="L282" s="45"/>
      <c r="M282" s="245"/>
      <c r="N282" s="246"/>
      <c r="O282" s="92"/>
      <c r="P282" s="92"/>
      <c r="Q282" s="92"/>
      <c r="R282" s="92"/>
      <c r="S282" s="92"/>
      <c r="T282" s="93"/>
      <c r="U282" s="39"/>
      <c r="V282" s="39"/>
      <c r="W282" s="39"/>
      <c r="X282" s="39"/>
      <c r="Y282" s="39"/>
      <c r="Z282" s="39"/>
      <c r="AA282" s="39"/>
      <c r="AB282" s="39"/>
      <c r="AC282" s="39"/>
      <c r="AD282" s="39"/>
      <c r="AE282" s="39"/>
      <c r="AT282" s="18" t="s">
        <v>359</v>
      </c>
      <c r="AU282" s="18" t="s">
        <v>371</v>
      </c>
    </row>
    <row r="283" s="2" customFormat="1" ht="24.15" customHeight="1">
      <c r="A283" s="39"/>
      <c r="B283" s="40"/>
      <c r="C283" s="295" t="s">
        <v>1092</v>
      </c>
      <c r="D283" s="295" t="s">
        <v>1347</v>
      </c>
      <c r="E283" s="296" t="s">
        <v>5162</v>
      </c>
      <c r="F283" s="297" t="s">
        <v>5163</v>
      </c>
      <c r="G283" s="298" t="s">
        <v>4932</v>
      </c>
      <c r="H283" s="299">
        <v>10</v>
      </c>
      <c r="I283" s="300"/>
      <c r="J283" s="301">
        <f>ROUND(I283*H283,2)</f>
        <v>0</v>
      </c>
      <c r="K283" s="297" t="s">
        <v>1</v>
      </c>
      <c r="L283" s="302"/>
      <c r="M283" s="303" t="s">
        <v>1</v>
      </c>
      <c r="N283" s="304" t="s">
        <v>41</v>
      </c>
      <c r="O283" s="92"/>
      <c r="P283" s="238">
        <f>O283*H283</f>
        <v>0</v>
      </c>
      <c r="Q283" s="238">
        <v>0</v>
      </c>
      <c r="R283" s="238">
        <f>Q283*H283</f>
        <v>0</v>
      </c>
      <c r="S283" s="238">
        <v>0</v>
      </c>
      <c r="T283" s="239">
        <f>S283*H283</f>
        <v>0</v>
      </c>
      <c r="U283" s="39"/>
      <c r="V283" s="39"/>
      <c r="W283" s="39"/>
      <c r="X283" s="39"/>
      <c r="Y283" s="39"/>
      <c r="Z283" s="39"/>
      <c r="AA283" s="39"/>
      <c r="AB283" s="39"/>
      <c r="AC283" s="39"/>
      <c r="AD283" s="39"/>
      <c r="AE283" s="39"/>
      <c r="AR283" s="240" t="s">
        <v>468</v>
      </c>
      <c r="AT283" s="240" t="s">
        <v>1347</v>
      </c>
      <c r="AU283" s="240" t="s">
        <v>371</v>
      </c>
      <c r="AY283" s="18" t="s">
        <v>350</v>
      </c>
      <c r="BE283" s="241">
        <f>IF(N283="základní",J283,0)</f>
        <v>0</v>
      </c>
      <c r="BF283" s="241">
        <f>IF(N283="snížená",J283,0)</f>
        <v>0</v>
      </c>
      <c r="BG283" s="241">
        <f>IF(N283="zákl. přenesená",J283,0)</f>
        <v>0</v>
      </c>
      <c r="BH283" s="241">
        <f>IF(N283="sníž. přenesená",J283,0)</f>
        <v>0</v>
      </c>
      <c r="BI283" s="241">
        <f>IF(N283="nulová",J283,0)</f>
        <v>0</v>
      </c>
      <c r="BJ283" s="18" t="s">
        <v>84</v>
      </c>
      <c r="BK283" s="241">
        <f>ROUND(I283*H283,2)</f>
        <v>0</v>
      </c>
      <c r="BL283" s="18" t="s">
        <v>357</v>
      </c>
      <c r="BM283" s="240" t="s">
        <v>5164</v>
      </c>
    </row>
    <row r="284" s="2" customFormat="1">
      <c r="A284" s="39"/>
      <c r="B284" s="40"/>
      <c r="C284" s="41"/>
      <c r="D284" s="242" t="s">
        <v>359</v>
      </c>
      <c r="E284" s="41"/>
      <c r="F284" s="243" t="s">
        <v>5163</v>
      </c>
      <c r="G284" s="41"/>
      <c r="H284" s="41"/>
      <c r="I284" s="244"/>
      <c r="J284" s="41"/>
      <c r="K284" s="41"/>
      <c r="L284" s="45"/>
      <c r="M284" s="245"/>
      <c r="N284" s="246"/>
      <c r="O284" s="92"/>
      <c r="P284" s="92"/>
      <c r="Q284" s="92"/>
      <c r="R284" s="92"/>
      <c r="S284" s="92"/>
      <c r="T284" s="93"/>
      <c r="U284" s="39"/>
      <c r="V284" s="39"/>
      <c r="W284" s="39"/>
      <c r="X284" s="39"/>
      <c r="Y284" s="39"/>
      <c r="Z284" s="39"/>
      <c r="AA284" s="39"/>
      <c r="AB284" s="39"/>
      <c r="AC284" s="39"/>
      <c r="AD284" s="39"/>
      <c r="AE284" s="39"/>
      <c r="AT284" s="18" t="s">
        <v>359</v>
      </c>
      <c r="AU284" s="18" t="s">
        <v>371</v>
      </c>
    </row>
    <row r="285" s="2" customFormat="1" ht="24.15" customHeight="1">
      <c r="A285" s="39"/>
      <c r="B285" s="40"/>
      <c r="C285" s="295" t="s">
        <v>804</v>
      </c>
      <c r="D285" s="295" t="s">
        <v>1347</v>
      </c>
      <c r="E285" s="296" t="s">
        <v>5165</v>
      </c>
      <c r="F285" s="297" t="s">
        <v>5166</v>
      </c>
      <c r="G285" s="298" t="s">
        <v>4932</v>
      </c>
      <c r="H285" s="299">
        <v>1</v>
      </c>
      <c r="I285" s="300"/>
      <c r="J285" s="301">
        <f>ROUND(I285*H285,2)</f>
        <v>0</v>
      </c>
      <c r="K285" s="297" t="s">
        <v>1</v>
      </c>
      <c r="L285" s="302"/>
      <c r="M285" s="303" t="s">
        <v>1</v>
      </c>
      <c r="N285" s="304" t="s">
        <v>41</v>
      </c>
      <c r="O285" s="92"/>
      <c r="P285" s="238">
        <f>O285*H285</f>
        <v>0</v>
      </c>
      <c r="Q285" s="238">
        <v>0</v>
      </c>
      <c r="R285" s="238">
        <f>Q285*H285</f>
        <v>0</v>
      </c>
      <c r="S285" s="238">
        <v>0</v>
      </c>
      <c r="T285" s="239">
        <f>S285*H285</f>
        <v>0</v>
      </c>
      <c r="U285" s="39"/>
      <c r="V285" s="39"/>
      <c r="W285" s="39"/>
      <c r="X285" s="39"/>
      <c r="Y285" s="39"/>
      <c r="Z285" s="39"/>
      <c r="AA285" s="39"/>
      <c r="AB285" s="39"/>
      <c r="AC285" s="39"/>
      <c r="AD285" s="39"/>
      <c r="AE285" s="39"/>
      <c r="AR285" s="240" t="s">
        <v>468</v>
      </c>
      <c r="AT285" s="240" t="s">
        <v>1347</v>
      </c>
      <c r="AU285" s="240" t="s">
        <v>371</v>
      </c>
      <c r="AY285" s="18" t="s">
        <v>350</v>
      </c>
      <c r="BE285" s="241">
        <f>IF(N285="základní",J285,0)</f>
        <v>0</v>
      </c>
      <c r="BF285" s="241">
        <f>IF(N285="snížená",J285,0)</f>
        <v>0</v>
      </c>
      <c r="BG285" s="241">
        <f>IF(N285="zákl. přenesená",J285,0)</f>
        <v>0</v>
      </c>
      <c r="BH285" s="241">
        <f>IF(N285="sníž. přenesená",J285,0)</f>
        <v>0</v>
      </c>
      <c r="BI285" s="241">
        <f>IF(N285="nulová",J285,0)</f>
        <v>0</v>
      </c>
      <c r="BJ285" s="18" t="s">
        <v>84</v>
      </c>
      <c r="BK285" s="241">
        <f>ROUND(I285*H285,2)</f>
        <v>0</v>
      </c>
      <c r="BL285" s="18" t="s">
        <v>357</v>
      </c>
      <c r="BM285" s="240" t="s">
        <v>5167</v>
      </c>
    </row>
    <row r="286" s="2" customFormat="1">
      <c r="A286" s="39"/>
      <c r="B286" s="40"/>
      <c r="C286" s="41"/>
      <c r="D286" s="242" t="s">
        <v>359</v>
      </c>
      <c r="E286" s="41"/>
      <c r="F286" s="243" t="s">
        <v>5166</v>
      </c>
      <c r="G286" s="41"/>
      <c r="H286" s="41"/>
      <c r="I286" s="244"/>
      <c r="J286" s="41"/>
      <c r="K286" s="41"/>
      <c r="L286" s="45"/>
      <c r="M286" s="245"/>
      <c r="N286" s="246"/>
      <c r="O286" s="92"/>
      <c r="P286" s="92"/>
      <c r="Q286" s="92"/>
      <c r="R286" s="92"/>
      <c r="S286" s="92"/>
      <c r="T286" s="93"/>
      <c r="U286" s="39"/>
      <c r="V286" s="39"/>
      <c r="W286" s="39"/>
      <c r="X286" s="39"/>
      <c r="Y286" s="39"/>
      <c r="Z286" s="39"/>
      <c r="AA286" s="39"/>
      <c r="AB286" s="39"/>
      <c r="AC286" s="39"/>
      <c r="AD286" s="39"/>
      <c r="AE286" s="39"/>
      <c r="AT286" s="18" t="s">
        <v>359</v>
      </c>
      <c r="AU286" s="18" t="s">
        <v>371</v>
      </c>
    </row>
    <row r="287" s="2" customFormat="1" ht="24.15" customHeight="1">
      <c r="A287" s="39"/>
      <c r="B287" s="40"/>
      <c r="C287" s="295" t="s">
        <v>813</v>
      </c>
      <c r="D287" s="295" t="s">
        <v>1347</v>
      </c>
      <c r="E287" s="296" t="s">
        <v>5168</v>
      </c>
      <c r="F287" s="297" t="s">
        <v>5169</v>
      </c>
      <c r="G287" s="298" t="s">
        <v>4932</v>
      </c>
      <c r="H287" s="299">
        <v>2</v>
      </c>
      <c r="I287" s="300"/>
      <c r="J287" s="301">
        <f>ROUND(I287*H287,2)</f>
        <v>0</v>
      </c>
      <c r="K287" s="297" t="s">
        <v>1</v>
      </c>
      <c r="L287" s="302"/>
      <c r="M287" s="303" t="s">
        <v>1</v>
      </c>
      <c r="N287" s="304" t="s">
        <v>41</v>
      </c>
      <c r="O287" s="92"/>
      <c r="P287" s="238">
        <f>O287*H287</f>
        <v>0</v>
      </c>
      <c r="Q287" s="238">
        <v>0</v>
      </c>
      <c r="R287" s="238">
        <f>Q287*H287</f>
        <v>0</v>
      </c>
      <c r="S287" s="238">
        <v>0</v>
      </c>
      <c r="T287" s="239">
        <f>S287*H287</f>
        <v>0</v>
      </c>
      <c r="U287" s="39"/>
      <c r="V287" s="39"/>
      <c r="W287" s="39"/>
      <c r="X287" s="39"/>
      <c r="Y287" s="39"/>
      <c r="Z287" s="39"/>
      <c r="AA287" s="39"/>
      <c r="AB287" s="39"/>
      <c r="AC287" s="39"/>
      <c r="AD287" s="39"/>
      <c r="AE287" s="39"/>
      <c r="AR287" s="240" t="s">
        <v>468</v>
      </c>
      <c r="AT287" s="240" t="s">
        <v>1347</v>
      </c>
      <c r="AU287" s="240" t="s">
        <v>371</v>
      </c>
      <c r="AY287" s="18" t="s">
        <v>350</v>
      </c>
      <c r="BE287" s="241">
        <f>IF(N287="základní",J287,0)</f>
        <v>0</v>
      </c>
      <c r="BF287" s="241">
        <f>IF(N287="snížená",J287,0)</f>
        <v>0</v>
      </c>
      <c r="BG287" s="241">
        <f>IF(N287="zákl. přenesená",J287,0)</f>
        <v>0</v>
      </c>
      <c r="BH287" s="241">
        <f>IF(N287="sníž. přenesená",J287,0)</f>
        <v>0</v>
      </c>
      <c r="BI287" s="241">
        <f>IF(N287="nulová",J287,0)</f>
        <v>0</v>
      </c>
      <c r="BJ287" s="18" t="s">
        <v>84</v>
      </c>
      <c r="BK287" s="241">
        <f>ROUND(I287*H287,2)</f>
        <v>0</v>
      </c>
      <c r="BL287" s="18" t="s">
        <v>357</v>
      </c>
      <c r="BM287" s="240" t="s">
        <v>5170</v>
      </c>
    </row>
    <row r="288" s="2" customFormat="1">
      <c r="A288" s="39"/>
      <c r="B288" s="40"/>
      <c r="C288" s="41"/>
      <c r="D288" s="242" t="s">
        <v>359</v>
      </c>
      <c r="E288" s="41"/>
      <c r="F288" s="243" t="s">
        <v>5169</v>
      </c>
      <c r="G288" s="41"/>
      <c r="H288" s="41"/>
      <c r="I288" s="244"/>
      <c r="J288" s="41"/>
      <c r="K288" s="41"/>
      <c r="L288" s="45"/>
      <c r="M288" s="245"/>
      <c r="N288" s="246"/>
      <c r="O288" s="92"/>
      <c r="P288" s="92"/>
      <c r="Q288" s="92"/>
      <c r="R288" s="92"/>
      <c r="S288" s="92"/>
      <c r="T288" s="93"/>
      <c r="U288" s="39"/>
      <c r="V288" s="39"/>
      <c r="W288" s="39"/>
      <c r="X288" s="39"/>
      <c r="Y288" s="39"/>
      <c r="Z288" s="39"/>
      <c r="AA288" s="39"/>
      <c r="AB288" s="39"/>
      <c r="AC288" s="39"/>
      <c r="AD288" s="39"/>
      <c r="AE288" s="39"/>
      <c r="AT288" s="18" t="s">
        <v>359</v>
      </c>
      <c r="AU288" s="18" t="s">
        <v>371</v>
      </c>
    </row>
    <row r="289" s="2" customFormat="1" ht="24.15" customHeight="1">
      <c r="A289" s="39"/>
      <c r="B289" s="40"/>
      <c r="C289" s="295" t="s">
        <v>865</v>
      </c>
      <c r="D289" s="295" t="s">
        <v>1347</v>
      </c>
      <c r="E289" s="296" t="s">
        <v>5171</v>
      </c>
      <c r="F289" s="297" t="s">
        <v>5172</v>
      </c>
      <c r="G289" s="298" t="s">
        <v>4932</v>
      </c>
      <c r="H289" s="299">
        <v>1</v>
      </c>
      <c r="I289" s="300"/>
      <c r="J289" s="301">
        <f>ROUND(I289*H289,2)</f>
        <v>0</v>
      </c>
      <c r="K289" s="297" t="s">
        <v>1</v>
      </c>
      <c r="L289" s="302"/>
      <c r="M289" s="303" t="s">
        <v>1</v>
      </c>
      <c r="N289" s="304" t="s">
        <v>41</v>
      </c>
      <c r="O289" s="92"/>
      <c r="P289" s="238">
        <f>O289*H289</f>
        <v>0</v>
      </c>
      <c r="Q289" s="238">
        <v>0</v>
      </c>
      <c r="R289" s="238">
        <f>Q289*H289</f>
        <v>0</v>
      </c>
      <c r="S289" s="238">
        <v>0</v>
      </c>
      <c r="T289" s="239">
        <f>S289*H289</f>
        <v>0</v>
      </c>
      <c r="U289" s="39"/>
      <c r="V289" s="39"/>
      <c r="W289" s="39"/>
      <c r="X289" s="39"/>
      <c r="Y289" s="39"/>
      <c r="Z289" s="39"/>
      <c r="AA289" s="39"/>
      <c r="AB289" s="39"/>
      <c r="AC289" s="39"/>
      <c r="AD289" s="39"/>
      <c r="AE289" s="39"/>
      <c r="AR289" s="240" t="s">
        <v>468</v>
      </c>
      <c r="AT289" s="240" t="s">
        <v>1347</v>
      </c>
      <c r="AU289" s="240" t="s">
        <v>371</v>
      </c>
      <c r="AY289" s="18" t="s">
        <v>350</v>
      </c>
      <c r="BE289" s="241">
        <f>IF(N289="základní",J289,0)</f>
        <v>0</v>
      </c>
      <c r="BF289" s="241">
        <f>IF(N289="snížená",J289,0)</f>
        <v>0</v>
      </c>
      <c r="BG289" s="241">
        <f>IF(N289="zákl. přenesená",J289,0)</f>
        <v>0</v>
      </c>
      <c r="BH289" s="241">
        <f>IF(N289="sníž. přenesená",J289,0)</f>
        <v>0</v>
      </c>
      <c r="BI289" s="241">
        <f>IF(N289="nulová",J289,0)</f>
        <v>0</v>
      </c>
      <c r="BJ289" s="18" t="s">
        <v>84</v>
      </c>
      <c r="BK289" s="241">
        <f>ROUND(I289*H289,2)</f>
        <v>0</v>
      </c>
      <c r="BL289" s="18" t="s">
        <v>357</v>
      </c>
      <c r="BM289" s="240" t="s">
        <v>5173</v>
      </c>
    </row>
    <row r="290" s="2" customFormat="1">
      <c r="A290" s="39"/>
      <c r="B290" s="40"/>
      <c r="C290" s="41"/>
      <c r="D290" s="242" t="s">
        <v>359</v>
      </c>
      <c r="E290" s="41"/>
      <c r="F290" s="243" t="s">
        <v>5172</v>
      </c>
      <c r="G290" s="41"/>
      <c r="H290" s="41"/>
      <c r="I290" s="244"/>
      <c r="J290" s="41"/>
      <c r="K290" s="41"/>
      <c r="L290" s="45"/>
      <c r="M290" s="245"/>
      <c r="N290" s="246"/>
      <c r="O290" s="92"/>
      <c r="P290" s="92"/>
      <c r="Q290" s="92"/>
      <c r="R290" s="92"/>
      <c r="S290" s="92"/>
      <c r="T290" s="93"/>
      <c r="U290" s="39"/>
      <c r="V290" s="39"/>
      <c r="W290" s="39"/>
      <c r="X290" s="39"/>
      <c r="Y290" s="39"/>
      <c r="Z290" s="39"/>
      <c r="AA290" s="39"/>
      <c r="AB290" s="39"/>
      <c r="AC290" s="39"/>
      <c r="AD290" s="39"/>
      <c r="AE290" s="39"/>
      <c r="AT290" s="18" t="s">
        <v>359</v>
      </c>
      <c r="AU290" s="18" t="s">
        <v>371</v>
      </c>
    </row>
    <row r="291" s="2" customFormat="1" ht="24.15" customHeight="1">
      <c r="A291" s="39"/>
      <c r="B291" s="40"/>
      <c r="C291" s="295" t="s">
        <v>902</v>
      </c>
      <c r="D291" s="295" t="s">
        <v>1347</v>
      </c>
      <c r="E291" s="296" t="s">
        <v>5174</v>
      </c>
      <c r="F291" s="297" t="s">
        <v>5175</v>
      </c>
      <c r="G291" s="298" t="s">
        <v>4932</v>
      </c>
      <c r="H291" s="299">
        <v>2</v>
      </c>
      <c r="I291" s="300"/>
      <c r="J291" s="301">
        <f>ROUND(I291*H291,2)</f>
        <v>0</v>
      </c>
      <c r="K291" s="297" t="s">
        <v>1</v>
      </c>
      <c r="L291" s="302"/>
      <c r="M291" s="303" t="s">
        <v>1</v>
      </c>
      <c r="N291" s="304" t="s">
        <v>41</v>
      </c>
      <c r="O291" s="92"/>
      <c r="P291" s="238">
        <f>O291*H291</f>
        <v>0</v>
      </c>
      <c r="Q291" s="238">
        <v>0</v>
      </c>
      <c r="R291" s="238">
        <f>Q291*H291</f>
        <v>0</v>
      </c>
      <c r="S291" s="238">
        <v>0</v>
      </c>
      <c r="T291" s="239">
        <f>S291*H291</f>
        <v>0</v>
      </c>
      <c r="U291" s="39"/>
      <c r="V291" s="39"/>
      <c r="W291" s="39"/>
      <c r="X291" s="39"/>
      <c r="Y291" s="39"/>
      <c r="Z291" s="39"/>
      <c r="AA291" s="39"/>
      <c r="AB291" s="39"/>
      <c r="AC291" s="39"/>
      <c r="AD291" s="39"/>
      <c r="AE291" s="39"/>
      <c r="AR291" s="240" t="s">
        <v>468</v>
      </c>
      <c r="AT291" s="240" t="s">
        <v>1347</v>
      </c>
      <c r="AU291" s="240" t="s">
        <v>371</v>
      </c>
      <c r="AY291" s="18" t="s">
        <v>350</v>
      </c>
      <c r="BE291" s="241">
        <f>IF(N291="základní",J291,0)</f>
        <v>0</v>
      </c>
      <c r="BF291" s="241">
        <f>IF(N291="snížená",J291,0)</f>
        <v>0</v>
      </c>
      <c r="BG291" s="241">
        <f>IF(N291="zákl. přenesená",J291,0)</f>
        <v>0</v>
      </c>
      <c r="BH291" s="241">
        <f>IF(N291="sníž. přenesená",J291,0)</f>
        <v>0</v>
      </c>
      <c r="BI291" s="241">
        <f>IF(N291="nulová",J291,0)</f>
        <v>0</v>
      </c>
      <c r="BJ291" s="18" t="s">
        <v>84</v>
      </c>
      <c r="BK291" s="241">
        <f>ROUND(I291*H291,2)</f>
        <v>0</v>
      </c>
      <c r="BL291" s="18" t="s">
        <v>357</v>
      </c>
      <c r="BM291" s="240" t="s">
        <v>5176</v>
      </c>
    </row>
    <row r="292" s="2" customFormat="1">
      <c r="A292" s="39"/>
      <c r="B292" s="40"/>
      <c r="C292" s="41"/>
      <c r="D292" s="242" t="s">
        <v>359</v>
      </c>
      <c r="E292" s="41"/>
      <c r="F292" s="243" t="s">
        <v>5175</v>
      </c>
      <c r="G292" s="41"/>
      <c r="H292" s="41"/>
      <c r="I292" s="244"/>
      <c r="J292" s="41"/>
      <c r="K292" s="41"/>
      <c r="L292" s="45"/>
      <c r="M292" s="245"/>
      <c r="N292" s="246"/>
      <c r="O292" s="92"/>
      <c r="P292" s="92"/>
      <c r="Q292" s="92"/>
      <c r="R292" s="92"/>
      <c r="S292" s="92"/>
      <c r="T292" s="93"/>
      <c r="U292" s="39"/>
      <c r="V292" s="39"/>
      <c r="W292" s="39"/>
      <c r="X292" s="39"/>
      <c r="Y292" s="39"/>
      <c r="Z292" s="39"/>
      <c r="AA292" s="39"/>
      <c r="AB292" s="39"/>
      <c r="AC292" s="39"/>
      <c r="AD292" s="39"/>
      <c r="AE292" s="39"/>
      <c r="AT292" s="18" t="s">
        <v>359</v>
      </c>
      <c r="AU292" s="18" t="s">
        <v>371</v>
      </c>
    </row>
    <row r="293" s="2" customFormat="1" ht="24.15" customHeight="1">
      <c r="A293" s="39"/>
      <c r="B293" s="40"/>
      <c r="C293" s="295" t="s">
        <v>1859</v>
      </c>
      <c r="D293" s="295" t="s">
        <v>1347</v>
      </c>
      <c r="E293" s="296" t="s">
        <v>5177</v>
      </c>
      <c r="F293" s="297" t="s">
        <v>5178</v>
      </c>
      <c r="G293" s="298" t="s">
        <v>4932</v>
      </c>
      <c r="H293" s="299">
        <v>8</v>
      </c>
      <c r="I293" s="300"/>
      <c r="J293" s="301">
        <f>ROUND(I293*H293,2)</f>
        <v>0</v>
      </c>
      <c r="K293" s="297" t="s">
        <v>1</v>
      </c>
      <c r="L293" s="302"/>
      <c r="M293" s="303" t="s">
        <v>1</v>
      </c>
      <c r="N293" s="304" t="s">
        <v>41</v>
      </c>
      <c r="O293" s="92"/>
      <c r="P293" s="238">
        <f>O293*H293</f>
        <v>0</v>
      </c>
      <c r="Q293" s="238">
        <v>0</v>
      </c>
      <c r="R293" s="238">
        <f>Q293*H293</f>
        <v>0</v>
      </c>
      <c r="S293" s="238">
        <v>0</v>
      </c>
      <c r="T293" s="239">
        <f>S293*H293</f>
        <v>0</v>
      </c>
      <c r="U293" s="39"/>
      <c r="V293" s="39"/>
      <c r="W293" s="39"/>
      <c r="X293" s="39"/>
      <c r="Y293" s="39"/>
      <c r="Z293" s="39"/>
      <c r="AA293" s="39"/>
      <c r="AB293" s="39"/>
      <c r="AC293" s="39"/>
      <c r="AD293" s="39"/>
      <c r="AE293" s="39"/>
      <c r="AR293" s="240" t="s">
        <v>468</v>
      </c>
      <c r="AT293" s="240" t="s">
        <v>1347</v>
      </c>
      <c r="AU293" s="240" t="s">
        <v>371</v>
      </c>
      <c r="AY293" s="18" t="s">
        <v>350</v>
      </c>
      <c r="BE293" s="241">
        <f>IF(N293="základní",J293,0)</f>
        <v>0</v>
      </c>
      <c r="BF293" s="241">
        <f>IF(N293="snížená",J293,0)</f>
        <v>0</v>
      </c>
      <c r="BG293" s="241">
        <f>IF(N293="zákl. přenesená",J293,0)</f>
        <v>0</v>
      </c>
      <c r="BH293" s="241">
        <f>IF(N293="sníž. přenesená",J293,0)</f>
        <v>0</v>
      </c>
      <c r="BI293" s="241">
        <f>IF(N293="nulová",J293,0)</f>
        <v>0</v>
      </c>
      <c r="BJ293" s="18" t="s">
        <v>84</v>
      </c>
      <c r="BK293" s="241">
        <f>ROUND(I293*H293,2)</f>
        <v>0</v>
      </c>
      <c r="BL293" s="18" t="s">
        <v>357</v>
      </c>
      <c r="BM293" s="240" t="s">
        <v>5179</v>
      </c>
    </row>
    <row r="294" s="2" customFormat="1">
      <c r="A294" s="39"/>
      <c r="B294" s="40"/>
      <c r="C294" s="41"/>
      <c r="D294" s="242" t="s">
        <v>359</v>
      </c>
      <c r="E294" s="41"/>
      <c r="F294" s="243" t="s">
        <v>5178</v>
      </c>
      <c r="G294" s="41"/>
      <c r="H294" s="41"/>
      <c r="I294" s="244"/>
      <c r="J294" s="41"/>
      <c r="K294" s="41"/>
      <c r="L294" s="45"/>
      <c r="M294" s="245"/>
      <c r="N294" s="246"/>
      <c r="O294" s="92"/>
      <c r="P294" s="92"/>
      <c r="Q294" s="92"/>
      <c r="R294" s="92"/>
      <c r="S294" s="92"/>
      <c r="T294" s="93"/>
      <c r="U294" s="39"/>
      <c r="V294" s="39"/>
      <c r="W294" s="39"/>
      <c r="X294" s="39"/>
      <c r="Y294" s="39"/>
      <c r="Z294" s="39"/>
      <c r="AA294" s="39"/>
      <c r="AB294" s="39"/>
      <c r="AC294" s="39"/>
      <c r="AD294" s="39"/>
      <c r="AE294" s="39"/>
      <c r="AT294" s="18" t="s">
        <v>359</v>
      </c>
      <c r="AU294" s="18" t="s">
        <v>371</v>
      </c>
    </row>
    <row r="295" s="2" customFormat="1" ht="33" customHeight="1">
      <c r="A295" s="39"/>
      <c r="B295" s="40"/>
      <c r="C295" s="229" t="s">
        <v>1864</v>
      </c>
      <c r="D295" s="229" t="s">
        <v>352</v>
      </c>
      <c r="E295" s="230" t="s">
        <v>5043</v>
      </c>
      <c r="F295" s="231" t="s">
        <v>5044</v>
      </c>
      <c r="G295" s="232" t="s">
        <v>497</v>
      </c>
      <c r="H295" s="233">
        <v>161</v>
      </c>
      <c r="I295" s="234"/>
      <c r="J295" s="235">
        <f>ROUND(I295*H295,2)</f>
        <v>0</v>
      </c>
      <c r="K295" s="231" t="s">
        <v>385</v>
      </c>
      <c r="L295" s="45"/>
      <c r="M295" s="236" t="s">
        <v>1</v>
      </c>
      <c r="N295" s="237" t="s">
        <v>41</v>
      </c>
      <c r="O295" s="92"/>
      <c r="P295" s="238">
        <f>O295*H295</f>
        <v>0</v>
      </c>
      <c r="Q295" s="238">
        <v>0</v>
      </c>
      <c r="R295" s="238">
        <f>Q295*H295</f>
        <v>0</v>
      </c>
      <c r="S295" s="238">
        <v>0</v>
      </c>
      <c r="T295" s="239">
        <f>S295*H295</f>
        <v>0</v>
      </c>
      <c r="U295" s="39"/>
      <c r="V295" s="39"/>
      <c r="W295" s="39"/>
      <c r="X295" s="39"/>
      <c r="Y295" s="39"/>
      <c r="Z295" s="39"/>
      <c r="AA295" s="39"/>
      <c r="AB295" s="39"/>
      <c r="AC295" s="39"/>
      <c r="AD295" s="39"/>
      <c r="AE295" s="39"/>
      <c r="AR295" s="240" t="s">
        <v>357</v>
      </c>
      <c r="AT295" s="240" t="s">
        <v>352</v>
      </c>
      <c r="AU295" s="240" t="s">
        <v>371</v>
      </c>
      <c r="AY295" s="18" t="s">
        <v>350</v>
      </c>
      <c r="BE295" s="241">
        <f>IF(N295="základní",J295,0)</f>
        <v>0</v>
      </c>
      <c r="BF295" s="241">
        <f>IF(N295="snížená",J295,0)</f>
        <v>0</v>
      </c>
      <c r="BG295" s="241">
        <f>IF(N295="zákl. přenesená",J295,0)</f>
        <v>0</v>
      </c>
      <c r="BH295" s="241">
        <f>IF(N295="sníž. přenesená",J295,0)</f>
        <v>0</v>
      </c>
      <c r="BI295" s="241">
        <f>IF(N295="nulová",J295,0)</f>
        <v>0</v>
      </c>
      <c r="BJ295" s="18" t="s">
        <v>84</v>
      </c>
      <c r="BK295" s="241">
        <f>ROUND(I295*H295,2)</f>
        <v>0</v>
      </c>
      <c r="BL295" s="18" t="s">
        <v>357</v>
      </c>
      <c r="BM295" s="240" t="s">
        <v>5180</v>
      </c>
    </row>
    <row r="296" s="2" customFormat="1">
      <c r="A296" s="39"/>
      <c r="B296" s="40"/>
      <c r="C296" s="41"/>
      <c r="D296" s="242" t="s">
        <v>359</v>
      </c>
      <c r="E296" s="41"/>
      <c r="F296" s="243" t="s">
        <v>5046</v>
      </c>
      <c r="G296" s="41"/>
      <c r="H296" s="41"/>
      <c r="I296" s="244"/>
      <c r="J296" s="41"/>
      <c r="K296" s="41"/>
      <c r="L296" s="45"/>
      <c r="M296" s="245"/>
      <c r="N296" s="246"/>
      <c r="O296" s="92"/>
      <c r="P296" s="92"/>
      <c r="Q296" s="92"/>
      <c r="R296" s="92"/>
      <c r="S296" s="92"/>
      <c r="T296" s="93"/>
      <c r="U296" s="39"/>
      <c r="V296" s="39"/>
      <c r="W296" s="39"/>
      <c r="X296" s="39"/>
      <c r="Y296" s="39"/>
      <c r="Z296" s="39"/>
      <c r="AA296" s="39"/>
      <c r="AB296" s="39"/>
      <c r="AC296" s="39"/>
      <c r="AD296" s="39"/>
      <c r="AE296" s="39"/>
      <c r="AT296" s="18" t="s">
        <v>359</v>
      </c>
      <c r="AU296" s="18" t="s">
        <v>371</v>
      </c>
    </row>
    <row r="297" s="2" customFormat="1" ht="24.15" customHeight="1">
      <c r="A297" s="39"/>
      <c r="B297" s="40"/>
      <c r="C297" s="295" t="s">
        <v>1871</v>
      </c>
      <c r="D297" s="295" t="s">
        <v>1347</v>
      </c>
      <c r="E297" s="296" t="s">
        <v>5181</v>
      </c>
      <c r="F297" s="297" t="s">
        <v>5182</v>
      </c>
      <c r="G297" s="298" t="s">
        <v>4932</v>
      </c>
      <c r="H297" s="299">
        <v>1</v>
      </c>
      <c r="I297" s="300"/>
      <c r="J297" s="301">
        <f>ROUND(I297*H297,2)</f>
        <v>0</v>
      </c>
      <c r="K297" s="297" t="s">
        <v>1</v>
      </c>
      <c r="L297" s="302"/>
      <c r="M297" s="303" t="s">
        <v>1</v>
      </c>
      <c r="N297" s="304" t="s">
        <v>41</v>
      </c>
      <c r="O297" s="92"/>
      <c r="P297" s="238">
        <f>O297*H297</f>
        <v>0</v>
      </c>
      <c r="Q297" s="238">
        <v>0</v>
      </c>
      <c r="R297" s="238">
        <f>Q297*H297</f>
        <v>0</v>
      </c>
      <c r="S297" s="238">
        <v>0</v>
      </c>
      <c r="T297" s="239">
        <f>S297*H297</f>
        <v>0</v>
      </c>
      <c r="U297" s="39"/>
      <c r="V297" s="39"/>
      <c r="W297" s="39"/>
      <c r="X297" s="39"/>
      <c r="Y297" s="39"/>
      <c r="Z297" s="39"/>
      <c r="AA297" s="39"/>
      <c r="AB297" s="39"/>
      <c r="AC297" s="39"/>
      <c r="AD297" s="39"/>
      <c r="AE297" s="39"/>
      <c r="AR297" s="240" t="s">
        <v>468</v>
      </c>
      <c r="AT297" s="240" t="s">
        <v>1347</v>
      </c>
      <c r="AU297" s="240" t="s">
        <v>371</v>
      </c>
      <c r="AY297" s="18" t="s">
        <v>350</v>
      </c>
      <c r="BE297" s="241">
        <f>IF(N297="základní",J297,0)</f>
        <v>0</v>
      </c>
      <c r="BF297" s="241">
        <f>IF(N297="snížená",J297,0)</f>
        <v>0</v>
      </c>
      <c r="BG297" s="241">
        <f>IF(N297="zákl. přenesená",J297,0)</f>
        <v>0</v>
      </c>
      <c r="BH297" s="241">
        <f>IF(N297="sníž. přenesená",J297,0)</f>
        <v>0</v>
      </c>
      <c r="BI297" s="241">
        <f>IF(N297="nulová",J297,0)</f>
        <v>0</v>
      </c>
      <c r="BJ297" s="18" t="s">
        <v>84</v>
      </c>
      <c r="BK297" s="241">
        <f>ROUND(I297*H297,2)</f>
        <v>0</v>
      </c>
      <c r="BL297" s="18" t="s">
        <v>357</v>
      </c>
      <c r="BM297" s="240" t="s">
        <v>5183</v>
      </c>
    </row>
    <row r="298" s="2" customFormat="1">
      <c r="A298" s="39"/>
      <c r="B298" s="40"/>
      <c r="C298" s="41"/>
      <c r="D298" s="242" t="s">
        <v>359</v>
      </c>
      <c r="E298" s="41"/>
      <c r="F298" s="243" t="s">
        <v>5182</v>
      </c>
      <c r="G298" s="41"/>
      <c r="H298" s="41"/>
      <c r="I298" s="244"/>
      <c r="J298" s="41"/>
      <c r="K298" s="41"/>
      <c r="L298" s="45"/>
      <c r="M298" s="245"/>
      <c r="N298" s="246"/>
      <c r="O298" s="92"/>
      <c r="P298" s="92"/>
      <c r="Q298" s="92"/>
      <c r="R298" s="92"/>
      <c r="S298" s="92"/>
      <c r="T298" s="93"/>
      <c r="U298" s="39"/>
      <c r="V298" s="39"/>
      <c r="W298" s="39"/>
      <c r="X298" s="39"/>
      <c r="Y298" s="39"/>
      <c r="Z298" s="39"/>
      <c r="AA298" s="39"/>
      <c r="AB298" s="39"/>
      <c r="AC298" s="39"/>
      <c r="AD298" s="39"/>
      <c r="AE298" s="39"/>
      <c r="AT298" s="18" t="s">
        <v>359</v>
      </c>
      <c r="AU298" s="18" t="s">
        <v>371</v>
      </c>
    </row>
    <row r="299" s="2" customFormat="1" ht="16.5" customHeight="1">
      <c r="A299" s="39"/>
      <c r="B299" s="40"/>
      <c r="C299" s="295" t="s">
        <v>1876</v>
      </c>
      <c r="D299" s="295" t="s">
        <v>1347</v>
      </c>
      <c r="E299" s="296" t="s">
        <v>5184</v>
      </c>
      <c r="F299" s="297" t="s">
        <v>5185</v>
      </c>
      <c r="G299" s="298" t="s">
        <v>4932</v>
      </c>
      <c r="H299" s="299">
        <v>6</v>
      </c>
      <c r="I299" s="300"/>
      <c r="J299" s="301">
        <f>ROUND(I299*H299,2)</f>
        <v>0</v>
      </c>
      <c r="K299" s="297" t="s">
        <v>1</v>
      </c>
      <c r="L299" s="302"/>
      <c r="M299" s="303" t="s">
        <v>1</v>
      </c>
      <c r="N299" s="304" t="s">
        <v>41</v>
      </c>
      <c r="O299" s="92"/>
      <c r="P299" s="238">
        <f>O299*H299</f>
        <v>0</v>
      </c>
      <c r="Q299" s="238">
        <v>0</v>
      </c>
      <c r="R299" s="238">
        <f>Q299*H299</f>
        <v>0</v>
      </c>
      <c r="S299" s="238">
        <v>0</v>
      </c>
      <c r="T299" s="239">
        <f>S299*H299</f>
        <v>0</v>
      </c>
      <c r="U299" s="39"/>
      <c r="V299" s="39"/>
      <c r="W299" s="39"/>
      <c r="X299" s="39"/>
      <c r="Y299" s="39"/>
      <c r="Z299" s="39"/>
      <c r="AA299" s="39"/>
      <c r="AB299" s="39"/>
      <c r="AC299" s="39"/>
      <c r="AD299" s="39"/>
      <c r="AE299" s="39"/>
      <c r="AR299" s="240" t="s">
        <v>468</v>
      </c>
      <c r="AT299" s="240" t="s">
        <v>1347</v>
      </c>
      <c r="AU299" s="240" t="s">
        <v>371</v>
      </c>
      <c r="AY299" s="18" t="s">
        <v>350</v>
      </c>
      <c r="BE299" s="241">
        <f>IF(N299="základní",J299,0)</f>
        <v>0</v>
      </c>
      <c r="BF299" s="241">
        <f>IF(N299="snížená",J299,0)</f>
        <v>0</v>
      </c>
      <c r="BG299" s="241">
        <f>IF(N299="zákl. přenesená",J299,0)</f>
        <v>0</v>
      </c>
      <c r="BH299" s="241">
        <f>IF(N299="sníž. přenesená",J299,0)</f>
        <v>0</v>
      </c>
      <c r="BI299" s="241">
        <f>IF(N299="nulová",J299,0)</f>
        <v>0</v>
      </c>
      <c r="BJ299" s="18" t="s">
        <v>84</v>
      </c>
      <c r="BK299" s="241">
        <f>ROUND(I299*H299,2)</f>
        <v>0</v>
      </c>
      <c r="BL299" s="18" t="s">
        <v>357</v>
      </c>
      <c r="BM299" s="240" t="s">
        <v>5186</v>
      </c>
    </row>
    <row r="300" s="2" customFormat="1">
      <c r="A300" s="39"/>
      <c r="B300" s="40"/>
      <c r="C300" s="41"/>
      <c r="D300" s="242" t="s">
        <v>359</v>
      </c>
      <c r="E300" s="41"/>
      <c r="F300" s="243" t="s">
        <v>5185</v>
      </c>
      <c r="G300" s="41"/>
      <c r="H300" s="41"/>
      <c r="I300" s="244"/>
      <c r="J300" s="41"/>
      <c r="K300" s="41"/>
      <c r="L300" s="45"/>
      <c r="M300" s="245"/>
      <c r="N300" s="246"/>
      <c r="O300" s="92"/>
      <c r="P300" s="92"/>
      <c r="Q300" s="92"/>
      <c r="R300" s="92"/>
      <c r="S300" s="92"/>
      <c r="T300" s="93"/>
      <c r="U300" s="39"/>
      <c r="V300" s="39"/>
      <c r="W300" s="39"/>
      <c r="X300" s="39"/>
      <c r="Y300" s="39"/>
      <c r="Z300" s="39"/>
      <c r="AA300" s="39"/>
      <c r="AB300" s="39"/>
      <c r="AC300" s="39"/>
      <c r="AD300" s="39"/>
      <c r="AE300" s="39"/>
      <c r="AT300" s="18" t="s">
        <v>359</v>
      </c>
      <c r="AU300" s="18" t="s">
        <v>371</v>
      </c>
    </row>
    <row r="301" s="2" customFormat="1" ht="16.5" customHeight="1">
      <c r="A301" s="39"/>
      <c r="B301" s="40"/>
      <c r="C301" s="229" t="s">
        <v>1881</v>
      </c>
      <c r="D301" s="229" t="s">
        <v>352</v>
      </c>
      <c r="E301" s="230" t="s">
        <v>5187</v>
      </c>
      <c r="F301" s="231" t="s">
        <v>5188</v>
      </c>
      <c r="G301" s="232" t="s">
        <v>497</v>
      </c>
      <c r="H301" s="233">
        <v>6</v>
      </c>
      <c r="I301" s="234"/>
      <c r="J301" s="235">
        <f>ROUND(I301*H301,2)</f>
        <v>0</v>
      </c>
      <c r="K301" s="231" t="s">
        <v>385</v>
      </c>
      <c r="L301" s="45"/>
      <c r="M301" s="236" t="s">
        <v>1</v>
      </c>
      <c r="N301" s="237" t="s">
        <v>41</v>
      </c>
      <c r="O301" s="92"/>
      <c r="P301" s="238">
        <f>O301*H301</f>
        <v>0</v>
      </c>
      <c r="Q301" s="238">
        <v>0</v>
      </c>
      <c r="R301" s="238">
        <f>Q301*H301</f>
        <v>0</v>
      </c>
      <c r="S301" s="238">
        <v>0</v>
      </c>
      <c r="T301" s="239">
        <f>S301*H301</f>
        <v>0</v>
      </c>
      <c r="U301" s="39"/>
      <c r="V301" s="39"/>
      <c r="W301" s="39"/>
      <c r="X301" s="39"/>
      <c r="Y301" s="39"/>
      <c r="Z301" s="39"/>
      <c r="AA301" s="39"/>
      <c r="AB301" s="39"/>
      <c r="AC301" s="39"/>
      <c r="AD301" s="39"/>
      <c r="AE301" s="39"/>
      <c r="AR301" s="240" t="s">
        <v>357</v>
      </c>
      <c r="AT301" s="240" t="s">
        <v>352</v>
      </c>
      <c r="AU301" s="240" t="s">
        <v>371</v>
      </c>
      <c r="AY301" s="18" t="s">
        <v>350</v>
      </c>
      <c r="BE301" s="241">
        <f>IF(N301="základní",J301,0)</f>
        <v>0</v>
      </c>
      <c r="BF301" s="241">
        <f>IF(N301="snížená",J301,0)</f>
        <v>0</v>
      </c>
      <c r="BG301" s="241">
        <f>IF(N301="zákl. přenesená",J301,0)</f>
        <v>0</v>
      </c>
      <c r="BH301" s="241">
        <f>IF(N301="sníž. přenesená",J301,0)</f>
        <v>0</v>
      </c>
      <c r="BI301" s="241">
        <f>IF(N301="nulová",J301,0)</f>
        <v>0</v>
      </c>
      <c r="BJ301" s="18" t="s">
        <v>84</v>
      </c>
      <c r="BK301" s="241">
        <f>ROUND(I301*H301,2)</f>
        <v>0</v>
      </c>
      <c r="BL301" s="18" t="s">
        <v>357</v>
      </c>
      <c r="BM301" s="240" t="s">
        <v>5189</v>
      </c>
    </row>
    <row r="302" s="2" customFormat="1">
      <c r="A302" s="39"/>
      <c r="B302" s="40"/>
      <c r="C302" s="41"/>
      <c r="D302" s="242" t="s">
        <v>359</v>
      </c>
      <c r="E302" s="41"/>
      <c r="F302" s="243" t="s">
        <v>5190</v>
      </c>
      <c r="G302" s="41"/>
      <c r="H302" s="41"/>
      <c r="I302" s="244"/>
      <c r="J302" s="41"/>
      <c r="K302" s="41"/>
      <c r="L302" s="45"/>
      <c r="M302" s="245"/>
      <c r="N302" s="246"/>
      <c r="O302" s="92"/>
      <c r="P302" s="92"/>
      <c r="Q302" s="92"/>
      <c r="R302" s="92"/>
      <c r="S302" s="92"/>
      <c r="T302" s="93"/>
      <c r="U302" s="39"/>
      <c r="V302" s="39"/>
      <c r="W302" s="39"/>
      <c r="X302" s="39"/>
      <c r="Y302" s="39"/>
      <c r="Z302" s="39"/>
      <c r="AA302" s="39"/>
      <c r="AB302" s="39"/>
      <c r="AC302" s="39"/>
      <c r="AD302" s="39"/>
      <c r="AE302" s="39"/>
      <c r="AT302" s="18" t="s">
        <v>359</v>
      </c>
      <c r="AU302" s="18" t="s">
        <v>371</v>
      </c>
    </row>
    <row r="303" s="2" customFormat="1" ht="16.5" customHeight="1">
      <c r="A303" s="39"/>
      <c r="B303" s="40"/>
      <c r="C303" s="295" t="s">
        <v>1906</v>
      </c>
      <c r="D303" s="295" t="s">
        <v>1347</v>
      </c>
      <c r="E303" s="296" t="s">
        <v>5191</v>
      </c>
      <c r="F303" s="297" t="s">
        <v>5192</v>
      </c>
      <c r="G303" s="298" t="s">
        <v>5017</v>
      </c>
      <c r="H303" s="299">
        <v>1</v>
      </c>
      <c r="I303" s="300"/>
      <c r="J303" s="301">
        <f>ROUND(I303*H303,2)</f>
        <v>0</v>
      </c>
      <c r="K303" s="297" t="s">
        <v>1</v>
      </c>
      <c r="L303" s="302"/>
      <c r="M303" s="303" t="s">
        <v>1</v>
      </c>
      <c r="N303" s="304" t="s">
        <v>41</v>
      </c>
      <c r="O303" s="92"/>
      <c r="P303" s="238">
        <f>O303*H303</f>
        <v>0</v>
      </c>
      <c r="Q303" s="238">
        <v>0</v>
      </c>
      <c r="R303" s="238">
        <f>Q303*H303</f>
        <v>0</v>
      </c>
      <c r="S303" s="238">
        <v>0</v>
      </c>
      <c r="T303" s="239">
        <f>S303*H303</f>
        <v>0</v>
      </c>
      <c r="U303" s="39"/>
      <c r="V303" s="39"/>
      <c r="W303" s="39"/>
      <c r="X303" s="39"/>
      <c r="Y303" s="39"/>
      <c r="Z303" s="39"/>
      <c r="AA303" s="39"/>
      <c r="AB303" s="39"/>
      <c r="AC303" s="39"/>
      <c r="AD303" s="39"/>
      <c r="AE303" s="39"/>
      <c r="AR303" s="240" t="s">
        <v>468</v>
      </c>
      <c r="AT303" s="240" t="s">
        <v>1347</v>
      </c>
      <c r="AU303" s="240" t="s">
        <v>371</v>
      </c>
      <c r="AY303" s="18" t="s">
        <v>350</v>
      </c>
      <c r="BE303" s="241">
        <f>IF(N303="základní",J303,0)</f>
        <v>0</v>
      </c>
      <c r="BF303" s="241">
        <f>IF(N303="snížená",J303,0)</f>
        <v>0</v>
      </c>
      <c r="BG303" s="241">
        <f>IF(N303="zákl. přenesená",J303,0)</f>
        <v>0</v>
      </c>
      <c r="BH303" s="241">
        <f>IF(N303="sníž. přenesená",J303,0)</f>
        <v>0</v>
      </c>
      <c r="BI303" s="241">
        <f>IF(N303="nulová",J303,0)</f>
        <v>0</v>
      </c>
      <c r="BJ303" s="18" t="s">
        <v>84</v>
      </c>
      <c r="BK303" s="241">
        <f>ROUND(I303*H303,2)</f>
        <v>0</v>
      </c>
      <c r="BL303" s="18" t="s">
        <v>357</v>
      </c>
      <c r="BM303" s="240" t="s">
        <v>5193</v>
      </c>
    </row>
    <row r="304" s="2" customFormat="1">
      <c r="A304" s="39"/>
      <c r="B304" s="40"/>
      <c r="C304" s="41"/>
      <c r="D304" s="242" t="s">
        <v>359</v>
      </c>
      <c r="E304" s="41"/>
      <c r="F304" s="243" t="s">
        <v>5192</v>
      </c>
      <c r="G304" s="41"/>
      <c r="H304" s="41"/>
      <c r="I304" s="244"/>
      <c r="J304" s="41"/>
      <c r="K304" s="41"/>
      <c r="L304" s="45"/>
      <c r="M304" s="245"/>
      <c r="N304" s="246"/>
      <c r="O304" s="92"/>
      <c r="P304" s="92"/>
      <c r="Q304" s="92"/>
      <c r="R304" s="92"/>
      <c r="S304" s="92"/>
      <c r="T304" s="93"/>
      <c r="U304" s="39"/>
      <c r="V304" s="39"/>
      <c r="W304" s="39"/>
      <c r="X304" s="39"/>
      <c r="Y304" s="39"/>
      <c r="Z304" s="39"/>
      <c r="AA304" s="39"/>
      <c r="AB304" s="39"/>
      <c r="AC304" s="39"/>
      <c r="AD304" s="39"/>
      <c r="AE304" s="39"/>
      <c r="AT304" s="18" t="s">
        <v>359</v>
      </c>
      <c r="AU304" s="18" t="s">
        <v>371</v>
      </c>
    </row>
    <row r="305" s="12" customFormat="1" ht="20.88" customHeight="1">
      <c r="A305" s="12"/>
      <c r="B305" s="213"/>
      <c r="C305" s="214"/>
      <c r="D305" s="215" t="s">
        <v>75</v>
      </c>
      <c r="E305" s="227" t="s">
        <v>5194</v>
      </c>
      <c r="F305" s="227" t="s">
        <v>5195</v>
      </c>
      <c r="G305" s="214"/>
      <c r="H305" s="214"/>
      <c r="I305" s="217"/>
      <c r="J305" s="228">
        <f>BK305</f>
        <v>0</v>
      </c>
      <c r="K305" s="214"/>
      <c r="L305" s="219"/>
      <c r="M305" s="220"/>
      <c r="N305" s="221"/>
      <c r="O305" s="221"/>
      <c r="P305" s="222">
        <f>SUM(P306:P377)</f>
        <v>0</v>
      </c>
      <c r="Q305" s="221"/>
      <c r="R305" s="222">
        <f>SUM(R306:R377)</f>
        <v>0</v>
      </c>
      <c r="S305" s="221"/>
      <c r="T305" s="223">
        <f>SUM(T306:T377)</f>
        <v>0</v>
      </c>
      <c r="U305" s="12"/>
      <c r="V305" s="12"/>
      <c r="W305" s="12"/>
      <c r="X305" s="12"/>
      <c r="Y305" s="12"/>
      <c r="Z305" s="12"/>
      <c r="AA305" s="12"/>
      <c r="AB305" s="12"/>
      <c r="AC305" s="12"/>
      <c r="AD305" s="12"/>
      <c r="AE305" s="12"/>
      <c r="AR305" s="224" t="s">
        <v>84</v>
      </c>
      <c r="AT305" s="225" t="s">
        <v>75</v>
      </c>
      <c r="AU305" s="225" t="s">
        <v>86</v>
      </c>
      <c r="AY305" s="224" t="s">
        <v>350</v>
      </c>
      <c r="BK305" s="226">
        <f>SUM(BK306:BK377)</f>
        <v>0</v>
      </c>
    </row>
    <row r="306" s="2" customFormat="1" ht="33" customHeight="1">
      <c r="A306" s="39"/>
      <c r="B306" s="40"/>
      <c r="C306" s="295" t="s">
        <v>1931</v>
      </c>
      <c r="D306" s="295" t="s">
        <v>1347</v>
      </c>
      <c r="E306" s="296" t="s">
        <v>5196</v>
      </c>
      <c r="F306" s="297" t="s">
        <v>5197</v>
      </c>
      <c r="G306" s="298" t="s">
        <v>4932</v>
      </c>
      <c r="H306" s="299">
        <v>85</v>
      </c>
      <c r="I306" s="300"/>
      <c r="J306" s="301">
        <f>ROUND(I306*H306,2)</f>
        <v>0</v>
      </c>
      <c r="K306" s="297" t="s">
        <v>1</v>
      </c>
      <c r="L306" s="302"/>
      <c r="M306" s="303" t="s">
        <v>1</v>
      </c>
      <c r="N306" s="304" t="s">
        <v>41</v>
      </c>
      <c r="O306" s="92"/>
      <c r="P306" s="238">
        <f>O306*H306</f>
        <v>0</v>
      </c>
      <c r="Q306" s="238">
        <v>0</v>
      </c>
      <c r="R306" s="238">
        <f>Q306*H306</f>
        <v>0</v>
      </c>
      <c r="S306" s="238">
        <v>0</v>
      </c>
      <c r="T306" s="239">
        <f>S306*H306</f>
        <v>0</v>
      </c>
      <c r="U306" s="39"/>
      <c r="V306" s="39"/>
      <c r="W306" s="39"/>
      <c r="X306" s="39"/>
      <c r="Y306" s="39"/>
      <c r="Z306" s="39"/>
      <c r="AA306" s="39"/>
      <c r="AB306" s="39"/>
      <c r="AC306" s="39"/>
      <c r="AD306" s="39"/>
      <c r="AE306" s="39"/>
      <c r="AR306" s="240" t="s">
        <v>468</v>
      </c>
      <c r="AT306" s="240" t="s">
        <v>1347</v>
      </c>
      <c r="AU306" s="240" t="s">
        <v>371</v>
      </c>
      <c r="AY306" s="18" t="s">
        <v>350</v>
      </c>
      <c r="BE306" s="241">
        <f>IF(N306="základní",J306,0)</f>
        <v>0</v>
      </c>
      <c r="BF306" s="241">
        <f>IF(N306="snížená",J306,0)</f>
        <v>0</v>
      </c>
      <c r="BG306" s="241">
        <f>IF(N306="zákl. přenesená",J306,0)</f>
        <v>0</v>
      </c>
      <c r="BH306" s="241">
        <f>IF(N306="sníž. přenesená",J306,0)</f>
        <v>0</v>
      </c>
      <c r="BI306" s="241">
        <f>IF(N306="nulová",J306,0)</f>
        <v>0</v>
      </c>
      <c r="BJ306" s="18" t="s">
        <v>84</v>
      </c>
      <c r="BK306" s="241">
        <f>ROUND(I306*H306,2)</f>
        <v>0</v>
      </c>
      <c r="BL306" s="18" t="s">
        <v>357</v>
      </c>
      <c r="BM306" s="240" t="s">
        <v>5198</v>
      </c>
    </row>
    <row r="307" s="2" customFormat="1">
      <c r="A307" s="39"/>
      <c r="B307" s="40"/>
      <c r="C307" s="41"/>
      <c r="D307" s="242" t="s">
        <v>359</v>
      </c>
      <c r="E307" s="41"/>
      <c r="F307" s="243" t="s">
        <v>5197</v>
      </c>
      <c r="G307" s="41"/>
      <c r="H307" s="41"/>
      <c r="I307" s="244"/>
      <c r="J307" s="41"/>
      <c r="K307" s="41"/>
      <c r="L307" s="45"/>
      <c r="M307" s="245"/>
      <c r="N307" s="246"/>
      <c r="O307" s="92"/>
      <c r="P307" s="92"/>
      <c r="Q307" s="92"/>
      <c r="R307" s="92"/>
      <c r="S307" s="92"/>
      <c r="T307" s="93"/>
      <c r="U307" s="39"/>
      <c r="V307" s="39"/>
      <c r="W307" s="39"/>
      <c r="X307" s="39"/>
      <c r="Y307" s="39"/>
      <c r="Z307" s="39"/>
      <c r="AA307" s="39"/>
      <c r="AB307" s="39"/>
      <c r="AC307" s="39"/>
      <c r="AD307" s="39"/>
      <c r="AE307" s="39"/>
      <c r="AT307" s="18" t="s">
        <v>359</v>
      </c>
      <c r="AU307" s="18" t="s">
        <v>371</v>
      </c>
    </row>
    <row r="308" s="2" customFormat="1" ht="16.5" customHeight="1">
      <c r="A308" s="39"/>
      <c r="B308" s="40"/>
      <c r="C308" s="295" t="s">
        <v>1936</v>
      </c>
      <c r="D308" s="295" t="s">
        <v>1347</v>
      </c>
      <c r="E308" s="296" t="s">
        <v>5199</v>
      </c>
      <c r="F308" s="297" t="s">
        <v>5200</v>
      </c>
      <c r="G308" s="298" t="s">
        <v>4932</v>
      </c>
      <c r="H308" s="299">
        <v>5</v>
      </c>
      <c r="I308" s="300"/>
      <c r="J308" s="301">
        <f>ROUND(I308*H308,2)</f>
        <v>0</v>
      </c>
      <c r="K308" s="297" t="s">
        <v>1</v>
      </c>
      <c r="L308" s="302"/>
      <c r="M308" s="303" t="s">
        <v>1</v>
      </c>
      <c r="N308" s="304" t="s">
        <v>41</v>
      </c>
      <c r="O308" s="92"/>
      <c r="P308" s="238">
        <f>O308*H308</f>
        <v>0</v>
      </c>
      <c r="Q308" s="238">
        <v>0</v>
      </c>
      <c r="R308" s="238">
        <f>Q308*H308</f>
        <v>0</v>
      </c>
      <c r="S308" s="238">
        <v>0</v>
      </c>
      <c r="T308" s="239">
        <f>S308*H308</f>
        <v>0</v>
      </c>
      <c r="U308" s="39"/>
      <c r="V308" s="39"/>
      <c r="W308" s="39"/>
      <c r="X308" s="39"/>
      <c r="Y308" s="39"/>
      <c r="Z308" s="39"/>
      <c r="AA308" s="39"/>
      <c r="AB308" s="39"/>
      <c r="AC308" s="39"/>
      <c r="AD308" s="39"/>
      <c r="AE308" s="39"/>
      <c r="AR308" s="240" t="s">
        <v>468</v>
      </c>
      <c r="AT308" s="240" t="s">
        <v>1347</v>
      </c>
      <c r="AU308" s="240" t="s">
        <v>371</v>
      </c>
      <c r="AY308" s="18" t="s">
        <v>350</v>
      </c>
      <c r="BE308" s="241">
        <f>IF(N308="základní",J308,0)</f>
        <v>0</v>
      </c>
      <c r="BF308" s="241">
        <f>IF(N308="snížená",J308,0)</f>
        <v>0</v>
      </c>
      <c r="BG308" s="241">
        <f>IF(N308="zákl. přenesená",J308,0)</f>
        <v>0</v>
      </c>
      <c r="BH308" s="241">
        <f>IF(N308="sníž. přenesená",J308,0)</f>
        <v>0</v>
      </c>
      <c r="BI308" s="241">
        <f>IF(N308="nulová",J308,0)</f>
        <v>0</v>
      </c>
      <c r="BJ308" s="18" t="s">
        <v>84</v>
      </c>
      <c r="BK308" s="241">
        <f>ROUND(I308*H308,2)</f>
        <v>0</v>
      </c>
      <c r="BL308" s="18" t="s">
        <v>357</v>
      </c>
      <c r="BM308" s="240" t="s">
        <v>5201</v>
      </c>
    </row>
    <row r="309" s="2" customFormat="1">
      <c r="A309" s="39"/>
      <c r="B309" s="40"/>
      <c r="C309" s="41"/>
      <c r="D309" s="242" t="s">
        <v>359</v>
      </c>
      <c r="E309" s="41"/>
      <c r="F309" s="243" t="s">
        <v>5200</v>
      </c>
      <c r="G309" s="41"/>
      <c r="H309" s="41"/>
      <c r="I309" s="244"/>
      <c r="J309" s="41"/>
      <c r="K309" s="41"/>
      <c r="L309" s="45"/>
      <c r="M309" s="245"/>
      <c r="N309" s="246"/>
      <c r="O309" s="92"/>
      <c r="P309" s="92"/>
      <c r="Q309" s="92"/>
      <c r="R309" s="92"/>
      <c r="S309" s="92"/>
      <c r="T309" s="93"/>
      <c r="U309" s="39"/>
      <c r="V309" s="39"/>
      <c r="W309" s="39"/>
      <c r="X309" s="39"/>
      <c r="Y309" s="39"/>
      <c r="Z309" s="39"/>
      <c r="AA309" s="39"/>
      <c r="AB309" s="39"/>
      <c r="AC309" s="39"/>
      <c r="AD309" s="39"/>
      <c r="AE309" s="39"/>
      <c r="AT309" s="18" t="s">
        <v>359</v>
      </c>
      <c r="AU309" s="18" t="s">
        <v>371</v>
      </c>
    </row>
    <row r="310" s="2" customFormat="1" ht="24.15" customHeight="1">
      <c r="A310" s="39"/>
      <c r="B310" s="40"/>
      <c r="C310" s="229" t="s">
        <v>1961</v>
      </c>
      <c r="D310" s="229" t="s">
        <v>352</v>
      </c>
      <c r="E310" s="230" t="s">
        <v>5202</v>
      </c>
      <c r="F310" s="231" t="s">
        <v>5203</v>
      </c>
      <c r="G310" s="232" t="s">
        <v>497</v>
      </c>
      <c r="H310" s="233">
        <v>138</v>
      </c>
      <c r="I310" s="234"/>
      <c r="J310" s="235">
        <f>ROUND(I310*H310,2)</f>
        <v>0</v>
      </c>
      <c r="K310" s="231" t="s">
        <v>385</v>
      </c>
      <c r="L310" s="45"/>
      <c r="M310" s="236" t="s">
        <v>1</v>
      </c>
      <c r="N310" s="237" t="s">
        <v>41</v>
      </c>
      <c r="O310" s="92"/>
      <c r="P310" s="238">
        <f>O310*H310</f>
        <v>0</v>
      </c>
      <c r="Q310" s="238">
        <v>0</v>
      </c>
      <c r="R310" s="238">
        <f>Q310*H310</f>
        <v>0</v>
      </c>
      <c r="S310" s="238">
        <v>0</v>
      </c>
      <c r="T310" s="239">
        <f>S310*H310</f>
        <v>0</v>
      </c>
      <c r="U310" s="39"/>
      <c r="V310" s="39"/>
      <c r="W310" s="39"/>
      <c r="X310" s="39"/>
      <c r="Y310" s="39"/>
      <c r="Z310" s="39"/>
      <c r="AA310" s="39"/>
      <c r="AB310" s="39"/>
      <c r="AC310" s="39"/>
      <c r="AD310" s="39"/>
      <c r="AE310" s="39"/>
      <c r="AR310" s="240" t="s">
        <v>357</v>
      </c>
      <c r="AT310" s="240" t="s">
        <v>352</v>
      </c>
      <c r="AU310" s="240" t="s">
        <v>371</v>
      </c>
      <c r="AY310" s="18" t="s">
        <v>350</v>
      </c>
      <c r="BE310" s="241">
        <f>IF(N310="základní",J310,0)</f>
        <v>0</v>
      </c>
      <c r="BF310" s="241">
        <f>IF(N310="snížená",J310,0)</f>
        <v>0</v>
      </c>
      <c r="BG310" s="241">
        <f>IF(N310="zákl. přenesená",J310,0)</f>
        <v>0</v>
      </c>
      <c r="BH310" s="241">
        <f>IF(N310="sníž. přenesená",J310,0)</f>
        <v>0</v>
      </c>
      <c r="BI310" s="241">
        <f>IF(N310="nulová",J310,0)</f>
        <v>0</v>
      </c>
      <c r="BJ310" s="18" t="s">
        <v>84</v>
      </c>
      <c r="BK310" s="241">
        <f>ROUND(I310*H310,2)</f>
        <v>0</v>
      </c>
      <c r="BL310" s="18" t="s">
        <v>357</v>
      </c>
      <c r="BM310" s="240" t="s">
        <v>5204</v>
      </c>
    </row>
    <row r="311" s="2" customFormat="1">
      <c r="A311" s="39"/>
      <c r="B311" s="40"/>
      <c r="C311" s="41"/>
      <c r="D311" s="242" t="s">
        <v>359</v>
      </c>
      <c r="E311" s="41"/>
      <c r="F311" s="243" t="s">
        <v>5205</v>
      </c>
      <c r="G311" s="41"/>
      <c r="H311" s="41"/>
      <c r="I311" s="244"/>
      <c r="J311" s="41"/>
      <c r="K311" s="41"/>
      <c r="L311" s="45"/>
      <c r="M311" s="245"/>
      <c r="N311" s="246"/>
      <c r="O311" s="92"/>
      <c r="P311" s="92"/>
      <c r="Q311" s="92"/>
      <c r="R311" s="92"/>
      <c r="S311" s="92"/>
      <c r="T311" s="93"/>
      <c r="U311" s="39"/>
      <c r="V311" s="39"/>
      <c r="W311" s="39"/>
      <c r="X311" s="39"/>
      <c r="Y311" s="39"/>
      <c r="Z311" s="39"/>
      <c r="AA311" s="39"/>
      <c r="AB311" s="39"/>
      <c r="AC311" s="39"/>
      <c r="AD311" s="39"/>
      <c r="AE311" s="39"/>
      <c r="AT311" s="18" t="s">
        <v>359</v>
      </c>
      <c r="AU311" s="18" t="s">
        <v>371</v>
      </c>
    </row>
    <row r="312" s="2" customFormat="1" ht="16.5" customHeight="1">
      <c r="A312" s="39"/>
      <c r="B312" s="40"/>
      <c r="C312" s="295" t="s">
        <v>1969</v>
      </c>
      <c r="D312" s="295" t="s">
        <v>1347</v>
      </c>
      <c r="E312" s="296" t="s">
        <v>5206</v>
      </c>
      <c r="F312" s="297" t="s">
        <v>5207</v>
      </c>
      <c r="G312" s="298" t="s">
        <v>4932</v>
      </c>
      <c r="H312" s="299">
        <v>2</v>
      </c>
      <c r="I312" s="300"/>
      <c r="J312" s="301">
        <f>ROUND(I312*H312,2)</f>
        <v>0</v>
      </c>
      <c r="K312" s="297" t="s">
        <v>1</v>
      </c>
      <c r="L312" s="302"/>
      <c r="M312" s="303" t="s">
        <v>1</v>
      </c>
      <c r="N312" s="304" t="s">
        <v>41</v>
      </c>
      <c r="O312" s="92"/>
      <c r="P312" s="238">
        <f>O312*H312</f>
        <v>0</v>
      </c>
      <c r="Q312" s="238">
        <v>0</v>
      </c>
      <c r="R312" s="238">
        <f>Q312*H312</f>
        <v>0</v>
      </c>
      <c r="S312" s="238">
        <v>0</v>
      </c>
      <c r="T312" s="239">
        <f>S312*H312</f>
        <v>0</v>
      </c>
      <c r="U312" s="39"/>
      <c r="V312" s="39"/>
      <c r="W312" s="39"/>
      <c r="X312" s="39"/>
      <c r="Y312" s="39"/>
      <c r="Z312" s="39"/>
      <c r="AA312" s="39"/>
      <c r="AB312" s="39"/>
      <c r="AC312" s="39"/>
      <c r="AD312" s="39"/>
      <c r="AE312" s="39"/>
      <c r="AR312" s="240" t="s">
        <v>468</v>
      </c>
      <c r="AT312" s="240" t="s">
        <v>1347</v>
      </c>
      <c r="AU312" s="240" t="s">
        <v>371</v>
      </c>
      <c r="AY312" s="18" t="s">
        <v>350</v>
      </c>
      <c r="BE312" s="241">
        <f>IF(N312="základní",J312,0)</f>
        <v>0</v>
      </c>
      <c r="BF312" s="241">
        <f>IF(N312="snížená",J312,0)</f>
        <v>0</v>
      </c>
      <c r="BG312" s="241">
        <f>IF(N312="zákl. přenesená",J312,0)</f>
        <v>0</v>
      </c>
      <c r="BH312" s="241">
        <f>IF(N312="sníž. přenesená",J312,0)</f>
        <v>0</v>
      </c>
      <c r="BI312" s="241">
        <f>IF(N312="nulová",J312,0)</f>
        <v>0</v>
      </c>
      <c r="BJ312" s="18" t="s">
        <v>84</v>
      </c>
      <c r="BK312" s="241">
        <f>ROUND(I312*H312,2)</f>
        <v>0</v>
      </c>
      <c r="BL312" s="18" t="s">
        <v>357</v>
      </c>
      <c r="BM312" s="240" t="s">
        <v>5208</v>
      </c>
    </row>
    <row r="313" s="2" customFormat="1">
      <c r="A313" s="39"/>
      <c r="B313" s="40"/>
      <c r="C313" s="41"/>
      <c r="D313" s="242" t="s">
        <v>359</v>
      </c>
      <c r="E313" s="41"/>
      <c r="F313" s="243" t="s">
        <v>5207</v>
      </c>
      <c r="G313" s="41"/>
      <c r="H313" s="41"/>
      <c r="I313" s="244"/>
      <c r="J313" s="41"/>
      <c r="K313" s="41"/>
      <c r="L313" s="45"/>
      <c r="M313" s="245"/>
      <c r="N313" s="246"/>
      <c r="O313" s="92"/>
      <c r="P313" s="92"/>
      <c r="Q313" s="92"/>
      <c r="R313" s="92"/>
      <c r="S313" s="92"/>
      <c r="T313" s="93"/>
      <c r="U313" s="39"/>
      <c r="V313" s="39"/>
      <c r="W313" s="39"/>
      <c r="X313" s="39"/>
      <c r="Y313" s="39"/>
      <c r="Z313" s="39"/>
      <c r="AA313" s="39"/>
      <c r="AB313" s="39"/>
      <c r="AC313" s="39"/>
      <c r="AD313" s="39"/>
      <c r="AE313" s="39"/>
      <c r="AT313" s="18" t="s">
        <v>359</v>
      </c>
      <c r="AU313" s="18" t="s">
        <v>371</v>
      </c>
    </row>
    <row r="314" s="2" customFormat="1" ht="33" customHeight="1">
      <c r="A314" s="39"/>
      <c r="B314" s="40"/>
      <c r="C314" s="295" t="s">
        <v>1977</v>
      </c>
      <c r="D314" s="295" t="s">
        <v>1347</v>
      </c>
      <c r="E314" s="296" t="s">
        <v>5209</v>
      </c>
      <c r="F314" s="297" t="s">
        <v>5210</v>
      </c>
      <c r="G314" s="298" t="s">
        <v>4932</v>
      </c>
      <c r="H314" s="299">
        <v>20</v>
      </c>
      <c r="I314" s="300"/>
      <c r="J314" s="301">
        <f>ROUND(I314*H314,2)</f>
        <v>0</v>
      </c>
      <c r="K314" s="297" t="s">
        <v>1</v>
      </c>
      <c r="L314" s="302"/>
      <c r="M314" s="303" t="s">
        <v>1</v>
      </c>
      <c r="N314" s="304" t="s">
        <v>41</v>
      </c>
      <c r="O314" s="92"/>
      <c r="P314" s="238">
        <f>O314*H314</f>
        <v>0</v>
      </c>
      <c r="Q314" s="238">
        <v>0</v>
      </c>
      <c r="R314" s="238">
        <f>Q314*H314</f>
        <v>0</v>
      </c>
      <c r="S314" s="238">
        <v>0</v>
      </c>
      <c r="T314" s="239">
        <f>S314*H314</f>
        <v>0</v>
      </c>
      <c r="U314" s="39"/>
      <c r="V314" s="39"/>
      <c r="W314" s="39"/>
      <c r="X314" s="39"/>
      <c r="Y314" s="39"/>
      <c r="Z314" s="39"/>
      <c r="AA314" s="39"/>
      <c r="AB314" s="39"/>
      <c r="AC314" s="39"/>
      <c r="AD314" s="39"/>
      <c r="AE314" s="39"/>
      <c r="AR314" s="240" t="s">
        <v>468</v>
      </c>
      <c r="AT314" s="240" t="s">
        <v>1347</v>
      </c>
      <c r="AU314" s="240" t="s">
        <v>371</v>
      </c>
      <c r="AY314" s="18" t="s">
        <v>350</v>
      </c>
      <c r="BE314" s="241">
        <f>IF(N314="základní",J314,0)</f>
        <v>0</v>
      </c>
      <c r="BF314" s="241">
        <f>IF(N314="snížená",J314,0)</f>
        <v>0</v>
      </c>
      <c r="BG314" s="241">
        <f>IF(N314="zákl. přenesená",J314,0)</f>
        <v>0</v>
      </c>
      <c r="BH314" s="241">
        <f>IF(N314="sníž. přenesená",J314,0)</f>
        <v>0</v>
      </c>
      <c r="BI314" s="241">
        <f>IF(N314="nulová",J314,0)</f>
        <v>0</v>
      </c>
      <c r="BJ314" s="18" t="s">
        <v>84</v>
      </c>
      <c r="BK314" s="241">
        <f>ROUND(I314*H314,2)</f>
        <v>0</v>
      </c>
      <c r="BL314" s="18" t="s">
        <v>357</v>
      </c>
      <c r="BM314" s="240" t="s">
        <v>5211</v>
      </c>
    </row>
    <row r="315" s="2" customFormat="1">
      <c r="A315" s="39"/>
      <c r="B315" s="40"/>
      <c r="C315" s="41"/>
      <c r="D315" s="242" t="s">
        <v>359</v>
      </c>
      <c r="E315" s="41"/>
      <c r="F315" s="243" t="s">
        <v>5210</v>
      </c>
      <c r="G315" s="41"/>
      <c r="H315" s="41"/>
      <c r="I315" s="244"/>
      <c r="J315" s="41"/>
      <c r="K315" s="41"/>
      <c r="L315" s="45"/>
      <c r="M315" s="245"/>
      <c r="N315" s="246"/>
      <c r="O315" s="92"/>
      <c r="P315" s="92"/>
      <c r="Q315" s="92"/>
      <c r="R315" s="92"/>
      <c r="S315" s="92"/>
      <c r="T315" s="93"/>
      <c r="U315" s="39"/>
      <c r="V315" s="39"/>
      <c r="W315" s="39"/>
      <c r="X315" s="39"/>
      <c r="Y315" s="39"/>
      <c r="Z315" s="39"/>
      <c r="AA315" s="39"/>
      <c r="AB315" s="39"/>
      <c r="AC315" s="39"/>
      <c r="AD315" s="39"/>
      <c r="AE315" s="39"/>
      <c r="AT315" s="18" t="s">
        <v>359</v>
      </c>
      <c r="AU315" s="18" t="s">
        <v>371</v>
      </c>
    </row>
    <row r="316" s="2" customFormat="1" ht="24.15" customHeight="1">
      <c r="A316" s="39"/>
      <c r="B316" s="40"/>
      <c r="C316" s="229" t="s">
        <v>1985</v>
      </c>
      <c r="D316" s="229" t="s">
        <v>352</v>
      </c>
      <c r="E316" s="230" t="s">
        <v>5212</v>
      </c>
      <c r="F316" s="231" t="s">
        <v>5213</v>
      </c>
      <c r="G316" s="232" t="s">
        <v>497</v>
      </c>
      <c r="H316" s="233">
        <v>22</v>
      </c>
      <c r="I316" s="234"/>
      <c r="J316" s="235">
        <f>ROUND(I316*H316,2)</f>
        <v>0</v>
      </c>
      <c r="K316" s="231" t="s">
        <v>385</v>
      </c>
      <c r="L316" s="45"/>
      <c r="M316" s="236" t="s">
        <v>1</v>
      </c>
      <c r="N316" s="237" t="s">
        <v>41</v>
      </c>
      <c r="O316" s="92"/>
      <c r="P316" s="238">
        <f>O316*H316</f>
        <v>0</v>
      </c>
      <c r="Q316" s="238">
        <v>0</v>
      </c>
      <c r="R316" s="238">
        <f>Q316*H316</f>
        <v>0</v>
      </c>
      <c r="S316" s="238">
        <v>0</v>
      </c>
      <c r="T316" s="239">
        <f>S316*H316</f>
        <v>0</v>
      </c>
      <c r="U316" s="39"/>
      <c r="V316" s="39"/>
      <c r="W316" s="39"/>
      <c r="X316" s="39"/>
      <c r="Y316" s="39"/>
      <c r="Z316" s="39"/>
      <c r="AA316" s="39"/>
      <c r="AB316" s="39"/>
      <c r="AC316" s="39"/>
      <c r="AD316" s="39"/>
      <c r="AE316" s="39"/>
      <c r="AR316" s="240" t="s">
        <v>357</v>
      </c>
      <c r="AT316" s="240" t="s">
        <v>352</v>
      </c>
      <c r="AU316" s="240" t="s">
        <v>371</v>
      </c>
      <c r="AY316" s="18" t="s">
        <v>350</v>
      </c>
      <c r="BE316" s="241">
        <f>IF(N316="základní",J316,0)</f>
        <v>0</v>
      </c>
      <c r="BF316" s="241">
        <f>IF(N316="snížená",J316,0)</f>
        <v>0</v>
      </c>
      <c r="BG316" s="241">
        <f>IF(N316="zákl. přenesená",J316,0)</f>
        <v>0</v>
      </c>
      <c r="BH316" s="241">
        <f>IF(N316="sníž. přenesená",J316,0)</f>
        <v>0</v>
      </c>
      <c r="BI316" s="241">
        <f>IF(N316="nulová",J316,0)</f>
        <v>0</v>
      </c>
      <c r="BJ316" s="18" t="s">
        <v>84</v>
      </c>
      <c r="BK316" s="241">
        <f>ROUND(I316*H316,2)</f>
        <v>0</v>
      </c>
      <c r="BL316" s="18" t="s">
        <v>357</v>
      </c>
      <c r="BM316" s="240" t="s">
        <v>5214</v>
      </c>
    </row>
    <row r="317" s="2" customFormat="1">
      <c r="A317" s="39"/>
      <c r="B317" s="40"/>
      <c r="C317" s="41"/>
      <c r="D317" s="242" t="s">
        <v>359</v>
      </c>
      <c r="E317" s="41"/>
      <c r="F317" s="243" t="s">
        <v>5215</v>
      </c>
      <c r="G317" s="41"/>
      <c r="H317" s="41"/>
      <c r="I317" s="244"/>
      <c r="J317" s="41"/>
      <c r="K317" s="41"/>
      <c r="L317" s="45"/>
      <c r="M317" s="245"/>
      <c r="N317" s="246"/>
      <c r="O317" s="92"/>
      <c r="P317" s="92"/>
      <c r="Q317" s="92"/>
      <c r="R317" s="92"/>
      <c r="S317" s="92"/>
      <c r="T317" s="93"/>
      <c r="U317" s="39"/>
      <c r="V317" s="39"/>
      <c r="W317" s="39"/>
      <c r="X317" s="39"/>
      <c r="Y317" s="39"/>
      <c r="Z317" s="39"/>
      <c r="AA317" s="39"/>
      <c r="AB317" s="39"/>
      <c r="AC317" s="39"/>
      <c r="AD317" s="39"/>
      <c r="AE317" s="39"/>
      <c r="AT317" s="18" t="s">
        <v>359</v>
      </c>
      <c r="AU317" s="18" t="s">
        <v>371</v>
      </c>
    </row>
    <row r="318" s="2" customFormat="1" ht="33" customHeight="1">
      <c r="A318" s="39"/>
      <c r="B318" s="40"/>
      <c r="C318" s="295" t="s">
        <v>1990</v>
      </c>
      <c r="D318" s="295" t="s">
        <v>1347</v>
      </c>
      <c r="E318" s="296" t="s">
        <v>5216</v>
      </c>
      <c r="F318" s="297" t="s">
        <v>5217</v>
      </c>
      <c r="G318" s="298" t="s">
        <v>4932</v>
      </c>
      <c r="H318" s="299">
        <v>90</v>
      </c>
      <c r="I318" s="300"/>
      <c r="J318" s="301">
        <f>ROUND(I318*H318,2)</f>
        <v>0</v>
      </c>
      <c r="K318" s="297" t="s">
        <v>1</v>
      </c>
      <c r="L318" s="302"/>
      <c r="M318" s="303" t="s">
        <v>1</v>
      </c>
      <c r="N318" s="304" t="s">
        <v>41</v>
      </c>
      <c r="O318" s="92"/>
      <c r="P318" s="238">
        <f>O318*H318</f>
        <v>0</v>
      </c>
      <c r="Q318" s="238">
        <v>0</v>
      </c>
      <c r="R318" s="238">
        <f>Q318*H318</f>
        <v>0</v>
      </c>
      <c r="S318" s="238">
        <v>0</v>
      </c>
      <c r="T318" s="239">
        <f>S318*H318</f>
        <v>0</v>
      </c>
      <c r="U318" s="39"/>
      <c r="V318" s="39"/>
      <c r="W318" s="39"/>
      <c r="X318" s="39"/>
      <c r="Y318" s="39"/>
      <c r="Z318" s="39"/>
      <c r="AA318" s="39"/>
      <c r="AB318" s="39"/>
      <c r="AC318" s="39"/>
      <c r="AD318" s="39"/>
      <c r="AE318" s="39"/>
      <c r="AR318" s="240" t="s">
        <v>468</v>
      </c>
      <c r="AT318" s="240" t="s">
        <v>1347</v>
      </c>
      <c r="AU318" s="240" t="s">
        <v>371</v>
      </c>
      <c r="AY318" s="18" t="s">
        <v>350</v>
      </c>
      <c r="BE318" s="241">
        <f>IF(N318="základní",J318,0)</f>
        <v>0</v>
      </c>
      <c r="BF318" s="241">
        <f>IF(N318="snížená",J318,0)</f>
        <v>0</v>
      </c>
      <c r="BG318" s="241">
        <f>IF(N318="zákl. přenesená",J318,0)</f>
        <v>0</v>
      </c>
      <c r="BH318" s="241">
        <f>IF(N318="sníž. přenesená",J318,0)</f>
        <v>0</v>
      </c>
      <c r="BI318" s="241">
        <f>IF(N318="nulová",J318,0)</f>
        <v>0</v>
      </c>
      <c r="BJ318" s="18" t="s">
        <v>84</v>
      </c>
      <c r="BK318" s="241">
        <f>ROUND(I318*H318,2)</f>
        <v>0</v>
      </c>
      <c r="BL318" s="18" t="s">
        <v>357</v>
      </c>
      <c r="BM318" s="240" t="s">
        <v>5218</v>
      </c>
    </row>
    <row r="319" s="2" customFormat="1">
      <c r="A319" s="39"/>
      <c r="B319" s="40"/>
      <c r="C319" s="41"/>
      <c r="D319" s="242" t="s">
        <v>359</v>
      </c>
      <c r="E319" s="41"/>
      <c r="F319" s="243" t="s">
        <v>5217</v>
      </c>
      <c r="G319" s="41"/>
      <c r="H319" s="41"/>
      <c r="I319" s="244"/>
      <c r="J319" s="41"/>
      <c r="K319" s="41"/>
      <c r="L319" s="45"/>
      <c r="M319" s="245"/>
      <c r="N319" s="246"/>
      <c r="O319" s="92"/>
      <c r="P319" s="92"/>
      <c r="Q319" s="92"/>
      <c r="R319" s="92"/>
      <c r="S319" s="92"/>
      <c r="T319" s="93"/>
      <c r="U319" s="39"/>
      <c r="V319" s="39"/>
      <c r="W319" s="39"/>
      <c r="X319" s="39"/>
      <c r="Y319" s="39"/>
      <c r="Z319" s="39"/>
      <c r="AA319" s="39"/>
      <c r="AB319" s="39"/>
      <c r="AC319" s="39"/>
      <c r="AD319" s="39"/>
      <c r="AE319" s="39"/>
      <c r="AT319" s="18" t="s">
        <v>359</v>
      </c>
      <c r="AU319" s="18" t="s">
        <v>371</v>
      </c>
    </row>
    <row r="320" s="2" customFormat="1" ht="24.15" customHeight="1">
      <c r="A320" s="39"/>
      <c r="B320" s="40"/>
      <c r="C320" s="229" t="s">
        <v>1998</v>
      </c>
      <c r="D320" s="229" t="s">
        <v>352</v>
      </c>
      <c r="E320" s="230" t="s">
        <v>5219</v>
      </c>
      <c r="F320" s="231" t="s">
        <v>5220</v>
      </c>
      <c r="G320" s="232" t="s">
        <v>497</v>
      </c>
      <c r="H320" s="233">
        <v>90</v>
      </c>
      <c r="I320" s="234"/>
      <c r="J320" s="235">
        <f>ROUND(I320*H320,2)</f>
        <v>0</v>
      </c>
      <c r="K320" s="231" t="s">
        <v>385</v>
      </c>
      <c r="L320" s="45"/>
      <c r="M320" s="236" t="s">
        <v>1</v>
      </c>
      <c r="N320" s="237" t="s">
        <v>41</v>
      </c>
      <c r="O320" s="92"/>
      <c r="P320" s="238">
        <f>O320*H320</f>
        <v>0</v>
      </c>
      <c r="Q320" s="238">
        <v>0</v>
      </c>
      <c r="R320" s="238">
        <f>Q320*H320</f>
        <v>0</v>
      </c>
      <c r="S320" s="238">
        <v>0</v>
      </c>
      <c r="T320" s="239">
        <f>S320*H320</f>
        <v>0</v>
      </c>
      <c r="U320" s="39"/>
      <c r="V320" s="39"/>
      <c r="W320" s="39"/>
      <c r="X320" s="39"/>
      <c r="Y320" s="39"/>
      <c r="Z320" s="39"/>
      <c r="AA320" s="39"/>
      <c r="AB320" s="39"/>
      <c r="AC320" s="39"/>
      <c r="AD320" s="39"/>
      <c r="AE320" s="39"/>
      <c r="AR320" s="240" t="s">
        <v>357</v>
      </c>
      <c r="AT320" s="240" t="s">
        <v>352</v>
      </c>
      <c r="AU320" s="240" t="s">
        <v>371</v>
      </c>
      <c r="AY320" s="18" t="s">
        <v>350</v>
      </c>
      <c r="BE320" s="241">
        <f>IF(N320="základní",J320,0)</f>
        <v>0</v>
      </c>
      <c r="BF320" s="241">
        <f>IF(N320="snížená",J320,0)</f>
        <v>0</v>
      </c>
      <c r="BG320" s="241">
        <f>IF(N320="zákl. přenesená",J320,0)</f>
        <v>0</v>
      </c>
      <c r="BH320" s="241">
        <f>IF(N320="sníž. přenesená",J320,0)</f>
        <v>0</v>
      </c>
      <c r="BI320" s="241">
        <f>IF(N320="nulová",J320,0)</f>
        <v>0</v>
      </c>
      <c r="BJ320" s="18" t="s">
        <v>84</v>
      </c>
      <c r="BK320" s="241">
        <f>ROUND(I320*H320,2)</f>
        <v>0</v>
      </c>
      <c r="BL320" s="18" t="s">
        <v>357</v>
      </c>
      <c r="BM320" s="240" t="s">
        <v>5221</v>
      </c>
    </row>
    <row r="321" s="2" customFormat="1">
      <c r="A321" s="39"/>
      <c r="B321" s="40"/>
      <c r="C321" s="41"/>
      <c r="D321" s="242" t="s">
        <v>359</v>
      </c>
      <c r="E321" s="41"/>
      <c r="F321" s="243" t="s">
        <v>5222</v>
      </c>
      <c r="G321" s="41"/>
      <c r="H321" s="41"/>
      <c r="I321" s="244"/>
      <c r="J321" s="41"/>
      <c r="K321" s="41"/>
      <c r="L321" s="45"/>
      <c r="M321" s="245"/>
      <c r="N321" s="246"/>
      <c r="O321" s="92"/>
      <c r="P321" s="92"/>
      <c r="Q321" s="92"/>
      <c r="R321" s="92"/>
      <c r="S321" s="92"/>
      <c r="T321" s="93"/>
      <c r="U321" s="39"/>
      <c r="V321" s="39"/>
      <c r="W321" s="39"/>
      <c r="X321" s="39"/>
      <c r="Y321" s="39"/>
      <c r="Z321" s="39"/>
      <c r="AA321" s="39"/>
      <c r="AB321" s="39"/>
      <c r="AC321" s="39"/>
      <c r="AD321" s="39"/>
      <c r="AE321" s="39"/>
      <c r="AT321" s="18" t="s">
        <v>359</v>
      </c>
      <c r="AU321" s="18" t="s">
        <v>371</v>
      </c>
    </row>
    <row r="322" s="2" customFormat="1" ht="33" customHeight="1">
      <c r="A322" s="39"/>
      <c r="B322" s="40"/>
      <c r="C322" s="295" t="s">
        <v>2003</v>
      </c>
      <c r="D322" s="295" t="s">
        <v>1347</v>
      </c>
      <c r="E322" s="296" t="s">
        <v>5223</v>
      </c>
      <c r="F322" s="297" t="s">
        <v>5224</v>
      </c>
      <c r="G322" s="298" t="s">
        <v>4932</v>
      </c>
      <c r="H322" s="299">
        <v>5</v>
      </c>
      <c r="I322" s="300"/>
      <c r="J322" s="301">
        <f>ROUND(I322*H322,2)</f>
        <v>0</v>
      </c>
      <c r="K322" s="297" t="s">
        <v>1</v>
      </c>
      <c r="L322" s="302"/>
      <c r="M322" s="303" t="s">
        <v>1</v>
      </c>
      <c r="N322" s="304" t="s">
        <v>41</v>
      </c>
      <c r="O322" s="92"/>
      <c r="P322" s="238">
        <f>O322*H322</f>
        <v>0</v>
      </c>
      <c r="Q322" s="238">
        <v>0</v>
      </c>
      <c r="R322" s="238">
        <f>Q322*H322</f>
        <v>0</v>
      </c>
      <c r="S322" s="238">
        <v>0</v>
      </c>
      <c r="T322" s="239">
        <f>S322*H322</f>
        <v>0</v>
      </c>
      <c r="U322" s="39"/>
      <c r="V322" s="39"/>
      <c r="W322" s="39"/>
      <c r="X322" s="39"/>
      <c r="Y322" s="39"/>
      <c r="Z322" s="39"/>
      <c r="AA322" s="39"/>
      <c r="AB322" s="39"/>
      <c r="AC322" s="39"/>
      <c r="AD322" s="39"/>
      <c r="AE322" s="39"/>
      <c r="AR322" s="240" t="s">
        <v>468</v>
      </c>
      <c r="AT322" s="240" t="s">
        <v>1347</v>
      </c>
      <c r="AU322" s="240" t="s">
        <v>371</v>
      </c>
      <c r="AY322" s="18" t="s">
        <v>350</v>
      </c>
      <c r="BE322" s="241">
        <f>IF(N322="základní",J322,0)</f>
        <v>0</v>
      </c>
      <c r="BF322" s="241">
        <f>IF(N322="snížená",J322,0)</f>
        <v>0</v>
      </c>
      <c r="BG322" s="241">
        <f>IF(N322="zákl. přenesená",J322,0)</f>
        <v>0</v>
      </c>
      <c r="BH322" s="241">
        <f>IF(N322="sníž. přenesená",J322,0)</f>
        <v>0</v>
      </c>
      <c r="BI322" s="241">
        <f>IF(N322="nulová",J322,0)</f>
        <v>0</v>
      </c>
      <c r="BJ322" s="18" t="s">
        <v>84</v>
      </c>
      <c r="BK322" s="241">
        <f>ROUND(I322*H322,2)</f>
        <v>0</v>
      </c>
      <c r="BL322" s="18" t="s">
        <v>357</v>
      </c>
      <c r="BM322" s="240" t="s">
        <v>5225</v>
      </c>
    </row>
    <row r="323" s="2" customFormat="1">
      <c r="A323" s="39"/>
      <c r="B323" s="40"/>
      <c r="C323" s="41"/>
      <c r="D323" s="242" t="s">
        <v>359</v>
      </c>
      <c r="E323" s="41"/>
      <c r="F323" s="243" t="s">
        <v>5224</v>
      </c>
      <c r="G323" s="41"/>
      <c r="H323" s="41"/>
      <c r="I323" s="244"/>
      <c r="J323" s="41"/>
      <c r="K323" s="41"/>
      <c r="L323" s="45"/>
      <c r="M323" s="245"/>
      <c r="N323" s="246"/>
      <c r="O323" s="92"/>
      <c r="P323" s="92"/>
      <c r="Q323" s="92"/>
      <c r="R323" s="92"/>
      <c r="S323" s="92"/>
      <c r="T323" s="93"/>
      <c r="U323" s="39"/>
      <c r="V323" s="39"/>
      <c r="W323" s="39"/>
      <c r="X323" s="39"/>
      <c r="Y323" s="39"/>
      <c r="Z323" s="39"/>
      <c r="AA323" s="39"/>
      <c r="AB323" s="39"/>
      <c r="AC323" s="39"/>
      <c r="AD323" s="39"/>
      <c r="AE323" s="39"/>
      <c r="AT323" s="18" t="s">
        <v>359</v>
      </c>
      <c r="AU323" s="18" t="s">
        <v>371</v>
      </c>
    </row>
    <row r="324" s="2" customFormat="1" ht="24.15" customHeight="1">
      <c r="A324" s="39"/>
      <c r="B324" s="40"/>
      <c r="C324" s="229" t="s">
        <v>2010</v>
      </c>
      <c r="D324" s="229" t="s">
        <v>352</v>
      </c>
      <c r="E324" s="230" t="s">
        <v>5226</v>
      </c>
      <c r="F324" s="231" t="s">
        <v>5227</v>
      </c>
      <c r="G324" s="232" t="s">
        <v>497</v>
      </c>
      <c r="H324" s="233">
        <v>90</v>
      </c>
      <c r="I324" s="234"/>
      <c r="J324" s="235">
        <f>ROUND(I324*H324,2)</f>
        <v>0</v>
      </c>
      <c r="K324" s="231" t="s">
        <v>385</v>
      </c>
      <c r="L324" s="45"/>
      <c r="M324" s="236" t="s">
        <v>1</v>
      </c>
      <c r="N324" s="237" t="s">
        <v>41</v>
      </c>
      <c r="O324" s="92"/>
      <c r="P324" s="238">
        <f>O324*H324</f>
        <v>0</v>
      </c>
      <c r="Q324" s="238">
        <v>0</v>
      </c>
      <c r="R324" s="238">
        <f>Q324*H324</f>
        <v>0</v>
      </c>
      <c r="S324" s="238">
        <v>0</v>
      </c>
      <c r="T324" s="239">
        <f>S324*H324</f>
        <v>0</v>
      </c>
      <c r="U324" s="39"/>
      <c r="V324" s="39"/>
      <c r="W324" s="39"/>
      <c r="X324" s="39"/>
      <c r="Y324" s="39"/>
      <c r="Z324" s="39"/>
      <c r="AA324" s="39"/>
      <c r="AB324" s="39"/>
      <c r="AC324" s="39"/>
      <c r="AD324" s="39"/>
      <c r="AE324" s="39"/>
      <c r="AR324" s="240" t="s">
        <v>357</v>
      </c>
      <c r="AT324" s="240" t="s">
        <v>352</v>
      </c>
      <c r="AU324" s="240" t="s">
        <v>371</v>
      </c>
      <c r="AY324" s="18" t="s">
        <v>350</v>
      </c>
      <c r="BE324" s="241">
        <f>IF(N324="základní",J324,0)</f>
        <v>0</v>
      </c>
      <c r="BF324" s="241">
        <f>IF(N324="snížená",J324,0)</f>
        <v>0</v>
      </c>
      <c r="BG324" s="241">
        <f>IF(N324="zákl. přenesená",J324,0)</f>
        <v>0</v>
      </c>
      <c r="BH324" s="241">
        <f>IF(N324="sníž. přenesená",J324,0)</f>
        <v>0</v>
      </c>
      <c r="BI324" s="241">
        <f>IF(N324="nulová",J324,0)</f>
        <v>0</v>
      </c>
      <c r="BJ324" s="18" t="s">
        <v>84</v>
      </c>
      <c r="BK324" s="241">
        <f>ROUND(I324*H324,2)</f>
        <v>0</v>
      </c>
      <c r="BL324" s="18" t="s">
        <v>357</v>
      </c>
      <c r="BM324" s="240" t="s">
        <v>5228</v>
      </c>
    </row>
    <row r="325" s="2" customFormat="1">
      <c r="A325" s="39"/>
      <c r="B325" s="40"/>
      <c r="C325" s="41"/>
      <c r="D325" s="242" t="s">
        <v>359</v>
      </c>
      <c r="E325" s="41"/>
      <c r="F325" s="243" t="s">
        <v>5229</v>
      </c>
      <c r="G325" s="41"/>
      <c r="H325" s="41"/>
      <c r="I325" s="244"/>
      <c r="J325" s="41"/>
      <c r="K325" s="41"/>
      <c r="L325" s="45"/>
      <c r="M325" s="245"/>
      <c r="N325" s="246"/>
      <c r="O325" s="92"/>
      <c r="P325" s="92"/>
      <c r="Q325" s="92"/>
      <c r="R325" s="92"/>
      <c r="S325" s="92"/>
      <c r="T325" s="93"/>
      <c r="U325" s="39"/>
      <c r="V325" s="39"/>
      <c r="W325" s="39"/>
      <c r="X325" s="39"/>
      <c r="Y325" s="39"/>
      <c r="Z325" s="39"/>
      <c r="AA325" s="39"/>
      <c r="AB325" s="39"/>
      <c r="AC325" s="39"/>
      <c r="AD325" s="39"/>
      <c r="AE325" s="39"/>
      <c r="AT325" s="18" t="s">
        <v>359</v>
      </c>
      <c r="AU325" s="18" t="s">
        <v>371</v>
      </c>
    </row>
    <row r="326" s="2" customFormat="1" ht="24.15" customHeight="1">
      <c r="A326" s="39"/>
      <c r="B326" s="40"/>
      <c r="C326" s="295" t="s">
        <v>2015</v>
      </c>
      <c r="D326" s="295" t="s">
        <v>1347</v>
      </c>
      <c r="E326" s="296" t="s">
        <v>5230</v>
      </c>
      <c r="F326" s="297" t="s">
        <v>5231</v>
      </c>
      <c r="G326" s="298" t="s">
        <v>4932</v>
      </c>
      <c r="H326" s="299">
        <v>10</v>
      </c>
      <c r="I326" s="300"/>
      <c r="J326" s="301">
        <f>ROUND(I326*H326,2)</f>
        <v>0</v>
      </c>
      <c r="K326" s="297" t="s">
        <v>1</v>
      </c>
      <c r="L326" s="302"/>
      <c r="M326" s="303" t="s">
        <v>1</v>
      </c>
      <c r="N326" s="304" t="s">
        <v>41</v>
      </c>
      <c r="O326" s="92"/>
      <c r="P326" s="238">
        <f>O326*H326</f>
        <v>0</v>
      </c>
      <c r="Q326" s="238">
        <v>0</v>
      </c>
      <c r="R326" s="238">
        <f>Q326*H326</f>
        <v>0</v>
      </c>
      <c r="S326" s="238">
        <v>0</v>
      </c>
      <c r="T326" s="239">
        <f>S326*H326</f>
        <v>0</v>
      </c>
      <c r="U326" s="39"/>
      <c r="V326" s="39"/>
      <c r="W326" s="39"/>
      <c r="X326" s="39"/>
      <c r="Y326" s="39"/>
      <c r="Z326" s="39"/>
      <c r="AA326" s="39"/>
      <c r="AB326" s="39"/>
      <c r="AC326" s="39"/>
      <c r="AD326" s="39"/>
      <c r="AE326" s="39"/>
      <c r="AR326" s="240" t="s">
        <v>468</v>
      </c>
      <c r="AT326" s="240" t="s">
        <v>1347</v>
      </c>
      <c r="AU326" s="240" t="s">
        <v>371</v>
      </c>
      <c r="AY326" s="18" t="s">
        <v>350</v>
      </c>
      <c r="BE326" s="241">
        <f>IF(N326="základní",J326,0)</f>
        <v>0</v>
      </c>
      <c r="BF326" s="241">
        <f>IF(N326="snížená",J326,0)</f>
        <v>0</v>
      </c>
      <c r="BG326" s="241">
        <f>IF(N326="zákl. přenesená",J326,0)</f>
        <v>0</v>
      </c>
      <c r="BH326" s="241">
        <f>IF(N326="sníž. přenesená",J326,0)</f>
        <v>0</v>
      </c>
      <c r="BI326" s="241">
        <f>IF(N326="nulová",J326,0)</f>
        <v>0</v>
      </c>
      <c r="BJ326" s="18" t="s">
        <v>84</v>
      </c>
      <c r="BK326" s="241">
        <f>ROUND(I326*H326,2)</f>
        <v>0</v>
      </c>
      <c r="BL326" s="18" t="s">
        <v>357</v>
      </c>
      <c r="BM326" s="240" t="s">
        <v>5232</v>
      </c>
    </row>
    <row r="327" s="2" customFormat="1">
      <c r="A327" s="39"/>
      <c r="B327" s="40"/>
      <c r="C327" s="41"/>
      <c r="D327" s="242" t="s">
        <v>359</v>
      </c>
      <c r="E327" s="41"/>
      <c r="F327" s="243" t="s">
        <v>5231</v>
      </c>
      <c r="G327" s="41"/>
      <c r="H327" s="41"/>
      <c r="I327" s="244"/>
      <c r="J327" s="41"/>
      <c r="K327" s="41"/>
      <c r="L327" s="45"/>
      <c r="M327" s="245"/>
      <c r="N327" s="246"/>
      <c r="O327" s="92"/>
      <c r="P327" s="92"/>
      <c r="Q327" s="92"/>
      <c r="R327" s="92"/>
      <c r="S327" s="92"/>
      <c r="T327" s="93"/>
      <c r="U327" s="39"/>
      <c r="V327" s="39"/>
      <c r="W327" s="39"/>
      <c r="X327" s="39"/>
      <c r="Y327" s="39"/>
      <c r="Z327" s="39"/>
      <c r="AA327" s="39"/>
      <c r="AB327" s="39"/>
      <c r="AC327" s="39"/>
      <c r="AD327" s="39"/>
      <c r="AE327" s="39"/>
      <c r="AT327" s="18" t="s">
        <v>359</v>
      </c>
      <c r="AU327" s="18" t="s">
        <v>371</v>
      </c>
    </row>
    <row r="328" s="2" customFormat="1" ht="24.15" customHeight="1">
      <c r="A328" s="39"/>
      <c r="B328" s="40"/>
      <c r="C328" s="295" t="s">
        <v>2017</v>
      </c>
      <c r="D328" s="295" t="s">
        <v>1347</v>
      </c>
      <c r="E328" s="296" t="s">
        <v>5233</v>
      </c>
      <c r="F328" s="297" t="s">
        <v>5234</v>
      </c>
      <c r="G328" s="298" t="s">
        <v>4932</v>
      </c>
      <c r="H328" s="299">
        <v>3</v>
      </c>
      <c r="I328" s="300"/>
      <c r="J328" s="301">
        <f>ROUND(I328*H328,2)</f>
        <v>0</v>
      </c>
      <c r="K328" s="297" t="s">
        <v>1</v>
      </c>
      <c r="L328" s="302"/>
      <c r="M328" s="303" t="s">
        <v>1</v>
      </c>
      <c r="N328" s="304" t="s">
        <v>41</v>
      </c>
      <c r="O328" s="92"/>
      <c r="P328" s="238">
        <f>O328*H328</f>
        <v>0</v>
      </c>
      <c r="Q328" s="238">
        <v>0</v>
      </c>
      <c r="R328" s="238">
        <f>Q328*H328</f>
        <v>0</v>
      </c>
      <c r="S328" s="238">
        <v>0</v>
      </c>
      <c r="T328" s="239">
        <f>S328*H328</f>
        <v>0</v>
      </c>
      <c r="U328" s="39"/>
      <c r="V328" s="39"/>
      <c r="W328" s="39"/>
      <c r="X328" s="39"/>
      <c r="Y328" s="39"/>
      <c r="Z328" s="39"/>
      <c r="AA328" s="39"/>
      <c r="AB328" s="39"/>
      <c r="AC328" s="39"/>
      <c r="AD328" s="39"/>
      <c r="AE328" s="39"/>
      <c r="AR328" s="240" t="s">
        <v>468</v>
      </c>
      <c r="AT328" s="240" t="s">
        <v>1347</v>
      </c>
      <c r="AU328" s="240" t="s">
        <v>371</v>
      </c>
      <c r="AY328" s="18" t="s">
        <v>350</v>
      </c>
      <c r="BE328" s="241">
        <f>IF(N328="základní",J328,0)</f>
        <v>0</v>
      </c>
      <c r="BF328" s="241">
        <f>IF(N328="snížená",J328,0)</f>
        <v>0</v>
      </c>
      <c r="BG328" s="241">
        <f>IF(N328="zákl. přenesená",J328,0)</f>
        <v>0</v>
      </c>
      <c r="BH328" s="241">
        <f>IF(N328="sníž. přenesená",J328,0)</f>
        <v>0</v>
      </c>
      <c r="BI328" s="241">
        <f>IF(N328="nulová",J328,0)</f>
        <v>0</v>
      </c>
      <c r="BJ328" s="18" t="s">
        <v>84</v>
      </c>
      <c r="BK328" s="241">
        <f>ROUND(I328*H328,2)</f>
        <v>0</v>
      </c>
      <c r="BL328" s="18" t="s">
        <v>357</v>
      </c>
      <c r="BM328" s="240" t="s">
        <v>5235</v>
      </c>
    </row>
    <row r="329" s="2" customFormat="1">
      <c r="A329" s="39"/>
      <c r="B329" s="40"/>
      <c r="C329" s="41"/>
      <c r="D329" s="242" t="s">
        <v>359</v>
      </c>
      <c r="E329" s="41"/>
      <c r="F329" s="243" t="s">
        <v>5234</v>
      </c>
      <c r="G329" s="41"/>
      <c r="H329" s="41"/>
      <c r="I329" s="244"/>
      <c r="J329" s="41"/>
      <c r="K329" s="41"/>
      <c r="L329" s="45"/>
      <c r="M329" s="245"/>
      <c r="N329" s="246"/>
      <c r="O329" s="92"/>
      <c r="P329" s="92"/>
      <c r="Q329" s="92"/>
      <c r="R329" s="92"/>
      <c r="S329" s="92"/>
      <c r="T329" s="93"/>
      <c r="U329" s="39"/>
      <c r="V329" s="39"/>
      <c r="W329" s="39"/>
      <c r="X329" s="39"/>
      <c r="Y329" s="39"/>
      <c r="Z329" s="39"/>
      <c r="AA329" s="39"/>
      <c r="AB329" s="39"/>
      <c r="AC329" s="39"/>
      <c r="AD329" s="39"/>
      <c r="AE329" s="39"/>
      <c r="AT329" s="18" t="s">
        <v>359</v>
      </c>
      <c r="AU329" s="18" t="s">
        <v>371</v>
      </c>
    </row>
    <row r="330" s="2" customFormat="1" ht="21.75" customHeight="1">
      <c r="A330" s="39"/>
      <c r="B330" s="40"/>
      <c r="C330" s="229" t="s">
        <v>2024</v>
      </c>
      <c r="D330" s="229" t="s">
        <v>352</v>
      </c>
      <c r="E330" s="230" t="s">
        <v>5236</v>
      </c>
      <c r="F330" s="231" t="s">
        <v>5237</v>
      </c>
      <c r="G330" s="232" t="s">
        <v>497</v>
      </c>
      <c r="H330" s="233">
        <v>13</v>
      </c>
      <c r="I330" s="234"/>
      <c r="J330" s="235">
        <f>ROUND(I330*H330,2)</f>
        <v>0</v>
      </c>
      <c r="K330" s="231" t="s">
        <v>385</v>
      </c>
      <c r="L330" s="45"/>
      <c r="M330" s="236" t="s">
        <v>1</v>
      </c>
      <c r="N330" s="237" t="s">
        <v>41</v>
      </c>
      <c r="O330" s="92"/>
      <c r="P330" s="238">
        <f>O330*H330</f>
        <v>0</v>
      </c>
      <c r="Q330" s="238">
        <v>0</v>
      </c>
      <c r="R330" s="238">
        <f>Q330*H330</f>
        <v>0</v>
      </c>
      <c r="S330" s="238">
        <v>0</v>
      </c>
      <c r="T330" s="239">
        <f>S330*H330</f>
        <v>0</v>
      </c>
      <c r="U330" s="39"/>
      <c r="V330" s="39"/>
      <c r="W330" s="39"/>
      <c r="X330" s="39"/>
      <c r="Y330" s="39"/>
      <c r="Z330" s="39"/>
      <c r="AA330" s="39"/>
      <c r="AB330" s="39"/>
      <c r="AC330" s="39"/>
      <c r="AD330" s="39"/>
      <c r="AE330" s="39"/>
      <c r="AR330" s="240" t="s">
        <v>357</v>
      </c>
      <c r="AT330" s="240" t="s">
        <v>352</v>
      </c>
      <c r="AU330" s="240" t="s">
        <v>371</v>
      </c>
      <c r="AY330" s="18" t="s">
        <v>350</v>
      </c>
      <c r="BE330" s="241">
        <f>IF(N330="základní",J330,0)</f>
        <v>0</v>
      </c>
      <c r="BF330" s="241">
        <f>IF(N330="snížená",J330,0)</f>
        <v>0</v>
      </c>
      <c r="BG330" s="241">
        <f>IF(N330="zákl. přenesená",J330,0)</f>
        <v>0</v>
      </c>
      <c r="BH330" s="241">
        <f>IF(N330="sníž. přenesená",J330,0)</f>
        <v>0</v>
      </c>
      <c r="BI330" s="241">
        <f>IF(N330="nulová",J330,0)</f>
        <v>0</v>
      </c>
      <c r="BJ330" s="18" t="s">
        <v>84</v>
      </c>
      <c r="BK330" s="241">
        <f>ROUND(I330*H330,2)</f>
        <v>0</v>
      </c>
      <c r="BL330" s="18" t="s">
        <v>357</v>
      </c>
      <c r="BM330" s="240" t="s">
        <v>5238</v>
      </c>
    </row>
    <row r="331" s="2" customFormat="1">
      <c r="A331" s="39"/>
      <c r="B331" s="40"/>
      <c r="C331" s="41"/>
      <c r="D331" s="242" t="s">
        <v>359</v>
      </c>
      <c r="E331" s="41"/>
      <c r="F331" s="243" t="s">
        <v>5239</v>
      </c>
      <c r="G331" s="41"/>
      <c r="H331" s="41"/>
      <c r="I331" s="244"/>
      <c r="J331" s="41"/>
      <c r="K331" s="41"/>
      <c r="L331" s="45"/>
      <c r="M331" s="245"/>
      <c r="N331" s="246"/>
      <c r="O331" s="92"/>
      <c r="P331" s="92"/>
      <c r="Q331" s="92"/>
      <c r="R331" s="92"/>
      <c r="S331" s="92"/>
      <c r="T331" s="93"/>
      <c r="U331" s="39"/>
      <c r="V331" s="39"/>
      <c r="W331" s="39"/>
      <c r="X331" s="39"/>
      <c r="Y331" s="39"/>
      <c r="Z331" s="39"/>
      <c r="AA331" s="39"/>
      <c r="AB331" s="39"/>
      <c r="AC331" s="39"/>
      <c r="AD331" s="39"/>
      <c r="AE331" s="39"/>
      <c r="AT331" s="18" t="s">
        <v>359</v>
      </c>
      <c r="AU331" s="18" t="s">
        <v>371</v>
      </c>
    </row>
    <row r="332" s="2" customFormat="1" ht="33" customHeight="1">
      <c r="A332" s="39"/>
      <c r="B332" s="40"/>
      <c r="C332" s="295" t="s">
        <v>2029</v>
      </c>
      <c r="D332" s="295" t="s">
        <v>1347</v>
      </c>
      <c r="E332" s="296" t="s">
        <v>5240</v>
      </c>
      <c r="F332" s="297" t="s">
        <v>5241</v>
      </c>
      <c r="G332" s="298" t="s">
        <v>4932</v>
      </c>
      <c r="H332" s="299">
        <v>700</v>
      </c>
      <c r="I332" s="300"/>
      <c r="J332" s="301">
        <f>ROUND(I332*H332,2)</f>
        <v>0</v>
      </c>
      <c r="K332" s="297" t="s">
        <v>1</v>
      </c>
      <c r="L332" s="302"/>
      <c r="M332" s="303" t="s">
        <v>1</v>
      </c>
      <c r="N332" s="304" t="s">
        <v>41</v>
      </c>
      <c r="O332" s="92"/>
      <c r="P332" s="238">
        <f>O332*H332</f>
        <v>0</v>
      </c>
      <c r="Q332" s="238">
        <v>0</v>
      </c>
      <c r="R332" s="238">
        <f>Q332*H332</f>
        <v>0</v>
      </c>
      <c r="S332" s="238">
        <v>0</v>
      </c>
      <c r="T332" s="239">
        <f>S332*H332</f>
        <v>0</v>
      </c>
      <c r="U332" s="39"/>
      <c r="V332" s="39"/>
      <c r="W332" s="39"/>
      <c r="X332" s="39"/>
      <c r="Y332" s="39"/>
      <c r="Z332" s="39"/>
      <c r="AA332" s="39"/>
      <c r="AB332" s="39"/>
      <c r="AC332" s="39"/>
      <c r="AD332" s="39"/>
      <c r="AE332" s="39"/>
      <c r="AR332" s="240" t="s">
        <v>468</v>
      </c>
      <c r="AT332" s="240" t="s">
        <v>1347</v>
      </c>
      <c r="AU332" s="240" t="s">
        <v>371</v>
      </c>
      <c r="AY332" s="18" t="s">
        <v>350</v>
      </c>
      <c r="BE332" s="241">
        <f>IF(N332="základní",J332,0)</f>
        <v>0</v>
      </c>
      <c r="BF332" s="241">
        <f>IF(N332="snížená",J332,0)</f>
        <v>0</v>
      </c>
      <c r="BG332" s="241">
        <f>IF(N332="zákl. přenesená",J332,0)</f>
        <v>0</v>
      </c>
      <c r="BH332" s="241">
        <f>IF(N332="sníž. přenesená",J332,0)</f>
        <v>0</v>
      </c>
      <c r="BI332" s="241">
        <f>IF(N332="nulová",J332,0)</f>
        <v>0</v>
      </c>
      <c r="BJ332" s="18" t="s">
        <v>84</v>
      </c>
      <c r="BK332" s="241">
        <f>ROUND(I332*H332,2)</f>
        <v>0</v>
      </c>
      <c r="BL332" s="18" t="s">
        <v>357</v>
      </c>
      <c r="BM332" s="240" t="s">
        <v>5242</v>
      </c>
    </row>
    <row r="333" s="2" customFormat="1">
      <c r="A333" s="39"/>
      <c r="B333" s="40"/>
      <c r="C333" s="41"/>
      <c r="D333" s="242" t="s">
        <v>359</v>
      </c>
      <c r="E333" s="41"/>
      <c r="F333" s="243" t="s">
        <v>5241</v>
      </c>
      <c r="G333" s="41"/>
      <c r="H333" s="41"/>
      <c r="I333" s="244"/>
      <c r="J333" s="41"/>
      <c r="K333" s="41"/>
      <c r="L333" s="45"/>
      <c r="M333" s="245"/>
      <c r="N333" s="246"/>
      <c r="O333" s="92"/>
      <c r="P333" s="92"/>
      <c r="Q333" s="92"/>
      <c r="R333" s="92"/>
      <c r="S333" s="92"/>
      <c r="T333" s="93"/>
      <c r="U333" s="39"/>
      <c r="V333" s="39"/>
      <c r="W333" s="39"/>
      <c r="X333" s="39"/>
      <c r="Y333" s="39"/>
      <c r="Z333" s="39"/>
      <c r="AA333" s="39"/>
      <c r="AB333" s="39"/>
      <c r="AC333" s="39"/>
      <c r="AD333" s="39"/>
      <c r="AE333" s="39"/>
      <c r="AT333" s="18" t="s">
        <v>359</v>
      </c>
      <c r="AU333" s="18" t="s">
        <v>371</v>
      </c>
    </row>
    <row r="334" s="2" customFormat="1" ht="24.15" customHeight="1">
      <c r="A334" s="39"/>
      <c r="B334" s="40"/>
      <c r="C334" s="295" t="s">
        <v>2035</v>
      </c>
      <c r="D334" s="295" t="s">
        <v>1347</v>
      </c>
      <c r="E334" s="296" t="s">
        <v>5243</v>
      </c>
      <c r="F334" s="297" t="s">
        <v>5244</v>
      </c>
      <c r="G334" s="298" t="s">
        <v>4932</v>
      </c>
      <c r="H334" s="299">
        <v>60</v>
      </c>
      <c r="I334" s="300"/>
      <c r="J334" s="301">
        <f>ROUND(I334*H334,2)</f>
        <v>0</v>
      </c>
      <c r="K334" s="297" t="s">
        <v>1</v>
      </c>
      <c r="L334" s="302"/>
      <c r="M334" s="303" t="s">
        <v>1</v>
      </c>
      <c r="N334" s="304" t="s">
        <v>41</v>
      </c>
      <c r="O334" s="92"/>
      <c r="P334" s="238">
        <f>O334*H334</f>
        <v>0</v>
      </c>
      <c r="Q334" s="238">
        <v>0</v>
      </c>
      <c r="R334" s="238">
        <f>Q334*H334</f>
        <v>0</v>
      </c>
      <c r="S334" s="238">
        <v>0</v>
      </c>
      <c r="T334" s="239">
        <f>S334*H334</f>
        <v>0</v>
      </c>
      <c r="U334" s="39"/>
      <c r="V334" s="39"/>
      <c r="W334" s="39"/>
      <c r="X334" s="39"/>
      <c r="Y334" s="39"/>
      <c r="Z334" s="39"/>
      <c r="AA334" s="39"/>
      <c r="AB334" s="39"/>
      <c r="AC334" s="39"/>
      <c r="AD334" s="39"/>
      <c r="AE334" s="39"/>
      <c r="AR334" s="240" t="s">
        <v>468</v>
      </c>
      <c r="AT334" s="240" t="s">
        <v>1347</v>
      </c>
      <c r="AU334" s="240" t="s">
        <v>371</v>
      </c>
      <c r="AY334" s="18" t="s">
        <v>350</v>
      </c>
      <c r="BE334" s="241">
        <f>IF(N334="základní",J334,0)</f>
        <v>0</v>
      </c>
      <c r="BF334" s="241">
        <f>IF(N334="snížená",J334,0)</f>
        <v>0</v>
      </c>
      <c r="BG334" s="241">
        <f>IF(N334="zákl. přenesená",J334,0)</f>
        <v>0</v>
      </c>
      <c r="BH334" s="241">
        <f>IF(N334="sníž. přenesená",J334,0)</f>
        <v>0</v>
      </c>
      <c r="BI334" s="241">
        <f>IF(N334="nulová",J334,0)</f>
        <v>0</v>
      </c>
      <c r="BJ334" s="18" t="s">
        <v>84</v>
      </c>
      <c r="BK334" s="241">
        <f>ROUND(I334*H334,2)</f>
        <v>0</v>
      </c>
      <c r="BL334" s="18" t="s">
        <v>357</v>
      </c>
      <c r="BM334" s="240" t="s">
        <v>5245</v>
      </c>
    </row>
    <row r="335" s="2" customFormat="1">
      <c r="A335" s="39"/>
      <c r="B335" s="40"/>
      <c r="C335" s="41"/>
      <c r="D335" s="242" t="s">
        <v>359</v>
      </c>
      <c r="E335" s="41"/>
      <c r="F335" s="243" t="s">
        <v>5244</v>
      </c>
      <c r="G335" s="41"/>
      <c r="H335" s="41"/>
      <c r="I335" s="244"/>
      <c r="J335" s="41"/>
      <c r="K335" s="41"/>
      <c r="L335" s="45"/>
      <c r="M335" s="245"/>
      <c r="N335" s="246"/>
      <c r="O335" s="92"/>
      <c r="P335" s="92"/>
      <c r="Q335" s="92"/>
      <c r="R335" s="92"/>
      <c r="S335" s="92"/>
      <c r="T335" s="93"/>
      <c r="U335" s="39"/>
      <c r="V335" s="39"/>
      <c r="W335" s="39"/>
      <c r="X335" s="39"/>
      <c r="Y335" s="39"/>
      <c r="Z335" s="39"/>
      <c r="AA335" s="39"/>
      <c r="AB335" s="39"/>
      <c r="AC335" s="39"/>
      <c r="AD335" s="39"/>
      <c r="AE335" s="39"/>
      <c r="AT335" s="18" t="s">
        <v>359</v>
      </c>
      <c r="AU335" s="18" t="s">
        <v>371</v>
      </c>
    </row>
    <row r="336" s="2" customFormat="1" ht="33" customHeight="1">
      <c r="A336" s="39"/>
      <c r="B336" s="40"/>
      <c r="C336" s="229" t="s">
        <v>2042</v>
      </c>
      <c r="D336" s="229" t="s">
        <v>352</v>
      </c>
      <c r="E336" s="230" t="s">
        <v>5246</v>
      </c>
      <c r="F336" s="231" t="s">
        <v>5247</v>
      </c>
      <c r="G336" s="232" t="s">
        <v>497</v>
      </c>
      <c r="H336" s="233">
        <v>760</v>
      </c>
      <c r="I336" s="234"/>
      <c r="J336" s="235">
        <f>ROUND(I336*H336,2)</f>
        <v>0</v>
      </c>
      <c r="K336" s="231" t="s">
        <v>385</v>
      </c>
      <c r="L336" s="45"/>
      <c r="M336" s="236" t="s">
        <v>1</v>
      </c>
      <c r="N336" s="237" t="s">
        <v>41</v>
      </c>
      <c r="O336" s="92"/>
      <c r="P336" s="238">
        <f>O336*H336</f>
        <v>0</v>
      </c>
      <c r="Q336" s="238">
        <v>0</v>
      </c>
      <c r="R336" s="238">
        <f>Q336*H336</f>
        <v>0</v>
      </c>
      <c r="S336" s="238">
        <v>0</v>
      </c>
      <c r="T336" s="239">
        <f>S336*H336</f>
        <v>0</v>
      </c>
      <c r="U336" s="39"/>
      <c r="V336" s="39"/>
      <c r="W336" s="39"/>
      <c r="X336" s="39"/>
      <c r="Y336" s="39"/>
      <c r="Z336" s="39"/>
      <c r="AA336" s="39"/>
      <c r="AB336" s="39"/>
      <c r="AC336" s="39"/>
      <c r="AD336" s="39"/>
      <c r="AE336" s="39"/>
      <c r="AR336" s="240" t="s">
        <v>357</v>
      </c>
      <c r="AT336" s="240" t="s">
        <v>352</v>
      </c>
      <c r="AU336" s="240" t="s">
        <v>371</v>
      </c>
      <c r="AY336" s="18" t="s">
        <v>350</v>
      </c>
      <c r="BE336" s="241">
        <f>IF(N336="základní",J336,0)</f>
        <v>0</v>
      </c>
      <c r="BF336" s="241">
        <f>IF(N336="snížená",J336,0)</f>
        <v>0</v>
      </c>
      <c r="BG336" s="241">
        <f>IF(N336="zákl. přenesená",J336,0)</f>
        <v>0</v>
      </c>
      <c r="BH336" s="241">
        <f>IF(N336="sníž. přenesená",J336,0)</f>
        <v>0</v>
      </c>
      <c r="BI336" s="241">
        <f>IF(N336="nulová",J336,0)</f>
        <v>0</v>
      </c>
      <c r="BJ336" s="18" t="s">
        <v>84</v>
      </c>
      <c r="BK336" s="241">
        <f>ROUND(I336*H336,2)</f>
        <v>0</v>
      </c>
      <c r="BL336" s="18" t="s">
        <v>357</v>
      </c>
      <c r="BM336" s="240" t="s">
        <v>5248</v>
      </c>
    </row>
    <row r="337" s="2" customFormat="1">
      <c r="A337" s="39"/>
      <c r="B337" s="40"/>
      <c r="C337" s="41"/>
      <c r="D337" s="242" t="s">
        <v>359</v>
      </c>
      <c r="E337" s="41"/>
      <c r="F337" s="243" t="s">
        <v>5249</v>
      </c>
      <c r="G337" s="41"/>
      <c r="H337" s="41"/>
      <c r="I337" s="244"/>
      <c r="J337" s="41"/>
      <c r="K337" s="41"/>
      <c r="L337" s="45"/>
      <c r="M337" s="245"/>
      <c r="N337" s="246"/>
      <c r="O337" s="92"/>
      <c r="P337" s="92"/>
      <c r="Q337" s="92"/>
      <c r="R337" s="92"/>
      <c r="S337" s="92"/>
      <c r="T337" s="93"/>
      <c r="U337" s="39"/>
      <c r="V337" s="39"/>
      <c r="W337" s="39"/>
      <c r="X337" s="39"/>
      <c r="Y337" s="39"/>
      <c r="Z337" s="39"/>
      <c r="AA337" s="39"/>
      <c r="AB337" s="39"/>
      <c r="AC337" s="39"/>
      <c r="AD337" s="39"/>
      <c r="AE337" s="39"/>
      <c r="AT337" s="18" t="s">
        <v>359</v>
      </c>
      <c r="AU337" s="18" t="s">
        <v>371</v>
      </c>
    </row>
    <row r="338" s="2" customFormat="1" ht="24.15" customHeight="1">
      <c r="A338" s="39"/>
      <c r="B338" s="40"/>
      <c r="C338" s="295" t="s">
        <v>2048</v>
      </c>
      <c r="D338" s="295" t="s">
        <v>1347</v>
      </c>
      <c r="E338" s="296" t="s">
        <v>5250</v>
      </c>
      <c r="F338" s="297" t="s">
        <v>5251</v>
      </c>
      <c r="G338" s="298" t="s">
        <v>4932</v>
      </c>
      <c r="H338" s="299">
        <v>3</v>
      </c>
      <c r="I338" s="300"/>
      <c r="J338" s="301">
        <f>ROUND(I338*H338,2)</f>
        <v>0</v>
      </c>
      <c r="K338" s="297" t="s">
        <v>1</v>
      </c>
      <c r="L338" s="302"/>
      <c r="M338" s="303" t="s">
        <v>1</v>
      </c>
      <c r="N338" s="304" t="s">
        <v>41</v>
      </c>
      <c r="O338" s="92"/>
      <c r="P338" s="238">
        <f>O338*H338</f>
        <v>0</v>
      </c>
      <c r="Q338" s="238">
        <v>0</v>
      </c>
      <c r="R338" s="238">
        <f>Q338*H338</f>
        <v>0</v>
      </c>
      <c r="S338" s="238">
        <v>0</v>
      </c>
      <c r="T338" s="239">
        <f>S338*H338</f>
        <v>0</v>
      </c>
      <c r="U338" s="39"/>
      <c r="V338" s="39"/>
      <c r="W338" s="39"/>
      <c r="X338" s="39"/>
      <c r="Y338" s="39"/>
      <c r="Z338" s="39"/>
      <c r="AA338" s="39"/>
      <c r="AB338" s="39"/>
      <c r="AC338" s="39"/>
      <c r="AD338" s="39"/>
      <c r="AE338" s="39"/>
      <c r="AR338" s="240" t="s">
        <v>468</v>
      </c>
      <c r="AT338" s="240" t="s">
        <v>1347</v>
      </c>
      <c r="AU338" s="240" t="s">
        <v>371</v>
      </c>
      <c r="AY338" s="18" t="s">
        <v>350</v>
      </c>
      <c r="BE338" s="241">
        <f>IF(N338="základní",J338,0)</f>
        <v>0</v>
      </c>
      <c r="BF338" s="241">
        <f>IF(N338="snížená",J338,0)</f>
        <v>0</v>
      </c>
      <c r="BG338" s="241">
        <f>IF(N338="zákl. přenesená",J338,0)</f>
        <v>0</v>
      </c>
      <c r="BH338" s="241">
        <f>IF(N338="sníž. přenesená",J338,0)</f>
        <v>0</v>
      </c>
      <c r="BI338" s="241">
        <f>IF(N338="nulová",J338,0)</f>
        <v>0</v>
      </c>
      <c r="BJ338" s="18" t="s">
        <v>84</v>
      </c>
      <c r="BK338" s="241">
        <f>ROUND(I338*H338,2)</f>
        <v>0</v>
      </c>
      <c r="BL338" s="18" t="s">
        <v>357</v>
      </c>
      <c r="BM338" s="240" t="s">
        <v>5252</v>
      </c>
    </row>
    <row r="339" s="2" customFormat="1">
      <c r="A339" s="39"/>
      <c r="B339" s="40"/>
      <c r="C339" s="41"/>
      <c r="D339" s="242" t="s">
        <v>359</v>
      </c>
      <c r="E339" s="41"/>
      <c r="F339" s="243" t="s">
        <v>5251</v>
      </c>
      <c r="G339" s="41"/>
      <c r="H339" s="41"/>
      <c r="I339" s="244"/>
      <c r="J339" s="41"/>
      <c r="K339" s="41"/>
      <c r="L339" s="45"/>
      <c r="M339" s="245"/>
      <c r="N339" s="246"/>
      <c r="O339" s="92"/>
      <c r="P339" s="92"/>
      <c r="Q339" s="92"/>
      <c r="R339" s="92"/>
      <c r="S339" s="92"/>
      <c r="T339" s="93"/>
      <c r="U339" s="39"/>
      <c r="V339" s="39"/>
      <c r="W339" s="39"/>
      <c r="X339" s="39"/>
      <c r="Y339" s="39"/>
      <c r="Z339" s="39"/>
      <c r="AA339" s="39"/>
      <c r="AB339" s="39"/>
      <c r="AC339" s="39"/>
      <c r="AD339" s="39"/>
      <c r="AE339" s="39"/>
      <c r="AT339" s="18" t="s">
        <v>359</v>
      </c>
      <c r="AU339" s="18" t="s">
        <v>371</v>
      </c>
    </row>
    <row r="340" s="2" customFormat="1" ht="37.8" customHeight="1">
      <c r="A340" s="39"/>
      <c r="B340" s="40"/>
      <c r="C340" s="229" t="s">
        <v>2053</v>
      </c>
      <c r="D340" s="229" t="s">
        <v>352</v>
      </c>
      <c r="E340" s="230" t="s">
        <v>5253</v>
      </c>
      <c r="F340" s="231" t="s">
        <v>5254</v>
      </c>
      <c r="G340" s="232" t="s">
        <v>497</v>
      </c>
      <c r="H340" s="233">
        <v>3</v>
      </c>
      <c r="I340" s="234"/>
      <c r="J340" s="235">
        <f>ROUND(I340*H340,2)</f>
        <v>0</v>
      </c>
      <c r="K340" s="231" t="s">
        <v>385</v>
      </c>
      <c r="L340" s="45"/>
      <c r="M340" s="236" t="s">
        <v>1</v>
      </c>
      <c r="N340" s="237" t="s">
        <v>41</v>
      </c>
      <c r="O340" s="92"/>
      <c r="P340" s="238">
        <f>O340*H340</f>
        <v>0</v>
      </c>
      <c r="Q340" s="238">
        <v>0</v>
      </c>
      <c r="R340" s="238">
        <f>Q340*H340</f>
        <v>0</v>
      </c>
      <c r="S340" s="238">
        <v>0</v>
      </c>
      <c r="T340" s="239">
        <f>S340*H340</f>
        <v>0</v>
      </c>
      <c r="U340" s="39"/>
      <c r="V340" s="39"/>
      <c r="W340" s="39"/>
      <c r="X340" s="39"/>
      <c r="Y340" s="39"/>
      <c r="Z340" s="39"/>
      <c r="AA340" s="39"/>
      <c r="AB340" s="39"/>
      <c r="AC340" s="39"/>
      <c r="AD340" s="39"/>
      <c r="AE340" s="39"/>
      <c r="AR340" s="240" t="s">
        <v>357</v>
      </c>
      <c r="AT340" s="240" t="s">
        <v>352</v>
      </c>
      <c r="AU340" s="240" t="s">
        <v>371</v>
      </c>
      <c r="AY340" s="18" t="s">
        <v>350</v>
      </c>
      <c r="BE340" s="241">
        <f>IF(N340="základní",J340,0)</f>
        <v>0</v>
      </c>
      <c r="BF340" s="241">
        <f>IF(N340="snížená",J340,0)</f>
        <v>0</v>
      </c>
      <c r="BG340" s="241">
        <f>IF(N340="zákl. přenesená",J340,0)</f>
        <v>0</v>
      </c>
      <c r="BH340" s="241">
        <f>IF(N340="sníž. přenesená",J340,0)</f>
        <v>0</v>
      </c>
      <c r="BI340" s="241">
        <f>IF(N340="nulová",J340,0)</f>
        <v>0</v>
      </c>
      <c r="BJ340" s="18" t="s">
        <v>84</v>
      </c>
      <c r="BK340" s="241">
        <f>ROUND(I340*H340,2)</f>
        <v>0</v>
      </c>
      <c r="BL340" s="18" t="s">
        <v>357</v>
      </c>
      <c r="BM340" s="240" t="s">
        <v>5255</v>
      </c>
    </row>
    <row r="341" s="2" customFormat="1">
      <c r="A341" s="39"/>
      <c r="B341" s="40"/>
      <c r="C341" s="41"/>
      <c r="D341" s="242" t="s">
        <v>359</v>
      </c>
      <c r="E341" s="41"/>
      <c r="F341" s="243" t="s">
        <v>5256</v>
      </c>
      <c r="G341" s="41"/>
      <c r="H341" s="41"/>
      <c r="I341" s="244"/>
      <c r="J341" s="41"/>
      <c r="K341" s="41"/>
      <c r="L341" s="45"/>
      <c r="M341" s="245"/>
      <c r="N341" s="246"/>
      <c r="O341" s="92"/>
      <c r="P341" s="92"/>
      <c r="Q341" s="92"/>
      <c r="R341" s="92"/>
      <c r="S341" s="92"/>
      <c r="T341" s="93"/>
      <c r="U341" s="39"/>
      <c r="V341" s="39"/>
      <c r="W341" s="39"/>
      <c r="X341" s="39"/>
      <c r="Y341" s="39"/>
      <c r="Z341" s="39"/>
      <c r="AA341" s="39"/>
      <c r="AB341" s="39"/>
      <c r="AC341" s="39"/>
      <c r="AD341" s="39"/>
      <c r="AE341" s="39"/>
      <c r="AT341" s="18" t="s">
        <v>359</v>
      </c>
      <c r="AU341" s="18" t="s">
        <v>371</v>
      </c>
    </row>
    <row r="342" s="2" customFormat="1" ht="16.5" customHeight="1">
      <c r="A342" s="39"/>
      <c r="B342" s="40"/>
      <c r="C342" s="295" t="s">
        <v>2060</v>
      </c>
      <c r="D342" s="295" t="s">
        <v>1347</v>
      </c>
      <c r="E342" s="296" t="s">
        <v>5257</v>
      </c>
      <c r="F342" s="297" t="s">
        <v>5258</v>
      </c>
      <c r="G342" s="298" t="s">
        <v>4932</v>
      </c>
      <c r="H342" s="299">
        <v>300</v>
      </c>
      <c r="I342" s="300"/>
      <c r="J342" s="301">
        <f>ROUND(I342*H342,2)</f>
        <v>0</v>
      </c>
      <c r="K342" s="297" t="s">
        <v>1</v>
      </c>
      <c r="L342" s="302"/>
      <c r="M342" s="303" t="s">
        <v>1</v>
      </c>
      <c r="N342" s="304" t="s">
        <v>41</v>
      </c>
      <c r="O342" s="92"/>
      <c r="P342" s="238">
        <f>O342*H342</f>
        <v>0</v>
      </c>
      <c r="Q342" s="238">
        <v>0</v>
      </c>
      <c r="R342" s="238">
        <f>Q342*H342</f>
        <v>0</v>
      </c>
      <c r="S342" s="238">
        <v>0</v>
      </c>
      <c r="T342" s="239">
        <f>S342*H342</f>
        <v>0</v>
      </c>
      <c r="U342" s="39"/>
      <c r="V342" s="39"/>
      <c r="W342" s="39"/>
      <c r="X342" s="39"/>
      <c r="Y342" s="39"/>
      <c r="Z342" s="39"/>
      <c r="AA342" s="39"/>
      <c r="AB342" s="39"/>
      <c r="AC342" s="39"/>
      <c r="AD342" s="39"/>
      <c r="AE342" s="39"/>
      <c r="AR342" s="240" t="s">
        <v>468</v>
      </c>
      <c r="AT342" s="240" t="s">
        <v>1347</v>
      </c>
      <c r="AU342" s="240" t="s">
        <v>371</v>
      </c>
      <c r="AY342" s="18" t="s">
        <v>350</v>
      </c>
      <c r="BE342" s="241">
        <f>IF(N342="základní",J342,0)</f>
        <v>0</v>
      </c>
      <c r="BF342" s="241">
        <f>IF(N342="snížená",J342,0)</f>
        <v>0</v>
      </c>
      <c r="BG342" s="241">
        <f>IF(N342="zákl. přenesená",J342,0)</f>
        <v>0</v>
      </c>
      <c r="BH342" s="241">
        <f>IF(N342="sníž. přenesená",J342,0)</f>
        <v>0</v>
      </c>
      <c r="BI342" s="241">
        <f>IF(N342="nulová",J342,0)</f>
        <v>0</v>
      </c>
      <c r="BJ342" s="18" t="s">
        <v>84</v>
      </c>
      <c r="BK342" s="241">
        <f>ROUND(I342*H342,2)</f>
        <v>0</v>
      </c>
      <c r="BL342" s="18" t="s">
        <v>357</v>
      </c>
      <c r="BM342" s="240" t="s">
        <v>5259</v>
      </c>
    </row>
    <row r="343" s="2" customFormat="1">
      <c r="A343" s="39"/>
      <c r="B343" s="40"/>
      <c r="C343" s="41"/>
      <c r="D343" s="242" t="s">
        <v>359</v>
      </c>
      <c r="E343" s="41"/>
      <c r="F343" s="243" t="s">
        <v>5258</v>
      </c>
      <c r="G343" s="41"/>
      <c r="H343" s="41"/>
      <c r="I343" s="244"/>
      <c r="J343" s="41"/>
      <c r="K343" s="41"/>
      <c r="L343" s="45"/>
      <c r="M343" s="245"/>
      <c r="N343" s="246"/>
      <c r="O343" s="92"/>
      <c r="P343" s="92"/>
      <c r="Q343" s="92"/>
      <c r="R343" s="92"/>
      <c r="S343" s="92"/>
      <c r="T343" s="93"/>
      <c r="U343" s="39"/>
      <c r="V343" s="39"/>
      <c r="W343" s="39"/>
      <c r="X343" s="39"/>
      <c r="Y343" s="39"/>
      <c r="Z343" s="39"/>
      <c r="AA343" s="39"/>
      <c r="AB343" s="39"/>
      <c r="AC343" s="39"/>
      <c r="AD343" s="39"/>
      <c r="AE343" s="39"/>
      <c r="AT343" s="18" t="s">
        <v>359</v>
      </c>
      <c r="AU343" s="18" t="s">
        <v>371</v>
      </c>
    </row>
    <row r="344" s="2" customFormat="1" ht="16.5" customHeight="1">
      <c r="A344" s="39"/>
      <c r="B344" s="40"/>
      <c r="C344" s="295" t="s">
        <v>2067</v>
      </c>
      <c r="D344" s="295" t="s">
        <v>1347</v>
      </c>
      <c r="E344" s="296" t="s">
        <v>5260</v>
      </c>
      <c r="F344" s="297" t="s">
        <v>5261</v>
      </c>
      <c r="G344" s="298" t="s">
        <v>4932</v>
      </c>
      <c r="H344" s="299">
        <v>255</v>
      </c>
      <c r="I344" s="300"/>
      <c r="J344" s="301">
        <f>ROUND(I344*H344,2)</f>
        <v>0</v>
      </c>
      <c r="K344" s="297" t="s">
        <v>1</v>
      </c>
      <c r="L344" s="302"/>
      <c r="M344" s="303" t="s">
        <v>1</v>
      </c>
      <c r="N344" s="304" t="s">
        <v>41</v>
      </c>
      <c r="O344" s="92"/>
      <c r="P344" s="238">
        <f>O344*H344</f>
        <v>0</v>
      </c>
      <c r="Q344" s="238">
        <v>0</v>
      </c>
      <c r="R344" s="238">
        <f>Q344*H344</f>
        <v>0</v>
      </c>
      <c r="S344" s="238">
        <v>0</v>
      </c>
      <c r="T344" s="239">
        <f>S344*H344</f>
        <v>0</v>
      </c>
      <c r="U344" s="39"/>
      <c r="V344" s="39"/>
      <c r="W344" s="39"/>
      <c r="X344" s="39"/>
      <c r="Y344" s="39"/>
      <c r="Z344" s="39"/>
      <c r="AA344" s="39"/>
      <c r="AB344" s="39"/>
      <c r="AC344" s="39"/>
      <c r="AD344" s="39"/>
      <c r="AE344" s="39"/>
      <c r="AR344" s="240" t="s">
        <v>468</v>
      </c>
      <c r="AT344" s="240" t="s">
        <v>1347</v>
      </c>
      <c r="AU344" s="240" t="s">
        <v>371</v>
      </c>
      <c r="AY344" s="18" t="s">
        <v>350</v>
      </c>
      <c r="BE344" s="241">
        <f>IF(N344="základní",J344,0)</f>
        <v>0</v>
      </c>
      <c r="BF344" s="241">
        <f>IF(N344="snížená",J344,0)</f>
        <v>0</v>
      </c>
      <c r="BG344" s="241">
        <f>IF(N344="zákl. přenesená",J344,0)</f>
        <v>0</v>
      </c>
      <c r="BH344" s="241">
        <f>IF(N344="sníž. přenesená",J344,0)</f>
        <v>0</v>
      </c>
      <c r="BI344" s="241">
        <f>IF(N344="nulová",J344,0)</f>
        <v>0</v>
      </c>
      <c r="BJ344" s="18" t="s">
        <v>84</v>
      </c>
      <c r="BK344" s="241">
        <f>ROUND(I344*H344,2)</f>
        <v>0</v>
      </c>
      <c r="BL344" s="18" t="s">
        <v>357</v>
      </c>
      <c r="BM344" s="240" t="s">
        <v>5262</v>
      </c>
    </row>
    <row r="345" s="2" customFormat="1">
      <c r="A345" s="39"/>
      <c r="B345" s="40"/>
      <c r="C345" s="41"/>
      <c r="D345" s="242" t="s">
        <v>359</v>
      </c>
      <c r="E345" s="41"/>
      <c r="F345" s="243" t="s">
        <v>5261</v>
      </c>
      <c r="G345" s="41"/>
      <c r="H345" s="41"/>
      <c r="I345" s="244"/>
      <c r="J345" s="41"/>
      <c r="K345" s="41"/>
      <c r="L345" s="45"/>
      <c r="M345" s="245"/>
      <c r="N345" s="246"/>
      <c r="O345" s="92"/>
      <c r="P345" s="92"/>
      <c r="Q345" s="92"/>
      <c r="R345" s="92"/>
      <c r="S345" s="92"/>
      <c r="T345" s="93"/>
      <c r="U345" s="39"/>
      <c r="V345" s="39"/>
      <c r="W345" s="39"/>
      <c r="X345" s="39"/>
      <c r="Y345" s="39"/>
      <c r="Z345" s="39"/>
      <c r="AA345" s="39"/>
      <c r="AB345" s="39"/>
      <c r="AC345" s="39"/>
      <c r="AD345" s="39"/>
      <c r="AE345" s="39"/>
      <c r="AT345" s="18" t="s">
        <v>359</v>
      </c>
      <c r="AU345" s="18" t="s">
        <v>371</v>
      </c>
    </row>
    <row r="346" s="2" customFormat="1" ht="16.5" customHeight="1">
      <c r="A346" s="39"/>
      <c r="B346" s="40"/>
      <c r="C346" s="295" t="s">
        <v>2074</v>
      </c>
      <c r="D346" s="295" t="s">
        <v>1347</v>
      </c>
      <c r="E346" s="296" t="s">
        <v>5263</v>
      </c>
      <c r="F346" s="297" t="s">
        <v>5264</v>
      </c>
      <c r="G346" s="298" t="s">
        <v>4932</v>
      </c>
      <c r="H346" s="299">
        <v>65</v>
      </c>
      <c r="I346" s="300"/>
      <c r="J346" s="301">
        <f>ROUND(I346*H346,2)</f>
        <v>0</v>
      </c>
      <c r="K346" s="297" t="s">
        <v>1</v>
      </c>
      <c r="L346" s="302"/>
      <c r="M346" s="303" t="s">
        <v>1</v>
      </c>
      <c r="N346" s="304" t="s">
        <v>41</v>
      </c>
      <c r="O346" s="92"/>
      <c r="P346" s="238">
        <f>O346*H346</f>
        <v>0</v>
      </c>
      <c r="Q346" s="238">
        <v>0</v>
      </c>
      <c r="R346" s="238">
        <f>Q346*H346</f>
        <v>0</v>
      </c>
      <c r="S346" s="238">
        <v>0</v>
      </c>
      <c r="T346" s="239">
        <f>S346*H346</f>
        <v>0</v>
      </c>
      <c r="U346" s="39"/>
      <c r="V346" s="39"/>
      <c r="W346" s="39"/>
      <c r="X346" s="39"/>
      <c r="Y346" s="39"/>
      <c r="Z346" s="39"/>
      <c r="AA346" s="39"/>
      <c r="AB346" s="39"/>
      <c r="AC346" s="39"/>
      <c r="AD346" s="39"/>
      <c r="AE346" s="39"/>
      <c r="AR346" s="240" t="s">
        <v>468</v>
      </c>
      <c r="AT346" s="240" t="s">
        <v>1347</v>
      </c>
      <c r="AU346" s="240" t="s">
        <v>371</v>
      </c>
      <c r="AY346" s="18" t="s">
        <v>350</v>
      </c>
      <c r="BE346" s="241">
        <f>IF(N346="základní",J346,0)</f>
        <v>0</v>
      </c>
      <c r="BF346" s="241">
        <f>IF(N346="snížená",J346,0)</f>
        <v>0</v>
      </c>
      <c r="BG346" s="241">
        <f>IF(N346="zákl. přenesená",J346,0)</f>
        <v>0</v>
      </c>
      <c r="BH346" s="241">
        <f>IF(N346="sníž. přenesená",J346,0)</f>
        <v>0</v>
      </c>
      <c r="BI346" s="241">
        <f>IF(N346="nulová",J346,0)</f>
        <v>0</v>
      </c>
      <c r="BJ346" s="18" t="s">
        <v>84</v>
      </c>
      <c r="BK346" s="241">
        <f>ROUND(I346*H346,2)</f>
        <v>0</v>
      </c>
      <c r="BL346" s="18" t="s">
        <v>357</v>
      </c>
      <c r="BM346" s="240" t="s">
        <v>5265</v>
      </c>
    </row>
    <row r="347" s="2" customFormat="1">
      <c r="A347" s="39"/>
      <c r="B347" s="40"/>
      <c r="C347" s="41"/>
      <c r="D347" s="242" t="s">
        <v>359</v>
      </c>
      <c r="E347" s="41"/>
      <c r="F347" s="243" t="s">
        <v>5264</v>
      </c>
      <c r="G347" s="41"/>
      <c r="H347" s="41"/>
      <c r="I347" s="244"/>
      <c r="J347" s="41"/>
      <c r="K347" s="41"/>
      <c r="L347" s="45"/>
      <c r="M347" s="245"/>
      <c r="N347" s="246"/>
      <c r="O347" s="92"/>
      <c r="P347" s="92"/>
      <c r="Q347" s="92"/>
      <c r="R347" s="92"/>
      <c r="S347" s="92"/>
      <c r="T347" s="93"/>
      <c r="U347" s="39"/>
      <c r="V347" s="39"/>
      <c r="W347" s="39"/>
      <c r="X347" s="39"/>
      <c r="Y347" s="39"/>
      <c r="Z347" s="39"/>
      <c r="AA347" s="39"/>
      <c r="AB347" s="39"/>
      <c r="AC347" s="39"/>
      <c r="AD347" s="39"/>
      <c r="AE347" s="39"/>
      <c r="AT347" s="18" t="s">
        <v>359</v>
      </c>
      <c r="AU347" s="18" t="s">
        <v>371</v>
      </c>
    </row>
    <row r="348" s="2" customFormat="1" ht="16.5" customHeight="1">
      <c r="A348" s="39"/>
      <c r="B348" s="40"/>
      <c r="C348" s="295" t="s">
        <v>2085</v>
      </c>
      <c r="D348" s="295" t="s">
        <v>1347</v>
      </c>
      <c r="E348" s="296" t="s">
        <v>5266</v>
      </c>
      <c r="F348" s="297" t="s">
        <v>5267</v>
      </c>
      <c r="G348" s="298" t="s">
        <v>4932</v>
      </c>
      <c r="H348" s="299">
        <v>31</v>
      </c>
      <c r="I348" s="300"/>
      <c r="J348" s="301">
        <f>ROUND(I348*H348,2)</f>
        <v>0</v>
      </c>
      <c r="K348" s="297" t="s">
        <v>1</v>
      </c>
      <c r="L348" s="302"/>
      <c r="M348" s="303" t="s">
        <v>1</v>
      </c>
      <c r="N348" s="304" t="s">
        <v>41</v>
      </c>
      <c r="O348" s="92"/>
      <c r="P348" s="238">
        <f>O348*H348</f>
        <v>0</v>
      </c>
      <c r="Q348" s="238">
        <v>0</v>
      </c>
      <c r="R348" s="238">
        <f>Q348*H348</f>
        <v>0</v>
      </c>
      <c r="S348" s="238">
        <v>0</v>
      </c>
      <c r="T348" s="239">
        <f>S348*H348</f>
        <v>0</v>
      </c>
      <c r="U348" s="39"/>
      <c r="V348" s="39"/>
      <c r="W348" s="39"/>
      <c r="X348" s="39"/>
      <c r="Y348" s="39"/>
      <c r="Z348" s="39"/>
      <c r="AA348" s="39"/>
      <c r="AB348" s="39"/>
      <c r="AC348" s="39"/>
      <c r="AD348" s="39"/>
      <c r="AE348" s="39"/>
      <c r="AR348" s="240" t="s">
        <v>468</v>
      </c>
      <c r="AT348" s="240" t="s">
        <v>1347</v>
      </c>
      <c r="AU348" s="240" t="s">
        <v>371</v>
      </c>
      <c r="AY348" s="18" t="s">
        <v>350</v>
      </c>
      <c r="BE348" s="241">
        <f>IF(N348="základní",J348,0)</f>
        <v>0</v>
      </c>
      <c r="BF348" s="241">
        <f>IF(N348="snížená",J348,0)</f>
        <v>0</v>
      </c>
      <c r="BG348" s="241">
        <f>IF(N348="zákl. přenesená",J348,0)</f>
        <v>0</v>
      </c>
      <c r="BH348" s="241">
        <f>IF(N348="sníž. přenesená",J348,0)</f>
        <v>0</v>
      </c>
      <c r="BI348" s="241">
        <f>IF(N348="nulová",J348,0)</f>
        <v>0</v>
      </c>
      <c r="BJ348" s="18" t="s">
        <v>84</v>
      </c>
      <c r="BK348" s="241">
        <f>ROUND(I348*H348,2)</f>
        <v>0</v>
      </c>
      <c r="BL348" s="18" t="s">
        <v>357</v>
      </c>
      <c r="BM348" s="240" t="s">
        <v>5268</v>
      </c>
    </row>
    <row r="349" s="2" customFormat="1">
      <c r="A349" s="39"/>
      <c r="B349" s="40"/>
      <c r="C349" s="41"/>
      <c r="D349" s="242" t="s">
        <v>359</v>
      </c>
      <c r="E349" s="41"/>
      <c r="F349" s="243" t="s">
        <v>5267</v>
      </c>
      <c r="G349" s="41"/>
      <c r="H349" s="41"/>
      <c r="I349" s="244"/>
      <c r="J349" s="41"/>
      <c r="K349" s="41"/>
      <c r="L349" s="45"/>
      <c r="M349" s="245"/>
      <c r="N349" s="246"/>
      <c r="O349" s="92"/>
      <c r="P349" s="92"/>
      <c r="Q349" s="92"/>
      <c r="R349" s="92"/>
      <c r="S349" s="92"/>
      <c r="T349" s="93"/>
      <c r="U349" s="39"/>
      <c r="V349" s="39"/>
      <c r="W349" s="39"/>
      <c r="X349" s="39"/>
      <c r="Y349" s="39"/>
      <c r="Z349" s="39"/>
      <c r="AA349" s="39"/>
      <c r="AB349" s="39"/>
      <c r="AC349" s="39"/>
      <c r="AD349" s="39"/>
      <c r="AE349" s="39"/>
      <c r="AT349" s="18" t="s">
        <v>359</v>
      </c>
      <c r="AU349" s="18" t="s">
        <v>371</v>
      </c>
    </row>
    <row r="350" s="2" customFormat="1" ht="16.5" customHeight="1">
      <c r="A350" s="39"/>
      <c r="B350" s="40"/>
      <c r="C350" s="295" t="s">
        <v>2091</v>
      </c>
      <c r="D350" s="295" t="s">
        <v>1347</v>
      </c>
      <c r="E350" s="296" t="s">
        <v>5269</v>
      </c>
      <c r="F350" s="297" t="s">
        <v>5270</v>
      </c>
      <c r="G350" s="298" t="s">
        <v>4932</v>
      </c>
      <c r="H350" s="299">
        <v>4</v>
      </c>
      <c r="I350" s="300"/>
      <c r="J350" s="301">
        <f>ROUND(I350*H350,2)</f>
        <v>0</v>
      </c>
      <c r="K350" s="297" t="s">
        <v>1</v>
      </c>
      <c r="L350" s="302"/>
      <c r="M350" s="303" t="s">
        <v>1</v>
      </c>
      <c r="N350" s="304" t="s">
        <v>41</v>
      </c>
      <c r="O350" s="92"/>
      <c r="P350" s="238">
        <f>O350*H350</f>
        <v>0</v>
      </c>
      <c r="Q350" s="238">
        <v>0</v>
      </c>
      <c r="R350" s="238">
        <f>Q350*H350</f>
        <v>0</v>
      </c>
      <c r="S350" s="238">
        <v>0</v>
      </c>
      <c r="T350" s="239">
        <f>S350*H350</f>
        <v>0</v>
      </c>
      <c r="U350" s="39"/>
      <c r="V350" s="39"/>
      <c r="W350" s="39"/>
      <c r="X350" s="39"/>
      <c r="Y350" s="39"/>
      <c r="Z350" s="39"/>
      <c r="AA350" s="39"/>
      <c r="AB350" s="39"/>
      <c r="AC350" s="39"/>
      <c r="AD350" s="39"/>
      <c r="AE350" s="39"/>
      <c r="AR350" s="240" t="s">
        <v>468</v>
      </c>
      <c r="AT350" s="240" t="s">
        <v>1347</v>
      </c>
      <c r="AU350" s="240" t="s">
        <v>371</v>
      </c>
      <c r="AY350" s="18" t="s">
        <v>350</v>
      </c>
      <c r="BE350" s="241">
        <f>IF(N350="základní",J350,0)</f>
        <v>0</v>
      </c>
      <c r="BF350" s="241">
        <f>IF(N350="snížená",J350,0)</f>
        <v>0</v>
      </c>
      <c r="BG350" s="241">
        <f>IF(N350="zákl. přenesená",J350,0)</f>
        <v>0</v>
      </c>
      <c r="BH350" s="241">
        <f>IF(N350="sníž. přenesená",J350,0)</f>
        <v>0</v>
      </c>
      <c r="BI350" s="241">
        <f>IF(N350="nulová",J350,0)</f>
        <v>0</v>
      </c>
      <c r="BJ350" s="18" t="s">
        <v>84</v>
      </c>
      <c r="BK350" s="241">
        <f>ROUND(I350*H350,2)</f>
        <v>0</v>
      </c>
      <c r="BL350" s="18" t="s">
        <v>357</v>
      </c>
      <c r="BM350" s="240" t="s">
        <v>5271</v>
      </c>
    </row>
    <row r="351" s="2" customFormat="1">
      <c r="A351" s="39"/>
      <c r="B351" s="40"/>
      <c r="C351" s="41"/>
      <c r="D351" s="242" t="s">
        <v>359</v>
      </c>
      <c r="E351" s="41"/>
      <c r="F351" s="243" t="s">
        <v>5270</v>
      </c>
      <c r="G351" s="41"/>
      <c r="H351" s="41"/>
      <c r="I351" s="244"/>
      <c r="J351" s="41"/>
      <c r="K351" s="41"/>
      <c r="L351" s="45"/>
      <c r="M351" s="245"/>
      <c r="N351" s="246"/>
      <c r="O351" s="92"/>
      <c r="P351" s="92"/>
      <c r="Q351" s="92"/>
      <c r="R351" s="92"/>
      <c r="S351" s="92"/>
      <c r="T351" s="93"/>
      <c r="U351" s="39"/>
      <c r="V351" s="39"/>
      <c r="W351" s="39"/>
      <c r="X351" s="39"/>
      <c r="Y351" s="39"/>
      <c r="Z351" s="39"/>
      <c r="AA351" s="39"/>
      <c r="AB351" s="39"/>
      <c r="AC351" s="39"/>
      <c r="AD351" s="39"/>
      <c r="AE351" s="39"/>
      <c r="AT351" s="18" t="s">
        <v>359</v>
      </c>
      <c r="AU351" s="18" t="s">
        <v>371</v>
      </c>
    </row>
    <row r="352" s="2" customFormat="1" ht="16.5" customHeight="1">
      <c r="A352" s="39"/>
      <c r="B352" s="40"/>
      <c r="C352" s="229" t="s">
        <v>2096</v>
      </c>
      <c r="D352" s="229" t="s">
        <v>352</v>
      </c>
      <c r="E352" s="230" t="s">
        <v>5272</v>
      </c>
      <c r="F352" s="231" t="s">
        <v>5273</v>
      </c>
      <c r="G352" s="232" t="s">
        <v>4932</v>
      </c>
      <c r="H352" s="233">
        <v>655</v>
      </c>
      <c r="I352" s="234"/>
      <c r="J352" s="235">
        <f>ROUND(I352*H352,2)</f>
        <v>0</v>
      </c>
      <c r="K352" s="231" t="s">
        <v>1</v>
      </c>
      <c r="L352" s="45"/>
      <c r="M352" s="236" t="s">
        <v>1</v>
      </c>
      <c r="N352" s="237" t="s">
        <v>41</v>
      </c>
      <c r="O352" s="92"/>
      <c r="P352" s="238">
        <f>O352*H352</f>
        <v>0</v>
      </c>
      <c r="Q352" s="238">
        <v>0</v>
      </c>
      <c r="R352" s="238">
        <f>Q352*H352</f>
        <v>0</v>
      </c>
      <c r="S352" s="238">
        <v>0</v>
      </c>
      <c r="T352" s="239">
        <f>S352*H352</f>
        <v>0</v>
      </c>
      <c r="U352" s="39"/>
      <c r="V352" s="39"/>
      <c r="W352" s="39"/>
      <c r="X352" s="39"/>
      <c r="Y352" s="39"/>
      <c r="Z352" s="39"/>
      <c r="AA352" s="39"/>
      <c r="AB352" s="39"/>
      <c r="AC352" s="39"/>
      <c r="AD352" s="39"/>
      <c r="AE352" s="39"/>
      <c r="AR352" s="240" t="s">
        <v>357</v>
      </c>
      <c r="AT352" s="240" t="s">
        <v>352</v>
      </c>
      <c r="AU352" s="240" t="s">
        <v>371</v>
      </c>
      <c r="AY352" s="18" t="s">
        <v>350</v>
      </c>
      <c r="BE352" s="241">
        <f>IF(N352="základní",J352,0)</f>
        <v>0</v>
      </c>
      <c r="BF352" s="241">
        <f>IF(N352="snížená",J352,0)</f>
        <v>0</v>
      </c>
      <c r="BG352" s="241">
        <f>IF(N352="zákl. přenesená",J352,0)</f>
        <v>0</v>
      </c>
      <c r="BH352" s="241">
        <f>IF(N352="sníž. přenesená",J352,0)</f>
        <v>0</v>
      </c>
      <c r="BI352" s="241">
        <f>IF(N352="nulová",J352,0)</f>
        <v>0</v>
      </c>
      <c r="BJ352" s="18" t="s">
        <v>84</v>
      </c>
      <c r="BK352" s="241">
        <f>ROUND(I352*H352,2)</f>
        <v>0</v>
      </c>
      <c r="BL352" s="18" t="s">
        <v>357</v>
      </c>
      <c r="BM352" s="240" t="s">
        <v>5274</v>
      </c>
    </row>
    <row r="353" s="2" customFormat="1">
      <c r="A353" s="39"/>
      <c r="B353" s="40"/>
      <c r="C353" s="41"/>
      <c r="D353" s="242" t="s">
        <v>359</v>
      </c>
      <c r="E353" s="41"/>
      <c r="F353" s="243" t="s">
        <v>5273</v>
      </c>
      <c r="G353" s="41"/>
      <c r="H353" s="41"/>
      <c r="I353" s="244"/>
      <c r="J353" s="41"/>
      <c r="K353" s="41"/>
      <c r="L353" s="45"/>
      <c r="M353" s="245"/>
      <c r="N353" s="246"/>
      <c r="O353" s="92"/>
      <c r="P353" s="92"/>
      <c r="Q353" s="92"/>
      <c r="R353" s="92"/>
      <c r="S353" s="92"/>
      <c r="T353" s="93"/>
      <c r="U353" s="39"/>
      <c r="V353" s="39"/>
      <c r="W353" s="39"/>
      <c r="X353" s="39"/>
      <c r="Y353" s="39"/>
      <c r="Z353" s="39"/>
      <c r="AA353" s="39"/>
      <c r="AB353" s="39"/>
      <c r="AC353" s="39"/>
      <c r="AD353" s="39"/>
      <c r="AE353" s="39"/>
      <c r="AT353" s="18" t="s">
        <v>359</v>
      </c>
      <c r="AU353" s="18" t="s">
        <v>371</v>
      </c>
    </row>
    <row r="354" s="2" customFormat="1" ht="24.15" customHeight="1">
      <c r="A354" s="39"/>
      <c r="B354" s="40"/>
      <c r="C354" s="295" t="s">
        <v>2102</v>
      </c>
      <c r="D354" s="295" t="s">
        <v>1347</v>
      </c>
      <c r="E354" s="296" t="s">
        <v>5275</v>
      </c>
      <c r="F354" s="297" t="s">
        <v>5276</v>
      </c>
      <c r="G354" s="298" t="s">
        <v>4932</v>
      </c>
      <c r="H354" s="299">
        <v>2</v>
      </c>
      <c r="I354" s="300"/>
      <c r="J354" s="301">
        <f>ROUND(I354*H354,2)</f>
        <v>0</v>
      </c>
      <c r="K354" s="297" t="s">
        <v>1</v>
      </c>
      <c r="L354" s="302"/>
      <c r="M354" s="303" t="s">
        <v>1</v>
      </c>
      <c r="N354" s="304" t="s">
        <v>41</v>
      </c>
      <c r="O354" s="92"/>
      <c r="P354" s="238">
        <f>O354*H354</f>
        <v>0</v>
      </c>
      <c r="Q354" s="238">
        <v>0</v>
      </c>
      <c r="R354" s="238">
        <f>Q354*H354</f>
        <v>0</v>
      </c>
      <c r="S354" s="238">
        <v>0</v>
      </c>
      <c r="T354" s="239">
        <f>S354*H354</f>
        <v>0</v>
      </c>
      <c r="U354" s="39"/>
      <c r="V354" s="39"/>
      <c r="W354" s="39"/>
      <c r="X354" s="39"/>
      <c r="Y354" s="39"/>
      <c r="Z354" s="39"/>
      <c r="AA354" s="39"/>
      <c r="AB354" s="39"/>
      <c r="AC354" s="39"/>
      <c r="AD354" s="39"/>
      <c r="AE354" s="39"/>
      <c r="AR354" s="240" t="s">
        <v>468</v>
      </c>
      <c r="AT354" s="240" t="s">
        <v>1347</v>
      </c>
      <c r="AU354" s="240" t="s">
        <v>371</v>
      </c>
      <c r="AY354" s="18" t="s">
        <v>350</v>
      </c>
      <c r="BE354" s="241">
        <f>IF(N354="základní",J354,0)</f>
        <v>0</v>
      </c>
      <c r="BF354" s="241">
        <f>IF(N354="snížená",J354,0)</f>
        <v>0</v>
      </c>
      <c r="BG354" s="241">
        <f>IF(N354="zákl. přenesená",J354,0)</f>
        <v>0</v>
      </c>
      <c r="BH354" s="241">
        <f>IF(N354="sníž. přenesená",J354,0)</f>
        <v>0</v>
      </c>
      <c r="BI354" s="241">
        <f>IF(N354="nulová",J354,0)</f>
        <v>0</v>
      </c>
      <c r="BJ354" s="18" t="s">
        <v>84</v>
      </c>
      <c r="BK354" s="241">
        <f>ROUND(I354*H354,2)</f>
        <v>0</v>
      </c>
      <c r="BL354" s="18" t="s">
        <v>357</v>
      </c>
      <c r="BM354" s="240" t="s">
        <v>5277</v>
      </c>
    </row>
    <row r="355" s="2" customFormat="1">
      <c r="A355" s="39"/>
      <c r="B355" s="40"/>
      <c r="C355" s="41"/>
      <c r="D355" s="242" t="s">
        <v>359</v>
      </c>
      <c r="E355" s="41"/>
      <c r="F355" s="243" t="s">
        <v>5276</v>
      </c>
      <c r="G355" s="41"/>
      <c r="H355" s="41"/>
      <c r="I355" s="244"/>
      <c r="J355" s="41"/>
      <c r="K355" s="41"/>
      <c r="L355" s="45"/>
      <c r="M355" s="245"/>
      <c r="N355" s="246"/>
      <c r="O355" s="92"/>
      <c r="P355" s="92"/>
      <c r="Q355" s="92"/>
      <c r="R355" s="92"/>
      <c r="S355" s="92"/>
      <c r="T355" s="93"/>
      <c r="U355" s="39"/>
      <c r="V355" s="39"/>
      <c r="W355" s="39"/>
      <c r="X355" s="39"/>
      <c r="Y355" s="39"/>
      <c r="Z355" s="39"/>
      <c r="AA355" s="39"/>
      <c r="AB355" s="39"/>
      <c r="AC355" s="39"/>
      <c r="AD355" s="39"/>
      <c r="AE355" s="39"/>
      <c r="AT355" s="18" t="s">
        <v>359</v>
      </c>
      <c r="AU355" s="18" t="s">
        <v>371</v>
      </c>
    </row>
    <row r="356" s="2" customFormat="1" ht="33" customHeight="1">
      <c r="A356" s="39"/>
      <c r="B356" s="40"/>
      <c r="C356" s="229" t="s">
        <v>2107</v>
      </c>
      <c r="D356" s="229" t="s">
        <v>352</v>
      </c>
      <c r="E356" s="230" t="s">
        <v>5278</v>
      </c>
      <c r="F356" s="231" t="s">
        <v>5279</v>
      </c>
      <c r="G356" s="232" t="s">
        <v>497</v>
      </c>
      <c r="H356" s="233">
        <v>2</v>
      </c>
      <c r="I356" s="234"/>
      <c r="J356" s="235">
        <f>ROUND(I356*H356,2)</f>
        <v>0</v>
      </c>
      <c r="K356" s="231" t="s">
        <v>385</v>
      </c>
      <c r="L356" s="45"/>
      <c r="M356" s="236" t="s">
        <v>1</v>
      </c>
      <c r="N356" s="237" t="s">
        <v>41</v>
      </c>
      <c r="O356" s="92"/>
      <c r="P356" s="238">
        <f>O356*H356</f>
        <v>0</v>
      </c>
      <c r="Q356" s="238">
        <v>0</v>
      </c>
      <c r="R356" s="238">
        <f>Q356*H356</f>
        <v>0</v>
      </c>
      <c r="S356" s="238">
        <v>0</v>
      </c>
      <c r="T356" s="239">
        <f>S356*H356</f>
        <v>0</v>
      </c>
      <c r="U356" s="39"/>
      <c r="V356" s="39"/>
      <c r="W356" s="39"/>
      <c r="X356" s="39"/>
      <c r="Y356" s="39"/>
      <c r="Z356" s="39"/>
      <c r="AA356" s="39"/>
      <c r="AB356" s="39"/>
      <c r="AC356" s="39"/>
      <c r="AD356" s="39"/>
      <c r="AE356" s="39"/>
      <c r="AR356" s="240" t="s">
        <v>357</v>
      </c>
      <c r="AT356" s="240" t="s">
        <v>352</v>
      </c>
      <c r="AU356" s="240" t="s">
        <v>371</v>
      </c>
      <c r="AY356" s="18" t="s">
        <v>350</v>
      </c>
      <c r="BE356" s="241">
        <f>IF(N356="základní",J356,0)</f>
        <v>0</v>
      </c>
      <c r="BF356" s="241">
        <f>IF(N356="snížená",J356,0)</f>
        <v>0</v>
      </c>
      <c r="BG356" s="241">
        <f>IF(N356="zákl. přenesená",J356,0)</f>
        <v>0</v>
      </c>
      <c r="BH356" s="241">
        <f>IF(N356="sníž. přenesená",J356,0)</f>
        <v>0</v>
      </c>
      <c r="BI356" s="241">
        <f>IF(N356="nulová",J356,0)</f>
        <v>0</v>
      </c>
      <c r="BJ356" s="18" t="s">
        <v>84</v>
      </c>
      <c r="BK356" s="241">
        <f>ROUND(I356*H356,2)</f>
        <v>0</v>
      </c>
      <c r="BL356" s="18" t="s">
        <v>357</v>
      </c>
      <c r="BM356" s="240" t="s">
        <v>5280</v>
      </c>
    </row>
    <row r="357" s="2" customFormat="1">
      <c r="A357" s="39"/>
      <c r="B357" s="40"/>
      <c r="C357" s="41"/>
      <c r="D357" s="242" t="s">
        <v>359</v>
      </c>
      <c r="E357" s="41"/>
      <c r="F357" s="243" t="s">
        <v>5281</v>
      </c>
      <c r="G357" s="41"/>
      <c r="H357" s="41"/>
      <c r="I357" s="244"/>
      <c r="J357" s="41"/>
      <c r="K357" s="41"/>
      <c r="L357" s="45"/>
      <c r="M357" s="245"/>
      <c r="N357" s="246"/>
      <c r="O357" s="92"/>
      <c r="P357" s="92"/>
      <c r="Q357" s="92"/>
      <c r="R357" s="92"/>
      <c r="S357" s="92"/>
      <c r="T357" s="93"/>
      <c r="U357" s="39"/>
      <c r="V357" s="39"/>
      <c r="W357" s="39"/>
      <c r="X357" s="39"/>
      <c r="Y357" s="39"/>
      <c r="Z357" s="39"/>
      <c r="AA357" s="39"/>
      <c r="AB357" s="39"/>
      <c r="AC357" s="39"/>
      <c r="AD357" s="39"/>
      <c r="AE357" s="39"/>
      <c r="AT357" s="18" t="s">
        <v>359</v>
      </c>
      <c r="AU357" s="18" t="s">
        <v>371</v>
      </c>
    </row>
    <row r="358" s="2" customFormat="1" ht="24.15" customHeight="1">
      <c r="A358" s="39"/>
      <c r="B358" s="40"/>
      <c r="C358" s="295" t="s">
        <v>2117</v>
      </c>
      <c r="D358" s="295" t="s">
        <v>1347</v>
      </c>
      <c r="E358" s="296" t="s">
        <v>5282</v>
      </c>
      <c r="F358" s="297" t="s">
        <v>5283</v>
      </c>
      <c r="G358" s="298" t="s">
        <v>4932</v>
      </c>
      <c r="H358" s="299">
        <v>1100</v>
      </c>
      <c r="I358" s="300"/>
      <c r="J358" s="301">
        <f>ROUND(I358*H358,2)</f>
        <v>0</v>
      </c>
      <c r="K358" s="297" t="s">
        <v>1</v>
      </c>
      <c r="L358" s="302"/>
      <c r="M358" s="303" t="s">
        <v>1</v>
      </c>
      <c r="N358" s="304" t="s">
        <v>41</v>
      </c>
      <c r="O358" s="92"/>
      <c r="P358" s="238">
        <f>O358*H358</f>
        <v>0</v>
      </c>
      <c r="Q358" s="238">
        <v>0</v>
      </c>
      <c r="R358" s="238">
        <f>Q358*H358</f>
        <v>0</v>
      </c>
      <c r="S358" s="238">
        <v>0</v>
      </c>
      <c r="T358" s="239">
        <f>S358*H358</f>
        <v>0</v>
      </c>
      <c r="U358" s="39"/>
      <c r="V358" s="39"/>
      <c r="W358" s="39"/>
      <c r="X358" s="39"/>
      <c r="Y358" s="39"/>
      <c r="Z358" s="39"/>
      <c r="AA358" s="39"/>
      <c r="AB358" s="39"/>
      <c r="AC358" s="39"/>
      <c r="AD358" s="39"/>
      <c r="AE358" s="39"/>
      <c r="AR358" s="240" t="s">
        <v>468</v>
      </c>
      <c r="AT358" s="240" t="s">
        <v>1347</v>
      </c>
      <c r="AU358" s="240" t="s">
        <v>371</v>
      </c>
      <c r="AY358" s="18" t="s">
        <v>350</v>
      </c>
      <c r="BE358" s="241">
        <f>IF(N358="základní",J358,0)</f>
        <v>0</v>
      </c>
      <c r="BF358" s="241">
        <f>IF(N358="snížená",J358,0)</f>
        <v>0</v>
      </c>
      <c r="BG358" s="241">
        <f>IF(N358="zákl. přenesená",J358,0)</f>
        <v>0</v>
      </c>
      <c r="BH358" s="241">
        <f>IF(N358="sníž. přenesená",J358,0)</f>
        <v>0</v>
      </c>
      <c r="BI358" s="241">
        <f>IF(N358="nulová",J358,0)</f>
        <v>0</v>
      </c>
      <c r="BJ358" s="18" t="s">
        <v>84</v>
      </c>
      <c r="BK358" s="241">
        <f>ROUND(I358*H358,2)</f>
        <v>0</v>
      </c>
      <c r="BL358" s="18" t="s">
        <v>357</v>
      </c>
      <c r="BM358" s="240" t="s">
        <v>5284</v>
      </c>
    </row>
    <row r="359" s="2" customFormat="1">
      <c r="A359" s="39"/>
      <c r="B359" s="40"/>
      <c r="C359" s="41"/>
      <c r="D359" s="242" t="s">
        <v>359</v>
      </c>
      <c r="E359" s="41"/>
      <c r="F359" s="243" t="s">
        <v>5283</v>
      </c>
      <c r="G359" s="41"/>
      <c r="H359" s="41"/>
      <c r="I359" s="244"/>
      <c r="J359" s="41"/>
      <c r="K359" s="41"/>
      <c r="L359" s="45"/>
      <c r="M359" s="245"/>
      <c r="N359" s="246"/>
      <c r="O359" s="92"/>
      <c r="P359" s="92"/>
      <c r="Q359" s="92"/>
      <c r="R359" s="92"/>
      <c r="S359" s="92"/>
      <c r="T359" s="93"/>
      <c r="U359" s="39"/>
      <c r="V359" s="39"/>
      <c r="W359" s="39"/>
      <c r="X359" s="39"/>
      <c r="Y359" s="39"/>
      <c r="Z359" s="39"/>
      <c r="AA359" s="39"/>
      <c r="AB359" s="39"/>
      <c r="AC359" s="39"/>
      <c r="AD359" s="39"/>
      <c r="AE359" s="39"/>
      <c r="AT359" s="18" t="s">
        <v>359</v>
      </c>
      <c r="AU359" s="18" t="s">
        <v>371</v>
      </c>
    </row>
    <row r="360" s="2" customFormat="1" ht="16.5" customHeight="1">
      <c r="A360" s="39"/>
      <c r="B360" s="40"/>
      <c r="C360" s="295" t="s">
        <v>2123</v>
      </c>
      <c r="D360" s="295" t="s">
        <v>1347</v>
      </c>
      <c r="E360" s="296" t="s">
        <v>5285</v>
      </c>
      <c r="F360" s="297" t="s">
        <v>5286</v>
      </c>
      <c r="G360" s="298" t="s">
        <v>4932</v>
      </c>
      <c r="H360" s="299">
        <v>330</v>
      </c>
      <c r="I360" s="300"/>
      <c r="J360" s="301">
        <f>ROUND(I360*H360,2)</f>
        <v>0</v>
      </c>
      <c r="K360" s="297" t="s">
        <v>1</v>
      </c>
      <c r="L360" s="302"/>
      <c r="M360" s="303" t="s">
        <v>1</v>
      </c>
      <c r="N360" s="304" t="s">
        <v>41</v>
      </c>
      <c r="O360" s="92"/>
      <c r="P360" s="238">
        <f>O360*H360</f>
        <v>0</v>
      </c>
      <c r="Q360" s="238">
        <v>0</v>
      </c>
      <c r="R360" s="238">
        <f>Q360*H360</f>
        <v>0</v>
      </c>
      <c r="S360" s="238">
        <v>0</v>
      </c>
      <c r="T360" s="239">
        <f>S360*H360</f>
        <v>0</v>
      </c>
      <c r="U360" s="39"/>
      <c r="V360" s="39"/>
      <c r="W360" s="39"/>
      <c r="X360" s="39"/>
      <c r="Y360" s="39"/>
      <c r="Z360" s="39"/>
      <c r="AA360" s="39"/>
      <c r="AB360" s="39"/>
      <c r="AC360" s="39"/>
      <c r="AD360" s="39"/>
      <c r="AE360" s="39"/>
      <c r="AR360" s="240" t="s">
        <v>468</v>
      </c>
      <c r="AT360" s="240" t="s">
        <v>1347</v>
      </c>
      <c r="AU360" s="240" t="s">
        <v>371</v>
      </c>
      <c r="AY360" s="18" t="s">
        <v>350</v>
      </c>
      <c r="BE360" s="241">
        <f>IF(N360="základní",J360,0)</f>
        <v>0</v>
      </c>
      <c r="BF360" s="241">
        <f>IF(N360="snížená",J360,0)</f>
        <v>0</v>
      </c>
      <c r="BG360" s="241">
        <f>IF(N360="zákl. přenesená",J360,0)</f>
        <v>0</v>
      </c>
      <c r="BH360" s="241">
        <f>IF(N360="sníž. přenesená",J360,0)</f>
        <v>0</v>
      </c>
      <c r="BI360" s="241">
        <f>IF(N360="nulová",J360,0)</f>
        <v>0</v>
      </c>
      <c r="BJ360" s="18" t="s">
        <v>84</v>
      </c>
      <c r="BK360" s="241">
        <f>ROUND(I360*H360,2)</f>
        <v>0</v>
      </c>
      <c r="BL360" s="18" t="s">
        <v>357</v>
      </c>
      <c r="BM360" s="240" t="s">
        <v>5287</v>
      </c>
    </row>
    <row r="361" s="2" customFormat="1">
      <c r="A361" s="39"/>
      <c r="B361" s="40"/>
      <c r="C361" s="41"/>
      <c r="D361" s="242" t="s">
        <v>359</v>
      </c>
      <c r="E361" s="41"/>
      <c r="F361" s="243" t="s">
        <v>5286</v>
      </c>
      <c r="G361" s="41"/>
      <c r="H361" s="41"/>
      <c r="I361" s="244"/>
      <c r="J361" s="41"/>
      <c r="K361" s="41"/>
      <c r="L361" s="45"/>
      <c r="M361" s="245"/>
      <c r="N361" s="246"/>
      <c r="O361" s="92"/>
      <c r="P361" s="92"/>
      <c r="Q361" s="92"/>
      <c r="R361" s="92"/>
      <c r="S361" s="92"/>
      <c r="T361" s="93"/>
      <c r="U361" s="39"/>
      <c r="V361" s="39"/>
      <c r="W361" s="39"/>
      <c r="X361" s="39"/>
      <c r="Y361" s="39"/>
      <c r="Z361" s="39"/>
      <c r="AA361" s="39"/>
      <c r="AB361" s="39"/>
      <c r="AC361" s="39"/>
      <c r="AD361" s="39"/>
      <c r="AE361" s="39"/>
      <c r="AT361" s="18" t="s">
        <v>359</v>
      </c>
      <c r="AU361" s="18" t="s">
        <v>371</v>
      </c>
    </row>
    <row r="362" s="2" customFormat="1" ht="16.5" customHeight="1">
      <c r="A362" s="39"/>
      <c r="B362" s="40"/>
      <c r="C362" s="229" t="s">
        <v>2128</v>
      </c>
      <c r="D362" s="229" t="s">
        <v>352</v>
      </c>
      <c r="E362" s="230" t="s">
        <v>5288</v>
      </c>
      <c r="F362" s="231" t="s">
        <v>5289</v>
      </c>
      <c r="G362" s="232" t="s">
        <v>497</v>
      </c>
      <c r="H362" s="233">
        <v>1200</v>
      </c>
      <c r="I362" s="234"/>
      <c r="J362" s="235">
        <f>ROUND(I362*H362,2)</f>
        <v>0</v>
      </c>
      <c r="K362" s="231" t="s">
        <v>385</v>
      </c>
      <c r="L362" s="45"/>
      <c r="M362" s="236" t="s">
        <v>1</v>
      </c>
      <c r="N362" s="237" t="s">
        <v>41</v>
      </c>
      <c r="O362" s="92"/>
      <c r="P362" s="238">
        <f>O362*H362</f>
        <v>0</v>
      </c>
      <c r="Q362" s="238">
        <v>0</v>
      </c>
      <c r="R362" s="238">
        <f>Q362*H362</f>
        <v>0</v>
      </c>
      <c r="S362" s="238">
        <v>0</v>
      </c>
      <c r="T362" s="239">
        <f>S362*H362</f>
        <v>0</v>
      </c>
      <c r="U362" s="39"/>
      <c r="V362" s="39"/>
      <c r="W362" s="39"/>
      <c r="X362" s="39"/>
      <c r="Y362" s="39"/>
      <c r="Z362" s="39"/>
      <c r="AA362" s="39"/>
      <c r="AB362" s="39"/>
      <c r="AC362" s="39"/>
      <c r="AD362" s="39"/>
      <c r="AE362" s="39"/>
      <c r="AR362" s="240" t="s">
        <v>357</v>
      </c>
      <c r="AT362" s="240" t="s">
        <v>352</v>
      </c>
      <c r="AU362" s="240" t="s">
        <v>371</v>
      </c>
      <c r="AY362" s="18" t="s">
        <v>350</v>
      </c>
      <c r="BE362" s="241">
        <f>IF(N362="základní",J362,0)</f>
        <v>0</v>
      </c>
      <c r="BF362" s="241">
        <f>IF(N362="snížená",J362,0)</f>
        <v>0</v>
      </c>
      <c r="BG362" s="241">
        <f>IF(N362="zákl. přenesená",J362,0)</f>
        <v>0</v>
      </c>
      <c r="BH362" s="241">
        <f>IF(N362="sníž. přenesená",J362,0)</f>
        <v>0</v>
      </c>
      <c r="BI362" s="241">
        <f>IF(N362="nulová",J362,0)</f>
        <v>0</v>
      </c>
      <c r="BJ362" s="18" t="s">
        <v>84</v>
      </c>
      <c r="BK362" s="241">
        <f>ROUND(I362*H362,2)</f>
        <v>0</v>
      </c>
      <c r="BL362" s="18" t="s">
        <v>357</v>
      </c>
      <c r="BM362" s="240" t="s">
        <v>5290</v>
      </c>
    </row>
    <row r="363" s="2" customFormat="1">
      <c r="A363" s="39"/>
      <c r="B363" s="40"/>
      <c r="C363" s="41"/>
      <c r="D363" s="242" t="s">
        <v>359</v>
      </c>
      <c r="E363" s="41"/>
      <c r="F363" s="243" t="s">
        <v>5291</v>
      </c>
      <c r="G363" s="41"/>
      <c r="H363" s="41"/>
      <c r="I363" s="244"/>
      <c r="J363" s="41"/>
      <c r="K363" s="41"/>
      <c r="L363" s="45"/>
      <c r="M363" s="245"/>
      <c r="N363" s="246"/>
      <c r="O363" s="92"/>
      <c r="P363" s="92"/>
      <c r="Q363" s="92"/>
      <c r="R363" s="92"/>
      <c r="S363" s="92"/>
      <c r="T363" s="93"/>
      <c r="U363" s="39"/>
      <c r="V363" s="39"/>
      <c r="W363" s="39"/>
      <c r="X363" s="39"/>
      <c r="Y363" s="39"/>
      <c r="Z363" s="39"/>
      <c r="AA363" s="39"/>
      <c r="AB363" s="39"/>
      <c r="AC363" s="39"/>
      <c r="AD363" s="39"/>
      <c r="AE363" s="39"/>
      <c r="AT363" s="18" t="s">
        <v>359</v>
      </c>
      <c r="AU363" s="18" t="s">
        <v>371</v>
      </c>
    </row>
    <row r="364" s="2" customFormat="1" ht="24.15" customHeight="1">
      <c r="A364" s="39"/>
      <c r="B364" s="40"/>
      <c r="C364" s="229" t="s">
        <v>2137</v>
      </c>
      <c r="D364" s="229" t="s">
        <v>352</v>
      </c>
      <c r="E364" s="230" t="s">
        <v>5292</v>
      </c>
      <c r="F364" s="231" t="s">
        <v>5293</v>
      </c>
      <c r="G364" s="232" t="s">
        <v>497</v>
      </c>
      <c r="H364" s="233">
        <v>230</v>
      </c>
      <c r="I364" s="234"/>
      <c r="J364" s="235">
        <f>ROUND(I364*H364,2)</f>
        <v>0</v>
      </c>
      <c r="K364" s="231" t="s">
        <v>385</v>
      </c>
      <c r="L364" s="45"/>
      <c r="M364" s="236" t="s">
        <v>1</v>
      </c>
      <c r="N364" s="237" t="s">
        <v>41</v>
      </c>
      <c r="O364" s="92"/>
      <c r="P364" s="238">
        <f>O364*H364</f>
        <v>0</v>
      </c>
      <c r="Q364" s="238">
        <v>0</v>
      </c>
      <c r="R364" s="238">
        <f>Q364*H364</f>
        <v>0</v>
      </c>
      <c r="S364" s="238">
        <v>0</v>
      </c>
      <c r="T364" s="239">
        <f>S364*H364</f>
        <v>0</v>
      </c>
      <c r="U364" s="39"/>
      <c r="V364" s="39"/>
      <c r="W364" s="39"/>
      <c r="X364" s="39"/>
      <c r="Y364" s="39"/>
      <c r="Z364" s="39"/>
      <c r="AA364" s="39"/>
      <c r="AB364" s="39"/>
      <c r="AC364" s="39"/>
      <c r="AD364" s="39"/>
      <c r="AE364" s="39"/>
      <c r="AR364" s="240" t="s">
        <v>357</v>
      </c>
      <c r="AT364" s="240" t="s">
        <v>352</v>
      </c>
      <c r="AU364" s="240" t="s">
        <v>371</v>
      </c>
      <c r="AY364" s="18" t="s">
        <v>350</v>
      </c>
      <c r="BE364" s="241">
        <f>IF(N364="základní",J364,0)</f>
        <v>0</v>
      </c>
      <c r="BF364" s="241">
        <f>IF(N364="snížená",J364,0)</f>
        <v>0</v>
      </c>
      <c r="BG364" s="241">
        <f>IF(N364="zákl. přenesená",J364,0)</f>
        <v>0</v>
      </c>
      <c r="BH364" s="241">
        <f>IF(N364="sníž. přenesená",J364,0)</f>
        <v>0</v>
      </c>
      <c r="BI364" s="241">
        <f>IF(N364="nulová",J364,0)</f>
        <v>0</v>
      </c>
      <c r="BJ364" s="18" t="s">
        <v>84</v>
      </c>
      <c r="BK364" s="241">
        <f>ROUND(I364*H364,2)</f>
        <v>0</v>
      </c>
      <c r="BL364" s="18" t="s">
        <v>357</v>
      </c>
      <c r="BM364" s="240" t="s">
        <v>5294</v>
      </c>
    </row>
    <row r="365" s="2" customFormat="1">
      <c r="A365" s="39"/>
      <c r="B365" s="40"/>
      <c r="C365" s="41"/>
      <c r="D365" s="242" t="s">
        <v>359</v>
      </c>
      <c r="E365" s="41"/>
      <c r="F365" s="243" t="s">
        <v>5295</v>
      </c>
      <c r="G365" s="41"/>
      <c r="H365" s="41"/>
      <c r="I365" s="244"/>
      <c r="J365" s="41"/>
      <c r="K365" s="41"/>
      <c r="L365" s="45"/>
      <c r="M365" s="245"/>
      <c r="N365" s="246"/>
      <c r="O365" s="92"/>
      <c r="P365" s="92"/>
      <c r="Q365" s="92"/>
      <c r="R365" s="92"/>
      <c r="S365" s="92"/>
      <c r="T365" s="93"/>
      <c r="U365" s="39"/>
      <c r="V365" s="39"/>
      <c r="W365" s="39"/>
      <c r="X365" s="39"/>
      <c r="Y365" s="39"/>
      <c r="Z365" s="39"/>
      <c r="AA365" s="39"/>
      <c r="AB365" s="39"/>
      <c r="AC365" s="39"/>
      <c r="AD365" s="39"/>
      <c r="AE365" s="39"/>
      <c r="AT365" s="18" t="s">
        <v>359</v>
      </c>
      <c r="AU365" s="18" t="s">
        <v>371</v>
      </c>
    </row>
    <row r="366" s="2" customFormat="1" ht="21.75" customHeight="1">
      <c r="A366" s="39"/>
      <c r="B366" s="40"/>
      <c r="C366" s="295" t="s">
        <v>2152</v>
      </c>
      <c r="D366" s="295" t="s">
        <v>1347</v>
      </c>
      <c r="E366" s="296" t="s">
        <v>5296</v>
      </c>
      <c r="F366" s="297" t="s">
        <v>5297</v>
      </c>
      <c r="G366" s="298" t="s">
        <v>4932</v>
      </c>
      <c r="H366" s="299">
        <v>30</v>
      </c>
      <c r="I366" s="300"/>
      <c r="J366" s="301">
        <f>ROUND(I366*H366,2)</f>
        <v>0</v>
      </c>
      <c r="K366" s="297" t="s">
        <v>1</v>
      </c>
      <c r="L366" s="302"/>
      <c r="M366" s="303" t="s">
        <v>1</v>
      </c>
      <c r="N366" s="304" t="s">
        <v>41</v>
      </c>
      <c r="O366" s="92"/>
      <c r="P366" s="238">
        <f>O366*H366</f>
        <v>0</v>
      </c>
      <c r="Q366" s="238">
        <v>0</v>
      </c>
      <c r="R366" s="238">
        <f>Q366*H366</f>
        <v>0</v>
      </c>
      <c r="S366" s="238">
        <v>0</v>
      </c>
      <c r="T366" s="239">
        <f>S366*H366</f>
        <v>0</v>
      </c>
      <c r="U366" s="39"/>
      <c r="V366" s="39"/>
      <c r="W366" s="39"/>
      <c r="X366" s="39"/>
      <c r="Y366" s="39"/>
      <c r="Z366" s="39"/>
      <c r="AA366" s="39"/>
      <c r="AB366" s="39"/>
      <c r="AC366" s="39"/>
      <c r="AD366" s="39"/>
      <c r="AE366" s="39"/>
      <c r="AR366" s="240" t="s">
        <v>468</v>
      </c>
      <c r="AT366" s="240" t="s">
        <v>1347</v>
      </c>
      <c r="AU366" s="240" t="s">
        <v>371</v>
      </c>
      <c r="AY366" s="18" t="s">
        <v>350</v>
      </c>
      <c r="BE366" s="241">
        <f>IF(N366="základní",J366,0)</f>
        <v>0</v>
      </c>
      <c r="BF366" s="241">
        <f>IF(N366="snížená",J366,0)</f>
        <v>0</v>
      </c>
      <c r="BG366" s="241">
        <f>IF(N366="zákl. přenesená",J366,0)</f>
        <v>0</v>
      </c>
      <c r="BH366" s="241">
        <f>IF(N366="sníž. přenesená",J366,0)</f>
        <v>0</v>
      </c>
      <c r="BI366" s="241">
        <f>IF(N366="nulová",J366,0)</f>
        <v>0</v>
      </c>
      <c r="BJ366" s="18" t="s">
        <v>84</v>
      </c>
      <c r="BK366" s="241">
        <f>ROUND(I366*H366,2)</f>
        <v>0</v>
      </c>
      <c r="BL366" s="18" t="s">
        <v>357</v>
      </c>
      <c r="BM366" s="240" t="s">
        <v>5298</v>
      </c>
    </row>
    <row r="367" s="2" customFormat="1">
      <c r="A367" s="39"/>
      <c r="B367" s="40"/>
      <c r="C367" s="41"/>
      <c r="D367" s="242" t="s">
        <v>359</v>
      </c>
      <c r="E367" s="41"/>
      <c r="F367" s="243" t="s">
        <v>5297</v>
      </c>
      <c r="G367" s="41"/>
      <c r="H367" s="41"/>
      <c r="I367" s="244"/>
      <c r="J367" s="41"/>
      <c r="K367" s="41"/>
      <c r="L367" s="45"/>
      <c r="M367" s="245"/>
      <c r="N367" s="246"/>
      <c r="O367" s="92"/>
      <c r="P367" s="92"/>
      <c r="Q367" s="92"/>
      <c r="R367" s="92"/>
      <c r="S367" s="92"/>
      <c r="T367" s="93"/>
      <c r="U367" s="39"/>
      <c r="V367" s="39"/>
      <c r="W367" s="39"/>
      <c r="X367" s="39"/>
      <c r="Y367" s="39"/>
      <c r="Z367" s="39"/>
      <c r="AA367" s="39"/>
      <c r="AB367" s="39"/>
      <c r="AC367" s="39"/>
      <c r="AD367" s="39"/>
      <c r="AE367" s="39"/>
      <c r="AT367" s="18" t="s">
        <v>359</v>
      </c>
      <c r="AU367" s="18" t="s">
        <v>371</v>
      </c>
    </row>
    <row r="368" s="2" customFormat="1" ht="16.5" customHeight="1">
      <c r="A368" s="39"/>
      <c r="B368" s="40"/>
      <c r="C368" s="295" t="s">
        <v>2189</v>
      </c>
      <c r="D368" s="295" t="s">
        <v>1347</v>
      </c>
      <c r="E368" s="296" t="s">
        <v>5299</v>
      </c>
      <c r="F368" s="297" t="s">
        <v>5300</v>
      </c>
      <c r="G368" s="298" t="s">
        <v>4932</v>
      </c>
      <c r="H368" s="299">
        <v>200</v>
      </c>
      <c r="I368" s="300"/>
      <c r="J368" s="301">
        <f>ROUND(I368*H368,2)</f>
        <v>0</v>
      </c>
      <c r="K368" s="297" t="s">
        <v>1</v>
      </c>
      <c r="L368" s="302"/>
      <c r="M368" s="303" t="s">
        <v>1</v>
      </c>
      <c r="N368" s="304" t="s">
        <v>41</v>
      </c>
      <c r="O368" s="92"/>
      <c r="P368" s="238">
        <f>O368*H368</f>
        <v>0</v>
      </c>
      <c r="Q368" s="238">
        <v>0</v>
      </c>
      <c r="R368" s="238">
        <f>Q368*H368</f>
        <v>0</v>
      </c>
      <c r="S368" s="238">
        <v>0</v>
      </c>
      <c r="T368" s="239">
        <f>S368*H368</f>
        <v>0</v>
      </c>
      <c r="U368" s="39"/>
      <c r="V368" s="39"/>
      <c r="W368" s="39"/>
      <c r="X368" s="39"/>
      <c r="Y368" s="39"/>
      <c r="Z368" s="39"/>
      <c r="AA368" s="39"/>
      <c r="AB368" s="39"/>
      <c r="AC368" s="39"/>
      <c r="AD368" s="39"/>
      <c r="AE368" s="39"/>
      <c r="AR368" s="240" t="s">
        <v>468</v>
      </c>
      <c r="AT368" s="240" t="s">
        <v>1347</v>
      </c>
      <c r="AU368" s="240" t="s">
        <v>371</v>
      </c>
      <c r="AY368" s="18" t="s">
        <v>350</v>
      </c>
      <c r="BE368" s="241">
        <f>IF(N368="základní",J368,0)</f>
        <v>0</v>
      </c>
      <c r="BF368" s="241">
        <f>IF(N368="snížená",J368,0)</f>
        <v>0</v>
      </c>
      <c r="BG368" s="241">
        <f>IF(N368="zákl. přenesená",J368,0)</f>
        <v>0</v>
      </c>
      <c r="BH368" s="241">
        <f>IF(N368="sníž. přenesená",J368,0)</f>
        <v>0</v>
      </c>
      <c r="BI368" s="241">
        <f>IF(N368="nulová",J368,0)</f>
        <v>0</v>
      </c>
      <c r="BJ368" s="18" t="s">
        <v>84</v>
      </c>
      <c r="BK368" s="241">
        <f>ROUND(I368*H368,2)</f>
        <v>0</v>
      </c>
      <c r="BL368" s="18" t="s">
        <v>357</v>
      </c>
      <c r="BM368" s="240" t="s">
        <v>5301</v>
      </c>
    </row>
    <row r="369" s="2" customFormat="1">
      <c r="A369" s="39"/>
      <c r="B369" s="40"/>
      <c r="C369" s="41"/>
      <c r="D369" s="242" t="s">
        <v>359</v>
      </c>
      <c r="E369" s="41"/>
      <c r="F369" s="243" t="s">
        <v>5300</v>
      </c>
      <c r="G369" s="41"/>
      <c r="H369" s="41"/>
      <c r="I369" s="244"/>
      <c r="J369" s="41"/>
      <c r="K369" s="41"/>
      <c r="L369" s="45"/>
      <c r="M369" s="245"/>
      <c r="N369" s="246"/>
      <c r="O369" s="92"/>
      <c r="P369" s="92"/>
      <c r="Q369" s="92"/>
      <c r="R369" s="92"/>
      <c r="S369" s="92"/>
      <c r="T369" s="93"/>
      <c r="U369" s="39"/>
      <c r="V369" s="39"/>
      <c r="W369" s="39"/>
      <c r="X369" s="39"/>
      <c r="Y369" s="39"/>
      <c r="Z369" s="39"/>
      <c r="AA369" s="39"/>
      <c r="AB369" s="39"/>
      <c r="AC369" s="39"/>
      <c r="AD369" s="39"/>
      <c r="AE369" s="39"/>
      <c r="AT369" s="18" t="s">
        <v>359</v>
      </c>
      <c r="AU369" s="18" t="s">
        <v>371</v>
      </c>
    </row>
    <row r="370" s="2" customFormat="1" ht="24.15" customHeight="1">
      <c r="A370" s="39"/>
      <c r="B370" s="40"/>
      <c r="C370" s="295" t="s">
        <v>2195</v>
      </c>
      <c r="D370" s="295" t="s">
        <v>1347</v>
      </c>
      <c r="E370" s="296" t="s">
        <v>5302</v>
      </c>
      <c r="F370" s="297" t="s">
        <v>5303</v>
      </c>
      <c r="G370" s="298" t="s">
        <v>4932</v>
      </c>
      <c r="H370" s="299">
        <v>50</v>
      </c>
      <c r="I370" s="300"/>
      <c r="J370" s="301">
        <f>ROUND(I370*H370,2)</f>
        <v>0</v>
      </c>
      <c r="K370" s="297" t="s">
        <v>1</v>
      </c>
      <c r="L370" s="302"/>
      <c r="M370" s="303" t="s">
        <v>1</v>
      </c>
      <c r="N370" s="304" t="s">
        <v>41</v>
      </c>
      <c r="O370" s="92"/>
      <c r="P370" s="238">
        <f>O370*H370</f>
        <v>0</v>
      </c>
      <c r="Q370" s="238">
        <v>0</v>
      </c>
      <c r="R370" s="238">
        <f>Q370*H370</f>
        <v>0</v>
      </c>
      <c r="S370" s="238">
        <v>0</v>
      </c>
      <c r="T370" s="239">
        <f>S370*H370</f>
        <v>0</v>
      </c>
      <c r="U370" s="39"/>
      <c r="V370" s="39"/>
      <c r="W370" s="39"/>
      <c r="X370" s="39"/>
      <c r="Y370" s="39"/>
      <c r="Z370" s="39"/>
      <c r="AA370" s="39"/>
      <c r="AB370" s="39"/>
      <c r="AC370" s="39"/>
      <c r="AD370" s="39"/>
      <c r="AE370" s="39"/>
      <c r="AR370" s="240" t="s">
        <v>468</v>
      </c>
      <c r="AT370" s="240" t="s">
        <v>1347</v>
      </c>
      <c r="AU370" s="240" t="s">
        <v>371</v>
      </c>
      <c r="AY370" s="18" t="s">
        <v>350</v>
      </c>
      <c r="BE370" s="241">
        <f>IF(N370="základní",J370,0)</f>
        <v>0</v>
      </c>
      <c r="BF370" s="241">
        <f>IF(N370="snížená",J370,0)</f>
        <v>0</v>
      </c>
      <c r="BG370" s="241">
        <f>IF(N370="zákl. přenesená",J370,0)</f>
        <v>0</v>
      </c>
      <c r="BH370" s="241">
        <f>IF(N370="sníž. přenesená",J370,0)</f>
        <v>0</v>
      </c>
      <c r="BI370" s="241">
        <f>IF(N370="nulová",J370,0)</f>
        <v>0</v>
      </c>
      <c r="BJ370" s="18" t="s">
        <v>84</v>
      </c>
      <c r="BK370" s="241">
        <f>ROUND(I370*H370,2)</f>
        <v>0</v>
      </c>
      <c r="BL370" s="18" t="s">
        <v>357</v>
      </c>
      <c r="BM370" s="240" t="s">
        <v>5304</v>
      </c>
    </row>
    <row r="371" s="2" customFormat="1">
      <c r="A371" s="39"/>
      <c r="B371" s="40"/>
      <c r="C371" s="41"/>
      <c r="D371" s="242" t="s">
        <v>359</v>
      </c>
      <c r="E371" s="41"/>
      <c r="F371" s="243" t="s">
        <v>5303</v>
      </c>
      <c r="G371" s="41"/>
      <c r="H371" s="41"/>
      <c r="I371" s="244"/>
      <c r="J371" s="41"/>
      <c r="K371" s="41"/>
      <c r="L371" s="45"/>
      <c r="M371" s="245"/>
      <c r="N371" s="246"/>
      <c r="O371" s="92"/>
      <c r="P371" s="92"/>
      <c r="Q371" s="92"/>
      <c r="R371" s="92"/>
      <c r="S371" s="92"/>
      <c r="T371" s="93"/>
      <c r="U371" s="39"/>
      <c r="V371" s="39"/>
      <c r="W371" s="39"/>
      <c r="X371" s="39"/>
      <c r="Y371" s="39"/>
      <c r="Z371" s="39"/>
      <c r="AA371" s="39"/>
      <c r="AB371" s="39"/>
      <c r="AC371" s="39"/>
      <c r="AD371" s="39"/>
      <c r="AE371" s="39"/>
      <c r="AT371" s="18" t="s">
        <v>359</v>
      </c>
      <c r="AU371" s="18" t="s">
        <v>371</v>
      </c>
    </row>
    <row r="372" s="2" customFormat="1" ht="16.5" customHeight="1">
      <c r="A372" s="39"/>
      <c r="B372" s="40"/>
      <c r="C372" s="229" t="s">
        <v>2214</v>
      </c>
      <c r="D372" s="229" t="s">
        <v>352</v>
      </c>
      <c r="E372" s="230" t="s">
        <v>5305</v>
      </c>
      <c r="F372" s="231" t="s">
        <v>5306</v>
      </c>
      <c r="G372" s="232" t="s">
        <v>497</v>
      </c>
      <c r="H372" s="233">
        <v>80</v>
      </c>
      <c r="I372" s="234"/>
      <c r="J372" s="235">
        <f>ROUND(I372*H372,2)</f>
        <v>0</v>
      </c>
      <c r="K372" s="231" t="s">
        <v>385</v>
      </c>
      <c r="L372" s="45"/>
      <c r="M372" s="236" t="s">
        <v>1</v>
      </c>
      <c r="N372" s="237" t="s">
        <v>41</v>
      </c>
      <c r="O372" s="92"/>
      <c r="P372" s="238">
        <f>O372*H372</f>
        <v>0</v>
      </c>
      <c r="Q372" s="238">
        <v>0</v>
      </c>
      <c r="R372" s="238">
        <f>Q372*H372</f>
        <v>0</v>
      </c>
      <c r="S372" s="238">
        <v>0</v>
      </c>
      <c r="T372" s="239">
        <f>S372*H372</f>
        <v>0</v>
      </c>
      <c r="U372" s="39"/>
      <c r="V372" s="39"/>
      <c r="W372" s="39"/>
      <c r="X372" s="39"/>
      <c r="Y372" s="39"/>
      <c r="Z372" s="39"/>
      <c r="AA372" s="39"/>
      <c r="AB372" s="39"/>
      <c r="AC372" s="39"/>
      <c r="AD372" s="39"/>
      <c r="AE372" s="39"/>
      <c r="AR372" s="240" t="s">
        <v>357</v>
      </c>
      <c r="AT372" s="240" t="s">
        <v>352</v>
      </c>
      <c r="AU372" s="240" t="s">
        <v>371</v>
      </c>
      <c r="AY372" s="18" t="s">
        <v>350</v>
      </c>
      <c r="BE372" s="241">
        <f>IF(N372="základní",J372,0)</f>
        <v>0</v>
      </c>
      <c r="BF372" s="241">
        <f>IF(N372="snížená",J372,0)</f>
        <v>0</v>
      </c>
      <c r="BG372" s="241">
        <f>IF(N372="zákl. přenesená",J372,0)</f>
        <v>0</v>
      </c>
      <c r="BH372" s="241">
        <f>IF(N372="sníž. přenesená",J372,0)</f>
        <v>0</v>
      </c>
      <c r="BI372" s="241">
        <f>IF(N372="nulová",J372,0)</f>
        <v>0</v>
      </c>
      <c r="BJ372" s="18" t="s">
        <v>84</v>
      </c>
      <c r="BK372" s="241">
        <f>ROUND(I372*H372,2)</f>
        <v>0</v>
      </c>
      <c r="BL372" s="18" t="s">
        <v>357</v>
      </c>
      <c r="BM372" s="240" t="s">
        <v>5307</v>
      </c>
    </row>
    <row r="373" s="2" customFormat="1">
      <c r="A373" s="39"/>
      <c r="B373" s="40"/>
      <c r="C373" s="41"/>
      <c r="D373" s="242" t="s">
        <v>359</v>
      </c>
      <c r="E373" s="41"/>
      <c r="F373" s="243" t="s">
        <v>5308</v>
      </c>
      <c r="G373" s="41"/>
      <c r="H373" s="41"/>
      <c r="I373" s="244"/>
      <c r="J373" s="41"/>
      <c r="K373" s="41"/>
      <c r="L373" s="45"/>
      <c r="M373" s="245"/>
      <c r="N373" s="246"/>
      <c r="O373" s="92"/>
      <c r="P373" s="92"/>
      <c r="Q373" s="92"/>
      <c r="R373" s="92"/>
      <c r="S373" s="92"/>
      <c r="T373" s="93"/>
      <c r="U373" s="39"/>
      <c r="V373" s="39"/>
      <c r="W373" s="39"/>
      <c r="X373" s="39"/>
      <c r="Y373" s="39"/>
      <c r="Z373" s="39"/>
      <c r="AA373" s="39"/>
      <c r="AB373" s="39"/>
      <c r="AC373" s="39"/>
      <c r="AD373" s="39"/>
      <c r="AE373" s="39"/>
      <c r="AT373" s="18" t="s">
        <v>359</v>
      </c>
      <c r="AU373" s="18" t="s">
        <v>371</v>
      </c>
    </row>
    <row r="374" s="2" customFormat="1" ht="24.15" customHeight="1">
      <c r="A374" s="39"/>
      <c r="B374" s="40"/>
      <c r="C374" s="295" t="s">
        <v>2224</v>
      </c>
      <c r="D374" s="295" t="s">
        <v>1347</v>
      </c>
      <c r="E374" s="296" t="s">
        <v>5309</v>
      </c>
      <c r="F374" s="297" t="s">
        <v>5310</v>
      </c>
      <c r="G374" s="298" t="s">
        <v>4932</v>
      </c>
      <c r="H374" s="299">
        <v>2</v>
      </c>
      <c r="I374" s="300"/>
      <c r="J374" s="301">
        <f>ROUND(I374*H374,2)</f>
        <v>0</v>
      </c>
      <c r="K374" s="297" t="s">
        <v>1</v>
      </c>
      <c r="L374" s="302"/>
      <c r="M374" s="303" t="s">
        <v>1</v>
      </c>
      <c r="N374" s="304" t="s">
        <v>41</v>
      </c>
      <c r="O374" s="92"/>
      <c r="P374" s="238">
        <f>O374*H374</f>
        <v>0</v>
      </c>
      <c r="Q374" s="238">
        <v>0</v>
      </c>
      <c r="R374" s="238">
        <f>Q374*H374</f>
        <v>0</v>
      </c>
      <c r="S374" s="238">
        <v>0</v>
      </c>
      <c r="T374" s="239">
        <f>S374*H374</f>
        <v>0</v>
      </c>
      <c r="U374" s="39"/>
      <c r="V374" s="39"/>
      <c r="W374" s="39"/>
      <c r="X374" s="39"/>
      <c r="Y374" s="39"/>
      <c r="Z374" s="39"/>
      <c r="AA374" s="39"/>
      <c r="AB374" s="39"/>
      <c r="AC374" s="39"/>
      <c r="AD374" s="39"/>
      <c r="AE374" s="39"/>
      <c r="AR374" s="240" t="s">
        <v>468</v>
      </c>
      <c r="AT374" s="240" t="s">
        <v>1347</v>
      </c>
      <c r="AU374" s="240" t="s">
        <v>371</v>
      </c>
      <c r="AY374" s="18" t="s">
        <v>350</v>
      </c>
      <c r="BE374" s="241">
        <f>IF(N374="základní",J374,0)</f>
        <v>0</v>
      </c>
      <c r="BF374" s="241">
        <f>IF(N374="snížená",J374,0)</f>
        <v>0</v>
      </c>
      <c r="BG374" s="241">
        <f>IF(N374="zákl. přenesená",J374,0)</f>
        <v>0</v>
      </c>
      <c r="BH374" s="241">
        <f>IF(N374="sníž. přenesená",J374,0)</f>
        <v>0</v>
      </c>
      <c r="BI374" s="241">
        <f>IF(N374="nulová",J374,0)</f>
        <v>0</v>
      </c>
      <c r="BJ374" s="18" t="s">
        <v>84</v>
      </c>
      <c r="BK374" s="241">
        <f>ROUND(I374*H374,2)</f>
        <v>0</v>
      </c>
      <c r="BL374" s="18" t="s">
        <v>357</v>
      </c>
      <c r="BM374" s="240" t="s">
        <v>5311</v>
      </c>
    </row>
    <row r="375" s="2" customFormat="1">
      <c r="A375" s="39"/>
      <c r="B375" s="40"/>
      <c r="C375" s="41"/>
      <c r="D375" s="242" t="s">
        <v>359</v>
      </c>
      <c r="E375" s="41"/>
      <c r="F375" s="243" t="s">
        <v>5310</v>
      </c>
      <c r="G375" s="41"/>
      <c r="H375" s="41"/>
      <c r="I375" s="244"/>
      <c r="J375" s="41"/>
      <c r="K375" s="41"/>
      <c r="L375" s="45"/>
      <c r="M375" s="245"/>
      <c r="N375" s="246"/>
      <c r="O375" s="92"/>
      <c r="P375" s="92"/>
      <c r="Q375" s="92"/>
      <c r="R375" s="92"/>
      <c r="S375" s="92"/>
      <c r="T375" s="93"/>
      <c r="U375" s="39"/>
      <c r="V375" s="39"/>
      <c r="W375" s="39"/>
      <c r="X375" s="39"/>
      <c r="Y375" s="39"/>
      <c r="Z375" s="39"/>
      <c r="AA375" s="39"/>
      <c r="AB375" s="39"/>
      <c r="AC375" s="39"/>
      <c r="AD375" s="39"/>
      <c r="AE375" s="39"/>
      <c r="AT375" s="18" t="s">
        <v>359</v>
      </c>
      <c r="AU375" s="18" t="s">
        <v>371</v>
      </c>
    </row>
    <row r="376" s="2" customFormat="1" ht="16.5" customHeight="1">
      <c r="A376" s="39"/>
      <c r="B376" s="40"/>
      <c r="C376" s="229" t="s">
        <v>2231</v>
      </c>
      <c r="D376" s="229" t="s">
        <v>352</v>
      </c>
      <c r="E376" s="230" t="s">
        <v>5312</v>
      </c>
      <c r="F376" s="231" t="s">
        <v>5313</v>
      </c>
      <c r="G376" s="232" t="s">
        <v>497</v>
      </c>
      <c r="H376" s="233">
        <v>2</v>
      </c>
      <c r="I376" s="234"/>
      <c r="J376" s="235">
        <f>ROUND(I376*H376,2)</f>
        <v>0</v>
      </c>
      <c r="K376" s="231" t="s">
        <v>385</v>
      </c>
      <c r="L376" s="45"/>
      <c r="M376" s="236" t="s">
        <v>1</v>
      </c>
      <c r="N376" s="237" t="s">
        <v>41</v>
      </c>
      <c r="O376" s="92"/>
      <c r="P376" s="238">
        <f>O376*H376</f>
        <v>0</v>
      </c>
      <c r="Q376" s="238">
        <v>0</v>
      </c>
      <c r="R376" s="238">
        <f>Q376*H376</f>
        <v>0</v>
      </c>
      <c r="S376" s="238">
        <v>0</v>
      </c>
      <c r="T376" s="239">
        <f>S376*H376</f>
        <v>0</v>
      </c>
      <c r="U376" s="39"/>
      <c r="V376" s="39"/>
      <c r="W376" s="39"/>
      <c r="X376" s="39"/>
      <c r="Y376" s="39"/>
      <c r="Z376" s="39"/>
      <c r="AA376" s="39"/>
      <c r="AB376" s="39"/>
      <c r="AC376" s="39"/>
      <c r="AD376" s="39"/>
      <c r="AE376" s="39"/>
      <c r="AR376" s="240" t="s">
        <v>357</v>
      </c>
      <c r="AT376" s="240" t="s">
        <v>352</v>
      </c>
      <c r="AU376" s="240" t="s">
        <v>371</v>
      </c>
      <c r="AY376" s="18" t="s">
        <v>350</v>
      </c>
      <c r="BE376" s="241">
        <f>IF(N376="základní",J376,0)</f>
        <v>0</v>
      </c>
      <c r="BF376" s="241">
        <f>IF(N376="snížená",J376,0)</f>
        <v>0</v>
      </c>
      <c r="BG376" s="241">
        <f>IF(N376="zákl. přenesená",J376,0)</f>
        <v>0</v>
      </c>
      <c r="BH376" s="241">
        <f>IF(N376="sníž. přenesená",J376,0)</f>
        <v>0</v>
      </c>
      <c r="BI376" s="241">
        <f>IF(N376="nulová",J376,0)</f>
        <v>0</v>
      </c>
      <c r="BJ376" s="18" t="s">
        <v>84</v>
      </c>
      <c r="BK376" s="241">
        <f>ROUND(I376*H376,2)</f>
        <v>0</v>
      </c>
      <c r="BL376" s="18" t="s">
        <v>357</v>
      </c>
      <c r="BM376" s="240" t="s">
        <v>5314</v>
      </c>
    </row>
    <row r="377" s="2" customFormat="1">
      <c r="A377" s="39"/>
      <c r="B377" s="40"/>
      <c r="C377" s="41"/>
      <c r="D377" s="242" t="s">
        <v>359</v>
      </c>
      <c r="E377" s="41"/>
      <c r="F377" s="243" t="s">
        <v>5315</v>
      </c>
      <c r="G377" s="41"/>
      <c r="H377" s="41"/>
      <c r="I377" s="244"/>
      <c r="J377" s="41"/>
      <c r="K377" s="41"/>
      <c r="L377" s="45"/>
      <c r="M377" s="245"/>
      <c r="N377" s="246"/>
      <c r="O377" s="92"/>
      <c r="P377" s="92"/>
      <c r="Q377" s="92"/>
      <c r="R377" s="92"/>
      <c r="S377" s="92"/>
      <c r="T377" s="93"/>
      <c r="U377" s="39"/>
      <c r="V377" s="39"/>
      <c r="W377" s="39"/>
      <c r="X377" s="39"/>
      <c r="Y377" s="39"/>
      <c r="Z377" s="39"/>
      <c r="AA377" s="39"/>
      <c r="AB377" s="39"/>
      <c r="AC377" s="39"/>
      <c r="AD377" s="39"/>
      <c r="AE377" s="39"/>
      <c r="AT377" s="18" t="s">
        <v>359</v>
      </c>
      <c r="AU377" s="18" t="s">
        <v>371</v>
      </c>
    </row>
    <row r="378" s="12" customFormat="1" ht="20.88" customHeight="1">
      <c r="A378" s="12"/>
      <c r="B378" s="213"/>
      <c r="C378" s="214"/>
      <c r="D378" s="215" t="s">
        <v>75</v>
      </c>
      <c r="E378" s="227" t="s">
        <v>5316</v>
      </c>
      <c r="F378" s="227" t="s">
        <v>5317</v>
      </c>
      <c r="G378" s="214"/>
      <c r="H378" s="214"/>
      <c r="I378" s="217"/>
      <c r="J378" s="228">
        <f>BK378</f>
        <v>0</v>
      </c>
      <c r="K378" s="214"/>
      <c r="L378" s="219"/>
      <c r="M378" s="220"/>
      <c r="N378" s="221"/>
      <c r="O378" s="221"/>
      <c r="P378" s="222">
        <f>SUM(P379:P446)</f>
        <v>0</v>
      </c>
      <c r="Q378" s="221"/>
      <c r="R378" s="222">
        <f>SUM(R379:R446)</f>
        <v>0.10000000000000001</v>
      </c>
      <c r="S378" s="221"/>
      <c r="T378" s="223">
        <f>SUM(T379:T446)</f>
        <v>0</v>
      </c>
      <c r="U378" s="12"/>
      <c r="V378" s="12"/>
      <c r="W378" s="12"/>
      <c r="X378" s="12"/>
      <c r="Y378" s="12"/>
      <c r="Z378" s="12"/>
      <c r="AA378" s="12"/>
      <c r="AB378" s="12"/>
      <c r="AC378" s="12"/>
      <c r="AD378" s="12"/>
      <c r="AE378" s="12"/>
      <c r="AR378" s="224" t="s">
        <v>84</v>
      </c>
      <c r="AT378" s="225" t="s">
        <v>75</v>
      </c>
      <c r="AU378" s="225" t="s">
        <v>86</v>
      </c>
      <c r="AY378" s="224" t="s">
        <v>350</v>
      </c>
      <c r="BK378" s="226">
        <f>SUM(BK379:BK446)</f>
        <v>0</v>
      </c>
    </row>
    <row r="379" s="2" customFormat="1" ht="16.5" customHeight="1">
      <c r="A379" s="39"/>
      <c r="B379" s="40"/>
      <c r="C379" s="295" t="s">
        <v>2236</v>
      </c>
      <c r="D379" s="295" t="s">
        <v>1347</v>
      </c>
      <c r="E379" s="296" t="s">
        <v>5318</v>
      </c>
      <c r="F379" s="297" t="s">
        <v>5319</v>
      </c>
      <c r="G379" s="298" t="s">
        <v>551</v>
      </c>
      <c r="H379" s="299">
        <v>20</v>
      </c>
      <c r="I379" s="300"/>
      <c r="J379" s="301">
        <f>ROUND(I379*H379,2)</f>
        <v>0</v>
      </c>
      <c r="K379" s="297" t="s">
        <v>1</v>
      </c>
      <c r="L379" s="302"/>
      <c r="M379" s="303" t="s">
        <v>1</v>
      </c>
      <c r="N379" s="304" t="s">
        <v>41</v>
      </c>
      <c r="O379" s="92"/>
      <c r="P379" s="238">
        <f>O379*H379</f>
        <v>0</v>
      </c>
      <c r="Q379" s="238">
        <v>0</v>
      </c>
      <c r="R379" s="238">
        <f>Q379*H379</f>
        <v>0</v>
      </c>
      <c r="S379" s="238">
        <v>0</v>
      </c>
      <c r="T379" s="239">
        <f>S379*H379</f>
        <v>0</v>
      </c>
      <c r="U379" s="39"/>
      <c r="V379" s="39"/>
      <c r="W379" s="39"/>
      <c r="X379" s="39"/>
      <c r="Y379" s="39"/>
      <c r="Z379" s="39"/>
      <c r="AA379" s="39"/>
      <c r="AB379" s="39"/>
      <c r="AC379" s="39"/>
      <c r="AD379" s="39"/>
      <c r="AE379" s="39"/>
      <c r="AR379" s="240" t="s">
        <v>468</v>
      </c>
      <c r="AT379" s="240" t="s">
        <v>1347</v>
      </c>
      <c r="AU379" s="240" t="s">
        <v>371</v>
      </c>
      <c r="AY379" s="18" t="s">
        <v>350</v>
      </c>
      <c r="BE379" s="241">
        <f>IF(N379="základní",J379,0)</f>
        <v>0</v>
      </c>
      <c r="BF379" s="241">
        <f>IF(N379="snížená",J379,0)</f>
        <v>0</v>
      </c>
      <c r="BG379" s="241">
        <f>IF(N379="zákl. přenesená",J379,0)</f>
        <v>0</v>
      </c>
      <c r="BH379" s="241">
        <f>IF(N379="sníž. přenesená",J379,0)</f>
        <v>0</v>
      </c>
      <c r="BI379" s="241">
        <f>IF(N379="nulová",J379,0)</f>
        <v>0</v>
      </c>
      <c r="BJ379" s="18" t="s">
        <v>84</v>
      </c>
      <c r="BK379" s="241">
        <f>ROUND(I379*H379,2)</f>
        <v>0</v>
      </c>
      <c r="BL379" s="18" t="s">
        <v>357</v>
      </c>
      <c r="BM379" s="240" t="s">
        <v>5320</v>
      </c>
    </row>
    <row r="380" s="2" customFormat="1">
      <c r="A380" s="39"/>
      <c r="B380" s="40"/>
      <c r="C380" s="41"/>
      <c r="D380" s="242" t="s">
        <v>359</v>
      </c>
      <c r="E380" s="41"/>
      <c r="F380" s="243" t="s">
        <v>5319</v>
      </c>
      <c r="G380" s="41"/>
      <c r="H380" s="41"/>
      <c r="I380" s="244"/>
      <c r="J380" s="41"/>
      <c r="K380" s="41"/>
      <c r="L380" s="45"/>
      <c r="M380" s="245"/>
      <c r="N380" s="246"/>
      <c r="O380" s="92"/>
      <c r="P380" s="92"/>
      <c r="Q380" s="92"/>
      <c r="R380" s="92"/>
      <c r="S380" s="92"/>
      <c r="T380" s="93"/>
      <c r="U380" s="39"/>
      <c r="V380" s="39"/>
      <c r="W380" s="39"/>
      <c r="X380" s="39"/>
      <c r="Y380" s="39"/>
      <c r="Z380" s="39"/>
      <c r="AA380" s="39"/>
      <c r="AB380" s="39"/>
      <c r="AC380" s="39"/>
      <c r="AD380" s="39"/>
      <c r="AE380" s="39"/>
      <c r="AT380" s="18" t="s">
        <v>359</v>
      </c>
      <c r="AU380" s="18" t="s">
        <v>371</v>
      </c>
    </row>
    <row r="381" s="2" customFormat="1" ht="33" customHeight="1">
      <c r="A381" s="39"/>
      <c r="B381" s="40"/>
      <c r="C381" s="229" t="s">
        <v>2243</v>
      </c>
      <c r="D381" s="229" t="s">
        <v>352</v>
      </c>
      <c r="E381" s="230" t="s">
        <v>5321</v>
      </c>
      <c r="F381" s="231" t="s">
        <v>5322</v>
      </c>
      <c r="G381" s="232" t="s">
        <v>551</v>
      </c>
      <c r="H381" s="233">
        <v>20</v>
      </c>
      <c r="I381" s="234"/>
      <c r="J381" s="235">
        <f>ROUND(I381*H381,2)</f>
        <v>0</v>
      </c>
      <c r="K381" s="231" t="s">
        <v>385</v>
      </c>
      <c r="L381" s="45"/>
      <c r="M381" s="236" t="s">
        <v>1</v>
      </c>
      <c r="N381" s="237" t="s">
        <v>41</v>
      </c>
      <c r="O381" s="92"/>
      <c r="P381" s="238">
        <f>O381*H381</f>
        <v>0</v>
      </c>
      <c r="Q381" s="238">
        <v>0</v>
      </c>
      <c r="R381" s="238">
        <f>Q381*H381</f>
        <v>0</v>
      </c>
      <c r="S381" s="238">
        <v>0</v>
      </c>
      <c r="T381" s="239">
        <f>S381*H381</f>
        <v>0</v>
      </c>
      <c r="U381" s="39"/>
      <c r="V381" s="39"/>
      <c r="W381" s="39"/>
      <c r="X381" s="39"/>
      <c r="Y381" s="39"/>
      <c r="Z381" s="39"/>
      <c r="AA381" s="39"/>
      <c r="AB381" s="39"/>
      <c r="AC381" s="39"/>
      <c r="AD381" s="39"/>
      <c r="AE381" s="39"/>
      <c r="AR381" s="240" t="s">
        <v>357</v>
      </c>
      <c r="AT381" s="240" t="s">
        <v>352</v>
      </c>
      <c r="AU381" s="240" t="s">
        <v>371</v>
      </c>
      <c r="AY381" s="18" t="s">
        <v>350</v>
      </c>
      <c r="BE381" s="241">
        <f>IF(N381="základní",J381,0)</f>
        <v>0</v>
      </c>
      <c r="BF381" s="241">
        <f>IF(N381="snížená",J381,0)</f>
        <v>0</v>
      </c>
      <c r="BG381" s="241">
        <f>IF(N381="zákl. přenesená",J381,0)</f>
        <v>0</v>
      </c>
      <c r="BH381" s="241">
        <f>IF(N381="sníž. přenesená",J381,0)</f>
        <v>0</v>
      </c>
      <c r="BI381" s="241">
        <f>IF(N381="nulová",J381,0)</f>
        <v>0</v>
      </c>
      <c r="BJ381" s="18" t="s">
        <v>84</v>
      </c>
      <c r="BK381" s="241">
        <f>ROUND(I381*H381,2)</f>
        <v>0</v>
      </c>
      <c r="BL381" s="18" t="s">
        <v>357</v>
      </c>
      <c r="BM381" s="240" t="s">
        <v>5323</v>
      </c>
    </row>
    <row r="382" s="2" customFormat="1">
      <c r="A382" s="39"/>
      <c r="B382" s="40"/>
      <c r="C382" s="41"/>
      <c r="D382" s="242" t="s">
        <v>359</v>
      </c>
      <c r="E382" s="41"/>
      <c r="F382" s="243" t="s">
        <v>5324</v>
      </c>
      <c r="G382" s="41"/>
      <c r="H382" s="41"/>
      <c r="I382" s="244"/>
      <c r="J382" s="41"/>
      <c r="K382" s="41"/>
      <c r="L382" s="45"/>
      <c r="M382" s="245"/>
      <c r="N382" s="246"/>
      <c r="O382" s="92"/>
      <c r="P382" s="92"/>
      <c r="Q382" s="92"/>
      <c r="R382" s="92"/>
      <c r="S382" s="92"/>
      <c r="T382" s="93"/>
      <c r="U382" s="39"/>
      <c r="V382" s="39"/>
      <c r="W382" s="39"/>
      <c r="X382" s="39"/>
      <c r="Y382" s="39"/>
      <c r="Z382" s="39"/>
      <c r="AA382" s="39"/>
      <c r="AB382" s="39"/>
      <c r="AC382" s="39"/>
      <c r="AD382" s="39"/>
      <c r="AE382" s="39"/>
      <c r="AT382" s="18" t="s">
        <v>359</v>
      </c>
      <c r="AU382" s="18" t="s">
        <v>371</v>
      </c>
    </row>
    <row r="383" s="2" customFormat="1" ht="16.5" customHeight="1">
      <c r="A383" s="39"/>
      <c r="B383" s="40"/>
      <c r="C383" s="295" t="s">
        <v>2261</v>
      </c>
      <c r="D383" s="295" t="s">
        <v>1347</v>
      </c>
      <c r="E383" s="296" t="s">
        <v>5325</v>
      </c>
      <c r="F383" s="297" t="s">
        <v>5326</v>
      </c>
      <c r="G383" s="298" t="s">
        <v>551</v>
      </c>
      <c r="H383" s="299">
        <v>100</v>
      </c>
      <c r="I383" s="300"/>
      <c r="J383" s="301">
        <f>ROUND(I383*H383,2)</f>
        <v>0</v>
      </c>
      <c r="K383" s="297" t="s">
        <v>1</v>
      </c>
      <c r="L383" s="302"/>
      <c r="M383" s="303" t="s">
        <v>1</v>
      </c>
      <c r="N383" s="304" t="s">
        <v>41</v>
      </c>
      <c r="O383" s="92"/>
      <c r="P383" s="238">
        <f>O383*H383</f>
        <v>0</v>
      </c>
      <c r="Q383" s="238">
        <v>0</v>
      </c>
      <c r="R383" s="238">
        <f>Q383*H383</f>
        <v>0</v>
      </c>
      <c r="S383" s="238">
        <v>0</v>
      </c>
      <c r="T383" s="239">
        <f>S383*H383</f>
        <v>0</v>
      </c>
      <c r="U383" s="39"/>
      <c r="V383" s="39"/>
      <c r="W383" s="39"/>
      <c r="X383" s="39"/>
      <c r="Y383" s="39"/>
      <c r="Z383" s="39"/>
      <c r="AA383" s="39"/>
      <c r="AB383" s="39"/>
      <c r="AC383" s="39"/>
      <c r="AD383" s="39"/>
      <c r="AE383" s="39"/>
      <c r="AR383" s="240" t="s">
        <v>468</v>
      </c>
      <c r="AT383" s="240" t="s">
        <v>1347</v>
      </c>
      <c r="AU383" s="240" t="s">
        <v>371</v>
      </c>
      <c r="AY383" s="18" t="s">
        <v>350</v>
      </c>
      <c r="BE383" s="241">
        <f>IF(N383="základní",J383,0)</f>
        <v>0</v>
      </c>
      <c r="BF383" s="241">
        <f>IF(N383="snížená",J383,0)</f>
        <v>0</v>
      </c>
      <c r="BG383" s="241">
        <f>IF(N383="zákl. přenesená",J383,0)</f>
        <v>0</v>
      </c>
      <c r="BH383" s="241">
        <f>IF(N383="sníž. přenesená",J383,0)</f>
        <v>0</v>
      </c>
      <c r="BI383" s="241">
        <f>IF(N383="nulová",J383,0)</f>
        <v>0</v>
      </c>
      <c r="BJ383" s="18" t="s">
        <v>84</v>
      </c>
      <c r="BK383" s="241">
        <f>ROUND(I383*H383,2)</f>
        <v>0</v>
      </c>
      <c r="BL383" s="18" t="s">
        <v>357</v>
      </c>
      <c r="BM383" s="240" t="s">
        <v>5327</v>
      </c>
    </row>
    <row r="384" s="2" customFormat="1">
      <c r="A384" s="39"/>
      <c r="B384" s="40"/>
      <c r="C384" s="41"/>
      <c r="D384" s="242" t="s">
        <v>359</v>
      </c>
      <c r="E384" s="41"/>
      <c r="F384" s="243" t="s">
        <v>5326</v>
      </c>
      <c r="G384" s="41"/>
      <c r="H384" s="41"/>
      <c r="I384" s="244"/>
      <c r="J384" s="41"/>
      <c r="K384" s="41"/>
      <c r="L384" s="45"/>
      <c r="M384" s="245"/>
      <c r="N384" s="246"/>
      <c r="O384" s="92"/>
      <c r="P384" s="92"/>
      <c r="Q384" s="92"/>
      <c r="R384" s="92"/>
      <c r="S384" s="92"/>
      <c r="T384" s="93"/>
      <c r="U384" s="39"/>
      <c r="V384" s="39"/>
      <c r="W384" s="39"/>
      <c r="X384" s="39"/>
      <c r="Y384" s="39"/>
      <c r="Z384" s="39"/>
      <c r="AA384" s="39"/>
      <c r="AB384" s="39"/>
      <c r="AC384" s="39"/>
      <c r="AD384" s="39"/>
      <c r="AE384" s="39"/>
      <c r="AT384" s="18" t="s">
        <v>359</v>
      </c>
      <c r="AU384" s="18" t="s">
        <v>371</v>
      </c>
    </row>
    <row r="385" s="2" customFormat="1" ht="24.15" customHeight="1">
      <c r="A385" s="39"/>
      <c r="B385" s="40"/>
      <c r="C385" s="229" t="s">
        <v>2267</v>
      </c>
      <c r="D385" s="229" t="s">
        <v>352</v>
      </c>
      <c r="E385" s="230" t="s">
        <v>5328</v>
      </c>
      <c r="F385" s="231" t="s">
        <v>5329</v>
      </c>
      <c r="G385" s="232" t="s">
        <v>551</v>
      </c>
      <c r="H385" s="233">
        <v>100</v>
      </c>
      <c r="I385" s="234"/>
      <c r="J385" s="235">
        <f>ROUND(I385*H385,2)</f>
        <v>0</v>
      </c>
      <c r="K385" s="231" t="s">
        <v>385</v>
      </c>
      <c r="L385" s="45"/>
      <c r="M385" s="236" t="s">
        <v>1</v>
      </c>
      <c r="N385" s="237" t="s">
        <v>41</v>
      </c>
      <c r="O385" s="92"/>
      <c r="P385" s="238">
        <f>O385*H385</f>
        <v>0</v>
      </c>
      <c r="Q385" s="238">
        <v>0</v>
      </c>
      <c r="R385" s="238">
        <f>Q385*H385</f>
        <v>0</v>
      </c>
      <c r="S385" s="238">
        <v>0</v>
      </c>
      <c r="T385" s="239">
        <f>S385*H385</f>
        <v>0</v>
      </c>
      <c r="U385" s="39"/>
      <c r="V385" s="39"/>
      <c r="W385" s="39"/>
      <c r="X385" s="39"/>
      <c r="Y385" s="39"/>
      <c r="Z385" s="39"/>
      <c r="AA385" s="39"/>
      <c r="AB385" s="39"/>
      <c r="AC385" s="39"/>
      <c r="AD385" s="39"/>
      <c r="AE385" s="39"/>
      <c r="AR385" s="240" t="s">
        <v>357</v>
      </c>
      <c r="AT385" s="240" t="s">
        <v>352</v>
      </c>
      <c r="AU385" s="240" t="s">
        <v>371</v>
      </c>
      <c r="AY385" s="18" t="s">
        <v>350</v>
      </c>
      <c r="BE385" s="241">
        <f>IF(N385="základní",J385,0)</f>
        <v>0</v>
      </c>
      <c r="BF385" s="241">
        <f>IF(N385="snížená",J385,0)</f>
        <v>0</v>
      </c>
      <c r="BG385" s="241">
        <f>IF(N385="zákl. přenesená",J385,0)</f>
        <v>0</v>
      </c>
      <c r="BH385" s="241">
        <f>IF(N385="sníž. přenesená",J385,0)</f>
        <v>0</v>
      </c>
      <c r="BI385" s="241">
        <f>IF(N385="nulová",J385,0)</f>
        <v>0</v>
      </c>
      <c r="BJ385" s="18" t="s">
        <v>84</v>
      </c>
      <c r="BK385" s="241">
        <f>ROUND(I385*H385,2)</f>
        <v>0</v>
      </c>
      <c r="BL385" s="18" t="s">
        <v>357</v>
      </c>
      <c r="BM385" s="240" t="s">
        <v>5330</v>
      </c>
    </row>
    <row r="386" s="2" customFormat="1">
      <c r="A386" s="39"/>
      <c r="B386" s="40"/>
      <c r="C386" s="41"/>
      <c r="D386" s="242" t="s">
        <v>359</v>
      </c>
      <c r="E386" s="41"/>
      <c r="F386" s="243" t="s">
        <v>5331</v>
      </c>
      <c r="G386" s="41"/>
      <c r="H386" s="41"/>
      <c r="I386" s="244"/>
      <c r="J386" s="41"/>
      <c r="K386" s="41"/>
      <c r="L386" s="45"/>
      <c r="M386" s="245"/>
      <c r="N386" s="246"/>
      <c r="O386" s="92"/>
      <c r="P386" s="92"/>
      <c r="Q386" s="92"/>
      <c r="R386" s="92"/>
      <c r="S386" s="92"/>
      <c r="T386" s="93"/>
      <c r="U386" s="39"/>
      <c r="V386" s="39"/>
      <c r="W386" s="39"/>
      <c r="X386" s="39"/>
      <c r="Y386" s="39"/>
      <c r="Z386" s="39"/>
      <c r="AA386" s="39"/>
      <c r="AB386" s="39"/>
      <c r="AC386" s="39"/>
      <c r="AD386" s="39"/>
      <c r="AE386" s="39"/>
      <c r="AT386" s="18" t="s">
        <v>359</v>
      </c>
      <c r="AU386" s="18" t="s">
        <v>371</v>
      </c>
    </row>
    <row r="387" s="2" customFormat="1" ht="16.5" customHeight="1">
      <c r="A387" s="39"/>
      <c r="B387" s="40"/>
      <c r="C387" s="295" t="s">
        <v>2282</v>
      </c>
      <c r="D387" s="295" t="s">
        <v>1347</v>
      </c>
      <c r="E387" s="296" t="s">
        <v>5332</v>
      </c>
      <c r="F387" s="297" t="s">
        <v>5333</v>
      </c>
      <c r="G387" s="298" t="s">
        <v>551</v>
      </c>
      <c r="H387" s="299">
        <v>50</v>
      </c>
      <c r="I387" s="300"/>
      <c r="J387" s="301">
        <f>ROUND(I387*H387,2)</f>
        <v>0</v>
      </c>
      <c r="K387" s="297" t="s">
        <v>1</v>
      </c>
      <c r="L387" s="302"/>
      <c r="M387" s="303" t="s">
        <v>1</v>
      </c>
      <c r="N387" s="304" t="s">
        <v>41</v>
      </c>
      <c r="O387" s="92"/>
      <c r="P387" s="238">
        <f>O387*H387</f>
        <v>0</v>
      </c>
      <c r="Q387" s="238">
        <v>0</v>
      </c>
      <c r="R387" s="238">
        <f>Q387*H387</f>
        <v>0</v>
      </c>
      <c r="S387" s="238">
        <v>0</v>
      </c>
      <c r="T387" s="239">
        <f>S387*H387</f>
        <v>0</v>
      </c>
      <c r="U387" s="39"/>
      <c r="V387" s="39"/>
      <c r="W387" s="39"/>
      <c r="X387" s="39"/>
      <c r="Y387" s="39"/>
      <c r="Z387" s="39"/>
      <c r="AA387" s="39"/>
      <c r="AB387" s="39"/>
      <c r="AC387" s="39"/>
      <c r="AD387" s="39"/>
      <c r="AE387" s="39"/>
      <c r="AR387" s="240" t="s">
        <v>468</v>
      </c>
      <c r="AT387" s="240" t="s">
        <v>1347</v>
      </c>
      <c r="AU387" s="240" t="s">
        <v>371</v>
      </c>
      <c r="AY387" s="18" t="s">
        <v>350</v>
      </c>
      <c r="BE387" s="241">
        <f>IF(N387="základní",J387,0)</f>
        <v>0</v>
      </c>
      <c r="BF387" s="241">
        <f>IF(N387="snížená",J387,0)</f>
        <v>0</v>
      </c>
      <c r="BG387" s="241">
        <f>IF(N387="zákl. přenesená",J387,0)</f>
        <v>0</v>
      </c>
      <c r="BH387" s="241">
        <f>IF(N387="sníž. přenesená",J387,0)</f>
        <v>0</v>
      </c>
      <c r="BI387" s="241">
        <f>IF(N387="nulová",J387,0)</f>
        <v>0</v>
      </c>
      <c r="BJ387" s="18" t="s">
        <v>84</v>
      </c>
      <c r="BK387" s="241">
        <f>ROUND(I387*H387,2)</f>
        <v>0</v>
      </c>
      <c r="BL387" s="18" t="s">
        <v>357</v>
      </c>
      <c r="BM387" s="240" t="s">
        <v>5334</v>
      </c>
    </row>
    <row r="388" s="2" customFormat="1">
      <c r="A388" s="39"/>
      <c r="B388" s="40"/>
      <c r="C388" s="41"/>
      <c r="D388" s="242" t="s">
        <v>359</v>
      </c>
      <c r="E388" s="41"/>
      <c r="F388" s="243" t="s">
        <v>5333</v>
      </c>
      <c r="G388" s="41"/>
      <c r="H388" s="41"/>
      <c r="I388" s="244"/>
      <c r="J388" s="41"/>
      <c r="K388" s="41"/>
      <c r="L388" s="45"/>
      <c r="M388" s="245"/>
      <c r="N388" s="246"/>
      <c r="O388" s="92"/>
      <c r="P388" s="92"/>
      <c r="Q388" s="92"/>
      <c r="R388" s="92"/>
      <c r="S388" s="92"/>
      <c r="T388" s="93"/>
      <c r="U388" s="39"/>
      <c r="V388" s="39"/>
      <c r="W388" s="39"/>
      <c r="X388" s="39"/>
      <c r="Y388" s="39"/>
      <c r="Z388" s="39"/>
      <c r="AA388" s="39"/>
      <c r="AB388" s="39"/>
      <c r="AC388" s="39"/>
      <c r="AD388" s="39"/>
      <c r="AE388" s="39"/>
      <c r="AT388" s="18" t="s">
        <v>359</v>
      </c>
      <c r="AU388" s="18" t="s">
        <v>371</v>
      </c>
    </row>
    <row r="389" s="2" customFormat="1" ht="24.15" customHeight="1">
      <c r="A389" s="39"/>
      <c r="B389" s="40"/>
      <c r="C389" s="229" t="s">
        <v>2293</v>
      </c>
      <c r="D389" s="229" t="s">
        <v>352</v>
      </c>
      <c r="E389" s="230" t="s">
        <v>5335</v>
      </c>
      <c r="F389" s="231" t="s">
        <v>5336</v>
      </c>
      <c r="G389" s="232" t="s">
        <v>551</v>
      </c>
      <c r="H389" s="233">
        <v>50</v>
      </c>
      <c r="I389" s="234"/>
      <c r="J389" s="235">
        <f>ROUND(I389*H389,2)</f>
        <v>0</v>
      </c>
      <c r="K389" s="231" t="s">
        <v>385</v>
      </c>
      <c r="L389" s="45"/>
      <c r="M389" s="236" t="s">
        <v>1</v>
      </c>
      <c r="N389" s="237" t="s">
        <v>41</v>
      </c>
      <c r="O389" s="92"/>
      <c r="P389" s="238">
        <f>O389*H389</f>
        <v>0</v>
      </c>
      <c r="Q389" s="238">
        <v>0</v>
      </c>
      <c r="R389" s="238">
        <f>Q389*H389</f>
        <v>0</v>
      </c>
      <c r="S389" s="238">
        <v>0</v>
      </c>
      <c r="T389" s="239">
        <f>S389*H389</f>
        <v>0</v>
      </c>
      <c r="U389" s="39"/>
      <c r="V389" s="39"/>
      <c r="W389" s="39"/>
      <c r="X389" s="39"/>
      <c r="Y389" s="39"/>
      <c r="Z389" s="39"/>
      <c r="AA389" s="39"/>
      <c r="AB389" s="39"/>
      <c r="AC389" s="39"/>
      <c r="AD389" s="39"/>
      <c r="AE389" s="39"/>
      <c r="AR389" s="240" t="s">
        <v>530</v>
      </c>
      <c r="AT389" s="240" t="s">
        <v>352</v>
      </c>
      <c r="AU389" s="240" t="s">
        <v>371</v>
      </c>
      <c r="AY389" s="18" t="s">
        <v>350</v>
      </c>
      <c r="BE389" s="241">
        <f>IF(N389="základní",J389,0)</f>
        <v>0</v>
      </c>
      <c r="BF389" s="241">
        <f>IF(N389="snížená",J389,0)</f>
        <v>0</v>
      </c>
      <c r="BG389" s="241">
        <f>IF(N389="zákl. přenesená",J389,0)</f>
        <v>0</v>
      </c>
      <c r="BH389" s="241">
        <f>IF(N389="sníž. přenesená",J389,0)</f>
        <v>0</v>
      </c>
      <c r="BI389" s="241">
        <f>IF(N389="nulová",J389,0)</f>
        <v>0</v>
      </c>
      <c r="BJ389" s="18" t="s">
        <v>84</v>
      </c>
      <c r="BK389" s="241">
        <f>ROUND(I389*H389,2)</f>
        <v>0</v>
      </c>
      <c r="BL389" s="18" t="s">
        <v>530</v>
      </c>
      <c r="BM389" s="240" t="s">
        <v>5337</v>
      </c>
    </row>
    <row r="390" s="2" customFormat="1">
      <c r="A390" s="39"/>
      <c r="B390" s="40"/>
      <c r="C390" s="41"/>
      <c r="D390" s="242" t="s">
        <v>359</v>
      </c>
      <c r="E390" s="41"/>
      <c r="F390" s="243" t="s">
        <v>5338</v>
      </c>
      <c r="G390" s="41"/>
      <c r="H390" s="41"/>
      <c r="I390" s="244"/>
      <c r="J390" s="41"/>
      <c r="K390" s="41"/>
      <c r="L390" s="45"/>
      <c r="M390" s="245"/>
      <c r="N390" s="246"/>
      <c r="O390" s="92"/>
      <c r="P390" s="92"/>
      <c r="Q390" s="92"/>
      <c r="R390" s="92"/>
      <c r="S390" s="92"/>
      <c r="T390" s="93"/>
      <c r="U390" s="39"/>
      <c r="V390" s="39"/>
      <c r="W390" s="39"/>
      <c r="X390" s="39"/>
      <c r="Y390" s="39"/>
      <c r="Z390" s="39"/>
      <c r="AA390" s="39"/>
      <c r="AB390" s="39"/>
      <c r="AC390" s="39"/>
      <c r="AD390" s="39"/>
      <c r="AE390" s="39"/>
      <c r="AT390" s="18" t="s">
        <v>359</v>
      </c>
      <c r="AU390" s="18" t="s">
        <v>371</v>
      </c>
    </row>
    <row r="391" s="2" customFormat="1" ht="16.5" customHeight="1">
      <c r="A391" s="39"/>
      <c r="B391" s="40"/>
      <c r="C391" s="295" t="s">
        <v>2298</v>
      </c>
      <c r="D391" s="295" t="s">
        <v>1347</v>
      </c>
      <c r="E391" s="296" t="s">
        <v>5339</v>
      </c>
      <c r="F391" s="297" t="s">
        <v>5340</v>
      </c>
      <c r="G391" s="298" t="s">
        <v>551</v>
      </c>
      <c r="H391" s="299">
        <v>70</v>
      </c>
      <c r="I391" s="300"/>
      <c r="J391" s="301">
        <f>ROUND(I391*H391,2)</f>
        <v>0</v>
      </c>
      <c r="K391" s="297" t="s">
        <v>1</v>
      </c>
      <c r="L391" s="302"/>
      <c r="M391" s="303" t="s">
        <v>1</v>
      </c>
      <c r="N391" s="304" t="s">
        <v>41</v>
      </c>
      <c r="O391" s="92"/>
      <c r="P391" s="238">
        <f>O391*H391</f>
        <v>0</v>
      </c>
      <c r="Q391" s="238">
        <v>0</v>
      </c>
      <c r="R391" s="238">
        <f>Q391*H391</f>
        <v>0</v>
      </c>
      <c r="S391" s="238">
        <v>0</v>
      </c>
      <c r="T391" s="239">
        <f>S391*H391</f>
        <v>0</v>
      </c>
      <c r="U391" s="39"/>
      <c r="V391" s="39"/>
      <c r="W391" s="39"/>
      <c r="X391" s="39"/>
      <c r="Y391" s="39"/>
      <c r="Z391" s="39"/>
      <c r="AA391" s="39"/>
      <c r="AB391" s="39"/>
      <c r="AC391" s="39"/>
      <c r="AD391" s="39"/>
      <c r="AE391" s="39"/>
      <c r="AR391" s="240" t="s">
        <v>468</v>
      </c>
      <c r="AT391" s="240" t="s">
        <v>1347</v>
      </c>
      <c r="AU391" s="240" t="s">
        <v>371</v>
      </c>
      <c r="AY391" s="18" t="s">
        <v>350</v>
      </c>
      <c r="BE391" s="241">
        <f>IF(N391="základní",J391,0)</f>
        <v>0</v>
      </c>
      <c r="BF391" s="241">
        <f>IF(N391="snížená",J391,0)</f>
        <v>0</v>
      </c>
      <c r="BG391" s="241">
        <f>IF(N391="zákl. přenesená",J391,0)</f>
        <v>0</v>
      </c>
      <c r="BH391" s="241">
        <f>IF(N391="sníž. přenesená",J391,0)</f>
        <v>0</v>
      </c>
      <c r="BI391" s="241">
        <f>IF(N391="nulová",J391,0)</f>
        <v>0</v>
      </c>
      <c r="BJ391" s="18" t="s">
        <v>84</v>
      </c>
      <c r="BK391" s="241">
        <f>ROUND(I391*H391,2)</f>
        <v>0</v>
      </c>
      <c r="BL391" s="18" t="s">
        <v>357</v>
      </c>
      <c r="BM391" s="240" t="s">
        <v>5341</v>
      </c>
    </row>
    <row r="392" s="2" customFormat="1">
      <c r="A392" s="39"/>
      <c r="B392" s="40"/>
      <c r="C392" s="41"/>
      <c r="D392" s="242" t="s">
        <v>359</v>
      </c>
      <c r="E392" s="41"/>
      <c r="F392" s="243" t="s">
        <v>5340</v>
      </c>
      <c r="G392" s="41"/>
      <c r="H392" s="41"/>
      <c r="I392" s="244"/>
      <c r="J392" s="41"/>
      <c r="K392" s="41"/>
      <c r="L392" s="45"/>
      <c r="M392" s="245"/>
      <c r="N392" s="246"/>
      <c r="O392" s="92"/>
      <c r="P392" s="92"/>
      <c r="Q392" s="92"/>
      <c r="R392" s="92"/>
      <c r="S392" s="92"/>
      <c r="T392" s="93"/>
      <c r="U392" s="39"/>
      <c r="V392" s="39"/>
      <c r="W392" s="39"/>
      <c r="X392" s="39"/>
      <c r="Y392" s="39"/>
      <c r="Z392" s="39"/>
      <c r="AA392" s="39"/>
      <c r="AB392" s="39"/>
      <c r="AC392" s="39"/>
      <c r="AD392" s="39"/>
      <c r="AE392" s="39"/>
      <c r="AT392" s="18" t="s">
        <v>359</v>
      </c>
      <c r="AU392" s="18" t="s">
        <v>371</v>
      </c>
    </row>
    <row r="393" s="2" customFormat="1" ht="24.15" customHeight="1">
      <c r="A393" s="39"/>
      <c r="B393" s="40"/>
      <c r="C393" s="229" t="s">
        <v>2315</v>
      </c>
      <c r="D393" s="229" t="s">
        <v>352</v>
      </c>
      <c r="E393" s="230" t="s">
        <v>5342</v>
      </c>
      <c r="F393" s="231" t="s">
        <v>5343</v>
      </c>
      <c r="G393" s="232" t="s">
        <v>551</v>
      </c>
      <c r="H393" s="233">
        <v>70</v>
      </c>
      <c r="I393" s="234"/>
      <c r="J393" s="235">
        <f>ROUND(I393*H393,2)</f>
        <v>0</v>
      </c>
      <c r="K393" s="231" t="s">
        <v>385</v>
      </c>
      <c r="L393" s="45"/>
      <c r="M393" s="236" t="s">
        <v>1</v>
      </c>
      <c r="N393" s="237" t="s">
        <v>41</v>
      </c>
      <c r="O393" s="92"/>
      <c r="P393" s="238">
        <f>O393*H393</f>
        <v>0</v>
      </c>
      <c r="Q393" s="238">
        <v>0</v>
      </c>
      <c r="R393" s="238">
        <f>Q393*H393</f>
        <v>0</v>
      </c>
      <c r="S393" s="238">
        <v>0</v>
      </c>
      <c r="T393" s="239">
        <f>S393*H393</f>
        <v>0</v>
      </c>
      <c r="U393" s="39"/>
      <c r="V393" s="39"/>
      <c r="W393" s="39"/>
      <c r="X393" s="39"/>
      <c r="Y393" s="39"/>
      <c r="Z393" s="39"/>
      <c r="AA393" s="39"/>
      <c r="AB393" s="39"/>
      <c r="AC393" s="39"/>
      <c r="AD393" s="39"/>
      <c r="AE393" s="39"/>
      <c r="AR393" s="240" t="s">
        <v>530</v>
      </c>
      <c r="AT393" s="240" t="s">
        <v>352</v>
      </c>
      <c r="AU393" s="240" t="s">
        <v>371</v>
      </c>
      <c r="AY393" s="18" t="s">
        <v>350</v>
      </c>
      <c r="BE393" s="241">
        <f>IF(N393="základní",J393,0)</f>
        <v>0</v>
      </c>
      <c r="BF393" s="241">
        <f>IF(N393="snížená",J393,0)</f>
        <v>0</v>
      </c>
      <c r="BG393" s="241">
        <f>IF(N393="zákl. přenesená",J393,0)</f>
        <v>0</v>
      </c>
      <c r="BH393" s="241">
        <f>IF(N393="sníž. přenesená",J393,0)</f>
        <v>0</v>
      </c>
      <c r="BI393" s="241">
        <f>IF(N393="nulová",J393,0)</f>
        <v>0</v>
      </c>
      <c r="BJ393" s="18" t="s">
        <v>84</v>
      </c>
      <c r="BK393" s="241">
        <f>ROUND(I393*H393,2)</f>
        <v>0</v>
      </c>
      <c r="BL393" s="18" t="s">
        <v>530</v>
      </c>
      <c r="BM393" s="240" t="s">
        <v>5344</v>
      </c>
    </row>
    <row r="394" s="2" customFormat="1">
      <c r="A394" s="39"/>
      <c r="B394" s="40"/>
      <c r="C394" s="41"/>
      <c r="D394" s="242" t="s">
        <v>359</v>
      </c>
      <c r="E394" s="41"/>
      <c r="F394" s="243" t="s">
        <v>5345</v>
      </c>
      <c r="G394" s="41"/>
      <c r="H394" s="41"/>
      <c r="I394" s="244"/>
      <c r="J394" s="41"/>
      <c r="K394" s="41"/>
      <c r="L394" s="45"/>
      <c r="M394" s="245"/>
      <c r="N394" s="246"/>
      <c r="O394" s="92"/>
      <c r="P394" s="92"/>
      <c r="Q394" s="92"/>
      <c r="R394" s="92"/>
      <c r="S394" s="92"/>
      <c r="T394" s="93"/>
      <c r="U394" s="39"/>
      <c r="V394" s="39"/>
      <c r="W394" s="39"/>
      <c r="X394" s="39"/>
      <c r="Y394" s="39"/>
      <c r="Z394" s="39"/>
      <c r="AA394" s="39"/>
      <c r="AB394" s="39"/>
      <c r="AC394" s="39"/>
      <c r="AD394" s="39"/>
      <c r="AE394" s="39"/>
      <c r="AT394" s="18" t="s">
        <v>359</v>
      </c>
      <c r="AU394" s="18" t="s">
        <v>371</v>
      </c>
    </row>
    <row r="395" s="2" customFormat="1" ht="16.5" customHeight="1">
      <c r="A395" s="39"/>
      <c r="B395" s="40"/>
      <c r="C395" s="295" t="s">
        <v>2322</v>
      </c>
      <c r="D395" s="295" t="s">
        <v>1347</v>
      </c>
      <c r="E395" s="296" t="s">
        <v>5346</v>
      </c>
      <c r="F395" s="297" t="s">
        <v>5347</v>
      </c>
      <c r="G395" s="298" t="s">
        <v>551</v>
      </c>
      <c r="H395" s="299">
        <v>100</v>
      </c>
      <c r="I395" s="300"/>
      <c r="J395" s="301">
        <f>ROUND(I395*H395,2)</f>
        <v>0</v>
      </c>
      <c r="K395" s="297" t="s">
        <v>1</v>
      </c>
      <c r="L395" s="302"/>
      <c r="M395" s="303" t="s">
        <v>1</v>
      </c>
      <c r="N395" s="304" t="s">
        <v>41</v>
      </c>
      <c r="O395" s="92"/>
      <c r="P395" s="238">
        <f>O395*H395</f>
        <v>0</v>
      </c>
      <c r="Q395" s="238">
        <v>0</v>
      </c>
      <c r="R395" s="238">
        <f>Q395*H395</f>
        <v>0</v>
      </c>
      <c r="S395" s="238">
        <v>0</v>
      </c>
      <c r="T395" s="239">
        <f>S395*H395</f>
        <v>0</v>
      </c>
      <c r="U395" s="39"/>
      <c r="V395" s="39"/>
      <c r="W395" s="39"/>
      <c r="X395" s="39"/>
      <c r="Y395" s="39"/>
      <c r="Z395" s="39"/>
      <c r="AA395" s="39"/>
      <c r="AB395" s="39"/>
      <c r="AC395" s="39"/>
      <c r="AD395" s="39"/>
      <c r="AE395" s="39"/>
      <c r="AR395" s="240" t="s">
        <v>468</v>
      </c>
      <c r="AT395" s="240" t="s">
        <v>1347</v>
      </c>
      <c r="AU395" s="240" t="s">
        <v>371</v>
      </c>
      <c r="AY395" s="18" t="s">
        <v>350</v>
      </c>
      <c r="BE395" s="241">
        <f>IF(N395="základní",J395,0)</f>
        <v>0</v>
      </c>
      <c r="BF395" s="241">
        <f>IF(N395="snížená",J395,0)</f>
        <v>0</v>
      </c>
      <c r="BG395" s="241">
        <f>IF(N395="zákl. přenesená",J395,0)</f>
        <v>0</v>
      </c>
      <c r="BH395" s="241">
        <f>IF(N395="sníž. přenesená",J395,0)</f>
        <v>0</v>
      </c>
      <c r="BI395" s="241">
        <f>IF(N395="nulová",J395,0)</f>
        <v>0</v>
      </c>
      <c r="BJ395" s="18" t="s">
        <v>84</v>
      </c>
      <c r="BK395" s="241">
        <f>ROUND(I395*H395,2)</f>
        <v>0</v>
      </c>
      <c r="BL395" s="18" t="s">
        <v>357</v>
      </c>
      <c r="BM395" s="240" t="s">
        <v>5348</v>
      </c>
    </row>
    <row r="396" s="2" customFormat="1">
      <c r="A396" s="39"/>
      <c r="B396" s="40"/>
      <c r="C396" s="41"/>
      <c r="D396" s="242" t="s">
        <v>359</v>
      </c>
      <c r="E396" s="41"/>
      <c r="F396" s="243" t="s">
        <v>5347</v>
      </c>
      <c r="G396" s="41"/>
      <c r="H396" s="41"/>
      <c r="I396" s="244"/>
      <c r="J396" s="41"/>
      <c r="K396" s="41"/>
      <c r="L396" s="45"/>
      <c r="M396" s="245"/>
      <c r="N396" s="246"/>
      <c r="O396" s="92"/>
      <c r="P396" s="92"/>
      <c r="Q396" s="92"/>
      <c r="R396" s="92"/>
      <c r="S396" s="92"/>
      <c r="T396" s="93"/>
      <c r="U396" s="39"/>
      <c r="V396" s="39"/>
      <c r="W396" s="39"/>
      <c r="X396" s="39"/>
      <c r="Y396" s="39"/>
      <c r="Z396" s="39"/>
      <c r="AA396" s="39"/>
      <c r="AB396" s="39"/>
      <c r="AC396" s="39"/>
      <c r="AD396" s="39"/>
      <c r="AE396" s="39"/>
      <c r="AT396" s="18" t="s">
        <v>359</v>
      </c>
      <c r="AU396" s="18" t="s">
        <v>371</v>
      </c>
    </row>
    <row r="397" s="2" customFormat="1" ht="24.15" customHeight="1">
      <c r="A397" s="39"/>
      <c r="B397" s="40"/>
      <c r="C397" s="229" t="s">
        <v>2331</v>
      </c>
      <c r="D397" s="229" t="s">
        <v>352</v>
      </c>
      <c r="E397" s="230" t="s">
        <v>5349</v>
      </c>
      <c r="F397" s="231" t="s">
        <v>5350</v>
      </c>
      <c r="G397" s="232" t="s">
        <v>551</v>
      </c>
      <c r="H397" s="233">
        <v>100</v>
      </c>
      <c r="I397" s="234"/>
      <c r="J397" s="235">
        <f>ROUND(I397*H397,2)</f>
        <v>0</v>
      </c>
      <c r="K397" s="231" t="s">
        <v>385</v>
      </c>
      <c r="L397" s="45"/>
      <c r="M397" s="236" t="s">
        <v>1</v>
      </c>
      <c r="N397" s="237" t="s">
        <v>41</v>
      </c>
      <c r="O397" s="92"/>
      <c r="P397" s="238">
        <f>O397*H397</f>
        <v>0</v>
      </c>
      <c r="Q397" s="238">
        <v>0</v>
      </c>
      <c r="R397" s="238">
        <f>Q397*H397</f>
        <v>0</v>
      </c>
      <c r="S397" s="238">
        <v>0</v>
      </c>
      <c r="T397" s="239">
        <f>S397*H397</f>
        <v>0</v>
      </c>
      <c r="U397" s="39"/>
      <c r="V397" s="39"/>
      <c r="W397" s="39"/>
      <c r="X397" s="39"/>
      <c r="Y397" s="39"/>
      <c r="Z397" s="39"/>
      <c r="AA397" s="39"/>
      <c r="AB397" s="39"/>
      <c r="AC397" s="39"/>
      <c r="AD397" s="39"/>
      <c r="AE397" s="39"/>
      <c r="AR397" s="240" t="s">
        <v>357</v>
      </c>
      <c r="AT397" s="240" t="s">
        <v>352</v>
      </c>
      <c r="AU397" s="240" t="s">
        <v>371</v>
      </c>
      <c r="AY397" s="18" t="s">
        <v>350</v>
      </c>
      <c r="BE397" s="241">
        <f>IF(N397="základní",J397,0)</f>
        <v>0</v>
      </c>
      <c r="BF397" s="241">
        <f>IF(N397="snížená",J397,0)</f>
        <v>0</v>
      </c>
      <c r="BG397" s="241">
        <f>IF(N397="zákl. přenesená",J397,0)</f>
        <v>0</v>
      </c>
      <c r="BH397" s="241">
        <f>IF(N397="sníž. přenesená",J397,0)</f>
        <v>0</v>
      </c>
      <c r="BI397" s="241">
        <f>IF(N397="nulová",J397,0)</f>
        <v>0</v>
      </c>
      <c r="BJ397" s="18" t="s">
        <v>84</v>
      </c>
      <c r="BK397" s="241">
        <f>ROUND(I397*H397,2)</f>
        <v>0</v>
      </c>
      <c r="BL397" s="18" t="s">
        <v>357</v>
      </c>
      <c r="BM397" s="240" t="s">
        <v>5351</v>
      </c>
    </row>
    <row r="398" s="2" customFormat="1">
      <c r="A398" s="39"/>
      <c r="B398" s="40"/>
      <c r="C398" s="41"/>
      <c r="D398" s="242" t="s">
        <v>359</v>
      </c>
      <c r="E398" s="41"/>
      <c r="F398" s="243" t="s">
        <v>5352</v>
      </c>
      <c r="G398" s="41"/>
      <c r="H398" s="41"/>
      <c r="I398" s="244"/>
      <c r="J398" s="41"/>
      <c r="K398" s="41"/>
      <c r="L398" s="45"/>
      <c r="M398" s="245"/>
      <c r="N398" s="246"/>
      <c r="O398" s="92"/>
      <c r="P398" s="92"/>
      <c r="Q398" s="92"/>
      <c r="R398" s="92"/>
      <c r="S398" s="92"/>
      <c r="T398" s="93"/>
      <c r="U398" s="39"/>
      <c r="V398" s="39"/>
      <c r="W398" s="39"/>
      <c r="X398" s="39"/>
      <c r="Y398" s="39"/>
      <c r="Z398" s="39"/>
      <c r="AA398" s="39"/>
      <c r="AB398" s="39"/>
      <c r="AC398" s="39"/>
      <c r="AD398" s="39"/>
      <c r="AE398" s="39"/>
      <c r="AT398" s="18" t="s">
        <v>359</v>
      </c>
      <c r="AU398" s="18" t="s">
        <v>371</v>
      </c>
    </row>
    <row r="399" s="2" customFormat="1" ht="16.5" customHeight="1">
      <c r="A399" s="39"/>
      <c r="B399" s="40"/>
      <c r="C399" s="295" t="s">
        <v>2336</v>
      </c>
      <c r="D399" s="295" t="s">
        <v>1347</v>
      </c>
      <c r="E399" s="296" t="s">
        <v>5353</v>
      </c>
      <c r="F399" s="297" t="s">
        <v>5354</v>
      </c>
      <c r="G399" s="298" t="s">
        <v>551</v>
      </c>
      <c r="H399" s="299">
        <v>4000</v>
      </c>
      <c r="I399" s="300"/>
      <c r="J399" s="301">
        <f>ROUND(I399*H399,2)</f>
        <v>0</v>
      </c>
      <c r="K399" s="297" t="s">
        <v>1</v>
      </c>
      <c r="L399" s="302"/>
      <c r="M399" s="303" t="s">
        <v>1</v>
      </c>
      <c r="N399" s="304" t="s">
        <v>41</v>
      </c>
      <c r="O399" s="92"/>
      <c r="P399" s="238">
        <f>O399*H399</f>
        <v>0</v>
      </c>
      <c r="Q399" s="238">
        <v>0</v>
      </c>
      <c r="R399" s="238">
        <f>Q399*H399</f>
        <v>0</v>
      </c>
      <c r="S399" s="238">
        <v>0</v>
      </c>
      <c r="T399" s="239">
        <f>S399*H399</f>
        <v>0</v>
      </c>
      <c r="U399" s="39"/>
      <c r="V399" s="39"/>
      <c r="W399" s="39"/>
      <c r="X399" s="39"/>
      <c r="Y399" s="39"/>
      <c r="Z399" s="39"/>
      <c r="AA399" s="39"/>
      <c r="AB399" s="39"/>
      <c r="AC399" s="39"/>
      <c r="AD399" s="39"/>
      <c r="AE399" s="39"/>
      <c r="AR399" s="240" t="s">
        <v>468</v>
      </c>
      <c r="AT399" s="240" t="s">
        <v>1347</v>
      </c>
      <c r="AU399" s="240" t="s">
        <v>371</v>
      </c>
      <c r="AY399" s="18" t="s">
        <v>350</v>
      </c>
      <c r="BE399" s="241">
        <f>IF(N399="základní",J399,0)</f>
        <v>0</v>
      </c>
      <c r="BF399" s="241">
        <f>IF(N399="snížená",J399,0)</f>
        <v>0</v>
      </c>
      <c r="BG399" s="241">
        <f>IF(N399="zákl. přenesená",J399,0)</f>
        <v>0</v>
      </c>
      <c r="BH399" s="241">
        <f>IF(N399="sníž. přenesená",J399,0)</f>
        <v>0</v>
      </c>
      <c r="BI399" s="241">
        <f>IF(N399="nulová",J399,0)</f>
        <v>0</v>
      </c>
      <c r="BJ399" s="18" t="s">
        <v>84</v>
      </c>
      <c r="BK399" s="241">
        <f>ROUND(I399*H399,2)</f>
        <v>0</v>
      </c>
      <c r="BL399" s="18" t="s">
        <v>357</v>
      </c>
      <c r="BM399" s="240" t="s">
        <v>5355</v>
      </c>
    </row>
    <row r="400" s="2" customFormat="1">
      <c r="A400" s="39"/>
      <c r="B400" s="40"/>
      <c r="C400" s="41"/>
      <c r="D400" s="242" t="s">
        <v>359</v>
      </c>
      <c r="E400" s="41"/>
      <c r="F400" s="243" t="s">
        <v>5354</v>
      </c>
      <c r="G400" s="41"/>
      <c r="H400" s="41"/>
      <c r="I400" s="244"/>
      <c r="J400" s="41"/>
      <c r="K400" s="41"/>
      <c r="L400" s="45"/>
      <c r="M400" s="245"/>
      <c r="N400" s="246"/>
      <c r="O400" s="92"/>
      <c r="P400" s="92"/>
      <c r="Q400" s="92"/>
      <c r="R400" s="92"/>
      <c r="S400" s="92"/>
      <c r="T400" s="93"/>
      <c r="U400" s="39"/>
      <c r="V400" s="39"/>
      <c r="W400" s="39"/>
      <c r="X400" s="39"/>
      <c r="Y400" s="39"/>
      <c r="Z400" s="39"/>
      <c r="AA400" s="39"/>
      <c r="AB400" s="39"/>
      <c r="AC400" s="39"/>
      <c r="AD400" s="39"/>
      <c r="AE400" s="39"/>
      <c r="AT400" s="18" t="s">
        <v>359</v>
      </c>
      <c r="AU400" s="18" t="s">
        <v>371</v>
      </c>
    </row>
    <row r="401" s="2" customFormat="1" ht="24.15" customHeight="1">
      <c r="A401" s="39"/>
      <c r="B401" s="40"/>
      <c r="C401" s="229" t="s">
        <v>2341</v>
      </c>
      <c r="D401" s="229" t="s">
        <v>352</v>
      </c>
      <c r="E401" s="230" t="s">
        <v>5356</v>
      </c>
      <c r="F401" s="231" t="s">
        <v>5357</v>
      </c>
      <c r="G401" s="232" t="s">
        <v>551</v>
      </c>
      <c r="H401" s="233">
        <v>4000</v>
      </c>
      <c r="I401" s="234"/>
      <c r="J401" s="235">
        <f>ROUND(I401*H401,2)</f>
        <v>0</v>
      </c>
      <c r="K401" s="231" t="s">
        <v>385</v>
      </c>
      <c r="L401" s="45"/>
      <c r="M401" s="236" t="s">
        <v>1</v>
      </c>
      <c r="N401" s="237" t="s">
        <v>41</v>
      </c>
      <c r="O401" s="92"/>
      <c r="P401" s="238">
        <f>O401*H401</f>
        <v>0</v>
      </c>
      <c r="Q401" s="238">
        <v>0</v>
      </c>
      <c r="R401" s="238">
        <f>Q401*H401</f>
        <v>0</v>
      </c>
      <c r="S401" s="238">
        <v>0</v>
      </c>
      <c r="T401" s="239">
        <f>S401*H401</f>
        <v>0</v>
      </c>
      <c r="U401" s="39"/>
      <c r="V401" s="39"/>
      <c r="W401" s="39"/>
      <c r="X401" s="39"/>
      <c r="Y401" s="39"/>
      <c r="Z401" s="39"/>
      <c r="AA401" s="39"/>
      <c r="AB401" s="39"/>
      <c r="AC401" s="39"/>
      <c r="AD401" s="39"/>
      <c r="AE401" s="39"/>
      <c r="AR401" s="240" t="s">
        <v>357</v>
      </c>
      <c r="AT401" s="240" t="s">
        <v>352</v>
      </c>
      <c r="AU401" s="240" t="s">
        <v>371</v>
      </c>
      <c r="AY401" s="18" t="s">
        <v>350</v>
      </c>
      <c r="BE401" s="241">
        <f>IF(N401="základní",J401,0)</f>
        <v>0</v>
      </c>
      <c r="BF401" s="241">
        <f>IF(N401="snížená",J401,0)</f>
        <v>0</v>
      </c>
      <c r="BG401" s="241">
        <f>IF(N401="zákl. přenesená",J401,0)</f>
        <v>0</v>
      </c>
      <c r="BH401" s="241">
        <f>IF(N401="sníž. přenesená",J401,0)</f>
        <v>0</v>
      </c>
      <c r="BI401" s="241">
        <f>IF(N401="nulová",J401,0)</f>
        <v>0</v>
      </c>
      <c r="BJ401" s="18" t="s">
        <v>84</v>
      </c>
      <c r="BK401" s="241">
        <f>ROUND(I401*H401,2)</f>
        <v>0</v>
      </c>
      <c r="BL401" s="18" t="s">
        <v>357</v>
      </c>
      <c r="BM401" s="240" t="s">
        <v>5358</v>
      </c>
    </row>
    <row r="402" s="2" customFormat="1">
      <c r="A402" s="39"/>
      <c r="B402" s="40"/>
      <c r="C402" s="41"/>
      <c r="D402" s="242" t="s">
        <v>359</v>
      </c>
      <c r="E402" s="41"/>
      <c r="F402" s="243" t="s">
        <v>5359</v>
      </c>
      <c r="G402" s="41"/>
      <c r="H402" s="41"/>
      <c r="I402" s="244"/>
      <c r="J402" s="41"/>
      <c r="K402" s="41"/>
      <c r="L402" s="45"/>
      <c r="M402" s="245"/>
      <c r="N402" s="246"/>
      <c r="O402" s="92"/>
      <c r="P402" s="92"/>
      <c r="Q402" s="92"/>
      <c r="R402" s="92"/>
      <c r="S402" s="92"/>
      <c r="T402" s="93"/>
      <c r="U402" s="39"/>
      <c r="V402" s="39"/>
      <c r="W402" s="39"/>
      <c r="X402" s="39"/>
      <c r="Y402" s="39"/>
      <c r="Z402" s="39"/>
      <c r="AA402" s="39"/>
      <c r="AB402" s="39"/>
      <c r="AC402" s="39"/>
      <c r="AD402" s="39"/>
      <c r="AE402" s="39"/>
      <c r="AT402" s="18" t="s">
        <v>359</v>
      </c>
      <c r="AU402" s="18" t="s">
        <v>371</v>
      </c>
    </row>
    <row r="403" s="2" customFormat="1" ht="16.5" customHeight="1">
      <c r="A403" s="39"/>
      <c r="B403" s="40"/>
      <c r="C403" s="295" t="s">
        <v>2357</v>
      </c>
      <c r="D403" s="295" t="s">
        <v>1347</v>
      </c>
      <c r="E403" s="296" t="s">
        <v>5360</v>
      </c>
      <c r="F403" s="297" t="s">
        <v>5361</v>
      </c>
      <c r="G403" s="298" t="s">
        <v>551</v>
      </c>
      <c r="H403" s="299">
        <v>5000</v>
      </c>
      <c r="I403" s="300"/>
      <c r="J403" s="301">
        <f>ROUND(I403*H403,2)</f>
        <v>0</v>
      </c>
      <c r="K403" s="297" t="s">
        <v>1</v>
      </c>
      <c r="L403" s="302"/>
      <c r="M403" s="303" t="s">
        <v>1</v>
      </c>
      <c r="N403" s="304" t="s">
        <v>41</v>
      </c>
      <c r="O403" s="92"/>
      <c r="P403" s="238">
        <f>O403*H403</f>
        <v>0</v>
      </c>
      <c r="Q403" s="238">
        <v>0</v>
      </c>
      <c r="R403" s="238">
        <f>Q403*H403</f>
        <v>0</v>
      </c>
      <c r="S403" s="238">
        <v>0</v>
      </c>
      <c r="T403" s="239">
        <f>S403*H403</f>
        <v>0</v>
      </c>
      <c r="U403" s="39"/>
      <c r="V403" s="39"/>
      <c r="W403" s="39"/>
      <c r="X403" s="39"/>
      <c r="Y403" s="39"/>
      <c r="Z403" s="39"/>
      <c r="AA403" s="39"/>
      <c r="AB403" s="39"/>
      <c r="AC403" s="39"/>
      <c r="AD403" s="39"/>
      <c r="AE403" s="39"/>
      <c r="AR403" s="240" t="s">
        <v>468</v>
      </c>
      <c r="AT403" s="240" t="s">
        <v>1347</v>
      </c>
      <c r="AU403" s="240" t="s">
        <v>371</v>
      </c>
      <c r="AY403" s="18" t="s">
        <v>350</v>
      </c>
      <c r="BE403" s="241">
        <f>IF(N403="základní",J403,0)</f>
        <v>0</v>
      </c>
      <c r="BF403" s="241">
        <f>IF(N403="snížená",J403,0)</f>
        <v>0</v>
      </c>
      <c r="BG403" s="241">
        <f>IF(N403="zákl. přenesená",J403,0)</f>
        <v>0</v>
      </c>
      <c r="BH403" s="241">
        <f>IF(N403="sníž. přenesená",J403,0)</f>
        <v>0</v>
      </c>
      <c r="BI403" s="241">
        <f>IF(N403="nulová",J403,0)</f>
        <v>0</v>
      </c>
      <c r="BJ403" s="18" t="s">
        <v>84</v>
      </c>
      <c r="BK403" s="241">
        <f>ROUND(I403*H403,2)</f>
        <v>0</v>
      </c>
      <c r="BL403" s="18" t="s">
        <v>357</v>
      </c>
      <c r="BM403" s="240" t="s">
        <v>5362</v>
      </c>
    </row>
    <row r="404" s="2" customFormat="1">
      <c r="A404" s="39"/>
      <c r="B404" s="40"/>
      <c r="C404" s="41"/>
      <c r="D404" s="242" t="s">
        <v>359</v>
      </c>
      <c r="E404" s="41"/>
      <c r="F404" s="243" t="s">
        <v>5361</v>
      </c>
      <c r="G404" s="41"/>
      <c r="H404" s="41"/>
      <c r="I404" s="244"/>
      <c r="J404" s="41"/>
      <c r="K404" s="41"/>
      <c r="L404" s="45"/>
      <c r="M404" s="245"/>
      <c r="N404" s="246"/>
      <c r="O404" s="92"/>
      <c r="P404" s="92"/>
      <c r="Q404" s="92"/>
      <c r="R404" s="92"/>
      <c r="S404" s="92"/>
      <c r="T404" s="93"/>
      <c r="U404" s="39"/>
      <c r="V404" s="39"/>
      <c r="W404" s="39"/>
      <c r="X404" s="39"/>
      <c r="Y404" s="39"/>
      <c r="Z404" s="39"/>
      <c r="AA404" s="39"/>
      <c r="AB404" s="39"/>
      <c r="AC404" s="39"/>
      <c r="AD404" s="39"/>
      <c r="AE404" s="39"/>
      <c r="AT404" s="18" t="s">
        <v>359</v>
      </c>
      <c r="AU404" s="18" t="s">
        <v>371</v>
      </c>
    </row>
    <row r="405" s="2" customFormat="1" ht="16.5" customHeight="1">
      <c r="A405" s="39"/>
      <c r="B405" s="40"/>
      <c r="C405" s="295" t="s">
        <v>2362</v>
      </c>
      <c r="D405" s="295" t="s">
        <v>1347</v>
      </c>
      <c r="E405" s="296" t="s">
        <v>5363</v>
      </c>
      <c r="F405" s="297" t="s">
        <v>5364</v>
      </c>
      <c r="G405" s="298" t="s">
        <v>551</v>
      </c>
      <c r="H405" s="299">
        <v>1000</v>
      </c>
      <c r="I405" s="300"/>
      <c r="J405" s="301">
        <f>ROUND(I405*H405,2)</f>
        <v>0</v>
      </c>
      <c r="K405" s="297" t="s">
        <v>1</v>
      </c>
      <c r="L405" s="302"/>
      <c r="M405" s="303" t="s">
        <v>1</v>
      </c>
      <c r="N405" s="304" t="s">
        <v>41</v>
      </c>
      <c r="O405" s="92"/>
      <c r="P405" s="238">
        <f>O405*H405</f>
        <v>0</v>
      </c>
      <c r="Q405" s="238">
        <v>0</v>
      </c>
      <c r="R405" s="238">
        <f>Q405*H405</f>
        <v>0</v>
      </c>
      <c r="S405" s="238">
        <v>0</v>
      </c>
      <c r="T405" s="239">
        <f>S405*H405</f>
        <v>0</v>
      </c>
      <c r="U405" s="39"/>
      <c r="V405" s="39"/>
      <c r="W405" s="39"/>
      <c r="X405" s="39"/>
      <c r="Y405" s="39"/>
      <c r="Z405" s="39"/>
      <c r="AA405" s="39"/>
      <c r="AB405" s="39"/>
      <c r="AC405" s="39"/>
      <c r="AD405" s="39"/>
      <c r="AE405" s="39"/>
      <c r="AR405" s="240" t="s">
        <v>468</v>
      </c>
      <c r="AT405" s="240" t="s">
        <v>1347</v>
      </c>
      <c r="AU405" s="240" t="s">
        <v>371</v>
      </c>
      <c r="AY405" s="18" t="s">
        <v>350</v>
      </c>
      <c r="BE405" s="241">
        <f>IF(N405="základní",J405,0)</f>
        <v>0</v>
      </c>
      <c r="BF405" s="241">
        <f>IF(N405="snížená",J405,0)</f>
        <v>0</v>
      </c>
      <c r="BG405" s="241">
        <f>IF(N405="zákl. přenesená",J405,0)</f>
        <v>0</v>
      </c>
      <c r="BH405" s="241">
        <f>IF(N405="sníž. přenesená",J405,0)</f>
        <v>0</v>
      </c>
      <c r="BI405" s="241">
        <f>IF(N405="nulová",J405,0)</f>
        <v>0</v>
      </c>
      <c r="BJ405" s="18" t="s">
        <v>84</v>
      </c>
      <c r="BK405" s="241">
        <f>ROUND(I405*H405,2)</f>
        <v>0</v>
      </c>
      <c r="BL405" s="18" t="s">
        <v>357</v>
      </c>
      <c r="BM405" s="240" t="s">
        <v>5365</v>
      </c>
    </row>
    <row r="406" s="2" customFormat="1">
      <c r="A406" s="39"/>
      <c r="B406" s="40"/>
      <c r="C406" s="41"/>
      <c r="D406" s="242" t="s">
        <v>359</v>
      </c>
      <c r="E406" s="41"/>
      <c r="F406" s="243" t="s">
        <v>5364</v>
      </c>
      <c r="G406" s="41"/>
      <c r="H406" s="41"/>
      <c r="I406" s="244"/>
      <c r="J406" s="41"/>
      <c r="K406" s="41"/>
      <c r="L406" s="45"/>
      <c r="M406" s="245"/>
      <c r="N406" s="246"/>
      <c r="O406" s="92"/>
      <c r="P406" s="92"/>
      <c r="Q406" s="92"/>
      <c r="R406" s="92"/>
      <c r="S406" s="92"/>
      <c r="T406" s="93"/>
      <c r="U406" s="39"/>
      <c r="V406" s="39"/>
      <c r="W406" s="39"/>
      <c r="X406" s="39"/>
      <c r="Y406" s="39"/>
      <c r="Z406" s="39"/>
      <c r="AA406" s="39"/>
      <c r="AB406" s="39"/>
      <c r="AC406" s="39"/>
      <c r="AD406" s="39"/>
      <c r="AE406" s="39"/>
      <c r="AT406" s="18" t="s">
        <v>359</v>
      </c>
      <c r="AU406" s="18" t="s">
        <v>371</v>
      </c>
    </row>
    <row r="407" s="2" customFormat="1" ht="33" customHeight="1">
      <c r="A407" s="39"/>
      <c r="B407" s="40"/>
      <c r="C407" s="229" t="s">
        <v>2367</v>
      </c>
      <c r="D407" s="229" t="s">
        <v>352</v>
      </c>
      <c r="E407" s="230" t="s">
        <v>5366</v>
      </c>
      <c r="F407" s="231" t="s">
        <v>5367</v>
      </c>
      <c r="G407" s="232" t="s">
        <v>551</v>
      </c>
      <c r="H407" s="233">
        <v>6000</v>
      </c>
      <c r="I407" s="234"/>
      <c r="J407" s="235">
        <f>ROUND(I407*H407,2)</f>
        <v>0</v>
      </c>
      <c r="K407" s="231" t="s">
        <v>385</v>
      </c>
      <c r="L407" s="45"/>
      <c r="M407" s="236" t="s">
        <v>1</v>
      </c>
      <c r="N407" s="237" t="s">
        <v>41</v>
      </c>
      <c r="O407" s="92"/>
      <c r="P407" s="238">
        <f>O407*H407</f>
        <v>0</v>
      </c>
      <c r="Q407" s="238">
        <v>0</v>
      </c>
      <c r="R407" s="238">
        <f>Q407*H407</f>
        <v>0</v>
      </c>
      <c r="S407" s="238">
        <v>0</v>
      </c>
      <c r="T407" s="239">
        <f>S407*H407</f>
        <v>0</v>
      </c>
      <c r="U407" s="39"/>
      <c r="V407" s="39"/>
      <c r="W407" s="39"/>
      <c r="X407" s="39"/>
      <c r="Y407" s="39"/>
      <c r="Z407" s="39"/>
      <c r="AA407" s="39"/>
      <c r="AB407" s="39"/>
      <c r="AC407" s="39"/>
      <c r="AD407" s="39"/>
      <c r="AE407" s="39"/>
      <c r="AR407" s="240" t="s">
        <v>530</v>
      </c>
      <c r="AT407" s="240" t="s">
        <v>352</v>
      </c>
      <c r="AU407" s="240" t="s">
        <v>371</v>
      </c>
      <c r="AY407" s="18" t="s">
        <v>350</v>
      </c>
      <c r="BE407" s="241">
        <f>IF(N407="základní",J407,0)</f>
        <v>0</v>
      </c>
      <c r="BF407" s="241">
        <f>IF(N407="snížená",J407,0)</f>
        <v>0</v>
      </c>
      <c r="BG407" s="241">
        <f>IF(N407="zákl. přenesená",J407,0)</f>
        <v>0</v>
      </c>
      <c r="BH407" s="241">
        <f>IF(N407="sníž. přenesená",J407,0)</f>
        <v>0</v>
      </c>
      <c r="BI407" s="241">
        <f>IF(N407="nulová",J407,0)</f>
        <v>0</v>
      </c>
      <c r="BJ407" s="18" t="s">
        <v>84</v>
      </c>
      <c r="BK407" s="241">
        <f>ROUND(I407*H407,2)</f>
        <v>0</v>
      </c>
      <c r="BL407" s="18" t="s">
        <v>530</v>
      </c>
      <c r="BM407" s="240" t="s">
        <v>5368</v>
      </c>
    </row>
    <row r="408" s="2" customFormat="1">
      <c r="A408" s="39"/>
      <c r="B408" s="40"/>
      <c r="C408" s="41"/>
      <c r="D408" s="242" t="s">
        <v>359</v>
      </c>
      <c r="E408" s="41"/>
      <c r="F408" s="243" t="s">
        <v>5369</v>
      </c>
      <c r="G408" s="41"/>
      <c r="H408" s="41"/>
      <c r="I408" s="244"/>
      <c r="J408" s="41"/>
      <c r="K408" s="41"/>
      <c r="L408" s="45"/>
      <c r="M408" s="245"/>
      <c r="N408" s="246"/>
      <c r="O408" s="92"/>
      <c r="P408" s="92"/>
      <c r="Q408" s="92"/>
      <c r="R408" s="92"/>
      <c r="S408" s="92"/>
      <c r="T408" s="93"/>
      <c r="U408" s="39"/>
      <c r="V408" s="39"/>
      <c r="W408" s="39"/>
      <c r="X408" s="39"/>
      <c r="Y408" s="39"/>
      <c r="Z408" s="39"/>
      <c r="AA408" s="39"/>
      <c r="AB408" s="39"/>
      <c r="AC408" s="39"/>
      <c r="AD408" s="39"/>
      <c r="AE408" s="39"/>
      <c r="AT408" s="18" t="s">
        <v>359</v>
      </c>
      <c r="AU408" s="18" t="s">
        <v>371</v>
      </c>
    </row>
    <row r="409" s="2" customFormat="1" ht="24.15" customHeight="1">
      <c r="A409" s="39"/>
      <c r="B409" s="40"/>
      <c r="C409" s="295" t="s">
        <v>2372</v>
      </c>
      <c r="D409" s="295" t="s">
        <v>1347</v>
      </c>
      <c r="E409" s="296" t="s">
        <v>5370</v>
      </c>
      <c r="F409" s="297" t="s">
        <v>5371</v>
      </c>
      <c r="G409" s="298" t="s">
        <v>551</v>
      </c>
      <c r="H409" s="299">
        <v>100</v>
      </c>
      <c r="I409" s="300"/>
      <c r="J409" s="301">
        <f>ROUND(I409*H409,2)</f>
        <v>0</v>
      </c>
      <c r="K409" s="297" t="s">
        <v>1</v>
      </c>
      <c r="L409" s="302"/>
      <c r="M409" s="303" t="s">
        <v>1</v>
      </c>
      <c r="N409" s="304" t="s">
        <v>41</v>
      </c>
      <c r="O409" s="92"/>
      <c r="P409" s="238">
        <f>O409*H409</f>
        <v>0</v>
      </c>
      <c r="Q409" s="238">
        <v>0</v>
      </c>
      <c r="R409" s="238">
        <f>Q409*H409</f>
        <v>0</v>
      </c>
      <c r="S409" s="238">
        <v>0</v>
      </c>
      <c r="T409" s="239">
        <f>S409*H409</f>
        <v>0</v>
      </c>
      <c r="U409" s="39"/>
      <c r="V409" s="39"/>
      <c r="W409" s="39"/>
      <c r="X409" s="39"/>
      <c r="Y409" s="39"/>
      <c r="Z409" s="39"/>
      <c r="AA409" s="39"/>
      <c r="AB409" s="39"/>
      <c r="AC409" s="39"/>
      <c r="AD409" s="39"/>
      <c r="AE409" s="39"/>
      <c r="AR409" s="240" t="s">
        <v>468</v>
      </c>
      <c r="AT409" s="240" t="s">
        <v>1347</v>
      </c>
      <c r="AU409" s="240" t="s">
        <v>371</v>
      </c>
      <c r="AY409" s="18" t="s">
        <v>350</v>
      </c>
      <c r="BE409" s="241">
        <f>IF(N409="základní",J409,0)</f>
        <v>0</v>
      </c>
      <c r="BF409" s="241">
        <f>IF(N409="snížená",J409,0)</f>
        <v>0</v>
      </c>
      <c r="BG409" s="241">
        <f>IF(N409="zákl. přenesená",J409,0)</f>
        <v>0</v>
      </c>
      <c r="BH409" s="241">
        <f>IF(N409="sníž. přenesená",J409,0)</f>
        <v>0</v>
      </c>
      <c r="BI409" s="241">
        <f>IF(N409="nulová",J409,0)</f>
        <v>0</v>
      </c>
      <c r="BJ409" s="18" t="s">
        <v>84</v>
      </c>
      <c r="BK409" s="241">
        <f>ROUND(I409*H409,2)</f>
        <v>0</v>
      </c>
      <c r="BL409" s="18" t="s">
        <v>357</v>
      </c>
      <c r="BM409" s="240" t="s">
        <v>5372</v>
      </c>
    </row>
    <row r="410" s="2" customFormat="1">
      <c r="A410" s="39"/>
      <c r="B410" s="40"/>
      <c r="C410" s="41"/>
      <c r="D410" s="242" t="s">
        <v>359</v>
      </c>
      <c r="E410" s="41"/>
      <c r="F410" s="243" t="s">
        <v>5371</v>
      </c>
      <c r="G410" s="41"/>
      <c r="H410" s="41"/>
      <c r="I410" s="244"/>
      <c r="J410" s="41"/>
      <c r="K410" s="41"/>
      <c r="L410" s="45"/>
      <c r="M410" s="245"/>
      <c r="N410" s="246"/>
      <c r="O410" s="92"/>
      <c r="P410" s="92"/>
      <c r="Q410" s="92"/>
      <c r="R410" s="92"/>
      <c r="S410" s="92"/>
      <c r="T410" s="93"/>
      <c r="U410" s="39"/>
      <c r="V410" s="39"/>
      <c r="W410" s="39"/>
      <c r="X410" s="39"/>
      <c r="Y410" s="39"/>
      <c r="Z410" s="39"/>
      <c r="AA410" s="39"/>
      <c r="AB410" s="39"/>
      <c r="AC410" s="39"/>
      <c r="AD410" s="39"/>
      <c r="AE410" s="39"/>
      <c r="AT410" s="18" t="s">
        <v>359</v>
      </c>
      <c r="AU410" s="18" t="s">
        <v>371</v>
      </c>
    </row>
    <row r="411" s="2" customFormat="1" ht="24.15" customHeight="1">
      <c r="A411" s="39"/>
      <c r="B411" s="40"/>
      <c r="C411" s="229" t="s">
        <v>2377</v>
      </c>
      <c r="D411" s="229" t="s">
        <v>352</v>
      </c>
      <c r="E411" s="230" t="s">
        <v>5373</v>
      </c>
      <c r="F411" s="231" t="s">
        <v>5374</v>
      </c>
      <c r="G411" s="232" t="s">
        <v>551</v>
      </c>
      <c r="H411" s="233">
        <v>100</v>
      </c>
      <c r="I411" s="234"/>
      <c r="J411" s="235">
        <f>ROUND(I411*H411,2)</f>
        <v>0</v>
      </c>
      <c r="K411" s="231" t="s">
        <v>385</v>
      </c>
      <c r="L411" s="45"/>
      <c r="M411" s="236" t="s">
        <v>1</v>
      </c>
      <c r="N411" s="237" t="s">
        <v>41</v>
      </c>
      <c r="O411" s="92"/>
      <c r="P411" s="238">
        <f>O411*H411</f>
        <v>0</v>
      </c>
      <c r="Q411" s="238">
        <v>0</v>
      </c>
      <c r="R411" s="238">
        <f>Q411*H411</f>
        <v>0</v>
      </c>
      <c r="S411" s="238">
        <v>0</v>
      </c>
      <c r="T411" s="239">
        <f>S411*H411</f>
        <v>0</v>
      </c>
      <c r="U411" s="39"/>
      <c r="V411" s="39"/>
      <c r="W411" s="39"/>
      <c r="X411" s="39"/>
      <c r="Y411" s="39"/>
      <c r="Z411" s="39"/>
      <c r="AA411" s="39"/>
      <c r="AB411" s="39"/>
      <c r="AC411" s="39"/>
      <c r="AD411" s="39"/>
      <c r="AE411" s="39"/>
      <c r="AR411" s="240" t="s">
        <v>357</v>
      </c>
      <c r="AT411" s="240" t="s">
        <v>352</v>
      </c>
      <c r="AU411" s="240" t="s">
        <v>371</v>
      </c>
      <c r="AY411" s="18" t="s">
        <v>350</v>
      </c>
      <c r="BE411" s="241">
        <f>IF(N411="základní",J411,0)</f>
        <v>0</v>
      </c>
      <c r="BF411" s="241">
        <f>IF(N411="snížená",J411,0)</f>
        <v>0</v>
      </c>
      <c r="BG411" s="241">
        <f>IF(N411="zákl. přenesená",J411,0)</f>
        <v>0</v>
      </c>
      <c r="BH411" s="241">
        <f>IF(N411="sníž. přenesená",J411,0)</f>
        <v>0</v>
      </c>
      <c r="BI411" s="241">
        <f>IF(N411="nulová",J411,0)</f>
        <v>0</v>
      </c>
      <c r="BJ411" s="18" t="s">
        <v>84</v>
      </c>
      <c r="BK411" s="241">
        <f>ROUND(I411*H411,2)</f>
        <v>0</v>
      </c>
      <c r="BL411" s="18" t="s">
        <v>357</v>
      </c>
      <c r="BM411" s="240" t="s">
        <v>5375</v>
      </c>
    </row>
    <row r="412" s="2" customFormat="1">
      <c r="A412" s="39"/>
      <c r="B412" s="40"/>
      <c r="C412" s="41"/>
      <c r="D412" s="242" t="s">
        <v>359</v>
      </c>
      <c r="E412" s="41"/>
      <c r="F412" s="243" t="s">
        <v>5376</v>
      </c>
      <c r="G412" s="41"/>
      <c r="H412" s="41"/>
      <c r="I412" s="244"/>
      <c r="J412" s="41"/>
      <c r="K412" s="41"/>
      <c r="L412" s="45"/>
      <c r="M412" s="245"/>
      <c r="N412" s="246"/>
      <c r="O412" s="92"/>
      <c r="P412" s="92"/>
      <c r="Q412" s="92"/>
      <c r="R412" s="92"/>
      <c r="S412" s="92"/>
      <c r="T412" s="93"/>
      <c r="U412" s="39"/>
      <c r="V412" s="39"/>
      <c r="W412" s="39"/>
      <c r="X412" s="39"/>
      <c r="Y412" s="39"/>
      <c r="Z412" s="39"/>
      <c r="AA412" s="39"/>
      <c r="AB412" s="39"/>
      <c r="AC412" s="39"/>
      <c r="AD412" s="39"/>
      <c r="AE412" s="39"/>
      <c r="AT412" s="18" t="s">
        <v>359</v>
      </c>
      <c r="AU412" s="18" t="s">
        <v>371</v>
      </c>
    </row>
    <row r="413" s="2" customFormat="1" ht="24.15" customHeight="1">
      <c r="A413" s="39"/>
      <c r="B413" s="40"/>
      <c r="C413" s="295" t="s">
        <v>2382</v>
      </c>
      <c r="D413" s="295" t="s">
        <v>1347</v>
      </c>
      <c r="E413" s="296" t="s">
        <v>5377</v>
      </c>
      <c r="F413" s="297" t="s">
        <v>5378</v>
      </c>
      <c r="G413" s="298" t="s">
        <v>551</v>
      </c>
      <c r="H413" s="299">
        <v>100</v>
      </c>
      <c r="I413" s="300"/>
      <c r="J413" s="301">
        <f>ROUND(I413*H413,2)</f>
        <v>0</v>
      </c>
      <c r="K413" s="297" t="s">
        <v>1</v>
      </c>
      <c r="L413" s="302"/>
      <c r="M413" s="303" t="s">
        <v>1</v>
      </c>
      <c r="N413" s="304" t="s">
        <v>41</v>
      </c>
      <c r="O413" s="92"/>
      <c r="P413" s="238">
        <f>O413*H413</f>
        <v>0</v>
      </c>
      <c r="Q413" s="238">
        <v>0</v>
      </c>
      <c r="R413" s="238">
        <f>Q413*H413</f>
        <v>0</v>
      </c>
      <c r="S413" s="238">
        <v>0</v>
      </c>
      <c r="T413" s="239">
        <f>S413*H413</f>
        <v>0</v>
      </c>
      <c r="U413" s="39"/>
      <c r="V413" s="39"/>
      <c r="W413" s="39"/>
      <c r="X413" s="39"/>
      <c r="Y413" s="39"/>
      <c r="Z413" s="39"/>
      <c r="AA413" s="39"/>
      <c r="AB413" s="39"/>
      <c r="AC413" s="39"/>
      <c r="AD413" s="39"/>
      <c r="AE413" s="39"/>
      <c r="AR413" s="240" t="s">
        <v>468</v>
      </c>
      <c r="AT413" s="240" t="s">
        <v>1347</v>
      </c>
      <c r="AU413" s="240" t="s">
        <v>371</v>
      </c>
      <c r="AY413" s="18" t="s">
        <v>350</v>
      </c>
      <c r="BE413" s="241">
        <f>IF(N413="základní",J413,0)</f>
        <v>0</v>
      </c>
      <c r="BF413" s="241">
        <f>IF(N413="snížená",J413,0)</f>
        <v>0</v>
      </c>
      <c r="BG413" s="241">
        <f>IF(N413="zákl. přenesená",J413,0)</f>
        <v>0</v>
      </c>
      <c r="BH413" s="241">
        <f>IF(N413="sníž. přenesená",J413,0)</f>
        <v>0</v>
      </c>
      <c r="BI413" s="241">
        <f>IF(N413="nulová",J413,0)</f>
        <v>0</v>
      </c>
      <c r="BJ413" s="18" t="s">
        <v>84</v>
      </c>
      <c r="BK413" s="241">
        <f>ROUND(I413*H413,2)</f>
        <v>0</v>
      </c>
      <c r="BL413" s="18" t="s">
        <v>357</v>
      </c>
      <c r="BM413" s="240" t="s">
        <v>5379</v>
      </c>
    </row>
    <row r="414" s="2" customFormat="1">
      <c r="A414" s="39"/>
      <c r="B414" s="40"/>
      <c r="C414" s="41"/>
      <c r="D414" s="242" t="s">
        <v>359</v>
      </c>
      <c r="E414" s="41"/>
      <c r="F414" s="243" t="s">
        <v>5378</v>
      </c>
      <c r="G414" s="41"/>
      <c r="H414" s="41"/>
      <c r="I414" s="244"/>
      <c r="J414" s="41"/>
      <c r="K414" s="41"/>
      <c r="L414" s="45"/>
      <c r="M414" s="245"/>
      <c r="N414" s="246"/>
      <c r="O414" s="92"/>
      <c r="P414" s="92"/>
      <c r="Q414" s="92"/>
      <c r="R414" s="92"/>
      <c r="S414" s="92"/>
      <c r="T414" s="93"/>
      <c r="U414" s="39"/>
      <c r="V414" s="39"/>
      <c r="W414" s="39"/>
      <c r="X414" s="39"/>
      <c r="Y414" s="39"/>
      <c r="Z414" s="39"/>
      <c r="AA414" s="39"/>
      <c r="AB414" s="39"/>
      <c r="AC414" s="39"/>
      <c r="AD414" s="39"/>
      <c r="AE414" s="39"/>
      <c r="AT414" s="18" t="s">
        <v>359</v>
      </c>
      <c r="AU414" s="18" t="s">
        <v>371</v>
      </c>
    </row>
    <row r="415" s="2" customFormat="1" ht="24.15" customHeight="1">
      <c r="A415" s="39"/>
      <c r="B415" s="40"/>
      <c r="C415" s="229" t="s">
        <v>2388</v>
      </c>
      <c r="D415" s="229" t="s">
        <v>352</v>
      </c>
      <c r="E415" s="230" t="s">
        <v>5380</v>
      </c>
      <c r="F415" s="231" t="s">
        <v>5381</v>
      </c>
      <c r="G415" s="232" t="s">
        <v>551</v>
      </c>
      <c r="H415" s="233">
        <v>100</v>
      </c>
      <c r="I415" s="234"/>
      <c r="J415" s="235">
        <f>ROUND(I415*H415,2)</f>
        <v>0</v>
      </c>
      <c r="K415" s="231" t="s">
        <v>385</v>
      </c>
      <c r="L415" s="45"/>
      <c r="M415" s="236" t="s">
        <v>1</v>
      </c>
      <c r="N415" s="237" t="s">
        <v>41</v>
      </c>
      <c r="O415" s="92"/>
      <c r="P415" s="238">
        <f>O415*H415</f>
        <v>0</v>
      </c>
      <c r="Q415" s="238">
        <v>0</v>
      </c>
      <c r="R415" s="238">
        <f>Q415*H415</f>
        <v>0</v>
      </c>
      <c r="S415" s="238">
        <v>0</v>
      </c>
      <c r="T415" s="239">
        <f>S415*H415</f>
        <v>0</v>
      </c>
      <c r="U415" s="39"/>
      <c r="V415" s="39"/>
      <c r="W415" s="39"/>
      <c r="X415" s="39"/>
      <c r="Y415" s="39"/>
      <c r="Z415" s="39"/>
      <c r="AA415" s="39"/>
      <c r="AB415" s="39"/>
      <c r="AC415" s="39"/>
      <c r="AD415" s="39"/>
      <c r="AE415" s="39"/>
      <c r="AR415" s="240" t="s">
        <v>357</v>
      </c>
      <c r="AT415" s="240" t="s">
        <v>352</v>
      </c>
      <c r="AU415" s="240" t="s">
        <v>371</v>
      </c>
      <c r="AY415" s="18" t="s">
        <v>350</v>
      </c>
      <c r="BE415" s="241">
        <f>IF(N415="základní",J415,0)</f>
        <v>0</v>
      </c>
      <c r="BF415" s="241">
        <f>IF(N415="snížená",J415,0)</f>
        <v>0</v>
      </c>
      <c r="BG415" s="241">
        <f>IF(N415="zákl. přenesená",J415,0)</f>
        <v>0</v>
      </c>
      <c r="BH415" s="241">
        <f>IF(N415="sníž. přenesená",J415,0)</f>
        <v>0</v>
      </c>
      <c r="BI415" s="241">
        <f>IF(N415="nulová",J415,0)</f>
        <v>0</v>
      </c>
      <c r="BJ415" s="18" t="s">
        <v>84</v>
      </c>
      <c r="BK415" s="241">
        <f>ROUND(I415*H415,2)</f>
        <v>0</v>
      </c>
      <c r="BL415" s="18" t="s">
        <v>357</v>
      </c>
      <c r="BM415" s="240" t="s">
        <v>5382</v>
      </c>
    </row>
    <row r="416" s="2" customFormat="1">
      <c r="A416" s="39"/>
      <c r="B416" s="40"/>
      <c r="C416" s="41"/>
      <c r="D416" s="242" t="s">
        <v>359</v>
      </c>
      <c r="E416" s="41"/>
      <c r="F416" s="243" t="s">
        <v>5383</v>
      </c>
      <c r="G416" s="41"/>
      <c r="H416" s="41"/>
      <c r="I416" s="244"/>
      <c r="J416" s="41"/>
      <c r="K416" s="41"/>
      <c r="L416" s="45"/>
      <c r="M416" s="245"/>
      <c r="N416" s="246"/>
      <c r="O416" s="92"/>
      <c r="P416" s="92"/>
      <c r="Q416" s="92"/>
      <c r="R416" s="92"/>
      <c r="S416" s="92"/>
      <c r="T416" s="93"/>
      <c r="U416" s="39"/>
      <c r="V416" s="39"/>
      <c r="W416" s="39"/>
      <c r="X416" s="39"/>
      <c r="Y416" s="39"/>
      <c r="Z416" s="39"/>
      <c r="AA416" s="39"/>
      <c r="AB416" s="39"/>
      <c r="AC416" s="39"/>
      <c r="AD416" s="39"/>
      <c r="AE416" s="39"/>
      <c r="AT416" s="18" t="s">
        <v>359</v>
      </c>
      <c r="AU416" s="18" t="s">
        <v>371</v>
      </c>
    </row>
    <row r="417" s="2" customFormat="1" ht="24.15" customHeight="1">
      <c r="A417" s="39"/>
      <c r="B417" s="40"/>
      <c r="C417" s="295" t="s">
        <v>2393</v>
      </c>
      <c r="D417" s="295" t="s">
        <v>1347</v>
      </c>
      <c r="E417" s="296" t="s">
        <v>5384</v>
      </c>
      <c r="F417" s="297" t="s">
        <v>5385</v>
      </c>
      <c r="G417" s="298" t="s">
        <v>551</v>
      </c>
      <c r="H417" s="299">
        <v>2500</v>
      </c>
      <c r="I417" s="300"/>
      <c r="J417" s="301">
        <f>ROUND(I417*H417,2)</f>
        <v>0</v>
      </c>
      <c r="K417" s="297" t="s">
        <v>1</v>
      </c>
      <c r="L417" s="302"/>
      <c r="M417" s="303" t="s">
        <v>1</v>
      </c>
      <c r="N417" s="304" t="s">
        <v>41</v>
      </c>
      <c r="O417" s="92"/>
      <c r="P417" s="238">
        <f>O417*H417</f>
        <v>0</v>
      </c>
      <c r="Q417" s="238">
        <v>0</v>
      </c>
      <c r="R417" s="238">
        <f>Q417*H417</f>
        <v>0</v>
      </c>
      <c r="S417" s="238">
        <v>0</v>
      </c>
      <c r="T417" s="239">
        <f>S417*H417</f>
        <v>0</v>
      </c>
      <c r="U417" s="39"/>
      <c r="V417" s="39"/>
      <c r="W417" s="39"/>
      <c r="X417" s="39"/>
      <c r="Y417" s="39"/>
      <c r="Z417" s="39"/>
      <c r="AA417" s="39"/>
      <c r="AB417" s="39"/>
      <c r="AC417" s="39"/>
      <c r="AD417" s="39"/>
      <c r="AE417" s="39"/>
      <c r="AR417" s="240" t="s">
        <v>468</v>
      </c>
      <c r="AT417" s="240" t="s">
        <v>1347</v>
      </c>
      <c r="AU417" s="240" t="s">
        <v>371</v>
      </c>
      <c r="AY417" s="18" t="s">
        <v>350</v>
      </c>
      <c r="BE417" s="241">
        <f>IF(N417="základní",J417,0)</f>
        <v>0</v>
      </c>
      <c r="BF417" s="241">
        <f>IF(N417="snížená",J417,0)</f>
        <v>0</v>
      </c>
      <c r="BG417" s="241">
        <f>IF(N417="zákl. přenesená",J417,0)</f>
        <v>0</v>
      </c>
      <c r="BH417" s="241">
        <f>IF(N417="sníž. přenesená",J417,0)</f>
        <v>0</v>
      </c>
      <c r="BI417" s="241">
        <f>IF(N417="nulová",J417,0)</f>
        <v>0</v>
      </c>
      <c r="BJ417" s="18" t="s">
        <v>84</v>
      </c>
      <c r="BK417" s="241">
        <f>ROUND(I417*H417,2)</f>
        <v>0</v>
      </c>
      <c r="BL417" s="18" t="s">
        <v>357</v>
      </c>
      <c r="BM417" s="240" t="s">
        <v>5386</v>
      </c>
    </row>
    <row r="418" s="2" customFormat="1">
      <c r="A418" s="39"/>
      <c r="B418" s="40"/>
      <c r="C418" s="41"/>
      <c r="D418" s="242" t="s">
        <v>359</v>
      </c>
      <c r="E418" s="41"/>
      <c r="F418" s="243" t="s">
        <v>5385</v>
      </c>
      <c r="G418" s="41"/>
      <c r="H418" s="41"/>
      <c r="I418" s="244"/>
      <c r="J418" s="41"/>
      <c r="K418" s="41"/>
      <c r="L418" s="45"/>
      <c r="M418" s="245"/>
      <c r="N418" s="246"/>
      <c r="O418" s="92"/>
      <c r="P418" s="92"/>
      <c r="Q418" s="92"/>
      <c r="R418" s="92"/>
      <c r="S418" s="92"/>
      <c r="T418" s="93"/>
      <c r="U418" s="39"/>
      <c r="V418" s="39"/>
      <c r="W418" s="39"/>
      <c r="X418" s="39"/>
      <c r="Y418" s="39"/>
      <c r="Z418" s="39"/>
      <c r="AA418" s="39"/>
      <c r="AB418" s="39"/>
      <c r="AC418" s="39"/>
      <c r="AD418" s="39"/>
      <c r="AE418" s="39"/>
      <c r="AT418" s="18" t="s">
        <v>359</v>
      </c>
      <c r="AU418" s="18" t="s">
        <v>371</v>
      </c>
    </row>
    <row r="419" s="2" customFormat="1" ht="16.5" customHeight="1">
      <c r="A419" s="39"/>
      <c r="B419" s="40"/>
      <c r="C419" s="295" t="s">
        <v>2407</v>
      </c>
      <c r="D419" s="295" t="s">
        <v>1347</v>
      </c>
      <c r="E419" s="296" t="s">
        <v>5353</v>
      </c>
      <c r="F419" s="297" t="s">
        <v>5354</v>
      </c>
      <c r="G419" s="298" t="s">
        <v>551</v>
      </c>
      <c r="H419" s="299">
        <v>4000</v>
      </c>
      <c r="I419" s="300"/>
      <c r="J419" s="301">
        <f>ROUND(I419*H419,2)</f>
        <v>0</v>
      </c>
      <c r="K419" s="297" t="s">
        <v>1</v>
      </c>
      <c r="L419" s="302"/>
      <c r="M419" s="303" t="s">
        <v>1</v>
      </c>
      <c r="N419" s="304" t="s">
        <v>41</v>
      </c>
      <c r="O419" s="92"/>
      <c r="P419" s="238">
        <f>O419*H419</f>
        <v>0</v>
      </c>
      <c r="Q419" s="238">
        <v>0</v>
      </c>
      <c r="R419" s="238">
        <f>Q419*H419</f>
        <v>0</v>
      </c>
      <c r="S419" s="238">
        <v>0</v>
      </c>
      <c r="T419" s="239">
        <f>S419*H419</f>
        <v>0</v>
      </c>
      <c r="U419" s="39"/>
      <c r="V419" s="39"/>
      <c r="W419" s="39"/>
      <c r="X419" s="39"/>
      <c r="Y419" s="39"/>
      <c r="Z419" s="39"/>
      <c r="AA419" s="39"/>
      <c r="AB419" s="39"/>
      <c r="AC419" s="39"/>
      <c r="AD419" s="39"/>
      <c r="AE419" s="39"/>
      <c r="AR419" s="240" t="s">
        <v>468</v>
      </c>
      <c r="AT419" s="240" t="s">
        <v>1347</v>
      </c>
      <c r="AU419" s="240" t="s">
        <v>371</v>
      </c>
      <c r="AY419" s="18" t="s">
        <v>350</v>
      </c>
      <c r="BE419" s="241">
        <f>IF(N419="základní",J419,0)</f>
        <v>0</v>
      </c>
      <c r="BF419" s="241">
        <f>IF(N419="snížená",J419,0)</f>
        <v>0</v>
      </c>
      <c r="BG419" s="241">
        <f>IF(N419="zákl. přenesená",J419,0)</f>
        <v>0</v>
      </c>
      <c r="BH419" s="241">
        <f>IF(N419="sníž. přenesená",J419,0)</f>
        <v>0</v>
      </c>
      <c r="BI419" s="241">
        <f>IF(N419="nulová",J419,0)</f>
        <v>0</v>
      </c>
      <c r="BJ419" s="18" t="s">
        <v>84</v>
      </c>
      <c r="BK419" s="241">
        <f>ROUND(I419*H419,2)</f>
        <v>0</v>
      </c>
      <c r="BL419" s="18" t="s">
        <v>357</v>
      </c>
      <c r="BM419" s="240" t="s">
        <v>5387</v>
      </c>
    </row>
    <row r="420" s="2" customFormat="1">
      <c r="A420" s="39"/>
      <c r="B420" s="40"/>
      <c r="C420" s="41"/>
      <c r="D420" s="242" t="s">
        <v>359</v>
      </c>
      <c r="E420" s="41"/>
      <c r="F420" s="243" t="s">
        <v>5354</v>
      </c>
      <c r="G420" s="41"/>
      <c r="H420" s="41"/>
      <c r="I420" s="244"/>
      <c r="J420" s="41"/>
      <c r="K420" s="41"/>
      <c r="L420" s="45"/>
      <c r="M420" s="245"/>
      <c r="N420" s="246"/>
      <c r="O420" s="92"/>
      <c r="P420" s="92"/>
      <c r="Q420" s="92"/>
      <c r="R420" s="92"/>
      <c r="S420" s="92"/>
      <c r="T420" s="93"/>
      <c r="U420" s="39"/>
      <c r="V420" s="39"/>
      <c r="W420" s="39"/>
      <c r="X420" s="39"/>
      <c r="Y420" s="39"/>
      <c r="Z420" s="39"/>
      <c r="AA420" s="39"/>
      <c r="AB420" s="39"/>
      <c r="AC420" s="39"/>
      <c r="AD420" s="39"/>
      <c r="AE420" s="39"/>
      <c r="AT420" s="18" t="s">
        <v>359</v>
      </c>
      <c r="AU420" s="18" t="s">
        <v>371</v>
      </c>
    </row>
    <row r="421" s="2" customFormat="1" ht="24.15" customHeight="1">
      <c r="A421" s="39"/>
      <c r="B421" s="40"/>
      <c r="C421" s="229" t="s">
        <v>2438</v>
      </c>
      <c r="D421" s="229" t="s">
        <v>352</v>
      </c>
      <c r="E421" s="230" t="s">
        <v>5356</v>
      </c>
      <c r="F421" s="231" t="s">
        <v>5357</v>
      </c>
      <c r="G421" s="232" t="s">
        <v>551</v>
      </c>
      <c r="H421" s="233">
        <v>6500</v>
      </c>
      <c r="I421" s="234"/>
      <c r="J421" s="235">
        <f>ROUND(I421*H421,2)</f>
        <v>0</v>
      </c>
      <c r="K421" s="231" t="s">
        <v>385</v>
      </c>
      <c r="L421" s="45"/>
      <c r="M421" s="236" t="s">
        <v>1</v>
      </c>
      <c r="N421" s="237" t="s">
        <v>41</v>
      </c>
      <c r="O421" s="92"/>
      <c r="P421" s="238">
        <f>O421*H421</f>
        <v>0</v>
      </c>
      <c r="Q421" s="238">
        <v>0</v>
      </c>
      <c r="R421" s="238">
        <f>Q421*H421</f>
        <v>0</v>
      </c>
      <c r="S421" s="238">
        <v>0</v>
      </c>
      <c r="T421" s="239">
        <f>S421*H421</f>
        <v>0</v>
      </c>
      <c r="U421" s="39"/>
      <c r="V421" s="39"/>
      <c r="W421" s="39"/>
      <c r="X421" s="39"/>
      <c r="Y421" s="39"/>
      <c r="Z421" s="39"/>
      <c r="AA421" s="39"/>
      <c r="AB421" s="39"/>
      <c r="AC421" s="39"/>
      <c r="AD421" s="39"/>
      <c r="AE421" s="39"/>
      <c r="AR421" s="240" t="s">
        <v>357</v>
      </c>
      <c r="AT421" s="240" t="s">
        <v>352</v>
      </c>
      <c r="AU421" s="240" t="s">
        <v>371</v>
      </c>
      <c r="AY421" s="18" t="s">
        <v>350</v>
      </c>
      <c r="BE421" s="241">
        <f>IF(N421="základní",J421,0)</f>
        <v>0</v>
      </c>
      <c r="BF421" s="241">
        <f>IF(N421="snížená",J421,0)</f>
        <v>0</v>
      </c>
      <c r="BG421" s="241">
        <f>IF(N421="zákl. přenesená",J421,0)</f>
        <v>0</v>
      </c>
      <c r="BH421" s="241">
        <f>IF(N421="sníž. přenesená",J421,0)</f>
        <v>0</v>
      </c>
      <c r="BI421" s="241">
        <f>IF(N421="nulová",J421,0)</f>
        <v>0</v>
      </c>
      <c r="BJ421" s="18" t="s">
        <v>84</v>
      </c>
      <c r="BK421" s="241">
        <f>ROUND(I421*H421,2)</f>
        <v>0</v>
      </c>
      <c r="BL421" s="18" t="s">
        <v>357</v>
      </c>
      <c r="BM421" s="240" t="s">
        <v>5388</v>
      </c>
    </row>
    <row r="422" s="2" customFormat="1">
      <c r="A422" s="39"/>
      <c r="B422" s="40"/>
      <c r="C422" s="41"/>
      <c r="D422" s="242" t="s">
        <v>359</v>
      </c>
      <c r="E422" s="41"/>
      <c r="F422" s="243" t="s">
        <v>5359</v>
      </c>
      <c r="G422" s="41"/>
      <c r="H422" s="41"/>
      <c r="I422" s="244"/>
      <c r="J422" s="41"/>
      <c r="K422" s="41"/>
      <c r="L422" s="45"/>
      <c r="M422" s="245"/>
      <c r="N422" s="246"/>
      <c r="O422" s="92"/>
      <c r="P422" s="92"/>
      <c r="Q422" s="92"/>
      <c r="R422" s="92"/>
      <c r="S422" s="92"/>
      <c r="T422" s="93"/>
      <c r="U422" s="39"/>
      <c r="V422" s="39"/>
      <c r="W422" s="39"/>
      <c r="X422" s="39"/>
      <c r="Y422" s="39"/>
      <c r="Z422" s="39"/>
      <c r="AA422" s="39"/>
      <c r="AB422" s="39"/>
      <c r="AC422" s="39"/>
      <c r="AD422" s="39"/>
      <c r="AE422" s="39"/>
      <c r="AT422" s="18" t="s">
        <v>359</v>
      </c>
      <c r="AU422" s="18" t="s">
        <v>371</v>
      </c>
    </row>
    <row r="423" s="2" customFormat="1" ht="24.15" customHeight="1">
      <c r="A423" s="39"/>
      <c r="B423" s="40"/>
      <c r="C423" s="295" t="s">
        <v>2445</v>
      </c>
      <c r="D423" s="295" t="s">
        <v>1347</v>
      </c>
      <c r="E423" s="296" t="s">
        <v>5389</v>
      </c>
      <c r="F423" s="297" t="s">
        <v>5390</v>
      </c>
      <c r="G423" s="298" t="s">
        <v>551</v>
      </c>
      <c r="H423" s="299">
        <v>100</v>
      </c>
      <c r="I423" s="300"/>
      <c r="J423" s="301">
        <f>ROUND(I423*H423,2)</f>
        <v>0</v>
      </c>
      <c r="K423" s="297" t="s">
        <v>1</v>
      </c>
      <c r="L423" s="302"/>
      <c r="M423" s="303" t="s">
        <v>1</v>
      </c>
      <c r="N423" s="304" t="s">
        <v>41</v>
      </c>
      <c r="O423" s="92"/>
      <c r="P423" s="238">
        <f>O423*H423</f>
        <v>0</v>
      </c>
      <c r="Q423" s="238">
        <v>0</v>
      </c>
      <c r="R423" s="238">
        <f>Q423*H423</f>
        <v>0</v>
      </c>
      <c r="S423" s="238">
        <v>0</v>
      </c>
      <c r="T423" s="239">
        <f>S423*H423</f>
        <v>0</v>
      </c>
      <c r="U423" s="39"/>
      <c r="V423" s="39"/>
      <c r="W423" s="39"/>
      <c r="X423" s="39"/>
      <c r="Y423" s="39"/>
      <c r="Z423" s="39"/>
      <c r="AA423" s="39"/>
      <c r="AB423" s="39"/>
      <c r="AC423" s="39"/>
      <c r="AD423" s="39"/>
      <c r="AE423" s="39"/>
      <c r="AR423" s="240" t="s">
        <v>468</v>
      </c>
      <c r="AT423" s="240" t="s">
        <v>1347</v>
      </c>
      <c r="AU423" s="240" t="s">
        <v>371</v>
      </c>
      <c r="AY423" s="18" t="s">
        <v>350</v>
      </c>
      <c r="BE423" s="241">
        <f>IF(N423="základní",J423,0)</f>
        <v>0</v>
      </c>
      <c r="BF423" s="241">
        <f>IF(N423="snížená",J423,0)</f>
        <v>0</v>
      </c>
      <c r="BG423" s="241">
        <f>IF(N423="zákl. přenesená",J423,0)</f>
        <v>0</v>
      </c>
      <c r="BH423" s="241">
        <f>IF(N423="sníž. přenesená",J423,0)</f>
        <v>0</v>
      </c>
      <c r="BI423" s="241">
        <f>IF(N423="nulová",J423,0)</f>
        <v>0</v>
      </c>
      <c r="BJ423" s="18" t="s">
        <v>84</v>
      </c>
      <c r="BK423" s="241">
        <f>ROUND(I423*H423,2)</f>
        <v>0</v>
      </c>
      <c r="BL423" s="18" t="s">
        <v>357</v>
      </c>
      <c r="BM423" s="240" t="s">
        <v>5391</v>
      </c>
    </row>
    <row r="424" s="2" customFormat="1">
      <c r="A424" s="39"/>
      <c r="B424" s="40"/>
      <c r="C424" s="41"/>
      <c r="D424" s="242" t="s">
        <v>359</v>
      </c>
      <c r="E424" s="41"/>
      <c r="F424" s="243" t="s">
        <v>5390</v>
      </c>
      <c r="G424" s="41"/>
      <c r="H424" s="41"/>
      <c r="I424" s="244"/>
      <c r="J424" s="41"/>
      <c r="K424" s="41"/>
      <c r="L424" s="45"/>
      <c r="M424" s="245"/>
      <c r="N424" s="246"/>
      <c r="O424" s="92"/>
      <c r="P424" s="92"/>
      <c r="Q424" s="92"/>
      <c r="R424" s="92"/>
      <c r="S424" s="92"/>
      <c r="T424" s="93"/>
      <c r="U424" s="39"/>
      <c r="V424" s="39"/>
      <c r="W424" s="39"/>
      <c r="X424" s="39"/>
      <c r="Y424" s="39"/>
      <c r="Z424" s="39"/>
      <c r="AA424" s="39"/>
      <c r="AB424" s="39"/>
      <c r="AC424" s="39"/>
      <c r="AD424" s="39"/>
      <c r="AE424" s="39"/>
      <c r="AT424" s="18" t="s">
        <v>359</v>
      </c>
      <c r="AU424" s="18" t="s">
        <v>371</v>
      </c>
    </row>
    <row r="425" s="2" customFormat="1" ht="24.15" customHeight="1">
      <c r="A425" s="39"/>
      <c r="B425" s="40"/>
      <c r="C425" s="229" t="s">
        <v>2447</v>
      </c>
      <c r="D425" s="229" t="s">
        <v>352</v>
      </c>
      <c r="E425" s="230" t="s">
        <v>5392</v>
      </c>
      <c r="F425" s="231" t="s">
        <v>5393</v>
      </c>
      <c r="G425" s="232" t="s">
        <v>551</v>
      </c>
      <c r="H425" s="233">
        <v>100</v>
      </c>
      <c r="I425" s="234"/>
      <c r="J425" s="235">
        <f>ROUND(I425*H425,2)</f>
        <v>0</v>
      </c>
      <c r="K425" s="231" t="s">
        <v>385</v>
      </c>
      <c r="L425" s="45"/>
      <c r="M425" s="236" t="s">
        <v>1</v>
      </c>
      <c r="N425" s="237" t="s">
        <v>41</v>
      </c>
      <c r="O425" s="92"/>
      <c r="P425" s="238">
        <f>O425*H425</f>
        <v>0</v>
      </c>
      <c r="Q425" s="238">
        <v>0</v>
      </c>
      <c r="R425" s="238">
        <f>Q425*H425</f>
        <v>0</v>
      </c>
      <c r="S425" s="238">
        <v>0</v>
      </c>
      <c r="T425" s="239">
        <f>S425*H425</f>
        <v>0</v>
      </c>
      <c r="U425" s="39"/>
      <c r="V425" s="39"/>
      <c r="W425" s="39"/>
      <c r="X425" s="39"/>
      <c r="Y425" s="39"/>
      <c r="Z425" s="39"/>
      <c r="AA425" s="39"/>
      <c r="AB425" s="39"/>
      <c r="AC425" s="39"/>
      <c r="AD425" s="39"/>
      <c r="AE425" s="39"/>
      <c r="AR425" s="240" t="s">
        <v>357</v>
      </c>
      <c r="AT425" s="240" t="s">
        <v>352</v>
      </c>
      <c r="AU425" s="240" t="s">
        <v>371</v>
      </c>
      <c r="AY425" s="18" t="s">
        <v>350</v>
      </c>
      <c r="BE425" s="241">
        <f>IF(N425="základní",J425,0)</f>
        <v>0</v>
      </c>
      <c r="BF425" s="241">
        <f>IF(N425="snížená",J425,0)</f>
        <v>0</v>
      </c>
      <c r="BG425" s="241">
        <f>IF(N425="zákl. přenesená",J425,0)</f>
        <v>0</v>
      </c>
      <c r="BH425" s="241">
        <f>IF(N425="sníž. přenesená",J425,0)</f>
        <v>0</v>
      </c>
      <c r="BI425" s="241">
        <f>IF(N425="nulová",J425,0)</f>
        <v>0</v>
      </c>
      <c r="BJ425" s="18" t="s">
        <v>84</v>
      </c>
      <c r="BK425" s="241">
        <f>ROUND(I425*H425,2)</f>
        <v>0</v>
      </c>
      <c r="BL425" s="18" t="s">
        <v>357</v>
      </c>
      <c r="BM425" s="240" t="s">
        <v>5394</v>
      </c>
    </row>
    <row r="426" s="2" customFormat="1">
      <c r="A426" s="39"/>
      <c r="B426" s="40"/>
      <c r="C426" s="41"/>
      <c r="D426" s="242" t="s">
        <v>359</v>
      </c>
      <c r="E426" s="41"/>
      <c r="F426" s="243" t="s">
        <v>5395</v>
      </c>
      <c r="G426" s="41"/>
      <c r="H426" s="41"/>
      <c r="I426" s="244"/>
      <c r="J426" s="41"/>
      <c r="K426" s="41"/>
      <c r="L426" s="45"/>
      <c r="M426" s="245"/>
      <c r="N426" s="246"/>
      <c r="O426" s="92"/>
      <c r="P426" s="92"/>
      <c r="Q426" s="92"/>
      <c r="R426" s="92"/>
      <c r="S426" s="92"/>
      <c r="T426" s="93"/>
      <c r="U426" s="39"/>
      <c r="V426" s="39"/>
      <c r="W426" s="39"/>
      <c r="X426" s="39"/>
      <c r="Y426" s="39"/>
      <c r="Z426" s="39"/>
      <c r="AA426" s="39"/>
      <c r="AB426" s="39"/>
      <c r="AC426" s="39"/>
      <c r="AD426" s="39"/>
      <c r="AE426" s="39"/>
      <c r="AT426" s="18" t="s">
        <v>359</v>
      </c>
      <c r="AU426" s="18" t="s">
        <v>371</v>
      </c>
    </row>
    <row r="427" s="2" customFormat="1" ht="16.5" customHeight="1">
      <c r="A427" s="39"/>
      <c r="B427" s="40"/>
      <c r="C427" s="295" t="s">
        <v>2449</v>
      </c>
      <c r="D427" s="295" t="s">
        <v>1347</v>
      </c>
      <c r="E427" s="296" t="s">
        <v>5396</v>
      </c>
      <c r="F427" s="297" t="s">
        <v>5397</v>
      </c>
      <c r="G427" s="298" t="s">
        <v>551</v>
      </c>
      <c r="H427" s="299">
        <v>100</v>
      </c>
      <c r="I427" s="300"/>
      <c r="J427" s="301">
        <f>ROUND(I427*H427,2)</f>
        <v>0</v>
      </c>
      <c r="K427" s="297" t="s">
        <v>1</v>
      </c>
      <c r="L427" s="302"/>
      <c r="M427" s="303" t="s">
        <v>1</v>
      </c>
      <c r="N427" s="304" t="s">
        <v>41</v>
      </c>
      <c r="O427" s="92"/>
      <c r="P427" s="238">
        <f>O427*H427</f>
        <v>0</v>
      </c>
      <c r="Q427" s="238">
        <v>0</v>
      </c>
      <c r="R427" s="238">
        <f>Q427*H427</f>
        <v>0</v>
      </c>
      <c r="S427" s="238">
        <v>0</v>
      </c>
      <c r="T427" s="239">
        <f>S427*H427</f>
        <v>0</v>
      </c>
      <c r="U427" s="39"/>
      <c r="V427" s="39"/>
      <c r="W427" s="39"/>
      <c r="X427" s="39"/>
      <c r="Y427" s="39"/>
      <c r="Z427" s="39"/>
      <c r="AA427" s="39"/>
      <c r="AB427" s="39"/>
      <c r="AC427" s="39"/>
      <c r="AD427" s="39"/>
      <c r="AE427" s="39"/>
      <c r="AR427" s="240" t="s">
        <v>468</v>
      </c>
      <c r="AT427" s="240" t="s">
        <v>1347</v>
      </c>
      <c r="AU427" s="240" t="s">
        <v>371</v>
      </c>
      <c r="AY427" s="18" t="s">
        <v>350</v>
      </c>
      <c r="BE427" s="241">
        <f>IF(N427="základní",J427,0)</f>
        <v>0</v>
      </c>
      <c r="BF427" s="241">
        <f>IF(N427="snížená",J427,0)</f>
        <v>0</v>
      </c>
      <c r="BG427" s="241">
        <f>IF(N427="zákl. přenesená",J427,0)</f>
        <v>0</v>
      </c>
      <c r="BH427" s="241">
        <f>IF(N427="sníž. přenesená",J427,0)</f>
        <v>0</v>
      </c>
      <c r="BI427" s="241">
        <f>IF(N427="nulová",J427,0)</f>
        <v>0</v>
      </c>
      <c r="BJ427" s="18" t="s">
        <v>84</v>
      </c>
      <c r="BK427" s="241">
        <f>ROUND(I427*H427,2)</f>
        <v>0</v>
      </c>
      <c r="BL427" s="18" t="s">
        <v>357</v>
      </c>
      <c r="BM427" s="240" t="s">
        <v>5398</v>
      </c>
    </row>
    <row r="428" s="2" customFormat="1">
      <c r="A428" s="39"/>
      <c r="B428" s="40"/>
      <c r="C428" s="41"/>
      <c r="D428" s="242" t="s">
        <v>359</v>
      </c>
      <c r="E428" s="41"/>
      <c r="F428" s="243" t="s">
        <v>5397</v>
      </c>
      <c r="G428" s="41"/>
      <c r="H428" s="41"/>
      <c r="I428" s="244"/>
      <c r="J428" s="41"/>
      <c r="K428" s="41"/>
      <c r="L428" s="45"/>
      <c r="M428" s="245"/>
      <c r="N428" s="246"/>
      <c r="O428" s="92"/>
      <c r="P428" s="92"/>
      <c r="Q428" s="92"/>
      <c r="R428" s="92"/>
      <c r="S428" s="92"/>
      <c r="T428" s="93"/>
      <c r="U428" s="39"/>
      <c r="V428" s="39"/>
      <c r="W428" s="39"/>
      <c r="X428" s="39"/>
      <c r="Y428" s="39"/>
      <c r="Z428" s="39"/>
      <c r="AA428" s="39"/>
      <c r="AB428" s="39"/>
      <c r="AC428" s="39"/>
      <c r="AD428" s="39"/>
      <c r="AE428" s="39"/>
      <c r="AT428" s="18" t="s">
        <v>359</v>
      </c>
      <c r="AU428" s="18" t="s">
        <v>371</v>
      </c>
    </row>
    <row r="429" s="2" customFormat="1" ht="16.5" customHeight="1">
      <c r="A429" s="39"/>
      <c r="B429" s="40"/>
      <c r="C429" s="295" t="s">
        <v>2457</v>
      </c>
      <c r="D429" s="295" t="s">
        <v>1347</v>
      </c>
      <c r="E429" s="296" t="s">
        <v>5399</v>
      </c>
      <c r="F429" s="297" t="s">
        <v>5400</v>
      </c>
      <c r="G429" s="298" t="s">
        <v>551</v>
      </c>
      <c r="H429" s="299">
        <v>50</v>
      </c>
      <c r="I429" s="300"/>
      <c r="J429" s="301">
        <f>ROUND(I429*H429,2)</f>
        <v>0</v>
      </c>
      <c r="K429" s="297" t="s">
        <v>1</v>
      </c>
      <c r="L429" s="302"/>
      <c r="M429" s="303" t="s">
        <v>1</v>
      </c>
      <c r="N429" s="304" t="s">
        <v>41</v>
      </c>
      <c r="O429" s="92"/>
      <c r="P429" s="238">
        <f>O429*H429</f>
        <v>0</v>
      </c>
      <c r="Q429" s="238">
        <v>0</v>
      </c>
      <c r="R429" s="238">
        <f>Q429*H429</f>
        <v>0</v>
      </c>
      <c r="S429" s="238">
        <v>0</v>
      </c>
      <c r="T429" s="239">
        <f>S429*H429</f>
        <v>0</v>
      </c>
      <c r="U429" s="39"/>
      <c r="V429" s="39"/>
      <c r="W429" s="39"/>
      <c r="X429" s="39"/>
      <c r="Y429" s="39"/>
      <c r="Z429" s="39"/>
      <c r="AA429" s="39"/>
      <c r="AB429" s="39"/>
      <c r="AC429" s="39"/>
      <c r="AD429" s="39"/>
      <c r="AE429" s="39"/>
      <c r="AR429" s="240" t="s">
        <v>468</v>
      </c>
      <c r="AT429" s="240" t="s">
        <v>1347</v>
      </c>
      <c r="AU429" s="240" t="s">
        <v>371</v>
      </c>
      <c r="AY429" s="18" t="s">
        <v>350</v>
      </c>
      <c r="BE429" s="241">
        <f>IF(N429="základní",J429,0)</f>
        <v>0</v>
      </c>
      <c r="BF429" s="241">
        <f>IF(N429="snížená",J429,0)</f>
        <v>0</v>
      </c>
      <c r="BG429" s="241">
        <f>IF(N429="zákl. přenesená",J429,0)</f>
        <v>0</v>
      </c>
      <c r="BH429" s="241">
        <f>IF(N429="sníž. přenesená",J429,0)</f>
        <v>0</v>
      </c>
      <c r="BI429" s="241">
        <f>IF(N429="nulová",J429,0)</f>
        <v>0</v>
      </c>
      <c r="BJ429" s="18" t="s">
        <v>84</v>
      </c>
      <c r="BK429" s="241">
        <f>ROUND(I429*H429,2)</f>
        <v>0</v>
      </c>
      <c r="BL429" s="18" t="s">
        <v>357</v>
      </c>
      <c r="BM429" s="240" t="s">
        <v>5401</v>
      </c>
    </row>
    <row r="430" s="2" customFormat="1">
      <c r="A430" s="39"/>
      <c r="B430" s="40"/>
      <c r="C430" s="41"/>
      <c r="D430" s="242" t="s">
        <v>359</v>
      </c>
      <c r="E430" s="41"/>
      <c r="F430" s="243" t="s">
        <v>5400</v>
      </c>
      <c r="G430" s="41"/>
      <c r="H430" s="41"/>
      <c r="I430" s="244"/>
      <c r="J430" s="41"/>
      <c r="K430" s="41"/>
      <c r="L430" s="45"/>
      <c r="M430" s="245"/>
      <c r="N430" s="246"/>
      <c r="O430" s="92"/>
      <c r="P430" s="92"/>
      <c r="Q430" s="92"/>
      <c r="R430" s="92"/>
      <c r="S430" s="92"/>
      <c r="T430" s="93"/>
      <c r="U430" s="39"/>
      <c r="V430" s="39"/>
      <c r="W430" s="39"/>
      <c r="X430" s="39"/>
      <c r="Y430" s="39"/>
      <c r="Z430" s="39"/>
      <c r="AA430" s="39"/>
      <c r="AB430" s="39"/>
      <c r="AC430" s="39"/>
      <c r="AD430" s="39"/>
      <c r="AE430" s="39"/>
      <c r="AT430" s="18" t="s">
        <v>359</v>
      </c>
      <c r="AU430" s="18" t="s">
        <v>371</v>
      </c>
    </row>
    <row r="431" s="2" customFormat="1" ht="33" customHeight="1">
      <c r="A431" s="39"/>
      <c r="B431" s="40"/>
      <c r="C431" s="229" t="s">
        <v>2462</v>
      </c>
      <c r="D431" s="229" t="s">
        <v>352</v>
      </c>
      <c r="E431" s="230" t="s">
        <v>5402</v>
      </c>
      <c r="F431" s="231" t="s">
        <v>5403</v>
      </c>
      <c r="G431" s="232" t="s">
        <v>551</v>
      </c>
      <c r="H431" s="233">
        <v>150</v>
      </c>
      <c r="I431" s="234"/>
      <c r="J431" s="235">
        <f>ROUND(I431*H431,2)</f>
        <v>0</v>
      </c>
      <c r="K431" s="231" t="s">
        <v>385</v>
      </c>
      <c r="L431" s="45"/>
      <c r="M431" s="236" t="s">
        <v>1</v>
      </c>
      <c r="N431" s="237" t="s">
        <v>41</v>
      </c>
      <c r="O431" s="92"/>
      <c r="P431" s="238">
        <f>O431*H431</f>
        <v>0</v>
      </c>
      <c r="Q431" s="238">
        <v>0</v>
      </c>
      <c r="R431" s="238">
        <f>Q431*H431</f>
        <v>0</v>
      </c>
      <c r="S431" s="238">
        <v>0</v>
      </c>
      <c r="T431" s="239">
        <f>S431*H431</f>
        <v>0</v>
      </c>
      <c r="U431" s="39"/>
      <c r="V431" s="39"/>
      <c r="W431" s="39"/>
      <c r="X431" s="39"/>
      <c r="Y431" s="39"/>
      <c r="Z431" s="39"/>
      <c r="AA431" s="39"/>
      <c r="AB431" s="39"/>
      <c r="AC431" s="39"/>
      <c r="AD431" s="39"/>
      <c r="AE431" s="39"/>
      <c r="AR431" s="240" t="s">
        <v>357</v>
      </c>
      <c r="AT431" s="240" t="s">
        <v>352</v>
      </c>
      <c r="AU431" s="240" t="s">
        <v>371</v>
      </c>
      <c r="AY431" s="18" t="s">
        <v>350</v>
      </c>
      <c r="BE431" s="241">
        <f>IF(N431="základní",J431,0)</f>
        <v>0</v>
      </c>
      <c r="BF431" s="241">
        <f>IF(N431="snížená",J431,0)</f>
        <v>0</v>
      </c>
      <c r="BG431" s="241">
        <f>IF(N431="zákl. přenesená",J431,0)</f>
        <v>0</v>
      </c>
      <c r="BH431" s="241">
        <f>IF(N431="sníž. přenesená",J431,0)</f>
        <v>0</v>
      </c>
      <c r="BI431" s="241">
        <f>IF(N431="nulová",J431,0)</f>
        <v>0</v>
      </c>
      <c r="BJ431" s="18" t="s">
        <v>84</v>
      </c>
      <c r="BK431" s="241">
        <f>ROUND(I431*H431,2)</f>
        <v>0</v>
      </c>
      <c r="BL431" s="18" t="s">
        <v>357</v>
      </c>
      <c r="BM431" s="240" t="s">
        <v>5404</v>
      </c>
    </row>
    <row r="432" s="2" customFormat="1">
      <c r="A432" s="39"/>
      <c r="B432" s="40"/>
      <c r="C432" s="41"/>
      <c r="D432" s="242" t="s">
        <v>359</v>
      </c>
      <c r="E432" s="41"/>
      <c r="F432" s="243" t="s">
        <v>5405</v>
      </c>
      <c r="G432" s="41"/>
      <c r="H432" s="41"/>
      <c r="I432" s="244"/>
      <c r="J432" s="41"/>
      <c r="K432" s="41"/>
      <c r="L432" s="45"/>
      <c r="M432" s="245"/>
      <c r="N432" s="246"/>
      <c r="O432" s="92"/>
      <c r="P432" s="92"/>
      <c r="Q432" s="92"/>
      <c r="R432" s="92"/>
      <c r="S432" s="92"/>
      <c r="T432" s="93"/>
      <c r="U432" s="39"/>
      <c r="V432" s="39"/>
      <c r="W432" s="39"/>
      <c r="X432" s="39"/>
      <c r="Y432" s="39"/>
      <c r="Z432" s="39"/>
      <c r="AA432" s="39"/>
      <c r="AB432" s="39"/>
      <c r="AC432" s="39"/>
      <c r="AD432" s="39"/>
      <c r="AE432" s="39"/>
      <c r="AT432" s="18" t="s">
        <v>359</v>
      </c>
      <c r="AU432" s="18" t="s">
        <v>371</v>
      </c>
    </row>
    <row r="433" s="2" customFormat="1" ht="16.5" customHeight="1">
      <c r="A433" s="39"/>
      <c r="B433" s="40"/>
      <c r="C433" s="295" t="s">
        <v>2464</v>
      </c>
      <c r="D433" s="295" t="s">
        <v>1347</v>
      </c>
      <c r="E433" s="296" t="s">
        <v>5406</v>
      </c>
      <c r="F433" s="297" t="s">
        <v>5407</v>
      </c>
      <c r="G433" s="298" t="s">
        <v>551</v>
      </c>
      <c r="H433" s="299">
        <v>400</v>
      </c>
      <c r="I433" s="300"/>
      <c r="J433" s="301">
        <f>ROUND(I433*H433,2)</f>
        <v>0</v>
      </c>
      <c r="K433" s="297" t="s">
        <v>1</v>
      </c>
      <c r="L433" s="302"/>
      <c r="M433" s="303" t="s">
        <v>1</v>
      </c>
      <c r="N433" s="304" t="s">
        <v>41</v>
      </c>
      <c r="O433" s="92"/>
      <c r="P433" s="238">
        <f>O433*H433</f>
        <v>0</v>
      </c>
      <c r="Q433" s="238">
        <v>0</v>
      </c>
      <c r="R433" s="238">
        <f>Q433*H433</f>
        <v>0</v>
      </c>
      <c r="S433" s="238">
        <v>0</v>
      </c>
      <c r="T433" s="239">
        <f>S433*H433</f>
        <v>0</v>
      </c>
      <c r="U433" s="39"/>
      <c r="V433" s="39"/>
      <c r="W433" s="39"/>
      <c r="X433" s="39"/>
      <c r="Y433" s="39"/>
      <c r="Z433" s="39"/>
      <c r="AA433" s="39"/>
      <c r="AB433" s="39"/>
      <c r="AC433" s="39"/>
      <c r="AD433" s="39"/>
      <c r="AE433" s="39"/>
      <c r="AR433" s="240" t="s">
        <v>468</v>
      </c>
      <c r="AT433" s="240" t="s">
        <v>1347</v>
      </c>
      <c r="AU433" s="240" t="s">
        <v>371</v>
      </c>
      <c r="AY433" s="18" t="s">
        <v>350</v>
      </c>
      <c r="BE433" s="241">
        <f>IF(N433="základní",J433,0)</f>
        <v>0</v>
      </c>
      <c r="BF433" s="241">
        <f>IF(N433="snížená",J433,0)</f>
        <v>0</v>
      </c>
      <c r="BG433" s="241">
        <f>IF(N433="zákl. přenesená",J433,0)</f>
        <v>0</v>
      </c>
      <c r="BH433" s="241">
        <f>IF(N433="sníž. přenesená",J433,0)</f>
        <v>0</v>
      </c>
      <c r="BI433" s="241">
        <f>IF(N433="nulová",J433,0)</f>
        <v>0</v>
      </c>
      <c r="BJ433" s="18" t="s">
        <v>84</v>
      </c>
      <c r="BK433" s="241">
        <f>ROUND(I433*H433,2)</f>
        <v>0</v>
      </c>
      <c r="BL433" s="18" t="s">
        <v>357</v>
      </c>
      <c r="BM433" s="240" t="s">
        <v>5408</v>
      </c>
    </row>
    <row r="434" s="2" customFormat="1">
      <c r="A434" s="39"/>
      <c r="B434" s="40"/>
      <c r="C434" s="41"/>
      <c r="D434" s="242" t="s">
        <v>359</v>
      </c>
      <c r="E434" s="41"/>
      <c r="F434" s="243" t="s">
        <v>5407</v>
      </c>
      <c r="G434" s="41"/>
      <c r="H434" s="41"/>
      <c r="I434" s="244"/>
      <c r="J434" s="41"/>
      <c r="K434" s="41"/>
      <c r="L434" s="45"/>
      <c r="M434" s="245"/>
      <c r="N434" s="246"/>
      <c r="O434" s="92"/>
      <c r="P434" s="92"/>
      <c r="Q434" s="92"/>
      <c r="R434" s="92"/>
      <c r="S434" s="92"/>
      <c r="T434" s="93"/>
      <c r="U434" s="39"/>
      <c r="V434" s="39"/>
      <c r="W434" s="39"/>
      <c r="X434" s="39"/>
      <c r="Y434" s="39"/>
      <c r="Z434" s="39"/>
      <c r="AA434" s="39"/>
      <c r="AB434" s="39"/>
      <c r="AC434" s="39"/>
      <c r="AD434" s="39"/>
      <c r="AE434" s="39"/>
      <c r="AT434" s="18" t="s">
        <v>359</v>
      </c>
      <c r="AU434" s="18" t="s">
        <v>371</v>
      </c>
    </row>
    <row r="435" s="2" customFormat="1" ht="16.5" customHeight="1">
      <c r="A435" s="39"/>
      <c r="B435" s="40"/>
      <c r="C435" s="295" t="s">
        <v>2466</v>
      </c>
      <c r="D435" s="295" t="s">
        <v>1347</v>
      </c>
      <c r="E435" s="296" t="s">
        <v>5409</v>
      </c>
      <c r="F435" s="297" t="s">
        <v>5410</v>
      </c>
      <c r="G435" s="298" t="s">
        <v>551</v>
      </c>
      <c r="H435" s="299">
        <v>3500</v>
      </c>
      <c r="I435" s="300"/>
      <c r="J435" s="301">
        <f>ROUND(I435*H435,2)</f>
        <v>0</v>
      </c>
      <c r="K435" s="297" t="s">
        <v>1</v>
      </c>
      <c r="L435" s="302"/>
      <c r="M435" s="303" t="s">
        <v>1</v>
      </c>
      <c r="N435" s="304" t="s">
        <v>41</v>
      </c>
      <c r="O435" s="92"/>
      <c r="P435" s="238">
        <f>O435*H435</f>
        <v>0</v>
      </c>
      <c r="Q435" s="238">
        <v>0</v>
      </c>
      <c r="R435" s="238">
        <f>Q435*H435</f>
        <v>0</v>
      </c>
      <c r="S435" s="238">
        <v>0</v>
      </c>
      <c r="T435" s="239">
        <f>S435*H435</f>
        <v>0</v>
      </c>
      <c r="U435" s="39"/>
      <c r="V435" s="39"/>
      <c r="W435" s="39"/>
      <c r="X435" s="39"/>
      <c r="Y435" s="39"/>
      <c r="Z435" s="39"/>
      <c r="AA435" s="39"/>
      <c r="AB435" s="39"/>
      <c r="AC435" s="39"/>
      <c r="AD435" s="39"/>
      <c r="AE435" s="39"/>
      <c r="AR435" s="240" t="s">
        <v>468</v>
      </c>
      <c r="AT435" s="240" t="s">
        <v>1347</v>
      </c>
      <c r="AU435" s="240" t="s">
        <v>371</v>
      </c>
      <c r="AY435" s="18" t="s">
        <v>350</v>
      </c>
      <c r="BE435" s="241">
        <f>IF(N435="základní",J435,0)</f>
        <v>0</v>
      </c>
      <c r="BF435" s="241">
        <f>IF(N435="snížená",J435,0)</f>
        <v>0</v>
      </c>
      <c r="BG435" s="241">
        <f>IF(N435="zákl. přenesená",J435,0)</f>
        <v>0</v>
      </c>
      <c r="BH435" s="241">
        <f>IF(N435="sníž. přenesená",J435,0)</f>
        <v>0</v>
      </c>
      <c r="BI435" s="241">
        <f>IF(N435="nulová",J435,0)</f>
        <v>0</v>
      </c>
      <c r="BJ435" s="18" t="s">
        <v>84</v>
      </c>
      <c r="BK435" s="241">
        <f>ROUND(I435*H435,2)</f>
        <v>0</v>
      </c>
      <c r="BL435" s="18" t="s">
        <v>357</v>
      </c>
      <c r="BM435" s="240" t="s">
        <v>5411</v>
      </c>
    </row>
    <row r="436" s="2" customFormat="1">
      <c r="A436" s="39"/>
      <c r="B436" s="40"/>
      <c r="C436" s="41"/>
      <c r="D436" s="242" t="s">
        <v>359</v>
      </c>
      <c r="E436" s="41"/>
      <c r="F436" s="243" t="s">
        <v>5410</v>
      </c>
      <c r="G436" s="41"/>
      <c r="H436" s="41"/>
      <c r="I436" s="244"/>
      <c r="J436" s="41"/>
      <c r="K436" s="41"/>
      <c r="L436" s="45"/>
      <c r="M436" s="245"/>
      <c r="N436" s="246"/>
      <c r="O436" s="92"/>
      <c r="P436" s="92"/>
      <c r="Q436" s="92"/>
      <c r="R436" s="92"/>
      <c r="S436" s="92"/>
      <c r="T436" s="93"/>
      <c r="U436" s="39"/>
      <c r="V436" s="39"/>
      <c r="W436" s="39"/>
      <c r="X436" s="39"/>
      <c r="Y436" s="39"/>
      <c r="Z436" s="39"/>
      <c r="AA436" s="39"/>
      <c r="AB436" s="39"/>
      <c r="AC436" s="39"/>
      <c r="AD436" s="39"/>
      <c r="AE436" s="39"/>
      <c r="AT436" s="18" t="s">
        <v>359</v>
      </c>
      <c r="AU436" s="18" t="s">
        <v>371</v>
      </c>
    </row>
    <row r="437" s="2" customFormat="1" ht="33" customHeight="1">
      <c r="A437" s="39"/>
      <c r="B437" s="40"/>
      <c r="C437" s="229" t="s">
        <v>2469</v>
      </c>
      <c r="D437" s="229" t="s">
        <v>352</v>
      </c>
      <c r="E437" s="230" t="s">
        <v>5412</v>
      </c>
      <c r="F437" s="231" t="s">
        <v>5413</v>
      </c>
      <c r="G437" s="232" t="s">
        <v>551</v>
      </c>
      <c r="H437" s="233">
        <v>3900</v>
      </c>
      <c r="I437" s="234"/>
      <c r="J437" s="235">
        <f>ROUND(I437*H437,2)</f>
        <v>0</v>
      </c>
      <c r="K437" s="231" t="s">
        <v>385</v>
      </c>
      <c r="L437" s="45"/>
      <c r="M437" s="236" t="s">
        <v>1</v>
      </c>
      <c r="N437" s="237" t="s">
        <v>41</v>
      </c>
      <c r="O437" s="92"/>
      <c r="P437" s="238">
        <f>O437*H437</f>
        <v>0</v>
      </c>
      <c r="Q437" s="238">
        <v>0</v>
      </c>
      <c r="R437" s="238">
        <f>Q437*H437</f>
        <v>0</v>
      </c>
      <c r="S437" s="238">
        <v>0</v>
      </c>
      <c r="T437" s="239">
        <f>S437*H437</f>
        <v>0</v>
      </c>
      <c r="U437" s="39"/>
      <c r="V437" s="39"/>
      <c r="W437" s="39"/>
      <c r="X437" s="39"/>
      <c r="Y437" s="39"/>
      <c r="Z437" s="39"/>
      <c r="AA437" s="39"/>
      <c r="AB437" s="39"/>
      <c r="AC437" s="39"/>
      <c r="AD437" s="39"/>
      <c r="AE437" s="39"/>
      <c r="AR437" s="240" t="s">
        <v>357</v>
      </c>
      <c r="AT437" s="240" t="s">
        <v>352</v>
      </c>
      <c r="AU437" s="240" t="s">
        <v>371</v>
      </c>
      <c r="AY437" s="18" t="s">
        <v>350</v>
      </c>
      <c r="BE437" s="241">
        <f>IF(N437="základní",J437,0)</f>
        <v>0</v>
      </c>
      <c r="BF437" s="241">
        <f>IF(N437="snížená",J437,0)</f>
        <v>0</v>
      </c>
      <c r="BG437" s="241">
        <f>IF(N437="zákl. přenesená",J437,0)</f>
        <v>0</v>
      </c>
      <c r="BH437" s="241">
        <f>IF(N437="sníž. přenesená",J437,0)</f>
        <v>0</v>
      </c>
      <c r="BI437" s="241">
        <f>IF(N437="nulová",J437,0)</f>
        <v>0</v>
      </c>
      <c r="BJ437" s="18" t="s">
        <v>84</v>
      </c>
      <c r="BK437" s="241">
        <f>ROUND(I437*H437,2)</f>
        <v>0</v>
      </c>
      <c r="BL437" s="18" t="s">
        <v>357</v>
      </c>
      <c r="BM437" s="240" t="s">
        <v>5414</v>
      </c>
    </row>
    <row r="438" s="2" customFormat="1">
      <c r="A438" s="39"/>
      <c r="B438" s="40"/>
      <c r="C438" s="41"/>
      <c r="D438" s="242" t="s">
        <v>359</v>
      </c>
      <c r="E438" s="41"/>
      <c r="F438" s="243" t="s">
        <v>5415</v>
      </c>
      <c r="G438" s="41"/>
      <c r="H438" s="41"/>
      <c r="I438" s="244"/>
      <c r="J438" s="41"/>
      <c r="K438" s="41"/>
      <c r="L438" s="45"/>
      <c r="M438" s="245"/>
      <c r="N438" s="246"/>
      <c r="O438" s="92"/>
      <c r="P438" s="92"/>
      <c r="Q438" s="92"/>
      <c r="R438" s="92"/>
      <c r="S438" s="92"/>
      <c r="T438" s="93"/>
      <c r="U438" s="39"/>
      <c r="V438" s="39"/>
      <c r="W438" s="39"/>
      <c r="X438" s="39"/>
      <c r="Y438" s="39"/>
      <c r="Z438" s="39"/>
      <c r="AA438" s="39"/>
      <c r="AB438" s="39"/>
      <c r="AC438" s="39"/>
      <c r="AD438" s="39"/>
      <c r="AE438" s="39"/>
      <c r="AT438" s="18" t="s">
        <v>359</v>
      </c>
      <c r="AU438" s="18" t="s">
        <v>371</v>
      </c>
    </row>
    <row r="439" s="2" customFormat="1" ht="16.5" customHeight="1">
      <c r="A439" s="39"/>
      <c r="B439" s="40"/>
      <c r="C439" s="295" t="s">
        <v>2471</v>
      </c>
      <c r="D439" s="295" t="s">
        <v>1347</v>
      </c>
      <c r="E439" s="296" t="s">
        <v>5416</v>
      </c>
      <c r="F439" s="297" t="s">
        <v>5417</v>
      </c>
      <c r="G439" s="298" t="s">
        <v>551</v>
      </c>
      <c r="H439" s="299">
        <v>50</v>
      </c>
      <c r="I439" s="300"/>
      <c r="J439" s="301">
        <f>ROUND(I439*H439,2)</f>
        <v>0</v>
      </c>
      <c r="K439" s="297" t="s">
        <v>1</v>
      </c>
      <c r="L439" s="302"/>
      <c r="M439" s="303" t="s">
        <v>1</v>
      </c>
      <c r="N439" s="304" t="s">
        <v>41</v>
      </c>
      <c r="O439" s="92"/>
      <c r="P439" s="238">
        <f>O439*H439</f>
        <v>0</v>
      </c>
      <c r="Q439" s="238">
        <v>0</v>
      </c>
      <c r="R439" s="238">
        <f>Q439*H439</f>
        <v>0</v>
      </c>
      <c r="S439" s="238">
        <v>0</v>
      </c>
      <c r="T439" s="239">
        <f>S439*H439</f>
        <v>0</v>
      </c>
      <c r="U439" s="39"/>
      <c r="V439" s="39"/>
      <c r="W439" s="39"/>
      <c r="X439" s="39"/>
      <c r="Y439" s="39"/>
      <c r="Z439" s="39"/>
      <c r="AA439" s="39"/>
      <c r="AB439" s="39"/>
      <c r="AC439" s="39"/>
      <c r="AD439" s="39"/>
      <c r="AE439" s="39"/>
      <c r="AR439" s="240" t="s">
        <v>468</v>
      </c>
      <c r="AT439" s="240" t="s">
        <v>1347</v>
      </c>
      <c r="AU439" s="240" t="s">
        <v>371</v>
      </c>
      <c r="AY439" s="18" t="s">
        <v>350</v>
      </c>
      <c r="BE439" s="241">
        <f>IF(N439="základní",J439,0)</f>
        <v>0</v>
      </c>
      <c r="BF439" s="241">
        <f>IF(N439="snížená",J439,0)</f>
        <v>0</v>
      </c>
      <c r="BG439" s="241">
        <f>IF(N439="zákl. přenesená",J439,0)</f>
        <v>0</v>
      </c>
      <c r="BH439" s="241">
        <f>IF(N439="sníž. přenesená",J439,0)</f>
        <v>0</v>
      </c>
      <c r="BI439" s="241">
        <f>IF(N439="nulová",J439,0)</f>
        <v>0</v>
      </c>
      <c r="BJ439" s="18" t="s">
        <v>84</v>
      </c>
      <c r="BK439" s="241">
        <f>ROUND(I439*H439,2)</f>
        <v>0</v>
      </c>
      <c r="BL439" s="18" t="s">
        <v>357</v>
      </c>
      <c r="BM439" s="240" t="s">
        <v>5418</v>
      </c>
    </row>
    <row r="440" s="2" customFormat="1">
      <c r="A440" s="39"/>
      <c r="B440" s="40"/>
      <c r="C440" s="41"/>
      <c r="D440" s="242" t="s">
        <v>359</v>
      </c>
      <c r="E440" s="41"/>
      <c r="F440" s="243" t="s">
        <v>5417</v>
      </c>
      <c r="G440" s="41"/>
      <c r="H440" s="41"/>
      <c r="I440" s="244"/>
      <c r="J440" s="41"/>
      <c r="K440" s="41"/>
      <c r="L440" s="45"/>
      <c r="M440" s="245"/>
      <c r="N440" s="246"/>
      <c r="O440" s="92"/>
      <c r="P440" s="92"/>
      <c r="Q440" s="92"/>
      <c r="R440" s="92"/>
      <c r="S440" s="92"/>
      <c r="T440" s="93"/>
      <c r="U440" s="39"/>
      <c r="V440" s="39"/>
      <c r="W440" s="39"/>
      <c r="X440" s="39"/>
      <c r="Y440" s="39"/>
      <c r="Z440" s="39"/>
      <c r="AA440" s="39"/>
      <c r="AB440" s="39"/>
      <c r="AC440" s="39"/>
      <c r="AD440" s="39"/>
      <c r="AE440" s="39"/>
      <c r="AT440" s="18" t="s">
        <v>359</v>
      </c>
      <c r="AU440" s="18" t="s">
        <v>371</v>
      </c>
    </row>
    <row r="441" s="2" customFormat="1" ht="24.15" customHeight="1">
      <c r="A441" s="39"/>
      <c r="B441" s="40"/>
      <c r="C441" s="229" t="s">
        <v>2475</v>
      </c>
      <c r="D441" s="229" t="s">
        <v>352</v>
      </c>
      <c r="E441" s="230" t="s">
        <v>5419</v>
      </c>
      <c r="F441" s="231" t="s">
        <v>5420</v>
      </c>
      <c r="G441" s="232" t="s">
        <v>551</v>
      </c>
      <c r="H441" s="233">
        <v>50</v>
      </c>
      <c r="I441" s="234"/>
      <c r="J441" s="235">
        <f>ROUND(I441*H441,2)</f>
        <v>0</v>
      </c>
      <c r="K441" s="231" t="s">
        <v>385</v>
      </c>
      <c r="L441" s="45"/>
      <c r="M441" s="236" t="s">
        <v>1</v>
      </c>
      <c r="N441" s="237" t="s">
        <v>41</v>
      </c>
      <c r="O441" s="92"/>
      <c r="P441" s="238">
        <f>O441*H441</f>
        <v>0</v>
      </c>
      <c r="Q441" s="238">
        <v>0</v>
      </c>
      <c r="R441" s="238">
        <f>Q441*H441</f>
        <v>0</v>
      </c>
      <c r="S441" s="238">
        <v>0</v>
      </c>
      <c r="T441" s="239">
        <f>S441*H441</f>
        <v>0</v>
      </c>
      <c r="U441" s="39"/>
      <c r="V441" s="39"/>
      <c r="W441" s="39"/>
      <c r="X441" s="39"/>
      <c r="Y441" s="39"/>
      <c r="Z441" s="39"/>
      <c r="AA441" s="39"/>
      <c r="AB441" s="39"/>
      <c r="AC441" s="39"/>
      <c r="AD441" s="39"/>
      <c r="AE441" s="39"/>
      <c r="AR441" s="240" t="s">
        <v>357</v>
      </c>
      <c r="AT441" s="240" t="s">
        <v>352</v>
      </c>
      <c r="AU441" s="240" t="s">
        <v>371</v>
      </c>
      <c r="AY441" s="18" t="s">
        <v>350</v>
      </c>
      <c r="BE441" s="241">
        <f>IF(N441="základní",J441,0)</f>
        <v>0</v>
      </c>
      <c r="BF441" s="241">
        <f>IF(N441="snížená",J441,0)</f>
        <v>0</v>
      </c>
      <c r="BG441" s="241">
        <f>IF(N441="zákl. přenesená",J441,0)</f>
        <v>0</v>
      </c>
      <c r="BH441" s="241">
        <f>IF(N441="sníž. přenesená",J441,0)</f>
        <v>0</v>
      </c>
      <c r="BI441" s="241">
        <f>IF(N441="nulová",J441,0)</f>
        <v>0</v>
      </c>
      <c r="BJ441" s="18" t="s">
        <v>84</v>
      </c>
      <c r="BK441" s="241">
        <f>ROUND(I441*H441,2)</f>
        <v>0</v>
      </c>
      <c r="BL441" s="18" t="s">
        <v>357</v>
      </c>
      <c r="BM441" s="240" t="s">
        <v>5421</v>
      </c>
    </row>
    <row r="442" s="2" customFormat="1">
      <c r="A442" s="39"/>
      <c r="B442" s="40"/>
      <c r="C442" s="41"/>
      <c r="D442" s="242" t="s">
        <v>359</v>
      </c>
      <c r="E442" s="41"/>
      <c r="F442" s="243" t="s">
        <v>5422</v>
      </c>
      <c r="G442" s="41"/>
      <c r="H442" s="41"/>
      <c r="I442" s="244"/>
      <c r="J442" s="41"/>
      <c r="K442" s="41"/>
      <c r="L442" s="45"/>
      <c r="M442" s="245"/>
      <c r="N442" s="246"/>
      <c r="O442" s="92"/>
      <c r="P442" s="92"/>
      <c r="Q442" s="92"/>
      <c r="R442" s="92"/>
      <c r="S442" s="92"/>
      <c r="T442" s="93"/>
      <c r="U442" s="39"/>
      <c r="V442" s="39"/>
      <c r="W442" s="39"/>
      <c r="X442" s="39"/>
      <c r="Y442" s="39"/>
      <c r="Z442" s="39"/>
      <c r="AA442" s="39"/>
      <c r="AB442" s="39"/>
      <c r="AC442" s="39"/>
      <c r="AD442" s="39"/>
      <c r="AE442" s="39"/>
      <c r="AT442" s="18" t="s">
        <v>359</v>
      </c>
      <c r="AU442" s="18" t="s">
        <v>371</v>
      </c>
    </row>
    <row r="443" s="2" customFormat="1" ht="16.5" customHeight="1">
      <c r="A443" s="39"/>
      <c r="B443" s="40"/>
      <c r="C443" s="295" t="s">
        <v>2481</v>
      </c>
      <c r="D443" s="295" t="s">
        <v>1347</v>
      </c>
      <c r="E443" s="296" t="s">
        <v>5423</v>
      </c>
      <c r="F443" s="297" t="s">
        <v>5424</v>
      </c>
      <c r="G443" s="298" t="s">
        <v>5425</v>
      </c>
      <c r="H443" s="299">
        <v>1</v>
      </c>
      <c r="I443" s="300"/>
      <c r="J443" s="301">
        <f>ROUND(I443*H443,2)</f>
        <v>0</v>
      </c>
      <c r="K443" s="297" t="s">
        <v>1</v>
      </c>
      <c r="L443" s="302"/>
      <c r="M443" s="303" t="s">
        <v>1</v>
      </c>
      <c r="N443" s="304" t="s">
        <v>41</v>
      </c>
      <c r="O443" s="92"/>
      <c r="P443" s="238">
        <f>O443*H443</f>
        <v>0</v>
      </c>
      <c r="Q443" s="238">
        <v>0</v>
      </c>
      <c r="R443" s="238">
        <f>Q443*H443</f>
        <v>0</v>
      </c>
      <c r="S443" s="238">
        <v>0</v>
      </c>
      <c r="T443" s="239">
        <f>S443*H443</f>
        <v>0</v>
      </c>
      <c r="U443" s="39"/>
      <c r="V443" s="39"/>
      <c r="W443" s="39"/>
      <c r="X443" s="39"/>
      <c r="Y443" s="39"/>
      <c r="Z443" s="39"/>
      <c r="AA443" s="39"/>
      <c r="AB443" s="39"/>
      <c r="AC443" s="39"/>
      <c r="AD443" s="39"/>
      <c r="AE443" s="39"/>
      <c r="AR443" s="240" t="s">
        <v>468</v>
      </c>
      <c r="AT443" s="240" t="s">
        <v>1347</v>
      </c>
      <c r="AU443" s="240" t="s">
        <v>371</v>
      </c>
      <c r="AY443" s="18" t="s">
        <v>350</v>
      </c>
      <c r="BE443" s="241">
        <f>IF(N443="základní",J443,0)</f>
        <v>0</v>
      </c>
      <c r="BF443" s="241">
        <f>IF(N443="snížená",J443,0)</f>
        <v>0</v>
      </c>
      <c r="BG443" s="241">
        <f>IF(N443="zákl. přenesená",J443,0)</f>
        <v>0</v>
      </c>
      <c r="BH443" s="241">
        <f>IF(N443="sníž. přenesená",J443,0)</f>
        <v>0</v>
      </c>
      <c r="BI443" s="241">
        <f>IF(N443="nulová",J443,0)</f>
        <v>0</v>
      </c>
      <c r="BJ443" s="18" t="s">
        <v>84</v>
      </c>
      <c r="BK443" s="241">
        <f>ROUND(I443*H443,2)</f>
        <v>0</v>
      </c>
      <c r="BL443" s="18" t="s">
        <v>357</v>
      </c>
      <c r="BM443" s="240" t="s">
        <v>5426</v>
      </c>
    </row>
    <row r="444" s="2" customFormat="1">
      <c r="A444" s="39"/>
      <c r="B444" s="40"/>
      <c r="C444" s="41"/>
      <c r="D444" s="242" t="s">
        <v>359</v>
      </c>
      <c r="E444" s="41"/>
      <c r="F444" s="243" t="s">
        <v>5424</v>
      </c>
      <c r="G444" s="41"/>
      <c r="H444" s="41"/>
      <c r="I444" s="244"/>
      <c r="J444" s="41"/>
      <c r="K444" s="41"/>
      <c r="L444" s="45"/>
      <c r="M444" s="245"/>
      <c r="N444" s="246"/>
      <c r="O444" s="92"/>
      <c r="P444" s="92"/>
      <c r="Q444" s="92"/>
      <c r="R444" s="92"/>
      <c r="S444" s="92"/>
      <c r="T444" s="93"/>
      <c r="U444" s="39"/>
      <c r="V444" s="39"/>
      <c r="W444" s="39"/>
      <c r="X444" s="39"/>
      <c r="Y444" s="39"/>
      <c r="Z444" s="39"/>
      <c r="AA444" s="39"/>
      <c r="AB444" s="39"/>
      <c r="AC444" s="39"/>
      <c r="AD444" s="39"/>
      <c r="AE444" s="39"/>
      <c r="AT444" s="18" t="s">
        <v>359</v>
      </c>
      <c r="AU444" s="18" t="s">
        <v>371</v>
      </c>
    </row>
    <row r="445" s="2" customFormat="1" ht="24.15" customHeight="1">
      <c r="A445" s="39"/>
      <c r="B445" s="40"/>
      <c r="C445" s="229" t="s">
        <v>2486</v>
      </c>
      <c r="D445" s="229" t="s">
        <v>352</v>
      </c>
      <c r="E445" s="230" t="s">
        <v>5427</v>
      </c>
      <c r="F445" s="231" t="s">
        <v>5428</v>
      </c>
      <c r="G445" s="232" t="s">
        <v>355</v>
      </c>
      <c r="H445" s="233">
        <v>25</v>
      </c>
      <c r="I445" s="234"/>
      <c r="J445" s="235">
        <f>ROUND(I445*H445,2)</f>
        <v>0</v>
      </c>
      <c r="K445" s="231" t="s">
        <v>385</v>
      </c>
      <c r="L445" s="45"/>
      <c r="M445" s="236" t="s">
        <v>1</v>
      </c>
      <c r="N445" s="237" t="s">
        <v>41</v>
      </c>
      <c r="O445" s="92"/>
      <c r="P445" s="238">
        <f>O445*H445</f>
        <v>0</v>
      </c>
      <c r="Q445" s="238">
        <v>0.0040000000000000001</v>
      </c>
      <c r="R445" s="238">
        <f>Q445*H445</f>
        <v>0.10000000000000001</v>
      </c>
      <c r="S445" s="238">
        <v>0</v>
      </c>
      <c r="T445" s="239">
        <f>S445*H445</f>
        <v>0</v>
      </c>
      <c r="U445" s="39"/>
      <c r="V445" s="39"/>
      <c r="W445" s="39"/>
      <c r="X445" s="39"/>
      <c r="Y445" s="39"/>
      <c r="Z445" s="39"/>
      <c r="AA445" s="39"/>
      <c r="AB445" s="39"/>
      <c r="AC445" s="39"/>
      <c r="AD445" s="39"/>
      <c r="AE445" s="39"/>
      <c r="AR445" s="240" t="s">
        <v>357</v>
      </c>
      <c r="AT445" s="240" t="s">
        <v>352</v>
      </c>
      <c r="AU445" s="240" t="s">
        <v>371</v>
      </c>
      <c r="AY445" s="18" t="s">
        <v>350</v>
      </c>
      <c r="BE445" s="241">
        <f>IF(N445="základní",J445,0)</f>
        <v>0</v>
      </c>
      <c r="BF445" s="241">
        <f>IF(N445="snížená",J445,0)</f>
        <v>0</v>
      </c>
      <c r="BG445" s="241">
        <f>IF(N445="zákl. přenesená",J445,0)</f>
        <v>0</v>
      </c>
      <c r="BH445" s="241">
        <f>IF(N445="sníž. přenesená",J445,0)</f>
        <v>0</v>
      </c>
      <c r="BI445" s="241">
        <f>IF(N445="nulová",J445,0)</f>
        <v>0</v>
      </c>
      <c r="BJ445" s="18" t="s">
        <v>84</v>
      </c>
      <c r="BK445" s="241">
        <f>ROUND(I445*H445,2)</f>
        <v>0</v>
      </c>
      <c r="BL445" s="18" t="s">
        <v>357</v>
      </c>
      <c r="BM445" s="240" t="s">
        <v>5429</v>
      </c>
    </row>
    <row r="446" s="2" customFormat="1">
      <c r="A446" s="39"/>
      <c r="B446" s="40"/>
      <c r="C446" s="41"/>
      <c r="D446" s="242" t="s">
        <v>359</v>
      </c>
      <c r="E446" s="41"/>
      <c r="F446" s="243" t="s">
        <v>5430</v>
      </c>
      <c r="G446" s="41"/>
      <c r="H446" s="41"/>
      <c r="I446" s="244"/>
      <c r="J446" s="41"/>
      <c r="K446" s="41"/>
      <c r="L446" s="45"/>
      <c r="M446" s="245"/>
      <c r="N446" s="246"/>
      <c r="O446" s="92"/>
      <c r="P446" s="92"/>
      <c r="Q446" s="92"/>
      <c r="R446" s="92"/>
      <c r="S446" s="92"/>
      <c r="T446" s="93"/>
      <c r="U446" s="39"/>
      <c r="V446" s="39"/>
      <c r="W446" s="39"/>
      <c r="X446" s="39"/>
      <c r="Y446" s="39"/>
      <c r="Z446" s="39"/>
      <c r="AA446" s="39"/>
      <c r="AB446" s="39"/>
      <c r="AC446" s="39"/>
      <c r="AD446" s="39"/>
      <c r="AE446" s="39"/>
      <c r="AT446" s="18" t="s">
        <v>359</v>
      </c>
      <c r="AU446" s="18" t="s">
        <v>371</v>
      </c>
    </row>
    <row r="447" s="12" customFormat="1" ht="20.88" customHeight="1">
      <c r="A447" s="12"/>
      <c r="B447" s="213"/>
      <c r="C447" s="214"/>
      <c r="D447" s="215" t="s">
        <v>75</v>
      </c>
      <c r="E447" s="227" t="s">
        <v>5431</v>
      </c>
      <c r="F447" s="227" t="s">
        <v>5432</v>
      </c>
      <c r="G447" s="214"/>
      <c r="H447" s="214"/>
      <c r="I447" s="217"/>
      <c r="J447" s="228">
        <f>BK447</f>
        <v>0</v>
      </c>
      <c r="K447" s="214"/>
      <c r="L447" s="219"/>
      <c r="M447" s="220"/>
      <c r="N447" s="221"/>
      <c r="O447" s="221"/>
      <c r="P447" s="222">
        <f>SUM(P448:P499)</f>
        <v>0</v>
      </c>
      <c r="Q447" s="221"/>
      <c r="R447" s="222">
        <f>SUM(R448:R499)</f>
        <v>0.026199999999999998</v>
      </c>
      <c r="S447" s="221"/>
      <c r="T447" s="223">
        <f>SUM(T448:T499)</f>
        <v>0</v>
      </c>
      <c r="U447" s="12"/>
      <c r="V447" s="12"/>
      <c r="W447" s="12"/>
      <c r="X447" s="12"/>
      <c r="Y447" s="12"/>
      <c r="Z447" s="12"/>
      <c r="AA447" s="12"/>
      <c r="AB447" s="12"/>
      <c r="AC447" s="12"/>
      <c r="AD447" s="12"/>
      <c r="AE447" s="12"/>
      <c r="AR447" s="224" t="s">
        <v>84</v>
      </c>
      <c r="AT447" s="225" t="s">
        <v>75</v>
      </c>
      <c r="AU447" s="225" t="s">
        <v>86</v>
      </c>
      <c r="AY447" s="224" t="s">
        <v>350</v>
      </c>
      <c r="BK447" s="226">
        <f>SUM(BK448:BK499)</f>
        <v>0</v>
      </c>
    </row>
    <row r="448" s="2" customFormat="1" ht="16.5" customHeight="1">
      <c r="A448" s="39"/>
      <c r="B448" s="40"/>
      <c r="C448" s="295" t="s">
        <v>2493</v>
      </c>
      <c r="D448" s="295" t="s">
        <v>1347</v>
      </c>
      <c r="E448" s="296" t="s">
        <v>5433</v>
      </c>
      <c r="F448" s="297" t="s">
        <v>5434</v>
      </c>
      <c r="G448" s="298" t="s">
        <v>551</v>
      </c>
      <c r="H448" s="299">
        <v>10</v>
      </c>
      <c r="I448" s="300"/>
      <c r="J448" s="301">
        <f>ROUND(I448*H448,2)</f>
        <v>0</v>
      </c>
      <c r="K448" s="297" t="s">
        <v>1</v>
      </c>
      <c r="L448" s="302"/>
      <c r="M448" s="303" t="s">
        <v>1</v>
      </c>
      <c r="N448" s="304" t="s">
        <v>41</v>
      </c>
      <c r="O448" s="92"/>
      <c r="P448" s="238">
        <f>O448*H448</f>
        <v>0</v>
      </c>
      <c r="Q448" s="238">
        <v>0</v>
      </c>
      <c r="R448" s="238">
        <f>Q448*H448</f>
        <v>0</v>
      </c>
      <c r="S448" s="238">
        <v>0</v>
      </c>
      <c r="T448" s="239">
        <f>S448*H448</f>
        <v>0</v>
      </c>
      <c r="U448" s="39"/>
      <c r="V448" s="39"/>
      <c r="W448" s="39"/>
      <c r="X448" s="39"/>
      <c r="Y448" s="39"/>
      <c r="Z448" s="39"/>
      <c r="AA448" s="39"/>
      <c r="AB448" s="39"/>
      <c r="AC448" s="39"/>
      <c r="AD448" s="39"/>
      <c r="AE448" s="39"/>
      <c r="AR448" s="240" t="s">
        <v>468</v>
      </c>
      <c r="AT448" s="240" t="s">
        <v>1347</v>
      </c>
      <c r="AU448" s="240" t="s">
        <v>371</v>
      </c>
      <c r="AY448" s="18" t="s">
        <v>350</v>
      </c>
      <c r="BE448" s="241">
        <f>IF(N448="základní",J448,0)</f>
        <v>0</v>
      </c>
      <c r="BF448" s="241">
        <f>IF(N448="snížená",J448,0)</f>
        <v>0</v>
      </c>
      <c r="BG448" s="241">
        <f>IF(N448="zákl. přenesená",J448,0)</f>
        <v>0</v>
      </c>
      <c r="BH448" s="241">
        <f>IF(N448="sníž. přenesená",J448,0)</f>
        <v>0</v>
      </c>
      <c r="BI448" s="241">
        <f>IF(N448="nulová",J448,0)</f>
        <v>0</v>
      </c>
      <c r="BJ448" s="18" t="s">
        <v>84</v>
      </c>
      <c r="BK448" s="241">
        <f>ROUND(I448*H448,2)</f>
        <v>0</v>
      </c>
      <c r="BL448" s="18" t="s">
        <v>357</v>
      </c>
      <c r="BM448" s="240" t="s">
        <v>5435</v>
      </c>
    </row>
    <row r="449" s="2" customFormat="1">
      <c r="A449" s="39"/>
      <c r="B449" s="40"/>
      <c r="C449" s="41"/>
      <c r="D449" s="242" t="s">
        <v>359</v>
      </c>
      <c r="E449" s="41"/>
      <c r="F449" s="243" t="s">
        <v>5434</v>
      </c>
      <c r="G449" s="41"/>
      <c r="H449" s="41"/>
      <c r="I449" s="244"/>
      <c r="J449" s="41"/>
      <c r="K449" s="41"/>
      <c r="L449" s="45"/>
      <c r="M449" s="245"/>
      <c r="N449" s="246"/>
      <c r="O449" s="92"/>
      <c r="P449" s="92"/>
      <c r="Q449" s="92"/>
      <c r="R449" s="92"/>
      <c r="S449" s="92"/>
      <c r="T449" s="93"/>
      <c r="U449" s="39"/>
      <c r="V449" s="39"/>
      <c r="W449" s="39"/>
      <c r="X449" s="39"/>
      <c r="Y449" s="39"/>
      <c r="Z449" s="39"/>
      <c r="AA449" s="39"/>
      <c r="AB449" s="39"/>
      <c r="AC449" s="39"/>
      <c r="AD449" s="39"/>
      <c r="AE449" s="39"/>
      <c r="AT449" s="18" t="s">
        <v>359</v>
      </c>
      <c r="AU449" s="18" t="s">
        <v>371</v>
      </c>
    </row>
    <row r="450" s="2" customFormat="1" ht="16.5" customHeight="1">
      <c r="A450" s="39"/>
      <c r="B450" s="40"/>
      <c r="C450" s="295" t="s">
        <v>2499</v>
      </c>
      <c r="D450" s="295" t="s">
        <v>1347</v>
      </c>
      <c r="E450" s="296" t="s">
        <v>5436</v>
      </c>
      <c r="F450" s="297" t="s">
        <v>5437</v>
      </c>
      <c r="G450" s="298" t="s">
        <v>497</v>
      </c>
      <c r="H450" s="299">
        <v>60</v>
      </c>
      <c r="I450" s="300"/>
      <c r="J450" s="301">
        <f>ROUND(I450*H450,2)</f>
        <v>0</v>
      </c>
      <c r="K450" s="297" t="s">
        <v>1</v>
      </c>
      <c r="L450" s="302"/>
      <c r="M450" s="303" t="s">
        <v>1</v>
      </c>
      <c r="N450" s="304" t="s">
        <v>41</v>
      </c>
      <c r="O450" s="92"/>
      <c r="P450" s="238">
        <f>O450*H450</f>
        <v>0</v>
      </c>
      <c r="Q450" s="238">
        <v>0</v>
      </c>
      <c r="R450" s="238">
        <f>Q450*H450</f>
        <v>0</v>
      </c>
      <c r="S450" s="238">
        <v>0</v>
      </c>
      <c r="T450" s="239">
        <f>S450*H450</f>
        <v>0</v>
      </c>
      <c r="U450" s="39"/>
      <c r="V450" s="39"/>
      <c r="W450" s="39"/>
      <c r="X450" s="39"/>
      <c r="Y450" s="39"/>
      <c r="Z450" s="39"/>
      <c r="AA450" s="39"/>
      <c r="AB450" s="39"/>
      <c r="AC450" s="39"/>
      <c r="AD450" s="39"/>
      <c r="AE450" s="39"/>
      <c r="AR450" s="240" t="s">
        <v>468</v>
      </c>
      <c r="AT450" s="240" t="s">
        <v>1347</v>
      </c>
      <c r="AU450" s="240" t="s">
        <v>371</v>
      </c>
      <c r="AY450" s="18" t="s">
        <v>350</v>
      </c>
      <c r="BE450" s="241">
        <f>IF(N450="základní",J450,0)</f>
        <v>0</v>
      </c>
      <c r="BF450" s="241">
        <f>IF(N450="snížená",J450,0)</f>
        <v>0</v>
      </c>
      <c r="BG450" s="241">
        <f>IF(N450="zákl. přenesená",J450,0)</f>
        <v>0</v>
      </c>
      <c r="BH450" s="241">
        <f>IF(N450="sníž. přenesená",J450,0)</f>
        <v>0</v>
      </c>
      <c r="BI450" s="241">
        <f>IF(N450="nulová",J450,0)</f>
        <v>0</v>
      </c>
      <c r="BJ450" s="18" t="s">
        <v>84</v>
      </c>
      <c r="BK450" s="241">
        <f>ROUND(I450*H450,2)</f>
        <v>0</v>
      </c>
      <c r="BL450" s="18" t="s">
        <v>357</v>
      </c>
      <c r="BM450" s="240" t="s">
        <v>5438</v>
      </c>
    </row>
    <row r="451" s="2" customFormat="1">
      <c r="A451" s="39"/>
      <c r="B451" s="40"/>
      <c r="C451" s="41"/>
      <c r="D451" s="242" t="s">
        <v>359</v>
      </c>
      <c r="E451" s="41"/>
      <c r="F451" s="243" t="s">
        <v>5437</v>
      </c>
      <c r="G451" s="41"/>
      <c r="H451" s="41"/>
      <c r="I451" s="244"/>
      <c r="J451" s="41"/>
      <c r="K451" s="41"/>
      <c r="L451" s="45"/>
      <c r="M451" s="245"/>
      <c r="N451" s="246"/>
      <c r="O451" s="92"/>
      <c r="P451" s="92"/>
      <c r="Q451" s="92"/>
      <c r="R451" s="92"/>
      <c r="S451" s="92"/>
      <c r="T451" s="93"/>
      <c r="U451" s="39"/>
      <c r="V451" s="39"/>
      <c r="W451" s="39"/>
      <c r="X451" s="39"/>
      <c r="Y451" s="39"/>
      <c r="Z451" s="39"/>
      <c r="AA451" s="39"/>
      <c r="AB451" s="39"/>
      <c r="AC451" s="39"/>
      <c r="AD451" s="39"/>
      <c r="AE451" s="39"/>
      <c r="AT451" s="18" t="s">
        <v>359</v>
      </c>
      <c r="AU451" s="18" t="s">
        <v>371</v>
      </c>
    </row>
    <row r="452" s="2" customFormat="1" ht="21.75" customHeight="1">
      <c r="A452" s="39"/>
      <c r="B452" s="40"/>
      <c r="C452" s="229" t="s">
        <v>2504</v>
      </c>
      <c r="D452" s="229" t="s">
        <v>352</v>
      </c>
      <c r="E452" s="230" t="s">
        <v>5439</v>
      </c>
      <c r="F452" s="231" t="s">
        <v>5440</v>
      </c>
      <c r="G452" s="232" t="s">
        <v>551</v>
      </c>
      <c r="H452" s="233">
        <v>10</v>
      </c>
      <c r="I452" s="234"/>
      <c r="J452" s="235">
        <f>ROUND(I452*H452,2)</f>
        <v>0</v>
      </c>
      <c r="K452" s="231" t="s">
        <v>1</v>
      </c>
      <c r="L452" s="45"/>
      <c r="M452" s="236" t="s">
        <v>1</v>
      </c>
      <c r="N452" s="237" t="s">
        <v>41</v>
      </c>
      <c r="O452" s="92"/>
      <c r="P452" s="238">
        <f>O452*H452</f>
        <v>0</v>
      </c>
      <c r="Q452" s="238">
        <v>0</v>
      </c>
      <c r="R452" s="238">
        <f>Q452*H452</f>
        <v>0</v>
      </c>
      <c r="S452" s="238">
        <v>0</v>
      </c>
      <c r="T452" s="239">
        <f>S452*H452</f>
        <v>0</v>
      </c>
      <c r="U452" s="39"/>
      <c r="V452" s="39"/>
      <c r="W452" s="39"/>
      <c r="X452" s="39"/>
      <c r="Y452" s="39"/>
      <c r="Z452" s="39"/>
      <c r="AA452" s="39"/>
      <c r="AB452" s="39"/>
      <c r="AC452" s="39"/>
      <c r="AD452" s="39"/>
      <c r="AE452" s="39"/>
      <c r="AR452" s="240" t="s">
        <v>357</v>
      </c>
      <c r="AT452" s="240" t="s">
        <v>352</v>
      </c>
      <c r="AU452" s="240" t="s">
        <v>371</v>
      </c>
      <c r="AY452" s="18" t="s">
        <v>350</v>
      </c>
      <c r="BE452" s="241">
        <f>IF(N452="základní",J452,0)</f>
        <v>0</v>
      </c>
      <c r="BF452" s="241">
        <f>IF(N452="snížená",J452,0)</f>
        <v>0</v>
      </c>
      <c r="BG452" s="241">
        <f>IF(N452="zákl. přenesená",J452,0)</f>
        <v>0</v>
      </c>
      <c r="BH452" s="241">
        <f>IF(N452="sníž. přenesená",J452,0)</f>
        <v>0</v>
      </c>
      <c r="BI452" s="241">
        <f>IF(N452="nulová",J452,0)</f>
        <v>0</v>
      </c>
      <c r="BJ452" s="18" t="s">
        <v>84</v>
      </c>
      <c r="BK452" s="241">
        <f>ROUND(I452*H452,2)</f>
        <v>0</v>
      </c>
      <c r="BL452" s="18" t="s">
        <v>357</v>
      </c>
      <c r="BM452" s="240" t="s">
        <v>5441</v>
      </c>
    </row>
    <row r="453" s="2" customFormat="1">
      <c r="A453" s="39"/>
      <c r="B453" s="40"/>
      <c r="C453" s="41"/>
      <c r="D453" s="242" t="s">
        <v>359</v>
      </c>
      <c r="E453" s="41"/>
      <c r="F453" s="243" t="s">
        <v>5440</v>
      </c>
      <c r="G453" s="41"/>
      <c r="H453" s="41"/>
      <c r="I453" s="244"/>
      <c r="J453" s="41"/>
      <c r="K453" s="41"/>
      <c r="L453" s="45"/>
      <c r="M453" s="245"/>
      <c r="N453" s="246"/>
      <c r="O453" s="92"/>
      <c r="P453" s="92"/>
      <c r="Q453" s="92"/>
      <c r="R453" s="92"/>
      <c r="S453" s="92"/>
      <c r="T453" s="93"/>
      <c r="U453" s="39"/>
      <c r="V453" s="39"/>
      <c r="W453" s="39"/>
      <c r="X453" s="39"/>
      <c r="Y453" s="39"/>
      <c r="Z453" s="39"/>
      <c r="AA453" s="39"/>
      <c r="AB453" s="39"/>
      <c r="AC453" s="39"/>
      <c r="AD453" s="39"/>
      <c r="AE453" s="39"/>
      <c r="AT453" s="18" t="s">
        <v>359</v>
      </c>
      <c r="AU453" s="18" t="s">
        <v>371</v>
      </c>
    </row>
    <row r="454" s="2" customFormat="1" ht="21.75" customHeight="1">
      <c r="A454" s="39"/>
      <c r="B454" s="40"/>
      <c r="C454" s="295" t="s">
        <v>2511</v>
      </c>
      <c r="D454" s="295" t="s">
        <v>1347</v>
      </c>
      <c r="E454" s="296" t="s">
        <v>5442</v>
      </c>
      <c r="F454" s="297" t="s">
        <v>5443</v>
      </c>
      <c r="G454" s="298" t="s">
        <v>1</v>
      </c>
      <c r="H454" s="299">
        <v>3</v>
      </c>
      <c r="I454" s="300"/>
      <c r="J454" s="301">
        <f>ROUND(I454*H454,2)</f>
        <v>0</v>
      </c>
      <c r="K454" s="297" t="s">
        <v>1</v>
      </c>
      <c r="L454" s="302"/>
      <c r="M454" s="303" t="s">
        <v>1</v>
      </c>
      <c r="N454" s="304" t="s">
        <v>41</v>
      </c>
      <c r="O454" s="92"/>
      <c r="P454" s="238">
        <f>O454*H454</f>
        <v>0</v>
      </c>
      <c r="Q454" s="238">
        <v>0</v>
      </c>
      <c r="R454" s="238">
        <f>Q454*H454</f>
        <v>0</v>
      </c>
      <c r="S454" s="238">
        <v>0</v>
      </c>
      <c r="T454" s="239">
        <f>S454*H454</f>
        <v>0</v>
      </c>
      <c r="U454" s="39"/>
      <c r="V454" s="39"/>
      <c r="W454" s="39"/>
      <c r="X454" s="39"/>
      <c r="Y454" s="39"/>
      <c r="Z454" s="39"/>
      <c r="AA454" s="39"/>
      <c r="AB454" s="39"/>
      <c r="AC454" s="39"/>
      <c r="AD454" s="39"/>
      <c r="AE454" s="39"/>
      <c r="AR454" s="240" t="s">
        <v>468</v>
      </c>
      <c r="AT454" s="240" t="s">
        <v>1347</v>
      </c>
      <c r="AU454" s="240" t="s">
        <v>371</v>
      </c>
      <c r="AY454" s="18" t="s">
        <v>350</v>
      </c>
      <c r="BE454" s="241">
        <f>IF(N454="základní",J454,0)</f>
        <v>0</v>
      </c>
      <c r="BF454" s="241">
        <f>IF(N454="snížená",J454,0)</f>
        <v>0</v>
      </c>
      <c r="BG454" s="241">
        <f>IF(N454="zákl. přenesená",J454,0)</f>
        <v>0</v>
      </c>
      <c r="BH454" s="241">
        <f>IF(N454="sníž. přenesená",J454,0)</f>
        <v>0</v>
      </c>
      <c r="BI454" s="241">
        <f>IF(N454="nulová",J454,0)</f>
        <v>0</v>
      </c>
      <c r="BJ454" s="18" t="s">
        <v>84</v>
      </c>
      <c r="BK454" s="241">
        <f>ROUND(I454*H454,2)</f>
        <v>0</v>
      </c>
      <c r="BL454" s="18" t="s">
        <v>357</v>
      </c>
      <c r="BM454" s="240" t="s">
        <v>5444</v>
      </c>
    </row>
    <row r="455" s="2" customFormat="1">
      <c r="A455" s="39"/>
      <c r="B455" s="40"/>
      <c r="C455" s="41"/>
      <c r="D455" s="242" t="s">
        <v>359</v>
      </c>
      <c r="E455" s="41"/>
      <c r="F455" s="243" t="s">
        <v>5443</v>
      </c>
      <c r="G455" s="41"/>
      <c r="H455" s="41"/>
      <c r="I455" s="244"/>
      <c r="J455" s="41"/>
      <c r="K455" s="41"/>
      <c r="L455" s="45"/>
      <c r="M455" s="245"/>
      <c r="N455" s="246"/>
      <c r="O455" s="92"/>
      <c r="P455" s="92"/>
      <c r="Q455" s="92"/>
      <c r="R455" s="92"/>
      <c r="S455" s="92"/>
      <c r="T455" s="93"/>
      <c r="U455" s="39"/>
      <c r="V455" s="39"/>
      <c r="W455" s="39"/>
      <c r="X455" s="39"/>
      <c r="Y455" s="39"/>
      <c r="Z455" s="39"/>
      <c r="AA455" s="39"/>
      <c r="AB455" s="39"/>
      <c r="AC455" s="39"/>
      <c r="AD455" s="39"/>
      <c r="AE455" s="39"/>
      <c r="AT455" s="18" t="s">
        <v>359</v>
      </c>
      <c r="AU455" s="18" t="s">
        <v>371</v>
      </c>
    </row>
    <row r="456" s="2" customFormat="1" ht="16.5" customHeight="1">
      <c r="A456" s="39"/>
      <c r="B456" s="40"/>
      <c r="C456" s="295" t="s">
        <v>2516</v>
      </c>
      <c r="D456" s="295" t="s">
        <v>1347</v>
      </c>
      <c r="E456" s="296" t="s">
        <v>5445</v>
      </c>
      <c r="F456" s="297" t="s">
        <v>5446</v>
      </c>
      <c r="G456" s="298" t="s">
        <v>4932</v>
      </c>
      <c r="H456" s="299">
        <v>3</v>
      </c>
      <c r="I456" s="300"/>
      <c r="J456" s="301">
        <f>ROUND(I456*H456,2)</f>
        <v>0</v>
      </c>
      <c r="K456" s="297" t="s">
        <v>1</v>
      </c>
      <c r="L456" s="302"/>
      <c r="M456" s="303" t="s">
        <v>1</v>
      </c>
      <c r="N456" s="304" t="s">
        <v>41</v>
      </c>
      <c r="O456" s="92"/>
      <c r="P456" s="238">
        <f>O456*H456</f>
        <v>0</v>
      </c>
      <c r="Q456" s="238">
        <v>0</v>
      </c>
      <c r="R456" s="238">
        <f>Q456*H456</f>
        <v>0</v>
      </c>
      <c r="S456" s="238">
        <v>0</v>
      </c>
      <c r="T456" s="239">
        <f>S456*H456</f>
        <v>0</v>
      </c>
      <c r="U456" s="39"/>
      <c r="V456" s="39"/>
      <c r="W456" s="39"/>
      <c r="X456" s="39"/>
      <c r="Y456" s="39"/>
      <c r="Z456" s="39"/>
      <c r="AA456" s="39"/>
      <c r="AB456" s="39"/>
      <c r="AC456" s="39"/>
      <c r="AD456" s="39"/>
      <c r="AE456" s="39"/>
      <c r="AR456" s="240" t="s">
        <v>468</v>
      </c>
      <c r="AT456" s="240" t="s">
        <v>1347</v>
      </c>
      <c r="AU456" s="240" t="s">
        <v>371</v>
      </c>
      <c r="AY456" s="18" t="s">
        <v>350</v>
      </c>
      <c r="BE456" s="241">
        <f>IF(N456="základní",J456,0)</f>
        <v>0</v>
      </c>
      <c r="BF456" s="241">
        <f>IF(N456="snížená",J456,0)</f>
        <v>0</v>
      </c>
      <c r="BG456" s="241">
        <f>IF(N456="zákl. přenesená",J456,0)</f>
        <v>0</v>
      </c>
      <c r="BH456" s="241">
        <f>IF(N456="sníž. přenesená",J456,0)</f>
        <v>0</v>
      </c>
      <c r="BI456" s="241">
        <f>IF(N456="nulová",J456,0)</f>
        <v>0</v>
      </c>
      <c r="BJ456" s="18" t="s">
        <v>84</v>
      </c>
      <c r="BK456" s="241">
        <f>ROUND(I456*H456,2)</f>
        <v>0</v>
      </c>
      <c r="BL456" s="18" t="s">
        <v>357</v>
      </c>
      <c r="BM456" s="240" t="s">
        <v>5447</v>
      </c>
    </row>
    <row r="457" s="2" customFormat="1">
      <c r="A457" s="39"/>
      <c r="B457" s="40"/>
      <c r="C457" s="41"/>
      <c r="D457" s="242" t="s">
        <v>359</v>
      </c>
      <c r="E457" s="41"/>
      <c r="F457" s="243" t="s">
        <v>5446</v>
      </c>
      <c r="G457" s="41"/>
      <c r="H457" s="41"/>
      <c r="I457" s="244"/>
      <c r="J457" s="41"/>
      <c r="K457" s="41"/>
      <c r="L457" s="45"/>
      <c r="M457" s="245"/>
      <c r="N457" s="246"/>
      <c r="O457" s="92"/>
      <c r="P457" s="92"/>
      <c r="Q457" s="92"/>
      <c r="R457" s="92"/>
      <c r="S457" s="92"/>
      <c r="T457" s="93"/>
      <c r="U457" s="39"/>
      <c r="V457" s="39"/>
      <c r="W457" s="39"/>
      <c r="X457" s="39"/>
      <c r="Y457" s="39"/>
      <c r="Z457" s="39"/>
      <c r="AA457" s="39"/>
      <c r="AB457" s="39"/>
      <c r="AC457" s="39"/>
      <c r="AD457" s="39"/>
      <c r="AE457" s="39"/>
      <c r="AT457" s="18" t="s">
        <v>359</v>
      </c>
      <c r="AU457" s="18" t="s">
        <v>371</v>
      </c>
    </row>
    <row r="458" s="2" customFormat="1" ht="16.5" customHeight="1">
      <c r="A458" s="39"/>
      <c r="B458" s="40"/>
      <c r="C458" s="229" t="s">
        <v>2521</v>
      </c>
      <c r="D458" s="229" t="s">
        <v>352</v>
      </c>
      <c r="E458" s="230" t="s">
        <v>5448</v>
      </c>
      <c r="F458" s="231" t="s">
        <v>5449</v>
      </c>
      <c r="G458" s="232" t="s">
        <v>5450</v>
      </c>
      <c r="H458" s="233">
        <v>3</v>
      </c>
      <c r="I458" s="234"/>
      <c r="J458" s="235">
        <f>ROUND(I458*H458,2)</f>
        <v>0</v>
      </c>
      <c r="K458" s="231" t="s">
        <v>1</v>
      </c>
      <c r="L458" s="45"/>
      <c r="M458" s="236" t="s">
        <v>1</v>
      </c>
      <c r="N458" s="237" t="s">
        <v>41</v>
      </c>
      <c r="O458" s="92"/>
      <c r="P458" s="238">
        <f>O458*H458</f>
        <v>0</v>
      </c>
      <c r="Q458" s="238">
        <v>0</v>
      </c>
      <c r="R458" s="238">
        <f>Q458*H458</f>
        <v>0</v>
      </c>
      <c r="S458" s="238">
        <v>0</v>
      </c>
      <c r="T458" s="239">
        <f>S458*H458</f>
        <v>0</v>
      </c>
      <c r="U458" s="39"/>
      <c r="V458" s="39"/>
      <c r="W458" s="39"/>
      <c r="X458" s="39"/>
      <c r="Y458" s="39"/>
      <c r="Z458" s="39"/>
      <c r="AA458" s="39"/>
      <c r="AB458" s="39"/>
      <c r="AC458" s="39"/>
      <c r="AD458" s="39"/>
      <c r="AE458" s="39"/>
      <c r="AR458" s="240" t="s">
        <v>357</v>
      </c>
      <c r="AT458" s="240" t="s">
        <v>352</v>
      </c>
      <c r="AU458" s="240" t="s">
        <v>371</v>
      </c>
      <c r="AY458" s="18" t="s">
        <v>350</v>
      </c>
      <c r="BE458" s="241">
        <f>IF(N458="základní",J458,0)</f>
        <v>0</v>
      </c>
      <c r="BF458" s="241">
        <f>IF(N458="snížená",J458,0)</f>
        <v>0</v>
      </c>
      <c r="BG458" s="241">
        <f>IF(N458="zákl. přenesená",J458,0)</f>
        <v>0</v>
      </c>
      <c r="BH458" s="241">
        <f>IF(N458="sníž. přenesená",J458,0)</f>
        <v>0</v>
      </c>
      <c r="BI458" s="241">
        <f>IF(N458="nulová",J458,0)</f>
        <v>0</v>
      </c>
      <c r="BJ458" s="18" t="s">
        <v>84</v>
      </c>
      <c r="BK458" s="241">
        <f>ROUND(I458*H458,2)</f>
        <v>0</v>
      </c>
      <c r="BL458" s="18" t="s">
        <v>357</v>
      </c>
      <c r="BM458" s="240" t="s">
        <v>5451</v>
      </c>
    </row>
    <row r="459" s="2" customFormat="1">
      <c r="A459" s="39"/>
      <c r="B459" s="40"/>
      <c r="C459" s="41"/>
      <c r="D459" s="242" t="s">
        <v>359</v>
      </c>
      <c r="E459" s="41"/>
      <c r="F459" s="243" t="s">
        <v>5449</v>
      </c>
      <c r="G459" s="41"/>
      <c r="H459" s="41"/>
      <c r="I459" s="244"/>
      <c r="J459" s="41"/>
      <c r="K459" s="41"/>
      <c r="L459" s="45"/>
      <c r="M459" s="245"/>
      <c r="N459" s="246"/>
      <c r="O459" s="92"/>
      <c r="P459" s="92"/>
      <c r="Q459" s="92"/>
      <c r="R459" s="92"/>
      <c r="S459" s="92"/>
      <c r="T459" s="93"/>
      <c r="U459" s="39"/>
      <c r="V459" s="39"/>
      <c r="W459" s="39"/>
      <c r="X459" s="39"/>
      <c r="Y459" s="39"/>
      <c r="Z459" s="39"/>
      <c r="AA459" s="39"/>
      <c r="AB459" s="39"/>
      <c r="AC459" s="39"/>
      <c r="AD459" s="39"/>
      <c r="AE459" s="39"/>
      <c r="AT459" s="18" t="s">
        <v>359</v>
      </c>
      <c r="AU459" s="18" t="s">
        <v>371</v>
      </c>
    </row>
    <row r="460" s="2" customFormat="1" ht="24.15" customHeight="1">
      <c r="A460" s="39"/>
      <c r="B460" s="40"/>
      <c r="C460" s="295" t="s">
        <v>2530</v>
      </c>
      <c r="D460" s="295" t="s">
        <v>1347</v>
      </c>
      <c r="E460" s="296" t="s">
        <v>5452</v>
      </c>
      <c r="F460" s="297" t="s">
        <v>5453</v>
      </c>
      <c r="G460" s="298" t="s">
        <v>497</v>
      </c>
      <c r="H460" s="299">
        <v>60</v>
      </c>
      <c r="I460" s="300"/>
      <c r="J460" s="301">
        <f>ROUND(I460*H460,2)</f>
        <v>0</v>
      </c>
      <c r="K460" s="297" t="s">
        <v>1</v>
      </c>
      <c r="L460" s="302"/>
      <c r="M460" s="303" t="s">
        <v>1</v>
      </c>
      <c r="N460" s="304" t="s">
        <v>41</v>
      </c>
      <c r="O460" s="92"/>
      <c r="P460" s="238">
        <f>O460*H460</f>
        <v>0</v>
      </c>
      <c r="Q460" s="238">
        <v>0</v>
      </c>
      <c r="R460" s="238">
        <f>Q460*H460</f>
        <v>0</v>
      </c>
      <c r="S460" s="238">
        <v>0</v>
      </c>
      <c r="T460" s="239">
        <f>S460*H460</f>
        <v>0</v>
      </c>
      <c r="U460" s="39"/>
      <c r="V460" s="39"/>
      <c r="W460" s="39"/>
      <c r="X460" s="39"/>
      <c r="Y460" s="39"/>
      <c r="Z460" s="39"/>
      <c r="AA460" s="39"/>
      <c r="AB460" s="39"/>
      <c r="AC460" s="39"/>
      <c r="AD460" s="39"/>
      <c r="AE460" s="39"/>
      <c r="AR460" s="240" t="s">
        <v>468</v>
      </c>
      <c r="AT460" s="240" t="s">
        <v>1347</v>
      </c>
      <c r="AU460" s="240" t="s">
        <v>371</v>
      </c>
      <c r="AY460" s="18" t="s">
        <v>350</v>
      </c>
      <c r="BE460" s="241">
        <f>IF(N460="základní",J460,0)</f>
        <v>0</v>
      </c>
      <c r="BF460" s="241">
        <f>IF(N460="snížená",J460,0)</f>
        <v>0</v>
      </c>
      <c r="BG460" s="241">
        <f>IF(N460="zákl. přenesená",J460,0)</f>
        <v>0</v>
      </c>
      <c r="BH460" s="241">
        <f>IF(N460="sníž. přenesená",J460,0)</f>
        <v>0</v>
      </c>
      <c r="BI460" s="241">
        <f>IF(N460="nulová",J460,0)</f>
        <v>0</v>
      </c>
      <c r="BJ460" s="18" t="s">
        <v>84</v>
      </c>
      <c r="BK460" s="241">
        <f>ROUND(I460*H460,2)</f>
        <v>0</v>
      </c>
      <c r="BL460" s="18" t="s">
        <v>357</v>
      </c>
      <c r="BM460" s="240" t="s">
        <v>5454</v>
      </c>
    </row>
    <row r="461" s="2" customFormat="1">
      <c r="A461" s="39"/>
      <c r="B461" s="40"/>
      <c r="C461" s="41"/>
      <c r="D461" s="242" t="s">
        <v>359</v>
      </c>
      <c r="E461" s="41"/>
      <c r="F461" s="243" t="s">
        <v>5453</v>
      </c>
      <c r="G461" s="41"/>
      <c r="H461" s="41"/>
      <c r="I461" s="244"/>
      <c r="J461" s="41"/>
      <c r="K461" s="41"/>
      <c r="L461" s="45"/>
      <c r="M461" s="245"/>
      <c r="N461" s="246"/>
      <c r="O461" s="92"/>
      <c r="P461" s="92"/>
      <c r="Q461" s="92"/>
      <c r="R461" s="92"/>
      <c r="S461" s="92"/>
      <c r="T461" s="93"/>
      <c r="U461" s="39"/>
      <c r="V461" s="39"/>
      <c r="W461" s="39"/>
      <c r="X461" s="39"/>
      <c r="Y461" s="39"/>
      <c r="Z461" s="39"/>
      <c r="AA461" s="39"/>
      <c r="AB461" s="39"/>
      <c r="AC461" s="39"/>
      <c r="AD461" s="39"/>
      <c r="AE461" s="39"/>
      <c r="AT461" s="18" t="s">
        <v>359</v>
      </c>
      <c r="AU461" s="18" t="s">
        <v>371</v>
      </c>
    </row>
    <row r="462" s="2" customFormat="1" ht="24.15" customHeight="1">
      <c r="A462" s="39"/>
      <c r="B462" s="40"/>
      <c r="C462" s="229" t="s">
        <v>2536</v>
      </c>
      <c r="D462" s="229" t="s">
        <v>352</v>
      </c>
      <c r="E462" s="230" t="s">
        <v>5455</v>
      </c>
      <c r="F462" s="231" t="s">
        <v>5456</v>
      </c>
      <c r="G462" s="232" t="s">
        <v>497</v>
      </c>
      <c r="H462" s="233">
        <v>60</v>
      </c>
      <c r="I462" s="234"/>
      <c r="J462" s="235">
        <f>ROUND(I462*H462,2)</f>
        <v>0</v>
      </c>
      <c r="K462" s="231" t="s">
        <v>385</v>
      </c>
      <c r="L462" s="45"/>
      <c r="M462" s="236" t="s">
        <v>1</v>
      </c>
      <c r="N462" s="237" t="s">
        <v>41</v>
      </c>
      <c r="O462" s="92"/>
      <c r="P462" s="238">
        <f>O462*H462</f>
        <v>0</v>
      </c>
      <c r="Q462" s="238">
        <v>0</v>
      </c>
      <c r="R462" s="238">
        <f>Q462*H462</f>
        <v>0</v>
      </c>
      <c r="S462" s="238">
        <v>0</v>
      </c>
      <c r="T462" s="239">
        <f>S462*H462</f>
        <v>0</v>
      </c>
      <c r="U462" s="39"/>
      <c r="V462" s="39"/>
      <c r="W462" s="39"/>
      <c r="X462" s="39"/>
      <c r="Y462" s="39"/>
      <c r="Z462" s="39"/>
      <c r="AA462" s="39"/>
      <c r="AB462" s="39"/>
      <c r="AC462" s="39"/>
      <c r="AD462" s="39"/>
      <c r="AE462" s="39"/>
      <c r="AR462" s="240" t="s">
        <v>357</v>
      </c>
      <c r="AT462" s="240" t="s">
        <v>352</v>
      </c>
      <c r="AU462" s="240" t="s">
        <v>371</v>
      </c>
      <c r="AY462" s="18" t="s">
        <v>350</v>
      </c>
      <c r="BE462" s="241">
        <f>IF(N462="základní",J462,0)</f>
        <v>0</v>
      </c>
      <c r="BF462" s="241">
        <f>IF(N462="snížená",J462,0)</f>
        <v>0</v>
      </c>
      <c r="BG462" s="241">
        <f>IF(N462="zákl. přenesená",J462,0)</f>
        <v>0</v>
      </c>
      <c r="BH462" s="241">
        <f>IF(N462="sníž. přenesená",J462,0)</f>
        <v>0</v>
      </c>
      <c r="BI462" s="241">
        <f>IF(N462="nulová",J462,0)</f>
        <v>0</v>
      </c>
      <c r="BJ462" s="18" t="s">
        <v>84</v>
      </c>
      <c r="BK462" s="241">
        <f>ROUND(I462*H462,2)</f>
        <v>0</v>
      </c>
      <c r="BL462" s="18" t="s">
        <v>357</v>
      </c>
      <c r="BM462" s="240" t="s">
        <v>5457</v>
      </c>
    </row>
    <row r="463" s="2" customFormat="1">
      <c r="A463" s="39"/>
      <c r="B463" s="40"/>
      <c r="C463" s="41"/>
      <c r="D463" s="242" t="s">
        <v>359</v>
      </c>
      <c r="E463" s="41"/>
      <c r="F463" s="243" t="s">
        <v>5458</v>
      </c>
      <c r="G463" s="41"/>
      <c r="H463" s="41"/>
      <c r="I463" s="244"/>
      <c r="J463" s="41"/>
      <c r="K463" s="41"/>
      <c r="L463" s="45"/>
      <c r="M463" s="245"/>
      <c r="N463" s="246"/>
      <c r="O463" s="92"/>
      <c r="P463" s="92"/>
      <c r="Q463" s="92"/>
      <c r="R463" s="92"/>
      <c r="S463" s="92"/>
      <c r="T463" s="93"/>
      <c r="U463" s="39"/>
      <c r="V463" s="39"/>
      <c r="W463" s="39"/>
      <c r="X463" s="39"/>
      <c r="Y463" s="39"/>
      <c r="Z463" s="39"/>
      <c r="AA463" s="39"/>
      <c r="AB463" s="39"/>
      <c r="AC463" s="39"/>
      <c r="AD463" s="39"/>
      <c r="AE463" s="39"/>
      <c r="AT463" s="18" t="s">
        <v>359</v>
      </c>
      <c r="AU463" s="18" t="s">
        <v>371</v>
      </c>
    </row>
    <row r="464" s="2" customFormat="1" ht="16.5" customHeight="1">
      <c r="A464" s="39"/>
      <c r="B464" s="40"/>
      <c r="C464" s="295" t="s">
        <v>2543</v>
      </c>
      <c r="D464" s="295" t="s">
        <v>1347</v>
      </c>
      <c r="E464" s="296" t="s">
        <v>5459</v>
      </c>
      <c r="F464" s="297" t="s">
        <v>5460</v>
      </c>
      <c r="G464" s="298" t="s">
        <v>551</v>
      </c>
      <c r="H464" s="299">
        <v>2000</v>
      </c>
      <c r="I464" s="300"/>
      <c r="J464" s="301">
        <f>ROUND(I464*H464,2)</f>
        <v>0</v>
      </c>
      <c r="K464" s="297" t="s">
        <v>1</v>
      </c>
      <c r="L464" s="302"/>
      <c r="M464" s="303" t="s">
        <v>1</v>
      </c>
      <c r="N464" s="304" t="s">
        <v>41</v>
      </c>
      <c r="O464" s="92"/>
      <c r="P464" s="238">
        <f>O464*H464</f>
        <v>0</v>
      </c>
      <c r="Q464" s="238">
        <v>0</v>
      </c>
      <c r="R464" s="238">
        <f>Q464*H464</f>
        <v>0</v>
      </c>
      <c r="S464" s="238">
        <v>0</v>
      </c>
      <c r="T464" s="239">
        <f>S464*H464</f>
        <v>0</v>
      </c>
      <c r="U464" s="39"/>
      <c r="V464" s="39"/>
      <c r="W464" s="39"/>
      <c r="X464" s="39"/>
      <c r="Y464" s="39"/>
      <c r="Z464" s="39"/>
      <c r="AA464" s="39"/>
      <c r="AB464" s="39"/>
      <c r="AC464" s="39"/>
      <c r="AD464" s="39"/>
      <c r="AE464" s="39"/>
      <c r="AR464" s="240" t="s">
        <v>468</v>
      </c>
      <c r="AT464" s="240" t="s">
        <v>1347</v>
      </c>
      <c r="AU464" s="240" t="s">
        <v>371</v>
      </c>
      <c r="AY464" s="18" t="s">
        <v>350</v>
      </c>
      <c r="BE464" s="241">
        <f>IF(N464="základní",J464,0)</f>
        <v>0</v>
      </c>
      <c r="BF464" s="241">
        <f>IF(N464="snížená",J464,0)</f>
        <v>0</v>
      </c>
      <c r="BG464" s="241">
        <f>IF(N464="zákl. přenesená",J464,0)</f>
        <v>0</v>
      </c>
      <c r="BH464" s="241">
        <f>IF(N464="sníž. přenesená",J464,0)</f>
        <v>0</v>
      </c>
      <c r="BI464" s="241">
        <f>IF(N464="nulová",J464,0)</f>
        <v>0</v>
      </c>
      <c r="BJ464" s="18" t="s">
        <v>84</v>
      </c>
      <c r="BK464" s="241">
        <f>ROUND(I464*H464,2)</f>
        <v>0</v>
      </c>
      <c r="BL464" s="18" t="s">
        <v>357</v>
      </c>
      <c r="BM464" s="240" t="s">
        <v>5461</v>
      </c>
    </row>
    <row r="465" s="2" customFormat="1">
      <c r="A465" s="39"/>
      <c r="B465" s="40"/>
      <c r="C465" s="41"/>
      <c r="D465" s="242" t="s">
        <v>359</v>
      </c>
      <c r="E465" s="41"/>
      <c r="F465" s="243" t="s">
        <v>5460</v>
      </c>
      <c r="G465" s="41"/>
      <c r="H465" s="41"/>
      <c r="I465" s="244"/>
      <c r="J465" s="41"/>
      <c r="K465" s="41"/>
      <c r="L465" s="45"/>
      <c r="M465" s="245"/>
      <c r="N465" s="246"/>
      <c r="O465" s="92"/>
      <c r="P465" s="92"/>
      <c r="Q465" s="92"/>
      <c r="R465" s="92"/>
      <c r="S465" s="92"/>
      <c r="T465" s="93"/>
      <c r="U465" s="39"/>
      <c r="V465" s="39"/>
      <c r="W465" s="39"/>
      <c r="X465" s="39"/>
      <c r="Y465" s="39"/>
      <c r="Z465" s="39"/>
      <c r="AA465" s="39"/>
      <c r="AB465" s="39"/>
      <c r="AC465" s="39"/>
      <c r="AD465" s="39"/>
      <c r="AE465" s="39"/>
      <c r="AT465" s="18" t="s">
        <v>359</v>
      </c>
      <c r="AU465" s="18" t="s">
        <v>371</v>
      </c>
    </row>
    <row r="466" s="2" customFormat="1" ht="16.5" customHeight="1">
      <c r="A466" s="39"/>
      <c r="B466" s="40"/>
      <c r="C466" s="295" t="s">
        <v>2549</v>
      </c>
      <c r="D466" s="295" t="s">
        <v>1347</v>
      </c>
      <c r="E466" s="296" t="s">
        <v>5462</v>
      </c>
      <c r="F466" s="297" t="s">
        <v>5463</v>
      </c>
      <c r="G466" s="298" t="s">
        <v>551</v>
      </c>
      <c r="H466" s="299">
        <v>1000</v>
      </c>
      <c r="I466" s="300"/>
      <c r="J466" s="301">
        <f>ROUND(I466*H466,2)</f>
        <v>0</v>
      </c>
      <c r="K466" s="297" t="s">
        <v>1</v>
      </c>
      <c r="L466" s="302"/>
      <c r="M466" s="303" t="s">
        <v>1</v>
      </c>
      <c r="N466" s="304" t="s">
        <v>41</v>
      </c>
      <c r="O466" s="92"/>
      <c r="P466" s="238">
        <f>O466*H466</f>
        <v>0</v>
      </c>
      <c r="Q466" s="238">
        <v>0</v>
      </c>
      <c r="R466" s="238">
        <f>Q466*H466</f>
        <v>0</v>
      </c>
      <c r="S466" s="238">
        <v>0</v>
      </c>
      <c r="T466" s="239">
        <f>S466*H466</f>
        <v>0</v>
      </c>
      <c r="U466" s="39"/>
      <c r="V466" s="39"/>
      <c r="W466" s="39"/>
      <c r="X466" s="39"/>
      <c r="Y466" s="39"/>
      <c r="Z466" s="39"/>
      <c r="AA466" s="39"/>
      <c r="AB466" s="39"/>
      <c r="AC466" s="39"/>
      <c r="AD466" s="39"/>
      <c r="AE466" s="39"/>
      <c r="AR466" s="240" t="s">
        <v>468</v>
      </c>
      <c r="AT466" s="240" t="s">
        <v>1347</v>
      </c>
      <c r="AU466" s="240" t="s">
        <v>371</v>
      </c>
      <c r="AY466" s="18" t="s">
        <v>350</v>
      </c>
      <c r="BE466" s="241">
        <f>IF(N466="základní",J466,0)</f>
        <v>0</v>
      </c>
      <c r="BF466" s="241">
        <f>IF(N466="snížená",J466,0)</f>
        <v>0</v>
      </c>
      <c r="BG466" s="241">
        <f>IF(N466="zákl. přenesená",J466,0)</f>
        <v>0</v>
      </c>
      <c r="BH466" s="241">
        <f>IF(N466="sníž. přenesená",J466,0)</f>
        <v>0</v>
      </c>
      <c r="BI466" s="241">
        <f>IF(N466="nulová",J466,0)</f>
        <v>0</v>
      </c>
      <c r="BJ466" s="18" t="s">
        <v>84</v>
      </c>
      <c r="BK466" s="241">
        <f>ROUND(I466*H466,2)</f>
        <v>0</v>
      </c>
      <c r="BL466" s="18" t="s">
        <v>357</v>
      </c>
      <c r="BM466" s="240" t="s">
        <v>5464</v>
      </c>
    </row>
    <row r="467" s="2" customFormat="1">
      <c r="A467" s="39"/>
      <c r="B467" s="40"/>
      <c r="C467" s="41"/>
      <c r="D467" s="242" t="s">
        <v>359</v>
      </c>
      <c r="E467" s="41"/>
      <c r="F467" s="243" t="s">
        <v>5463</v>
      </c>
      <c r="G467" s="41"/>
      <c r="H467" s="41"/>
      <c r="I467" s="244"/>
      <c r="J467" s="41"/>
      <c r="K467" s="41"/>
      <c r="L467" s="45"/>
      <c r="M467" s="245"/>
      <c r="N467" s="246"/>
      <c r="O467" s="92"/>
      <c r="P467" s="92"/>
      <c r="Q467" s="92"/>
      <c r="R467" s="92"/>
      <c r="S467" s="92"/>
      <c r="T467" s="93"/>
      <c r="U467" s="39"/>
      <c r="V467" s="39"/>
      <c r="W467" s="39"/>
      <c r="X467" s="39"/>
      <c r="Y467" s="39"/>
      <c r="Z467" s="39"/>
      <c r="AA467" s="39"/>
      <c r="AB467" s="39"/>
      <c r="AC467" s="39"/>
      <c r="AD467" s="39"/>
      <c r="AE467" s="39"/>
      <c r="AT467" s="18" t="s">
        <v>359</v>
      </c>
      <c r="AU467" s="18" t="s">
        <v>371</v>
      </c>
    </row>
    <row r="468" s="2" customFormat="1" ht="16.5" customHeight="1">
      <c r="A468" s="39"/>
      <c r="B468" s="40"/>
      <c r="C468" s="295" t="s">
        <v>2555</v>
      </c>
      <c r="D468" s="295" t="s">
        <v>1347</v>
      </c>
      <c r="E468" s="296" t="s">
        <v>5465</v>
      </c>
      <c r="F468" s="297" t="s">
        <v>5466</v>
      </c>
      <c r="G468" s="298" t="s">
        <v>551</v>
      </c>
      <c r="H468" s="299">
        <v>300</v>
      </c>
      <c r="I468" s="300"/>
      <c r="J468" s="301">
        <f>ROUND(I468*H468,2)</f>
        <v>0</v>
      </c>
      <c r="K468" s="297" t="s">
        <v>1</v>
      </c>
      <c r="L468" s="302"/>
      <c r="M468" s="303" t="s">
        <v>1</v>
      </c>
      <c r="N468" s="304" t="s">
        <v>41</v>
      </c>
      <c r="O468" s="92"/>
      <c r="P468" s="238">
        <f>O468*H468</f>
        <v>0</v>
      </c>
      <c r="Q468" s="238">
        <v>0</v>
      </c>
      <c r="R468" s="238">
        <f>Q468*H468</f>
        <v>0</v>
      </c>
      <c r="S468" s="238">
        <v>0</v>
      </c>
      <c r="T468" s="239">
        <f>S468*H468</f>
        <v>0</v>
      </c>
      <c r="U468" s="39"/>
      <c r="V468" s="39"/>
      <c r="W468" s="39"/>
      <c r="X468" s="39"/>
      <c r="Y468" s="39"/>
      <c r="Z468" s="39"/>
      <c r="AA468" s="39"/>
      <c r="AB468" s="39"/>
      <c r="AC468" s="39"/>
      <c r="AD468" s="39"/>
      <c r="AE468" s="39"/>
      <c r="AR468" s="240" t="s">
        <v>468</v>
      </c>
      <c r="AT468" s="240" t="s">
        <v>1347</v>
      </c>
      <c r="AU468" s="240" t="s">
        <v>371</v>
      </c>
      <c r="AY468" s="18" t="s">
        <v>350</v>
      </c>
      <c r="BE468" s="241">
        <f>IF(N468="základní",J468,0)</f>
        <v>0</v>
      </c>
      <c r="BF468" s="241">
        <f>IF(N468="snížená",J468,0)</f>
        <v>0</v>
      </c>
      <c r="BG468" s="241">
        <f>IF(N468="zákl. přenesená",J468,0)</f>
        <v>0</v>
      </c>
      <c r="BH468" s="241">
        <f>IF(N468="sníž. přenesená",J468,0)</f>
        <v>0</v>
      </c>
      <c r="BI468" s="241">
        <f>IF(N468="nulová",J468,0)</f>
        <v>0</v>
      </c>
      <c r="BJ468" s="18" t="s">
        <v>84</v>
      </c>
      <c r="BK468" s="241">
        <f>ROUND(I468*H468,2)</f>
        <v>0</v>
      </c>
      <c r="BL468" s="18" t="s">
        <v>357</v>
      </c>
      <c r="BM468" s="240" t="s">
        <v>5467</v>
      </c>
    </row>
    <row r="469" s="2" customFormat="1">
      <c r="A469" s="39"/>
      <c r="B469" s="40"/>
      <c r="C469" s="41"/>
      <c r="D469" s="242" t="s">
        <v>359</v>
      </c>
      <c r="E469" s="41"/>
      <c r="F469" s="243" t="s">
        <v>5466</v>
      </c>
      <c r="G469" s="41"/>
      <c r="H469" s="41"/>
      <c r="I469" s="244"/>
      <c r="J469" s="41"/>
      <c r="K469" s="41"/>
      <c r="L469" s="45"/>
      <c r="M469" s="245"/>
      <c r="N469" s="246"/>
      <c r="O469" s="92"/>
      <c r="P469" s="92"/>
      <c r="Q469" s="92"/>
      <c r="R469" s="92"/>
      <c r="S469" s="92"/>
      <c r="T469" s="93"/>
      <c r="U469" s="39"/>
      <c r="V469" s="39"/>
      <c r="W469" s="39"/>
      <c r="X469" s="39"/>
      <c r="Y469" s="39"/>
      <c r="Z469" s="39"/>
      <c r="AA469" s="39"/>
      <c r="AB469" s="39"/>
      <c r="AC469" s="39"/>
      <c r="AD469" s="39"/>
      <c r="AE469" s="39"/>
      <c r="AT469" s="18" t="s">
        <v>359</v>
      </c>
      <c r="AU469" s="18" t="s">
        <v>371</v>
      </c>
    </row>
    <row r="470" s="2" customFormat="1" ht="24.15" customHeight="1">
      <c r="A470" s="39"/>
      <c r="B470" s="40"/>
      <c r="C470" s="229" t="s">
        <v>2558</v>
      </c>
      <c r="D470" s="229" t="s">
        <v>352</v>
      </c>
      <c r="E470" s="230" t="s">
        <v>5468</v>
      </c>
      <c r="F470" s="231" t="s">
        <v>5469</v>
      </c>
      <c r="G470" s="232" t="s">
        <v>551</v>
      </c>
      <c r="H470" s="233">
        <v>3300</v>
      </c>
      <c r="I470" s="234"/>
      <c r="J470" s="235">
        <f>ROUND(I470*H470,2)</f>
        <v>0</v>
      </c>
      <c r="K470" s="231" t="s">
        <v>385</v>
      </c>
      <c r="L470" s="45"/>
      <c r="M470" s="236" t="s">
        <v>1</v>
      </c>
      <c r="N470" s="237" t="s">
        <v>41</v>
      </c>
      <c r="O470" s="92"/>
      <c r="P470" s="238">
        <f>O470*H470</f>
        <v>0</v>
      </c>
      <c r="Q470" s="238">
        <v>0</v>
      </c>
      <c r="R470" s="238">
        <f>Q470*H470</f>
        <v>0</v>
      </c>
      <c r="S470" s="238">
        <v>0</v>
      </c>
      <c r="T470" s="239">
        <f>S470*H470</f>
        <v>0</v>
      </c>
      <c r="U470" s="39"/>
      <c r="V470" s="39"/>
      <c r="W470" s="39"/>
      <c r="X470" s="39"/>
      <c r="Y470" s="39"/>
      <c r="Z470" s="39"/>
      <c r="AA470" s="39"/>
      <c r="AB470" s="39"/>
      <c r="AC470" s="39"/>
      <c r="AD470" s="39"/>
      <c r="AE470" s="39"/>
      <c r="AR470" s="240" t="s">
        <v>357</v>
      </c>
      <c r="AT470" s="240" t="s">
        <v>352</v>
      </c>
      <c r="AU470" s="240" t="s">
        <v>371</v>
      </c>
      <c r="AY470" s="18" t="s">
        <v>350</v>
      </c>
      <c r="BE470" s="241">
        <f>IF(N470="základní",J470,0)</f>
        <v>0</v>
      </c>
      <c r="BF470" s="241">
        <f>IF(N470="snížená",J470,0)</f>
        <v>0</v>
      </c>
      <c r="BG470" s="241">
        <f>IF(N470="zákl. přenesená",J470,0)</f>
        <v>0</v>
      </c>
      <c r="BH470" s="241">
        <f>IF(N470="sníž. přenesená",J470,0)</f>
        <v>0</v>
      </c>
      <c r="BI470" s="241">
        <f>IF(N470="nulová",J470,0)</f>
        <v>0</v>
      </c>
      <c r="BJ470" s="18" t="s">
        <v>84</v>
      </c>
      <c r="BK470" s="241">
        <f>ROUND(I470*H470,2)</f>
        <v>0</v>
      </c>
      <c r="BL470" s="18" t="s">
        <v>357</v>
      </c>
      <c r="BM470" s="240" t="s">
        <v>5470</v>
      </c>
    </row>
    <row r="471" s="2" customFormat="1">
      <c r="A471" s="39"/>
      <c r="B471" s="40"/>
      <c r="C471" s="41"/>
      <c r="D471" s="242" t="s">
        <v>359</v>
      </c>
      <c r="E471" s="41"/>
      <c r="F471" s="243" t="s">
        <v>5471</v>
      </c>
      <c r="G471" s="41"/>
      <c r="H471" s="41"/>
      <c r="I471" s="244"/>
      <c r="J471" s="41"/>
      <c r="K471" s="41"/>
      <c r="L471" s="45"/>
      <c r="M471" s="245"/>
      <c r="N471" s="246"/>
      <c r="O471" s="92"/>
      <c r="P471" s="92"/>
      <c r="Q471" s="92"/>
      <c r="R471" s="92"/>
      <c r="S471" s="92"/>
      <c r="T471" s="93"/>
      <c r="U471" s="39"/>
      <c r="V471" s="39"/>
      <c r="W471" s="39"/>
      <c r="X471" s="39"/>
      <c r="Y471" s="39"/>
      <c r="Z471" s="39"/>
      <c r="AA471" s="39"/>
      <c r="AB471" s="39"/>
      <c r="AC471" s="39"/>
      <c r="AD471" s="39"/>
      <c r="AE471" s="39"/>
      <c r="AT471" s="18" t="s">
        <v>359</v>
      </c>
      <c r="AU471" s="18" t="s">
        <v>371</v>
      </c>
    </row>
    <row r="472" s="2" customFormat="1" ht="21.75" customHeight="1">
      <c r="A472" s="39"/>
      <c r="B472" s="40"/>
      <c r="C472" s="295" t="s">
        <v>2566</v>
      </c>
      <c r="D472" s="295" t="s">
        <v>1347</v>
      </c>
      <c r="E472" s="296" t="s">
        <v>5472</v>
      </c>
      <c r="F472" s="297" t="s">
        <v>5473</v>
      </c>
      <c r="G472" s="298" t="s">
        <v>551</v>
      </c>
      <c r="H472" s="299">
        <v>300</v>
      </c>
      <c r="I472" s="300"/>
      <c r="J472" s="301">
        <f>ROUND(I472*H472,2)</f>
        <v>0</v>
      </c>
      <c r="K472" s="297" t="s">
        <v>1</v>
      </c>
      <c r="L472" s="302"/>
      <c r="M472" s="303" t="s">
        <v>1</v>
      </c>
      <c r="N472" s="304" t="s">
        <v>41</v>
      </c>
      <c r="O472" s="92"/>
      <c r="P472" s="238">
        <f>O472*H472</f>
        <v>0</v>
      </c>
      <c r="Q472" s="238">
        <v>0</v>
      </c>
      <c r="R472" s="238">
        <f>Q472*H472</f>
        <v>0</v>
      </c>
      <c r="S472" s="238">
        <v>0</v>
      </c>
      <c r="T472" s="239">
        <f>S472*H472</f>
        <v>0</v>
      </c>
      <c r="U472" s="39"/>
      <c r="V472" s="39"/>
      <c r="W472" s="39"/>
      <c r="X472" s="39"/>
      <c r="Y472" s="39"/>
      <c r="Z472" s="39"/>
      <c r="AA472" s="39"/>
      <c r="AB472" s="39"/>
      <c r="AC472" s="39"/>
      <c r="AD472" s="39"/>
      <c r="AE472" s="39"/>
      <c r="AR472" s="240" t="s">
        <v>468</v>
      </c>
      <c r="AT472" s="240" t="s">
        <v>1347</v>
      </c>
      <c r="AU472" s="240" t="s">
        <v>371</v>
      </c>
      <c r="AY472" s="18" t="s">
        <v>350</v>
      </c>
      <c r="BE472" s="241">
        <f>IF(N472="základní",J472,0)</f>
        <v>0</v>
      </c>
      <c r="BF472" s="241">
        <f>IF(N472="snížená",J472,0)</f>
        <v>0</v>
      </c>
      <c r="BG472" s="241">
        <f>IF(N472="zákl. přenesená",J472,0)</f>
        <v>0</v>
      </c>
      <c r="BH472" s="241">
        <f>IF(N472="sníž. přenesená",J472,0)</f>
        <v>0</v>
      </c>
      <c r="BI472" s="241">
        <f>IF(N472="nulová",J472,0)</f>
        <v>0</v>
      </c>
      <c r="BJ472" s="18" t="s">
        <v>84</v>
      </c>
      <c r="BK472" s="241">
        <f>ROUND(I472*H472,2)</f>
        <v>0</v>
      </c>
      <c r="BL472" s="18" t="s">
        <v>357</v>
      </c>
      <c r="BM472" s="240" t="s">
        <v>5474</v>
      </c>
    </row>
    <row r="473" s="2" customFormat="1">
      <c r="A473" s="39"/>
      <c r="B473" s="40"/>
      <c r="C473" s="41"/>
      <c r="D473" s="242" t="s">
        <v>359</v>
      </c>
      <c r="E473" s="41"/>
      <c r="F473" s="243" t="s">
        <v>5473</v>
      </c>
      <c r="G473" s="41"/>
      <c r="H473" s="41"/>
      <c r="I473" s="244"/>
      <c r="J473" s="41"/>
      <c r="K473" s="41"/>
      <c r="L473" s="45"/>
      <c r="M473" s="245"/>
      <c r="N473" s="246"/>
      <c r="O473" s="92"/>
      <c r="P473" s="92"/>
      <c r="Q473" s="92"/>
      <c r="R473" s="92"/>
      <c r="S473" s="92"/>
      <c r="T473" s="93"/>
      <c r="U473" s="39"/>
      <c r="V473" s="39"/>
      <c r="W473" s="39"/>
      <c r="X473" s="39"/>
      <c r="Y473" s="39"/>
      <c r="Z473" s="39"/>
      <c r="AA473" s="39"/>
      <c r="AB473" s="39"/>
      <c r="AC473" s="39"/>
      <c r="AD473" s="39"/>
      <c r="AE473" s="39"/>
      <c r="AT473" s="18" t="s">
        <v>359</v>
      </c>
      <c r="AU473" s="18" t="s">
        <v>371</v>
      </c>
    </row>
    <row r="474" s="2" customFormat="1" ht="24.15" customHeight="1">
      <c r="A474" s="39"/>
      <c r="B474" s="40"/>
      <c r="C474" s="229" t="s">
        <v>2571</v>
      </c>
      <c r="D474" s="229" t="s">
        <v>352</v>
      </c>
      <c r="E474" s="230" t="s">
        <v>5475</v>
      </c>
      <c r="F474" s="231" t="s">
        <v>5476</v>
      </c>
      <c r="G474" s="232" t="s">
        <v>551</v>
      </c>
      <c r="H474" s="233">
        <v>300</v>
      </c>
      <c r="I474" s="234"/>
      <c r="J474" s="235">
        <f>ROUND(I474*H474,2)</f>
        <v>0</v>
      </c>
      <c r="K474" s="231" t="s">
        <v>385</v>
      </c>
      <c r="L474" s="45"/>
      <c r="M474" s="236" t="s">
        <v>1</v>
      </c>
      <c r="N474" s="237" t="s">
        <v>41</v>
      </c>
      <c r="O474" s="92"/>
      <c r="P474" s="238">
        <f>O474*H474</f>
        <v>0</v>
      </c>
      <c r="Q474" s="238">
        <v>0</v>
      </c>
      <c r="R474" s="238">
        <f>Q474*H474</f>
        <v>0</v>
      </c>
      <c r="S474" s="238">
        <v>0</v>
      </c>
      <c r="T474" s="239">
        <f>S474*H474</f>
        <v>0</v>
      </c>
      <c r="U474" s="39"/>
      <c r="V474" s="39"/>
      <c r="W474" s="39"/>
      <c r="X474" s="39"/>
      <c r="Y474" s="39"/>
      <c r="Z474" s="39"/>
      <c r="AA474" s="39"/>
      <c r="AB474" s="39"/>
      <c r="AC474" s="39"/>
      <c r="AD474" s="39"/>
      <c r="AE474" s="39"/>
      <c r="AR474" s="240" t="s">
        <v>357</v>
      </c>
      <c r="AT474" s="240" t="s">
        <v>352</v>
      </c>
      <c r="AU474" s="240" t="s">
        <v>371</v>
      </c>
      <c r="AY474" s="18" t="s">
        <v>350</v>
      </c>
      <c r="BE474" s="241">
        <f>IF(N474="základní",J474,0)</f>
        <v>0</v>
      </c>
      <c r="BF474" s="241">
        <f>IF(N474="snížená",J474,0)</f>
        <v>0</v>
      </c>
      <c r="BG474" s="241">
        <f>IF(N474="zákl. přenesená",J474,0)</f>
        <v>0</v>
      </c>
      <c r="BH474" s="241">
        <f>IF(N474="sníž. přenesená",J474,0)</f>
        <v>0</v>
      </c>
      <c r="BI474" s="241">
        <f>IF(N474="nulová",J474,0)</f>
        <v>0</v>
      </c>
      <c r="BJ474" s="18" t="s">
        <v>84</v>
      </c>
      <c r="BK474" s="241">
        <f>ROUND(I474*H474,2)</f>
        <v>0</v>
      </c>
      <c r="BL474" s="18" t="s">
        <v>357</v>
      </c>
      <c r="BM474" s="240" t="s">
        <v>5477</v>
      </c>
    </row>
    <row r="475" s="2" customFormat="1">
      <c r="A475" s="39"/>
      <c r="B475" s="40"/>
      <c r="C475" s="41"/>
      <c r="D475" s="242" t="s">
        <v>359</v>
      </c>
      <c r="E475" s="41"/>
      <c r="F475" s="243" t="s">
        <v>5478</v>
      </c>
      <c r="G475" s="41"/>
      <c r="H475" s="41"/>
      <c r="I475" s="244"/>
      <c r="J475" s="41"/>
      <c r="K475" s="41"/>
      <c r="L475" s="45"/>
      <c r="M475" s="245"/>
      <c r="N475" s="246"/>
      <c r="O475" s="92"/>
      <c r="P475" s="92"/>
      <c r="Q475" s="92"/>
      <c r="R475" s="92"/>
      <c r="S475" s="92"/>
      <c r="T475" s="93"/>
      <c r="U475" s="39"/>
      <c r="V475" s="39"/>
      <c r="W475" s="39"/>
      <c r="X475" s="39"/>
      <c r="Y475" s="39"/>
      <c r="Z475" s="39"/>
      <c r="AA475" s="39"/>
      <c r="AB475" s="39"/>
      <c r="AC475" s="39"/>
      <c r="AD475" s="39"/>
      <c r="AE475" s="39"/>
      <c r="AT475" s="18" t="s">
        <v>359</v>
      </c>
      <c r="AU475" s="18" t="s">
        <v>371</v>
      </c>
    </row>
    <row r="476" s="2" customFormat="1" ht="24.15" customHeight="1">
      <c r="A476" s="39"/>
      <c r="B476" s="40"/>
      <c r="C476" s="295" t="s">
        <v>2576</v>
      </c>
      <c r="D476" s="295" t="s">
        <v>1347</v>
      </c>
      <c r="E476" s="296" t="s">
        <v>5479</v>
      </c>
      <c r="F476" s="297" t="s">
        <v>5480</v>
      </c>
      <c r="G476" s="298" t="s">
        <v>4932</v>
      </c>
      <c r="H476" s="299">
        <v>100</v>
      </c>
      <c r="I476" s="300"/>
      <c r="J476" s="301">
        <f>ROUND(I476*H476,2)</f>
        <v>0</v>
      </c>
      <c r="K476" s="297" t="s">
        <v>1</v>
      </c>
      <c r="L476" s="302"/>
      <c r="M476" s="303" t="s">
        <v>1</v>
      </c>
      <c r="N476" s="304" t="s">
        <v>41</v>
      </c>
      <c r="O476" s="92"/>
      <c r="P476" s="238">
        <f>O476*H476</f>
        <v>0</v>
      </c>
      <c r="Q476" s="238">
        <v>0</v>
      </c>
      <c r="R476" s="238">
        <f>Q476*H476</f>
        <v>0</v>
      </c>
      <c r="S476" s="238">
        <v>0</v>
      </c>
      <c r="T476" s="239">
        <f>S476*H476</f>
        <v>0</v>
      </c>
      <c r="U476" s="39"/>
      <c r="V476" s="39"/>
      <c r="W476" s="39"/>
      <c r="X476" s="39"/>
      <c r="Y476" s="39"/>
      <c r="Z476" s="39"/>
      <c r="AA476" s="39"/>
      <c r="AB476" s="39"/>
      <c r="AC476" s="39"/>
      <c r="AD476" s="39"/>
      <c r="AE476" s="39"/>
      <c r="AR476" s="240" t="s">
        <v>468</v>
      </c>
      <c r="AT476" s="240" t="s">
        <v>1347</v>
      </c>
      <c r="AU476" s="240" t="s">
        <v>371</v>
      </c>
      <c r="AY476" s="18" t="s">
        <v>350</v>
      </c>
      <c r="BE476" s="241">
        <f>IF(N476="základní",J476,0)</f>
        <v>0</v>
      </c>
      <c r="BF476" s="241">
        <f>IF(N476="snížená",J476,0)</f>
        <v>0</v>
      </c>
      <c r="BG476" s="241">
        <f>IF(N476="zákl. přenesená",J476,0)</f>
        <v>0</v>
      </c>
      <c r="BH476" s="241">
        <f>IF(N476="sníž. přenesená",J476,0)</f>
        <v>0</v>
      </c>
      <c r="BI476" s="241">
        <f>IF(N476="nulová",J476,0)</f>
        <v>0</v>
      </c>
      <c r="BJ476" s="18" t="s">
        <v>84</v>
      </c>
      <c r="BK476" s="241">
        <f>ROUND(I476*H476,2)</f>
        <v>0</v>
      </c>
      <c r="BL476" s="18" t="s">
        <v>357</v>
      </c>
      <c r="BM476" s="240" t="s">
        <v>5481</v>
      </c>
    </row>
    <row r="477" s="2" customFormat="1">
      <c r="A477" s="39"/>
      <c r="B477" s="40"/>
      <c r="C477" s="41"/>
      <c r="D477" s="242" t="s">
        <v>359</v>
      </c>
      <c r="E477" s="41"/>
      <c r="F477" s="243" t="s">
        <v>5480</v>
      </c>
      <c r="G477" s="41"/>
      <c r="H477" s="41"/>
      <c r="I477" s="244"/>
      <c r="J477" s="41"/>
      <c r="K477" s="41"/>
      <c r="L477" s="45"/>
      <c r="M477" s="245"/>
      <c r="N477" s="246"/>
      <c r="O477" s="92"/>
      <c r="P477" s="92"/>
      <c r="Q477" s="92"/>
      <c r="R477" s="92"/>
      <c r="S477" s="92"/>
      <c r="T477" s="93"/>
      <c r="U477" s="39"/>
      <c r="V477" s="39"/>
      <c r="W477" s="39"/>
      <c r="X477" s="39"/>
      <c r="Y477" s="39"/>
      <c r="Z477" s="39"/>
      <c r="AA477" s="39"/>
      <c r="AB477" s="39"/>
      <c r="AC477" s="39"/>
      <c r="AD477" s="39"/>
      <c r="AE477" s="39"/>
      <c r="AT477" s="18" t="s">
        <v>359</v>
      </c>
      <c r="AU477" s="18" t="s">
        <v>371</v>
      </c>
    </row>
    <row r="478" s="2" customFormat="1" ht="24.15" customHeight="1">
      <c r="A478" s="39"/>
      <c r="B478" s="40"/>
      <c r="C478" s="295" t="s">
        <v>2581</v>
      </c>
      <c r="D478" s="295" t="s">
        <v>1347</v>
      </c>
      <c r="E478" s="296" t="s">
        <v>5482</v>
      </c>
      <c r="F478" s="297" t="s">
        <v>5483</v>
      </c>
      <c r="G478" s="298" t="s">
        <v>4932</v>
      </c>
      <c r="H478" s="299">
        <v>100</v>
      </c>
      <c r="I478" s="300"/>
      <c r="J478" s="301">
        <f>ROUND(I478*H478,2)</f>
        <v>0</v>
      </c>
      <c r="K478" s="297" t="s">
        <v>1</v>
      </c>
      <c r="L478" s="302"/>
      <c r="M478" s="303" t="s">
        <v>1</v>
      </c>
      <c r="N478" s="304" t="s">
        <v>41</v>
      </c>
      <c r="O478" s="92"/>
      <c r="P478" s="238">
        <f>O478*H478</f>
        <v>0</v>
      </c>
      <c r="Q478" s="238">
        <v>0</v>
      </c>
      <c r="R478" s="238">
        <f>Q478*H478</f>
        <v>0</v>
      </c>
      <c r="S478" s="238">
        <v>0</v>
      </c>
      <c r="T478" s="239">
        <f>S478*H478</f>
        <v>0</v>
      </c>
      <c r="U478" s="39"/>
      <c r="V478" s="39"/>
      <c r="W478" s="39"/>
      <c r="X478" s="39"/>
      <c r="Y478" s="39"/>
      <c r="Z478" s="39"/>
      <c r="AA478" s="39"/>
      <c r="AB478" s="39"/>
      <c r="AC478" s="39"/>
      <c r="AD478" s="39"/>
      <c r="AE478" s="39"/>
      <c r="AR478" s="240" t="s">
        <v>468</v>
      </c>
      <c r="AT478" s="240" t="s">
        <v>1347</v>
      </c>
      <c r="AU478" s="240" t="s">
        <v>371</v>
      </c>
      <c r="AY478" s="18" t="s">
        <v>350</v>
      </c>
      <c r="BE478" s="241">
        <f>IF(N478="základní",J478,0)</f>
        <v>0</v>
      </c>
      <c r="BF478" s="241">
        <f>IF(N478="snížená",J478,0)</f>
        <v>0</v>
      </c>
      <c r="BG478" s="241">
        <f>IF(N478="zákl. přenesená",J478,0)</f>
        <v>0</v>
      </c>
      <c r="BH478" s="241">
        <f>IF(N478="sníž. přenesená",J478,0)</f>
        <v>0</v>
      </c>
      <c r="BI478" s="241">
        <f>IF(N478="nulová",J478,0)</f>
        <v>0</v>
      </c>
      <c r="BJ478" s="18" t="s">
        <v>84</v>
      </c>
      <c r="BK478" s="241">
        <f>ROUND(I478*H478,2)</f>
        <v>0</v>
      </c>
      <c r="BL478" s="18" t="s">
        <v>357</v>
      </c>
      <c r="BM478" s="240" t="s">
        <v>5484</v>
      </c>
    </row>
    <row r="479" s="2" customFormat="1">
      <c r="A479" s="39"/>
      <c r="B479" s="40"/>
      <c r="C479" s="41"/>
      <c r="D479" s="242" t="s">
        <v>359</v>
      </c>
      <c r="E479" s="41"/>
      <c r="F479" s="243" t="s">
        <v>5483</v>
      </c>
      <c r="G479" s="41"/>
      <c r="H479" s="41"/>
      <c r="I479" s="244"/>
      <c r="J479" s="41"/>
      <c r="K479" s="41"/>
      <c r="L479" s="45"/>
      <c r="M479" s="245"/>
      <c r="N479" s="246"/>
      <c r="O479" s="92"/>
      <c r="P479" s="92"/>
      <c r="Q479" s="92"/>
      <c r="R479" s="92"/>
      <c r="S479" s="92"/>
      <c r="T479" s="93"/>
      <c r="U479" s="39"/>
      <c r="V479" s="39"/>
      <c r="W479" s="39"/>
      <c r="X479" s="39"/>
      <c r="Y479" s="39"/>
      <c r="Z479" s="39"/>
      <c r="AA479" s="39"/>
      <c r="AB479" s="39"/>
      <c r="AC479" s="39"/>
      <c r="AD479" s="39"/>
      <c r="AE479" s="39"/>
      <c r="AT479" s="18" t="s">
        <v>359</v>
      </c>
      <c r="AU479" s="18" t="s">
        <v>371</v>
      </c>
    </row>
    <row r="480" s="2" customFormat="1" ht="16.5" customHeight="1">
      <c r="A480" s="39"/>
      <c r="B480" s="40"/>
      <c r="C480" s="295" t="s">
        <v>2586</v>
      </c>
      <c r="D480" s="295" t="s">
        <v>1347</v>
      </c>
      <c r="E480" s="296" t="s">
        <v>5485</v>
      </c>
      <c r="F480" s="297" t="s">
        <v>5486</v>
      </c>
      <c r="G480" s="298" t="s">
        <v>4932</v>
      </c>
      <c r="H480" s="299">
        <v>1000</v>
      </c>
      <c r="I480" s="300"/>
      <c r="J480" s="301">
        <f>ROUND(I480*H480,2)</f>
        <v>0</v>
      </c>
      <c r="K480" s="297" t="s">
        <v>1</v>
      </c>
      <c r="L480" s="302"/>
      <c r="M480" s="303" t="s">
        <v>1</v>
      </c>
      <c r="N480" s="304" t="s">
        <v>41</v>
      </c>
      <c r="O480" s="92"/>
      <c r="P480" s="238">
        <f>O480*H480</f>
        <v>0</v>
      </c>
      <c r="Q480" s="238">
        <v>0</v>
      </c>
      <c r="R480" s="238">
        <f>Q480*H480</f>
        <v>0</v>
      </c>
      <c r="S480" s="238">
        <v>0</v>
      </c>
      <c r="T480" s="239">
        <f>S480*H480</f>
        <v>0</v>
      </c>
      <c r="U480" s="39"/>
      <c r="V480" s="39"/>
      <c r="W480" s="39"/>
      <c r="X480" s="39"/>
      <c r="Y480" s="39"/>
      <c r="Z480" s="39"/>
      <c r="AA480" s="39"/>
      <c r="AB480" s="39"/>
      <c r="AC480" s="39"/>
      <c r="AD480" s="39"/>
      <c r="AE480" s="39"/>
      <c r="AR480" s="240" t="s">
        <v>468</v>
      </c>
      <c r="AT480" s="240" t="s">
        <v>1347</v>
      </c>
      <c r="AU480" s="240" t="s">
        <v>371</v>
      </c>
      <c r="AY480" s="18" t="s">
        <v>350</v>
      </c>
      <c r="BE480" s="241">
        <f>IF(N480="základní",J480,0)</f>
        <v>0</v>
      </c>
      <c r="BF480" s="241">
        <f>IF(N480="snížená",J480,0)</f>
        <v>0</v>
      </c>
      <c r="BG480" s="241">
        <f>IF(N480="zákl. přenesená",J480,0)</f>
        <v>0</v>
      </c>
      <c r="BH480" s="241">
        <f>IF(N480="sníž. přenesená",J480,0)</f>
        <v>0</v>
      </c>
      <c r="BI480" s="241">
        <f>IF(N480="nulová",J480,0)</f>
        <v>0</v>
      </c>
      <c r="BJ480" s="18" t="s">
        <v>84</v>
      </c>
      <c r="BK480" s="241">
        <f>ROUND(I480*H480,2)</f>
        <v>0</v>
      </c>
      <c r="BL480" s="18" t="s">
        <v>357</v>
      </c>
      <c r="BM480" s="240" t="s">
        <v>5487</v>
      </c>
    </row>
    <row r="481" s="2" customFormat="1">
      <c r="A481" s="39"/>
      <c r="B481" s="40"/>
      <c r="C481" s="41"/>
      <c r="D481" s="242" t="s">
        <v>359</v>
      </c>
      <c r="E481" s="41"/>
      <c r="F481" s="243" t="s">
        <v>5486</v>
      </c>
      <c r="G481" s="41"/>
      <c r="H481" s="41"/>
      <c r="I481" s="244"/>
      <c r="J481" s="41"/>
      <c r="K481" s="41"/>
      <c r="L481" s="45"/>
      <c r="M481" s="245"/>
      <c r="N481" s="246"/>
      <c r="O481" s="92"/>
      <c r="P481" s="92"/>
      <c r="Q481" s="92"/>
      <c r="R481" s="92"/>
      <c r="S481" s="92"/>
      <c r="T481" s="93"/>
      <c r="U481" s="39"/>
      <c r="V481" s="39"/>
      <c r="W481" s="39"/>
      <c r="X481" s="39"/>
      <c r="Y481" s="39"/>
      <c r="Z481" s="39"/>
      <c r="AA481" s="39"/>
      <c r="AB481" s="39"/>
      <c r="AC481" s="39"/>
      <c r="AD481" s="39"/>
      <c r="AE481" s="39"/>
      <c r="AT481" s="18" t="s">
        <v>359</v>
      </c>
      <c r="AU481" s="18" t="s">
        <v>371</v>
      </c>
    </row>
    <row r="482" s="2" customFormat="1" ht="16.5" customHeight="1">
      <c r="A482" s="39"/>
      <c r="B482" s="40"/>
      <c r="C482" s="295" t="s">
        <v>2591</v>
      </c>
      <c r="D482" s="295" t="s">
        <v>1347</v>
      </c>
      <c r="E482" s="296" t="s">
        <v>5488</v>
      </c>
      <c r="F482" s="297" t="s">
        <v>5489</v>
      </c>
      <c r="G482" s="298" t="s">
        <v>4932</v>
      </c>
      <c r="H482" s="299">
        <v>4000</v>
      </c>
      <c r="I482" s="300"/>
      <c r="J482" s="301">
        <f>ROUND(I482*H482,2)</f>
        <v>0</v>
      </c>
      <c r="K482" s="297" t="s">
        <v>1</v>
      </c>
      <c r="L482" s="302"/>
      <c r="M482" s="303" t="s">
        <v>1</v>
      </c>
      <c r="N482" s="304" t="s">
        <v>41</v>
      </c>
      <c r="O482" s="92"/>
      <c r="P482" s="238">
        <f>O482*H482</f>
        <v>0</v>
      </c>
      <c r="Q482" s="238">
        <v>0</v>
      </c>
      <c r="R482" s="238">
        <f>Q482*H482</f>
        <v>0</v>
      </c>
      <c r="S482" s="238">
        <v>0</v>
      </c>
      <c r="T482" s="239">
        <f>S482*H482</f>
        <v>0</v>
      </c>
      <c r="U482" s="39"/>
      <c r="V482" s="39"/>
      <c r="W482" s="39"/>
      <c r="X482" s="39"/>
      <c r="Y482" s="39"/>
      <c r="Z482" s="39"/>
      <c r="AA482" s="39"/>
      <c r="AB482" s="39"/>
      <c r="AC482" s="39"/>
      <c r="AD482" s="39"/>
      <c r="AE482" s="39"/>
      <c r="AR482" s="240" t="s">
        <v>468</v>
      </c>
      <c r="AT482" s="240" t="s">
        <v>1347</v>
      </c>
      <c r="AU482" s="240" t="s">
        <v>371</v>
      </c>
      <c r="AY482" s="18" t="s">
        <v>350</v>
      </c>
      <c r="BE482" s="241">
        <f>IF(N482="základní",J482,0)</f>
        <v>0</v>
      </c>
      <c r="BF482" s="241">
        <f>IF(N482="snížená",J482,0)</f>
        <v>0</v>
      </c>
      <c r="BG482" s="241">
        <f>IF(N482="zákl. přenesená",J482,0)</f>
        <v>0</v>
      </c>
      <c r="BH482" s="241">
        <f>IF(N482="sníž. přenesená",J482,0)</f>
        <v>0</v>
      </c>
      <c r="BI482" s="241">
        <f>IF(N482="nulová",J482,0)</f>
        <v>0</v>
      </c>
      <c r="BJ482" s="18" t="s">
        <v>84</v>
      </c>
      <c r="BK482" s="241">
        <f>ROUND(I482*H482,2)</f>
        <v>0</v>
      </c>
      <c r="BL482" s="18" t="s">
        <v>357</v>
      </c>
      <c r="BM482" s="240" t="s">
        <v>5490</v>
      </c>
    </row>
    <row r="483" s="2" customFormat="1">
      <c r="A483" s="39"/>
      <c r="B483" s="40"/>
      <c r="C483" s="41"/>
      <c r="D483" s="242" t="s">
        <v>359</v>
      </c>
      <c r="E483" s="41"/>
      <c r="F483" s="243" t="s">
        <v>5489</v>
      </c>
      <c r="G483" s="41"/>
      <c r="H483" s="41"/>
      <c r="I483" s="244"/>
      <c r="J483" s="41"/>
      <c r="K483" s="41"/>
      <c r="L483" s="45"/>
      <c r="M483" s="245"/>
      <c r="N483" s="246"/>
      <c r="O483" s="92"/>
      <c r="P483" s="92"/>
      <c r="Q483" s="92"/>
      <c r="R483" s="92"/>
      <c r="S483" s="92"/>
      <c r="T483" s="93"/>
      <c r="U483" s="39"/>
      <c r="V483" s="39"/>
      <c r="W483" s="39"/>
      <c r="X483" s="39"/>
      <c r="Y483" s="39"/>
      <c r="Z483" s="39"/>
      <c r="AA483" s="39"/>
      <c r="AB483" s="39"/>
      <c r="AC483" s="39"/>
      <c r="AD483" s="39"/>
      <c r="AE483" s="39"/>
      <c r="AT483" s="18" t="s">
        <v>359</v>
      </c>
      <c r="AU483" s="18" t="s">
        <v>371</v>
      </c>
    </row>
    <row r="484" s="2" customFormat="1" ht="16.5" customHeight="1">
      <c r="A484" s="39"/>
      <c r="B484" s="40"/>
      <c r="C484" s="229" t="s">
        <v>2595</v>
      </c>
      <c r="D484" s="229" t="s">
        <v>352</v>
      </c>
      <c r="E484" s="230" t="s">
        <v>5491</v>
      </c>
      <c r="F484" s="231" t="s">
        <v>5492</v>
      </c>
      <c r="G484" s="232" t="s">
        <v>497</v>
      </c>
      <c r="H484" s="233">
        <v>5200</v>
      </c>
      <c r="I484" s="234"/>
      <c r="J484" s="235">
        <f>ROUND(I484*H484,2)</f>
        <v>0</v>
      </c>
      <c r="K484" s="231" t="s">
        <v>385</v>
      </c>
      <c r="L484" s="45"/>
      <c r="M484" s="236" t="s">
        <v>1</v>
      </c>
      <c r="N484" s="237" t="s">
        <v>41</v>
      </c>
      <c r="O484" s="92"/>
      <c r="P484" s="238">
        <f>O484*H484</f>
        <v>0</v>
      </c>
      <c r="Q484" s="238">
        <v>0</v>
      </c>
      <c r="R484" s="238">
        <f>Q484*H484</f>
        <v>0</v>
      </c>
      <c r="S484" s="238">
        <v>0</v>
      </c>
      <c r="T484" s="239">
        <f>S484*H484</f>
        <v>0</v>
      </c>
      <c r="U484" s="39"/>
      <c r="V484" s="39"/>
      <c r="W484" s="39"/>
      <c r="X484" s="39"/>
      <c r="Y484" s="39"/>
      <c r="Z484" s="39"/>
      <c r="AA484" s="39"/>
      <c r="AB484" s="39"/>
      <c r="AC484" s="39"/>
      <c r="AD484" s="39"/>
      <c r="AE484" s="39"/>
      <c r="AR484" s="240" t="s">
        <v>357</v>
      </c>
      <c r="AT484" s="240" t="s">
        <v>352</v>
      </c>
      <c r="AU484" s="240" t="s">
        <v>371</v>
      </c>
      <c r="AY484" s="18" t="s">
        <v>350</v>
      </c>
      <c r="BE484" s="241">
        <f>IF(N484="základní",J484,0)</f>
        <v>0</v>
      </c>
      <c r="BF484" s="241">
        <f>IF(N484="snížená",J484,0)</f>
        <v>0</v>
      </c>
      <c r="BG484" s="241">
        <f>IF(N484="zákl. přenesená",J484,0)</f>
        <v>0</v>
      </c>
      <c r="BH484" s="241">
        <f>IF(N484="sníž. přenesená",J484,0)</f>
        <v>0</v>
      </c>
      <c r="BI484" s="241">
        <f>IF(N484="nulová",J484,0)</f>
        <v>0</v>
      </c>
      <c r="BJ484" s="18" t="s">
        <v>84</v>
      </c>
      <c r="BK484" s="241">
        <f>ROUND(I484*H484,2)</f>
        <v>0</v>
      </c>
      <c r="BL484" s="18" t="s">
        <v>357</v>
      </c>
      <c r="BM484" s="240" t="s">
        <v>5493</v>
      </c>
    </row>
    <row r="485" s="2" customFormat="1">
      <c r="A485" s="39"/>
      <c r="B485" s="40"/>
      <c r="C485" s="41"/>
      <c r="D485" s="242" t="s">
        <v>359</v>
      </c>
      <c r="E485" s="41"/>
      <c r="F485" s="243" t="s">
        <v>5494</v>
      </c>
      <c r="G485" s="41"/>
      <c r="H485" s="41"/>
      <c r="I485" s="244"/>
      <c r="J485" s="41"/>
      <c r="K485" s="41"/>
      <c r="L485" s="45"/>
      <c r="M485" s="245"/>
      <c r="N485" s="246"/>
      <c r="O485" s="92"/>
      <c r="P485" s="92"/>
      <c r="Q485" s="92"/>
      <c r="R485" s="92"/>
      <c r="S485" s="92"/>
      <c r="T485" s="93"/>
      <c r="U485" s="39"/>
      <c r="V485" s="39"/>
      <c r="W485" s="39"/>
      <c r="X485" s="39"/>
      <c r="Y485" s="39"/>
      <c r="Z485" s="39"/>
      <c r="AA485" s="39"/>
      <c r="AB485" s="39"/>
      <c r="AC485" s="39"/>
      <c r="AD485" s="39"/>
      <c r="AE485" s="39"/>
      <c r="AT485" s="18" t="s">
        <v>359</v>
      </c>
      <c r="AU485" s="18" t="s">
        <v>371</v>
      </c>
    </row>
    <row r="486" s="2" customFormat="1" ht="37.8" customHeight="1">
      <c r="A486" s="39"/>
      <c r="B486" s="40"/>
      <c r="C486" s="295" t="s">
        <v>2600</v>
      </c>
      <c r="D486" s="295" t="s">
        <v>1347</v>
      </c>
      <c r="E486" s="296" t="s">
        <v>5495</v>
      </c>
      <c r="F486" s="297" t="s">
        <v>5496</v>
      </c>
      <c r="G486" s="298" t="s">
        <v>4932</v>
      </c>
      <c r="H486" s="299">
        <v>2000</v>
      </c>
      <c r="I486" s="300"/>
      <c r="J486" s="301">
        <f>ROUND(I486*H486,2)</f>
        <v>0</v>
      </c>
      <c r="K486" s="297" t="s">
        <v>1</v>
      </c>
      <c r="L486" s="302"/>
      <c r="M486" s="303" t="s">
        <v>1</v>
      </c>
      <c r="N486" s="304" t="s">
        <v>41</v>
      </c>
      <c r="O486" s="92"/>
      <c r="P486" s="238">
        <f>O486*H486</f>
        <v>0</v>
      </c>
      <c r="Q486" s="238">
        <v>0</v>
      </c>
      <c r="R486" s="238">
        <f>Q486*H486</f>
        <v>0</v>
      </c>
      <c r="S486" s="238">
        <v>0</v>
      </c>
      <c r="T486" s="239">
        <f>S486*H486</f>
        <v>0</v>
      </c>
      <c r="U486" s="39"/>
      <c r="V486" s="39"/>
      <c r="W486" s="39"/>
      <c r="X486" s="39"/>
      <c r="Y486" s="39"/>
      <c r="Z486" s="39"/>
      <c r="AA486" s="39"/>
      <c r="AB486" s="39"/>
      <c r="AC486" s="39"/>
      <c r="AD486" s="39"/>
      <c r="AE486" s="39"/>
      <c r="AR486" s="240" t="s">
        <v>468</v>
      </c>
      <c r="AT486" s="240" t="s">
        <v>1347</v>
      </c>
      <c r="AU486" s="240" t="s">
        <v>371</v>
      </c>
      <c r="AY486" s="18" t="s">
        <v>350</v>
      </c>
      <c r="BE486" s="241">
        <f>IF(N486="základní",J486,0)</f>
        <v>0</v>
      </c>
      <c r="BF486" s="241">
        <f>IF(N486="snížená",J486,0)</f>
        <v>0</v>
      </c>
      <c r="BG486" s="241">
        <f>IF(N486="zákl. přenesená",J486,0)</f>
        <v>0</v>
      </c>
      <c r="BH486" s="241">
        <f>IF(N486="sníž. přenesená",J486,0)</f>
        <v>0</v>
      </c>
      <c r="BI486" s="241">
        <f>IF(N486="nulová",J486,0)</f>
        <v>0</v>
      </c>
      <c r="BJ486" s="18" t="s">
        <v>84</v>
      </c>
      <c r="BK486" s="241">
        <f>ROUND(I486*H486,2)</f>
        <v>0</v>
      </c>
      <c r="BL486" s="18" t="s">
        <v>357</v>
      </c>
      <c r="BM486" s="240" t="s">
        <v>5497</v>
      </c>
    </row>
    <row r="487" s="2" customFormat="1">
      <c r="A487" s="39"/>
      <c r="B487" s="40"/>
      <c r="C487" s="41"/>
      <c r="D487" s="242" t="s">
        <v>359</v>
      </c>
      <c r="E487" s="41"/>
      <c r="F487" s="243" t="s">
        <v>5496</v>
      </c>
      <c r="G487" s="41"/>
      <c r="H487" s="41"/>
      <c r="I487" s="244"/>
      <c r="J487" s="41"/>
      <c r="K487" s="41"/>
      <c r="L487" s="45"/>
      <c r="M487" s="245"/>
      <c r="N487" s="246"/>
      <c r="O487" s="92"/>
      <c r="P487" s="92"/>
      <c r="Q487" s="92"/>
      <c r="R487" s="92"/>
      <c r="S487" s="92"/>
      <c r="T487" s="93"/>
      <c r="U487" s="39"/>
      <c r="V487" s="39"/>
      <c r="W487" s="39"/>
      <c r="X487" s="39"/>
      <c r="Y487" s="39"/>
      <c r="Z487" s="39"/>
      <c r="AA487" s="39"/>
      <c r="AB487" s="39"/>
      <c r="AC487" s="39"/>
      <c r="AD487" s="39"/>
      <c r="AE487" s="39"/>
      <c r="AT487" s="18" t="s">
        <v>359</v>
      </c>
      <c r="AU487" s="18" t="s">
        <v>371</v>
      </c>
    </row>
    <row r="488" s="2" customFormat="1" ht="24.15" customHeight="1">
      <c r="A488" s="39"/>
      <c r="B488" s="40"/>
      <c r="C488" s="229" t="s">
        <v>2605</v>
      </c>
      <c r="D488" s="229" t="s">
        <v>352</v>
      </c>
      <c r="E488" s="230" t="s">
        <v>5498</v>
      </c>
      <c r="F488" s="231" t="s">
        <v>5499</v>
      </c>
      <c r="G488" s="232" t="s">
        <v>497</v>
      </c>
      <c r="H488" s="233">
        <v>2000</v>
      </c>
      <c r="I488" s="234"/>
      <c r="J488" s="235">
        <f>ROUND(I488*H488,2)</f>
        <v>0</v>
      </c>
      <c r="K488" s="231" t="s">
        <v>385</v>
      </c>
      <c r="L488" s="45"/>
      <c r="M488" s="236" t="s">
        <v>1</v>
      </c>
      <c r="N488" s="237" t="s">
        <v>41</v>
      </c>
      <c r="O488" s="92"/>
      <c r="P488" s="238">
        <f>O488*H488</f>
        <v>0</v>
      </c>
      <c r="Q488" s="238">
        <v>0</v>
      </c>
      <c r="R488" s="238">
        <f>Q488*H488</f>
        <v>0</v>
      </c>
      <c r="S488" s="238">
        <v>0</v>
      </c>
      <c r="T488" s="239">
        <f>S488*H488</f>
        <v>0</v>
      </c>
      <c r="U488" s="39"/>
      <c r="V488" s="39"/>
      <c r="W488" s="39"/>
      <c r="X488" s="39"/>
      <c r="Y488" s="39"/>
      <c r="Z488" s="39"/>
      <c r="AA488" s="39"/>
      <c r="AB488" s="39"/>
      <c r="AC488" s="39"/>
      <c r="AD488" s="39"/>
      <c r="AE488" s="39"/>
      <c r="AR488" s="240" t="s">
        <v>357</v>
      </c>
      <c r="AT488" s="240" t="s">
        <v>352</v>
      </c>
      <c r="AU488" s="240" t="s">
        <v>371</v>
      </c>
      <c r="AY488" s="18" t="s">
        <v>350</v>
      </c>
      <c r="BE488" s="241">
        <f>IF(N488="základní",J488,0)</f>
        <v>0</v>
      </c>
      <c r="BF488" s="241">
        <f>IF(N488="snížená",J488,0)</f>
        <v>0</v>
      </c>
      <c r="BG488" s="241">
        <f>IF(N488="zákl. přenesená",J488,0)</f>
        <v>0</v>
      </c>
      <c r="BH488" s="241">
        <f>IF(N488="sníž. přenesená",J488,0)</f>
        <v>0</v>
      </c>
      <c r="BI488" s="241">
        <f>IF(N488="nulová",J488,0)</f>
        <v>0</v>
      </c>
      <c r="BJ488" s="18" t="s">
        <v>84</v>
      </c>
      <c r="BK488" s="241">
        <f>ROUND(I488*H488,2)</f>
        <v>0</v>
      </c>
      <c r="BL488" s="18" t="s">
        <v>357</v>
      </c>
      <c r="BM488" s="240" t="s">
        <v>5500</v>
      </c>
    </row>
    <row r="489" s="2" customFormat="1">
      <c r="A489" s="39"/>
      <c r="B489" s="40"/>
      <c r="C489" s="41"/>
      <c r="D489" s="242" t="s">
        <v>359</v>
      </c>
      <c r="E489" s="41"/>
      <c r="F489" s="243" t="s">
        <v>5501</v>
      </c>
      <c r="G489" s="41"/>
      <c r="H489" s="41"/>
      <c r="I489" s="244"/>
      <c r="J489" s="41"/>
      <c r="K489" s="41"/>
      <c r="L489" s="45"/>
      <c r="M489" s="245"/>
      <c r="N489" s="246"/>
      <c r="O489" s="92"/>
      <c r="P489" s="92"/>
      <c r="Q489" s="92"/>
      <c r="R489" s="92"/>
      <c r="S489" s="92"/>
      <c r="T489" s="93"/>
      <c r="U489" s="39"/>
      <c r="V489" s="39"/>
      <c r="W489" s="39"/>
      <c r="X489" s="39"/>
      <c r="Y489" s="39"/>
      <c r="Z489" s="39"/>
      <c r="AA489" s="39"/>
      <c r="AB489" s="39"/>
      <c r="AC489" s="39"/>
      <c r="AD489" s="39"/>
      <c r="AE489" s="39"/>
      <c r="AT489" s="18" t="s">
        <v>359</v>
      </c>
      <c r="AU489" s="18" t="s">
        <v>371</v>
      </c>
    </row>
    <row r="490" s="2" customFormat="1" ht="16.5" customHeight="1">
      <c r="A490" s="39"/>
      <c r="B490" s="40"/>
      <c r="C490" s="295" t="s">
        <v>2613</v>
      </c>
      <c r="D490" s="295" t="s">
        <v>1347</v>
      </c>
      <c r="E490" s="296" t="s">
        <v>5502</v>
      </c>
      <c r="F490" s="297" t="s">
        <v>5503</v>
      </c>
      <c r="G490" s="298" t="s">
        <v>4932</v>
      </c>
      <c r="H490" s="299">
        <v>120</v>
      </c>
      <c r="I490" s="300"/>
      <c r="J490" s="301">
        <f>ROUND(I490*H490,2)</f>
        <v>0</v>
      </c>
      <c r="K490" s="297" t="s">
        <v>1</v>
      </c>
      <c r="L490" s="302"/>
      <c r="M490" s="303" t="s">
        <v>1</v>
      </c>
      <c r="N490" s="304" t="s">
        <v>41</v>
      </c>
      <c r="O490" s="92"/>
      <c r="P490" s="238">
        <f>O490*H490</f>
        <v>0</v>
      </c>
      <c r="Q490" s="238">
        <v>0</v>
      </c>
      <c r="R490" s="238">
        <f>Q490*H490</f>
        <v>0</v>
      </c>
      <c r="S490" s="238">
        <v>0</v>
      </c>
      <c r="T490" s="239">
        <f>S490*H490</f>
        <v>0</v>
      </c>
      <c r="U490" s="39"/>
      <c r="V490" s="39"/>
      <c r="W490" s="39"/>
      <c r="X490" s="39"/>
      <c r="Y490" s="39"/>
      <c r="Z490" s="39"/>
      <c r="AA490" s="39"/>
      <c r="AB490" s="39"/>
      <c r="AC490" s="39"/>
      <c r="AD490" s="39"/>
      <c r="AE490" s="39"/>
      <c r="AR490" s="240" t="s">
        <v>468</v>
      </c>
      <c r="AT490" s="240" t="s">
        <v>1347</v>
      </c>
      <c r="AU490" s="240" t="s">
        <v>371</v>
      </c>
      <c r="AY490" s="18" t="s">
        <v>350</v>
      </c>
      <c r="BE490" s="241">
        <f>IF(N490="základní",J490,0)</f>
        <v>0</v>
      </c>
      <c r="BF490" s="241">
        <f>IF(N490="snížená",J490,0)</f>
        <v>0</v>
      </c>
      <c r="BG490" s="241">
        <f>IF(N490="zákl. přenesená",J490,0)</f>
        <v>0</v>
      </c>
      <c r="BH490" s="241">
        <f>IF(N490="sníž. přenesená",J490,0)</f>
        <v>0</v>
      </c>
      <c r="BI490" s="241">
        <f>IF(N490="nulová",J490,0)</f>
        <v>0</v>
      </c>
      <c r="BJ490" s="18" t="s">
        <v>84</v>
      </c>
      <c r="BK490" s="241">
        <f>ROUND(I490*H490,2)</f>
        <v>0</v>
      </c>
      <c r="BL490" s="18" t="s">
        <v>357</v>
      </c>
      <c r="BM490" s="240" t="s">
        <v>5504</v>
      </c>
    </row>
    <row r="491" s="2" customFormat="1">
      <c r="A491" s="39"/>
      <c r="B491" s="40"/>
      <c r="C491" s="41"/>
      <c r="D491" s="242" t="s">
        <v>359</v>
      </c>
      <c r="E491" s="41"/>
      <c r="F491" s="243" t="s">
        <v>5503</v>
      </c>
      <c r="G491" s="41"/>
      <c r="H491" s="41"/>
      <c r="I491" s="244"/>
      <c r="J491" s="41"/>
      <c r="K491" s="41"/>
      <c r="L491" s="45"/>
      <c r="M491" s="245"/>
      <c r="N491" s="246"/>
      <c r="O491" s="92"/>
      <c r="P491" s="92"/>
      <c r="Q491" s="92"/>
      <c r="R491" s="92"/>
      <c r="S491" s="92"/>
      <c r="T491" s="93"/>
      <c r="U491" s="39"/>
      <c r="V491" s="39"/>
      <c r="W491" s="39"/>
      <c r="X491" s="39"/>
      <c r="Y491" s="39"/>
      <c r="Z491" s="39"/>
      <c r="AA491" s="39"/>
      <c r="AB491" s="39"/>
      <c r="AC491" s="39"/>
      <c r="AD491" s="39"/>
      <c r="AE491" s="39"/>
      <c r="AT491" s="18" t="s">
        <v>359</v>
      </c>
      <c r="AU491" s="18" t="s">
        <v>371</v>
      </c>
    </row>
    <row r="492" s="2" customFormat="1" ht="33" customHeight="1">
      <c r="A492" s="39"/>
      <c r="B492" s="40"/>
      <c r="C492" s="229" t="s">
        <v>2618</v>
      </c>
      <c r="D492" s="229" t="s">
        <v>352</v>
      </c>
      <c r="E492" s="230" t="s">
        <v>5505</v>
      </c>
      <c r="F492" s="231" t="s">
        <v>5506</v>
      </c>
      <c r="G492" s="232" t="s">
        <v>497</v>
      </c>
      <c r="H492" s="233">
        <v>100</v>
      </c>
      <c r="I492" s="234"/>
      <c r="J492" s="235">
        <f>ROUND(I492*H492,2)</f>
        <v>0</v>
      </c>
      <c r="K492" s="231" t="s">
        <v>385</v>
      </c>
      <c r="L492" s="45"/>
      <c r="M492" s="236" t="s">
        <v>1</v>
      </c>
      <c r="N492" s="237" t="s">
        <v>41</v>
      </c>
      <c r="O492" s="92"/>
      <c r="P492" s="238">
        <f>O492*H492</f>
        <v>0</v>
      </c>
      <c r="Q492" s="238">
        <v>3.0000000000000001E-05</v>
      </c>
      <c r="R492" s="238">
        <f>Q492*H492</f>
        <v>0.0030000000000000001</v>
      </c>
      <c r="S492" s="238">
        <v>0</v>
      </c>
      <c r="T492" s="239">
        <f>S492*H492</f>
        <v>0</v>
      </c>
      <c r="U492" s="39"/>
      <c r="V492" s="39"/>
      <c r="W492" s="39"/>
      <c r="X492" s="39"/>
      <c r="Y492" s="39"/>
      <c r="Z492" s="39"/>
      <c r="AA492" s="39"/>
      <c r="AB492" s="39"/>
      <c r="AC492" s="39"/>
      <c r="AD492" s="39"/>
      <c r="AE492" s="39"/>
      <c r="AR492" s="240" t="s">
        <v>357</v>
      </c>
      <c r="AT492" s="240" t="s">
        <v>352</v>
      </c>
      <c r="AU492" s="240" t="s">
        <v>371</v>
      </c>
      <c r="AY492" s="18" t="s">
        <v>350</v>
      </c>
      <c r="BE492" s="241">
        <f>IF(N492="základní",J492,0)</f>
        <v>0</v>
      </c>
      <c r="BF492" s="241">
        <f>IF(N492="snížená",J492,0)</f>
        <v>0</v>
      </c>
      <c r="BG492" s="241">
        <f>IF(N492="zákl. přenesená",J492,0)</f>
        <v>0</v>
      </c>
      <c r="BH492" s="241">
        <f>IF(N492="sníž. přenesená",J492,0)</f>
        <v>0</v>
      </c>
      <c r="BI492" s="241">
        <f>IF(N492="nulová",J492,0)</f>
        <v>0</v>
      </c>
      <c r="BJ492" s="18" t="s">
        <v>84</v>
      </c>
      <c r="BK492" s="241">
        <f>ROUND(I492*H492,2)</f>
        <v>0</v>
      </c>
      <c r="BL492" s="18" t="s">
        <v>357</v>
      </c>
      <c r="BM492" s="240" t="s">
        <v>5507</v>
      </c>
    </row>
    <row r="493" s="2" customFormat="1">
      <c r="A493" s="39"/>
      <c r="B493" s="40"/>
      <c r="C493" s="41"/>
      <c r="D493" s="242" t="s">
        <v>359</v>
      </c>
      <c r="E493" s="41"/>
      <c r="F493" s="243" t="s">
        <v>5508</v>
      </c>
      <c r="G493" s="41"/>
      <c r="H493" s="41"/>
      <c r="I493" s="244"/>
      <c r="J493" s="41"/>
      <c r="K493" s="41"/>
      <c r="L493" s="45"/>
      <c r="M493" s="245"/>
      <c r="N493" s="246"/>
      <c r="O493" s="92"/>
      <c r="P493" s="92"/>
      <c r="Q493" s="92"/>
      <c r="R493" s="92"/>
      <c r="S493" s="92"/>
      <c r="T493" s="93"/>
      <c r="U493" s="39"/>
      <c r="V493" s="39"/>
      <c r="W493" s="39"/>
      <c r="X493" s="39"/>
      <c r="Y493" s="39"/>
      <c r="Z493" s="39"/>
      <c r="AA493" s="39"/>
      <c r="AB493" s="39"/>
      <c r="AC493" s="39"/>
      <c r="AD493" s="39"/>
      <c r="AE493" s="39"/>
      <c r="AT493" s="18" t="s">
        <v>359</v>
      </c>
      <c r="AU493" s="18" t="s">
        <v>371</v>
      </c>
    </row>
    <row r="494" s="2" customFormat="1" ht="37.8" customHeight="1">
      <c r="A494" s="39"/>
      <c r="B494" s="40"/>
      <c r="C494" s="229" t="s">
        <v>2624</v>
      </c>
      <c r="D494" s="229" t="s">
        <v>352</v>
      </c>
      <c r="E494" s="230" t="s">
        <v>5509</v>
      </c>
      <c r="F494" s="231" t="s">
        <v>5510</v>
      </c>
      <c r="G494" s="232" t="s">
        <v>497</v>
      </c>
      <c r="H494" s="233">
        <v>20</v>
      </c>
      <c r="I494" s="234"/>
      <c r="J494" s="235">
        <f>ROUND(I494*H494,2)</f>
        <v>0</v>
      </c>
      <c r="K494" s="231" t="s">
        <v>385</v>
      </c>
      <c r="L494" s="45"/>
      <c r="M494" s="236" t="s">
        <v>1</v>
      </c>
      <c r="N494" s="237" t="s">
        <v>41</v>
      </c>
      <c r="O494" s="92"/>
      <c r="P494" s="238">
        <f>O494*H494</f>
        <v>0</v>
      </c>
      <c r="Q494" s="238">
        <v>0.00116</v>
      </c>
      <c r="R494" s="238">
        <f>Q494*H494</f>
        <v>0.023199999999999998</v>
      </c>
      <c r="S494" s="238">
        <v>0</v>
      </c>
      <c r="T494" s="239">
        <f>S494*H494</f>
        <v>0</v>
      </c>
      <c r="U494" s="39"/>
      <c r="V494" s="39"/>
      <c r="W494" s="39"/>
      <c r="X494" s="39"/>
      <c r="Y494" s="39"/>
      <c r="Z494" s="39"/>
      <c r="AA494" s="39"/>
      <c r="AB494" s="39"/>
      <c r="AC494" s="39"/>
      <c r="AD494" s="39"/>
      <c r="AE494" s="39"/>
      <c r="AR494" s="240" t="s">
        <v>357</v>
      </c>
      <c r="AT494" s="240" t="s">
        <v>352</v>
      </c>
      <c r="AU494" s="240" t="s">
        <v>371</v>
      </c>
      <c r="AY494" s="18" t="s">
        <v>350</v>
      </c>
      <c r="BE494" s="241">
        <f>IF(N494="základní",J494,0)</f>
        <v>0</v>
      </c>
      <c r="BF494" s="241">
        <f>IF(N494="snížená",J494,0)</f>
        <v>0</v>
      </c>
      <c r="BG494" s="241">
        <f>IF(N494="zákl. přenesená",J494,0)</f>
        <v>0</v>
      </c>
      <c r="BH494" s="241">
        <f>IF(N494="sníž. přenesená",J494,0)</f>
        <v>0</v>
      </c>
      <c r="BI494" s="241">
        <f>IF(N494="nulová",J494,0)</f>
        <v>0</v>
      </c>
      <c r="BJ494" s="18" t="s">
        <v>84</v>
      </c>
      <c r="BK494" s="241">
        <f>ROUND(I494*H494,2)</f>
        <v>0</v>
      </c>
      <c r="BL494" s="18" t="s">
        <v>357</v>
      </c>
      <c r="BM494" s="240" t="s">
        <v>5511</v>
      </c>
    </row>
    <row r="495" s="2" customFormat="1">
      <c r="A495" s="39"/>
      <c r="B495" s="40"/>
      <c r="C495" s="41"/>
      <c r="D495" s="242" t="s">
        <v>359</v>
      </c>
      <c r="E495" s="41"/>
      <c r="F495" s="243" t="s">
        <v>5512</v>
      </c>
      <c r="G495" s="41"/>
      <c r="H495" s="41"/>
      <c r="I495" s="244"/>
      <c r="J495" s="41"/>
      <c r="K495" s="41"/>
      <c r="L495" s="45"/>
      <c r="M495" s="245"/>
      <c r="N495" s="246"/>
      <c r="O495" s="92"/>
      <c r="P495" s="92"/>
      <c r="Q495" s="92"/>
      <c r="R495" s="92"/>
      <c r="S495" s="92"/>
      <c r="T495" s="93"/>
      <c r="U495" s="39"/>
      <c r="V495" s="39"/>
      <c r="W495" s="39"/>
      <c r="X495" s="39"/>
      <c r="Y495" s="39"/>
      <c r="Z495" s="39"/>
      <c r="AA495" s="39"/>
      <c r="AB495" s="39"/>
      <c r="AC495" s="39"/>
      <c r="AD495" s="39"/>
      <c r="AE495" s="39"/>
      <c r="AT495" s="18" t="s">
        <v>359</v>
      </c>
      <c r="AU495" s="18" t="s">
        <v>371</v>
      </c>
    </row>
    <row r="496" s="2" customFormat="1" ht="24.15" customHeight="1">
      <c r="A496" s="39"/>
      <c r="B496" s="40"/>
      <c r="C496" s="295" t="s">
        <v>2629</v>
      </c>
      <c r="D496" s="295" t="s">
        <v>1347</v>
      </c>
      <c r="E496" s="296" t="s">
        <v>5513</v>
      </c>
      <c r="F496" s="297" t="s">
        <v>5514</v>
      </c>
      <c r="G496" s="298" t="s">
        <v>4932</v>
      </c>
      <c r="H496" s="299">
        <v>2</v>
      </c>
      <c r="I496" s="300"/>
      <c r="J496" s="301">
        <f>ROUND(I496*H496,2)</f>
        <v>0</v>
      </c>
      <c r="K496" s="297" t="s">
        <v>1</v>
      </c>
      <c r="L496" s="302"/>
      <c r="M496" s="303" t="s">
        <v>1</v>
      </c>
      <c r="N496" s="304" t="s">
        <v>41</v>
      </c>
      <c r="O496" s="92"/>
      <c r="P496" s="238">
        <f>O496*H496</f>
        <v>0</v>
      </c>
      <c r="Q496" s="238">
        <v>0</v>
      </c>
      <c r="R496" s="238">
        <f>Q496*H496</f>
        <v>0</v>
      </c>
      <c r="S496" s="238">
        <v>0</v>
      </c>
      <c r="T496" s="239">
        <f>S496*H496</f>
        <v>0</v>
      </c>
      <c r="U496" s="39"/>
      <c r="V496" s="39"/>
      <c r="W496" s="39"/>
      <c r="X496" s="39"/>
      <c r="Y496" s="39"/>
      <c r="Z496" s="39"/>
      <c r="AA496" s="39"/>
      <c r="AB496" s="39"/>
      <c r="AC496" s="39"/>
      <c r="AD496" s="39"/>
      <c r="AE496" s="39"/>
      <c r="AR496" s="240" t="s">
        <v>468</v>
      </c>
      <c r="AT496" s="240" t="s">
        <v>1347</v>
      </c>
      <c r="AU496" s="240" t="s">
        <v>371</v>
      </c>
      <c r="AY496" s="18" t="s">
        <v>350</v>
      </c>
      <c r="BE496" s="241">
        <f>IF(N496="základní",J496,0)</f>
        <v>0</v>
      </c>
      <c r="BF496" s="241">
        <f>IF(N496="snížená",J496,0)</f>
        <v>0</v>
      </c>
      <c r="BG496" s="241">
        <f>IF(N496="zákl. přenesená",J496,0)</f>
        <v>0</v>
      </c>
      <c r="BH496" s="241">
        <f>IF(N496="sníž. přenesená",J496,0)</f>
        <v>0</v>
      </c>
      <c r="BI496" s="241">
        <f>IF(N496="nulová",J496,0)</f>
        <v>0</v>
      </c>
      <c r="BJ496" s="18" t="s">
        <v>84</v>
      </c>
      <c r="BK496" s="241">
        <f>ROUND(I496*H496,2)</f>
        <v>0</v>
      </c>
      <c r="BL496" s="18" t="s">
        <v>357</v>
      </c>
      <c r="BM496" s="240" t="s">
        <v>5515</v>
      </c>
    </row>
    <row r="497" s="2" customFormat="1">
      <c r="A497" s="39"/>
      <c r="B497" s="40"/>
      <c r="C497" s="41"/>
      <c r="D497" s="242" t="s">
        <v>359</v>
      </c>
      <c r="E497" s="41"/>
      <c r="F497" s="243" t="s">
        <v>5514</v>
      </c>
      <c r="G497" s="41"/>
      <c r="H497" s="41"/>
      <c r="I497" s="244"/>
      <c r="J497" s="41"/>
      <c r="K497" s="41"/>
      <c r="L497" s="45"/>
      <c r="M497" s="245"/>
      <c r="N497" s="246"/>
      <c r="O497" s="92"/>
      <c r="P497" s="92"/>
      <c r="Q497" s="92"/>
      <c r="R497" s="92"/>
      <c r="S497" s="92"/>
      <c r="T497" s="93"/>
      <c r="U497" s="39"/>
      <c r="V497" s="39"/>
      <c r="W497" s="39"/>
      <c r="X497" s="39"/>
      <c r="Y497" s="39"/>
      <c r="Z497" s="39"/>
      <c r="AA497" s="39"/>
      <c r="AB497" s="39"/>
      <c r="AC497" s="39"/>
      <c r="AD497" s="39"/>
      <c r="AE497" s="39"/>
      <c r="AT497" s="18" t="s">
        <v>359</v>
      </c>
      <c r="AU497" s="18" t="s">
        <v>371</v>
      </c>
    </row>
    <row r="498" s="2" customFormat="1" ht="24.15" customHeight="1">
      <c r="A498" s="39"/>
      <c r="B498" s="40"/>
      <c r="C498" s="229" t="s">
        <v>2634</v>
      </c>
      <c r="D498" s="229" t="s">
        <v>352</v>
      </c>
      <c r="E498" s="230" t="s">
        <v>5516</v>
      </c>
      <c r="F498" s="231" t="s">
        <v>5517</v>
      </c>
      <c r="G498" s="232" t="s">
        <v>497</v>
      </c>
      <c r="H498" s="233">
        <v>2</v>
      </c>
      <c r="I498" s="234"/>
      <c r="J498" s="235">
        <f>ROUND(I498*H498,2)</f>
        <v>0</v>
      </c>
      <c r="K498" s="231" t="s">
        <v>385</v>
      </c>
      <c r="L498" s="45"/>
      <c r="M498" s="236" t="s">
        <v>1</v>
      </c>
      <c r="N498" s="237" t="s">
        <v>41</v>
      </c>
      <c r="O498" s="92"/>
      <c r="P498" s="238">
        <f>O498*H498</f>
        <v>0</v>
      </c>
      <c r="Q498" s="238">
        <v>0</v>
      </c>
      <c r="R498" s="238">
        <f>Q498*H498</f>
        <v>0</v>
      </c>
      <c r="S498" s="238">
        <v>0</v>
      </c>
      <c r="T498" s="239">
        <f>S498*H498</f>
        <v>0</v>
      </c>
      <c r="U498" s="39"/>
      <c r="V498" s="39"/>
      <c r="W498" s="39"/>
      <c r="X498" s="39"/>
      <c r="Y498" s="39"/>
      <c r="Z498" s="39"/>
      <c r="AA498" s="39"/>
      <c r="AB498" s="39"/>
      <c r="AC498" s="39"/>
      <c r="AD498" s="39"/>
      <c r="AE498" s="39"/>
      <c r="AR498" s="240" t="s">
        <v>357</v>
      </c>
      <c r="AT498" s="240" t="s">
        <v>352</v>
      </c>
      <c r="AU498" s="240" t="s">
        <v>371</v>
      </c>
      <c r="AY498" s="18" t="s">
        <v>350</v>
      </c>
      <c r="BE498" s="241">
        <f>IF(N498="základní",J498,0)</f>
        <v>0</v>
      </c>
      <c r="BF498" s="241">
        <f>IF(N498="snížená",J498,0)</f>
        <v>0</v>
      </c>
      <c r="BG498" s="241">
        <f>IF(N498="zákl. přenesená",J498,0)</f>
        <v>0</v>
      </c>
      <c r="BH498" s="241">
        <f>IF(N498="sníž. přenesená",J498,0)</f>
        <v>0</v>
      </c>
      <c r="BI498" s="241">
        <f>IF(N498="nulová",J498,0)</f>
        <v>0</v>
      </c>
      <c r="BJ498" s="18" t="s">
        <v>84</v>
      </c>
      <c r="BK498" s="241">
        <f>ROUND(I498*H498,2)</f>
        <v>0</v>
      </c>
      <c r="BL498" s="18" t="s">
        <v>357</v>
      </c>
      <c r="BM498" s="240" t="s">
        <v>5518</v>
      </c>
    </row>
    <row r="499" s="2" customFormat="1">
      <c r="A499" s="39"/>
      <c r="B499" s="40"/>
      <c r="C499" s="41"/>
      <c r="D499" s="242" t="s">
        <v>359</v>
      </c>
      <c r="E499" s="41"/>
      <c r="F499" s="243" t="s">
        <v>5519</v>
      </c>
      <c r="G499" s="41"/>
      <c r="H499" s="41"/>
      <c r="I499" s="244"/>
      <c r="J499" s="41"/>
      <c r="K499" s="41"/>
      <c r="L499" s="45"/>
      <c r="M499" s="245"/>
      <c r="N499" s="246"/>
      <c r="O499" s="92"/>
      <c r="P499" s="92"/>
      <c r="Q499" s="92"/>
      <c r="R499" s="92"/>
      <c r="S499" s="92"/>
      <c r="T499" s="93"/>
      <c r="U499" s="39"/>
      <c r="V499" s="39"/>
      <c r="W499" s="39"/>
      <c r="X499" s="39"/>
      <c r="Y499" s="39"/>
      <c r="Z499" s="39"/>
      <c r="AA499" s="39"/>
      <c r="AB499" s="39"/>
      <c r="AC499" s="39"/>
      <c r="AD499" s="39"/>
      <c r="AE499" s="39"/>
      <c r="AT499" s="18" t="s">
        <v>359</v>
      </c>
      <c r="AU499" s="18" t="s">
        <v>371</v>
      </c>
    </row>
    <row r="500" s="12" customFormat="1" ht="20.88" customHeight="1">
      <c r="A500" s="12"/>
      <c r="B500" s="213"/>
      <c r="C500" s="214"/>
      <c r="D500" s="215" t="s">
        <v>75</v>
      </c>
      <c r="E500" s="227" t="s">
        <v>5520</v>
      </c>
      <c r="F500" s="227" t="s">
        <v>5521</v>
      </c>
      <c r="G500" s="214"/>
      <c r="H500" s="214"/>
      <c r="I500" s="217"/>
      <c r="J500" s="228">
        <f>BK500</f>
        <v>0</v>
      </c>
      <c r="K500" s="214"/>
      <c r="L500" s="219"/>
      <c r="M500" s="220"/>
      <c r="N500" s="221"/>
      <c r="O500" s="221"/>
      <c r="P500" s="222">
        <f>SUM(P501:P526)</f>
        <v>0</v>
      </c>
      <c r="Q500" s="221"/>
      <c r="R500" s="222">
        <f>SUM(R501:R526)</f>
        <v>0</v>
      </c>
      <c r="S500" s="221"/>
      <c r="T500" s="223">
        <f>SUM(T501:T526)</f>
        <v>0</v>
      </c>
      <c r="U500" s="12"/>
      <c r="V500" s="12"/>
      <c r="W500" s="12"/>
      <c r="X500" s="12"/>
      <c r="Y500" s="12"/>
      <c r="Z500" s="12"/>
      <c r="AA500" s="12"/>
      <c r="AB500" s="12"/>
      <c r="AC500" s="12"/>
      <c r="AD500" s="12"/>
      <c r="AE500" s="12"/>
      <c r="AR500" s="224" t="s">
        <v>84</v>
      </c>
      <c r="AT500" s="225" t="s">
        <v>75</v>
      </c>
      <c r="AU500" s="225" t="s">
        <v>86</v>
      </c>
      <c r="AY500" s="224" t="s">
        <v>350</v>
      </c>
      <c r="BK500" s="226">
        <f>SUM(BK501:BK526)</f>
        <v>0</v>
      </c>
    </row>
    <row r="501" s="2" customFormat="1" ht="24.15" customHeight="1">
      <c r="A501" s="39"/>
      <c r="B501" s="40"/>
      <c r="C501" s="295" t="s">
        <v>2639</v>
      </c>
      <c r="D501" s="295" t="s">
        <v>1347</v>
      </c>
      <c r="E501" s="296" t="s">
        <v>5522</v>
      </c>
      <c r="F501" s="297" t="s">
        <v>5523</v>
      </c>
      <c r="G501" s="298" t="s">
        <v>551</v>
      </c>
      <c r="H501" s="299">
        <v>260</v>
      </c>
      <c r="I501" s="300"/>
      <c r="J501" s="301">
        <f>ROUND(I501*H501,2)</f>
        <v>0</v>
      </c>
      <c r="K501" s="297" t="s">
        <v>1</v>
      </c>
      <c r="L501" s="302"/>
      <c r="M501" s="303" t="s">
        <v>1</v>
      </c>
      <c r="N501" s="304" t="s">
        <v>41</v>
      </c>
      <c r="O501" s="92"/>
      <c r="P501" s="238">
        <f>O501*H501</f>
        <v>0</v>
      </c>
      <c r="Q501" s="238">
        <v>0</v>
      </c>
      <c r="R501" s="238">
        <f>Q501*H501</f>
        <v>0</v>
      </c>
      <c r="S501" s="238">
        <v>0</v>
      </c>
      <c r="T501" s="239">
        <f>S501*H501</f>
        <v>0</v>
      </c>
      <c r="U501" s="39"/>
      <c r="V501" s="39"/>
      <c r="W501" s="39"/>
      <c r="X501" s="39"/>
      <c r="Y501" s="39"/>
      <c r="Z501" s="39"/>
      <c r="AA501" s="39"/>
      <c r="AB501" s="39"/>
      <c r="AC501" s="39"/>
      <c r="AD501" s="39"/>
      <c r="AE501" s="39"/>
      <c r="AR501" s="240" t="s">
        <v>468</v>
      </c>
      <c r="AT501" s="240" t="s">
        <v>1347</v>
      </c>
      <c r="AU501" s="240" t="s">
        <v>371</v>
      </c>
      <c r="AY501" s="18" t="s">
        <v>350</v>
      </c>
      <c r="BE501" s="241">
        <f>IF(N501="základní",J501,0)</f>
        <v>0</v>
      </c>
      <c r="BF501" s="241">
        <f>IF(N501="snížená",J501,0)</f>
        <v>0</v>
      </c>
      <c r="BG501" s="241">
        <f>IF(N501="zákl. přenesená",J501,0)</f>
        <v>0</v>
      </c>
      <c r="BH501" s="241">
        <f>IF(N501="sníž. přenesená",J501,0)</f>
        <v>0</v>
      </c>
      <c r="BI501" s="241">
        <f>IF(N501="nulová",J501,0)</f>
        <v>0</v>
      </c>
      <c r="BJ501" s="18" t="s">
        <v>84</v>
      </c>
      <c r="BK501" s="241">
        <f>ROUND(I501*H501,2)</f>
        <v>0</v>
      </c>
      <c r="BL501" s="18" t="s">
        <v>357</v>
      </c>
      <c r="BM501" s="240" t="s">
        <v>5524</v>
      </c>
    </row>
    <row r="502" s="2" customFormat="1">
      <c r="A502" s="39"/>
      <c r="B502" s="40"/>
      <c r="C502" s="41"/>
      <c r="D502" s="242" t="s">
        <v>359</v>
      </c>
      <c r="E502" s="41"/>
      <c r="F502" s="243" t="s">
        <v>5523</v>
      </c>
      <c r="G502" s="41"/>
      <c r="H502" s="41"/>
      <c r="I502" s="244"/>
      <c r="J502" s="41"/>
      <c r="K502" s="41"/>
      <c r="L502" s="45"/>
      <c r="M502" s="245"/>
      <c r="N502" s="246"/>
      <c r="O502" s="92"/>
      <c r="P502" s="92"/>
      <c r="Q502" s="92"/>
      <c r="R502" s="92"/>
      <c r="S502" s="92"/>
      <c r="T502" s="93"/>
      <c r="U502" s="39"/>
      <c r="V502" s="39"/>
      <c r="W502" s="39"/>
      <c r="X502" s="39"/>
      <c r="Y502" s="39"/>
      <c r="Z502" s="39"/>
      <c r="AA502" s="39"/>
      <c r="AB502" s="39"/>
      <c r="AC502" s="39"/>
      <c r="AD502" s="39"/>
      <c r="AE502" s="39"/>
      <c r="AT502" s="18" t="s">
        <v>359</v>
      </c>
      <c r="AU502" s="18" t="s">
        <v>371</v>
      </c>
    </row>
    <row r="503" s="2" customFormat="1" ht="24.15" customHeight="1">
      <c r="A503" s="39"/>
      <c r="B503" s="40"/>
      <c r="C503" s="295" t="s">
        <v>2644</v>
      </c>
      <c r="D503" s="295" t="s">
        <v>1347</v>
      </c>
      <c r="E503" s="296" t="s">
        <v>5525</v>
      </c>
      <c r="F503" s="297" t="s">
        <v>5526</v>
      </c>
      <c r="G503" s="298" t="s">
        <v>551</v>
      </c>
      <c r="H503" s="299">
        <v>4</v>
      </c>
      <c r="I503" s="300"/>
      <c r="J503" s="301">
        <f>ROUND(I503*H503,2)</f>
        <v>0</v>
      </c>
      <c r="K503" s="297" t="s">
        <v>1</v>
      </c>
      <c r="L503" s="302"/>
      <c r="M503" s="303" t="s">
        <v>1</v>
      </c>
      <c r="N503" s="304" t="s">
        <v>41</v>
      </c>
      <c r="O503" s="92"/>
      <c r="P503" s="238">
        <f>O503*H503</f>
        <v>0</v>
      </c>
      <c r="Q503" s="238">
        <v>0</v>
      </c>
      <c r="R503" s="238">
        <f>Q503*H503</f>
        <v>0</v>
      </c>
      <c r="S503" s="238">
        <v>0</v>
      </c>
      <c r="T503" s="239">
        <f>S503*H503</f>
        <v>0</v>
      </c>
      <c r="U503" s="39"/>
      <c r="V503" s="39"/>
      <c r="W503" s="39"/>
      <c r="X503" s="39"/>
      <c r="Y503" s="39"/>
      <c r="Z503" s="39"/>
      <c r="AA503" s="39"/>
      <c r="AB503" s="39"/>
      <c r="AC503" s="39"/>
      <c r="AD503" s="39"/>
      <c r="AE503" s="39"/>
      <c r="AR503" s="240" t="s">
        <v>468</v>
      </c>
      <c r="AT503" s="240" t="s">
        <v>1347</v>
      </c>
      <c r="AU503" s="240" t="s">
        <v>371</v>
      </c>
      <c r="AY503" s="18" t="s">
        <v>350</v>
      </c>
      <c r="BE503" s="241">
        <f>IF(N503="základní",J503,0)</f>
        <v>0</v>
      </c>
      <c r="BF503" s="241">
        <f>IF(N503="snížená",J503,0)</f>
        <v>0</v>
      </c>
      <c r="BG503" s="241">
        <f>IF(N503="zákl. přenesená",J503,0)</f>
        <v>0</v>
      </c>
      <c r="BH503" s="241">
        <f>IF(N503="sníž. přenesená",J503,0)</f>
        <v>0</v>
      </c>
      <c r="BI503" s="241">
        <f>IF(N503="nulová",J503,0)</f>
        <v>0</v>
      </c>
      <c r="BJ503" s="18" t="s">
        <v>84</v>
      </c>
      <c r="BK503" s="241">
        <f>ROUND(I503*H503,2)</f>
        <v>0</v>
      </c>
      <c r="BL503" s="18" t="s">
        <v>357</v>
      </c>
      <c r="BM503" s="240" t="s">
        <v>5527</v>
      </c>
    </row>
    <row r="504" s="2" customFormat="1">
      <c r="A504" s="39"/>
      <c r="B504" s="40"/>
      <c r="C504" s="41"/>
      <c r="D504" s="242" t="s">
        <v>359</v>
      </c>
      <c r="E504" s="41"/>
      <c r="F504" s="243" t="s">
        <v>5526</v>
      </c>
      <c r="G504" s="41"/>
      <c r="H504" s="41"/>
      <c r="I504" s="244"/>
      <c r="J504" s="41"/>
      <c r="K504" s="41"/>
      <c r="L504" s="45"/>
      <c r="M504" s="245"/>
      <c r="N504" s="246"/>
      <c r="O504" s="92"/>
      <c r="P504" s="92"/>
      <c r="Q504" s="92"/>
      <c r="R504" s="92"/>
      <c r="S504" s="92"/>
      <c r="T504" s="93"/>
      <c r="U504" s="39"/>
      <c r="V504" s="39"/>
      <c r="W504" s="39"/>
      <c r="X504" s="39"/>
      <c r="Y504" s="39"/>
      <c r="Z504" s="39"/>
      <c r="AA504" s="39"/>
      <c r="AB504" s="39"/>
      <c r="AC504" s="39"/>
      <c r="AD504" s="39"/>
      <c r="AE504" s="39"/>
      <c r="AT504" s="18" t="s">
        <v>359</v>
      </c>
      <c r="AU504" s="18" t="s">
        <v>371</v>
      </c>
    </row>
    <row r="505" s="2" customFormat="1" ht="16.5" customHeight="1">
      <c r="A505" s="39"/>
      <c r="B505" s="40"/>
      <c r="C505" s="229" t="s">
        <v>2650</v>
      </c>
      <c r="D505" s="229" t="s">
        <v>352</v>
      </c>
      <c r="E505" s="230" t="s">
        <v>5528</v>
      </c>
      <c r="F505" s="231" t="s">
        <v>5529</v>
      </c>
      <c r="G505" s="232" t="s">
        <v>551</v>
      </c>
      <c r="H505" s="233">
        <v>264</v>
      </c>
      <c r="I505" s="234"/>
      <c r="J505" s="235">
        <f>ROUND(I505*H505,2)</f>
        <v>0</v>
      </c>
      <c r="K505" s="231" t="s">
        <v>385</v>
      </c>
      <c r="L505" s="45"/>
      <c r="M505" s="236" t="s">
        <v>1</v>
      </c>
      <c r="N505" s="237" t="s">
        <v>41</v>
      </c>
      <c r="O505" s="92"/>
      <c r="P505" s="238">
        <f>O505*H505</f>
        <v>0</v>
      </c>
      <c r="Q505" s="238">
        <v>0</v>
      </c>
      <c r="R505" s="238">
        <f>Q505*H505</f>
        <v>0</v>
      </c>
      <c r="S505" s="238">
        <v>0</v>
      </c>
      <c r="T505" s="239">
        <f>S505*H505</f>
        <v>0</v>
      </c>
      <c r="U505" s="39"/>
      <c r="V505" s="39"/>
      <c r="W505" s="39"/>
      <c r="X505" s="39"/>
      <c r="Y505" s="39"/>
      <c r="Z505" s="39"/>
      <c r="AA505" s="39"/>
      <c r="AB505" s="39"/>
      <c r="AC505" s="39"/>
      <c r="AD505" s="39"/>
      <c r="AE505" s="39"/>
      <c r="AR505" s="240" t="s">
        <v>357</v>
      </c>
      <c r="AT505" s="240" t="s">
        <v>352</v>
      </c>
      <c r="AU505" s="240" t="s">
        <v>371</v>
      </c>
      <c r="AY505" s="18" t="s">
        <v>350</v>
      </c>
      <c r="BE505" s="241">
        <f>IF(N505="základní",J505,0)</f>
        <v>0</v>
      </c>
      <c r="BF505" s="241">
        <f>IF(N505="snížená",J505,0)</f>
        <v>0</v>
      </c>
      <c r="BG505" s="241">
        <f>IF(N505="zákl. přenesená",J505,0)</f>
        <v>0</v>
      </c>
      <c r="BH505" s="241">
        <f>IF(N505="sníž. přenesená",J505,0)</f>
        <v>0</v>
      </c>
      <c r="BI505" s="241">
        <f>IF(N505="nulová",J505,0)</f>
        <v>0</v>
      </c>
      <c r="BJ505" s="18" t="s">
        <v>84</v>
      </c>
      <c r="BK505" s="241">
        <f>ROUND(I505*H505,2)</f>
        <v>0</v>
      </c>
      <c r="BL505" s="18" t="s">
        <v>357</v>
      </c>
      <c r="BM505" s="240" t="s">
        <v>5530</v>
      </c>
    </row>
    <row r="506" s="2" customFormat="1">
      <c r="A506" s="39"/>
      <c r="B506" s="40"/>
      <c r="C506" s="41"/>
      <c r="D506" s="242" t="s">
        <v>359</v>
      </c>
      <c r="E506" s="41"/>
      <c r="F506" s="243" t="s">
        <v>5531</v>
      </c>
      <c r="G506" s="41"/>
      <c r="H506" s="41"/>
      <c r="I506" s="244"/>
      <c r="J506" s="41"/>
      <c r="K506" s="41"/>
      <c r="L506" s="45"/>
      <c r="M506" s="245"/>
      <c r="N506" s="246"/>
      <c r="O506" s="92"/>
      <c r="P506" s="92"/>
      <c r="Q506" s="92"/>
      <c r="R506" s="92"/>
      <c r="S506" s="92"/>
      <c r="T506" s="93"/>
      <c r="U506" s="39"/>
      <c r="V506" s="39"/>
      <c r="W506" s="39"/>
      <c r="X506" s="39"/>
      <c r="Y506" s="39"/>
      <c r="Z506" s="39"/>
      <c r="AA506" s="39"/>
      <c r="AB506" s="39"/>
      <c r="AC506" s="39"/>
      <c r="AD506" s="39"/>
      <c r="AE506" s="39"/>
      <c r="AT506" s="18" t="s">
        <v>359</v>
      </c>
      <c r="AU506" s="18" t="s">
        <v>371</v>
      </c>
    </row>
    <row r="507" s="2" customFormat="1" ht="49.05" customHeight="1">
      <c r="A507" s="39"/>
      <c r="B507" s="40"/>
      <c r="C507" s="295" t="s">
        <v>2654</v>
      </c>
      <c r="D507" s="295" t="s">
        <v>1347</v>
      </c>
      <c r="E507" s="296" t="s">
        <v>5532</v>
      </c>
      <c r="F507" s="297" t="s">
        <v>5533</v>
      </c>
      <c r="G507" s="298" t="s">
        <v>4932</v>
      </c>
      <c r="H507" s="299">
        <v>26</v>
      </c>
      <c r="I507" s="300"/>
      <c r="J507" s="301">
        <f>ROUND(I507*H507,2)</f>
        <v>0</v>
      </c>
      <c r="K507" s="297" t="s">
        <v>1</v>
      </c>
      <c r="L507" s="302"/>
      <c r="M507" s="303" t="s">
        <v>1</v>
      </c>
      <c r="N507" s="304" t="s">
        <v>41</v>
      </c>
      <c r="O507" s="92"/>
      <c r="P507" s="238">
        <f>O507*H507</f>
        <v>0</v>
      </c>
      <c r="Q507" s="238">
        <v>0</v>
      </c>
      <c r="R507" s="238">
        <f>Q507*H507</f>
        <v>0</v>
      </c>
      <c r="S507" s="238">
        <v>0</v>
      </c>
      <c r="T507" s="239">
        <f>S507*H507</f>
        <v>0</v>
      </c>
      <c r="U507" s="39"/>
      <c r="V507" s="39"/>
      <c r="W507" s="39"/>
      <c r="X507" s="39"/>
      <c r="Y507" s="39"/>
      <c r="Z507" s="39"/>
      <c r="AA507" s="39"/>
      <c r="AB507" s="39"/>
      <c r="AC507" s="39"/>
      <c r="AD507" s="39"/>
      <c r="AE507" s="39"/>
      <c r="AR507" s="240" t="s">
        <v>468</v>
      </c>
      <c r="AT507" s="240" t="s">
        <v>1347</v>
      </c>
      <c r="AU507" s="240" t="s">
        <v>371</v>
      </c>
      <c r="AY507" s="18" t="s">
        <v>350</v>
      </c>
      <c r="BE507" s="241">
        <f>IF(N507="základní",J507,0)</f>
        <v>0</v>
      </c>
      <c r="BF507" s="241">
        <f>IF(N507="snížená",J507,0)</f>
        <v>0</v>
      </c>
      <c r="BG507" s="241">
        <f>IF(N507="zákl. přenesená",J507,0)</f>
        <v>0</v>
      </c>
      <c r="BH507" s="241">
        <f>IF(N507="sníž. přenesená",J507,0)</f>
        <v>0</v>
      </c>
      <c r="BI507" s="241">
        <f>IF(N507="nulová",J507,0)</f>
        <v>0</v>
      </c>
      <c r="BJ507" s="18" t="s">
        <v>84</v>
      </c>
      <c r="BK507" s="241">
        <f>ROUND(I507*H507,2)</f>
        <v>0</v>
      </c>
      <c r="BL507" s="18" t="s">
        <v>357</v>
      </c>
      <c r="BM507" s="240" t="s">
        <v>5534</v>
      </c>
    </row>
    <row r="508" s="2" customFormat="1">
      <c r="A508" s="39"/>
      <c r="B508" s="40"/>
      <c r="C508" s="41"/>
      <c r="D508" s="242" t="s">
        <v>359</v>
      </c>
      <c r="E508" s="41"/>
      <c r="F508" s="243" t="s">
        <v>5533</v>
      </c>
      <c r="G508" s="41"/>
      <c r="H508" s="41"/>
      <c r="I508" s="244"/>
      <c r="J508" s="41"/>
      <c r="K508" s="41"/>
      <c r="L508" s="45"/>
      <c r="M508" s="245"/>
      <c r="N508" s="246"/>
      <c r="O508" s="92"/>
      <c r="P508" s="92"/>
      <c r="Q508" s="92"/>
      <c r="R508" s="92"/>
      <c r="S508" s="92"/>
      <c r="T508" s="93"/>
      <c r="U508" s="39"/>
      <c r="V508" s="39"/>
      <c r="W508" s="39"/>
      <c r="X508" s="39"/>
      <c r="Y508" s="39"/>
      <c r="Z508" s="39"/>
      <c r="AA508" s="39"/>
      <c r="AB508" s="39"/>
      <c r="AC508" s="39"/>
      <c r="AD508" s="39"/>
      <c r="AE508" s="39"/>
      <c r="AT508" s="18" t="s">
        <v>359</v>
      </c>
      <c r="AU508" s="18" t="s">
        <v>371</v>
      </c>
    </row>
    <row r="509" s="2" customFormat="1" ht="44.25" customHeight="1">
      <c r="A509" s="39"/>
      <c r="B509" s="40"/>
      <c r="C509" s="295" t="s">
        <v>2660</v>
      </c>
      <c r="D509" s="295" t="s">
        <v>1347</v>
      </c>
      <c r="E509" s="296" t="s">
        <v>5535</v>
      </c>
      <c r="F509" s="297" t="s">
        <v>5536</v>
      </c>
      <c r="G509" s="298" t="s">
        <v>4932</v>
      </c>
      <c r="H509" s="299">
        <v>46</v>
      </c>
      <c r="I509" s="300"/>
      <c r="J509" s="301">
        <f>ROUND(I509*H509,2)</f>
        <v>0</v>
      </c>
      <c r="K509" s="297" t="s">
        <v>1</v>
      </c>
      <c r="L509" s="302"/>
      <c r="M509" s="303" t="s">
        <v>1</v>
      </c>
      <c r="N509" s="304" t="s">
        <v>41</v>
      </c>
      <c r="O509" s="92"/>
      <c r="P509" s="238">
        <f>O509*H509</f>
        <v>0</v>
      </c>
      <c r="Q509" s="238">
        <v>0</v>
      </c>
      <c r="R509" s="238">
        <f>Q509*H509</f>
        <v>0</v>
      </c>
      <c r="S509" s="238">
        <v>0</v>
      </c>
      <c r="T509" s="239">
        <f>S509*H509</f>
        <v>0</v>
      </c>
      <c r="U509" s="39"/>
      <c r="V509" s="39"/>
      <c r="W509" s="39"/>
      <c r="X509" s="39"/>
      <c r="Y509" s="39"/>
      <c r="Z509" s="39"/>
      <c r="AA509" s="39"/>
      <c r="AB509" s="39"/>
      <c r="AC509" s="39"/>
      <c r="AD509" s="39"/>
      <c r="AE509" s="39"/>
      <c r="AR509" s="240" t="s">
        <v>468</v>
      </c>
      <c r="AT509" s="240" t="s">
        <v>1347</v>
      </c>
      <c r="AU509" s="240" t="s">
        <v>371</v>
      </c>
      <c r="AY509" s="18" t="s">
        <v>350</v>
      </c>
      <c r="BE509" s="241">
        <f>IF(N509="základní",J509,0)</f>
        <v>0</v>
      </c>
      <c r="BF509" s="241">
        <f>IF(N509="snížená",J509,0)</f>
        <v>0</v>
      </c>
      <c r="BG509" s="241">
        <f>IF(N509="zákl. přenesená",J509,0)</f>
        <v>0</v>
      </c>
      <c r="BH509" s="241">
        <f>IF(N509="sníž. přenesená",J509,0)</f>
        <v>0</v>
      </c>
      <c r="BI509" s="241">
        <f>IF(N509="nulová",J509,0)</f>
        <v>0</v>
      </c>
      <c r="BJ509" s="18" t="s">
        <v>84</v>
      </c>
      <c r="BK509" s="241">
        <f>ROUND(I509*H509,2)</f>
        <v>0</v>
      </c>
      <c r="BL509" s="18" t="s">
        <v>357</v>
      </c>
      <c r="BM509" s="240" t="s">
        <v>5537</v>
      </c>
    </row>
    <row r="510" s="2" customFormat="1">
      <c r="A510" s="39"/>
      <c r="B510" s="40"/>
      <c r="C510" s="41"/>
      <c r="D510" s="242" t="s">
        <v>359</v>
      </c>
      <c r="E510" s="41"/>
      <c r="F510" s="243" t="s">
        <v>5536</v>
      </c>
      <c r="G510" s="41"/>
      <c r="H510" s="41"/>
      <c r="I510" s="244"/>
      <c r="J510" s="41"/>
      <c r="K510" s="41"/>
      <c r="L510" s="45"/>
      <c r="M510" s="245"/>
      <c r="N510" s="246"/>
      <c r="O510" s="92"/>
      <c r="P510" s="92"/>
      <c r="Q510" s="92"/>
      <c r="R510" s="92"/>
      <c r="S510" s="92"/>
      <c r="T510" s="93"/>
      <c r="U510" s="39"/>
      <c r="V510" s="39"/>
      <c r="W510" s="39"/>
      <c r="X510" s="39"/>
      <c r="Y510" s="39"/>
      <c r="Z510" s="39"/>
      <c r="AA510" s="39"/>
      <c r="AB510" s="39"/>
      <c r="AC510" s="39"/>
      <c r="AD510" s="39"/>
      <c r="AE510" s="39"/>
      <c r="AT510" s="18" t="s">
        <v>359</v>
      </c>
      <c r="AU510" s="18" t="s">
        <v>371</v>
      </c>
    </row>
    <row r="511" s="2" customFormat="1" ht="24.15" customHeight="1">
      <c r="A511" s="39"/>
      <c r="B511" s="40"/>
      <c r="C511" s="295" t="s">
        <v>2666</v>
      </c>
      <c r="D511" s="295" t="s">
        <v>1347</v>
      </c>
      <c r="E511" s="296" t="s">
        <v>5538</v>
      </c>
      <c r="F511" s="297" t="s">
        <v>5539</v>
      </c>
      <c r="G511" s="298" t="s">
        <v>4932</v>
      </c>
      <c r="H511" s="299">
        <v>250</v>
      </c>
      <c r="I511" s="300"/>
      <c r="J511" s="301">
        <f>ROUND(I511*H511,2)</f>
        <v>0</v>
      </c>
      <c r="K511" s="297" t="s">
        <v>1</v>
      </c>
      <c r="L511" s="302"/>
      <c r="M511" s="303" t="s">
        <v>1</v>
      </c>
      <c r="N511" s="304" t="s">
        <v>41</v>
      </c>
      <c r="O511" s="92"/>
      <c r="P511" s="238">
        <f>O511*H511</f>
        <v>0</v>
      </c>
      <c r="Q511" s="238">
        <v>0</v>
      </c>
      <c r="R511" s="238">
        <f>Q511*H511</f>
        <v>0</v>
      </c>
      <c r="S511" s="238">
        <v>0</v>
      </c>
      <c r="T511" s="239">
        <f>S511*H511</f>
        <v>0</v>
      </c>
      <c r="U511" s="39"/>
      <c r="V511" s="39"/>
      <c r="W511" s="39"/>
      <c r="X511" s="39"/>
      <c r="Y511" s="39"/>
      <c r="Z511" s="39"/>
      <c r="AA511" s="39"/>
      <c r="AB511" s="39"/>
      <c r="AC511" s="39"/>
      <c r="AD511" s="39"/>
      <c r="AE511" s="39"/>
      <c r="AR511" s="240" t="s">
        <v>468</v>
      </c>
      <c r="AT511" s="240" t="s">
        <v>1347</v>
      </c>
      <c r="AU511" s="240" t="s">
        <v>371</v>
      </c>
      <c r="AY511" s="18" t="s">
        <v>350</v>
      </c>
      <c r="BE511" s="241">
        <f>IF(N511="základní",J511,0)</f>
        <v>0</v>
      </c>
      <c r="BF511" s="241">
        <f>IF(N511="snížená",J511,0)</f>
        <v>0</v>
      </c>
      <c r="BG511" s="241">
        <f>IF(N511="zákl. přenesená",J511,0)</f>
        <v>0</v>
      </c>
      <c r="BH511" s="241">
        <f>IF(N511="sníž. přenesená",J511,0)</f>
        <v>0</v>
      </c>
      <c r="BI511" s="241">
        <f>IF(N511="nulová",J511,0)</f>
        <v>0</v>
      </c>
      <c r="BJ511" s="18" t="s">
        <v>84</v>
      </c>
      <c r="BK511" s="241">
        <f>ROUND(I511*H511,2)</f>
        <v>0</v>
      </c>
      <c r="BL511" s="18" t="s">
        <v>357</v>
      </c>
      <c r="BM511" s="240" t="s">
        <v>5540</v>
      </c>
    </row>
    <row r="512" s="2" customFormat="1">
      <c r="A512" s="39"/>
      <c r="B512" s="40"/>
      <c r="C512" s="41"/>
      <c r="D512" s="242" t="s">
        <v>359</v>
      </c>
      <c r="E512" s="41"/>
      <c r="F512" s="243" t="s">
        <v>5539</v>
      </c>
      <c r="G512" s="41"/>
      <c r="H512" s="41"/>
      <c r="I512" s="244"/>
      <c r="J512" s="41"/>
      <c r="K512" s="41"/>
      <c r="L512" s="45"/>
      <c r="M512" s="245"/>
      <c r="N512" s="246"/>
      <c r="O512" s="92"/>
      <c r="P512" s="92"/>
      <c r="Q512" s="92"/>
      <c r="R512" s="92"/>
      <c r="S512" s="92"/>
      <c r="T512" s="93"/>
      <c r="U512" s="39"/>
      <c r="V512" s="39"/>
      <c r="W512" s="39"/>
      <c r="X512" s="39"/>
      <c r="Y512" s="39"/>
      <c r="Z512" s="39"/>
      <c r="AA512" s="39"/>
      <c r="AB512" s="39"/>
      <c r="AC512" s="39"/>
      <c r="AD512" s="39"/>
      <c r="AE512" s="39"/>
      <c r="AT512" s="18" t="s">
        <v>359</v>
      </c>
      <c r="AU512" s="18" t="s">
        <v>371</v>
      </c>
    </row>
    <row r="513" s="2" customFormat="1" ht="16.5" customHeight="1">
      <c r="A513" s="39"/>
      <c r="B513" s="40"/>
      <c r="C513" s="229" t="s">
        <v>2671</v>
      </c>
      <c r="D513" s="229" t="s">
        <v>352</v>
      </c>
      <c r="E513" s="230" t="s">
        <v>5541</v>
      </c>
      <c r="F513" s="231" t="s">
        <v>5542</v>
      </c>
      <c r="G513" s="232" t="s">
        <v>497</v>
      </c>
      <c r="H513" s="233">
        <v>2</v>
      </c>
      <c r="I513" s="234"/>
      <c r="J513" s="235">
        <f>ROUND(I513*H513,2)</f>
        <v>0</v>
      </c>
      <c r="K513" s="231" t="s">
        <v>385</v>
      </c>
      <c r="L513" s="45"/>
      <c r="M513" s="236" t="s">
        <v>1</v>
      </c>
      <c r="N513" s="237" t="s">
        <v>41</v>
      </c>
      <c r="O513" s="92"/>
      <c r="P513" s="238">
        <f>O513*H513</f>
        <v>0</v>
      </c>
      <c r="Q513" s="238">
        <v>0</v>
      </c>
      <c r="R513" s="238">
        <f>Q513*H513</f>
        <v>0</v>
      </c>
      <c r="S513" s="238">
        <v>0</v>
      </c>
      <c r="T513" s="239">
        <f>S513*H513</f>
        <v>0</v>
      </c>
      <c r="U513" s="39"/>
      <c r="V513" s="39"/>
      <c r="W513" s="39"/>
      <c r="X513" s="39"/>
      <c r="Y513" s="39"/>
      <c r="Z513" s="39"/>
      <c r="AA513" s="39"/>
      <c r="AB513" s="39"/>
      <c r="AC513" s="39"/>
      <c r="AD513" s="39"/>
      <c r="AE513" s="39"/>
      <c r="AR513" s="240" t="s">
        <v>357</v>
      </c>
      <c r="AT513" s="240" t="s">
        <v>352</v>
      </c>
      <c r="AU513" s="240" t="s">
        <v>371</v>
      </c>
      <c r="AY513" s="18" t="s">
        <v>350</v>
      </c>
      <c r="BE513" s="241">
        <f>IF(N513="základní",J513,0)</f>
        <v>0</v>
      </c>
      <c r="BF513" s="241">
        <f>IF(N513="snížená",J513,0)</f>
        <v>0</v>
      </c>
      <c r="BG513" s="241">
        <f>IF(N513="zákl. přenesená",J513,0)</f>
        <v>0</v>
      </c>
      <c r="BH513" s="241">
        <f>IF(N513="sníž. přenesená",J513,0)</f>
        <v>0</v>
      </c>
      <c r="BI513" s="241">
        <f>IF(N513="nulová",J513,0)</f>
        <v>0</v>
      </c>
      <c r="BJ513" s="18" t="s">
        <v>84</v>
      </c>
      <c r="BK513" s="241">
        <f>ROUND(I513*H513,2)</f>
        <v>0</v>
      </c>
      <c r="BL513" s="18" t="s">
        <v>357</v>
      </c>
      <c r="BM513" s="240" t="s">
        <v>5543</v>
      </c>
    </row>
    <row r="514" s="2" customFormat="1">
      <c r="A514" s="39"/>
      <c r="B514" s="40"/>
      <c r="C514" s="41"/>
      <c r="D514" s="242" t="s">
        <v>359</v>
      </c>
      <c r="E514" s="41"/>
      <c r="F514" s="243" t="s">
        <v>5544</v>
      </c>
      <c r="G514" s="41"/>
      <c r="H514" s="41"/>
      <c r="I514" s="244"/>
      <c r="J514" s="41"/>
      <c r="K514" s="41"/>
      <c r="L514" s="45"/>
      <c r="M514" s="245"/>
      <c r="N514" s="246"/>
      <c r="O514" s="92"/>
      <c r="P514" s="92"/>
      <c r="Q514" s="92"/>
      <c r="R514" s="92"/>
      <c r="S514" s="92"/>
      <c r="T514" s="93"/>
      <c r="U514" s="39"/>
      <c r="V514" s="39"/>
      <c r="W514" s="39"/>
      <c r="X514" s="39"/>
      <c r="Y514" s="39"/>
      <c r="Z514" s="39"/>
      <c r="AA514" s="39"/>
      <c r="AB514" s="39"/>
      <c r="AC514" s="39"/>
      <c r="AD514" s="39"/>
      <c r="AE514" s="39"/>
      <c r="AT514" s="18" t="s">
        <v>359</v>
      </c>
      <c r="AU514" s="18" t="s">
        <v>371</v>
      </c>
    </row>
    <row r="515" s="2" customFormat="1" ht="33" customHeight="1">
      <c r="A515" s="39"/>
      <c r="B515" s="40"/>
      <c r="C515" s="295" t="s">
        <v>2676</v>
      </c>
      <c r="D515" s="295" t="s">
        <v>1347</v>
      </c>
      <c r="E515" s="296" t="s">
        <v>5545</v>
      </c>
      <c r="F515" s="297" t="s">
        <v>5546</v>
      </c>
      <c r="G515" s="298" t="s">
        <v>4932</v>
      </c>
      <c r="H515" s="299">
        <v>46</v>
      </c>
      <c r="I515" s="300"/>
      <c r="J515" s="301">
        <f>ROUND(I515*H515,2)</f>
        <v>0</v>
      </c>
      <c r="K515" s="297" t="s">
        <v>1</v>
      </c>
      <c r="L515" s="302"/>
      <c r="M515" s="303" t="s">
        <v>1</v>
      </c>
      <c r="N515" s="304" t="s">
        <v>41</v>
      </c>
      <c r="O515" s="92"/>
      <c r="P515" s="238">
        <f>O515*H515</f>
        <v>0</v>
      </c>
      <c r="Q515" s="238">
        <v>0</v>
      </c>
      <c r="R515" s="238">
        <f>Q515*H515</f>
        <v>0</v>
      </c>
      <c r="S515" s="238">
        <v>0</v>
      </c>
      <c r="T515" s="239">
        <f>S515*H515</f>
        <v>0</v>
      </c>
      <c r="U515" s="39"/>
      <c r="V515" s="39"/>
      <c r="W515" s="39"/>
      <c r="X515" s="39"/>
      <c r="Y515" s="39"/>
      <c r="Z515" s="39"/>
      <c r="AA515" s="39"/>
      <c r="AB515" s="39"/>
      <c r="AC515" s="39"/>
      <c r="AD515" s="39"/>
      <c r="AE515" s="39"/>
      <c r="AR515" s="240" t="s">
        <v>468</v>
      </c>
      <c r="AT515" s="240" t="s">
        <v>1347</v>
      </c>
      <c r="AU515" s="240" t="s">
        <v>371</v>
      </c>
      <c r="AY515" s="18" t="s">
        <v>350</v>
      </c>
      <c r="BE515" s="241">
        <f>IF(N515="základní",J515,0)</f>
        <v>0</v>
      </c>
      <c r="BF515" s="241">
        <f>IF(N515="snížená",J515,0)</f>
        <v>0</v>
      </c>
      <c r="BG515" s="241">
        <f>IF(N515="zákl. přenesená",J515,0)</f>
        <v>0</v>
      </c>
      <c r="BH515" s="241">
        <f>IF(N515="sníž. přenesená",J515,0)</f>
        <v>0</v>
      </c>
      <c r="BI515" s="241">
        <f>IF(N515="nulová",J515,0)</f>
        <v>0</v>
      </c>
      <c r="BJ515" s="18" t="s">
        <v>84</v>
      </c>
      <c r="BK515" s="241">
        <f>ROUND(I515*H515,2)</f>
        <v>0</v>
      </c>
      <c r="BL515" s="18" t="s">
        <v>357</v>
      </c>
      <c r="BM515" s="240" t="s">
        <v>5547</v>
      </c>
    </row>
    <row r="516" s="2" customFormat="1">
      <c r="A516" s="39"/>
      <c r="B516" s="40"/>
      <c r="C516" s="41"/>
      <c r="D516" s="242" t="s">
        <v>359</v>
      </c>
      <c r="E516" s="41"/>
      <c r="F516" s="243" t="s">
        <v>5546</v>
      </c>
      <c r="G516" s="41"/>
      <c r="H516" s="41"/>
      <c r="I516" s="244"/>
      <c r="J516" s="41"/>
      <c r="K516" s="41"/>
      <c r="L516" s="45"/>
      <c r="M516" s="245"/>
      <c r="N516" s="246"/>
      <c r="O516" s="92"/>
      <c r="P516" s="92"/>
      <c r="Q516" s="92"/>
      <c r="R516" s="92"/>
      <c r="S516" s="92"/>
      <c r="T516" s="93"/>
      <c r="U516" s="39"/>
      <c r="V516" s="39"/>
      <c r="W516" s="39"/>
      <c r="X516" s="39"/>
      <c r="Y516" s="39"/>
      <c r="Z516" s="39"/>
      <c r="AA516" s="39"/>
      <c r="AB516" s="39"/>
      <c r="AC516" s="39"/>
      <c r="AD516" s="39"/>
      <c r="AE516" s="39"/>
      <c r="AT516" s="18" t="s">
        <v>359</v>
      </c>
      <c r="AU516" s="18" t="s">
        <v>371</v>
      </c>
    </row>
    <row r="517" s="2" customFormat="1" ht="33" customHeight="1">
      <c r="A517" s="39"/>
      <c r="B517" s="40"/>
      <c r="C517" s="229" t="s">
        <v>2683</v>
      </c>
      <c r="D517" s="229" t="s">
        <v>352</v>
      </c>
      <c r="E517" s="230" t="s">
        <v>5246</v>
      </c>
      <c r="F517" s="231" t="s">
        <v>5247</v>
      </c>
      <c r="G517" s="232" t="s">
        <v>497</v>
      </c>
      <c r="H517" s="233">
        <v>46</v>
      </c>
      <c r="I517" s="234"/>
      <c r="J517" s="235">
        <f>ROUND(I517*H517,2)</f>
        <v>0</v>
      </c>
      <c r="K517" s="231" t="s">
        <v>385</v>
      </c>
      <c r="L517" s="45"/>
      <c r="M517" s="236" t="s">
        <v>1</v>
      </c>
      <c r="N517" s="237" t="s">
        <v>41</v>
      </c>
      <c r="O517" s="92"/>
      <c r="P517" s="238">
        <f>O517*H517</f>
        <v>0</v>
      </c>
      <c r="Q517" s="238">
        <v>0</v>
      </c>
      <c r="R517" s="238">
        <f>Q517*H517</f>
        <v>0</v>
      </c>
      <c r="S517" s="238">
        <v>0</v>
      </c>
      <c r="T517" s="239">
        <f>S517*H517</f>
        <v>0</v>
      </c>
      <c r="U517" s="39"/>
      <c r="V517" s="39"/>
      <c r="W517" s="39"/>
      <c r="X517" s="39"/>
      <c r="Y517" s="39"/>
      <c r="Z517" s="39"/>
      <c r="AA517" s="39"/>
      <c r="AB517" s="39"/>
      <c r="AC517" s="39"/>
      <c r="AD517" s="39"/>
      <c r="AE517" s="39"/>
      <c r="AR517" s="240" t="s">
        <v>357</v>
      </c>
      <c r="AT517" s="240" t="s">
        <v>352</v>
      </c>
      <c r="AU517" s="240" t="s">
        <v>371</v>
      </c>
      <c r="AY517" s="18" t="s">
        <v>350</v>
      </c>
      <c r="BE517" s="241">
        <f>IF(N517="základní",J517,0)</f>
        <v>0</v>
      </c>
      <c r="BF517" s="241">
        <f>IF(N517="snížená",J517,0)</f>
        <v>0</v>
      </c>
      <c r="BG517" s="241">
        <f>IF(N517="zákl. přenesená",J517,0)</f>
        <v>0</v>
      </c>
      <c r="BH517" s="241">
        <f>IF(N517="sníž. přenesená",J517,0)</f>
        <v>0</v>
      </c>
      <c r="BI517" s="241">
        <f>IF(N517="nulová",J517,0)</f>
        <v>0</v>
      </c>
      <c r="BJ517" s="18" t="s">
        <v>84</v>
      </c>
      <c r="BK517" s="241">
        <f>ROUND(I517*H517,2)</f>
        <v>0</v>
      </c>
      <c r="BL517" s="18" t="s">
        <v>357</v>
      </c>
      <c r="BM517" s="240" t="s">
        <v>5548</v>
      </c>
    </row>
    <row r="518" s="2" customFormat="1">
      <c r="A518" s="39"/>
      <c r="B518" s="40"/>
      <c r="C518" s="41"/>
      <c r="D518" s="242" t="s">
        <v>359</v>
      </c>
      <c r="E518" s="41"/>
      <c r="F518" s="243" t="s">
        <v>5249</v>
      </c>
      <c r="G518" s="41"/>
      <c r="H518" s="41"/>
      <c r="I518" s="244"/>
      <c r="J518" s="41"/>
      <c r="K518" s="41"/>
      <c r="L518" s="45"/>
      <c r="M518" s="245"/>
      <c r="N518" s="246"/>
      <c r="O518" s="92"/>
      <c r="P518" s="92"/>
      <c r="Q518" s="92"/>
      <c r="R518" s="92"/>
      <c r="S518" s="92"/>
      <c r="T518" s="93"/>
      <c r="U518" s="39"/>
      <c r="V518" s="39"/>
      <c r="W518" s="39"/>
      <c r="X518" s="39"/>
      <c r="Y518" s="39"/>
      <c r="Z518" s="39"/>
      <c r="AA518" s="39"/>
      <c r="AB518" s="39"/>
      <c r="AC518" s="39"/>
      <c r="AD518" s="39"/>
      <c r="AE518" s="39"/>
      <c r="AT518" s="18" t="s">
        <v>359</v>
      </c>
      <c r="AU518" s="18" t="s">
        <v>371</v>
      </c>
    </row>
    <row r="519" s="2" customFormat="1" ht="16.5" customHeight="1">
      <c r="A519" s="39"/>
      <c r="B519" s="40"/>
      <c r="C519" s="295" t="s">
        <v>2688</v>
      </c>
      <c r="D519" s="295" t="s">
        <v>1347</v>
      </c>
      <c r="E519" s="296" t="s">
        <v>5549</v>
      </c>
      <c r="F519" s="297" t="s">
        <v>5550</v>
      </c>
      <c r="G519" s="298" t="s">
        <v>4932</v>
      </c>
      <c r="H519" s="299">
        <v>35</v>
      </c>
      <c r="I519" s="300"/>
      <c r="J519" s="301">
        <f>ROUND(I519*H519,2)</f>
        <v>0</v>
      </c>
      <c r="K519" s="297" t="s">
        <v>1</v>
      </c>
      <c r="L519" s="302"/>
      <c r="M519" s="303" t="s">
        <v>1</v>
      </c>
      <c r="N519" s="304" t="s">
        <v>41</v>
      </c>
      <c r="O519" s="92"/>
      <c r="P519" s="238">
        <f>O519*H519</f>
        <v>0</v>
      </c>
      <c r="Q519" s="238">
        <v>0</v>
      </c>
      <c r="R519" s="238">
        <f>Q519*H519</f>
        <v>0</v>
      </c>
      <c r="S519" s="238">
        <v>0</v>
      </c>
      <c r="T519" s="239">
        <f>S519*H519</f>
        <v>0</v>
      </c>
      <c r="U519" s="39"/>
      <c r="V519" s="39"/>
      <c r="W519" s="39"/>
      <c r="X519" s="39"/>
      <c r="Y519" s="39"/>
      <c r="Z519" s="39"/>
      <c r="AA519" s="39"/>
      <c r="AB519" s="39"/>
      <c r="AC519" s="39"/>
      <c r="AD519" s="39"/>
      <c r="AE519" s="39"/>
      <c r="AR519" s="240" t="s">
        <v>468</v>
      </c>
      <c r="AT519" s="240" t="s">
        <v>1347</v>
      </c>
      <c r="AU519" s="240" t="s">
        <v>371</v>
      </c>
      <c r="AY519" s="18" t="s">
        <v>350</v>
      </c>
      <c r="BE519" s="241">
        <f>IF(N519="základní",J519,0)</f>
        <v>0</v>
      </c>
      <c r="BF519" s="241">
        <f>IF(N519="snížená",J519,0)</f>
        <v>0</v>
      </c>
      <c r="BG519" s="241">
        <f>IF(N519="zákl. přenesená",J519,0)</f>
        <v>0</v>
      </c>
      <c r="BH519" s="241">
        <f>IF(N519="sníž. přenesená",J519,0)</f>
        <v>0</v>
      </c>
      <c r="BI519" s="241">
        <f>IF(N519="nulová",J519,0)</f>
        <v>0</v>
      </c>
      <c r="BJ519" s="18" t="s">
        <v>84</v>
      </c>
      <c r="BK519" s="241">
        <f>ROUND(I519*H519,2)</f>
        <v>0</v>
      </c>
      <c r="BL519" s="18" t="s">
        <v>357</v>
      </c>
      <c r="BM519" s="240" t="s">
        <v>5551</v>
      </c>
    </row>
    <row r="520" s="2" customFormat="1">
      <c r="A520" s="39"/>
      <c r="B520" s="40"/>
      <c r="C520" s="41"/>
      <c r="D520" s="242" t="s">
        <v>359</v>
      </c>
      <c r="E520" s="41"/>
      <c r="F520" s="243" t="s">
        <v>5550</v>
      </c>
      <c r="G520" s="41"/>
      <c r="H520" s="41"/>
      <c r="I520" s="244"/>
      <c r="J520" s="41"/>
      <c r="K520" s="41"/>
      <c r="L520" s="45"/>
      <c r="M520" s="245"/>
      <c r="N520" s="246"/>
      <c r="O520" s="92"/>
      <c r="P520" s="92"/>
      <c r="Q520" s="92"/>
      <c r="R520" s="92"/>
      <c r="S520" s="92"/>
      <c r="T520" s="93"/>
      <c r="U520" s="39"/>
      <c r="V520" s="39"/>
      <c r="W520" s="39"/>
      <c r="X520" s="39"/>
      <c r="Y520" s="39"/>
      <c r="Z520" s="39"/>
      <c r="AA520" s="39"/>
      <c r="AB520" s="39"/>
      <c r="AC520" s="39"/>
      <c r="AD520" s="39"/>
      <c r="AE520" s="39"/>
      <c r="AT520" s="18" t="s">
        <v>359</v>
      </c>
      <c r="AU520" s="18" t="s">
        <v>371</v>
      </c>
    </row>
    <row r="521" s="2" customFormat="1" ht="16.5" customHeight="1">
      <c r="A521" s="39"/>
      <c r="B521" s="40"/>
      <c r="C521" s="229" t="s">
        <v>2693</v>
      </c>
      <c r="D521" s="229" t="s">
        <v>352</v>
      </c>
      <c r="E521" s="230" t="s">
        <v>5552</v>
      </c>
      <c r="F521" s="231" t="s">
        <v>5553</v>
      </c>
      <c r="G521" s="232" t="s">
        <v>497</v>
      </c>
      <c r="H521" s="233">
        <v>35</v>
      </c>
      <c r="I521" s="234"/>
      <c r="J521" s="235">
        <f>ROUND(I521*H521,2)</f>
        <v>0</v>
      </c>
      <c r="K521" s="231" t="s">
        <v>385</v>
      </c>
      <c r="L521" s="45"/>
      <c r="M521" s="236" t="s">
        <v>1</v>
      </c>
      <c r="N521" s="237" t="s">
        <v>41</v>
      </c>
      <c r="O521" s="92"/>
      <c r="P521" s="238">
        <f>O521*H521</f>
        <v>0</v>
      </c>
      <c r="Q521" s="238">
        <v>0</v>
      </c>
      <c r="R521" s="238">
        <f>Q521*H521</f>
        <v>0</v>
      </c>
      <c r="S521" s="238">
        <v>0</v>
      </c>
      <c r="T521" s="239">
        <f>S521*H521</f>
        <v>0</v>
      </c>
      <c r="U521" s="39"/>
      <c r="V521" s="39"/>
      <c r="W521" s="39"/>
      <c r="X521" s="39"/>
      <c r="Y521" s="39"/>
      <c r="Z521" s="39"/>
      <c r="AA521" s="39"/>
      <c r="AB521" s="39"/>
      <c r="AC521" s="39"/>
      <c r="AD521" s="39"/>
      <c r="AE521" s="39"/>
      <c r="AR521" s="240" t="s">
        <v>357</v>
      </c>
      <c r="AT521" s="240" t="s">
        <v>352</v>
      </c>
      <c r="AU521" s="240" t="s">
        <v>371</v>
      </c>
      <c r="AY521" s="18" t="s">
        <v>350</v>
      </c>
      <c r="BE521" s="241">
        <f>IF(N521="základní",J521,0)</f>
        <v>0</v>
      </c>
      <c r="BF521" s="241">
        <f>IF(N521="snížená",J521,0)</f>
        <v>0</v>
      </c>
      <c r="BG521" s="241">
        <f>IF(N521="zákl. přenesená",J521,0)</f>
        <v>0</v>
      </c>
      <c r="BH521" s="241">
        <f>IF(N521="sníž. přenesená",J521,0)</f>
        <v>0</v>
      </c>
      <c r="BI521" s="241">
        <f>IF(N521="nulová",J521,0)</f>
        <v>0</v>
      </c>
      <c r="BJ521" s="18" t="s">
        <v>84</v>
      </c>
      <c r="BK521" s="241">
        <f>ROUND(I521*H521,2)</f>
        <v>0</v>
      </c>
      <c r="BL521" s="18" t="s">
        <v>357</v>
      </c>
      <c r="BM521" s="240" t="s">
        <v>5554</v>
      </c>
    </row>
    <row r="522" s="2" customFormat="1">
      <c r="A522" s="39"/>
      <c r="B522" s="40"/>
      <c r="C522" s="41"/>
      <c r="D522" s="242" t="s">
        <v>359</v>
      </c>
      <c r="E522" s="41"/>
      <c r="F522" s="243" t="s">
        <v>5555</v>
      </c>
      <c r="G522" s="41"/>
      <c r="H522" s="41"/>
      <c r="I522" s="244"/>
      <c r="J522" s="41"/>
      <c r="K522" s="41"/>
      <c r="L522" s="45"/>
      <c r="M522" s="245"/>
      <c r="N522" s="246"/>
      <c r="O522" s="92"/>
      <c r="P522" s="92"/>
      <c r="Q522" s="92"/>
      <c r="R522" s="92"/>
      <c r="S522" s="92"/>
      <c r="T522" s="93"/>
      <c r="U522" s="39"/>
      <c r="V522" s="39"/>
      <c r="W522" s="39"/>
      <c r="X522" s="39"/>
      <c r="Y522" s="39"/>
      <c r="Z522" s="39"/>
      <c r="AA522" s="39"/>
      <c r="AB522" s="39"/>
      <c r="AC522" s="39"/>
      <c r="AD522" s="39"/>
      <c r="AE522" s="39"/>
      <c r="AT522" s="18" t="s">
        <v>359</v>
      </c>
      <c r="AU522" s="18" t="s">
        <v>371</v>
      </c>
    </row>
    <row r="523" s="2" customFormat="1" ht="16.5" customHeight="1">
      <c r="A523" s="39"/>
      <c r="B523" s="40"/>
      <c r="C523" s="295" t="s">
        <v>2699</v>
      </c>
      <c r="D523" s="295" t="s">
        <v>1347</v>
      </c>
      <c r="E523" s="296" t="s">
        <v>5556</v>
      </c>
      <c r="F523" s="297" t="s">
        <v>5557</v>
      </c>
      <c r="G523" s="298" t="s">
        <v>4932</v>
      </c>
      <c r="H523" s="299">
        <v>10</v>
      </c>
      <c r="I523" s="300"/>
      <c r="J523" s="301">
        <f>ROUND(I523*H523,2)</f>
        <v>0</v>
      </c>
      <c r="K523" s="297" t="s">
        <v>1</v>
      </c>
      <c r="L523" s="302"/>
      <c r="M523" s="303" t="s">
        <v>1</v>
      </c>
      <c r="N523" s="304" t="s">
        <v>41</v>
      </c>
      <c r="O523" s="92"/>
      <c r="P523" s="238">
        <f>O523*H523</f>
        <v>0</v>
      </c>
      <c r="Q523" s="238">
        <v>0</v>
      </c>
      <c r="R523" s="238">
        <f>Q523*H523</f>
        <v>0</v>
      </c>
      <c r="S523" s="238">
        <v>0</v>
      </c>
      <c r="T523" s="239">
        <f>S523*H523</f>
        <v>0</v>
      </c>
      <c r="U523" s="39"/>
      <c r="V523" s="39"/>
      <c r="W523" s="39"/>
      <c r="X523" s="39"/>
      <c r="Y523" s="39"/>
      <c r="Z523" s="39"/>
      <c r="AA523" s="39"/>
      <c r="AB523" s="39"/>
      <c r="AC523" s="39"/>
      <c r="AD523" s="39"/>
      <c r="AE523" s="39"/>
      <c r="AR523" s="240" t="s">
        <v>468</v>
      </c>
      <c r="AT523" s="240" t="s">
        <v>1347</v>
      </c>
      <c r="AU523" s="240" t="s">
        <v>371</v>
      </c>
      <c r="AY523" s="18" t="s">
        <v>350</v>
      </c>
      <c r="BE523" s="241">
        <f>IF(N523="základní",J523,0)</f>
        <v>0</v>
      </c>
      <c r="BF523" s="241">
        <f>IF(N523="snížená",J523,0)</f>
        <v>0</v>
      </c>
      <c r="BG523" s="241">
        <f>IF(N523="zákl. přenesená",J523,0)</f>
        <v>0</v>
      </c>
      <c r="BH523" s="241">
        <f>IF(N523="sníž. přenesená",J523,0)</f>
        <v>0</v>
      </c>
      <c r="BI523" s="241">
        <f>IF(N523="nulová",J523,0)</f>
        <v>0</v>
      </c>
      <c r="BJ523" s="18" t="s">
        <v>84</v>
      </c>
      <c r="BK523" s="241">
        <f>ROUND(I523*H523,2)</f>
        <v>0</v>
      </c>
      <c r="BL523" s="18" t="s">
        <v>357</v>
      </c>
      <c r="BM523" s="240" t="s">
        <v>5558</v>
      </c>
    </row>
    <row r="524" s="2" customFormat="1">
      <c r="A524" s="39"/>
      <c r="B524" s="40"/>
      <c r="C524" s="41"/>
      <c r="D524" s="242" t="s">
        <v>359</v>
      </c>
      <c r="E524" s="41"/>
      <c r="F524" s="243" t="s">
        <v>5557</v>
      </c>
      <c r="G524" s="41"/>
      <c r="H524" s="41"/>
      <c r="I524" s="244"/>
      <c r="J524" s="41"/>
      <c r="K524" s="41"/>
      <c r="L524" s="45"/>
      <c r="M524" s="245"/>
      <c r="N524" s="246"/>
      <c r="O524" s="92"/>
      <c r="P524" s="92"/>
      <c r="Q524" s="92"/>
      <c r="R524" s="92"/>
      <c r="S524" s="92"/>
      <c r="T524" s="93"/>
      <c r="U524" s="39"/>
      <c r="V524" s="39"/>
      <c r="W524" s="39"/>
      <c r="X524" s="39"/>
      <c r="Y524" s="39"/>
      <c r="Z524" s="39"/>
      <c r="AA524" s="39"/>
      <c r="AB524" s="39"/>
      <c r="AC524" s="39"/>
      <c r="AD524" s="39"/>
      <c r="AE524" s="39"/>
      <c r="AT524" s="18" t="s">
        <v>359</v>
      </c>
      <c r="AU524" s="18" t="s">
        <v>371</v>
      </c>
    </row>
    <row r="525" s="2" customFormat="1" ht="16.5" customHeight="1">
      <c r="A525" s="39"/>
      <c r="B525" s="40"/>
      <c r="C525" s="229" t="s">
        <v>2705</v>
      </c>
      <c r="D525" s="229" t="s">
        <v>352</v>
      </c>
      <c r="E525" s="230" t="s">
        <v>5559</v>
      </c>
      <c r="F525" s="231" t="s">
        <v>5560</v>
      </c>
      <c r="G525" s="232" t="s">
        <v>497</v>
      </c>
      <c r="H525" s="233">
        <v>10</v>
      </c>
      <c r="I525" s="234"/>
      <c r="J525" s="235">
        <f>ROUND(I525*H525,2)</f>
        <v>0</v>
      </c>
      <c r="K525" s="231" t="s">
        <v>385</v>
      </c>
      <c r="L525" s="45"/>
      <c r="M525" s="236" t="s">
        <v>1</v>
      </c>
      <c r="N525" s="237" t="s">
        <v>41</v>
      </c>
      <c r="O525" s="92"/>
      <c r="P525" s="238">
        <f>O525*H525</f>
        <v>0</v>
      </c>
      <c r="Q525" s="238">
        <v>0</v>
      </c>
      <c r="R525" s="238">
        <f>Q525*H525</f>
        <v>0</v>
      </c>
      <c r="S525" s="238">
        <v>0</v>
      </c>
      <c r="T525" s="239">
        <f>S525*H525</f>
        <v>0</v>
      </c>
      <c r="U525" s="39"/>
      <c r="V525" s="39"/>
      <c r="W525" s="39"/>
      <c r="X525" s="39"/>
      <c r="Y525" s="39"/>
      <c r="Z525" s="39"/>
      <c r="AA525" s="39"/>
      <c r="AB525" s="39"/>
      <c r="AC525" s="39"/>
      <c r="AD525" s="39"/>
      <c r="AE525" s="39"/>
      <c r="AR525" s="240" t="s">
        <v>357</v>
      </c>
      <c r="AT525" s="240" t="s">
        <v>352</v>
      </c>
      <c r="AU525" s="240" t="s">
        <v>371</v>
      </c>
      <c r="AY525" s="18" t="s">
        <v>350</v>
      </c>
      <c r="BE525" s="241">
        <f>IF(N525="základní",J525,0)</f>
        <v>0</v>
      </c>
      <c r="BF525" s="241">
        <f>IF(N525="snížená",J525,0)</f>
        <v>0</v>
      </c>
      <c r="BG525" s="241">
        <f>IF(N525="zákl. přenesená",J525,0)</f>
        <v>0</v>
      </c>
      <c r="BH525" s="241">
        <f>IF(N525="sníž. přenesená",J525,0)</f>
        <v>0</v>
      </c>
      <c r="BI525" s="241">
        <f>IF(N525="nulová",J525,0)</f>
        <v>0</v>
      </c>
      <c r="BJ525" s="18" t="s">
        <v>84</v>
      </c>
      <c r="BK525" s="241">
        <f>ROUND(I525*H525,2)</f>
        <v>0</v>
      </c>
      <c r="BL525" s="18" t="s">
        <v>357</v>
      </c>
      <c r="BM525" s="240" t="s">
        <v>5561</v>
      </c>
    </row>
    <row r="526" s="2" customFormat="1">
      <c r="A526" s="39"/>
      <c r="B526" s="40"/>
      <c r="C526" s="41"/>
      <c r="D526" s="242" t="s">
        <v>359</v>
      </c>
      <c r="E526" s="41"/>
      <c r="F526" s="243" t="s">
        <v>5562</v>
      </c>
      <c r="G526" s="41"/>
      <c r="H526" s="41"/>
      <c r="I526" s="244"/>
      <c r="J526" s="41"/>
      <c r="K526" s="41"/>
      <c r="L526" s="45"/>
      <c r="M526" s="245"/>
      <c r="N526" s="246"/>
      <c r="O526" s="92"/>
      <c r="P526" s="92"/>
      <c r="Q526" s="92"/>
      <c r="R526" s="92"/>
      <c r="S526" s="92"/>
      <c r="T526" s="93"/>
      <c r="U526" s="39"/>
      <c r="V526" s="39"/>
      <c r="W526" s="39"/>
      <c r="X526" s="39"/>
      <c r="Y526" s="39"/>
      <c r="Z526" s="39"/>
      <c r="AA526" s="39"/>
      <c r="AB526" s="39"/>
      <c r="AC526" s="39"/>
      <c r="AD526" s="39"/>
      <c r="AE526" s="39"/>
      <c r="AT526" s="18" t="s">
        <v>359</v>
      </c>
      <c r="AU526" s="18" t="s">
        <v>371</v>
      </c>
    </row>
    <row r="527" s="12" customFormat="1" ht="20.88" customHeight="1">
      <c r="A527" s="12"/>
      <c r="B527" s="213"/>
      <c r="C527" s="214"/>
      <c r="D527" s="215" t="s">
        <v>75</v>
      </c>
      <c r="E527" s="227" t="s">
        <v>5563</v>
      </c>
      <c r="F527" s="227" t="s">
        <v>5564</v>
      </c>
      <c r="G527" s="214"/>
      <c r="H527" s="214"/>
      <c r="I527" s="217"/>
      <c r="J527" s="228">
        <f>BK527</f>
        <v>0</v>
      </c>
      <c r="K527" s="214"/>
      <c r="L527" s="219"/>
      <c r="M527" s="220"/>
      <c r="N527" s="221"/>
      <c r="O527" s="221"/>
      <c r="P527" s="222">
        <f>SUM(P528:P543)</f>
        <v>0</v>
      </c>
      <c r="Q527" s="221"/>
      <c r="R527" s="222">
        <f>SUM(R528:R543)</f>
        <v>0</v>
      </c>
      <c r="S527" s="221"/>
      <c r="T527" s="223">
        <f>SUM(T528:T543)</f>
        <v>0</v>
      </c>
      <c r="U527" s="12"/>
      <c r="V527" s="12"/>
      <c r="W527" s="12"/>
      <c r="X527" s="12"/>
      <c r="Y527" s="12"/>
      <c r="Z527" s="12"/>
      <c r="AA527" s="12"/>
      <c r="AB527" s="12"/>
      <c r="AC527" s="12"/>
      <c r="AD527" s="12"/>
      <c r="AE527" s="12"/>
      <c r="AR527" s="224" t="s">
        <v>84</v>
      </c>
      <c r="AT527" s="225" t="s">
        <v>75</v>
      </c>
      <c r="AU527" s="225" t="s">
        <v>86</v>
      </c>
      <c r="AY527" s="224" t="s">
        <v>350</v>
      </c>
      <c r="BK527" s="226">
        <f>SUM(BK528:BK543)</f>
        <v>0</v>
      </c>
    </row>
    <row r="528" s="2" customFormat="1" ht="16.5" customHeight="1">
      <c r="A528" s="39"/>
      <c r="B528" s="40"/>
      <c r="C528" s="295" t="s">
        <v>2710</v>
      </c>
      <c r="D528" s="295" t="s">
        <v>1347</v>
      </c>
      <c r="E528" s="296" t="s">
        <v>5565</v>
      </c>
      <c r="F528" s="297" t="s">
        <v>5566</v>
      </c>
      <c r="G528" s="298" t="s">
        <v>4932</v>
      </c>
      <c r="H528" s="299">
        <v>3</v>
      </c>
      <c r="I528" s="300"/>
      <c r="J528" s="301">
        <f>ROUND(I528*H528,2)</f>
        <v>0</v>
      </c>
      <c r="K528" s="297" t="s">
        <v>1</v>
      </c>
      <c r="L528" s="302"/>
      <c r="M528" s="303" t="s">
        <v>1</v>
      </c>
      <c r="N528" s="304" t="s">
        <v>41</v>
      </c>
      <c r="O528" s="92"/>
      <c r="P528" s="238">
        <f>O528*H528</f>
        <v>0</v>
      </c>
      <c r="Q528" s="238">
        <v>0</v>
      </c>
      <c r="R528" s="238">
        <f>Q528*H528</f>
        <v>0</v>
      </c>
      <c r="S528" s="238">
        <v>0</v>
      </c>
      <c r="T528" s="239">
        <f>S528*H528</f>
        <v>0</v>
      </c>
      <c r="U528" s="39"/>
      <c r="V528" s="39"/>
      <c r="W528" s="39"/>
      <c r="X528" s="39"/>
      <c r="Y528" s="39"/>
      <c r="Z528" s="39"/>
      <c r="AA528" s="39"/>
      <c r="AB528" s="39"/>
      <c r="AC528" s="39"/>
      <c r="AD528" s="39"/>
      <c r="AE528" s="39"/>
      <c r="AR528" s="240" t="s">
        <v>468</v>
      </c>
      <c r="AT528" s="240" t="s">
        <v>1347</v>
      </c>
      <c r="AU528" s="240" t="s">
        <v>371</v>
      </c>
      <c r="AY528" s="18" t="s">
        <v>350</v>
      </c>
      <c r="BE528" s="241">
        <f>IF(N528="základní",J528,0)</f>
        <v>0</v>
      </c>
      <c r="BF528" s="241">
        <f>IF(N528="snížená",J528,0)</f>
        <v>0</v>
      </c>
      <c r="BG528" s="241">
        <f>IF(N528="zákl. přenesená",J528,0)</f>
        <v>0</v>
      </c>
      <c r="BH528" s="241">
        <f>IF(N528="sníž. přenesená",J528,0)</f>
        <v>0</v>
      </c>
      <c r="BI528" s="241">
        <f>IF(N528="nulová",J528,0)</f>
        <v>0</v>
      </c>
      <c r="BJ528" s="18" t="s">
        <v>84</v>
      </c>
      <c r="BK528" s="241">
        <f>ROUND(I528*H528,2)</f>
        <v>0</v>
      </c>
      <c r="BL528" s="18" t="s">
        <v>357</v>
      </c>
      <c r="BM528" s="240" t="s">
        <v>5567</v>
      </c>
    </row>
    <row r="529" s="2" customFormat="1">
      <c r="A529" s="39"/>
      <c r="B529" s="40"/>
      <c r="C529" s="41"/>
      <c r="D529" s="242" t="s">
        <v>359</v>
      </c>
      <c r="E529" s="41"/>
      <c r="F529" s="243" t="s">
        <v>5566</v>
      </c>
      <c r="G529" s="41"/>
      <c r="H529" s="41"/>
      <c r="I529" s="244"/>
      <c r="J529" s="41"/>
      <c r="K529" s="41"/>
      <c r="L529" s="45"/>
      <c r="M529" s="245"/>
      <c r="N529" s="246"/>
      <c r="O529" s="92"/>
      <c r="P529" s="92"/>
      <c r="Q529" s="92"/>
      <c r="R529" s="92"/>
      <c r="S529" s="92"/>
      <c r="T529" s="93"/>
      <c r="U529" s="39"/>
      <c r="V529" s="39"/>
      <c r="W529" s="39"/>
      <c r="X529" s="39"/>
      <c r="Y529" s="39"/>
      <c r="Z529" s="39"/>
      <c r="AA529" s="39"/>
      <c r="AB529" s="39"/>
      <c r="AC529" s="39"/>
      <c r="AD529" s="39"/>
      <c r="AE529" s="39"/>
      <c r="AT529" s="18" t="s">
        <v>359</v>
      </c>
      <c r="AU529" s="18" t="s">
        <v>371</v>
      </c>
    </row>
    <row r="530" s="2" customFormat="1" ht="33" customHeight="1">
      <c r="A530" s="39"/>
      <c r="B530" s="40"/>
      <c r="C530" s="229" t="s">
        <v>2730</v>
      </c>
      <c r="D530" s="229" t="s">
        <v>352</v>
      </c>
      <c r="E530" s="230" t="s">
        <v>5050</v>
      </c>
      <c r="F530" s="231" t="s">
        <v>5051</v>
      </c>
      <c r="G530" s="232" t="s">
        <v>497</v>
      </c>
      <c r="H530" s="233">
        <v>3</v>
      </c>
      <c r="I530" s="234"/>
      <c r="J530" s="235">
        <f>ROUND(I530*H530,2)</f>
        <v>0</v>
      </c>
      <c r="K530" s="231" t="s">
        <v>385</v>
      </c>
      <c r="L530" s="45"/>
      <c r="M530" s="236" t="s">
        <v>1</v>
      </c>
      <c r="N530" s="237" t="s">
        <v>41</v>
      </c>
      <c r="O530" s="92"/>
      <c r="P530" s="238">
        <f>O530*H530</f>
        <v>0</v>
      </c>
      <c r="Q530" s="238">
        <v>0</v>
      </c>
      <c r="R530" s="238">
        <f>Q530*H530</f>
        <v>0</v>
      </c>
      <c r="S530" s="238">
        <v>0</v>
      </c>
      <c r="T530" s="239">
        <f>S530*H530</f>
        <v>0</v>
      </c>
      <c r="U530" s="39"/>
      <c r="V530" s="39"/>
      <c r="W530" s="39"/>
      <c r="X530" s="39"/>
      <c r="Y530" s="39"/>
      <c r="Z530" s="39"/>
      <c r="AA530" s="39"/>
      <c r="AB530" s="39"/>
      <c r="AC530" s="39"/>
      <c r="AD530" s="39"/>
      <c r="AE530" s="39"/>
      <c r="AR530" s="240" t="s">
        <v>357</v>
      </c>
      <c r="AT530" s="240" t="s">
        <v>352</v>
      </c>
      <c r="AU530" s="240" t="s">
        <v>371</v>
      </c>
      <c r="AY530" s="18" t="s">
        <v>350</v>
      </c>
      <c r="BE530" s="241">
        <f>IF(N530="základní",J530,0)</f>
        <v>0</v>
      </c>
      <c r="BF530" s="241">
        <f>IF(N530="snížená",J530,0)</f>
        <v>0</v>
      </c>
      <c r="BG530" s="241">
        <f>IF(N530="zákl. přenesená",J530,0)</f>
        <v>0</v>
      </c>
      <c r="BH530" s="241">
        <f>IF(N530="sníž. přenesená",J530,0)</f>
        <v>0</v>
      </c>
      <c r="BI530" s="241">
        <f>IF(N530="nulová",J530,0)</f>
        <v>0</v>
      </c>
      <c r="BJ530" s="18" t="s">
        <v>84</v>
      </c>
      <c r="BK530" s="241">
        <f>ROUND(I530*H530,2)</f>
        <v>0</v>
      </c>
      <c r="BL530" s="18" t="s">
        <v>357</v>
      </c>
      <c r="BM530" s="240" t="s">
        <v>5568</v>
      </c>
    </row>
    <row r="531" s="2" customFormat="1">
      <c r="A531" s="39"/>
      <c r="B531" s="40"/>
      <c r="C531" s="41"/>
      <c r="D531" s="242" t="s">
        <v>359</v>
      </c>
      <c r="E531" s="41"/>
      <c r="F531" s="243" t="s">
        <v>5053</v>
      </c>
      <c r="G531" s="41"/>
      <c r="H531" s="41"/>
      <c r="I531" s="244"/>
      <c r="J531" s="41"/>
      <c r="K531" s="41"/>
      <c r="L531" s="45"/>
      <c r="M531" s="245"/>
      <c r="N531" s="246"/>
      <c r="O531" s="92"/>
      <c r="P531" s="92"/>
      <c r="Q531" s="92"/>
      <c r="R531" s="92"/>
      <c r="S531" s="92"/>
      <c r="T531" s="93"/>
      <c r="U531" s="39"/>
      <c r="V531" s="39"/>
      <c r="W531" s="39"/>
      <c r="X531" s="39"/>
      <c r="Y531" s="39"/>
      <c r="Z531" s="39"/>
      <c r="AA531" s="39"/>
      <c r="AB531" s="39"/>
      <c r="AC531" s="39"/>
      <c r="AD531" s="39"/>
      <c r="AE531" s="39"/>
      <c r="AT531" s="18" t="s">
        <v>359</v>
      </c>
      <c r="AU531" s="18" t="s">
        <v>371</v>
      </c>
    </row>
    <row r="532" s="2" customFormat="1" ht="24.15" customHeight="1">
      <c r="A532" s="39"/>
      <c r="B532" s="40"/>
      <c r="C532" s="295" t="s">
        <v>2746</v>
      </c>
      <c r="D532" s="295" t="s">
        <v>1347</v>
      </c>
      <c r="E532" s="296" t="s">
        <v>5569</v>
      </c>
      <c r="F532" s="297" t="s">
        <v>5570</v>
      </c>
      <c r="G532" s="298" t="s">
        <v>4932</v>
      </c>
      <c r="H532" s="299">
        <v>6</v>
      </c>
      <c r="I532" s="300"/>
      <c r="J532" s="301">
        <f>ROUND(I532*H532,2)</f>
        <v>0</v>
      </c>
      <c r="K532" s="297" t="s">
        <v>1</v>
      </c>
      <c r="L532" s="302"/>
      <c r="M532" s="303" t="s">
        <v>1</v>
      </c>
      <c r="N532" s="304" t="s">
        <v>41</v>
      </c>
      <c r="O532" s="92"/>
      <c r="P532" s="238">
        <f>O532*H532</f>
        <v>0</v>
      </c>
      <c r="Q532" s="238">
        <v>0</v>
      </c>
      <c r="R532" s="238">
        <f>Q532*H532</f>
        <v>0</v>
      </c>
      <c r="S532" s="238">
        <v>0</v>
      </c>
      <c r="T532" s="239">
        <f>S532*H532</f>
        <v>0</v>
      </c>
      <c r="U532" s="39"/>
      <c r="V532" s="39"/>
      <c r="W532" s="39"/>
      <c r="X532" s="39"/>
      <c r="Y532" s="39"/>
      <c r="Z532" s="39"/>
      <c r="AA532" s="39"/>
      <c r="AB532" s="39"/>
      <c r="AC532" s="39"/>
      <c r="AD532" s="39"/>
      <c r="AE532" s="39"/>
      <c r="AR532" s="240" t="s">
        <v>468</v>
      </c>
      <c r="AT532" s="240" t="s">
        <v>1347</v>
      </c>
      <c r="AU532" s="240" t="s">
        <v>371</v>
      </c>
      <c r="AY532" s="18" t="s">
        <v>350</v>
      </c>
      <c r="BE532" s="241">
        <f>IF(N532="základní",J532,0)</f>
        <v>0</v>
      </c>
      <c r="BF532" s="241">
        <f>IF(N532="snížená",J532,0)</f>
        <v>0</v>
      </c>
      <c r="BG532" s="241">
        <f>IF(N532="zákl. přenesená",J532,0)</f>
        <v>0</v>
      </c>
      <c r="BH532" s="241">
        <f>IF(N532="sníž. přenesená",J532,0)</f>
        <v>0</v>
      </c>
      <c r="BI532" s="241">
        <f>IF(N532="nulová",J532,0)</f>
        <v>0</v>
      </c>
      <c r="BJ532" s="18" t="s">
        <v>84</v>
      </c>
      <c r="BK532" s="241">
        <f>ROUND(I532*H532,2)</f>
        <v>0</v>
      </c>
      <c r="BL532" s="18" t="s">
        <v>357</v>
      </c>
      <c r="BM532" s="240" t="s">
        <v>5571</v>
      </c>
    </row>
    <row r="533" s="2" customFormat="1">
      <c r="A533" s="39"/>
      <c r="B533" s="40"/>
      <c r="C533" s="41"/>
      <c r="D533" s="242" t="s">
        <v>359</v>
      </c>
      <c r="E533" s="41"/>
      <c r="F533" s="243" t="s">
        <v>5570</v>
      </c>
      <c r="G533" s="41"/>
      <c r="H533" s="41"/>
      <c r="I533" s="244"/>
      <c r="J533" s="41"/>
      <c r="K533" s="41"/>
      <c r="L533" s="45"/>
      <c r="M533" s="245"/>
      <c r="N533" s="246"/>
      <c r="O533" s="92"/>
      <c r="P533" s="92"/>
      <c r="Q533" s="92"/>
      <c r="R533" s="92"/>
      <c r="S533" s="92"/>
      <c r="T533" s="93"/>
      <c r="U533" s="39"/>
      <c r="V533" s="39"/>
      <c r="W533" s="39"/>
      <c r="X533" s="39"/>
      <c r="Y533" s="39"/>
      <c r="Z533" s="39"/>
      <c r="AA533" s="39"/>
      <c r="AB533" s="39"/>
      <c r="AC533" s="39"/>
      <c r="AD533" s="39"/>
      <c r="AE533" s="39"/>
      <c r="AT533" s="18" t="s">
        <v>359</v>
      </c>
      <c r="AU533" s="18" t="s">
        <v>371</v>
      </c>
    </row>
    <row r="534" s="2" customFormat="1" ht="24.15" customHeight="1">
      <c r="A534" s="39"/>
      <c r="B534" s="40"/>
      <c r="C534" s="229" t="s">
        <v>2753</v>
      </c>
      <c r="D534" s="229" t="s">
        <v>352</v>
      </c>
      <c r="E534" s="230" t="s">
        <v>5572</v>
      </c>
      <c r="F534" s="231" t="s">
        <v>5573</v>
      </c>
      <c r="G534" s="232" t="s">
        <v>497</v>
      </c>
      <c r="H534" s="233">
        <v>6</v>
      </c>
      <c r="I534" s="234"/>
      <c r="J534" s="235">
        <f>ROUND(I534*H534,2)</f>
        <v>0</v>
      </c>
      <c r="K534" s="231" t="s">
        <v>385</v>
      </c>
      <c r="L534" s="45"/>
      <c r="M534" s="236" t="s">
        <v>1</v>
      </c>
      <c r="N534" s="237" t="s">
        <v>41</v>
      </c>
      <c r="O534" s="92"/>
      <c r="P534" s="238">
        <f>O534*H534</f>
        <v>0</v>
      </c>
      <c r="Q534" s="238">
        <v>0</v>
      </c>
      <c r="R534" s="238">
        <f>Q534*H534</f>
        <v>0</v>
      </c>
      <c r="S534" s="238">
        <v>0</v>
      </c>
      <c r="T534" s="239">
        <f>S534*H534</f>
        <v>0</v>
      </c>
      <c r="U534" s="39"/>
      <c r="V534" s="39"/>
      <c r="W534" s="39"/>
      <c r="X534" s="39"/>
      <c r="Y534" s="39"/>
      <c r="Z534" s="39"/>
      <c r="AA534" s="39"/>
      <c r="AB534" s="39"/>
      <c r="AC534" s="39"/>
      <c r="AD534" s="39"/>
      <c r="AE534" s="39"/>
      <c r="AR534" s="240" t="s">
        <v>357</v>
      </c>
      <c r="AT534" s="240" t="s">
        <v>352</v>
      </c>
      <c r="AU534" s="240" t="s">
        <v>371</v>
      </c>
      <c r="AY534" s="18" t="s">
        <v>350</v>
      </c>
      <c r="BE534" s="241">
        <f>IF(N534="základní",J534,0)</f>
        <v>0</v>
      </c>
      <c r="BF534" s="241">
        <f>IF(N534="snížená",J534,0)</f>
        <v>0</v>
      </c>
      <c r="BG534" s="241">
        <f>IF(N534="zákl. přenesená",J534,0)</f>
        <v>0</v>
      </c>
      <c r="BH534" s="241">
        <f>IF(N534="sníž. přenesená",J534,0)</f>
        <v>0</v>
      </c>
      <c r="BI534" s="241">
        <f>IF(N534="nulová",J534,0)</f>
        <v>0</v>
      </c>
      <c r="BJ534" s="18" t="s">
        <v>84</v>
      </c>
      <c r="BK534" s="241">
        <f>ROUND(I534*H534,2)</f>
        <v>0</v>
      </c>
      <c r="BL534" s="18" t="s">
        <v>357</v>
      </c>
      <c r="BM534" s="240" t="s">
        <v>5574</v>
      </c>
    </row>
    <row r="535" s="2" customFormat="1">
      <c r="A535" s="39"/>
      <c r="B535" s="40"/>
      <c r="C535" s="41"/>
      <c r="D535" s="242" t="s">
        <v>359</v>
      </c>
      <c r="E535" s="41"/>
      <c r="F535" s="243" t="s">
        <v>5575</v>
      </c>
      <c r="G535" s="41"/>
      <c r="H535" s="41"/>
      <c r="I535" s="244"/>
      <c r="J535" s="41"/>
      <c r="K535" s="41"/>
      <c r="L535" s="45"/>
      <c r="M535" s="245"/>
      <c r="N535" s="246"/>
      <c r="O535" s="92"/>
      <c r="P535" s="92"/>
      <c r="Q535" s="92"/>
      <c r="R535" s="92"/>
      <c r="S535" s="92"/>
      <c r="T535" s="93"/>
      <c r="U535" s="39"/>
      <c r="V535" s="39"/>
      <c r="W535" s="39"/>
      <c r="X535" s="39"/>
      <c r="Y535" s="39"/>
      <c r="Z535" s="39"/>
      <c r="AA535" s="39"/>
      <c r="AB535" s="39"/>
      <c r="AC535" s="39"/>
      <c r="AD535" s="39"/>
      <c r="AE535" s="39"/>
      <c r="AT535" s="18" t="s">
        <v>359</v>
      </c>
      <c r="AU535" s="18" t="s">
        <v>371</v>
      </c>
    </row>
    <row r="536" s="2" customFormat="1" ht="16.5" customHeight="1">
      <c r="A536" s="39"/>
      <c r="B536" s="40"/>
      <c r="C536" s="295" t="s">
        <v>2769</v>
      </c>
      <c r="D536" s="295" t="s">
        <v>1347</v>
      </c>
      <c r="E536" s="296" t="s">
        <v>5576</v>
      </c>
      <c r="F536" s="297" t="s">
        <v>5577</v>
      </c>
      <c r="G536" s="298" t="s">
        <v>551</v>
      </c>
      <c r="H536" s="299">
        <v>20</v>
      </c>
      <c r="I536" s="300"/>
      <c r="J536" s="301">
        <f>ROUND(I536*H536,2)</f>
        <v>0</v>
      </c>
      <c r="K536" s="297" t="s">
        <v>1</v>
      </c>
      <c r="L536" s="302"/>
      <c r="M536" s="303" t="s">
        <v>1</v>
      </c>
      <c r="N536" s="304" t="s">
        <v>41</v>
      </c>
      <c r="O536" s="92"/>
      <c r="P536" s="238">
        <f>O536*H536</f>
        <v>0</v>
      </c>
      <c r="Q536" s="238">
        <v>0</v>
      </c>
      <c r="R536" s="238">
        <f>Q536*H536</f>
        <v>0</v>
      </c>
      <c r="S536" s="238">
        <v>0</v>
      </c>
      <c r="T536" s="239">
        <f>S536*H536</f>
        <v>0</v>
      </c>
      <c r="U536" s="39"/>
      <c r="V536" s="39"/>
      <c r="W536" s="39"/>
      <c r="X536" s="39"/>
      <c r="Y536" s="39"/>
      <c r="Z536" s="39"/>
      <c r="AA536" s="39"/>
      <c r="AB536" s="39"/>
      <c r="AC536" s="39"/>
      <c r="AD536" s="39"/>
      <c r="AE536" s="39"/>
      <c r="AR536" s="240" t="s">
        <v>468</v>
      </c>
      <c r="AT536" s="240" t="s">
        <v>1347</v>
      </c>
      <c r="AU536" s="240" t="s">
        <v>371</v>
      </c>
      <c r="AY536" s="18" t="s">
        <v>350</v>
      </c>
      <c r="BE536" s="241">
        <f>IF(N536="základní",J536,0)</f>
        <v>0</v>
      </c>
      <c r="BF536" s="241">
        <f>IF(N536="snížená",J536,0)</f>
        <v>0</v>
      </c>
      <c r="BG536" s="241">
        <f>IF(N536="zákl. přenesená",J536,0)</f>
        <v>0</v>
      </c>
      <c r="BH536" s="241">
        <f>IF(N536="sníž. přenesená",J536,0)</f>
        <v>0</v>
      </c>
      <c r="BI536" s="241">
        <f>IF(N536="nulová",J536,0)</f>
        <v>0</v>
      </c>
      <c r="BJ536" s="18" t="s">
        <v>84</v>
      </c>
      <c r="BK536" s="241">
        <f>ROUND(I536*H536,2)</f>
        <v>0</v>
      </c>
      <c r="BL536" s="18" t="s">
        <v>357</v>
      </c>
      <c r="BM536" s="240" t="s">
        <v>5578</v>
      </c>
    </row>
    <row r="537" s="2" customFormat="1">
      <c r="A537" s="39"/>
      <c r="B537" s="40"/>
      <c r="C537" s="41"/>
      <c r="D537" s="242" t="s">
        <v>359</v>
      </c>
      <c r="E537" s="41"/>
      <c r="F537" s="243" t="s">
        <v>5577</v>
      </c>
      <c r="G537" s="41"/>
      <c r="H537" s="41"/>
      <c r="I537" s="244"/>
      <c r="J537" s="41"/>
      <c r="K537" s="41"/>
      <c r="L537" s="45"/>
      <c r="M537" s="245"/>
      <c r="N537" s="246"/>
      <c r="O537" s="92"/>
      <c r="P537" s="92"/>
      <c r="Q537" s="92"/>
      <c r="R537" s="92"/>
      <c r="S537" s="92"/>
      <c r="T537" s="93"/>
      <c r="U537" s="39"/>
      <c r="V537" s="39"/>
      <c r="W537" s="39"/>
      <c r="X537" s="39"/>
      <c r="Y537" s="39"/>
      <c r="Z537" s="39"/>
      <c r="AA537" s="39"/>
      <c r="AB537" s="39"/>
      <c r="AC537" s="39"/>
      <c r="AD537" s="39"/>
      <c r="AE537" s="39"/>
      <c r="AT537" s="18" t="s">
        <v>359</v>
      </c>
      <c r="AU537" s="18" t="s">
        <v>371</v>
      </c>
    </row>
    <row r="538" s="2" customFormat="1" ht="24.15" customHeight="1">
      <c r="A538" s="39"/>
      <c r="B538" s="40"/>
      <c r="C538" s="229" t="s">
        <v>2781</v>
      </c>
      <c r="D538" s="229" t="s">
        <v>352</v>
      </c>
      <c r="E538" s="230" t="s">
        <v>5579</v>
      </c>
      <c r="F538" s="231" t="s">
        <v>5580</v>
      </c>
      <c r="G538" s="232" t="s">
        <v>551</v>
      </c>
      <c r="H538" s="233">
        <v>20</v>
      </c>
      <c r="I538" s="234"/>
      <c r="J538" s="235">
        <f>ROUND(I538*H538,2)</f>
        <v>0</v>
      </c>
      <c r="K538" s="231" t="s">
        <v>385</v>
      </c>
      <c r="L538" s="45"/>
      <c r="M538" s="236" t="s">
        <v>1</v>
      </c>
      <c r="N538" s="237" t="s">
        <v>41</v>
      </c>
      <c r="O538" s="92"/>
      <c r="P538" s="238">
        <f>O538*H538</f>
        <v>0</v>
      </c>
      <c r="Q538" s="238">
        <v>0</v>
      </c>
      <c r="R538" s="238">
        <f>Q538*H538</f>
        <v>0</v>
      </c>
      <c r="S538" s="238">
        <v>0</v>
      </c>
      <c r="T538" s="239">
        <f>S538*H538</f>
        <v>0</v>
      </c>
      <c r="U538" s="39"/>
      <c r="V538" s="39"/>
      <c r="W538" s="39"/>
      <c r="X538" s="39"/>
      <c r="Y538" s="39"/>
      <c r="Z538" s="39"/>
      <c r="AA538" s="39"/>
      <c r="AB538" s="39"/>
      <c r="AC538" s="39"/>
      <c r="AD538" s="39"/>
      <c r="AE538" s="39"/>
      <c r="AR538" s="240" t="s">
        <v>357</v>
      </c>
      <c r="AT538" s="240" t="s">
        <v>352</v>
      </c>
      <c r="AU538" s="240" t="s">
        <v>371</v>
      </c>
      <c r="AY538" s="18" t="s">
        <v>350</v>
      </c>
      <c r="BE538" s="241">
        <f>IF(N538="základní",J538,0)</f>
        <v>0</v>
      </c>
      <c r="BF538" s="241">
        <f>IF(N538="snížená",J538,0)</f>
        <v>0</v>
      </c>
      <c r="BG538" s="241">
        <f>IF(N538="zákl. přenesená",J538,0)</f>
        <v>0</v>
      </c>
      <c r="BH538" s="241">
        <f>IF(N538="sníž. přenesená",J538,0)</f>
        <v>0</v>
      </c>
      <c r="BI538" s="241">
        <f>IF(N538="nulová",J538,0)</f>
        <v>0</v>
      </c>
      <c r="BJ538" s="18" t="s">
        <v>84</v>
      </c>
      <c r="BK538" s="241">
        <f>ROUND(I538*H538,2)</f>
        <v>0</v>
      </c>
      <c r="BL538" s="18" t="s">
        <v>357</v>
      </c>
      <c r="BM538" s="240" t="s">
        <v>5581</v>
      </c>
    </row>
    <row r="539" s="2" customFormat="1">
      <c r="A539" s="39"/>
      <c r="B539" s="40"/>
      <c r="C539" s="41"/>
      <c r="D539" s="242" t="s">
        <v>359</v>
      </c>
      <c r="E539" s="41"/>
      <c r="F539" s="243" t="s">
        <v>5582</v>
      </c>
      <c r="G539" s="41"/>
      <c r="H539" s="41"/>
      <c r="I539" s="244"/>
      <c r="J539" s="41"/>
      <c r="K539" s="41"/>
      <c r="L539" s="45"/>
      <c r="M539" s="245"/>
      <c r="N539" s="246"/>
      <c r="O539" s="92"/>
      <c r="P539" s="92"/>
      <c r="Q539" s="92"/>
      <c r="R539" s="92"/>
      <c r="S539" s="92"/>
      <c r="T539" s="93"/>
      <c r="U539" s="39"/>
      <c r="V539" s="39"/>
      <c r="W539" s="39"/>
      <c r="X539" s="39"/>
      <c r="Y539" s="39"/>
      <c r="Z539" s="39"/>
      <c r="AA539" s="39"/>
      <c r="AB539" s="39"/>
      <c r="AC539" s="39"/>
      <c r="AD539" s="39"/>
      <c r="AE539" s="39"/>
      <c r="AT539" s="18" t="s">
        <v>359</v>
      </c>
      <c r="AU539" s="18" t="s">
        <v>371</v>
      </c>
    </row>
    <row r="540" s="2" customFormat="1" ht="16.5" customHeight="1">
      <c r="A540" s="39"/>
      <c r="B540" s="40"/>
      <c r="C540" s="295" t="s">
        <v>2788</v>
      </c>
      <c r="D540" s="295" t="s">
        <v>1347</v>
      </c>
      <c r="E540" s="296" t="s">
        <v>5583</v>
      </c>
      <c r="F540" s="297" t="s">
        <v>5584</v>
      </c>
      <c r="G540" s="298" t="s">
        <v>551</v>
      </c>
      <c r="H540" s="299">
        <v>20</v>
      </c>
      <c r="I540" s="300"/>
      <c r="J540" s="301">
        <f>ROUND(I540*H540,2)</f>
        <v>0</v>
      </c>
      <c r="K540" s="297" t="s">
        <v>1</v>
      </c>
      <c r="L540" s="302"/>
      <c r="M540" s="303" t="s">
        <v>1</v>
      </c>
      <c r="N540" s="304" t="s">
        <v>41</v>
      </c>
      <c r="O540" s="92"/>
      <c r="P540" s="238">
        <f>O540*H540</f>
        <v>0</v>
      </c>
      <c r="Q540" s="238">
        <v>0</v>
      </c>
      <c r="R540" s="238">
        <f>Q540*H540</f>
        <v>0</v>
      </c>
      <c r="S540" s="238">
        <v>0</v>
      </c>
      <c r="T540" s="239">
        <f>S540*H540</f>
        <v>0</v>
      </c>
      <c r="U540" s="39"/>
      <c r="V540" s="39"/>
      <c r="W540" s="39"/>
      <c r="X540" s="39"/>
      <c r="Y540" s="39"/>
      <c r="Z540" s="39"/>
      <c r="AA540" s="39"/>
      <c r="AB540" s="39"/>
      <c r="AC540" s="39"/>
      <c r="AD540" s="39"/>
      <c r="AE540" s="39"/>
      <c r="AR540" s="240" t="s">
        <v>468</v>
      </c>
      <c r="AT540" s="240" t="s">
        <v>1347</v>
      </c>
      <c r="AU540" s="240" t="s">
        <v>371</v>
      </c>
      <c r="AY540" s="18" t="s">
        <v>350</v>
      </c>
      <c r="BE540" s="241">
        <f>IF(N540="základní",J540,0)</f>
        <v>0</v>
      </c>
      <c r="BF540" s="241">
        <f>IF(N540="snížená",J540,0)</f>
        <v>0</v>
      </c>
      <c r="BG540" s="241">
        <f>IF(N540="zákl. přenesená",J540,0)</f>
        <v>0</v>
      </c>
      <c r="BH540" s="241">
        <f>IF(N540="sníž. přenesená",J540,0)</f>
        <v>0</v>
      </c>
      <c r="BI540" s="241">
        <f>IF(N540="nulová",J540,0)</f>
        <v>0</v>
      </c>
      <c r="BJ540" s="18" t="s">
        <v>84</v>
      </c>
      <c r="BK540" s="241">
        <f>ROUND(I540*H540,2)</f>
        <v>0</v>
      </c>
      <c r="BL540" s="18" t="s">
        <v>357</v>
      </c>
      <c r="BM540" s="240" t="s">
        <v>5585</v>
      </c>
    </row>
    <row r="541" s="2" customFormat="1">
      <c r="A541" s="39"/>
      <c r="B541" s="40"/>
      <c r="C541" s="41"/>
      <c r="D541" s="242" t="s">
        <v>359</v>
      </c>
      <c r="E541" s="41"/>
      <c r="F541" s="243" t="s">
        <v>5584</v>
      </c>
      <c r="G541" s="41"/>
      <c r="H541" s="41"/>
      <c r="I541" s="244"/>
      <c r="J541" s="41"/>
      <c r="K541" s="41"/>
      <c r="L541" s="45"/>
      <c r="M541" s="245"/>
      <c r="N541" s="246"/>
      <c r="O541" s="92"/>
      <c r="P541" s="92"/>
      <c r="Q541" s="92"/>
      <c r="R541" s="92"/>
      <c r="S541" s="92"/>
      <c r="T541" s="93"/>
      <c r="U541" s="39"/>
      <c r="V541" s="39"/>
      <c r="W541" s="39"/>
      <c r="X541" s="39"/>
      <c r="Y541" s="39"/>
      <c r="Z541" s="39"/>
      <c r="AA541" s="39"/>
      <c r="AB541" s="39"/>
      <c r="AC541" s="39"/>
      <c r="AD541" s="39"/>
      <c r="AE541" s="39"/>
      <c r="AT541" s="18" t="s">
        <v>359</v>
      </c>
      <c r="AU541" s="18" t="s">
        <v>371</v>
      </c>
    </row>
    <row r="542" s="2" customFormat="1" ht="24.15" customHeight="1">
      <c r="A542" s="39"/>
      <c r="B542" s="40"/>
      <c r="C542" s="229" t="s">
        <v>2806</v>
      </c>
      <c r="D542" s="229" t="s">
        <v>352</v>
      </c>
      <c r="E542" s="230" t="s">
        <v>5586</v>
      </c>
      <c r="F542" s="231" t="s">
        <v>5587</v>
      </c>
      <c r="G542" s="232" t="s">
        <v>551</v>
      </c>
      <c r="H542" s="233">
        <v>20</v>
      </c>
      <c r="I542" s="234"/>
      <c r="J542" s="235">
        <f>ROUND(I542*H542,2)</f>
        <v>0</v>
      </c>
      <c r="K542" s="231" t="s">
        <v>385</v>
      </c>
      <c r="L542" s="45"/>
      <c r="M542" s="236" t="s">
        <v>1</v>
      </c>
      <c r="N542" s="237" t="s">
        <v>41</v>
      </c>
      <c r="O542" s="92"/>
      <c r="P542" s="238">
        <f>O542*H542</f>
        <v>0</v>
      </c>
      <c r="Q542" s="238">
        <v>0</v>
      </c>
      <c r="R542" s="238">
        <f>Q542*H542</f>
        <v>0</v>
      </c>
      <c r="S542" s="238">
        <v>0</v>
      </c>
      <c r="T542" s="239">
        <f>S542*H542</f>
        <v>0</v>
      </c>
      <c r="U542" s="39"/>
      <c r="V542" s="39"/>
      <c r="W542" s="39"/>
      <c r="X542" s="39"/>
      <c r="Y542" s="39"/>
      <c r="Z542" s="39"/>
      <c r="AA542" s="39"/>
      <c r="AB542" s="39"/>
      <c r="AC542" s="39"/>
      <c r="AD542" s="39"/>
      <c r="AE542" s="39"/>
      <c r="AR542" s="240" t="s">
        <v>357</v>
      </c>
      <c r="AT542" s="240" t="s">
        <v>352</v>
      </c>
      <c r="AU542" s="240" t="s">
        <v>371</v>
      </c>
      <c r="AY542" s="18" t="s">
        <v>350</v>
      </c>
      <c r="BE542" s="241">
        <f>IF(N542="základní",J542,0)</f>
        <v>0</v>
      </c>
      <c r="BF542" s="241">
        <f>IF(N542="snížená",J542,0)</f>
        <v>0</v>
      </c>
      <c r="BG542" s="241">
        <f>IF(N542="zákl. přenesená",J542,0)</f>
        <v>0</v>
      </c>
      <c r="BH542" s="241">
        <f>IF(N542="sníž. přenesená",J542,0)</f>
        <v>0</v>
      </c>
      <c r="BI542" s="241">
        <f>IF(N542="nulová",J542,0)</f>
        <v>0</v>
      </c>
      <c r="BJ542" s="18" t="s">
        <v>84</v>
      </c>
      <c r="BK542" s="241">
        <f>ROUND(I542*H542,2)</f>
        <v>0</v>
      </c>
      <c r="BL542" s="18" t="s">
        <v>357</v>
      </c>
      <c r="BM542" s="240" t="s">
        <v>5588</v>
      </c>
    </row>
    <row r="543" s="2" customFormat="1">
      <c r="A543" s="39"/>
      <c r="B543" s="40"/>
      <c r="C543" s="41"/>
      <c r="D543" s="242" t="s">
        <v>359</v>
      </c>
      <c r="E543" s="41"/>
      <c r="F543" s="243" t="s">
        <v>5589</v>
      </c>
      <c r="G543" s="41"/>
      <c r="H543" s="41"/>
      <c r="I543" s="244"/>
      <c r="J543" s="41"/>
      <c r="K543" s="41"/>
      <c r="L543" s="45"/>
      <c r="M543" s="245"/>
      <c r="N543" s="246"/>
      <c r="O543" s="92"/>
      <c r="P543" s="92"/>
      <c r="Q543" s="92"/>
      <c r="R543" s="92"/>
      <c r="S543" s="92"/>
      <c r="T543" s="93"/>
      <c r="U543" s="39"/>
      <c r="V543" s="39"/>
      <c r="W543" s="39"/>
      <c r="X543" s="39"/>
      <c r="Y543" s="39"/>
      <c r="Z543" s="39"/>
      <c r="AA543" s="39"/>
      <c r="AB543" s="39"/>
      <c r="AC543" s="39"/>
      <c r="AD543" s="39"/>
      <c r="AE543" s="39"/>
      <c r="AT543" s="18" t="s">
        <v>359</v>
      </c>
      <c r="AU543" s="18" t="s">
        <v>371</v>
      </c>
    </row>
    <row r="544" s="12" customFormat="1" ht="20.88" customHeight="1">
      <c r="A544" s="12"/>
      <c r="B544" s="213"/>
      <c r="C544" s="214"/>
      <c r="D544" s="215" t="s">
        <v>75</v>
      </c>
      <c r="E544" s="227" t="s">
        <v>5590</v>
      </c>
      <c r="F544" s="227" t="s">
        <v>5591</v>
      </c>
      <c r="G544" s="214"/>
      <c r="H544" s="214"/>
      <c r="I544" s="217"/>
      <c r="J544" s="228">
        <f>BK544</f>
        <v>0</v>
      </c>
      <c r="K544" s="214"/>
      <c r="L544" s="219"/>
      <c r="M544" s="220"/>
      <c r="N544" s="221"/>
      <c r="O544" s="221"/>
      <c r="P544" s="222">
        <f>SUM(P545:P592)</f>
        <v>0</v>
      </c>
      <c r="Q544" s="221"/>
      <c r="R544" s="222">
        <f>SUM(R545:R592)</f>
        <v>0.02384</v>
      </c>
      <c r="S544" s="221"/>
      <c r="T544" s="223">
        <f>SUM(T545:T592)</f>
        <v>3.0348799999999998</v>
      </c>
      <c r="U544" s="12"/>
      <c r="V544" s="12"/>
      <c r="W544" s="12"/>
      <c r="X544" s="12"/>
      <c r="Y544" s="12"/>
      <c r="Z544" s="12"/>
      <c r="AA544" s="12"/>
      <c r="AB544" s="12"/>
      <c r="AC544" s="12"/>
      <c r="AD544" s="12"/>
      <c r="AE544" s="12"/>
      <c r="AR544" s="224" t="s">
        <v>84</v>
      </c>
      <c r="AT544" s="225" t="s">
        <v>75</v>
      </c>
      <c r="AU544" s="225" t="s">
        <v>86</v>
      </c>
      <c r="AY544" s="224" t="s">
        <v>350</v>
      </c>
      <c r="BK544" s="226">
        <f>SUM(BK545:BK592)</f>
        <v>0</v>
      </c>
    </row>
    <row r="545" s="2" customFormat="1" ht="24.15" customHeight="1">
      <c r="A545" s="39"/>
      <c r="B545" s="40"/>
      <c r="C545" s="229" t="s">
        <v>2816</v>
      </c>
      <c r="D545" s="229" t="s">
        <v>352</v>
      </c>
      <c r="E545" s="230" t="s">
        <v>5592</v>
      </c>
      <c r="F545" s="231" t="s">
        <v>5593</v>
      </c>
      <c r="G545" s="232" t="s">
        <v>5594</v>
      </c>
      <c r="H545" s="233">
        <v>0.029999999999999999</v>
      </c>
      <c r="I545" s="234"/>
      <c r="J545" s="235">
        <f>ROUND(I545*H545,2)</f>
        <v>0</v>
      </c>
      <c r="K545" s="231" t="s">
        <v>385</v>
      </c>
      <c r="L545" s="45"/>
      <c r="M545" s="236" t="s">
        <v>1</v>
      </c>
      <c r="N545" s="237" t="s">
        <v>41</v>
      </c>
      <c r="O545" s="92"/>
      <c r="P545" s="238">
        <f>O545*H545</f>
        <v>0</v>
      </c>
      <c r="Q545" s="238">
        <v>0.0088000000000000005</v>
      </c>
      <c r="R545" s="238">
        <f>Q545*H545</f>
        <v>0.00026400000000000002</v>
      </c>
      <c r="S545" s="238">
        <v>0</v>
      </c>
      <c r="T545" s="239">
        <f>S545*H545</f>
        <v>0</v>
      </c>
      <c r="U545" s="39"/>
      <c r="V545" s="39"/>
      <c r="W545" s="39"/>
      <c r="X545" s="39"/>
      <c r="Y545" s="39"/>
      <c r="Z545" s="39"/>
      <c r="AA545" s="39"/>
      <c r="AB545" s="39"/>
      <c r="AC545" s="39"/>
      <c r="AD545" s="39"/>
      <c r="AE545" s="39"/>
      <c r="AR545" s="240" t="s">
        <v>357</v>
      </c>
      <c r="AT545" s="240" t="s">
        <v>352</v>
      </c>
      <c r="AU545" s="240" t="s">
        <v>371</v>
      </c>
      <c r="AY545" s="18" t="s">
        <v>350</v>
      </c>
      <c r="BE545" s="241">
        <f>IF(N545="základní",J545,0)</f>
        <v>0</v>
      </c>
      <c r="BF545" s="241">
        <f>IF(N545="snížená",J545,0)</f>
        <v>0</v>
      </c>
      <c r="BG545" s="241">
        <f>IF(N545="zákl. přenesená",J545,0)</f>
        <v>0</v>
      </c>
      <c r="BH545" s="241">
        <f>IF(N545="sníž. přenesená",J545,0)</f>
        <v>0</v>
      </c>
      <c r="BI545" s="241">
        <f>IF(N545="nulová",J545,0)</f>
        <v>0</v>
      </c>
      <c r="BJ545" s="18" t="s">
        <v>84</v>
      </c>
      <c r="BK545" s="241">
        <f>ROUND(I545*H545,2)</f>
        <v>0</v>
      </c>
      <c r="BL545" s="18" t="s">
        <v>357</v>
      </c>
      <c r="BM545" s="240" t="s">
        <v>5595</v>
      </c>
    </row>
    <row r="546" s="2" customFormat="1">
      <c r="A546" s="39"/>
      <c r="B546" s="40"/>
      <c r="C546" s="41"/>
      <c r="D546" s="242" t="s">
        <v>359</v>
      </c>
      <c r="E546" s="41"/>
      <c r="F546" s="243" t="s">
        <v>5596</v>
      </c>
      <c r="G546" s="41"/>
      <c r="H546" s="41"/>
      <c r="I546" s="244"/>
      <c r="J546" s="41"/>
      <c r="K546" s="41"/>
      <c r="L546" s="45"/>
      <c r="M546" s="245"/>
      <c r="N546" s="246"/>
      <c r="O546" s="92"/>
      <c r="P546" s="92"/>
      <c r="Q546" s="92"/>
      <c r="R546" s="92"/>
      <c r="S546" s="92"/>
      <c r="T546" s="93"/>
      <c r="U546" s="39"/>
      <c r="V546" s="39"/>
      <c r="W546" s="39"/>
      <c r="X546" s="39"/>
      <c r="Y546" s="39"/>
      <c r="Z546" s="39"/>
      <c r="AA546" s="39"/>
      <c r="AB546" s="39"/>
      <c r="AC546" s="39"/>
      <c r="AD546" s="39"/>
      <c r="AE546" s="39"/>
      <c r="AT546" s="18" t="s">
        <v>359</v>
      </c>
      <c r="AU546" s="18" t="s">
        <v>371</v>
      </c>
    </row>
    <row r="547" s="2" customFormat="1" ht="24.15" customHeight="1">
      <c r="A547" s="39"/>
      <c r="B547" s="40"/>
      <c r="C547" s="229" t="s">
        <v>2826</v>
      </c>
      <c r="D547" s="229" t="s">
        <v>352</v>
      </c>
      <c r="E547" s="230" t="s">
        <v>5597</v>
      </c>
      <c r="F547" s="231" t="s">
        <v>5598</v>
      </c>
      <c r="G547" s="232" t="s">
        <v>374</v>
      </c>
      <c r="H547" s="233">
        <v>24</v>
      </c>
      <c r="I547" s="234"/>
      <c r="J547" s="235">
        <f>ROUND(I547*H547,2)</f>
        <v>0</v>
      </c>
      <c r="K547" s="231" t="s">
        <v>385</v>
      </c>
      <c r="L547" s="45"/>
      <c r="M547" s="236" t="s">
        <v>1</v>
      </c>
      <c r="N547" s="237" t="s">
        <v>41</v>
      </c>
      <c r="O547" s="92"/>
      <c r="P547" s="238">
        <f>O547*H547</f>
        <v>0</v>
      </c>
      <c r="Q547" s="238">
        <v>0</v>
      </c>
      <c r="R547" s="238">
        <f>Q547*H547</f>
        <v>0</v>
      </c>
      <c r="S547" s="238">
        <v>0</v>
      </c>
      <c r="T547" s="239">
        <f>S547*H547</f>
        <v>0</v>
      </c>
      <c r="U547" s="39"/>
      <c r="V547" s="39"/>
      <c r="W547" s="39"/>
      <c r="X547" s="39"/>
      <c r="Y547" s="39"/>
      <c r="Z547" s="39"/>
      <c r="AA547" s="39"/>
      <c r="AB547" s="39"/>
      <c r="AC547" s="39"/>
      <c r="AD547" s="39"/>
      <c r="AE547" s="39"/>
      <c r="AR547" s="240" t="s">
        <v>1001</v>
      </c>
      <c r="AT547" s="240" t="s">
        <v>352</v>
      </c>
      <c r="AU547" s="240" t="s">
        <v>371</v>
      </c>
      <c r="AY547" s="18" t="s">
        <v>350</v>
      </c>
      <c r="BE547" s="241">
        <f>IF(N547="základní",J547,0)</f>
        <v>0</v>
      </c>
      <c r="BF547" s="241">
        <f>IF(N547="snížená",J547,0)</f>
        <v>0</v>
      </c>
      <c r="BG547" s="241">
        <f>IF(N547="zákl. přenesená",J547,0)</f>
        <v>0</v>
      </c>
      <c r="BH547" s="241">
        <f>IF(N547="sníž. přenesená",J547,0)</f>
        <v>0</v>
      </c>
      <c r="BI547" s="241">
        <f>IF(N547="nulová",J547,0)</f>
        <v>0</v>
      </c>
      <c r="BJ547" s="18" t="s">
        <v>84</v>
      </c>
      <c r="BK547" s="241">
        <f>ROUND(I547*H547,2)</f>
        <v>0</v>
      </c>
      <c r="BL547" s="18" t="s">
        <v>1001</v>
      </c>
      <c r="BM547" s="240" t="s">
        <v>5599</v>
      </c>
    </row>
    <row r="548" s="2" customFormat="1">
      <c r="A548" s="39"/>
      <c r="B548" s="40"/>
      <c r="C548" s="41"/>
      <c r="D548" s="242" t="s">
        <v>359</v>
      </c>
      <c r="E548" s="41"/>
      <c r="F548" s="243" t="s">
        <v>5600</v>
      </c>
      <c r="G548" s="41"/>
      <c r="H548" s="41"/>
      <c r="I548" s="244"/>
      <c r="J548" s="41"/>
      <c r="K548" s="41"/>
      <c r="L548" s="45"/>
      <c r="M548" s="245"/>
      <c r="N548" s="246"/>
      <c r="O548" s="92"/>
      <c r="P548" s="92"/>
      <c r="Q548" s="92"/>
      <c r="R548" s="92"/>
      <c r="S548" s="92"/>
      <c r="T548" s="93"/>
      <c r="U548" s="39"/>
      <c r="V548" s="39"/>
      <c r="W548" s="39"/>
      <c r="X548" s="39"/>
      <c r="Y548" s="39"/>
      <c r="Z548" s="39"/>
      <c r="AA548" s="39"/>
      <c r="AB548" s="39"/>
      <c r="AC548" s="39"/>
      <c r="AD548" s="39"/>
      <c r="AE548" s="39"/>
      <c r="AT548" s="18" t="s">
        <v>359</v>
      </c>
      <c r="AU548" s="18" t="s">
        <v>371</v>
      </c>
    </row>
    <row r="549" s="13" customFormat="1">
      <c r="A549" s="13"/>
      <c r="B549" s="247"/>
      <c r="C549" s="248"/>
      <c r="D549" s="242" t="s">
        <v>361</v>
      </c>
      <c r="E549" s="249" t="s">
        <v>1</v>
      </c>
      <c r="F549" s="250" t="s">
        <v>5601</v>
      </c>
      <c r="G549" s="248"/>
      <c r="H549" s="251">
        <v>24</v>
      </c>
      <c r="I549" s="252"/>
      <c r="J549" s="248"/>
      <c r="K549" s="248"/>
      <c r="L549" s="253"/>
      <c r="M549" s="254"/>
      <c r="N549" s="255"/>
      <c r="O549" s="255"/>
      <c r="P549" s="255"/>
      <c r="Q549" s="255"/>
      <c r="R549" s="255"/>
      <c r="S549" s="255"/>
      <c r="T549" s="256"/>
      <c r="U549" s="13"/>
      <c r="V549" s="13"/>
      <c r="W549" s="13"/>
      <c r="X549" s="13"/>
      <c r="Y549" s="13"/>
      <c r="Z549" s="13"/>
      <c r="AA549" s="13"/>
      <c r="AB549" s="13"/>
      <c r="AC549" s="13"/>
      <c r="AD549" s="13"/>
      <c r="AE549" s="13"/>
      <c r="AT549" s="257" t="s">
        <v>361</v>
      </c>
      <c r="AU549" s="257" t="s">
        <v>371</v>
      </c>
      <c r="AV549" s="13" t="s">
        <v>86</v>
      </c>
      <c r="AW549" s="13" t="s">
        <v>32</v>
      </c>
      <c r="AX549" s="13" t="s">
        <v>84</v>
      </c>
      <c r="AY549" s="257" t="s">
        <v>350</v>
      </c>
    </row>
    <row r="550" s="2" customFormat="1" ht="33" customHeight="1">
      <c r="A550" s="39"/>
      <c r="B550" s="40"/>
      <c r="C550" s="229" t="s">
        <v>2833</v>
      </c>
      <c r="D550" s="229" t="s">
        <v>352</v>
      </c>
      <c r="E550" s="230" t="s">
        <v>5602</v>
      </c>
      <c r="F550" s="231" t="s">
        <v>5603</v>
      </c>
      <c r="G550" s="232" t="s">
        <v>551</v>
      </c>
      <c r="H550" s="233">
        <v>30</v>
      </c>
      <c r="I550" s="234"/>
      <c r="J550" s="235">
        <f>ROUND(I550*H550,2)</f>
        <v>0</v>
      </c>
      <c r="K550" s="231" t="s">
        <v>385</v>
      </c>
      <c r="L550" s="45"/>
      <c r="M550" s="236" t="s">
        <v>1</v>
      </c>
      <c r="N550" s="237" t="s">
        <v>41</v>
      </c>
      <c r="O550" s="92"/>
      <c r="P550" s="238">
        <f>O550*H550</f>
        <v>0</v>
      </c>
      <c r="Q550" s="238">
        <v>0</v>
      </c>
      <c r="R550" s="238">
        <f>Q550*H550</f>
        <v>0</v>
      </c>
      <c r="S550" s="238">
        <v>0</v>
      </c>
      <c r="T550" s="239">
        <f>S550*H550</f>
        <v>0</v>
      </c>
      <c r="U550" s="39"/>
      <c r="V550" s="39"/>
      <c r="W550" s="39"/>
      <c r="X550" s="39"/>
      <c r="Y550" s="39"/>
      <c r="Z550" s="39"/>
      <c r="AA550" s="39"/>
      <c r="AB550" s="39"/>
      <c r="AC550" s="39"/>
      <c r="AD550" s="39"/>
      <c r="AE550" s="39"/>
      <c r="AR550" s="240" t="s">
        <v>1001</v>
      </c>
      <c r="AT550" s="240" t="s">
        <v>352</v>
      </c>
      <c r="AU550" s="240" t="s">
        <v>371</v>
      </c>
      <c r="AY550" s="18" t="s">
        <v>350</v>
      </c>
      <c r="BE550" s="241">
        <f>IF(N550="základní",J550,0)</f>
        <v>0</v>
      </c>
      <c r="BF550" s="241">
        <f>IF(N550="snížená",J550,0)</f>
        <v>0</v>
      </c>
      <c r="BG550" s="241">
        <f>IF(N550="zákl. přenesená",J550,0)</f>
        <v>0</v>
      </c>
      <c r="BH550" s="241">
        <f>IF(N550="sníž. přenesená",J550,0)</f>
        <v>0</v>
      </c>
      <c r="BI550" s="241">
        <f>IF(N550="nulová",J550,0)</f>
        <v>0</v>
      </c>
      <c r="BJ550" s="18" t="s">
        <v>84</v>
      </c>
      <c r="BK550" s="241">
        <f>ROUND(I550*H550,2)</f>
        <v>0</v>
      </c>
      <c r="BL550" s="18" t="s">
        <v>1001</v>
      </c>
      <c r="BM550" s="240" t="s">
        <v>5604</v>
      </c>
    </row>
    <row r="551" s="2" customFormat="1">
      <c r="A551" s="39"/>
      <c r="B551" s="40"/>
      <c r="C551" s="41"/>
      <c r="D551" s="242" t="s">
        <v>359</v>
      </c>
      <c r="E551" s="41"/>
      <c r="F551" s="243" t="s">
        <v>5605</v>
      </c>
      <c r="G551" s="41"/>
      <c r="H551" s="41"/>
      <c r="I551" s="244"/>
      <c r="J551" s="41"/>
      <c r="K551" s="41"/>
      <c r="L551" s="45"/>
      <c r="M551" s="245"/>
      <c r="N551" s="246"/>
      <c r="O551" s="92"/>
      <c r="P551" s="92"/>
      <c r="Q551" s="92"/>
      <c r="R551" s="92"/>
      <c r="S551" s="92"/>
      <c r="T551" s="93"/>
      <c r="U551" s="39"/>
      <c r="V551" s="39"/>
      <c r="W551" s="39"/>
      <c r="X551" s="39"/>
      <c r="Y551" s="39"/>
      <c r="Z551" s="39"/>
      <c r="AA551" s="39"/>
      <c r="AB551" s="39"/>
      <c r="AC551" s="39"/>
      <c r="AD551" s="39"/>
      <c r="AE551" s="39"/>
      <c r="AT551" s="18" t="s">
        <v>359</v>
      </c>
      <c r="AU551" s="18" t="s">
        <v>371</v>
      </c>
    </row>
    <row r="552" s="2" customFormat="1" ht="16.5" customHeight="1">
      <c r="A552" s="39"/>
      <c r="B552" s="40"/>
      <c r="C552" s="295" t="s">
        <v>2845</v>
      </c>
      <c r="D552" s="295" t="s">
        <v>1347</v>
      </c>
      <c r="E552" s="296" t="s">
        <v>5606</v>
      </c>
      <c r="F552" s="297" t="s">
        <v>5607</v>
      </c>
      <c r="G552" s="298" t="s">
        <v>551</v>
      </c>
      <c r="H552" s="299">
        <v>200</v>
      </c>
      <c r="I552" s="300"/>
      <c r="J552" s="301">
        <f>ROUND(I552*H552,2)</f>
        <v>0</v>
      </c>
      <c r="K552" s="297" t="s">
        <v>1</v>
      </c>
      <c r="L552" s="302"/>
      <c r="M552" s="303" t="s">
        <v>1</v>
      </c>
      <c r="N552" s="304" t="s">
        <v>41</v>
      </c>
      <c r="O552" s="92"/>
      <c r="P552" s="238">
        <f>O552*H552</f>
        <v>0</v>
      </c>
      <c r="Q552" s="238">
        <v>0</v>
      </c>
      <c r="R552" s="238">
        <f>Q552*H552</f>
        <v>0</v>
      </c>
      <c r="S552" s="238">
        <v>0</v>
      </c>
      <c r="T552" s="239">
        <f>S552*H552</f>
        <v>0</v>
      </c>
      <c r="U552" s="39"/>
      <c r="V552" s="39"/>
      <c r="W552" s="39"/>
      <c r="X552" s="39"/>
      <c r="Y552" s="39"/>
      <c r="Z552" s="39"/>
      <c r="AA552" s="39"/>
      <c r="AB552" s="39"/>
      <c r="AC552" s="39"/>
      <c r="AD552" s="39"/>
      <c r="AE552" s="39"/>
      <c r="AR552" s="240" t="s">
        <v>468</v>
      </c>
      <c r="AT552" s="240" t="s">
        <v>1347</v>
      </c>
      <c r="AU552" s="240" t="s">
        <v>371</v>
      </c>
      <c r="AY552" s="18" t="s">
        <v>350</v>
      </c>
      <c r="BE552" s="241">
        <f>IF(N552="základní",J552,0)</f>
        <v>0</v>
      </c>
      <c r="BF552" s="241">
        <f>IF(N552="snížená",J552,0)</f>
        <v>0</v>
      </c>
      <c r="BG552" s="241">
        <f>IF(N552="zákl. přenesená",J552,0)</f>
        <v>0</v>
      </c>
      <c r="BH552" s="241">
        <f>IF(N552="sníž. přenesená",J552,0)</f>
        <v>0</v>
      </c>
      <c r="BI552" s="241">
        <f>IF(N552="nulová",J552,0)</f>
        <v>0</v>
      </c>
      <c r="BJ552" s="18" t="s">
        <v>84</v>
      </c>
      <c r="BK552" s="241">
        <f>ROUND(I552*H552,2)</f>
        <v>0</v>
      </c>
      <c r="BL552" s="18" t="s">
        <v>357</v>
      </c>
      <c r="BM552" s="240" t="s">
        <v>5608</v>
      </c>
    </row>
    <row r="553" s="2" customFormat="1">
      <c r="A553" s="39"/>
      <c r="B553" s="40"/>
      <c r="C553" s="41"/>
      <c r="D553" s="242" t="s">
        <v>359</v>
      </c>
      <c r="E553" s="41"/>
      <c r="F553" s="243" t="s">
        <v>5607</v>
      </c>
      <c r="G553" s="41"/>
      <c r="H553" s="41"/>
      <c r="I553" s="244"/>
      <c r="J553" s="41"/>
      <c r="K553" s="41"/>
      <c r="L553" s="45"/>
      <c r="M553" s="245"/>
      <c r="N553" s="246"/>
      <c r="O553" s="92"/>
      <c r="P553" s="92"/>
      <c r="Q553" s="92"/>
      <c r="R553" s="92"/>
      <c r="S553" s="92"/>
      <c r="T553" s="93"/>
      <c r="U553" s="39"/>
      <c r="V553" s="39"/>
      <c r="W553" s="39"/>
      <c r="X553" s="39"/>
      <c r="Y553" s="39"/>
      <c r="Z553" s="39"/>
      <c r="AA553" s="39"/>
      <c r="AB553" s="39"/>
      <c r="AC553" s="39"/>
      <c r="AD553" s="39"/>
      <c r="AE553" s="39"/>
      <c r="AT553" s="18" t="s">
        <v>359</v>
      </c>
      <c r="AU553" s="18" t="s">
        <v>371</v>
      </c>
    </row>
    <row r="554" s="2" customFormat="1" ht="16.5" customHeight="1">
      <c r="A554" s="39"/>
      <c r="B554" s="40"/>
      <c r="C554" s="295" t="s">
        <v>2850</v>
      </c>
      <c r="D554" s="295" t="s">
        <v>1347</v>
      </c>
      <c r="E554" s="296" t="s">
        <v>5609</v>
      </c>
      <c r="F554" s="297" t="s">
        <v>5610</v>
      </c>
      <c r="G554" s="298" t="s">
        <v>551</v>
      </c>
      <c r="H554" s="299">
        <v>100</v>
      </c>
      <c r="I554" s="300"/>
      <c r="J554" s="301">
        <f>ROUND(I554*H554,2)</f>
        <v>0</v>
      </c>
      <c r="K554" s="297" t="s">
        <v>1</v>
      </c>
      <c r="L554" s="302"/>
      <c r="M554" s="303" t="s">
        <v>1</v>
      </c>
      <c r="N554" s="304" t="s">
        <v>41</v>
      </c>
      <c r="O554" s="92"/>
      <c r="P554" s="238">
        <f>O554*H554</f>
        <v>0</v>
      </c>
      <c r="Q554" s="238">
        <v>0</v>
      </c>
      <c r="R554" s="238">
        <f>Q554*H554</f>
        <v>0</v>
      </c>
      <c r="S554" s="238">
        <v>0</v>
      </c>
      <c r="T554" s="239">
        <f>S554*H554</f>
        <v>0</v>
      </c>
      <c r="U554" s="39"/>
      <c r="V554" s="39"/>
      <c r="W554" s="39"/>
      <c r="X554" s="39"/>
      <c r="Y554" s="39"/>
      <c r="Z554" s="39"/>
      <c r="AA554" s="39"/>
      <c r="AB554" s="39"/>
      <c r="AC554" s="39"/>
      <c r="AD554" s="39"/>
      <c r="AE554" s="39"/>
      <c r="AR554" s="240" t="s">
        <v>468</v>
      </c>
      <c r="AT554" s="240" t="s">
        <v>1347</v>
      </c>
      <c r="AU554" s="240" t="s">
        <v>371</v>
      </c>
      <c r="AY554" s="18" t="s">
        <v>350</v>
      </c>
      <c r="BE554" s="241">
        <f>IF(N554="základní",J554,0)</f>
        <v>0</v>
      </c>
      <c r="BF554" s="241">
        <f>IF(N554="snížená",J554,0)</f>
        <v>0</v>
      </c>
      <c r="BG554" s="241">
        <f>IF(N554="zákl. přenesená",J554,0)</f>
        <v>0</v>
      </c>
      <c r="BH554" s="241">
        <f>IF(N554="sníž. přenesená",J554,0)</f>
        <v>0</v>
      </c>
      <c r="BI554" s="241">
        <f>IF(N554="nulová",J554,0)</f>
        <v>0</v>
      </c>
      <c r="BJ554" s="18" t="s">
        <v>84</v>
      </c>
      <c r="BK554" s="241">
        <f>ROUND(I554*H554,2)</f>
        <v>0</v>
      </c>
      <c r="BL554" s="18" t="s">
        <v>357</v>
      </c>
      <c r="BM554" s="240" t="s">
        <v>5611</v>
      </c>
    </row>
    <row r="555" s="2" customFormat="1">
      <c r="A555" s="39"/>
      <c r="B555" s="40"/>
      <c r="C555" s="41"/>
      <c r="D555" s="242" t="s">
        <v>359</v>
      </c>
      <c r="E555" s="41"/>
      <c r="F555" s="243" t="s">
        <v>5610</v>
      </c>
      <c r="G555" s="41"/>
      <c r="H555" s="41"/>
      <c r="I555" s="244"/>
      <c r="J555" s="41"/>
      <c r="K555" s="41"/>
      <c r="L555" s="45"/>
      <c r="M555" s="245"/>
      <c r="N555" s="246"/>
      <c r="O555" s="92"/>
      <c r="P555" s="92"/>
      <c r="Q555" s="92"/>
      <c r="R555" s="92"/>
      <c r="S555" s="92"/>
      <c r="T555" s="93"/>
      <c r="U555" s="39"/>
      <c r="V555" s="39"/>
      <c r="W555" s="39"/>
      <c r="X555" s="39"/>
      <c r="Y555" s="39"/>
      <c r="Z555" s="39"/>
      <c r="AA555" s="39"/>
      <c r="AB555" s="39"/>
      <c r="AC555" s="39"/>
      <c r="AD555" s="39"/>
      <c r="AE555" s="39"/>
      <c r="AT555" s="18" t="s">
        <v>359</v>
      </c>
      <c r="AU555" s="18" t="s">
        <v>371</v>
      </c>
    </row>
    <row r="556" s="2" customFormat="1" ht="16.5" customHeight="1">
      <c r="A556" s="39"/>
      <c r="B556" s="40"/>
      <c r="C556" s="295" t="s">
        <v>2860</v>
      </c>
      <c r="D556" s="295" t="s">
        <v>1347</v>
      </c>
      <c r="E556" s="296" t="s">
        <v>5612</v>
      </c>
      <c r="F556" s="297" t="s">
        <v>5613</v>
      </c>
      <c r="G556" s="298" t="s">
        <v>551</v>
      </c>
      <c r="H556" s="299">
        <v>30</v>
      </c>
      <c r="I556" s="300"/>
      <c r="J556" s="301">
        <f>ROUND(I556*H556,2)</f>
        <v>0</v>
      </c>
      <c r="K556" s="297" t="s">
        <v>1</v>
      </c>
      <c r="L556" s="302"/>
      <c r="M556" s="303" t="s">
        <v>1</v>
      </c>
      <c r="N556" s="304" t="s">
        <v>41</v>
      </c>
      <c r="O556" s="92"/>
      <c r="P556" s="238">
        <f>O556*H556</f>
        <v>0</v>
      </c>
      <c r="Q556" s="238">
        <v>0</v>
      </c>
      <c r="R556" s="238">
        <f>Q556*H556</f>
        <v>0</v>
      </c>
      <c r="S556" s="238">
        <v>0</v>
      </c>
      <c r="T556" s="239">
        <f>S556*H556</f>
        <v>0</v>
      </c>
      <c r="U556" s="39"/>
      <c r="V556" s="39"/>
      <c r="W556" s="39"/>
      <c r="X556" s="39"/>
      <c r="Y556" s="39"/>
      <c r="Z556" s="39"/>
      <c r="AA556" s="39"/>
      <c r="AB556" s="39"/>
      <c r="AC556" s="39"/>
      <c r="AD556" s="39"/>
      <c r="AE556" s="39"/>
      <c r="AR556" s="240" t="s">
        <v>468</v>
      </c>
      <c r="AT556" s="240" t="s">
        <v>1347</v>
      </c>
      <c r="AU556" s="240" t="s">
        <v>371</v>
      </c>
      <c r="AY556" s="18" t="s">
        <v>350</v>
      </c>
      <c r="BE556" s="241">
        <f>IF(N556="základní",J556,0)</f>
        <v>0</v>
      </c>
      <c r="BF556" s="241">
        <f>IF(N556="snížená",J556,0)</f>
        <v>0</v>
      </c>
      <c r="BG556" s="241">
        <f>IF(N556="zákl. přenesená",J556,0)</f>
        <v>0</v>
      </c>
      <c r="BH556" s="241">
        <f>IF(N556="sníž. přenesená",J556,0)</f>
        <v>0</v>
      </c>
      <c r="BI556" s="241">
        <f>IF(N556="nulová",J556,0)</f>
        <v>0</v>
      </c>
      <c r="BJ556" s="18" t="s">
        <v>84</v>
      </c>
      <c r="BK556" s="241">
        <f>ROUND(I556*H556,2)</f>
        <v>0</v>
      </c>
      <c r="BL556" s="18" t="s">
        <v>357</v>
      </c>
      <c r="BM556" s="240" t="s">
        <v>5614</v>
      </c>
    </row>
    <row r="557" s="2" customFormat="1">
      <c r="A557" s="39"/>
      <c r="B557" s="40"/>
      <c r="C557" s="41"/>
      <c r="D557" s="242" t="s">
        <v>359</v>
      </c>
      <c r="E557" s="41"/>
      <c r="F557" s="243" t="s">
        <v>5613</v>
      </c>
      <c r="G557" s="41"/>
      <c r="H557" s="41"/>
      <c r="I557" s="244"/>
      <c r="J557" s="41"/>
      <c r="K557" s="41"/>
      <c r="L557" s="45"/>
      <c r="M557" s="245"/>
      <c r="N557" s="246"/>
      <c r="O557" s="92"/>
      <c r="P557" s="92"/>
      <c r="Q557" s="92"/>
      <c r="R557" s="92"/>
      <c r="S557" s="92"/>
      <c r="T557" s="93"/>
      <c r="U557" s="39"/>
      <c r="V557" s="39"/>
      <c r="W557" s="39"/>
      <c r="X557" s="39"/>
      <c r="Y557" s="39"/>
      <c r="Z557" s="39"/>
      <c r="AA557" s="39"/>
      <c r="AB557" s="39"/>
      <c r="AC557" s="39"/>
      <c r="AD557" s="39"/>
      <c r="AE557" s="39"/>
      <c r="AT557" s="18" t="s">
        <v>359</v>
      </c>
      <c r="AU557" s="18" t="s">
        <v>371</v>
      </c>
    </row>
    <row r="558" s="2" customFormat="1" ht="24.15" customHeight="1">
      <c r="A558" s="39"/>
      <c r="B558" s="40"/>
      <c r="C558" s="229" t="s">
        <v>2865</v>
      </c>
      <c r="D558" s="229" t="s">
        <v>352</v>
      </c>
      <c r="E558" s="230" t="s">
        <v>5586</v>
      </c>
      <c r="F558" s="231" t="s">
        <v>5587</v>
      </c>
      <c r="G558" s="232" t="s">
        <v>551</v>
      </c>
      <c r="H558" s="233">
        <v>330</v>
      </c>
      <c r="I558" s="234"/>
      <c r="J558" s="235">
        <f>ROUND(I558*H558,2)</f>
        <v>0</v>
      </c>
      <c r="K558" s="231" t="s">
        <v>385</v>
      </c>
      <c r="L558" s="45"/>
      <c r="M558" s="236" t="s">
        <v>1</v>
      </c>
      <c r="N558" s="237" t="s">
        <v>41</v>
      </c>
      <c r="O558" s="92"/>
      <c r="P558" s="238">
        <f>O558*H558</f>
        <v>0</v>
      </c>
      <c r="Q558" s="238">
        <v>0</v>
      </c>
      <c r="R558" s="238">
        <f>Q558*H558</f>
        <v>0</v>
      </c>
      <c r="S558" s="238">
        <v>0</v>
      </c>
      <c r="T558" s="239">
        <f>S558*H558</f>
        <v>0</v>
      </c>
      <c r="U558" s="39"/>
      <c r="V558" s="39"/>
      <c r="W558" s="39"/>
      <c r="X558" s="39"/>
      <c r="Y558" s="39"/>
      <c r="Z558" s="39"/>
      <c r="AA558" s="39"/>
      <c r="AB558" s="39"/>
      <c r="AC558" s="39"/>
      <c r="AD558" s="39"/>
      <c r="AE558" s="39"/>
      <c r="AR558" s="240" t="s">
        <v>357</v>
      </c>
      <c r="AT558" s="240" t="s">
        <v>352</v>
      </c>
      <c r="AU558" s="240" t="s">
        <v>371</v>
      </c>
      <c r="AY558" s="18" t="s">
        <v>350</v>
      </c>
      <c r="BE558" s="241">
        <f>IF(N558="základní",J558,0)</f>
        <v>0</v>
      </c>
      <c r="BF558" s="241">
        <f>IF(N558="snížená",J558,0)</f>
        <v>0</v>
      </c>
      <c r="BG558" s="241">
        <f>IF(N558="zákl. přenesená",J558,0)</f>
        <v>0</v>
      </c>
      <c r="BH558" s="241">
        <f>IF(N558="sníž. přenesená",J558,0)</f>
        <v>0</v>
      </c>
      <c r="BI558" s="241">
        <f>IF(N558="nulová",J558,0)</f>
        <v>0</v>
      </c>
      <c r="BJ558" s="18" t="s">
        <v>84</v>
      </c>
      <c r="BK558" s="241">
        <f>ROUND(I558*H558,2)</f>
        <v>0</v>
      </c>
      <c r="BL558" s="18" t="s">
        <v>357</v>
      </c>
      <c r="BM558" s="240" t="s">
        <v>5615</v>
      </c>
    </row>
    <row r="559" s="2" customFormat="1">
      <c r="A559" s="39"/>
      <c r="B559" s="40"/>
      <c r="C559" s="41"/>
      <c r="D559" s="242" t="s">
        <v>359</v>
      </c>
      <c r="E559" s="41"/>
      <c r="F559" s="243" t="s">
        <v>5589</v>
      </c>
      <c r="G559" s="41"/>
      <c r="H559" s="41"/>
      <c r="I559" s="244"/>
      <c r="J559" s="41"/>
      <c r="K559" s="41"/>
      <c r="L559" s="45"/>
      <c r="M559" s="245"/>
      <c r="N559" s="246"/>
      <c r="O559" s="92"/>
      <c r="P559" s="92"/>
      <c r="Q559" s="92"/>
      <c r="R559" s="92"/>
      <c r="S559" s="92"/>
      <c r="T559" s="93"/>
      <c r="U559" s="39"/>
      <c r="V559" s="39"/>
      <c r="W559" s="39"/>
      <c r="X559" s="39"/>
      <c r="Y559" s="39"/>
      <c r="Z559" s="39"/>
      <c r="AA559" s="39"/>
      <c r="AB559" s="39"/>
      <c r="AC559" s="39"/>
      <c r="AD559" s="39"/>
      <c r="AE559" s="39"/>
      <c r="AT559" s="18" t="s">
        <v>359</v>
      </c>
      <c r="AU559" s="18" t="s">
        <v>371</v>
      </c>
    </row>
    <row r="560" s="2" customFormat="1" ht="16.5" customHeight="1">
      <c r="A560" s="39"/>
      <c r="B560" s="40"/>
      <c r="C560" s="295" t="s">
        <v>2870</v>
      </c>
      <c r="D560" s="295" t="s">
        <v>1347</v>
      </c>
      <c r="E560" s="296" t="s">
        <v>5616</v>
      </c>
      <c r="F560" s="297" t="s">
        <v>5617</v>
      </c>
      <c r="G560" s="298" t="s">
        <v>5618</v>
      </c>
      <c r="H560" s="299">
        <v>210</v>
      </c>
      <c r="I560" s="300"/>
      <c r="J560" s="301">
        <f>ROUND(I560*H560,2)</f>
        <v>0</v>
      </c>
      <c r="K560" s="297" t="s">
        <v>1</v>
      </c>
      <c r="L560" s="302"/>
      <c r="M560" s="303" t="s">
        <v>1</v>
      </c>
      <c r="N560" s="304" t="s">
        <v>41</v>
      </c>
      <c r="O560" s="92"/>
      <c r="P560" s="238">
        <f>O560*H560</f>
        <v>0</v>
      </c>
      <c r="Q560" s="238">
        <v>0</v>
      </c>
      <c r="R560" s="238">
        <f>Q560*H560</f>
        <v>0</v>
      </c>
      <c r="S560" s="238">
        <v>0</v>
      </c>
      <c r="T560" s="239">
        <f>S560*H560</f>
        <v>0</v>
      </c>
      <c r="U560" s="39"/>
      <c r="V560" s="39"/>
      <c r="W560" s="39"/>
      <c r="X560" s="39"/>
      <c r="Y560" s="39"/>
      <c r="Z560" s="39"/>
      <c r="AA560" s="39"/>
      <c r="AB560" s="39"/>
      <c r="AC560" s="39"/>
      <c r="AD560" s="39"/>
      <c r="AE560" s="39"/>
      <c r="AR560" s="240" t="s">
        <v>468</v>
      </c>
      <c r="AT560" s="240" t="s">
        <v>1347</v>
      </c>
      <c r="AU560" s="240" t="s">
        <v>371</v>
      </c>
      <c r="AY560" s="18" t="s">
        <v>350</v>
      </c>
      <c r="BE560" s="241">
        <f>IF(N560="základní",J560,0)</f>
        <v>0</v>
      </c>
      <c r="BF560" s="241">
        <f>IF(N560="snížená",J560,0)</f>
        <v>0</v>
      </c>
      <c r="BG560" s="241">
        <f>IF(N560="zákl. přenesená",J560,0)</f>
        <v>0</v>
      </c>
      <c r="BH560" s="241">
        <f>IF(N560="sníž. přenesená",J560,0)</f>
        <v>0</v>
      </c>
      <c r="BI560" s="241">
        <f>IF(N560="nulová",J560,0)</f>
        <v>0</v>
      </c>
      <c r="BJ560" s="18" t="s">
        <v>84</v>
      </c>
      <c r="BK560" s="241">
        <f>ROUND(I560*H560,2)</f>
        <v>0</v>
      </c>
      <c r="BL560" s="18" t="s">
        <v>357</v>
      </c>
      <c r="BM560" s="240" t="s">
        <v>5619</v>
      </c>
    </row>
    <row r="561" s="2" customFormat="1">
      <c r="A561" s="39"/>
      <c r="B561" s="40"/>
      <c r="C561" s="41"/>
      <c r="D561" s="242" t="s">
        <v>359</v>
      </c>
      <c r="E561" s="41"/>
      <c r="F561" s="243" t="s">
        <v>5617</v>
      </c>
      <c r="G561" s="41"/>
      <c r="H561" s="41"/>
      <c r="I561" s="244"/>
      <c r="J561" s="41"/>
      <c r="K561" s="41"/>
      <c r="L561" s="45"/>
      <c r="M561" s="245"/>
      <c r="N561" s="246"/>
      <c r="O561" s="92"/>
      <c r="P561" s="92"/>
      <c r="Q561" s="92"/>
      <c r="R561" s="92"/>
      <c r="S561" s="92"/>
      <c r="T561" s="93"/>
      <c r="U561" s="39"/>
      <c r="V561" s="39"/>
      <c r="W561" s="39"/>
      <c r="X561" s="39"/>
      <c r="Y561" s="39"/>
      <c r="Z561" s="39"/>
      <c r="AA561" s="39"/>
      <c r="AB561" s="39"/>
      <c r="AC561" s="39"/>
      <c r="AD561" s="39"/>
      <c r="AE561" s="39"/>
      <c r="AT561" s="18" t="s">
        <v>359</v>
      </c>
      <c r="AU561" s="18" t="s">
        <v>371</v>
      </c>
    </row>
    <row r="562" s="2" customFormat="1" ht="16.5" customHeight="1">
      <c r="A562" s="39"/>
      <c r="B562" s="40"/>
      <c r="C562" s="295" t="s">
        <v>2875</v>
      </c>
      <c r="D562" s="295" t="s">
        <v>1347</v>
      </c>
      <c r="E562" s="296" t="s">
        <v>5620</v>
      </c>
      <c r="F562" s="297" t="s">
        <v>5621</v>
      </c>
      <c r="G562" s="298" t="s">
        <v>551</v>
      </c>
      <c r="H562" s="299">
        <v>30</v>
      </c>
      <c r="I562" s="300"/>
      <c r="J562" s="301">
        <f>ROUND(I562*H562,2)</f>
        <v>0</v>
      </c>
      <c r="K562" s="297" t="s">
        <v>1</v>
      </c>
      <c r="L562" s="302"/>
      <c r="M562" s="303" t="s">
        <v>1</v>
      </c>
      <c r="N562" s="304" t="s">
        <v>41</v>
      </c>
      <c r="O562" s="92"/>
      <c r="P562" s="238">
        <f>O562*H562</f>
        <v>0</v>
      </c>
      <c r="Q562" s="238">
        <v>0</v>
      </c>
      <c r="R562" s="238">
        <f>Q562*H562</f>
        <v>0</v>
      </c>
      <c r="S562" s="238">
        <v>0</v>
      </c>
      <c r="T562" s="239">
        <f>S562*H562</f>
        <v>0</v>
      </c>
      <c r="U562" s="39"/>
      <c r="V562" s="39"/>
      <c r="W562" s="39"/>
      <c r="X562" s="39"/>
      <c r="Y562" s="39"/>
      <c r="Z562" s="39"/>
      <c r="AA562" s="39"/>
      <c r="AB562" s="39"/>
      <c r="AC562" s="39"/>
      <c r="AD562" s="39"/>
      <c r="AE562" s="39"/>
      <c r="AR562" s="240" t="s">
        <v>468</v>
      </c>
      <c r="AT562" s="240" t="s">
        <v>1347</v>
      </c>
      <c r="AU562" s="240" t="s">
        <v>371</v>
      </c>
      <c r="AY562" s="18" t="s">
        <v>350</v>
      </c>
      <c r="BE562" s="241">
        <f>IF(N562="základní",J562,0)</f>
        <v>0</v>
      </c>
      <c r="BF562" s="241">
        <f>IF(N562="snížená",J562,0)</f>
        <v>0</v>
      </c>
      <c r="BG562" s="241">
        <f>IF(N562="zákl. přenesená",J562,0)</f>
        <v>0</v>
      </c>
      <c r="BH562" s="241">
        <f>IF(N562="sníž. přenesená",J562,0)</f>
        <v>0</v>
      </c>
      <c r="BI562" s="241">
        <f>IF(N562="nulová",J562,0)</f>
        <v>0</v>
      </c>
      <c r="BJ562" s="18" t="s">
        <v>84</v>
      </c>
      <c r="BK562" s="241">
        <f>ROUND(I562*H562,2)</f>
        <v>0</v>
      </c>
      <c r="BL562" s="18" t="s">
        <v>357</v>
      </c>
      <c r="BM562" s="240" t="s">
        <v>5622</v>
      </c>
    </row>
    <row r="563" s="2" customFormat="1">
      <c r="A563" s="39"/>
      <c r="B563" s="40"/>
      <c r="C563" s="41"/>
      <c r="D563" s="242" t="s">
        <v>359</v>
      </c>
      <c r="E563" s="41"/>
      <c r="F563" s="243" t="s">
        <v>5621</v>
      </c>
      <c r="G563" s="41"/>
      <c r="H563" s="41"/>
      <c r="I563" s="244"/>
      <c r="J563" s="41"/>
      <c r="K563" s="41"/>
      <c r="L563" s="45"/>
      <c r="M563" s="245"/>
      <c r="N563" s="246"/>
      <c r="O563" s="92"/>
      <c r="P563" s="92"/>
      <c r="Q563" s="92"/>
      <c r="R563" s="92"/>
      <c r="S563" s="92"/>
      <c r="T563" s="93"/>
      <c r="U563" s="39"/>
      <c r="V563" s="39"/>
      <c r="W563" s="39"/>
      <c r="X563" s="39"/>
      <c r="Y563" s="39"/>
      <c r="Z563" s="39"/>
      <c r="AA563" s="39"/>
      <c r="AB563" s="39"/>
      <c r="AC563" s="39"/>
      <c r="AD563" s="39"/>
      <c r="AE563" s="39"/>
      <c r="AT563" s="18" t="s">
        <v>359</v>
      </c>
      <c r="AU563" s="18" t="s">
        <v>371</v>
      </c>
    </row>
    <row r="564" s="2" customFormat="1" ht="24.15" customHeight="1">
      <c r="A564" s="39"/>
      <c r="B564" s="40"/>
      <c r="C564" s="229" t="s">
        <v>2882</v>
      </c>
      <c r="D564" s="229" t="s">
        <v>352</v>
      </c>
      <c r="E564" s="230" t="s">
        <v>5623</v>
      </c>
      <c r="F564" s="231" t="s">
        <v>5624</v>
      </c>
      <c r="G564" s="232" t="s">
        <v>551</v>
      </c>
      <c r="H564" s="233">
        <v>2.3999999999999999</v>
      </c>
      <c r="I564" s="234"/>
      <c r="J564" s="235">
        <f>ROUND(I564*H564,2)</f>
        <v>0</v>
      </c>
      <c r="K564" s="231" t="s">
        <v>385</v>
      </c>
      <c r="L564" s="45"/>
      <c r="M564" s="236" t="s">
        <v>1</v>
      </c>
      <c r="N564" s="237" t="s">
        <v>41</v>
      </c>
      <c r="O564" s="92"/>
      <c r="P564" s="238">
        <f>O564*H564</f>
        <v>0</v>
      </c>
      <c r="Q564" s="238">
        <v>0.0010499999999999999</v>
      </c>
      <c r="R564" s="238">
        <f>Q564*H564</f>
        <v>0.0025199999999999997</v>
      </c>
      <c r="S564" s="238">
        <v>0.0061999999999999998</v>
      </c>
      <c r="T564" s="239">
        <f>S564*H564</f>
        <v>0.014879999999999999</v>
      </c>
      <c r="U564" s="39"/>
      <c r="V564" s="39"/>
      <c r="W564" s="39"/>
      <c r="X564" s="39"/>
      <c r="Y564" s="39"/>
      <c r="Z564" s="39"/>
      <c r="AA564" s="39"/>
      <c r="AB564" s="39"/>
      <c r="AC564" s="39"/>
      <c r="AD564" s="39"/>
      <c r="AE564" s="39"/>
      <c r="AR564" s="240" t="s">
        <v>357</v>
      </c>
      <c r="AT564" s="240" t="s">
        <v>352</v>
      </c>
      <c r="AU564" s="240" t="s">
        <v>371</v>
      </c>
      <c r="AY564" s="18" t="s">
        <v>350</v>
      </c>
      <c r="BE564" s="241">
        <f>IF(N564="základní",J564,0)</f>
        <v>0</v>
      </c>
      <c r="BF564" s="241">
        <f>IF(N564="snížená",J564,0)</f>
        <v>0</v>
      </c>
      <c r="BG564" s="241">
        <f>IF(N564="zákl. přenesená",J564,0)</f>
        <v>0</v>
      </c>
      <c r="BH564" s="241">
        <f>IF(N564="sníž. přenesená",J564,0)</f>
        <v>0</v>
      </c>
      <c r="BI564" s="241">
        <f>IF(N564="nulová",J564,0)</f>
        <v>0</v>
      </c>
      <c r="BJ564" s="18" t="s">
        <v>84</v>
      </c>
      <c r="BK564" s="241">
        <f>ROUND(I564*H564,2)</f>
        <v>0</v>
      </c>
      <c r="BL564" s="18" t="s">
        <v>357</v>
      </c>
      <c r="BM564" s="240" t="s">
        <v>5625</v>
      </c>
    </row>
    <row r="565" s="2" customFormat="1">
      <c r="A565" s="39"/>
      <c r="B565" s="40"/>
      <c r="C565" s="41"/>
      <c r="D565" s="242" t="s">
        <v>359</v>
      </c>
      <c r="E565" s="41"/>
      <c r="F565" s="243" t="s">
        <v>5626</v>
      </c>
      <c r="G565" s="41"/>
      <c r="H565" s="41"/>
      <c r="I565" s="244"/>
      <c r="J565" s="41"/>
      <c r="K565" s="41"/>
      <c r="L565" s="45"/>
      <c r="M565" s="245"/>
      <c r="N565" s="246"/>
      <c r="O565" s="92"/>
      <c r="P565" s="92"/>
      <c r="Q565" s="92"/>
      <c r="R565" s="92"/>
      <c r="S565" s="92"/>
      <c r="T565" s="93"/>
      <c r="U565" s="39"/>
      <c r="V565" s="39"/>
      <c r="W565" s="39"/>
      <c r="X565" s="39"/>
      <c r="Y565" s="39"/>
      <c r="Z565" s="39"/>
      <c r="AA565" s="39"/>
      <c r="AB565" s="39"/>
      <c r="AC565" s="39"/>
      <c r="AD565" s="39"/>
      <c r="AE565" s="39"/>
      <c r="AT565" s="18" t="s">
        <v>359</v>
      </c>
      <c r="AU565" s="18" t="s">
        <v>371</v>
      </c>
    </row>
    <row r="566" s="13" customFormat="1">
      <c r="A566" s="13"/>
      <c r="B566" s="247"/>
      <c r="C566" s="248"/>
      <c r="D566" s="242" t="s">
        <v>361</v>
      </c>
      <c r="E566" s="249" t="s">
        <v>1</v>
      </c>
      <c r="F566" s="250" t="s">
        <v>5627</v>
      </c>
      <c r="G566" s="248"/>
      <c r="H566" s="251">
        <v>2.3999999999999999</v>
      </c>
      <c r="I566" s="252"/>
      <c r="J566" s="248"/>
      <c r="K566" s="248"/>
      <c r="L566" s="253"/>
      <c r="M566" s="254"/>
      <c r="N566" s="255"/>
      <c r="O566" s="255"/>
      <c r="P566" s="255"/>
      <c r="Q566" s="255"/>
      <c r="R566" s="255"/>
      <c r="S566" s="255"/>
      <c r="T566" s="256"/>
      <c r="U566" s="13"/>
      <c r="V566" s="13"/>
      <c r="W566" s="13"/>
      <c r="X566" s="13"/>
      <c r="Y566" s="13"/>
      <c r="Z566" s="13"/>
      <c r="AA566" s="13"/>
      <c r="AB566" s="13"/>
      <c r="AC566" s="13"/>
      <c r="AD566" s="13"/>
      <c r="AE566" s="13"/>
      <c r="AT566" s="257" t="s">
        <v>361</v>
      </c>
      <c r="AU566" s="257" t="s">
        <v>371</v>
      </c>
      <c r="AV566" s="13" t="s">
        <v>86</v>
      </c>
      <c r="AW566" s="13" t="s">
        <v>32</v>
      </c>
      <c r="AX566" s="13" t="s">
        <v>84</v>
      </c>
      <c r="AY566" s="257" t="s">
        <v>350</v>
      </c>
    </row>
    <row r="567" s="2" customFormat="1" ht="24.15" customHeight="1">
      <c r="A567" s="39"/>
      <c r="B567" s="40"/>
      <c r="C567" s="229" t="s">
        <v>2889</v>
      </c>
      <c r="D567" s="229" t="s">
        <v>352</v>
      </c>
      <c r="E567" s="230" t="s">
        <v>5628</v>
      </c>
      <c r="F567" s="231" t="s">
        <v>5629</v>
      </c>
      <c r="G567" s="232" t="s">
        <v>551</v>
      </c>
      <c r="H567" s="233">
        <v>0.80000000000000004</v>
      </c>
      <c r="I567" s="234"/>
      <c r="J567" s="235">
        <f>ROUND(I567*H567,2)</f>
        <v>0</v>
      </c>
      <c r="K567" s="231" t="s">
        <v>385</v>
      </c>
      <c r="L567" s="45"/>
      <c r="M567" s="236" t="s">
        <v>1</v>
      </c>
      <c r="N567" s="237" t="s">
        <v>41</v>
      </c>
      <c r="O567" s="92"/>
      <c r="P567" s="238">
        <f>O567*H567</f>
        <v>0</v>
      </c>
      <c r="Q567" s="238">
        <v>0.00132</v>
      </c>
      <c r="R567" s="238">
        <f>Q567*H567</f>
        <v>0.0010560000000000001</v>
      </c>
      <c r="S567" s="238">
        <v>0.025000000000000001</v>
      </c>
      <c r="T567" s="239">
        <f>S567*H567</f>
        <v>0.020000000000000004</v>
      </c>
      <c r="U567" s="39"/>
      <c r="V567" s="39"/>
      <c r="W567" s="39"/>
      <c r="X567" s="39"/>
      <c r="Y567" s="39"/>
      <c r="Z567" s="39"/>
      <c r="AA567" s="39"/>
      <c r="AB567" s="39"/>
      <c r="AC567" s="39"/>
      <c r="AD567" s="39"/>
      <c r="AE567" s="39"/>
      <c r="AR567" s="240" t="s">
        <v>357</v>
      </c>
      <c r="AT567" s="240" t="s">
        <v>352</v>
      </c>
      <c r="AU567" s="240" t="s">
        <v>371</v>
      </c>
      <c r="AY567" s="18" t="s">
        <v>350</v>
      </c>
      <c r="BE567" s="241">
        <f>IF(N567="základní",J567,0)</f>
        <v>0</v>
      </c>
      <c r="BF567" s="241">
        <f>IF(N567="snížená",J567,0)</f>
        <v>0</v>
      </c>
      <c r="BG567" s="241">
        <f>IF(N567="zákl. přenesená",J567,0)</f>
        <v>0</v>
      </c>
      <c r="BH567" s="241">
        <f>IF(N567="sníž. přenesená",J567,0)</f>
        <v>0</v>
      </c>
      <c r="BI567" s="241">
        <f>IF(N567="nulová",J567,0)</f>
        <v>0</v>
      </c>
      <c r="BJ567" s="18" t="s">
        <v>84</v>
      </c>
      <c r="BK567" s="241">
        <f>ROUND(I567*H567,2)</f>
        <v>0</v>
      </c>
      <c r="BL567" s="18" t="s">
        <v>357</v>
      </c>
      <c r="BM567" s="240" t="s">
        <v>5630</v>
      </c>
    </row>
    <row r="568" s="2" customFormat="1">
      <c r="A568" s="39"/>
      <c r="B568" s="40"/>
      <c r="C568" s="41"/>
      <c r="D568" s="242" t="s">
        <v>359</v>
      </c>
      <c r="E568" s="41"/>
      <c r="F568" s="243" t="s">
        <v>5631</v>
      </c>
      <c r="G568" s="41"/>
      <c r="H568" s="41"/>
      <c r="I568" s="244"/>
      <c r="J568" s="41"/>
      <c r="K568" s="41"/>
      <c r="L568" s="45"/>
      <c r="M568" s="245"/>
      <c r="N568" s="246"/>
      <c r="O568" s="92"/>
      <c r="P568" s="92"/>
      <c r="Q568" s="92"/>
      <c r="R568" s="92"/>
      <c r="S568" s="92"/>
      <c r="T568" s="93"/>
      <c r="U568" s="39"/>
      <c r="V568" s="39"/>
      <c r="W568" s="39"/>
      <c r="X568" s="39"/>
      <c r="Y568" s="39"/>
      <c r="Z568" s="39"/>
      <c r="AA568" s="39"/>
      <c r="AB568" s="39"/>
      <c r="AC568" s="39"/>
      <c r="AD568" s="39"/>
      <c r="AE568" s="39"/>
      <c r="AT568" s="18" t="s">
        <v>359</v>
      </c>
      <c r="AU568" s="18" t="s">
        <v>371</v>
      </c>
    </row>
    <row r="569" s="2" customFormat="1" ht="16.5" customHeight="1">
      <c r="A569" s="39"/>
      <c r="B569" s="40"/>
      <c r="C569" s="295" t="s">
        <v>2893</v>
      </c>
      <c r="D569" s="295" t="s">
        <v>1347</v>
      </c>
      <c r="E569" s="296" t="s">
        <v>5632</v>
      </c>
      <c r="F569" s="297" t="s">
        <v>5633</v>
      </c>
      <c r="G569" s="298" t="s">
        <v>4932</v>
      </c>
      <c r="H569" s="299">
        <v>8</v>
      </c>
      <c r="I569" s="300"/>
      <c r="J569" s="301">
        <f>ROUND(I569*H569,2)</f>
        <v>0</v>
      </c>
      <c r="K569" s="297" t="s">
        <v>1</v>
      </c>
      <c r="L569" s="302"/>
      <c r="M569" s="303" t="s">
        <v>1</v>
      </c>
      <c r="N569" s="304" t="s">
        <v>41</v>
      </c>
      <c r="O569" s="92"/>
      <c r="P569" s="238">
        <f>O569*H569</f>
        <v>0</v>
      </c>
      <c r="Q569" s="238">
        <v>0</v>
      </c>
      <c r="R569" s="238">
        <f>Q569*H569</f>
        <v>0</v>
      </c>
      <c r="S569" s="238">
        <v>0</v>
      </c>
      <c r="T569" s="239">
        <f>S569*H569</f>
        <v>0</v>
      </c>
      <c r="U569" s="39"/>
      <c r="V569" s="39"/>
      <c r="W569" s="39"/>
      <c r="X569" s="39"/>
      <c r="Y569" s="39"/>
      <c r="Z569" s="39"/>
      <c r="AA569" s="39"/>
      <c r="AB569" s="39"/>
      <c r="AC569" s="39"/>
      <c r="AD569" s="39"/>
      <c r="AE569" s="39"/>
      <c r="AR569" s="240" t="s">
        <v>695</v>
      </c>
      <c r="AT569" s="240" t="s">
        <v>1347</v>
      </c>
      <c r="AU569" s="240" t="s">
        <v>371</v>
      </c>
      <c r="AY569" s="18" t="s">
        <v>350</v>
      </c>
      <c r="BE569" s="241">
        <f>IF(N569="základní",J569,0)</f>
        <v>0</v>
      </c>
      <c r="BF569" s="241">
        <f>IF(N569="snížená",J569,0)</f>
        <v>0</v>
      </c>
      <c r="BG569" s="241">
        <f>IF(N569="zákl. přenesená",J569,0)</f>
        <v>0</v>
      </c>
      <c r="BH569" s="241">
        <f>IF(N569="sníž. přenesená",J569,0)</f>
        <v>0</v>
      </c>
      <c r="BI569" s="241">
        <f>IF(N569="nulová",J569,0)</f>
        <v>0</v>
      </c>
      <c r="BJ569" s="18" t="s">
        <v>84</v>
      </c>
      <c r="BK569" s="241">
        <f>ROUND(I569*H569,2)</f>
        <v>0</v>
      </c>
      <c r="BL569" s="18" t="s">
        <v>530</v>
      </c>
      <c r="BM569" s="240" t="s">
        <v>5634</v>
      </c>
    </row>
    <row r="570" s="2" customFormat="1">
      <c r="A570" s="39"/>
      <c r="B570" s="40"/>
      <c r="C570" s="41"/>
      <c r="D570" s="242" t="s">
        <v>359</v>
      </c>
      <c r="E570" s="41"/>
      <c r="F570" s="243" t="s">
        <v>5635</v>
      </c>
      <c r="G570" s="41"/>
      <c r="H570" s="41"/>
      <c r="I570" s="244"/>
      <c r="J570" s="41"/>
      <c r="K570" s="41"/>
      <c r="L570" s="45"/>
      <c r="M570" s="245"/>
      <c r="N570" s="246"/>
      <c r="O570" s="92"/>
      <c r="P570" s="92"/>
      <c r="Q570" s="92"/>
      <c r="R570" s="92"/>
      <c r="S570" s="92"/>
      <c r="T570" s="93"/>
      <c r="U570" s="39"/>
      <c r="V570" s="39"/>
      <c r="W570" s="39"/>
      <c r="X570" s="39"/>
      <c r="Y570" s="39"/>
      <c r="Z570" s="39"/>
      <c r="AA570" s="39"/>
      <c r="AB570" s="39"/>
      <c r="AC570" s="39"/>
      <c r="AD570" s="39"/>
      <c r="AE570" s="39"/>
      <c r="AT570" s="18" t="s">
        <v>359</v>
      </c>
      <c r="AU570" s="18" t="s">
        <v>371</v>
      </c>
    </row>
    <row r="571" s="2" customFormat="1" ht="16.5" customHeight="1">
      <c r="A571" s="39"/>
      <c r="B571" s="40"/>
      <c r="C571" s="229" t="s">
        <v>2899</v>
      </c>
      <c r="D571" s="229" t="s">
        <v>352</v>
      </c>
      <c r="E571" s="230" t="s">
        <v>5636</v>
      </c>
      <c r="F571" s="231" t="s">
        <v>5637</v>
      </c>
      <c r="G571" s="232" t="s">
        <v>5450</v>
      </c>
      <c r="H571" s="233">
        <v>8</v>
      </c>
      <c r="I571" s="234"/>
      <c r="J571" s="235">
        <f>ROUND(I571*H571,2)</f>
        <v>0</v>
      </c>
      <c r="K571" s="231" t="s">
        <v>1</v>
      </c>
      <c r="L571" s="45"/>
      <c r="M571" s="236" t="s">
        <v>1</v>
      </c>
      <c r="N571" s="237" t="s">
        <v>41</v>
      </c>
      <c r="O571" s="92"/>
      <c r="P571" s="238">
        <f>O571*H571</f>
        <v>0</v>
      </c>
      <c r="Q571" s="238">
        <v>0</v>
      </c>
      <c r="R571" s="238">
        <f>Q571*H571</f>
        <v>0</v>
      </c>
      <c r="S571" s="238">
        <v>0</v>
      </c>
      <c r="T571" s="239">
        <f>S571*H571</f>
        <v>0</v>
      </c>
      <c r="U571" s="39"/>
      <c r="V571" s="39"/>
      <c r="W571" s="39"/>
      <c r="X571" s="39"/>
      <c r="Y571" s="39"/>
      <c r="Z571" s="39"/>
      <c r="AA571" s="39"/>
      <c r="AB571" s="39"/>
      <c r="AC571" s="39"/>
      <c r="AD571" s="39"/>
      <c r="AE571" s="39"/>
      <c r="AR571" s="240" t="s">
        <v>530</v>
      </c>
      <c r="AT571" s="240" t="s">
        <v>352</v>
      </c>
      <c r="AU571" s="240" t="s">
        <v>371</v>
      </c>
      <c r="AY571" s="18" t="s">
        <v>350</v>
      </c>
      <c r="BE571" s="241">
        <f>IF(N571="základní",J571,0)</f>
        <v>0</v>
      </c>
      <c r="BF571" s="241">
        <f>IF(N571="snížená",J571,0)</f>
        <v>0</v>
      </c>
      <c r="BG571" s="241">
        <f>IF(N571="zákl. přenesená",J571,0)</f>
        <v>0</v>
      </c>
      <c r="BH571" s="241">
        <f>IF(N571="sníž. přenesená",J571,0)</f>
        <v>0</v>
      </c>
      <c r="BI571" s="241">
        <f>IF(N571="nulová",J571,0)</f>
        <v>0</v>
      </c>
      <c r="BJ571" s="18" t="s">
        <v>84</v>
      </c>
      <c r="BK571" s="241">
        <f>ROUND(I571*H571,2)</f>
        <v>0</v>
      </c>
      <c r="BL571" s="18" t="s">
        <v>530</v>
      </c>
      <c r="BM571" s="240" t="s">
        <v>5638</v>
      </c>
    </row>
    <row r="572" s="2" customFormat="1">
      <c r="A572" s="39"/>
      <c r="B572" s="40"/>
      <c r="C572" s="41"/>
      <c r="D572" s="242" t="s">
        <v>359</v>
      </c>
      <c r="E572" s="41"/>
      <c r="F572" s="243" t="s">
        <v>5637</v>
      </c>
      <c r="G572" s="41"/>
      <c r="H572" s="41"/>
      <c r="I572" s="244"/>
      <c r="J572" s="41"/>
      <c r="K572" s="41"/>
      <c r="L572" s="45"/>
      <c r="M572" s="245"/>
      <c r="N572" s="246"/>
      <c r="O572" s="92"/>
      <c r="P572" s="92"/>
      <c r="Q572" s="92"/>
      <c r="R572" s="92"/>
      <c r="S572" s="92"/>
      <c r="T572" s="93"/>
      <c r="U572" s="39"/>
      <c r="V572" s="39"/>
      <c r="W572" s="39"/>
      <c r="X572" s="39"/>
      <c r="Y572" s="39"/>
      <c r="Z572" s="39"/>
      <c r="AA572" s="39"/>
      <c r="AB572" s="39"/>
      <c r="AC572" s="39"/>
      <c r="AD572" s="39"/>
      <c r="AE572" s="39"/>
      <c r="AT572" s="18" t="s">
        <v>359</v>
      </c>
      <c r="AU572" s="18" t="s">
        <v>371</v>
      </c>
    </row>
    <row r="573" s="2" customFormat="1" ht="24.15" customHeight="1">
      <c r="A573" s="39"/>
      <c r="B573" s="40"/>
      <c r="C573" s="229" t="s">
        <v>2902</v>
      </c>
      <c r="D573" s="229" t="s">
        <v>352</v>
      </c>
      <c r="E573" s="230" t="s">
        <v>5639</v>
      </c>
      <c r="F573" s="231" t="s">
        <v>5640</v>
      </c>
      <c r="G573" s="232" t="s">
        <v>551</v>
      </c>
      <c r="H573" s="233">
        <v>1000</v>
      </c>
      <c r="I573" s="234"/>
      <c r="J573" s="235">
        <f>ROUND(I573*H573,2)</f>
        <v>0</v>
      </c>
      <c r="K573" s="231" t="s">
        <v>385</v>
      </c>
      <c r="L573" s="45"/>
      <c r="M573" s="236" t="s">
        <v>1</v>
      </c>
      <c r="N573" s="237" t="s">
        <v>41</v>
      </c>
      <c r="O573" s="92"/>
      <c r="P573" s="238">
        <f>O573*H573</f>
        <v>0</v>
      </c>
      <c r="Q573" s="238">
        <v>2.0000000000000002E-05</v>
      </c>
      <c r="R573" s="238">
        <f>Q573*H573</f>
        <v>0.02</v>
      </c>
      <c r="S573" s="238">
        <v>0.0030000000000000001</v>
      </c>
      <c r="T573" s="239">
        <f>S573*H573</f>
        <v>3</v>
      </c>
      <c r="U573" s="39"/>
      <c r="V573" s="39"/>
      <c r="W573" s="39"/>
      <c r="X573" s="39"/>
      <c r="Y573" s="39"/>
      <c r="Z573" s="39"/>
      <c r="AA573" s="39"/>
      <c r="AB573" s="39"/>
      <c r="AC573" s="39"/>
      <c r="AD573" s="39"/>
      <c r="AE573" s="39"/>
      <c r="AR573" s="240" t="s">
        <v>357</v>
      </c>
      <c r="AT573" s="240" t="s">
        <v>352</v>
      </c>
      <c r="AU573" s="240" t="s">
        <v>371</v>
      </c>
      <c r="AY573" s="18" t="s">
        <v>350</v>
      </c>
      <c r="BE573" s="241">
        <f>IF(N573="základní",J573,0)</f>
        <v>0</v>
      </c>
      <c r="BF573" s="241">
        <f>IF(N573="snížená",J573,0)</f>
        <v>0</v>
      </c>
      <c r="BG573" s="241">
        <f>IF(N573="zákl. přenesená",J573,0)</f>
        <v>0</v>
      </c>
      <c r="BH573" s="241">
        <f>IF(N573="sníž. přenesená",J573,0)</f>
        <v>0</v>
      </c>
      <c r="BI573" s="241">
        <f>IF(N573="nulová",J573,0)</f>
        <v>0</v>
      </c>
      <c r="BJ573" s="18" t="s">
        <v>84</v>
      </c>
      <c r="BK573" s="241">
        <f>ROUND(I573*H573,2)</f>
        <v>0</v>
      </c>
      <c r="BL573" s="18" t="s">
        <v>357</v>
      </c>
      <c r="BM573" s="240" t="s">
        <v>5641</v>
      </c>
    </row>
    <row r="574" s="2" customFormat="1">
      <c r="A574" s="39"/>
      <c r="B574" s="40"/>
      <c r="C574" s="41"/>
      <c r="D574" s="242" t="s">
        <v>359</v>
      </c>
      <c r="E574" s="41"/>
      <c r="F574" s="243" t="s">
        <v>5642</v>
      </c>
      <c r="G574" s="41"/>
      <c r="H574" s="41"/>
      <c r="I574" s="244"/>
      <c r="J574" s="41"/>
      <c r="K574" s="41"/>
      <c r="L574" s="45"/>
      <c r="M574" s="245"/>
      <c r="N574" s="246"/>
      <c r="O574" s="92"/>
      <c r="P574" s="92"/>
      <c r="Q574" s="92"/>
      <c r="R574" s="92"/>
      <c r="S574" s="92"/>
      <c r="T574" s="93"/>
      <c r="U574" s="39"/>
      <c r="V574" s="39"/>
      <c r="W574" s="39"/>
      <c r="X574" s="39"/>
      <c r="Y574" s="39"/>
      <c r="Z574" s="39"/>
      <c r="AA574" s="39"/>
      <c r="AB574" s="39"/>
      <c r="AC574" s="39"/>
      <c r="AD574" s="39"/>
      <c r="AE574" s="39"/>
      <c r="AT574" s="18" t="s">
        <v>359</v>
      </c>
      <c r="AU574" s="18" t="s">
        <v>371</v>
      </c>
    </row>
    <row r="575" s="2" customFormat="1" ht="21.75" customHeight="1">
      <c r="A575" s="39"/>
      <c r="B575" s="40"/>
      <c r="C575" s="229" t="s">
        <v>2908</v>
      </c>
      <c r="D575" s="229" t="s">
        <v>352</v>
      </c>
      <c r="E575" s="230" t="s">
        <v>5643</v>
      </c>
      <c r="F575" s="231" t="s">
        <v>5644</v>
      </c>
      <c r="G575" s="232" t="s">
        <v>5017</v>
      </c>
      <c r="H575" s="233">
        <v>1</v>
      </c>
      <c r="I575" s="234"/>
      <c r="J575" s="235">
        <f>ROUND(I575*H575,2)</f>
        <v>0</v>
      </c>
      <c r="K575" s="231" t="s">
        <v>1</v>
      </c>
      <c r="L575" s="45"/>
      <c r="M575" s="236" t="s">
        <v>1</v>
      </c>
      <c r="N575" s="237" t="s">
        <v>41</v>
      </c>
      <c r="O575" s="92"/>
      <c r="P575" s="238">
        <f>O575*H575</f>
        <v>0</v>
      </c>
      <c r="Q575" s="238">
        <v>0</v>
      </c>
      <c r="R575" s="238">
        <f>Q575*H575</f>
        <v>0</v>
      </c>
      <c r="S575" s="238">
        <v>0</v>
      </c>
      <c r="T575" s="239">
        <f>S575*H575</f>
        <v>0</v>
      </c>
      <c r="U575" s="39"/>
      <c r="V575" s="39"/>
      <c r="W575" s="39"/>
      <c r="X575" s="39"/>
      <c r="Y575" s="39"/>
      <c r="Z575" s="39"/>
      <c r="AA575" s="39"/>
      <c r="AB575" s="39"/>
      <c r="AC575" s="39"/>
      <c r="AD575" s="39"/>
      <c r="AE575" s="39"/>
      <c r="AR575" s="240" t="s">
        <v>357</v>
      </c>
      <c r="AT575" s="240" t="s">
        <v>352</v>
      </c>
      <c r="AU575" s="240" t="s">
        <v>371</v>
      </c>
      <c r="AY575" s="18" t="s">
        <v>350</v>
      </c>
      <c r="BE575" s="241">
        <f>IF(N575="základní",J575,0)</f>
        <v>0</v>
      </c>
      <c r="BF575" s="241">
        <f>IF(N575="snížená",J575,0)</f>
        <v>0</v>
      </c>
      <c r="BG575" s="241">
        <f>IF(N575="zákl. přenesená",J575,0)</f>
        <v>0</v>
      </c>
      <c r="BH575" s="241">
        <f>IF(N575="sníž. přenesená",J575,0)</f>
        <v>0</v>
      </c>
      <c r="BI575" s="241">
        <f>IF(N575="nulová",J575,0)</f>
        <v>0</v>
      </c>
      <c r="BJ575" s="18" t="s">
        <v>84</v>
      </c>
      <c r="BK575" s="241">
        <f>ROUND(I575*H575,2)</f>
        <v>0</v>
      </c>
      <c r="BL575" s="18" t="s">
        <v>357</v>
      </c>
      <c r="BM575" s="240" t="s">
        <v>5645</v>
      </c>
    </row>
    <row r="576" s="2" customFormat="1">
      <c r="A576" s="39"/>
      <c r="B576" s="40"/>
      <c r="C576" s="41"/>
      <c r="D576" s="242" t="s">
        <v>359</v>
      </c>
      <c r="E576" s="41"/>
      <c r="F576" s="243" t="s">
        <v>5644</v>
      </c>
      <c r="G576" s="41"/>
      <c r="H576" s="41"/>
      <c r="I576" s="244"/>
      <c r="J576" s="41"/>
      <c r="K576" s="41"/>
      <c r="L576" s="45"/>
      <c r="M576" s="245"/>
      <c r="N576" s="246"/>
      <c r="O576" s="92"/>
      <c r="P576" s="92"/>
      <c r="Q576" s="92"/>
      <c r="R576" s="92"/>
      <c r="S576" s="92"/>
      <c r="T576" s="93"/>
      <c r="U576" s="39"/>
      <c r="V576" s="39"/>
      <c r="W576" s="39"/>
      <c r="X576" s="39"/>
      <c r="Y576" s="39"/>
      <c r="Z576" s="39"/>
      <c r="AA576" s="39"/>
      <c r="AB576" s="39"/>
      <c r="AC576" s="39"/>
      <c r="AD576" s="39"/>
      <c r="AE576" s="39"/>
      <c r="AT576" s="18" t="s">
        <v>359</v>
      </c>
      <c r="AU576" s="18" t="s">
        <v>371</v>
      </c>
    </row>
    <row r="577" s="2" customFormat="1" ht="16.5" customHeight="1">
      <c r="A577" s="39"/>
      <c r="B577" s="40"/>
      <c r="C577" s="229" t="s">
        <v>2913</v>
      </c>
      <c r="D577" s="229" t="s">
        <v>352</v>
      </c>
      <c r="E577" s="230" t="s">
        <v>5646</v>
      </c>
      <c r="F577" s="231" t="s">
        <v>5647</v>
      </c>
      <c r="G577" s="232" t="s">
        <v>551</v>
      </c>
      <c r="H577" s="233">
        <v>1000</v>
      </c>
      <c r="I577" s="234"/>
      <c r="J577" s="235">
        <f>ROUND(I577*H577,2)</f>
        <v>0</v>
      </c>
      <c r="K577" s="231" t="s">
        <v>1</v>
      </c>
      <c r="L577" s="45"/>
      <c r="M577" s="236" t="s">
        <v>1</v>
      </c>
      <c r="N577" s="237" t="s">
        <v>41</v>
      </c>
      <c r="O577" s="92"/>
      <c r="P577" s="238">
        <f>O577*H577</f>
        <v>0</v>
      </c>
      <c r="Q577" s="238">
        <v>0</v>
      </c>
      <c r="R577" s="238">
        <f>Q577*H577</f>
        <v>0</v>
      </c>
      <c r="S577" s="238">
        <v>0</v>
      </c>
      <c r="T577" s="239">
        <f>S577*H577</f>
        <v>0</v>
      </c>
      <c r="U577" s="39"/>
      <c r="V577" s="39"/>
      <c r="W577" s="39"/>
      <c r="X577" s="39"/>
      <c r="Y577" s="39"/>
      <c r="Z577" s="39"/>
      <c r="AA577" s="39"/>
      <c r="AB577" s="39"/>
      <c r="AC577" s="39"/>
      <c r="AD577" s="39"/>
      <c r="AE577" s="39"/>
      <c r="AR577" s="240" t="s">
        <v>357</v>
      </c>
      <c r="AT577" s="240" t="s">
        <v>352</v>
      </c>
      <c r="AU577" s="240" t="s">
        <v>371</v>
      </c>
      <c r="AY577" s="18" t="s">
        <v>350</v>
      </c>
      <c r="BE577" s="241">
        <f>IF(N577="základní",J577,0)</f>
        <v>0</v>
      </c>
      <c r="BF577" s="241">
        <f>IF(N577="snížená",J577,0)</f>
        <v>0</v>
      </c>
      <c r="BG577" s="241">
        <f>IF(N577="zákl. přenesená",J577,0)</f>
        <v>0</v>
      </c>
      <c r="BH577" s="241">
        <f>IF(N577="sníž. přenesená",J577,0)</f>
        <v>0</v>
      </c>
      <c r="BI577" s="241">
        <f>IF(N577="nulová",J577,0)</f>
        <v>0</v>
      </c>
      <c r="BJ577" s="18" t="s">
        <v>84</v>
      </c>
      <c r="BK577" s="241">
        <f>ROUND(I577*H577,2)</f>
        <v>0</v>
      </c>
      <c r="BL577" s="18" t="s">
        <v>357</v>
      </c>
      <c r="BM577" s="240" t="s">
        <v>5648</v>
      </c>
    </row>
    <row r="578" s="2" customFormat="1">
      <c r="A578" s="39"/>
      <c r="B578" s="40"/>
      <c r="C578" s="41"/>
      <c r="D578" s="242" t="s">
        <v>359</v>
      </c>
      <c r="E578" s="41"/>
      <c r="F578" s="243" t="s">
        <v>5647</v>
      </c>
      <c r="G578" s="41"/>
      <c r="H578" s="41"/>
      <c r="I578" s="244"/>
      <c r="J578" s="41"/>
      <c r="K578" s="41"/>
      <c r="L578" s="45"/>
      <c r="M578" s="245"/>
      <c r="N578" s="246"/>
      <c r="O578" s="92"/>
      <c r="P578" s="92"/>
      <c r="Q578" s="92"/>
      <c r="R578" s="92"/>
      <c r="S578" s="92"/>
      <c r="T578" s="93"/>
      <c r="U578" s="39"/>
      <c r="V578" s="39"/>
      <c r="W578" s="39"/>
      <c r="X578" s="39"/>
      <c r="Y578" s="39"/>
      <c r="Z578" s="39"/>
      <c r="AA578" s="39"/>
      <c r="AB578" s="39"/>
      <c r="AC578" s="39"/>
      <c r="AD578" s="39"/>
      <c r="AE578" s="39"/>
      <c r="AT578" s="18" t="s">
        <v>359</v>
      </c>
      <c r="AU578" s="18" t="s">
        <v>371</v>
      </c>
    </row>
    <row r="579" s="2" customFormat="1" ht="24.15" customHeight="1">
      <c r="A579" s="39"/>
      <c r="B579" s="40"/>
      <c r="C579" s="229" t="s">
        <v>2918</v>
      </c>
      <c r="D579" s="229" t="s">
        <v>352</v>
      </c>
      <c r="E579" s="230" t="s">
        <v>5649</v>
      </c>
      <c r="F579" s="231" t="s">
        <v>5650</v>
      </c>
      <c r="G579" s="232" t="s">
        <v>497</v>
      </c>
      <c r="H579" s="233">
        <v>1</v>
      </c>
      <c r="I579" s="234"/>
      <c r="J579" s="235">
        <f>ROUND(I579*H579,2)</f>
        <v>0</v>
      </c>
      <c r="K579" s="231" t="s">
        <v>385</v>
      </c>
      <c r="L579" s="45"/>
      <c r="M579" s="236" t="s">
        <v>1</v>
      </c>
      <c r="N579" s="237" t="s">
        <v>41</v>
      </c>
      <c r="O579" s="92"/>
      <c r="P579" s="238">
        <f>O579*H579</f>
        <v>0</v>
      </c>
      <c r="Q579" s="238">
        <v>0</v>
      </c>
      <c r="R579" s="238">
        <f>Q579*H579</f>
        <v>0</v>
      </c>
      <c r="S579" s="238">
        <v>0</v>
      </c>
      <c r="T579" s="239">
        <f>S579*H579</f>
        <v>0</v>
      </c>
      <c r="U579" s="39"/>
      <c r="V579" s="39"/>
      <c r="W579" s="39"/>
      <c r="X579" s="39"/>
      <c r="Y579" s="39"/>
      <c r="Z579" s="39"/>
      <c r="AA579" s="39"/>
      <c r="AB579" s="39"/>
      <c r="AC579" s="39"/>
      <c r="AD579" s="39"/>
      <c r="AE579" s="39"/>
      <c r="AR579" s="240" t="s">
        <v>530</v>
      </c>
      <c r="AT579" s="240" t="s">
        <v>352</v>
      </c>
      <c r="AU579" s="240" t="s">
        <v>371</v>
      </c>
      <c r="AY579" s="18" t="s">
        <v>350</v>
      </c>
      <c r="BE579" s="241">
        <f>IF(N579="základní",J579,0)</f>
        <v>0</v>
      </c>
      <c r="BF579" s="241">
        <f>IF(N579="snížená",J579,0)</f>
        <v>0</v>
      </c>
      <c r="BG579" s="241">
        <f>IF(N579="zákl. přenesená",J579,0)</f>
        <v>0</v>
      </c>
      <c r="BH579" s="241">
        <f>IF(N579="sníž. přenesená",J579,0)</f>
        <v>0</v>
      </c>
      <c r="BI579" s="241">
        <f>IF(N579="nulová",J579,0)</f>
        <v>0</v>
      </c>
      <c r="BJ579" s="18" t="s">
        <v>84</v>
      </c>
      <c r="BK579" s="241">
        <f>ROUND(I579*H579,2)</f>
        <v>0</v>
      </c>
      <c r="BL579" s="18" t="s">
        <v>530</v>
      </c>
      <c r="BM579" s="240" t="s">
        <v>5651</v>
      </c>
    </row>
    <row r="580" s="2" customFormat="1">
      <c r="A580" s="39"/>
      <c r="B580" s="40"/>
      <c r="C580" s="41"/>
      <c r="D580" s="242" t="s">
        <v>359</v>
      </c>
      <c r="E580" s="41"/>
      <c r="F580" s="243" t="s">
        <v>5652</v>
      </c>
      <c r="G580" s="41"/>
      <c r="H580" s="41"/>
      <c r="I580" s="244"/>
      <c r="J580" s="41"/>
      <c r="K580" s="41"/>
      <c r="L580" s="45"/>
      <c r="M580" s="245"/>
      <c r="N580" s="246"/>
      <c r="O580" s="92"/>
      <c r="P580" s="92"/>
      <c r="Q580" s="92"/>
      <c r="R580" s="92"/>
      <c r="S580" s="92"/>
      <c r="T580" s="93"/>
      <c r="U580" s="39"/>
      <c r="V580" s="39"/>
      <c r="W580" s="39"/>
      <c r="X580" s="39"/>
      <c r="Y580" s="39"/>
      <c r="Z580" s="39"/>
      <c r="AA580" s="39"/>
      <c r="AB580" s="39"/>
      <c r="AC580" s="39"/>
      <c r="AD580" s="39"/>
      <c r="AE580" s="39"/>
      <c r="AT580" s="18" t="s">
        <v>359</v>
      </c>
      <c r="AU580" s="18" t="s">
        <v>371</v>
      </c>
    </row>
    <row r="581" s="2" customFormat="1" ht="24.15" customHeight="1">
      <c r="A581" s="39"/>
      <c r="B581" s="40"/>
      <c r="C581" s="229" t="s">
        <v>2924</v>
      </c>
      <c r="D581" s="229" t="s">
        <v>352</v>
      </c>
      <c r="E581" s="230" t="s">
        <v>5653</v>
      </c>
      <c r="F581" s="231" t="s">
        <v>5654</v>
      </c>
      <c r="G581" s="232" t="s">
        <v>497</v>
      </c>
      <c r="H581" s="233">
        <v>9</v>
      </c>
      <c r="I581" s="234"/>
      <c r="J581" s="235">
        <f>ROUND(I581*H581,2)</f>
        <v>0</v>
      </c>
      <c r="K581" s="231" t="s">
        <v>385</v>
      </c>
      <c r="L581" s="45"/>
      <c r="M581" s="236" t="s">
        <v>1</v>
      </c>
      <c r="N581" s="237" t="s">
        <v>41</v>
      </c>
      <c r="O581" s="92"/>
      <c r="P581" s="238">
        <f>O581*H581</f>
        <v>0</v>
      </c>
      <c r="Q581" s="238">
        <v>0</v>
      </c>
      <c r="R581" s="238">
        <f>Q581*H581</f>
        <v>0</v>
      </c>
      <c r="S581" s="238">
        <v>0</v>
      </c>
      <c r="T581" s="239">
        <f>S581*H581</f>
        <v>0</v>
      </c>
      <c r="U581" s="39"/>
      <c r="V581" s="39"/>
      <c r="W581" s="39"/>
      <c r="X581" s="39"/>
      <c r="Y581" s="39"/>
      <c r="Z581" s="39"/>
      <c r="AA581" s="39"/>
      <c r="AB581" s="39"/>
      <c r="AC581" s="39"/>
      <c r="AD581" s="39"/>
      <c r="AE581" s="39"/>
      <c r="AR581" s="240" t="s">
        <v>530</v>
      </c>
      <c r="AT581" s="240" t="s">
        <v>352</v>
      </c>
      <c r="AU581" s="240" t="s">
        <v>371</v>
      </c>
      <c r="AY581" s="18" t="s">
        <v>350</v>
      </c>
      <c r="BE581" s="241">
        <f>IF(N581="základní",J581,0)</f>
        <v>0</v>
      </c>
      <c r="BF581" s="241">
        <f>IF(N581="snížená",J581,0)</f>
        <v>0</v>
      </c>
      <c r="BG581" s="241">
        <f>IF(N581="zákl. přenesená",J581,0)</f>
        <v>0</v>
      </c>
      <c r="BH581" s="241">
        <f>IF(N581="sníž. přenesená",J581,0)</f>
        <v>0</v>
      </c>
      <c r="BI581" s="241">
        <f>IF(N581="nulová",J581,0)</f>
        <v>0</v>
      </c>
      <c r="BJ581" s="18" t="s">
        <v>84</v>
      </c>
      <c r="BK581" s="241">
        <f>ROUND(I581*H581,2)</f>
        <v>0</v>
      </c>
      <c r="BL581" s="18" t="s">
        <v>530</v>
      </c>
      <c r="BM581" s="240" t="s">
        <v>5655</v>
      </c>
    </row>
    <row r="582" s="2" customFormat="1">
      <c r="A582" s="39"/>
      <c r="B582" s="40"/>
      <c r="C582" s="41"/>
      <c r="D582" s="242" t="s">
        <v>359</v>
      </c>
      <c r="E582" s="41"/>
      <c r="F582" s="243" t="s">
        <v>5656</v>
      </c>
      <c r="G582" s="41"/>
      <c r="H582" s="41"/>
      <c r="I582" s="244"/>
      <c r="J582" s="41"/>
      <c r="K582" s="41"/>
      <c r="L582" s="45"/>
      <c r="M582" s="245"/>
      <c r="N582" s="246"/>
      <c r="O582" s="92"/>
      <c r="P582" s="92"/>
      <c r="Q582" s="92"/>
      <c r="R582" s="92"/>
      <c r="S582" s="92"/>
      <c r="T582" s="93"/>
      <c r="U582" s="39"/>
      <c r="V582" s="39"/>
      <c r="W582" s="39"/>
      <c r="X582" s="39"/>
      <c r="Y582" s="39"/>
      <c r="Z582" s="39"/>
      <c r="AA582" s="39"/>
      <c r="AB582" s="39"/>
      <c r="AC582" s="39"/>
      <c r="AD582" s="39"/>
      <c r="AE582" s="39"/>
      <c r="AT582" s="18" t="s">
        <v>359</v>
      </c>
      <c r="AU582" s="18" t="s">
        <v>371</v>
      </c>
    </row>
    <row r="583" s="2" customFormat="1" ht="21.75" customHeight="1">
      <c r="A583" s="39"/>
      <c r="B583" s="40"/>
      <c r="C583" s="229" t="s">
        <v>2929</v>
      </c>
      <c r="D583" s="229" t="s">
        <v>352</v>
      </c>
      <c r="E583" s="230" t="s">
        <v>5657</v>
      </c>
      <c r="F583" s="231" t="s">
        <v>5658</v>
      </c>
      <c r="G583" s="232" t="s">
        <v>497</v>
      </c>
      <c r="H583" s="233">
        <v>9</v>
      </c>
      <c r="I583" s="234"/>
      <c r="J583" s="235">
        <f>ROUND(I583*H583,2)</f>
        <v>0</v>
      </c>
      <c r="K583" s="231" t="s">
        <v>385</v>
      </c>
      <c r="L583" s="45"/>
      <c r="M583" s="236" t="s">
        <v>1</v>
      </c>
      <c r="N583" s="237" t="s">
        <v>41</v>
      </c>
      <c r="O583" s="92"/>
      <c r="P583" s="238">
        <f>O583*H583</f>
        <v>0</v>
      </c>
      <c r="Q583" s="238">
        <v>0</v>
      </c>
      <c r="R583" s="238">
        <f>Q583*H583</f>
        <v>0</v>
      </c>
      <c r="S583" s="238">
        <v>0</v>
      </c>
      <c r="T583" s="239">
        <f>S583*H583</f>
        <v>0</v>
      </c>
      <c r="U583" s="39"/>
      <c r="V583" s="39"/>
      <c r="W583" s="39"/>
      <c r="X583" s="39"/>
      <c r="Y583" s="39"/>
      <c r="Z583" s="39"/>
      <c r="AA583" s="39"/>
      <c r="AB583" s="39"/>
      <c r="AC583" s="39"/>
      <c r="AD583" s="39"/>
      <c r="AE583" s="39"/>
      <c r="AR583" s="240" t="s">
        <v>530</v>
      </c>
      <c r="AT583" s="240" t="s">
        <v>352</v>
      </c>
      <c r="AU583" s="240" t="s">
        <v>371</v>
      </c>
      <c r="AY583" s="18" t="s">
        <v>350</v>
      </c>
      <c r="BE583" s="241">
        <f>IF(N583="základní",J583,0)</f>
        <v>0</v>
      </c>
      <c r="BF583" s="241">
        <f>IF(N583="snížená",J583,0)</f>
        <v>0</v>
      </c>
      <c r="BG583" s="241">
        <f>IF(N583="zákl. přenesená",J583,0)</f>
        <v>0</v>
      </c>
      <c r="BH583" s="241">
        <f>IF(N583="sníž. přenesená",J583,0)</f>
        <v>0</v>
      </c>
      <c r="BI583" s="241">
        <f>IF(N583="nulová",J583,0)</f>
        <v>0</v>
      </c>
      <c r="BJ583" s="18" t="s">
        <v>84</v>
      </c>
      <c r="BK583" s="241">
        <f>ROUND(I583*H583,2)</f>
        <v>0</v>
      </c>
      <c r="BL583" s="18" t="s">
        <v>530</v>
      </c>
      <c r="BM583" s="240" t="s">
        <v>5659</v>
      </c>
    </row>
    <row r="584" s="2" customFormat="1">
      <c r="A584" s="39"/>
      <c r="B584" s="40"/>
      <c r="C584" s="41"/>
      <c r="D584" s="242" t="s">
        <v>359</v>
      </c>
      <c r="E584" s="41"/>
      <c r="F584" s="243" t="s">
        <v>5660</v>
      </c>
      <c r="G584" s="41"/>
      <c r="H584" s="41"/>
      <c r="I584" s="244"/>
      <c r="J584" s="41"/>
      <c r="K584" s="41"/>
      <c r="L584" s="45"/>
      <c r="M584" s="245"/>
      <c r="N584" s="246"/>
      <c r="O584" s="92"/>
      <c r="P584" s="92"/>
      <c r="Q584" s="92"/>
      <c r="R584" s="92"/>
      <c r="S584" s="92"/>
      <c r="T584" s="93"/>
      <c r="U584" s="39"/>
      <c r="V584" s="39"/>
      <c r="W584" s="39"/>
      <c r="X584" s="39"/>
      <c r="Y584" s="39"/>
      <c r="Z584" s="39"/>
      <c r="AA584" s="39"/>
      <c r="AB584" s="39"/>
      <c r="AC584" s="39"/>
      <c r="AD584" s="39"/>
      <c r="AE584" s="39"/>
      <c r="AT584" s="18" t="s">
        <v>359</v>
      </c>
      <c r="AU584" s="18" t="s">
        <v>371</v>
      </c>
    </row>
    <row r="585" s="2" customFormat="1" ht="16.5" customHeight="1">
      <c r="A585" s="39"/>
      <c r="B585" s="40"/>
      <c r="C585" s="229" t="s">
        <v>2936</v>
      </c>
      <c r="D585" s="229" t="s">
        <v>352</v>
      </c>
      <c r="E585" s="230" t="s">
        <v>5661</v>
      </c>
      <c r="F585" s="231" t="s">
        <v>5662</v>
      </c>
      <c r="G585" s="232" t="s">
        <v>914</v>
      </c>
      <c r="H585" s="233">
        <v>3</v>
      </c>
      <c r="I585" s="234"/>
      <c r="J585" s="235">
        <f>ROUND(I585*H585,2)</f>
        <v>0</v>
      </c>
      <c r="K585" s="231" t="s">
        <v>385</v>
      </c>
      <c r="L585" s="45"/>
      <c r="M585" s="236" t="s">
        <v>1</v>
      </c>
      <c r="N585" s="237" t="s">
        <v>41</v>
      </c>
      <c r="O585" s="92"/>
      <c r="P585" s="238">
        <f>O585*H585</f>
        <v>0</v>
      </c>
      <c r="Q585" s="238">
        <v>0</v>
      </c>
      <c r="R585" s="238">
        <f>Q585*H585</f>
        <v>0</v>
      </c>
      <c r="S585" s="238">
        <v>0</v>
      </c>
      <c r="T585" s="239">
        <f>S585*H585</f>
        <v>0</v>
      </c>
      <c r="U585" s="39"/>
      <c r="V585" s="39"/>
      <c r="W585" s="39"/>
      <c r="X585" s="39"/>
      <c r="Y585" s="39"/>
      <c r="Z585" s="39"/>
      <c r="AA585" s="39"/>
      <c r="AB585" s="39"/>
      <c r="AC585" s="39"/>
      <c r="AD585" s="39"/>
      <c r="AE585" s="39"/>
      <c r="AR585" s="240" t="s">
        <v>530</v>
      </c>
      <c r="AT585" s="240" t="s">
        <v>352</v>
      </c>
      <c r="AU585" s="240" t="s">
        <v>371</v>
      </c>
      <c r="AY585" s="18" t="s">
        <v>350</v>
      </c>
      <c r="BE585" s="241">
        <f>IF(N585="základní",J585,0)</f>
        <v>0</v>
      </c>
      <c r="BF585" s="241">
        <f>IF(N585="snížená",J585,0)</f>
        <v>0</v>
      </c>
      <c r="BG585" s="241">
        <f>IF(N585="zákl. přenesená",J585,0)</f>
        <v>0</v>
      </c>
      <c r="BH585" s="241">
        <f>IF(N585="sníž. přenesená",J585,0)</f>
        <v>0</v>
      </c>
      <c r="BI585" s="241">
        <f>IF(N585="nulová",J585,0)</f>
        <v>0</v>
      </c>
      <c r="BJ585" s="18" t="s">
        <v>84</v>
      </c>
      <c r="BK585" s="241">
        <f>ROUND(I585*H585,2)</f>
        <v>0</v>
      </c>
      <c r="BL585" s="18" t="s">
        <v>530</v>
      </c>
      <c r="BM585" s="240" t="s">
        <v>5663</v>
      </c>
    </row>
    <row r="586" s="2" customFormat="1">
      <c r="A586" s="39"/>
      <c r="B586" s="40"/>
      <c r="C586" s="41"/>
      <c r="D586" s="242" t="s">
        <v>359</v>
      </c>
      <c r="E586" s="41"/>
      <c r="F586" s="243" t="s">
        <v>5664</v>
      </c>
      <c r="G586" s="41"/>
      <c r="H586" s="41"/>
      <c r="I586" s="244"/>
      <c r="J586" s="41"/>
      <c r="K586" s="41"/>
      <c r="L586" s="45"/>
      <c r="M586" s="245"/>
      <c r="N586" s="246"/>
      <c r="O586" s="92"/>
      <c r="P586" s="92"/>
      <c r="Q586" s="92"/>
      <c r="R586" s="92"/>
      <c r="S586" s="92"/>
      <c r="T586" s="93"/>
      <c r="U586" s="39"/>
      <c r="V586" s="39"/>
      <c r="W586" s="39"/>
      <c r="X586" s="39"/>
      <c r="Y586" s="39"/>
      <c r="Z586" s="39"/>
      <c r="AA586" s="39"/>
      <c r="AB586" s="39"/>
      <c r="AC586" s="39"/>
      <c r="AD586" s="39"/>
      <c r="AE586" s="39"/>
      <c r="AT586" s="18" t="s">
        <v>359</v>
      </c>
      <c r="AU586" s="18" t="s">
        <v>371</v>
      </c>
    </row>
    <row r="587" s="2" customFormat="1" ht="16.5" customHeight="1">
      <c r="A587" s="39"/>
      <c r="B587" s="40"/>
      <c r="C587" s="229" t="s">
        <v>2942</v>
      </c>
      <c r="D587" s="229" t="s">
        <v>352</v>
      </c>
      <c r="E587" s="230" t="s">
        <v>5665</v>
      </c>
      <c r="F587" s="231" t="s">
        <v>5666</v>
      </c>
      <c r="G587" s="232" t="s">
        <v>914</v>
      </c>
      <c r="H587" s="233">
        <v>10</v>
      </c>
      <c r="I587" s="234"/>
      <c r="J587" s="235">
        <f>ROUND(I587*H587,2)</f>
        <v>0</v>
      </c>
      <c r="K587" s="231" t="s">
        <v>385</v>
      </c>
      <c r="L587" s="45"/>
      <c r="M587" s="236" t="s">
        <v>1</v>
      </c>
      <c r="N587" s="237" t="s">
        <v>41</v>
      </c>
      <c r="O587" s="92"/>
      <c r="P587" s="238">
        <f>O587*H587</f>
        <v>0</v>
      </c>
      <c r="Q587" s="238">
        <v>0</v>
      </c>
      <c r="R587" s="238">
        <f>Q587*H587</f>
        <v>0</v>
      </c>
      <c r="S587" s="238">
        <v>0</v>
      </c>
      <c r="T587" s="239">
        <f>S587*H587</f>
        <v>0</v>
      </c>
      <c r="U587" s="39"/>
      <c r="V587" s="39"/>
      <c r="W587" s="39"/>
      <c r="X587" s="39"/>
      <c r="Y587" s="39"/>
      <c r="Z587" s="39"/>
      <c r="AA587" s="39"/>
      <c r="AB587" s="39"/>
      <c r="AC587" s="39"/>
      <c r="AD587" s="39"/>
      <c r="AE587" s="39"/>
      <c r="AR587" s="240" t="s">
        <v>530</v>
      </c>
      <c r="AT587" s="240" t="s">
        <v>352</v>
      </c>
      <c r="AU587" s="240" t="s">
        <v>371</v>
      </c>
      <c r="AY587" s="18" t="s">
        <v>350</v>
      </c>
      <c r="BE587" s="241">
        <f>IF(N587="základní",J587,0)</f>
        <v>0</v>
      </c>
      <c r="BF587" s="241">
        <f>IF(N587="snížená",J587,0)</f>
        <v>0</v>
      </c>
      <c r="BG587" s="241">
        <f>IF(N587="zákl. přenesená",J587,0)</f>
        <v>0</v>
      </c>
      <c r="BH587" s="241">
        <f>IF(N587="sníž. přenesená",J587,0)</f>
        <v>0</v>
      </c>
      <c r="BI587" s="241">
        <f>IF(N587="nulová",J587,0)</f>
        <v>0</v>
      </c>
      <c r="BJ587" s="18" t="s">
        <v>84</v>
      </c>
      <c r="BK587" s="241">
        <f>ROUND(I587*H587,2)</f>
        <v>0</v>
      </c>
      <c r="BL587" s="18" t="s">
        <v>530</v>
      </c>
      <c r="BM587" s="240" t="s">
        <v>5667</v>
      </c>
    </row>
    <row r="588" s="2" customFormat="1">
      <c r="A588" s="39"/>
      <c r="B588" s="40"/>
      <c r="C588" s="41"/>
      <c r="D588" s="242" t="s">
        <v>359</v>
      </c>
      <c r="E588" s="41"/>
      <c r="F588" s="243" t="s">
        <v>5668</v>
      </c>
      <c r="G588" s="41"/>
      <c r="H588" s="41"/>
      <c r="I588" s="244"/>
      <c r="J588" s="41"/>
      <c r="K588" s="41"/>
      <c r="L588" s="45"/>
      <c r="M588" s="245"/>
      <c r="N588" s="246"/>
      <c r="O588" s="92"/>
      <c r="P588" s="92"/>
      <c r="Q588" s="92"/>
      <c r="R588" s="92"/>
      <c r="S588" s="92"/>
      <c r="T588" s="93"/>
      <c r="U588" s="39"/>
      <c r="V588" s="39"/>
      <c r="W588" s="39"/>
      <c r="X588" s="39"/>
      <c r="Y588" s="39"/>
      <c r="Z588" s="39"/>
      <c r="AA588" s="39"/>
      <c r="AB588" s="39"/>
      <c r="AC588" s="39"/>
      <c r="AD588" s="39"/>
      <c r="AE588" s="39"/>
      <c r="AT588" s="18" t="s">
        <v>359</v>
      </c>
      <c r="AU588" s="18" t="s">
        <v>371</v>
      </c>
    </row>
    <row r="589" s="2" customFormat="1" ht="16.5" customHeight="1">
      <c r="A589" s="39"/>
      <c r="B589" s="40"/>
      <c r="C589" s="229" t="s">
        <v>2945</v>
      </c>
      <c r="D589" s="229" t="s">
        <v>352</v>
      </c>
      <c r="E589" s="230" t="s">
        <v>5669</v>
      </c>
      <c r="F589" s="231" t="s">
        <v>5670</v>
      </c>
      <c r="G589" s="232" t="s">
        <v>5450</v>
      </c>
      <c r="H589" s="233">
        <v>1</v>
      </c>
      <c r="I589" s="234"/>
      <c r="J589" s="235">
        <f>ROUND(I589*H589,2)</f>
        <v>0</v>
      </c>
      <c r="K589" s="231" t="s">
        <v>1</v>
      </c>
      <c r="L589" s="45"/>
      <c r="M589" s="236" t="s">
        <v>1</v>
      </c>
      <c r="N589" s="237" t="s">
        <v>41</v>
      </c>
      <c r="O589" s="92"/>
      <c r="P589" s="238">
        <f>O589*H589</f>
        <v>0</v>
      </c>
      <c r="Q589" s="238">
        <v>0</v>
      </c>
      <c r="R589" s="238">
        <f>Q589*H589</f>
        <v>0</v>
      </c>
      <c r="S589" s="238">
        <v>0</v>
      </c>
      <c r="T589" s="239">
        <f>S589*H589</f>
        <v>0</v>
      </c>
      <c r="U589" s="39"/>
      <c r="V589" s="39"/>
      <c r="W589" s="39"/>
      <c r="X589" s="39"/>
      <c r="Y589" s="39"/>
      <c r="Z589" s="39"/>
      <c r="AA589" s="39"/>
      <c r="AB589" s="39"/>
      <c r="AC589" s="39"/>
      <c r="AD589" s="39"/>
      <c r="AE589" s="39"/>
      <c r="AR589" s="240" t="s">
        <v>530</v>
      </c>
      <c r="AT589" s="240" t="s">
        <v>352</v>
      </c>
      <c r="AU589" s="240" t="s">
        <v>371</v>
      </c>
      <c r="AY589" s="18" t="s">
        <v>350</v>
      </c>
      <c r="BE589" s="241">
        <f>IF(N589="základní",J589,0)</f>
        <v>0</v>
      </c>
      <c r="BF589" s="241">
        <f>IF(N589="snížená",J589,0)</f>
        <v>0</v>
      </c>
      <c r="BG589" s="241">
        <f>IF(N589="zákl. přenesená",J589,0)</f>
        <v>0</v>
      </c>
      <c r="BH589" s="241">
        <f>IF(N589="sníž. přenesená",J589,0)</f>
        <v>0</v>
      </c>
      <c r="BI589" s="241">
        <f>IF(N589="nulová",J589,0)</f>
        <v>0</v>
      </c>
      <c r="BJ589" s="18" t="s">
        <v>84</v>
      </c>
      <c r="BK589" s="241">
        <f>ROUND(I589*H589,2)</f>
        <v>0</v>
      </c>
      <c r="BL589" s="18" t="s">
        <v>530</v>
      </c>
      <c r="BM589" s="240" t="s">
        <v>5671</v>
      </c>
    </row>
    <row r="590" s="2" customFormat="1">
      <c r="A590" s="39"/>
      <c r="B590" s="40"/>
      <c r="C590" s="41"/>
      <c r="D590" s="242" t="s">
        <v>359</v>
      </c>
      <c r="E590" s="41"/>
      <c r="F590" s="243" t="s">
        <v>5670</v>
      </c>
      <c r="G590" s="41"/>
      <c r="H590" s="41"/>
      <c r="I590" s="244"/>
      <c r="J590" s="41"/>
      <c r="K590" s="41"/>
      <c r="L590" s="45"/>
      <c r="M590" s="245"/>
      <c r="N590" s="246"/>
      <c r="O590" s="92"/>
      <c r="P590" s="92"/>
      <c r="Q590" s="92"/>
      <c r="R590" s="92"/>
      <c r="S590" s="92"/>
      <c r="T590" s="93"/>
      <c r="U590" s="39"/>
      <c r="V590" s="39"/>
      <c r="W590" s="39"/>
      <c r="X590" s="39"/>
      <c r="Y590" s="39"/>
      <c r="Z590" s="39"/>
      <c r="AA590" s="39"/>
      <c r="AB590" s="39"/>
      <c r="AC590" s="39"/>
      <c r="AD590" s="39"/>
      <c r="AE590" s="39"/>
      <c r="AT590" s="18" t="s">
        <v>359</v>
      </c>
      <c r="AU590" s="18" t="s">
        <v>371</v>
      </c>
    </row>
    <row r="591" s="2" customFormat="1" ht="24.15" customHeight="1">
      <c r="A591" s="39"/>
      <c r="B591" s="40"/>
      <c r="C591" s="295" t="s">
        <v>2953</v>
      </c>
      <c r="D591" s="295" t="s">
        <v>1347</v>
      </c>
      <c r="E591" s="296" t="s">
        <v>5672</v>
      </c>
      <c r="F591" s="297" t="s">
        <v>5673</v>
      </c>
      <c r="G591" s="298" t="s">
        <v>5674</v>
      </c>
      <c r="H591" s="299">
        <v>40</v>
      </c>
      <c r="I591" s="300"/>
      <c r="J591" s="301">
        <f>ROUND(I591*H591,2)</f>
        <v>0</v>
      </c>
      <c r="K591" s="297" t="s">
        <v>1</v>
      </c>
      <c r="L591" s="302"/>
      <c r="M591" s="303" t="s">
        <v>1</v>
      </c>
      <c r="N591" s="304" t="s">
        <v>41</v>
      </c>
      <c r="O591" s="92"/>
      <c r="P591" s="238">
        <f>O591*H591</f>
        <v>0</v>
      </c>
      <c r="Q591" s="238">
        <v>0</v>
      </c>
      <c r="R591" s="238">
        <f>Q591*H591</f>
        <v>0</v>
      </c>
      <c r="S591" s="238">
        <v>0</v>
      </c>
      <c r="T591" s="239">
        <f>S591*H591</f>
        <v>0</v>
      </c>
      <c r="U591" s="39"/>
      <c r="V591" s="39"/>
      <c r="W591" s="39"/>
      <c r="X591" s="39"/>
      <c r="Y591" s="39"/>
      <c r="Z591" s="39"/>
      <c r="AA591" s="39"/>
      <c r="AB591" s="39"/>
      <c r="AC591" s="39"/>
      <c r="AD591" s="39"/>
      <c r="AE591" s="39"/>
      <c r="AR591" s="240" t="s">
        <v>468</v>
      </c>
      <c r="AT591" s="240" t="s">
        <v>1347</v>
      </c>
      <c r="AU591" s="240" t="s">
        <v>371</v>
      </c>
      <c r="AY591" s="18" t="s">
        <v>350</v>
      </c>
      <c r="BE591" s="241">
        <f>IF(N591="základní",J591,0)</f>
        <v>0</v>
      </c>
      <c r="BF591" s="241">
        <f>IF(N591="snížená",J591,0)</f>
        <v>0</v>
      </c>
      <c r="BG591" s="241">
        <f>IF(N591="zákl. přenesená",J591,0)</f>
        <v>0</v>
      </c>
      <c r="BH591" s="241">
        <f>IF(N591="sníž. přenesená",J591,0)</f>
        <v>0</v>
      </c>
      <c r="BI591" s="241">
        <f>IF(N591="nulová",J591,0)</f>
        <v>0</v>
      </c>
      <c r="BJ591" s="18" t="s">
        <v>84</v>
      </c>
      <c r="BK591" s="241">
        <f>ROUND(I591*H591,2)</f>
        <v>0</v>
      </c>
      <c r="BL591" s="18" t="s">
        <v>357</v>
      </c>
      <c r="BM591" s="240" t="s">
        <v>5675</v>
      </c>
    </row>
    <row r="592" s="2" customFormat="1">
      <c r="A592" s="39"/>
      <c r="B592" s="40"/>
      <c r="C592" s="41"/>
      <c r="D592" s="242" t="s">
        <v>359</v>
      </c>
      <c r="E592" s="41"/>
      <c r="F592" s="243" t="s">
        <v>5673</v>
      </c>
      <c r="G592" s="41"/>
      <c r="H592" s="41"/>
      <c r="I592" s="244"/>
      <c r="J592" s="41"/>
      <c r="K592" s="41"/>
      <c r="L592" s="45"/>
      <c r="M592" s="245"/>
      <c r="N592" s="246"/>
      <c r="O592" s="92"/>
      <c r="P592" s="92"/>
      <c r="Q592" s="92"/>
      <c r="R592" s="92"/>
      <c r="S592" s="92"/>
      <c r="T592" s="93"/>
      <c r="U592" s="39"/>
      <c r="V592" s="39"/>
      <c r="W592" s="39"/>
      <c r="X592" s="39"/>
      <c r="Y592" s="39"/>
      <c r="Z592" s="39"/>
      <c r="AA592" s="39"/>
      <c r="AB592" s="39"/>
      <c r="AC592" s="39"/>
      <c r="AD592" s="39"/>
      <c r="AE592" s="39"/>
      <c r="AT592" s="18" t="s">
        <v>359</v>
      </c>
      <c r="AU592" s="18" t="s">
        <v>371</v>
      </c>
    </row>
    <row r="593" s="12" customFormat="1" ht="20.88" customHeight="1">
      <c r="A593" s="12"/>
      <c r="B593" s="213"/>
      <c r="C593" s="214"/>
      <c r="D593" s="215" t="s">
        <v>75</v>
      </c>
      <c r="E593" s="227" t="s">
        <v>5676</v>
      </c>
      <c r="F593" s="227" t="s">
        <v>5677</v>
      </c>
      <c r="G593" s="214"/>
      <c r="H593" s="214"/>
      <c r="I593" s="217"/>
      <c r="J593" s="228">
        <f>BK593</f>
        <v>0</v>
      </c>
      <c r="K593" s="214"/>
      <c r="L593" s="219"/>
      <c r="M593" s="220"/>
      <c r="N593" s="221"/>
      <c r="O593" s="221"/>
      <c r="P593" s="222">
        <f>SUM(P594:P727)</f>
        <v>0</v>
      </c>
      <c r="Q593" s="221"/>
      <c r="R593" s="222">
        <f>SUM(R594:R727)</f>
        <v>0</v>
      </c>
      <c r="S593" s="221"/>
      <c r="T593" s="223">
        <f>SUM(T594:T727)</f>
        <v>0</v>
      </c>
      <c r="U593" s="12"/>
      <c r="V593" s="12"/>
      <c r="W593" s="12"/>
      <c r="X593" s="12"/>
      <c r="Y593" s="12"/>
      <c r="Z593" s="12"/>
      <c r="AA593" s="12"/>
      <c r="AB593" s="12"/>
      <c r="AC593" s="12"/>
      <c r="AD593" s="12"/>
      <c r="AE593" s="12"/>
      <c r="AR593" s="224" t="s">
        <v>84</v>
      </c>
      <c r="AT593" s="225" t="s">
        <v>75</v>
      </c>
      <c r="AU593" s="225" t="s">
        <v>86</v>
      </c>
      <c r="AY593" s="224" t="s">
        <v>350</v>
      </c>
      <c r="BK593" s="226">
        <f>SUM(BK594:BK727)</f>
        <v>0</v>
      </c>
    </row>
    <row r="594" s="2" customFormat="1" ht="66.75" customHeight="1">
      <c r="A594" s="39"/>
      <c r="B594" s="40"/>
      <c r="C594" s="295" t="s">
        <v>2959</v>
      </c>
      <c r="D594" s="295" t="s">
        <v>1347</v>
      </c>
      <c r="E594" s="296" t="s">
        <v>5678</v>
      </c>
      <c r="F594" s="297" t="s">
        <v>5679</v>
      </c>
      <c r="G594" s="298" t="s">
        <v>4932</v>
      </c>
      <c r="H594" s="299">
        <v>5</v>
      </c>
      <c r="I594" s="300"/>
      <c r="J594" s="301">
        <f>ROUND(I594*H594,2)</f>
        <v>0</v>
      </c>
      <c r="K594" s="297" t="s">
        <v>1</v>
      </c>
      <c r="L594" s="302"/>
      <c r="M594" s="303" t="s">
        <v>1</v>
      </c>
      <c r="N594" s="304" t="s">
        <v>41</v>
      </c>
      <c r="O594" s="92"/>
      <c r="P594" s="238">
        <f>O594*H594</f>
        <v>0</v>
      </c>
      <c r="Q594" s="238">
        <v>0</v>
      </c>
      <c r="R594" s="238">
        <f>Q594*H594</f>
        <v>0</v>
      </c>
      <c r="S594" s="238">
        <v>0</v>
      </c>
      <c r="T594" s="239">
        <f>S594*H594</f>
        <v>0</v>
      </c>
      <c r="U594" s="39"/>
      <c r="V594" s="39"/>
      <c r="W594" s="39"/>
      <c r="X594" s="39"/>
      <c r="Y594" s="39"/>
      <c r="Z594" s="39"/>
      <c r="AA594" s="39"/>
      <c r="AB594" s="39"/>
      <c r="AC594" s="39"/>
      <c r="AD594" s="39"/>
      <c r="AE594" s="39"/>
      <c r="AR594" s="240" t="s">
        <v>468</v>
      </c>
      <c r="AT594" s="240" t="s">
        <v>1347</v>
      </c>
      <c r="AU594" s="240" t="s">
        <v>371</v>
      </c>
      <c r="AY594" s="18" t="s">
        <v>350</v>
      </c>
      <c r="BE594" s="241">
        <f>IF(N594="základní",J594,0)</f>
        <v>0</v>
      </c>
      <c r="BF594" s="241">
        <f>IF(N594="snížená",J594,0)</f>
        <v>0</v>
      </c>
      <c r="BG594" s="241">
        <f>IF(N594="zákl. přenesená",J594,0)</f>
        <v>0</v>
      </c>
      <c r="BH594" s="241">
        <f>IF(N594="sníž. přenesená",J594,0)</f>
        <v>0</v>
      </c>
      <c r="BI594" s="241">
        <f>IF(N594="nulová",J594,0)</f>
        <v>0</v>
      </c>
      <c r="BJ594" s="18" t="s">
        <v>84</v>
      </c>
      <c r="BK594" s="241">
        <f>ROUND(I594*H594,2)</f>
        <v>0</v>
      </c>
      <c r="BL594" s="18" t="s">
        <v>357</v>
      </c>
      <c r="BM594" s="240" t="s">
        <v>5680</v>
      </c>
    </row>
    <row r="595" s="2" customFormat="1">
      <c r="A595" s="39"/>
      <c r="B595" s="40"/>
      <c r="C595" s="41"/>
      <c r="D595" s="242" t="s">
        <v>359</v>
      </c>
      <c r="E595" s="41"/>
      <c r="F595" s="243" t="s">
        <v>5679</v>
      </c>
      <c r="G595" s="41"/>
      <c r="H595" s="41"/>
      <c r="I595" s="244"/>
      <c r="J595" s="41"/>
      <c r="K595" s="41"/>
      <c r="L595" s="45"/>
      <c r="M595" s="245"/>
      <c r="N595" s="246"/>
      <c r="O595" s="92"/>
      <c r="P595" s="92"/>
      <c r="Q595" s="92"/>
      <c r="R595" s="92"/>
      <c r="S595" s="92"/>
      <c r="T595" s="93"/>
      <c r="U595" s="39"/>
      <c r="V595" s="39"/>
      <c r="W595" s="39"/>
      <c r="X595" s="39"/>
      <c r="Y595" s="39"/>
      <c r="Z595" s="39"/>
      <c r="AA595" s="39"/>
      <c r="AB595" s="39"/>
      <c r="AC595" s="39"/>
      <c r="AD595" s="39"/>
      <c r="AE595" s="39"/>
      <c r="AT595" s="18" t="s">
        <v>359</v>
      </c>
      <c r="AU595" s="18" t="s">
        <v>371</v>
      </c>
    </row>
    <row r="596" s="2" customFormat="1" ht="16.5" customHeight="1">
      <c r="A596" s="39"/>
      <c r="B596" s="40"/>
      <c r="C596" s="229" t="s">
        <v>2963</v>
      </c>
      <c r="D596" s="229" t="s">
        <v>352</v>
      </c>
      <c r="E596" s="230" t="s">
        <v>5681</v>
      </c>
      <c r="F596" s="231" t="s">
        <v>5682</v>
      </c>
      <c r="G596" s="232" t="s">
        <v>497</v>
      </c>
      <c r="H596" s="233">
        <v>5</v>
      </c>
      <c r="I596" s="234"/>
      <c r="J596" s="235">
        <f>ROUND(I596*H596,2)</f>
        <v>0</v>
      </c>
      <c r="K596" s="231" t="s">
        <v>385</v>
      </c>
      <c r="L596" s="45"/>
      <c r="M596" s="236" t="s">
        <v>1</v>
      </c>
      <c r="N596" s="237" t="s">
        <v>41</v>
      </c>
      <c r="O596" s="92"/>
      <c r="P596" s="238">
        <f>O596*H596</f>
        <v>0</v>
      </c>
      <c r="Q596" s="238">
        <v>0</v>
      </c>
      <c r="R596" s="238">
        <f>Q596*H596</f>
        <v>0</v>
      </c>
      <c r="S596" s="238">
        <v>0</v>
      </c>
      <c r="T596" s="239">
        <f>S596*H596</f>
        <v>0</v>
      </c>
      <c r="U596" s="39"/>
      <c r="V596" s="39"/>
      <c r="W596" s="39"/>
      <c r="X596" s="39"/>
      <c r="Y596" s="39"/>
      <c r="Z596" s="39"/>
      <c r="AA596" s="39"/>
      <c r="AB596" s="39"/>
      <c r="AC596" s="39"/>
      <c r="AD596" s="39"/>
      <c r="AE596" s="39"/>
      <c r="AR596" s="240" t="s">
        <v>357</v>
      </c>
      <c r="AT596" s="240" t="s">
        <v>352</v>
      </c>
      <c r="AU596" s="240" t="s">
        <v>371</v>
      </c>
      <c r="AY596" s="18" t="s">
        <v>350</v>
      </c>
      <c r="BE596" s="241">
        <f>IF(N596="základní",J596,0)</f>
        <v>0</v>
      </c>
      <c r="BF596" s="241">
        <f>IF(N596="snížená",J596,0)</f>
        <v>0</v>
      </c>
      <c r="BG596" s="241">
        <f>IF(N596="zákl. přenesená",J596,0)</f>
        <v>0</v>
      </c>
      <c r="BH596" s="241">
        <f>IF(N596="sníž. přenesená",J596,0)</f>
        <v>0</v>
      </c>
      <c r="BI596" s="241">
        <f>IF(N596="nulová",J596,0)</f>
        <v>0</v>
      </c>
      <c r="BJ596" s="18" t="s">
        <v>84</v>
      </c>
      <c r="BK596" s="241">
        <f>ROUND(I596*H596,2)</f>
        <v>0</v>
      </c>
      <c r="BL596" s="18" t="s">
        <v>357</v>
      </c>
      <c r="BM596" s="240" t="s">
        <v>5683</v>
      </c>
    </row>
    <row r="597" s="2" customFormat="1">
      <c r="A597" s="39"/>
      <c r="B597" s="40"/>
      <c r="C597" s="41"/>
      <c r="D597" s="242" t="s">
        <v>359</v>
      </c>
      <c r="E597" s="41"/>
      <c r="F597" s="243" t="s">
        <v>5684</v>
      </c>
      <c r="G597" s="41"/>
      <c r="H597" s="41"/>
      <c r="I597" s="244"/>
      <c r="J597" s="41"/>
      <c r="K597" s="41"/>
      <c r="L597" s="45"/>
      <c r="M597" s="245"/>
      <c r="N597" s="246"/>
      <c r="O597" s="92"/>
      <c r="P597" s="92"/>
      <c r="Q597" s="92"/>
      <c r="R597" s="92"/>
      <c r="S597" s="92"/>
      <c r="T597" s="93"/>
      <c r="U597" s="39"/>
      <c r="V597" s="39"/>
      <c r="W597" s="39"/>
      <c r="X597" s="39"/>
      <c r="Y597" s="39"/>
      <c r="Z597" s="39"/>
      <c r="AA597" s="39"/>
      <c r="AB597" s="39"/>
      <c r="AC597" s="39"/>
      <c r="AD597" s="39"/>
      <c r="AE597" s="39"/>
      <c r="AT597" s="18" t="s">
        <v>359</v>
      </c>
      <c r="AU597" s="18" t="s">
        <v>371</v>
      </c>
    </row>
    <row r="598" s="2" customFormat="1" ht="21.75" customHeight="1">
      <c r="A598" s="39"/>
      <c r="B598" s="40"/>
      <c r="C598" s="229" t="s">
        <v>2969</v>
      </c>
      <c r="D598" s="229" t="s">
        <v>352</v>
      </c>
      <c r="E598" s="230" t="s">
        <v>5685</v>
      </c>
      <c r="F598" s="231" t="s">
        <v>5686</v>
      </c>
      <c r="G598" s="232" t="s">
        <v>497</v>
      </c>
      <c r="H598" s="233">
        <v>5</v>
      </c>
      <c r="I598" s="234"/>
      <c r="J598" s="235">
        <f>ROUND(I598*H598,2)</f>
        <v>0</v>
      </c>
      <c r="K598" s="231" t="s">
        <v>385</v>
      </c>
      <c r="L598" s="45"/>
      <c r="M598" s="236" t="s">
        <v>1</v>
      </c>
      <c r="N598" s="237" t="s">
        <v>41</v>
      </c>
      <c r="O598" s="92"/>
      <c r="P598" s="238">
        <f>O598*H598</f>
        <v>0</v>
      </c>
      <c r="Q598" s="238">
        <v>0</v>
      </c>
      <c r="R598" s="238">
        <f>Q598*H598</f>
        <v>0</v>
      </c>
      <c r="S598" s="238">
        <v>0</v>
      </c>
      <c r="T598" s="239">
        <f>S598*H598</f>
        <v>0</v>
      </c>
      <c r="U598" s="39"/>
      <c r="V598" s="39"/>
      <c r="W598" s="39"/>
      <c r="X598" s="39"/>
      <c r="Y598" s="39"/>
      <c r="Z598" s="39"/>
      <c r="AA598" s="39"/>
      <c r="AB598" s="39"/>
      <c r="AC598" s="39"/>
      <c r="AD598" s="39"/>
      <c r="AE598" s="39"/>
      <c r="AR598" s="240" t="s">
        <v>357</v>
      </c>
      <c r="AT598" s="240" t="s">
        <v>352</v>
      </c>
      <c r="AU598" s="240" t="s">
        <v>371</v>
      </c>
      <c r="AY598" s="18" t="s">
        <v>350</v>
      </c>
      <c r="BE598" s="241">
        <f>IF(N598="základní",J598,0)</f>
        <v>0</v>
      </c>
      <c r="BF598" s="241">
        <f>IF(N598="snížená",J598,0)</f>
        <v>0</v>
      </c>
      <c r="BG598" s="241">
        <f>IF(N598="zákl. přenesená",J598,0)</f>
        <v>0</v>
      </c>
      <c r="BH598" s="241">
        <f>IF(N598="sníž. přenesená",J598,0)</f>
        <v>0</v>
      </c>
      <c r="BI598" s="241">
        <f>IF(N598="nulová",J598,0)</f>
        <v>0</v>
      </c>
      <c r="BJ598" s="18" t="s">
        <v>84</v>
      </c>
      <c r="BK598" s="241">
        <f>ROUND(I598*H598,2)</f>
        <v>0</v>
      </c>
      <c r="BL598" s="18" t="s">
        <v>357</v>
      </c>
      <c r="BM598" s="240" t="s">
        <v>5687</v>
      </c>
    </row>
    <row r="599" s="2" customFormat="1">
      <c r="A599" s="39"/>
      <c r="B599" s="40"/>
      <c r="C599" s="41"/>
      <c r="D599" s="242" t="s">
        <v>359</v>
      </c>
      <c r="E599" s="41"/>
      <c r="F599" s="243" t="s">
        <v>5688</v>
      </c>
      <c r="G599" s="41"/>
      <c r="H599" s="41"/>
      <c r="I599" s="244"/>
      <c r="J599" s="41"/>
      <c r="K599" s="41"/>
      <c r="L599" s="45"/>
      <c r="M599" s="245"/>
      <c r="N599" s="246"/>
      <c r="O599" s="92"/>
      <c r="P599" s="92"/>
      <c r="Q599" s="92"/>
      <c r="R599" s="92"/>
      <c r="S599" s="92"/>
      <c r="T599" s="93"/>
      <c r="U599" s="39"/>
      <c r="V599" s="39"/>
      <c r="W599" s="39"/>
      <c r="X599" s="39"/>
      <c r="Y599" s="39"/>
      <c r="Z599" s="39"/>
      <c r="AA599" s="39"/>
      <c r="AB599" s="39"/>
      <c r="AC599" s="39"/>
      <c r="AD599" s="39"/>
      <c r="AE599" s="39"/>
      <c r="AT599" s="18" t="s">
        <v>359</v>
      </c>
      <c r="AU599" s="18" t="s">
        <v>371</v>
      </c>
    </row>
    <row r="600" s="2" customFormat="1" ht="66.75" customHeight="1">
      <c r="A600" s="39"/>
      <c r="B600" s="40"/>
      <c r="C600" s="295" t="s">
        <v>2972</v>
      </c>
      <c r="D600" s="295" t="s">
        <v>1347</v>
      </c>
      <c r="E600" s="296" t="s">
        <v>5689</v>
      </c>
      <c r="F600" s="297" t="s">
        <v>5690</v>
      </c>
      <c r="G600" s="298" t="s">
        <v>4932</v>
      </c>
      <c r="H600" s="299">
        <v>3</v>
      </c>
      <c r="I600" s="300"/>
      <c r="J600" s="301">
        <f>ROUND(I600*H600,2)</f>
        <v>0</v>
      </c>
      <c r="K600" s="297" t="s">
        <v>1</v>
      </c>
      <c r="L600" s="302"/>
      <c r="M600" s="303" t="s">
        <v>1</v>
      </c>
      <c r="N600" s="304" t="s">
        <v>41</v>
      </c>
      <c r="O600" s="92"/>
      <c r="P600" s="238">
        <f>O600*H600</f>
        <v>0</v>
      </c>
      <c r="Q600" s="238">
        <v>0</v>
      </c>
      <c r="R600" s="238">
        <f>Q600*H600</f>
        <v>0</v>
      </c>
      <c r="S600" s="238">
        <v>0</v>
      </c>
      <c r="T600" s="239">
        <f>S600*H600</f>
        <v>0</v>
      </c>
      <c r="U600" s="39"/>
      <c r="V600" s="39"/>
      <c r="W600" s="39"/>
      <c r="X600" s="39"/>
      <c r="Y600" s="39"/>
      <c r="Z600" s="39"/>
      <c r="AA600" s="39"/>
      <c r="AB600" s="39"/>
      <c r="AC600" s="39"/>
      <c r="AD600" s="39"/>
      <c r="AE600" s="39"/>
      <c r="AR600" s="240" t="s">
        <v>468</v>
      </c>
      <c r="AT600" s="240" t="s">
        <v>1347</v>
      </c>
      <c r="AU600" s="240" t="s">
        <v>371</v>
      </c>
      <c r="AY600" s="18" t="s">
        <v>350</v>
      </c>
      <c r="BE600" s="241">
        <f>IF(N600="základní",J600,0)</f>
        <v>0</v>
      </c>
      <c r="BF600" s="241">
        <f>IF(N600="snížená",J600,0)</f>
        <v>0</v>
      </c>
      <c r="BG600" s="241">
        <f>IF(N600="zákl. přenesená",J600,0)</f>
        <v>0</v>
      </c>
      <c r="BH600" s="241">
        <f>IF(N600="sníž. přenesená",J600,0)</f>
        <v>0</v>
      </c>
      <c r="BI600" s="241">
        <f>IF(N600="nulová",J600,0)</f>
        <v>0</v>
      </c>
      <c r="BJ600" s="18" t="s">
        <v>84</v>
      </c>
      <c r="BK600" s="241">
        <f>ROUND(I600*H600,2)</f>
        <v>0</v>
      </c>
      <c r="BL600" s="18" t="s">
        <v>357</v>
      </c>
      <c r="BM600" s="240" t="s">
        <v>5691</v>
      </c>
    </row>
    <row r="601" s="2" customFormat="1">
      <c r="A601" s="39"/>
      <c r="B601" s="40"/>
      <c r="C601" s="41"/>
      <c r="D601" s="242" t="s">
        <v>359</v>
      </c>
      <c r="E601" s="41"/>
      <c r="F601" s="243" t="s">
        <v>5690</v>
      </c>
      <c r="G601" s="41"/>
      <c r="H601" s="41"/>
      <c r="I601" s="244"/>
      <c r="J601" s="41"/>
      <c r="K601" s="41"/>
      <c r="L601" s="45"/>
      <c r="M601" s="245"/>
      <c r="N601" s="246"/>
      <c r="O601" s="92"/>
      <c r="P601" s="92"/>
      <c r="Q601" s="92"/>
      <c r="R601" s="92"/>
      <c r="S601" s="92"/>
      <c r="T601" s="93"/>
      <c r="U601" s="39"/>
      <c r="V601" s="39"/>
      <c r="W601" s="39"/>
      <c r="X601" s="39"/>
      <c r="Y601" s="39"/>
      <c r="Z601" s="39"/>
      <c r="AA601" s="39"/>
      <c r="AB601" s="39"/>
      <c r="AC601" s="39"/>
      <c r="AD601" s="39"/>
      <c r="AE601" s="39"/>
      <c r="AT601" s="18" t="s">
        <v>359</v>
      </c>
      <c r="AU601" s="18" t="s">
        <v>371</v>
      </c>
    </row>
    <row r="602" s="2" customFormat="1" ht="16.5" customHeight="1">
      <c r="A602" s="39"/>
      <c r="B602" s="40"/>
      <c r="C602" s="229" t="s">
        <v>2978</v>
      </c>
      <c r="D602" s="229" t="s">
        <v>352</v>
      </c>
      <c r="E602" s="230" t="s">
        <v>5681</v>
      </c>
      <c r="F602" s="231" t="s">
        <v>5682</v>
      </c>
      <c r="G602" s="232" t="s">
        <v>497</v>
      </c>
      <c r="H602" s="233">
        <v>3</v>
      </c>
      <c r="I602" s="234"/>
      <c r="J602" s="235">
        <f>ROUND(I602*H602,2)</f>
        <v>0</v>
      </c>
      <c r="K602" s="231" t="s">
        <v>385</v>
      </c>
      <c r="L602" s="45"/>
      <c r="M602" s="236" t="s">
        <v>1</v>
      </c>
      <c r="N602" s="237" t="s">
        <v>41</v>
      </c>
      <c r="O602" s="92"/>
      <c r="P602" s="238">
        <f>O602*H602</f>
        <v>0</v>
      </c>
      <c r="Q602" s="238">
        <v>0</v>
      </c>
      <c r="R602" s="238">
        <f>Q602*H602</f>
        <v>0</v>
      </c>
      <c r="S602" s="238">
        <v>0</v>
      </c>
      <c r="T602" s="239">
        <f>S602*H602</f>
        <v>0</v>
      </c>
      <c r="U602" s="39"/>
      <c r="V602" s="39"/>
      <c r="W602" s="39"/>
      <c r="X602" s="39"/>
      <c r="Y602" s="39"/>
      <c r="Z602" s="39"/>
      <c r="AA602" s="39"/>
      <c r="AB602" s="39"/>
      <c r="AC602" s="39"/>
      <c r="AD602" s="39"/>
      <c r="AE602" s="39"/>
      <c r="AR602" s="240" t="s">
        <v>357</v>
      </c>
      <c r="AT602" s="240" t="s">
        <v>352</v>
      </c>
      <c r="AU602" s="240" t="s">
        <v>371</v>
      </c>
      <c r="AY602" s="18" t="s">
        <v>350</v>
      </c>
      <c r="BE602" s="241">
        <f>IF(N602="základní",J602,0)</f>
        <v>0</v>
      </c>
      <c r="BF602" s="241">
        <f>IF(N602="snížená",J602,0)</f>
        <v>0</v>
      </c>
      <c r="BG602" s="241">
        <f>IF(N602="zákl. přenesená",J602,0)</f>
        <v>0</v>
      </c>
      <c r="BH602" s="241">
        <f>IF(N602="sníž. přenesená",J602,0)</f>
        <v>0</v>
      </c>
      <c r="BI602" s="241">
        <f>IF(N602="nulová",J602,0)</f>
        <v>0</v>
      </c>
      <c r="BJ602" s="18" t="s">
        <v>84</v>
      </c>
      <c r="BK602" s="241">
        <f>ROUND(I602*H602,2)</f>
        <v>0</v>
      </c>
      <c r="BL602" s="18" t="s">
        <v>357</v>
      </c>
      <c r="BM602" s="240" t="s">
        <v>5692</v>
      </c>
    </row>
    <row r="603" s="2" customFormat="1">
      <c r="A603" s="39"/>
      <c r="B603" s="40"/>
      <c r="C603" s="41"/>
      <c r="D603" s="242" t="s">
        <v>359</v>
      </c>
      <c r="E603" s="41"/>
      <c r="F603" s="243" t="s">
        <v>5684</v>
      </c>
      <c r="G603" s="41"/>
      <c r="H603" s="41"/>
      <c r="I603" s="244"/>
      <c r="J603" s="41"/>
      <c r="K603" s="41"/>
      <c r="L603" s="45"/>
      <c r="M603" s="245"/>
      <c r="N603" s="246"/>
      <c r="O603" s="92"/>
      <c r="P603" s="92"/>
      <c r="Q603" s="92"/>
      <c r="R603" s="92"/>
      <c r="S603" s="92"/>
      <c r="T603" s="93"/>
      <c r="U603" s="39"/>
      <c r="V603" s="39"/>
      <c r="W603" s="39"/>
      <c r="X603" s="39"/>
      <c r="Y603" s="39"/>
      <c r="Z603" s="39"/>
      <c r="AA603" s="39"/>
      <c r="AB603" s="39"/>
      <c r="AC603" s="39"/>
      <c r="AD603" s="39"/>
      <c r="AE603" s="39"/>
      <c r="AT603" s="18" t="s">
        <v>359</v>
      </c>
      <c r="AU603" s="18" t="s">
        <v>371</v>
      </c>
    </row>
    <row r="604" s="2" customFormat="1" ht="21.75" customHeight="1">
      <c r="A604" s="39"/>
      <c r="B604" s="40"/>
      <c r="C604" s="229" t="s">
        <v>2983</v>
      </c>
      <c r="D604" s="229" t="s">
        <v>352</v>
      </c>
      <c r="E604" s="230" t="s">
        <v>5693</v>
      </c>
      <c r="F604" s="231" t="s">
        <v>5694</v>
      </c>
      <c r="G604" s="232" t="s">
        <v>497</v>
      </c>
      <c r="H604" s="233">
        <v>3</v>
      </c>
      <c r="I604" s="234"/>
      <c r="J604" s="235">
        <f>ROUND(I604*H604,2)</f>
        <v>0</v>
      </c>
      <c r="K604" s="231" t="s">
        <v>385</v>
      </c>
      <c r="L604" s="45"/>
      <c r="M604" s="236" t="s">
        <v>1</v>
      </c>
      <c r="N604" s="237" t="s">
        <v>41</v>
      </c>
      <c r="O604" s="92"/>
      <c r="P604" s="238">
        <f>O604*H604</f>
        <v>0</v>
      </c>
      <c r="Q604" s="238">
        <v>0</v>
      </c>
      <c r="R604" s="238">
        <f>Q604*H604</f>
        <v>0</v>
      </c>
      <c r="S604" s="238">
        <v>0</v>
      </c>
      <c r="T604" s="239">
        <f>S604*H604</f>
        <v>0</v>
      </c>
      <c r="U604" s="39"/>
      <c r="V604" s="39"/>
      <c r="W604" s="39"/>
      <c r="X604" s="39"/>
      <c r="Y604" s="39"/>
      <c r="Z604" s="39"/>
      <c r="AA604" s="39"/>
      <c r="AB604" s="39"/>
      <c r="AC604" s="39"/>
      <c r="AD604" s="39"/>
      <c r="AE604" s="39"/>
      <c r="AR604" s="240" t="s">
        <v>357</v>
      </c>
      <c r="AT604" s="240" t="s">
        <v>352</v>
      </c>
      <c r="AU604" s="240" t="s">
        <v>371</v>
      </c>
      <c r="AY604" s="18" t="s">
        <v>350</v>
      </c>
      <c r="BE604" s="241">
        <f>IF(N604="základní",J604,0)</f>
        <v>0</v>
      </c>
      <c r="BF604" s="241">
        <f>IF(N604="snížená",J604,0)</f>
        <v>0</v>
      </c>
      <c r="BG604" s="241">
        <f>IF(N604="zákl. přenesená",J604,0)</f>
        <v>0</v>
      </c>
      <c r="BH604" s="241">
        <f>IF(N604="sníž. přenesená",J604,0)</f>
        <v>0</v>
      </c>
      <c r="BI604" s="241">
        <f>IF(N604="nulová",J604,0)</f>
        <v>0</v>
      </c>
      <c r="BJ604" s="18" t="s">
        <v>84</v>
      </c>
      <c r="BK604" s="241">
        <f>ROUND(I604*H604,2)</f>
        <v>0</v>
      </c>
      <c r="BL604" s="18" t="s">
        <v>357</v>
      </c>
      <c r="BM604" s="240" t="s">
        <v>5695</v>
      </c>
    </row>
    <row r="605" s="2" customFormat="1">
      <c r="A605" s="39"/>
      <c r="B605" s="40"/>
      <c r="C605" s="41"/>
      <c r="D605" s="242" t="s">
        <v>359</v>
      </c>
      <c r="E605" s="41"/>
      <c r="F605" s="243" t="s">
        <v>5696</v>
      </c>
      <c r="G605" s="41"/>
      <c r="H605" s="41"/>
      <c r="I605" s="244"/>
      <c r="J605" s="41"/>
      <c r="K605" s="41"/>
      <c r="L605" s="45"/>
      <c r="M605" s="245"/>
      <c r="N605" s="246"/>
      <c r="O605" s="92"/>
      <c r="P605" s="92"/>
      <c r="Q605" s="92"/>
      <c r="R605" s="92"/>
      <c r="S605" s="92"/>
      <c r="T605" s="93"/>
      <c r="U605" s="39"/>
      <c r="V605" s="39"/>
      <c r="W605" s="39"/>
      <c r="X605" s="39"/>
      <c r="Y605" s="39"/>
      <c r="Z605" s="39"/>
      <c r="AA605" s="39"/>
      <c r="AB605" s="39"/>
      <c r="AC605" s="39"/>
      <c r="AD605" s="39"/>
      <c r="AE605" s="39"/>
      <c r="AT605" s="18" t="s">
        <v>359</v>
      </c>
      <c r="AU605" s="18" t="s">
        <v>371</v>
      </c>
    </row>
    <row r="606" s="2" customFormat="1" ht="37.8" customHeight="1">
      <c r="A606" s="39"/>
      <c r="B606" s="40"/>
      <c r="C606" s="295" t="s">
        <v>2990</v>
      </c>
      <c r="D606" s="295" t="s">
        <v>1347</v>
      </c>
      <c r="E606" s="296" t="s">
        <v>5697</v>
      </c>
      <c r="F606" s="297" t="s">
        <v>5698</v>
      </c>
      <c r="G606" s="298" t="s">
        <v>4932</v>
      </c>
      <c r="H606" s="299">
        <v>1</v>
      </c>
      <c r="I606" s="300"/>
      <c r="J606" s="301">
        <f>ROUND(I606*H606,2)</f>
        <v>0</v>
      </c>
      <c r="K606" s="297" t="s">
        <v>1</v>
      </c>
      <c r="L606" s="302"/>
      <c r="M606" s="303" t="s">
        <v>1</v>
      </c>
      <c r="N606" s="304" t="s">
        <v>41</v>
      </c>
      <c r="O606" s="92"/>
      <c r="P606" s="238">
        <f>O606*H606</f>
        <v>0</v>
      </c>
      <c r="Q606" s="238">
        <v>0</v>
      </c>
      <c r="R606" s="238">
        <f>Q606*H606</f>
        <v>0</v>
      </c>
      <c r="S606" s="238">
        <v>0</v>
      </c>
      <c r="T606" s="239">
        <f>S606*H606</f>
        <v>0</v>
      </c>
      <c r="U606" s="39"/>
      <c r="V606" s="39"/>
      <c r="W606" s="39"/>
      <c r="X606" s="39"/>
      <c r="Y606" s="39"/>
      <c r="Z606" s="39"/>
      <c r="AA606" s="39"/>
      <c r="AB606" s="39"/>
      <c r="AC606" s="39"/>
      <c r="AD606" s="39"/>
      <c r="AE606" s="39"/>
      <c r="AR606" s="240" t="s">
        <v>468</v>
      </c>
      <c r="AT606" s="240" t="s">
        <v>1347</v>
      </c>
      <c r="AU606" s="240" t="s">
        <v>371</v>
      </c>
      <c r="AY606" s="18" t="s">
        <v>350</v>
      </c>
      <c r="BE606" s="241">
        <f>IF(N606="základní",J606,0)</f>
        <v>0</v>
      </c>
      <c r="BF606" s="241">
        <f>IF(N606="snížená",J606,0)</f>
        <v>0</v>
      </c>
      <c r="BG606" s="241">
        <f>IF(N606="zákl. přenesená",J606,0)</f>
        <v>0</v>
      </c>
      <c r="BH606" s="241">
        <f>IF(N606="sníž. přenesená",J606,0)</f>
        <v>0</v>
      </c>
      <c r="BI606" s="241">
        <f>IF(N606="nulová",J606,0)</f>
        <v>0</v>
      </c>
      <c r="BJ606" s="18" t="s">
        <v>84</v>
      </c>
      <c r="BK606" s="241">
        <f>ROUND(I606*H606,2)</f>
        <v>0</v>
      </c>
      <c r="BL606" s="18" t="s">
        <v>357</v>
      </c>
      <c r="BM606" s="240" t="s">
        <v>5699</v>
      </c>
    </row>
    <row r="607" s="2" customFormat="1">
      <c r="A607" s="39"/>
      <c r="B607" s="40"/>
      <c r="C607" s="41"/>
      <c r="D607" s="242" t="s">
        <v>359</v>
      </c>
      <c r="E607" s="41"/>
      <c r="F607" s="243" t="s">
        <v>5698</v>
      </c>
      <c r="G607" s="41"/>
      <c r="H607" s="41"/>
      <c r="I607" s="244"/>
      <c r="J607" s="41"/>
      <c r="K607" s="41"/>
      <c r="L607" s="45"/>
      <c r="M607" s="245"/>
      <c r="N607" s="246"/>
      <c r="O607" s="92"/>
      <c r="P607" s="92"/>
      <c r="Q607" s="92"/>
      <c r="R607" s="92"/>
      <c r="S607" s="92"/>
      <c r="T607" s="93"/>
      <c r="U607" s="39"/>
      <c r="V607" s="39"/>
      <c r="W607" s="39"/>
      <c r="X607" s="39"/>
      <c r="Y607" s="39"/>
      <c r="Z607" s="39"/>
      <c r="AA607" s="39"/>
      <c r="AB607" s="39"/>
      <c r="AC607" s="39"/>
      <c r="AD607" s="39"/>
      <c r="AE607" s="39"/>
      <c r="AT607" s="18" t="s">
        <v>359</v>
      </c>
      <c r="AU607" s="18" t="s">
        <v>371</v>
      </c>
    </row>
    <row r="608" s="2" customFormat="1" ht="16.5" customHeight="1">
      <c r="A608" s="39"/>
      <c r="B608" s="40"/>
      <c r="C608" s="229" t="s">
        <v>3003</v>
      </c>
      <c r="D608" s="229" t="s">
        <v>352</v>
      </c>
      <c r="E608" s="230" t="s">
        <v>5681</v>
      </c>
      <c r="F608" s="231" t="s">
        <v>5682</v>
      </c>
      <c r="G608" s="232" t="s">
        <v>497</v>
      </c>
      <c r="H608" s="233">
        <v>1</v>
      </c>
      <c r="I608" s="234"/>
      <c r="J608" s="235">
        <f>ROUND(I608*H608,2)</f>
        <v>0</v>
      </c>
      <c r="K608" s="231" t="s">
        <v>385</v>
      </c>
      <c r="L608" s="45"/>
      <c r="M608" s="236" t="s">
        <v>1</v>
      </c>
      <c r="N608" s="237" t="s">
        <v>41</v>
      </c>
      <c r="O608" s="92"/>
      <c r="P608" s="238">
        <f>O608*H608</f>
        <v>0</v>
      </c>
      <c r="Q608" s="238">
        <v>0</v>
      </c>
      <c r="R608" s="238">
        <f>Q608*H608</f>
        <v>0</v>
      </c>
      <c r="S608" s="238">
        <v>0</v>
      </c>
      <c r="T608" s="239">
        <f>S608*H608</f>
        <v>0</v>
      </c>
      <c r="U608" s="39"/>
      <c r="V608" s="39"/>
      <c r="W608" s="39"/>
      <c r="X608" s="39"/>
      <c r="Y608" s="39"/>
      <c r="Z608" s="39"/>
      <c r="AA608" s="39"/>
      <c r="AB608" s="39"/>
      <c r="AC608" s="39"/>
      <c r="AD608" s="39"/>
      <c r="AE608" s="39"/>
      <c r="AR608" s="240" t="s">
        <v>357</v>
      </c>
      <c r="AT608" s="240" t="s">
        <v>352</v>
      </c>
      <c r="AU608" s="240" t="s">
        <v>371</v>
      </c>
      <c r="AY608" s="18" t="s">
        <v>350</v>
      </c>
      <c r="BE608" s="241">
        <f>IF(N608="základní",J608,0)</f>
        <v>0</v>
      </c>
      <c r="BF608" s="241">
        <f>IF(N608="snížená",J608,0)</f>
        <v>0</v>
      </c>
      <c r="BG608" s="241">
        <f>IF(N608="zákl. přenesená",J608,0)</f>
        <v>0</v>
      </c>
      <c r="BH608" s="241">
        <f>IF(N608="sníž. přenesená",J608,0)</f>
        <v>0</v>
      </c>
      <c r="BI608" s="241">
        <f>IF(N608="nulová",J608,0)</f>
        <v>0</v>
      </c>
      <c r="BJ608" s="18" t="s">
        <v>84</v>
      </c>
      <c r="BK608" s="241">
        <f>ROUND(I608*H608,2)</f>
        <v>0</v>
      </c>
      <c r="BL608" s="18" t="s">
        <v>357</v>
      </c>
      <c r="BM608" s="240" t="s">
        <v>5700</v>
      </c>
    </row>
    <row r="609" s="2" customFormat="1">
      <c r="A609" s="39"/>
      <c r="B609" s="40"/>
      <c r="C609" s="41"/>
      <c r="D609" s="242" t="s">
        <v>359</v>
      </c>
      <c r="E609" s="41"/>
      <c r="F609" s="243" t="s">
        <v>5684</v>
      </c>
      <c r="G609" s="41"/>
      <c r="H609" s="41"/>
      <c r="I609" s="244"/>
      <c r="J609" s="41"/>
      <c r="K609" s="41"/>
      <c r="L609" s="45"/>
      <c r="M609" s="245"/>
      <c r="N609" s="246"/>
      <c r="O609" s="92"/>
      <c r="P609" s="92"/>
      <c r="Q609" s="92"/>
      <c r="R609" s="92"/>
      <c r="S609" s="92"/>
      <c r="T609" s="93"/>
      <c r="U609" s="39"/>
      <c r="V609" s="39"/>
      <c r="W609" s="39"/>
      <c r="X609" s="39"/>
      <c r="Y609" s="39"/>
      <c r="Z609" s="39"/>
      <c r="AA609" s="39"/>
      <c r="AB609" s="39"/>
      <c r="AC609" s="39"/>
      <c r="AD609" s="39"/>
      <c r="AE609" s="39"/>
      <c r="AT609" s="18" t="s">
        <v>359</v>
      </c>
      <c r="AU609" s="18" t="s">
        <v>371</v>
      </c>
    </row>
    <row r="610" s="2" customFormat="1" ht="21.75" customHeight="1">
      <c r="A610" s="39"/>
      <c r="B610" s="40"/>
      <c r="C610" s="229" t="s">
        <v>3011</v>
      </c>
      <c r="D610" s="229" t="s">
        <v>352</v>
      </c>
      <c r="E610" s="230" t="s">
        <v>5685</v>
      </c>
      <c r="F610" s="231" t="s">
        <v>5686</v>
      </c>
      <c r="G610" s="232" t="s">
        <v>497</v>
      </c>
      <c r="H610" s="233">
        <v>1</v>
      </c>
      <c r="I610" s="234"/>
      <c r="J610" s="235">
        <f>ROUND(I610*H610,2)</f>
        <v>0</v>
      </c>
      <c r="K610" s="231" t="s">
        <v>385</v>
      </c>
      <c r="L610" s="45"/>
      <c r="M610" s="236" t="s">
        <v>1</v>
      </c>
      <c r="N610" s="237" t="s">
        <v>41</v>
      </c>
      <c r="O610" s="92"/>
      <c r="P610" s="238">
        <f>O610*H610</f>
        <v>0</v>
      </c>
      <c r="Q610" s="238">
        <v>0</v>
      </c>
      <c r="R610" s="238">
        <f>Q610*H610</f>
        <v>0</v>
      </c>
      <c r="S610" s="238">
        <v>0</v>
      </c>
      <c r="T610" s="239">
        <f>S610*H610</f>
        <v>0</v>
      </c>
      <c r="U610" s="39"/>
      <c r="V610" s="39"/>
      <c r="W610" s="39"/>
      <c r="X610" s="39"/>
      <c r="Y610" s="39"/>
      <c r="Z610" s="39"/>
      <c r="AA610" s="39"/>
      <c r="AB610" s="39"/>
      <c r="AC610" s="39"/>
      <c r="AD610" s="39"/>
      <c r="AE610" s="39"/>
      <c r="AR610" s="240" t="s">
        <v>357</v>
      </c>
      <c r="AT610" s="240" t="s">
        <v>352</v>
      </c>
      <c r="AU610" s="240" t="s">
        <v>371</v>
      </c>
      <c r="AY610" s="18" t="s">
        <v>350</v>
      </c>
      <c r="BE610" s="241">
        <f>IF(N610="základní",J610,0)</f>
        <v>0</v>
      </c>
      <c r="BF610" s="241">
        <f>IF(N610="snížená",J610,0)</f>
        <v>0</v>
      </c>
      <c r="BG610" s="241">
        <f>IF(N610="zákl. přenesená",J610,0)</f>
        <v>0</v>
      </c>
      <c r="BH610" s="241">
        <f>IF(N610="sníž. přenesená",J610,0)</f>
        <v>0</v>
      </c>
      <c r="BI610" s="241">
        <f>IF(N610="nulová",J610,0)</f>
        <v>0</v>
      </c>
      <c r="BJ610" s="18" t="s">
        <v>84</v>
      </c>
      <c r="BK610" s="241">
        <f>ROUND(I610*H610,2)</f>
        <v>0</v>
      </c>
      <c r="BL610" s="18" t="s">
        <v>357</v>
      </c>
      <c r="BM610" s="240" t="s">
        <v>5701</v>
      </c>
    </row>
    <row r="611" s="2" customFormat="1">
      <c r="A611" s="39"/>
      <c r="B611" s="40"/>
      <c r="C611" s="41"/>
      <c r="D611" s="242" t="s">
        <v>359</v>
      </c>
      <c r="E611" s="41"/>
      <c r="F611" s="243" t="s">
        <v>5688</v>
      </c>
      <c r="G611" s="41"/>
      <c r="H611" s="41"/>
      <c r="I611" s="244"/>
      <c r="J611" s="41"/>
      <c r="K611" s="41"/>
      <c r="L611" s="45"/>
      <c r="M611" s="245"/>
      <c r="N611" s="246"/>
      <c r="O611" s="92"/>
      <c r="P611" s="92"/>
      <c r="Q611" s="92"/>
      <c r="R611" s="92"/>
      <c r="S611" s="92"/>
      <c r="T611" s="93"/>
      <c r="U611" s="39"/>
      <c r="V611" s="39"/>
      <c r="W611" s="39"/>
      <c r="X611" s="39"/>
      <c r="Y611" s="39"/>
      <c r="Z611" s="39"/>
      <c r="AA611" s="39"/>
      <c r="AB611" s="39"/>
      <c r="AC611" s="39"/>
      <c r="AD611" s="39"/>
      <c r="AE611" s="39"/>
      <c r="AT611" s="18" t="s">
        <v>359</v>
      </c>
      <c r="AU611" s="18" t="s">
        <v>371</v>
      </c>
    </row>
    <row r="612" s="2" customFormat="1" ht="37.8" customHeight="1">
      <c r="A612" s="39"/>
      <c r="B612" s="40"/>
      <c r="C612" s="295" t="s">
        <v>3020</v>
      </c>
      <c r="D612" s="295" t="s">
        <v>1347</v>
      </c>
      <c r="E612" s="296" t="s">
        <v>5702</v>
      </c>
      <c r="F612" s="297" t="s">
        <v>5703</v>
      </c>
      <c r="G612" s="298" t="s">
        <v>4932</v>
      </c>
      <c r="H612" s="299">
        <v>8</v>
      </c>
      <c r="I612" s="300"/>
      <c r="J612" s="301">
        <f>ROUND(I612*H612,2)</f>
        <v>0</v>
      </c>
      <c r="K612" s="297" t="s">
        <v>1</v>
      </c>
      <c r="L612" s="302"/>
      <c r="M612" s="303" t="s">
        <v>1</v>
      </c>
      <c r="N612" s="304" t="s">
        <v>41</v>
      </c>
      <c r="O612" s="92"/>
      <c r="P612" s="238">
        <f>O612*H612</f>
        <v>0</v>
      </c>
      <c r="Q612" s="238">
        <v>0</v>
      </c>
      <c r="R612" s="238">
        <f>Q612*H612</f>
        <v>0</v>
      </c>
      <c r="S612" s="238">
        <v>0</v>
      </c>
      <c r="T612" s="239">
        <f>S612*H612</f>
        <v>0</v>
      </c>
      <c r="U612" s="39"/>
      <c r="V612" s="39"/>
      <c r="W612" s="39"/>
      <c r="X612" s="39"/>
      <c r="Y612" s="39"/>
      <c r="Z612" s="39"/>
      <c r="AA612" s="39"/>
      <c r="AB612" s="39"/>
      <c r="AC612" s="39"/>
      <c r="AD612" s="39"/>
      <c r="AE612" s="39"/>
      <c r="AR612" s="240" t="s">
        <v>468</v>
      </c>
      <c r="AT612" s="240" t="s">
        <v>1347</v>
      </c>
      <c r="AU612" s="240" t="s">
        <v>371</v>
      </c>
      <c r="AY612" s="18" t="s">
        <v>350</v>
      </c>
      <c r="BE612" s="241">
        <f>IF(N612="základní",J612,0)</f>
        <v>0</v>
      </c>
      <c r="BF612" s="241">
        <f>IF(N612="snížená",J612,0)</f>
        <v>0</v>
      </c>
      <c r="BG612" s="241">
        <f>IF(N612="zákl. přenesená",J612,0)</f>
        <v>0</v>
      </c>
      <c r="BH612" s="241">
        <f>IF(N612="sníž. přenesená",J612,0)</f>
        <v>0</v>
      </c>
      <c r="BI612" s="241">
        <f>IF(N612="nulová",J612,0)</f>
        <v>0</v>
      </c>
      <c r="BJ612" s="18" t="s">
        <v>84</v>
      </c>
      <c r="BK612" s="241">
        <f>ROUND(I612*H612,2)</f>
        <v>0</v>
      </c>
      <c r="BL612" s="18" t="s">
        <v>357</v>
      </c>
      <c r="BM612" s="240" t="s">
        <v>5704</v>
      </c>
    </row>
    <row r="613" s="2" customFormat="1">
      <c r="A613" s="39"/>
      <c r="B613" s="40"/>
      <c r="C613" s="41"/>
      <c r="D613" s="242" t="s">
        <v>359</v>
      </c>
      <c r="E613" s="41"/>
      <c r="F613" s="243" t="s">
        <v>5703</v>
      </c>
      <c r="G613" s="41"/>
      <c r="H613" s="41"/>
      <c r="I613" s="244"/>
      <c r="J613" s="41"/>
      <c r="K613" s="41"/>
      <c r="L613" s="45"/>
      <c r="M613" s="245"/>
      <c r="N613" s="246"/>
      <c r="O613" s="92"/>
      <c r="P613" s="92"/>
      <c r="Q613" s="92"/>
      <c r="R613" s="92"/>
      <c r="S613" s="92"/>
      <c r="T613" s="93"/>
      <c r="U613" s="39"/>
      <c r="V613" s="39"/>
      <c r="W613" s="39"/>
      <c r="X613" s="39"/>
      <c r="Y613" s="39"/>
      <c r="Z613" s="39"/>
      <c r="AA613" s="39"/>
      <c r="AB613" s="39"/>
      <c r="AC613" s="39"/>
      <c r="AD613" s="39"/>
      <c r="AE613" s="39"/>
      <c r="AT613" s="18" t="s">
        <v>359</v>
      </c>
      <c r="AU613" s="18" t="s">
        <v>371</v>
      </c>
    </row>
    <row r="614" s="2" customFormat="1" ht="44.25" customHeight="1">
      <c r="A614" s="39"/>
      <c r="B614" s="40"/>
      <c r="C614" s="295" t="s">
        <v>3030</v>
      </c>
      <c r="D614" s="295" t="s">
        <v>1347</v>
      </c>
      <c r="E614" s="296" t="s">
        <v>5705</v>
      </c>
      <c r="F614" s="297" t="s">
        <v>5706</v>
      </c>
      <c r="G614" s="298" t="s">
        <v>4932</v>
      </c>
      <c r="H614" s="299">
        <v>8</v>
      </c>
      <c r="I614" s="300"/>
      <c r="J614" s="301">
        <f>ROUND(I614*H614,2)</f>
        <v>0</v>
      </c>
      <c r="K614" s="297" t="s">
        <v>1</v>
      </c>
      <c r="L614" s="302"/>
      <c r="M614" s="303" t="s">
        <v>1</v>
      </c>
      <c r="N614" s="304" t="s">
        <v>41</v>
      </c>
      <c r="O614" s="92"/>
      <c r="P614" s="238">
        <f>O614*H614</f>
        <v>0</v>
      </c>
      <c r="Q614" s="238">
        <v>0</v>
      </c>
      <c r="R614" s="238">
        <f>Q614*H614</f>
        <v>0</v>
      </c>
      <c r="S614" s="238">
        <v>0</v>
      </c>
      <c r="T614" s="239">
        <f>S614*H614</f>
        <v>0</v>
      </c>
      <c r="U614" s="39"/>
      <c r="V614" s="39"/>
      <c r="W614" s="39"/>
      <c r="X614" s="39"/>
      <c r="Y614" s="39"/>
      <c r="Z614" s="39"/>
      <c r="AA614" s="39"/>
      <c r="AB614" s="39"/>
      <c r="AC614" s="39"/>
      <c r="AD614" s="39"/>
      <c r="AE614" s="39"/>
      <c r="AR614" s="240" t="s">
        <v>468</v>
      </c>
      <c r="AT614" s="240" t="s">
        <v>1347</v>
      </c>
      <c r="AU614" s="240" t="s">
        <v>371</v>
      </c>
      <c r="AY614" s="18" t="s">
        <v>350</v>
      </c>
      <c r="BE614" s="241">
        <f>IF(N614="základní",J614,0)</f>
        <v>0</v>
      </c>
      <c r="BF614" s="241">
        <f>IF(N614="snížená",J614,0)</f>
        <v>0</v>
      </c>
      <c r="BG614" s="241">
        <f>IF(N614="zákl. přenesená",J614,0)</f>
        <v>0</v>
      </c>
      <c r="BH614" s="241">
        <f>IF(N614="sníž. přenesená",J614,0)</f>
        <v>0</v>
      </c>
      <c r="BI614" s="241">
        <f>IF(N614="nulová",J614,0)</f>
        <v>0</v>
      </c>
      <c r="BJ614" s="18" t="s">
        <v>84</v>
      </c>
      <c r="BK614" s="241">
        <f>ROUND(I614*H614,2)</f>
        <v>0</v>
      </c>
      <c r="BL614" s="18" t="s">
        <v>357</v>
      </c>
      <c r="BM614" s="240" t="s">
        <v>5707</v>
      </c>
    </row>
    <row r="615" s="2" customFormat="1">
      <c r="A615" s="39"/>
      <c r="B615" s="40"/>
      <c r="C615" s="41"/>
      <c r="D615" s="242" t="s">
        <v>359</v>
      </c>
      <c r="E615" s="41"/>
      <c r="F615" s="243" t="s">
        <v>5706</v>
      </c>
      <c r="G615" s="41"/>
      <c r="H615" s="41"/>
      <c r="I615" s="244"/>
      <c r="J615" s="41"/>
      <c r="K615" s="41"/>
      <c r="L615" s="45"/>
      <c r="M615" s="245"/>
      <c r="N615" s="246"/>
      <c r="O615" s="92"/>
      <c r="P615" s="92"/>
      <c r="Q615" s="92"/>
      <c r="R615" s="92"/>
      <c r="S615" s="92"/>
      <c r="T615" s="93"/>
      <c r="U615" s="39"/>
      <c r="V615" s="39"/>
      <c r="W615" s="39"/>
      <c r="X615" s="39"/>
      <c r="Y615" s="39"/>
      <c r="Z615" s="39"/>
      <c r="AA615" s="39"/>
      <c r="AB615" s="39"/>
      <c r="AC615" s="39"/>
      <c r="AD615" s="39"/>
      <c r="AE615" s="39"/>
      <c r="AT615" s="18" t="s">
        <v>359</v>
      </c>
      <c r="AU615" s="18" t="s">
        <v>371</v>
      </c>
    </row>
    <row r="616" s="2" customFormat="1" ht="24.15" customHeight="1">
      <c r="A616" s="39"/>
      <c r="B616" s="40"/>
      <c r="C616" s="295" t="s">
        <v>3037</v>
      </c>
      <c r="D616" s="295" t="s">
        <v>1347</v>
      </c>
      <c r="E616" s="296" t="s">
        <v>5708</v>
      </c>
      <c r="F616" s="297" t="s">
        <v>5709</v>
      </c>
      <c r="G616" s="298" t="s">
        <v>4932</v>
      </c>
      <c r="H616" s="299">
        <v>8</v>
      </c>
      <c r="I616" s="300"/>
      <c r="J616" s="301">
        <f>ROUND(I616*H616,2)</f>
        <v>0</v>
      </c>
      <c r="K616" s="297" t="s">
        <v>1</v>
      </c>
      <c r="L616" s="302"/>
      <c r="M616" s="303" t="s">
        <v>1</v>
      </c>
      <c r="N616" s="304" t="s">
        <v>41</v>
      </c>
      <c r="O616" s="92"/>
      <c r="P616" s="238">
        <f>O616*H616</f>
        <v>0</v>
      </c>
      <c r="Q616" s="238">
        <v>0</v>
      </c>
      <c r="R616" s="238">
        <f>Q616*H616</f>
        <v>0</v>
      </c>
      <c r="S616" s="238">
        <v>0</v>
      </c>
      <c r="T616" s="239">
        <f>S616*H616</f>
        <v>0</v>
      </c>
      <c r="U616" s="39"/>
      <c r="V616" s="39"/>
      <c r="W616" s="39"/>
      <c r="X616" s="39"/>
      <c r="Y616" s="39"/>
      <c r="Z616" s="39"/>
      <c r="AA616" s="39"/>
      <c r="AB616" s="39"/>
      <c r="AC616" s="39"/>
      <c r="AD616" s="39"/>
      <c r="AE616" s="39"/>
      <c r="AR616" s="240" t="s">
        <v>468</v>
      </c>
      <c r="AT616" s="240" t="s">
        <v>1347</v>
      </c>
      <c r="AU616" s="240" t="s">
        <v>371</v>
      </c>
      <c r="AY616" s="18" t="s">
        <v>350</v>
      </c>
      <c r="BE616" s="241">
        <f>IF(N616="základní",J616,0)</f>
        <v>0</v>
      </c>
      <c r="BF616" s="241">
        <f>IF(N616="snížená",J616,0)</f>
        <v>0</v>
      </c>
      <c r="BG616" s="241">
        <f>IF(N616="zákl. přenesená",J616,0)</f>
        <v>0</v>
      </c>
      <c r="BH616" s="241">
        <f>IF(N616="sníž. přenesená",J616,0)</f>
        <v>0</v>
      </c>
      <c r="BI616" s="241">
        <f>IF(N616="nulová",J616,0)</f>
        <v>0</v>
      </c>
      <c r="BJ616" s="18" t="s">
        <v>84</v>
      </c>
      <c r="BK616" s="241">
        <f>ROUND(I616*H616,2)</f>
        <v>0</v>
      </c>
      <c r="BL616" s="18" t="s">
        <v>357</v>
      </c>
      <c r="BM616" s="240" t="s">
        <v>5710</v>
      </c>
    </row>
    <row r="617" s="2" customFormat="1">
      <c r="A617" s="39"/>
      <c r="B617" s="40"/>
      <c r="C617" s="41"/>
      <c r="D617" s="242" t="s">
        <v>359</v>
      </c>
      <c r="E617" s="41"/>
      <c r="F617" s="243" t="s">
        <v>5709</v>
      </c>
      <c r="G617" s="41"/>
      <c r="H617" s="41"/>
      <c r="I617" s="244"/>
      <c r="J617" s="41"/>
      <c r="K617" s="41"/>
      <c r="L617" s="45"/>
      <c r="M617" s="245"/>
      <c r="N617" s="246"/>
      <c r="O617" s="92"/>
      <c r="P617" s="92"/>
      <c r="Q617" s="92"/>
      <c r="R617" s="92"/>
      <c r="S617" s="92"/>
      <c r="T617" s="93"/>
      <c r="U617" s="39"/>
      <c r="V617" s="39"/>
      <c r="W617" s="39"/>
      <c r="X617" s="39"/>
      <c r="Y617" s="39"/>
      <c r="Z617" s="39"/>
      <c r="AA617" s="39"/>
      <c r="AB617" s="39"/>
      <c r="AC617" s="39"/>
      <c r="AD617" s="39"/>
      <c r="AE617" s="39"/>
      <c r="AT617" s="18" t="s">
        <v>359</v>
      </c>
      <c r="AU617" s="18" t="s">
        <v>371</v>
      </c>
    </row>
    <row r="618" s="2" customFormat="1" ht="24.15" customHeight="1">
      <c r="A618" s="39"/>
      <c r="B618" s="40"/>
      <c r="C618" s="295" t="s">
        <v>3044</v>
      </c>
      <c r="D618" s="295" t="s">
        <v>1347</v>
      </c>
      <c r="E618" s="296" t="s">
        <v>5711</v>
      </c>
      <c r="F618" s="297" t="s">
        <v>5712</v>
      </c>
      <c r="G618" s="298" t="s">
        <v>4932</v>
      </c>
      <c r="H618" s="299">
        <v>8</v>
      </c>
      <c r="I618" s="300"/>
      <c r="J618" s="301">
        <f>ROUND(I618*H618,2)</f>
        <v>0</v>
      </c>
      <c r="K618" s="297" t="s">
        <v>1</v>
      </c>
      <c r="L618" s="302"/>
      <c r="M618" s="303" t="s">
        <v>1</v>
      </c>
      <c r="N618" s="304" t="s">
        <v>41</v>
      </c>
      <c r="O618" s="92"/>
      <c r="P618" s="238">
        <f>O618*H618</f>
        <v>0</v>
      </c>
      <c r="Q618" s="238">
        <v>0</v>
      </c>
      <c r="R618" s="238">
        <f>Q618*H618</f>
        <v>0</v>
      </c>
      <c r="S618" s="238">
        <v>0</v>
      </c>
      <c r="T618" s="239">
        <f>S618*H618</f>
        <v>0</v>
      </c>
      <c r="U618" s="39"/>
      <c r="V618" s="39"/>
      <c r="W618" s="39"/>
      <c r="X618" s="39"/>
      <c r="Y618" s="39"/>
      <c r="Z618" s="39"/>
      <c r="AA618" s="39"/>
      <c r="AB618" s="39"/>
      <c r="AC618" s="39"/>
      <c r="AD618" s="39"/>
      <c r="AE618" s="39"/>
      <c r="AR618" s="240" t="s">
        <v>468</v>
      </c>
      <c r="AT618" s="240" t="s">
        <v>1347</v>
      </c>
      <c r="AU618" s="240" t="s">
        <v>371</v>
      </c>
      <c r="AY618" s="18" t="s">
        <v>350</v>
      </c>
      <c r="BE618" s="241">
        <f>IF(N618="základní",J618,0)</f>
        <v>0</v>
      </c>
      <c r="BF618" s="241">
        <f>IF(N618="snížená",J618,0)</f>
        <v>0</v>
      </c>
      <c r="BG618" s="241">
        <f>IF(N618="zákl. přenesená",J618,0)</f>
        <v>0</v>
      </c>
      <c r="BH618" s="241">
        <f>IF(N618="sníž. přenesená",J618,0)</f>
        <v>0</v>
      </c>
      <c r="BI618" s="241">
        <f>IF(N618="nulová",J618,0)</f>
        <v>0</v>
      </c>
      <c r="BJ618" s="18" t="s">
        <v>84</v>
      </c>
      <c r="BK618" s="241">
        <f>ROUND(I618*H618,2)</f>
        <v>0</v>
      </c>
      <c r="BL618" s="18" t="s">
        <v>357</v>
      </c>
      <c r="BM618" s="240" t="s">
        <v>5713</v>
      </c>
    </row>
    <row r="619" s="2" customFormat="1">
      <c r="A619" s="39"/>
      <c r="B619" s="40"/>
      <c r="C619" s="41"/>
      <c r="D619" s="242" t="s">
        <v>359</v>
      </c>
      <c r="E619" s="41"/>
      <c r="F619" s="243" t="s">
        <v>5712</v>
      </c>
      <c r="G619" s="41"/>
      <c r="H619" s="41"/>
      <c r="I619" s="244"/>
      <c r="J619" s="41"/>
      <c r="K619" s="41"/>
      <c r="L619" s="45"/>
      <c r="M619" s="245"/>
      <c r="N619" s="246"/>
      <c r="O619" s="92"/>
      <c r="P619" s="92"/>
      <c r="Q619" s="92"/>
      <c r="R619" s="92"/>
      <c r="S619" s="92"/>
      <c r="T619" s="93"/>
      <c r="U619" s="39"/>
      <c r="V619" s="39"/>
      <c r="W619" s="39"/>
      <c r="X619" s="39"/>
      <c r="Y619" s="39"/>
      <c r="Z619" s="39"/>
      <c r="AA619" s="39"/>
      <c r="AB619" s="39"/>
      <c r="AC619" s="39"/>
      <c r="AD619" s="39"/>
      <c r="AE619" s="39"/>
      <c r="AT619" s="18" t="s">
        <v>359</v>
      </c>
      <c r="AU619" s="18" t="s">
        <v>371</v>
      </c>
    </row>
    <row r="620" s="2" customFormat="1" ht="16.5" customHeight="1">
      <c r="A620" s="39"/>
      <c r="B620" s="40"/>
      <c r="C620" s="295" t="s">
        <v>3049</v>
      </c>
      <c r="D620" s="295" t="s">
        <v>1347</v>
      </c>
      <c r="E620" s="296" t="s">
        <v>5714</v>
      </c>
      <c r="F620" s="297" t="s">
        <v>5715</v>
      </c>
      <c r="G620" s="298" t="s">
        <v>4932</v>
      </c>
      <c r="H620" s="299">
        <v>20</v>
      </c>
      <c r="I620" s="300"/>
      <c r="J620" s="301">
        <f>ROUND(I620*H620,2)</f>
        <v>0</v>
      </c>
      <c r="K620" s="297" t="s">
        <v>1</v>
      </c>
      <c r="L620" s="302"/>
      <c r="M620" s="303" t="s">
        <v>1</v>
      </c>
      <c r="N620" s="304" t="s">
        <v>41</v>
      </c>
      <c r="O620" s="92"/>
      <c r="P620" s="238">
        <f>O620*H620</f>
        <v>0</v>
      </c>
      <c r="Q620" s="238">
        <v>0</v>
      </c>
      <c r="R620" s="238">
        <f>Q620*H620</f>
        <v>0</v>
      </c>
      <c r="S620" s="238">
        <v>0</v>
      </c>
      <c r="T620" s="239">
        <f>S620*H620</f>
        <v>0</v>
      </c>
      <c r="U620" s="39"/>
      <c r="V620" s="39"/>
      <c r="W620" s="39"/>
      <c r="X620" s="39"/>
      <c r="Y620" s="39"/>
      <c r="Z620" s="39"/>
      <c r="AA620" s="39"/>
      <c r="AB620" s="39"/>
      <c r="AC620" s="39"/>
      <c r="AD620" s="39"/>
      <c r="AE620" s="39"/>
      <c r="AR620" s="240" t="s">
        <v>468</v>
      </c>
      <c r="AT620" s="240" t="s">
        <v>1347</v>
      </c>
      <c r="AU620" s="240" t="s">
        <v>371</v>
      </c>
      <c r="AY620" s="18" t="s">
        <v>350</v>
      </c>
      <c r="BE620" s="241">
        <f>IF(N620="základní",J620,0)</f>
        <v>0</v>
      </c>
      <c r="BF620" s="241">
        <f>IF(N620="snížená",J620,0)</f>
        <v>0</v>
      </c>
      <c r="BG620" s="241">
        <f>IF(N620="zákl. přenesená",J620,0)</f>
        <v>0</v>
      </c>
      <c r="BH620" s="241">
        <f>IF(N620="sníž. přenesená",J620,0)</f>
        <v>0</v>
      </c>
      <c r="BI620" s="241">
        <f>IF(N620="nulová",J620,0)</f>
        <v>0</v>
      </c>
      <c r="BJ620" s="18" t="s">
        <v>84</v>
      </c>
      <c r="BK620" s="241">
        <f>ROUND(I620*H620,2)</f>
        <v>0</v>
      </c>
      <c r="BL620" s="18" t="s">
        <v>357</v>
      </c>
      <c r="BM620" s="240" t="s">
        <v>5716</v>
      </c>
    </row>
    <row r="621" s="2" customFormat="1">
      <c r="A621" s="39"/>
      <c r="B621" s="40"/>
      <c r="C621" s="41"/>
      <c r="D621" s="242" t="s">
        <v>359</v>
      </c>
      <c r="E621" s="41"/>
      <c r="F621" s="243" t="s">
        <v>5715</v>
      </c>
      <c r="G621" s="41"/>
      <c r="H621" s="41"/>
      <c r="I621" s="244"/>
      <c r="J621" s="41"/>
      <c r="K621" s="41"/>
      <c r="L621" s="45"/>
      <c r="M621" s="245"/>
      <c r="N621" s="246"/>
      <c r="O621" s="92"/>
      <c r="P621" s="92"/>
      <c r="Q621" s="92"/>
      <c r="R621" s="92"/>
      <c r="S621" s="92"/>
      <c r="T621" s="93"/>
      <c r="U621" s="39"/>
      <c r="V621" s="39"/>
      <c r="W621" s="39"/>
      <c r="X621" s="39"/>
      <c r="Y621" s="39"/>
      <c r="Z621" s="39"/>
      <c r="AA621" s="39"/>
      <c r="AB621" s="39"/>
      <c r="AC621" s="39"/>
      <c r="AD621" s="39"/>
      <c r="AE621" s="39"/>
      <c r="AT621" s="18" t="s">
        <v>359</v>
      </c>
      <c r="AU621" s="18" t="s">
        <v>371</v>
      </c>
    </row>
    <row r="622" s="2" customFormat="1" ht="16.5" customHeight="1">
      <c r="A622" s="39"/>
      <c r="B622" s="40"/>
      <c r="C622" s="295" t="s">
        <v>3054</v>
      </c>
      <c r="D622" s="295" t="s">
        <v>1347</v>
      </c>
      <c r="E622" s="296" t="s">
        <v>5717</v>
      </c>
      <c r="F622" s="297" t="s">
        <v>5718</v>
      </c>
      <c r="G622" s="298" t="s">
        <v>4932</v>
      </c>
      <c r="H622" s="299">
        <v>18</v>
      </c>
      <c r="I622" s="300"/>
      <c r="J622" s="301">
        <f>ROUND(I622*H622,2)</f>
        <v>0</v>
      </c>
      <c r="K622" s="297" t="s">
        <v>1</v>
      </c>
      <c r="L622" s="302"/>
      <c r="M622" s="303" t="s">
        <v>1</v>
      </c>
      <c r="N622" s="304" t="s">
        <v>41</v>
      </c>
      <c r="O622" s="92"/>
      <c r="P622" s="238">
        <f>O622*H622</f>
        <v>0</v>
      </c>
      <c r="Q622" s="238">
        <v>0</v>
      </c>
      <c r="R622" s="238">
        <f>Q622*H622</f>
        <v>0</v>
      </c>
      <c r="S622" s="238">
        <v>0</v>
      </c>
      <c r="T622" s="239">
        <f>S622*H622</f>
        <v>0</v>
      </c>
      <c r="U622" s="39"/>
      <c r="V622" s="39"/>
      <c r="W622" s="39"/>
      <c r="X622" s="39"/>
      <c r="Y622" s="39"/>
      <c r="Z622" s="39"/>
      <c r="AA622" s="39"/>
      <c r="AB622" s="39"/>
      <c r="AC622" s="39"/>
      <c r="AD622" s="39"/>
      <c r="AE622" s="39"/>
      <c r="AR622" s="240" t="s">
        <v>468</v>
      </c>
      <c r="AT622" s="240" t="s">
        <v>1347</v>
      </c>
      <c r="AU622" s="240" t="s">
        <v>371</v>
      </c>
      <c r="AY622" s="18" t="s">
        <v>350</v>
      </c>
      <c r="BE622" s="241">
        <f>IF(N622="základní",J622,0)</f>
        <v>0</v>
      </c>
      <c r="BF622" s="241">
        <f>IF(N622="snížená",J622,0)</f>
        <v>0</v>
      </c>
      <c r="BG622" s="241">
        <f>IF(N622="zákl. přenesená",J622,0)</f>
        <v>0</v>
      </c>
      <c r="BH622" s="241">
        <f>IF(N622="sníž. přenesená",J622,0)</f>
        <v>0</v>
      </c>
      <c r="BI622" s="241">
        <f>IF(N622="nulová",J622,0)</f>
        <v>0</v>
      </c>
      <c r="BJ622" s="18" t="s">
        <v>84</v>
      </c>
      <c r="BK622" s="241">
        <f>ROUND(I622*H622,2)</f>
        <v>0</v>
      </c>
      <c r="BL622" s="18" t="s">
        <v>357</v>
      </c>
      <c r="BM622" s="240" t="s">
        <v>5719</v>
      </c>
    </row>
    <row r="623" s="2" customFormat="1">
      <c r="A623" s="39"/>
      <c r="B623" s="40"/>
      <c r="C623" s="41"/>
      <c r="D623" s="242" t="s">
        <v>359</v>
      </c>
      <c r="E623" s="41"/>
      <c r="F623" s="243" t="s">
        <v>5718</v>
      </c>
      <c r="G623" s="41"/>
      <c r="H623" s="41"/>
      <c r="I623" s="244"/>
      <c r="J623" s="41"/>
      <c r="K623" s="41"/>
      <c r="L623" s="45"/>
      <c r="M623" s="245"/>
      <c r="N623" s="246"/>
      <c r="O623" s="92"/>
      <c r="P623" s="92"/>
      <c r="Q623" s="92"/>
      <c r="R623" s="92"/>
      <c r="S623" s="92"/>
      <c r="T623" s="93"/>
      <c r="U623" s="39"/>
      <c r="V623" s="39"/>
      <c r="W623" s="39"/>
      <c r="X623" s="39"/>
      <c r="Y623" s="39"/>
      <c r="Z623" s="39"/>
      <c r="AA623" s="39"/>
      <c r="AB623" s="39"/>
      <c r="AC623" s="39"/>
      <c r="AD623" s="39"/>
      <c r="AE623" s="39"/>
      <c r="AT623" s="18" t="s">
        <v>359</v>
      </c>
      <c r="AU623" s="18" t="s">
        <v>371</v>
      </c>
    </row>
    <row r="624" s="2" customFormat="1" ht="16.5" customHeight="1">
      <c r="A624" s="39"/>
      <c r="B624" s="40"/>
      <c r="C624" s="229" t="s">
        <v>3059</v>
      </c>
      <c r="D624" s="229" t="s">
        <v>352</v>
      </c>
      <c r="E624" s="230" t="s">
        <v>5720</v>
      </c>
      <c r="F624" s="231" t="s">
        <v>5721</v>
      </c>
      <c r="G624" s="232" t="s">
        <v>497</v>
      </c>
      <c r="H624" s="233">
        <v>38</v>
      </c>
      <c r="I624" s="234"/>
      <c r="J624" s="235">
        <f>ROUND(I624*H624,2)</f>
        <v>0</v>
      </c>
      <c r="K624" s="231" t="s">
        <v>385</v>
      </c>
      <c r="L624" s="45"/>
      <c r="M624" s="236" t="s">
        <v>1</v>
      </c>
      <c r="N624" s="237" t="s">
        <v>41</v>
      </c>
      <c r="O624" s="92"/>
      <c r="P624" s="238">
        <f>O624*H624</f>
        <v>0</v>
      </c>
      <c r="Q624" s="238">
        <v>0</v>
      </c>
      <c r="R624" s="238">
        <f>Q624*H624</f>
        <v>0</v>
      </c>
      <c r="S624" s="238">
        <v>0</v>
      </c>
      <c r="T624" s="239">
        <f>S624*H624</f>
        <v>0</v>
      </c>
      <c r="U624" s="39"/>
      <c r="V624" s="39"/>
      <c r="W624" s="39"/>
      <c r="X624" s="39"/>
      <c r="Y624" s="39"/>
      <c r="Z624" s="39"/>
      <c r="AA624" s="39"/>
      <c r="AB624" s="39"/>
      <c r="AC624" s="39"/>
      <c r="AD624" s="39"/>
      <c r="AE624" s="39"/>
      <c r="AR624" s="240" t="s">
        <v>357</v>
      </c>
      <c r="AT624" s="240" t="s">
        <v>352</v>
      </c>
      <c r="AU624" s="240" t="s">
        <v>371</v>
      </c>
      <c r="AY624" s="18" t="s">
        <v>350</v>
      </c>
      <c r="BE624" s="241">
        <f>IF(N624="základní",J624,0)</f>
        <v>0</v>
      </c>
      <c r="BF624" s="241">
        <f>IF(N624="snížená",J624,0)</f>
        <v>0</v>
      </c>
      <c r="BG624" s="241">
        <f>IF(N624="zákl. přenesená",J624,0)</f>
        <v>0</v>
      </c>
      <c r="BH624" s="241">
        <f>IF(N624="sníž. přenesená",J624,0)</f>
        <v>0</v>
      </c>
      <c r="BI624" s="241">
        <f>IF(N624="nulová",J624,0)</f>
        <v>0</v>
      </c>
      <c r="BJ624" s="18" t="s">
        <v>84</v>
      </c>
      <c r="BK624" s="241">
        <f>ROUND(I624*H624,2)</f>
        <v>0</v>
      </c>
      <c r="BL624" s="18" t="s">
        <v>357</v>
      </c>
      <c r="BM624" s="240" t="s">
        <v>5722</v>
      </c>
    </row>
    <row r="625" s="2" customFormat="1">
      <c r="A625" s="39"/>
      <c r="B625" s="40"/>
      <c r="C625" s="41"/>
      <c r="D625" s="242" t="s">
        <v>359</v>
      </c>
      <c r="E625" s="41"/>
      <c r="F625" s="243" t="s">
        <v>5723</v>
      </c>
      <c r="G625" s="41"/>
      <c r="H625" s="41"/>
      <c r="I625" s="244"/>
      <c r="J625" s="41"/>
      <c r="K625" s="41"/>
      <c r="L625" s="45"/>
      <c r="M625" s="245"/>
      <c r="N625" s="246"/>
      <c r="O625" s="92"/>
      <c r="P625" s="92"/>
      <c r="Q625" s="92"/>
      <c r="R625" s="92"/>
      <c r="S625" s="92"/>
      <c r="T625" s="93"/>
      <c r="U625" s="39"/>
      <c r="V625" s="39"/>
      <c r="W625" s="39"/>
      <c r="X625" s="39"/>
      <c r="Y625" s="39"/>
      <c r="Z625" s="39"/>
      <c r="AA625" s="39"/>
      <c r="AB625" s="39"/>
      <c r="AC625" s="39"/>
      <c r="AD625" s="39"/>
      <c r="AE625" s="39"/>
      <c r="AT625" s="18" t="s">
        <v>359</v>
      </c>
      <c r="AU625" s="18" t="s">
        <v>371</v>
      </c>
    </row>
    <row r="626" s="2" customFormat="1" ht="49.05" customHeight="1">
      <c r="A626" s="39"/>
      <c r="B626" s="40"/>
      <c r="C626" s="295" t="s">
        <v>3064</v>
      </c>
      <c r="D626" s="295" t="s">
        <v>1347</v>
      </c>
      <c r="E626" s="296" t="s">
        <v>5724</v>
      </c>
      <c r="F626" s="297" t="s">
        <v>5725</v>
      </c>
      <c r="G626" s="298" t="s">
        <v>4932</v>
      </c>
      <c r="H626" s="299">
        <v>16</v>
      </c>
      <c r="I626" s="300"/>
      <c r="J626" s="301">
        <f>ROUND(I626*H626,2)</f>
        <v>0</v>
      </c>
      <c r="K626" s="297" t="s">
        <v>1</v>
      </c>
      <c r="L626" s="302"/>
      <c r="M626" s="303" t="s">
        <v>1</v>
      </c>
      <c r="N626" s="304" t="s">
        <v>41</v>
      </c>
      <c r="O626" s="92"/>
      <c r="P626" s="238">
        <f>O626*H626</f>
        <v>0</v>
      </c>
      <c r="Q626" s="238">
        <v>0</v>
      </c>
      <c r="R626" s="238">
        <f>Q626*H626</f>
        <v>0</v>
      </c>
      <c r="S626" s="238">
        <v>0</v>
      </c>
      <c r="T626" s="239">
        <f>S626*H626</f>
        <v>0</v>
      </c>
      <c r="U626" s="39"/>
      <c r="V626" s="39"/>
      <c r="W626" s="39"/>
      <c r="X626" s="39"/>
      <c r="Y626" s="39"/>
      <c r="Z626" s="39"/>
      <c r="AA626" s="39"/>
      <c r="AB626" s="39"/>
      <c r="AC626" s="39"/>
      <c r="AD626" s="39"/>
      <c r="AE626" s="39"/>
      <c r="AR626" s="240" t="s">
        <v>468</v>
      </c>
      <c r="AT626" s="240" t="s">
        <v>1347</v>
      </c>
      <c r="AU626" s="240" t="s">
        <v>371</v>
      </c>
      <c r="AY626" s="18" t="s">
        <v>350</v>
      </c>
      <c r="BE626" s="241">
        <f>IF(N626="základní",J626,0)</f>
        <v>0</v>
      </c>
      <c r="BF626" s="241">
        <f>IF(N626="snížená",J626,0)</f>
        <v>0</v>
      </c>
      <c r="BG626" s="241">
        <f>IF(N626="zákl. přenesená",J626,0)</f>
        <v>0</v>
      </c>
      <c r="BH626" s="241">
        <f>IF(N626="sníž. přenesená",J626,0)</f>
        <v>0</v>
      </c>
      <c r="BI626" s="241">
        <f>IF(N626="nulová",J626,0)</f>
        <v>0</v>
      </c>
      <c r="BJ626" s="18" t="s">
        <v>84</v>
      </c>
      <c r="BK626" s="241">
        <f>ROUND(I626*H626,2)</f>
        <v>0</v>
      </c>
      <c r="BL626" s="18" t="s">
        <v>357</v>
      </c>
      <c r="BM626" s="240" t="s">
        <v>5726</v>
      </c>
    </row>
    <row r="627" s="2" customFormat="1">
      <c r="A627" s="39"/>
      <c r="B627" s="40"/>
      <c r="C627" s="41"/>
      <c r="D627" s="242" t="s">
        <v>359</v>
      </c>
      <c r="E627" s="41"/>
      <c r="F627" s="243" t="s">
        <v>5725</v>
      </c>
      <c r="G627" s="41"/>
      <c r="H627" s="41"/>
      <c r="I627" s="244"/>
      <c r="J627" s="41"/>
      <c r="K627" s="41"/>
      <c r="L627" s="45"/>
      <c r="M627" s="245"/>
      <c r="N627" s="246"/>
      <c r="O627" s="92"/>
      <c r="P627" s="92"/>
      <c r="Q627" s="92"/>
      <c r="R627" s="92"/>
      <c r="S627" s="92"/>
      <c r="T627" s="93"/>
      <c r="U627" s="39"/>
      <c r="V627" s="39"/>
      <c r="W627" s="39"/>
      <c r="X627" s="39"/>
      <c r="Y627" s="39"/>
      <c r="Z627" s="39"/>
      <c r="AA627" s="39"/>
      <c r="AB627" s="39"/>
      <c r="AC627" s="39"/>
      <c r="AD627" s="39"/>
      <c r="AE627" s="39"/>
      <c r="AT627" s="18" t="s">
        <v>359</v>
      </c>
      <c r="AU627" s="18" t="s">
        <v>371</v>
      </c>
    </row>
    <row r="628" s="2" customFormat="1" ht="49.05" customHeight="1">
      <c r="A628" s="39"/>
      <c r="B628" s="40"/>
      <c r="C628" s="295" t="s">
        <v>3067</v>
      </c>
      <c r="D628" s="295" t="s">
        <v>1347</v>
      </c>
      <c r="E628" s="296" t="s">
        <v>5727</v>
      </c>
      <c r="F628" s="297" t="s">
        <v>5728</v>
      </c>
      <c r="G628" s="298" t="s">
        <v>4932</v>
      </c>
      <c r="H628" s="299">
        <v>16</v>
      </c>
      <c r="I628" s="300"/>
      <c r="J628" s="301">
        <f>ROUND(I628*H628,2)</f>
        <v>0</v>
      </c>
      <c r="K628" s="297" t="s">
        <v>1</v>
      </c>
      <c r="L628" s="302"/>
      <c r="M628" s="303" t="s">
        <v>1</v>
      </c>
      <c r="N628" s="304" t="s">
        <v>41</v>
      </c>
      <c r="O628" s="92"/>
      <c r="P628" s="238">
        <f>O628*H628</f>
        <v>0</v>
      </c>
      <c r="Q628" s="238">
        <v>0</v>
      </c>
      <c r="R628" s="238">
        <f>Q628*H628</f>
        <v>0</v>
      </c>
      <c r="S628" s="238">
        <v>0</v>
      </c>
      <c r="T628" s="239">
        <f>S628*H628</f>
        <v>0</v>
      </c>
      <c r="U628" s="39"/>
      <c r="V628" s="39"/>
      <c r="W628" s="39"/>
      <c r="X628" s="39"/>
      <c r="Y628" s="39"/>
      <c r="Z628" s="39"/>
      <c r="AA628" s="39"/>
      <c r="AB628" s="39"/>
      <c r="AC628" s="39"/>
      <c r="AD628" s="39"/>
      <c r="AE628" s="39"/>
      <c r="AR628" s="240" t="s">
        <v>468</v>
      </c>
      <c r="AT628" s="240" t="s">
        <v>1347</v>
      </c>
      <c r="AU628" s="240" t="s">
        <v>371</v>
      </c>
      <c r="AY628" s="18" t="s">
        <v>350</v>
      </c>
      <c r="BE628" s="241">
        <f>IF(N628="základní",J628,0)</f>
        <v>0</v>
      </c>
      <c r="BF628" s="241">
        <f>IF(N628="snížená",J628,0)</f>
        <v>0</v>
      </c>
      <c r="BG628" s="241">
        <f>IF(N628="zákl. přenesená",J628,0)</f>
        <v>0</v>
      </c>
      <c r="BH628" s="241">
        <f>IF(N628="sníž. přenesená",J628,0)</f>
        <v>0</v>
      </c>
      <c r="BI628" s="241">
        <f>IF(N628="nulová",J628,0)</f>
        <v>0</v>
      </c>
      <c r="BJ628" s="18" t="s">
        <v>84</v>
      </c>
      <c r="BK628" s="241">
        <f>ROUND(I628*H628,2)</f>
        <v>0</v>
      </c>
      <c r="BL628" s="18" t="s">
        <v>357</v>
      </c>
      <c r="BM628" s="240" t="s">
        <v>5729</v>
      </c>
    </row>
    <row r="629" s="2" customFormat="1">
      <c r="A629" s="39"/>
      <c r="B629" s="40"/>
      <c r="C629" s="41"/>
      <c r="D629" s="242" t="s">
        <v>359</v>
      </c>
      <c r="E629" s="41"/>
      <c r="F629" s="243" t="s">
        <v>5728</v>
      </c>
      <c r="G629" s="41"/>
      <c r="H629" s="41"/>
      <c r="I629" s="244"/>
      <c r="J629" s="41"/>
      <c r="K629" s="41"/>
      <c r="L629" s="45"/>
      <c r="M629" s="245"/>
      <c r="N629" s="246"/>
      <c r="O629" s="92"/>
      <c r="P629" s="92"/>
      <c r="Q629" s="92"/>
      <c r="R629" s="92"/>
      <c r="S629" s="92"/>
      <c r="T629" s="93"/>
      <c r="U629" s="39"/>
      <c r="V629" s="39"/>
      <c r="W629" s="39"/>
      <c r="X629" s="39"/>
      <c r="Y629" s="39"/>
      <c r="Z629" s="39"/>
      <c r="AA629" s="39"/>
      <c r="AB629" s="39"/>
      <c r="AC629" s="39"/>
      <c r="AD629" s="39"/>
      <c r="AE629" s="39"/>
      <c r="AT629" s="18" t="s">
        <v>359</v>
      </c>
      <c r="AU629" s="18" t="s">
        <v>371</v>
      </c>
    </row>
    <row r="630" s="2" customFormat="1" ht="66.75" customHeight="1">
      <c r="A630" s="39"/>
      <c r="B630" s="40"/>
      <c r="C630" s="295" t="s">
        <v>3071</v>
      </c>
      <c r="D630" s="295" t="s">
        <v>1347</v>
      </c>
      <c r="E630" s="296" t="s">
        <v>5730</v>
      </c>
      <c r="F630" s="297" t="s">
        <v>5731</v>
      </c>
      <c r="G630" s="298" t="s">
        <v>551</v>
      </c>
      <c r="H630" s="299">
        <v>690</v>
      </c>
      <c r="I630" s="300"/>
      <c r="J630" s="301">
        <f>ROUND(I630*H630,2)</f>
        <v>0</v>
      </c>
      <c r="K630" s="297" t="s">
        <v>1</v>
      </c>
      <c r="L630" s="302"/>
      <c r="M630" s="303" t="s">
        <v>1</v>
      </c>
      <c r="N630" s="304" t="s">
        <v>41</v>
      </c>
      <c r="O630" s="92"/>
      <c r="P630" s="238">
        <f>O630*H630</f>
        <v>0</v>
      </c>
      <c r="Q630" s="238">
        <v>0</v>
      </c>
      <c r="R630" s="238">
        <f>Q630*H630</f>
        <v>0</v>
      </c>
      <c r="S630" s="238">
        <v>0</v>
      </c>
      <c r="T630" s="239">
        <f>S630*H630</f>
        <v>0</v>
      </c>
      <c r="U630" s="39"/>
      <c r="V630" s="39"/>
      <c r="W630" s="39"/>
      <c r="X630" s="39"/>
      <c r="Y630" s="39"/>
      <c r="Z630" s="39"/>
      <c r="AA630" s="39"/>
      <c r="AB630" s="39"/>
      <c r="AC630" s="39"/>
      <c r="AD630" s="39"/>
      <c r="AE630" s="39"/>
      <c r="AR630" s="240" t="s">
        <v>468</v>
      </c>
      <c r="AT630" s="240" t="s">
        <v>1347</v>
      </c>
      <c r="AU630" s="240" t="s">
        <v>371</v>
      </c>
      <c r="AY630" s="18" t="s">
        <v>350</v>
      </c>
      <c r="BE630" s="241">
        <f>IF(N630="základní",J630,0)</f>
        <v>0</v>
      </c>
      <c r="BF630" s="241">
        <f>IF(N630="snížená",J630,0)</f>
        <v>0</v>
      </c>
      <c r="BG630" s="241">
        <f>IF(N630="zákl. přenesená",J630,0)</f>
        <v>0</v>
      </c>
      <c r="BH630" s="241">
        <f>IF(N630="sníž. přenesená",J630,0)</f>
        <v>0</v>
      </c>
      <c r="BI630" s="241">
        <f>IF(N630="nulová",J630,0)</f>
        <v>0</v>
      </c>
      <c r="BJ630" s="18" t="s">
        <v>84</v>
      </c>
      <c r="BK630" s="241">
        <f>ROUND(I630*H630,2)</f>
        <v>0</v>
      </c>
      <c r="BL630" s="18" t="s">
        <v>357</v>
      </c>
      <c r="BM630" s="240" t="s">
        <v>5732</v>
      </c>
    </row>
    <row r="631" s="2" customFormat="1">
      <c r="A631" s="39"/>
      <c r="B631" s="40"/>
      <c r="C631" s="41"/>
      <c r="D631" s="242" t="s">
        <v>359</v>
      </c>
      <c r="E631" s="41"/>
      <c r="F631" s="243" t="s">
        <v>5731</v>
      </c>
      <c r="G631" s="41"/>
      <c r="H631" s="41"/>
      <c r="I631" s="244"/>
      <c r="J631" s="41"/>
      <c r="K631" s="41"/>
      <c r="L631" s="45"/>
      <c r="M631" s="245"/>
      <c r="N631" s="246"/>
      <c r="O631" s="92"/>
      <c r="P631" s="92"/>
      <c r="Q631" s="92"/>
      <c r="R631" s="92"/>
      <c r="S631" s="92"/>
      <c r="T631" s="93"/>
      <c r="U631" s="39"/>
      <c r="V631" s="39"/>
      <c r="W631" s="39"/>
      <c r="X631" s="39"/>
      <c r="Y631" s="39"/>
      <c r="Z631" s="39"/>
      <c r="AA631" s="39"/>
      <c r="AB631" s="39"/>
      <c r="AC631" s="39"/>
      <c r="AD631" s="39"/>
      <c r="AE631" s="39"/>
      <c r="AT631" s="18" t="s">
        <v>359</v>
      </c>
      <c r="AU631" s="18" t="s">
        <v>371</v>
      </c>
    </row>
    <row r="632" s="2" customFormat="1" ht="55.5" customHeight="1">
      <c r="A632" s="39"/>
      <c r="B632" s="40"/>
      <c r="C632" s="295" t="s">
        <v>3078</v>
      </c>
      <c r="D632" s="295" t="s">
        <v>1347</v>
      </c>
      <c r="E632" s="296" t="s">
        <v>5733</v>
      </c>
      <c r="F632" s="297" t="s">
        <v>5734</v>
      </c>
      <c r="G632" s="298" t="s">
        <v>551</v>
      </c>
      <c r="H632" s="299">
        <v>690</v>
      </c>
      <c r="I632" s="300"/>
      <c r="J632" s="301">
        <f>ROUND(I632*H632,2)</f>
        <v>0</v>
      </c>
      <c r="K632" s="297" t="s">
        <v>1</v>
      </c>
      <c r="L632" s="302"/>
      <c r="M632" s="303" t="s">
        <v>1</v>
      </c>
      <c r="N632" s="304" t="s">
        <v>41</v>
      </c>
      <c r="O632" s="92"/>
      <c r="P632" s="238">
        <f>O632*H632</f>
        <v>0</v>
      </c>
      <c r="Q632" s="238">
        <v>0</v>
      </c>
      <c r="R632" s="238">
        <f>Q632*H632</f>
        <v>0</v>
      </c>
      <c r="S632" s="238">
        <v>0</v>
      </c>
      <c r="T632" s="239">
        <f>S632*H632</f>
        <v>0</v>
      </c>
      <c r="U632" s="39"/>
      <c r="V632" s="39"/>
      <c r="W632" s="39"/>
      <c r="X632" s="39"/>
      <c r="Y632" s="39"/>
      <c r="Z632" s="39"/>
      <c r="AA632" s="39"/>
      <c r="AB632" s="39"/>
      <c r="AC632" s="39"/>
      <c r="AD632" s="39"/>
      <c r="AE632" s="39"/>
      <c r="AR632" s="240" t="s">
        <v>468</v>
      </c>
      <c r="AT632" s="240" t="s">
        <v>1347</v>
      </c>
      <c r="AU632" s="240" t="s">
        <v>371</v>
      </c>
      <c r="AY632" s="18" t="s">
        <v>350</v>
      </c>
      <c r="BE632" s="241">
        <f>IF(N632="základní",J632,0)</f>
        <v>0</v>
      </c>
      <c r="BF632" s="241">
        <f>IF(N632="snížená",J632,0)</f>
        <v>0</v>
      </c>
      <c r="BG632" s="241">
        <f>IF(N632="zákl. přenesená",J632,0)</f>
        <v>0</v>
      </c>
      <c r="BH632" s="241">
        <f>IF(N632="sníž. přenesená",J632,0)</f>
        <v>0</v>
      </c>
      <c r="BI632" s="241">
        <f>IF(N632="nulová",J632,0)</f>
        <v>0</v>
      </c>
      <c r="BJ632" s="18" t="s">
        <v>84</v>
      </c>
      <c r="BK632" s="241">
        <f>ROUND(I632*H632,2)</f>
        <v>0</v>
      </c>
      <c r="BL632" s="18" t="s">
        <v>357</v>
      </c>
      <c r="BM632" s="240" t="s">
        <v>5735</v>
      </c>
    </row>
    <row r="633" s="2" customFormat="1">
      <c r="A633" s="39"/>
      <c r="B633" s="40"/>
      <c r="C633" s="41"/>
      <c r="D633" s="242" t="s">
        <v>359</v>
      </c>
      <c r="E633" s="41"/>
      <c r="F633" s="243" t="s">
        <v>5734</v>
      </c>
      <c r="G633" s="41"/>
      <c r="H633" s="41"/>
      <c r="I633" s="244"/>
      <c r="J633" s="41"/>
      <c r="K633" s="41"/>
      <c r="L633" s="45"/>
      <c r="M633" s="245"/>
      <c r="N633" s="246"/>
      <c r="O633" s="92"/>
      <c r="P633" s="92"/>
      <c r="Q633" s="92"/>
      <c r="R633" s="92"/>
      <c r="S633" s="92"/>
      <c r="T633" s="93"/>
      <c r="U633" s="39"/>
      <c r="V633" s="39"/>
      <c r="W633" s="39"/>
      <c r="X633" s="39"/>
      <c r="Y633" s="39"/>
      <c r="Z633" s="39"/>
      <c r="AA633" s="39"/>
      <c r="AB633" s="39"/>
      <c r="AC633" s="39"/>
      <c r="AD633" s="39"/>
      <c r="AE633" s="39"/>
      <c r="AT633" s="18" t="s">
        <v>359</v>
      </c>
      <c r="AU633" s="18" t="s">
        <v>371</v>
      </c>
    </row>
    <row r="634" s="2" customFormat="1" ht="16.5" customHeight="1">
      <c r="A634" s="39"/>
      <c r="B634" s="40"/>
      <c r="C634" s="295" t="s">
        <v>3089</v>
      </c>
      <c r="D634" s="295" t="s">
        <v>1347</v>
      </c>
      <c r="E634" s="296" t="s">
        <v>5736</v>
      </c>
      <c r="F634" s="297" t="s">
        <v>5737</v>
      </c>
      <c r="G634" s="298" t="s">
        <v>551</v>
      </c>
      <c r="H634" s="299">
        <v>50</v>
      </c>
      <c r="I634" s="300"/>
      <c r="J634" s="301">
        <f>ROUND(I634*H634,2)</f>
        <v>0</v>
      </c>
      <c r="K634" s="297" t="s">
        <v>1</v>
      </c>
      <c r="L634" s="302"/>
      <c r="M634" s="303" t="s">
        <v>1</v>
      </c>
      <c r="N634" s="304" t="s">
        <v>41</v>
      </c>
      <c r="O634" s="92"/>
      <c r="P634" s="238">
        <f>O634*H634</f>
        <v>0</v>
      </c>
      <c r="Q634" s="238">
        <v>0</v>
      </c>
      <c r="R634" s="238">
        <f>Q634*H634</f>
        <v>0</v>
      </c>
      <c r="S634" s="238">
        <v>0</v>
      </c>
      <c r="T634" s="239">
        <f>S634*H634</f>
        <v>0</v>
      </c>
      <c r="U634" s="39"/>
      <c r="V634" s="39"/>
      <c r="W634" s="39"/>
      <c r="X634" s="39"/>
      <c r="Y634" s="39"/>
      <c r="Z634" s="39"/>
      <c r="AA634" s="39"/>
      <c r="AB634" s="39"/>
      <c r="AC634" s="39"/>
      <c r="AD634" s="39"/>
      <c r="AE634" s="39"/>
      <c r="AR634" s="240" t="s">
        <v>468</v>
      </c>
      <c r="AT634" s="240" t="s">
        <v>1347</v>
      </c>
      <c r="AU634" s="240" t="s">
        <v>371</v>
      </c>
      <c r="AY634" s="18" t="s">
        <v>350</v>
      </c>
      <c r="BE634" s="241">
        <f>IF(N634="základní",J634,0)</f>
        <v>0</v>
      </c>
      <c r="BF634" s="241">
        <f>IF(N634="snížená",J634,0)</f>
        <v>0</v>
      </c>
      <c r="BG634" s="241">
        <f>IF(N634="zákl. přenesená",J634,0)</f>
        <v>0</v>
      </c>
      <c r="BH634" s="241">
        <f>IF(N634="sníž. přenesená",J634,0)</f>
        <v>0</v>
      </c>
      <c r="BI634" s="241">
        <f>IF(N634="nulová",J634,0)</f>
        <v>0</v>
      </c>
      <c r="BJ634" s="18" t="s">
        <v>84</v>
      </c>
      <c r="BK634" s="241">
        <f>ROUND(I634*H634,2)</f>
        <v>0</v>
      </c>
      <c r="BL634" s="18" t="s">
        <v>357</v>
      </c>
      <c r="BM634" s="240" t="s">
        <v>5738</v>
      </c>
    </row>
    <row r="635" s="2" customFormat="1">
      <c r="A635" s="39"/>
      <c r="B635" s="40"/>
      <c r="C635" s="41"/>
      <c r="D635" s="242" t="s">
        <v>359</v>
      </c>
      <c r="E635" s="41"/>
      <c r="F635" s="243" t="s">
        <v>5737</v>
      </c>
      <c r="G635" s="41"/>
      <c r="H635" s="41"/>
      <c r="I635" s="244"/>
      <c r="J635" s="41"/>
      <c r="K635" s="41"/>
      <c r="L635" s="45"/>
      <c r="M635" s="245"/>
      <c r="N635" s="246"/>
      <c r="O635" s="92"/>
      <c r="P635" s="92"/>
      <c r="Q635" s="92"/>
      <c r="R635" s="92"/>
      <c r="S635" s="92"/>
      <c r="T635" s="93"/>
      <c r="U635" s="39"/>
      <c r="V635" s="39"/>
      <c r="W635" s="39"/>
      <c r="X635" s="39"/>
      <c r="Y635" s="39"/>
      <c r="Z635" s="39"/>
      <c r="AA635" s="39"/>
      <c r="AB635" s="39"/>
      <c r="AC635" s="39"/>
      <c r="AD635" s="39"/>
      <c r="AE635" s="39"/>
      <c r="AT635" s="18" t="s">
        <v>359</v>
      </c>
      <c r="AU635" s="18" t="s">
        <v>371</v>
      </c>
    </row>
    <row r="636" s="2" customFormat="1" ht="24.15" customHeight="1">
      <c r="A636" s="39"/>
      <c r="B636" s="40"/>
      <c r="C636" s="229" t="s">
        <v>3096</v>
      </c>
      <c r="D636" s="229" t="s">
        <v>352</v>
      </c>
      <c r="E636" s="230" t="s">
        <v>5739</v>
      </c>
      <c r="F636" s="231" t="s">
        <v>5740</v>
      </c>
      <c r="G636" s="232" t="s">
        <v>551</v>
      </c>
      <c r="H636" s="233">
        <v>50</v>
      </c>
      <c r="I636" s="234"/>
      <c r="J636" s="235">
        <f>ROUND(I636*H636,2)</f>
        <v>0</v>
      </c>
      <c r="K636" s="231" t="s">
        <v>385</v>
      </c>
      <c r="L636" s="45"/>
      <c r="M636" s="236" t="s">
        <v>1</v>
      </c>
      <c r="N636" s="237" t="s">
        <v>41</v>
      </c>
      <c r="O636" s="92"/>
      <c r="P636" s="238">
        <f>O636*H636</f>
        <v>0</v>
      </c>
      <c r="Q636" s="238">
        <v>0</v>
      </c>
      <c r="R636" s="238">
        <f>Q636*H636</f>
        <v>0</v>
      </c>
      <c r="S636" s="238">
        <v>0</v>
      </c>
      <c r="T636" s="239">
        <f>S636*H636</f>
        <v>0</v>
      </c>
      <c r="U636" s="39"/>
      <c r="V636" s="39"/>
      <c r="W636" s="39"/>
      <c r="X636" s="39"/>
      <c r="Y636" s="39"/>
      <c r="Z636" s="39"/>
      <c r="AA636" s="39"/>
      <c r="AB636" s="39"/>
      <c r="AC636" s="39"/>
      <c r="AD636" s="39"/>
      <c r="AE636" s="39"/>
      <c r="AR636" s="240" t="s">
        <v>357</v>
      </c>
      <c r="AT636" s="240" t="s">
        <v>352</v>
      </c>
      <c r="AU636" s="240" t="s">
        <v>371</v>
      </c>
      <c r="AY636" s="18" t="s">
        <v>350</v>
      </c>
      <c r="BE636" s="241">
        <f>IF(N636="základní",J636,0)</f>
        <v>0</v>
      </c>
      <c r="BF636" s="241">
        <f>IF(N636="snížená",J636,0)</f>
        <v>0</v>
      </c>
      <c r="BG636" s="241">
        <f>IF(N636="zákl. přenesená",J636,0)</f>
        <v>0</v>
      </c>
      <c r="BH636" s="241">
        <f>IF(N636="sníž. přenesená",J636,0)</f>
        <v>0</v>
      </c>
      <c r="BI636" s="241">
        <f>IF(N636="nulová",J636,0)</f>
        <v>0</v>
      </c>
      <c r="BJ636" s="18" t="s">
        <v>84</v>
      </c>
      <c r="BK636" s="241">
        <f>ROUND(I636*H636,2)</f>
        <v>0</v>
      </c>
      <c r="BL636" s="18" t="s">
        <v>357</v>
      </c>
      <c r="BM636" s="240" t="s">
        <v>5741</v>
      </c>
    </row>
    <row r="637" s="2" customFormat="1">
      <c r="A637" s="39"/>
      <c r="B637" s="40"/>
      <c r="C637" s="41"/>
      <c r="D637" s="242" t="s">
        <v>359</v>
      </c>
      <c r="E637" s="41"/>
      <c r="F637" s="243" t="s">
        <v>5742</v>
      </c>
      <c r="G637" s="41"/>
      <c r="H637" s="41"/>
      <c r="I637" s="244"/>
      <c r="J637" s="41"/>
      <c r="K637" s="41"/>
      <c r="L637" s="45"/>
      <c r="M637" s="245"/>
      <c r="N637" s="246"/>
      <c r="O637" s="92"/>
      <c r="P637" s="92"/>
      <c r="Q637" s="92"/>
      <c r="R637" s="92"/>
      <c r="S637" s="92"/>
      <c r="T637" s="93"/>
      <c r="U637" s="39"/>
      <c r="V637" s="39"/>
      <c r="W637" s="39"/>
      <c r="X637" s="39"/>
      <c r="Y637" s="39"/>
      <c r="Z637" s="39"/>
      <c r="AA637" s="39"/>
      <c r="AB637" s="39"/>
      <c r="AC637" s="39"/>
      <c r="AD637" s="39"/>
      <c r="AE637" s="39"/>
      <c r="AT637" s="18" t="s">
        <v>359</v>
      </c>
      <c r="AU637" s="18" t="s">
        <v>371</v>
      </c>
    </row>
    <row r="638" s="2" customFormat="1" ht="16.5" customHeight="1">
      <c r="A638" s="39"/>
      <c r="B638" s="40"/>
      <c r="C638" s="295" t="s">
        <v>3104</v>
      </c>
      <c r="D638" s="295" t="s">
        <v>1347</v>
      </c>
      <c r="E638" s="296" t="s">
        <v>5743</v>
      </c>
      <c r="F638" s="297" t="s">
        <v>5744</v>
      </c>
      <c r="G638" s="298" t="s">
        <v>551</v>
      </c>
      <c r="H638" s="299">
        <v>90</v>
      </c>
      <c r="I638" s="300"/>
      <c r="J638" s="301">
        <f>ROUND(I638*H638,2)</f>
        <v>0</v>
      </c>
      <c r="K638" s="297" t="s">
        <v>1</v>
      </c>
      <c r="L638" s="302"/>
      <c r="M638" s="303" t="s">
        <v>1</v>
      </c>
      <c r="N638" s="304" t="s">
        <v>41</v>
      </c>
      <c r="O638" s="92"/>
      <c r="P638" s="238">
        <f>O638*H638</f>
        <v>0</v>
      </c>
      <c r="Q638" s="238">
        <v>0</v>
      </c>
      <c r="R638" s="238">
        <f>Q638*H638</f>
        <v>0</v>
      </c>
      <c r="S638" s="238">
        <v>0</v>
      </c>
      <c r="T638" s="239">
        <f>S638*H638</f>
        <v>0</v>
      </c>
      <c r="U638" s="39"/>
      <c r="V638" s="39"/>
      <c r="W638" s="39"/>
      <c r="X638" s="39"/>
      <c r="Y638" s="39"/>
      <c r="Z638" s="39"/>
      <c r="AA638" s="39"/>
      <c r="AB638" s="39"/>
      <c r="AC638" s="39"/>
      <c r="AD638" s="39"/>
      <c r="AE638" s="39"/>
      <c r="AR638" s="240" t="s">
        <v>468</v>
      </c>
      <c r="AT638" s="240" t="s">
        <v>1347</v>
      </c>
      <c r="AU638" s="240" t="s">
        <v>371</v>
      </c>
      <c r="AY638" s="18" t="s">
        <v>350</v>
      </c>
      <c r="BE638" s="241">
        <f>IF(N638="základní",J638,0)</f>
        <v>0</v>
      </c>
      <c r="BF638" s="241">
        <f>IF(N638="snížená",J638,0)</f>
        <v>0</v>
      </c>
      <c r="BG638" s="241">
        <f>IF(N638="zákl. přenesená",J638,0)</f>
        <v>0</v>
      </c>
      <c r="BH638" s="241">
        <f>IF(N638="sníž. přenesená",J638,0)</f>
        <v>0</v>
      </c>
      <c r="BI638" s="241">
        <f>IF(N638="nulová",J638,0)</f>
        <v>0</v>
      </c>
      <c r="BJ638" s="18" t="s">
        <v>84</v>
      </c>
      <c r="BK638" s="241">
        <f>ROUND(I638*H638,2)</f>
        <v>0</v>
      </c>
      <c r="BL638" s="18" t="s">
        <v>357</v>
      </c>
      <c r="BM638" s="240" t="s">
        <v>5745</v>
      </c>
    </row>
    <row r="639" s="2" customFormat="1">
      <c r="A639" s="39"/>
      <c r="B639" s="40"/>
      <c r="C639" s="41"/>
      <c r="D639" s="242" t="s">
        <v>359</v>
      </c>
      <c r="E639" s="41"/>
      <c r="F639" s="243" t="s">
        <v>5744</v>
      </c>
      <c r="G639" s="41"/>
      <c r="H639" s="41"/>
      <c r="I639" s="244"/>
      <c r="J639" s="41"/>
      <c r="K639" s="41"/>
      <c r="L639" s="45"/>
      <c r="M639" s="245"/>
      <c r="N639" s="246"/>
      <c r="O639" s="92"/>
      <c r="P639" s="92"/>
      <c r="Q639" s="92"/>
      <c r="R639" s="92"/>
      <c r="S639" s="92"/>
      <c r="T639" s="93"/>
      <c r="U639" s="39"/>
      <c r="V639" s="39"/>
      <c r="W639" s="39"/>
      <c r="X639" s="39"/>
      <c r="Y639" s="39"/>
      <c r="Z639" s="39"/>
      <c r="AA639" s="39"/>
      <c r="AB639" s="39"/>
      <c r="AC639" s="39"/>
      <c r="AD639" s="39"/>
      <c r="AE639" s="39"/>
      <c r="AT639" s="18" t="s">
        <v>359</v>
      </c>
      <c r="AU639" s="18" t="s">
        <v>371</v>
      </c>
    </row>
    <row r="640" s="2" customFormat="1" ht="24.15" customHeight="1">
      <c r="A640" s="39"/>
      <c r="B640" s="40"/>
      <c r="C640" s="229" t="s">
        <v>3111</v>
      </c>
      <c r="D640" s="229" t="s">
        <v>352</v>
      </c>
      <c r="E640" s="230" t="s">
        <v>5746</v>
      </c>
      <c r="F640" s="231" t="s">
        <v>5747</v>
      </c>
      <c r="G640" s="232" t="s">
        <v>551</v>
      </c>
      <c r="H640" s="233">
        <v>90</v>
      </c>
      <c r="I640" s="234"/>
      <c r="J640" s="235">
        <f>ROUND(I640*H640,2)</f>
        <v>0</v>
      </c>
      <c r="K640" s="231" t="s">
        <v>385</v>
      </c>
      <c r="L640" s="45"/>
      <c r="M640" s="236" t="s">
        <v>1</v>
      </c>
      <c r="N640" s="237" t="s">
        <v>41</v>
      </c>
      <c r="O640" s="92"/>
      <c r="P640" s="238">
        <f>O640*H640</f>
        <v>0</v>
      </c>
      <c r="Q640" s="238">
        <v>0</v>
      </c>
      <c r="R640" s="238">
        <f>Q640*H640</f>
        <v>0</v>
      </c>
      <c r="S640" s="238">
        <v>0</v>
      </c>
      <c r="T640" s="239">
        <f>S640*H640</f>
        <v>0</v>
      </c>
      <c r="U640" s="39"/>
      <c r="V640" s="39"/>
      <c r="W640" s="39"/>
      <c r="X640" s="39"/>
      <c r="Y640" s="39"/>
      <c r="Z640" s="39"/>
      <c r="AA640" s="39"/>
      <c r="AB640" s="39"/>
      <c r="AC640" s="39"/>
      <c r="AD640" s="39"/>
      <c r="AE640" s="39"/>
      <c r="AR640" s="240" t="s">
        <v>357</v>
      </c>
      <c r="AT640" s="240" t="s">
        <v>352</v>
      </c>
      <c r="AU640" s="240" t="s">
        <v>371</v>
      </c>
      <c r="AY640" s="18" t="s">
        <v>350</v>
      </c>
      <c r="BE640" s="241">
        <f>IF(N640="základní",J640,0)</f>
        <v>0</v>
      </c>
      <c r="BF640" s="241">
        <f>IF(N640="snížená",J640,0)</f>
        <v>0</v>
      </c>
      <c r="BG640" s="241">
        <f>IF(N640="zákl. přenesená",J640,0)</f>
        <v>0</v>
      </c>
      <c r="BH640" s="241">
        <f>IF(N640="sníž. přenesená",J640,0)</f>
        <v>0</v>
      </c>
      <c r="BI640" s="241">
        <f>IF(N640="nulová",J640,0)</f>
        <v>0</v>
      </c>
      <c r="BJ640" s="18" t="s">
        <v>84</v>
      </c>
      <c r="BK640" s="241">
        <f>ROUND(I640*H640,2)</f>
        <v>0</v>
      </c>
      <c r="BL640" s="18" t="s">
        <v>357</v>
      </c>
      <c r="BM640" s="240" t="s">
        <v>5748</v>
      </c>
    </row>
    <row r="641" s="2" customFormat="1">
      <c r="A641" s="39"/>
      <c r="B641" s="40"/>
      <c r="C641" s="41"/>
      <c r="D641" s="242" t="s">
        <v>359</v>
      </c>
      <c r="E641" s="41"/>
      <c r="F641" s="243" t="s">
        <v>5749</v>
      </c>
      <c r="G641" s="41"/>
      <c r="H641" s="41"/>
      <c r="I641" s="244"/>
      <c r="J641" s="41"/>
      <c r="K641" s="41"/>
      <c r="L641" s="45"/>
      <c r="M641" s="245"/>
      <c r="N641" s="246"/>
      <c r="O641" s="92"/>
      <c r="P641" s="92"/>
      <c r="Q641" s="92"/>
      <c r="R641" s="92"/>
      <c r="S641" s="92"/>
      <c r="T641" s="93"/>
      <c r="U641" s="39"/>
      <c r="V641" s="39"/>
      <c r="W641" s="39"/>
      <c r="X641" s="39"/>
      <c r="Y641" s="39"/>
      <c r="Z641" s="39"/>
      <c r="AA641" s="39"/>
      <c r="AB641" s="39"/>
      <c r="AC641" s="39"/>
      <c r="AD641" s="39"/>
      <c r="AE641" s="39"/>
      <c r="AT641" s="18" t="s">
        <v>359</v>
      </c>
      <c r="AU641" s="18" t="s">
        <v>371</v>
      </c>
    </row>
    <row r="642" s="2" customFormat="1" ht="24.15" customHeight="1">
      <c r="A642" s="39"/>
      <c r="B642" s="40"/>
      <c r="C642" s="295" t="s">
        <v>3120</v>
      </c>
      <c r="D642" s="295" t="s">
        <v>1347</v>
      </c>
      <c r="E642" s="296" t="s">
        <v>5750</v>
      </c>
      <c r="F642" s="297" t="s">
        <v>5751</v>
      </c>
      <c r="G642" s="298" t="s">
        <v>4932</v>
      </c>
      <c r="H642" s="299">
        <v>46</v>
      </c>
      <c r="I642" s="300"/>
      <c r="J642" s="301">
        <f>ROUND(I642*H642,2)</f>
        <v>0</v>
      </c>
      <c r="K642" s="297" t="s">
        <v>1</v>
      </c>
      <c r="L642" s="302"/>
      <c r="M642" s="303" t="s">
        <v>1</v>
      </c>
      <c r="N642" s="304" t="s">
        <v>41</v>
      </c>
      <c r="O642" s="92"/>
      <c r="P642" s="238">
        <f>O642*H642</f>
        <v>0</v>
      </c>
      <c r="Q642" s="238">
        <v>0</v>
      </c>
      <c r="R642" s="238">
        <f>Q642*H642</f>
        <v>0</v>
      </c>
      <c r="S642" s="238">
        <v>0</v>
      </c>
      <c r="T642" s="239">
        <f>S642*H642</f>
        <v>0</v>
      </c>
      <c r="U642" s="39"/>
      <c r="V642" s="39"/>
      <c r="W642" s="39"/>
      <c r="X642" s="39"/>
      <c r="Y642" s="39"/>
      <c r="Z642" s="39"/>
      <c r="AA642" s="39"/>
      <c r="AB642" s="39"/>
      <c r="AC642" s="39"/>
      <c r="AD642" s="39"/>
      <c r="AE642" s="39"/>
      <c r="AR642" s="240" t="s">
        <v>468</v>
      </c>
      <c r="AT642" s="240" t="s">
        <v>1347</v>
      </c>
      <c r="AU642" s="240" t="s">
        <v>371</v>
      </c>
      <c r="AY642" s="18" t="s">
        <v>350</v>
      </c>
      <c r="BE642" s="241">
        <f>IF(N642="základní",J642,0)</f>
        <v>0</v>
      </c>
      <c r="BF642" s="241">
        <f>IF(N642="snížená",J642,0)</f>
        <v>0</v>
      </c>
      <c r="BG642" s="241">
        <f>IF(N642="zákl. přenesená",J642,0)</f>
        <v>0</v>
      </c>
      <c r="BH642" s="241">
        <f>IF(N642="sníž. přenesená",J642,0)</f>
        <v>0</v>
      </c>
      <c r="BI642" s="241">
        <f>IF(N642="nulová",J642,0)</f>
        <v>0</v>
      </c>
      <c r="BJ642" s="18" t="s">
        <v>84</v>
      </c>
      <c r="BK642" s="241">
        <f>ROUND(I642*H642,2)</f>
        <v>0</v>
      </c>
      <c r="BL642" s="18" t="s">
        <v>357</v>
      </c>
      <c r="BM642" s="240" t="s">
        <v>5752</v>
      </c>
    </row>
    <row r="643" s="2" customFormat="1">
      <c r="A643" s="39"/>
      <c r="B643" s="40"/>
      <c r="C643" s="41"/>
      <c r="D643" s="242" t="s">
        <v>359</v>
      </c>
      <c r="E643" s="41"/>
      <c r="F643" s="243" t="s">
        <v>5751</v>
      </c>
      <c r="G643" s="41"/>
      <c r="H643" s="41"/>
      <c r="I643" s="244"/>
      <c r="J643" s="41"/>
      <c r="K643" s="41"/>
      <c r="L643" s="45"/>
      <c r="M643" s="245"/>
      <c r="N643" s="246"/>
      <c r="O643" s="92"/>
      <c r="P643" s="92"/>
      <c r="Q643" s="92"/>
      <c r="R643" s="92"/>
      <c r="S643" s="92"/>
      <c r="T643" s="93"/>
      <c r="U643" s="39"/>
      <c r="V643" s="39"/>
      <c r="W643" s="39"/>
      <c r="X643" s="39"/>
      <c r="Y643" s="39"/>
      <c r="Z643" s="39"/>
      <c r="AA643" s="39"/>
      <c r="AB643" s="39"/>
      <c r="AC643" s="39"/>
      <c r="AD643" s="39"/>
      <c r="AE643" s="39"/>
      <c r="AT643" s="18" t="s">
        <v>359</v>
      </c>
      <c r="AU643" s="18" t="s">
        <v>371</v>
      </c>
    </row>
    <row r="644" s="2" customFormat="1" ht="24.15" customHeight="1">
      <c r="A644" s="39"/>
      <c r="B644" s="40"/>
      <c r="C644" s="295" t="s">
        <v>3129</v>
      </c>
      <c r="D644" s="295" t="s">
        <v>1347</v>
      </c>
      <c r="E644" s="296" t="s">
        <v>5753</v>
      </c>
      <c r="F644" s="297" t="s">
        <v>5754</v>
      </c>
      <c r="G644" s="298" t="s">
        <v>4932</v>
      </c>
      <c r="H644" s="299">
        <v>46</v>
      </c>
      <c r="I644" s="300"/>
      <c r="J644" s="301">
        <f>ROUND(I644*H644,2)</f>
        <v>0</v>
      </c>
      <c r="K644" s="297" t="s">
        <v>1</v>
      </c>
      <c r="L644" s="302"/>
      <c r="M644" s="303" t="s">
        <v>1</v>
      </c>
      <c r="N644" s="304" t="s">
        <v>41</v>
      </c>
      <c r="O644" s="92"/>
      <c r="P644" s="238">
        <f>O644*H644</f>
        <v>0</v>
      </c>
      <c r="Q644" s="238">
        <v>0</v>
      </c>
      <c r="R644" s="238">
        <f>Q644*H644</f>
        <v>0</v>
      </c>
      <c r="S644" s="238">
        <v>0</v>
      </c>
      <c r="T644" s="239">
        <f>S644*H644</f>
        <v>0</v>
      </c>
      <c r="U644" s="39"/>
      <c r="V644" s="39"/>
      <c r="W644" s="39"/>
      <c r="X644" s="39"/>
      <c r="Y644" s="39"/>
      <c r="Z644" s="39"/>
      <c r="AA644" s="39"/>
      <c r="AB644" s="39"/>
      <c r="AC644" s="39"/>
      <c r="AD644" s="39"/>
      <c r="AE644" s="39"/>
      <c r="AR644" s="240" t="s">
        <v>468</v>
      </c>
      <c r="AT644" s="240" t="s">
        <v>1347</v>
      </c>
      <c r="AU644" s="240" t="s">
        <v>371</v>
      </c>
      <c r="AY644" s="18" t="s">
        <v>350</v>
      </c>
      <c r="BE644" s="241">
        <f>IF(N644="základní",J644,0)</f>
        <v>0</v>
      </c>
      <c r="BF644" s="241">
        <f>IF(N644="snížená",J644,0)</f>
        <v>0</v>
      </c>
      <c r="BG644" s="241">
        <f>IF(N644="zákl. přenesená",J644,0)</f>
        <v>0</v>
      </c>
      <c r="BH644" s="241">
        <f>IF(N644="sníž. přenesená",J644,0)</f>
        <v>0</v>
      </c>
      <c r="BI644" s="241">
        <f>IF(N644="nulová",J644,0)</f>
        <v>0</v>
      </c>
      <c r="BJ644" s="18" t="s">
        <v>84</v>
      </c>
      <c r="BK644" s="241">
        <f>ROUND(I644*H644,2)</f>
        <v>0</v>
      </c>
      <c r="BL644" s="18" t="s">
        <v>357</v>
      </c>
      <c r="BM644" s="240" t="s">
        <v>5755</v>
      </c>
    </row>
    <row r="645" s="2" customFormat="1">
      <c r="A645" s="39"/>
      <c r="B645" s="40"/>
      <c r="C645" s="41"/>
      <c r="D645" s="242" t="s">
        <v>359</v>
      </c>
      <c r="E645" s="41"/>
      <c r="F645" s="243" t="s">
        <v>5754</v>
      </c>
      <c r="G645" s="41"/>
      <c r="H645" s="41"/>
      <c r="I645" s="244"/>
      <c r="J645" s="41"/>
      <c r="K645" s="41"/>
      <c r="L645" s="45"/>
      <c r="M645" s="245"/>
      <c r="N645" s="246"/>
      <c r="O645" s="92"/>
      <c r="P645" s="92"/>
      <c r="Q645" s="92"/>
      <c r="R645" s="92"/>
      <c r="S645" s="92"/>
      <c r="T645" s="93"/>
      <c r="U645" s="39"/>
      <c r="V645" s="39"/>
      <c r="W645" s="39"/>
      <c r="X645" s="39"/>
      <c r="Y645" s="39"/>
      <c r="Z645" s="39"/>
      <c r="AA645" s="39"/>
      <c r="AB645" s="39"/>
      <c r="AC645" s="39"/>
      <c r="AD645" s="39"/>
      <c r="AE645" s="39"/>
      <c r="AT645" s="18" t="s">
        <v>359</v>
      </c>
      <c r="AU645" s="18" t="s">
        <v>371</v>
      </c>
    </row>
    <row r="646" s="2" customFormat="1" ht="24.15" customHeight="1">
      <c r="A646" s="39"/>
      <c r="B646" s="40"/>
      <c r="C646" s="295" t="s">
        <v>3137</v>
      </c>
      <c r="D646" s="295" t="s">
        <v>1347</v>
      </c>
      <c r="E646" s="296" t="s">
        <v>5756</v>
      </c>
      <c r="F646" s="297" t="s">
        <v>5757</v>
      </c>
      <c r="G646" s="298" t="s">
        <v>4932</v>
      </c>
      <c r="H646" s="299">
        <v>3</v>
      </c>
      <c r="I646" s="300"/>
      <c r="J646" s="301">
        <f>ROUND(I646*H646,2)</f>
        <v>0</v>
      </c>
      <c r="K646" s="297" t="s">
        <v>1</v>
      </c>
      <c r="L646" s="302"/>
      <c r="M646" s="303" t="s">
        <v>1</v>
      </c>
      <c r="N646" s="304" t="s">
        <v>41</v>
      </c>
      <c r="O646" s="92"/>
      <c r="P646" s="238">
        <f>O646*H646</f>
        <v>0</v>
      </c>
      <c r="Q646" s="238">
        <v>0</v>
      </c>
      <c r="R646" s="238">
        <f>Q646*H646</f>
        <v>0</v>
      </c>
      <c r="S646" s="238">
        <v>0</v>
      </c>
      <c r="T646" s="239">
        <f>S646*H646</f>
        <v>0</v>
      </c>
      <c r="U646" s="39"/>
      <c r="V646" s="39"/>
      <c r="W646" s="39"/>
      <c r="X646" s="39"/>
      <c r="Y646" s="39"/>
      <c r="Z646" s="39"/>
      <c r="AA646" s="39"/>
      <c r="AB646" s="39"/>
      <c r="AC646" s="39"/>
      <c r="AD646" s="39"/>
      <c r="AE646" s="39"/>
      <c r="AR646" s="240" t="s">
        <v>468</v>
      </c>
      <c r="AT646" s="240" t="s">
        <v>1347</v>
      </c>
      <c r="AU646" s="240" t="s">
        <v>371</v>
      </c>
      <c r="AY646" s="18" t="s">
        <v>350</v>
      </c>
      <c r="BE646" s="241">
        <f>IF(N646="základní",J646,0)</f>
        <v>0</v>
      </c>
      <c r="BF646" s="241">
        <f>IF(N646="snížená",J646,0)</f>
        <v>0</v>
      </c>
      <c r="BG646" s="241">
        <f>IF(N646="zákl. přenesená",J646,0)</f>
        <v>0</v>
      </c>
      <c r="BH646" s="241">
        <f>IF(N646="sníž. přenesená",J646,0)</f>
        <v>0</v>
      </c>
      <c r="BI646" s="241">
        <f>IF(N646="nulová",J646,0)</f>
        <v>0</v>
      </c>
      <c r="BJ646" s="18" t="s">
        <v>84</v>
      </c>
      <c r="BK646" s="241">
        <f>ROUND(I646*H646,2)</f>
        <v>0</v>
      </c>
      <c r="BL646" s="18" t="s">
        <v>357</v>
      </c>
      <c r="BM646" s="240" t="s">
        <v>5758</v>
      </c>
    </row>
    <row r="647" s="2" customFormat="1">
      <c r="A647" s="39"/>
      <c r="B647" s="40"/>
      <c r="C647" s="41"/>
      <c r="D647" s="242" t="s">
        <v>359</v>
      </c>
      <c r="E647" s="41"/>
      <c r="F647" s="243" t="s">
        <v>5757</v>
      </c>
      <c r="G647" s="41"/>
      <c r="H647" s="41"/>
      <c r="I647" s="244"/>
      <c r="J647" s="41"/>
      <c r="K647" s="41"/>
      <c r="L647" s="45"/>
      <c r="M647" s="245"/>
      <c r="N647" s="246"/>
      <c r="O647" s="92"/>
      <c r="P647" s="92"/>
      <c r="Q647" s="92"/>
      <c r="R647" s="92"/>
      <c r="S647" s="92"/>
      <c r="T647" s="93"/>
      <c r="U647" s="39"/>
      <c r="V647" s="39"/>
      <c r="W647" s="39"/>
      <c r="X647" s="39"/>
      <c r="Y647" s="39"/>
      <c r="Z647" s="39"/>
      <c r="AA647" s="39"/>
      <c r="AB647" s="39"/>
      <c r="AC647" s="39"/>
      <c r="AD647" s="39"/>
      <c r="AE647" s="39"/>
      <c r="AT647" s="18" t="s">
        <v>359</v>
      </c>
      <c r="AU647" s="18" t="s">
        <v>371</v>
      </c>
    </row>
    <row r="648" s="2" customFormat="1" ht="33" customHeight="1">
      <c r="A648" s="39"/>
      <c r="B648" s="40"/>
      <c r="C648" s="295" t="s">
        <v>3141</v>
      </c>
      <c r="D648" s="295" t="s">
        <v>1347</v>
      </c>
      <c r="E648" s="296" t="s">
        <v>5759</v>
      </c>
      <c r="F648" s="297" t="s">
        <v>5760</v>
      </c>
      <c r="G648" s="298" t="s">
        <v>4932</v>
      </c>
      <c r="H648" s="299">
        <v>3</v>
      </c>
      <c r="I648" s="300"/>
      <c r="J648" s="301">
        <f>ROUND(I648*H648,2)</f>
        <v>0</v>
      </c>
      <c r="K648" s="297" t="s">
        <v>1</v>
      </c>
      <c r="L648" s="302"/>
      <c r="M648" s="303" t="s">
        <v>1</v>
      </c>
      <c r="N648" s="304" t="s">
        <v>41</v>
      </c>
      <c r="O648" s="92"/>
      <c r="P648" s="238">
        <f>O648*H648</f>
        <v>0</v>
      </c>
      <c r="Q648" s="238">
        <v>0</v>
      </c>
      <c r="R648" s="238">
        <f>Q648*H648</f>
        <v>0</v>
      </c>
      <c r="S648" s="238">
        <v>0</v>
      </c>
      <c r="T648" s="239">
        <f>S648*H648</f>
        <v>0</v>
      </c>
      <c r="U648" s="39"/>
      <c r="V648" s="39"/>
      <c r="W648" s="39"/>
      <c r="X648" s="39"/>
      <c r="Y648" s="39"/>
      <c r="Z648" s="39"/>
      <c r="AA648" s="39"/>
      <c r="AB648" s="39"/>
      <c r="AC648" s="39"/>
      <c r="AD648" s="39"/>
      <c r="AE648" s="39"/>
      <c r="AR648" s="240" t="s">
        <v>468</v>
      </c>
      <c r="AT648" s="240" t="s">
        <v>1347</v>
      </c>
      <c r="AU648" s="240" t="s">
        <v>371</v>
      </c>
      <c r="AY648" s="18" t="s">
        <v>350</v>
      </c>
      <c r="BE648" s="241">
        <f>IF(N648="základní",J648,0)</f>
        <v>0</v>
      </c>
      <c r="BF648" s="241">
        <f>IF(N648="snížená",J648,0)</f>
        <v>0</v>
      </c>
      <c r="BG648" s="241">
        <f>IF(N648="zákl. přenesená",J648,0)</f>
        <v>0</v>
      </c>
      <c r="BH648" s="241">
        <f>IF(N648="sníž. přenesená",J648,0)</f>
        <v>0</v>
      </c>
      <c r="BI648" s="241">
        <f>IF(N648="nulová",J648,0)</f>
        <v>0</v>
      </c>
      <c r="BJ648" s="18" t="s">
        <v>84</v>
      </c>
      <c r="BK648" s="241">
        <f>ROUND(I648*H648,2)</f>
        <v>0</v>
      </c>
      <c r="BL648" s="18" t="s">
        <v>357</v>
      </c>
      <c r="BM648" s="240" t="s">
        <v>5761</v>
      </c>
    </row>
    <row r="649" s="2" customFormat="1">
      <c r="A649" s="39"/>
      <c r="B649" s="40"/>
      <c r="C649" s="41"/>
      <c r="D649" s="242" t="s">
        <v>359</v>
      </c>
      <c r="E649" s="41"/>
      <c r="F649" s="243" t="s">
        <v>5760</v>
      </c>
      <c r="G649" s="41"/>
      <c r="H649" s="41"/>
      <c r="I649" s="244"/>
      <c r="J649" s="41"/>
      <c r="K649" s="41"/>
      <c r="L649" s="45"/>
      <c r="M649" s="245"/>
      <c r="N649" s="246"/>
      <c r="O649" s="92"/>
      <c r="P649" s="92"/>
      <c r="Q649" s="92"/>
      <c r="R649" s="92"/>
      <c r="S649" s="92"/>
      <c r="T649" s="93"/>
      <c r="U649" s="39"/>
      <c r="V649" s="39"/>
      <c r="W649" s="39"/>
      <c r="X649" s="39"/>
      <c r="Y649" s="39"/>
      <c r="Z649" s="39"/>
      <c r="AA649" s="39"/>
      <c r="AB649" s="39"/>
      <c r="AC649" s="39"/>
      <c r="AD649" s="39"/>
      <c r="AE649" s="39"/>
      <c r="AT649" s="18" t="s">
        <v>359</v>
      </c>
      <c r="AU649" s="18" t="s">
        <v>371</v>
      </c>
    </row>
    <row r="650" s="2" customFormat="1" ht="24.15" customHeight="1">
      <c r="A650" s="39"/>
      <c r="B650" s="40"/>
      <c r="C650" s="295" t="s">
        <v>3145</v>
      </c>
      <c r="D650" s="295" t="s">
        <v>1347</v>
      </c>
      <c r="E650" s="296" t="s">
        <v>5762</v>
      </c>
      <c r="F650" s="297" t="s">
        <v>5763</v>
      </c>
      <c r="G650" s="298" t="s">
        <v>4932</v>
      </c>
      <c r="H650" s="299">
        <v>380</v>
      </c>
      <c r="I650" s="300"/>
      <c r="J650" s="301">
        <f>ROUND(I650*H650,2)</f>
        <v>0</v>
      </c>
      <c r="K650" s="297" t="s">
        <v>1</v>
      </c>
      <c r="L650" s="302"/>
      <c r="M650" s="303" t="s">
        <v>1</v>
      </c>
      <c r="N650" s="304" t="s">
        <v>41</v>
      </c>
      <c r="O650" s="92"/>
      <c r="P650" s="238">
        <f>O650*H650</f>
        <v>0</v>
      </c>
      <c r="Q650" s="238">
        <v>0</v>
      </c>
      <c r="R650" s="238">
        <f>Q650*H650</f>
        <v>0</v>
      </c>
      <c r="S650" s="238">
        <v>0</v>
      </c>
      <c r="T650" s="239">
        <f>S650*H650</f>
        <v>0</v>
      </c>
      <c r="U650" s="39"/>
      <c r="V650" s="39"/>
      <c r="W650" s="39"/>
      <c r="X650" s="39"/>
      <c r="Y650" s="39"/>
      <c r="Z650" s="39"/>
      <c r="AA650" s="39"/>
      <c r="AB650" s="39"/>
      <c r="AC650" s="39"/>
      <c r="AD650" s="39"/>
      <c r="AE650" s="39"/>
      <c r="AR650" s="240" t="s">
        <v>468</v>
      </c>
      <c r="AT650" s="240" t="s">
        <v>1347</v>
      </c>
      <c r="AU650" s="240" t="s">
        <v>371</v>
      </c>
      <c r="AY650" s="18" t="s">
        <v>350</v>
      </c>
      <c r="BE650" s="241">
        <f>IF(N650="základní",J650,0)</f>
        <v>0</v>
      </c>
      <c r="BF650" s="241">
        <f>IF(N650="snížená",J650,0)</f>
        <v>0</v>
      </c>
      <c r="BG650" s="241">
        <f>IF(N650="zákl. přenesená",J650,0)</f>
        <v>0</v>
      </c>
      <c r="BH650" s="241">
        <f>IF(N650="sníž. přenesená",J650,0)</f>
        <v>0</v>
      </c>
      <c r="BI650" s="241">
        <f>IF(N650="nulová",J650,0)</f>
        <v>0</v>
      </c>
      <c r="BJ650" s="18" t="s">
        <v>84</v>
      </c>
      <c r="BK650" s="241">
        <f>ROUND(I650*H650,2)</f>
        <v>0</v>
      </c>
      <c r="BL650" s="18" t="s">
        <v>357</v>
      </c>
      <c r="BM650" s="240" t="s">
        <v>5764</v>
      </c>
    </row>
    <row r="651" s="2" customFormat="1">
      <c r="A651" s="39"/>
      <c r="B651" s="40"/>
      <c r="C651" s="41"/>
      <c r="D651" s="242" t="s">
        <v>359</v>
      </c>
      <c r="E651" s="41"/>
      <c r="F651" s="243" t="s">
        <v>5763</v>
      </c>
      <c r="G651" s="41"/>
      <c r="H651" s="41"/>
      <c r="I651" s="244"/>
      <c r="J651" s="41"/>
      <c r="K651" s="41"/>
      <c r="L651" s="45"/>
      <c r="M651" s="245"/>
      <c r="N651" s="246"/>
      <c r="O651" s="92"/>
      <c r="P651" s="92"/>
      <c r="Q651" s="92"/>
      <c r="R651" s="92"/>
      <c r="S651" s="92"/>
      <c r="T651" s="93"/>
      <c r="U651" s="39"/>
      <c r="V651" s="39"/>
      <c r="W651" s="39"/>
      <c r="X651" s="39"/>
      <c r="Y651" s="39"/>
      <c r="Z651" s="39"/>
      <c r="AA651" s="39"/>
      <c r="AB651" s="39"/>
      <c r="AC651" s="39"/>
      <c r="AD651" s="39"/>
      <c r="AE651" s="39"/>
      <c r="AT651" s="18" t="s">
        <v>359</v>
      </c>
      <c r="AU651" s="18" t="s">
        <v>371</v>
      </c>
    </row>
    <row r="652" s="2" customFormat="1" ht="16.5" customHeight="1">
      <c r="A652" s="39"/>
      <c r="B652" s="40"/>
      <c r="C652" s="295" t="s">
        <v>3150</v>
      </c>
      <c r="D652" s="295" t="s">
        <v>1347</v>
      </c>
      <c r="E652" s="296" t="s">
        <v>5765</v>
      </c>
      <c r="F652" s="297" t="s">
        <v>5766</v>
      </c>
      <c r="G652" s="298" t="s">
        <v>4932</v>
      </c>
      <c r="H652" s="299">
        <v>380</v>
      </c>
      <c r="I652" s="300"/>
      <c r="J652" s="301">
        <f>ROUND(I652*H652,2)</f>
        <v>0</v>
      </c>
      <c r="K652" s="297" t="s">
        <v>1</v>
      </c>
      <c r="L652" s="302"/>
      <c r="M652" s="303" t="s">
        <v>1</v>
      </c>
      <c r="N652" s="304" t="s">
        <v>41</v>
      </c>
      <c r="O652" s="92"/>
      <c r="P652" s="238">
        <f>O652*H652</f>
        <v>0</v>
      </c>
      <c r="Q652" s="238">
        <v>0</v>
      </c>
      <c r="R652" s="238">
        <f>Q652*H652</f>
        <v>0</v>
      </c>
      <c r="S652" s="238">
        <v>0</v>
      </c>
      <c r="T652" s="239">
        <f>S652*H652</f>
        <v>0</v>
      </c>
      <c r="U652" s="39"/>
      <c r="V652" s="39"/>
      <c r="W652" s="39"/>
      <c r="X652" s="39"/>
      <c r="Y652" s="39"/>
      <c r="Z652" s="39"/>
      <c r="AA652" s="39"/>
      <c r="AB652" s="39"/>
      <c r="AC652" s="39"/>
      <c r="AD652" s="39"/>
      <c r="AE652" s="39"/>
      <c r="AR652" s="240" t="s">
        <v>468</v>
      </c>
      <c r="AT652" s="240" t="s">
        <v>1347</v>
      </c>
      <c r="AU652" s="240" t="s">
        <v>371</v>
      </c>
      <c r="AY652" s="18" t="s">
        <v>350</v>
      </c>
      <c r="BE652" s="241">
        <f>IF(N652="základní",J652,0)</f>
        <v>0</v>
      </c>
      <c r="BF652" s="241">
        <f>IF(N652="snížená",J652,0)</f>
        <v>0</v>
      </c>
      <c r="BG652" s="241">
        <f>IF(N652="zákl. přenesená",J652,0)</f>
        <v>0</v>
      </c>
      <c r="BH652" s="241">
        <f>IF(N652="sníž. přenesená",J652,0)</f>
        <v>0</v>
      </c>
      <c r="BI652" s="241">
        <f>IF(N652="nulová",J652,0)</f>
        <v>0</v>
      </c>
      <c r="BJ652" s="18" t="s">
        <v>84</v>
      </c>
      <c r="BK652" s="241">
        <f>ROUND(I652*H652,2)</f>
        <v>0</v>
      </c>
      <c r="BL652" s="18" t="s">
        <v>357</v>
      </c>
      <c r="BM652" s="240" t="s">
        <v>5767</v>
      </c>
    </row>
    <row r="653" s="2" customFormat="1">
      <c r="A653" s="39"/>
      <c r="B653" s="40"/>
      <c r="C653" s="41"/>
      <c r="D653" s="242" t="s">
        <v>359</v>
      </c>
      <c r="E653" s="41"/>
      <c r="F653" s="243" t="s">
        <v>5766</v>
      </c>
      <c r="G653" s="41"/>
      <c r="H653" s="41"/>
      <c r="I653" s="244"/>
      <c r="J653" s="41"/>
      <c r="K653" s="41"/>
      <c r="L653" s="45"/>
      <c r="M653" s="245"/>
      <c r="N653" s="246"/>
      <c r="O653" s="92"/>
      <c r="P653" s="92"/>
      <c r="Q653" s="92"/>
      <c r="R653" s="92"/>
      <c r="S653" s="92"/>
      <c r="T653" s="93"/>
      <c r="U653" s="39"/>
      <c r="V653" s="39"/>
      <c r="W653" s="39"/>
      <c r="X653" s="39"/>
      <c r="Y653" s="39"/>
      <c r="Z653" s="39"/>
      <c r="AA653" s="39"/>
      <c r="AB653" s="39"/>
      <c r="AC653" s="39"/>
      <c r="AD653" s="39"/>
      <c r="AE653" s="39"/>
      <c r="AT653" s="18" t="s">
        <v>359</v>
      </c>
      <c r="AU653" s="18" t="s">
        <v>371</v>
      </c>
    </row>
    <row r="654" s="2" customFormat="1" ht="21.75" customHeight="1">
      <c r="A654" s="39"/>
      <c r="B654" s="40"/>
      <c r="C654" s="295" t="s">
        <v>3159</v>
      </c>
      <c r="D654" s="295" t="s">
        <v>1347</v>
      </c>
      <c r="E654" s="296" t="s">
        <v>5768</v>
      </c>
      <c r="F654" s="297" t="s">
        <v>5769</v>
      </c>
      <c r="G654" s="298" t="s">
        <v>4932</v>
      </c>
      <c r="H654" s="299">
        <v>120</v>
      </c>
      <c r="I654" s="300"/>
      <c r="J654" s="301">
        <f>ROUND(I654*H654,2)</f>
        <v>0</v>
      </c>
      <c r="K654" s="297" t="s">
        <v>1</v>
      </c>
      <c r="L654" s="302"/>
      <c r="M654" s="303" t="s">
        <v>1</v>
      </c>
      <c r="N654" s="304" t="s">
        <v>41</v>
      </c>
      <c r="O654" s="92"/>
      <c r="P654" s="238">
        <f>O654*H654</f>
        <v>0</v>
      </c>
      <c r="Q654" s="238">
        <v>0</v>
      </c>
      <c r="R654" s="238">
        <f>Q654*H654</f>
        <v>0</v>
      </c>
      <c r="S654" s="238">
        <v>0</v>
      </c>
      <c r="T654" s="239">
        <f>S654*H654</f>
        <v>0</v>
      </c>
      <c r="U654" s="39"/>
      <c r="V654" s="39"/>
      <c r="W654" s="39"/>
      <c r="X654" s="39"/>
      <c r="Y654" s="39"/>
      <c r="Z654" s="39"/>
      <c r="AA654" s="39"/>
      <c r="AB654" s="39"/>
      <c r="AC654" s="39"/>
      <c r="AD654" s="39"/>
      <c r="AE654" s="39"/>
      <c r="AR654" s="240" t="s">
        <v>468</v>
      </c>
      <c r="AT654" s="240" t="s">
        <v>1347</v>
      </c>
      <c r="AU654" s="240" t="s">
        <v>371</v>
      </c>
      <c r="AY654" s="18" t="s">
        <v>350</v>
      </c>
      <c r="BE654" s="241">
        <f>IF(N654="základní",J654,0)</f>
        <v>0</v>
      </c>
      <c r="BF654" s="241">
        <f>IF(N654="snížená",J654,0)</f>
        <v>0</v>
      </c>
      <c r="BG654" s="241">
        <f>IF(N654="zákl. přenesená",J654,0)</f>
        <v>0</v>
      </c>
      <c r="BH654" s="241">
        <f>IF(N654="sníž. přenesená",J654,0)</f>
        <v>0</v>
      </c>
      <c r="BI654" s="241">
        <f>IF(N654="nulová",J654,0)</f>
        <v>0</v>
      </c>
      <c r="BJ654" s="18" t="s">
        <v>84</v>
      </c>
      <c r="BK654" s="241">
        <f>ROUND(I654*H654,2)</f>
        <v>0</v>
      </c>
      <c r="BL654" s="18" t="s">
        <v>357</v>
      </c>
      <c r="BM654" s="240" t="s">
        <v>5770</v>
      </c>
    </row>
    <row r="655" s="2" customFormat="1">
      <c r="A655" s="39"/>
      <c r="B655" s="40"/>
      <c r="C655" s="41"/>
      <c r="D655" s="242" t="s">
        <v>359</v>
      </c>
      <c r="E655" s="41"/>
      <c r="F655" s="243" t="s">
        <v>5769</v>
      </c>
      <c r="G655" s="41"/>
      <c r="H655" s="41"/>
      <c r="I655" s="244"/>
      <c r="J655" s="41"/>
      <c r="K655" s="41"/>
      <c r="L655" s="45"/>
      <c r="M655" s="245"/>
      <c r="N655" s="246"/>
      <c r="O655" s="92"/>
      <c r="P655" s="92"/>
      <c r="Q655" s="92"/>
      <c r="R655" s="92"/>
      <c r="S655" s="92"/>
      <c r="T655" s="93"/>
      <c r="U655" s="39"/>
      <c r="V655" s="39"/>
      <c r="W655" s="39"/>
      <c r="X655" s="39"/>
      <c r="Y655" s="39"/>
      <c r="Z655" s="39"/>
      <c r="AA655" s="39"/>
      <c r="AB655" s="39"/>
      <c r="AC655" s="39"/>
      <c r="AD655" s="39"/>
      <c r="AE655" s="39"/>
      <c r="AT655" s="18" t="s">
        <v>359</v>
      </c>
      <c r="AU655" s="18" t="s">
        <v>371</v>
      </c>
    </row>
    <row r="656" s="2" customFormat="1" ht="24.15" customHeight="1">
      <c r="A656" s="39"/>
      <c r="B656" s="40"/>
      <c r="C656" s="295" t="s">
        <v>3165</v>
      </c>
      <c r="D656" s="295" t="s">
        <v>1347</v>
      </c>
      <c r="E656" s="296" t="s">
        <v>5771</v>
      </c>
      <c r="F656" s="297" t="s">
        <v>5772</v>
      </c>
      <c r="G656" s="298" t="s">
        <v>4932</v>
      </c>
      <c r="H656" s="299">
        <v>120</v>
      </c>
      <c r="I656" s="300"/>
      <c r="J656" s="301">
        <f>ROUND(I656*H656,2)</f>
        <v>0</v>
      </c>
      <c r="K656" s="297" t="s">
        <v>1</v>
      </c>
      <c r="L656" s="302"/>
      <c r="M656" s="303" t="s">
        <v>1</v>
      </c>
      <c r="N656" s="304" t="s">
        <v>41</v>
      </c>
      <c r="O656" s="92"/>
      <c r="P656" s="238">
        <f>O656*H656</f>
        <v>0</v>
      </c>
      <c r="Q656" s="238">
        <v>0</v>
      </c>
      <c r="R656" s="238">
        <f>Q656*H656</f>
        <v>0</v>
      </c>
      <c r="S656" s="238">
        <v>0</v>
      </c>
      <c r="T656" s="239">
        <f>S656*H656</f>
        <v>0</v>
      </c>
      <c r="U656" s="39"/>
      <c r="V656" s="39"/>
      <c r="W656" s="39"/>
      <c r="X656" s="39"/>
      <c r="Y656" s="39"/>
      <c r="Z656" s="39"/>
      <c r="AA656" s="39"/>
      <c r="AB656" s="39"/>
      <c r="AC656" s="39"/>
      <c r="AD656" s="39"/>
      <c r="AE656" s="39"/>
      <c r="AR656" s="240" t="s">
        <v>468</v>
      </c>
      <c r="AT656" s="240" t="s">
        <v>1347</v>
      </c>
      <c r="AU656" s="240" t="s">
        <v>371</v>
      </c>
      <c r="AY656" s="18" t="s">
        <v>350</v>
      </c>
      <c r="BE656" s="241">
        <f>IF(N656="základní",J656,0)</f>
        <v>0</v>
      </c>
      <c r="BF656" s="241">
        <f>IF(N656="snížená",J656,0)</f>
        <v>0</v>
      </c>
      <c r="BG656" s="241">
        <f>IF(N656="zákl. přenesená",J656,0)</f>
        <v>0</v>
      </c>
      <c r="BH656" s="241">
        <f>IF(N656="sníž. přenesená",J656,0)</f>
        <v>0</v>
      </c>
      <c r="BI656" s="241">
        <f>IF(N656="nulová",J656,0)</f>
        <v>0</v>
      </c>
      <c r="BJ656" s="18" t="s">
        <v>84</v>
      </c>
      <c r="BK656" s="241">
        <f>ROUND(I656*H656,2)</f>
        <v>0</v>
      </c>
      <c r="BL656" s="18" t="s">
        <v>357</v>
      </c>
      <c r="BM656" s="240" t="s">
        <v>5773</v>
      </c>
    </row>
    <row r="657" s="2" customFormat="1">
      <c r="A657" s="39"/>
      <c r="B657" s="40"/>
      <c r="C657" s="41"/>
      <c r="D657" s="242" t="s">
        <v>359</v>
      </c>
      <c r="E657" s="41"/>
      <c r="F657" s="243" t="s">
        <v>5772</v>
      </c>
      <c r="G657" s="41"/>
      <c r="H657" s="41"/>
      <c r="I657" s="244"/>
      <c r="J657" s="41"/>
      <c r="K657" s="41"/>
      <c r="L657" s="45"/>
      <c r="M657" s="245"/>
      <c r="N657" s="246"/>
      <c r="O657" s="92"/>
      <c r="P657" s="92"/>
      <c r="Q657" s="92"/>
      <c r="R657" s="92"/>
      <c r="S657" s="92"/>
      <c r="T657" s="93"/>
      <c r="U657" s="39"/>
      <c r="V657" s="39"/>
      <c r="W657" s="39"/>
      <c r="X657" s="39"/>
      <c r="Y657" s="39"/>
      <c r="Z657" s="39"/>
      <c r="AA657" s="39"/>
      <c r="AB657" s="39"/>
      <c r="AC657" s="39"/>
      <c r="AD657" s="39"/>
      <c r="AE657" s="39"/>
      <c r="AT657" s="18" t="s">
        <v>359</v>
      </c>
      <c r="AU657" s="18" t="s">
        <v>371</v>
      </c>
    </row>
    <row r="658" s="2" customFormat="1" ht="16.5" customHeight="1">
      <c r="A658" s="39"/>
      <c r="B658" s="40"/>
      <c r="C658" s="295" t="s">
        <v>3168</v>
      </c>
      <c r="D658" s="295" t="s">
        <v>1347</v>
      </c>
      <c r="E658" s="296" t="s">
        <v>5774</v>
      </c>
      <c r="F658" s="297" t="s">
        <v>5775</v>
      </c>
      <c r="G658" s="298" t="s">
        <v>4932</v>
      </c>
      <c r="H658" s="299">
        <v>15</v>
      </c>
      <c r="I658" s="300"/>
      <c r="J658" s="301">
        <f>ROUND(I658*H658,2)</f>
        <v>0</v>
      </c>
      <c r="K658" s="297" t="s">
        <v>1</v>
      </c>
      <c r="L658" s="302"/>
      <c r="M658" s="303" t="s">
        <v>1</v>
      </c>
      <c r="N658" s="304" t="s">
        <v>41</v>
      </c>
      <c r="O658" s="92"/>
      <c r="P658" s="238">
        <f>O658*H658</f>
        <v>0</v>
      </c>
      <c r="Q658" s="238">
        <v>0</v>
      </c>
      <c r="R658" s="238">
        <f>Q658*H658</f>
        <v>0</v>
      </c>
      <c r="S658" s="238">
        <v>0</v>
      </c>
      <c r="T658" s="239">
        <f>S658*H658</f>
        <v>0</v>
      </c>
      <c r="U658" s="39"/>
      <c r="V658" s="39"/>
      <c r="W658" s="39"/>
      <c r="X658" s="39"/>
      <c r="Y658" s="39"/>
      <c r="Z658" s="39"/>
      <c r="AA658" s="39"/>
      <c r="AB658" s="39"/>
      <c r="AC658" s="39"/>
      <c r="AD658" s="39"/>
      <c r="AE658" s="39"/>
      <c r="AR658" s="240" t="s">
        <v>468</v>
      </c>
      <c r="AT658" s="240" t="s">
        <v>1347</v>
      </c>
      <c r="AU658" s="240" t="s">
        <v>371</v>
      </c>
      <c r="AY658" s="18" t="s">
        <v>350</v>
      </c>
      <c r="BE658" s="241">
        <f>IF(N658="základní",J658,0)</f>
        <v>0</v>
      </c>
      <c r="BF658" s="241">
        <f>IF(N658="snížená",J658,0)</f>
        <v>0</v>
      </c>
      <c r="BG658" s="241">
        <f>IF(N658="zákl. přenesená",J658,0)</f>
        <v>0</v>
      </c>
      <c r="BH658" s="241">
        <f>IF(N658="sníž. přenesená",J658,0)</f>
        <v>0</v>
      </c>
      <c r="BI658" s="241">
        <f>IF(N658="nulová",J658,0)</f>
        <v>0</v>
      </c>
      <c r="BJ658" s="18" t="s">
        <v>84</v>
      </c>
      <c r="BK658" s="241">
        <f>ROUND(I658*H658,2)</f>
        <v>0</v>
      </c>
      <c r="BL658" s="18" t="s">
        <v>357</v>
      </c>
      <c r="BM658" s="240" t="s">
        <v>5776</v>
      </c>
    </row>
    <row r="659" s="2" customFormat="1">
      <c r="A659" s="39"/>
      <c r="B659" s="40"/>
      <c r="C659" s="41"/>
      <c r="D659" s="242" t="s">
        <v>359</v>
      </c>
      <c r="E659" s="41"/>
      <c r="F659" s="243" t="s">
        <v>5775</v>
      </c>
      <c r="G659" s="41"/>
      <c r="H659" s="41"/>
      <c r="I659" s="244"/>
      <c r="J659" s="41"/>
      <c r="K659" s="41"/>
      <c r="L659" s="45"/>
      <c r="M659" s="245"/>
      <c r="N659" s="246"/>
      <c r="O659" s="92"/>
      <c r="P659" s="92"/>
      <c r="Q659" s="92"/>
      <c r="R659" s="92"/>
      <c r="S659" s="92"/>
      <c r="T659" s="93"/>
      <c r="U659" s="39"/>
      <c r="V659" s="39"/>
      <c r="W659" s="39"/>
      <c r="X659" s="39"/>
      <c r="Y659" s="39"/>
      <c r="Z659" s="39"/>
      <c r="AA659" s="39"/>
      <c r="AB659" s="39"/>
      <c r="AC659" s="39"/>
      <c r="AD659" s="39"/>
      <c r="AE659" s="39"/>
      <c r="AT659" s="18" t="s">
        <v>359</v>
      </c>
      <c r="AU659" s="18" t="s">
        <v>371</v>
      </c>
    </row>
    <row r="660" s="2" customFormat="1" ht="16.5" customHeight="1">
      <c r="A660" s="39"/>
      <c r="B660" s="40"/>
      <c r="C660" s="295" t="s">
        <v>3173</v>
      </c>
      <c r="D660" s="295" t="s">
        <v>1347</v>
      </c>
      <c r="E660" s="296" t="s">
        <v>5777</v>
      </c>
      <c r="F660" s="297" t="s">
        <v>5778</v>
      </c>
      <c r="G660" s="298" t="s">
        <v>4932</v>
      </c>
      <c r="H660" s="299">
        <v>15</v>
      </c>
      <c r="I660" s="300"/>
      <c r="J660" s="301">
        <f>ROUND(I660*H660,2)</f>
        <v>0</v>
      </c>
      <c r="K660" s="297" t="s">
        <v>1</v>
      </c>
      <c r="L660" s="302"/>
      <c r="M660" s="303" t="s">
        <v>1</v>
      </c>
      <c r="N660" s="304" t="s">
        <v>41</v>
      </c>
      <c r="O660" s="92"/>
      <c r="P660" s="238">
        <f>O660*H660</f>
        <v>0</v>
      </c>
      <c r="Q660" s="238">
        <v>0</v>
      </c>
      <c r="R660" s="238">
        <f>Q660*H660</f>
        <v>0</v>
      </c>
      <c r="S660" s="238">
        <v>0</v>
      </c>
      <c r="T660" s="239">
        <f>S660*H660</f>
        <v>0</v>
      </c>
      <c r="U660" s="39"/>
      <c r="V660" s="39"/>
      <c r="W660" s="39"/>
      <c r="X660" s="39"/>
      <c r="Y660" s="39"/>
      <c r="Z660" s="39"/>
      <c r="AA660" s="39"/>
      <c r="AB660" s="39"/>
      <c r="AC660" s="39"/>
      <c r="AD660" s="39"/>
      <c r="AE660" s="39"/>
      <c r="AR660" s="240" t="s">
        <v>468</v>
      </c>
      <c r="AT660" s="240" t="s">
        <v>1347</v>
      </c>
      <c r="AU660" s="240" t="s">
        <v>371</v>
      </c>
      <c r="AY660" s="18" t="s">
        <v>350</v>
      </c>
      <c r="BE660" s="241">
        <f>IF(N660="základní",J660,0)</f>
        <v>0</v>
      </c>
      <c r="BF660" s="241">
        <f>IF(N660="snížená",J660,0)</f>
        <v>0</v>
      </c>
      <c r="BG660" s="241">
        <f>IF(N660="zákl. přenesená",J660,0)</f>
        <v>0</v>
      </c>
      <c r="BH660" s="241">
        <f>IF(N660="sníž. přenesená",J660,0)</f>
        <v>0</v>
      </c>
      <c r="BI660" s="241">
        <f>IF(N660="nulová",J660,0)</f>
        <v>0</v>
      </c>
      <c r="BJ660" s="18" t="s">
        <v>84</v>
      </c>
      <c r="BK660" s="241">
        <f>ROUND(I660*H660,2)</f>
        <v>0</v>
      </c>
      <c r="BL660" s="18" t="s">
        <v>357</v>
      </c>
      <c r="BM660" s="240" t="s">
        <v>5779</v>
      </c>
    </row>
    <row r="661" s="2" customFormat="1">
      <c r="A661" s="39"/>
      <c r="B661" s="40"/>
      <c r="C661" s="41"/>
      <c r="D661" s="242" t="s">
        <v>359</v>
      </c>
      <c r="E661" s="41"/>
      <c r="F661" s="243" t="s">
        <v>5778</v>
      </c>
      <c r="G661" s="41"/>
      <c r="H661" s="41"/>
      <c r="I661" s="244"/>
      <c r="J661" s="41"/>
      <c r="K661" s="41"/>
      <c r="L661" s="45"/>
      <c r="M661" s="245"/>
      <c r="N661" s="246"/>
      <c r="O661" s="92"/>
      <c r="P661" s="92"/>
      <c r="Q661" s="92"/>
      <c r="R661" s="92"/>
      <c r="S661" s="92"/>
      <c r="T661" s="93"/>
      <c r="U661" s="39"/>
      <c r="V661" s="39"/>
      <c r="W661" s="39"/>
      <c r="X661" s="39"/>
      <c r="Y661" s="39"/>
      <c r="Z661" s="39"/>
      <c r="AA661" s="39"/>
      <c r="AB661" s="39"/>
      <c r="AC661" s="39"/>
      <c r="AD661" s="39"/>
      <c r="AE661" s="39"/>
      <c r="AT661" s="18" t="s">
        <v>359</v>
      </c>
      <c r="AU661" s="18" t="s">
        <v>371</v>
      </c>
    </row>
    <row r="662" s="2" customFormat="1" ht="16.5" customHeight="1">
      <c r="A662" s="39"/>
      <c r="B662" s="40"/>
      <c r="C662" s="295" t="s">
        <v>3182</v>
      </c>
      <c r="D662" s="295" t="s">
        <v>1347</v>
      </c>
      <c r="E662" s="296" t="s">
        <v>5780</v>
      </c>
      <c r="F662" s="297" t="s">
        <v>5781</v>
      </c>
      <c r="G662" s="298" t="s">
        <v>4932</v>
      </c>
      <c r="H662" s="299">
        <v>8</v>
      </c>
      <c r="I662" s="300"/>
      <c r="J662" s="301">
        <f>ROUND(I662*H662,2)</f>
        <v>0</v>
      </c>
      <c r="K662" s="297" t="s">
        <v>1</v>
      </c>
      <c r="L662" s="302"/>
      <c r="M662" s="303" t="s">
        <v>1</v>
      </c>
      <c r="N662" s="304" t="s">
        <v>41</v>
      </c>
      <c r="O662" s="92"/>
      <c r="P662" s="238">
        <f>O662*H662</f>
        <v>0</v>
      </c>
      <c r="Q662" s="238">
        <v>0</v>
      </c>
      <c r="R662" s="238">
        <f>Q662*H662</f>
        <v>0</v>
      </c>
      <c r="S662" s="238">
        <v>0</v>
      </c>
      <c r="T662" s="239">
        <f>S662*H662</f>
        <v>0</v>
      </c>
      <c r="U662" s="39"/>
      <c r="V662" s="39"/>
      <c r="W662" s="39"/>
      <c r="X662" s="39"/>
      <c r="Y662" s="39"/>
      <c r="Z662" s="39"/>
      <c r="AA662" s="39"/>
      <c r="AB662" s="39"/>
      <c r="AC662" s="39"/>
      <c r="AD662" s="39"/>
      <c r="AE662" s="39"/>
      <c r="AR662" s="240" t="s">
        <v>468</v>
      </c>
      <c r="AT662" s="240" t="s">
        <v>1347</v>
      </c>
      <c r="AU662" s="240" t="s">
        <v>371</v>
      </c>
      <c r="AY662" s="18" t="s">
        <v>350</v>
      </c>
      <c r="BE662" s="241">
        <f>IF(N662="základní",J662,0)</f>
        <v>0</v>
      </c>
      <c r="BF662" s="241">
        <f>IF(N662="snížená",J662,0)</f>
        <v>0</v>
      </c>
      <c r="BG662" s="241">
        <f>IF(N662="zákl. přenesená",J662,0)</f>
        <v>0</v>
      </c>
      <c r="BH662" s="241">
        <f>IF(N662="sníž. přenesená",J662,0)</f>
        <v>0</v>
      </c>
      <c r="BI662" s="241">
        <f>IF(N662="nulová",J662,0)</f>
        <v>0</v>
      </c>
      <c r="BJ662" s="18" t="s">
        <v>84</v>
      </c>
      <c r="BK662" s="241">
        <f>ROUND(I662*H662,2)</f>
        <v>0</v>
      </c>
      <c r="BL662" s="18" t="s">
        <v>357</v>
      </c>
      <c r="BM662" s="240" t="s">
        <v>5782</v>
      </c>
    </row>
    <row r="663" s="2" customFormat="1">
      <c r="A663" s="39"/>
      <c r="B663" s="40"/>
      <c r="C663" s="41"/>
      <c r="D663" s="242" t="s">
        <v>359</v>
      </c>
      <c r="E663" s="41"/>
      <c r="F663" s="243" t="s">
        <v>5781</v>
      </c>
      <c r="G663" s="41"/>
      <c r="H663" s="41"/>
      <c r="I663" s="244"/>
      <c r="J663" s="41"/>
      <c r="K663" s="41"/>
      <c r="L663" s="45"/>
      <c r="M663" s="245"/>
      <c r="N663" s="246"/>
      <c r="O663" s="92"/>
      <c r="P663" s="92"/>
      <c r="Q663" s="92"/>
      <c r="R663" s="92"/>
      <c r="S663" s="92"/>
      <c r="T663" s="93"/>
      <c r="U663" s="39"/>
      <c r="V663" s="39"/>
      <c r="W663" s="39"/>
      <c r="X663" s="39"/>
      <c r="Y663" s="39"/>
      <c r="Z663" s="39"/>
      <c r="AA663" s="39"/>
      <c r="AB663" s="39"/>
      <c r="AC663" s="39"/>
      <c r="AD663" s="39"/>
      <c r="AE663" s="39"/>
      <c r="AT663" s="18" t="s">
        <v>359</v>
      </c>
      <c r="AU663" s="18" t="s">
        <v>371</v>
      </c>
    </row>
    <row r="664" s="2" customFormat="1" ht="16.5" customHeight="1">
      <c r="A664" s="39"/>
      <c r="B664" s="40"/>
      <c r="C664" s="295" t="s">
        <v>3188</v>
      </c>
      <c r="D664" s="295" t="s">
        <v>1347</v>
      </c>
      <c r="E664" s="296" t="s">
        <v>5783</v>
      </c>
      <c r="F664" s="297" t="s">
        <v>5784</v>
      </c>
      <c r="G664" s="298" t="s">
        <v>4932</v>
      </c>
      <c r="H664" s="299">
        <v>8</v>
      </c>
      <c r="I664" s="300"/>
      <c r="J664" s="301">
        <f>ROUND(I664*H664,2)</f>
        <v>0</v>
      </c>
      <c r="K664" s="297" t="s">
        <v>1</v>
      </c>
      <c r="L664" s="302"/>
      <c r="M664" s="303" t="s">
        <v>1</v>
      </c>
      <c r="N664" s="304" t="s">
        <v>41</v>
      </c>
      <c r="O664" s="92"/>
      <c r="P664" s="238">
        <f>O664*H664</f>
        <v>0</v>
      </c>
      <c r="Q664" s="238">
        <v>0</v>
      </c>
      <c r="R664" s="238">
        <f>Q664*H664</f>
        <v>0</v>
      </c>
      <c r="S664" s="238">
        <v>0</v>
      </c>
      <c r="T664" s="239">
        <f>S664*H664</f>
        <v>0</v>
      </c>
      <c r="U664" s="39"/>
      <c r="V664" s="39"/>
      <c r="W664" s="39"/>
      <c r="X664" s="39"/>
      <c r="Y664" s="39"/>
      <c r="Z664" s="39"/>
      <c r="AA664" s="39"/>
      <c r="AB664" s="39"/>
      <c r="AC664" s="39"/>
      <c r="AD664" s="39"/>
      <c r="AE664" s="39"/>
      <c r="AR664" s="240" t="s">
        <v>468</v>
      </c>
      <c r="AT664" s="240" t="s">
        <v>1347</v>
      </c>
      <c r="AU664" s="240" t="s">
        <v>371</v>
      </c>
      <c r="AY664" s="18" t="s">
        <v>350</v>
      </c>
      <c r="BE664" s="241">
        <f>IF(N664="základní",J664,0)</f>
        <v>0</v>
      </c>
      <c r="BF664" s="241">
        <f>IF(N664="snížená",J664,0)</f>
        <v>0</v>
      </c>
      <c r="BG664" s="241">
        <f>IF(N664="zákl. přenesená",J664,0)</f>
        <v>0</v>
      </c>
      <c r="BH664" s="241">
        <f>IF(N664="sníž. přenesená",J664,0)</f>
        <v>0</v>
      </c>
      <c r="BI664" s="241">
        <f>IF(N664="nulová",J664,0)</f>
        <v>0</v>
      </c>
      <c r="BJ664" s="18" t="s">
        <v>84</v>
      </c>
      <c r="BK664" s="241">
        <f>ROUND(I664*H664,2)</f>
        <v>0</v>
      </c>
      <c r="BL664" s="18" t="s">
        <v>357</v>
      </c>
      <c r="BM664" s="240" t="s">
        <v>5785</v>
      </c>
    </row>
    <row r="665" s="2" customFormat="1">
      <c r="A665" s="39"/>
      <c r="B665" s="40"/>
      <c r="C665" s="41"/>
      <c r="D665" s="242" t="s">
        <v>359</v>
      </c>
      <c r="E665" s="41"/>
      <c r="F665" s="243" t="s">
        <v>5784</v>
      </c>
      <c r="G665" s="41"/>
      <c r="H665" s="41"/>
      <c r="I665" s="244"/>
      <c r="J665" s="41"/>
      <c r="K665" s="41"/>
      <c r="L665" s="45"/>
      <c r="M665" s="245"/>
      <c r="N665" s="246"/>
      <c r="O665" s="92"/>
      <c r="P665" s="92"/>
      <c r="Q665" s="92"/>
      <c r="R665" s="92"/>
      <c r="S665" s="92"/>
      <c r="T665" s="93"/>
      <c r="U665" s="39"/>
      <c r="V665" s="39"/>
      <c r="W665" s="39"/>
      <c r="X665" s="39"/>
      <c r="Y665" s="39"/>
      <c r="Z665" s="39"/>
      <c r="AA665" s="39"/>
      <c r="AB665" s="39"/>
      <c r="AC665" s="39"/>
      <c r="AD665" s="39"/>
      <c r="AE665" s="39"/>
      <c r="AT665" s="18" t="s">
        <v>359</v>
      </c>
      <c r="AU665" s="18" t="s">
        <v>371</v>
      </c>
    </row>
    <row r="666" s="2" customFormat="1" ht="16.5" customHeight="1">
      <c r="A666" s="39"/>
      <c r="B666" s="40"/>
      <c r="C666" s="295" t="s">
        <v>3192</v>
      </c>
      <c r="D666" s="295" t="s">
        <v>1347</v>
      </c>
      <c r="E666" s="296" t="s">
        <v>5786</v>
      </c>
      <c r="F666" s="297" t="s">
        <v>5787</v>
      </c>
      <c r="G666" s="298" t="s">
        <v>551</v>
      </c>
      <c r="H666" s="299">
        <v>100</v>
      </c>
      <c r="I666" s="300"/>
      <c r="J666" s="301">
        <f>ROUND(I666*H666,2)</f>
        <v>0</v>
      </c>
      <c r="K666" s="297" t="s">
        <v>1</v>
      </c>
      <c r="L666" s="302"/>
      <c r="M666" s="303" t="s">
        <v>1</v>
      </c>
      <c r="N666" s="304" t="s">
        <v>41</v>
      </c>
      <c r="O666" s="92"/>
      <c r="P666" s="238">
        <f>O666*H666</f>
        <v>0</v>
      </c>
      <c r="Q666" s="238">
        <v>0</v>
      </c>
      <c r="R666" s="238">
        <f>Q666*H666</f>
        <v>0</v>
      </c>
      <c r="S666" s="238">
        <v>0</v>
      </c>
      <c r="T666" s="239">
        <f>S666*H666</f>
        <v>0</v>
      </c>
      <c r="U666" s="39"/>
      <c r="V666" s="39"/>
      <c r="W666" s="39"/>
      <c r="X666" s="39"/>
      <c r="Y666" s="39"/>
      <c r="Z666" s="39"/>
      <c r="AA666" s="39"/>
      <c r="AB666" s="39"/>
      <c r="AC666" s="39"/>
      <c r="AD666" s="39"/>
      <c r="AE666" s="39"/>
      <c r="AR666" s="240" t="s">
        <v>468</v>
      </c>
      <c r="AT666" s="240" t="s">
        <v>1347</v>
      </c>
      <c r="AU666" s="240" t="s">
        <v>371</v>
      </c>
      <c r="AY666" s="18" t="s">
        <v>350</v>
      </c>
      <c r="BE666" s="241">
        <f>IF(N666="základní",J666,0)</f>
        <v>0</v>
      </c>
      <c r="BF666" s="241">
        <f>IF(N666="snížená",J666,0)</f>
        <v>0</v>
      </c>
      <c r="BG666" s="241">
        <f>IF(N666="zákl. přenesená",J666,0)</f>
        <v>0</v>
      </c>
      <c r="BH666" s="241">
        <f>IF(N666="sníž. přenesená",J666,0)</f>
        <v>0</v>
      </c>
      <c r="BI666" s="241">
        <f>IF(N666="nulová",J666,0)</f>
        <v>0</v>
      </c>
      <c r="BJ666" s="18" t="s">
        <v>84</v>
      </c>
      <c r="BK666" s="241">
        <f>ROUND(I666*H666,2)</f>
        <v>0</v>
      </c>
      <c r="BL666" s="18" t="s">
        <v>357</v>
      </c>
      <c r="BM666" s="240" t="s">
        <v>5788</v>
      </c>
    </row>
    <row r="667" s="2" customFormat="1">
      <c r="A667" s="39"/>
      <c r="B667" s="40"/>
      <c r="C667" s="41"/>
      <c r="D667" s="242" t="s">
        <v>359</v>
      </c>
      <c r="E667" s="41"/>
      <c r="F667" s="243" t="s">
        <v>5787</v>
      </c>
      <c r="G667" s="41"/>
      <c r="H667" s="41"/>
      <c r="I667" s="244"/>
      <c r="J667" s="41"/>
      <c r="K667" s="41"/>
      <c r="L667" s="45"/>
      <c r="M667" s="245"/>
      <c r="N667" s="246"/>
      <c r="O667" s="92"/>
      <c r="P667" s="92"/>
      <c r="Q667" s="92"/>
      <c r="R667" s="92"/>
      <c r="S667" s="92"/>
      <c r="T667" s="93"/>
      <c r="U667" s="39"/>
      <c r="V667" s="39"/>
      <c r="W667" s="39"/>
      <c r="X667" s="39"/>
      <c r="Y667" s="39"/>
      <c r="Z667" s="39"/>
      <c r="AA667" s="39"/>
      <c r="AB667" s="39"/>
      <c r="AC667" s="39"/>
      <c r="AD667" s="39"/>
      <c r="AE667" s="39"/>
      <c r="AT667" s="18" t="s">
        <v>359</v>
      </c>
      <c r="AU667" s="18" t="s">
        <v>371</v>
      </c>
    </row>
    <row r="668" s="2" customFormat="1" ht="21.75" customHeight="1">
      <c r="A668" s="39"/>
      <c r="B668" s="40"/>
      <c r="C668" s="295" t="s">
        <v>3198</v>
      </c>
      <c r="D668" s="295" t="s">
        <v>1347</v>
      </c>
      <c r="E668" s="296" t="s">
        <v>5789</v>
      </c>
      <c r="F668" s="297" t="s">
        <v>5790</v>
      </c>
      <c r="G668" s="298" t="s">
        <v>551</v>
      </c>
      <c r="H668" s="299">
        <v>100</v>
      </c>
      <c r="I668" s="300"/>
      <c r="J668" s="301">
        <f>ROUND(I668*H668,2)</f>
        <v>0</v>
      </c>
      <c r="K668" s="297" t="s">
        <v>1</v>
      </c>
      <c r="L668" s="302"/>
      <c r="M668" s="303" t="s">
        <v>1</v>
      </c>
      <c r="N668" s="304" t="s">
        <v>41</v>
      </c>
      <c r="O668" s="92"/>
      <c r="P668" s="238">
        <f>O668*H668</f>
        <v>0</v>
      </c>
      <c r="Q668" s="238">
        <v>0</v>
      </c>
      <c r="R668" s="238">
        <f>Q668*H668</f>
        <v>0</v>
      </c>
      <c r="S668" s="238">
        <v>0</v>
      </c>
      <c r="T668" s="239">
        <f>S668*H668</f>
        <v>0</v>
      </c>
      <c r="U668" s="39"/>
      <c r="V668" s="39"/>
      <c r="W668" s="39"/>
      <c r="X668" s="39"/>
      <c r="Y668" s="39"/>
      <c r="Z668" s="39"/>
      <c r="AA668" s="39"/>
      <c r="AB668" s="39"/>
      <c r="AC668" s="39"/>
      <c r="AD668" s="39"/>
      <c r="AE668" s="39"/>
      <c r="AR668" s="240" t="s">
        <v>468</v>
      </c>
      <c r="AT668" s="240" t="s">
        <v>1347</v>
      </c>
      <c r="AU668" s="240" t="s">
        <v>371</v>
      </c>
      <c r="AY668" s="18" t="s">
        <v>350</v>
      </c>
      <c r="BE668" s="241">
        <f>IF(N668="základní",J668,0)</f>
        <v>0</v>
      </c>
      <c r="BF668" s="241">
        <f>IF(N668="snížená",J668,0)</f>
        <v>0</v>
      </c>
      <c r="BG668" s="241">
        <f>IF(N668="zákl. přenesená",J668,0)</f>
        <v>0</v>
      </c>
      <c r="BH668" s="241">
        <f>IF(N668="sníž. přenesená",J668,0)</f>
        <v>0</v>
      </c>
      <c r="BI668" s="241">
        <f>IF(N668="nulová",J668,0)</f>
        <v>0</v>
      </c>
      <c r="BJ668" s="18" t="s">
        <v>84</v>
      </c>
      <c r="BK668" s="241">
        <f>ROUND(I668*H668,2)</f>
        <v>0</v>
      </c>
      <c r="BL668" s="18" t="s">
        <v>357</v>
      </c>
      <c r="BM668" s="240" t="s">
        <v>5791</v>
      </c>
    </row>
    <row r="669" s="2" customFormat="1">
      <c r="A669" s="39"/>
      <c r="B669" s="40"/>
      <c r="C669" s="41"/>
      <c r="D669" s="242" t="s">
        <v>359</v>
      </c>
      <c r="E669" s="41"/>
      <c r="F669" s="243" t="s">
        <v>5790</v>
      </c>
      <c r="G669" s="41"/>
      <c r="H669" s="41"/>
      <c r="I669" s="244"/>
      <c r="J669" s="41"/>
      <c r="K669" s="41"/>
      <c r="L669" s="45"/>
      <c r="M669" s="245"/>
      <c r="N669" s="246"/>
      <c r="O669" s="92"/>
      <c r="P669" s="92"/>
      <c r="Q669" s="92"/>
      <c r="R669" s="92"/>
      <c r="S669" s="92"/>
      <c r="T669" s="93"/>
      <c r="U669" s="39"/>
      <c r="V669" s="39"/>
      <c r="W669" s="39"/>
      <c r="X669" s="39"/>
      <c r="Y669" s="39"/>
      <c r="Z669" s="39"/>
      <c r="AA669" s="39"/>
      <c r="AB669" s="39"/>
      <c r="AC669" s="39"/>
      <c r="AD669" s="39"/>
      <c r="AE669" s="39"/>
      <c r="AT669" s="18" t="s">
        <v>359</v>
      </c>
      <c r="AU669" s="18" t="s">
        <v>371</v>
      </c>
    </row>
    <row r="670" s="2" customFormat="1" ht="16.5" customHeight="1">
      <c r="A670" s="39"/>
      <c r="B670" s="40"/>
      <c r="C670" s="295" t="s">
        <v>3202</v>
      </c>
      <c r="D670" s="295" t="s">
        <v>1347</v>
      </c>
      <c r="E670" s="296" t="s">
        <v>5792</v>
      </c>
      <c r="F670" s="297" t="s">
        <v>5793</v>
      </c>
      <c r="G670" s="298" t="s">
        <v>551</v>
      </c>
      <c r="H670" s="299">
        <v>80</v>
      </c>
      <c r="I670" s="300"/>
      <c r="J670" s="301">
        <f>ROUND(I670*H670,2)</f>
        <v>0</v>
      </c>
      <c r="K670" s="297" t="s">
        <v>1</v>
      </c>
      <c r="L670" s="302"/>
      <c r="M670" s="303" t="s">
        <v>1</v>
      </c>
      <c r="N670" s="304" t="s">
        <v>41</v>
      </c>
      <c r="O670" s="92"/>
      <c r="P670" s="238">
        <f>O670*H670</f>
        <v>0</v>
      </c>
      <c r="Q670" s="238">
        <v>0</v>
      </c>
      <c r="R670" s="238">
        <f>Q670*H670</f>
        <v>0</v>
      </c>
      <c r="S670" s="238">
        <v>0</v>
      </c>
      <c r="T670" s="239">
        <f>S670*H670</f>
        <v>0</v>
      </c>
      <c r="U670" s="39"/>
      <c r="V670" s="39"/>
      <c r="W670" s="39"/>
      <c r="X670" s="39"/>
      <c r="Y670" s="39"/>
      <c r="Z670" s="39"/>
      <c r="AA670" s="39"/>
      <c r="AB670" s="39"/>
      <c r="AC670" s="39"/>
      <c r="AD670" s="39"/>
      <c r="AE670" s="39"/>
      <c r="AR670" s="240" t="s">
        <v>468</v>
      </c>
      <c r="AT670" s="240" t="s">
        <v>1347</v>
      </c>
      <c r="AU670" s="240" t="s">
        <v>371</v>
      </c>
      <c r="AY670" s="18" t="s">
        <v>350</v>
      </c>
      <c r="BE670" s="241">
        <f>IF(N670="základní",J670,0)</f>
        <v>0</v>
      </c>
      <c r="BF670" s="241">
        <f>IF(N670="snížená",J670,0)</f>
        <v>0</v>
      </c>
      <c r="BG670" s="241">
        <f>IF(N670="zákl. přenesená",J670,0)</f>
        <v>0</v>
      </c>
      <c r="BH670" s="241">
        <f>IF(N670="sníž. přenesená",J670,0)</f>
        <v>0</v>
      </c>
      <c r="BI670" s="241">
        <f>IF(N670="nulová",J670,0)</f>
        <v>0</v>
      </c>
      <c r="BJ670" s="18" t="s">
        <v>84</v>
      </c>
      <c r="BK670" s="241">
        <f>ROUND(I670*H670,2)</f>
        <v>0</v>
      </c>
      <c r="BL670" s="18" t="s">
        <v>357</v>
      </c>
      <c r="BM670" s="240" t="s">
        <v>5794</v>
      </c>
    </row>
    <row r="671" s="2" customFormat="1">
      <c r="A671" s="39"/>
      <c r="B671" s="40"/>
      <c r="C671" s="41"/>
      <c r="D671" s="242" t="s">
        <v>359</v>
      </c>
      <c r="E671" s="41"/>
      <c r="F671" s="243" t="s">
        <v>5793</v>
      </c>
      <c r="G671" s="41"/>
      <c r="H671" s="41"/>
      <c r="I671" s="244"/>
      <c r="J671" s="41"/>
      <c r="K671" s="41"/>
      <c r="L671" s="45"/>
      <c r="M671" s="245"/>
      <c r="N671" s="246"/>
      <c r="O671" s="92"/>
      <c r="P671" s="92"/>
      <c r="Q671" s="92"/>
      <c r="R671" s="92"/>
      <c r="S671" s="92"/>
      <c r="T671" s="93"/>
      <c r="U671" s="39"/>
      <c r="V671" s="39"/>
      <c r="W671" s="39"/>
      <c r="X671" s="39"/>
      <c r="Y671" s="39"/>
      <c r="Z671" s="39"/>
      <c r="AA671" s="39"/>
      <c r="AB671" s="39"/>
      <c r="AC671" s="39"/>
      <c r="AD671" s="39"/>
      <c r="AE671" s="39"/>
      <c r="AT671" s="18" t="s">
        <v>359</v>
      </c>
      <c r="AU671" s="18" t="s">
        <v>371</v>
      </c>
    </row>
    <row r="672" s="2" customFormat="1" ht="16.5" customHeight="1">
      <c r="A672" s="39"/>
      <c r="B672" s="40"/>
      <c r="C672" s="295" t="s">
        <v>3207</v>
      </c>
      <c r="D672" s="295" t="s">
        <v>1347</v>
      </c>
      <c r="E672" s="296" t="s">
        <v>5795</v>
      </c>
      <c r="F672" s="297" t="s">
        <v>5796</v>
      </c>
      <c r="G672" s="298" t="s">
        <v>551</v>
      </c>
      <c r="H672" s="299">
        <v>80</v>
      </c>
      <c r="I672" s="300"/>
      <c r="J672" s="301">
        <f>ROUND(I672*H672,2)</f>
        <v>0</v>
      </c>
      <c r="K672" s="297" t="s">
        <v>1</v>
      </c>
      <c r="L672" s="302"/>
      <c r="M672" s="303" t="s">
        <v>1</v>
      </c>
      <c r="N672" s="304" t="s">
        <v>41</v>
      </c>
      <c r="O672" s="92"/>
      <c r="P672" s="238">
        <f>O672*H672</f>
        <v>0</v>
      </c>
      <c r="Q672" s="238">
        <v>0</v>
      </c>
      <c r="R672" s="238">
        <f>Q672*H672</f>
        <v>0</v>
      </c>
      <c r="S672" s="238">
        <v>0</v>
      </c>
      <c r="T672" s="239">
        <f>S672*H672</f>
        <v>0</v>
      </c>
      <c r="U672" s="39"/>
      <c r="V672" s="39"/>
      <c r="W672" s="39"/>
      <c r="X672" s="39"/>
      <c r="Y672" s="39"/>
      <c r="Z672" s="39"/>
      <c r="AA672" s="39"/>
      <c r="AB672" s="39"/>
      <c r="AC672" s="39"/>
      <c r="AD672" s="39"/>
      <c r="AE672" s="39"/>
      <c r="AR672" s="240" t="s">
        <v>468</v>
      </c>
      <c r="AT672" s="240" t="s">
        <v>1347</v>
      </c>
      <c r="AU672" s="240" t="s">
        <v>371</v>
      </c>
      <c r="AY672" s="18" t="s">
        <v>350</v>
      </c>
      <c r="BE672" s="241">
        <f>IF(N672="základní",J672,0)</f>
        <v>0</v>
      </c>
      <c r="BF672" s="241">
        <f>IF(N672="snížená",J672,0)</f>
        <v>0</v>
      </c>
      <c r="BG672" s="241">
        <f>IF(N672="zákl. přenesená",J672,0)</f>
        <v>0</v>
      </c>
      <c r="BH672" s="241">
        <f>IF(N672="sníž. přenesená",J672,0)</f>
        <v>0</v>
      </c>
      <c r="BI672" s="241">
        <f>IF(N672="nulová",J672,0)</f>
        <v>0</v>
      </c>
      <c r="BJ672" s="18" t="s">
        <v>84</v>
      </c>
      <c r="BK672" s="241">
        <f>ROUND(I672*H672,2)</f>
        <v>0</v>
      </c>
      <c r="BL672" s="18" t="s">
        <v>357</v>
      </c>
      <c r="BM672" s="240" t="s">
        <v>5797</v>
      </c>
    </row>
    <row r="673" s="2" customFormat="1">
      <c r="A673" s="39"/>
      <c r="B673" s="40"/>
      <c r="C673" s="41"/>
      <c r="D673" s="242" t="s">
        <v>359</v>
      </c>
      <c r="E673" s="41"/>
      <c r="F673" s="243" t="s">
        <v>5796</v>
      </c>
      <c r="G673" s="41"/>
      <c r="H673" s="41"/>
      <c r="I673" s="244"/>
      <c r="J673" s="41"/>
      <c r="K673" s="41"/>
      <c r="L673" s="45"/>
      <c r="M673" s="245"/>
      <c r="N673" s="246"/>
      <c r="O673" s="92"/>
      <c r="P673" s="92"/>
      <c r="Q673" s="92"/>
      <c r="R673" s="92"/>
      <c r="S673" s="92"/>
      <c r="T673" s="93"/>
      <c r="U673" s="39"/>
      <c r="V673" s="39"/>
      <c r="W673" s="39"/>
      <c r="X673" s="39"/>
      <c r="Y673" s="39"/>
      <c r="Z673" s="39"/>
      <c r="AA673" s="39"/>
      <c r="AB673" s="39"/>
      <c r="AC673" s="39"/>
      <c r="AD673" s="39"/>
      <c r="AE673" s="39"/>
      <c r="AT673" s="18" t="s">
        <v>359</v>
      </c>
      <c r="AU673" s="18" t="s">
        <v>371</v>
      </c>
    </row>
    <row r="674" s="2" customFormat="1" ht="21.75" customHeight="1">
      <c r="A674" s="39"/>
      <c r="B674" s="40"/>
      <c r="C674" s="295" t="s">
        <v>3213</v>
      </c>
      <c r="D674" s="295" t="s">
        <v>1347</v>
      </c>
      <c r="E674" s="296" t="s">
        <v>5798</v>
      </c>
      <c r="F674" s="297" t="s">
        <v>5799</v>
      </c>
      <c r="G674" s="298" t="s">
        <v>551</v>
      </c>
      <c r="H674" s="299">
        <v>150</v>
      </c>
      <c r="I674" s="300"/>
      <c r="J674" s="301">
        <f>ROUND(I674*H674,2)</f>
        <v>0</v>
      </c>
      <c r="K674" s="297" t="s">
        <v>1</v>
      </c>
      <c r="L674" s="302"/>
      <c r="M674" s="303" t="s">
        <v>1</v>
      </c>
      <c r="N674" s="304" t="s">
        <v>41</v>
      </c>
      <c r="O674" s="92"/>
      <c r="P674" s="238">
        <f>O674*H674</f>
        <v>0</v>
      </c>
      <c r="Q674" s="238">
        <v>0</v>
      </c>
      <c r="R674" s="238">
        <f>Q674*H674</f>
        <v>0</v>
      </c>
      <c r="S674" s="238">
        <v>0</v>
      </c>
      <c r="T674" s="239">
        <f>S674*H674</f>
        <v>0</v>
      </c>
      <c r="U674" s="39"/>
      <c r="V674" s="39"/>
      <c r="W674" s="39"/>
      <c r="X674" s="39"/>
      <c r="Y674" s="39"/>
      <c r="Z674" s="39"/>
      <c r="AA674" s="39"/>
      <c r="AB674" s="39"/>
      <c r="AC674" s="39"/>
      <c r="AD674" s="39"/>
      <c r="AE674" s="39"/>
      <c r="AR674" s="240" t="s">
        <v>468</v>
      </c>
      <c r="AT674" s="240" t="s">
        <v>1347</v>
      </c>
      <c r="AU674" s="240" t="s">
        <v>371</v>
      </c>
      <c r="AY674" s="18" t="s">
        <v>350</v>
      </c>
      <c r="BE674" s="241">
        <f>IF(N674="základní",J674,0)</f>
        <v>0</v>
      </c>
      <c r="BF674" s="241">
        <f>IF(N674="snížená",J674,0)</f>
        <v>0</v>
      </c>
      <c r="BG674" s="241">
        <f>IF(N674="zákl. přenesená",J674,0)</f>
        <v>0</v>
      </c>
      <c r="BH674" s="241">
        <f>IF(N674="sníž. přenesená",J674,0)</f>
        <v>0</v>
      </c>
      <c r="BI674" s="241">
        <f>IF(N674="nulová",J674,0)</f>
        <v>0</v>
      </c>
      <c r="BJ674" s="18" t="s">
        <v>84</v>
      </c>
      <c r="BK674" s="241">
        <f>ROUND(I674*H674,2)</f>
        <v>0</v>
      </c>
      <c r="BL674" s="18" t="s">
        <v>357</v>
      </c>
      <c r="BM674" s="240" t="s">
        <v>5800</v>
      </c>
    </row>
    <row r="675" s="2" customFormat="1">
      <c r="A675" s="39"/>
      <c r="B675" s="40"/>
      <c r="C675" s="41"/>
      <c r="D675" s="242" t="s">
        <v>359</v>
      </c>
      <c r="E675" s="41"/>
      <c r="F675" s="243" t="s">
        <v>5799</v>
      </c>
      <c r="G675" s="41"/>
      <c r="H675" s="41"/>
      <c r="I675" s="244"/>
      <c r="J675" s="41"/>
      <c r="K675" s="41"/>
      <c r="L675" s="45"/>
      <c r="M675" s="245"/>
      <c r="N675" s="246"/>
      <c r="O675" s="92"/>
      <c r="P675" s="92"/>
      <c r="Q675" s="92"/>
      <c r="R675" s="92"/>
      <c r="S675" s="92"/>
      <c r="T675" s="93"/>
      <c r="U675" s="39"/>
      <c r="V675" s="39"/>
      <c r="W675" s="39"/>
      <c r="X675" s="39"/>
      <c r="Y675" s="39"/>
      <c r="Z675" s="39"/>
      <c r="AA675" s="39"/>
      <c r="AB675" s="39"/>
      <c r="AC675" s="39"/>
      <c r="AD675" s="39"/>
      <c r="AE675" s="39"/>
      <c r="AT675" s="18" t="s">
        <v>359</v>
      </c>
      <c r="AU675" s="18" t="s">
        <v>371</v>
      </c>
    </row>
    <row r="676" s="2" customFormat="1" ht="24.15" customHeight="1">
      <c r="A676" s="39"/>
      <c r="B676" s="40"/>
      <c r="C676" s="295" t="s">
        <v>3219</v>
      </c>
      <c r="D676" s="295" t="s">
        <v>1347</v>
      </c>
      <c r="E676" s="296" t="s">
        <v>5801</v>
      </c>
      <c r="F676" s="297" t="s">
        <v>5802</v>
      </c>
      <c r="G676" s="298" t="s">
        <v>551</v>
      </c>
      <c r="H676" s="299">
        <v>150</v>
      </c>
      <c r="I676" s="300"/>
      <c r="J676" s="301">
        <f>ROUND(I676*H676,2)</f>
        <v>0</v>
      </c>
      <c r="K676" s="297" t="s">
        <v>1</v>
      </c>
      <c r="L676" s="302"/>
      <c r="M676" s="303" t="s">
        <v>1</v>
      </c>
      <c r="N676" s="304" t="s">
        <v>41</v>
      </c>
      <c r="O676" s="92"/>
      <c r="P676" s="238">
        <f>O676*H676</f>
        <v>0</v>
      </c>
      <c r="Q676" s="238">
        <v>0</v>
      </c>
      <c r="R676" s="238">
        <f>Q676*H676</f>
        <v>0</v>
      </c>
      <c r="S676" s="238">
        <v>0</v>
      </c>
      <c r="T676" s="239">
        <f>S676*H676</f>
        <v>0</v>
      </c>
      <c r="U676" s="39"/>
      <c r="V676" s="39"/>
      <c r="W676" s="39"/>
      <c r="X676" s="39"/>
      <c r="Y676" s="39"/>
      <c r="Z676" s="39"/>
      <c r="AA676" s="39"/>
      <c r="AB676" s="39"/>
      <c r="AC676" s="39"/>
      <c r="AD676" s="39"/>
      <c r="AE676" s="39"/>
      <c r="AR676" s="240" t="s">
        <v>468</v>
      </c>
      <c r="AT676" s="240" t="s">
        <v>1347</v>
      </c>
      <c r="AU676" s="240" t="s">
        <v>371</v>
      </c>
      <c r="AY676" s="18" t="s">
        <v>350</v>
      </c>
      <c r="BE676" s="241">
        <f>IF(N676="základní",J676,0)</f>
        <v>0</v>
      </c>
      <c r="BF676" s="241">
        <f>IF(N676="snížená",J676,0)</f>
        <v>0</v>
      </c>
      <c r="BG676" s="241">
        <f>IF(N676="zákl. přenesená",J676,0)</f>
        <v>0</v>
      </c>
      <c r="BH676" s="241">
        <f>IF(N676="sníž. přenesená",J676,0)</f>
        <v>0</v>
      </c>
      <c r="BI676" s="241">
        <f>IF(N676="nulová",J676,0)</f>
        <v>0</v>
      </c>
      <c r="BJ676" s="18" t="s">
        <v>84</v>
      </c>
      <c r="BK676" s="241">
        <f>ROUND(I676*H676,2)</f>
        <v>0</v>
      </c>
      <c r="BL676" s="18" t="s">
        <v>357</v>
      </c>
      <c r="BM676" s="240" t="s">
        <v>5803</v>
      </c>
    </row>
    <row r="677" s="2" customFormat="1">
      <c r="A677" s="39"/>
      <c r="B677" s="40"/>
      <c r="C677" s="41"/>
      <c r="D677" s="242" t="s">
        <v>359</v>
      </c>
      <c r="E677" s="41"/>
      <c r="F677" s="243" t="s">
        <v>5802</v>
      </c>
      <c r="G677" s="41"/>
      <c r="H677" s="41"/>
      <c r="I677" s="244"/>
      <c r="J677" s="41"/>
      <c r="K677" s="41"/>
      <c r="L677" s="45"/>
      <c r="M677" s="245"/>
      <c r="N677" s="246"/>
      <c r="O677" s="92"/>
      <c r="P677" s="92"/>
      <c r="Q677" s="92"/>
      <c r="R677" s="92"/>
      <c r="S677" s="92"/>
      <c r="T677" s="93"/>
      <c r="U677" s="39"/>
      <c r="V677" s="39"/>
      <c r="W677" s="39"/>
      <c r="X677" s="39"/>
      <c r="Y677" s="39"/>
      <c r="Z677" s="39"/>
      <c r="AA677" s="39"/>
      <c r="AB677" s="39"/>
      <c r="AC677" s="39"/>
      <c r="AD677" s="39"/>
      <c r="AE677" s="39"/>
      <c r="AT677" s="18" t="s">
        <v>359</v>
      </c>
      <c r="AU677" s="18" t="s">
        <v>371</v>
      </c>
    </row>
    <row r="678" s="2" customFormat="1" ht="16.5" customHeight="1">
      <c r="A678" s="39"/>
      <c r="B678" s="40"/>
      <c r="C678" s="295" t="s">
        <v>3225</v>
      </c>
      <c r="D678" s="295" t="s">
        <v>1347</v>
      </c>
      <c r="E678" s="296" t="s">
        <v>5804</v>
      </c>
      <c r="F678" s="297" t="s">
        <v>5805</v>
      </c>
      <c r="G678" s="298" t="s">
        <v>4932</v>
      </c>
      <c r="H678" s="299">
        <v>120</v>
      </c>
      <c r="I678" s="300"/>
      <c r="J678" s="301">
        <f>ROUND(I678*H678,2)</f>
        <v>0</v>
      </c>
      <c r="K678" s="297" t="s">
        <v>1</v>
      </c>
      <c r="L678" s="302"/>
      <c r="M678" s="303" t="s">
        <v>1</v>
      </c>
      <c r="N678" s="304" t="s">
        <v>41</v>
      </c>
      <c r="O678" s="92"/>
      <c r="P678" s="238">
        <f>O678*H678</f>
        <v>0</v>
      </c>
      <c r="Q678" s="238">
        <v>0</v>
      </c>
      <c r="R678" s="238">
        <f>Q678*H678</f>
        <v>0</v>
      </c>
      <c r="S678" s="238">
        <v>0</v>
      </c>
      <c r="T678" s="239">
        <f>S678*H678</f>
        <v>0</v>
      </c>
      <c r="U678" s="39"/>
      <c r="V678" s="39"/>
      <c r="W678" s="39"/>
      <c r="X678" s="39"/>
      <c r="Y678" s="39"/>
      <c r="Z678" s="39"/>
      <c r="AA678" s="39"/>
      <c r="AB678" s="39"/>
      <c r="AC678" s="39"/>
      <c r="AD678" s="39"/>
      <c r="AE678" s="39"/>
      <c r="AR678" s="240" t="s">
        <v>468</v>
      </c>
      <c r="AT678" s="240" t="s">
        <v>1347</v>
      </c>
      <c r="AU678" s="240" t="s">
        <v>371</v>
      </c>
      <c r="AY678" s="18" t="s">
        <v>350</v>
      </c>
      <c r="BE678" s="241">
        <f>IF(N678="základní",J678,0)</f>
        <v>0</v>
      </c>
      <c r="BF678" s="241">
        <f>IF(N678="snížená",J678,0)</f>
        <v>0</v>
      </c>
      <c r="BG678" s="241">
        <f>IF(N678="zákl. přenesená",J678,0)</f>
        <v>0</v>
      </c>
      <c r="BH678" s="241">
        <f>IF(N678="sníž. přenesená",J678,0)</f>
        <v>0</v>
      </c>
      <c r="BI678" s="241">
        <f>IF(N678="nulová",J678,0)</f>
        <v>0</v>
      </c>
      <c r="BJ678" s="18" t="s">
        <v>84</v>
      </c>
      <c r="BK678" s="241">
        <f>ROUND(I678*H678,2)</f>
        <v>0</v>
      </c>
      <c r="BL678" s="18" t="s">
        <v>357</v>
      </c>
      <c r="BM678" s="240" t="s">
        <v>5806</v>
      </c>
    </row>
    <row r="679" s="2" customFormat="1">
      <c r="A679" s="39"/>
      <c r="B679" s="40"/>
      <c r="C679" s="41"/>
      <c r="D679" s="242" t="s">
        <v>359</v>
      </c>
      <c r="E679" s="41"/>
      <c r="F679" s="243" t="s">
        <v>5805</v>
      </c>
      <c r="G679" s="41"/>
      <c r="H679" s="41"/>
      <c r="I679" s="244"/>
      <c r="J679" s="41"/>
      <c r="K679" s="41"/>
      <c r="L679" s="45"/>
      <c r="M679" s="245"/>
      <c r="N679" s="246"/>
      <c r="O679" s="92"/>
      <c r="P679" s="92"/>
      <c r="Q679" s="92"/>
      <c r="R679" s="92"/>
      <c r="S679" s="92"/>
      <c r="T679" s="93"/>
      <c r="U679" s="39"/>
      <c r="V679" s="39"/>
      <c r="W679" s="39"/>
      <c r="X679" s="39"/>
      <c r="Y679" s="39"/>
      <c r="Z679" s="39"/>
      <c r="AA679" s="39"/>
      <c r="AB679" s="39"/>
      <c r="AC679" s="39"/>
      <c r="AD679" s="39"/>
      <c r="AE679" s="39"/>
      <c r="AT679" s="18" t="s">
        <v>359</v>
      </c>
      <c r="AU679" s="18" t="s">
        <v>371</v>
      </c>
    </row>
    <row r="680" s="2" customFormat="1" ht="16.5" customHeight="1">
      <c r="A680" s="39"/>
      <c r="B680" s="40"/>
      <c r="C680" s="295" t="s">
        <v>3231</v>
      </c>
      <c r="D680" s="295" t="s">
        <v>1347</v>
      </c>
      <c r="E680" s="296" t="s">
        <v>5807</v>
      </c>
      <c r="F680" s="297" t="s">
        <v>5808</v>
      </c>
      <c r="G680" s="298" t="s">
        <v>4932</v>
      </c>
      <c r="H680" s="299">
        <v>120</v>
      </c>
      <c r="I680" s="300"/>
      <c r="J680" s="301">
        <f>ROUND(I680*H680,2)</f>
        <v>0</v>
      </c>
      <c r="K680" s="297" t="s">
        <v>1</v>
      </c>
      <c r="L680" s="302"/>
      <c r="M680" s="303" t="s">
        <v>1</v>
      </c>
      <c r="N680" s="304" t="s">
        <v>41</v>
      </c>
      <c r="O680" s="92"/>
      <c r="P680" s="238">
        <f>O680*H680</f>
        <v>0</v>
      </c>
      <c r="Q680" s="238">
        <v>0</v>
      </c>
      <c r="R680" s="238">
        <f>Q680*H680</f>
        <v>0</v>
      </c>
      <c r="S680" s="238">
        <v>0</v>
      </c>
      <c r="T680" s="239">
        <f>S680*H680</f>
        <v>0</v>
      </c>
      <c r="U680" s="39"/>
      <c r="V680" s="39"/>
      <c r="W680" s="39"/>
      <c r="X680" s="39"/>
      <c r="Y680" s="39"/>
      <c r="Z680" s="39"/>
      <c r="AA680" s="39"/>
      <c r="AB680" s="39"/>
      <c r="AC680" s="39"/>
      <c r="AD680" s="39"/>
      <c r="AE680" s="39"/>
      <c r="AR680" s="240" t="s">
        <v>468</v>
      </c>
      <c r="AT680" s="240" t="s">
        <v>1347</v>
      </c>
      <c r="AU680" s="240" t="s">
        <v>371</v>
      </c>
      <c r="AY680" s="18" t="s">
        <v>350</v>
      </c>
      <c r="BE680" s="241">
        <f>IF(N680="základní",J680,0)</f>
        <v>0</v>
      </c>
      <c r="BF680" s="241">
        <f>IF(N680="snížená",J680,0)</f>
        <v>0</v>
      </c>
      <c r="BG680" s="241">
        <f>IF(N680="zákl. přenesená",J680,0)</f>
        <v>0</v>
      </c>
      <c r="BH680" s="241">
        <f>IF(N680="sníž. přenesená",J680,0)</f>
        <v>0</v>
      </c>
      <c r="BI680" s="241">
        <f>IF(N680="nulová",J680,0)</f>
        <v>0</v>
      </c>
      <c r="BJ680" s="18" t="s">
        <v>84</v>
      </c>
      <c r="BK680" s="241">
        <f>ROUND(I680*H680,2)</f>
        <v>0</v>
      </c>
      <c r="BL680" s="18" t="s">
        <v>357</v>
      </c>
      <c r="BM680" s="240" t="s">
        <v>5809</v>
      </c>
    </row>
    <row r="681" s="2" customFormat="1">
      <c r="A681" s="39"/>
      <c r="B681" s="40"/>
      <c r="C681" s="41"/>
      <c r="D681" s="242" t="s">
        <v>359</v>
      </c>
      <c r="E681" s="41"/>
      <c r="F681" s="243" t="s">
        <v>5808</v>
      </c>
      <c r="G681" s="41"/>
      <c r="H681" s="41"/>
      <c r="I681" s="244"/>
      <c r="J681" s="41"/>
      <c r="K681" s="41"/>
      <c r="L681" s="45"/>
      <c r="M681" s="245"/>
      <c r="N681" s="246"/>
      <c r="O681" s="92"/>
      <c r="P681" s="92"/>
      <c r="Q681" s="92"/>
      <c r="R681" s="92"/>
      <c r="S681" s="92"/>
      <c r="T681" s="93"/>
      <c r="U681" s="39"/>
      <c r="V681" s="39"/>
      <c r="W681" s="39"/>
      <c r="X681" s="39"/>
      <c r="Y681" s="39"/>
      <c r="Z681" s="39"/>
      <c r="AA681" s="39"/>
      <c r="AB681" s="39"/>
      <c r="AC681" s="39"/>
      <c r="AD681" s="39"/>
      <c r="AE681" s="39"/>
      <c r="AT681" s="18" t="s">
        <v>359</v>
      </c>
      <c r="AU681" s="18" t="s">
        <v>371</v>
      </c>
    </row>
    <row r="682" s="2" customFormat="1" ht="24.15" customHeight="1">
      <c r="A682" s="39"/>
      <c r="B682" s="40"/>
      <c r="C682" s="295" t="s">
        <v>3237</v>
      </c>
      <c r="D682" s="295" t="s">
        <v>1347</v>
      </c>
      <c r="E682" s="296" t="s">
        <v>5810</v>
      </c>
      <c r="F682" s="297" t="s">
        <v>5811</v>
      </c>
      <c r="G682" s="298" t="s">
        <v>4932</v>
      </c>
      <c r="H682" s="299">
        <v>18</v>
      </c>
      <c r="I682" s="300"/>
      <c r="J682" s="301">
        <f>ROUND(I682*H682,2)</f>
        <v>0</v>
      </c>
      <c r="K682" s="297" t="s">
        <v>1</v>
      </c>
      <c r="L682" s="302"/>
      <c r="M682" s="303" t="s">
        <v>1</v>
      </c>
      <c r="N682" s="304" t="s">
        <v>41</v>
      </c>
      <c r="O682" s="92"/>
      <c r="P682" s="238">
        <f>O682*H682</f>
        <v>0</v>
      </c>
      <c r="Q682" s="238">
        <v>0</v>
      </c>
      <c r="R682" s="238">
        <f>Q682*H682</f>
        <v>0</v>
      </c>
      <c r="S682" s="238">
        <v>0</v>
      </c>
      <c r="T682" s="239">
        <f>S682*H682</f>
        <v>0</v>
      </c>
      <c r="U682" s="39"/>
      <c r="V682" s="39"/>
      <c r="W682" s="39"/>
      <c r="X682" s="39"/>
      <c r="Y682" s="39"/>
      <c r="Z682" s="39"/>
      <c r="AA682" s="39"/>
      <c r="AB682" s="39"/>
      <c r="AC682" s="39"/>
      <c r="AD682" s="39"/>
      <c r="AE682" s="39"/>
      <c r="AR682" s="240" t="s">
        <v>468</v>
      </c>
      <c r="AT682" s="240" t="s">
        <v>1347</v>
      </c>
      <c r="AU682" s="240" t="s">
        <v>371</v>
      </c>
      <c r="AY682" s="18" t="s">
        <v>350</v>
      </c>
      <c r="BE682" s="241">
        <f>IF(N682="základní",J682,0)</f>
        <v>0</v>
      </c>
      <c r="BF682" s="241">
        <f>IF(N682="snížená",J682,0)</f>
        <v>0</v>
      </c>
      <c r="BG682" s="241">
        <f>IF(N682="zákl. přenesená",J682,0)</f>
        <v>0</v>
      </c>
      <c r="BH682" s="241">
        <f>IF(N682="sníž. přenesená",J682,0)</f>
        <v>0</v>
      </c>
      <c r="BI682" s="241">
        <f>IF(N682="nulová",J682,0)</f>
        <v>0</v>
      </c>
      <c r="BJ682" s="18" t="s">
        <v>84</v>
      </c>
      <c r="BK682" s="241">
        <f>ROUND(I682*H682,2)</f>
        <v>0</v>
      </c>
      <c r="BL682" s="18" t="s">
        <v>357</v>
      </c>
      <c r="BM682" s="240" t="s">
        <v>5812</v>
      </c>
    </row>
    <row r="683" s="2" customFormat="1">
      <c r="A683" s="39"/>
      <c r="B683" s="40"/>
      <c r="C683" s="41"/>
      <c r="D683" s="242" t="s">
        <v>359</v>
      </c>
      <c r="E683" s="41"/>
      <c r="F683" s="243" t="s">
        <v>5811</v>
      </c>
      <c r="G683" s="41"/>
      <c r="H683" s="41"/>
      <c r="I683" s="244"/>
      <c r="J683" s="41"/>
      <c r="K683" s="41"/>
      <c r="L683" s="45"/>
      <c r="M683" s="245"/>
      <c r="N683" s="246"/>
      <c r="O683" s="92"/>
      <c r="P683" s="92"/>
      <c r="Q683" s="92"/>
      <c r="R683" s="92"/>
      <c r="S683" s="92"/>
      <c r="T683" s="93"/>
      <c r="U683" s="39"/>
      <c r="V683" s="39"/>
      <c r="W683" s="39"/>
      <c r="X683" s="39"/>
      <c r="Y683" s="39"/>
      <c r="Z683" s="39"/>
      <c r="AA683" s="39"/>
      <c r="AB683" s="39"/>
      <c r="AC683" s="39"/>
      <c r="AD683" s="39"/>
      <c r="AE683" s="39"/>
      <c r="AT683" s="18" t="s">
        <v>359</v>
      </c>
      <c r="AU683" s="18" t="s">
        <v>371</v>
      </c>
    </row>
    <row r="684" s="2" customFormat="1" ht="24.15" customHeight="1">
      <c r="A684" s="39"/>
      <c r="B684" s="40"/>
      <c r="C684" s="295" t="s">
        <v>3244</v>
      </c>
      <c r="D684" s="295" t="s">
        <v>1347</v>
      </c>
      <c r="E684" s="296" t="s">
        <v>5813</v>
      </c>
      <c r="F684" s="297" t="s">
        <v>5814</v>
      </c>
      <c r="G684" s="298" t="s">
        <v>4932</v>
      </c>
      <c r="H684" s="299">
        <v>18</v>
      </c>
      <c r="I684" s="300"/>
      <c r="J684" s="301">
        <f>ROUND(I684*H684,2)</f>
        <v>0</v>
      </c>
      <c r="K684" s="297" t="s">
        <v>1</v>
      </c>
      <c r="L684" s="302"/>
      <c r="M684" s="303" t="s">
        <v>1</v>
      </c>
      <c r="N684" s="304" t="s">
        <v>41</v>
      </c>
      <c r="O684" s="92"/>
      <c r="P684" s="238">
        <f>O684*H684</f>
        <v>0</v>
      </c>
      <c r="Q684" s="238">
        <v>0</v>
      </c>
      <c r="R684" s="238">
        <f>Q684*H684</f>
        <v>0</v>
      </c>
      <c r="S684" s="238">
        <v>0</v>
      </c>
      <c r="T684" s="239">
        <f>S684*H684</f>
        <v>0</v>
      </c>
      <c r="U684" s="39"/>
      <c r="V684" s="39"/>
      <c r="W684" s="39"/>
      <c r="X684" s="39"/>
      <c r="Y684" s="39"/>
      <c r="Z684" s="39"/>
      <c r="AA684" s="39"/>
      <c r="AB684" s="39"/>
      <c r="AC684" s="39"/>
      <c r="AD684" s="39"/>
      <c r="AE684" s="39"/>
      <c r="AR684" s="240" t="s">
        <v>468</v>
      </c>
      <c r="AT684" s="240" t="s">
        <v>1347</v>
      </c>
      <c r="AU684" s="240" t="s">
        <v>371</v>
      </c>
      <c r="AY684" s="18" t="s">
        <v>350</v>
      </c>
      <c r="BE684" s="241">
        <f>IF(N684="základní",J684,0)</f>
        <v>0</v>
      </c>
      <c r="BF684" s="241">
        <f>IF(N684="snížená",J684,0)</f>
        <v>0</v>
      </c>
      <c r="BG684" s="241">
        <f>IF(N684="zákl. přenesená",J684,0)</f>
        <v>0</v>
      </c>
      <c r="BH684" s="241">
        <f>IF(N684="sníž. přenesená",J684,0)</f>
        <v>0</v>
      </c>
      <c r="BI684" s="241">
        <f>IF(N684="nulová",J684,0)</f>
        <v>0</v>
      </c>
      <c r="BJ684" s="18" t="s">
        <v>84</v>
      </c>
      <c r="BK684" s="241">
        <f>ROUND(I684*H684,2)</f>
        <v>0</v>
      </c>
      <c r="BL684" s="18" t="s">
        <v>357</v>
      </c>
      <c r="BM684" s="240" t="s">
        <v>5815</v>
      </c>
    </row>
    <row r="685" s="2" customFormat="1">
      <c r="A685" s="39"/>
      <c r="B685" s="40"/>
      <c r="C685" s="41"/>
      <c r="D685" s="242" t="s">
        <v>359</v>
      </c>
      <c r="E685" s="41"/>
      <c r="F685" s="243" t="s">
        <v>5814</v>
      </c>
      <c r="G685" s="41"/>
      <c r="H685" s="41"/>
      <c r="I685" s="244"/>
      <c r="J685" s="41"/>
      <c r="K685" s="41"/>
      <c r="L685" s="45"/>
      <c r="M685" s="245"/>
      <c r="N685" s="246"/>
      <c r="O685" s="92"/>
      <c r="P685" s="92"/>
      <c r="Q685" s="92"/>
      <c r="R685" s="92"/>
      <c r="S685" s="92"/>
      <c r="T685" s="93"/>
      <c r="U685" s="39"/>
      <c r="V685" s="39"/>
      <c r="W685" s="39"/>
      <c r="X685" s="39"/>
      <c r="Y685" s="39"/>
      <c r="Z685" s="39"/>
      <c r="AA685" s="39"/>
      <c r="AB685" s="39"/>
      <c r="AC685" s="39"/>
      <c r="AD685" s="39"/>
      <c r="AE685" s="39"/>
      <c r="AT685" s="18" t="s">
        <v>359</v>
      </c>
      <c r="AU685" s="18" t="s">
        <v>371</v>
      </c>
    </row>
    <row r="686" s="2" customFormat="1" ht="24.15" customHeight="1">
      <c r="A686" s="39"/>
      <c r="B686" s="40"/>
      <c r="C686" s="295" t="s">
        <v>3250</v>
      </c>
      <c r="D686" s="295" t="s">
        <v>1347</v>
      </c>
      <c r="E686" s="296" t="s">
        <v>5816</v>
      </c>
      <c r="F686" s="297" t="s">
        <v>5817</v>
      </c>
      <c r="G686" s="298" t="s">
        <v>4932</v>
      </c>
      <c r="H686" s="299">
        <v>36</v>
      </c>
      <c r="I686" s="300"/>
      <c r="J686" s="301">
        <f>ROUND(I686*H686,2)</f>
        <v>0</v>
      </c>
      <c r="K686" s="297" t="s">
        <v>1</v>
      </c>
      <c r="L686" s="302"/>
      <c r="M686" s="303" t="s">
        <v>1</v>
      </c>
      <c r="N686" s="304" t="s">
        <v>41</v>
      </c>
      <c r="O686" s="92"/>
      <c r="P686" s="238">
        <f>O686*H686</f>
        <v>0</v>
      </c>
      <c r="Q686" s="238">
        <v>0</v>
      </c>
      <c r="R686" s="238">
        <f>Q686*H686</f>
        <v>0</v>
      </c>
      <c r="S686" s="238">
        <v>0</v>
      </c>
      <c r="T686" s="239">
        <f>S686*H686</f>
        <v>0</v>
      </c>
      <c r="U686" s="39"/>
      <c r="V686" s="39"/>
      <c r="W686" s="39"/>
      <c r="X686" s="39"/>
      <c r="Y686" s="39"/>
      <c r="Z686" s="39"/>
      <c r="AA686" s="39"/>
      <c r="AB686" s="39"/>
      <c r="AC686" s="39"/>
      <c r="AD686" s="39"/>
      <c r="AE686" s="39"/>
      <c r="AR686" s="240" t="s">
        <v>468</v>
      </c>
      <c r="AT686" s="240" t="s">
        <v>1347</v>
      </c>
      <c r="AU686" s="240" t="s">
        <v>371</v>
      </c>
      <c r="AY686" s="18" t="s">
        <v>350</v>
      </c>
      <c r="BE686" s="241">
        <f>IF(N686="základní",J686,0)</f>
        <v>0</v>
      </c>
      <c r="BF686" s="241">
        <f>IF(N686="snížená",J686,0)</f>
        <v>0</v>
      </c>
      <c r="BG686" s="241">
        <f>IF(N686="zákl. přenesená",J686,0)</f>
        <v>0</v>
      </c>
      <c r="BH686" s="241">
        <f>IF(N686="sníž. přenesená",J686,0)</f>
        <v>0</v>
      </c>
      <c r="BI686" s="241">
        <f>IF(N686="nulová",J686,0)</f>
        <v>0</v>
      </c>
      <c r="BJ686" s="18" t="s">
        <v>84</v>
      </c>
      <c r="BK686" s="241">
        <f>ROUND(I686*H686,2)</f>
        <v>0</v>
      </c>
      <c r="BL686" s="18" t="s">
        <v>357</v>
      </c>
      <c r="BM686" s="240" t="s">
        <v>5818</v>
      </c>
    </row>
    <row r="687" s="2" customFormat="1">
      <c r="A687" s="39"/>
      <c r="B687" s="40"/>
      <c r="C687" s="41"/>
      <c r="D687" s="242" t="s">
        <v>359</v>
      </c>
      <c r="E687" s="41"/>
      <c r="F687" s="243" t="s">
        <v>5817</v>
      </c>
      <c r="G687" s="41"/>
      <c r="H687" s="41"/>
      <c r="I687" s="244"/>
      <c r="J687" s="41"/>
      <c r="K687" s="41"/>
      <c r="L687" s="45"/>
      <c r="M687" s="245"/>
      <c r="N687" s="246"/>
      <c r="O687" s="92"/>
      <c r="P687" s="92"/>
      <c r="Q687" s="92"/>
      <c r="R687" s="92"/>
      <c r="S687" s="92"/>
      <c r="T687" s="93"/>
      <c r="U687" s="39"/>
      <c r="V687" s="39"/>
      <c r="W687" s="39"/>
      <c r="X687" s="39"/>
      <c r="Y687" s="39"/>
      <c r="Z687" s="39"/>
      <c r="AA687" s="39"/>
      <c r="AB687" s="39"/>
      <c r="AC687" s="39"/>
      <c r="AD687" s="39"/>
      <c r="AE687" s="39"/>
      <c r="AT687" s="18" t="s">
        <v>359</v>
      </c>
      <c r="AU687" s="18" t="s">
        <v>371</v>
      </c>
    </row>
    <row r="688" s="2" customFormat="1" ht="33" customHeight="1">
      <c r="A688" s="39"/>
      <c r="B688" s="40"/>
      <c r="C688" s="295" t="s">
        <v>3256</v>
      </c>
      <c r="D688" s="295" t="s">
        <v>1347</v>
      </c>
      <c r="E688" s="296" t="s">
        <v>5819</v>
      </c>
      <c r="F688" s="297" t="s">
        <v>5820</v>
      </c>
      <c r="G688" s="298" t="s">
        <v>4932</v>
      </c>
      <c r="H688" s="299">
        <v>36</v>
      </c>
      <c r="I688" s="300"/>
      <c r="J688" s="301">
        <f>ROUND(I688*H688,2)</f>
        <v>0</v>
      </c>
      <c r="K688" s="297" t="s">
        <v>1</v>
      </c>
      <c r="L688" s="302"/>
      <c r="M688" s="303" t="s">
        <v>1</v>
      </c>
      <c r="N688" s="304" t="s">
        <v>41</v>
      </c>
      <c r="O688" s="92"/>
      <c r="P688" s="238">
        <f>O688*H688</f>
        <v>0</v>
      </c>
      <c r="Q688" s="238">
        <v>0</v>
      </c>
      <c r="R688" s="238">
        <f>Q688*H688</f>
        <v>0</v>
      </c>
      <c r="S688" s="238">
        <v>0</v>
      </c>
      <c r="T688" s="239">
        <f>S688*H688</f>
        <v>0</v>
      </c>
      <c r="U688" s="39"/>
      <c r="V688" s="39"/>
      <c r="W688" s="39"/>
      <c r="X688" s="39"/>
      <c r="Y688" s="39"/>
      <c r="Z688" s="39"/>
      <c r="AA688" s="39"/>
      <c r="AB688" s="39"/>
      <c r="AC688" s="39"/>
      <c r="AD688" s="39"/>
      <c r="AE688" s="39"/>
      <c r="AR688" s="240" t="s">
        <v>468</v>
      </c>
      <c r="AT688" s="240" t="s">
        <v>1347</v>
      </c>
      <c r="AU688" s="240" t="s">
        <v>371</v>
      </c>
      <c r="AY688" s="18" t="s">
        <v>350</v>
      </c>
      <c r="BE688" s="241">
        <f>IF(N688="základní",J688,0)</f>
        <v>0</v>
      </c>
      <c r="BF688" s="241">
        <f>IF(N688="snížená",J688,0)</f>
        <v>0</v>
      </c>
      <c r="BG688" s="241">
        <f>IF(N688="zákl. přenesená",J688,0)</f>
        <v>0</v>
      </c>
      <c r="BH688" s="241">
        <f>IF(N688="sníž. přenesená",J688,0)</f>
        <v>0</v>
      </c>
      <c r="BI688" s="241">
        <f>IF(N688="nulová",J688,0)</f>
        <v>0</v>
      </c>
      <c r="BJ688" s="18" t="s">
        <v>84</v>
      </c>
      <c r="BK688" s="241">
        <f>ROUND(I688*H688,2)</f>
        <v>0</v>
      </c>
      <c r="BL688" s="18" t="s">
        <v>357</v>
      </c>
      <c r="BM688" s="240" t="s">
        <v>5821</v>
      </c>
    </row>
    <row r="689" s="2" customFormat="1">
      <c r="A689" s="39"/>
      <c r="B689" s="40"/>
      <c r="C689" s="41"/>
      <c r="D689" s="242" t="s">
        <v>359</v>
      </c>
      <c r="E689" s="41"/>
      <c r="F689" s="243" t="s">
        <v>5820</v>
      </c>
      <c r="G689" s="41"/>
      <c r="H689" s="41"/>
      <c r="I689" s="244"/>
      <c r="J689" s="41"/>
      <c r="K689" s="41"/>
      <c r="L689" s="45"/>
      <c r="M689" s="245"/>
      <c r="N689" s="246"/>
      <c r="O689" s="92"/>
      <c r="P689" s="92"/>
      <c r="Q689" s="92"/>
      <c r="R689" s="92"/>
      <c r="S689" s="92"/>
      <c r="T689" s="93"/>
      <c r="U689" s="39"/>
      <c r="V689" s="39"/>
      <c r="W689" s="39"/>
      <c r="X689" s="39"/>
      <c r="Y689" s="39"/>
      <c r="Z689" s="39"/>
      <c r="AA689" s="39"/>
      <c r="AB689" s="39"/>
      <c r="AC689" s="39"/>
      <c r="AD689" s="39"/>
      <c r="AE689" s="39"/>
      <c r="AT689" s="18" t="s">
        <v>359</v>
      </c>
      <c r="AU689" s="18" t="s">
        <v>371</v>
      </c>
    </row>
    <row r="690" s="2" customFormat="1" ht="16.5" customHeight="1">
      <c r="A690" s="39"/>
      <c r="B690" s="40"/>
      <c r="C690" s="295" t="s">
        <v>3262</v>
      </c>
      <c r="D690" s="295" t="s">
        <v>1347</v>
      </c>
      <c r="E690" s="296" t="s">
        <v>5822</v>
      </c>
      <c r="F690" s="297" t="s">
        <v>5823</v>
      </c>
      <c r="G690" s="298" t="s">
        <v>4932</v>
      </c>
      <c r="H690" s="299">
        <v>2</v>
      </c>
      <c r="I690" s="300"/>
      <c r="J690" s="301">
        <f>ROUND(I690*H690,2)</f>
        <v>0</v>
      </c>
      <c r="K690" s="297" t="s">
        <v>1</v>
      </c>
      <c r="L690" s="302"/>
      <c r="M690" s="303" t="s">
        <v>1</v>
      </c>
      <c r="N690" s="304" t="s">
        <v>41</v>
      </c>
      <c r="O690" s="92"/>
      <c r="P690" s="238">
        <f>O690*H690</f>
        <v>0</v>
      </c>
      <c r="Q690" s="238">
        <v>0</v>
      </c>
      <c r="R690" s="238">
        <f>Q690*H690</f>
        <v>0</v>
      </c>
      <c r="S690" s="238">
        <v>0</v>
      </c>
      <c r="T690" s="239">
        <f>S690*H690</f>
        <v>0</v>
      </c>
      <c r="U690" s="39"/>
      <c r="V690" s="39"/>
      <c r="W690" s="39"/>
      <c r="X690" s="39"/>
      <c r="Y690" s="39"/>
      <c r="Z690" s="39"/>
      <c r="AA690" s="39"/>
      <c r="AB690" s="39"/>
      <c r="AC690" s="39"/>
      <c r="AD690" s="39"/>
      <c r="AE690" s="39"/>
      <c r="AR690" s="240" t="s">
        <v>468</v>
      </c>
      <c r="AT690" s="240" t="s">
        <v>1347</v>
      </c>
      <c r="AU690" s="240" t="s">
        <v>371</v>
      </c>
      <c r="AY690" s="18" t="s">
        <v>350</v>
      </c>
      <c r="BE690" s="241">
        <f>IF(N690="základní",J690,0)</f>
        <v>0</v>
      </c>
      <c r="BF690" s="241">
        <f>IF(N690="snížená",J690,0)</f>
        <v>0</v>
      </c>
      <c r="BG690" s="241">
        <f>IF(N690="zákl. přenesená",J690,0)</f>
        <v>0</v>
      </c>
      <c r="BH690" s="241">
        <f>IF(N690="sníž. přenesená",J690,0)</f>
        <v>0</v>
      </c>
      <c r="BI690" s="241">
        <f>IF(N690="nulová",J690,0)</f>
        <v>0</v>
      </c>
      <c r="BJ690" s="18" t="s">
        <v>84</v>
      </c>
      <c r="BK690" s="241">
        <f>ROUND(I690*H690,2)</f>
        <v>0</v>
      </c>
      <c r="BL690" s="18" t="s">
        <v>357</v>
      </c>
      <c r="BM690" s="240" t="s">
        <v>5824</v>
      </c>
    </row>
    <row r="691" s="2" customFormat="1">
      <c r="A691" s="39"/>
      <c r="B691" s="40"/>
      <c r="C691" s="41"/>
      <c r="D691" s="242" t="s">
        <v>359</v>
      </c>
      <c r="E691" s="41"/>
      <c r="F691" s="243" t="s">
        <v>5823</v>
      </c>
      <c r="G691" s="41"/>
      <c r="H691" s="41"/>
      <c r="I691" s="244"/>
      <c r="J691" s="41"/>
      <c r="K691" s="41"/>
      <c r="L691" s="45"/>
      <c r="M691" s="245"/>
      <c r="N691" s="246"/>
      <c r="O691" s="92"/>
      <c r="P691" s="92"/>
      <c r="Q691" s="92"/>
      <c r="R691" s="92"/>
      <c r="S691" s="92"/>
      <c r="T691" s="93"/>
      <c r="U691" s="39"/>
      <c r="V691" s="39"/>
      <c r="W691" s="39"/>
      <c r="X691" s="39"/>
      <c r="Y691" s="39"/>
      <c r="Z691" s="39"/>
      <c r="AA691" s="39"/>
      <c r="AB691" s="39"/>
      <c r="AC691" s="39"/>
      <c r="AD691" s="39"/>
      <c r="AE691" s="39"/>
      <c r="AT691" s="18" t="s">
        <v>359</v>
      </c>
      <c r="AU691" s="18" t="s">
        <v>371</v>
      </c>
    </row>
    <row r="692" s="2" customFormat="1" ht="16.5" customHeight="1">
      <c r="A692" s="39"/>
      <c r="B692" s="40"/>
      <c r="C692" s="295" t="s">
        <v>3268</v>
      </c>
      <c r="D692" s="295" t="s">
        <v>1347</v>
      </c>
      <c r="E692" s="296" t="s">
        <v>5825</v>
      </c>
      <c r="F692" s="297" t="s">
        <v>5826</v>
      </c>
      <c r="G692" s="298" t="s">
        <v>4932</v>
      </c>
      <c r="H692" s="299">
        <v>2</v>
      </c>
      <c r="I692" s="300"/>
      <c r="J692" s="301">
        <f>ROUND(I692*H692,2)</f>
        <v>0</v>
      </c>
      <c r="K692" s="297" t="s">
        <v>1</v>
      </c>
      <c r="L692" s="302"/>
      <c r="M692" s="303" t="s">
        <v>1</v>
      </c>
      <c r="N692" s="304" t="s">
        <v>41</v>
      </c>
      <c r="O692" s="92"/>
      <c r="P692" s="238">
        <f>O692*H692</f>
        <v>0</v>
      </c>
      <c r="Q692" s="238">
        <v>0</v>
      </c>
      <c r="R692" s="238">
        <f>Q692*H692</f>
        <v>0</v>
      </c>
      <c r="S692" s="238">
        <v>0</v>
      </c>
      <c r="T692" s="239">
        <f>S692*H692</f>
        <v>0</v>
      </c>
      <c r="U692" s="39"/>
      <c r="V692" s="39"/>
      <c r="W692" s="39"/>
      <c r="X692" s="39"/>
      <c r="Y692" s="39"/>
      <c r="Z692" s="39"/>
      <c r="AA692" s="39"/>
      <c r="AB692" s="39"/>
      <c r="AC692" s="39"/>
      <c r="AD692" s="39"/>
      <c r="AE692" s="39"/>
      <c r="AR692" s="240" t="s">
        <v>468</v>
      </c>
      <c r="AT692" s="240" t="s">
        <v>1347</v>
      </c>
      <c r="AU692" s="240" t="s">
        <v>371</v>
      </c>
      <c r="AY692" s="18" t="s">
        <v>350</v>
      </c>
      <c r="BE692" s="241">
        <f>IF(N692="základní",J692,0)</f>
        <v>0</v>
      </c>
      <c r="BF692" s="241">
        <f>IF(N692="snížená",J692,0)</f>
        <v>0</v>
      </c>
      <c r="BG692" s="241">
        <f>IF(N692="zákl. přenesená",J692,0)</f>
        <v>0</v>
      </c>
      <c r="BH692" s="241">
        <f>IF(N692="sníž. přenesená",J692,0)</f>
        <v>0</v>
      </c>
      <c r="BI692" s="241">
        <f>IF(N692="nulová",J692,0)</f>
        <v>0</v>
      </c>
      <c r="BJ692" s="18" t="s">
        <v>84</v>
      </c>
      <c r="BK692" s="241">
        <f>ROUND(I692*H692,2)</f>
        <v>0</v>
      </c>
      <c r="BL692" s="18" t="s">
        <v>357</v>
      </c>
      <c r="BM692" s="240" t="s">
        <v>5827</v>
      </c>
    </row>
    <row r="693" s="2" customFormat="1">
      <c r="A693" s="39"/>
      <c r="B693" s="40"/>
      <c r="C693" s="41"/>
      <c r="D693" s="242" t="s">
        <v>359</v>
      </c>
      <c r="E693" s="41"/>
      <c r="F693" s="243" t="s">
        <v>5826</v>
      </c>
      <c r="G693" s="41"/>
      <c r="H693" s="41"/>
      <c r="I693" s="244"/>
      <c r="J693" s="41"/>
      <c r="K693" s="41"/>
      <c r="L693" s="45"/>
      <c r="M693" s="245"/>
      <c r="N693" s="246"/>
      <c r="O693" s="92"/>
      <c r="P693" s="92"/>
      <c r="Q693" s="92"/>
      <c r="R693" s="92"/>
      <c r="S693" s="92"/>
      <c r="T693" s="93"/>
      <c r="U693" s="39"/>
      <c r="V693" s="39"/>
      <c r="W693" s="39"/>
      <c r="X693" s="39"/>
      <c r="Y693" s="39"/>
      <c r="Z693" s="39"/>
      <c r="AA693" s="39"/>
      <c r="AB693" s="39"/>
      <c r="AC693" s="39"/>
      <c r="AD693" s="39"/>
      <c r="AE693" s="39"/>
      <c r="AT693" s="18" t="s">
        <v>359</v>
      </c>
      <c r="AU693" s="18" t="s">
        <v>371</v>
      </c>
    </row>
    <row r="694" s="2" customFormat="1" ht="16.5" customHeight="1">
      <c r="A694" s="39"/>
      <c r="B694" s="40"/>
      <c r="C694" s="295" t="s">
        <v>3275</v>
      </c>
      <c r="D694" s="295" t="s">
        <v>1347</v>
      </c>
      <c r="E694" s="296" t="s">
        <v>5828</v>
      </c>
      <c r="F694" s="297" t="s">
        <v>5829</v>
      </c>
      <c r="G694" s="298" t="s">
        <v>4932</v>
      </c>
      <c r="H694" s="299">
        <v>18</v>
      </c>
      <c r="I694" s="300"/>
      <c r="J694" s="301">
        <f>ROUND(I694*H694,2)</f>
        <v>0</v>
      </c>
      <c r="K694" s="297" t="s">
        <v>1</v>
      </c>
      <c r="L694" s="302"/>
      <c r="M694" s="303" t="s">
        <v>1</v>
      </c>
      <c r="N694" s="304" t="s">
        <v>41</v>
      </c>
      <c r="O694" s="92"/>
      <c r="P694" s="238">
        <f>O694*H694</f>
        <v>0</v>
      </c>
      <c r="Q694" s="238">
        <v>0</v>
      </c>
      <c r="R694" s="238">
        <f>Q694*H694</f>
        <v>0</v>
      </c>
      <c r="S694" s="238">
        <v>0</v>
      </c>
      <c r="T694" s="239">
        <f>S694*H694</f>
        <v>0</v>
      </c>
      <c r="U694" s="39"/>
      <c r="V694" s="39"/>
      <c r="W694" s="39"/>
      <c r="X694" s="39"/>
      <c r="Y694" s="39"/>
      <c r="Z694" s="39"/>
      <c r="AA694" s="39"/>
      <c r="AB694" s="39"/>
      <c r="AC694" s="39"/>
      <c r="AD694" s="39"/>
      <c r="AE694" s="39"/>
      <c r="AR694" s="240" t="s">
        <v>468</v>
      </c>
      <c r="AT694" s="240" t="s">
        <v>1347</v>
      </c>
      <c r="AU694" s="240" t="s">
        <v>371</v>
      </c>
      <c r="AY694" s="18" t="s">
        <v>350</v>
      </c>
      <c r="BE694" s="241">
        <f>IF(N694="základní",J694,0)</f>
        <v>0</v>
      </c>
      <c r="BF694" s="241">
        <f>IF(N694="snížená",J694,0)</f>
        <v>0</v>
      </c>
      <c r="BG694" s="241">
        <f>IF(N694="zákl. přenesená",J694,0)</f>
        <v>0</v>
      </c>
      <c r="BH694" s="241">
        <f>IF(N694="sníž. přenesená",J694,0)</f>
        <v>0</v>
      </c>
      <c r="BI694" s="241">
        <f>IF(N694="nulová",J694,0)</f>
        <v>0</v>
      </c>
      <c r="BJ694" s="18" t="s">
        <v>84</v>
      </c>
      <c r="BK694" s="241">
        <f>ROUND(I694*H694,2)</f>
        <v>0</v>
      </c>
      <c r="BL694" s="18" t="s">
        <v>357</v>
      </c>
      <c r="BM694" s="240" t="s">
        <v>5830</v>
      </c>
    </row>
    <row r="695" s="2" customFormat="1">
      <c r="A695" s="39"/>
      <c r="B695" s="40"/>
      <c r="C695" s="41"/>
      <c r="D695" s="242" t="s">
        <v>359</v>
      </c>
      <c r="E695" s="41"/>
      <c r="F695" s="243" t="s">
        <v>5829</v>
      </c>
      <c r="G695" s="41"/>
      <c r="H695" s="41"/>
      <c r="I695" s="244"/>
      <c r="J695" s="41"/>
      <c r="K695" s="41"/>
      <c r="L695" s="45"/>
      <c r="M695" s="245"/>
      <c r="N695" s="246"/>
      <c r="O695" s="92"/>
      <c r="P695" s="92"/>
      <c r="Q695" s="92"/>
      <c r="R695" s="92"/>
      <c r="S695" s="92"/>
      <c r="T695" s="93"/>
      <c r="U695" s="39"/>
      <c r="V695" s="39"/>
      <c r="W695" s="39"/>
      <c r="X695" s="39"/>
      <c r="Y695" s="39"/>
      <c r="Z695" s="39"/>
      <c r="AA695" s="39"/>
      <c r="AB695" s="39"/>
      <c r="AC695" s="39"/>
      <c r="AD695" s="39"/>
      <c r="AE695" s="39"/>
      <c r="AT695" s="18" t="s">
        <v>359</v>
      </c>
      <c r="AU695" s="18" t="s">
        <v>371</v>
      </c>
    </row>
    <row r="696" s="2" customFormat="1" ht="16.5" customHeight="1">
      <c r="A696" s="39"/>
      <c r="B696" s="40"/>
      <c r="C696" s="295" t="s">
        <v>3281</v>
      </c>
      <c r="D696" s="295" t="s">
        <v>1347</v>
      </c>
      <c r="E696" s="296" t="s">
        <v>5831</v>
      </c>
      <c r="F696" s="297" t="s">
        <v>5832</v>
      </c>
      <c r="G696" s="298" t="s">
        <v>4932</v>
      </c>
      <c r="H696" s="299">
        <v>18</v>
      </c>
      <c r="I696" s="300"/>
      <c r="J696" s="301">
        <f>ROUND(I696*H696,2)</f>
        <v>0</v>
      </c>
      <c r="K696" s="297" t="s">
        <v>1</v>
      </c>
      <c r="L696" s="302"/>
      <c r="M696" s="303" t="s">
        <v>1</v>
      </c>
      <c r="N696" s="304" t="s">
        <v>41</v>
      </c>
      <c r="O696" s="92"/>
      <c r="P696" s="238">
        <f>O696*H696</f>
        <v>0</v>
      </c>
      <c r="Q696" s="238">
        <v>0</v>
      </c>
      <c r="R696" s="238">
        <f>Q696*H696</f>
        <v>0</v>
      </c>
      <c r="S696" s="238">
        <v>0</v>
      </c>
      <c r="T696" s="239">
        <f>S696*H696</f>
        <v>0</v>
      </c>
      <c r="U696" s="39"/>
      <c r="V696" s="39"/>
      <c r="W696" s="39"/>
      <c r="X696" s="39"/>
      <c r="Y696" s="39"/>
      <c r="Z696" s="39"/>
      <c r="AA696" s="39"/>
      <c r="AB696" s="39"/>
      <c r="AC696" s="39"/>
      <c r="AD696" s="39"/>
      <c r="AE696" s="39"/>
      <c r="AR696" s="240" t="s">
        <v>468</v>
      </c>
      <c r="AT696" s="240" t="s">
        <v>1347</v>
      </c>
      <c r="AU696" s="240" t="s">
        <v>371</v>
      </c>
      <c r="AY696" s="18" t="s">
        <v>350</v>
      </c>
      <c r="BE696" s="241">
        <f>IF(N696="základní",J696,0)</f>
        <v>0</v>
      </c>
      <c r="BF696" s="241">
        <f>IF(N696="snížená",J696,0)</f>
        <v>0</v>
      </c>
      <c r="BG696" s="241">
        <f>IF(N696="zákl. přenesená",J696,0)</f>
        <v>0</v>
      </c>
      <c r="BH696" s="241">
        <f>IF(N696="sníž. přenesená",J696,0)</f>
        <v>0</v>
      </c>
      <c r="BI696" s="241">
        <f>IF(N696="nulová",J696,0)</f>
        <v>0</v>
      </c>
      <c r="BJ696" s="18" t="s">
        <v>84</v>
      </c>
      <c r="BK696" s="241">
        <f>ROUND(I696*H696,2)</f>
        <v>0</v>
      </c>
      <c r="BL696" s="18" t="s">
        <v>357</v>
      </c>
      <c r="BM696" s="240" t="s">
        <v>5833</v>
      </c>
    </row>
    <row r="697" s="2" customFormat="1">
      <c r="A697" s="39"/>
      <c r="B697" s="40"/>
      <c r="C697" s="41"/>
      <c r="D697" s="242" t="s">
        <v>359</v>
      </c>
      <c r="E697" s="41"/>
      <c r="F697" s="243" t="s">
        <v>5832</v>
      </c>
      <c r="G697" s="41"/>
      <c r="H697" s="41"/>
      <c r="I697" s="244"/>
      <c r="J697" s="41"/>
      <c r="K697" s="41"/>
      <c r="L697" s="45"/>
      <c r="M697" s="245"/>
      <c r="N697" s="246"/>
      <c r="O697" s="92"/>
      <c r="P697" s="92"/>
      <c r="Q697" s="92"/>
      <c r="R697" s="92"/>
      <c r="S697" s="92"/>
      <c r="T697" s="93"/>
      <c r="U697" s="39"/>
      <c r="V697" s="39"/>
      <c r="W697" s="39"/>
      <c r="X697" s="39"/>
      <c r="Y697" s="39"/>
      <c r="Z697" s="39"/>
      <c r="AA697" s="39"/>
      <c r="AB697" s="39"/>
      <c r="AC697" s="39"/>
      <c r="AD697" s="39"/>
      <c r="AE697" s="39"/>
      <c r="AT697" s="18" t="s">
        <v>359</v>
      </c>
      <c r="AU697" s="18" t="s">
        <v>371</v>
      </c>
    </row>
    <row r="698" s="2" customFormat="1" ht="16.5" customHeight="1">
      <c r="A698" s="39"/>
      <c r="B698" s="40"/>
      <c r="C698" s="295" t="s">
        <v>3288</v>
      </c>
      <c r="D698" s="295" t="s">
        <v>1347</v>
      </c>
      <c r="E698" s="296" t="s">
        <v>5834</v>
      </c>
      <c r="F698" s="297" t="s">
        <v>5835</v>
      </c>
      <c r="G698" s="298" t="s">
        <v>551</v>
      </c>
      <c r="H698" s="299">
        <v>220</v>
      </c>
      <c r="I698" s="300"/>
      <c r="J698" s="301">
        <f>ROUND(I698*H698,2)</f>
        <v>0</v>
      </c>
      <c r="K698" s="297" t="s">
        <v>1</v>
      </c>
      <c r="L698" s="302"/>
      <c r="M698" s="303" t="s">
        <v>1</v>
      </c>
      <c r="N698" s="304" t="s">
        <v>41</v>
      </c>
      <c r="O698" s="92"/>
      <c r="P698" s="238">
        <f>O698*H698</f>
        <v>0</v>
      </c>
      <c r="Q698" s="238">
        <v>0</v>
      </c>
      <c r="R698" s="238">
        <f>Q698*H698</f>
        <v>0</v>
      </c>
      <c r="S698" s="238">
        <v>0</v>
      </c>
      <c r="T698" s="239">
        <f>S698*H698</f>
        <v>0</v>
      </c>
      <c r="U698" s="39"/>
      <c r="V698" s="39"/>
      <c r="W698" s="39"/>
      <c r="X698" s="39"/>
      <c r="Y698" s="39"/>
      <c r="Z698" s="39"/>
      <c r="AA698" s="39"/>
      <c r="AB698" s="39"/>
      <c r="AC698" s="39"/>
      <c r="AD698" s="39"/>
      <c r="AE698" s="39"/>
      <c r="AR698" s="240" t="s">
        <v>468</v>
      </c>
      <c r="AT698" s="240" t="s">
        <v>1347</v>
      </c>
      <c r="AU698" s="240" t="s">
        <v>371</v>
      </c>
      <c r="AY698" s="18" t="s">
        <v>350</v>
      </c>
      <c r="BE698" s="241">
        <f>IF(N698="základní",J698,0)</f>
        <v>0</v>
      </c>
      <c r="BF698" s="241">
        <f>IF(N698="snížená",J698,0)</f>
        <v>0</v>
      </c>
      <c r="BG698" s="241">
        <f>IF(N698="zákl. přenesená",J698,0)</f>
        <v>0</v>
      </c>
      <c r="BH698" s="241">
        <f>IF(N698="sníž. přenesená",J698,0)</f>
        <v>0</v>
      </c>
      <c r="BI698" s="241">
        <f>IF(N698="nulová",J698,0)</f>
        <v>0</v>
      </c>
      <c r="BJ698" s="18" t="s">
        <v>84</v>
      </c>
      <c r="BK698" s="241">
        <f>ROUND(I698*H698,2)</f>
        <v>0</v>
      </c>
      <c r="BL698" s="18" t="s">
        <v>357</v>
      </c>
      <c r="BM698" s="240" t="s">
        <v>5836</v>
      </c>
    </row>
    <row r="699" s="2" customFormat="1">
      <c r="A699" s="39"/>
      <c r="B699" s="40"/>
      <c r="C699" s="41"/>
      <c r="D699" s="242" t="s">
        <v>359</v>
      </c>
      <c r="E699" s="41"/>
      <c r="F699" s="243" t="s">
        <v>5835</v>
      </c>
      <c r="G699" s="41"/>
      <c r="H699" s="41"/>
      <c r="I699" s="244"/>
      <c r="J699" s="41"/>
      <c r="K699" s="41"/>
      <c r="L699" s="45"/>
      <c r="M699" s="245"/>
      <c r="N699" s="246"/>
      <c r="O699" s="92"/>
      <c r="P699" s="92"/>
      <c r="Q699" s="92"/>
      <c r="R699" s="92"/>
      <c r="S699" s="92"/>
      <c r="T699" s="93"/>
      <c r="U699" s="39"/>
      <c r="V699" s="39"/>
      <c r="W699" s="39"/>
      <c r="X699" s="39"/>
      <c r="Y699" s="39"/>
      <c r="Z699" s="39"/>
      <c r="AA699" s="39"/>
      <c r="AB699" s="39"/>
      <c r="AC699" s="39"/>
      <c r="AD699" s="39"/>
      <c r="AE699" s="39"/>
      <c r="AT699" s="18" t="s">
        <v>359</v>
      </c>
      <c r="AU699" s="18" t="s">
        <v>371</v>
      </c>
    </row>
    <row r="700" s="2" customFormat="1" ht="24.15" customHeight="1">
      <c r="A700" s="39"/>
      <c r="B700" s="40"/>
      <c r="C700" s="229" t="s">
        <v>3294</v>
      </c>
      <c r="D700" s="229" t="s">
        <v>352</v>
      </c>
      <c r="E700" s="230" t="s">
        <v>5746</v>
      </c>
      <c r="F700" s="231" t="s">
        <v>5747</v>
      </c>
      <c r="G700" s="232" t="s">
        <v>551</v>
      </c>
      <c r="H700" s="233">
        <v>220</v>
      </c>
      <c r="I700" s="234"/>
      <c r="J700" s="235">
        <f>ROUND(I700*H700,2)</f>
        <v>0</v>
      </c>
      <c r="K700" s="231" t="s">
        <v>385</v>
      </c>
      <c r="L700" s="45"/>
      <c r="M700" s="236" t="s">
        <v>1</v>
      </c>
      <c r="N700" s="237" t="s">
        <v>41</v>
      </c>
      <c r="O700" s="92"/>
      <c r="P700" s="238">
        <f>O700*H700</f>
        <v>0</v>
      </c>
      <c r="Q700" s="238">
        <v>0</v>
      </c>
      <c r="R700" s="238">
        <f>Q700*H700</f>
        <v>0</v>
      </c>
      <c r="S700" s="238">
        <v>0</v>
      </c>
      <c r="T700" s="239">
        <f>S700*H700</f>
        <v>0</v>
      </c>
      <c r="U700" s="39"/>
      <c r="V700" s="39"/>
      <c r="W700" s="39"/>
      <c r="X700" s="39"/>
      <c r="Y700" s="39"/>
      <c r="Z700" s="39"/>
      <c r="AA700" s="39"/>
      <c r="AB700" s="39"/>
      <c r="AC700" s="39"/>
      <c r="AD700" s="39"/>
      <c r="AE700" s="39"/>
      <c r="AR700" s="240" t="s">
        <v>357</v>
      </c>
      <c r="AT700" s="240" t="s">
        <v>352</v>
      </c>
      <c r="AU700" s="240" t="s">
        <v>371</v>
      </c>
      <c r="AY700" s="18" t="s">
        <v>350</v>
      </c>
      <c r="BE700" s="241">
        <f>IF(N700="základní",J700,0)</f>
        <v>0</v>
      </c>
      <c r="BF700" s="241">
        <f>IF(N700="snížená",J700,0)</f>
        <v>0</v>
      </c>
      <c r="BG700" s="241">
        <f>IF(N700="zákl. přenesená",J700,0)</f>
        <v>0</v>
      </c>
      <c r="BH700" s="241">
        <f>IF(N700="sníž. přenesená",J700,0)</f>
        <v>0</v>
      </c>
      <c r="BI700" s="241">
        <f>IF(N700="nulová",J700,0)</f>
        <v>0</v>
      </c>
      <c r="BJ700" s="18" t="s">
        <v>84</v>
      </c>
      <c r="BK700" s="241">
        <f>ROUND(I700*H700,2)</f>
        <v>0</v>
      </c>
      <c r="BL700" s="18" t="s">
        <v>357</v>
      </c>
      <c r="BM700" s="240" t="s">
        <v>5837</v>
      </c>
    </row>
    <row r="701" s="2" customFormat="1">
      <c r="A701" s="39"/>
      <c r="B701" s="40"/>
      <c r="C701" s="41"/>
      <c r="D701" s="242" t="s">
        <v>359</v>
      </c>
      <c r="E701" s="41"/>
      <c r="F701" s="243" t="s">
        <v>5749</v>
      </c>
      <c r="G701" s="41"/>
      <c r="H701" s="41"/>
      <c r="I701" s="244"/>
      <c r="J701" s="41"/>
      <c r="K701" s="41"/>
      <c r="L701" s="45"/>
      <c r="M701" s="245"/>
      <c r="N701" s="246"/>
      <c r="O701" s="92"/>
      <c r="P701" s="92"/>
      <c r="Q701" s="92"/>
      <c r="R701" s="92"/>
      <c r="S701" s="92"/>
      <c r="T701" s="93"/>
      <c r="U701" s="39"/>
      <c r="V701" s="39"/>
      <c r="W701" s="39"/>
      <c r="X701" s="39"/>
      <c r="Y701" s="39"/>
      <c r="Z701" s="39"/>
      <c r="AA701" s="39"/>
      <c r="AB701" s="39"/>
      <c r="AC701" s="39"/>
      <c r="AD701" s="39"/>
      <c r="AE701" s="39"/>
      <c r="AT701" s="18" t="s">
        <v>359</v>
      </c>
      <c r="AU701" s="18" t="s">
        <v>371</v>
      </c>
    </row>
    <row r="702" s="2" customFormat="1" ht="16.5" customHeight="1">
      <c r="A702" s="39"/>
      <c r="B702" s="40"/>
      <c r="C702" s="295" t="s">
        <v>3298</v>
      </c>
      <c r="D702" s="295" t="s">
        <v>1347</v>
      </c>
      <c r="E702" s="296" t="s">
        <v>5838</v>
      </c>
      <c r="F702" s="297" t="s">
        <v>5839</v>
      </c>
      <c r="G702" s="298" t="s">
        <v>4932</v>
      </c>
      <c r="H702" s="299">
        <v>36</v>
      </c>
      <c r="I702" s="300"/>
      <c r="J702" s="301">
        <f>ROUND(I702*H702,2)</f>
        <v>0</v>
      </c>
      <c r="K702" s="297" t="s">
        <v>1</v>
      </c>
      <c r="L702" s="302"/>
      <c r="M702" s="303" t="s">
        <v>1</v>
      </c>
      <c r="N702" s="304" t="s">
        <v>41</v>
      </c>
      <c r="O702" s="92"/>
      <c r="P702" s="238">
        <f>O702*H702</f>
        <v>0</v>
      </c>
      <c r="Q702" s="238">
        <v>0</v>
      </c>
      <c r="R702" s="238">
        <f>Q702*H702</f>
        <v>0</v>
      </c>
      <c r="S702" s="238">
        <v>0</v>
      </c>
      <c r="T702" s="239">
        <f>S702*H702</f>
        <v>0</v>
      </c>
      <c r="U702" s="39"/>
      <c r="V702" s="39"/>
      <c r="W702" s="39"/>
      <c r="X702" s="39"/>
      <c r="Y702" s="39"/>
      <c r="Z702" s="39"/>
      <c r="AA702" s="39"/>
      <c r="AB702" s="39"/>
      <c r="AC702" s="39"/>
      <c r="AD702" s="39"/>
      <c r="AE702" s="39"/>
      <c r="AR702" s="240" t="s">
        <v>468</v>
      </c>
      <c r="AT702" s="240" t="s">
        <v>1347</v>
      </c>
      <c r="AU702" s="240" t="s">
        <v>371</v>
      </c>
      <c r="AY702" s="18" t="s">
        <v>350</v>
      </c>
      <c r="BE702" s="241">
        <f>IF(N702="základní",J702,0)</f>
        <v>0</v>
      </c>
      <c r="BF702" s="241">
        <f>IF(N702="snížená",J702,0)</f>
        <v>0</v>
      </c>
      <c r="BG702" s="241">
        <f>IF(N702="zákl. přenesená",J702,0)</f>
        <v>0</v>
      </c>
      <c r="BH702" s="241">
        <f>IF(N702="sníž. přenesená",J702,0)</f>
        <v>0</v>
      </c>
      <c r="BI702" s="241">
        <f>IF(N702="nulová",J702,0)</f>
        <v>0</v>
      </c>
      <c r="BJ702" s="18" t="s">
        <v>84</v>
      </c>
      <c r="BK702" s="241">
        <f>ROUND(I702*H702,2)</f>
        <v>0</v>
      </c>
      <c r="BL702" s="18" t="s">
        <v>357</v>
      </c>
      <c r="BM702" s="240" t="s">
        <v>5840</v>
      </c>
    </row>
    <row r="703" s="2" customFormat="1">
      <c r="A703" s="39"/>
      <c r="B703" s="40"/>
      <c r="C703" s="41"/>
      <c r="D703" s="242" t="s">
        <v>359</v>
      </c>
      <c r="E703" s="41"/>
      <c r="F703" s="243" t="s">
        <v>5839</v>
      </c>
      <c r="G703" s="41"/>
      <c r="H703" s="41"/>
      <c r="I703" s="244"/>
      <c r="J703" s="41"/>
      <c r="K703" s="41"/>
      <c r="L703" s="45"/>
      <c r="M703" s="245"/>
      <c r="N703" s="246"/>
      <c r="O703" s="92"/>
      <c r="P703" s="92"/>
      <c r="Q703" s="92"/>
      <c r="R703" s="92"/>
      <c r="S703" s="92"/>
      <c r="T703" s="93"/>
      <c r="U703" s="39"/>
      <c r="V703" s="39"/>
      <c r="W703" s="39"/>
      <c r="X703" s="39"/>
      <c r="Y703" s="39"/>
      <c r="Z703" s="39"/>
      <c r="AA703" s="39"/>
      <c r="AB703" s="39"/>
      <c r="AC703" s="39"/>
      <c r="AD703" s="39"/>
      <c r="AE703" s="39"/>
      <c r="AT703" s="18" t="s">
        <v>359</v>
      </c>
      <c r="AU703" s="18" t="s">
        <v>371</v>
      </c>
    </row>
    <row r="704" s="2" customFormat="1" ht="16.5" customHeight="1">
      <c r="A704" s="39"/>
      <c r="B704" s="40"/>
      <c r="C704" s="295" t="s">
        <v>3304</v>
      </c>
      <c r="D704" s="295" t="s">
        <v>1347</v>
      </c>
      <c r="E704" s="296" t="s">
        <v>5841</v>
      </c>
      <c r="F704" s="297" t="s">
        <v>5842</v>
      </c>
      <c r="G704" s="298" t="s">
        <v>4932</v>
      </c>
      <c r="H704" s="299">
        <v>36</v>
      </c>
      <c r="I704" s="300"/>
      <c r="J704" s="301">
        <f>ROUND(I704*H704,2)</f>
        <v>0</v>
      </c>
      <c r="K704" s="297" t="s">
        <v>1</v>
      </c>
      <c r="L704" s="302"/>
      <c r="M704" s="303" t="s">
        <v>1</v>
      </c>
      <c r="N704" s="304" t="s">
        <v>41</v>
      </c>
      <c r="O704" s="92"/>
      <c r="P704" s="238">
        <f>O704*H704</f>
        <v>0</v>
      </c>
      <c r="Q704" s="238">
        <v>0</v>
      </c>
      <c r="R704" s="238">
        <f>Q704*H704</f>
        <v>0</v>
      </c>
      <c r="S704" s="238">
        <v>0</v>
      </c>
      <c r="T704" s="239">
        <f>S704*H704</f>
        <v>0</v>
      </c>
      <c r="U704" s="39"/>
      <c r="V704" s="39"/>
      <c r="W704" s="39"/>
      <c r="X704" s="39"/>
      <c r="Y704" s="39"/>
      <c r="Z704" s="39"/>
      <c r="AA704" s="39"/>
      <c r="AB704" s="39"/>
      <c r="AC704" s="39"/>
      <c r="AD704" s="39"/>
      <c r="AE704" s="39"/>
      <c r="AR704" s="240" t="s">
        <v>468</v>
      </c>
      <c r="AT704" s="240" t="s">
        <v>1347</v>
      </c>
      <c r="AU704" s="240" t="s">
        <v>371</v>
      </c>
      <c r="AY704" s="18" t="s">
        <v>350</v>
      </c>
      <c r="BE704" s="241">
        <f>IF(N704="základní",J704,0)</f>
        <v>0</v>
      </c>
      <c r="BF704" s="241">
        <f>IF(N704="snížená",J704,0)</f>
        <v>0</v>
      </c>
      <c r="BG704" s="241">
        <f>IF(N704="zákl. přenesená",J704,0)</f>
        <v>0</v>
      </c>
      <c r="BH704" s="241">
        <f>IF(N704="sníž. přenesená",J704,0)</f>
        <v>0</v>
      </c>
      <c r="BI704" s="241">
        <f>IF(N704="nulová",J704,0)</f>
        <v>0</v>
      </c>
      <c r="BJ704" s="18" t="s">
        <v>84</v>
      </c>
      <c r="BK704" s="241">
        <f>ROUND(I704*H704,2)</f>
        <v>0</v>
      </c>
      <c r="BL704" s="18" t="s">
        <v>357</v>
      </c>
      <c r="BM704" s="240" t="s">
        <v>5843</v>
      </c>
    </row>
    <row r="705" s="2" customFormat="1">
      <c r="A705" s="39"/>
      <c r="B705" s="40"/>
      <c r="C705" s="41"/>
      <c r="D705" s="242" t="s">
        <v>359</v>
      </c>
      <c r="E705" s="41"/>
      <c r="F705" s="243" t="s">
        <v>5842</v>
      </c>
      <c r="G705" s="41"/>
      <c r="H705" s="41"/>
      <c r="I705" s="244"/>
      <c r="J705" s="41"/>
      <c r="K705" s="41"/>
      <c r="L705" s="45"/>
      <c r="M705" s="245"/>
      <c r="N705" s="246"/>
      <c r="O705" s="92"/>
      <c r="P705" s="92"/>
      <c r="Q705" s="92"/>
      <c r="R705" s="92"/>
      <c r="S705" s="92"/>
      <c r="T705" s="93"/>
      <c r="U705" s="39"/>
      <c r="V705" s="39"/>
      <c r="W705" s="39"/>
      <c r="X705" s="39"/>
      <c r="Y705" s="39"/>
      <c r="Z705" s="39"/>
      <c r="AA705" s="39"/>
      <c r="AB705" s="39"/>
      <c r="AC705" s="39"/>
      <c r="AD705" s="39"/>
      <c r="AE705" s="39"/>
      <c r="AT705" s="18" t="s">
        <v>359</v>
      </c>
      <c r="AU705" s="18" t="s">
        <v>371</v>
      </c>
    </row>
    <row r="706" s="2" customFormat="1" ht="16.5" customHeight="1">
      <c r="A706" s="39"/>
      <c r="B706" s="40"/>
      <c r="C706" s="295" t="s">
        <v>3310</v>
      </c>
      <c r="D706" s="295" t="s">
        <v>1347</v>
      </c>
      <c r="E706" s="296" t="s">
        <v>5844</v>
      </c>
      <c r="F706" s="297" t="s">
        <v>5845</v>
      </c>
      <c r="G706" s="298" t="s">
        <v>4932</v>
      </c>
      <c r="H706" s="299">
        <v>30</v>
      </c>
      <c r="I706" s="300"/>
      <c r="J706" s="301">
        <f>ROUND(I706*H706,2)</f>
        <v>0</v>
      </c>
      <c r="K706" s="297" t="s">
        <v>1</v>
      </c>
      <c r="L706" s="302"/>
      <c r="M706" s="303" t="s">
        <v>1</v>
      </c>
      <c r="N706" s="304" t="s">
        <v>41</v>
      </c>
      <c r="O706" s="92"/>
      <c r="P706" s="238">
        <f>O706*H706</f>
        <v>0</v>
      </c>
      <c r="Q706" s="238">
        <v>0</v>
      </c>
      <c r="R706" s="238">
        <f>Q706*H706</f>
        <v>0</v>
      </c>
      <c r="S706" s="238">
        <v>0</v>
      </c>
      <c r="T706" s="239">
        <f>S706*H706</f>
        <v>0</v>
      </c>
      <c r="U706" s="39"/>
      <c r="V706" s="39"/>
      <c r="W706" s="39"/>
      <c r="X706" s="39"/>
      <c r="Y706" s="39"/>
      <c r="Z706" s="39"/>
      <c r="AA706" s="39"/>
      <c r="AB706" s="39"/>
      <c r="AC706" s="39"/>
      <c r="AD706" s="39"/>
      <c r="AE706" s="39"/>
      <c r="AR706" s="240" t="s">
        <v>468</v>
      </c>
      <c r="AT706" s="240" t="s">
        <v>1347</v>
      </c>
      <c r="AU706" s="240" t="s">
        <v>371</v>
      </c>
      <c r="AY706" s="18" t="s">
        <v>350</v>
      </c>
      <c r="BE706" s="241">
        <f>IF(N706="základní",J706,0)</f>
        <v>0</v>
      </c>
      <c r="BF706" s="241">
        <f>IF(N706="snížená",J706,0)</f>
        <v>0</v>
      </c>
      <c r="BG706" s="241">
        <f>IF(N706="zákl. přenesená",J706,0)</f>
        <v>0</v>
      </c>
      <c r="BH706" s="241">
        <f>IF(N706="sníž. přenesená",J706,0)</f>
        <v>0</v>
      </c>
      <c r="BI706" s="241">
        <f>IF(N706="nulová",J706,0)</f>
        <v>0</v>
      </c>
      <c r="BJ706" s="18" t="s">
        <v>84</v>
      </c>
      <c r="BK706" s="241">
        <f>ROUND(I706*H706,2)</f>
        <v>0</v>
      </c>
      <c r="BL706" s="18" t="s">
        <v>357</v>
      </c>
      <c r="BM706" s="240" t="s">
        <v>5846</v>
      </c>
    </row>
    <row r="707" s="2" customFormat="1">
      <c r="A707" s="39"/>
      <c r="B707" s="40"/>
      <c r="C707" s="41"/>
      <c r="D707" s="242" t="s">
        <v>359</v>
      </c>
      <c r="E707" s="41"/>
      <c r="F707" s="243" t="s">
        <v>5845</v>
      </c>
      <c r="G707" s="41"/>
      <c r="H707" s="41"/>
      <c r="I707" s="244"/>
      <c r="J707" s="41"/>
      <c r="K707" s="41"/>
      <c r="L707" s="45"/>
      <c r="M707" s="245"/>
      <c r="N707" s="246"/>
      <c r="O707" s="92"/>
      <c r="P707" s="92"/>
      <c r="Q707" s="92"/>
      <c r="R707" s="92"/>
      <c r="S707" s="92"/>
      <c r="T707" s="93"/>
      <c r="U707" s="39"/>
      <c r="V707" s="39"/>
      <c r="W707" s="39"/>
      <c r="X707" s="39"/>
      <c r="Y707" s="39"/>
      <c r="Z707" s="39"/>
      <c r="AA707" s="39"/>
      <c r="AB707" s="39"/>
      <c r="AC707" s="39"/>
      <c r="AD707" s="39"/>
      <c r="AE707" s="39"/>
      <c r="AT707" s="18" t="s">
        <v>359</v>
      </c>
      <c r="AU707" s="18" t="s">
        <v>371</v>
      </c>
    </row>
    <row r="708" s="2" customFormat="1" ht="16.5" customHeight="1">
      <c r="A708" s="39"/>
      <c r="B708" s="40"/>
      <c r="C708" s="295" t="s">
        <v>3316</v>
      </c>
      <c r="D708" s="295" t="s">
        <v>1347</v>
      </c>
      <c r="E708" s="296" t="s">
        <v>5847</v>
      </c>
      <c r="F708" s="297" t="s">
        <v>5848</v>
      </c>
      <c r="G708" s="298" t="s">
        <v>4932</v>
      </c>
      <c r="H708" s="299">
        <v>30</v>
      </c>
      <c r="I708" s="300"/>
      <c r="J708" s="301">
        <f>ROUND(I708*H708,2)</f>
        <v>0</v>
      </c>
      <c r="K708" s="297" t="s">
        <v>1</v>
      </c>
      <c r="L708" s="302"/>
      <c r="M708" s="303" t="s">
        <v>1</v>
      </c>
      <c r="N708" s="304" t="s">
        <v>41</v>
      </c>
      <c r="O708" s="92"/>
      <c r="P708" s="238">
        <f>O708*H708</f>
        <v>0</v>
      </c>
      <c r="Q708" s="238">
        <v>0</v>
      </c>
      <c r="R708" s="238">
        <f>Q708*H708</f>
        <v>0</v>
      </c>
      <c r="S708" s="238">
        <v>0</v>
      </c>
      <c r="T708" s="239">
        <f>S708*H708</f>
        <v>0</v>
      </c>
      <c r="U708" s="39"/>
      <c r="V708" s="39"/>
      <c r="W708" s="39"/>
      <c r="X708" s="39"/>
      <c r="Y708" s="39"/>
      <c r="Z708" s="39"/>
      <c r="AA708" s="39"/>
      <c r="AB708" s="39"/>
      <c r="AC708" s="39"/>
      <c r="AD708" s="39"/>
      <c r="AE708" s="39"/>
      <c r="AR708" s="240" t="s">
        <v>468</v>
      </c>
      <c r="AT708" s="240" t="s">
        <v>1347</v>
      </c>
      <c r="AU708" s="240" t="s">
        <v>371</v>
      </c>
      <c r="AY708" s="18" t="s">
        <v>350</v>
      </c>
      <c r="BE708" s="241">
        <f>IF(N708="základní",J708,0)</f>
        <v>0</v>
      </c>
      <c r="BF708" s="241">
        <f>IF(N708="snížená",J708,0)</f>
        <v>0</v>
      </c>
      <c r="BG708" s="241">
        <f>IF(N708="zákl. přenesená",J708,0)</f>
        <v>0</v>
      </c>
      <c r="BH708" s="241">
        <f>IF(N708="sníž. přenesená",J708,0)</f>
        <v>0</v>
      </c>
      <c r="BI708" s="241">
        <f>IF(N708="nulová",J708,0)</f>
        <v>0</v>
      </c>
      <c r="BJ708" s="18" t="s">
        <v>84</v>
      </c>
      <c r="BK708" s="241">
        <f>ROUND(I708*H708,2)</f>
        <v>0</v>
      </c>
      <c r="BL708" s="18" t="s">
        <v>357</v>
      </c>
      <c r="BM708" s="240" t="s">
        <v>5849</v>
      </c>
    </row>
    <row r="709" s="2" customFormat="1">
      <c r="A709" s="39"/>
      <c r="B709" s="40"/>
      <c r="C709" s="41"/>
      <c r="D709" s="242" t="s">
        <v>359</v>
      </c>
      <c r="E709" s="41"/>
      <c r="F709" s="243" t="s">
        <v>5848</v>
      </c>
      <c r="G709" s="41"/>
      <c r="H709" s="41"/>
      <c r="I709" s="244"/>
      <c r="J709" s="41"/>
      <c r="K709" s="41"/>
      <c r="L709" s="45"/>
      <c r="M709" s="245"/>
      <c r="N709" s="246"/>
      <c r="O709" s="92"/>
      <c r="P709" s="92"/>
      <c r="Q709" s="92"/>
      <c r="R709" s="92"/>
      <c r="S709" s="92"/>
      <c r="T709" s="93"/>
      <c r="U709" s="39"/>
      <c r="V709" s="39"/>
      <c r="W709" s="39"/>
      <c r="X709" s="39"/>
      <c r="Y709" s="39"/>
      <c r="Z709" s="39"/>
      <c r="AA709" s="39"/>
      <c r="AB709" s="39"/>
      <c r="AC709" s="39"/>
      <c r="AD709" s="39"/>
      <c r="AE709" s="39"/>
      <c r="AT709" s="18" t="s">
        <v>359</v>
      </c>
      <c r="AU709" s="18" t="s">
        <v>371</v>
      </c>
    </row>
    <row r="710" s="2" customFormat="1" ht="16.5" customHeight="1">
      <c r="A710" s="39"/>
      <c r="B710" s="40"/>
      <c r="C710" s="295" t="s">
        <v>3322</v>
      </c>
      <c r="D710" s="295" t="s">
        <v>1347</v>
      </c>
      <c r="E710" s="296" t="s">
        <v>5850</v>
      </c>
      <c r="F710" s="297" t="s">
        <v>5851</v>
      </c>
      <c r="G710" s="298" t="s">
        <v>1350</v>
      </c>
      <c r="H710" s="299">
        <v>3</v>
      </c>
      <c r="I710" s="300"/>
      <c r="J710" s="301">
        <f>ROUND(I710*H710,2)</f>
        <v>0</v>
      </c>
      <c r="K710" s="297" t="s">
        <v>1</v>
      </c>
      <c r="L710" s="302"/>
      <c r="M710" s="303" t="s">
        <v>1</v>
      </c>
      <c r="N710" s="304" t="s">
        <v>41</v>
      </c>
      <c r="O710" s="92"/>
      <c r="P710" s="238">
        <f>O710*H710</f>
        <v>0</v>
      </c>
      <c r="Q710" s="238">
        <v>0</v>
      </c>
      <c r="R710" s="238">
        <f>Q710*H710</f>
        <v>0</v>
      </c>
      <c r="S710" s="238">
        <v>0</v>
      </c>
      <c r="T710" s="239">
        <f>S710*H710</f>
        <v>0</v>
      </c>
      <c r="U710" s="39"/>
      <c r="V710" s="39"/>
      <c r="W710" s="39"/>
      <c r="X710" s="39"/>
      <c r="Y710" s="39"/>
      <c r="Z710" s="39"/>
      <c r="AA710" s="39"/>
      <c r="AB710" s="39"/>
      <c r="AC710" s="39"/>
      <c r="AD710" s="39"/>
      <c r="AE710" s="39"/>
      <c r="AR710" s="240" t="s">
        <v>468</v>
      </c>
      <c r="AT710" s="240" t="s">
        <v>1347</v>
      </c>
      <c r="AU710" s="240" t="s">
        <v>371</v>
      </c>
      <c r="AY710" s="18" t="s">
        <v>350</v>
      </c>
      <c r="BE710" s="241">
        <f>IF(N710="základní",J710,0)</f>
        <v>0</v>
      </c>
      <c r="BF710" s="241">
        <f>IF(N710="snížená",J710,0)</f>
        <v>0</v>
      </c>
      <c r="BG710" s="241">
        <f>IF(N710="zákl. přenesená",J710,0)</f>
        <v>0</v>
      </c>
      <c r="BH710" s="241">
        <f>IF(N710="sníž. přenesená",J710,0)</f>
        <v>0</v>
      </c>
      <c r="BI710" s="241">
        <f>IF(N710="nulová",J710,0)</f>
        <v>0</v>
      </c>
      <c r="BJ710" s="18" t="s">
        <v>84</v>
      </c>
      <c r="BK710" s="241">
        <f>ROUND(I710*H710,2)</f>
        <v>0</v>
      </c>
      <c r="BL710" s="18" t="s">
        <v>357</v>
      </c>
      <c r="BM710" s="240" t="s">
        <v>5852</v>
      </c>
    </row>
    <row r="711" s="2" customFormat="1">
      <c r="A711" s="39"/>
      <c r="B711" s="40"/>
      <c r="C711" s="41"/>
      <c r="D711" s="242" t="s">
        <v>359</v>
      </c>
      <c r="E711" s="41"/>
      <c r="F711" s="243" t="s">
        <v>5851</v>
      </c>
      <c r="G711" s="41"/>
      <c r="H711" s="41"/>
      <c r="I711" s="244"/>
      <c r="J711" s="41"/>
      <c r="K711" s="41"/>
      <c r="L711" s="45"/>
      <c r="M711" s="245"/>
      <c r="N711" s="246"/>
      <c r="O711" s="92"/>
      <c r="P711" s="92"/>
      <c r="Q711" s="92"/>
      <c r="R711" s="92"/>
      <c r="S711" s="92"/>
      <c r="T711" s="93"/>
      <c r="U711" s="39"/>
      <c r="V711" s="39"/>
      <c r="W711" s="39"/>
      <c r="X711" s="39"/>
      <c r="Y711" s="39"/>
      <c r="Z711" s="39"/>
      <c r="AA711" s="39"/>
      <c r="AB711" s="39"/>
      <c r="AC711" s="39"/>
      <c r="AD711" s="39"/>
      <c r="AE711" s="39"/>
      <c r="AT711" s="18" t="s">
        <v>359</v>
      </c>
      <c r="AU711" s="18" t="s">
        <v>371</v>
      </c>
    </row>
    <row r="712" s="2" customFormat="1" ht="16.5" customHeight="1">
      <c r="A712" s="39"/>
      <c r="B712" s="40"/>
      <c r="C712" s="295" t="s">
        <v>3328</v>
      </c>
      <c r="D712" s="295" t="s">
        <v>1347</v>
      </c>
      <c r="E712" s="296" t="s">
        <v>5853</v>
      </c>
      <c r="F712" s="297" t="s">
        <v>5854</v>
      </c>
      <c r="G712" s="298" t="s">
        <v>1350</v>
      </c>
      <c r="H712" s="299">
        <v>3</v>
      </c>
      <c r="I712" s="300"/>
      <c r="J712" s="301">
        <f>ROUND(I712*H712,2)</f>
        <v>0</v>
      </c>
      <c r="K712" s="297" t="s">
        <v>1</v>
      </c>
      <c r="L712" s="302"/>
      <c r="M712" s="303" t="s">
        <v>1</v>
      </c>
      <c r="N712" s="304" t="s">
        <v>41</v>
      </c>
      <c r="O712" s="92"/>
      <c r="P712" s="238">
        <f>O712*H712</f>
        <v>0</v>
      </c>
      <c r="Q712" s="238">
        <v>0</v>
      </c>
      <c r="R712" s="238">
        <f>Q712*H712</f>
        <v>0</v>
      </c>
      <c r="S712" s="238">
        <v>0</v>
      </c>
      <c r="T712" s="239">
        <f>S712*H712</f>
        <v>0</v>
      </c>
      <c r="U712" s="39"/>
      <c r="V712" s="39"/>
      <c r="W712" s="39"/>
      <c r="X712" s="39"/>
      <c r="Y712" s="39"/>
      <c r="Z712" s="39"/>
      <c r="AA712" s="39"/>
      <c r="AB712" s="39"/>
      <c r="AC712" s="39"/>
      <c r="AD712" s="39"/>
      <c r="AE712" s="39"/>
      <c r="AR712" s="240" t="s">
        <v>468</v>
      </c>
      <c r="AT712" s="240" t="s">
        <v>1347</v>
      </c>
      <c r="AU712" s="240" t="s">
        <v>371</v>
      </c>
      <c r="AY712" s="18" t="s">
        <v>350</v>
      </c>
      <c r="BE712" s="241">
        <f>IF(N712="základní",J712,0)</f>
        <v>0</v>
      </c>
      <c r="BF712" s="241">
        <f>IF(N712="snížená",J712,0)</f>
        <v>0</v>
      </c>
      <c r="BG712" s="241">
        <f>IF(N712="zákl. přenesená",J712,0)</f>
        <v>0</v>
      </c>
      <c r="BH712" s="241">
        <f>IF(N712="sníž. přenesená",J712,0)</f>
        <v>0</v>
      </c>
      <c r="BI712" s="241">
        <f>IF(N712="nulová",J712,0)</f>
        <v>0</v>
      </c>
      <c r="BJ712" s="18" t="s">
        <v>84</v>
      </c>
      <c r="BK712" s="241">
        <f>ROUND(I712*H712,2)</f>
        <v>0</v>
      </c>
      <c r="BL712" s="18" t="s">
        <v>357</v>
      </c>
      <c r="BM712" s="240" t="s">
        <v>5855</v>
      </c>
    </row>
    <row r="713" s="2" customFormat="1">
      <c r="A713" s="39"/>
      <c r="B713" s="40"/>
      <c r="C713" s="41"/>
      <c r="D713" s="242" t="s">
        <v>359</v>
      </c>
      <c r="E713" s="41"/>
      <c r="F713" s="243" t="s">
        <v>5854</v>
      </c>
      <c r="G713" s="41"/>
      <c r="H713" s="41"/>
      <c r="I713" s="244"/>
      <c r="J713" s="41"/>
      <c r="K713" s="41"/>
      <c r="L713" s="45"/>
      <c r="M713" s="245"/>
      <c r="N713" s="246"/>
      <c r="O713" s="92"/>
      <c r="P713" s="92"/>
      <c r="Q713" s="92"/>
      <c r="R713" s="92"/>
      <c r="S713" s="92"/>
      <c r="T713" s="93"/>
      <c r="U713" s="39"/>
      <c r="V713" s="39"/>
      <c r="W713" s="39"/>
      <c r="X713" s="39"/>
      <c r="Y713" s="39"/>
      <c r="Z713" s="39"/>
      <c r="AA713" s="39"/>
      <c r="AB713" s="39"/>
      <c r="AC713" s="39"/>
      <c r="AD713" s="39"/>
      <c r="AE713" s="39"/>
      <c r="AT713" s="18" t="s">
        <v>359</v>
      </c>
      <c r="AU713" s="18" t="s">
        <v>371</v>
      </c>
    </row>
    <row r="714" s="2" customFormat="1" ht="16.5" customHeight="1">
      <c r="A714" s="39"/>
      <c r="B714" s="40"/>
      <c r="C714" s="295" t="s">
        <v>3333</v>
      </c>
      <c r="D714" s="295" t="s">
        <v>1347</v>
      </c>
      <c r="E714" s="296" t="s">
        <v>5856</v>
      </c>
      <c r="F714" s="297" t="s">
        <v>5857</v>
      </c>
      <c r="G714" s="298" t="s">
        <v>5017</v>
      </c>
      <c r="H714" s="299">
        <v>1</v>
      </c>
      <c r="I714" s="300"/>
      <c r="J714" s="301">
        <f>ROUND(I714*H714,2)</f>
        <v>0</v>
      </c>
      <c r="K714" s="297" t="s">
        <v>1</v>
      </c>
      <c r="L714" s="302"/>
      <c r="M714" s="303" t="s">
        <v>1</v>
      </c>
      <c r="N714" s="304" t="s">
        <v>41</v>
      </c>
      <c r="O714" s="92"/>
      <c r="P714" s="238">
        <f>O714*H714</f>
        <v>0</v>
      </c>
      <c r="Q714" s="238">
        <v>0</v>
      </c>
      <c r="R714" s="238">
        <f>Q714*H714</f>
        <v>0</v>
      </c>
      <c r="S714" s="238">
        <v>0</v>
      </c>
      <c r="T714" s="239">
        <f>S714*H714</f>
        <v>0</v>
      </c>
      <c r="U714" s="39"/>
      <c r="V714" s="39"/>
      <c r="W714" s="39"/>
      <c r="X714" s="39"/>
      <c r="Y714" s="39"/>
      <c r="Z714" s="39"/>
      <c r="AA714" s="39"/>
      <c r="AB714" s="39"/>
      <c r="AC714" s="39"/>
      <c r="AD714" s="39"/>
      <c r="AE714" s="39"/>
      <c r="AR714" s="240" t="s">
        <v>468</v>
      </c>
      <c r="AT714" s="240" t="s">
        <v>1347</v>
      </c>
      <c r="AU714" s="240" t="s">
        <v>371</v>
      </c>
      <c r="AY714" s="18" t="s">
        <v>350</v>
      </c>
      <c r="BE714" s="241">
        <f>IF(N714="základní",J714,0)</f>
        <v>0</v>
      </c>
      <c r="BF714" s="241">
        <f>IF(N714="snížená",J714,0)</f>
        <v>0</v>
      </c>
      <c r="BG714" s="241">
        <f>IF(N714="zákl. přenesená",J714,0)</f>
        <v>0</v>
      </c>
      <c r="BH714" s="241">
        <f>IF(N714="sníž. přenesená",J714,0)</f>
        <v>0</v>
      </c>
      <c r="BI714" s="241">
        <f>IF(N714="nulová",J714,0)</f>
        <v>0</v>
      </c>
      <c r="BJ714" s="18" t="s">
        <v>84</v>
      </c>
      <c r="BK714" s="241">
        <f>ROUND(I714*H714,2)</f>
        <v>0</v>
      </c>
      <c r="BL714" s="18" t="s">
        <v>357</v>
      </c>
      <c r="BM714" s="240" t="s">
        <v>5858</v>
      </c>
    </row>
    <row r="715" s="2" customFormat="1">
      <c r="A715" s="39"/>
      <c r="B715" s="40"/>
      <c r="C715" s="41"/>
      <c r="D715" s="242" t="s">
        <v>359</v>
      </c>
      <c r="E715" s="41"/>
      <c r="F715" s="243" t="s">
        <v>5857</v>
      </c>
      <c r="G715" s="41"/>
      <c r="H715" s="41"/>
      <c r="I715" s="244"/>
      <c r="J715" s="41"/>
      <c r="K715" s="41"/>
      <c r="L715" s="45"/>
      <c r="M715" s="245"/>
      <c r="N715" s="246"/>
      <c r="O715" s="92"/>
      <c r="P715" s="92"/>
      <c r="Q715" s="92"/>
      <c r="R715" s="92"/>
      <c r="S715" s="92"/>
      <c r="T715" s="93"/>
      <c r="U715" s="39"/>
      <c r="V715" s="39"/>
      <c r="W715" s="39"/>
      <c r="X715" s="39"/>
      <c r="Y715" s="39"/>
      <c r="Z715" s="39"/>
      <c r="AA715" s="39"/>
      <c r="AB715" s="39"/>
      <c r="AC715" s="39"/>
      <c r="AD715" s="39"/>
      <c r="AE715" s="39"/>
      <c r="AT715" s="18" t="s">
        <v>359</v>
      </c>
      <c r="AU715" s="18" t="s">
        <v>371</v>
      </c>
    </row>
    <row r="716" s="2" customFormat="1" ht="16.5" customHeight="1">
      <c r="A716" s="39"/>
      <c r="B716" s="40"/>
      <c r="C716" s="295" t="s">
        <v>3339</v>
      </c>
      <c r="D716" s="295" t="s">
        <v>1347</v>
      </c>
      <c r="E716" s="296" t="s">
        <v>5859</v>
      </c>
      <c r="F716" s="297" t="s">
        <v>5860</v>
      </c>
      <c r="G716" s="298" t="s">
        <v>5017</v>
      </c>
      <c r="H716" s="299">
        <v>1</v>
      </c>
      <c r="I716" s="300"/>
      <c r="J716" s="301">
        <f>ROUND(I716*H716,2)</f>
        <v>0</v>
      </c>
      <c r="K716" s="297" t="s">
        <v>1</v>
      </c>
      <c r="L716" s="302"/>
      <c r="M716" s="303" t="s">
        <v>1</v>
      </c>
      <c r="N716" s="304" t="s">
        <v>41</v>
      </c>
      <c r="O716" s="92"/>
      <c r="P716" s="238">
        <f>O716*H716</f>
        <v>0</v>
      </c>
      <c r="Q716" s="238">
        <v>0</v>
      </c>
      <c r="R716" s="238">
        <f>Q716*H716</f>
        <v>0</v>
      </c>
      <c r="S716" s="238">
        <v>0</v>
      </c>
      <c r="T716" s="239">
        <f>S716*H716</f>
        <v>0</v>
      </c>
      <c r="U716" s="39"/>
      <c r="V716" s="39"/>
      <c r="W716" s="39"/>
      <c r="X716" s="39"/>
      <c r="Y716" s="39"/>
      <c r="Z716" s="39"/>
      <c r="AA716" s="39"/>
      <c r="AB716" s="39"/>
      <c r="AC716" s="39"/>
      <c r="AD716" s="39"/>
      <c r="AE716" s="39"/>
      <c r="AR716" s="240" t="s">
        <v>468</v>
      </c>
      <c r="AT716" s="240" t="s">
        <v>1347</v>
      </c>
      <c r="AU716" s="240" t="s">
        <v>371</v>
      </c>
      <c r="AY716" s="18" t="s">
        <v>350</v>
      </c>
      <c r="BE716" s="241">
        <f>IF(N716="základní",J716,0)</f>
        <v>0</v>
      </c>
      <c r="BF716" s="241">
        <f>IF(N716="snížená",J716,0)</f>
        <v>0</v>
      </c>
      <c r="BG716" s="241">
        <f>IF(N716="zákl. přenesená",J716,0)</f>
        <v>0</v>
      </c>
      <c r="BH716" s="241">
        <f>IF(N716="sníž. přenesená",J716,0)</f>
        <v>0</v>
      </c>
      <c r="BI716" s="241">
        <f>IF(N716="nulová",J716,0)</f>
        <v>0</v>
      </c>
      <c r="BJ716" s="18" t="s">
        <v>84</v>
      </c>
      <c r="BK716" s="241">
        <f>ROUND(I716*H716,2)</f>
        <v>0</v>
      </c>
      <c r="BL716" s="18" t="s">
        <v>357</v>
      </c>
      <c r="BM716" s="240" t="s">
        <v>5861</v>
      </c>
    </row>
    <row r="717" s="2" customFormat="1">
      <c r="A717" s="39"/>
      <c r="B717" s="40"/>
      <c r="C717" s="41"/>
      <c r="D717" s="242" t="s">
        <v>359</v>
      </c>
      <c r="E717" s="41"/>
      <c r="F717" s="243" t="s">
        <v>5860</v>
      </c>
      <c r="G717" s="41"/>
      <c r="H717" s="41"/>
      <c r="I717" s="244"/>
      <c r="J717" s="41"/>
      <c r="K717" s="41"/>
      <c r="L717" s="45"/>
      <c r="M717" s="245"/>
      <c r="N717" s="246"/>
      <c r="O717" s="92"/>
      <c r="P717" s="92"/>
      <c r="Q717" s="92"/>
      <c r="R717" s="92"/>
      <c r="S717" s="92"/>
      <c r="T717" s="93"/>
      <c r="U717" s="39"/>
      <c r="V717" s="39"/>
      <c r="W717" s="39"/>
      <c r="X717" s="39"/>
      <c r="Y717" s="39"/>
      <c r="Z717" s="39"/>
      <c r="AA717" s="39"/>
      <c r="AB717" s="39"/>
      <c r="AC717" s="39"/>
      <c r="AD717" s="39"/>
      <c r="AE717" s="39"/>
      <c r="AT717" s="18" t="s">
        <v>359</v>
      </c>
      <c r="AU717" s="18" t="s">
        <v>371</v>
      </c>
    </row>
    <row r="718" s="2" customFormat="1" ht="24.15" customHeight="1">
      <c r="A718" s="39"/>
      <c r="B718" s="40"/>
      <c r="C718" s="295" t="s">
        <v>3347</v>
      </c>
      <c r="D718" s="295" t="s">
        <v>1347</v>
      </c>
      <c r="E718" s="296" t="s">
        <v>5862</v>
      </c>
      <c r="F718" s="297" t="s">
        <v>5863</v>
      </c>
      <c r="G718" s="298" t="s">
        <v>551</v>
      </c>
      <c r="H718" s="299">
        <v>200</v>
      </c>
      <c r="I718" s="300"/>
      <c r="J718" s="301">
        <f>ROUND(I718*H718,2)</f>
        <v>0</v>
      </c>
      <c r="K718" s="297" t="s">
        <v>1</v>
      </c>
      <c r="L718" s="302"/>
      <c r="M718" s="303" t="s">
        <v>1</v>
      </c>
      <c r="N718" s="304" t="s">
        <v>41</v>
      </c>
      <c r="O718" s="92"/>
      <c r="P718" s="238">
        <f>O718*H718</f>
        <v>0</v>
      </c>
      <c r="Q718" s="238">
        <v>0</v>
      </c>
      <c r="R718" s="238">
        <f>Q718*H718</f>
        <v>0</v>
      </c>
      <c r="S718" s="238">
        <v>0</v>
      </c>
      <c r="T718" s="239">
        <f>S718*H718</f>
        <v>0</v>
      </c>
      <c r="U718" s="39"/>
      <c r="V718" s="39"/>
      <c r="W718" s="39"/>
      <c r="X718" s="39"/>
      <c r="Y718" s="39"/>
      <c r="Z718" s="39"/>
      <c r="AA718" s="39"/>
      <c r="AB718" s="39"/>
      <c r="AC718" s="39"/>
      <c r="AD718" s="39"/>
      <c r="AE718" s="39"/>
      <c r="AR718" s="240" t="s">
        <v>468</v>
      </c>
      <c r="AT718" s="240" t="s">
        <v>1347</v>
      </c>
      <c r="AU718" s="240" t="s">
        <v>371</v>
      </c>
      <c r="AY718" s="18" t="s">
        <v>350</v>
      </c>
      <c r="BE718" s="241">
        <f>IF(N718="základní",J718,0)</f>
        <v>0</v>
      </c>
      <c r="BF718" s="241">
        <f>IF(N718="snížená",J718,0)</f>
        <v>0</v>
      </c>
      <c r="BG718" s="241">
        <f>IF(N718="zákl. přenesená",J718,0)</f>
        <v>0</v>
      </c>
      <c r="BH718" s="241">
        <f>IF(N718="sníž. přenesená",J718,0)</f>
        <v>0</v>
      </c>
      <c r="BI718" s="241">
        <f>IF(N718="nulová",J718,0)</f>
        <v>0</v>
      </c>
      <c r="BJ718" s="18" t="s">
        <v>84</v>
      </c>
      <c r="BK718" s="241">
        <f>ROUND(I718*H718,2)</f>
        <v>0</v>
      </c>
      <c r="BL718" s="18" t="s">
        <v>357</v>
      </c>
      <c r="BM718" s="240" t="s">
        <v>5864</v>
      </c>
    </row>
    <row r="719" s="2" customFormat="1">
      <c r="A719" s="39"/>
      <c r="B719" s="40"/>
      <c r="C719" s="41"/>
      <c r="D719" s="242" t="s">
        <v>359</v>
      </c>
      <c r="E719" s="41"/>
      <c r="F719" s="243" t="s">
        <v>5863</v>
      </c>
      <c r="G719" s="41"/>
      <c r="H719" s="41"/>
      <c r="I719" s="244"/>
      <c r="J719" s="41"/>
      <c r="K719" s="41"/>
      <c r="L719" s="45"/>
      <c r="M719" s="245"/>
      <c r="N719" s="246"/>
      <c r="O719" s="92"/>
      <c r="P719" s="92"/>
      <c r="Q719" s="92"/>
      <c r="R719" s="92"/>
      <c r="S719" s="92"/>
      <c r="T719" s="93"/>
      <c r="U719" s="39"/>
      <c r="V719" s="39"/>
      <c r="W719" s="39"/>
      <c r="X719" s="39"/>
      <c r="Y719" s="39"/>
      <c r="Z719" s="39"/>
      <c r="AA719" s="39"/>
      <c r="AB719" s="39"/>
      <c r="AC719" s="39"/>
      <c r="AD719" s="39"/>
      <c r="AE719" s="39"/>
      <c r="AT719" s="18" t="s">
        <v>359</v>
      </c>
      <c r="AU719" s="18" t="s">
        <v>371</v>
      </c>
    </row>
    <row r="720" s="2" customFormat="1" ht="16.5" customHeight="1">
      <c r="A720" s="39"/>
      <c r="B720" s="40"/>
      <c r="C720" s="295" t="s">
        <v>3353</v>
      </c>
      <c r="D720" s="295" t="s">
        <v>1347</v>
      </c>
      <c r="E720" s="296" t="s">
        <v>5865</v>
      </c>
      <c r="F720" s="297" t="s">
        <v>5866</v>
      </c>
      <c r="G720" s="298" t="s">
        <v>551</v>
      </c>
      <c r="H720" s="299">
        <v>200</v>
      </c>
      <c r="I720" s="300"/>
      <c r="J720" s="301">
        <f>ROUND(I720*H720,2)</f>
        <v>0</v>
      </c>
      <c r="K720" s="297" t="s">
        <v>1</v>
      </c>
      <c r="L720" s="302"/>
      <c r="M720" s="303" t="s">
        <v>1</v>
      </c>
      <c r="N720" s="304" t="s">
        <v>41</v>
      </c>
      <c r="O720" s="92"/>
      <c r="P720" s="238">
        <f>O720*H720</f>
        <v>0</v>
      </c>
      <c r="Q720" s="238">
        <v>0</v>
      </c>
      <c r="R720" s="238">
        <f>Q720*H720</f>
        <v>0</v>
      </c>
      <c r="S720" s="238">
        <v>0</v>
      </c>
      <c r="T720" s="239">
        <f>S720*H720</f>
        <v>0</v>
      </c>
      <c r="U720" s="39"/>
      <c r="V720" s="39"/>
      <c r="W720" s="39"/>
      <c r="X720" s="39"/>
      <c r="Y720" s="39"/>
      <c r="Z720" s="39"/>
      <c r="AA720" s="39"/>
      <c r="AB720" s="39"/>
      <c r="AC720" s="39"/>
      <c r="AD720" s="39"/>
      <c r="AE720" s="39"/>
      <c r="AR720" s="240" t="s">
        <v>468</v>
      </c>
      <c r="AT720" s="240" t="s">
        <v>1347</v>
      </c>
      <c r="AU720" s="240" t="s">
        <v>371</v>
      </c>
      <c r="AY720" s="18" t="s">
        <v>350</v>
      </c>
      <c r="BE720" s="241">
        <f>IF(N720="základní",J720,0)</f>
        <v>0</v>
      </c>
      <c r="BF720" s="241">
        <f>IF(N720="snížená",J720,0)</f>
        <v>0</v>
      </c>
      <c r="BG720" s="241">
        <f>IF(N720="zákl. přenesená",J720,0)</f>
        <v>0</v>
      </c>
      <c r="BH720" s="241">
        <f>IF(N720="sníž. přenesená",J720,0)</f>
        <v>0</v>
      </c>
      <c r="BI720" s="241">
        <f>IF(N720="nulová",J720,0)</f>
        <v>0</v>
      </c>
      <c r="BJ720" s="18" t="s">
        <v>84</v>
      </c>
      <c r="BK720" s="241">
        <f>ROUND(I720*H720,2)</f>
        <v>0</v>
      </c>
      <c r="BL720" s="18" t="s">
        <v>357</v>
      </c>
      <c r="BM720" s="240" t="s">
        <v>5867</v>
      </c>
    </row>
    <row r="721" s="2" customFormat="1">
      <c r="A721" s="39"/>
      <c r="B721" s="40"/>
      <c r="C721" s="41"/>
      <c r="D721" s="242" t="s">
        <v>359</v>
      </c>
      <c r="E721" s="41"/>
      <c r="F721" s="243" t="s">
        <v>5866</v>
      </c>
      <c r="G721" s="41"/>
      <c r="H721" s="41"/>
      <c r="I721" s="244"/>
      <c r="J721" s="41"/>
      <c r="K721" s="41"/>
      <c r="L721" s="45"/>
      <c r="M721" s="245"/>
      <c r="N721" s="246"/>
      <c r="O721" s="92"/>
      <c r="P721" s="92"/>
      <c r="Q721" s="92"/>
      <c r="R721" s="92"/>
      <c r="S721" s="92"/>
      <c r="T721" s="93"/>
      <c r="U721" s="39"/>
      <c r="V721" s="39"/>
      <c r="W721" s="39"/>
      <c r="X721" s="39"/>
      <c r="Y721" s="39"/>
      <c r="Z721" s="39"/>
      <c r="AA721" s="39"/>
      <c r="AB721" s="39"/>
      <c r="AC721" s="39"/>
      <c r="AD721" s="39"/>
      <c r="AE721" s="39"/>
      <c r="AT721" s="18" t="s">
        <v>359</v>
      </c>
      <c r="AU721" s="18" t="s">
        <v>371</v>
      </c>
    </row>
    <row r="722" s="2" customFormat="1" ht="24.15" customHeight="1">
      <c r="A722" s="39"/>
      <c r="B722" s="40"/>
      <c r="C722" s="295" t="s">
        <v>3359</v>
      </c>
      <c r="D722" s="295" t="s">
        <v>1347</v>
      </c>
      <c r="E722" s="296" t="s">
        <v>5868</v>
      </c>
      <c r="F722" s="297" t="s">
        <v>5869</v>
      </c>
      <c r="G722" s="298" t="s">
        <v>5870</v>
      </c>
      <c r="H722" s="309"/>
      <c r="I722" s="300"/>
      <c r="J722" s="301">
        <f>ROUND(I722*H722,2)</f>
        <v>0</v>
      </c>
      <c r="K722" s="297" t="s">
        <v>1</v>
      </c>
      <c r="L722" s="302"/>
      <c r="M722" s="303" t="s">
        <v>1</v>
      </c>
      <c r="N722" s="304" t="s">
        <v>41</v>
      </c>
      <c r="O722" s="92"/>
      <c r="P722" s="238">
        <f>O722*H722</f>
        <v>0</v>
      </c>
      <c r="Q722" s="238">
        <v>0</v>
      </c>
      <c r="R722" s="238">
        <f>Q722*H722</f>
        <v>0</v>
      </c>
      <c r="S722" s="238">
        <v>0</v>
      </c>
      <c r="T722" s="239">
        <f>S722*H722</f>
        <v>0</v>
      </c>
      <c r="U722" s="39"/>
      <c r="V722" s="39"/>
      <c r="W722" s="39"/>
      <c r="X722" s="39"/>
      <c r="Y722" s="39"/>
      <c r="Z722" s="39"/>
      <c r="AA722" s="39"/>
      <c r="AB722" s="39"/>
      <c r="AC722" s="39"/>
      <c r="AD722" s="39"/>
      <c r="AE722" s="39"/>
      <c r="AR722" s="240" t="s">
        <v>468</v>
      </c>
      <c r="AT722" s="240" t="s">
        <v>1347</v>
      </c>
      <c r="AU722" s="240" t="s">
        <v>371</v>
      </c>
      <c r="AY722" s="18" t="s">
        <v>350</v>
      </c>
      <c r="BE722" s="241">
        <f>IF(N722="základní",J722,0)</f>
        <v>0</v>
      </c>
      <c r="BF722" s="241">
        <f>IF(N722="snížená",J722,0)</f>
        <v>0</v>
      </c>
      <c r="BG722" s="241">
        <f>IF(N722="zákl. přenesená",J722,0)</f>
        <v>0</v>
      </c>
      <c r="BH722" s="241">
        <f>IF(N722="sníž. přenesená",J722,0)</f>
        <v>0</v>
      </c>
      <c r="BI722" s="241">
        <f>IF(N722="nulová",J722,0)</f>
        <v>0</v>
      </c>
      <c r="BJ722" s="18" t="s">
        <v>84</v>
      </c>
      <c r="BK722" s="241">
        <f>ROUND(I722*H722,2)</f>
        <v>0</v>
      </c>
      <c r="BL722" s="18" t="s">
        <v>357</v>
      </c>
      <c r="BM722" s="240" t="s">
        <v>5871</v>
      </c>
    </row>
    <row r="723" s="2" customFormat="1">
      <c r="A723" s="39"/>
      <c r="B723" s="40"/>
      <c r="C723" s="41"/>
      <c r="D723" s="242" t="s">
        <v>359</v>
      </c>
      <c r="E723" s="41"/>
      <c r="F723" s="243" t="s">
        <v>5869</v>
      </c>
      <c r="G723" s="41"/>
      <c r="H723" s="41"/>
      <c r="I723" s="244"/>
      <c r="J723" s="41"/>
      <c r="K723" s="41"/>
      <c r="L723" s="45"/>
      <c r="M723" s="245"/>
      <c r="N723" s="246"/>
      <c r="O723" s="92"/>
      <c r="P723" s="92"/>
      <c r="Q723" s="92"/>
      <c r="R723" s="92"/>
      <c r="S723" s="92"/>
      <c r="T723" s="93"/>
      <c r="U723" s="39"/>
      <c r="V723" s="39"/>
      <c r="W723" s="39"/>
      <c r="X723" s="39"/>
      <c r="Y723" s="39"/>
      <c r="Z723" s="39"/>
      <c r="AA723" s="39"/>
      <c r="AB723" s="39"/>
      <c r="AC723" s="39"/>
      <c r="AD723" s="39"/>
      <c r="AE723" s="39"/>
      <c r="AT723" s="18" t="s">
        <v>359</v>
      </c>
      <c r="AU723" s="18" t="s">
        <v>371</v>
      </c>
    </row>
    <row r="724" s="2" customFormat="1" ht="16.5" customHeight="1">
      <c r="A724" s="39"/>
      <c r="B724" s="40"/>
      <c r="C724" s="295" t="s">
        <v>3365</v>
      </c>
      <c r="D724" s="295" t="s">
        <v>1347</v>
      </c>
      <c r="E724" s="296" t="s">
        <v>5872</v>
      </c>
      <c r="F724" s="297" t="s">
        <v>5873</v>
      </c>
      <c r="G724" s="298" t="s">
        <v>5674</v>
      </c>
      <c r="H724" s="299">
        <v>12</v>
      </c>
      <c r="I724" s="300"/>
      <c r="J724" s="301">
        <f>ROUND(I724*H724,2)</f>
        <v>0</v>
      </c>
      <c r="K724" s="297" t="s">
        <v>1</v>
      </c>
      <c r="L724" s="302"/>
      <c r="M724" s="303" t="s">
        <v>1</v>
      </c>
      <c r="N724" s="304" t="s">
        <v>41</v>
      </c>
      <c r="O724" s="92"/>
      <c r="P724" s="238">
        <f>O724*H724</f>
        <v>0</v>
      </c>
      <c r="Q724" s="238">
        <v>0</v>
      </c>
      <c r="R724" s="238">
        <f>Q724*H724</f>
        <v>0</v>
      </c>
      <c r="S724" s="238">
        <v>0</v>
      </c>
      <c r="T724" s="239">
        <f>S724*H724</f>
        <v>0</v>
      </c>
      <c r="U724" s="39"/>
      <c r="V724" s="39"/>
      <c r="W724" s="39"/>
      <c r="X724" s="39"/>
      <c r="Y724" s="39"/>
      <c r="Z724" s="39"/>
      <c r="AA724" s="39"/>
      <c r="AB724" s="39"/>
      <c r="AC724" s="39"/>
      <c r="AD724" s="39"/>
      <c r="AE724" s="39"/>
      <c r="AR724" s="240" t="s">
        <v>468</v>
      </c>
      <c r="AT724" s="240" t="s">
        <v>1347</v>
      </c>
      <c r="AU724" s="240" t="s">
        <v>371</v>
      </c>
      <c r="AY724" s="18" t="s">
        <v>350</v>
      </c>
      <c r="BE724" s="241">
        <f>IF(N724="základní",J724,0)</f>
        <v>0</v>
      </c>
      <c r="BF724" s="241">
        <f>IF(N724="snížená",J724,0)</f>
        <v>0</v>
      </c>
      <c r="BG724" s="241">
        <f>IF(N724="zákl. přenesená",J724,0)</f>
        <v>0</v>
      </c>
      <c r="BH724" s="241">
        <f>IF(N724="sníž. přenesená",J724,0)</f>
        <v>0</v>
      </c>
      <c r="BI724" s="241">
        <f>IF(N724="nulová",J724,0)</f>
        <v>0</v>
      </c>
      <c r="BJ724" s="18" t="s">
        <v>84</v>
      </c>
      <c r="BK724" s="241">
        <f>ROUND(I724*H724,2)</f>
        <v>0</v>
      </c>
      <c r="BL724" s="18" t="s">
        <v>357</v>
      </c>
      <c r="BM724" s="240" t="s">
        <v>5874</v>
      </c>
    </row>
    <row r="725" s="2" customFormat="1">
      <c r="A725" s="39"/>
      <c r="B725" s="40"/>
      <c r="C725" s="41"/>
      <c r="D725" s="242" t="s">
        <v>359</v>
      </c>
      <c r="E725" s="41"/>
      <c r="F725" s="243" t="s">
        <v>5873</v>
      </c>
      <c r="G725" s="41"/>
      <c r="H725" s="41"/>
      <c r="I725" s="244"/>
      <c r="J725" s="41"/>
      <c r="K725" s="41"/>
      <c r="L725" s="45"/>
      <c r="M725" s="245"/>
      <c r="N725" s="246"/>
      <c r="O725" s="92"/>
      <c r="P725" s="92"/>
      <c r="Q725" s="92"/>
      <c r="R725" s="92"/>
      <c r="S725" s="92"/>
      <c r="T725" s="93"/>
      <c r="U725" s="39"/>
      <c r="V725" s="39"/>
      <c r="W725" s="39"/>
      <c r="X725" s="39"/>
      <c r="Y725" s="39"/>
      <c r="Z725" s="39"/>
      <c r="AA725" s="39"/>
      <c r="AB725" s="39"/>
      <c r="AC725" s="39"/>
      <c r="AD725" s="39"/>
      <c r="AE725" s="39"/>
      <c r="AT725" s="18" t="s">
        <v>359</v>
      </c>
      <c r="AU725" s="18" t="s">
        <v>371</v>
      </c>
    </row>
    <row r="726" s="2" customFormat="1" ht="21.75" customHeight="1">
      <c r="A726" s="39"/>
      <c r="B726" s="40"/>
      <c r="C726" s="295" t="s">
        <v>3372</v>
      </c>
      <c r="D726" s="295" t="s">
        <v>1347</v>
      </c>
      <c r="E726" s="296" t="s">
        <v>5875</v>
      </c>
      <c r="F726" s="297" t="s">
        <v>5876</v>
      </c>
      <c r="G726" s="298" t="s">
        <v>5674</v>
      </c>
      <c r="H726" s="299">
        <v>20</v>
      </c>
      <c r="I726" s="300"/>
      <c r="J726" s="301">
        <f>ROUND(I726*H726,2)</f>
        <v>0</v>
      </c>
      <c r="K726" s="297" t="s">
        <v>1</v>
      </c>
      <c r="L726" s="302"/>
      <c r="M726" s="303" t="s">
        <v>1</v>
      </c>
      <c r="N726" s="304" t="s">
        <v>41</v>
      </c>
      <c r="O726" s="92"/>
      <c r="P726" s="238">
        <f>O726*H726</f>
        <v>0</v>
      </c>
      <c r="Q726" s="238">
        <v>0</v>
      </c>
      <c r="R726" s="238">
        <f>Q726*H726</f>
        <v>0</v>
      </c>
      <c r="S726" s="238">
        <v>0</v>
      </c>
      <c r="T726" s="239">
        <f>S726*H726</f>
        <v>0</v>
      </c>
      <c r="U726" s="39"/>
      <c r="V726" s="39"/>
      <c r="W726" s="39"/>
      <c r="X726" s="39"/>
      <c r="Y726" s="39"/>
      <c r="Z726" s="39"/>
      <c r="AA726" s="39"/>
      <c r="AB726" s="39"/>
      <c r="AC726" s="39"/>
      <c r="AD726" s="39"/>
      <c r="AE726" s="39"/>
      <c r="AR726" s="240" t="s">
        <v>468</v>
      </c>
      <c r="AT726" s="240" t="s">
        <v>1347</v>
      </c>
      <c r="AU726" s="240" t="s">
        <v>371</v>
      </c>
      <c r="AY726" s="18" t="s">
        <v>350</v>
      </c>
      <c r="BE726" s="241">
        <f>IF(N726="základní",J726,0)</f>
        <v>0</v>
      </c>
      <c r="BF726" s="241">
        <f>IF(N726="snížená",J726,0)</f>
        <v>0</v>
      </c>
      <c r="BG726" s="241">
        <f>IF(N726="zákl. přenesená",J726,0)</f>
        <v>0</v>
      </c>
      <c r="BH726" s="241">
        <f>IF(N726="sníž. přenesená",J726,0)</f>
        <v>0</v>
      </c>
      <c r="BI726" s="241">
        <f>IF(N726="nulová",J726,0)</f>
        <v>0</v>
      </c>
      <c r="BJ726" s="18" t="s">
        <v>84</v>
      </c>
      <c r="BK726" s="241">
        <f>ROUND(I726*H726,2)</f>
        <v>0</v>
      </c>
      <c r="BL726" s="18" t="s">
        <v>357</v>
      </c>
      <c r="BM726" s="240" t="s">
        <v>5877</v>
      </c>
    </row>
    <row r="727" s="2" customFormat="1">
      <c r="A727" s="39"/>
      <c r="B727" s="40"/>
      <c r="C727" s="41"/>
      <c r="D727" s="242" t="s">
        <v>359</v>
      </c>
      <c r="E727" s="41"/>
      <c r="F727" s="243" t="s">
        <v>5876</v>
      </c>
      <c r="G727" s="41"/>
      <c r="H727" s="41"/>
      <c r="I727" s="244"/>
      <c r="J727" s="41"/>
      <c r="K727" s="41"/>
      <c r="L727" s="45"/>
      <c r="M727" s="305"/>
      <c r="N727" s="306"/>
      <c r="O727" s="307"/>
      <c r="P727" s="307"/>
      <c r="Q727" s="307"/>
      <c r="R727" s="307"/>
      <c r="S727" s="307"/>
      <c r="T727" s="308"/>
      <c r="U727" s="39"/>
      <c r="V727" s="39"/>
      <c r="W727" s="39"/>
      <c r="X727" s="39"/>
      <c r="Y727" s="39"/>
      <c r="Z727" s="39"/>
      <c r="AA727" s="39"/>
      <c r="AB727" s="39"/>
      <c r="AC727" s="39"/>
      <c r="AD727" s="39"/>
      <c r="AE727" s="39"/>
      <c r="AT727" s="18" t="s">
        <v>359</v>
      </c>
      <c r="AU727" s="18" t="s">
        <v>371</v>
      </c>
    </row>
    <row r="728" s="2" customFormat="1" ht="6.96" customHeight="1">
      <c r="A728" s="39"/>
      <c r="B728" s="67"/>
      <c r="C728" s="68"/>
      <c r="D728" s="68"/>
      <c r="E728" s="68"/>
      <c r="F728" s="68"/>
      <c r="G728" s="68"/>
      <c r="H728" s="68"/>
      <c r="I728" s="68"/>
      <c r="J728" s="68"/>
      <c r="K728" s="68"/>
      <c r="L728" s="45"/>
      <c r="M728" s="39"/>
      <c r="O728" s="39"/>
      <c r="P728" s="39"/>
      <c r="Q728" s="39"/>
      <c r="R728" s="39"/>
      <c r="S728" s="39"/>
      <c r="T728" s="39"/>
      <c r="U728" s="39"/>
      <c r="V728" s="39"/>
      <c r="W728" s="39"/>
      <c r="X728" s="39"/>
      <c r="Y728" s="39"/>
      <c r="Z728" s="39"/>
      <c r="AA728" s="39"/>
      <c r="AB728" s="39"/>
      <c r="AC728" s="39"/>
      <c r="AD728" s="39"/>
      <c r="AE728" s="39"/>
    </row>
  </sheetData>
  <sheetProtection sheet="1" autoFilter="0" formatColumns="0" formatRows="0" objects="1" scenarios="1" spinCount="100000" saltValue="5QHQYESSeqkqrPK0UdNP0p5n0aKltVkLGlZAzIkG90h0J70mt9ceBLFlmOXBvjEQBnUnAyPB9jGqQGUBKK102A==" hashValue="ExsOViLJ8q53X7to00VBQP77OGxBro/pbsBSBqt1rZXPtxhD9bYjdu/fM2GFNFe1rff4j0W7wCtVfwSO1c2lHA==" algorithmName="SHA-512" password="CC35"/>
  <autoFilter ref="C131:K727"/>
  <mergeCells count="12">
    <mergeCell ref="E7:H7"/>
    <mergeCell ref="E9:H9"/>
    <mergeCell ref="E11:H11"/>
    <mergeCell ref="E20:H20"/>
    <mergeCell ref="E29:H29"/>
    <mergeCell ref="E85:H85"/>
    <mergeCell ref="E87:H87"/>
    <mergeCell ref="E89:H89"/>
    <mergeCell ref="E120:H120"/>
    <mergeCell ref="E122:H122"/>
    <mergeCell ref="E124:H12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99</v>
      </c>
    </row>
    <row r="3" s="1" customFormat="1" ht="6.96" customHeight="1">
      <c r="B3" s="148"/>
      <c r="C3" s="149"/>
      <c r="D3" s="149"/>
      <c r="E3" s="149"/>
      <c r="F3" s="149"/>
      <c r="G3" s="149"/>
      <c r="H3" s="149"/>
      <c r="I3" s="149"/>
      <c r="J3" s="149"/>
      <c r="K3" s="149"/>
      <c r="L3" s="21"/>
      <c r="AT3" s="18" t="s">
        <v>86</v>
      </c>
    </row>
    <row r="4" s="1" customFormat="1" ht="24.96" customHeight="1">
      <c r="B4" s="21"/>
      <c r="D4" s="150" t="s">
        <v>142</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Rekonstrukce Kounicova domu, Berkova ul. č.p. 100, Česká Lípa</v>
      </c>
      <c r="F7" s="152"/>
      <c r="G7" s="152"/>
      <c r="H7" s="152"/>
      <c r="L7" s="21"/>
    </row>
    <row r="8" s="1" customFormat="1" ht="12" customHeight="1">
      <c r="B8" s="21"/>
      <c r="D8" s="152" t="s">
        <v>151</v>
      </c>
      <c r="L8" s="21"/>
    </row>
    <row r="9" s="2" customFormat="1" ht="16.5" customHeight="1">
      <c r="A9" s="39"/>
      <c r="B9" s="45"/>
      <c r="C9" s="39"/>
      <c r="D9" s="39"/>
      <c r="E9" s="153" t="s">
        <v>4913</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4914</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4" t="s">
        <v>5878</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20</v>
      </c>
      <c r="E14" s="39"/>
      <c r="F14" s="142" t="s">
        <v>21</v>
      </c>
      <c r="G14" s="39"/>
      <c r="H14" s="39"/>
      <c r="I14" s="152" t="s">
        <v>22</v>
      </c>
      <c r="J14" s="155" t="str">
        <f>'Rekapitulace stavby'!AN8</f>
        <v>5. 12. 2022</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24</v>
      </c>
      <c r="E16" s="39"/>
      <c r="F16" s="39"/>
      <c r="G16" s="39"/>
      <c r="H16" s="39"/>
      <c r="I16" s="152"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2"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28</v>
      </c>
      <c r="E19" s="39"/>
      <c r="F19" s="39"/>
      <c r="G19" s="39"/>
      <c r="H19" s="39"/>
      <c r="I19" s="152"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30</v>
      </c>
      <c r="E22" s="39"/>
      <c r="F22" s="39"/>
      <c r="G22" s="39"/>
      <c r="H22" s="39"/>
      <c r="I22" s="152"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2"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33</v>
      </c>
      <c r="E25" s="39"/>
      <c r="F25" s="39"/>
      <c r="G25" s="39"/>
      <c r="H25" s="39"/>
      <c r="I25" s="152" t="s">
        <v>25</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31</v>
      </c>
      <c r="F26" s="39"/>
      <c r="G26" s="39"/>
      <c r="H26" s="39"/>
      <c r="I26" s="152" t="s">
        <v>27</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6"/>
      <c r="B29" s="157"/>
      <c r="C29" s="156"/>
      <c r="D29" s="156"/>
      <c r="E29" s="158" t="s">
        <v>1</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row>
    <row r="32" s="2" customFormat="1" ht="25.44" customHeight="1">
      <c r="A32" s="39"/>
      <c r="B32" s="45"/>
      <c r="C32" s="39"/>
      <c r="D32" s="162" t="s">
        <v>36</v>
      </c>
      <c r="E32" s="39"/>
      <c r="F32" s="39"/>
      <c r="G32" s="39"/>
      <c r="H32" s="39"/>
      <c r="I32" s="39"/>
      <c r="J32" s="163">
        <f>ROUND(J163, 2)</f>
        <v>0</v>
      </c>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14.4" customHeight="1">
      <c r="A34" s="39"/>
      <c r="B34" s="45"/>
      <c r="C34" s="39"/>
      <c r="D34" s="39"/>
      <c r="E34" s="39"/>
      <c r="F34" s="164" t="s">
        <v>38</v>
      </c>
      <c r="G34" s="39"/>
      <c r="H34" s="39"/>
      <c r="I34" s="164" t="s">
        <v>37</v>
      </c>
      <c r="J34" s="164" t="s">
        <v>39</v>
      </c>
      <c r="K34" s="39"/>
      <c r="L34" s="64"/>
      <c r="S34" s="39"/>
      <c r="T34" s="39"/>
      <c r="U34" s="39"/>
      <c r="V34" s="39"/>
      <c r="W34" s="39"/>
      <c r="X34" s="39"/>
      <c r="Y34" s="39"/>
      <c r="Z34" s="39"/>
      <c r="AA34" s="39"/>
      <c r="AB34" s="39"/>
      <c r="AC34" s="39"/>
      <c r="AD34" s="39"/>
      <c r="AE34" s="39"/>
    </row>
    <row r="35" s="2" customFormat="1" ht="14.4" customHeight="1">
      <c r="A35" s="39"/>
      <c r="B35" s="45"/>
      <c r="C35" s="39"/>
      <c r="D35" s="165" t="s">
        <v>40</v>
      </c>
      <c r="E35" s="152" t="s">
        <v>41</v>
      </c>
      <c r="F35" s="166">
        <f>ROUND((SUM(BE163:BE1055)),  2)</f>
        <v>0</v>
      </c>
      <c r="G35" s="39"/>
      <c r="H35" s="39"/>
      <c r="I35" s="167">
        <v>0.20999999999999999</v>
      </c>
      <c r="J35" s="166">
        <f>ROUND(((SUM(BE163:BE1055))*I35),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42</v>
      </c>
      <c r="F36" s="166">
        <f>ROUND((SUM(BF163:BF1055)),  2)</f>
        <v>0</v>
      </c>
      <c r="G36" s="39"/>
      <c r="H36" s="39"/>
      <c r="I36" s="167">
        <v>0.14999999999999999</v>
      </c>
      <c r="J36" s="166">
        <f>ROUND(((SUM(BF163:BF1055))*I36),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43</v>
      </c>
      <c r="F37" s="166">
        <f>ROUND((SUM(BG163:BG1055)),  2)</f>
        <v>0</v>
      </c>
      <c r="G37" s="39"/>
      <c r="H37" s="39"/>
      <c r="I37" s="167">
        <v>0.20999999999999999</v>
      </c>
      <c r="J37" s="166">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44</v>
      </c>
      <c r="F38" s="166">
        <f>ROUND((SUM(BH163:BH1055)),  2)</f>
        <v>0</v>
      </c>
      <c r="G38" s="39"/>
      <c r="H38" s="39"/>
      <c r="I38" s="167">
        <v>0.14999999999999999</v>
      </c>
      <c r="J38" s="166">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6">
        <f>ROUND((SUM(BI163:BI1055)),  2)</f>
        <v>0</v>
      </c>
      <c r="G39" s="39"/>
      <c r="H39" s="39"/>
      <c r="I39" s="167">
        <v>0</v>
      </c>
      <c r="J39" s="166">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8"/>
      <c r="D41" s="169" t="s">
        <v>46</v>
      </c>
      <c r="E41" s="170"/>
      <c r="F41" s="170"/>
      <c r="G41" s="171" t="s">
        <v>47</v>
      </c>
      <c r="H41" s="172" t="s">
        <v>48</v>
      </c>
      <c r="I41" s="170"/>
      <c r="J41" s="173">
        <f>SUM(J32:J39)</f>
        <v>0</v>
      </c>
      <c r="K41" s="174"/>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49</v>
      </c>
      <c r="E50" s="176"/>
      <c r="F50" s="176"/>
      <c r="G50" s="175" t="s">
        <v>50</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51</v>
      </c>
      <c r="E61" s="178"/>
      <c r="F61" s="179" t="s">
        <v>52</v>
      </c>
      <c r="G61" s="177" t="s">
        <v>51</v>
      </c>
      <c r="H61" s="178"/>
      <c r="I61" s="178"/>
      <c r="J61" s="180" t="s">
        <v>52</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53</v>
      </c>
      <c r="E65" s="181"/>
      <c r="F65" s="181"/>
      <c r="G65" s="175" t="s">
        <v>54</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51</v>
      </c>
      <c r="E76" s="178"/>
      <c r="F76" s="179" t="s">
        <v>52</v>
      </c>
      <c r="G76" s="177" t="s">
        <v>51</v>
      </c>
      <c r="H76" s="178"/>
      <c r="I76" s="178"/>
      <c r="J76" s="180" t="s">
        <v>52</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299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Rekonstrukce Kounicova domu, Berkova ul. č.p. 100, Česká Lípa</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151</v>
      </c>
      <c r="D86" s="23"/>
      <c r="E86" s="23"/>
      <c r="F86" s="23"/>
      <c r="G86" s="23"/>
      <c r="H86" s="23"/>
      <c r="I86" s="23"/>
      <c r="J86" s="23"/>
      <c r="K86" s="23"/>
      <c r="L86" s="21"/>
    </row>
    <row r="87" s="2" customFormat="1" ht="16.5" customHeight="1">
      <c r="A87" s="39"/>
      <c r="B87" s="40"/>
      <c r="C87" s="41"/>
      <c r="D87" s="41"/>
      <c r="E87" s="186" t="s">
        <v>4913</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4914</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742 - Slaboproudé rozvody</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Berkova ul. č.p. 100</v>
      </c>
      <c r="G91" s="41"/>
      <c r="H91" s="41"/>
      <c r="I91" s="33" t="s">
        <v>22</v>
      </c>
      <c r="J91" s="80" t="str">
        <f>IF(J14="","",J14)</f>
        <v>5. 12. 2022</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Město Česká Lípa</v>
      </c>
      <c r="G93" s="41"/>
      <c r="H93" s="41"/>
      <c r="I93" s="33" t="s">
        <v>30</v>
      </c>
      <c r="J93" s="37" t="str">
        <f>E23</f>
        <v>DigiTry Art Technologies s.r.o.</v>
      </c>
      <c r="K93" s="41"/>
      <c r="L93" s="64"/>
      <c r="S93" s="39"/>
      <c r="T93" s="39"/>
      <c r="U93" s="39"/>
      <c r="V93" s="39"/>
      <c r="W93" s="39"/>
      <c r="X93" s="39"/>
      <c r="Y93" s="39"/>
      <c r="Z93" s="39"/>
      <c r="AA93" s="39"/>
      <c r="AB93" s="39"/>
      <c r="AC93" s="39"/>
      <c r="AD93" s="39"/>
      <c r="AE93" s="39"/>
    </row>
    <row r="94" s="2" customFormat="1" ht="25.65" customHeight="1">
      <c r="A94" s="39"/>
      <c r="B94" s="40"/>
      <c r="C94" s="33" t="s">
        <v>28</v>
      </c>
      <c r="D94" s="41"/>
      <c r="E94" s="41"/>
      <c r="F94" s="28" t="str">
        <f>IF(E20="","",E20)</f>
        <v>Vyplň údaj</v>
      </c>
      <c r="G94" s="41"/>
      <c r="H94" s="41"/>
      <c r="I94" s="33" t="s">
        <v>33</v>
      </c>
      <c r="J94" s="37" t="str">
        <f>E26</f>
        <v>DigiTry Art Technologies s.r.o.</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7" t="s">
        <v>314</v>
      </c>
      <c r="D96" s="188"/>
      <c r="E96" s="188"/>
      <c r="F96" s="188"/>
      <c r="G96" s="188"/>
      <c r="H96" s="188"/>
      <c r="I96" s="188"/>
      <c r="J96" s="189" t="s">
        <v>315</v>
      </c>
      <c r="K96" s="188"/>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0" t="s">
        <v>316</v>
      </c>
      <c r="D98" s="41"/>
      <c r="E98" s="41"/>
      <c r="F98" s="41"/>
      <c r="G98" s="41"/>
      <c r="H98" s="41"/>
      <c r="I98" s="41"/>
      <c r="J98" s="111">
        <f>J163</f>
        <v>0</v>
      </c>
      <c r="K98" s="41"/>
      <c r="L98" s="64"/>
      <c r="S98" s="39"/>
      <c r="T98" s="39"/>
      <c r="U98" s="39"/>
      <c r="V98" s="39"/>
      <c r="W98" s="39"/>
      <c r="X98" s="39"/>
      <c r="Y98" s="39"/>
      <c r="Z98" s="39"/>
      <c r="AA98" s="39"/>
      <c r="AB98" s="39"/>
      <c r="AC98" s="39"/>
      <c r="AD98" s="39"/>
      <c r="AE98" s="39"/>
      <c r="AU98" s="18" t="s">
        <v>317</v>
      </c>
    </row>
    <row r="99" s="9" customFormat="1" ht="24.96" customHeight="1">
      <c r="A99" s="9"/>
      <c r="B99" s="191"/>
      <c r="C99" s="192"/>
      <c r="D99" s="193" t="s">
        <v>5879</v>
      </c>
      <c r="E99" s="194"/>
      <c r="F99" s="194"/>
      <c r="G99" s="194"/>
      <c r="H99" s="194"/>
      <c r="I99" s="194"/>
      <c r="J99" s="195">
        <f>J164</f>
        <v>0</v>
      </c>
      <c r="K99" s="192"/>
      <c r="L99" s="196"/>
      <c r="S99" s="9"/>
      <c r="T99" s="9"/>
      <c r="U99" s="9"/>
      <c r="V99" s="9"/>
      <c r="W99" s="9"/>
      <c r="X99" s="9"/>
      <c r="Y99" s="9"/>
      <c r="Z99" s="9"/>
      <c r="AA99" s="9"/>
      <c r="AB99" s="9"/>
      <c r="AC99" s="9"/>
      <c r="AD99" s="9"/>
      <c r="AE99" s="9"/>
    </row>
    <row r="100" s="10" customFormat="1" ht="19.92" customHeight="1">
      <c r="A100" s="10"/>
      <c r="B100" s="197"/>
      <c r="C100" s="134"/>
      <c r="D100" s="198" t="s">
        <v>5880</v>
      </c>
      <c r="E100" s="199"/>
      <c r="F100" s="199"/>
      <c r="G100" s="199"/>
      <c r="H100" s="199"/>
      <c r="I100" s="199"/>
      <c r="J100" s="200">
        <f>J165</f>
        <v>0</v>
      </c>
      <c r="K100" s="134"/>
      <c r="L100" s="201"/>
      <c r="S100" s="10"/>
      <c r="T100" s="10"/>
      <c r="U100" s="10"/>
      <c r="V100" s="10"/>
      <c r="W100" s="10"/>
      <c r="X100" s="10"/>
      <c r="Y100" s="10"/>
      <c r="Z100" s="10"/>
      <c r="AA100" s="10"/>
      <c r="AB100" s="10"/>
      <c r="AC100" s="10"/>
      <c r="AD100" s="10"/>
      <c r="AE100" s="10"/>
    </row>
    <row r="101" s="10" customFormat="1" ht="14.88" customHeight="1">
      <c r="A101" s="10"/>
      <c r="B101" s="197"/>
      <c r="C101" s="134"/>
      <c r="D101" s="198" t="s">
        <v>5881</v>
      </c>
      <c r="E101" s="199"/>
      <c r="F101" s="199"/>
      <c r="G101" s="199"/>
      <c r="H101" s="199"/>
      <c r="I101" s="199"/>
      <c r="J101" s="200">
        <f>J166</f>
        <v>0</v>
      </c>
      <c r="K101" s="134"/>
      <c r="L101" s="201"/>
      <c r="S101" s="10"/>
      <c r="T101" s="10"/>
      <c r="U101" s="10"/>
      <c r="V101" s="10"/>
      <c r="W101" s="10"/>
      <c r="X101" s="10"/>
      <c r="Y101" s="10"/>
      <c r="Z101" s="10"/>
      <c r="AA101" s="10"/>
      <c r="AB101" s="10"/>
      <c r="AC101" s="10"/>
      <c r="AD101" s="10"/>
      <c r="AE101" s="10"/>
    </row>
    <row r="102" s="10" customFormat="1" ht="14.88" customHeight="1">
      <c r="A102" s="10"/>
      <c r="B102" s="197"/>
      <c r="C102" s="134"/>
      <c r="D102" s="198" t="s">
        <v>5882</v>
      </c>
      <c r="E102" s="199"/>
      <c r="F102" s="199"/>
      <c r="G102" s="199"/>
      <c r="H102" s="199"/>
      <c r="I102" s="199"/>
      <c r="J102" s="200">
        <f>J199</f>
        <v>0</v>
      </c>
      <c r="K102" s="134"/>
      <c r="L102" s="201"/>
      <c r="S102" s="10"/>
      <c r="T102" s="10"/>
      <c r="U102" s="10"/>
      <c r="V102" s="10"/>
      <c r="W102" s="10"/>
      <c r="X102" s="10"/>
      <c r="Y102" s="10"/>
      <c r="Z102" s="10"/>
      <c r="AA102" s="10"/>
      <c r="AB102" s="10"/>
      <c r="AC102" s="10"/>
      <c r="AD102" s="10"/>
      <c r="AE102" s="10"/>
    </row>
    <row r="103" s="10" customFormat="1" ht="14.88" customHeight="1">
      <c r="A103" s="10"/>
      <c r="B103" s="197"/>
      <c r="C103" s="134"/>
      <c r="D103" s="198" t="s">
        <v>5883</v>
      </c>
      <c r="E103" s="199"/>
      <c r="F103" s="199"/>
      <c r="G103" s="199"/>
      <c r="H103" s="199"/>
      <c r="I103" s="199"/>
      <c r="J103" s="200">
        <f>J226</f>
        <v>0</v>
      </c>
      <c r="K103" s="134"/>
      <c r="L103" s="201"/>
      <c r="S103" s="10"/>
      <c r="T103" s="10"/>
      <c r="U103" s="10"/>
      <c r="V103" s="10"/>
      <c r="W103" s="10"/>
      <c r="X103" s="10"/>
      <c r="Y103" s="10"/>
      <c r="Z103" s="10"/>
      <c r="AA103" s="10"/>
      <c r="AB103" s="10"/>
      <c r="AC103" s="10"/>
      <c r="AD103" s="10"/>
      <c r="AE103" s="10"/>
    </row>
    <row r="104" s="10" customFormat="1" ht="14.88" customHeight="1">
      <c r="A104" s="10"/>
      <c r="B104" s="197"/>
      <c r="C104" s="134"/>
      <c r="D104" s="198" t="s">
        <v>5884</v>
      </c>
      <c r="E104" s="199"/>
      <c r="F104" s="199"/>
      <c r="G104" s="199"/>
      <c r="H104" s="199"/>
      <c r="I104" s="199"/>
      <c r="J104" s="200">
        <f>J249</f>
        <v>0</v>
      </c>
      <c r="K104" s="134"/>
      <c r="L104" s="201"/>
      <c r="S104" s="10"/>
      <c r="T104" s="10"/>
      <c r="U104" s="10"/>
      <c r="V104" s="10"/>
      <c r="W104" s="10"/>
      <c r="X104" s="10"/>
      <c r="Y104" s="10"/>
      <c r="Z104" s="10"/>
      <c r="AA104" s="10"/>
      <c r="AB104" s="10"/>
      <c r="AC104" s="10"/>
      <c r="AD104" s="10"/>
      <c r="AE104" s="10"/>
    </row>
    <row r="105" s="10" customFormat="1" ht="14.88" customHeight="1">
      <c r="A105" s="10"/>
      <c r="B105" s="197"/>
      <c r="C105" s="134"/>
      <c r="D105" s="198" t="s">
        <v>5885</v>
      </c>
      <c r="E105" s="199"/>
      <c r="F105" s="199"/>
      <c r="G105" s="199"/>
      <c r="H105" s="199"/>
      <c r="I105" s="199"/>
      <c r="J105" s="200">
        <f>J258</f>
        <v>0</v>
      </c>
      <c r="K105" s="134"/>
      <c r="L105" s="201"/>
      <c r="S105" s="10"/>
      <c r="T105" s="10"/>
      <c r="U105" s="10"/>
      <c r="V105" s="10"/>
      <c r="W105" s="10"/>
      <c r="X105" s="10"/>
      <c r="Y105" s="10"/>
      <c r="Z105" s="10"/>
      <c r="AA105" s="10"/>
      <c r="AB105" s="10"/>
      <c r="AC105" s="10"/>
      <c r="AD105" s="10"/>
      <c r="AE105" s="10"/>
    </row>
    <row r="106" s="10" customFormat="1" ht="14.88" customHeight="1">
      <c r="A106" s="10"/>
      <c r="B106" s="197"/>
      <c r="C106" s="134"/>
      <c r="D106" s="198" t="s">
        <v>5886</v>
      </c>
      <c r="E106" s="199"/>
      <c r="F106" s="199"/>
      <c r="G106" s="199"/>
      <c r="H106" s="199"/>
      <c r="I106" s="199"/>
      <c r="J106" s="200">
        <f>J296</f>
        <v>0</v>
      </c>
      <c r="K106" s="134"/>
      <c r="L106" s="201"/>
      <c r="S106" s="10"/>
      <c r="T106" s="10"/>
      <c r="U106" s="10"/>
      <c r="V106" s="10"/>
      <c r="W106" s="10"/>
      <c r="X106" s="10"/>
      <c r="Y106" s="10"/>
      <c r="Z106" s="10"/>
      <c r="AA106" s="10"/>
      <c r="AB106" s="10"/>
      <c r="AC106" s="10"/>
      <c r="AD106" s="10"/>
      <c r="AE106" s="10"/>
    </row>
    <row r="107" s="10" customFormat="1" ht="19.92" customHeight="1">
      <c r="A107" s="10"/>
      <c r="B107" s="197"/>
      <c r="C107" s="134"/>
      <c r="D107" s="198" t="s">
        <v>5887</v>
      </c>
      <c r="E107" s="199"/>
      <c r="F107" s="199"/>
      <c r="G107" s="199"/>
      <c r="H107" s="199"/>
      <c r="I107" s="199"/>
      <c r="J107" s="200">
        <f>J319</f>
        <v>0</v>
      </c>
      <c r="K107" s="134"/>
      <c r="L107" s="201"/>
      <c r="S107" s="10"/>
      <c r="T107" s="10"/>
      <c r="U107" s="10"/>
      <c r="V107" s="10"/>
      <c r="W107" s="10"/>
      <c r="X107" s="10"/>
      <c r="Y107" s="10"/>
      <c r="Z107" s="10"/>
      <c r="AA107" s="10"/>
      <c r="AB107" s="10"/>
      <c r="AC107" s="10"/>
      <c r="AD107" s="10"/>
      <c r="AE107" s="10"/>
    </row>
    <row r="108" s="10" customFormat="1" ht="14.88" customHeight="1">
      <c r="A108" s="10"/>
      <c r="B108" s="197"/>
      <c r="C108" s="134"/>
      <c r="D108" s="198" t="s">
        <v>5888</v>
      </c>
      <c r="E108" s="199"/>
      <c r="F108" s="199"/>
      <c r="G108" s="199"/>
      <c r="H108" s="199"/>
      <c r="I108" s="199"/>
      <c r="J108" s="200">
        <f>J320</f>
        <v>0</v>
      </c>
      <c r="K108" s="134"/>
      <c r="L108" s="201"/>
      <c r="S108" s="10"/>
      <c r="T108" s="10"/>
      <c r="U108" s="10"/>
      <c r="V108" s="10"/>
      <c r="W108" s="10"/>
      <c r="X108" s="10"/>
      <c r="Y108" s="10"/>
      <c r="Z108" s="10"/>
      <c r="AA108" s="10"/>
      <c r="AB108" s="10"/>
      <c r="AC108" s="10"/>
      <c r="AD108" s="10"/>
      <c r="AE108" s="10"/>
    </row>
    <row r="109" s="10" customFormat="1" ht="14.88" customHeight="1">
      <c r="A109" s="10"/>
      <c r="B109" s="197"/>
      <c r="C109" s="134"/>
      <c r="D109" s="198" t="s">
        <v>5889</v>
      </c>
      <c r="E109" s="199"/>
      <c r="F109" s="199"/>
      <c r="G109" s="199"/>
      <c r="H109" s="199"/>
      <c r="I109" s="199"/>
      <c r="J109" s="200">
        <f>J373</f>
        <v>0</v>
      </c>
      <c r="K109" s="134"/>
      <c r="L109" s="201"/>
      <c r="S109" s="10"/>
      <c r="T109" s="10"/>
      <c r="U109" s="10"/>
      <c r="V109" s="10"/>
      <c r="W109" s="10"/>
      <c r="X109" s="10"/>
      <c r="Y109" s="10"/>
      <c r="Z109" s="10"/>
      <c r="AA109" s="10"/>
      <c r="AB109" s="10"/>
      <c r="AC109" s="10"/>
      <c r="AD109" s="10"/>
      <c r="AE109" s="10"/>
    </row>
    <row r="110" s="10" customFormat="1" ht="14.88" customHeight="1">
      <c r="A110" s="10"/>
      <c r="B110" s="197"/>
      <c r="C110" s="134"/>
      <c r="D110" s="198" t="s">
        <v>5890</v>
      </c>
      <c r="E110" s="199"/>
      <c r="F110" s="199"/>
      <c r="G110" s="199"/>
      <c r="H110" s="199"/>
      <c r="I110" s="199"/>
      <c r="J110" s="200">
        <f>J388</f>
        <v>0</v>
      </c>
      <c r="K110" s="134"/>
      <c r="L110" s="201"/>
      <c r="S110" s="10"/>
      <c r="T110" s="10"/>
      <c r="U110" s="10"/>
      <c r="V110" s="10"/>
      <c r="W110" s="10"/>
      <c r="X110" s="10"/>
      <c r="Y110" s="10"/>
      <c r="Z110" s="10"/>
      <c r="AA110" s="10"/>
      <c r="AB110" s="10"/>
      <c r="AC110" s="10"/>
      <c r="AD110" s="10"/>
      <c r="AE110" s="10"/>
    </row>
    <row r="111" s="10" customFormat="1" ht="14.88" customHeight="1">
      <c r="A111" s="10"/>
      <c r="B111" s="197"/>
      <c r="C111" s="134"/>
      <c r="D111" s="198" t="s">
        <v>5891</v>
      </c>
      <c r="E111" s="199"/>
      <c r="F111" s="199"/>
      <c r="G111" s="199"/>
      <c r="H111" s="199"/>
      <c r="I111" s="199"/>
      <c r="J111" s="200">
        <f>J421</f>
        <v>0</v>
      </c>
      <c r="K111" s="134"/>
      <c r="L111" s="201"/>
      <c r="S111" s="10"/>
      <c r="T111" s="10"/>
      <c r="U111" s="10"/>
      <c r="V111" s="10"/>
      <c r="W111" s="10"/>
      <c r="X111" s="10"/>
      <c r="Y111" s="10"/>
      <c r="Z111" s="10"/>
      <c r="AA111" s="10"/>
      <c r="AB111" s="10"/>
      <c r="AC111" s="10"/>
      <c r="AD111" s="10"/>
      <c r="AE111" s="10"/>
    </row>
    <row r="112" s="10" customFormat="1" ht="19.92" customHeight="1">
      <c r="A112" s="10"/>
      <c r="B112" s="197"/>
      <c r="C112" s="134"/>
      <c r="D112" s="198" t="s">
        <v>5892</v>
      </c>
      <c r="E112" s="199"/>
      <c r="F112" s="199"/>
      <c r="G112" s="199"/>
      <c r="H112" s="199"/>
      <c r="I112" s="199"/>
      <c r="J112" s="200">
        <f>J436</f>
        <v>0</v>
      </c>
      <c r="K112" s="134"/>
      <c r="L112" s="201"/>
      <c r="S112" s="10"/>
      <c r="T112" s="10"/>
      <c r="U112" s="10"/>
      <c r="V112" s="10"/>
      <c r="W112" s="10"/>
      <c r="X112" s="10"/>
      <c r="Y112" s="10"/>
      <c r="Z112" s="10"/>
      <c r="AA112" s="10"/>
      <c r="AB112" s="10"/>
      <c r="AC112" s="10"/>
      <c r="AD112" s="10"/>
      <c r="AE112" s="10"/>
    </row>
    <row r="113" s="10" customFormat="1" ht="14.88" customHeight="1">
      <c r="A113" s="10"/>
      <c r="B113" s="197"/>
      <c r="C113" s="134"/>
      <c r="D113" s="198" t="s">
        <v>5893</v>
      </c>
      <c r="E113" s="199"/>
      <c r="F113" s="199"/>
      <c r="G113" s="199"/>
      <c r="H113" s="199"/>
      <c r="I113" s="199"/>
      <c r="J113" s="200">
        <f>J483</f>
        <v>0</v>
      </c>
      <c r="K113" s="134"/>
      <c r="L113" s="201"/>
      <c r="S113" s="10"/>
      <c r="T113" s="10"/>
      <c r="U113" s="10"/>
      <c r="V113" s="10"/>
      <c r="W113" s="10"/>
      <c r="X113" s="10"/>
      <c r="Y113" s="10"/>
      <c r="Z113" s="10"/>
      <c r="AA113" s="10"/>
      <c r="AB113" s="10"/>
      <c r="AC113" s="10"/>
      <c r="AD113" s="10"/>
      <c r="AE113" s="10"/>
    </row>
    <row r="114" s="10" customFormat="1" ht="14.88" customHeight="1">
      <c r="A114" s="10"/>
      <c r="B114" s="197"/>
      <c r="C114" s="134"/>
      <c r="D114" s="198" t="s">
        <v>5894</v>
      </c>
      <c r="E114" s="199"/>
      <c r="F114" s="199"/>
      <c r="G114" s="199"/>
      <c r="H114" s="199"/>
      <c r="I114" s="199"/>
      <c r="J114" s="200">
        <f>J514</f>
        <v>0</v>
      </c>
      <c r="K114" s="134"/>
      <c r="L114" s="201"/>
      <c r="S114" s="10"/>
      <c r="T114" s="10"/>
      <c r="U114" s="10"/>
      <c r="V114" s="10"/>
      <c r="W114" s="10"/>
      <c r="X114" s="10"/>
      <c r="Y114" s="10"/>
      <c r="Z114" s="10"/>
      <c r="AA114" s="10"/>
      <c r="AB114" s="10"/>
      <c r="AC114" s="10"/>
      <c r="AD114" s="10"/>
      <c r="AE114" s="10"/>
    </row>
    <row r="115" s="10" customFormat="1" ht="19.92" customHeight="1">
      <c r="A115" s="10"/>
      <c r="B115" s="197"/>
      <c r="C115" s="134"/>
      <c r="D115" s="198" t="s">
        <v>5895</v>
      </c>
      <c r="E115" s="199"/>
      <c r="F115" s="199"/>
      <c r="G115" s="199"/>
      <c r="H115" s="199"/>
      <c r="I115" s="199"/>
      <c r="J115" s="200">
        <f>J529</f>
        <v>0</v>
      </c>
      <c r="K115" s="134"/>
      <c r="L115" s="201"/>
      <c r="S115" s="10"/>
      <c r="T115" s="10"/>
      <c r="U115" s="10"/>
      <c r="V115" s="10"/>
      <c r="W115" s="10"/>
      <c r="X115" s="10"/>
      <c r="Y115" s="10"/>
      <c r="Z115" s="10"/>
      <c r="AA115" s="10"/>
      <c r="AB115" s="10"/>
      <c r="AC115" s="10"/>
      <c r="AD115" s="10"/>
      <c r="AE115" s="10"/>
    </row>
    <row r="116" s="10" customFormat="1" ht="14.88" customHeight="1">
      <c r="A116" s="10"/>
      <c r="B116" s="197"/>
      <c r="C116" s="134"/>
      <c r="D116" s="198" t="s">
        <v>5896</v>
      </c>
      <c r="E116" s="199"/>
      <c r="F116" s="199"/>
      <c r="G116" s="199"/>
      <c r="H116" s="199"/>
      <c r="I116" s="199"/>
      <c r="J116" s="200">
        <f>J530</f>
        <v>0</v>
      </c>
      <c r="K116" s="134"/>
      <c r="L116" s="201"/>
      <c r="S116" s="10"/>
      <c r="T116" s="10"/>
      <c r="U116" s="10"/>
      <c r="V116" s="10"/>
      <c r="W116" s="10"/>
      <c r="X116" s="10"/>
      <c r="Y116" s="10"/>
      <c r="Z116" s="10"/>
      <c r="AA116" s="10"/>
      <c r="AB116" s="10"/>
      <c r="AC116" s="10"/>
      <c r="AD116" s="10"/>
      <c r="AE116" s="10"/>
    </row>
    <row r="117" s="10" customFormat="1" ht="14.88" customHeight="1">
      <c r="A117" s="10"/>
      <c r="B117" s="197"/>
      <c r="C117" s="134"/>
      <c r="D117" s="198" t="s">
        <v>5897</v>
      </c>
      <c r="E117" s="199"/>
      <c r="F117" s="199"/>
      <c r="G117" s="199"/>
      <c r="H117" s="199"/>
      <c r="I117" s="199"/>
      <c r="J117" s="200">
        <f>J557</f>
        <v>0</v>
      </c>
      <c r="K117" s="134"/>
      <c r="L117" s="201"/>
      <c r="S117" s="10"/>
      <c r="T117" s="10"/>
      <c r="U117" s="10"/>
      <c r="V117" s="10"/>
      <c r="W117" s="10"/>
      <c r="X117" s="10"/>
      <c r="Y117" s="10"/>
      <c r="Z117" s="10"/>
      <c r="AA117" s="10"/>
      <c r="AB117" s="10"/>
      <c r="AC117" s="10"/>
      <c r="AD117" s="10"/>
      <c r="AE117" s="10"/>
    </row>
    <row r="118" s="10" customFormat="1" ht="14.88" customHeight="1">
      <c r="A118" s="10"/>
      <c r="B118" s="197"/>
      <c r="C118" s="134"/>
      <c r="D118" s="198" t="s">
        <v>5898</v>
      </c>
      <c r="E118" s="199"/>
      <c r="F118" s="199"/>
      <c r="G118" s="199"/>
      <c r="H118" s="199"/>
      <c r="I118" s="199"/>
      <c r="J118" s="200">
        <f>J574</f>
        <v>0</v>
      </c>
      <c r="K118" s="134"/>
      <c r="L118" s="201"/>
      <c r="S118" s="10"/>
      <c r="T118" s="10"/>
      <c r="U118" s="10"/>
      <c r="V118" s="10"/>
      <c r="W118" s="10"/>
      <c r="X118" s="10"/>
      <c r="Y118" s="10"/>
      <c r="Z118" s="10"/>
      <c r="AA118" s="10"/>
      <c r="AB118" s="10"/>
      <c r="AC118" s="10"/>
      <c r="AD118" s="10"/>
      <c r="AE118" s="10"/>
    </row>
    <row r="119" s="10" customFormat="1" ht="14.88" customHeight="1">
      <c r="A119" s="10"/>
      <c r="B119" s="197"/>
      <c r="C119" s="134"/>
      <c r="D119" s="198" t="s">
        <v>5899</v>
      </c>
      <c r="E119" s="199"/>
      <c r="F119" s="199"/>
      <c r="G119" s="199"/>
      <c r="H119" s="199"/>
      <c r="I119" s="199"/>
      <c r="J119" s="200">
        <f>J609</f>
        <v>0</v>
      </c>
      <c r="K119" s="134"/>
      <c r="L119" s="201"/>
      <c r="S119" s="10"/>
      <c r="T119" s="10"/>
      <c r="U119" s="10"/>
      <c r="V119" s="10"/>
      <c r="W119" s="10"/>
      <c r="X119" s="10"/>
      <c r="Y119" s="10"/>
      <c r="Z119" s="10"/>
      <c r="AA119" s="10"/>
      <c r="AB119" s="10"/>
      <c r="AC119" s="10"/>
      <c r="AD119" s="10"/>
      <c r="AE119" s="10"/>
    </row>
    <row r="120" s="10" customFormat="1" ht="19.92" customHeight="1">
      <c r="A120" s="10"/>
      <c r="B120" s="197"/>
      <c r="C120" s="134"/>
      <c r="D120" s="198" t="s">
        <v>5900</v>
      </c>
      <c r="E120" s="199"/>
      <c r="F120" s="199"/>
      <c r="G120" s="199"/>
      <c r="H120" s="199"/>
      <c r="I120" s="199"/>
      <c r="J120" s="200">
        <f>J626</f>
        <v>0</v>
      </c>
      <c r="K120" s="134"/>
      <c r="L120" s="201"/>
      <c r="S120" s="10"/>
      <c r="T120" s="10"/>
      <c r="U120" s="10"/>
      <c r="V120" s="10"/>
      <c r="W120" s="10"/>
      <c r="X120" s="10"/>
      <c r="Y120" s="10"/>
      <c r="Z120" s="10"/>
      <c r="AA120" s="10"/>
      <c r="AB120" s="10"/>
      <c r="AC120" s="10"/>
      <c r="AD120" s="10"/>
      <c r="AE120" s="10"/>
    </row>
    <row r="121" s="10" customFormat="1" ht="14.88" customHeight="1">
      <c r="A121" s="10"/>
      <c r="B121" s="197"/>
      <c r="C121" s="134"/>
      <c r="D121" s="198" t="s">
        <v>5901</v>
      </c>
      <c r="E121" s="199"/>
      <c r="F121" s="199"/>
      <c r="G121" s="199"/>
      <c r="H121" s="199"/>
      <c r="I121" s="199"/>
      <c r="J121" s="200">
        <f>J627</f>
        <v>0</v>
      </c>
      <c r="K121" s="134"/>
      <c r="L121" s="201"/>
      <c r="S121" s="10"/>
      <c r="T121" s="10"/>
      <c r="U121" s="10"/>
      <c r="V121" s="10"/>
      <c r="W121" s="10"/>
      <c r="X121" s="10"/>
      <c r="Y121" s="10"/>
      <c r="Z121" s="10"/>
      <c r="AA121" s="10"/>
      <c r="AB121" s="10"/>
      <c r="AC121" s="10"/>
      <c r="AD121" s="10"/>
      <c r="AE121" s="10"/>
    </row>
    <row r="122" s="10" customFormat="1" ht="14.88" customHeight="1">
      <c r="A122" s="10"/>
      <c r="B122" s="197"/>
      <c r="C122" s="134"/>
      <c r="D122" s="198" t="s">
        <v>5902</v>
      </c>
      <c r="E122" s="199"/>
      <c r="F122" s="199"/>
      <c r="G122" s="199"/>
      <c r="H122" s="199"/>
      <c r="I122" s="199"/>
      <c r="J122" s="200">
        <f>J654</f>
        <v>0</v>
      </c>
      <c r="K122" s="134"/>
      <c r="L122" s="201"/>
      <c r="S122" s="10"/>
      <c r="T122" s="10"/>
      <c r="U122" s="10"/>
      <c r="V122" s="10"/>
      <c r="W122" s="10"/>
      <c r="X122" s="10"/>
      <c r="Y122" s="10"/>
      <c r="Z122" s="10"/>
      <c r="AA122" s="10"/>
      <c r="AB122" s="10"/>
      <c r="AC122" s="10"/>
      <c r="AD122" s="10"/>
      <c r="AE122" s="10"/>
    </row>
    <row r="123" s="10" customFormat="1" ht="14.88" customHeight="1">
      <c r="A123" s="10"/>
      <c r="B123" s="197"/>
      <c r="C123" s="134"/>
      <c r="D123" s="198" t="s">
        <v>5903</v>
      </c>
      <c r="E123" s="199"/>
      <c r="F123" s="199"/>
      <c r="G123" s="199"/>
      <c r="H123" s="199"/>
      <c r="I123" s="199"/>
      <c r="J123" s="200">
        <f>J663</f>
        <v>0</v>
      </c>
      <c r="K123" s="134"/>
      <c r="L123" s="201"/>
      <c r="S123" s="10"/>
      <c r="T123" s="10"/>
      <c r="U123" s="10"/>
      <c r="V123" s="10"/>
      <c r="W123" s="10"/>
      <c r="X123" s="10"/>
      <c r="Y123" s="10"/>
      <c r="Z123" s="10"/>
      <c r="AA123" s="10"/>
      <c r="AB123" s="10"/>
      <c r="AC123" s="10"/>
      <c r="AD123" s="10"/>
      <c r="AE123" s="10"/>
    </row>
    <row r="124" s="10" customFormat="1" ht="19.92" customHeight="1">
      <c r="A124" s="10"/>
      <c r="B124" s="197"/>
      <c r="C124" s="134"/>
      <c r="D124" s="198" t="s">
        <v>5904</v>
      </c>
      <c r="E124" s="199"/>
      <c r="F124" s="199"/>
      <c r="G124" s="199"/>
      <c r="H124" s="199"/>
      <c r="I124" s="199"/>
      <c r="J124" s="200">
        <f>J678</f>
        <v>0</v>
      </c>
      <c r="K124" s="134"/>
      <c r="L124" s="201"/>
      <c r="S124" s="10"/>
      <c r="T124" s="10"/>
      <c r="U124" s="10"/>
      <c r="V124" s="10"/>
      <c r="W124" s="10"/>
      <c r="X124" s="10"/>
      <c r="Y124" s="10"/>
      <c r="Z124" s="10"/>
      <c r="AA124" s="10"/>
      <c r="AB124" s="10"/>
      <c r="AC124" s="10"/>
      <c r="AD124" s="10"/>
      <c r="AE124" s="10"/>
    </row>
    <row r="125" s="10" customFormat="1" ht="14.88" customHeight="1">
      <c r="A125" s="10"/>
      <c r="B125" s="197"/>
      <c r="C125" s="134"/>
      <c r="D125" s="198" t="s">
        <v>5905</v>
      </c>
      <c r="E125" s="199"/>
      <c r="F125" s="199"/>
      <c r="G125" s="199"/>
      <c r="H125" s="199"/>
      <c r="I125" s="199"/>
      <c r="J125" s="200">
        <f>J679</f>
        <v>0</v>
      </c>
      <c r="K125" s="134"/>
      <c r="L125" s="201"/>
      <c r="S125" s="10"/>
      <c r="T125" s="10"/>
      <c r="U125" s="10"/>
      <c r="V125" s="10"/>
      <c r="W125" s="10"/>
      <c r="X125" s="10"/>
      <c r="Y125" s="10"/>
      <c r="Z125" s="10"/>
      <c r="AA125" s="10"/>
      <c r="AB125" s="10"/>
      <c r="AC125" s="10"/>
      <c r="AD125" s="10"/>
      <c r="AE125" s="10"/>
    </row>
    <row r="126" s="10" customFormat="1" ht="14.88" customHeight="1">
      <c r="A126" s="10"/>
      <c r="B126" s="197"/>
      <c r="C126" s="134"/>
      <c r="D126" s="198" t="s">
        <v>5906</v>
      </c>
      <c r="E126" s="199"/>
      <c r="F126" s="199"/>
      <c r="G126" s="199"/>
      <c r="H126" s="199"/>
      <c r="I126" s="199"/>
      <c r="J126" s="200">
        <f>J708</f>
        <v>0</v>
      </c>
      <c r="K126" s="134"/>
      <c r="L126" s="201"/>
      <c r="S126" s="10"/>
      <c r="T126" s="10"/>
      <c r="U126" s="10"/>
      <c r="V126" s="10"/>
      <c r="W126" s="10"/>
      <c r="X126" s="10"/>
      <c r="Y126" s="10"/>
      <c r="Z126" s="10"/>
      <c r="AA126" s="10"/>
      <c r="AB126" s="10"/>
      <c r="AC126" s="10"/>
      <c r="AD126" s="10"/>
      <c r="AE126" s="10"/>
    </row>
    <row r="127" s="10" customFormat="1" ht="14.88" customHeight="1">
      <c r="A127" s="10"/>
      <c r="B127" s="197"/>
      <c r="C127" s="134"/>
      <c r="D127" s="198" t="s">
        <v>5907</v>
      </c>
      <c r="E127" s="199"/>
      <c r="F127" s="199"/>
      <c r="G127" s="199"/>
      <c r="H127" s="199"/>
      <c r="I127" s="199"/>
      <c r="J127" s="200">
        <f>J761</f>
        <v>0</v>
      </c>
      <c r="K127" s="134"/>
      <c r="L127" s="201"/>
      <c r="S127" s="10"/>
      <c r="T127" s="10"/>
      <c r="U127" s="10"/>
      <c r="V127" s="10"/>
      <c r="W127" s="10"/>
      <c r="X127" s="10"/>
      <c r="Y127" s="10"/>
      <c r="Z127" s="10"/>
      <c r="AA127" s="10"/>
      <c r="AB127" s="10"/>
      <c r="AC127" s="10"/>
      <c r="AD127" s="10"/>
      <c r="AE127" s="10"/>
    </row>
    <row r="128" s="10" customFormat="1" ht="14.88" customHeight="1">
      <c r="A128" s="10"/>
      <c r="B128" s="197"/>
      <c r="C128" s="134"/>
      <c r="D128" s="198" t="s">
        <v>5908</v>
      </c>
      <c r="E128" s="199"/>
      <c r="F128" s="199"/>
      <c r="G128" s="199"/>
      <c r="H128" s="199"/>
      <c r="I128" s="199"/>
      <c r="J128" s="200">
        <f>J822</f>
        <v>0</v>
      </c>
      <c r="K128" s="134"/>
      <c r="L128" s="201"/>
      <c r="S128" s="10"/>
      <c r="T128" s="10"/>
      <c r="U128" s="10"/>
      <c r="V128" s="10"/>
      <c r="W128" s="10"/>
      <c r="X128" s="10"/>
      <c r="Y128" s="10"/>
      <c r="Z128" s="10"/>
      <c r="AA128" s="10"/>
      <c r="AB128" s="10"/>
      <c r="AC128" s="10"/>
      <c r="AD128" s="10"/>
      <c r="AE128" s="10"/>
    </row>
    <row r="129" s="10" customFormat="1" ht="14.88" customHeight="1">
      <c r="A129" s="10"/>
      <c r="B129" s="197"/>
      <c r="C129" s="134"/>
      <c r="D129" s="198" t="s">
        <v>5909</v>
      </c>
      <c r="E129" s="199"/>
      <c r="F129" s="199"/>
      <c r="G129" s="199"/>
      <c r="H129" s="199"/>
      <c r="I129" s="199"/>
      <c r="J129" s="200">
        <f>J847</f>
        <v>0</v>
      </c>
      <c r="K129" s="134"/>
      <c r="L129" s="201"/>
      <c r="S129" s="10"/>
      <c r="T129" s="10"/>
      <c r="U129" s="10"/>
      <c r="V129" s="10"/>
      <c r="W129" s="10"/>
      <c r="X129" s="10"/>
      <c r="Y129" s="10"/>
      <c r="Z129" s="10"/>
      <c r="AA129" s="10"/>
      <c r="AB129" s="10"/>
      <c r="AC129" s="10"/>
      <c r="AD129" s="10"/>
      <c r="AE129" s="10"/>
    </row>
    <row r="130" s="10" customFormat="1" ht="19.92" customHeight="1">
      <c r="A130" s="10"/>
      <c r="B130" s="197"/>
      <c r="C130" s="134"/>
      <c r="D130" s="198" t="s">
        <v>5910</v>
      </c>
      <c r="E130" s="199"/>
      <c r="F130" s="199"/>
      <c r="G130" s="199"/>
      <c r="H130" s="199"/>
      <c r="I130" s="199"/>
      <c r="J130" s="200">
        <f>J870</f>
        <v>0</v>
      </c>
      <c r="K130" s="134"/>
      <c r="L130" s="201"/>
      <c r="S130" s="10"/>
      <c r="T130" s="10"/>
      <c r="U130" s="10"/>
      <c r="V130" s="10"/>
      <c r="W130" s="10"/>
      <c r="X130" s="10"/>
      <c r="Y130" s="10"/>
      <c r="Z130" s="10"/>
      <c r="AA130" s="10"/>
      <c r="AB130" s="10"/>
      <c r="AC130" s="10"/>
      <c r="AD130" s="10"/>
      <c r="AE130" s="10"/>
    </row>
    <row r="131" s="10" customFormat="1" ht="14.88" customHeight="1">
      <c r="A131" s="10"/>
      <c r="B131" s="197"/>
      <c r="C131" s="134"/>
      <c r="D131" s="198" t="s">
        <v>5911</v>
      </c>
      <c r="E131" s="199"/>
      <c r="F131" s="199"/>
      <c r="G131" s="199"/>
      <c r="H131" s="199"/>
      <c r="I131" s="199"/>
      <c r="J131" s="200">
        <f>J871</f>
        <v>0</v>
      </c>
      <c r="K131" s="134"/>
      <c r="L131" s="201"/>
      <c r="S131" s="10"/>
      <c r="T131" s="10"/>
      <c r="U131" s="10"/>
      <c r="V131" s="10"/>
      <c r="W131" s="10"/>
      <c r="X131" s="10"/>
      <c r="Y131" s="10"/>
      <c r="Z131" s="10"/>
      <c r="AA131" s="10"/>
      <c r="AB131" s="10"/>
      <c r="AC131" s="10"/>
      <c r="AD131" s="10"/>
      <c r="AE131" s="10"/>
    </row>
    <row r="132" s="10" customFormat="1" ht="14.88" customHeight="1">
      <c r="A132" s="10"/>
      <c r="B132" s="197"/>
      <c r="C132" s="134"/>
      <c r="D132" s="198" t="s">
        <v>5912</v>
      </c>
      <c r="E132" s="199"/>
      <c r="F132" s="199"/>
      <c r="G132" s="199"/>
      <c r="H132" s="199"/>
      <c r="I132" s="199"/>
      <c r="J132" s="200">
        <f>J884</f>
        <v>0</v>
      </c>
      <c r="K132" s="134"/>
      <c r="L132" s="201"/>
      <c r="S132" s="10"/>
      <c r="T132" s="10"/>
      <c r="U132" s="10"/>
      <c r="V132" s="10"/>
      <c r="W132" s="10"/>
      <c r="X132" s="10"/>
      <c r="Y132" s="10"/>
      <c r="Z132" s="10"/>
      <c r="AA132" s="10"/>
      <c r="AB132" s="10"/>
      <c r="AC132" s="10"/>
      <c r="AD132" s="10"/>
      <c r="AE132" s="10"/>
    </row>
    <row r="133" s="10" customFormat="1" ht="14.88" customHeight="1">
      <c r="A133" s="10"/>
      <c r="B133" s="197"/>
      <c r="C133" s="134"/>
      <c r="D133" s="198" t="s">
        <v>5913</v>
      </c>
      <c r="E133" s="199"/>
      <c r="F133" s="199"/>
      <c r="G133" s="199"/>
      <c r="H133" s="199"/>
      <c r="I133" s="199"/>
      <c r="J133" s="200">
        <f>J912</f>
        <v>0</v>
      </c>
      <c r="K133" s="134"/>
      <c r="L133" s="201"/>
      <c r="S133" s="10"/>
      <c r="T133" s="10"/>
      <c r="U133" s="10"/>
      <c r="V133" s="10"/>
      <c r="W133" s="10"/>
      <c r="X133" s="10"/>
      <c r="Y133" s="10"/>
      <c r="Z133" s="10"/>
      <c r="AA133" s="10"/>
      <c r="AB133" s="10"/>
      <c r="AC133" s="10"/>
      <c r="AD133" s="10"/>
      <c r="AE133" s="10"/>
    </row>
    <row r="134" s="10" customFormat="1" ht="19.92" customHeight="1">
      <c r="A134" s="10"/>
      <c r="B134" s="197"/>
      <c r="C134" s="134"/>
      <c r="D134" s="198" t="s">
        <v>5914</v>
      </c>
      <c r="E134" s="199"/>
      <c r="F134" s="199"/>
      <c r="G134" s="199"/>
      <c r="H134" s="199"/>
      <c r="I134" s="199"/>
      <c r="J134" s="200">
        <f>J923</f>
        <v>0</v>
      </c>
      <c r="K134" s="134"/>
      <c r="L134" s="201"/>
      <c r="S134" s="10"/>
      <c r="T134" s="10"/>
      <c r="U134" s="10"/>
      <c r="V134" s="10"/>
      <c r="W134" s="10"/>
      <c r="X134" s="10"/>
      <c r="Y134" s="10"/>
      <c r="Z134" s="10"/>
      <c r="AA134" s="10"/>
      <c r="AB134" s="10"/>
      <c r="AC134" s="10"/>
      <c r="AD134" s="10"/>
      <c r="AE134" s="10"/>
    </row>
    <row r="135" s="10" customFormat="1" ht="14.88" customHeight="1">
      <c r="A135" s="10"/>
      <c r="B135" s="197"/>
      <c r="C135" s="134"/>
      <c r="D135" s="198" t="s">
        <v>5915</v>
      </c>
      <c r="E135" s="199"/>
      <c r="F135" s="199"/>
      <c r="G135" s="199"/>
      <c r="H135" s="199"/>
      <c r="I135" s="199"/>
      <c r="J135" s="200">
        <f>J924</f>
        <v>0</v>
      </c>
      <c r="K135" s="134"/>
      <c r="L135" s="201"/>
      <c r="S135" s="10"/>
      <c r="T135" s="10"/>
      <c r="U135" s="10"/>
      <c r="V135" s="10"/>
      <c r="W135" s="10"/>
      <c r="X135" s="10"/>
      <c r="Y135" s="10"/>
      <c r="Z135" s="10"/>
      <c r="AA135" s="10"/>
      <c r="AB135" s="10"/>
      <c r="AC135" s="10"/>
      <c r="AD135" s="10"/>
      <c r="AE135" s="10"/>
    </row>
    <row r="136" s="10" customFormat="1" ht="14.88" customHeight="1">
      <c r="A136" s="10"/>
      <c r="B136" s="197"/>
      <c r="C136" s="134"/>
      <c r="D136" s="198" t="s">
        <v>5916</v>
      </c>
      <c r="E136" s="199"/>
      <c r="F136" s="199"/>
      <c r="G136" s="199"/>
      <c r="H136" s="199"/>
      <c r="I136" s="199"/>
      <c r="J136" s="200">
        <f>J957</f>
        <v>0</v>
      </c>
      <c r="K136" s="134"/>
      <c r="L136" s="201"/>
      <c r="S136" s="10"/>
      <c r="T136" s="10"/>
      <c r="U136" s="10"/>
      <c r="V136" s="10"/>
      <c r="W136" s="10"/>
      <c r="X136" s="10"/>
      <c r="Y136" s="10"/>
      <c r="Z136" s="10"/>
      <c r="AA136" s="10"/>
      <c r="AB136" s="10"/>
      <c r="AC136" s="10"/>
      <c r="AD136" s="10"/>
      <c r="AE136" s="10"/>
    </row>
    <row r="137" s="10" customFormat="1" ht="14.88" customHeight="1">
      <c r="A137" s="10"/>
      <c r="B137" s="197"/>
      <c r="C137" s="134"/>
      <c r="D137" s="198" t="s">
        <v>5917</v>
      </c>
      <c r="E137" s="199"/>
      <c r="F137" s="199"/>
      <c r="G137" s="199"/>
      <c r="H137" s="199"/>
      <c r="I137" s="199"/>
      <c r="J137" s="200">
        <f>J980</f>
        <v>0</v>
      </c>
      <c r="K137" s="134"/>
      <c r="L137" s="201"/>
      <c r="S137" s="10"/>
      <c r="T137" s="10"/>
      <c r="U137" s="10"/>
      <c r="V137" s="10"/>
      <c r="W137" s="10"/>
      <c r="X137" s="10"/>
      <c r="Y137" s="10"/>
      <c r="Z137" s="10"/>
      <c r="AA137" s="10"/>
      <c r="AB137" s="10"/>
      <c r="AC137" s="10"/>
      <c r="AD137" s="10"/>
      <c r="AE137" s="10"/>
    </row>
    <row r="138" s="10" customFormat="1" ht="19.92" customHeight="1">
      <c r="A138" s="10"/>
      <c r="B138" s="197"/>
      <c r="C138" s="134"/>
      <c r="D138" s="198" t="s">
        <v>5918</v>
      </c>
      <c r="E138" s="199"/>
      <c r="F138" s="199"/>
      <c r="G138" s="199"/>
      <c r="H138" s="199"/>
      <c r="I138" s="199"/>
      <c r="J138" s="200">
        <f>J991</f>
        <v>0</v>
      </c>
      <c r="K138" s="134"/>
      <c r="L138" s="201"/>
      <c r="S138" s="10"/>
      <c r="T138" s="10"/>
      <c r="U138" s="10"/>
      <c r="V138" s="10"/>
      <c r="W138" s="10"/>
      <c r="X138" s="10"/>
      <c r="Y138" s="10"/>
      <c r="Z138" s="10"/>
      <c r="AA138" s="10"/>
      <c r="AB138" s="10"/>
      <c r="AC138" s="10"/>
      <c r="AD138" s="10"/>
      <c r="AE138" s="10"/>
    </row>
    <row r="139" s="10" customFormat="1" ht="14.88" customHeight="1">
      <c r="A139" s="10"/>
      <c r="B139" s="197"/>
      <c r="C139" s="134"/>
      <c r="D139" s="198" t="s">
        <v>5919</v>
      </c>
      <c r="E139" s="199"/>
      <c r="F139" s="199"/>
      <c r="G139" s="199"/>
      <c r="H139" s="199"/>
      <c r="I139" s="199"/>
      <c r="J139" s="200">
        <f>J992</f>
        <v>0</v>
      </c>
      <c r="K139" s="134"/>
      <c r="L139" s="201"/>
      <c r="S139" s="10"/>
      <c r="T139" s="10"/>
      <c r="U139" s="10"/>
      <c r="V139" s="10"/>
      <c r="W139" s="10"/>
      <c r="X139" s="10"/>
      <c r="Y139" s="10"/>
      <c r="Z139" s="10"/>
      <c r="AA139" s="10"/>
      <c r="AB139" s="10"/>
      <c r="AC139" s="10"/>
      <c r="AD139" s="10"/>
      <c r="AE139" s="10"/>
    </row>
    <row r="140" s="10" customFormat="1" ht="14.88" customHeight="1">
      <c r="A140" s="10"/>
      <c r="B140" s="197"/>
      <c r="C140" s="134"/>
      <c r="D140" s="198" t="s">
        <v>5920</v>
      </c>
      <c r="E140" s="199"/>
      <c r="F140" s="199"/>
      <c r="G140" s="199"/>
      <c r="H140" s="199"/>
      <c r="I140" s="199"/>
      <c r="J140" s="200">
        <f>J1017</f>
        <v>0</v>
      </c>
      <c r="K140" s="134"/>
      <c r="L140" s="201"/>
      <c r="S140" s="10"/>
      <c r="T140" s="10"/>
      <c r="U140" s="10"/>
      <c r="V140" s="10"/>
      <c r="W140" s="10"/>
      <c r="X140" s="10"/>
      <c r="Y140" s="10"/>
      <c r="Z140" s="10"/>
      <c r="AA140" s="10"/>
      <c r="AB140" s="10"/>
      <c r="AC140" s="10"/>
      <c r="AD140" s="10"/>
      <c r="AE140" s="10"/>
    </row>
    <row r="141" s="10" customFormat="1" ht="14.88" customHeight="1">
      <c r="A141" s="10"/>
      <c r="B141" s="197"/>
      <c r="C141" s="134"/>
      <c r="D141" s="198" t="s">
        <v>5921</v>
      </c>
      <c r="E141" s="199"/>
      <c r="F141" s="199"/>
      <c r="G141" s="199"/>
      <c r="H141" s="199"/>
      <c r="I141" s="199"/>
      <c r="J141" s="200">
        <f>J1047</f>
        <v>0</v>
      </c>
      <c r="K141" s="134"/>
      <c r="L141" s="201"/>
      <c r="S141" s="10"/>
      <c r="T141" s="10"/>
      <c r="U141" s="10"/>
      <c r="V141" s="10"/>
      <c r="W141" s="10"/>
      <c r="X141" s="10"/>
      <c r="Y141" s="10"/>
      <c r="Z141" s="10"/>
      <c r="AA141" s="10"/>
      <c r="AB141" s="10"/>
      <c r="AC141" s="10"/>
      <c r="AD141" s="10"/>
      <c r="AE141" s="10"/>
    </row>
    <row r="142" s="2" customFormat="1" ht="21.84" customHeight="1">
      <c r="A142" s="39"/>
      <c r="B142" s="40"/>
      <c r="C142" s="41"/>
      <c r="D142" s="41"/>
      <c r="E142" s="41"/>
      <c r="F142" s="41"/>
      <c r="G142" s="41"/>
      <c r="H142" s="41"/>
      <c r="I142" s="41"/>
      <c r="J142" s="41"/>
      <c r="K142" s="41"/>
      <c r="L142" s="64"/>
      <c r="S142" s="39"/>
      <c r="T142" s="39"/>
      <c r="U142" s="39"/>
      <c r="V142" s="39"/>
      <c r="W142" s="39"/>
      <c r="X142" s="39"/>
      <c r="Y142" s="39"/>
      <c r="Z142" s="39"/>
      <c r="AA142" s="39"/>
      <c r="AB142" s="39"/>
      <c r="AC142" s="39"/>
      <c r="AD142" s="39"/>
      <c r="AE142" s="39"/>
    </row>
    <row r="143" s="2" customFormat="1" ht="6.96" customHeight="1">
      <c r="A143" s="39"/>
      <c r="B143" s="67"/>
      <c r="C143" s="68"/>
      <c r="D143" s="68"/>
      <c r="E143" s="68"/>
      <c r="F143" s="68"/>
      <c r="G143" s="68"/>
      <c r="H143" s="68"/>
      <c r="I143" s="68"/>
      <c r="J143" s="68"/>
      <c r="K143" s="68"/>
      <c r="L143" s="64"/>
      <c r="S143" s="39"/>
      <c r="T143" s="39"/>
      <c r="U143" s="39"/>
      <c r="V143" s="39"/>
      <c r="W143" s="39"/>
      <c r="X143" s="39"/>
      <c r="Y143" s="39"/>
      <c r="Z143" s="39"/>
      <c r="AA143" s="39"/>
      <c r="AB143" s="39"/>
      <c r="AC143" s="39"/>
      <c r="AD143" s="39"/>
      <c r="AE143" s="39"/>
    </row>
    <row r="147" s="2" customFormat="1" ht="6.96" customHeight="1">
      <c r="A147" s="39"/>
      <c r="B147" s="69"/>
      <c r="C147" s="70"/>
      <c r="D147" s="70"/>
      <c r="E147" s="70"/>
      <c r="F147" s="70"/>
      <c r="G147" s="70"/>
      <c r="H147" s="70"/>
      <c r="I147" s="70"/>
      <c r="J147" s="70"/>
      <c r="K147" s="70"/>
      <c r="L147" s="64"/>
      <c r="S147" s="39"/>
      <c r="T147" s="39"/>
      <c r="U147" s="39"/>
      <c r="V147" s="39"/>
      <c r="W147" s="39"/>
      <c r="X147" s="39"/>
      <c r="Y147" s="39"/>
      <c r="Z147" s="39"/>
      <c r="AA147" s="39"/>
      <c r="AB147" s="39"/>
      <c r="AC147" s="39"/>
      <c r="AD147" s="39"/>
      <c r="AE147" s="39"/>
    </row>
    <row r="148" s="2" customFormat="1" ht="24.96" customHeight="1">
      <c r="A148" s="39"/>
      <c r="B148" s="40"/>
      <c r="C148" s="24" t="s">
        <v>335</v>
      </c>
      <c r="D148" s="41"/>
      <c r="E148" s="41"/>
      <c r="F148" s="41"/>
      <c r="G148" s="41"/>
      <c r="H148" s="41"/>
      <c r="I148" s="41"/>
      <c r="J148" s="41"/>
      <c r="K148" s="41"/>
      <c r="L148" s="64"/>
      <c r="S148" s="39"/>
      <c r="T148" s="39"/>
      <c r="U148" s="39"/>
      <c r="V148" s="39"/>
      <c r="W148" s="39"/>
      <c r="X148" s="39"/>
      <c r="Y148" s="39"/>
      <c r="Z148" s="39"/>
      <c r="AA148" s="39"/>
      <c r="AB148" s="39"/>
      <c r="AC148" s="39"/>
      <c r="AD148" s="39"/>
      <c r="AE148" s="39"/>
    </row>
    <row r="149" s="2" customFormat="1" ht="6.96" customHeight="1">
      <c r="A149" s="39"/>
      <c r="B149" s="40"/>
      <c r="C149" s="41"/>
      <c r="D149" s="41"/>
      <c r="E149" s="41"/>
      <c r="F149" s="41"/>
      <c r="G149" s="41"/>
      <c r="H149" s="41"/>
      <c r="I149" s="41"/>
      <c r="J149" s="41"/>
      <c r="K149" s="41"/>
      <c r="L149" s="64"/>
      <c r="S149" s="39"/>
      <c r="T149" s="39"/>
      <c r="U149" s="39"/>
      <c r="V149" s="39"/>
      <c r="W149" s="39"/>
      <c r="X149" s="39"/>
      <c r="Y149" s="39"/>
      <c r="Z149" s="39"/>
      <c r="AA149" s="39"/>
      <c r="AB149" s="39"/>
      <c r="AC149" s="39"/>
      <c r="AD149" s="39"/>
      <c r="AE149" s="39"/>
    </row>
    <row r="150" s="2" customFormat="1" ht="12" customHeight="1">
      <c r="A150" s="39"/>
      <c r="B150" s="40"/>
      <c r="C150" s="33" t="s">
        <v>16</v>
      </c>
      <c r="D150" s="41"/>
      <c r="E150" s="41"/>
      <c r="F150" s="41"/>
      <c r="G150" s="41"/>
      <c r="H150" s="41"/>
      <c r="I150" s="41"/>
      <c r="J150" s="41"/>
      <c r="K150" s="41"/>
      <c r="L150" s="64"/>
      <c r="S150" s="39"/>
      <c r="T150" s="39"/>
      <c r="U150" s="39"/>
      <c r="V150" s="39"/>
      <c r="W150" s="39"/>
      <c r="X150" s="39"/>
      <c r="Y150" s="39"/>
      <c r="Z150" s="39"/>
      <c r="AA150" s="39"/>
      <c r="AB150" s="39"/>
      <c r="AC150" s="39"/>
      <c r="AD150" s="39"/>
      <c r="AE150" s="39"/>
    </row>
    <row r="151" s="2" customFormat="1" ht="16.5" customHeight="1">
      <c r="A151" s="39"/>
      <c r="B151" s="40"/>
      <c r="C151" s="41"/>
      <c r="D151" s="41"/>
      <c r="E151" s="186" t="str">
        <f>E7</f>
        <v>Rekonstrukce Kounicova domu, Berkova ul. č.p. 100, Česká Lípa</v>
      </c>
      <c r="F151" s="33"/>
      <c r="G151" s="33"/>
      <c r="H151" s="33"/>
      <c r="I151" s="41"/>
      <c r="J151" s="41"/>
      <c r="K151" s="41"/>
      <c r="L151" s="64"/>
      <c r="S151" s="39"/>
      <c r="T151" s="39"/>
      <c r="U151" s="39"/>
      <c r="V151" s="39"/>
      <c r="W151" s="39"/>
      <c r="X151" s="39"/>
      <c r="Y151" s="39"/>
      <c r="Z151" s="39"/>
      <c r="AA151" s="39"/>
      <c r="AB151" s="39"/>
      <c r="AC151" s="39"/>
      <c r="AD151" s="39"/>
      <c r="AE151" s="39"/>
    </row>
    <row r="152" s="1" customFormat="1" ht="12" customHeight="1">
      <c r="B152" s="22"/>
      <c r="C152" s="33" t="s">
        <v>151</v>
      </c>
      <c r="D152" s="23"/>
      <c r="E152" s="23"/>
      <c r="F152" s="23"/>
      <c r="G152" s="23"/>
      <c r="H152" s="23"/>
      <c r="I152" s="23"/>
      <c r="J152" s="23"/>
      <c r="K152" s="23"/>
      <c r="L152" s="21"/>
    </row>
    <row r="153" s="2" customFormat="1" ht="16.5" customHeight="1">
      <c r="A153" s="39"/>
      <c r="B153" s="40"/>
      <c r="C153" s="41"/>
      <c r="D153" s="41"/>
      <c r="E153" s="186" t="s">
        <v>4913</v>
      </c>
      <c r="F153" s="41"/>
      <c r="G153" s="41"/>
      <c r="H153" s="41"/>
      <c r="I153" s="41"/>
      <c r="J153" s="41"/>
      <c r="K153" s="41"/>
      <c r="L153" s="64"/>
      <c r="S153" s="39"/>
      <c r="T153" s="39"/>
      <c r="U153" s="39"/>
      <c r="V153" s="39"/>
      <c r="W153" s="39"/>
      <c r="X153" s="39"/>
      <c r="Y153" s="39"/>
      <c r="Z153" s="39"/>
      <c r="AA153" s="39"/>
      <c r="AB153" s="39"/>
      <c r="AC153" s="39"/>
      <c r="AD153" s="39"/>
      <c r="AE153" s="39"/>
    </row>
    <row r="154" s="2" customFormat="1" ht="12" customHeight="1">
      <c r="A154" s="39"/>
      <c r="B154" s="40"/>
      <c r="C154" s="33" t="s">
        <v>4914</v>
      </c>
      <c r="D154" s="41"/>
      <c r="E154" s="41"/>
      <c r="F154" s="41"/>
      <c r="G154" s="41"/>
      <c r="H154" s="41"/>
      <c r="I154" s="41"/>
      <c r="J154" s="41"/>
      <c r="K154" s="41"/>
      <c r="L154" s="64"/>
      <c r="S154" s="39"/>
      <c r="T154" s="39"/>
      <c r="U154" s="39"/>
      <c r="V154" s="39"/>
      <c r="W154" s="39"/>
      <c r="X154" s="39"/>
      <c r="Y154" s="39"/>
      <c r="Z154" s="39"/>
      <c r="AA154" s="39"/>
      <c r="AB154" s="39"/>
      <c r="AC154" s="39"/>
      <c r="AD154" s="39"/>
      <c r="AE154" s="39"/>
    </row>
    <row r="155" s="2" customFormat="1" ht="16.5" customHeight="1">
      <c r="A155" s="39"/>
      <c r="B155" s="40"/>
      <c r="C155" s="41"/>
      <c r="D155" s="41"/>
      <c r="E155" s="77" t="str">
        <f>E11</f>
        <v>742 - Slaboproudé rozvody</v>
      </c>
      <c r="F155" s="41"/>
      <c r="G155" s="41"/>
      <c r="H155" s="41"/>
      <c r="I155" s="41"/>
      <c r="J155" s="41"/>
      <c r="K155" s="41"/>
      <c r="L155" s="64"/>
      <c r="S155" s="39"/>
      <c r="T155" s="39"/>
      <c r="U155" s="39"/>
      <c r="V155" s="39"/>
      <c r="W155" s="39"/>
      <c r="X155" s="39"/>
      <c r="Y155" s="39"/>
      <c r="Z155" s="39"/>
      <c r="AA155" s="39"/>
      <c r="AB155" s="39"/>
      <c r="AC155" s="39"/>
      <c r="AD155" s="39"/>
      <c r="AE155" s="39"/>
    </row>
    <row r="156" s="2" customFormat="1" ht="6.96" customHeight="1">
      <c r="A156" s="39"/>
      <c r="B156" s="40"/>
      <c r="C156" s="41"/>
      <c r="D156" s="41"/>
      <c r="E156" s="41"/>
      <c r="F156" s="41"/>
      <c r="G156" s="41"/>
      <c r="H156" s="41"/>
      <c r="I156" s="41"/>
      <c r="J156" s="41"/>
      <c r="K156" s="41"/>
      <c r="L156" s="64"/>
      <c r="S156" s="39"/>
      <c r="T156" s="39"/>
      <c r="U156" s="39"/>
      <c r="V156" s="39"/>
      <c r="W156" s="39"/>
      <c r="X156" s="39"/>
      <c r="Y156" s="39"/>
      <c r="Z156" s="39"/>
      <c r="AA156" s="39"/>
      <c r="AB156" s="39"/>
      <c r="AC156" s="39"/>
      <c r="AD156" s="39"/>
      <c r="AE156" s="39"/>
    </row>
    <row r="157" s="2" customFormat="1" ht="12" customHeight="1">
      <c r="A157" s="39"/>
      <c r="B157" s="40"/>
      <c r="C157" s="33" t="s">
        <v>20</v>
      </c>
      <c r="D157" s="41"/>
      <c r="E157" s="41"/>
      <c r="F157" s="28" t="str">
        <f>F14</f>
        <v>Berkova ul. č.p. 100</v>
      </c>
      <c r="G157" s="41"/>
      <c r="H157" s="41"/>
      <c r="I157" s="33" t="s">
        <v>22</v>
      </c>
      <c r="J157" s="80" t="str">
        <f>IF(J14="","",J14)</f>
        <v>5. 12. 2022</v>
      </c>
      <c r="K157" s="41"/>
      <c r="L157" s="64"/>
      <c r="S157" s="39"/>
      <c r="T157" s="39"/>
      <c r="U157" s="39"/>
      <c r="V157" s="39"/>
      <c r="W157" s="39"/>
      <c r="X157" s="39"/>
      <c r="Y157" s="39"/>
      <c r="Z157" s="39"/>
      <c r="AA157" s="39"/>
      <c r="AB157" s="39"/>
      <c r="AC157" s="39"/>
      <c r="AD157" s="39"/>
      <c r="AE157" s="39"/>
    </row>
    <row r="158" s="2" customFormat="1" ht="6.96" customHeight="1">
      <c r="A158" s="39"/>
      <c r="B158" s="40"/>
      <c r="C158" s="41"/>
      <c r="D158" s="41"/>
      <c r="E158" s="41"/>
      <c r="F158" s="41"/>
      <c r="G158" s="41"/>
      <c r="H158" s="41"/>
      <c r="I158" s="41"/>
      <c r="J158" s="41"/>
      <c r="K158" s="41"/>
      <c r="L158" s="64"/>
      <c r="S158" s="39"/>
      <c r="T158" s="39"/>
      <c r="U158" s="39"/>
      <c r="V158" s="39"/>
      <c r="W158" s="39"/>
      <c r="X158" s="39"/>
      <c r="Y158" s="39"/>
      <c r="Z158" s="39"/>
      <c r="AA158" s="39"/>
      <c r="AB158" s="39"/>
      <c r="AC158" s="39"/>
      <c r="AD158" s="39"/>
      <c r="AE158" s="39"/>
    </row>
    <row r="159" s="2" customFormat="1" ht="25.65" customHeight="1">
      <c r="A159" s="39"/>
      <c r="B159" s="40"/>
      <c r="C159" s="33" t="s">
        <v>24</v>
      </c>
      <c r="D159" s="41"/>
      <c r="E159" s="41"/>
      <c r="F159" s="28" t="str">
        <f>E17</f>
        <v>Město Česká Lípa</v>
      </c>
      <c r="G159" s="41"/>
      <c r="H159" s="41"/>
      <c r="I159" s="33" t="s">
        <v>30</v>
      </c>
      <c r="J159" s="37" t="str">
        <f>E23</f>
        <v>DigiTry Art Technologies s.r.o.</v>
      </c>
      <c r="K159" s="41"/>
      <c r="L159" s="64"/>
      <c r="S159" s="39"/>
      <c r="T159" s="39"/>
      <c r="U159" s="39"/>
      <c r="V159" s="39"/>
      <c r="W159" s="39"/>
      <c r="X159" s="39"/>
      <c r="Y159" s="39"/>
      <c r="Z159" s="39"/>
      <c r="AA159" s="39"/>
      <c r="AB159" s="39"/>
      <c r="AC159" s="39"/>
      <c r="AD159" s="39"/>
      <c r="AE159" s="39"/>
    </row>
    <row r="160" s="2" customFormat="1" ht="25.65" customHeight="1">
      <c r="A160" s="39"/>
      <c r="B160" s="40"/>
      <c r="C160" s="33" t="s">
        <v>28</v>
      </c>
      <c r="D160" s="41"/>
      <c r="E160" s="41"/>
      <c r="F160" s="28" t="str">
        <f>IF(E20="","",E20)</f>
        <v>Vyplň údaj</v>
      </c>
      <c r="G160" s="41"/>
      <c r="H160" s="41"/>
      <c r="I160" s="33" t="s">
        <v>33</v>
      </c>
      <c r="J160" s="37" t="str">
        <f>E26</f>
        <v>DigiTry Art Technologies s.r.o.</v>
      </c>
      <c r="K160" s="41"/>
      <c r="L160" s="64"/>
      <c r="S160" s="39"/>
      <c r="T160" s="39"/>
      <c r="U160" s="39"/>
      <c r="V160" s="39"/>
      <c r="W160" s="39"/>
      <c r="X160" s="39"/>
      <c r="Y160" s="39"/>
      <c r="Z160" s="39"/>
      <c r="AA160" s="39"/>
      <c r="AB160" s="39"/>
      <c r="AC160" s="39"/>
      <c r="AD160" s="39"/>
      <c r="AE160" s="39"/>
    </row>
    <row r="161" s="2" customFormat="1" ht="10.32" customHeight="1">
      <c r="A161" s="39"/>
      <c r="B161" s="40"/>
      <c r="C161" s="41"/>
      <c r="D161" s="41"/>
      <c r="E161" s="41"/>
      <c r="F161" s="41"/>
      <c r="G161" s="41"/>
      <c r="H161" s="41"/>
      <c r="I161" s="41"/>
      <c r="J161" s="41"/>
      <c r="K161" s="41"/>
      <c r="L161" s="64"/>
      <c r="S161" s="39"/>
      <c r="T161" s="39"/>
      <c r="U161" s="39"/>
      <c r="V161" s="39"/>
      <c r="W161" s="39"/>
      <c r="X161" s="39"/>
      <c r="Y161" s="39"/>
      <c r="Z161" s="39"/>
      <c r="AA161" s="39"/>
      <c r="AB161" s="39"/>
      <c r="AC161" s="39"/>
      <c r="AD161" s="39"/>
      <c r="AE161" s="39"/>
    </row>
    <row r="162" s="11" customFormat="1" ht="29.28" customHeight="1">
      <c r="A162" s="202"/>
      <c r="B162" s="203"/>
      <c r="C162" s="204" t="s">
        <v>336</v>
      </c>
      <c r="D162" s="205" t="s">
        <v>61</v>
      </c>
      <c r="E162" s="205" t="s">
        <v>57</v>
      </c>
      <c r="F162" s="205" t="s">
        <v>58</v>
      </c>
      <c r="G162" s="205" t="s">
        <v>337</v>
      </c>
      <c r="H162" s="205" t="s">
        <v>338</v>
      </c>
      <c r="I162" s="205" t="s">
        <v>339</v>
      </c>
      <c r="J162" s="205" t="s">
        <v>315</v>
      </c>
      <c r="K162" s="206" t="s">
        <v>340</v>
      </c>
      <c r="L162" s="207"/>
      <c r="M162" s="101" t="s">
        <v>1</v>
      </c>
      <c r="N162" s="102" t="s">
        <v>40</v>
      </c>
      <c r="O162" s="102" t="s">
        <v>341</v>
      </c>
      <c r="P162" s="102" t="s">
        <v>342</v>
      </c>
      <c r="Q162" s="102" t="s">
        <v>343</v>
      </c>
      <c r="R162" s="102" t="s">
        <v>344</v>
      </c>
      <c r="S162" s="102" t="s">
        <v>345</v>
      </c>
      <c r="T162" s="103" t="s">
        <v>346</v>
      </c>
      <c r="U162" s="202"/>
      <c r="V162" s="202"/>
      <c r="W162" s="202"/>
      <c r="X162" s="202"/>
      <c r="Y162" s="202"/>
      <c r="Z162" s="202"/>
      <c r="AA162" s="202"/>
      <c r="AB162" s="202"/>
      <c r="AC162" s="202"/>
      <c r="AD162" s="202"/>
      <c r="AE162" s="202"/>
    </row>
    <row r="163" s="2" customFormat="1" ht="22.8" customHeight="1">
      <c r="A163" s="39"/>
      <c r="B163" s="40"/>
      <c r="C163" s="108" t="s">
        <v>347</v>
      </c>
      <c r="D163" s="41"/>
      <c r="E163" s="41"/>
      <c r="F163" s="41"/>
      <c r="G163" s="41"/>
      <c r="H163" s="41"/>
      <c r="I163" s="41"/>
      <c r="J163" s="208">
        <f>BK163</f>
        <v>0</v>
      </c>
      <c r="K163" s="41"/>
      <c r="L163" s="45"/>
      <c r="M163" s="104"/>
      <c r="N163" s="209"/>
      <c r="O163" s="105"/>
      <c r="P163" s="210">
        <f>P164</f>
        <v>0</v>
      </c>
      <c r="Q163" s="105"/>
      <c r="R163" s="210">
        <f>R164</f>
        <v>5.9078400000000002</v>
      </c>
      <c r="S163" s="105"/>
      <c r="T163" s="211">
        <f>T164</f>
        <v>14.420000000000002</v>
      </c>
      <c r="U163" s="39"/>
      <c r="V163" s="39"/>
      <c r="W163" s="39"/>
      <c r="X163" s="39"/>
      <c r="Y163" s="39"/>
      <c r="Z163" s="39"/>
      <c r="AA163" s="39"/>
      <c r="AB163" s="39"/>
      <c r="AC163" s="39"/>
      <c r="AD163" s="39"/>
      <c r="AE163" s="39"/>
      <c r="AT163" s="18" t="s">
        <v>75</v>
      </c>
      <c r="AU163" s="18" t="s">
        <v>317</v>
      </c>
      <c r="BK163" s="212">
        <f>BK164</f>
        <v>0</v>
      </c>
    </row>
    <row r="164" s="12" customFormat="1" ht="25.92" customHeight="1">
      <c r="A164" s="12"/>
      <c r="B164" s="213"/>
      <c r="C164" s="214"/>
      <c r="D164" s="215" t="s">
        <v>75</v>
      </c>
      <c r="E164" s="216" t="s">
        <v>97</v>
      </c>
      <c r="F164" s="216" t="s">
        <v>5922</v>
      </c>
      <c r="G164" s="214"/>
      <c r="H164" s="214"/>
      <c r="I164" s="217"/>
      <c r="J164" s="218">
        <f>BK164</f>
        <v>0</v>
      </c>
      <c r="K164" s="214"/>
      <c r="L164" s="219"/>
      <c r="M164" s="220"/>
      <c r="N164" s="221"/>
      <c r="O164" s="221"/>
      <c r="P164" s="222">
        <f>P165+P319+P436+P529+P626+P678+P870+P923+P991</f>
        <v>0</v>
      </c>
      <c r="Q164" s="221"/>
      <c r="R164" s="222">
        <f>R165+R319+R436+R529+R626+R678+R870+R923+R991</f>
        <v>5.9078400000000002</v>
      </c>
      <c r="S164" s="221"/>
      <c r="T164" s="223">
        <f>T165+T319+T436+T529+T626+T678+T870+T923+T991</f>
        <v>14.420000000000002</v>
      </c>
      <c r="U164" s="12"/>
      <c r="V164" s="12"/>
      <c r="W164" s="12"/>
      <c r="X164" s="12"/>
      <c r="Y164" s="12"/>
      <c r="Z164" s="12"/>
      <c r="AA164" s="12"/>
      <c r="AB164" s="12"/>
      <c r="AC164" s="12"/>
      <c r="AD164" s="12"/>
      <c r="AE164" s="12"/>
      <c r="AR164" s="224" t="s">
        <v>84</v>
      </c>
      <c r="AT164" s="225" t="s">
        <v>75</v>
      </c>
      <c r="AU164" s="225" t="s">
        <v>76</v>
      </c>
      <c r="AY164" s="224" t="s">
        <v>350</v>
      </c>
      <c r="BK164" s="226">
        <f>BK165+BK319+BK436+BK529+BK626+BK678+BK870+BK923+BK991</f>
        <v>0</v>
      </c>
    </row>
    <row r="165" s="12" customFormat="1" ht="22.8" customHeight="1">
      <c r="A165" s="12"/>
      <c r="B165" s="213"/>
      <c r="C165" s="214"/>
      <c r="D165" s="215" t="s">
        <v>75</v>
      </c>
      <c r="E165" s="227" t="s">
        <v>5923</v>
      </c>
      <c r="F165" s="227" t="s">
        <v>5924</v>
      </c>
      <c r="G165" s="214"/>
      <c r="H165" s="214"/>
      <c r="I165" s="217"/>
      <c r="J165" s="228">
        <f>BK165</f>
        <v>0</v>
      </c>
      <c r="K165" s="214"/>
      <c r="L165" s="219"/>
      <c r="M165" s="220"/>
      <c r="N165" s="221"/>
      <c r="O165" s="221"/>
      <c r="P165" s="222">
        <f>P166+P199+P226+P249+P258+P296</f>
        <v>0</v>
      </c>
      <c r="Q165" s="221"/>
      <c r="R165" s="222">
        <f>R166+R199+R226+R249+R258+R296</f>
        <v>0.42999999999999999</v>
      </c>
      <c r="S165" s="221"/>
      <c r="T165" s="223">
        <f>T166+T199+T226+T249+T258+T296</f>
        <v>7.5</v>
      </c>
      <c r="U165" s="12"/>
      <c r="V165" s="12"/>
      <c r="W165" s="12"/>
      <c r="X165" s="12"/>
      <c r="Y165" s="12"/>
      <c r="Z165" s="12"/>
      <c r="AA165" s="12"/>
      <c r="AB165" s="12"/>
      <c r="AC165" s="12"/>
      <c r="AD165" s="12"/>
      <c r="AE165" s="12"/>
      <c r="AR165" s="224" t="s">
        <v>84</v>
      </c>
      <c r="AT165" s="225" t="s">
        <v>75</v>
      </c>
      <c r="AU165" s="225" t="s">
        <v>84</v>
      </c>
      <c r="AY165" s="224" t="s">
        <v>350</v>
      </c>
      <c r="BK165" s="226">
        <f>BK166+BK199+BK226+BK249+BK258+BK296</f>
        <v>0</v>
      </c>
    </row>
    <row r="166" s="12" customFormat="1" ht="20.88" customHeight="1">
      <c r="A166" s="12"/>
      <c r="B166" s="213"/>
      <c r="C166" s="214"/>
      <c r="D166" s="215" t="s">
        <v>75</v>
      </c>
      <c r="E166" s="227" t="s">
        <v>5925</v>
      </c>
      <c r="F166" s="227" t="s">
        <v>5926</v>
      </c>
      <c r="G166" s="214"/>
      <c r="H166" s="214"/>
      <c r="I166" s="217"/>
      <c r="J166" s="228">
        <f>BK166</f>
        <v>0</v>
      </c>
      <c r="K166" s="214"/>
      <c r="L166" s="219"/>
      <c r="M166" s="220"/>
      <c r="N166" s="221"/>
      <c r="O166" s="221"/>
      <c r="P166" s="222">
        <f>SUM(P167:P198)</f>
        <v>0</v>
      </c>
      <c r="Q166" s="221"/>
      <c r="R166" s="222">
        <f>SUM(R167:R198)</f>
        <v>0</v>
      </c>
      <c r="S166" s="221"/>
      <c r="T166" s="223">
        <f>SUM(T167:T198)</f>
        <v>0</v>
      </c>
      <c r="U166" s="12"/>
      <c r="V166" s="12"/>
      <c r="W166" s="12"/>
      <c r="X166" s="12"/>
      <c r="Y166" s="12"/>
      <c r="Z166" s="12"/>
      <c r="AA166" s="12"/>
      <c r="AB166" s="12"/>
      <c r="AC166" s="12"/>
      <c r="AD166" s="12"/>
      <c r="AE166" s="12"/>
      <c r="AR166" s="224" t="s">
        <v>84</v>
      </c>
      <c r="AT166" s="225" t="s">
        <v>75</v>
      </c>
      <c r="AU166" s="225" t="s">
        <v>86</v>
      </c>
      <c r="AY166" s="224" t="s">
        <v>350</v>
      </c>
      <c r="BK166" s="226">
        <f>SUM(BK167:BK198)</f>
        <v>0</v>
      </c>
    </row>
    <row r="167" s="2" customFormat="1" ht="24.15" customHeight="1">
      <c r="A167" s="39"/>
      <c r="B167" s="40"/>
      <c r="C167" s="229" t="s">
        <v>84</v>
      </c>
      <c r="D167" s="229" t="s">
        <v>352</v>
      </c>
      <c r="E167" s="230" t="s">
        <v>5927</v>
      </c>
      <c r="F167" s="231" t="s">
        <v>5928</v>
      </c>
      <c r="G167" s="232" t="s">
        <v>497</v>
      </c>
      <c r="H167" s="233">
        <v>1</v>
      </c>
      <c r="I167" s="234"/>
      <c r="J167" s="235">
        <f>ROUND(I167*H167,2)</f>
        <v>0</v>
      </c>
      <c r="K167" s="231" t="s">
        <v>385</v>
      </c>
      <c r="L167" s="45"/>
      <c r="M167" s="236" t="s">
        <v>1</v>
      </c>
      <c r="N167" s="237" t="s">
        <v>41</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530</v>
      </c>
      <c r="AT167" s="240" t="s">
        <v>352</v>
      </c>
      <c r="AU167" s="240" t="s">
        <v>371</v>
      </c>
      <c r="AY167" s="18" t="s">
        <v>350</v>
      </c>
      <c r="BE167" s="241">
        <f>IF(N167="základní",J167,0)</f>
        <v>0</v>
      </c>
      <c r="BF167" s="241">
        <f>IF(N167="snížená",J167,0)</f>
        <v>0</v>
      </c>
      <c r="BG167" s="241">
        <f>IF(N167="zákl. přenesená",J167,0)</f>
        <v>0</v>
      </c>
      <c r="BH167" s="241">
        <f>IF(N167="sníž. přenesená",J167,0)</f>
        <v>0</v>
      </c>
      <c r="BI167" s="241">
        <f>IF(N167="nulová",J167,0)</f>
        <v>0</v>
      </c>
      <c r="BJ167" s="18" t="s">
        <v>84</v>
      </c>
      <c r="BK167" s="241">
        <f>ROUND(I167*H167,2)</f>
        <v>0</v>
      </c>
      <c r="BL167" s="18" t="s">
        <v>530</v>
      </c>
      <c r="BM167" s="240" t="s">
        <v>5929</v>
      </c>
    </row>
    <row r="168" s="2" customFormat="1">
      <c r="A168" s="39"/>
      <c r="B168" s="40"/>
      <c r="C168" s="41"/>
      <c r="D168" s="242" t="s">
        <v>359</v>
      </c>
      <c r="E168" s="41"/>
      <c r="F168" s="243" t="s">
        <v>5930</v>
      </c>
      <c r="G168" s="41"/>
      <c r="H168" s="41"/>
      <c r="I168" s="244"/>
      <c r="J168" s="41"/>
      <c r="K168" s="41"/>
      <c r="L168" s="45"/>
      <c r="M168" s="245"/>
      <c r="N168" s="246"/>
      <c r="O168" s="92"/>
      <c r="P168" s="92"/>
      <c r="Q168" s="92"/>
      <c r="R168" s="92"/>
      <c r="S168" s="92"/>
      <c r="T168" s="93"/>
      <c r="U168" s="39"/>
      <c r="V168" s="39"/>
      <c r="W168" s="39"/>
      <c r="X168" s="39"/>
      <c r="Y168" s="39"/>
      <c r="Z168" s="39"/>
      <c r="AA168" s="39"/>
      <c r="AB168" s="39"/>
      <c r="AC168" s="39"/>
      <c r="AD168" s="39"/>
      <c r="AE168" s="39"/>
      <c r="AT168" s="18" t="s">
        <v>359</v>
      </c>
      <c r="AU168" s="18" t="s">
        <v>371</v>
      </c>
    </row>
    <row r="169" s="2" customFormat="1" ht="16.5" customHeight="1">
      <c r="A169" s="39"/>
      <c r="B169" s="40"/>
      <c r="C169" s="229" t="s">
        <v>86</v>
      </c>
      <c r="D169" s="229" t="s">
        <v>352</v>
      </c>
      <c r="E169" s="230" t="s">
        <v>5931</v>
      </c>
      <c r="F169" s="231" t="s">
        <v>5932</v>
      </c>
      <c r="G169" s="232" t="s">
        <v>497</v>
      </c>
      <c r="H169" s="233">
        <v>1</v>
      </c>
      <c r="I169" s="234"/>
      <c r="J169" s="235">
        <f>ROUND(I169*H169,2)</f>
        <v>0</v>
      </c>
      <c r="K169" s="231" t="s">
        <v>385</v>
      </c>
      <c r="L169" s="45"/>
      <c r="M169" s="236" t="s">
        <v>1</v>
      </c>
      <c r="N169" s="237" t="s">
        <v>41</v>
      </c>
      <c r="O169" s="92"/>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530</v>
      </c>
      <c r="AT169" s="240" t="s">
        <v>352</v>
      </c>
      <c r="AU169" s="240" t="s">
        <v>371</v>
      </c>
      <c r="AY169" s="18" t="s">
        <v>350</v>
      </c>
      <c r="BE169" s="241">
        <f>IF(N169="základní",J169,0)</f>
        <v>0</v>
      </c>
      <c r="BF169" s="241">
        <f>IF(N169="snížená",J169,0)</f>
        <v>0</v>
      </c>
      <c r="BG169" s="241">
        <f>IF(N169="zákl. přenesená",J169,0)</f>
        <v>0</v>
      </c>
      <c r="BH169" s="241">
        <f>IF(N169="sníž. přenesená",J169,0)</f>
        <v>0</v>
      </c>
      <c r="BI169" s="241">
        <f>IF(N169="nulová",J169,0)</f>
        <v>0</v>
      </c>
      <c r="BJ169" s="18" t="s">
        <v>84</v>
      </c>
      <c r="BK169" s="241">
        <f>ROUND(I169*H169,2)</f>
        <v>0</v>
      </c>
      <c r="BL169" s="18" t="s">
        <v>530</v>
      </c>
      <c r="BM169" s="240" t="s">
        <v>5933</v>
      </c>
    </row>
    <row r="170" s="2" customFormat="1">
      <c r="A170" s="39"/>
      <c r="B170" s="40"/>
      <c r="C170" s="41"/>
      <c r="D170" s="242" t="s">
        <v>359</v>
      </c>
      <c r="E170" s="41"/>
      <c r="F170" s="243" t="s">
        <v>5934</v>
      </c>
      <c r="G170" s="41"/>
      <c r="H170" s="41"/>
      <c r="I170" s="244"/>
      <c r="J170" s="41"/>
      <c r="K170" s="41"/>
      <c r="L170" s="45"/>
      <c r="M170" s="245"/>
      <c r="N170" s="246"/>
      <c r="O170" s="92"/>
      <c r="P170" s="92"/>
      <c r="Q170" s="92"/>
      <c r="R170" s="92"/>
      <c r="S170" s="92"/>
      <c r="T170" s="93"/>
      <c r="U170" s="39"/>
      <c r="V170" s="39"/>
      <c r="W170" s="39"/>
      <c r="X170" s="39"/>
      <c r="Y170" s="39"/>
      <c r="Z170" s="39"/>
      <c r="AA170" s="39"/>
      <c r="AB170" s="39"/>
      <c r="AC170" s="39"/>
      <c r="AD170" s="39"/>
      <c r="AE170" s="39"/>
      <c r="AT170" s="18" t="s">
        <v>359</v>
      </c>
      <c r="AU170" s="18" t="s">
        <v>371</v>
      </c>
    </row>
    <row r="171" s="2" customFormat="1" ht="16.5" customHeight="1">
      <c r="A171" s="39"/>
      <c r="B171" s="40"/>
      <c r="C171" s="229" t="s">
        <v>371</v>
      </c>
      <c r="D171" s="229" t="s">
        <v>352</v>
      </c>
      <c r="E171" s="230" t="s">
        <v>5935</v>
      </c>
      <c r="F171" s="231" t="s">
        <v>5936</v>
      </c>
      <c r="G171" s="232" t="s">
        <v>497</v>
      </c>
      <c r="H171" s="233">
        <v>5</v>
      </c>
      <c r="I171" s="234"/>
      <c r="J171" s="235">
        <f>ROUND(I171*H171,2)</f>
        <v>0</v>
      </c>
      <c r="K171" s="231" t="s">
        <v>385</v>
      </c>
      <c r="L171" s="45"/>
      <c r="M171" s="236" t="s">
        <v>1</v>
      </c>
      <c r="N171" s="237" t="s">
        <v>41</v>
      </c>
      <c r="O171" s="92"/>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530</v>
      </c>
      <c r="AT171" s="240" t="s">
        <v>352</v>
      </c>
      <c r="AU171" s="240" t="s">
        <v>371</v>
      </c>
      <c r="AY171" s="18" t="s">
        <v>350</v>
      </c>
      <c r="BE171" s="241">
        <f>IF(N171="základní",J171,0)</f>
        <v>0</v>
      </c>
      <c r="BF171" s="241">
        <f>IF(N171="snížená",J171,0)</f>
        <v>0</v>
      </c>
      <c r="BG171" s="241">
        <f>IF(N171="zákl. přenesená",J171,0)</f>
        <v>0</v>
      </c>
      <c r="BH171" s="241">
        <f>IF(N171="sníž. přenesená",J171,0)</f>
        <v>0</v>
      </c>
      <c r="BI171" s="241">
        <f>IF(N171="nulová",J171,0)</f>
        <v>0</v>
      </c>
      <c r="BJ171" s="18" t="s">
        <v>84</v>
      </c>
      <c r="BK171" s="241">
        <f>ROUND(I171*H171,2)</f>
        <v>0</v>
      </c>
      <c r="BL171" s="18" t="s">
        <v>530</v>
      </c>
      <c r="BM171" s="240" t="s">
        <v>5937</v>
      </c>
    </row>
    <row r="172" s="2" customFormat="1">
      <c r="A172" s="39"/>
      <c r="B172" s="40"/>
      <c r="C172" s="41"/>
      <c r="D172" s="242" t="s">
        <v>359</v>
      </c>
      <c r="E172" s="41"/>
      <c r="F172" s="243" t="s">
        <v>5938</v>
      </c>
      <c r="G172" s="41"/>
      <c r="H172" s="41"/>
      <c r="I172" s="244"/>
      <c r="J172" s="41"/>
      <c r="K172" s="41"/>
      <c r="L172" s="45"/>
      <c r="M172" s="245"/>
      <c r="N172" s="246"/>
      <c r="O172" s="92"/>
      <c r="P172" s="92"/>
      <c r="Q172" s="92"/>
      <c r="R172" s="92"/>
      <c r="S172" s="92"/>
      <c r="T172" s="93"/>
      <c r="U172" s="39"/>
      <c r="V172" s="39"/>
      <c r="W172" s="39"/>
      <c r="X172" s="39"/>
      <c r="Y172" s="39"/>
      <c r="Z172" s="39"/>
      <c r="AA172" s="39"/>
      <c r="AB172" s="39"/>
      <c r="AC172" s="39"/>
      <c r="AD172" s="39"/>
      <c r="AE172" s="39"/>
      <c r="AT172" s="18" t="s">
        <v>359</v>
      </c>
      <c r="AU172" s="18" t="s">
        <v>371</v>
      </c>
    </row>
    <row r="173" s="2" customFormat="1" ht="16.5" customHeight="1">
      <c r="A173" s="39"/>
      <c r="B173" s="40"/>
      <c r="C173" s="229" t="s">
        <v>357</v>
      </c>
      <c r="D173" s="229" t="s">
        <v>352</v>
      </c>
      <c r="E173" s="230" t="s">
        <v>5939</v>
      </c>
      <c r="F173" s="231" t="s">
        <v>5940</v>
      </c>
      <c r="G173" s="232" t="s">
        <v>497</v>
      </c>
      <c r="H173" s="233">
        <v>2</v>
      </c>
      <c r="I173" s="234"/>
      <c r="J173" s="235">
        <f>ROUND(I173*H173,2)</f>
        <v>0</v>
      </c>
      <c r="K173" s="231" t="s">
        <v>385</v>
      </c>
      <c r="L173" s="45"/>
      <c r="M173" s="236" t="s">
        <v>1</v>
      </c>
      <c r="N173" s="237" t="s">
        <v>41</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530</v>
      </c>
      <c r="AT173" s="240" t="s">
        <v>352</v>
      </c>
      <c r="AU173" s="240" t="s">
        <v>371</v>
      </c>
      <c r="AY173" s="18" t="s">
        <v>350</v>
      </c>
      <c r="BE173" s="241">
        <f>IF(N173="základní",J173,0)</f>
        <v>0</v>
      </c>
      <c r="BF173" s="241">
        <f>IF(N173="snížená",J173,0)</f>
        <v>0</v>
      </c>
      <c r="BG173" s="241">
        <f>IF(N173="zákl. přenesená",J173,0)</f>
        <v>0</v>
      </c>
      <c r="BH173" s="241">
        <f>IF(N173="sníž. přenesená",J173,0)</f>
        <v>0</v>
      </c>
      <c r="BI173" s="241">
        <f>IF(N173="nulová",J173,0)</f>
        <v>0</v>
      </c>
      <c r="BJ173" s="18" t="s">
        <v>84</v>
      </c>
      <c r="BK173" s="241">
        <f>ROUND(I173*H173,2)</f>
        <v>0</v>
      </c>
      <c r="BL173" s="18" t="s">
        <v>530</v>
      </c>
      <c r="BM173" s="240" t="s">
        <v>5941</v>
      </c>
    </row>
    <row r="174" s="2" customFormat="1">
      <c r="A174" s="39"/>
      <c r="B174" s="40"/>
      <c r="C174" s="41"/>
      <c r="D174" s="242" t="s">
        <v>359</v>
      </c>
      <c r="E174" s="41"/>
      <c r="F174" s="243" t="s">
        <v>5942</v>
      </c>
      <c r="G174" s="41"/>
      <c r="H174" s="41"/>
      <c r="I174" s="244"/>
      <c r="J174" s="41"/>
      <c r="K174" s="41"/>
      <c r="L174" s="45"/>
      <c r="M174" s="245"/>
      <c r="N174" s="246"/>
      <c r="O174" s="92"/>
      <c r="P174" s="92"/>
      <c r="Q174" s="92"/>
      <c r="R174" s="92"/>
      <c r="S174" s="92"/>
      <c r="T174" s="93"/>
      <c r="U174" s="39"/>
      <c r="V174" s="39"/>
      <c r="W174" s="39"/>
      <c r="X174" s="39"/>
      <c r="Y174" s="39"/>
      <c r="Z174" s="39"/>
      <c r="AA174" s="39"/>
      <c r="AB174" s="39"/>
      <c r="AC174" s="39"/>
      <c r="AD174" s="39"/>
      <c r="AE174" s="39"/>
      <c r="AT174" s="18" t="s">
        <v>359</v>
      </c>
      <c r="AU174" s="18" t="s">
        <v>371</v>
      </c>
    </row>
    <row r="175" s="2" customFormat="1" ht="16.5" customHeight="1">
      <c r="A175" s="39"/>
      <c r="B175" s="40"/>
      <c r="C175" s="229" t="s">
        <v>389</v>
      </c>
      <c r="D175" s="229" t="s">
        <v>352</v>
      </c>
      <c r="E175" s="230" t="s">
        <v>5943</v>
      </c>
      <c r="F175" s="231" t="s">
        <v>5944</v>
      </c>
      <c r="G175" s="232" t="s">
        <v>497</v>
      </c>
      <c r="H175" s="233">
        <v>1</v>
      </c>
      <c r="I175" s="234"/>
      <c r="J175" s="235">
        <f>ROUND(I175*H175,2)</f>
        <v>0</v>
      </c>
      <c r="K175" s="231" t="s">
        <v>385</v>
      </c>
      <c r="L175" s="45"/>
      <c r="M175" s="236" t="s">
        <v>1</v>
      </c>
      <c r="N175" s="237" t="s">
        <v>41</v>
      </c>
      <c r="O175" s="92"/>
      <c r="P175" s="238">
        <f>O175*H175</f>
        <v>0</v>
      </c>
      <c r="Q175" s="238">
        <v>0</v>
      </c>
      <c r="R175" s="238">
        <f>Q175*H175</f>
        <v>0</v>
      </c>
      <c r="S175" s="238">
        <v>0</v>
      </c>
      <c r="T175" s="239">
        <f>S175*H175</f>
        <v>0</v>
      </c>
      <c r="U175" s="39"/>
      <c r="V175" s="39"/>
      <c r="W175" s="39"/>
      <c r="X175" s="39"/>
      <c r="Y175" s="39"/>
      <c r="Z175" s="39"/>
      <c r="AA175" s="39"/>
      <c r="AB175" s="39"/>
      <c r="AC175" s="39"/>
      <c r="AD175" s="39"/>
      <c r="AE175" s="39"/>
      <c r="AR175" s="240" t="s">
        <v>357</v>
      </c>
      <c r="AT175" s="240" t="s">
        <v>352</v>
      </c>
      <c r="AU175" s="240" t="s">
        <v>371</v>
      </c>
      <c r="AY175" s="18" t="s">
        <v>350</v>
      </c>
      <c r="BE175" s="241">
        <f>IF(N175="základní",J175,0)</f>
        <v>0</v>
      </c>
      <c r="BF175" s="241">
        <f>IF(N175="snížená",J175,0)</f>
        <v>0</v>
      </c>
      <c r="BG175" s="241">
        <f>IF(N175="zákl. přenesená",J175,0)</f>
        <v>0</v>
      </c>
      <c r="BH175" s="241">
        <f>IF(N175="sníž. přenesená",J175,0)</f>
        <v>0</v>
      </c>
      <c r="BI175" s="241">
        <f>IF(N175="nulová",J175,0)</f>
        <v>0</v>
      </c>
      <c r="BJ175" s="18" t="s">
        <v>84</v>
      </c>
      <c r="BK175" s="241">
        <f>ROUND(I175*H175,2)</f>
        <v>0</v>
      </c>
      <c r="BL175" s="18" t="s">
        <v>357</v>
      </c>
      <c r="BM175" s="240" t="s">
        <v>5945</v>
      </c>
    </row>
    <row r="176" s="2" customFormat="1">
      <c r="A176" s="39"/>
      <c r="B176" s="40"/>
      <c r="C176" s="41"/>
      <c r="D176" s="242" t="s">
        <v>359</v>
      </c>
      <c r="E176" s="41"/>
      <c r="F176" s="243" t="s">
        <v>5944</v>
      </c>
      <c r="G176" s="41"/>
      <c r="H176" s="41"/>
      <c r="I176" s="244"/>
      <c r="J176" s="41"/>
      <c r="K176" s="41"/>
      <c r="L176" s="45"/>
      <c r="M176" s="245"/>
      <c r="N176" s="246"/>
      <c r="O176" s="92"/>
      <c r="P176" s="92"/>
      <c r="Q176" s="92"/>
      <c r="R176" s="92"/>
      <c r="S176" s="92"/>
      <c r="T176" s="93"/>
      <c r="U176" s="39"/>
      <c r="V176" s="39"/>
      <c r="W176" s="39"/>
      <c r="X176" s="39"/>
      <c r="Y176" s="39"/>
      <c r="Z176" s="39"/>
      <c r="AA176" s="39"/>
      <c r="AB176" s="39"/>
      <c r="AC176" s="39"/>
      <c r="AD176" s="39"/>
      <c r="AE176" s="39"/>
      <c r="AT176" s="18" t="s">
        <v>359</v>
      </c>
      <c r="AU176" s="18" t="s">
        <v>371</v>
      </c>
    </row>
    <row r="177" s="2" customFormat="1" ht="16.5" customHeight="1">
      <c r="A177" s="39"/>
      <c r="B177" s="40"/>
      <c r="C177" s="295" t="s">
        <v>456</v>
      </c>
      <c r="D177" s="295" t="s">
        <v>1347</v>
      </c>
      <c r="E177" s="296" t="s">
        <v>5946</v>
      </c>
      <c r="F177" s="297" t="s">
        <v>5947</v>
      </c>
      <c r="G177" s="298" t="s">
        <v>4932</v>
      </c>
      <c r="H177" s="299">
        <v>1</v>
      </c>
      <c r="I177" s="300"/>
      <c r="J177" s="301">
        <f>ROUND(I177*H177,2)</f>
        <v>0</v>
      </c>
      <c r="K177" s="297" t="s">
        <v>1</v>
      </c>
      <c r="L177" s="302"/>
      <c r="M177" s="303" t="s">
        <v>1</v>
      </c>
      <c r="N177" s="304" t="s">
        <v>41</v>
      </c>
      <c r="O177" s="92"/>
      <c r="P177" s="238">
        <f>O177*H177</f>
        <v>0</v>
      </c>
      <c r="Q177" s="238">
        <v>0</v>
      </c>
      <c r="R177" s="238">
        <f>Q177*H177</f>
        <v>0</v>
      </c>
      <c r="S177" s="238">
        <v>0</v>
      </c>
      <c r="T177" s="239">
        <f>S177*H177</f>
        <v>0</v>
      </c>
      <c r="U177" s="39"/>
      <c r="V177" s="39"/>
      <c r="W177" s="39"/>
      <c r="X177" s="39"/>
      <c r="Y177" s="39"/>
      <c r="Z177" s="39"/>
      <c r="AA177" s="39"/>
      <c r="AB177" s="39"/>
      <c r="AC177" s="39"/>
      <c r="AD177" s="39"/>
      <c r="AE177" s="39"/>
      <c r="AR177" s="240" t="s">
        <v>468</v>
      </c>
      <c r="AT177" s="240" t="s">
        <v>1347</v>
      </c>
      <c r="AU177" s="240" t="s">
        <v>371</v>
      </c>
      <c r="AY177" s="18" t="s">
        <v>350</v>
      </c>
      <c r="BE177" s="241">
        <f>IF(N177="základní",J177,0)</f>
        <v>0</v>
      </c>
      <c r="BF177" s="241">
        <f>IF(N177="snížená",J177,0)</f>
        <v>0</v>
      </c>
      <c r="BG177" s="241">
        <f>IF(N177="zákl. přenesená",J177,0)</f>
        <v>0</v>
      </c>
      <c r="BH177" s="241">
        <f>IF(N177="sníž. přenesená",J177,0)</f>
        <v>0</v>
      </c>
      <c r="BI177" s="241">
        <f>IF(N177="nulová",J177,0)</f>
        <v>0</v>
      </c>
      <c r="BJ177" s="18" t="s">
        <v>84</v>
      </c>
      <c r="BK177" s="241">
        <f>ROUND(I177*H177,2)</f>
        <v>0</v>
      </c>
      <c r="BL177" s="18" t="s">
        <v>357</v>
      </c>
      <c r="BM177" s="240" t="s">
        <v>5948</v>
      </c>
    </row>
    <row r="178" s="2" customFormat="1">
      <c r="A178" s="39"/>
      <c r="B178" s="40"/>
      <c r="C178" s="41"/>
      <c r="D178" s="242" t="s">
        <v>359</v>
      </c>
      <c r="E178" s="41"/>
      <c r="F178" s="243" t="s">
        <v>5949</v>
      </c>
      <c r="G178" s="41"/>
      <c r="H178" s="41"/>
      <c r="I178" s="244"/>
      <c r="J178" s="41"/>
      <c r="K178" s="41"/>
      <c r="L178" s="45"/>
      <c r="M178" s="245"/>
      <c r="N178" s="246"/>
      <c r="O178" s="92"/>
      <c r="P178" s="92"/>
      <c r="Q178" s="92"/>
      <c r="R178" s="92"/>
      <c r="S178" s="92"/>
      <c r="T178" s="93"/>
      <c r="U178" s="39"/>
      <c r="V178" s="39"/>
      <c r="W178" s="39"/>
      <c r="X178" s="39"/>
      <c r="Y178" s="39"/>
      <c r="Z178" s="39"/>
      <c r="AA178" s="39"/>
      <c r="AB178" s="39"/>
      <c r="AC178" s="39"/>
      <c r="AD178" s="39"/>
      <c r="AE178" s="39"/>
      <c r="AT178" s="18" t="s">
        <v>359</v>
      </c>
      <c r="AU178" s="18" t="s">
        <v>371</v>
      </c>
    </row>
    <row r="179" s="2" customFormat="1" ht="24.15" customHeight="1">
      <c r="A179" s="39"/>
      <c r="B179" s="40"/>
      <c r="C179" s="229" t="s">
        <v>462</v>
      </c>
      <c r="D179" s="229" t="s">
        <v>352</v>
      </c>
      <c r="E179" s="230" t="s">
        <v>5950</v>
      </c>
      <c r="F179" s="231" t="s">
        <v>5951</v>
      </c>
      <c r="G179" s="232" t="s">
        <v>4932</v>
      </c>
      <c r="H179" s="233">
        <v>1</v>
      </c>
      <c r="I179" s="234"/>
      <c r="J179" s="235">
        <f>ROUND(I179*H179,2)</f>
        <v>0</v>
      </c>
      <c r="K179" s="231" t="s">
        <v>1</v>
      </c>
      <c r="L179" s="45"/>
      <c r="M179" s="236" t="s">
        <v>1</v>
      </c>
      <c r="N179" s="237" t="s">
        <v>41</v>
      </c>
      <c r="O179" s="92"/>
      <c r="P179" s="238">
        <f>O179*H179</f>
        <v>0</v>
      </c>
      <c r="Q179" s="238">
        <v>0</v>
      </c>
      <c r="R179" s="238">
        <f>Q179*H179</f>
        <v>0</v>
      </c>
      <c r="S179" s="238">
        <v>0</v>
      </c>
      <c r="T179" s="239">
        <f>S179*H179</f>
        <v>0</v>
      </c>
      <c r="U179" s="39"/>
      <c r="V179" s="39"/>
      <c r="W179" s="39"/>
      <c r="X179" s="39"/>
      <c r="Y179" s="39"/>
      <c r="Z179" s="39"/>
      <c r="AA179" s="39"/>
      <c r="AB179" s="39"/>
      <c r="AC179" s="39"/>
      <c r="AD179" s="39"/>
      <c r="AE179" s="39"/>
      <c r="AR179" s="240" t="s">
        <v>357</v>
      </c>
      <c r="AT179" s="240" t="s">
        <v>352</v>
      </c>
      <c r="AU179" s="240" t="s">
        <v>371</v>
      </c>
      <c r="AY179" s="18" t="s">
        <v>350</v>
      </c>
      <c r="BE179" s="241">
        <f>IF(N179="základní",J179,0)</f>
        <v>0</v>
      </c>
      <c r="BF179" s="241">
        <f>IF(N179="snížená",J179,0)</f>
        <v>0</v>
      </c>
      <c r="BG179" s="241">
        <f>IF(N179="zákl. přenesená",J179,0)</f>
        <v>0</v>
      </c>
      <c r="BH179" s="241">
        <f>IF(N179="sníž. přenesená",J179,0)</f>
        <v>0</v>
      </c>
      <c r="BI179" s="241">
        <f>IF(N179="nulová",J179,0)</f>
        <v>0</v>
      </c>
      <c r="BJ179" s="18" t="s">
        <v>84</v>
      </c>
      <c r="BK179" s="241">
        <f>ROUND(I179*H179,2)</f>
        <v>0</v>
      </c>
      <c r="BL179" s="18" t="s">
        <v>357</v>
      </c>
      <c r="BM179" s="240" t="s">
        <v>5952</v>
      </c>
    </row>
    <row r="180" s="2" customFormat="1">
      <c r="A180" s="39"/>
      <c r="B180" s="40"/>
      <c r="C180" s="41"/>
      <c r="D180" s="242" t="s">
        <v>359</v>
      </c>
      <c r="E180" s="41"/>
      <c r="F180" s="243" t="s">
        <v>5953</v>
      </c>
      <c r="G180" s="41"/>
      <c r="H180" s="41"/>
      <c r="I180" s="244"/>
      <c r="J180" s="41"/>
      <c r="K180" s="41"/>
      <c r="L180" s="45"/>
      <c r="M180" s="245"/>
      <c r="N180" s="246"/>
      <c r="O180" s="92"/>
      <c r="P180" s="92"/>
      <c r="Q180" s="92"/>
      <c r="R180" s="92"/>
      <c r="S180" s="92"/>
      <c r="T180" s="93"/>
      <c r="U180" s="39"/>
      <c r="V180" s="39"/>
      <c r="W180" s="39"/>
      <c r="X180" s="39"/>
      <c r="Y180" s="39"/>
      <c r="Z180" s="39"/>
      <c r="AA180" s="39"/>
      <c r="AB180" s="39"/>
      <c r="AC180" s="39"/>
      <c r="AD180" s="39"/>
      <c r="AE180" s="39"/>
      <c r="AT180" s="18" t="s">
        <v>359</v>
      </c>
      <c r="AU180" s="18" t="s">
        <v>371</v>
      </c>
    </row>
    <row r="181" s="2" customFormat="1" ht="16.5" customHeight="1">
      <c r="A181" s="39"/>
      <c r="B181" s="40"/>
      <c r="C181" s="229" t="s">
        <v>468</v>
      </c>
      <c r="D181" s="229" t="s">
        <v>352</v>
      </c>
      <c r="E181" s="230" t="s">
        <v>5954</v>
      </c>
      <c r="F181" s="231" t="s">
        <v>5955</v>
      </c>
      <c r="G181" s="232" t="s">
        <v>4932</v>
      </c>
      <c r="H181" s="233">
        <v>1</v>
      </c>
      <c r="I181" s="234"/>
      <c r="J181" s="235">
        <f>ROUND(I181*H181,2)</f>
        <v>0</v>
      </c>
      <c r="K181" s="231" t="s">
        <v>1</v>
      </c>
      <c r="L181" s="45"/>
      <c r="M181" s="236" t="s">
        <v>1</v>
      </c>
      <c r="N181" s="237" t="s">
        <v>41</v>
      </c>
      <c r="O181" s="92"/>
      <c r="P181" s="238">
        <f>O181*H181</f>
        <v>0</v>
      </c>
      <c r="Q181" s="238">
        <v>0</v>
      </c>
      <c r="R181" s="238">
        <f>Q181*H181</f>
        <v>0</v>
      </c>
      <c r="S181" s="238">
        <v>0</v>
      </c>
      <c r="T181" s="239">
        <f>S181*H181</f>
        <v>0</v>
      </c>
      <c r="U181" s="39"/>
      <c r="V181" s="39"/>
      <c r="W181" s="39"/>
      <c r="X181" s="39"/>
      <c r="Y181" s="39"/>
      <c r="Z181" s="39"/>
      <c r="AA181" s="39"/>
      <c r="AB181" s="39"/>
      <c r="AC181" s="39"/>
      <c r="AD181" s="39"/>
      <c r="AE181" s="39"/>
      <c r="AR181" s="240" t="s">
        <v>357</v>
      </c>
      <c r="AT181" s="240" t="s">
        <v>352</v>
      </c>
      <c r="AU181" s="240" t="s">
        <v>371</v>
      </c>
      <c r="AY181" s="18" t="s">
        <v>350</v>
      </c>
      <c r="BE181" s="241">
        <f>IF(N181="základní",J181,0)</f>
        <v>0</v>
      </c>
      <c r="BF181" s="241">
        <f>IF(N181="snížená",J181,0)</f>
        <v>0</v>
      </c>
      <c r="BG181" s="241">
        <f>IF(N181="zákl. přenesená",J181,0)</f>
        <v>0</v>
      </c>
      <c r="BH181" s="241">
        <f>IF(N181="sníž. přenesená",J181,0)</f>
        <v>0</v>
      </c>
      <c r="BI181" s="241">
        <f>IF(N181="nulová",J181,0)</f>
        <v>0</v>
      </c>
      <c r="BJ181" s="18" t="s">
        <v>84</v>
      </c>
      <c r="BK181" s="241">
        <f>ROUND(I181*H181,2)</f>
        <v>0</v>
      </c>
      <c r="BL181" s="18" t="s">
        <v>357</v>
      </c>
      <c r="BM181" s="240" t="s">
        <v>5956</v>
      </c>
    </row>
    <row r="182" s="2" customFormat="1">
      <c r="A182" s="39"/>
      <c r="B182" s="40"/>
      <c r="C182" s="41"/>
      <c r="D182" s="242" t="s">
        <v>359</v>
      </c>
      <c r="E182" s="41"/>
      <c r="F182" s="243" t="s">
        <v>5955</v>
      </c>
      <c r="G182" s="41"/>
      <c r="H182" s="41"/>
      <c r="I182" s="244"/>
      <c r="J182" s="41"/>
      <c r="K182" s="41"/>
      <c r="L182" s="45"/>
      <c r="M182" s="245"/>
      <c r="N182" s="246"/>
      <c r="O182" s="92"/>
      <c r="P182" s="92"/>
      <c r="Q182" s="92"/>
      <c r="R182" s="92"/>
      <c r="S182" s="92"/>
      <c r="T182" s="93"/>
      <c r="U182" s="39"/>
      <c r="V182" s="39"/>
      <c r="W182" s="39"/>
      <c r="X182" s="39"/>
      <c r="Y182" s="39"/>
      <c r="Z182" s="39"/>
      <c r="AA182" s="39"/>
      <c r="AB182" s="39"/>
      <c r="AC182" s="39"/>
      <c r="AD182" s="39"/>
      <c r="AE182" s="39"/>
      <c r="AT182" s="18" t="s">
        <v>359</v>
      </c>
      <c r="AU182" s="18" t="s">
        <v>371</v>
      </c>
    </row>
    <row r="183" s="2" customFormat="1" ht="24.15" customHeight="1">
      <c r="A183" s="39"/>
      <c r="B183" s="40"/>
      <c r="C183" s="229" t="s">
        <v>474</v>
      </c>
      <c r="D183" s="229" t="s">
        <v>352</v>
      </c>
      <c r="E183" s="230" t="s">
        <v>5957</v>
      </c>
      <c r="F183" s="231" t="s">
        <v>5958</v>
      </c>
      <c r="G183" s="232" t="s">
        <v>4932</v>
      </c>
      <c r="H183" s="233">
        <v>1</v>
      </c>
      <c r="I183" s="234"/>
      <c r="J183" s="235">
        <f>ROUND(I183*H183,2)</f>
        <v>0</v>
      </c>
      <c r="K183" s="231" t="s">
        <v>1</v>
      </c>
      <c r="L183" s="45"/>
      <c r="M183" s="236" t="s">
        <v>1</v>
      </c>
      <c r="N183" s="237" t="s">
        <v>41</v>
      </c>
      <c r="O183" s="92"/>
      <c r="P183" s="238">
        <f>O183*H183</f>
        <v>0</v>
      </c>
      <c r="Q183" s="238">
        <v>0</v>
      </c>
      <c r="R183" s="238">
        <f>Q183*H183</f>
        <v>0</v>
      </c>
      <c r="S183" s="238">
        <v>0</v>
      </c>
      <c r="T183" s="239">
        <f>S183*H183</f>
        <v>0</v>
      </c>
      <c r="U183" s="39"/>
      <c r="V183" s="39"/>
      <c r="W183" s="39"/>
      <c r="X183" s="39"/>
      <c r="Y183" s="39"/>
      <c r="Z183" s="39"/>
      <c r="AA183" s="39"/>
      <c r="AB183" s="39"/>
      <c r="AC183" s="39"/>
      <c r="AD183" s="39"/>
      <c r="AE183" s="39"/>
      <c r="AR183" s="240" t="s">
        <v>357</v>
      </c>
      <c r="AT183" s="240" t="s">
        <v>352</v>
      </c>
      <c r="AU183" s="240" t="s">
        <v>371</v>
      </c>
      <c r="AY183" s="18" t="s">
        <v>350</v>
      </c>
      <c r="BE183" s="241">
        <f>IF(N183="základní",J183,0)</f>
        <v>0</v>
      </c>
      <c r="BF183" s="241">
        <f>IF(N183="snížená",J183,0)</f>
        <v>0</v>
      </c>
      <c r="BG183" s="241">
        <f>IF(N183="zákl. přenesená",J183,0)</f>
        <v>0</v>
      </c>
      <c r="BH183" s="241">
        <f>IF(N183="sníž. přenesená",J183,0)</f>
        <v>0</v>
      </c>
      <c r="BI183" s="241">
        <f>IF(N183="nulová",J183,0)</f>
        <v>0</v>
      </c>
      <c r="BJ183" s="18" t="s">
        <v>84</v>
      </c>
      <c r="BK183" s="241">
        <f>ROUND(I183*H183,2)</f>
        <v>0</v>
      </c>
      <c r="BL183" s="18" t="s">
        <v>357</v>
      </c>
      <c r="BM183" s="240" t="s">
        <v>5959</v>
      </c>
    </row>
    <row r="184" s="2" customFormat="1">
      <c r="A184" s="39"/>
      <c r="B184" s="40"/>
      <c r="C184" s="41"/>
      <c r="D184" s="242" t="s">
        <v>359</v>
      </c>
      <c r="E184" s="41"/>
      <c r="F184" s="243" t="s">
        <v>5958</v>
      </c>
      <c r="G184" s="41"/>
      <c r="H184" s="41"/>
      <c r="I184" s="244"/>
      <c r="J184" s="41"/>
      <c r="K184" s="41"/>
      <c r="L184" s="45"/>
      <c r="M184" s="245"/>
      <c r="N184" s="246"/>
      <c r="O184" s="92"/>
      <c r="P184" s="92"/>
      <c r="Q184" s="92"/>
      <c r="R184" s="92"/>
      <c r="S184" s="92"/>
      <c r="T184" s="93"/>
      <c r="U184" s="39"/>
      <c r="V184" s="39"/>
      <c r="W184" s="39"/>
      <c r="X184" s="39"/>
      <c r="Y184" s="39"/>
      <c r="Z184" s="39"/>
      <c r="AA184" s="39"/>
      <c r="AB184" s="39"/>
      <c r="AC184" s="39"/>
      <c r="AD184" s="39"/>
      <c r="AE184" s="39"/>
      <c r="AT184" s="18" t="s">
        <v>359</v>
      </c>
      <c r="AU184" s="18" t="s">
        <v>371</v>
      </c>
    </row>
    <row r="185" s="2" customFormat="1" ht="24.15" customHeight="1">
      <c r="A185" s="39"/>
      <c r="B185" s="40"/>
      <c r="C185" s="295" t="s">
        <v>480</v>
      </c>
      <c r="D185" s="295" t="s">
        <v>1347</v>
      </c>
      <c r="E185" s="296" t="s">
        <v>5960</v>
      </c>
      <c r="F185" s="297" t="s">
        <v>5961</v>
      </c>
      <c r="G185" s="298" t="s">
        <v>497</v>
      </c>
      <c r="H185" s="299">
        <v>1</v>
      </c>
      <c r="I185" s="300"/>
      <c r="J185" s="301">
        <f>ROUND(I185*H185,2)</f>
        <v>0</v>
      </c>
      <c r="K185" s="297" t="s">
        <v>1</v>
      </c>
      <c r="L185" s="302"/>
      <c r="M185" s="303" t="s">
        <v>1</v>
      </c>
      <c r="N185" s="304" t="s">
        <v>41</v>
      </c>
      <c r="O185" s="92"/>
      <c r="P185" s="238">
        <f>O185*H185</f>
        <v>0</v>
      </c>
      <c r="Q185" s="238">
        <v>0</v>
      </c>
      <c r="R185" s="238">
        <f>Q185*H185</f>
        <v>0</v>
      </c>
      <c r="S185" s="238">
        <v>0</v>
      </c>
      <c r="T185" s="239">
        <f>S185*H185</f>
        <v>0</v>
      </c>
      <c r="U185" s="39"/>
      <c r="V185" s="39"/>
      <c r="W185" s="39"/>
      <c r="X185" s="39"/>
      <c r="Y185" s="39"/>
      <c r="Z185" s="39"/>
      <c r="AA185" s="39"/>
      <c r="AB185" s="39"/>
      <c r="AC185" s="39"/>
      <c r="AD185" s="39"/>
      <c r="AE185" s="39"/>
      <c r="AR185" s="240" t="s">
        <v>468</v>
      </c>
      <c r="AT185" s="240" t="s">
        <v>1347</v>
      </c>
      <c r="AU185" s="240" t="s">
        <v>371</v>
      </c>
      <c r="AY185" s="18" t="s">
        <v>350</v>
      </c>
      <c r="BE185" s="241">
        <f>IF(N185="základní",J185,0)</f>
        <v>0</v>
      </c>
      <c r="BF185" s="241">
        <f>IF(N185="snížená",J185,0)</f>
        <v>0</v>
      </c>
      <c r="BG185" s="241">
        <f>IF(N185="zákl. přenesená",J185,0)</f>
        <v>0</v>
      </c>
      <c r="BH185" s="241">
        <f>IF(N185="sníž. přenesená",J185,0)</f>
        <v>0</v>
      </c>
      <c r="BI185" s="241">
        <f>IF(N185="nulová",J185,0)</f>
        <v>0</v>
      </c>
      <c r="BJ185" s="18" t="s">
        <v>84</v>
      </c>
      <c r="BK185" s="241">
        <f>ROUND(I185*H185,2)</f>
        <v>0</v>
      </c>
      <c r="BL185" s="18" t="s">
        <v>357</v>
      </c>
      <c r="BM185" s="240" t="s">
        <v>5962</v>
      </c>
    </row>
    <row r="186" s="2" customFormat="1">
      <c r="A186" s="39"/>
      <c r="B186" s="40"/>
      <c r="C186" s="41"/>
      <c r="D186" s="242" t="s">
        <v>359</v>
      </c>
      <c r="E186" s="41"/>
      <c r="F186" s="243" t="s">
        <v>5961</v>
      </c>
      <c r="G186" s="41"/>
      <c r="H186" s="41"/>
      <c r="I186" s="244"/>
      <c r="J186" s="41"/>
      <c r="K186" s="41"/>
      <c r="L186" s="45"/>
      <c r="M186" s="245"/>
      <c r="N186" s="246"/>
      <c r="O186" s="92"/>
      <c r="P186" s="92"/>
      <c r="Q186" s="92"/>
      <c r="R186" s="92"/>
      <c r="S186" s="92"/>
      <c r="T186" s="93"/>
      <c r="U186" s="39"/>
      <c r="V186" s="39"/>
      <c r="W186" s="39"/>
      <c r="X186" s="39"/>
      <c r="Y186" s="39"/>
      <c r="Z186" s="39"/>
      <c r="AA186" s="39"/>
      <c r="AB186" s="39"/>
      <c r="AC186" s="39"/>
      <c r="AD186" s="39"/>
      <c r="AE186" s="39"/>
      <c r="AT186" s="18" t="s">
        <v>359</v>
      </c>
      <c r="AU186" s="18" t="s">
        <v>371</v>
      </c>
    </row>
    <row r="187" s="2" customFormat="1" ht="24.15" customHeight="1">
      <c r="A187" s="39"/>
      <c r="B187" s="40"/>
      <c r="C187" s="295" t="s">
        <v>487</v>
      </c>
      <c r="D187" s="295" t="s">
        <v>1347</v>
      </c>
      <c r="E187" s="296" t="s">
        <v>5963</v>
      </c>
      <c r="F187" s="297" t="s">
        <v>5964</v>
      </c>
      <c r="G187" s="298" t="s">
        <v>497</v>
      </c>
      <c r="H187" s="299">
        <v>1</v>
      </c>
      <c r="I187" s="300"/>
      <c r="J187" s="301">
        <f>ROUND(I187*H187,2)</f>
        <v>0</v>
      </c>
      <c r="K187" s="297" t="s">
        <v>1</v>
      </c>
      <c r="L187" s="302"/>
      <c r="M187" s="303" t="s">
        <v>1</v>
      </c>
      <c r="N187" s="304" t="s">
        <v>41</v>
      </c>
      <c r="O187" s="92"/>
      <c r="P187" s="238">
        <f>O187*H187</f>
        <v>0</v>
      </c>
      <c r="Q187" s="238">
        <v>0</v>
      </c>
      <c r="R187" s="238">
        <f>Q187*H187</f>
        <v>0</v>
      </c>
      <c r="S187" s="238">
        <v>0</v>
      </c>
      <c r="T187" s="239">
        <f>S187*H187</f>
        <v>0</v>
      </c>
      <c r="U187" s="39"/>
      <c r="V187" s="39"/>
      <c r="W187" s="39"/>
      <c r="X187" s="39"/>
      <c r="Y187" s="39"/>
      <c r="Z187" s="39"/>
      <c r="AA187" s="39"/>
      <c r="AB187" s="39"/>
      <c r="AC187" s="39"/>
      <c r="AD187" s="39"/>
      <c r="AE187" s="39"/>
      <c r="AR187" s="240" t="s">
        <v>468</v>
      </c>
      <c r="AT187" s="240" t="s">
        <v>1347</v>
      </c>
      <c r="AU187" s="240" t="s">
        <v>371</v>
      </c>
      <c r="AY187" s="18" t="s">
        <v>350</v>
      </c>
      <c r="BE187" s="241">
        <f>IF(N187="základní",J187,0)</f>
        <v>0</v>
      </c>
      <c r="BF187" s="241">
        <f>IF(N187="snížená",J187,0)</f>
        <v>0</v>
      </c>
      <c r="BG187" s="241">
        <f>IF(N187="zákl. přenesená",J187,0)</f>
        <v>0</v>
      </c>
      <c r="BH187" s="241">
        <f>IF(N187="sníž. přenesená",J187,0)</f>
        <v>0</v>
      </c>
      <c r="BI187" s="241">
        <f>IF(N187="nulová",J187,0)</f>
        <v>0</v>
      </c>
      <c r="BJ187" s="18" t="s">
        <v>84</v>
      </c>
      <c r="BK187" s="241">
        <f>ROUND(I187*H187,2)</f>
        <v>0</v>
      </c>
      <c r="BL187" s="18" t="s">
        <v>357</v>
      </c>
      <c r="BM187" s="240" t="s">
        <v>5965</v>
      </c>
    </row>
    <row r="188" s="2" customFormat="1">
      <c r="A188" s="39"/>
      <c r="B188" s="40"/>
      <c r="C188" s="41"/>
      <c r="D188" s="242" t="s">
        <v>359</v>
      </c>
      <c r="E188" s="41"/>
      <c r="F188" s="243" t="s">
        <v>5964</v>
      </c>
      <c r="G188" s="41"/>
      <c r="H188" s="41"/>
      <c r="I188" s="244"/>
      <c r="J188" s="41"/>
      <c r="K188" s="41"/>
      <c r="L188" s="45"/>
      <c r="M188" s="245"/>
      <c r="N188" s="246"/>
      <c r="O188" s="92"/>
      <c r="P188" s="92"/>
      <c r="Q188" s="92"/>
      <c r="R188" s="92"/>
      <c r="S188" s="92"/>
      <c r="T188" s="93"/>
      <c r="U188" s="39"/>
      <c r="V188" s="39"/>
      <c r="W188" s="39"/>
      <c r="X188" s="39"/>
      <c r="Y188" s="39"/>
      <c r="Z188" s="39"/>
      <c r="AA188" s="39"/>
      <c r="AB188" s="39"/>
      <c r="AC188" s="39"/>
      <c r="AD188" s="39"/>
      <c r="AE188" s="39"/>
      <c r="AT188" s="18" t="s">
        <v>359</v>
      </c>
      <c r="AU188" s="18" t="s">
        <v>371</v>
      </c>
    </row>
    <row r="189" s="2" customFormat="1" ht="16.5" customHeight="1">
      <c r="A189" s="39"/>
      <c r="B189" s="40"/>
      <c r="C189" s="229" t="s">
        <v>494</v>
      </c>
      <c r="D189" s="229" t="s">
        <v>352</v>
      </c>
      <c r="E189" s="230" t="s">
        <v>5966</v>
      </c>
      <c r="F189" s="231" t="s">
        <v>5967</v>
      </c>
      <c r="G189" s="232" t="s">
        <v>4932</v>
      </c>
      <c r="H189" s="233">
        <v>3</v>
      </c>
      <c r="I189" s="234"/>
      <c r="J189" s="235">
        <f>ROUND(I189*H189,2)</f>
        <v>0</v>
      </c>
      <c r="K189" s="231" t="s">
        <v>1</v>
      </c>
      <c r="L189" s="45"/>
      <c r="M189" s="236" t="s">
        <v>1</v>
      </c>
      <c r="N189" s="237" t="s">
        <v>41</v>
      </c>
      <c r="O189" s="92"/>
      <c r="P189" s="238">
        <f>O189*H189</f>
        <v>0</v>
      </c>
      <c r="Q189" s="238">
        <v>0</v>
      </c>
      <c r="R189" s="238">
        <f>Q189*H189</f>
        <v>0</v>
      </c>
      <c r="S189" s="238">
        <v>0</v>
      </c>
      <c r="T189" s="239">
        <f>S189*H189</f>
        <v>0</v>
      </c>
      <c r="U189" s="39"/>
      <c r="V189" s="39"/>
      <c r="W189" s="39"/>
      <c r="X189" s="39"/>
      <c r="Y189" s="39"/>
      <c r="Z189" s="39"/>
      <c r="AA189" s="39"/>
      <c r="AB189" s="39"/>
      <c r="AC189" s="39"/>
      <c r="AD189" s="39"/>
      <c r="AE189" s="39"/>
      <c r="AR189" s="240" t="s">
        <v>357</v>
      </c>
      <c r="AT189" s="240" t="s">
        <v>352</v>
      </c>
      <c r="AU189" s="240" t="s">
        <v>371</v>
      </c>
      <c r="AY189" s="18" t="s">
        <v>350</v>
      </c>
      <c r="BE189" s="241">
        <f>IF(N189="základní",J189,0)</f>
        <v>0</v>
      </c>
      <c r="BF189" s="241">
        <f>IF(N189="snížená",J189,0)</f>
        <v>0</v>
      </c>
      <c r="BG189" s="241">
        <f>IF(N189="zákl. přenesená",J189,0)</f>
        <v>0</v>
      </c>
      <c r="BH189" s="241">
        <f>IF(N189="sníž. přenesená",J189,0)</f>
        <v>0</v>
      </c>
      <c r="BI189" s="241">
        <f>IF(N189="nulová",J189,0)</f>
        <v>0</v>
      </c>
      <c r="BJ189" s="18" t="s">
        <v>84</v>
      </c>
      <c r="BK189" s="241">
        <f>ROUND(I189*H189,2)</f>
        <v>0</v>
      </c>
      <c r="BL189" s="18" t="s">
        <v>357</v>
      </c>
      <c r="BM189" s="240" t="s">
        <v>5968</v>
      </c>
    </row>
    <row r="190" s="2" customFormat="1">
      <c r="A190" s="39"/>
      <c r="B190" s="40"/>
      <c r="C190" s="41"/>
      <c r="D190" s="242" t="s">
        <v>359</v>
      </c>
      <c r="E190" s="41"/>
      <c r="F190" s="243" t="s">
        <v>5967</v>
      </c>
      <c r="G190" s="41"/>
      <c r="H190" s="41"/>
      <c r="I190" s="244"/>
      <c r="J190" s="41"/>
      <c r="K190" s="41"/>
      <c r="L190" s="45"/>
      <c r="M190" s="245"/>
      <c r="N190" s="246"/>
      <c r="O190" s="92"/>
      <c r="P190" s="92"/>
      <c r="Q190" s="92"/>
      <c r="R190" s="92"/>
      <c r="S190" s="92"/>
      <c r="T190" s="93"/>
      <c r="U190" s="39"/>
      <c r="V190" s="39"/>
      <c r="W190" s="39"/>
      <c r="X190" s="39"/>
      <c r="Y190" s="39"/>
      <c r="Z190" s="39"/>
      <c r="AA190" s="39"/>
      <c r="AB190" s="39"/>
      <c r="AC190" s="39"/>
      <c r="AD190" s="39"/>
      <c r="AE190" s="39"/>
      <c r="AT190" s="18" t="s">
        <v>359</v>
      </c>
      <c r="AU190" s="18" t="s">
        <v>371</v>
      </c>
    </row>
    <row r="191" s="2" customFormat="1" ht="16.5" customHeight="1">
      <c r="A191" s="39"/>
      <c r="B191" s="40"/>
      <c r="C191" s="229" t="s">
        <v>502</v>
      </c>
      <c r="D191" s="229" t="s">
        <v>352</v>
      </c>
      <c r="E191" s="230" t="s">
        <v>5969</v>
      </c>
      <c r="F191" s="231" t="s">
        <v>5970</v>
      </c>
      <c r="G191" s="232" t="s">
        <v>4932</v>
      </c>
      <c r="H191" s="233">
        <v>2</v>
      </c>
      <c r="I191" s="234"/>
      <c r="J191" s="235">
        <f>ROUND(I191*H191,2)</f>
        <v>0</v>
      </c>
      <c r="K191" s="231" t="s">
        <v>1</v>
      </c>
      <c r="L191" s="45"/>
      <c r="M191" s="236" t="s">
        <v>1</v>
      </c>
      <c r="N191" s="237" t="s">
        <v>41</v>
      </c>
      <c r="O191" s="92"/>
      <c r="P191" s="238">
        <f>O191*H191</f>
        <v>0</v>
      </c>
      <c r="Q191" s="238">
        <v>0</v>
      </c>
      <c r="R191" s="238">
        <f>Q191*H191</f>
        <v>0</v>
      </c>
      <c r="S191" s="238">
        <v>0</v>
      </c>
      <c r="T191" s="239">
        <f>S191*H191</f>
        <v>0</v>
      </c>
      <c r="U191" s="39"/>
      <c r="V191" s="39"/>
      <c r="W191" s="39"/>
      <c r="X191" s="39"/>
      <c r="Y191" s="39"/>
      <c r="Z191" s="39"/>
      <c r="AA191" s="39"/>
      <c r="AB191" s="39"/>
      <c r="AC191" s="39"/>
      <c r="AD191" s="39"/>
      <c r="AE191" s="39"/>
      <c r="AR191" s="240" t="s">
        <v>357</v>
      </c>
      <c r="AT191" s="240" t="s">
        <v>352</v>
      </c>
      <c r="AU191" s="240" t="s">
        <v>371</v>
      </c>
      <c r="AY191" s="18" t="s">
        <v>350</v>
      </c>
      <c r="BE191" s="241">
        <f>IF(N191="základní",J191,0)</f>
        <v>0</v>
      </c>
      <c r="BF191" s="241">
        <f>IF(N191="snížená",J191,0)</f>
        <v>0</v>
      </c>
      <c r="BG191" s="241">
        <f>IF(N191="zákl. přenesená",J191,0)</f>
        <v>0</v>
      </c>
      <c r="BH191" s="241">
        <f>IF(N191="sníž. přenesená",J191,0)</f>
        <v>0</v>
      </c>
      <c r="BI191" s="241">
        <f>IF(N191="nulová",J191,0)</f>
        <v>0</v>
      </c>
      <c r="BJ191" s="18" t="s">
        <v>84</v>
      </c>
      <c r="BK191" s="241">
        <f>ROUND(I191*H191,2)</f>
        <v>0</v>
      </c>
      <c r="BL191" s="18" t="s">
        <v>357</v>
      </c>
      <c r="BM191" s="240" t="s">
        <v>5971</v>
      </c>
    </row>
    <row r="192" s="2" customFormat="1">
      <c r="A192" s="39"/>
      <c r="B192" s="40"/>
      <c r="C192" s="41"/>
      <c r="D192" s="242" t="s">
        <v>359</v>
      </c>
      <c r="E192" s="41"/>
      <c r="F192" s="243" t="s">
        <v>5970</v>
      </c>
      <c r="G192" s="41"/>
      <c r="H192" s="41"/>
      <c r="I192" s="244"/>
      <c r="J192" s="41"/>
      <c r="K192" s="41"/>
      <c r="L192" s="45"/>
      <c r="M192" s="245"/>
      <c r="N192" s="246"/>
      <c r="O192" s="92"/>
      <c r="P192" s="92"/>
      <c r="Q192" s="92"/>
      <c r="R192" s="92"/>
      <c r="S192" s="92"/>
      <c r="T192" s="93"/>
      <c r="U192" s="39"/>
      <c r="V192" s="39"/>
      <c r="W192" s="39"/>
      <c r="X192" s="39"/>
      <c r="Y192" s="39"/>
      <c r="Z192" s="39"/>
      <c r="AA192" s="39"/>
      <c r="AB192" s="39"/>
      <c r="AC192" s="39"/>
      <c r="AD192" s="39"/>
      <c r="AE192" s="39"/>
      <c r="AT192" s="18" t="s">
        <v>359</v>
      </c>
      <c r="AU192" s="18" t="s">
        <v>371</v>
      </c>
    </row>
    <row r="193" s="2" customFormat="1" ht="24.15" customHeight="1">
      <c r="A193" s="39"/>
      <c r="B193" s="40"/>
      <c r="C193" s="295" t="s">
        <v>512</v>
      </c>
      <c r="D193" s="295" t="s">
        <v>1347</v>
      </c>
      <c r="E193" s="296" t="s">
        <v>5972</v>
      </c>
      <c r="F193" s="297" t="s">
        <v>5973</v>
      </c>
      <c r="G193" s="298" t="s">
        <v>497</v>
      </c>
      <c r="H193" s="299">
        <v>1</v>
      </c>
      <c r="I193" s="300"/>
      <c r="J193" s="301">
        <f>ROUND(I193*H193,2)</f>
        <v>0</v>
      </c>
      <c r="K193" s="297" t="s">
        <v>1</v>
      </c>
      <c r="L193" s="302"/>
      <c r="M193" s="303" t="s">
        <v>1</v>
      </c>
      <c r="N193" s="304" t="s">
        <v>41</v>
      </c>
      <c r="O193" s="92"/>
      <c r="P193" s="238">
        <f>O193*H193</f>
        <v>0</v>
      </c>
      <c r="Q193" s="238">
        <v>0</v>
      </c>
      <c r="R193" s="238">
        <f>Q193*H193</f>
        <v>0</v>
      </c>
      <c r="S193" s="238">
        <v>0</v>
      </c>
      <c r="T193" s="239">
        <f>S193*H193</f>
        <v>0</v>
      </c>
      <c r="U193" s="39"/>
      <c r="V193" s="39"/>
      <c r="W193" s="39"/>
      <c r="X193" s="39"/>
      <c r="Y193" s="39"/>
      <c r="Z193" s="39"/>
      <c r="AA193" s="39"/>
      <c r="AB193" s="39"/>
      <c r="AC193" s="39"/>
      <c r="AD193" s="39"/>
      <c r="AE193" s="39"/>
      <c r="AR193" s="240" t="s">
        <v>468</v>
      </c>
      <c r="AT193" s="240" t="s">
        <v>1347</v>
      </c>
      <c r="AU193" s="240" t="s">
        <v>371</v>
      </c>
      <c r="AY193" s="18" t="s">
        <v>350</v>
      </c>
      <c r="BE193" s="241">
        <f>IF(N193="základní",J193,0)</f>
        <v>0</v>
      </c>
      <c r="BF193" s="241">
        <f>IF(N193="snížená",J193,0)</f>
        <v>0</v>
      </c>
      <c r="BG193" s="241">
        <f>IF(N193="zákl. přenesená",J193,0)</f>
        <v>0</v>
      </c>
      <c r="BH193" s="241">
        <f>IF(N193="sníž. přenesená",J193,0)</f>
        <v>0</v>
      </c>
      <c r="BI193" s="241">
        <f>IF(N193="nulová",J193,0)</f>
        <v>0</v>
      </c>
      <c r="BJ193" s="18" t="s">
        <v>84</v>
      </c>
      <c r="BK193" s="241">
        <f>ROUND(I193*H193,2)</f>
        <v>0</v>
      </c>
      <c r="BL193" s="18" t="s">
        <v>357</v>
      </c>
      <c r="BM193" s="240" t="s">
        <v>5974</v>
      </c>
    </row>
    <row r="194" s="2" customFormat="1">
      <c r="A194" s="39"/>
      <c r="B194" s="40"/>
      <c r="C194" s="41"/>
      <c r="D194" s="242" t="s">
        <v>359</v>
      </c>
      <c r="E194" s="41"/>
      <c r="F194" s="243" t="s">
        <v>5973</v>
      </c>
      <c r="G194" s="41"/>
      <c r="H194" s="41"/>
      <c r="I194" s="244"/>
      <c r="J194" s="41"/>
      <c r="K194" s="41"/>
      <c r="L194" s="45"/>
      <c r="M194" s="245"/>
      <c r="N194" s="246"/>
      <c r="O194" s="92"/>
      <c r="P194" s="92"/>
      <c r="Q194" s="92"/>
      <c r="R194" s="92"/>
      <c r="S194" s="92"/>
      <c r="T194" s="93"/>
      <c r="U194" s="39"/>
      <c r="V194" s="39"/>
      <c r="W194" s="39"/>
      <c r="X194" s="39"/>
      <c r="Y194" s="39"/>
      <c r="Z194" s="39"/>
      <c r="AA194" s="39"/>
      <c r="AB194" s="39"/>
      <c r="AC194" s="39"/>
      <c r="AD194" s="39"/>
      <c r="AE194" s="39"/>
      <c r="AT194" s="18" t="s">
        <v>359</v>
      </c>
      <c r="AU194" s="18" t="s">
        <v>371</v>
      </c>
    </row>
    <row r="195" s="2" customFormat="1" ht="24.15" customHeight="1">
      <c r="A195" s="39"/>
      <c r="B195" s="40"/>
      <c r="C195" s="295" t="s">
        <v>8</v>
      </c>
      <c r="D195" s="295" t="s">
        <v>1347</v>
      </c>
      <c r="E195" s="296" t="s">
        <v>5975</v>
      </c>
      <c r="F195" s="297" t="s">
        <v>5976</v>
      </c>
      <c r="G195" s="298" t="s">
        <v>497</v>
      </c>
      <c r="H195" s="299">
        <v>1</v>
      </c>
      <c r="I195" s="300"/>
      <c r="J195" s="301">
        <f>ROUND(I195*H195,2)</f>
        <v>0</v>
      </c>
      <c r="K195" s="297" t="s">
        <v>1</v>
      </c>
      <c r="L195" s="302"/>
      <c r="M195" s="303" t="s">
        <v>1</v>
      </c>
      <c r="N195" s="304" t="s">
        <v>41</v>
      </c>
      <c r="O195" s="92"/>
      <c r="P195" s="238">
        <f>O195*H195</f>
        <v>0</v>
      </c>
      <c r="Q195" s="238">
        <v>0</v>
      </c>
      <c r="R195" s="238">
        <f>Q195*H195</f>
        <v>0</v>
      </c>
      <c r="S195" s="238">
        <v>0</v>
      </c>
      <c r="T195" s="239">
        <f>S195*H195</f>
        <v>0</v>
      </c>
      <c r="U195" s="39"/>
      <c r="V195" s="39"/>
      <c r="W195" s="39"/>
      <c r="X195" s="39"/>
      <c r="Y195" s="39"/>
      <c r="Z195" s="39"/>
      <c r="AA195" s="39"/>
      <c r="AB195" s="39"/>
      <c r="AC195" s="39"/>
      <c r="AD195" s="39"/>
      <c r="AE195" s="39"/>
      <c r="AR195" s="240" t="s">
        <v>468</v>
      </c>
      <c r="AT195" s="240" t="s">
        <v>1347</v>
      </c>
      <c r="AU195" s="240" t="s">
        <v>371</v>
      </c>
      <c r="AY195" s="18" t="s">
        <v>350</v>
      </c>
      <c r="BE195" s="241">
        <f>IF(N195="základní",J195,0)</f>
        <v>0</v>
      </c>
      <c r="BF195" s="241">
        <f>IF(N195="snížená",J195,0)</f>
        <v>0</v>
      </c>
      <c r="BG195" s="241">
        <f>IF(N195="zákl. přenesená",J195,0)</f>
        <v>0</v>
      </c>
      <c r="BH195" s="241">
        <f>IF(N195="sníž. přenesená",J195,0)</f>
        <v>0</v>
      </c>
      <c r="BI195" s="241">
        <f>IF(N195="nulová",J195,0)</f>
        <v>0</v>
      </c>
      <c r="BJ195" s="18" t="s">
        <v>84</v>
      </c>
      <c r="BK195" s="241">
        <f>ROUND(I195*H195,2)</f>
        <v>0</v>
      </c>
      <c r="BL195" s="18" t="s">
        <v>357</v>
      </c>
      <c r="BM195" s="240" t="s">
        <v>5977</v>
      </c>
    </row>
    <row r="196" s="2" customFormat="1">
      <c r="A196" s="39"/>
      <c r="B196" s="40"/>
      <c r="C196" s="41"/>
      <c r="D196" s="242" t="s">
        <v>359</v>
      </c>
      <c r="E196" s="41"/>
      <c r="F196" s="243" t="s">
        <v>5976</v>
      </c>
      <c r="G196" s="41"/>
      <c r="H196" s="41"/>
      <c r="I196" s="244"/>
      <c r="J196" s="41"/>
      <c r="K196" s="41"/>
      <c r="L196" s="45"/>
      <c r="M196" s="245"/>
      <c r="N196" s="246"/>
      <c r="O196" s="92"/>
      <c r="P196" s="92"/>
      <c r="Q196" s="92"/>
      <c r="R196" s="92"/>
      <c r="S196" s="92"/>
      <c r="T196" s="93"/>
      <c r="U196" s="39"/>
      <c r="V196" s="39"/>
      <c r="W196" s="39"/>
      <c r="X196" s="39"/>
      <c r="Y196" s="39"/>
      <c r="Z196" s="39"/>
      <c r="AA196" s="39"/>
      <c r="AB196" s="39"/>
      <c r="AC196" s="39"/>
      <c r="AD196" s="39"/>
      <c r="AE196" s="39"/>
      <c r="AT196" s="18" t="s">
        <v>359</v>
      </c>
      <c r="AU196" s="18" t="s">
        <v>371</v>
      </c>
    </row>
    <row r="197" s="2" customFormat="1" ht="16.5" customHeight="1">
      <c r="A197" s="39"/>
      <c r="B197" s="40"/>
      <c r="C197" s="295" t="s">
        <v>530</v>
      </c>
      <c r="D197" s="295" t="s">
        <v>1347</v>
      </c>
      <c r="E197" s="296" t="s">
        <v>5978</v>
      </c>
      <c r="F197" s="297" t="s">
        <v>5979</v>
      </c>
      <c r="G197" s="298" t="s">
        <v>5450</v>
      </c>
      <c r="H197" s="299">
        <v>1</v>
      </c>
      <c r="I197" s="300"/>
      <c r="J197" s="301">
        <f>ROUND(I197*H197,2)</f>
        <v>0</v>
      </c>
      <c r="K197" s="297" t="s">
        <v>1</v>
      </c>
      <c r="L197" s="302"/>
      <c r="M197" s="303" t="s">
        <v>1</v>
      </c>
      <c r="N197" s="304" t="s">
        <v>41</v>
      </c>
      <c r="O197" s="92"/>
      <c r="P197" s="238">
        <f>O197*H197</f>
        <v>0</v>
      </c>
      <c r="Q197" s="238">
        <v>0</v>
      </c>
      <c r="R197" s="238">
        <f>Q197*H197</f>
        <v>0</v>
      </c>
      <c r="S197" s="238">
        <v>0</v>
      </c>
      <c r="T197" s="239">
        <f>S197*H197</f>
        <v>0</v>
      </c>
      <c r="U197" s="39"/>
      <c r="V197" s="39"/>
      <c r="W197" s="39"/>
      <c r="X197" s="39"/>
      <c r="Y197" s="39"/>
      <c r="Z197" s="39"/>
      <c r="AA197" s="39"/>
      <c r="AB197" s="39"/>
      <c r="AC197" s="39"/>
      <c r="AD197" s="39"/>
      <c r="AE197" s="39"/>
      <c r="AR197" s="240" t="s">
        <v>468</v>
      </c>
      <c r="AT197" s="240" t="s">
        <v>1347</v>
      </c>
      <c r="AU197" s="240" t="s">
        <v>371</v>
      </c>
      <c r="AY197" s="18" t="s">
        <v>350</v>
      </c>
      <c r="BE197" s="241">
        <f>IF(N197="základní",J197,0)</f>
        <v>0</v>
      </c>
      <c r="BF197" s="241">
        <f>IF(N197="snížená",J197,0)</f>
        <v>0</v>
      </c>
      <c r="BG197" s="241">
        <f>IF(N197="zákl. přenesená",J197,0)</f>
        <v>0</v>
      </c>
      <c r="BH197" s="241">
        <f>IF(N197="sníž. přenesená",J197,0)</f>
        <v>0</v>
      </c>
      <c r="BI197" s="241">
        <f>IF(N197="nulová",J197,0)</f>
        <v>0</v>
      </c>
      <c r="BJ197" s="18" t="s">
        <v>84</v>
      </c>
      <c r="BK197" s="241">
        <f>ROUND(I197*H197,2)</f>
        <v>0</v>
      </c>
      <c r="BL197" s="18" t="s">
        <v>357</v>
      </c>
      <c r="BM197" s="240" t="s">
        <v>5980</v>
      </c>
    </row>
    <row r="198" s="2" customFormat="1">
      <c r="A198" s="39"/>
      <c r="B198" s="40"/>
      <c r="C198" s="41"/>
      <c r="D198" s="242" t="s">
        <v>359</v>
      </c>
      <c r="E198" s="41"/>
      <c r="F198" s="243" t="s">
        <v>5979</v>
      </c>
      <c r="G198" s="41"/>
      <c r="H198" s="41"/>
      <c r="I198" s="244"/>
      <c r="J198" s="41"/>
      <c r="K198" s="41"/>
      <c r="L198" s="45"/>
      <c r="M198" s="245"/>
      <c r="N198" s="246"/>
      <c r="O198" s="92"/>
      <c r="P198" s="92"/>
      <c r="Q198" s="92"/>
      <c r="R198" s="92"/>
      <c r="S198" s="92"/>
      <c r="T198" s="93"/>
      <c r="U198" s="39"/>
      <c r="V198" s="39"/>
      <c r="W198" s="39"/>
      <c r="X198" s="39"/>
      <c r="Y198" s="39"/>
      <c r="Z198" s="39"/>
      <c r="AA198" s="39"/>
      <c r="AB198" s="39"/>
      <c r="AC198" s="39"/>
      <c r="AD198" s="39"/>
      <c r="AE198" s="39"/>
      <c r="AT198" s="18" t="s">
        <v>359</v>
      </c>
      <c r="AU198" s="18" t="s">
        <v>371</v>
      </c>
    </row>
    <row r="199" s="12" customFormat="1" ht="20.88" customHeight="1">
      <c r="A199" s="12"/>
      <c r="B199" s="213"/>
      <c r="C199" s="214"/>
      <c r="D199" s="215" t="s">
        <v>75</v>
      </c>
      <c r="E199" s="227" t="s">
        <v>5981</v>
      </c>
      <c r="F199" s="227" t="s">
        <v>5982</v>
      </c>
      <c r="G199" s="214"/>
      <c r="H199" s="214"/>
      <c r="I199" s="217"/>
      <c r="J199" s="228">
        <f>BK199</f>
        <v>0</v>
      </c>
      <c r="K199" s="214"/>
      <c r="L199" s="219"/>
      <c r="M199" s="220"/>
      <c r="N199" s="221"/>
      <c r="O199" s="221"/>
      <c r="P199" s="222">
        <f>SUM(P200:P225)</f>
        <v>0</v>
      </c>
      <c r="Q199" s="221"/>
      <c r="R199" s="222">
        <f>SUM(R200:R225)</f>
        <v>0</v>
      </c>
      <c r="S199" s="221"/>
      <c r="T199" s="223">
        <f>SUM(T200:T225)</f>
        <v>0</v>
      </c>
      <c r="U199" s="12"/>
      <c r="V199" s="12"/>
      <c r="W199" s="12"/>
      <c r="X199" s="12"/>
      <c r="Y199" s="12"/>
      <c r="Z199" s="12"/>
      <c r="AA199" s="12"/>
      <c r="AB199" s="12"/>
      <c r="AC199" s="12"/>
      <c r="AD199" s="12"/>
      <c r="AE199" s="12"/>
      <c r="AR199" s="224" t="s">
        <v>84</v>
      </c>
      <c r="AT199" s="225" t="s">
        <v>75</v>
      </c>
      <c r="AU199" s="225" t="s">
        <v>86</v>
      </c>
      <c r="AY199" s="224" t="s">
        <v>350</v>
      </c>
      <c r="BK199" s="226">
        <f>SUM(BK200:BK225)</f>
        <v>0</v>
      </c>
    </row>
    <row r="200" s="2" customFormat="1" ht="16.5" customHeight="1">
      <c r="A200" s="39"/>
      <c r="B200" s="40"/>
      <c r="C200" s="229" t="s">
        <v>541</v>
      </c>
      <c r="D200" s="229" t="s">
        <v>352</v>
      </c>
      <c r="E200" s="230" t="s">
        <v>5983</v>
      </c>
      <c r="F200" s="231" t="s">
        <v>5984</v>
      </c>
      <c r="G200" s="232" t="s">
        <v>497</v>
      </c>
      <c r="H200" s="233">
        <v>127</v>
      </c>
      <c r="I200" s="234"/>
      <c r="J200" s="235">
        <f>ROUND(I200*H200,2)</f>
        <v>0</v>
      </c>
      <c r="K200" s="231" t="s">
        <v>385</v>
      </c>
      <c r="L200" s="45"/>
      <c r="M200" s="236" t="s">
        <v>1</v>
      </c>
      <c r="N200" s="237" t="s">
        <v>41</v>
      </c>
      <c r="O200" s="92"/>
      <c r="P200" s="238">
        <f>O200*H200</f>
        <v>0</v>
      </c>
      <c r="Q200" s="238">
        <v>0</v>
      </c>
      <c r="R200" s="238">
        <f>Q200*H200</f>
        <v>0</v>
      </c>
      <c r="S200" s="238">
        <v>0</v>
      </c>
      <c r="T200" s="239">
        <f>S200*H200</f>
        <v>0</v>
      </c>
      <c r="U200" s="39"/>
      <c r="V200" s="39"/>
      <c r="W200" s="39"/>
      <c r="X200" s="39"/>
      <c r="Y200" s="39"/>
      <c r="Z200" s="39"/>
      <c r="AA200" s="39"/>
      <c r="AB200" s="39"/>
      <c r="AC200" s="39"/>
      <c r="AD200" s="39"/>
      <c r="AE200" s="39"/>
      <c r="AR200" s="240" t="s">
        <v>357</v>
      </c>
      <c r="AT200" s="240" t="s">
        <v>352</v>
      </c>
      <c r="AU200" s="240" t="s">
        <v>371</v>
      </c>
      <c r="AY200" s="18" t="s">
        <v>350</v>
      </c>
      <c r="BE200" s="241">
        <f>IF(N200="základní",J200,0)</f>
        <v>0</v>
      </c>
      <c r="BF200" s="241">
        <f>IF(N200="snížená",J200,0)</f>
        <v>0</v>
      </c>
      <c r="BG200" s="241">
        <f>IF(N200="zákl. přenesená",J200,0)</f>
        <v>0</v>
      </c>
      <c r="BH200" s="241">
        <f>IF(N200="sníž. přenesená",J200,0)</f>
        <v>0</v>
      </c>
      <c r="BI200" s="241">
        <f>IF(N200="nulová",J200,0)</f>
        <v>0</v>
      </c>
      <c r="BJ200" s="18" t="s">
        <v>84</v>
      </c>
      <c r="BK200" s="241">
        <f>ROUND(I200*H200,2)</f>
        <v>0</v>
      </c>
      <c r="BL200" s="18" t="s">
        <v>357</v>
      </c>
      <c r="BM200" s="240" t="s">
        <v>5985</v>
      </c>
    </row>
    <row r="201" s="2" customFormat="1">
      <c r="A201" s="39"/>
      <c r="B201" s="40"/>
      <c r="C201" s="41"/>
      <c r="D201" s="242" t="s">
        <v>359</v>
      </c>
      <c r="E201" s="41"/>
      <c r="F201" s="243" t="s">
        <v>5984</v>
      </c>
      <c r="G201" s="41"/>
      <c r="H201" s="41"/>
      <c r="I201" s="244"/>
      <c r="J201" s="41"/>
      <c r="K201" s="41"/>
      <c r="L201" s="45"/>
      <c r="M201" s="245"/>
      <c r="N201" s="246"/>
      <c r="O201" s="92"/>
      <c r="P201" s="92"/>
      <c r="Q201" s="92"/>
      <c r="R201" s="92"/>
      <c r="S201" s="92"/>
      <c r="T201" s="93"/>
      <c r="U201" s="39"/>
      <c r="V201" s="39"/>
      <c r="W201" s="39"/>
      <c r="X201" s="39"/>
      <c r="Y201" s="39"/>
      <c r="Z201" s="39"/>
      <c r="AA201" s="39"/>
      <c r="AB201" s="39"/>
      <c r="AC201" s="39"/>
      <c r="AD201" s="39"/>
      <c r="AE201" s="39"/>
      <c r="AT201" s="18" t="s">
        <v>359</v>
      </c>
      <c r="AU201" s="18" t="s">
        <v>371</v>
      </c>
    </row>
    <row r="202" s="2" customFormat="1" ht="16.5" customHeight="1">
      <c r="A202" s="39"/>
      <c r="B202" s="40"/>
      <c r="C202" s="229" t="s">
        <v>548</v>
      </c>
      <c r="D202" s="229" t="s">
        <v>352</v>
      </c>
      <c r="E202" s="230" t="s">
        <v>5986</v>
      </c>
      <c r="F202" s="231" t="s">
        <v>5987</v>
      </c>
      <c r="G202" s="232" t="s">
        <v>497</v>
      </c>
      <c r="H202" s="233">
        <v>127</v>
      </c>
      <c r="I202" s="234"/>
      <c r="J202" s="235">
        <f>ROUND(I202*H202,2)</f>
        <v>0</v>
      </c>
      <c r="K202" s="231" t="s">
        <v>385</v>
      </c>
      <c r="L202" s="45"/>
      <c r="M202" s="236" t="s">
        <v>1</v>
      </c>
      <c r="N202" s="237" t="s">
        <v>41</v>
      </c>
      <c r="O202" s="92"/>
      <c r="P202" s="238">
        <f>O202*H202</f>
        <v>0</v>
      </c>
      <c r="Q202" s="238">
        <v>0</v>
      </c>
      <c r="R202" s="238">
        <f>Q202*H202</f>
        <v>0</v>
      </c>
      <c r="S202" s="238">
        <v>0</v>
      </c>
      <c r="T202" s="239">
        <f>S202*H202</f>
        <v>0</v>
      </c>
      <c r="U202" s="39"/>
      <c r="V202" s="39"/>
      <c r="W202" s="39"/>
      <c r="X202" s="39"/>
      <c r="Y202" s="39"/>
      <c r="Z202" s="39"/>
      <c r="AA202" s="39"/>
      <c r="AB202" s="39"/>
      <c r="AC202" s="39"/>
      <c r="AD202" s="39"/>
      <c r="AE202" s="39"/>
      <c r="AR202" s="240" t="s">
        <v>357</v>
      </c>
      <c r="AT202" s="240" t="s">
        <v>352</v>
      </c>
      <c r="AU202" s="240" t="s">
        <v>371</v>
      </c>
      <c r="AY202" s="18" t="s">
        <v>350</v>
      </c>
      <c r="BE202" s="241">
        <f>IF(N202="základní",J202,0)</f>
        <v>0</v>
      </c>
      <c r="BF202" s="241">
        <f>IF(N202="snížená",J202,0)</f>
        <v>0</v>
      </c>
      <c r="BG202" s="241">
        <f>IF(N202="zákl. přenesená",J202,0)</f>
        <v>0</v>
      </c>
      <c r="BH202" s="241">
        <f>IF(N202="sníž. přenesená",J202,0)</f>
        <v>0</v>
      </c>
      <c r="BI202" s="241">
        <f>IF(N202="nulová",J202,0)</f>
        <v>0</v>
      </c>
      <c r="BJ202" s="18" t="s">
        <v>84</v>
      </c>
      <c r="BK202" s="241">
        <f>ROUND(I202*H202,2)</f>
        <v>0</v>
      </c>
      <c r="BL202" s="18" t="s">
        <v>357</v>
      </c>
      <c r="BM202" s="240" t="s">
        <v>5988</v>
      </c>
    </row>
    <row r="203" s="2" customFormat="1">
      <c r="A203" s="39"/>
      <c r="B203" s="40"/>
      <c r="C203" s="41"/>
      <c r="D203" s="242" t="s">
        <v>359</v>
      </c>
      <c r="E203" s="41"/>
      <c r="F203" s="243" t="s">
        <v>5987</v>
      </c>
      <c r="G203" s="41"/>
      <c r="H203" s="41"/>
      <c r="I203" s="244"/>
      <c r="J203" s="41"/>
      <c r="K203" s="41"/>
      <c r="L203" s="45"/>
      <c r="M203" s="245"/>
      <c r="N203" s="246"/>
      <c r="O203" s="92"/>
      <c r="P203" s="92"/>
      <c r="Q203" s="92"/>
      <c r="R203" s="92"/>
      <c r="S203" s="92"/>
      <c r="T203" s="93"/>
      <c r="U203" s="39"/>
      <c r="V203" s="39"/>
      <c r="W203" s="39"/>
      <c r="X203" s="39"/>
      <c r="Y203" s="39"/>
      <c r="Z203" s="39"/>
      <c r="AA203" s="39"/>
      <c r="AB203" s="39"/>
      <c r="AC203" s="39"/>
      <c r="AD203" s="39"/>
      <c r="AE203" s="39"/>
      <c r="AT203" s="18" t="s">
        <v>359</v>
      </c>
      <c r="AU203" s="18" t="s">
        <v>371</v>
      </c>
    </row>
    <row r="204" s="2" customFormat="1" ht="24.15" customHeight="1">
      <c r="A204" s="39"/>
      <c r="B204" s="40"/>
      <c r="C204" s="295" t="s">
        <v>556</v>
      </c>
      <c r="D204" s="295" t="s">
        <v>1347</v>
      </c>
      <c r="E204" s="296" t="s">
        <v>5989</v>
      </c>
      <c r="F204" s="297" t="s">
        <v>5990</v>
      </c>
      <c r="G204" s="298" t="s">
        <v>497</v>
      </c>
      <c r="H204" s="299">
        <v>21</v>
      </c>
      <c r="I204" s="300"/>
      <c r="J204" s="301">
        <f>ROUND(I204*H204,2)</f>
        <v>0</v>
      </c>
      <c r="K204" s="297" t="s">
        <v>1</v>
      </c>
      <c r="L204" s="302"/>
      <c r="M204" s="303" t="s">
        <v>1</v>
      </c>
      <c r="N204" s="304" t="s">
        <v>41</v>
      </c>
      <c r="O204" s="92"/>
      <c r="P204" s="238">
        <f>O204*H204</f>
        <v>0</v>
      </c>
      <c r="Q204" s="238">
        <v>0</v>
      </c>
      <c r="R204" s="238">
        <f>Q204*H204</f>
        <v>0</v>
      </c>
      <c r="S204" s="238">
        <v>0</v>
      </c>
      <c r="T204" s="239">
        <f>S204*H204</f>
        <v>0</v>
      </c>
      <c r="U204" s="39"/>
      <c r="V204" s="39"/>
      <c r="W204" s="39"/>
      <c r="X204" s="39"/>
      <c r="Y204" s="39"/>
      <c r="Z204" s="39"/>
      <c r="AA204" s="39"/>
      <c r="AB204" s="39"/>
      <c r="AC204" s="39"/>
      <c r="AD204" s="39"/>
      <c r="AE204" s="39"/>
      <c r="AR204" s="240" t="s">
        <v>468</v>
      </c>
      <c r="AT204" s="240" t="s">
        <v>1347</v>
      </c>
      <c r="AU204" s="240" t="s">
        <v>371</v>
      </c>
      <c r="AY204" s="18" t="s">
        <v>350</v>
      </c>
      <c r="BE204" s="241">
        <f>IF(N204="základní",J204,0)</f>
        <v>0</v>
      </c>
      <c r="BF204" s="241">
        <f>IF(N204="snížená",J204,0)</f>
        <v>0</v>
      </c>
      <c r="BG204" s="241">
        <f>IF(N204="zákl. přenesená",J204,0)</f>
        <v>0</v>
      </c>
      <c r="BH204" s="241">
        <f>IF(N204="sníž. přenesená",J204,0)</f>
        <v>0</v>
      </c>
      <c r="BI204" s="241">
        <f>IF(N204="nulová",J204,0)</f>
        <v>0</v>
      </c>
      <c r="BJ204" s="18" t="s">
        <v>84</v>
      </c>
      <c r="BK204" s="241">
        <f>ROUND(I204*H204,2)</f>
        <v>0</v>
      </c>
      <c r="BL204" s="18" t="s">
        <v>357</v>
      </c>
      <c r="BM204" s="240" t="s">
        <v>5991</v>
      </c>
    </row>
    <row r="205" s="2" customFormat="1">
      <c r="A205" s="39"/>
      <c r="B205" s="40"/>
      <c r="C205" s="41"/>
      <c r="D205" s="242" t="s">
        <v>359</v>
      </c>
      <c r="E205" s="41"/>
      <c r="F205" s="243" t="s">
        <v>5990</v>
      </c>
      <c r="G205" s="41"/>
      <c r="H205" s="41"/>
      <c r="I205" s="244"/>
      <c r="J205" s="41"/>
      <c r="K205" s="41"/>
      <c r="L205" s="45"/>
      <c r="M205" s="245"/>
      <c r="N205" s="246"/>
      <c r="O205" s="92"/>
      <c r="P205" s="92"/>
      <c r="Q205" s="92"/>
      <c r="R205" s="92"/>
      <c r="S205" s="92"/>
      <c r="T205" s="93"/>
      <c r="U205" s="39"/>
      <c r="V205" s="39"/>
      <c r="W205" s="39"/>
      <c r="X205" s="39"/>
      <c r="Y205" s="39"/>
      <c r="Z205" s="39"/>
      <c r="AA205" s="39"/>
      <c r="AB205" s="39"/>
      <c r="AC205" s="39"/>
      <c r="AD205" s="39"/>
      <c r="AE205" s="39"/>
      <c r="AT205" s="18" t="s">
        <v>359</v>
      </c>
      <c r="AU205" s="18" t="s">
        <v>371</v>
      </c>
    </row>
    <row r="206" s="2" customFormat="1" ht="24.15" customHeight="1">
      <c r="A206" s="39"/>
      <c r="B206" s="40"/>
      <c r="C206" s="295" t="s">
        <v>563</v>
      </c>
      <c r="D206" s="295" t="s">
        <v>1347</v>
      </c>
      <c r="E206" s="296" t="s">
        <v>5992</v>
      </c>
      <c r="F206" s="297" t="s">
        <v>5993</v>
      </c>
      <c r="G206" s="298" t="s">
        <v>497</v>
      </c>
      <c r="H206" s="299">
        <v>21</v>
      </c>
      <c r="I206" s="300"/>
      <c r="J206" s="301">
        <f>ROUND(I206*H206,2)</f>
        <v>0</v>
      </c>
      <c r="K206" s="297" t="s">
        <v>1</v>
      </c>
      <c r="L206" s="302"/>
      <c r="M206" s="303" t="s">
        <v>1</v>
      </c>
      <c r="N206" s="304" t="s">
        <v>41</v>
      </c>
      <c r="O206" s="92"/>
      <c r="P206" s="238">
        <f>O206*H206</f>
        <v>0</v>
      </c>
      <c r="Q206" s="238">
        <v>0</v>
      </c>
      <c r="R206" s="238">
        <f>Q206*H206</f>
        <v>0</v>
      </c>
      <c r="S206" s="238">
        <v>0</v>
      </c>
      <c r="T206" s="239">
        <f>S206*H206</f>
        <v>0</v>
      </c>
      <c r="U206" s="39"/>
      <c r="V206" s="39"/>
      <c r="W206" s="39"/>
      <c r="X206" s="39"/>
      <c r="Y206" s="39"/>
      <c r="Z206" s="39"/>
      <c r="AA206" s="39"/>
      <c r="AB206" s="39"/>
      <c r="AC206" s="39"/>
      <c r="AD206" s="39"/>
      <c r="AE206" s="39"/>
      <c r="AR206" s="240" t="s">
        <v>468</v>
      </c>
      <c r="AT206" s="240" t="s">
        <v>1347</v>
      </c>
      <c r="AU206" s="240" t="s">
        <v>371</v>
      </c>
      <c r="AY206" s="18" t="s">
        <v>350</v>
      </c>
      <c r="BE206" s="241">
        <f>IF(N206="základní",J206,0)</f>
        <v>0</v>
      </c>
      <c r="BF206" s="241">
        <f>IF(N206="snížená",J206,0)</f>
        <v>0</v>
      </c>
      <c r="BG206" s="241">
        <f>IF(N206="zákl. přenesená",J206,0)</f>
        <v>0</v>
      </c>
      <c r="BH206" s="241">
        <f>IF(N206="sníž. přenesená",J206,0)</f>
        <v>0</v>
      </c>
      <c r="BI206" s="241">
        <f>IF(N206="nulová",J206,0)</f>
        <v>0</v>
      </c>
      <c r="BJ206" s="18" t="s">
        <v>84</v>
      </c>
      <c r="BK206" s="241">
        <f>ROUND(I206*H206,2)</f>
        <v>0</v>
      </c>
      <c r="BL206" s="18" t="s">
        <v>357</v>
      </c>
      <c r="BM206" s="240" t="s">
        <v>5994</v>
      </c>
    </row>
    <row r="207" s="2" customFormat="1">
      <c r="A207" s="39"/>
      <c r="B207" s="40"/>
      <c r="C207" s="41"/>
      <c r="D207" s="242" t="s">
        <v>359</v>
      </c>
      <c r="E207" s="41"/>
      <c r="F207" s="243" t="s">
        <v>5993</v>
      </c>
      <c r="G207" s="41"/>
      <c r="H207" s="41"/>
      <c r="I207" s="244"/>
      <c r="J207" s="41"/>
      <c r="K207" s="41"/>
      <c r="L207" s="45"/>
      <c r="M207" s="245"/>
      <c r="N207" s="246"/>
      <c r="O207" s="92"/>
      <c r="P207" s="92"/>
      <c r="Q207" s="92"/>
      <c r="R207" s="92"/>
      <c r="S207" s="92"/>
      <c r="T207" s="93"/>
      <c r="U207" s="39"/>
      <c r="V207" s="39"/>
      <c r="W207" s="39"/>
      <c r="X207" s="39"/>
      <c r="Y207" s="39"/>
      <c r="Z207" s="39"/>
      <c r="AA207" s="39"/>
      <c r="AB207" s="39"/>
      <c r="AC207" s="39"/>
      <c r="AD207" s="39"/>
      <c r="AE207" s="39"/>
      <c r="AT207" s="18" t="s">
        <v>359</v>
      </c>
      <c r="AU207" s="18" t="s">
        <v>371</v>
      </c>
    </row>
    <row r="208" s="2" customFormat="1" ht="16.5" customHeight="1">
      <c r="A208" s="39"/>
      <c r="B208" s="40"/>
      <c r="C208" s="229" t="s">
        <v>7</v>
      </c>
      <c r="D208" s="229" t="s">
        <v>352</v>
      </c>
      <c r="E208" s="230" t="s">
        <v>5312</v>
      </c>
      <c r="F208" s="231" t="s">
        <v>5313</v>
      </c>
      <c r="G208" s="232" t="s">
        <v>497</v>
      </c>
      <c r="H208" s="233">
        <v>21</v>
      </c>
      <c r="I208" s="234"/>
      <c r="J208" s="235">
        <f>ROUND(I208*H208,2)</f>
        <v>0</v>
      </c>
      <c r="K208" s="231" t="s">
        <v>385</v>
      </c>
      <c r="L208" s="45"/>
      <c r="M208" s="236" t="s">
        <v>1</v>
      </c>
      <c r="N208" s="237" t="s">
        <v>41</v>
      </c>
      <c r="O208" s="92"/>
      <c r="P208" s="238">
        <f>O208*H208</f>
        <v>0</v>
      </c>
      <c r="Q208" s="238">
        <v>0</v>
      </c>
      <c r="R208" s="238">
        <f>Q208*H208</f>
        <v>0</v>
      </c>
      <c r="S208" s="238">
        <v>0</v>
      </c>
      <c r="T208" s="239">
        <f>S208*H208</f>
        <v>0</v>
      </c>
      <c r="U208" s="39"/>
      <c r="V208" s="39"/>
      <c r="W208" s="39"/>
      <c r="X208" s="39"/>
      <c r="Y208" s="39"/>
      <c r="Z208" s="39"/>
      <c r="AA208" s="39"/>
      <c r="AB208" s="39"/>
      <c r="AC208" s="39"/>
      <c r="AD208" s="39"/>
      <c r="AE208" s="39"/>
      <c r="AR208" s="240" t="s">
        <v>357</v>
      </c>
      <c r="AT208" s="240" t="s">
        <v>352</v>
      </c>
      <c r="AU208" s="240" t="s">
        <v>371</v>
      </c>
      <c r="AY208" s="18" t="s">
        <v>350</v>
      </c>
      <c r="BE208" s="241">
        <f>IF(N208="základní",J208,0)</f>
        <v>0</v>
      </c>
      <c r="BF208" s="241">
        <f>IF(N208="snížená",J208,0)</f>
        <v>0</v>
      </c>
      <c r="BG208" s="241">
        <f>IF(N208="zákl. přenesená",J208,0)</f>
        <v>0</v>
      </c>
      <c r="BH208" s="241">
        <f>IF(N208="sníž. přenesená",J208,0)</f>
        <v>0</v>
      </c>
      <c r="BI208" s="241">
        <f>IF(N208="nulová",J208,0)</f>
        <v>0</v>
      </c>
      <c r="BJ208" s="18" t="s">
        <v>84</v>
      </c>
      <c r="BK208" s="241">
        <f>ROUND(I208*H208,2)</f>
        <v>0</v>
      </c>
      <c r="BL208" s="18" t="s">
        <v>357</v>
      </c>
      <c r="BM208" s="240" t="s">
        <v>5995</v>
      </c>
    </row>
    <row r="209" s="2" customFormat="1">
      <c r="A209" s="39"/>
      <c r="B209" s="40"/>
      <c r="C209" s="41"/>
      <c r="D209" s="242" t="s">
        <v>359</v>
      </c>
      <c r="E209" s="41"/>
      <c r="F209" s="243" t="s">
        <v>5315</v>
      </c>
      <c r="G209" s="41"/>
      <c r="H209" s="41"/>
      <c r="I209" s="244"/>
      <c r="J209" s="41"/>
      <c r="K209" s="41"/>
      <c r="L209" s="45"/>
      <c r="M209" s="245"/>
      <c r="N209" s="246"/>
      <c r="O209" s="92"/>
      <c r="P209" s="92"/>
      <c r="Q209" s="92"/>
      <c r="R209" s="92"/>
      <c r="S209" s="92"/>
      <c r="T209" s="93"/>
      <c r="U209" s="39"/>
      <c r="V209" s="39"/>
      <c r="W209" s="39"/>
      <c r="X209" s="39"/>
      <c r="Y209" s="39"/>
      <c r="Z209" s="39"/>
      <c r="AA209" s="39"/>
      <c r="AB209" s="39"/>
      <c r="AC209" s="39"/>
      <c r="AD209" s="39"/>
      <c r="AE209" s="39"/>
      <c r="AT209" s="18" t="s">
        <v>359</v>
      </c>
      <c r="AU209" s="18" t="s">
        <v>371</v>
      </c>
    </row>
    <row r="210" s="2" customFormat="1" ht="16.5" customHeight="1">
      <c r="A210" s="39"/>
      <c r="B210" s="40"/>
      <c r="C210" s="229" t="s">
        <v>576</v>
      </c>
      <c r="D210" s="229" t="s">
        <v>352</v>
      </c>
      <c r="E210" s="230" t="s">
        <v>5996</v>
      </c>
      <c r="F210" s="231" t="s">
        <v>5997</v>
      </c>
      <c r="G210" s="232" t="s">
        <v>497</v>
      </c>
      <c r="H210" s="233">
        <v>23</v>
      </c>
      <c r="I210" s="234"/>
      <c r="J210" s="235">
        <f>ROUND(I210*H210,2)</f>
        <v>0</v>
      </c>
      <c r="K210" s="231" t="s">
        <v>385</v>
      </c>
      <c r="L210" s="45"/>
      <c r="M210" s="236" t="s">
        <v>1</v>
      </c>
      <c r="N210" s="237" t="s">
        <v>41</v>
      </c>
      <c r="O210" s="92"/>
      <c r="P210" s="238">
        <f>O210*H210</f>
        <v>0</v>
      </c>
      <c r="Q210" s="238">
        <v>0</v>
      </c>
      <c r="R210" s="238">
        <f>Q210*H210</f>
        <v>0</v>
      </c>
      <c r="S210" s="238">
        <v>0</v>
      </c>
      <c r="T210" s="239">
        <f>S210*H210</f>
        <v>0</v>
      </c>
      <c r="U210" s="39"/>
      <c r="V210" s="39"/>
      <c r="W210" s="39"/>
      <c r="X210" s="39"/>
      <c r="Y210" s="39"/>
      <c r="Z210" s="39"/>
      <c r="AA210" s="39"/>
      <c r="AB210" s="39"/>
      <c r="AC210" s="39"/>
      <c r="AD210" s="39"/>
      <c r="AE210" s="39"/>
      <c r="AR210" s="240" t="s">
        <v>357</v>
      </c>
      <c r="AT210" s="240" t="s">
        <v>352</v>
      </c>
      <c r="AU210" s="240" t="s">
        <v>371</v>
      </c>
      <c r="AY210" s="18" t="s">
        <v>350</v>
      </c>
      <c r="BE210" s="241">
        <f>IF(N210="základní",J210,0)</f>
        <v>0</v>
      </c>
      <c r="BF210" s="241">
        <f>IF(N210="snížená",J210,0)</f>
        <v>0</v>
      </c>
      <c r="BG210" s="241">
        <f>IF(N210="zákl. přenesená",J210,0)</f>
        <v>0</v>
      </c>
      <c r="BH210" s="241">
        <f>IF(N210="sníž. přenesená",J210,0)</f>
        <v>0</v>
      </c>
      <c r="BI210" s="241">
        <f>IF(N210="nulová",J210,0)</f>
        <v>0</v>
      </c>
      <c r="BJ210" s="18" t="s">
        <v>84</v>
      </c>
      <c r="BK210" s="241">
        <f>ROUND(I210*H210,2)</f>
        <v>0</v>
      </c>
      <c r="BL210" s="18" t="s">
        <v>357</v>
      </c>
      <c r="BM210" s="240" t="s">
        <v>5998</v>
      </c>
    </row>
    <row r="211" s="2" customFormat="1">
      <c r="A211" s="39"/>
      <c r="B211" s="40"/>
      <c r="C211" s="41"/>
      <c r="D211" s="242" t="s">
        <v>359</v>
      </c>
      <c r="E211" s="41"/>
      <c r="F211" s="243" t="s">
        <v>5999</v>
      </c>
      <c r="G211" s="41"/>
      <c r="H211" s="41"/>
      <c r="I211" s="244"/>
      <c r="J211" s="41"/>
      <c r="K211" s="41"/>
      <c r="L211" s="45"/>
      <c r="M211" s="245"/>
      <c r="N211" s="246"/>
      <c r="O211" s="92"/>
      <c r="P211" s="92"/>
      <c r="Q211" s="92"/>
      <c r="R211" s="92"/>
      <c r="S211" s="92"/>
      <c r="T211" s="93"/>
      <c r="U211" s="39"/>
      <c r="V211" s="39"/>
      <c r="W211" s="39"/>
      <c r="X211" s="39"/>
      <c r="Y211" s="39"/>
      <c r="Z211" s="39"/>
      <c r="AA211" s="39"/>
      <c r="AB211" s="39"/>
      <c r="AC211" s="39"/>
      <c r="AD211" s="39"/>
      <c r="AE211" s="39"/>
      <c r="AT211" s="18" t="s">
        <v>359</v>
      </c>
      <c r="AU211" s="18" t="s">
        <v>371</v>
      </c>
    </row>
    <row r="212" s="2" customFormat="1" ht="24.15" customHeight="1">
      <c r="A212" s="39"/>
      <c r="B212" s="40"/>
      <c r="C212" s="295" t="s">
        <v>582</v>
      </c>
      <c r="D212" s="295" t="s">
        <v>1347</v>
      </c>
      <c r="E212" s="296" t="s">
        <v>6000</v>
      </c>
      <c r="F212" s="297" t="s">
        <v>6001</v>
      </c>
      <c r="G212" s="298" t="s">
        <v>497</v>
      </c>
      <c r="H212" s="299">
        <v>15</v>
      </c>
      <c r="I212" s="300"/>
      <c r="J212" s="301">
        <f>ROUND(I212*H212,2)</f>
        <v>0</v>
      </c>
      <c r="K212" s="297" t="s">
        <v>1</v>
      </c>
      <c r="L212" s="302"/>
      <c r="M212" s="303" t="s">
        <v>1</v>
      </c>
      <c r="N212" s="304" t="s">
        <v>41</v>
      </c>
      <c r="O212" s="92"/>
      <c r="P212" s="238">
        <f>O212*H212</f>
        <v>0</v>
      </c>
      <c r="Q212" s="238">
        <v>0</v>
      </c>
      <c r="R212" s="238">
        <f>Q212*H212</f>
        <v>0</v>
      </c>
      <c r="S212" s="238">
        <v>0</v>
      </c>
      <c r="T212" s="239">
        <f>S212*H212</f>
        <v>0</v>
      </c>
      <c r="U212" s="39"/>
      <c r="V212" s="39"/>
      <c r="W212" s="39"/>
      <c r="X212" s="39"/>
      <c r="Y212" s="39"/>
      <c r="Z212" s="39"/>
      <c r="AA212" s="39"/>
      <c r="AB212" s="39"/>
      <c r="AC212" s="39"/>
      <c r="AD212" s="39"/>
      <c r="AE212" s="39"/>
      <c r="AR212" s="240" t="s">
        <v>468</v>
      </c>
      <c r="AT212" s="240" t="s">
        <v>1347</v>
      </c>
      <c r="AU212" s="240" t="s">
        <v>371</v>
      </c>
      <c r="AY212" s="18" t="s">
        <v>350</v>
      </c>
      <c r="BE212" s="241">
        <f>IF(N212="základní",J212,0)</f>
        <v>0</v>
      </c>
      <c r="BF212" s="241">
        <f>IF(N212="snížená",J212,0)</f>
        <v>0</v>
      </c>
      <c r="BG212" s="241">
        <f>IF(N212="zákl. přenesená",J212,0)</f>
        <v>0</v>
      </c>
      <c r="BH212" s="241">
        <f>IF(N212="sníž. přenesená",J212,0)</f>
        <v>0</v>
      </c>
      <c r="BI212" s="241">
        <f>IF(N212="nulová",J212,0)</f>
        <v>0</v>
      </c>
      <c r="BJ212" s="18" t="s">
        <v>84</v>
      </c>
      <c r="BK212" s="241">
        <f>ROUND(I212*H212,2)</f>
        <v>0</v>
      </c>
      <c r="BL212" s="18" t="s">
        <v>357</v>
      </c>
      <c r="BM212" s="240" t="s">
        <v>6002</v>
      </c>
    </row>
    <row r="213" s="2" customFormat="1">
      <c r="A213" s="39"/>
      <c r="B213" s="40"/>
      <c r="C213" s="41"/>
      <c r="D213" s="242" t="s">
        <v>359</v>
      </c>
      <c r="E213" s="41"/>
      <c r="F213" s="243" t="s">
        <v>6001</v>
      </c>
      <c r="G213" s="41"/>
      <c r="H213" s="41"/>
      <c r="I213" s="244"/>
      <c r="J213" s="41"/>
      <c r="K213" s="41"/>
      <c r="L213" s="45"/>
      <c r="M213" s="245"/>
      <c r="N213" s="246"/>
      <c r="O213" s="92"/>
      <c r="P213" s="92"/>
      <c r="Q213" s="92"/>
      <c r="R213" s="92"/>
      <c r="S213" s="92"/>
      <c r="T213" s="93"/>
      <c r="U213" s="39"/>
      <c r="V213" s="39"/>
      <c r="W213" s="39"/>
      <c r="X213" s="39"/>
      <c r="Y213" s="39"/>
      <c r="Z213" s="39"/>
      <c r="AA213" s="39"/>
      <c r="AB213" s="39"/>
      <c r="AC213" s="39"/>
      <c r="AD213" s="39"/>
      <c r="AE213" s="39"/>
      <c r="AT213" s="18" t="s">
        <v>359</v>
      </c>
      <c r="AU213" s="18" t="s">
        <v>371</v>
      </c>
    </row>
    <row r="214" s="2" customFormat="1" ht="16.5" customHeight="1">
      <c r="A214" s="39"/>
      <c r="B214" s="40"/>
      <c r="C214" s="229" t="s">
        <v>596</v>
      </c>
      <c r="D214" s="229" t="s">
        <v>352</v>
      </c>
      <c r="E214" s="230" t="s">
        <v>6003</v>
      </c>
      <c r="F214" s="231" t="s">
        <v>6004</v>
      </c>
      <c r="G214" s="232" t="s">
        <v>4932</v>
      </c>
      <c r="H214" s="233">
        <v>124</v>
      </c>
      <c r="I214" s="234"/>
      <c r="J214" s="235">
        <f>ROUND(I214*H214,2)</f>
        <v>0</v>
      </c>
      <c r="K214" s="231" t="s">
        <v>1</v>
      </c>
      <c r="L214" s="45"/>
      <c r="M214" s="236" t="s">
        <v>1</v>
      </c>
      <c r="N214" s="237" t="s">
        <v>41</v>
      </c>
      <c r="O214" s="92"/>
      <c r="P214" s="238">
        <f>O214*H214</f>
        <v>0</v>
      </c>
      <c r="Q214" s="238">
        <v>0</v>
      </c>
      <c r="R214" s="238">
        <f>Q214*H214</f>
        <v>0</v>
      </c>
      <c r="S214" s="238">
        <v>0</v>
      </c>
      <c r="T214" s="239">
        <f>S214*H214</f>
        <v>0</v>
      </c>
      <c r="U214" s="39"/>
      <c r="V214" s="39"/>
      <c r="W214" s="39"/>
      <c r="X214" s="39"/>
      <c r="Y214" s="39"/>
      <c r="Z214" s="39"/>
      <c r="AA214" s="39"/>
      <c r="AB214" s="39"/>
      <c r="AC214" s="39"/>
      <c r="AD214" s="39"/>
      <c r="AE214" s="39"/>
      <c r="AR214" s="240" t="s">
        <v>357</v>
      </c>
      <c r="AT214" s="240" t="s">
        <v>352</v>
      </c>
      <c r="AU214" s="240" t="s">
        <v>371</v>
      </c>
      <c r="AY214" s="18" t="s">
        <v>350</v>
      </c>
      <c r="BE214" s="241">
        <f>IF(N214="základní",J214,0)</f>
        <v>0</v>
      </c>
      <c r="BF214" s="241">
        <f>IF(N214="snížená",J214,0)</f>
        <v>0</v>
      </c>
      <c r="BG214" s="241">
        <f>IF(N214="zákl. přenesená",J214,0)</f>
        <v>0</v>
      </c>
      <c r="BH214" s="241">
        <f>IF(N214="sníž. přenesená",J214,0)</f>
        <v>0</v>
      </c>
      <c r="BI214" s="241">
        <f>IF(N214="nulová",J214,0)</f>
        <v>0</v>
      </c>
      <c r="BJ214" s="18" t="s">
        <v>84</v>
      </c>
      <c r="BK214" s="241">
        <f>ROUND(I214*H214,2)</f>
        <v>0</v>
      </c>
      <c r="BL214" s="18" t="s">
        <v>357</v>
      </c>
      <c r="BM214" s="240" t="s">
        <v>6005</v>
      </c>
    </row>
    <row r="215" s="2" customFormat="1">
      <c r="A215" s="39"/>
      <c r="B215" s="40"/>
      <c r="C215" s="41"/>
      <c r="D215" s="242" t="s">
        <v>359</v>
      </c>
      <c r="E215" s="41"/>
      <c r="F215" s="243" t="s">
        <v>6004</v>
      </c>
      <c r="G215" s="41"/>
      <c r="H215" s="41"/>
      <c r="I215" s="244"/>
      <c r="J215" s="41"/>
      <c r="K215" s="41"/>
      <c r="L215" s="45"/>
      <c r="M215" s="245"/>
      <c r="N215" s="246"/>
      <c r="O215" s="92"/>
      <c r="P215" s="92"/>
      <c r="Q215" s="92"/>
      <c r="R215" s="92"/>
      <c r="S215" s="92"/>
      <c r="T215" s="93"/>
      <c r="U215" s="39"/>
      <c r="V215" s="39"/>
      <c r="W215" s="39"/>
      <c r="X215" s="39"/>
      <c r="Y215" s="39"/>
      <c r="Z215" s="39"/>
      <c r="AA215" s="39"/>
      <c r="AB215" s="39"/>
      <c r="AC215" s="39"/>
      <c r="AD215" s="39"/>
      <c r="AE215" s="39"/>
      <c r="AT215" s="18" t="s">
        <v>359</v>
      </c>
      <c r="AU215" s="18" t="s">
        <v>371</v>
      </c>
    </row>
    <row r="216" s="2" customFormat="1" ht="16.5" customHeight="1">
      <c r="A216" s="39"/>
      <c r="B216" s="40"/>
      <c r="C216" s="229" t="s">
        <v>617</v>
      </c>
      <c r="D216" s="229" t="s">
        <v>352</v>
      </c>
      <c r="E216" s="230" t="s">
        <v>6006</v>
      </c>
      <c r="F216" s="231" t="s">
        <v>6007</v>
      </c>
      <c r="G216" s="232" t="s">
        <v>4932</v>
      </c>
      <c r="H216" s="233">
        <v>3</v>
      </c>
      <c r="I216" s="234"/>
      <c r="J216" s="235">
        <f>ROUND(I216*H216,2)</f>
        <v>0</v>
      </c>
      <c r="K216" s="231" t="s">
        <v>1</v>
      </c>
      <c r="L216" s="45"/>
      <c r="M216" s="236" t="s">
        <v>1</v>
      </c>
      <c r="N216" s="237" t="s">
        <v>41</v>
      </c>
      <c r="O216" s="92"/>
      <c r="P216" s="238">
        <f>O216*H216</f>
        <v>0</v>
      </c>
      <c r="Q216" s="238">
        <v>0</v>
      </c>
      <c r="R216" s="238">
        <f>Q216*H216</f>
        <v>0</v>
      </c>
      <c r="S216" s="238">
        <v>0</v>
      </c>
      <c r="T216" s="239">
        <f>S216*H216</f>
        <v>0</v>
      </c>
      <c r="U216" s="39"/>
      <c r="V216" s="39"/>
      <c r="W216" s="39"/>
      <c r="X216" s="39"/>
      <c r="Y216" s="39"/>
      <c r="Z216" s="39"/>
      <c r="AA216" s="39"/>
      <c r="AB216" s="39"/>
      <c r="AC216" s="39"/>
      <c r="AD216" s="39"/>
      <c r="AE216" s="39"/>
      <c r="AR216" s="240" t="s">
        <v>357</v>
      </c>
      <c r="AT216" s="240" t="s">
        <v>352</v>
      </c>
      <c r="AU216" s="240" t="s">
        <v>371</v>
      </c>
      <c r="AY216" s="18" t="s">
        <v>350</v>
      </c>
      <c r="BE216" s="241">
        <f>IF(N216="základní",J216,0)</f>
        <v>0</v>
      </c>
      <c r="BF216" s="241">
        <f>IF(N216="snížená",J216,0)</f>
        <v>0</v>
      </c>
      <c r="BG216" s="241">
        <f>IF(N216="zákl. přenesená",J216,0)</f>
        <v>0</v>
      </c>
      <c r="BH216" s="241">
        <f>IF(N216="sníž. přenesená",J216,0)</f>
        <v>0</v>
      </c>
      <c r="BI216" s="241">
        <f>IF(N216="nulová",J216,0)</f>
        <v>0</v>
      </c>
      <c r="BJ216" s="18" t="s">
        <v>84</v>
      </c>
      <c r="BK216" s="241">
        <f>ROUND(I216*H216,2)</f>
        <v>0</v>
      </c>
      <c r="BL216" s="18" t="s">
        <v>357</v>
      </c>
      <c r="BM216" s="240" t="s">
        <v>6008</v>
      </c>
    </row>
    <row r="217" s="2" customFormat="1">
      <c r="A217" s="39"/>
      <c r="B217" s="40"/>
      <c r="C217" s="41"/>
      <c r="D217" s="242" t="s">
        <v>359</v>
      </c>
      <c r="E217" s="41"/>
      <c r="F217" s="243" t="s">
        <v>6007</v>
      </c>
      <c r="G217" s="41"/>
      <c r="H217" s="41"/>
      <c r="I217" s="244"/>
      <c r="J217" s="41"/>
      <c r="K217" s="41"/>
      <c r="L217" s="45"/>
      <c r="M217" s="245"/>
      <c r="N217" s="246"/>
      <c r="O217" s="92"/>
      <c r="P217" s="92"/>
      <c r="Q217" s="92"/>
      <c r="R217" s="92"/>
      <c r="S217" s="92"/>
      <c r="T217" s="93"/>
      <c r="U217" s="39"/>
      <c r="V217" s="39"/>
      <c r="W217" s="39"/>
      <c r="X217" s="39"/>
      <c r="Y217" s="39"/>
      <c r="Z217" s="39"/>
      <c r="AA217" s="39"/>
      <c r="AB217" s="39"/>
      <c r="AC217" s="39"/>
      <c r="AD217" s="39"/>
      <c r="AE217" s="39"/>
      <c r="AT217" s="18" t="s">
        <v>359</v>
      </c>
      <c r="AU217" s="18" t="s">
        <v>371</v>
      </c>
    </row>
    <row r="218" s="2" customFormat="1" ht="16.5" customHeight="1">
      <c r="A218" s="39"/>
      <c r="B218" s="40"/>
      <c r="C218" s="229" t="s">
        <v>655</v>
      </c>
      <c r="D218" s="229" t="s">
        <v>352</v>
      </c>
      <c r="E218" s="230" t="s">
        <v>6009</v>
      </c>
      <c r="F218" s="231" t="s">
        <v>6010</v>
      </c>
      <c r="G218" s="232" t="s">
        <v>4932</v>
      </c>
      <c r="H218" s="233">
        <v>1</v>
      </c>
      <c r="I218" s="234"/>
      <c r="J218" s="235">
        <f>ROUND(I218*H218,2)</f>
        <v>0</v>
      </c>
      <c r="K218" s="231" t="s">
        <v>1</v>
      </c>
      <c r="L218" s="45"/>
      <c r="M218" s="236" t="s">
        <v>1</v>
      </c>
      <c r="N218" s="237" t="s">
        <v>41</v>
      </c>
      <c r="O218" s="92"/>
      <c r="P218" s="238">
        <f>O218*H218</f>
        <v>0</v>
      </c>
      <c r="Q218" s="238">
        <v>0</v>
      </c>
      <c r="R218" s="238">
        <f>Q218*H218</f>
        <v>0</v>
      </c>
      <c r="S218" s="238">
        <v>0</v>
      </c>
      <c r="T218" s="239">
        <f>S218*H218</f>
        <v>0</v>
      </c>
      <c r="U218" s="39"/>
      <c r="V218" s="39"/>
      <c r="W218" s="39"/>
      <c r="X218" s="39"/>
      <c r="Y218" s="39"/>
      <c r="Z218" s="39"/>
      <c r="AA218" s="39"/>
      <c r="AB218" s="39"/>
      <c r="AC218" s="39"/>
      <c r="AD218" s="39"/>
      <c r="AE218" s="39"/>
      <c r="AR218" s="240" t="s">
        <v>357</v>
      </c>
      <c r="AT218" s="240" t="s">
        <v>352</v>
      </c>
      <c r="AU218" s="240" t="s">
        <v>371</v>
      </c>
      <c r="AY218" s="18" t="s">
        <v>350</v>
      </c>
      <c r="BE218" s="241">
        <f>IF(N218="základní",J218,0)</f>
        <v>0</v>
      </c>
      <c r="BF218" s="241">
        <f>IF(N218="snížená",J218,0)</f>
        <v>0</v>
      </c>
      <c r="BG218" s="241">
        <f>IF(N218="zákl. přenesená",J218,0)</f>
        <v>0</v>
      </c>
      <c r="BH218" s="241">
        <f>IF(N218="sníž. přenesená",J218,0)</f>
        <v>0</v>
      </c>
      <c r="BI218" s="241">
        <f>IF(N218="nulová",J218,0)</f>
        <v>0</v>
      </c>
      <c r="BJ218" s="18" t="s">
        <v>84</v>
      </c>
      <c r="BK218" s="241">
        <f>ROUND(I218*H218,2)</f>
        <v>0</v>
      </c>
      <c r="BL218" s="18" t="s">
        <v>357</v>
      </c>
      <c r="BM218" s="240" t="s">
        <v>6011</v>
      </c>
    </row>
    <row r="219" s="2" customFormat="1">
      <c r="A219" s="39"/>
      <c r="B219" s="40"/>
      <c r="C219" s="41"/>
      <c r="D219" s="242" t="s">
        <v>359</v>
      </c>
      <c r="E219" s="41"/>
      <c r="F219" s="243" t="s">
        <v>6010</v>
      </c>
      <c r="G219" s="41"/>
      <c r="H219" s="41"/>
      <c r="I219" s="244"/>
      <c r="J219" s="41"/>
      <c r="K219" s="41"/>
      <c r="L219" s="45"/>
      <c r="M219" s="245"/>
      <c r="N219" s="246"/>
      <c r="O219" s="92"/>
      <c r="P219" s="92"/>
      <c r="Q219" s="92"/>
      <c r="R219" s="92"/>
      <c r="S219" s="92"/>
      <c r="T219" s="93"/>
      <c r="U219" s="39"/>
      <c r="V219" s="39"/>
      <c r="W219" s="39"/>
      <c r="X219" s="39"/>
      <c r="Y219" s="39"/>
      <c r="Z219" s="39"/>
      <c r="AA219" s="39"/>
      <c r="AB219" s="39"/>
      <c r="AC219" s="39"/>
      <c r="AD219" s="39"/>
      <c r="AE219" s="39"/>
      <c r="AT219" s="18" t="s">
        <v>359</v>
      </c>
      <c r="AU219" s="18" t="s">
        <v>371</v>
      </c>
    </row>
    <row r="220" s="2" customFormat="1" ht="24.15" customHeight="1">
      <c r="A220" s="39"/>
      <c r="B220" s="40"/>
      <c r="C220" s="295" t="s">
        <v>662</v>
      </c>
      <c r="D220" s="295" t="s">
        <v>1347</v>
      </c>
      <c r="E220" s="296" t="s">
        <v>6012</v>
      </c>
      <c r="F220" s="297" t="s">
        <v>6013</v>
      </c>
      <c r="G220" s="298" t="s">
        <v>497</v>
      </c>
      <c r="H220" s="299">
        <v>1</v>
      </c>
      <c r="I220" s="300"/>
      <c r="J220" s="301">
        <f>ROUND(I220*H220,2)</f>
        <v>0</v>
      </c>
      <c r="K220" s="297" t="s">
        <v>1</v>
      </c>
      <c r="L220" s="302"/>
      <c r="M220" s="303" t="s">
        <v>1</v>
      </c>
      <c r="N220" s="304" t="s">
        <v>41</v>
      </c>
      <c r="O220" s="92"/>
      <c r="P220" s="238">
        <f>O220*H220</f>
        <v>0</v>
      </c>
      <c r="Q220" s="238">
        <v>0</v>
      </c>
      <c r="R220" s="238">
        <f>Q220*H220</f>
        <v>0</v>
      </c>
      <c r="S220" s="238">
        <v>0</v>
      </c>
      <c r="T220" s="239">
        <f>S220*H220</f>
        <v>0</v>
      </c>
      <c r="U220" s="39"/>
      <c r="V220" s="39"/>
      <c r="W220" s="39"/>
      <c r="X220" s="39"/>
      <c r="Y220" s="39"/>
      <c r="Z220" s="39"/>
      <c r="AA220" s="39"/>
      <c r="AB220" s="39"/>
      <c r="AC220" s="39"/>
      <c r="AD220" s="39"/>
      <c r="AE220" s="39"/>
      <c r="AR220" s="240" t="s">
        <v>468</v>
      </c>
      <c r="AT220" s="240" t="s">
        <v>1347</v>
      </c>
      <c r="AU220" s="240" t="s">
        <v>371</v>
      </c>
      <c r="AY220" s="18" t="s">
        <v>350</v>
      </c>
      <c r="BE220" s="241">
        <f>IF(N220="základní",J220,0)</f>
        <v>0</v>
      </c>
      <c r="BF220" s="241">
        <f>IF(N220="snížená",J220,0)</f>
        <v>0</v>
      </c>
      <c r="BG220" s="241">
        <f>IF(N220="zákl. přenesená",J220,0)</f>
        <v>0</v>
      </c>
      <c r="BH220" s="241">
        <f>IF(N220="sníž. přenesená",J220,0)</f>
        <v>0</v>
      </c>
      <c r="BI220" s="241">
        <f>IF(N220="nulová",J220,0)</f>
        <v>0</v>
      </c>
      <c r="BJ220" s="18" t="s">
        <v>84</v>
      </c>
      <c r="BK220" s="241">
        <f>ROUND(I220*H220,2)</f>
        <v>0</v>
      </c>
      <c r="BL220" s="18" t="s">
        <v>357</v>
      </c>
      <c r="BM220" s="240" t="s">
        <v>6014</v>
      </c>
    </row>
    <row r="221" s="2" customFormat="1">
      <c r="A221" s="39"/>
      <c r="B221" s="40"/>
      <c r="C221" s="41"/>
      <c r="D221" s="242" t="s">
        <v>359</v>
      </c>
      <c r="E221" s="41"/>
      <c r="F221" s="243" t="s">
        <v>6013</v>
      </c>
      <c r="G221" s="41"/>
      <c r="H221" s="41"/>
      <c r="I221" s="244"/>
      <c r="J221" s="41"/>
      <c r="K221" s="41"/>
      <c r="L221" s="45"/>
      <c r="M221" s="245"/>
      <c r="N221" s="246"/>
      <c r="O221" s="92"/>
      <c r="P221" s="92"/>
      <c r="Q221" s="92"/>
      <c r="R221" s="92"/>
      <c r="S221" s="92"/>
      <c r="T221" s="93"/>
      <c r="U221" s="39"/>
      <c r="V221" s="39"/>
      <c r="W221" s="39"/>
      <c r="X221" s="39"/>
      <c r="Y221" s="39"/>
      <c r="Z221" s="39"/>
      <c r="AA221" s="39"/>
      <c r="AB221" s="39"/>
      <c r="AC221" s="39"/>
      <c r="AD221" s="39"/>
      <c r="AE221" s="39"/>
      <c r="AT221" s="18" t="s">
        <v>359</v>
      </c>
      <c r="AU221" s="18" t="s">
        <v>371</v>
      </c>
    </row>
    <row r="222" s="2" customFormat="1" ht="24.15" customHeight="1">
      <c r="A222" s="39"/>
      <c r="B222" s="40"/>
      <c r="C222" s="295" t="s">
        <v>669</v>
      </c>
      <c r="D222" s="295" t="s">
        <v>1347</v>
      </c>
      <c r="E222" s="296" t="s">
        <v>6015</v>
      </c>
      <c r="F222" s="297" t="s">
        <v>6016</v>
      </c>
      <c r="G222" s="298" t="s">
        <v>497</v>
      </c>
      <c r="H222" s="299">
        <v>22</v>
      </c>
      <c r="I222" s="300"/>
      <c r="J222" s="301">
        <f>ROUND(I222*H222,2)</f>
        <v>0</v>
      </c>
      <c r="K222" s="297" t="s">
        <v>1</v>
      </c>
      <c r="L222" s="302"/>
      <c r="M222" s="303" t="s">
        <v>1</v>
      </c>
      <c r="N222" s="304" t="s">
        <v>41</v>
      </c>
      <c r="O222" s="92"/>
      <c r="P222" s="238">
        <f>O222*H222</f>
        <v>0</v>
      </c>
      <c r="Q222" s="238">
        <v>0</v>
      </c>
      <c r="R222" s="238">
        <f>Q222*H222</f>
        <v>0</v>
      </c>
      <c r="S222" s="238">
        <v>0</v>
      </c>
      <c r="T222" s="239">
        <f>S222*H222</f>
        <v>0</v>
      </c>
      <c r="U222" s="39"/>
      <c r="V222" s="39"/>
      <c r="W222" s="39"/>
      <c r="X222" s="39"/>
      <c r="Y222" s="39"/>
      <c r="Z222" s="39"/>
      <c r="AA222" s="39"/>
      <c r="AB222" s="39"/>
      <c r="AC222" s="39"/>
      <c r="AD222" s="39"/>
      <c r="AE222" s="39"/>
      <c r="AR222" s="240" t="s">
        <v>468</v>
      </c>
      <c r="AT222" s="240" t="s">
        <v>1347</v>
      </c>
      <c r="AU222" s="240" t="s">
        <v>371</v>
      </c>
      <c r="AY222" s="18" t="s">
        <v>350</v>
      </c>
      <c r="BE222" s="241">
        <f>IF(N222="základní",J222,0)</f>
        <v>0</v>
      </c>
      <c r="BF222" s="241">
        <f>IF(N222="snížená",J222,0)</f>
        <v>0</v>
      </c>
      <c r="BG222" s="241">
        <f>IF(N222="zákl. přenesená",J222,0)</f>
        <v>0</v>
      </c>
      <c r="BH222" s="241">
        <f>IF(N222="sníž. přenesená",J222,0)</f>
        <v>0</v>
      </c>
      <c r="BI222" s="241">
        <f>IF(N222="nulová",J222,0)</f>
        <v>0</v>
      </c>
      <c r="BJ222" s="18" t="s">
        <v>84</v>
      </c>
      <c r="BK222" s="241">
        <f>ROUND(I222*H222,2)</f>
        <v>0</v>
      </c>
      <c r="BL222" s="18" t="s">
        <v>357</v>
      </c>
      <c r="BM222" s="240" t="s">
        <v>6017</v>
      </c>
    </row>
    <row r="223" s="2" customFormat="1">
      <c r="A223" s="39"/>
      <c r="B223" s="40"/>
      <c r="C223" s="41"/>
      <c r="D223" s="242" t="s">
        <v>359</v>
      </c>
      <c r="E223" s="41"/>
      <c r="F223" s="243" t="s">
        <v>6016</v>
      </c>
      <c r="G223" s="41"/>
      <c r="H223" s="41"/>
      <c r="I223" s="244"/>
      <c r="J223" s="41"/>
      <c r="K223" s="41"/>
      <c r="L223" s="45"/>
      <c r="M223" s="245"/>
      <c r="N223" s="246"/>
      <c r="O223" s="92"/>
      <c r="P223" s="92"/>
      <c r="Q223" s="92"/>
      <c r="R223" s="92"/>
      <c r="S223" s="92"/>
      <c r="T223" s="93"/>
      <c r="U223" s="39"/>
      <c r="V223" s="39"/>
      <c r="W223" s="39"/>
      <c r="X223" s="39"/>
      <c r="Y223" s="39"/>
      <c r="Z223" s="39"/>
      <c r="AA223" s="39"/>
      <c r="AB223" s="39"/>
      <c r="AC223" s="39"/>
      <c r="AD223" s="39"/>
      <c r="AE223" s="39"/>
      <c r="AT223" s="18" t="s">
        <v>359</v>
      </c>
      <c r="AU223" s="18" t="s">
        <v>371</v>
      </c>
    </row>
    <row r="224" s="2" customFormat="1" ht="16.5" customHeight="1">
      <c r="A224" s="39"/>
      <c r="B224" s="40"/>
      <c r="C224" s="229" t="s">
        <v>676</v>
      </c>
      <c r="D224" s="229" t="s">
        <v>352</v>
      </c>
      <c r="E224" s="230" t="s">
        <v>6018</v>
      </c>
      <c r="F224" s="231" t="s">
        <v>6019</v>
      </c>
      <c r="G224" s="232" t="s">
        <v>4932</v>
      </c>
      <c r="H224" s="233">
        <v>127</v>
      </c>
      <c r="I224" s="234"/>
      <c r="J224" s="235">
        <f>ROUND(I224*H224,2)</f>
        <v>0</v>
      </c>
      <c r="K224" s="231" t="s">
        <v>1</v>
      </c>
      <c r="L224" s="45"/>
      <c r="M224" s="236" t="s">
        <v>1</v>
      </c>
      <c r="N224" s="237" t="s">
        <v>41</v>
      </c>
      <c r="O224" s="92"/>
      <c r="P224" s="238">
        <f>O224*H224</f>
        <v>0</v>
      </c>
      <c r="Q224" s="238">
        <v>0</v>
      </c>
      <c r="R224" s="238">
        <f>Q224*H224</f>
        <v>0</v>
      </c>
      <c r="S224" s="238">
        <v>0</v>
      </c>
      <c r="T224" s="239">
        <f>S224*H224</f>
        <v>0</v>
      </c>
      <c r="U224" s="39"/>
      <c r="V224" s="39"/>
      <c r="W224" s="39"/>
      <c r="X224" s="39"/>
      <c r="Y224" s="39"/>
      <c r="Z224" s="39"/>
      <c r="AA224" s="39"/>
      <c r="AB224" s="39"/>
      <c r="AC224" s="39"/>
      <c r="AD224" s="39"/>
      <c r="AE224" s="39"/>
      <c r="AR224" s="240" t="s">
        <v>357</v>
      </c>
      <c r="AT224" s="240" t="s">
        <v>352</v>
      </c>
      <c r="AU224" s="240" t="s">
        <v>371</v>
      </c>
      <c r="AY224" s="18" t="s">
        <v>350</v>
      </c>
      <c r="BE224" s="241">
        <f>IF(N224="základní",J224,0)</f>
        <v>0</v>
      </c>
      <c r="BF224" s="241">
        <f>IF(N224="snížená",J224,0)</f>
        <v>0</v>
      </c>
      <c r="BG224" s="241">
        <f>IF(N224="zákl. přenesená",J224,0)</f>
        <v>0</v>
      </c>
      <c r="BH224" s="241">
        <f>IF(N224="sníž. přenesená",J224,0)</f>
        <v>0</v>
      </c>
      <c r="BI224" s="241">
        <f>IF(N224="nulová",J224,0)</f>
        <v>0</v>
      </c>
      <c r="BJ224" s="18" t="s">
        <v>84</v>
      </c>
      <c r="BK224" s="241">
        <f>ROUND(I224*H224,2)</f>
        <v>0</v>
      </c>
      <c r="BL224" s="18" t="s">
        <v>357</v>
      </c>
      <c r="BM224" s="240" t="s">
        <v>6020</v>
      </c>
    </row>
    <row r="225" s="2" customFormat="1">
      <c r="A225" s="39"/>
      <c r="B225" s="40"/>
      <c r="C225" s="41"/>
      <c r="D225" s="242" t="s">
        <v>359</v>
      </c>
      <c r="E225" s="41"/>
      <c r="F225" s="243" t="s">
        <v>6019</v>
      </c>
      <c r="G225" s="41"/>
      <c r="H225" s="41"/>
      <c r="I225" s="244"/>
      <c r="J225" s="41"/>
      <c r="K225" s="41"/>
      <c r="L225" s="45"/>
      <c r="M225" s="245"/>
      <c r="N225" s="246"/>
      <c r="O225" s="92"/>
      <c r="P225" s="92"/>
      <c r="Q225" s="92"/>
      <c r="R225" s="92"/>
      <c r="S225" s="92"/>
      <c r="T225" s="93"/>
      <c r="U225" s="39"/>
      <c r="V225" s="39"/>
      <c r="W225" s="39"/>
      <c r="X225" s="39"/>
      <c r="Y225" s="39"/>
      <c r="Z225" s="39"/>
      <c r="AA225" s="39"/>
      <c r="AB225" s="39"/>
      <c r="AC225" s="39"/>
      <c r="AD225" s="39"/>
      <c r="AE225" s="39"/>
      <c r="AT225" s="18" t="s">
        <v>359</v>
      </c>
      <c r="AU225" s="18" t="s">
        <v>371</v>
      </c>
    </row>
    <row r="226" s="12" customFormat="1" ht="20.88" customHeight="1">
      <c r="A226" s="12"/>
      <c r="B226" s="213"/>
      <c r="C226" s="214"/>
      <c r="D226" s="215" t="s">
        <v>75</v>
      </c>
      <c r="E226" s="227" t="s">
        <v>6021</v>
      </c>
      <c r="F226" s="227" t="s">
        <v>6022</v>
      </c>
      <c r="G226" s="214"/>
      <c r="H226" s="214"/>
      <c r="I226" s="217"/>
      <c r="J226" s="228">
        <f>BK226</f>
        <v>0</v>
      </c>
      <c r="K226" s="214"/>
      <c r="L226" s="219"/>
      <c r="M226" s="220"/>
      <c r="N226" s="221"/>
      <c r="O226" s="221"/>
      <c r="P226" s="222">
        <f>SUM(P227:P248)</f>
        <v>0</v>
      </c>
      <c r="Q226" s="221"/>
      <c r="R226" s="222">
        <f>SUM(R227:R248)</f>
        <v>0</v>
      </c>
      <c r="S226" s="221"/>
      <c r="T226" s="223">
        <f>SUM(T227:T248)</f>
        <v>0</v>
      </c>
      <c r="U226" s="12"/>
      <c r="V226" s="12"/>
      <c r="W226" s="12"/>
      <c r="X226" s="12"/>
      <c r="Y226" s="12"/>
      <c r="Z226" s="12"/>
      <c r="AA226" s="12"/>
      <c r="AB226" s="12"/>
      <c r="AC226" s="12"/>
      <c r="AD226" s="12"/>
      <c r="AE226" s="12"/>
      <c r="AR226" s="224" t="s">
        <v>84</v>
      </c>
      <c r="AT226" s="225" t="s">
        <v>75</v>
      </c>
      <c r="AU226" s="225" t="s">
        <v>86</v>
      </c>
      <c r="AY226" s="224" t="s">
        <v>350</v>
      </c>
      <c r="BK226" s="226">
        <f>SUM(BK227:BK248)</f>
        <v>0</v>
      </c>
    </row>
    <row r="227" s="2" customFormat="1" ht="24.15" customHeight="1">
      <c r="A227" s="39"/>
      <c r="B227" s="40"/>
      <c r="C227" s="229" t="s">
        <v>682</v>
      </c>
      <c r="D227" s="229" t="s">
        <v>352</v>
      </c>
      <c r="E227" s="230" t="s">
        <v>6023</v>
      </c>
      <c r="F227" s="231" t="s">
        <v>6024</v>
      </c>
      <c r="G227" s="232" t="s">
        <v>497</v>
      </c>
      <c r="H227" s="233">
        <v>6</v>
      </c>
      <c r="I227" s="234"/>
      <c r="J227" s="235">
        <f>ROUND(I227*H227,2)</f>
        <v>0</v>
      </c>
      <c r="K227" s="231" t="s">
        <v>385</v>
      </c>
      <c r="L227" s="45"/>
      <c r="M227" s="236" t="s">
        <v>1</v>
      </c>
      <c r="N227" s="237" t="s">
        <v>41</v>
      </c>
      <c r="O227" s="92"/>
      <c r="P227" s="238">
        <f>O227*H227</f>
        <v>0</v>
      </c>
      <c r="Q227" s="238">
        <v>0</v>
      </c>
      <c r="R227" s="238">
        <f>Q227*H227</f>
        <v>0</v>
      </c>
      <c r="S227" s="238">
        <v>0</v>
      </c>
      <c r="T227" s="239">
        <f>S227*H227</f>
        <v>0</v>
      </c>
      <c r="U227" s="39"/>
      <c r="V227" s="39"/>
      <c r="W227" s="39"/>
      <c r="X227" s="39"/>
      <c r="Y227" s="39"/>
      <c r="Z227" s="39"/>
      <c r="AA227" s="39"/>
      <c r="AB227" s="39"/>
      <c r="AC227" s="39"/>
      <c r="AD227" s="39"/>
      <c r="AE227" s="39"/>
      <c r="AR227" s="240" t="s">
        <v>357</v>
      </c>
      <c r="AT227" s="240" t="s">
        <v>352</v>
      </c>
      <c r="AU227" s="240" t="s">
        <v>371</v>
      </c>
      <c r="AY227" s="18" t="s">
        <v>350</v>
      </c>
      <c r="BE227" s="241">
        <f>IF(N227="základní",J227,0)</f>
        <v>0</v>
      </c>
      <c r="BF227" s="241">
        <f>IF(N227="snížená",J227,0)</f>
        <v>0</v>
      </c>
      <c r="BG227" s="241">
        <f>IF(N227="zákl. přenesená",J227,0)</f>
        <v>0</v>
      </c>
      <c r="BH227" s="241">
        <f>IF(N227="sníž. přenesená",J227,0)</f>
        <v>0</v>
      </c>
      <c r="BI227" s="241">
        <f>IF(N227="nulová",J227,0)</f>
        <v>0</v>
      </c>
      <c r="BJ227" s="18" t="s">
        <v>84</v>
      </c>
      <c r="BK227" s="241">
        <f>ROUND(I227*H227,2)</f>
        <v>0</v>
      </c>
      <c r="BL227" s="18" t="s">
        <v>357</v>
      </c>
      <c r="BM227" s="240" t="s">
        <v>6025</v>
      </c>
    </row>
    <row r="228" s="2" customFormat="1">
      <c r="A228" s="39"/>
      <c r="B228" s="40"/>
      <c r="C228" s="41"/>
      <c r="D228" s="242" t="s">
        <v>359</v>
      </c>
      <c r="E228" s="41"/>
      <c r="F228" s="243" t="s">
        <v>6026</v>
      </c>
      <c r="G228" s="41"/>
      <c r="H228" s="41"/>
      <c r="I228" s="244"/>
      <c r="J228" s="41"/>
      <c r="K228" s="41"/>
      <c r="L228" s="45"/>
      <c r="M228" s="245"/>
      <c r="N228" s="246"/>
      <c r="O228" s="92"/>
      <c r="P228" s="92"/>
      <c r="Q228" s="92"/>
      <c r="R228" s="92"/>
      <c r="S228" s="92"/>
      <c r="T228" s="93"/>
      <c r="U228" s="39"/>
      <c r="V228" s="39"/>
      <c r="W228" s="39"/>
      <c r="X228" s="39"/>
      <c r="Y228" s="39"/>
      <c r="Z228" s="39"/>
      <c r="AA228" s="39"/>
      <c r="AB228" s="39"/>
      <c r="AC228" s="39"/>
      <c r="AD228" s="39"/>
      <c r="AE228" s="39"/>
      <c r="AT228" s="18" t="s">
        <v>359</v>
      </c>
      <c r="AU228" s="18" t="s">
        <v>371</v>
      </c>
    </row>
    <row r="229" s="2" customFormat="1" ht="21.75" customHeight="1">
      <c r="A229" s="39"/>
      <c r="B229" s="40"/>
      <c r="C229" s="229" t="s">
        <v>688</v>
      </c>
      <c r="D229" s="229" t="s">
        <v>352</v>
      </c>
      <c r="E229" s="230" t="s">
        <v>6027</v>
      </c>
      <c r="F229" s="231" t="s">
        <v>6028</v>
      </c>
      <c r="G229" s="232" t="s">
        <v>497</v>
      </c>
      <c r="H229" s="233">
        <v>30</v>
      </c>
      <c r="I229" s="234"/>
      <c r="J229" s="235">
        <f>ROUND(I229*H229,2)</f>
        <v>0</v>
      </c>
      <c r="K229" s="231" t="s">
        <v>385</v>
      </c>
      <c r="L229" s="45"/>
      <c r="M229" s="236" t="s">
        <v>1</v>
      </c>
      <c r="N229" s="237" t="s">
        <v>41</v>
      </c>
      <c r="O229" s="92"/>
      <c r="P229" s="238">
        <f>O229*H229</f>
        <v>0</v>
      </c>
      <c r="Q229" s="238">
        <v>0</v>
      </c>
      <c r="R229" s="238">
        <f>Q229*H229</f>
        <v>0</v>
      </c>
      <c r="S229" s="238">
        <v>0</v>
      </c>
      <c r="T229" s="239">
        <f>S229*H229</f>
        <v>0</v>
      </c>
      <c r="U229" s="39"/>
      <c r="V229" s="39"/>
      <c r="W229" s="39"/>
      <c r="X229" s="39"/>
      <c r="Y229" s="39"/>
      <c r="Z229" s="39"/>
      <c r="AA229" s="39"/>
      <c r="AB229" s="39"/>
      <c r="AC229" s="39"/>
      <c r="AD229" s="39"/>
      <c r="AE229" s="39"/>
      <c r="AR229" s="240" t="s">
        <v>530</v>
      </c>
      <c r="AT229" s="240" t="s">
        <v>352</v>
      </c>
      <c r="AU229" s="240" t="s">
        <v>371</v>
      </c>
      <c r="AY229" s="18" t="s">
        <v>350</v>
      </c>
      <c r="BE229" s="241">
        <f>IF(N229="základní",J229,0)</f>
        <v>0</v>
      </c>
      <c r="BF229" s="241">
        <f>IF(N229="snížená",J229,0)</f>
        <v>0</v>
      </c>
      <c r="BG229" s="241">
        <f>IF(N229="zákl. přenesená",J229,0)</f>
        <v>0</v>
      </c>
      <c r="BH229" s="241">
        <f>IF(N229="sníž. přenesená",J229,0)</f>
        <v>0</v>
      </c>
      <c r="BI229" s="241">
        <f>IF(N229="nulová",J229,0)</f>
        <v>0</v>
      </c>
      <c r="BJ229" s="18" t="s">
        <v>84</v>
      </c>
      <c r="BK229" s="241">
        <f>ROUND(I229*H229,2)</f>
        <v>0</v>
      </c>
      <c r="BL229" s="18" t="s">
        <v>530</v>
      </c>
      <c r="BM229" s="240" t="s">
        <v>6029</v>
      </c>
    </row>
    <row r="230" s="2" customFormat="1">
      <c r="A230" s="39"/>
      <c r="B230" s="40"/>
      <c r="C230" s="41"/>
      <c r="D230" s="242" t="s">
        <v>359</v>
      </c>
      <c r="E230" s="41"/>
      <c r="F230" s="243" t="s">
        <v>6028</v>
      </c>
      <c r="G230" s="41"/>
      <c r="H230" s="41"/>
      <c r="I230" s="244"/>
      <c r="J230" s="41"/>
      <c r="K230" s="41"/>
      <c r="L230" s="45"/>
      <c r="M230" s="245"/>
      <c r="N230" s="246"/>
      <c r="O230" s="92"/>
      <c r="P230" s="92"/>
      <c r="Q230" s="92"/>
      <c r="R230" s="92"/>
      <c r="S230" s="92"/>
      <c r="T230" s="93"/>
      <c r="U230" s="39"/>
      <c r="V230" s="39"/>
      <c r="W230" s="39"/>
      <c r="X230" s="39"/>
      <c r="Y230" s="39"/>
      <c r="Z230" s="39"/>
      <c r="AA230" s="39"/>
      <c r="AB230" s="39"/>
      <c r="AC230" s="39"/>
      <c r="AD230" s="39"/>
      <c r="AE230" s="39"/>
      <c r="AT230" s="18" t="s">
        <v>359</v>
      </c>
      <c r="AU230" s="18" t="s">
        <v>371</v>
      </c>
    </row>
    <row r="231" s="2" customFormat="1" ht="24.15" customHeight="1">
      <c r="A231" s="39"/>
      <c r="B231" s="40"/>
      <c r="C231" s="229" t="s">
        <v>695</v>
      </c>
      <c r="D231" s="229" t="s">
        <v>352</v>
      </c>
      <c r="E231" s="230" t="s">
        <v>6030</v>
      </c>
      <c r="F231" s="231" t="s">
        <v>6031</v>
      </c>
      <c r="G231" s="232" t="s">
        <v>497</v>
      </c>
      <c r="H231" s="233">
        <v>6</v>
      </c>
      <c r="I231" s="234"/>
      <c r="J231" s="235">
        <f>ROUND(I231*H231,2)</f>
        <v>0</v>
      </c>
      <c r="K231" s="231" t="s">
        <v>385</v>
      </c>
      <c r="L231" s="45"/>
      <c r="M231" s="236" t="s">
        <v>1</v>
      </c>
      <c r="N231" s="237" t="s">
        <v>41</v>
      </c>
      <c r="O231" s="92"/>
      <c r="P231" s="238">
        <f>O231*H231</f>
        <v>0</v>
      </c>
      <c r="Q231" s="238">
        <v>0</v>
      </c>
      <c r="R231" s="238">
        <f>Q231*H231</f>
        <v>0</v>
      </c>
      <c r="S231" s="238">
        <v>0</v>
      </c>
      <c r="T231" s="239">
        <f>S231*H231</f>
        <v>0</v>
      </c>
      <c r="U231" s="39"/>
      <c r="V231" s="39"/>
      <c r="W231" s="39"/>
      <c r="X231" s="39"/>
      <c r="Y231" s="39"/>
      <c r="Z231" s="39"/>
      <c r="AA231" s="39"/>
      <c r="AB231" s="39"/>
      <c r="AC231" s="39"/>
      <c r="AD231" s="39"/>
      <c r="AE231" s="39"/>
      <c r="AR231" s="240" t="s">
        <v>530</v>
      </c>
      <c r="AT231" s="240" t="s">
        <v>352</v>
      </c>
      <c r="AU231" s="240" t="s">
        <v>371</v>
      </c>
      <c r="AY231" s="18" t="s">
        <v>350</v>
      </c>
      <c r="BE231" s="241">
        <f>IF(N231="základní",J231,0)</f>
        <v>0</v>
      </c>
      <c r="BF231" s="241">
        <f>IF(N231="snížená",J231,0)</f>
        <v>0</v>
      </c>
      <c r="BG231" s="241">
        <f>IF(N231="zákl. přenesená",J231,0)</f>
        <v>0</v>
      </c>
      <c r="BH231" s="241">
        <f>IF(N231="sníž. přenesená",J231,0)</f>
        <v>0</v>
      </c>
      <c r="BI231" s="241">
        <f>IF(N231="nulová",J231,0)</f>
        <v>0</v>
      </c>
      <c r="BJ231" s="18" t="s">
        <v>84</v>
      </c>
      <c r="BK231" s="241">
        <f>ROUND(I231*H231,2)</f>
        <v>0</v>
      </c>
      <c r="BL231" s="18" t="s">
        <v>530</v>
      </c>
      <c r="BM231" s="240" t="s">
        <v>6032</v>
      </c>
    </row>
    <row r="232" s="2" customFormat="1">
      <c r="A232" s="39"/>
      <c r="B232" s="40"/>
      <c r="C232" s="41"/>
      <c r="D232" s="242" t="s">
        <v>359</v>
      </c>
      <c r="E232" s="41"/>
      <c r="F232" s="243" t="s">
        <v>6031</v>
      </c>
      <c r="G232" s="41"/>
      <c r="H232" s="41"/>
      <c r="I232" s="244"/>
      <c r="J232" s="41"/>
      <c r="K232" s="41"/>
      <c r="L232" s="45"/>
      <c r="M232" s="245"/>
      <c r="N232" s="246"/>
      <c r="O232" s="92"/>
      <c r="P232" s="92"/>
      <c r="Q232" s="92"/>
      <c r="R232" s="92"/>
      <c r="S232" s="92"/>
      <c r="T232" s="93"/>
      <c r="U232" s="39"/>
      <c r="V232" s="39"/>
      <c r="W232" s="39"/>
      <c r="X232" s="39"/>
      <c r="Y232" s="39"/>
      <c r="Z232" s="39"/>
      <c r="AA232" s="39"/>
      <c r="AB232" s="39"/>
      <c r="AC232" s="39"/>
      <c r="AD232" s="39"/>
      <c r="AE232" s="39"/>
      <c r="AT232" s="18" t="s">
        <v>359</v>
      </c>
      <c r="AU232" s="18" t="s">
        <v>371</v>
      </c>
    </row>
    <row r="233" s="2" customFormat="1" ht="24.15" customHeight="1">
      <c r="A233" s="39"/>
      <c r="B233" s="40"/>
      <c r="C233" s="229" t="s">
        <v>701</v>
      </c>
      <c r="D233" s="229" t="s">
        <v>352</v>
      </c>
      <c r="E233" s="230" t="s">
        <v>6033</v>
      </c>
      <c r="F233" s="231" t="s">
        <v>6034</v>
      </c>
      <c r="G233" s="232" t="s">
        <v>4932</v>
      </c>
      <c r="H233" s="233">
        <v>2</v>
      </c>
      <c r="I233" s="234"/>
      <c r="J233" s="235">
        <f>ROUND(I233*H233,2)</f>
        <v>0</v>
      </c>
      <c r="K233" s="231" t="s">
        <v>1</v>
      </c>
      <c r="L233" s="45"/>
      <c r="M233" s="236" t="s">
        <v>1</v>
      </c>
      <c r="N233" s="237" t="s">
        <v>41</v>
      </c>
      <c r="O233" s="92"/>
      <c r="P233" s="238">
        <f>O233*H233</f>
        <v>0</v>
      </c>
      <c r="Q233" s="238">
        <v>0</v>
      </c>
      <c r="R233" s="238">
        <f>Q233*H233</f>
        <v>0</v>
      </c>
      <c r="S233" s="238">
        <v>0</v>
      </c>
      <c r="T233" s="239">
        <f>S233*H233</f>
        <v>0</v>
      </c>
      <c r="U233" s="39"/>
      <c r="V233" s="39"/>
      <c r="W233" s="39"/>
      <c r="X233" s="39"/>
      <c r="Y233" s="39"/>
      <c r="Z233" s="39"/>
      <c r="AA233" s="39"/>
      <c r="AB233" s="39"/>
      <c r="AC233" s="39"/>
      <c r="AD233" s="39"/>
      <c r="AE233" s="39"/>
      <c r="AR233" s="240" t="s">
        <v>357</v>
      </c>
      <c r="AT233" s="240" t="s">
        <v>352</v>
      </c>
      <c r="AU233" s="240" t="s">
        <v>371</v>
      </c>
      <c r="AY233" s="18" t="s">
        <v>350</v>
      </c>
      <c r="BE233" s="241">
        <f>IF(N233="základní",J233,0)</f>
        <v>0</v>
      </c>
      <c r="BF233" s="241">
        <f>IF(N233="snížená",J233,0)</f>
        <v>0</v>
      </c>
      <c r="BG233" s="241">
        <f>IF(N233="zákl. přenesená",J233,0)</f>
        <v>0</v>
      </c>
      <c r="BH233" s="241">
        <f>IF(N233="sníž. přenesená",J233,0)</f>
        <v>0</v>
      </c>
      <c r="BI233" s="241">
        <f>IF(N233="nulová",J233,0)</f>
        <v>0</v>
      </c>
      <c r="BJ233" s="18" t="s">
        <v>84</v>
      </c>
      <c r="BK233" s="241">
        <f>ROUND(I233*H233,2)</f>
        <v>0</v>
      </c>
      <c r="BL233" s="18" t="s">
        <v>357</v>
      </c>
      <c r="BM233" s="240" t="s">
        <v>6035</v>
      </c>
    </row>
    <row r="234" s="2" customFormat="1">
      <c r="A234" s="39"/>
      <c r="B234" s="40"/>
      <c r="C234" s="41"/>
      <c r="D234" s="242" t="s">
        <v>359</v>
      </c>
      <c r="E234" s="41"/>
      <c r="F234" s="243" t="s">
        <v>6034</v>
      </c>
      <c r="G234" s="41"/>
      <c r="H234" s="41"/>
      <c r="I234" s="244"/>
      <c r="J234" s="41"/>
      <c r="K234" s="41"/>
      <c r="L234" s="45"/>
      <c r="M234" s="245"/>
      <c r="N234" s="246"/>
      <c r="O234" s="92"/>
      <c r="P234" s="92"/>
      <c r="Q234" s="92"/>
      <c r="R234" s="92"/>
      <c r="S234" s="92"/>
      <c r="T234" s="93"/>
      <c r="U234" s="39"/>
      <c r="V234" s="39"/>
      <c r="W234" s="39"/>
      <c r="X234" s="39"/>
      <c r="Y234" s="39"/>
      <c r="Z234" s="39"/>
      <c r="AA234" s="39"/>
      <c r="AB234" s="39"/>
      <c r="AC234" s="39"/>
      <c r="AD234" s="39"/>
      <c r="AE234" s="39"/>
      <c r="AT234" s="18" t="s">
        <v>359</v>
      </c>
      <c r="AU234" s="18" t="s">
        <v>371</v>
      </c>
    </row>
    <row r="235" s="2" customFormat="1" ht="37.8" customHeight="1">
      <c r="A235" s="39"/>
      <c r="B235" s="40"/>
      <c r="C235" s="229" t="s">
        <v>707</v>
      </c>
      <c r="D235" s="229" t="s">
        <v>352</v>
      </c>
      <c r="E235" s="230" t="s">
        <v>6036</v>
      </c>
      <c r="F235" s="231" t="s">
        <v>6037</v>
      </c>
      <c r="G235" s="232" t="s">
        <v>4932</v>
      </c>
      <c r="H235" s="233">
        <v>4</v>
      </c>
      <c r="I235" s="234"/>
      <c r="J235" s="235">
        <f>ROUND(I235*H235,2)</f>
        <v>0</v>
      </c>
      <c r="K235" s="231" t="s">
        <v>1</v>
      </c>
      <c r="L235" s="45"/>
      <c r="M235" s="236" t="s">
        <v>1</v>
      </c>
      <c r="N235" s="237" t="s">
        <v>41</v>
      </c>
      <c r="O235" s="92"/>
      <c r="P235" s="238">
        <f>O235*H235</f>
        <v>0</v>
      </c>
      <c r="Q235" s="238">
        <v>0</v>
      </c>
      <c r="R235" s="238">
        <f>Q235*H235</f>
        <v>0</v>
      </c>
      <c r="S235" s="238">
        <v>0</v>
      </c>
      <c r="T235" s="239">
        <f>S235*H235</f>
        <v>0</v>
      </c>
      <c r="U235" s="39"/>
      <c r="V235" s="39"/>
      <c r="W235" s="39"/>
      <c r="X235" s="39"/>
      <c r="Y235" s="39"/>
      <c r="Z235" s="39"/>
      <c r="AA235" s="39"/>
      <c r="AB235" s="39"/>
      <c r="AC235" s="39"/>
      <c r="AD235" s="39"/>
      <c r="AE235" s="39"/>
      <c r="AR235" s="240" t="s">
        <v>357</v>
      </c>
      <c r="AT235" s="240" t="s">
        <v>352</v>
      </c>
      <c r="AU235" s="240" t="s">
        <v>371</v>
      </c>
      <c r="AY235" s="18" t="s">
        <v>350</v>
      </c>
      <c r="BE235" s="241">
        <f>IF(N235="základní",J235,0)</f>
        <v>0</v>
      </c>
      <c r="BF235" s="241">
        <f>IF(N235="snížená",J235,0)</f>
        <v>0</v>
      </c>
      <c r="BG235" s="241">
        <f>IF(N235="zákl. přenesená",J235,0)</f>
        <v>0</v>
      </c>
      <c r="BH235" s="241">
        <f>IF(N235="sníž. přenesená",J235,0)</f>
        <v>0</v>
      </c>
      <c r="BI235" s="241">
        <f>IF(N235="nulová",J235,0)</f>
        <v>0</v>
      </c>
      <c r="BJ235" s="18" t="s">
        <v>84</v>
      </c>
      <c r="BK235" s="241">
        <f>ROUND(I235*H235,2)</f>
        <v>0</v>
      </c>
      <c r="BL235" s="18" t="s">
        <v>357</v>
      </c>
      <c r="BM235" s="240" t="s">
        <v>6038</v>
      </c>
    </row>
    <row r="236" s="2" customFormat="1">
      <c r="A236" s="39"/>
      <c r="B236" s="40"/>
      <c r="C236" s="41"/>
      <c r="D236" s="242" t="s">
        <v>359</v>
      </c>
      <c r="E236" s="41"/>
      <c r="F236" s="243" t="s">
        <v>6037</v>
      </c>
      <c r="G236" s="41"/>
      <c r="H236" s="41"/>
      <c r="I236" s="244"/>
      <c r="J236" s="41"/>
      <c r="K236" s="41"/>
      <c r="L236" s="45"/>
      <c r="M236" s="245"/>
      <c r="N236" s="246"/>
      <c r="O236" s="92"/>
      <c r="P236" s="92"/>
      <c r="Q236" s="92"/>
      <c r="R236" s="92"/>
      <c r="S236" s="92"/>
      <c r="T236" s="93"/>
      <c r="U236" s="39"/>
      <c r="V236" s="39"/>
      <c r="W236" s="39"/>
      <c r="X236" s="39"/>
      <c r="Y236" s="39"/>
      <c r="Z236" s="39"/>
      <c r="AA236" s="39"/>
      <c r="AB236" s="39"/>
      <c r="AC236" s="39"/>
      <c r="AD236" s="39"/>
      <c r="AE236" s="39"/>
      <c r="AT236" s="18" t="s">
        <v>359</v>
      </c>
      <c r="AU236" s="18" t="s">
        <v>371</v>
      </c>
    </row>
    <row r="237" s="2" customFormat="1" ht="24.15" customHeight="1">
      <c r="A237" s="39"/>
      <c r="B237" s="40"/>
      <c r="C237" s="229" t="s">
        <v>713</v>
      </c>
      <c r="D237" s="229" t="s">
        <v>352</v>
      </c>
      <c r="E237" s="230" t="s">
        <v>6039</v>
      </c>
      <c r="F237" s="231" t="s">
        <v>6040</v>
      </c>
      <c r="G237" s="232" t="s">
        <v>4932</v>
      </c>
      <c r="H237" s="233">
        <v>6</v>
      </c>
      <c r="I237" s="234"/>
      <c r="J237" s="235">
        <f>ROUND(I237*H237,2)</f>
        <v>0</v>
      </c>
      <c r="K237" s="231" t="s">
        <v>1</v>
      </c>
      <c r="L237" s="45"/>
      <c r="M237" s="236" t="s">
        <v>1</v>
      </c>
      <c r="N237" s="237" t="s">
        <v>41</v>
      </c>
      <c r="O237" s="92"/>
      <c r="P237" s="238">
        <f>O237*H237</f>
        <v>0</v>
      </c>
      <c r="Q237" s="238">
        <v>0</v>
      </c>
      <c r="R237" s="238">
        <f>Q237*H237</f>
        <v>0</v>
      </c>
      <c r="S237" s="238">
        <v>0</v>
      </c>
      <c r="T237" s="239">
        <f>S237*H237</f>
        <v>0</v>
      </c>
      <c r="U237" s="39"/>
      <c r="V237" s="39"/>
      <c r="W237" s="39"/>
      <c r="X237" s="39"/>
      <c r="Y237" s="39"/>
      <c r="Z237" s="39"/>
      <c r="AA237" s="39"/>
      <c r="AB237" s="39"/>
      <c r="AC237" s="39"/>
      <c r="AD237" s="39"/>
      <c r="AE237" s="39"/>
      <c r="AR237" s="240" t="s">
        <v>357</v>
      </c>
      <c r="AT237" s="240" t="s">
        <v>352</v>
      </c>
      <c r="AU237" s="240" t="s">
        <v>371</v>
      </c>
      <c r="AY237" s="18" t="s">
        <v>350</v>
      </c>
      <c r="BE237" s="241">
        <f>IF(N237="základní",J237,0)</f>
        <v>0</v>
      </c>
      <c r="BF237" s="241">
        <f>IF(N237="snížená",J237,0)</f>
        <v>0</v>
      </c>
      <c r="BG237" s="241">
        <f>IF(N237="zákl. přenesená",J237,0)</f>
        <v>0</v>
      </c>
      <c r="BH237" s="241">
        <f>IF(N237="sníž. přenesená",J237,0)</f>
        <v>0</v>
      </c>
      <c r="BI237" s="241">
        <f>IF(N237="nulová",J237,0)</f>
        <v>0</v>
      </c>
      <c r="BJ237" s="18" t="s">
        <v>84</v>
      </c>
      <c r="BK237" s="241">
        <f>ROUND(I237*H237,2)</f>
        <v>0</v>
      </c>
      <c r="BL237" s="18" t="s">
        <v>357</v>
      </c>
      <c r="BM237" s="240" t="s">
        <v>6041</v>
      </c>
    </row>
    <row r="238" s="2" customFormat="1">
      <c r="A238" s="39"/>
      <c r="B238" s="40"/>
      <c r="C238" s="41"/>
      <c r="D238" s="242" t="s">
        <v>359</v>
      </c>
      <c r="E238" s="41"/>
      <c r="F238" s="243" t="s">
        <v>6040</v>
      </c>
      <c r="G238" s="41"/>
      <c r="H238" s="41"/>
      <c r="I238" s="244"/>
      <c r="J238" s="41"/>
      <c r="K238" s="41"/>
      <c r="L238" s="45"/>
      <c r="M238" s="245"/>
      <c r="N238" s="246"/>
      <c r="O238" s="92"/>
      <c r="P238" s="92"/>
      <c r="Q238" s="92"/>
      <c r="R238" s="92"/>
      <c r="S238" s="92"/>
      <c r="T238" s="93"/>
      <c r="U238" s="39"/>
      <c r="V238" s="39"/>
      <c r="W238" s="39"/>
      <c r="X238" s="39"/>
      <c r="Y238" s="39"/>
      <c r="Z238" s="39"/>
      <c r="AA238" s="39"/>
      <c r="AB238" s="39"/>
      <c r="AC238" s="39"/>
      <c r="AD238" s="39"/>
      <c r="AE238" s="39"/>
      <c r="AT238" s="18" t="s">
        <v>359</v>
      </c>
      <c r="AU238" s="18" t="s">
        <v>371</v>
      </c>
    </row>
    <row r="239" s="2" customFormat="1" ht="16.5" customHeight="1">
      <c r="A239" s="39"/>
      <c r="B239" s="40"/>
      <c r="C239" s="229" t="s">
        <v>722</v>
      </c>
      <c r="D239" s="229" t="s">
        <v>352</v>
      </c>
      <c r="E239" s="230" t="s">
        <v>6042</v>
      </c>
      <c r="F239" s="231" t="s">
        <v>6043</v>
      </c>
      <c r="G239" s="232" t="s">
        <v>4932</v>
      </c>
      <c r="H239" s="233">
        <v>18</v>
      </c>
      <c r="I239" s="234"/>
      <c r="J239" s="235">
        <f>ROUND(I239*H239,2)</f>
        <v>0</v>
      </c>
      <c r="K239" s="231" t="s">
        <v>1</v>
      </c>
      <c r="L239" s="45"/>
      <c r="M239" s="236" t="s">
        <v>1</v>
      </c>
      <c r="N239" s="237" t="s">
        <v>41</v>
      </c>
      <c r="O239" s="92"/>
      <c r="P239" s="238">
        <f>O239*H239</f>
        <v>0</v>
      </c>
      <c r="Q239" s="238">
        <v>0</v>
      </c>
      <c r="R239" s="238">
        <f>Q239*H239</f>
        <v>0</v>
      </c>
      <c r="S239" s="238">
        <v>0</v>
      </c>
      <c r="T239" s="239">
        <f>S239*H239</f>
        <v>0</v>
      </c>
      <c r="U239" s="39"/>
      <c r="V239" s="39"/>
      <c r="W239" s="39"/>
      <c r="X239" s="39"/>
      <c r="Y239" s="39"/>
      <c r="Z239" s="39"/>
      <c r="AA239" s="39"/>
      <c r="AB239" s="39"/>
      <c r="AC239" s="39"/>
      <c r="AD239" s="39"/>
      <c r="AE239" s="39"/>
      <c r="AR239" s="240" t="s">
        <v>357</v>
      </c>
      <c r="AT239" s="240" t="s">
        <v>352</v>
      </c>
      <c r="AU239" s="240" t="s">
        <v>371</v>
      </c>
      <c r="AY239" s="18" t="s">
        <v>350</v>
      </c>
      <c r="BE239" s="241">
        <f>IF(N239="základní",J239,0)</f>
        <v>0</v>
      </c>
      <c r="BF239" s="241">
        <f>IF(N239="snížená",J239,0)</f>
        <v>0</v>
      </c>
      <c r="BG239" s="241">
        <f>IF(N239="zákl. přenesená",J239,0)</f>
        <v>0</v>
      </c>
      <c r="BH239" s="241">
        <f>IF(N239="sníž. přenesená",J239,0)</f>
        <v>0</v>
      </c>
      <c r="BI239" s="241">
        <f>IF(N239="nulová",J239,0)</f>
        <v>0</v>
      </c>
      <c r="BJ239" s="18" t="s">
        <v>84</v>
      </c>
      <c r="BK239" s="241">
        <f>ROUND(I239*H239,2)</f>
        <v>0</v>
      </c>
      <c r="BL239" s="18" t="s">
        <v>357</v>
      </c>
      <c r="BM239" s="240" t="s">
        <v>6044</v>
      </c>
    </row>
    <row r="240" s="2" customFormat="1">
      <c r="A240" s="39"/>
      <c r="B240" s="40"/>
      <c r="C240" s="41"/>
      <c r="D240" s="242" t="s">
        <v>359</v>
      </c>
      <c r="E240" s="41"/>
      <c r="F240" s="243" t="s">
        <v>6043</v>
      </c>
      <c r="G240" s="41"/>
      <c r="H240" s="41"/>
      <c r="I240" s="244"/>
      <c r="J240" s="41"/>
      <c r="K240" s="41"/>
      <c r="L240" s="45"/>
      <c r="M240" s="245"/>
      <c r="N240" s="246"/>
      <c r="O240" s="92"/>
      <c r="P240" s="92"/>
      <c r="Q240" s="92"/>
      <c r="R240" s="92"/>
      <c r="S240" s="92"/>
      <c r="T240" s="93"/>
      <c r="U240" s="39"/>
      <c r="V240" s="39"/>
      <c r="W240" s="39"/>
      <c r="X240" s="39"/>
      <c r="Y240" s="39"/>
      <c r="Z240" s="39"/>
      <c r="AA240" s="39"/>
      <c r="AB240" s="39"/>
      <c r="AC240" s="39"/>
      <c r="AD240" s="39"/>
      <c r="AE240" s="39"/>
      <c r="AT240" s="18" t="s">
        <v>359</v>
      </c>
      <c r="AU240" s="18" t="s">
        <v>371</v>
      </c>
    </row>
    <row r="241" s="2" customFormat="1" ht="16.5" customHeight="1">
      <c r="A241" s="39"/>
      <c r="B241" s="40"/>
      <c r="C241" s="229" t="s">
        <v>729</v>
      </c>
      <c r="D241" s="229" t="s">
        <v>352</v>
      </c>
      <c r="E241" s="230" t="s">
        <v>6045</v>
      </c>
      <c r="F241" s="231" t="s">
        <v>6046</v>
      </c>
      <c r="G241" s="232" t="s">
        <v>4932</v>
      </c>
      <c r="H241" s="233">
        <v>16</v>
      </c>
      <c r="I241" s="234"/>
      <c r="J241" s="235">
        <f>ROUND(I241*H241,2)</f>
        <v>0</v>
      </c>
      <c r="K241" s="231" t="s">
        <v>1</v>
      </c>
      <c r="L241" s="45"/>
      <c r="M241" s="236" t="s">
        <v>1</v>
      </c>
      <c r="N241" s="237" t="s">
        <v>41</v>
      </c>
      <c r="O241" s="92"/>
      <c r="P241" s="238">
        <f>O241*H241</f>
        <v>0</v>
      </c>
      <c r="Q241" s="238">
        <v>0</v>
      </c>
      <c r="R241" s="238">
        <f>Q241*H241</f>
        <v>0</v>
      </c>
      <c r="S241" s="238">
        <v>0</v>
      </c>
      <c r="T241" s="239">
        <f>S241*H241</f>
        <v>0</v>
      </c>
      <c r="U241" s="39"/>
      <c r="V241" s="39"/>
      <c r="W241" s="39"/>
      <c r="X241" s="39"/>
      <c r="Y241" s="39"/>
      <c r="Z241" s="39"/>
      <c r="AA241" s="39"/>
      <c r="AB241" s="39"/>
      <c r="AC241" s="39"/>
      <c r="AD241" s="39"/>
      <c r="AE241" s="39"/>
      <c r="AR241" s="240" t="s">
        <v>357</v>
      </c>
      <c r="AT241" s="240" t="s">
        <v>352</v>
      </c>
      <c r="AU241" s="240" t="s">
        <v>371</v>
      </c>
      <c r="AY241" s="18" t="s">
        <v>350</v>
      </c>
      <c r="BE241" s="241">
        <f>IF(N241="základní",J241,0)</f>
        <v>0</v>
      </c>
      <c r="BF241" s="241">
        <f>IF(N241="snížená",J241,0)</f>
        <v>0</v>
      </c>
      <c r="BG241" s="241">
        <f>IF(N241="zákl. přenesená",J241,0)</f>
        <v>0</v>
      </c>
      <c r="BH241" s="241">
        <f>IF(N241="sníž. přenesená",J241,0)</f>
        <v>0</v>
      </c>
      <c r="BI241" s="241">
        <f>IF(N241="nulová",J241,0)</f>
        <v>0</v>
      </c>
      <c r="BJ241" s="18" t="s">
        <v>84</v>
      </c>
      <c r="BK241" s="241">
        <f>ROUND(I241*H241,2)</f>
        <v>0</v>
      </c>
      <c r="BL241" s="18" t="s">
        <v>357</v>
      </c>
      <c r="BM241" s="240" t="s">
        <v>6047</v>
      </c>
    </row>
    <row r="242" s="2" customFormat="1">
      <c r="A242" s="39"/>
      <c r="B242" s="40"/>
      <c r="C242" s="41"/>
      <c r="D242" s="242" t="s">
        <v>359</v>
      </c>
      <c r="E242" s="41"/>
      <c r="F242" s="243" t="s">
        <v>6046</v>
      </c>
      <c r="G242" s="41"/>
      <c r="H242" s="41"/>
      <c r="I242" s="244"/>
      <c r="J242" s="41"/>
      <c r="K242" s="41"/>
      <c r="L242" s="45"/>
      <c r="M242" s="245"/>
      <c r="N242" s="246"/>
      <c r="O242" s="92"/>
      <c r="P242" s="92"/>
      <c r="Q242" s="92"/>
      <c r="R242" s="92"/>
      <c r="S242" s="92"/>
      <c r="T242" s="93"/>
      <c r="U242" s="39"/>
      <c r="V242" s="39"/>
      <c r="W242" s="39"/>
      <c r="X242" s="39"/>
      <c r="Y242" s="39"/>
      <c r="Z242" s="39"/>
      <c r="AA242" s="39"/>
      <c r="AB242" s="39"/>
      <c r="AC242" s="39"/>
      <c r="AD242" s="39"/>
      <c r="AE242" s="39"/>
      <c r="AT242" s="18" t="s">
        <v>359</v>
      </c>
      <c r="AU242" s="18" t="s">
        <v>371</v>
      </c>
    </row>
    <row r="243" s="2" customFormat="1" ht="49.05" customHeight="1">
      <c r="A243" s="39"/>
      <c r="B243" s="40"/>
      <c r="C243" s="229" t="s">
        <v>735</v>
      </c>
      <c r="D243" s="229" t="s">
        <v>352</v>
      </c>
      <c r="E243" s="230" t="s">
        <v>6048</v>
      </c>
      <c r="F243" s="231" t="s">
        <v>6049</v>
      </c>
      <c r="G243" s="232" t="s">
        <v>4932</v>
      </c>
      <c r="H243" s="233">
        <v>1</v>
      </c>
      <c r="I243" s="234"/>
      <c r="J243" s="235">
        <f>ROUND(I243*H243,2)</f>
        <v>0</v>
      </c>
      <c r="K243" s="231" t="s">
        <v>1</v>
      </c>
      <c r="L243" s="45"/>
      <c r="M243" s="236" t="s">
        <v>1</v>
      </c>
      <c r="N243" s="237" t="s">
        <v>41</v>
      </c>
      <c r="O243" s="92"/>
      <c r="P243" s="238">
        <f>O243*H243</f>
        <v>0</v>
      </c>
      <c r="Q243" s="238">
        <v>0</v>
      </c>
      <c r="R243" s="238">
        <f>Q243*H243</f>
        <v>0</v>
      </c>
      <c r="S243" s="238">
        <v>0</v>
      </c>
      <c r="T243" s="239">
        <f>S243*H243</f>
        <v>0</v>
      </c>
      <c r="U243" s="39"/>
      <c r="V243" s="39"/>
      <c r="W243" s="39"/>
      <c r="X243" s="39"/>
      <c r="Y243" s="39"/>
      <c r="Z243" s="39"/>
      <c r="AA243" s="39"/>
      <c r="AB243" s="39"/>
      <c r="AC243" s="39"/>
      <c r="AD243" s="39"/>
      <c r="AE243" s="39"/>
      <c r="AR243" s="240" t="s">
        <v>357</v>
      </c>
      <c r="AT243" s="240" t="s">
        <v>352</v>
      </c>
      <c r="AU243" s="240" t="s">
        <v>371</v>
      </c>
      <c r="AY243" s="18" t="s">
        <v>350</v>
      </c>
      <c r="BE243" s="241">
        <f>IF(N243="základní",J243,0)</f>
        <v>0</v>
      </c>
      <c r="BF243" s="241">
        <f>IF(N243="snížená",J243,0)</f>
        <v>0</v>
      </c>
      <c r="BG243" s="241">
        <f>IF(N243="zákl. přenesená",J243,0)</f>
        <v>0</v>
      </c>
      <c r="BH243" s="241">
        <f>IF(N243="sníž. přenesená",J243,0)</f>
        <v>0</v>
      </c>
      <c r="BI243" s="241">
        <f>IF(N243="nulová",J243,0)</f>
        <v>0</v>
      </c>
      <c r="BJ243" s="18" t="s">
        <v>84</v>
      </c>
      <c r="BK243" s="241">
        <f>ROUND(I243*H243,2)</f>
        <v>0</v>
      </c>
      <c r="BL243" s="18" t="s">
        <v>357</v>
      </c>
      <c r="BM243" s="240" t="s">
        <v>6050</v>
      </c>
    </row>
    <row r="244" s="2" customFormat="1">
      <c r="A244" s="39"/>
      <c r="B244" s="40"/>
      <c r="C244" s="41"/>
      <c r="D244" s="242" t="s">
        <v>359</v>
      </c>
      <c r="E244" s="41"/>
      <c r="F244" s="243" t="s">
        <v>6049</v>
      </c>
      <c r="G244" s="41"/>
      <c r="H244" s="41"/>
      <c r="I244" s="244"/>
      <c r="J244" s="41"/>
      <c r="K244" s="41"/>
      <c r="L244" s="45"/>
      <c r="M244" s="245"/>
      <c r="N244" s="246"/>
      <c r="O244" s="92"/>
      <c r="P244" s="92"/>
      <c r="Q244" s="92"/>
      <c r="R244" s="92"/>
      <c r="S244" s="92"/>
      <c r="T244" s="93"/>
      <c r="U244" s="39"/>
      <c r="V244" s="39"/>
      <c r="W244" s="39"/>
      <c r="X244" s="39"/>
      <c r="Y244" s="39"/>
      <c r="Z244" s="39"/>
      <c r="AA244" s="39"/>
      <c r="AB244" s="39"/>
      <c r="AC244" s="39"/>
      <c r="AD244" s="39"/>
      <c r="AE244" s="39"/>
      <c r="AT244" s="18" t="s">
        <v>359</v>
      </c>
      <c r="AU244" s="18" t="s">
        <v>371</v>
      </c>
    </row>
    <row r="245" s="2" customFormat="1" ht="55.5" customHeight="1">
      <c r="A245" s="39"/>
      <c r="B245" s="40"/>
      <c r="C245" s="229" t="s">
        <v>742</v>
      </c>
      <c r="D245" s="229" t="s">
        <v>352</v>
      </c>
      <c r="E245" s="230" t="s">
        <v>6051</v>
      </c>
      <c r="F245" s="231" t="s">
        <v>6052</v>
      </c>
      <c r="G245" s="232" t="s">
        <v>4932</v>
      </c>
      <c r="H245" s="233">
        <v>3</v>
      </c>
      <c r="I245" s="234"/>
      <c r="J245" s="235">
        <f>ROUND(I245*H245,2)</f>
        <v>0</v>
      </c>
      <c r="K245" s="231" t="s">
        <v>1</v>
      </c>
      <c r="L245" s="45"/>
      <c r="M245" s="236" t="s">
        <v>1</v>
      </c>
      <c r="N245" s="237" t="s">
        <v>41</v>
      </c>
      <c r="O245" s="92"/>
      <c r="P245" s="238">
        <f>O245*H245</f>
        <v>0</v>
      </c>
      <c r="Q245" s="238">
        <v>0</v>
      </c>
      <c r="R245" s="238">
        <f>Q245*H245</f>
        <v>0</v>
      </c>
      <c r="S245" s="238">
        <v>0</v>
      </c>
      <c r="T245" s="239">
        <f>S245*H245</f>
        <v>0</v>
      </c>
      <c r="U245" s="39"/>
      <c r="V245" s="39"/>
      <c r="W245" s="39"/>
      <c r="X245" s="39"/>
      <c r="Y245" s="39"/>
      <c r="Z245" s="39"/>
      <c r="AA245" s="39"/>
      <c r="AB245" s="39"/>
      <c r="AC245" s="39"/>
      <c r="AD245" s="39"/>
      <c r="AE245" s="39"/>
      <c r="AR245" s="240" t="s">
        <v>357</v>
      </c>
      <c r="AT245" s="240" t="s">
        <v>352</v>
      </c>
      <c r="AU245" s="240" t="s">
        <v>371</v>
      </c>
      <c r="AY245" s="18" t="s">
        <v>350</v>
      </c>
      <c r="BE245" s="241">
        <f>IF(N245="základní",J245,0)</f>
        <v>0</v>
      </c>
      <c r="BF245" s="241">
        <f>IF(N245="snížená",J245,0)</f>
        <v>0</v>
      </c>
      <c r="BG245" s="241">
        <f>IF(N245="zákl. přenesená",J245,0)</f>
        <v>0</v>
      </c>
      <c r="BH245" s="241">
        <f>IF(N245="sníž. přenesená",J245,0)</f>
        <v>0</v>
      </c>
      <c r="BI245" s="241">
        <f>IF(N245="nulová",J245,0)</f>
        <v>0</v>
      </c>
      <c r="BJ245" s="18" t="s">
        <v>84</v>
      </c>
      <c r="BK245" s="241">
        <f>ROUND(I245*H245,2)</f>
        <v>0</v>
      </c>
      <c r="BL245" s="18" t="s">
        <v>357</v>
      </c>
      <c r="BM245" s="240" t="s">
        <v>6053</v>
      </c>
    </row>
    <row r="246" s="2" customFormat="1">
      <c r="A246" s="39"/>
      <c r="B246" s="40"/>
      <c r="C246" s="41"/>
      <c r="D246" s="242" t="s">
        <v>359</v>
      </c>
      <c r="E246" s="41"/>
      <c r="F246" s="243" t="s">
        <v>6052</v>
      </c>
      <c r="G246" s="41"/>
      <c r="H246" s="41"/>
      <c r="I246" s="244"/>
      <c r="J246" s="41"/>
      <c r="K246" s="41"/>
      <c r="L246" s="45"/>
      <c r="M246" s="245"/>
      <c r="N246" s="246"/>
      <c r="O246" s="92"/>
      <c r="P246" s="92"/>
      <c r="Q246" s="92"/>
      <c r="R246" s="92"/>
      <c r="S246" s="92"/>
      <c r="T246" s="93"/>
      <c r="U246" s="39"/>
      <c r="V246" s="39"/>
      <c r="W246" s="39"/>
      <c r="X246" s="39"/>
      <c r="Y246" s="39"/>
      <c r="Z246" s="39"/>
      <c r="AA246" s="39"/>
      <c r="AB246" s="39"/>
      <c r="AC246" s="39"/>
      <c r="AD246" s="39"/>
      <c r="AE246" s="39"/>
      <c r="AT246" s="18" t="s">
        <v>359</v>
      </c>
      <c r="AU246" s="18" t="s">
        <v>371</v>
      </c>
    </row>
    <row r="247" s="2" customFormat="1" ht="16.5" customHeight="1">
      <c r="A247" s="39"/>
      <c r="B247" s="40"/>
      <c r="C247" s="229" t="s">
        <v>748</v>
      </c>
      <c r="D247" s="229" t="s">
        <v>352</v>
      </c>
      <c r="E247" s="230" t="s">
        <v>6054</v>
      </c>
      <c r="F247" s="231" t="s">
        <v>6055</v>
      </c>
      <c r="G247" s="232" t="s">
        <v>4932</v>
      </c>
      <c r="H247" s="233">
        <v>34</v>
      </c>
      <c r="I247" s="234"/>
      <c r="J247" s="235">
        <f>ROUND(I247*H247,2)</f>
        <v>0</v>
      </c>
      <c r="K247" s="231" t="s">
        <v>1</v>
      </c>
      <c r="L247" s="45"/>
      <c r="M247" s="236" t="s">
        <v>1</v>
      </c>
      <c r="N247" s="237" t="s">
        <v>41</v>
      </c>
      <c r="O247" s="92"/>
      <c r="P247" s="238">
        <f>O247*H247</f>
        <v>0</v>
      </c>
      <c r="Q247" s="238">
        <v>0</v>
      </c>
      <c r="R247" s="238">
        <f>Q247*H247</f>
        <v>0</v>
      </c>
      <c r="S247" s="238">
        <v>0</v>
      </c>
      <c r="T247" s="239">
        <f>S247*H247</f>
        <v>0</v>
      </c>
      <c r="U247" s="39"/>
      <c r="V247" s="39"/>
      <c r="W247" s="39"/>
      <c r="X247" s="39"/>
      <c r="Y247" s="39"/>
      <c r="Z247" s="39"/>
      <c r="AA247" s="39"/>
      <c r="AB247" s="39"/>
      <c r="AC247" s="39"/>
      <c r="AD247" s="39"/>
      <c r="AE247" s="39"/>
      <c r="AR247" s="240" t="s">
        <v>357</v>
      </c>
      <c r="AT247" s="240" t="s">
        <v>352</v>
      </c>
      <c r="AU247" s="240" t="s">
        <v>371</v>
      </c>
      <c r="AY247" s="18" t="s">
        <v>350</v>
      </c>
      <c r="BE247" s="241">
        <f>IF(N247="základní",J247,0)</f>
        <v>0</v>
      </c>
      <c r="BF247" s="241">
        <f>IF(N247="snížená",J247,0)</f>
        <v>0</v>
      </c>
      <c r="BG247" s="241">
        <f>IF(N247="zákl. přenesená",J247,0)</f>
        <v>0</v>
      </c>
      <c r="BH247" s="241">
        <f>IF(N247="sníž. přenesená",J247,0)</f>
        <v>0</v>
      </c>
      <c r="BI247" s="241">
        <f>IF(N247="nulová",J247,0)</f>
        <v>0</v>
      </c>
      <c r="BJ247" s="18" t="s">
        <v>84</v>
      </c>
      <c r="BK247" s="241">
        <f>ROUND(I247*H247,2)</f>
        <v>0</v>
      </c>
      <c r="BL247" s="18" t="s">
        <v>357</v>
      </c>
      <c r="BM247" s="240" t="s">
        <v>6056</v>
      </c>
    </row>
    <row r="248" s="2" customFormat="1">
      <c r="A248" s="39"/>
      <c r="B248" s="40"/>
      <c r="C248" s="41"/>
      <c r="D248" s="242" t="s">
        <v>359</v>
      </c>
      <c r="E248" s="41"/>
      <c r="F248" s="243" t="s">
        <v>6055</v>
      </c>
      <c r="G248" s="41"/>
      <c r="H248" s="41"/>
      <c r="I248" s="244"/>
      <c r="J248" s="41"/>
      <c r="K248" s="41"/>
      <c r="L248" s="45"/>
      <c r="M248" s="245"/>
      <c r="N248" s="246"/>
      <c r="O248" s="92"/>
      <c r="P248" s="92"/>
      <c r="Q248" s="92"/>
      <c r="R248" s="92"/>
      <c r="S248" s="92"/>
      <c r="T248" s="93"/>
      <c r="U248" s="39"/>
      <c r="V248" s="39"/>
      <c r="W248" s="39"/>
      <c r="X248" s="39"/>
      <c r="Y248" s="39"/>
      <c r="Z248" s="39"/>
      <c r="AA248" s="39"/>
      <c r="AB248" s="39"/>
      <c r="AC248" s="39"/>
      <c r="AD248" s="39"/>
      <c r="AE248" s="39"/>
      <c r="AT248" s="18" t="s">
        <v>359</v>
      </c>
      <c r="AU248" s="18" t="s">
        <v>371</v>
      </c>
    </row>
    <row r="249" s="12" customFormat="1" ht="20.88" customHeight="1">
      <c r="A249" s="12"/>
      <c r="B249" s="213"/>
      <c r="C249" s="214"/>
      <c r="D249" s="215" t="s">
        <v>75</v>
      </c>
      <c r="E249" s="227" t="s">
        <v>6057</v>
      </c>
      <c r="F249" s="227" t="s">
        <v>6058</v>
      </c>
      <c r="G249" s="214"/>
      <c r="H249" s="214"/>
      <c r="I249" s="217"/>
      <c r="J249" s="228">
        <f>BK249</f>
        <v>0</v>
      </c>
      <c r="K249" s="214"/>
      <c r="L249" s="219"/>
      <c r="M249" s="220"/>
      <c r="N249" s="221"/>
      <c r="O249" s="221"/>
      <c r="P249" s="222">
        <f>SUM(P250:P257)</f>
        <v>0</v>
      </c>
      <c r="Q249" s="221"/>
      <c r="R249" s="222">
        <f>SUM(R250:R257)</f>
        <v>0</v>
      </c>
      <c r="S249" s="221"/>
      <c r="T249" s="223">
        <f>SUM(T250:T257)</f>
        <v>0</v>
      </c>
      <c r="U249" s="12"/>
      <c r="V249" s="12"/>
      <c r="W249" s="12"/>
      <c r="X249" s="12"/>
      <c r="Y249" s="12"/>
      <c r="Z249" s="12"/>
      <c r="AA249" s="12"/>
      <c r="AB249" s="12"/>
      <c r="AC249" s="12"/>
      <c r="AD249" s="12"/>
      <c r="AE249" s="12"/>
      <c r="AR249" s="224" t="s">
        <v>84</v>
      </c>
      <c r="AT249" s="225" t="s">
        <v>75</v>
      </c>
      <c r="AU249" s="225" t="s">
        <v>86</v>
      </c>
      <c r="AY249" s="224" t="s">
        <v>350</v>
      </c>
      <c r="BK249" s="226">
        <f>SUM(BK250:BK257)</f>
        <v>0</v>
      </c>
    </row>
    <row r="250" s="2" customFormat="1" ht="24.15" customHeight="1">
      <c r="A250" s="39"/>
      <c r="B250" s="40"/>
      <c r="C250" s="229" t="s">
        <v>761</v>
      </c>
      <c r="D250" s="229" t="s">
        <v>352</v>
      </c>
      <c r="E250" s="230" t="s">
        <v>6059</v>
      </c>
      <c r="F250" s="231" t="s">
        <v>6060</v>
      </c>
      <c r="G250" s="232" t="s">
        <v>497</v>
      </c>
      <c r="H250" s="233">
        <v>3</v>
      </c>
      <c r="I250" s="234"/>
      <c r="J250" s="235">
        <f>ROUND(I250*H250,2)</f>
        <v>0</v>
      </c>
      <c r="K250" s="231" t="s">
        <v>385</v>
      </c>
      <c r="L250" s="45"/>
      <c r="M250" s="236" t="s">
        <v>1</v>
      </c>
      <c r="N250" s="237" t="s">
        <v>41</v>
      </c>
      <c r="O250" s="92"/>
      <c r="P250" s="238">
        <f>O250*H250</f>
        <v>0</v>
      </c>
      <c r="Q250" s="238">
        <v>0</v>
      </c>
      <c r="R250" s="238">
        <f>Q250*H250</f>
        <v>0</v>
      </c>
      <c r="S250" s="238">
        <v>0</v>
      </c>
      <c r="T250" s="239">
        <f>S250*H250</f>
        <v>0</v>
      </c>
      <c r="U250" s="39"/>
      <c r="V250" s="39"/>
      <c r="W250" s="39"/>
      <c r="X250" s="39"/>
      <c r="Y250" s="39"/>
      <c r="Z250" s="39"/>
      <c r="AA250" s="39"/>
      <c r="AB250" s="39"/>
      <c r="AC250" s="39"/>
      <c r="AD250" s="39"/>
      <c r="AE250" s="39"/>
      <c r="AR250" s="240" t="s">
        <v>357</v>
      </c>
      <c r="AT250" s="240" t="s">
        <v>352</v>
      </c>
      <c r="AU250" s="240" t="s">
        <v>371</v>
      </c>
      <c r="AY250" s="18" t="s">
        <v>350</v>
      </c>
      <c r="BE250" s="241">
        <f>IF(N250="základní",J250,0)</f>
        <v>0</v>
      </c>
      <c r="BF250" s="241">
        <f>IF(N250="snížená",J250,0)</f>
        <v>0</v>
      </c>
      <c r="BG250" s="241">
        <f>IF(N250="zákl. přenesená",J250,0)</f>
        <v>0</v>
      </c>
      <c r="BH250" s="241">
        <f>IF(N250="sníž. přenesená",J250,0)</f>
        <v>0</v>
      </c>
      <c r="BI250" s="241">
        <f>IF(N250="nulová",J250,0)</f>
        <v>0</v>
      </c>
      <c r="BJ250" s="18" t="s">
        <v>84</v>
      </c>
      <c r="BK250" s="241">
        <f>ROUND(I250*H250,2)</f>
        <v>0</v>
      </c>
      <c r="BL250" s="18" t="s">
        <v>357</v>
      </c>
      <c r="BM250" s="240" t="s">
        <v>6061</v>
      </c>
    </row>
    <row r="251" s="2" customFormat="1">
      <c r="A251" s="39"/>
      <c r="B251" s="40"/>
      <c r="C251" s="41"/>
      <c r="D251" s="242" t="s">
        <v>359</v>
      </c>
      <c r="E251" s="41"/>
      <c r="F251" s="243" t="s">
        <v>6062</v>
      </c>
      <c r="G251" s="41"/>
      <c r="H251" s="41"/>
      <c r="I251" s="244"/>
      <c r="J251" s="41"/>
      <c r="K251" s="41"/>
      <c r="L251" s="45"/>
      <c r="M251" s="245"/>
      <c r="N251" s="246"/>
      <c r="O251" s="92"/>
      <c r="P251" s="92"/>
      <c r="Q251" s="92"/>
      <c r="R251" s="92"/>
      <c r="S251" s="92"/>
      <c r="T251" s="93"/>
      <c r="U251" s="39"/>
      <c r="V251" s="39"/>
      <c r="W251" s="39"/>
      <c r="X251" s="39"/>
      <c r="Y251" s="39"/>
      <c r="Z251" s="39"/>
      <c r="AA251" s="39"/>
      <c r="AB251" s="39"/>
      <c r="AC251" s="39"/>
      <c r="AD251" s="39"/>
      <c r="AE251" s="39"/>
      <c r="AT251" s="18" t="s">
        <v>359</v>
      </c>
      <c r="AU251" s="18" t="s">
        <v>371</v>
      </c>
    </row>
    <row r="252" s="2" customFormat="1" ht="16.5" customHeight="1">
      <c r="A252" s="39"/>
      <c r="B252" s="40"/>
      <c r="C252" s="229" t="s">
        <v>767</v>
      </c>
      <c r="D252" s="229" t="s">
        <v>352</v>
      </c>
      <c r="E252" s="230" t="s">
        <v>5939</v>
      </c>
      <c r="F252" s="231" t="s">
        <v>5940</v>
      </c>
      <c r="G252" s="232" t="s">
        <v>497</v>
      </c>
      <c r="H252" s="233">
        <v>6</v>
      </c>
      <c r="I252" s="234"/>
      <c r="J252" s="235">
        <f>ROUND(I252*H252,2)</f>
        <v>0</v>
      </c>
      <c r="K252" s="231" t="s">
        <v>385</v>
      </c>
      <c r="L252" s="45"/>
      <c r="M252" s="236" t="s">
        <v>1</v>
      </c>
      <c r="N252" s="237" t="s">
        <v>41</v>
      </c>
      <c r="O252" s="92"/>
      <c r="P252" s="238">
        <f>O252*H252</f>
        <v>0</v>
      </c>
      <c r="Q252" s="238">
        <v>0</v>
      </c>
      <c r="R252" s="238">
        <f>Q252*H252</f>
        <v>0</v>
      </c>
      <c r="S252" s="238">
        <v>0</v>
      </c>
      <c r="T252" s="239">
        <f>S252*H252</f>
        <v>0</v>
      </c>
      <c r="U252" s="39"/>
      <c r="V252" s="39"/>
      <c r="W252" s="39"/>
      <c r="X252" s="39"/>
      <c r="Y252" s="39"/>
      <c r="Z252" s="39"/>
      <c r="AA252" s="39"/>
      <c r="AB252" s="39"/>
      <c r="AC252" s="39"/>
      <c r="AD252" s="39"/>
      <c r="AE252" s="39"/>
      <c r="AR252" s="240" t="s">
        <v>357</v>
      </c>
      <c r="AT252" s="240" t="s">
        <v>352</v>
      </c>
      <c r="AU252" s="240" t="s">
        <v>371</v>
      </c>
      <c r="AY252" s="18" t="s">
        <v>350</v>
      </c>
      <c r="BE252" s="241">
        <f>IF(N252="základní",J252,0)</f>
        <v>0</v>
      </c>
      <c r="BF252" s="241">
        <f>IF(N252="snížená",J252,0)</f>
        <v>0</v>
      </c>
      <c r="BG252" s="241">
        <f>IF(N252="zákl. přenesená",J252,0)</f>
        <v>0</v>
      </c>
      <c r="BH252" s="241">
        <f>IF(N252="sníž. přenesená",J252,0)</f>
        <v>0</v>
      </c>
      <c r="BI252" s="241">
        <f>IF(N252="nulová",J252,0)</f>
        <v>0</v>
      </c>
      <c r="BJ252" s="18" t="s">
        <v>84</v>
      </c>
      <c r="BK252" s="241">
        <f>ROUND(I252*H252,2)</f>
        <v>0</v>
      </c>
      <c r="BL252" s="18" t="s">
        <v>357</v>
      </c>
      <c r="BM252" s="240" t="s">
        <v>6063</v>
      </c>
    </row>
    <row r="253" s="2" customFormat="1">
      <c r="A253" s="39"/>
      <c r="B253" s="40"/>
      <c r="C253" s="41"/>
      <c r="D253" s="242" t="s">
        <v>359</v>
      </c>
      <c r="E253" s="41"/>
      <c r="F253" s="243" t="s">
        <v>5942</v>
      </c>
      <c r="G253" s="41"/>
      <c r="H253" s="41"/>
      <c r="I253" s="244"/>
      <c r="J253" s="41"/>
      <c r="K253" s="41"/>
      <c r="L253" s="45"/>
      <c r="M253" s="245"/>
      <c r="N253" s="246"/>
      <c r="O253" s="92"/>
      <c r="P253" s="92"/>
      <c r="Q253" s="92"/>
      <c r="R253" s="92"/>
      <c r="S253" s="92"/>
      <c r="T253" s="93"/>
      <c r="U253" s="39"/>
      <c r="V253" s="39"/>
      <c r="W253" s="39"/>
      <c r="X253" s="39"/>
      <c r="Y253" s="39"/>
      <c r="Z253" s="39"/>
      <c r="AA253" s="39"/>
      <c r="AB253" s="39"/>
      <c r="AC253" s="39"/>
      <c r="AD253" s="39"/>
      <c r="AE253" s="39"/>
      <c r="AT253" s="18" t="s">
        <v>359</v>
      </c>
      <c r="AU253" s="18" t="s">
        <v>371</v>
      </c>
    </row>
    <row r="254" s="2" customFormat="1" ht="66.75" customHeight="1">
      <c r="A254" s="39"/>
      <c r="B254" s="40"/>
      <c r="C254" s="229" t="s">
        <v>821</v>
      </c>
      <c r="D254" s="229" t="s">
        <v>352</v>
      </c>
      <c r="E254" s="230" t="s">
        <v>6064</v>
      </c>
      <c r="F254" s="231" t="s">
        <v>6065</v>
      </c>
      <c r="G254" s="232" t="s">
        <v>4932</v>
      </c>
      <c r="H254" s="233">
        <v>3</v>
      </c>
      <c r="I254" s="234"/>
      <c r="J254" s="235">
        <f>ROUND(I254*H254,2)</f>
        <v>0</v>
      </c>
      <c r="K254" s="231" t="s">
        <v>1</v>
      </c>
      <c r="L254" s="45"/>
      <c r="M254" s="236" t="s">
        <v>1</v>
      </c>
      <c r="N254" s="237" t="s">
        <v>41</v>
      </c>
      <c r="O254" s="92"/>
      <c r="P254" s="238">
        <f>O254*H254</f>
        <v>0</v>
      </c>
      <c r="Q254" s="238">
        <v>0</v>
      </c>
      <c r="R254" s="238">
        <f>Q254*H254</f>
        <v>0</v>
      </c>
      <c r="S254" s="238">
        <v>0</v>
      </c>
      <c r="T254" s="239">
        <f>S254*H254</f>
        <v>0</v>
      </c>
      <c r="U254" s="39"/>
      <c r="V254" s="39"/>
      <c r="W254" s="39"/>
      <c r="X254" s="39"/>
      <c r="Y254" s="39"/>
      <c r="Z254" s="39"/>
      <c r="AA254" s="39"/>
      <c r="AB254" s="39"/>
      <c r="AC254" s="39"/>
      <c r="AD254" s="39"/>
      <c r="AE254" s="39"/>
      <c r="AR254" s="240" t="s">
        <v>357</v>
      </c>
      <c r="AT254" s="240" t="s">
        <v>352</v>
      </c>
      <c r="AU254" s="240" t="s">
        <v>371</v>
      </c>
      <c r="AY254" s="18" t="s">
        <v>350</v>
      </c>
      <c r="BE254" s="241">
        <f>IF(N254="základní",J254,0)</f>
        <v>0</v>
      </c>
      <c r="BF254" s="241">
        <f>IF(N254="snížená",J254,0)</f>
        <v>0</v>
      </c>
      <c r="BG254" s="241">
        <f>IF(N254="zákl. přenesená",J254,0)</f>
        <v>0</v>
      </c>
      <c r="BH254" s="241">
        <f>IF(N254="sníž. přenesená",J254,0)</f>
        <v>0</v>
      </c>
      <c r="BI254" s="241">
        <f>IF(N254="nulová",J254,0)</f>
        <v>0</v>
      </c>
      <c r="BJ254" s="18" t="s">
        <v>84</v>
      </c>
      <c r="BK254" s="241">
        <f>ROUND(I254*H254,2)</f>
        <v>0</v>
      </c>
      <c r="BL254" s="18" t="s">
        <v>357</v>
      </c>
      <c r="BM254" s="240" t="s">
        <v>6066</v>
      </c>
    </row>
    <row r="255" s="2" customFormat="1">
      <c r="A255" s="39"/>
      <c r="B255" s="40"/>
      <c r="C255" s="41"/>
      <c r="D255" s="242" t="s">
        <v>359</v>
      </c>
      <c r="E255" s="41"/>
      <c r="F255" s="243" t="s">
        <v>6067</v>
      </c>
      <c r="G255" s="41"/>
      <c r="H255" s="41"/>
      <c r="I255" s="244"/>
      <c r="J255" s="41"/>
      <c r="K255" s="41"/>
      <c r="L255" s="45"/>
      <c r="M255" s="245"/>
      <c r="N255" s="246"/>
      <c r="O255" s="92"/>
      <c r="P255" s="92"/>
      <c r="Q255" s="92"/>
      <c r="R255" s="92"/>
      <c r="S255" s="92"/>
      <c r="T255" s="93"/>
      <c r="U255" s="39"/>
      <c r="V255" s="39"/>
      <c r="W255" s="39"/>
      <c r="X255" s="39"/>
      <c r="Y255" s="39"/>
      <c r="Z255" s="39"/>
      <c r="AA255" s="39"/>
      <c r="AB255" s="39"/>
      <c r="AC255" s="39"/>
      <c r="AD255" s="39"/>
      <c r="AE255" s="39"/>
      <c r="AT255" s="18" t="s">
        <v>359</v>
      </c>
      <c r="AU255" s="18" t="s">
        <v>371</v>
      </c>
    </row>
    <row r="256" s="2" customFormat="1" ht="24.15" customHeight="1">
      <c r="A256" s="39"/>
      <c r="B256" s="40"/>
      <c r="C256" s="229" t="s">
        <v>828</v>
      </c>
      <c r="D256" s="229" t="s">
        <v>352</v>
      </c>
      <c r="E256" s="230" t="s">
        <v>6068</v>
      </c>
      <c r="F256" s="231" t="s">
        <v>6069</v>
      </c>
      <c r="G256" s="232" t="s">
        <v>4932</v>
      </c>
      <c r="H256" s="233">
        <v>6</v>
      </c>
      <c r="I256" s="234"/>
      <c r="J256" s="235">
        <f>ROUND(I256*H256,2)</f>
        <v>0</v>
      </c>
      <c r="K256" s="231" t="s">
        <v>1</v>
      </c>
      <c r="L256" s="45"/>
      <c r="M256" s="236" t="s">
        <v>1</v>
      </c>
      <c r="N256" s="237" t="s">
        <v>41</v>
      </c>
      <c r="O256" s="92"/>
      <c r="P256" s="238">
        <f>O256*H256</f>
        <v>0</v>
      </c>
      <c r="Q256" s="238">
        <v>0</v>
      </c>
      <c r="R256" s="238">
        <f>Q256*H256</f>
        <v>0</v>
      </c>
      <c r="S256" s="238">
        <v>0</v>
      </c>
      <c r="T256" s="239">
        <f>S256*H256</f>
        <v>0</v>
      </c>
      <c r="U256" s="39"/>
      <c r="V256" s="39"/>
      <c r="W256" s="39"/>
      <c r="X256" s="39"/>
      <c r="Y256" s="39"/>
      <c r="Z256" s="39"/>
      <c r="AA256" s="39"/>
      <c r="AB256" s="39"/>
      <c r="AC256" s="39"/>
      <c r="AD256" s="39"/>
      <c r="AE256" s="39"/>
      <c r="AR256" s="240" t="s">
        <v>357</v>
      </c>
      <c r="AT256" s="240" t="s">
        <v>352</v>
      </c>
      <c r="AU256" s="240" t="s">
        <v>371</v>
      </c>
      <c r="AY256" s="18" t="s">
        <v>350</v>
      </c>
      <c r="BE256" s="241">
        <f>IF(N256="základní",J256,0)</f>
        <v>0</v>
      </c>
      <c r="BF256" s="241">
        <f>IF(N256="snížená",J256,0)</f>
        <v>0</v>
      </c>
      <c r="BG256" s="241">
        <f>IF(N256="zákl. přenesená",J256,0)</f>
        <v>0</v>
      </c>
      <c r="BH256" s="241">
        <f>IF(N256="sníž. přenesená",J256,0)</f>
        <v>0</v>
      </c>
      <c r="BI256" s="241">
        <f>IF(N256="nulová",J256,0)</f>
        <v>0</v>
      </c>
      <c r="BJ256" s="18" t="s">
        <v>84</v>
      </c>
      <c r="BK256" s="241">
        <f>ROUND(I256*H256,2)</f>
        <v>0</v>
      </c>
      <c r="BL256" s="18" t="s">
        <v>357</v>
      </c>
      <c r="BM256" s="240" t="s">
        <v>6070</v>
      </c>
    </row>
    <row r="257" s="2" customFormat="1">
      <c r="A257" s="39"/>
      <c r="B257" s="40"/>
      <c r="C257" s="41"/>
      <c r="D257" s="242" t="s">
        <v>359</v>
      </c>
      <c r="E257" s="41"/>
      <c r="F257" s="243" t="s">
        <v>6069</v>
      </c>
      <c r="G257" s="41"/>
      <c r="H257" s="41"/>
      <c r="I257" s="244"/>
      <c r="J257" s="41"/>
      <c r="K257" s="41"/>
      <c r="L257" s="45"/>
      <c r="M257" s="245"/>
      <c r="N257" s="246"/>
      <c r="O257" s="92"/>
      <c r="P257" s="92"/>
      <c r="Q257" s="92"/>
      <c r="R257" s="92"/>
      <c r="S257" s="92"/>
      <c r="T257" s="93"/>
      <c r="U257" s="39"/>
      <c r="V257" s="39"/>
      <c r="W257" s="39"/>
      <c r="X257" s="39"/>
      <c r="Y257" s="39"/>
      <c r="Z257" s="39"/>
      <c r="AA257" s="39"/>
      <c r="AB257" s="39"/>
      <c r="AC257" s="39"/>
      <c r="AD257" s="39"/>
      <c r="AE257" s="39"/>
      <c r="AT257" s="18" t="s">
        <v>359</v>
      </c>
      <c r="AU257" s="18" t="s">
        <v>371</v>
      </c>
    </row>
    <row r="258" s="12" customFormat="1" ht="20.88" customHeight="1">
      <c r="A258" s="12"/>
      <c r="B258" s="213"/>
      <c r="C258" s="214"/>
      <c r="D258" s="215" t="s">
        <v>75</v>
      </c>
      <c r="E258" s="227" t="s">
        <v>6071</v>
      </c>
      <c r="F258" s="227" t="s">
        <v>6072</v>
      </c>
      <c r="G258" s="214"/>
      <c r="H258" s="214"/>
      <c r="I258" s="217"/>
      <c r="J258" s="228">
        <f>BK258</f>
        <v>0</v>
      </c>
      <c r="K258" s="214"/>
      <c r="L258" s="219"/>
      <c r="M258" s="220"/>
      <c r="N258" s="221"/>
      <c r="O258" s="221"/>
      <c r="P258" s="222">
        <f>SUM(P259:P295)</f>
        <v>0</v>
      </c>
      <c r="Q258" s="221"/>
      <c r="R258" s="222">
        <f>SUM(R259:R295)</f>
        <v>0.42999999999999999</v>
      </c>
      <c r="S258" s="221"/>
      <c r="T258" s="223">
        <f>SUM(T259:T295)</f>
        <v>7.5</v>
      </c>
      <c r="U258" s="12"/>
      <c r="V258" s="12"/>
      <c r="W258" s="12"/>
      <c r="X258" s="12"/>
      <c r="Y258" s="12"/>
      <c r="Z258" s="12"/>
      <c r="AA258" s="12"/>
      <c r="AB258" s="12"/>
      <c r="AC258" s="12"/>
      <c r="AD258" s="12"/>
      <c r="AE258" s="12"/>
      <c r="AR258" s="224" t="s">
        <v>84</v>
      </c>
      <c r="AT258" s="225" t="s">
        <v>75</v>
      </c>
      <c r="AU258" s="225" t="s">
        <v>86</v>
      </c>
      <c r="AY258" s="224" t="s">
        <v>350</v>
      </c>
      <c r="BK258" s="226">
        <f>SUM(BK259:BK295)</f>
        <v>0</v>
      </c>
    </row>
    <row r="259" s="2" customFormat="1" ht="24.15" customHeight="1">
      <c r="A259" s="39"/>
      <c r="B259" s="40"/>
      <c r="C259" s="229" t="s">
        <v>834</v>
      </c>
      <c r="D259" s="229" t="s">
        <v>352</v>
      </c>
      <c r="E259" s="230" t="s">
        <v>6073</v>
      </c>
      <c r="F259" s="231" t="s">
        <v>6074</v>
      </c>
      <c r="G259" s="232" t="s">
        <v>551</v>
      </c>
      <c r="H259" s="233">
        <v>2000</v>
      </c>
      <c r="I259" s="234"/>
      <c r="J259" s="235">
        <f>ROUND(I259*H259,2)</f>
        <v>0</v>
      </c>
      <c r="K259" s="231" t="s">
        <v>385</v>
      </c>
      <c r="L259" s="45"/>
      <c r="M259" s="236" t="s">
        <v>1</v>
      </c>
      <c r="N259" s="237" t="s">
        <v>41</v>
      </c>
      <c r="O259" s="92"/>
      <c r="P259" s="238">
        <f>O259*H259</f>
        <v>0</v>
      </c>
      <c r="Q259" s="238">
        <v>0</v>
      </c>
      <c r="R259" s="238">
        <f>Q259*H259</f>
        <v>0</v>
      </c>
      <c r="S259" s="238">
        <v>0</v>
      </c>
      <c r="T259" s="239">
        <f>S259*H259</f>
        <v>0</v>
      </c>
      <c r="U259" s="39"/>
      <c r="V259" s="39"/>
      <c r="W259" s="39"/>
      <c r="X259" s="39"/>
      <c r="Y259" s="39"/>
      <c r="Z259" s="39"/>
      <c r="AA259" s="39"/>
      <c r="AB259" s="39"/>
      <c r="AC259" s="39"/>
      <c r="AD259" s="39"/>
      <c r="AE259" s="39"/>
      <c r="AR259" s="240" t="s">
        <v>84</v>
      </c>
      <c r="AT259" s="240" t="s">
        <v>352</v>
      </c>
      <c r="AU259" s="240" t="s">
        <v>371</v>
      </c>
      <c r="AY259" s="18" t="s">
        <v>350</v>
      </c>
      <c r="BE259" s="241">
        <f>IF(N259="základní",J259,0)</f>
        <v>0</v>
      </c>
      <c r="BF259" s="241">
        <f>IF(N259="snížená",J259,0)</f>
        <v>0</v>
      </c>
      <c r="BG259" s="241">
        <f>IF(N259="zákl. přenesená",J259,0)</f>
        <v>0</v>
      </c>
      <c r="BH259" s="241">
        <f>IF(N259="sníž. přenesená",J259,0)</f>
        <v>0</v>
      </c>
      <c r="BI259" s="241">
        <f>IF(N259="nulová",J259,0)</f>
        <v>0</v>
      </c>
      <c r="BJ259" s="18" t="s">
        <v>84</v>
      </c>
      <c r="BK259" s="241">
        <f>ROUND(I259*H259,2)</f>
        <v>0</v>
      </c>
      <c r="BL259" s="18" t="s">
        <v>84</v>
      </c>
      <c r="BM259" s="240" t="s">
        <v>6075</v>
      </c>
    </row>
    <row r="260" s="2" customFormat="1">
      <c r="A260" s="39"/>
      <c r="B260" s="40"/>
      <c r="C260" s="41"/>
      <c r="D260" s="242" t="s">
        <v>359</v>
      </c>
      <c r="E260" s="41"/>
      <c r="F260" s="243" t="s">
        <v>6076</v>
      </c>
      <c r="G260" s="41"/>
      <c r="H260" s="41"/>
      <c r="I260" s="244"/>
      <c r="J260" s="41"/>
      <c r="K260" s="41"/>
      <c r="L260" s="45"/>
      <c r="M260" s="245"/>
      <c r="N260" s="246"/>
      <c r="O260" s="92"/>
      <c r="P260" s="92"/>
      <c r="Q260" s="92"/>
      <c r="R260" s="92"/>
      <c r="S260" s="92"/>
      <c r="T260" s="93"/>
      <c r="U260" s="39"/>
      <c r="V260" s="39"/>
      <c r="W260" s="39"/>
      <c r="X260" s="39"/>
      <c r="Y260" s="39"/>
      <c r="Z260" s="39"/>
      <c r="AA260" s="39"/>
      <c r="AB260" s="39"/>
      <c r="AC260" s="39"/>
      <c r="AD260" s="39"/>
      <c r="AE260" s="39"/>
      <c r="AT260" s="18" t="s">
        <v>359</v>
      </c>
      <c r="AU260" s="18" t="s">
        <v>371</v>
      </c>
    </row>
    <row r="261" s="2" customFormat="1" ht="24.15" customHeight="1">
      <c r="A261" s="39"/>
      <c r="B261" s="40"/>
      <c r="C261" s="295" t="s">
        <v>872</v>
      </c>
      <c r="D261" s="295" t="s">
        <v>1347</v>
      </c>
      <c r="E261" s="296" t="s">
        <v>6077</v>
      </c>
      <c r="F261" s="297" t="s">
        <v>6078</v>
      </c>
      <c r="G261" s="298" t="s">
        <v>551</v>
      </c>
      <c r="H261" s="299">
        <v>2000</v>
      </c>
      <c r="I261" s="300"/>
      <c r="J261" s="301">
        <f>ROUND(I261*H261,2)</f>
        <v>0</v>
      </c>
      <c r="K261" s="297" t="s">
        <v>385</v>
      </c>
      <c r="L261" s="302"/>
      <c r="M261" s="303" t="s">
        <v>1</v>
      </c>
      <c r="N261" s="304" t="s">
        <v>41</v>
      </c>
      <c r="O261" s="92"/>
      <c r="P261" s="238">
        <f>O261*H261</f>
        <v>0</v>
      </c>
      <c r="Q261" s="238">
        <v>0.00019000000000000001</v>
      </c>
      <c r="R261" s="238">
        <f>Q261*H261</f>
        <v>0.38</v>
      </c>
      <c r="S261" s="238">
        <v>0</v>
      </c>
      <c r="T261" s="239">
        <f>S261*H261</f>
        <v>0</v>
      </c>
      <c r="U261" s="39"/>
      <c r="V261" s="39"/>
      <c r="W261" s="39"/>
      <c r="X261" s="39"/>
      <c r="Y261" s="39"/>
      <c r="Z261" s="39"/>
      <c r="AA261" s="39"/>
      <c r="AB261" s="39"/>
      <c r="AC261" s="39"/>
      <c r="AD261" s="39"/>
      <c r="AE261" s="39"/>
      <c r="AR261" s="240" t="s">
        <v>86</v>
      </c>
      <c r="AT261" s="240" t="s">
        <v>1347</v>
      </c>
      <c r="AU261" s="240" t="s">
        <v>371</v>
      </c>
      <c r="AY261" s="18" t="s">
        <v>350</v>
      </c>
      <c r="BE261" s="241">
        <f>IF(N261="základní",J261,0)</f>
        <v>0</v>
      </c>
      <c r="BF261" s="241">
        <f>IF(N261="snížená",J261,0)</f>
        <v>0</v>
      </c>
      <c r="BG261" s="241">
        <f>IF(N261="zákl. přenesená",J261,0)</f>
        <v>0</v>
      </c>
      <c r="BH261" s="241">
        <f>IF(N261="sníž. přenesená",J261,0)</f>
        <v>0</v>
      </c>
      <c r="BI261" s="241">
        <f>IF(N261="nulová",J261,0)</f>
        <v>0</v>
      </c>
      <c r="BJ261" s="18" t="s">
        <v>84</v>
      </c>
      <c r="BK261" s="241">
        <f>ROUND(I261*H261,2)</f>
        <v>0</v>
      </c>
      <c r="BL261" s="18" t="s">
        <v>84</v>
      </c>
      <c r="BM261" s="240" t="s">
        <v>6079</v>
      </c>
    </row>
    <row r="262" s="2" customFormat="1">
      <c r="A262" s="39"/>
      <c r="B262" s="40"/>
      <c r="C262" s="41"/>
      <c r="D262" s="242" t="s">
        <v>359</v>
      </c>
      <c r="E262" s="41"/>
      <c r="F262" s="243" t="s">
        <v>6078</v>
      </c>
      <c r="G262" s="41"/>
      <c r="H262" s="41"/>
      <c r="I262" s="244"/>
      <c r="J262" s="41"/>
      <c r="K262" s="41"/>
      <c r="L262" s="45"/>
      <c r="M262" s="245"/>
      <c r="N262" s="246"/>
      <c r="O262" s="92"/>
      <c r="P262" s="92"/>
      <c r="Q262" s="92"/>
      <c r="R262" s="92"/>
      <c r="S262" s="92"/>
      <c r="T262" s="93"/>
      <c r="U262" s="39"/>
      <c r="V262" s="39"/>
      <c r="W262" s="39"/>
      <c r="X262" s="39"/>
      <c r="Y262" s="39"/>
      <c r="Z262" s="39"/>
      <c r="AA262" s="39"/>
      <c r="AB262" s="39"/>
      <c r="AC262" s="39"/>
      <c r="AD262" s="39"/>
      <c r="AE262" s="39"/>
      <c r="AT262" s="18" t="s">
        <v>359</v>
      </c>
      <c r="AU262" s="18" t="s">
        <v>371</v>
      </c>
    </row>
    <row r="263" s="13" customFormat="1">
      <c r="A263" s="13"/>
      <c r="B263" s="247"/>
      <c r="C263" s="248"/>
      <c r="D263" s="242" t="s">
        <v>361</v>
      </c>
      <c r="E263" s="249" t="s">
        <v>1</v>
      </c>
      <c r="F263" s="250" t="s">
        <v>6080</v>
      </c>
      <c r="G263" s="248"/>
      <c r="H263" s="251">
        <v>2000</v>
      </c>
      <c r="I263" s="252"/>
      <c r="J263" s="248"/>
      <c r="K263" s="248"/>
      <c r="L263" s="253"/>
      <c r="M263" s="254"/>
      <c r="N263" s="255"/>
      <c r="O263" s="255"/>
      <c r="P263" s="255"/>
      <c r="Q263" s="255"/>
      <c r="R263" s="255"/>
      <c r="S263" s="255"/>
      <c r="T263" s="256"/>
      <c r="U263" s="13"/>
      <c r="V263" s="13"/>
      <c r="W263" s="13"/>
      <c r="X263" s="13"/>
      <c r="Y263" s="13"/>
      <c r="Z263" s="13"/>
      <c r="AA263" s="13"/>
      <c r="AB263" s="13"/>
      <c r="AC263" s="13"/>
      <c r="AD263" s="13"/>
      <c r="AE263" s="13"/>
      <c r="AT263" s="257" t="s">
        <v>361</v>
      </c>
      <c r="AU263" s="257" t="s">
        <v>371</v>
      </c>
      <c r="AV263" s="13" t="s">
        <v>86</v>
      </c>
      <c r="AW263" s="13" t="s">
        <v>32</v>
      </c>
      <c r="AX263" s="13" t="s">
        <v>84</v>
      </c>
      <c r="AY263" s="257" t="s">
        <v>350</v>
      </c>
    </row>
    <row r="264" s="2" customFormat="1" ht="21.75" customHeight="1">
      <c r="A264" s="39"/>
      <c r="B264" s="40"/>
      <c r="C264" s="229" t="s">
        <v>854</v>
      </c>
      <c r="D264" s="229" t="s">
        <v>352</v>
      </c>
      <c r="E264" s="230" t="s">
        <v>6081</v>
      </c>
      <c r="F264" s="231" t="s">
        <v>6082</v>
      </c>
      <c r="G264" s="232" t="s">
        <v>551</v>
      </c>
      <c r="H264" s="233">
        <v>5840</v>
      </c>
      <c r="I264" s="234"/>
      <c r="J264" s="235">
        <f>ROUND(I264*H264,2)</f>
        <v>0</v>
      </c>
      <c r="K264" s="231" t="s">
        <v>385</v>
      </c>
      <c r="L264" s="45"/>
      <c r="M264" s="236" t="s">
        <v>1</v>
      </c>
      <c r="N264" s="237" t="s">
        <v>41</v>
      </c>
      <c r="O264" s="92"/>
      <c r="P264" s="238">
        <f>O264*H264</f>
        <v>0</v>
      </c>
      <c r="Q264" s="238">
        <v>0</v>
      </c>
      <c r="R264" s="238">
        <f>Q264*H264</f>
        <v>0</v>
      </c>
      <c r="S264" s="238">
        <v>0</v>
      </c>
      <c r="T264" s="239">
        <f>S264*H264</f>
        <v>0</v>
      </c>
      <c r="U264" s="39"/>
      <c r="V264" s="39"/>
      <c r="W264" s="39"/>
      <c r="X264" s="39"/>
      <c r="Y264" s="39"/>
      <c r="Z264" s="39"/>
      <c r="AA264" s="39"/>
      <c r="AB264" s="39"/>
      <c r="AC264" s="39"/>
      <c r="AD264" s="39"/>
      <c r="AE264" s="39"/>
      <c r="AR264" s="240" t="s">
        <v>357</v>
      </c>
      <c r="AT264" s="240" t="s">
        <v>352</v>
      </c>
      <c r="AU264" s="240" t="s">
        <v>371</v>
      </c>
      <c r="AY264" s="18" t="s">
        <v>350</v>
      </c>
      <c r="BE264" s="241">
        <f>IF(N264="základní",J264,0)</f>
        <v>0</v>
      </c>
      <c r="BF264" s="241">
        <f>IF(N264="snížená",J264,0)</f>
        <v>0</v>
      </c>
      <c r="BG264" s="241">
        <f>IF(N264="zákl. přenesená",J264,0)</f>
        <v>0</v>
      </c>
      <c r="BH264" s="241">
        <f>IF(N264="sníž. přenesená",J264,0)</f>
        <v>0</v>
      </c>
      <c r="BI264" s="241">
        <f>IF(N264="nulová",J264,0)</f>
        <v>0</v>
      </c>
      <c r="BJ264" s="18" t="s">
        <v>84</v>
      </c>
      <c r="BK264" s="241">
        <f>ROUND(I264*H264,2)</f>
        <v>0</v>
      </c>
      <c r="BL264" s="18" t="s">
        <v>357</v>
      </c>
      <c r="BM264" s="240" t="s">
        <v>6083</v>
      </c>
    </row>
    <row r="265" s="2" customFormat="1">
      <c r="A265" s="39"/>
      <c r="B265" s="40"/>
      <c r="C265" s="41"/>
      <c r="D265" s="242" t="s">
        <v>359</v>
      </c>
      <c r="E265" s="41"/>
      <c r="F265" s="243" t="s">
        <v>6084</v>
      </c>
      <c r="G265" s="41"/>
      <c r="H265" s="41"/>
      <c r="I265" s="244"/>
      <c r="J265" s="41"/>
      <c r="K265" s="41"/>
      <c r="L265" s="45"/>
      <c r="M265" s="245"/>
      <c r="N265" s="246"/>
      <c r="O265" s="92"/>
      <c r="P265" s="92"/>
      <c r="Q265" s="92"/>
      <c r="R265" s="92"/>
      <c r="S265" s="92"/>
      <c r="T265" s="93"/>
      <c r="U265" s="39"/>
      <c r="V265" s="39"/>
      <c r="W265" s="39"/>
      <c r="X265" s="39"/>
      <c r="Y265" s="39"/>
      <c r="Z265" s="39"/>
      <c r="AA265" s="39"/>
      <c r="AB265" s="39"/>
      <c r="AC265" s="39"/>
      <c r="AD265" s="39"/>
      <c r="AE265" s="39"/>
      <c r="AT265" s="18" t="s">
        <v>359</v>
      </c>
      <c r="AU265" s="18" t="s">
        <v>371</v>
      </c>
    </row>
    <row r="266" s="2" customFormat="1" ht="24.15" customHeight="1">
      <c r="A266" s="39"/>
      <c r="B266" s="40"/>
      <c r="C266" s="229" t="s">
        <v>888</v>
      </c>
      <c r="D266" s="229" t="s">
        <v>352</v>
      </c>
      <c r="E266" s="230" t="s">
        <v>6085</v>
      </c>
      <c r="F266" s="231" t="s">
        <v>6086</v>
      </c>
      <c r="G266" s="232" t="s">
        <v>551</v>
      </c>
      <c r="H266" s="233">
        <v>3200</v>
      </c>
      <c r="I266" s="234"/>
      <c r="J266" s="235">
        <f>ROUND(I266*H266,2)</f>
        <v>0</v>
      </c>
      <c r="K266" s="231" t="s">
        <v>1</v>
      </c>
      <c r="L266" s="45"/>
      <c r="M266" s="236" t="s">
        <v>1</v>
      </c>
      <c r="N266" s="237" t="s">
        <v>41</v>
      </c>
      <c r="O266" s="92"/>
      <c r="P266" s="238">
        <f>O266*H266</f>
        <v>0</v>
      </c>
      <c r="Q266" s="238">
        <v>0</v>
      </c>
      <c r="R266" s="238">
        <f>Q266*H266</f>
        <v>0</v>
      </c>
      <c r="S266" s="238">
        <v>0</v>
      </c>
      <c r="T266" s="239">
        <f>S266*H266</f>
        <v>0</v>
      </c>
      <c r="U266" s="39"/>
      <c r="V266" s="39"/>
      <c r="W266" s="39"/>
      <c r="X266" s="39"/>
      <c r="Y266" s="39"/>
      <c r="Z266" s="39"/>
      <c r="AA266" s="39"/>
      <c r="AB266" s="39"/>
      <c r="AC266" s="39"/>
      <c r="AD266" s="39"/>
      <c r="AE266" s="39"/>
      <c r="AR266" s="240" t="s">
        <v>357</v>
      </c>
      <c r="AT266" s="240" t="s">
        <v>352</v>
      </c>
      <c r="AU266" s="240" t="s">
        <v>371</v>
      </c>
      <c r="AY266" s="18" t="s">
        <v>350</v>
      </c>
      <c r="BE266" s="241">
        <f>IF(N266="základní",J266,0)</f>
        <v>0</v>
      </c>
      <c r="BF266" s="241">
        <f>IF(N266="snížená",J266,0)</f>
        <v>0</v>
      </c>
      <c r="BG266" s="241">
        <f>IF(N266="zákl. přenesená",J266,0)</f>
        <v>0</v>
      </c>
      <c r="BH266" s="241">
        <f>IF(N266="sníž. přenesená",J266,0)</f>
        <v>0</v>
      </c>
      <c r="BI266" s="241">
        <f>IF(N266="nulová",J266,0)</f>
        <v>0</v>
      </c>
      <c r="BJ266" s="18" t="s">
        <v>84</v>
      </c>
      <c r="BK266" s="241">
        <f>ROUND(I266*H266,2)</f>
        <v>0</v>
      </c>
      <c r="BL266" s="18" t="s">
        <v>357</v>
      </c>
      <c r="BM266" s="240" t="s">
        <v>6087</v>
      </c>
    </row>
    <row r="267" s="2" customFormat="1">
      <c r="A267" s="39"/>
      <c r="B267" s="40"/>
      <c r="C267" s="41"/>
      <c r="D267" s="242" t="s">
        <v>359</v>
      </c>
      <c r="E267" s="41"/>
      <c r="F267" s="243" t="s">
        <v>6086</v>
      </c>
      <c r="G267" s="41"/>
      <c r="H267" s="41"/>
      <c r="I267" s="244"/>
      <c r="J267" s="41"/>
      <c r="K267" s="41"/>
      <c r="L267" s="45"/>
      <c r="M267" s="245"/>
      <c r="N267" s="246"/>
      <c r="O267" s="92"/>
      <c r="P267" s="92"/>
      <c r="Q267" s="92"/>
      <c r="R267" s="92"/>
      <c r="S267" s="92"/>
      <c r="T267" s="93"/>
      <c r="U267" s="39"/>
      <c r="V267" s="39"/>
      <c r="W267" s="39"/>
      <c r="X267" s="39"/>
      <c r="Y267" s="39"/>
      <c r="Z267" s="39"/>
      <c r="AA267" s="39"/>
      <c r="AB267" s="39"/>
      <c r="AC267" s="39"/>
      <c r="AD267" s="39"/>
      <c r="AE267" s="39"/>
      <c r="AT267" s="18" t="s">
        <v>359</v>
      </c>
      <c r="AU267" s="18" t="s">
        <v>371</v>
      </c>
    </row>
    <row r="268" s="2" customFormat="1" ht="24.15" customHeight="1">
      <c r="A268" s="39"/>
      <c r="B268" s="40"/>
      <c r="C268" s="229" t="s">
        <v>894</v>
      </c>
      <c r="D268" s="229" t="s">
        <v>352</v>
      </c>
      <c r="E268" s="230" t="s">
        <v>6088</v>
      </c>
      <c r="F268" s="231" t="s">
        <v>6089</v>
      </c>
      <c r="G268" s="232" t="s">
        <v>551</v>
      </c>
      <c r="H268" s="233">
        <v>1500</v>
      </c>
      <c r="I268" s="234"/>
      <c r="J268" s="235">
        <f>ROUND(I268*H268,2)</f>
        <v>0</v>
      </c>
      <c r="K268" s="231" t="s">
        <v>1</v>
      </c>
      <c r="L268" s="45"/>
      <c r="M268" s="236" t="s">
        <v>1</v>
      </c>
      <c r="N268" s="237" t="s">
        <v>41</v>
      </c>
      <c r="O268" s="92"/>
      <c r="P268" s="238">
        <f>O268*H268</f>
        <v>0</v>
      </c>
      <c r="Q268" s="238">
        <v>0</v>
      </c>
      <c r="R268" s="238">
        <f>Q268*H268</f>
        <v>0</v>
      </c>
      <c r="S268" s="238">
        <v>0</v>
      </c>
      <c r="T268" s="239">
        <f>S268*H268</f>
        <v>0</v>
      </c>
      <c r="U268" s="39"/>
      <c r="V268" s="39"/>
      <c r="W268" s="39"/>
      <c r="X268" s="39"/>
      <c r="Y268" s="39"/>
      <c r="Z268" s="39"/>
      <c r="AA268" s="39"/>
      <c r="AB268" s="39"/>
      <c r="AC268" s="39"/>
      <c r="AD268" s="39"/>
      <c r="AE268" s="39"/>
      <c r="AR268" s="240" t="s">
        <v>357</v>
      </c>
      <c r="AT268" s="240" t="s">
        <v>352</v>
      </c>
      <c r="AU268" s="240" t="s">
        <v>371</v>
      </c>
      <c r="AY268" s="18" t="s">
        <v>350</v>
      </c>
      <c r="BE268" s="241">
        <f>IF(N268="základní",J268,0)</f>
        <v>0</v>
      </c>
      <c r="BF268" s="241">
        <f>IF(N268="snížená",J268,0)</f>
        <v>0</v>
      </c>
      <c r="BG268" s="241">
        <f>IF(N268="zákl. přenesená",J268,0)</f>
        <v>0</v>
      </c>
      <c r="BH268" s="241">
        <f>IF(N268="sníž. přenesená",J268,0)</f>
        <v>0</v>
      </c>
      <c r="BI268" s="241">
        <f>IF(N268="nulová",J268,0)</f>
        <v>0</v>
      </c>
      <c r="BJ268" s="18" t="s">
        <v>84</v>
      </c>
      <c r="BK268" s="241">
        <f>ROUND(I268*H268,2)</f>
        <v>0</v>
      </c>
      <c r="BL268" s="18" t="s">
        <v>357</v>
      </c>
      <c r="BM268" s="240" t="s">
        <v>6090</v>
      </c>
    </row>
    <row r="269" s="2" customFormat="1">
      <c r="A269" s="39"/>
      <c r="B269" s="40"/>
      <c r="C269" s="41"/>
      <c r="D269" s="242" t="s">
        <v>359</v>
      </c>
      <c r="E269" s="41"/>
      <c r="F269" s="243" t="s">
        <v>6089</v>
      </c>
      <c r="G269" s="41"/>
      <c r="H269" s="41"/>
      <c r="I269" s="244"/>
      <c r="J269" s="41"/>
      <c r="K269" s="41"/>
      <c r="L269" s="45"/>
      <c r="M269" s="245"/>
      <c r="N269" s="246"/>
      <c r="O269" s="92"/>
      <c r="P269" s="92"/>
      <c r="Q269" s="92"/>
      <c r="R269" s="92"/>
      <c r="S269" s="92"/>
      <c r="T269" s="93"/>
      <c r="U269" s="39"/>
      <c r="V269" s="39"/>
      <c r="W269" s="39"/>
      <c r="X269" s="39"/>
      <c r="Y269" s="39"/>
      <c r="Z269" s="39"/>
      <c r="AA269" s="39"/>
      <c r="AB269" s="39"/>
      <c r="AC269" s="39"/>
      <c r="AD269" s="39"/>
      <c r="AE269" s="39"/>
      <c r="AT269" s="18" t="s">
        <v>359</v>
      </c>
      <c r="AU269" s="18" t="s">
        <v>371</v>
      </c>
    </row>
    <row r="270" s="2" customFormat="1" ht="24.15" customHeight="1">
      <c r="A270" s="39"/>
      <c r="B270" s="40"/>
      <c r="C270" s="229" t="s">
        <v>911</v>
      </c>
      <c r="D270" s="229" t="s">
        <v>352</v>
      </c>
      <c r="E270" s="230" t="s">
        <v>6091</v>
      </c>
      <c r="F270" s="231" t="s">
        <v>6092</v>
      </c>
      <c r="G270" s="232" t="s">
        <v>551</v>
      </c>
      <c r="H270" s="233">
        <v>1000</v>
      </c>
      <c r="I270" s="234"/>
      <c r="J270" s="235">
        <f>ROUND(I270*H270,2)</f>
        <v>0</v>
      </c>
      <c r="K270" s="231" t="s">
        <v>1</v>
      </c>
      <c r="L270" s="45"/>
      <c r="M270" s="236" t="s">
        <v>1</v>
      </c>
      <c r="N270" s="237" t="s">
        <v>41</v>
      </c>
      <c r="O270" s="92"/>
      <c r="P270" s="238">
        <f>O270*H270</f>
        <v>0</v>
      </c>
      <c r="Q270" s="238">
        <v>0</v>
      </c>
      <c r="R270" s="238">
        <f>Q270*H270</f>
        <v>0</v>
      </c>
      <c r="S270" s="238">
        <v>0</v>
      </c>
      <c r="T270" s="239">
        <f>S270*H270</f>
        <v>0</v>
      </c>
      <c r="U270" s="39"/>
      <c r="V270" s="39"/>
      <c r="W270" s="39"/>
      <c r="X270" s="39"/>
      <c r="Y270" s="39"/>
      <c r="Z270" s="39"/>
      <c r="AA270" s="39"/>
      <c r="AB270" s="39"/>
      <c r="AC270" s="39"/>
      <c r="AD270" s="39"/>
      <c r="AE270" s="39"/>
      <c r="AR270" s="240" t="s">
        <v>357</v>
      </c>
      <c r="AT270" s="240" t="s">
        <v>352</v>
      </c>
      <c r="AU270" s="240" t="s">
        <v>371</v>
      </c>
      <c r="AY270" s="18" t="s">
        <v>350</v>
      </c>
      <c r="BE270" s="241">
        <f>IF(N270="základní",J270,0)</f>
        <v>0</v>
      </c>
      <c r="BF270" s="241">
        <f>IF(N270="snížená",J270,0)</f>
        <v>0</v>
      </c>
      <c r="BG270" s="241">
        <f>IF(N270="zákl. přenesená",J270,0)</f>
        <v>0</v>
      </c>
      <c r="BH270" s="241">
        <f>IF(N270="sníž. přenesená",J270,0)</f>
        <v>0</v>
      </c>
      <c r="BI270" s="241">
        <f>IF(N270="nulová",J270,0)</f>
        <v>0</v>
      </c>
      <c r="BJ270" s="18" t="s">
        <v>84</v>
      </c>
      <c r="BK270" s="241">
        <f>ROUND(I270*H270,2)</f>
        <v>0</v>
      </c>
      <c r="BL270" s="18" t="s">
        <v>357</v>
      </c>
      <c r="BM270" s="240" t="s">
        <v>6093</v>
      </c>
    </row>
    <row r="271" s="2" customFormat="1">
      <c r="A271" s="39"/>
      <c r="B271" s="40"/>
      <c r="C271" s="41"/>
      <c r="D271" s="242" t="s">
        <v>359</v>
      </c>
      <c r="E271" s="41"/>
      <c r="F271" s="243" t="s">
        <v>6092</v>
      </c>
      <c r="G271" s="41"/>
      <c r="H271" s="41"/>
      <c r="I271" s="244"/>
      <c r="J271" s="41"/>
      <c r="K271" s="41"/>
      <c r="L271" s="45"/>
      <c r="M271" s="245"/>
      <c r="N271" s="246"/>
      <c r="O271" s="92"/>
      <c r="P271" s="92"/>
      <c r="Q271" s="92"/>
      <c r="R271" s="92"/>
      <c r="S271" s="92"/>
      <c r="T271" s="93"/>
      <c r="U271" s="39"/>
      <c r="V271" s="39"/>
      <c r="W271" s="39"/>
      <c r="X271" s="39"/>
      <c r="Y271" s="39"/>
      <c r="Z271" s="39"/>
      <c r="AA271" s="39"/>
      <c r="AB271" s="39"/>
      <c r="AC271" s="39"/>
      <c r="AD271" s="39"/>
      <c r="AE271" s="39"/>
      <c r="AT271" s="18" t="s">
        <v>359</v>
      </c>
      <c r="AU271" s="18" t="s">
        <v>371</v>
      </c>
    </row>
    <row r="272" s="2" customFormat="1" ht="24.15" customHeight="1">
      <c r="A272" s="39"/>
      <c r="B272" s="40"/>
      <c r="C272" s="295" t="s">
        <v>4035</v>
      </c>
      <c r="D272" s="295" t="s">
        <v>1347</v>
      </c>
      <c r="E272" s="296" t="s">
        <v>6094</v>
      </c>
      <c r="F272" s="297" t="s">
        <v>6095</v>
      </c>
      <c r="G272" s="298" t="s">
        <v>551</v>
      </c>
      <c r="H272" s="299">
        <v>70</v>
      </c>
      <c r="I272" s="300"/>
      <c r="J272" s="301">
        <f>ROUND(I272*H272,2)</f>
        <v>0</v>
      </c>
      <c r="K272" s="297" t="s">
        <v>1</v>
      </c>
      <c r="L272" s="302"/>
      <c r="M272" s="303" t="s">
        <v>1</v>
      </c>
      <c r="N272" s="304" t="s">
        <v>41</v>
      </c>
      <c r="O272" s="92"/>
      <c r="P272" s="238">
        <f>O272*H272</f>
        <v>0</v>
      </c>
      <c r="Q272" s="238">
        <v>0</v>
      </c>
      <c r="R272" s="238">
        <f>Q272*H272</f>
        <v>0</v>
      </c>
      <c r="S272" s="238">
        <v>0</v>
      </c>
      <c r="T272" s="239">
        <f>S272*H272</f>
        <v>0</v>
      </c>
      <c r="U272" s="39"/>
      <c r="V272" s="39"/>
      <c r="W272" s="39"/>
      <c r="X272" s="39"/>
      <c r="Y272" s="39"/>
      <c r="Z272" s="39"/>
      <c r="AA272" s="39"/>
      <c r="AB272" s="39"/>
      <c r="AC272" s="39"/>
      <c r="AD272" s="39"/>
      <c r="AE272" s="39"/>
      <c r="AR272" s="240" t="s">
        <v>468</v>
      </c>
      <c r="AT272" s="240" t="s">
        <v>1347</v>
      </c>
      <c r="AU272" s="240" t="s">
        <v>371</v>
      </c>
      <c r="AY272" s="18" t="s">
        <v>350</v>
      </c>
      <c r="BE272" s="241">
        <f>IF(N272="základní",J272,0)</f>
        <v>0</v>
      </c>
      <c r="BF272" s="241">
        <f>IF(N272="snížená",J272,0)</f>
        <v>0</v>
      </c>
      <c r="BG272" s="241">
        <f>IF(N272="zákl. přenesená",J272,0)</f>
        <v>0</v>
      </c>
      <c r="BH272" s="241">
        <f>IF(N272="sníž. přenesená",J272,0)</f>
        <v>0</v>
      </c>
      <c r="BI272" s="241">
        <f>IF(N272="nulová",J272,0)</f>
        <v>0</v>
      </c>
      <c r="BJ272" s="18" t="s">
        <v>84</v>
      </c>
      <c r="BK272" s="241">
        <f>ROUND(I272*H272,2)</f>
        <v>0</v>
      </c>
      <c r="BL272" s="18" t="s">
        <v>357</v>
      </c>
      <c r="BM272" s="240" t="s">
        <v>6096</v>
      </c>
    </row>
    <row r="273" s="2" customFormat="1">
      <c r="A273" s="39"/>
      <c r="B273" s="40"/>
      <c r="C273" s="41"/>
      <c r="D273" s="242" t="s">
        <v>359</v>
      </c>
      <c r="E273" s="41"/>
      <c r="F273" s="243" t="s">
        <v>6095</v>
      </c>
      <c r="G273" s="41"/>
      <c r="H273" s="41"/>
      <c r="I273" s="244"/>
      <c r="J273" s="41"/>
      <c r="K273" s="41"/>
      <c r="L273" s="45"/>
      <c r="M273" s="245"/>
      <c r="N273" s="246"/>
      <c r="O273" s="92"/>
      <c r="P273" s="92"/>
      <c r="Q273" s="92"/>
      <c r="R273" s="92"/>
      <c r="S273" s="92"/>
      <c r="T273" s="93"/>
      <c r="U273" s="39"/>
      <c r="V273" s="39"/>
      <c r="W273" s="39"/>
      <c r="X273" s="39"/>
      <c r="Y273" s="39"/>
      <c r="Z273" s="39"/>
      <c r="AA273" s="39"/>
      <c r="AB273" s="39"/>
      <c r="AC273" s="39"/>
      <c r="AD273" s="39"/>
      <c r="AE273" s="39"/>
      <c r="AT273" s="18" t="s">
        <v>359</v>
      </c>
      <c r="AU273" s="18" t="s">
        <v>371</v>
      </c>
    </row>
    <row r="274" s="2" customFormat="1" ht="24.15" customHeight="1">
      <c r="A274" s="39"/>
      <c r="B274" s="40"/>
      <c r="C274" s="295" t="s">
        <v>4040</v>
      </c>
      <c r="D274" s="295" t="s">
        <v>1347</v>
      </c>
      <c r="E274" s="296" t="s">
        <v>6097</v>
      </c>
      <c r="F274" s="297" t="s">
        <v>6098</v>
      </c>
      <c r="G274" s="298" t="s">
        <v>551</v>
      </c>
      <c r="H274" s="299">
        <v>70</v>
      </c>
      <c r="I274" s="300"/>
      <c r="J274" s="301">
        <f>ROUND(I274*H274,2)</f>
        <v>0</v>
      </c>
      <c r="K274" s="297" t="s">
        <v>1</v>
      </c>
      <c r="L274" s="302"/>
      <c r="M274" s="303" t="s">
        <v>1</v>
      </c>
      <c r="N274" s="304" t="s">
        <v>41</v>
      </c>
      <c r="O274" s="92"/>
      <c r="P274" s="238">
        <f>O274*H274</f>
        <v>0</v>
      </c>
      <c r="Q274" s="238">
        <v>0</v>
      </c>
      <c r="R274" s="238">
        <f>Q274*H274</f>
        <v>0</v>
      </c>
      <c r="S274" s="238">
        <v>0</v>
      </c>
      <c r="T274" s="239">
        <f>S274*H274</f>
        <v>0</v>
      </c>
      <c r="U274" s="39"/>
      <c r="V274" s="39"/>
      <c r="W274" s="39"/>
      <c r="X274" s="39"/>
      <c r="Y274" s="39"/>
      <c r="Z274" s="39"/>
      <c r="AA274" s="39"/>
      <c r="AB274" s="39"/>
      <c r="AC274" s="39"/>
      <c r="AD274" s="39"/>
      <c r="AE274" s="39"/>
      <c r="AR274" s="240" t="s">
        <v>468</v>
      </c>
      <c r="AT274" s="240" t="s">
        <v>1347</v>
      </c>
      <c r="AU274" s="240" t="s">
        <v>371</v>
      </c>
      <c r="AY274" s="18" t="s">
        <v>350</v>
      </c>
      <c r="BE274" s="241">
        <f>IF(N274="základní",J274,0)</f>
        <v>0</v>
      </c>
      <c r="BF274" s="241">
        <f>IF(N274="snížená",J274,0)</f>
        <v>0</v>
      </c>
      <c r="BG274" s="241">
        <f>IF(N274="zákl. přenesená",J274,0)</f>
        <v>0</v>
      </c>
      <c r="BH274" s="241">
        <f>IF(N274="sníž. přenesená",J274,0)</f>
        <v>0</v>
      </c>
      <c r="BI274" s="241">
        <f>IF(N274="nulová",J274,0)</f>
        <v>0</v>
      </c>
      <c r="BJ274" s="18" t="s">
        <v>84</v>
      </c>
      <c r="BK274" s="241">
        <f>ROUND(I274*H274,2)</f>
        <v>0</v>
      </c>
      <c r="BL274" s="18" t="s">
        <v>357</v>
      </c>
      <c r="BM274" s="240" t="s">
        <v>6099</v>
      </c>
    </row>
    <row r="275" s="2" customFormat="1">
      <c r="A275" s="39"/>
      <c r="B275" s="40"/>
      <c r="C275" s="41"/>
      <c r="D275" s="242" t="s">
        <v>359</v>
      </c>
      <c r="E275" s="41"/>
      <c r="F275" s="243" t="s">
        <v>6098</v>
      </c>
      <c r="G275" s="41"/>
      <c r="H275" s="41"/>
      <c r="I275" s="244"/>
      <c r="J275" s="41"/>
      <c r="K275" s="41"/>
      <c r="L275" s="45"/>
      <c r="M275" s="245"/>
      <c r="N275" s="246"/>
      <c r="O275" s="92"/>
      <c r="P275" s="92"/>
      <c r="Q275" s="92"/>
      <c r="R275" s="92"/>
      <c r="S275" s="92"/>
      <c r="T275" s="93"/>
      <c r="U275" s="39"/>
      <c r="V275" s="39"/>
      <c r="W275" s="39"/>
      <c r="X275" s="39"/>
      <c r="Y275" s="39"/>
      <c r="Z275" s="39"/>
      <c r="AA275" s="39"/>
      <c r="AB275" s="39"/>
      <c r="AC275" s="39"/>
      <c r="AD275" s="39"/>
      <c r="AE275" s="39"/>
      <c r="AT275" s="18" t="s">
        <v>359</v>
      </c>
      <c r="AU275" s="18" t="s">
        <v>371</v>
      </c>
    </row>
    <row r="276" s="2" customFormat="1" ht="24.15" customHeight="1">
      <c r="A276" s="39"/>
      <c r="B276" s="40"/>
      <c r="C276" s="229" t="s">
        <v>918</v>
      </c>
      <c r="D276" s="229" t="s">
        <v>352</v>
      </c>
      <c r="E276" s="230" t="s">
        <v>6100</v>
      </c>
      <c r="F276" s="231" t="s">
        <v>6101</v>
      </c>
      <c r="G276" s="232" t="s">
        <v>4932</v>
      </c>
      <c r="H276" s="233">
        <v>3500</v>
      </c>
      <c r="I276" s="234"/>
      <c r="J276" s="235">
        <f>ROUND(I276*H276,2)</f>
        <v>0</v>
      </c>
      <c r="K276" s="231" t="s">
        <v>1</v>
      </c>
      <c r="L276" s="45"/>
      <c r="M276" s="236" t="s">
        <v>1</v>
      </c>
      <c r="N276" s="237" t="s">
        <v>41</v>
      </c>
      <c r="O276" s="92"/>
      <c r="P276" s="238">
        <f>O276*H276</f>
        <v>0</v>
      </c>
      <c r="Q276" s="238">
        <v>0</v>
      </c>
      <c r="R276" s="238">
        <f>Q276*H276</f>
        <v>0</v>
      </c>
      <c r="S276" s="238">
        <v>0</v>
      </c>
      <c r="T276" s="239">
        <f>S276*H276</f>
        <v>0</v>
      </c>
      <c r="U276" s="39"/>
      <c r="V276" s="39"/>
      <c r="W276" s="39"/>
      <c r="X276" s="39"/>
      <c r="Y276" s="39"/>
      <c r="Z276" s="39"/>
      <c r="AA276" s="39"/>
      <c r="AB276" s="39"/>
      <c r="AC276" s="39"/>
      <c r="AD276" s="39"/>
      <c r="AE276" s="39"/>
      <c r="AR276" s="240" t="s">
        <v>357</v>
      </c>
      <c r="AT276" s="240" t="s">
        <v>352</v>
      </c>
      <c r="AU276" s="240" t="s">
        <v>371</v>
      </c>
      <c r="AY276" s="18" t="s">
        <v>350</v>
      </c>
      <c r="BE276" s="241">
        <f>IF(N276="základní",J276,0)</f>
        <v>0</v>
      </c>
      <c r="BF276" s="241">
        <f>IF(N276="snížená",J276,0)</f>
        <v>0</v>
      </c>
      <c r="BG276" s="241">
        <f>IF(N276="zákl. přenesená",J276,0)</f>
        <v>0</v>
      </c>
      <c r="BH276" s="241">
        <f>IF(N276="sníž. přenesená",J276,0)</f>
        <v>0</v>
      </c>
      <c r="BI276" s="241">
        <f>IF(N276="nulová",J276,0)</f>
        <v>0</v>
      </c>
      <c r="BJ276" s="18" t="s">
        <v>84</v>
      </c>
      <c r="BK276" s="241">
        <f>ROUND(I276*H276,2)</f>
        <v>0</v>
      </c>
      <c r="BL276" s="18" t="s">
        <v>357</v>
      </c>
      <c r="BM276" s="240" t="s">
        <v>6102</v>
      </c>
    </row>
    <row r="277" s="2" customFormat="1">
      <c r="A277" s="39"/>
      <c r="B277" s="40"/>
      <c r="C277" s="41"/>
      <c r="D277" s="242" t="s">
        <v>359</v>
      </c>
      <c r="E277" s="41"/>
      <c r="F277" s="243" t="s">
        <v>6101</v>
      </c>
      <c r="G277" s="41"/>
      <c r="H277" s="41"/>
      <c r="I277" s="244"/>
      <c r="J277" s="41"/>
      <c r="K277" s="41"/>
      <c r="L277" s="45"/>
      <c r="M277" s="245"/>
      <c r="N277" s="246"/>
      <c r="O277" s="92"/>
      <c r="P277" s="92"/>
      <c r="Q277" s="92"/>
      <c r="R277" s="92"/>
      <c r="S277" s="92"/>
      <c r="T277" s="93"/>
      <c r="U277" s="39"/>
      <c r="V277" s="39"/>
      <c r="W277" s="39"/>
      <c r="X277" s="39"/>
      <c r="Y277" s="39"/>
      <c r="Z277" s="39"/>
      <c r="AA277" s="39"/>
      <c r="AB277" s="39"/>
      <c r="AC277" s="39"/>
      <c r="AD277" s="39"/>
      <c r="AE277" s="39"/>
      <c r="AT277" s="18" t="s">
        <v>359</v>
      </c>
      <c r="AU277" s="18" t="s">
        <v>371</v>
      </c>
    </row>
    <row r="278" s="2" customFormat="1" ht="16.5" customHeight="1">
      <c r="A278" s="39"/>
      <c r="B278" s="40"/>
      <c r="C278" s="229" t="s">
        <v>924</v>
      </c>
      <c r="D278" s="229" t="s">
        <v>352</v>
      </c>
      <c r="E278" s="230" t="s">
        <v>6103</v>
      </c>
      <c r="F278" s="231" t="s">
        <v>6104</v>
      </c>
      <c r="G278" s="232" t="s">
        <v>4932</v>
      </c>
      <c r="H278" s="233">
        <v>3500</v>
      </c>
      <c r="I278" s="234"/>
      <c r="J278" s="235">
        <f>ROUND(I278*H278,2)</f>
        <v>0</v>
      </c>
      <c r="K278" s="231" t="s">
        <v>1</v>
      </c>
      <c r="L278" s="45"/>
      <c r="M278" s="236" t="s">
        <v>1</v>
      </c>
      <c r="N278" s="237" t="s">
        <v>41</v>
      </c>
      <c r="O278" s="92"/>
      <c r="P278" s="238">
        <f>O278*H278</f>
        <v>0</v>
      </c>
      <c r="Q278" s="238">
        <v>0</v>
      </c>
      <c r="R278" s="238">
        <f>Q278*H278</f>
        <v>0</v>
      </c>
      <c r="S278" s="238">
        <v>0</v>
      </c>
      <c r="T278" s="239">
        <f>S278*H278</f>
        <v>0</v>
      </c>
      <c r="U278" s="39"/>
      <c r="V278" s="39"/>
      <c r="W278" s="39"/>
      <c r="X278" s="39"/>
      <c r="Y278" s="39"/>
      <c r="Z278" s="39"/>
      <c r="AA278" s="39"/>
      <c r="AB278" s="39"/>
      <c r="AC278" s="39"/>
      <c r="AD278" s="39"/>
      <c r="AE278" s="39"/>
      <c r="AR278" s="240" t="s">
        <v>357</v>
      </c>
      <c r="AT278" s="240" t="s">
        <v>352</v>
      </c>
      <c r="AU278" s="240" t="s">
        <v>371</v>
      </c>
      <c r="AY278" s="18" t="s">
        <v>350</v>
      </c>
      <c r="BE278" s="241">
        <f>IF(N278="základní",J278,0)</f>
        <v>0</v>
      </c>
      <c r="BF278" s="241">
        <f>IF(N278="snížená",J278,0)</f>
        <v>0</v>
      </c>
      <c r="BG278" s="241">
        <f>IF(N278="zákl. přenesená",J278,0)</f>
        <v>0</v>
      </c>
      <c r="BH278" s="241">
        <f>IF(N278="sníž. přenesená",J278,0)</f>
        <v>0</v>
      </c>
      <c r="BI278" s="241">
        <f>IF(N278="nulová",J278,0)</f>
        <v>0</v>
      </c>
      <c r="BJ278" s="18" t="s">
        <v>84</v>
      </c>
      <c r="BK278" s="241">
        <f>ROUND(I278*H278,2)</f>
        <v>0</v>
      </c>
      <c r="BL278" s="18" t="s">
        <v>357</v>
      </c>
      <c r="BM278" s="240" t="s">
        <v>6105</v>
      </c>
    </row>
    <row r="279" s="2" customFormat="1">
      <c r="A279" s="39"/>
      <c r="B279" s="40"/>
      <c r="C279" s="41"/>
      <c r="D279" s="242" t="s">
        <v>359</v>
      </c>
      <c r="E279" s="41"/>
      <c r="F279" s="243" t="s">
        <v>6104</v>
      </c>
      <c r="G279" s="41"/>
      <c r="H279" s="41"/>
      <c r="I279" s="244"/>
      <c r="J279" s="41"/>
      <c r="K279" s="41"/>
      <c r="L279" s="45"/>
      <c r="M279" s="245"/>
      <c r="N279" s="246"/>
      <c r="O279" s="92"/>
      <c r="P279" s="92"/>
      <c r="Q279" s="92"/>
      <c r="R279" s="92"/>
      <c r="S279" s="92"/>
      <c r="T279" s="93"/>
      <c r="U279" s="39"/>
      <c r="V279" s="39"/>
      <c r="W279" s="39"/>
      <c r="X279" s="39"/>
      <c r="Y279" s="39"/>
      <c r="Z279" s="39"/>
      <c r="AA279" s="39"/>
      <c r="AB279" s="39"/>
      <c r="AC279" s="39"/>
      <c r="AD279" s="39"/>
      <c r="AE279" s="39"/>
      <c r="AT279" s="18" t="s">
        <v>359</v>
      </c>
      <c r="AU279" s="18" t="s">
        <v>371</v>
      </c>
    </row>
    <row r="280" s="2" customFormat="1" ht="66.75" customHeight="1">
      <c r="A280" s="39"/>
      <c r="B280" s="40"/>
      <c r="C280" s="229" t="s">
        <v>929</v>
      </c>
      <c r="D280" s="229" t="s">
        <v>352</v>
      </c>
      <c r="E280" s="230" t="s">
        <v>6106</v>
      </c>
      <c r="F280" s="231" t="s">
        <v>6107</v>
      </c>
      <c r="G280" s="232" t="s">
        <v>551</v>
      </c>
      <c r="H280" s="233">
        <v>1000</v>
      </c>
      <c r="I280" s="234"/>
      <c r="J280" s="235">
        <f>ROUND(I280*H280,2)</f>
        <v>0</v>
      </c>
      <c r="K280" s="231" t="s">
        <v>1</v>
      </c>
      <c r="L280" s="45"/>
      <c r="M280" s="236" t="s">
        <v>1</v>
      </c>
      <c r="N280" s="237" t="s">
        <v>41</v>
      </c>
      <c r="O280" s="92"/>
      <c r="P280" s="238">
        <f>O280*H280</f>
        <v>0</v>
      </c>
      <c r="Q280" s="238">
        <v>0</v>
      </c>
      <c r="R280" s="238">
        <f>Q280*H280</f>
        <v>0</v>
      </c>
      <c r="S280" s="238">
        <v>0</v>
      </c>
      <c r="T280" s="239">
        <f>S280*H280</f>
        <v>0</v>
      </c>
      <c r="U280" s="39"/>
      <c r="V280" s="39"/>
      <c r="W280" s="39"/>
      <c r="X280" s="39"/>
      <c r="Y280" s="39"/>
      <c r="Z280" s="39"/>
      <c r="AA280" s="39"/>
      <c r="AB280" s="39"/>
      <c r="AC280" s="39"/>
      <c r="AD280" s="39"/>
      <c r="AE280" s="39"/>
      <c r="AR280" s="240" t="s">
        <v>357</v>
      </c>
      <c r="AT280" s="240" t="s">
        <v>352</v>
      </c>
      <c r="AU280" s="240" t="s">
        <v>371</v>
      </c>
      <c r="AY280" s="18" t="s">
        <v>350</v>
      </c>
      <c r="BE280" s="241">
        <f>IF(N280="základní",J280,0)</f>
        <v>0</v>
      </c>
      <c r="BF280" s="241">
        <f>IF(N280="snížená",J280,0)</f>
        <v>0</v>
      </c>
      <c r="BG280" s="241">
        <f>IF(N280="zákl. přenesená",J280,0)</f>
        <v>0</v>
      </c>
      <c r="BH280" s="241">
        <f>IF(N280="sníž. přenesená",J280,0)</f>
        <v>0</v>
      </c>
      <c r="BI280" s="241">
        <f>IF(N280="nulová",J280,0)</f>
        <v>0</v>
      </c>
      <c r="BJ280" s="18" t="s">
        <v>84</v>
      </c>
      <c r="BK280" s="241">
        <f>ROUND(I280*H280,2)</f>
        <v>0</v>
      </c>
      <c r="BL280" s="18" t="s">
        <v>357</v>
      </c>
      <c r="BM280" s="240" t="s">
        <v>6108</v>
      </c>
    </row>
    <row r="281" s="2" customFormat="1">
      <c r="A281" s="39"/>
      <c r="B281" s="40"/>
      <c r="C281" s="41"/>
      <c r="D281" s="242" t="s">
        <v>359</v>
      </c>
      <c r="E281" s="41"/>
      <c r="F281" s="243" t="s">
        <v>6107</v>
      </c>
      <c r="G281" s="41"/>
      <c r="H281" s="41"/>
      <c r="I281" s="244"/>
      <c r="J281" s="41"/>
      <c r="K281" s="41"/>
      <c r="L281" s="45"/>
      <c r="M281" s="245"/>
      <c r="N281" s="246"/>
      <c r="O281" s="92"/>
      <c r="P281" s="92"/>
      <c r="Q281" s="92"/>
      <c r="R281" s="92"/>
      <c r="S281" s="92"/>
      <c r="T281" s="93"/>
      <c r="U281" s="39"/>
      <c r="V281" s="39"/>
      <c r="W281" s="39"/>
      <c r="X281" s="39"/>
      <c r="Y281" s="39"/>
      <c r="Z281" s="39"/>
      <c r="AA281" s="39"/>
      <c r="AB281" s="39"/>
      <c r="AC281" s="39"/>
      <c r="AD281" s="39"/>
      <c r="AE281" s="39"/>
      <c r="AT281" s="18" t="s">
        <v>359</v>
      </c>
      <c r="AU281" s="18" t="s">
        <v>371</v>
      </c>
    </row>
    <row r="282" s="2" customFormat="1" ht="16.5" customHeight="1">
      <c r="A282" s="39"/>
      <c r="B282" s="40"/>
      <c r="C282" s="229" t="s">
        <v>937</v>
      </c>
      <c r="D282" s="229" t="s">
        <v>352</v>
      </c>
      <c r="E282" s="230" t="s">
        <v>6109</v>
      </c>
      <c r="F282" s="231" t="s">
        <v>6110</v>
      </c>
      <c r="G282" s="232" t="s">
        <v>5017</v>
      </c>
      <c r="H282" s="233">
        <v>70</v>
      </c>
      <c r="I282" s="234"/>
      <c r="J282" s="235">
        <f>ROUND(I282*H282,2)</f>
        <v>0</v>
      </c>
      <c r="K282" s="231" t="s">
        <v>1</v>
      </c>
      <c r="L282" s="45"/>
      <c r="M282" s="236" t="s">
        <v>1</v>
      </c>
      <c r="N282" s="237" t="s">
        <v>41</v>
      </c>
      <c r="O282" s="92"/>
      <c r="P282" s="238">
        <f>O282*H282</f>
        <v>0</v>
      </c>
      <c r="Q282" s="238">
        <v>0</v>
      </c>
      <c r="R282" s="238">
        <f>Q282*H282</f>
        <v>0</v>
      </c>
      <c r="S282" s="238">
        <v>0</v>
      </c>
      <c r="T282" s="239">
        <f>S282*H282</f>
        <v>0</v>
      </c>
      <c r="U282" s="39"/>
      <c r="V282" s="39"/>
      <c r="W282" s="39"/>
      <c r="X282" s="39"/>
      <c r="Y282" s="39"/>
      <c r="Z282" s="39"/>
      <c r="AA282" s="39"/>
      <c r="AB282" s="39"/>
      <c r="AC282" s="39"/>
      <c r="AD282" s="39"/>
      <c r="AE282" s="39"/>
      <c r="AR282" s="240" t="s">
        <v>357</v>
      </c>
      <c r="AT282" s="240" t="s">
        <v>352</v>
      </c>
      <c r="AU282" s="240" t="s">
        <v>371</v>
      </c>
      <c r="AY282" s="18" t="s">
        <v>350</v>
      </c>
      <c r="BE282" s="241">
        <f>IF(N282="základní",J282,0)</f>
        <v>0</v>
      </c>
      <c r="BF282" s="241">
        <f>IF(N282="snížená",J282,0)</f>
        <v>0</v>
      </c>
      <c r="BG282" s="241">
        <f>IF(N282="zákl. přenesená",J282,0)</f>
        <v>0</v>
      </c>
      <c r="BH282" s="241">
        <f>IF(N282="sníž. přenesená",J282,0)</f>
        <v>0</v>
      </c>
      <c r="BI282" s="241">
        <f>IF(N282="nulová",J282,0)</f>
        <v>0</v>
      </c>
      <c r="BJ282" s="18" t="s">
        <v>84</v>
      </c>
      <c r="BK282" s="241">
        <f>ROUND(I282*H282,2)</f>
        <v>0</v>
      </c>
      <c r="BL282" s="18" t="s">
        <v>357</v>
      </c>
      <c r="BM282" s="240" t="s">
        <v>6111</v>
      </c>
    </row>
    <row r="283" s="2" customFormat="1">
      <c r="A283" s="39"/>
      <c r="B283" s="40"/>
      <c r="C283" s="41"/>
      <c r="D283" s="242" t="s">
        <v>359</v>
      </c>
      <c r="E283" s="41"/>
      <c r="F283" s="243" t="s">
        <v>6110</v>
      </c>
      <c r="G283" s="41"/>
      <c r="H283" s="41"/>
      <c r="I283" s="244"/>
      <c r="J283" s="41"/>
      <c r="K283" s="41"/>
      <c r="L283" s="45"/>
      <c r="M283" s="245"/>
      <c r="N283" s="246"/>
      <c r="O283" s="92"/>
      <c r="P283" s="92"/>
      <c r="Q283" s="92"/>
      <c r="R283" s="92"/>
      <c r="S283" s="92"/>
      <c r="T283" s="93"/>
      <c r="U283" s="39"/>
      <c r="V283" s="39"/>
      <c r="W283" s="39"/>
      <c r="X283" s="39"/>
      <c r="Y283" s="39"/>
      <c r="Z283" s="39"/>
      <c r="AA283" s="39"/>
      <c r="AB283" s="39"/>
      <c r="AC283" s="39"/>
      <c r="AD283" s="39"/>
      <c r="AE283" s="39"/>
      <c r="AT283" s="18" t="s">
        <v>359</v>
      </c>
      <c r="AU283" s="18" t="s">
        <v>371</v>
      </c>
    </row>
    <row r="284" s="2" customFormat="1" ht="24.15" customHeight="1">
      <c r="A284" s="39"/>
      <c r="B284" s="40"/>
      <c r="C284" s="229" t="s">
        <v>877</v>
      </c>
      <c r="D284" s="229" t="s">
        <v>352</v>
      </c>
      <c r="E284" s="230" t="s">
        <v>6112</v>
      </c>
      <c r="F284" s="231" t="s">
        <v>6113</v>
      </c>
      <c r="G284" s="232" t="s">
        <v>497</v>
      </c>
      <c r="H284" s="233">
        <v>17</v>
      </c>
      <c r="I284" s="234"/>
      <c r="J284" s="235">
        <f>ROUND(I284*H284,2)</f>
        <v>0</v>
      </c>
      <c r="K284" s="231" t="s">
        <v>385</v>
      </c>
      <c r="L284" s="45"/>
      <c r="M284" s="236" t="s">
        <v>1</v>
      </c>
      <c r="N284" s="237" t="s">
        <v>41</v>
      </c>
      <c r="O284" s="92"/>
      <c r="P284" s="238">
        <f>O284*H284</f>
        <v>0</v>
      </c>
      <c r="Q284" s="238">
        <v>0</v>
      </c>
      <c r="R284" s="238">
        <f>Q284*H284</f>
        <v>0</v>
      </c>
      <c r="S284" s="238">
        <v>0</v>
      </c>
      <c r="T284" s="239">
        <f>S284*H284</f>
        <v>0</v>
      </c>
      <c r="U284" s="39"/>
      <c r="V284" s="39"/>
      <c r="W284" s="39"/>
      <c r="X284" s="39"/>
      <c r="Y284" s="39"/>
      <c r="Z284" s="39"/>
      <c r="AA284" s="39"/>
      <c r="AB284" s="39"/>
      <c r="AC284" s="39"/>
      <c r="AD284" s="39"/>
      <c r="AE284" s="39"/>
      <c r="AR284" s="240" t="s">
        <v>357</v>
      </c>
      <c r="AT284" s="240" t="s">
        <v>352</v>
      </c>
      <c r="AU284" s="240" t="s">
        <v>371</v>
      </c>
      <c r="AY284" s="18" t="s">
        <v>350</v>
      </c>
      <c r="BE284" s="241">
        <f>IF(N284="základní",J284,0)</f>
        <v>0</v>
      </c>
      <c r="BF284" s="241">
        <f>IF(N284="snížená",J284,0)</f>
        <v>0</v>
      </c>
      <c r="BG284" s="241">
        <f>IF(N284="zákl. přenesená",J284,0)</f>
        <v>0</v>
      </c>
      <c r="BH284" s="241">
        <f>IF(N284="sníž. přenesená",J284,0)</f>
        <v>0</v>
      </c>
      <c r="BI284" s="241">
        <f>IF(N284="nulová",J284,0)</f>
        <v>0</v>
      </c>
      <c r="BJ284" s="18" t="s">
        <v>84</v>
      </c>
      <c r="BK284" s="241">
        <f>ROUND(I284*H284,2)</f>
        <v>0</v>
      </c>
      <c r="BL284" s="18" t="s">
        <v>357</v>
      </c>
      <c r="BM284" s="240" t="s">
        <v>6114</v>
      </c>
    </row>
    <row r="285" s="2" customFormat="1">
      <c r="A285" s="39"/>
      <c r="B285" s="40"/>
      <c r="C285" s="41"/>
      <c r="D285" s="242" t="s">
        <v>359</v>
      </c>
      <c r="E285" s="41"/>
      <c r="F285" s="243" t="s">
        <v>6115</v>
      </c>
      <c r="G285" s="41"/>
      <c r="H285" s="41"/>
      <c r="I285" s="244"/>
      <c r="J285" s="41"/>
      <c r="K285" s="41"/>
      <c r="L285" s="45"/>
      <c r="M285" s="245"/>
      <c r="N285" s="246"/>
      <c r="O285" s="92"/>
      <c r="P285" s="92"/>
      <c r="Q285" s="92"/>
      <c r="R285" s="92"/>
      <c r="S285" s="92"/>
      <c r="T285" s="93"/>
      <c r="U285" s="39"/>
      <c r="V285" s="39"/>
      <c r="W285" s="39"/>
      <c r="X285" s="39"/>
      <c r="Y285" s="39"/>
      <c r="Z285" s="39"/>
      <c r="AA285" s="39"/>
      <c r="AB285" s="39"/>
      <c r="AC285" s="39"/>
      <c r="AD285" s="39"/>
      <c r="AE285" s="39"/>
      <c r="AT285" s="18" t="s">
        <v>359</v>
      </c>
      <c r="AU285" s="18" t="s">
        <v>371</v>
      </c>
    </row>
    <row r="286" s="2" customFormat="1" ht="24.15" customHeight="1">
      <c r="A286" s="39"/>
      <c r="B286" s="40"/>
      <c r="C286" s="229" t="s">
        <v>943</v>
      </c>
      <c r="D286" s="229" t="s">
        <v>352</v>
      </c>
      <c r="E286" s="230" t="s">
        <v>6116</v>
      </c>
      <c r="F286" s="231" t="s">
        <v>6117</v>
      </c>
      <c r="G286" s="232" t="s">
        <v>4932</v>
      </c>
      <c r="H286" s="233">
        <v>17</v>
      </c>
      <c r="I286" s="234"/>
      <c r="J286" s="235">
        <f>ROUND(I286*H286,2)</f>
        <v>0</v>
      </c>
      <c r="K286" s="231" t="s">
        <v>1</v>
      </c>
      <c r="L286" s="45"/>
      <c r="M286" s="236" t="s">
        <v>1</v>
      </c>
      <c r="N286" s="237" t="s">
        <v>41</v>
      </c>
      <c r="O286" s="92"/>
      <c r="P286" s="238">
        <f>O286*H286</f>
        <v>0</v>
      </c>
      <c r="Q286" s="238">
        <v>0</v>
      </c>
      <c r="R286" s="238">
        <f>Q286*H286</f>
        <v>0</v>
      </c>
      <c r="S286" s="238">
        <v>0</v>
      </c>
      <c r="T286" s="239">
        <f>S286*H286</f>
        <v>0</v>
      </c>
      <c r="U286" s="39"/>
      <c r="V286" s="39"/>
      <c r="W286" s="39"/>
      <c r="X286" s="39"/>
      <c r="Y286" s="39"/>
      <c r="Z286" s="39"/>
      <c r="AA286" s="39"/>
      <c r="AB286" s="39"/>
      <c r="AC286" s="39"/>
      <c r="AD286" s="39"/>
      <c r="AE286" s="39"/>
      <c r="AR286" s="240" t="s">
        <v>357</v>
      </c>
      <c r="AT286" s="240" t="s">
        <v>352</v>
      </c>
      <c r="AU286" s="240" t="s">
        <v>371</v>
      </c>
      <c r="AY286" s="18" t="s">
        <v>350</v>
      </c>
      <c r="BE286" s="241">
        <f>IF(N286="základní",J286,0)</f>
        <v>0</v>
      </c>
      <c r="BF286" s="241">
        <f>IF(N286="snížená",J286,0)</f>
        <v>0</v>
      </c>
      <c r="BG286" s="241">
        <f>IF(N286="zákl. přenesená",J286,0)</f>
        <v>0</v>
      </c>
      <c r="BH286" s="241">
        <f>IF(N286="sníž. přenesená",J286,0)</f>
        <v>0</v>
      </c>
      <c r="BI286" s="241">
        <f>IF(N286="nulová",J286,0)</f>
        <v>0</v>
      </c>
      <c r="BJ286" s="18" t="s">
        <v>84</v>
      </c>
      <c r="BK286" s="241">
        <f>ROUND(I286*H286,2)</f>
        <v>0</v>
      </c>
      <c r="BL286" s="18" t="s">
        <v>357</v>
      </c>
      <c r="BM286" s="240" t="s">
        <v>6118</v>
      </c>
    </row>
    <row r="287" s="2" customFormat="1">
      <c r="A287" s="39"/>
      <c r="B287" s="40"/>
      <c r="C287" s="41"/>
      <c r="D287" s="242" t="s">
        <v>359</v>
      </c>
      <c r="E287" s="41"/>
      <c r="F287" s="243" t="s">
        <v>6117</v>
      </c>
      <c r="G287" s="41"/>
      <c r="H287" s="41"/>
      <c r="I287" s="244"/>
      <c r="J287" s="41"/>
      <c r="K287" s="41"/>
      <c r="L287" s="45"/>
      <c r="M287" s="245"/>
      <c r="N287" s="246"/>
      <c r="O287" s="92"/>
      <c r="P287" s="92"/>
      <c r="Q287" s="92"/>
      <c r="R287" s="92"/>
      <c r="S287" s="92"/>
      <c r="T287" s="93"/>
      <c r="U287" s="39"/>
      <c r="V287" s="39"/>
      <c r="W287" s="39"/>
      <c r="X287" s="39"/>
      <c r="Y287" s="39"/>
      <c r="Z287" s="39"/>
      <c r="AA287" s="39"/>
      <c r="AB287" s="39"/>
      <c r="AC287" s="39"/>
      <c r="AD287" s="39"/>
      <c r="AE287" s="39"/>
      <c r="AT287" s="18" t="s">
        <v>359</v>
      </c>
      <c r="AU287" s="18" t="s">
        <v>371</v>
      </c>
    </row>
    <row r="288" s="2" customFormat="1" ht="21.75" customHeight="1">
      <c r="A288" s="39"/>
      <c r="B288" s="40"/>
      <c r="C288" s="229" t="s">
        <v>950</v>
      </c>
      <c r="D288" s="229" t="s">
        <v>352</v>
      </c>
      <c r="E288" s="230" t="s">
        <v>6119</v>
      </c>
      <c r="F288" s="231" t="s">
        <v>5644</v>
      </c>
      <c r="G288" s="232" t="s">
        <v>5017</v>
      </c>
      <c r="H288" s="233">
        <v>1</v>
      </c>
      <c r="I288" s="234"/>
      <c r="J288" s="235">
        <f>ROUND(I288*H288,2)</f>
        <v>0</v>
      </c>
      <c r="K288" s="231" t="s">
        <v>1</v>
      </c>
      <c r="L288" s="45"/>
      <c r="M288" s="236" t="s">
        <v>1</v>
      </c>
      <c r="N288" s="237" t="s">
        <v>41</v>
      </c>
      <c r="O288" s="92"/>
      <c r="P288" s="238">
        <f>O288*H288</f>
        <v>0</v>
      </c>
      <c r="Q288" s="238">
        <v>0</v>
      </c>
      <c r="R288" s="238">
        <f>Q288*H288</f>
        <v>0</v>
      </c>
      <c r="S288" s="238">
        <v>0</v>
      </c>
      <c r="T288" s="239">
        <f>S288*H288</f>
        <v>0</v>
      </c>
      <c r="U288" s="39"/>
      <c r="V288" s="39"/>
      <c r="W288" s="39"/>
      <c r="X288" s="39"/>
      <c r="Y288" s="39"/>
      <c r="Z288" s="39"/>
      <c r="AA288" s="39"/>
      <c r="AB288" s="39"/>
      <c r="AC288" s="39"/>
      <c r="AD288" s="39"/>
      <c r="AE288" s="39"/>
      <c r="AR288" s="240" t="s">
        <v>357</v>
      </c>
      <c r="AT288" s="240" t="s">
        <v>352</v>
      </c>
      <c r="AU288" s="240" t="s">
        <v>371</v>
      </c>
      <c r="AY288" s="18" t="s">
        <v>350</v>
      </c>
      <c r="BE288" s="241">
        <f>IF(N288="základní",J288,0)</f>
        <v>0</v>
      </c>
      <c r="BF288" s="241">
        <f>IF(N288="snížená",J288,0)</f>
        <v>0</v>
      </c>
      <c r="BG288" s="241">
        <f>IF(N288="zákl. přenesená",J288,0)</f>
        <v>0</v>
      </c>
      <c r="BH288" s="241">
        <f>IF(N288="sníž. přenesená",J288,0)</f>
        <v>0</v>
      </c>
      <c r="BI288" s="241">
        <f>IF(N288="nulová",J288,0)</f>
        <v>0</v>
      </c>
      <c r="BJ288" s="18" t="s">
        <v>84</v>
      </c>
      <c r="BK288" s="241">
        <f>ROUND(I288*H288,2)</f>
        <v>0</v>
      </c>
      <c r="BL288" s="18" t="s">
        <v>357</v>
      </c>
      <c r="BM288" s="240" t="s">
        <v>6120</v>
      </c>
    </row>
    <row r="289" s="2" customFormat="1">
      <c r="A289" s="39"/>
      <c r="B289" s="40"/>
      <c r="C289" s="41"/>
      <c r="D289" s="242" t="s">
        <v>359</v>
      </c>
      <c r="E289" s="41"/>
      <c r="F289" s="243" t="s">
        <v>5644</v>
      </c>
      <c r="G289" s="41"/>
      <c r="H289" s="41"/>
      <c r="I289" s="244"/>
      <c r="J289" s="41"/>
      <c r="K289" s="41"/>
      <c r="L289" s="45"/>
      <c r="M289" s="245"/>
      <c r="N289" s="246"/>
      <c r="O289" s="92"/>
      <c r="P289" s="92"/>
      <c r="Q289" s="92"/>
      <c r="R289" s="92"/>
      <c r="S289" s="92"/>
      <c r="T289" s="93"/>
      <c r="U289" s="39"/>
      <c r="V289" s="39"/>
      <c r="W289" s="39"/>
      <c r="X289" s="39"/>
      <c r="Y289" s="39"/>
      <c r="Z289" s="39"/>
      <c r="AA289" s="39"/>
      <c r="AB289" s="39"/>
      <c r="AC289" s="39"/>
      <c r="AD289" s="39"/>
      <c r="AE289" s="39"/>
      <c r="AT289" s="18" t="s">
        <v>359</v>
      </c>
      <c r="AU289" s="18" t="s">
        <v>371</v>
      </c>
    </row>
    <row r="290" s="2" customFormat="1" ht="24.15" customHeight="1">
      <c r="A290" s="39"/>
      <c r="B290" s="40"/>
      <c r="C290" s="229" t="s">
        <v>882</v>
      </c>
      <c r="D290" s="229" t="s">
        <v>352</v>
      </c>
      <c r="E290" s="230" t="s">
        <v>5639</v>
      </c>
      <c r="F290" s="231" t="s">
        <v>5640</v>
      </c>
      <c r="G290" s="232" t="s">
        <v>551</v>
      </c>
      <c r="H290" s="233">
        <v>2500</v>
      </c>
      <c r="I290" s="234"/>
      <c r="J290" s="235">
        <f>ROUND(I290*H290,2)</f>
        <v>0</v>
      </c>
      <c r="K290" s="231" t="s">
        <v>385</v>
      </c>
      <c r="L290" s="45"/>
      <c r="M290" s="236" t="s">
        <v>1</v>
      </c>
      <c r="N290" s="237" t="s">
        <v>41</v>
      </c>
      <c r="O290" s="92"/>
      <c r="P290" s="238">
        <f>O290*H290</f>
        <v>0</v>
      </c>
      <c r="Q290" s="238">
        <v>2.0000000000000002E-05</v>
      </c>
      <c r="R290" s="238">
        <f>Q290*H290</f>
        <v>0.050000000000000003</v>
      </c>
      <c r="S290" s="238">
        <v>0.0030000000000000001</v>
      </c>
      <c r="T290" s="239">
        <f>S290*H290</f>
        <v>7.5</v>
      </c>
      <c r="U290" s="39"/>
      <c r="V290" s="39"/>
      <c r="W290" s="39"/>
      <c r="X290" s="39"/>
      <c r="Y290" s="39"/>
      <c r="Z290" s="39"/>
      <c r="AA290" s="39"/>
      <c r="AB290" s="39"/>
      <c r="AC290" s="39"/>
      <c r="AD290" s="39"/>
      <c r="AE290" s="39"/>
      <c r="AR290" s="240" t="s">
        <v>357</v>
      </c>
      <c r="AT290" s="240" t="s">
        <v>352</v>
      </c>
      <c r="AU290" s="240" t="s">
        <v>371</v>
      </c>
      <c r="AY290" s="18" t="s">
        <v>350</v>
      </c>
      <c r="BE290" s="241">
        <f>IF(N290="základní",J290,0)</f>
        <v>0</v>
      </c>
      <c r="BF290" s="241">
        <f>IF(N290="snížená",J290,0)</f>
        <v>0</v>
      </c>
      <c r="BG290" s="241">
        <f>IF(N290="zákl. přenesená",J290,0)</f>
        <v>0</v>
      </c>
      <c r="BH290" s="241">
        <f>IF(N290="sníž. přenesená",J290,0)</f>
        <v>0</v>
      </c>
      <c r="BI290" s="241">
        <f>IF(N290="nulová",J290,0)</f>
        <v>0</v>
      </c>
      <c r="BJ290" s="18" t="s">
        <v>84</v>
      </c>
      <c r="BK290" s="241">
        <f>ROUND(I290*H290,2)</f>
        <v>0</v>
      </c>
      <c r="BL290" s="18" t="s">
        <v>357</v>
      </c>
      <c r="BM290" s="240" t="s">
        <v>6121</v>
      </c>
    </row>
    <row r="291" s="2" customFormat="1">
      <c r="A291" s="39"/>
      <c r="B291" s="40"/>
      <c r="C291" s="41"/>
      <c r="D291" s="242" t="s">
        <v>359</v>
      </c>
      <c r="E291" s="41"/>
      <c r="F291" s="243" t="s">
        <v>5642</v>
      </c>
      <c r="G291" s="41"/>
      <c r="H291" s="41"/>
      <c r="I291" s="244"/>
      <c r="J291" s="41"/>
      <c r="K291" s="41"/>
      <c r="L291" s="45"/>
      <c r="M291" s="245"/>
      <c r="N291" s="246"/>
      <c r="O291" s="92"/>
      <c r="P291" s="92"/>
      <c r="Q291" s="92"/>
      <c r="R291" s="92"/>
      <c r="S291" s="92"/>
      <c r="T291" s="93"/>
      <c r="U291" s="39"/>
      <c r="V291" s="39"/>
      <c r="W291" s="39"/>
      <c r="X291" s="39"/>
      <c r="Y291" s="39"/>
      <c r="Z291" s="39"/>
      <c r="AA291" s="39"/>
      <c r="AB291" s="39"/>
      <c r="AC291" s="39"/>
      <c r="AD291" s="39"/>
      <c r="AE291" s="39"/>
      <c r="AT291" s="18" t="s">
        <v>359</v>
      </c>
      <c r="AU291" s="18" t="s">
        <v>371</v>
      </c>
    </row>
    <row r="292" s="2" customFormat="1" ht="16.5" customHeight="1">
      <c r="A292" s="39"/>
      <c r="B292" s="40"/>
      <c r="C292" s="229" t="s">
        <v>964</v>
      </c>
      <c r="D292" s="229" t="s">
        <v>352</v>
      </c>
      <c r="E292" s="230" t="s">
        <v>5646</v>
      </c>
      <c r="F292" s="231" t="s">
        <v>5647</v>
      </c>
      <c r="G292" s="232" t="s">
        <v>551</v>
      </c>
      <c r="H292" s="233">
        <v>2500</v>
      </c>
      <c r="I292" s="234"/>
      <c r="J292" s="235">
        <f>ROUND(I292*H292,2)</f>
        <v>0</v>
      </c>
      <c r="K292" s="231" t="s">
        <v>1</v>
      </c>
      <c r="L292" s="45"/>
      <c r="M292" s="236" t="s">
        <v>1</v>
      </c>
      <c r="N292" s="237" t="s">
        <v>41</v>
      </c>
      <c r="O292" s="92"/>
      <c r="P292" s="238">
        <f>O292*H292</f>
        <v>0</v>
      </c>
      <c r="Q292" s="238">
        <v>0</v>
      </c>
      <c r="R292" s="238">
        <f>Q292*H292</f>
        <v>0</v>
      </c>
      <c r="S292" s="238">
        <v>0</v>
      </c>
      <c r="T292" s="239">
        <f>S292*H292</f>
        <v>0</v>
      </c>
      <c r="U292" s="39"/>
      <c r="V292" s="39"/>
      <c r="W292" s="39"/>
      <c r="X292" s="39"/>
      <c r="Y292" s="39"/>
      <c r="Z292" s="39"/>
      <c r="AA292" s="39"/>
      <c r="AB292" s="39"/>
      <c r="AC292" s="39"/>
      <c r="AD292" s="39"/>
      <c r="AE292" s="39"/>
      <c r="AR292" s="240" t="s">
        <v>357</v>
      </c>
      <c r="AT292" s="240" t="s">
        <v>352</v>
      </c>
      <c r="AU292" s="240" t="s">
        <v>371</v>
      </c>
      <c r="AY292" s="18" t="s">
        <v>350</v>
      </c>
      <c r="BE292" s="241">
        <f>IF(N292="základní",J292,0)</f>
        <v>0</v>
      </c>
      <c r="BF292" s="241">
        <f>IF(N292="snížená",J292,0)</f>
        <v>0</v>
      </c>
      <c r="BG292" s="241">
        <f>IF(N292="zákl. přenesená",J292,0)</f>
        <v>0</v>
      </c>
      <c r="BH292" s="241">
        <f>IF(N292="sníž. přenesená",J292,0)</f>
        <v>0</v>
      </c>
      <c r="BI292" s="241">
        <f>IF(N292="nulová",J292,0)</f>
        <v>0</v>
      </c>
      <c r="BJ292" s="18" t="s">
        <v>84</v>
      </c>
      <c r="BK292" s="241">
        <f>ROUND(I292*H292,2)</f>
        <v>0</v>
      </c>
      <c r="BL292" s="18" t="s">
        <v>357</v>
      </c>
      <c r="BM292" s="240" t="s">
        <v>6122</v>
      </c>
    </row>
    <row r="293" s="2" customFormat="1">
      <c r="A293" s="39"/>
      <c r="B293" s="40"/>
      <c r="C293" s="41"/>
      <c r="D293" s="242" t="s">
        <v>359</v>
      </c>
      <c r="E293" s="41"/>
      <c r="F293" s="243" t="s">
        <v>5647</v>
      </c>
      <c r="G293" s="41"/>
      <c r="H293" s="41"/>
      <c r="I293" s="244"/>
      <c r="J293" s="41"/>
      <c r="K293" s="41"/>
      <c r="L293" s="45"/>
      <c r="M293" s="245"/>
      <c r="N293" s="246"/>
      <c r="O293" s="92"/>
      <c r="P293" s="92"/>
      <c r="Q293" s="92"/>
      <c r="R293" s="92"/>
      <c r="S293" s="92"/>
      <c r="T293" s="93"/>
      <c r="U293" s="39"/>
      <c r="V293" s="39"/>
      <c r="W293" s="39"/>
      <c r="X293" s="39"/>
      <c r="Y293" s="39"/>
      <c r="Z293" s="39"/>
      <c r="AA293" s="39"/>
      <c r="AB293" s="39"/>
      <c r="AC293" s="39"/>
      <c r="AD293" s="39"/>
      <c r="AE293" s="39"/>
      <c r="AT293" s="18" t="s">
        <v>359</v>
      </c>
      <c r="AU293" s="18" t="s">
        <v>371</v>
      </c>
    </row>
    <row r="294" s="2" customFormat="1" ht="16.5" customHeight="1">
      <c r="A294" s="39"/>
      <c r="B294" s="40"/>
      <c r="C294" s="229" t="s">
        <v>974</v>
      </c>
      <c r="D294" s="229" t="s">
        <v>352</v>
      </c>
      <c r="E294" s="230" t="s">
        <v>6123</v>
      </c>
      <c r="F294" s="231" t="s">
        <v>6124</v>
      </c>
      <c r="G294" s="232" t="s">
        <v>4932</v>
      </c>
      <c r="H294" s="233">
        <v>3500</v>
      </c>
      <c r="I294" s="234"/>
      <c r="J294" s="235">
        <f>ROUND(I294*H294,2)</f>
        <v>0</v>
      </c>
      <c r="K294" s="231" t="s">
        <v>1</v>
      </c>
      <c r="L294" s="45"/>
      <c r="M294" s="236" t="s">
        <v>1</v>
      </c>
      <c r="N294" s="237" t="s">
        <v>41</v>
      </c>
      <c r="O294" s="92"/>
      <c r="P294" s="238">
        <f>O294*H294</f>
        <v>0</v>
      </c>
      <c r="Q294" s="238">
        <v>0</v>
      </c>
      <c r="R294" s="238">
        <f>Q294*H294</f>
        <v>0</v>
      </c>
      <c r="S294" s="238">
        <v>0</v>
      </c>
      <c r="T294" s="239">
        <f>S294*H294</f>
        <v>0</v>
      </c>
      <c r="U294" s="39"/>
      <c r="V294" s="39"/>
      <c r="W294" s="39"/>
      <c r="X294" s="39"/>
      <c r="Y294" s="39"/>
      <c r="Z294" s="39"/>
      <c r="AA294" s="39"/>
      <c r="AB294" s="39"/>
      <c r="AC294" s="39"/>
      <c r="AD294" s="39"/>
      <c r="AE294" s="39"/>
      <c r="AR294" s="240" t="s">
        <v>357</v>
      </c>
      <c r="AT294" s="240" t="s">
        <v>352</v>
      </c>
      <c r="AU294" s="240" t="s">
        <v>371</v>
      </c>
      <c r="AY294" s="18" t="s">
        <v>350</v>
      </c>
      <c r="BE294" s="241">
        <f>IF(N294="základní",J294,0)</f>
        <v>0</v>
      </c>
      <c r="BF294" s="241">
        <f>IF(N294="snížená",J294,0)</f>
        <v>0</v>
      </c>
      <c r="BG294" s="241">
        <f>IF(N294="zákl. přenesená",J294,0)</f>
        <v>0</v>
      </c>
      <c r="BH294" s="241">
        <f>IF(N294="sníž. přenesená",J294,0)</f>
        <v>0</v>
      </c>
      <c r="BI294" s="241">
        <f>IF(N294="nulová",J294,0)</f>
        <v>0</v>
      </c>
      <c r="BJ294" s="18" t="s">
        <v>84</v>
      </c>
      <c r="BK294" s="241">
        <f>ROUND(I294*H294,2)</f>
        <v>0</v>
      </c>
      <c r="BL294" s="18" t="s">
        <v>357</v>
      </c>
      <c r="BM294" s="240" t="s">
        <v>6125</v>
      </c>
    </row>
    <row r="295" s="2" customFormat="1">
      <c r="A295" s="39"/>
      <c r="B295" s="40"/>
      <c r="C295" s="41"/>
      <c r="D295" s="242" t="s">
        <v>359</v>
      </c>
      <c r="E295" s="41"/>
      <c r="F295" s="243" t="s">
        <v>6124</v>
      </c>
      <c r="G295" s="41"/>
      <c r="H295" s="41"/>
      <c r="I295" s="244"/>
      <c r="J295" s="41"/>
      <c r="K295" s="41"/>
      <c r="L295" s="45"/>
      <c r="M295" s="245"/>
      <c r="N295" s="246"/>
      <c r="O295" s="92"/>
      <c r="P295" s="92"/>
      <c r="Q295" s="92"/>
      <c r="R295" s="92"/>
      <c r="S295" s="92"/>
      <c r="T295" s="93"/>
      <c r="U295" s="39"/>
      <c r="V295" s="39"/>
      <c r="W295" s="39"/>
      <c r="X295" s="39"/>
      <c r="Y295" s="39"/>
      <c r="Z295" s="39"/>
      <c r="AA295" s="39"/>
      <c r="AB295" s="39"/>
      <c r="AC295" s="39"/>
      <c r="AD295" s="39"/>
      <c r="AE295" s="39"/>
      <c r="AT295" s="18" t="s">
        <v>359</v>
      </c>
      <c r="AU295" s="18" t="s">
        <v>371</v>
      </c>
    </row>
    <row r="296" s="12" customFormat="1" ht="20.88" customHeight="1">
      <c r="A296" s="12"/>
      <c r="B296" s="213"/>
      <c r="C296" s="214"/>
      <c r="D296" s="215" t="s">
        <v>75</v>
      </c>
      <c r="E296" s="227" t="s">
        <v>6126</v>
      </c>
      <c r="F296" s="227" t="s">
        <v>6127</v>
      </c>
      <c r="G296" s="214"/>
      <c r="H296" s="214"/>
      <c r="I296" s="217"/>
      <c r="J296" s="228">
        <f>BK296</f>
        <v>0</v>
      </c>
      <c r="K296" s="214"/>
      <c r="L296" s="219"/>
      <c r="M296" s="220"/>
      <c r="N296" s="221"/>
      <c r="O296" s="221"/>
      <c r="P296" s="222">
        <f>SUM(P297:P318)</f>
        <v>0</v>
      </c>
      <c r="Q296" s="221"/>
      <c r="R296" s="222">
        <f>SUM(R297:R318)</f>
        <v>0</v>
      </c>
      <c r="S296" s="221"/>
      <c r="T296" s="223">
        <f>SUM(T297:T318)</f>
        <v>0</v>
      </c>
      <c r="U296" s="12"/>
      <c r="V296" s="12"/>
      <c r="W296" s="12"/>
      <c r="X296" s="12"/>
      <c r="Y296" s="12"/>
      <c r="Z296" s="12"/>
      <c r="AA296" s="12"/>
      <c r="AB296" s="12"/>
      <c r="AC296" s="12"/>
      <c r="AD296" s="12"/>
      <c r="AE296" s="12"/>
      <c r="AR296" s="224" t="s">
        <v>84</v>
      </c>
      <c r="AT296" s="225" t="s">
        <v>75</v>
      </c>
      <c r="AU296" s="225" t="s">
        <v>86</v>
      </c>
      <c r="AY296" s="224" t="s">
        <v>350</v>
      </c>
      <c r="BK296" s="226">
        <f>SUM(BK297:BK318)</f>
        <v>0</v>
      </c>
    </row>
    <row r="297" s="2" customFormat="1" ht="16.5" customHeight="1">
      <c r="A297" s="39"/>
      <c r="B297" s="40"/>
      <c r="C297" s="229" t="s">
        <v>981</v>
      </c>
      <c r="D297" s="229" t="s">
        <v>352</v>
      </c>
      <c r="E297" s="230" t="s">
        <v>6128</v>
      </c>
      <c r="F297" s="231" t="s">
        <v>6129</v>
      </c>
      <c r="G297" s="232" t="s">
        <v>6130</v>
      </c>
      <c r="H297" s="233">
        <v>1</v>
      </c>
      <c r="I297" s="234"/>
      <c r="J297" s="235">
        <f>ROUND(I297*H297,2)</f>
        <v>0</v>
      </c>
      <c r="K297" s="231" t="s">
        <v>385</v>
      </c>
      <c r="L297" s="45"/>
      <c r="M297" s="236" t="s">
        <v>1</v>
      </c>
      <c r="N297" s="237" t="s">
        <v>41</v>
      </c>
      <c r="O297" s="92"/>
      <c r="P297" s="238">
        <f>O297*H297</f>
        <v>0</v>
      </c>
      <c r="Q297" s="238">
        <v>0</v>
      </c>
      <c r="R297" s="238">
        <f>Q297*H297</f>
        <v>0</v>
      </c>
      <c r="S297" s="238">
        <v>0</v>
      </c>
      <c r="T297" s="239">
        <f>S297*H297</f>
        <v>0</v>
      </c>
      <c r="U297" s="39"/>
      <c r="V297" s="39"/>
      <c r="W297" s="39"/>
      <c r="X297" s="39"/>
      <c r="Y297" s="39"/>
      <c r="Z297" s="39"/>
      <c r="AA297" s="39"/>
      <c r="AB297" s="39"/>
      <c r="AC297" s="39"/>
      <c r="AD297" s="39"/>
      <c r="AE297" s="39"/>
      <c r="AR297" s="240" t="s">
        <v>6131</v>
      </c>
      <c r="AT297" s="240" t="s">
        <v>352</v>
      </c>
      <c r="AU297" s="240" t="s">
        <v>371</v>
      </c>
      <c r="AY297" s="18" t="s">
        <v>350</v>
      </c>
      <c r="BE297" s="241">
        <f>IF(N297="základní",J297,0)</f>
        <v>0</v>
      </c>
      <c r="BF297" s="241">
        <f>IF(N297="snížená",J297,0)</f>
        <v>0</v>
      </c>
      <c r="BG297" s="241">
        <f>IF(N297="zákl. přenesená",J297,0)</f>
        <v>0</v>
      </c>
      <c r="BH297" s="241">
        <f>IF(N297="sníž. přenesená",J297,0)</f>
        <v>0</v>
      </c>
      <c r="BI297" s="241">
        <f>IF(N297="nulová",J297,0)</f>
        <v>0</v>
      </c>
      <c r="BJ297" s="18" t="s">
        <v>84</v>
      </c>
      <c r="BK297" s="241">
        <f>ROUND(I297*H297,2)</f>
        <v>0</v>
      </c>
      <c r="BL297" s="18" t="s">
        <v>6131</v>
      </c>
      <c r="BM297" s="240" t="s">
        <v>6132</v>
      </c>
    </row>
    <row r="298" s="2" customFormat="1">
      <c r="A298" s="39"/>
      <c r="B298" s="40"/>
      <c r="C298" s="41"/>
      <c r="D298" s="242" t="s">
        <v>359</v>
      </c>
      <c r="E298" s="41"/>
      <c r="F298" s="243" t="s">
        <v>6129</v>
      </c>
      <c r="G298" s="41"/>
      <c r="H298" s="41"/>
      <c r="I298" s="244"/>
      <c r="J298" s="41"/>
      <c r="K298" s="41"/>
      <c r="L298" s="45"/>
      <c r="M298" s="245"/>
      <c r="N298" s="246"/>
      <c r="O298" s="92"/>
      <c r="P298" s="92"/>
      <c r="Q298" s="92"/>
      <c r="R298" s="92"/>
      <c r="S298" s="92"/>
      <c r="T298" s="93"/>
      <c r="U298" s="39"/>
      <c r="V298" s="39"/>
      <c r="W298" s="39"/>
      <c r="X298" s="39"/>
      <c r="Y298" s="39"/>
      <c r="Z298" s="39"/>
      <c r="AA298" s="39"/>
      <c r="AB298" s="39"/>
      <c r="AC298" s="39"/>
      <c r="AD298" s="39"/>
      <c r="AE298" s="39"/>
      <c r="AT298" s="18" t="s">
        <v>359</v>
      </c>
      <c r="AU298" s="18" t="s">
        <v>371</v>
      </c>
    </row>
    <row r="299" s="2" customFormat="1" ht="16.5" customHeight="1">
      <c r="A299" s="39"/>
      <c r="B299" s="40"/>
      <c r="C299" s="229" t="s">
        <v>987</v>
      </c>
      <c r="D299" s="229" t="s">
        <v>352</v>
      </c>
      <c r="E299" s="230" t="s">
        <v>6133</v>
      </c>
      <c r="F299" s="231" t="s">
        <v>6134</v>
      </c>
      <c r="G299" s="232" t="s">
        <v>497</v>
      </c>
      <c r="H299" s="233">
        <v>1</v>
      </c>
      <c r="I299" s="234"/>
      <c r="J299" s="235">
        <f>ROUND(I299*H299,2)</f>
        <v>0</v>
      </c>
      <c r="K299" s="231" t="s">
        <v>385</v>
      </c>
      <c r="L299" s="45"/>
      <c r="M299" s="236" t="s">
        <v>1</v>
      </c>
      <c r="N299" s="237" t="s">
        <v>41</v>
      </c>
      <c r="O299" s="92"/>
      <c r="P299" s="238">
        <f>O299*H299</f>
        <v>0</v>
      </c>
      <c r="Q299" s="238">
        <v>0</v>
      </c>
      <c r="R299" s="238">
        <f>Q299*H299</f>
        <v>0</v>
      </c>
      <c r="S299" s="238">
        <v>0</v>
      </c>
      <c r="T299" s="239">
        <f>S299*H299</f>
        <v>0</v>
      </c>
      <c r="U299" s="39"/>
      <c r="V299" s="39"/>
      <c r="W299" s="39"/>
      <c r="X299" s="39"/>
      <c r="Y299" s="39"/>
      <c r="Z299" s="39"/>
      <c r="AA299" s="39"/>
      <c r="AB299" s="39"/>
      <c r="AC299" s="39"/>
      <c r="AD299" s="39"/>
      <c r="AE299" s="39"/>
      <c r="AR299" s="240" t="s">
        <v>530</v>
      </c>
      <c r="AT299" s="240" t="s">
        <v>352</v>
      </c>
      <c r="AU299" s="240" t="s">
        <v>371</v>
      </c>
      <c r="AY299" s="18" t="s">
        <v>350</v>
      </c>
      <c r="BE299" s="241">
        <f>IF(N299="základní",J299,0)</f>
        <v>0</v>
      </c>
      <c r="BF299" s="241">
        <f>IF(N299="snížená",J299,0)</f>
        <v>0</v>
      </c>
      <c r="BG299" s="241">
        <f>IF(N299="zákl. přenesená",J299,0)</f>
        <v>0</v>
      </c>
      <c r="BH299" s="241">
        <f>IF(N299="sníž. přenesená",J299,0)</f>
        <v>0</v>
      </c>
      <c r="BI299" s="241">
        <f>IF(N299="nulová",J299,0)</f>
        <v>0</v>
      </c>
      <c r="BJ299" s="18" t="s">
        <v>84</v>
      </c>
      <c r="BK299" s="241">
        <f>ROUND(I299*H299,2)</f>
        <v>0</v>
      </c>
      <c r="BL299" s="18" t="s">
        <v>530</v>
      </c>
      <c r="BM299" s="240" t="s">
        <v>6135</v>
      </c>
    </row>
    <row r="300" s="2" customFormat="1">
      <c r="A300" s="39"/>
      <c r="B300" s="40"/>
      <c r="C300" s="41"/>
      <c r="D300" s="242" t="s">
        <v>359</v>
      </c>
      <c r="E300" s="41"/>
      <c r="F300" s="243" t="s">
        <v>6136</v>
      </c>
      <c r="G300" s="41"/>
      <c r="H300" s="41"/>
      <c r="I300" s="244"/>
      <c r="J300" s="41"/>
      <c r="K300" s="41"/>
      <c r="L300" s="45"/>
      <c r="M300" s="245"/>
      <c r="N300" s="246"/>
      <c r="O300" s="92"/>
      <c r="P300" s="92"/>
      <c r="Q300" s="92"/>
      <c r="R300" s="92"/>
      <c r="S300" s="92"/>
      <c r="T300" s="93"/>
      <c r="U300" s="39"/>
      <c r="V300" s="39"/>
      <c r="W300" s="39"/>
      <c r="X300" s="39"/>
      <c r="Y300" s="39"/>
      <c r="Z300" s="39"/>
      <c r="AA300" s="39"/>
      <c r="AB300" s="39"/>
      <c r="AC300" s="39"/>
      <c r="AD300" s="39"/>
      <c r="AE300" s="39"/>
      <c r="AT300" s="18" t="s">
        <v>359</v>
      </c>
      <c r="AU300" s="18" t="s">
        <v>371</v>
      </c>
    </row>
    <row r="301" s="2" customFormat="1" ht="24.15" customHeight="1">
      <c r="A301" s="39"/>
      <c r="B301" s="40"/>
      <c r="C301" s="229" t="s">
        <v>993</v>
      </c>
      <c r="D301" s="229" t="s">
        <v>352</v>
      </c>
      <c r="E301" s="230" t="s">
        <v>6137</v>
      </c>
      <c r="F301" s="231" t="s">
        <v>6138</v>
      </c>
      <c r="G301" s="232" t="s">
        <v>497</v>
      </c>
      <c r="H301" s="233">
        <v>1</v>
      </c>
      <c r="I301" s="234"/>
      <c r="J301" s="235">
        <f>ROUND(I301*H301,2)</f>
        <v>0</v>
      </c>
      <c r="K301" s="231" t="s">
        <v>385</v>
      </c>
      <c r="L301" s="45"/>
      <c r="M301" s="236" t="s">
        <v>1</v>
      </c>
      <c r="N301" s="237" t="s">
        <v>41</v>
      </c>
      <c r="O301" s="92"/>
      <c r="P301" s="238">
        <f>O301*H301</f>
        <v>0</v>
      </c>
      <c r="Q301" s="238">
        <v>0</v>
      </c>
      <c r="R301" s="238">
        <f>Q301*H301</f>
        <v>0</v>
      </c>
      <c r="S301" s="238">
        <v>0</v>
      </c>
      <c r="T301" s="239">
        <f>S301*H301</f>
        <v>0</v>
      </c>
      <c r="U301" s="39"/>
      <c r="V301" s="39"/>
      <c r="W301" s="39"/>
      <c r="X301" s="39"/>
      <c r="Y301" s="39"/>
      <c r="Z301" s="39"/>
      <c r="AA301" s="39"/>
      <c r="AB301" s="39"/>
      <c r="AC301" s="39"/>
      <c r="AD301" s="39"/>
      <c r="AE301" s="39"/>
      <c r="AR301" s="240" t="s">
        <v>530</v>
      </c>
      <c r="AT301" s="240" t="s">
        <v>352</v>
      </c>
      <c r="AU301" s="240" t="s">
        <v>371</v>
      </c>
      <c r="AY301" s="18" t="s">
        <v>350</v>
      </c>
      <c r="BE301" s="241">
        <f>IF(N301="základní",J301,0)</f>
        <v>0</v>
      </c>
      <c r="BF301" s="241">
        <f>IF(N301="snížená",J301,0)</f>
        <v>0</v>
      </c>
      <c r="BG301" s="241">
        <f>IF(N301="zákl. přenesená",J301,0)</f>
        <v>0</v>
      </c>
      <c r="BH301" s="241">
        <f>IF(N301="sníž. přenesená",J301,0)</f>
        <v>0</v>
      </c>
      <c r="BI301" s="241">
        <f>IF(N301="nulová",J301,0)</f>
        <v>0</v>
      </c>
      <c r="BJ301" s="18" t="s">
        <v>84</v>
      </c>
      <c r="BK301" s="241">
        <f>ROUND(I301*H301,2)</f>
        <v>0</v>
      </c>
      <c r="BL301" s="18" t="s">
        <v>530</v>
      </c>
      <c r="BM301" s="240" t="s">
        <v>6139</v>
      </c>
    </row>
    <row r="302" s="2" customFormat="1">
      <c r="A302" s="39"/>
      <c r="B302" s="40"/>
      <c r="C302" s="41"/>
      <c r="D302" s="242" t="s">
        <v>359</v>
      </c>
      <c r="E302" s="41"/>
      <c r="F302" s="243" t="s">
        <v>6138</v>
      </c>
      <c r="G302" s="41"/>
      <c r="H302" s="41"/>
      <c r="I302" s="244"/>
      <c r="J302" s="41"/>
      <c r="K302" s="41"/>
      <c r="L302" s="45"/>
      <c r="M302" s="245"/>
      <c r="N302" s="246"/>
      <c r="O302" s="92"/>
      <c r="P302" s="92"/>
      <c r="Q302" s="92"/>
      <c r="R302" s="92"/>
      <c r="S302" s="92"/>
      <c r="T302" s="93"/>
      <c r="U302" s="39"/>
      <c r="V302" s="39"/>
      <c r="W302" s="39"/>
      <c r="X302" s="39"/>
      <c r="Y302" s="39"/>
      <c r="Z302" s="39"/>
      <c r="AA302" s="39"/>
      <c r="AB302" s="39"/>
      <c r="AC302" s="39"/>
      <c r="AD302" s="39"/>
      <c r="AE302" s="39"/>
      <c r="AT302" s="18" t="s">
        <v>359</v>
      </c>
      <c r="AU302" s="18" t="s">
        <v>371</v>
      </c>
    </row>
    <row r="303" s="2" customFormat="1" ht="16.5" customHeight="1">
      <c r="A303" s="39"/>
      <c r="B303" s="40"/>
      <c r="C303" s="229" t="s">
        <v>1001</v>
      </c>
      <c r="D303" s="229" t="s">
        <v>352</v>
      </c>
      <c r="E303" s="230" t="s">
        <v>6140</v>
      </c>
      <c r="F303" s="231" t="s">
        <v>6141</v>
      </c>
      <c r="G303" s="232" t="s">
        <v>497</v>
      </c>
      <c r="H303" s="233">
        <v>1</v>
      </c>
      <c r="I303" s="234"/>
      <c r="J303" s="235">
        <f>ROUND(I303*H303,2)</f>
        <v>0</v>
      </c>
      <c r="K303" s="231" t="s">
        <v>385</v>
      </c>
      <c r="L303" s="45"/>
      <c r="M303" s="236" t="s">
        <v>1</v>
      </c>
      <c r="N303" s="237" t="s">
        <v>41</v>
      </c>
      <c r="O303" s="92"/>
      <c r="P303" s="238">
        <f>O303*H303</f>
        <v>0</v>
      </c>
      <c r="Q303" s="238">
        <v>0</v>
      </c>
      <c r="R303" s="238">
        <f>Q303*H303</f>
        <v>0</v>
      </c>
      <c r="S303" s="238">
        <v>0</v>
      </c>
      <c r="T303" s="239">
        <f>S303*H303</f>
        <v>0</v>
      </c>
      <c r="U303" s="39"/>
      <c r="V303" s="39"/>
      <c r="W303" s="39"/>
      <c r="X303" s="39"/>
      <c r="Y303" s="39"/>
      <c r="Z303" s="39"/>
      <c r="AA303" s="39"/>
      <c r="AB303" s="39"/>
      <c r="AC303" s="39"/>
      <c r="AD303" s="39"/>
      <c r="AE303" s="39"/>
      <c r="AR303" s="240" t="s">
        <v>530</v>
      </c>
      <c r="AT303" s="240" t="s">
        <v>352</v>
      </c>
      <c r="AU303" s="240" t="s">
        <v>371</v>
      </c>
      <c r="AY303" s="18" t="s">
        <v>350</v>
      </c>
      <c r="BE303" s="241">
        <f>IF(N303="základní",J303,0)</f>
        <v>0</v>
      </c>
      <c r="BF303" s="241">
        <f>IF(N303="snížená",J303,0)</f>
        <v>0</v>
      </c>
      <c r="BG303" s="241">
        <f>IF(N303="zákl. přenesená",J303,0)</f>
        <v>0</v>
      </c>
      <c r="BH303" s="241">
        <f>IF(N303="sníž. přenesená",J303,0)</f>
        <v>0</v>
      </c>
      <c r="BI303" s="241">
        <f>IF(N303="nulová",J303,0)</f>
        <v>0</v>
      </c>
      <c r="BJ303" s="18" t="s">
        <v>84</v>
      </c>
      <c r="BK303" s="241">
        <f>ROUND(I303*H303,2)</f>
        <v>0</v>
      </c>
      <c r="BL303" s="18" t="s">
        <v>530</v>
      </c>
      <c r="BM303" s="240" t="s">
        <v>6142</v>
      </c>
    </row>
    <row r="304" s="2" customFormat="1">
      <c r="A304" s="39"/>
      <c r="B304" s="40"/>
      <c r="C304" s="41"/>
      <c r="D304" s="242" t="s">
        <v>359</v>
      </c>
      <c r="E304" s="41"/>
      <c r="F304" s="243" t="s">
        <v>6143</v>
      </c>
      <c r="G304" s="41"/>
      <c r="H304" s="41"/>
      <c r="I304" s="244"/>
      <c r="J304" s="41"/>
      <c r="K304" s="41"/>
      <c r="L304" s="45"/>
      <c r="M304" s="245"/>
      <c r="N304" s="246"/>
      <c r="O304" s="92"/>
      <c r="P304" s="92"/>
      <c r="Q304" s="92"/>
      <c r="R304" s="92"/>
      <c r="S304" s="92"/>
      <c r="T304" s="93"/>
      <c r="U304" s="39"/>
      <c r="V304" s="39"/>
      <c r="W304" s="39"/>
      <c r="X304" s="39"/>
      <c r="Y304" s="39"/>
      <c r="Z304" s="39"/>
      <c r="AA304" s="39"/>
      <c r="AB304" s="39"/>
      <c r="AC304" s="39"/>
      <c r="AD304" s="39"/>
      <c r="AE304" s="39"/>
      <c r="AT304" s="18" t="s">
        <v>359</v>
      </c>
      <c r="AU304" s="18" t="s">
        <v>371</v>
      </c>
    </row>
    <row r="305" s="2" customFormat="1" ht="24.15" customHeight="1">
      <c r="A305" s="39"/>
      <c r="B305" s="40"/>
      <c r="C305" s="229" t="s">
        <v>1008</v>
      </c>
      <c r="D305" s="229" t="s">
        <v>352</v>
      </c>
      <c r="E305" s="230" t="s">
        <v>6144</v>
      </c>
      <c r="F305" s="231" t="s">
        <v>6145</v>
      </c>
      <c r="G305" s="232" t="s">
        <v>497</v>
      </c>
      <c r="H305" s="233">
        <v>181</v>
      </c>
      <c r="I305" s="234"/>
      <c r="J305" s="235">
        <f>ROUND(I305*H305,2)</f>
        <v>0</v>
      </c>
      <c r="K305" s="231" t="s">
        <v>385</v>
      </c>
      <c r="L305" s="45"/>
      <c r="M305" s="236" t="s">
        <v>1</v>
      </c>
      <c r="N305" s="237" t="s">
        <v>41</v>
      </c>
      <c r="O305" s="92"/>
      <c r="P305" s="238">
        <f>O305*H305</f>
        <v>0</v>
      </c>
      <c r="Q305" s="238">
        <v>0</v>
      </c>
      <c r="R305" s="238">
        <f>Q305*H305</f>
        <v>0</v>
      </c>
      <c r="S305" s="238">
        <v>0</v>
      </c>
      <c r="T305" s="239">
        <f>S305*H305</f>
        <v>0</v>
      </c>
      <c r="U305" s="39"/>
      <c r="V305" s="39"/>
      <c r="W305" s="39"/>
      <c r="X305" s="39"/>
      <c r="Y305" s="39"/>
      <c r="Z305" s="39"/>
      <c r="AA305" s="39"/>
      <c r="AB305" s="39"/>
      <c r="AC305" s="39"/>
      <c r="AD305" s="39"/>
      <c r="AE305" s="39"/>
      <c r="AR305" s="240" t="s">
        <v>530</v>
      </c>
      <c r="AT305" s="240" t="s">
        <v>352</v>
      </c>
      <c r="AU305" s="240" t="s">
        <v>371</v>
      </c>
      <c r="AY305" s="18" t="s">
        <v>350</v>
      </c>
      <c r="BE305" s="241">
        <f>IF(N305="základní",J305,0)</f>
        <v>0</v>
      </c>
      <c r="BF305" s="241">
        <f>IF(N305="snížená",J305,0)</f>
        <v>0</v>
      </c>
      <c r="BG305" s="241">
        <f>IF(N305="zákl. přenesená",J305,0)</f>
        <v>0</v>
      </c>
      <c r="BH305" s="241">
        <f>IF(N305="sníž. přenesená",J305,0)</f>
        <v>0</v>
      </c>
      <c r="BI305" s="241">
        <f>IF(N305="nulová",J305,0)</f>
        <v>0</v>
      </c>
      <c r="BJ305" s="18" t="s">
        <v>84</v>
      </c>
      <c r="BK305" s="241">
        <f>ROUND(I305*H305,2)</f>
        <v>0</v>
      </c>
      <c r="BL305" s="18" t="s">
        <v>530</v>
      </c>
      <c r="BM305" s="240" t="s">
        <v>6146</v>
      </c>
    </row>
    <row r="306" s="2" customFormat="1">
      <c r="A306" s="39"/>
      <c r="B306" s="40"/>
      <c r="C306" s="41"/>
      <c r="D306" s="242" t="s">
        <v>359</v>
      </c>
      <c r="E306" s="41"/>
      <c r="F306" s="243" t="s">
        <v>6147</v>
      </c>
      <c r="G306" s="41"/>
      <c r="H306" s="41"/>
      <c r="I306" s="244"/>
      <c r="J306" s="41"/>
      <c r="K306" s="41"/>
      <c r="L306" s="45"/>
      <c r="M306" s="245"/>
      <c r="N306" s="246"/>
      <c r="O306" s="92"/>
      <c r="P306" s="92"/>
      <c r="Q306" s="92"/>
      <c r="R306" s="92"/>
      <c r="S306" s="92"/>
      <c r="T306" s="93"/>
      <c r="U306" s="39"/>
      <c r="V306" s="39"/>
      <c r="W306" s="39"/>
      <c r="X306" s="39"/>
      <c r="Y306" s="39"/>
      <c r="Z306" s="39"/>
      <c r="AA306" s="39"/>
      <c r="AB306" s="39"/>
      <c r="AC306" s="39"/>
      <c r="AD306" s="39"/>
      <c r="AE306" s="39"/>
      <c r="AT306" s="18" t="s">
        <v>359</v>
      </c>
      <c r="AU306" s="18" t="s">
        <v>371</v>
      </c>
    </row>
    <row r="307" s="2" customFormat="1" ht="16.5" customHeight="1">
      <c r="A307" s="39"/>
      <c r="B307" s="40"/>
      <c r="C307" s="229" t="s">
        <v>1014</v>
      </c>
      <c r="D307" s="229" t="s">
        <v>352</v>
      </c>
      <c r="E307" s="230" t="s">
        <v>6148</v>
      </c>
      <c r="F307" s="231" t="s">
        <v>6149</v>
      </c>
      <c r="G307" s="232" t="s">
        <v>497</v>
      </c>
      <c r="H307" s="233">
        <v>1</v>
      </c>
      <c r="I307" s="234"/>
      <c r="J307" s="235">
        <f>ROUND(I307*H307,2)</f>
        <v>0</v>
      </c>
      <c r="K307" s="231" t="s">
        <v>385</v>
      </c>
      <c r="L307" s="45"/>
      <c r="M307" s="236" t="s">
        <v>1</v>
      </c>
      <c r="N307" s="237" t="s">
        <v>41</v>
      </c>
      <c r="O307" s="92"/>
      <c r="P307" s="238">
        <f>O307*H307</f>
        <v>0</v>
      </c>
      <c r="Q307" s="238">
        <v>0</v>
      </c>
      <c r="R307" s="238">
        <f>Q307*H307</f>
        <v>0</v>
      </c>
      <c r="S307" s="238">
        <v>0</v>
      </c>
      <c r="T307" s="239">
        <f>S307*H307</f>
        <v>0</v>
      </c>
      <c r="U307" s="39"/>
      <c r="V307" s="39"/>
      <c r="W307" s="39"/>
      <c r="X307" s="39"/>
      <c r="Y307" s="39"/>
      <c r="Z307" s="39"/>
      <c r="AA307" s="39"/>
      <c r="AB307" s="39"/>
      <c r="AC307" s="39"/>
      <c r="AD307" s="39"/>
      <c r="AE307" s="39"/>
      <c r="AR307" s="240" t="s">
        <v>530</v>
      </c>
      <c r="AT307" s="240" t="s">
        <v>352</v>
      </c>
      <c r="AU307" s="240" t="s">
        <v>371</v>
      </c>
      <c r="AY307" s="18" t="s">
        <v>350</v>
      </c>
      <c r="BE307" s="241">
        <f>IF(N307="základní",J307,0)</f>
        <v>0</v>
      </c>
      <c r="BF307" s="241">
        <f>IF(N307="snížená",J307,0)</f>
        <v>0</v>
      </c>
      <c r="BG307" s="241">
        <f>IF(N307="zákl. přenesená",J307,0)</f>
        <v>0</v>
      </c>
      <c r="BH307" s="241">
        <f>IF(N307="sníž. přenesená",J307,0)</f>
        <v>0</v>
      </c>
      <c r="BI307" s="241">
        <f>IF(N307="nulová",J307,0)</f>
        <v>0</v>
      </c>
      <c r="BJ307" s="18" t="s">
        <v>84</v>
      </c>
      <c r="BK307" s="241">
        <f>ROUND(I307*H307,2)</f>
        <v>0</v>
      </c>
      <c r="BL307" s="18" t="s">
        <v>530</v>
      </c>
      <c r="BM307" s="240" t="s">
        <v>6150</v>
      </c>
    </row>
    <row r="308" s="2" customFormat="1">
      <c r="A308" s="39"/>
      <c r="B308" s="40"/>
      <c r="C308" s="41"/>
      <c r="D308" s="242" t="s">
        <v>359</v>
      </c>
      <c r="E308" s="41"/>
      <c r="F308" s="243" t="s">
        <v>6151</v>
      </c>
      <c r="G308" s="41"/>
      <c r="H308" s="41"/>
      <c r="I308" s="244"/>
      <c r="J308" s="41"/>
      <c r="K308" s="41"/>
      <c r="L308" s="45"/>
      <c r="M308" s="245"/>
      <c r="N308" s="246"/>
      <c r="O308" s="92"/>
      <c r="P308" s="92"/>
      <c r="Q308" s="92"/>
      <c r="R308" s="92"/>
      <c r="S308" s="92"/>
      <c r="T308" s="93"/>
      <c r="U308" s="39"/>
      <c r="V308" s="39"/>
      <c r="W308" s="39"/>
      <c r="X308" s="39"/>
      <c r="Y308" s="39"/>
      <c r="Z308" s="39"/>
      <c r="AA308" s="39"/>
      <c r="AB308" s="39"/>
      <c r="AC308" s="39"/>
      <c r="AD308" s="39"/>
      <c r="AE308" s="39"/>
      <c r="AT308" s="18" t="s">
        <v>359</v>
      </c>
      <c r="AU308" s="18" t="s">
        <v>371</v>
      </c>
    </row>
    <row r="309" s="2" customFormat="1" ht="16.5" customHeight="1">
      <c r="A309" s="39"/>
      <c r="B309" s="40"/>
      <c r="C309" s="229" t="s">
        <v>1023</v>
      </c>
      <c r="D309" s="229" t="s">
        <v>352</v>
      </c>
      <c r="E309" s="230" t="s">
        <v>6152</v>
      </c>
      <c r="F309" s="231" t="s">
        <v>6153</v>
      </c>
      <c r="G309" s="232" t="s">
        <v>497</v>
      </c>
      <c r="H309" s="233">
        <v>10</v>
      </c>
      <c r="I309" s="234"/>
      <c r="J309" s="235">
        <f>ROUND(I309*H309,2)</f>
        <v>0</v>
      </c>
      <c r="K309" s="231" t="s">
        <v>385</v>
      </c>
      <c r="L309" s="45"/>
      <c r="M309" s="236" t="s">
        <v>1</v>
      </c>
      <c r="N309" s="237" t="s">
        <v>41</v>
      </c>
      <c r="O309" s="92"/>
      <c r="P309" s="238">
        <f>O309*H309</f>
        <v>0</v>
      </c>
      <c r="Q309" s="238">
        <v>0</v>
      </c>
      <c r="R309" s="238">
        <f>Q309*H309</f>
        <v>0</v>
      </c>
      <c r="S309" s="238">
        <v>0</v>
      </c>
      <c r="T309" s="239">
        <f>S309*H309</f>
        <v>0</v>
      </c>
      <c r="U309" s="39"/>
      <c r="V309" s="39"/>
      <c r="W309" s="39"/>
      <c r="X309" s="39"/>
      <c r="Y309" s="39"/>
      <c r="Z309" s="39"/>
      <c r="AA309" s="39"/>
      <c r="AB309" s="39"/>
      <c r="AC309" s="39"/>
      <c r="AD309" s="39"/>
      <c r="AE309" s="39"/>
      <c r="AR309" s="240" t="s">
        <v>530</v>
      </c>
      <c r="AT309" s="240" t="s">
        <v>352</v>
      </c>
      <c r="AU309" s="240" t="s">
        <v>371</v>
      </c>
      <c r="AY309" s="18" t="s">
        <v>350</v>
      </c>
      <c r="BE309" s="241">
        <f>IF(N309="základní",J309,0)</f>
        <v>0</v>
      </c>
      <c r="BF309" s="241">
        <f>IF(N309="snížená",J309,0)</f>
        <v>0</v>
      </c>
      <c r="BG309" s="241">
        <f>IF(N309="zákl. přenesená",J309,0)</f>
        <v>0</v>
      </c>
      <c r="BH309" s="241">
        <f>IF(N309="sníž. přenesená",J309,0)</f>
        <v>0</v>
      </c>
      <c r="BI309" s="241">
        <f>IF(N309="nulová",J309,0)</f>
        <v>0</v>
      </c>
      <c r="BJ309" s="18" t="s">
        <v>84</v>
      </c>
      <c r="BK309" s="241">
        <f>ROUND(I309*H309,2)</f>
        <v>0</v>
      </c>
      <c r="BL309" s="18" t="s">
        <v>530</v>
      </c>
      <c r="BM309" s="240" t="s">
        <v>6154</v>
      </c>
    </row>
    <row r="310" s="2" customFormat="1">
      <c r="A310" s="39"/>
      <c r="B310" s="40"/>
      <c r="C310" s="41"/>
      <c r="D310" s="242" t="s">
        <v>359</v>
      </c>
      <c r="E310" s="41"/>
      <c r="F310" s="243" t="s">
        <v>6155</v>
      </c>
      <c r="G310" s="41"/>
      <c r="H310" s="41"/>
      <c r="I310" s="244"/>
      <c r="J310" s="41"/>
      <c r="K310" s="41"/>
      <c r="L310" s="45"/>
      <c r="M310" s="245"/>
      <c r="N310" s="246"/>
      <c r="O310" s="92"/>
      <c r="P310" s="92"/>
      <c r="Q310" s="92"/>
      <c r="R310" s="92"/>
      <c r="S310" s="92"/>
      <c r="T310" s="93"/>
      <c r="U310" s="39"/>
      <c r="V310" s="39"/>
      <c r="W310" s="39"/>
      <c r="X310" s="39"/>
      <c r="Y310" s="39"/>
      <c r="Z310" s="39"/>
      <c r="AA310" s="39"/>
      <c r="AB310" s="39"/>
      <c r="AC310" s="39"/>
      <c r="AD310" s="39"/>
      <c r="AE310" s="39"/>
      <c r="AT310" s="18" t="s">
        <v>359</v>
      </c>
      <c r="AU310" s="18" t="s">
        <v>371</v>
      </c>
    </row>
    <row r="311" s="2" customFormat="1" ht="16.5" customHeight="1">
      <c r="A311" s="39"/>
      <c r="B311" s="40"/>
      <c r="C311" s="229" t="s">
        <v>1034</v>
      </c>
      <c r="D311" s="229" t="s">
        <v>352</v>
      </c>
      <c r="E311" s="230" t="s">
        <v>6156</v>
      </c>
      <c r="F311" s="231" t="s">
        <v>6157</v>
      </c>
      <c r="G311" s="232" t="s">
        <v>497</v>
      </c>
      <c r="H311" s="233">
        <v>181</v>
      </c>
      <c r="I311" s="234"/>
      <c r="J311" s="235">
        <f>ROUND(I311*H311,2)</f>
        <v>0</v>
      </c>
      <c r="K311" s="231" t="s">
        <v>385</v>
      </c>
      <c r="L311" s="45"/>
      <c r="M311" s="236" t="s">
        <v>1</v>
      </c>
      <c r="N311" s="237" t="s">
        <v>41</v>
      </c>
      <c r="O311" s="92"/>
      <c r="P311" s="238">
        <f>O311*H311</f>
        <v>0</v>
      </c>
      <c r="Q311" s="238">
        <v>0</v>
      </c>
      <c r="R311" s="238">
        <f>Q311*H311</f>
        <v>0</v>
      </c>
      <c r="S311" s="238">
        <v>0</v>
      </c>
      <c r="T311" s="239">
        <f>S311*H311</f>
        <v>0</v>
      </c>
      <c r="U311" s="39"/>
      <c r="V311" s="39"/>
      <c r="W311" s="39"/>
      <c r="X311" s="39"/>
      <c r="Y311" s="39"/>
      <c r="Z311" s="39"/>
      <c r="AA311" s="39"/>
      <c r="AB311" s="39"/>
      <c r="AC311" s="39"/>
      <c r="AD311" s="39"/>
      <c r="AE311" s="39"/>
      <c r="AR311" s="240" t="s">
        <v>357</v>
      </c>
      <c r="AT311" s="240" t="s">
        <v>352</v>
      </c>
      <c r="AU311" s="240" t="s">
        <v>371</v>
      </c>
      <c r="AY311" s="18" t="s">
        <v>350</v>
      </c>
      <c r="BE311" s="241">
        <f>IF(N311="základní",J311,0)</f>
        <v>0</v>
      </c>
      <c r="BF311" s="241">
        <f>IF(N311="snížená",J311,0)</f>
        <v>0</v>
      </c>
      <c r="BG311" s="241">
        <f>IF(N311="zákl. přenesená",J311,0)</f>
        <v>0</v>
      </c>
      <c r="BH311" s="241">
        <f>IF(N311="sníž. přenesená",J311,0)</f>
        <v>0</v>
      </c>
      <c r="BI311" s="241">
        <f>IF(N311="nulová",J311,0)</f>
        <v>0</v>
      </c>
      <c r="BJ311" s="18" t="s">
        <v>84</v>
      </c>
      <c r="BK311" s="241">
        <f>ROUND(I311*H311,2)</f>
        <v>0</v>
      </c>
      <c r="BL311" s="18" t="s">
        <v>357</v>
      </c>
      <c r="BM311" s="240" t="s">
        <v>6158</v>
      </c>
    </row>
    <row r="312" s="2" customFormat="1">
      <c r="A312" s="39"/>
      <c r="B312" s="40"/>
      <c r="C312" s="41"/>
      <c r="D312" s="242" t="s">
        <v>359</v>
      </c>
      <c r="E312" s="41"/>
      <c r="F312" s="243" t="s">
        <v>6159</v>
      </c>
      <c r="G312" s="41"/>
      <c r="H312" s="41"/>
      <c r="I312" s="244"/>
      <c r="J312" s="41"/>
      <c r="K312" s="41"/>
      <c r="L312" s="45"/>
      <c r="M312" s="245"/>
      <c r="N312" s="246"/>
      <c r="O312" s="92"/>
      <c r="P312" s="92"/>
      <c r="Q312" s="92"/>
      <c r="R312" s="92"/>
      <c r="S312" s="92"/>
      <c r="T312" s="93"/>
      <c r="U312" s="39"/>
      <c r="V312" s="39"/>
      <c r="W312" s="39"/>
      <c r="X312" s="39"/>
      <c r="Y312" s="39"/>
      <c r="Z312" s="39"/>
      <c r="AA312" s="39"/>
      <c r="AB312" s="39"/>
      <c r="AC312" s="39"/>
      <c r="AD312" s="39"/>
      <c r="AE312" s="39"/>
      <c r="AT312" s="18" t="s">
        <v>359</v>
      </c>
      <c r="AU312" s="18" t="s">
        <v>371</v>
      </c>
    </row>
    <row r="313" s="2" customFormat="1" ht="16.5" customHeight="1">
      <c r="A313" s="39"/>
      <c r="B313" s="40"/>
      <c r="C313" s="229" t="s">
        <v>1042</v>
      </c>
      <c r="D313" s="229" t="s">
        <v>352</v>
      </c>
      <c r="E313" s="230" t="s">
        <v>6160</v>
      </c>
      <c r="F313" s="231" t="s">
        <v>6161</v>
      </c>
      <c r="G313" s="232" t="s">
        <v>5017</v>
      </c>
      <c r="H313" s="233">
        <v>1</v>
      </c>
      <c r="I313" s="234"/>
      <c r="J313" s="235">
        <f>ROUND(I313*H313,2)</f>
        <v>0</v>
      </c>
      <c r="K313" s="231" t="s">
        <v>1</v>
      </c>
      <c r="L313" s="45"/>
      <c r="M313" s="236" t="s">
        <v>1</v>
      </c>
      <c r="N313" s="237" t="s">
        <v>41</v>
      </c>
      <c r="O313" s="92"/>
      <c r="P313" s="238">
        <f>O313*H313</f>
        <v>0</v>
      </c>
      <c r="Q313" s="238">
        <v>0</v>
      </c>
      <c r="R313" s="238">
        <f>Q313*H313</f>
        <v>0</v>
      </c>
      <c r="S313" s="238">
        <v>0</v>
      </c>
      <c r="T313" s="239">
        <f>S313*H313</f>
        <v>0</v>
      </c>
      <c r="U313" s="39"/>
      <c r="V313" s="39"/>
      <c r="W313" s="39"/>
      <c r="X313" s="39"/>
      <c r="Y313" s="39"/>
      <c r="Z313" s="39"/>
      <c r="AA313" s="39"/>
      <c r="AB313" s="39"/>
      <c r="AC313" s="39"/>
      <c r="AD313" s="39"/>
      <c r="AE313" s="39"/>
      <c r="AR313" s="240" t="s">
        <v>357</v>
      </c>
      <c r="AT313" s="240" t="s">
        <v>352</v>
      </c>
      <c r="AU313" s="240" t="s">
        <v>371</v>
      </c>
      <c r="AY313" s="18" t="s">
        <v>350</v>
      </c>
      <c r="BE313" s="241">
        <f>IF(N313="základní",J313,0)</f>
        <v>0</v>
      </c>
      <c r="BF313" s="241">
        <f>IF(N313="snížená",J313,0)</f>
        <v>0</v>
      </c>
      <c r="BG313" s="241">
        <f>IF(N313="zákl. přenesená",J313,0)</f>
        <v>0</v>
      </c>
      <c r="BH313" s="241">
        <f>IF(N313="sníž. přenesená",J313,0)</f>
        <v>0</v>
      </c>
      <c r="BI313" s="241">
        <f>IF(N313="nulová",J313,0)</f>
        <v>0</v>
      </c>
      <c r="BJ313" s="18" t="s">
        <v>84</v>
      </c>
      <c r="BK313" s="241">
        <f>ROUND(I313*H313,2)</f>
        <v>0</v>
      </c>
      <c r="BL313" s="18" t="s">
        <v>357</v>
      </c>
      <c r="BM313" s="240" t="s">
        <v>6162</v>
      </c>
    </row>
    <row r="314" s="2" customFormat="1">
      <c r="A314" s="39"/>
      <c r="B314" s="40"/>
      <c r="C314" s="41"/>
      <c r="D314" s="242" t="s">
        <v>359</v>
      </c>
      <c r="E314" s="41"/>
      <c r="F314" s="243" t="s">
        <v>6161</v>
      </c>
      <c r="G314" s="41"/>
      <c r="H314" s="41"/>
      <c r="I314" s="244"/>
      <c r="J314" s="41"/>
      <c r="K314" s="41"/>
      <c r="L314" s="45"/>
      <c r="M314" s="245"/>
      <c r="N314" s="246"/>
      <c r="O314" s="92"/>
      <c r="P314" s="92"/>
      <c r="Q314" s="92"/>
      <c r="R314" s="92"/>
      <c r="S314" s="92"/>
      <c r="T314" s="93"/>
      <c r="U314" s="39"/>
      <c r="V314" s="39"/>
      <c r="W314" s="39"/>
      <c r="X314" s="39"/>
      <c r="Y314" s="39"/>
      <c r="Z314" s="39"/>
      <c r="AA314" s="39"/>
      <c r="AB314" s="39"/>
      <c r="AC314" s="39"/>
      <c r="AD314" s="39"/>
      <c r="AE314" s="39"/>
      <c r="AT314" s="18" t="s">
        <v>359</v>
      </c>
      <c r="AU314" s="18" t="s">
        <v>371</v>
      </c>
    </row>
    <row r="315" s="2" customFormat="1" ht="24.15" customHeight="1">
      <c r="A315" s="39"/>
      <c r="B315" s="40"/>
      <c r="C315" s="229" t="s">
        <v>1050</v>
      </c>
      <c r="D315" s="229" t="s">
        <v>352</v>
      </c>
      <c r="E315" s="230" t="s">
        <v>6163</v>
      </c>
      <c r="F315" s="231" t="s">
        <v>6164</v>
      </c>
      <c r="G315" s="232" t="s">
        <v>5017</v>
      </c>
      <c r="H315" s="233">
        <v>1</v>
      </c>
      <c r="I315" s="234"/>
      <c r="J315" s="235">
        <f>ROUND(I315*H315,2)</f>
        <v>0</v>
      </c>
      <c r="K315" s="231" t="s">
        <v>1</v>
      </c>
      <c r="L315" s="45"/>
      <c r="M315" s="236" t="s">
        <v>1</v>
      </c>
      <c r="N315" s="237" t="s">
        <v>41</v>
      </c>
      <c r="O315" s="92"/>
      <c r="P315" s="238">
        <f>O315*H315</f>
        <v>0</v>
      </c>
      <c r="Q315" s="238">
        <v>0</v>
      </c>
      <c r="R315" s="238">
        <f>Q315*H315</f>
        <v>0</v>
      </c>
      <c r="S315" s="238">
        <v>0</v>
      </c>
      <c r="T315" s="239">
        <f>S315*H315</f>
        <v>0</v>
      </c>
      <c r="U315" s="39"/>
      <c r="V315" s="39"/>
      <c r="W315" s="39"/>
      <c r="X315" s="39"/>
      <c r="Y315" s="39"/>
      <c r="Z315" s="39"/>
      <c r="AA315" s="39"/>
      <c r="AB315" s="39"/>
      <c r="AC315" s="39"/>
      <c r="AD315" s="39"/>
      <c r="AE315" s="39"/>
      <c r="AR315" s="240" t="s">
        <v>357</v>
      </c>
      <c r="AT315" s="240" t="s">
        <v>352</v>
      </c>
      <c r="AU315" s="240" t="s">
        <v>371</v>
      </c>
      <c r="AY315" s="18" t="s">
        <v>350</v>
      </c>
      <c r="BE315" s="241">
        <f>IF(N315="základní",J315,0)</f>
        <v>0</v>
      </c>
      <c r="BF315" s="241">
        <f>IF(N315="snížená",J315,0)</f>
        <v>0</v>
      </c>
      <c r="BG315" s="241">
        <f>IF(N315="zákl. přenesená",J315,0)</f>
        <v>0</v>
      </c>
      <c r="BH315" s="241">
        <f>IF(N315="sníž. přenesená",J315,0)</f>
        <v>0</v>
      </c>
      <c r="BI315" s="241">
        <f>IF(N315="nulová",J315,0)</f>
        <v>0</v>
      </c>
      <c r="BJ315" s="18" t="s">
        <v>84</v>
      </c>
      <c r="BK315" s="241">
        <f>ROUND(I315*H315,2)</f>
        <v>0</v>
      </c>
      <c r="BL315" s="18" t="s">
        <v>357</v>
      </c>
      <c r="BM315" s="240" t="s">
        <v>6165</v>
      </c>
    </row>
    <row r="316" s="2" customFormat="1">
      <c r="A316" s="39"/>
      <c r="B316" s="40"/>
      <c r="C316" s="41"/>
      <c r="D316" s="242" t="s">
        <v>359</v>
      </c>
      <c r="E316" s="41"/>
      <c r="F316" s="243" t="s">
        <v>6164</v>
      </c>
      <c r="G316" s="41"/>
      <c r="H316" s="41"/>
      <c r="I316" s="244"/>
      <c r="J316" s="41"/>
      <c r="K316" s="41"/>
      <c r="L316" s="45"/>
      <c r="M316" s="245"/>
      <c r="N316" s="246"/>
      <c r="O316" s="92"/>
      <c r="P316" s="92"/>
      <c r="Q316" s="92"/>
      <c r="R316" s="92"/>
      <c r="S316" s="92"/>
      <c r="T316" s="93"/>
      <c r="U316" s="39"/>
      <c r="V316" s="39"/>
      <c r="W316" s="39"/>
      <c r="X316" s="39"/>
      <c r="Y316" s="39"/>
      <c r="Z316" s="39"/>
      <c r="AA316" s="39"/>
      <c r="AB316" s="39"/>
      <c r="AC316" s="39"/>
      <c r="AD316" s="39"/>
      <c r="AE316" s="39"/>
      <c r="AT316" s="18" t="s">
        <v>359</v>
      </c>
      <c r="AU316" s="18" t="s">
        <v>371</v>
      </c>
    </row>
    <row r="317" s="2" customFormat="1" ht="16.5" customHeight="1">
      <c r="A317" s="39"/>
      <c r="B317" s="40"/>
      <c r="C317" s="229" t="s">
        <v>1059</v>
      </c>
      <c r="D317" s="229" t="s">
        <v>352</v>
      </c>
      <c r="E317" s="230" t="s">
        <v>6166</v>
      </c>
      <c r="F317" s="231" t="s">
        <v>6167</v>
      </c>
      <c r="G317" s="232" t="s">
        <v>5017</v>
      </c>
      <c r="H317" s="233">
        <v>1</v>
      </c>
      <c r="I317" s="234"/>
      <c r="J317" s="235">
        <f>ROUND(I317*H317,2)</f>
        <v>0</v>
      </c>
      <c r="K317" s="231" t="s">
        <v>1</v>
      </c>
      <c r="L317" s="45"/>
      <c r="M317" s="236" t="s">
        <v>1</v>
      </c>
      <c r="N317" s="237" t="s">
        <v>41</v>
      </c>
      <c r="O317" s="92"/>
      <c r="P317" s="238">
        <f>O317*H317</f>
        <v>0</v>
      </c>
      <c r="Q317" s="238">
        <v>0</v>
      </c>
      <c r="R317" s="238">
        <f>Q317*H317</f>
        <v>0</v>
      </c>
      <c r="S317" s="238">
        <v>0</v>
      </c>
      <c r="T317" s="239">
        <f>S317*H317</f>
        <v>0</v>
      </c>
      <c r="U317" s="39"/>
      <c r="V317" s="39"/>
      <c r="W317" s="39"/>
      <c r="X317" s="39"/>
      <c r="Y317" s="39"/>
      <c r="Z317" s="39"/>
      <c r="AA317" s="39"/>
      <c r="AB317" s="39"/>
      <c r="AC317" s="39"/>
      <c r="AD317" s="39"/>
      <c r="AE317" s="39"/>
      <c r="AR317" s="240" t="s">
        <v>357</v>
      </c>
      <c r="AT317" s="240" t="s">
        <v>352</v>
      </c>
      <c r="AU317" s="240" t="s">
        <v>371</v>
      </c>
      <c r="AY317" s="18" t="s">
        <v>350</v>
      </c>
      <c r="BE317" s="241">
        <f>IF(N317="základní",J317,0)</f>
        <v>0</v>
      </c>
      <c r="BF317" s="241">
        <f>IF(N317="snížená",J317,0)</f>
        <v>0</v>
      </c>
      <c r="BG317" s="241">
        <f>IF(N317="zákl. přenesená",J317,0)</f>
        <v>0</v>
      </c>
      <c r="BH317" s="241">
        <f>IF(N317="sníž. přenesená",J317,0)</f>
        <v>0</v>
      </c>
      <c r="BI317" s="241">
        <f>IF(N317="nulová",J317,0)</f>
        <v>0</v>
      </c>
      <c r="BJ317" s="18" t="s">
        <v>84</v>
      </c>
      <c r="BK317" s="241">
        <f>ROUND(I317*H317,2)</f>
        <v>0</v>
      </c>
      <c r="BL317" s="18" t="s">
        <v>357</v>
      </c>
      <c r="BM317" s="240" t="s">
        <v>6168</v>
      </c>
    </row>
    <row r="318" s="2" customFormat="1">
      <c r="A318" s="39"/>
      <c r="B318" s="40"/>
      <c r="C318" s="41"/>
      <c r="D318" s="242" t="s">
        <v>359</v>
      </c>
      <c r="E318" s="41"/>
      <c r="F318" s="243" t="s">
        <v>6167</v>
      </c>
      <c r="G318" s="41"/>
      <c r="H318" s="41"/>
      <c r="I318" s="244"/>
      <c r="J318" s="41"/>
      <c r="K318" s="41"/>
      <c r="L318" s="45"/>
      <c r="M318" s="245"/>
      <c r="N318" s="246"/>
      <c r="O318" s="92"/>
      <c r="P318" s="92"/>
      <c r="Q318" s="92"/>
      <c r="R318" s="92"/>
      <c r="S318" s="92"/>
      <c r="T318" s="93"/>
      <c r="U318" s="39"/>
      <c r="V318" s="39"/>
      <c r="W318" s="39"/>
      <c r="X318" s="39"/>
      <c r="Y318" s="39"/>
      <c r="Z318" s="39"/>
      <c r="AA318" s="39"/>
      <c r="AB318" s="39"/>
      <c r="AC318" s="39"/>
      <c r="AD318" s="39"/>
      <c r="AE318" s="39"/>
      <c r="AT318" s="18" t="s">
        <v>359</v>
      </c>
      <c r="AU318" s="18" t="s">
        <v>371</v>
      </c>
    </row>
    <row r="319" s="12" customFormat="1" ht="22.8" customHeight="1">
      <c r="A319" s="12"/>
      <c r="B319" s="213"/>
      <c r="C319" s="214"/>
      <c r="D319" s="215" t="s">
        <v>75</v>
      </c>
      <c r="E319" s="227" t="s">
        <v>6169</v>
      </c>
      <c r="F319" s="227" t="s">
        <v>6170</v>
      </c>
      <c r="G319" s="214"/>
      <c r="H319" s="214"/>
      <c r="I319" s="217"/>
      <c r="J319" s="228">
        <f>BK319</f>
        <v>0</v>
      </c>
      <c r="K319" s="214"/>
      <c r="L319" s="219"/>
      <c r="M319" s="220"/>
      <c r="N319" s="221"/>
      <c r="O319" s="221"/>
      <c r="P319" s="222">
        <f>P320+P373+P388+P421</f>
        <v>0</v>
      </c>
      <c r="Q319" s="221"/>
      <c r="R319" s="222">
        <f>R320+R373+R388+R421</f>
        <v>0.0040000000000000001</v>
      </c>
      <c r="S319" s="221"/>
      <c r="T319" s="223">
        <f>T320+T373+T388+T421</f>
        <v>0.59999999999999998</v>
      </c>
      <c r="U319" s="12"/>
      <c r="V319" s="12"/>
      <c r="W319" s="12"/>
      <c r="X319" s="12"/>
      <c r="Y319" s="12"/>
      <c r="Z319" s="12"/>
      <c r="AA319" s="12"/>
      <c r="AB319" s="12"/>
      <c r="AC319" s="12"/>
      <c r="AD319" s="12"/>
      <c r="AE319" s="12"/>
      <c r="AR319" s="224" t="s">
        <v>86</v>
      </c>
      <c r="AT319" s="225" t="s">
        <v>75</v>
      </c>
      <c r="AU319" s="225" t="s">
        <v>84</v>
      </c>
      <c r="AY319" s="224" t="s">
        <v>350</v>
      </c>
      <c r="BK319" s="226">
        <f>BK320+BK373+BK388+BK421</f>
        <v>0</v>
      </c>
    </row>
    <row r="320" s="12" customFormat="1" ht="20.88" customHeight="1">
      <c r="A320" s="12"/>
      <c r="B320" s="213"/>
      <c r="C320" s="214"/>
      <c r="D320" s="215" t="s">
        <v>75</v>
      </c>
      <c r="E320" s="227" t="s">
        <v>6171</v>
      </c>
      <c r="F320" s="227" t="s">
        <v>6172</v>
      </c>
      <c r="G320" s="214"/>
      <c r="H320" s="214"/>
      <c r="I320" s="217"/>
      <c r="J320" s="228">
        <f>BK320</f>
        <v>0</v>
      </c>
      <c r="K320" s="214"/>
      <c r="L320" s="219"/>
      <c r="M320" s="220"/>
      <c r="N320" s="221"/>
      <c r="O320" s="221"/>
      <c r="P320" s="222">
        <f>SUM(P321:P372)</f>
        <v>0</v>
      </c>
      <c r="Q320" s="221"/>
      <c r="R320" s="222">
        <f>SUM(R321:R372)</f>
        <v>0</v>
      </c>
      <c r="S320" s="221"/>
      <c r="T320" s="223">
        <f>SUM(T321:T372)</f>
        <v>0</v>
      </c>
      <c r="U320" s="12"/>
      <c r="V320" s="12"/>
      <c r="W320" s="12"/>
      <c r="X320" s="12"/>
      <c r="Y320" s="12"/>
      <c r="Z320" s="12"/>
      <c r="AA320" s="12"/>
      <c r="AB320" s="12"/>
      <c r="AC320" s="12"/>
      <c r="AD320" s="12"/>
      <c r="AE320" s="12"/>
      <c r="AR320" s="224" t="s">
        <v>86</v>
      </c>
      <c r="AT320" s="225" t="s">
        <v>75</v>
      </c>
      <c r="AU320" s="225" t="s">
        <v>86</v>
      </c>
      <c r="AY320" s="224" t="s">
        <v>350</v>
      </c>
      <c r="BK320" s="226">
        <f>SUM(BK321:BK372)</f>
        <v>0</v>
      </c>
    </row>
    <row r="321" s="2" customFormat="1" ht="16.5" customHeight="1">
      <c r="A321" s="39"/>
      <c r="B321" s="40"/>
      <c r="C321" s="229" t="s">
        <v>1080</v>
      </c>
      <c r="D321" s="229" t="s">
        <v>352</v>
      </c>
      <c r="E321" s="230" t="s">
        <v>6173</v>
      </c>
      <c r="F321" s="231" t="s">
        <v>6174</v>
      </c>
      <c r="G321" s="232" t="s">
        <v>497</v>
      </c>
      <c r="H321" s="233">
        <v>1</v>
      </c>
      <c r="I321" s="234"/>
      <c r="J321" s="235">
        <f>ROUND(I321*H321,2)</f>
        <v>0</v>
      </c>
      <c r="K321" s="231" t="s">
        <v>385</v>
      </c>
      <c r="L321" s="45"/>
      <c r="M321" s="236" t="s">
        <v>1</v>
      </c>
      <c r="N321" s="237" t="s">
        <v>41</v>
      </c>
      <c r="O321" s="92"/>
      <c r="P321" s="238">
        <f>O321*H321</f>
        <v>0</v>
      </c>
      <c r="Q321" s="238">
        <v>0</v>
      </c>
      <c r="R321" s="238">
        <f>Q321*H321</f>
        <v>0</v>
      </c>
      <c r="S321" s="238">
        <v>0</v>
      </c>
      <c r="T321" s="239">
        <f>S321*H321</f>
        <v>0</v>
      </c>
      <c r="U321" s="39"/>
      <c r="V321" s="39"/>
      <c r="W321" s="39"/>
      <c r="X321" s="39"/>
      <c r="Y321" s="39"/>
      <c r="Z321" s="39"/>
      <c r="AA321" s="39"/>
      <c r="AB321" s="39"/>
      <c r="AC321" s="39"/>
      <c r="AD321" s="39"/>
      <c r="AE321" s="39"/>
      <c r="AR321" s="240" t="s">
        <v>530</v>
      </c>
      <c r="AT321" s="240" t="s">
        <v>352</v>
      </c>
      <c r="AU321" s="240" t="s">
        <v>371</v>
      </c>
      <c r="AY321" s="18" t="s">
        <v>350</v>
      </c>
      <c r="BE321" s="241">
        <f>IF(N321="základní",J321,0)</f>
        <v>0</v>
      </c>
      <c r="BF321" s="241">
        <f>IF(N321="snížená",J321,0)</f>
        <v>0</v>
      </c>
      <c r="BG321" s="241">
        <f>IF(N321="zákl. přenesená",J321,0)</f>
        <v>0</v>
      </c>
      <c r="BH321" s="241">
        <f>IF(N321="sníž. přenesená",J321,0)</f>
        <v>0</v>
      </c>
      <c r="BI321" s="241">
        <f>IF(N321="nulová",J321,0)</f>
        <v>0</v>
      </c>
      <c r="BJ321" s="18" t="s">
        <v>84</v>
      </c>
      <c r="BK321" s="241">
        <f>ROUND(I321*H321,2)</f>
        <v>0</v>
      </c>
      <c r="BL321" s="18" t="s">
        <v>530</v>
      </c>
      <c r="BM321" s="240" t="s">
        <v>6175</v>
      </c>
    </row>
    <row r="322" s="2" customFormat="1">
      <c r="A322" s="39"/>
      <c r="B322" s="40"/>
      <c r="C322" s="41"/>
      <c r="D322" s="242" t="s">
        <v>359</v>
      </c>
      <c r="E322" s="41"/>
      <c r="F322" s="243" t="s">
        <v>6176</v>
      </c>
      <c r="G322" s="41"/>
      <c r="H322" s="41"/>
      <c r="I322" s="244"/>
      <c r="J322" s="41"/>
      <c r="K322" s="41"/>
      <c r="L322" s="45"/>
      <c r="M322" s="245"/>
      <c r="N322" s="246"/>
      <c r="O322" s="92"/>
      <c r="P322" s="92"/>
      <c r="Q322" s="92"/>
      <c r="R322" s="92"/>
      <c r="S322" s="92"/>
      <c r="T322" s="93"/>
      <c r="U322" s="39"/>
      <c r="V322" s="39"/>
      <c r="W322" s="39"/>
      <c r="X322" s="39"/>
      <c r="Y322" s="39"/>
      <c r="Z322" s="39"/>
      <c r="AA322" s="39"/>
      <c r="AB322" s="39"/>
      <c r="AC322" s="39"/>
      <c r="AD322" s="39"/>
      <c r="AE322" s="39"/>
      <c r="AT322" s="18" t="s">
        <v>359</v>
      </c>
      <c r="AU322" s="18" t="s">
        <v>371</v>
      </c>
    </row>
    <row r="323" s="2" customFormat="1" ht="16.5" customHeight="1">
      <c r="A323" s="39"/>
      <c r="B323" s="40"/>
      <c r="C323" s="295" t="s">
        <v>1092</v>
      </c>
      <c r="D323" s="295" t="s">
        <v>1347</v>
      </c>
      <c r="E323" s="296" t="s">
        <v>6177</v>
      </c>
      <c r="F323" s="297" t="s">
        <v>6178</v>
      </c>
      <c r="G323" s="298" t="s">
        <v>4932</v>
      </c>
      <c r="H323" s="299">
        <v>1</v>
      </c>
      <c r="I323" s="300"/>
      <c r="J323" s="301">
        <f>ROUND(I323*H323,2)</f>
        <v>0</v>
      </c>
      <c r="K323" s="297" t="s">
        <v>1</v>
      </c>
      <c r="L323" s="302"/>
      <c r="M323" s="303" t="s">
        <v>1</v>
      </c>
      <c r="N323" s="304" t="s">
        <v>41</v>
      </c>
      <c r="O323" s="92"/>
      <c r="P323" s="238">
        <f>O323*H323</f>
        <v>0</v>
      </c>
      <c r="Q323" s="238">
        <v>0</v>
      </c>
      <c r="R323" s="238">
        <f>Q323*H323</f>
        <v>0</v>
      </c>
      <c r="S323" s="238">
        <v>0</v>
      </c>
      <c r="T323" s="239">
        <f>S323*H323</f>
        <v>0</v>
      </c>
      <c r="U323" s="39"/>
      <c r="V323" s="39"/>
      <c r="W323" s="39"/>
      <c r="X323" s="39"/>
      <c r="Y323" s="39"/>
      <c r="Z323" s="39"/>
      <c r="AA323" s="39"/>
      <c r="AB323" s="39"/>
      <c r="AC323" s="39"/>
      <c r="AD323" s="39"/>
      <c r="AE323" s="39"/>
      <c r="AR323" s="240" t="s">
        <v>695</v>
      </c>
      <c r="AT323" s="240" t="s">
        <v>1347</v>
      </c>
      <c r="AU323" s="240" t="s">
        <v>371</v>
      </c>
      <c r="AY323" s="18" t="s">
        <v>350</v>
      </c>
      <c r="BE323" s="241">
        <f>IF(N323="základní",J323,0)</f>
        <v>0</v>
      </c>
      <c r="BF323" s="241">
        <f>IF(N323="snížená",J323,0)</f>
        <v>0</v>
      </c>
      <c r="BG323" s="241">
        <f>IF(N323="zákl. přenesená",J323,0)</f>
        <v>0</v>
      </c>
      <c r="BH323" s="241">
        <f>IF(N323="sníž. přenesená",J323,0)</f>
        <v>0</v>
      </c>
      <c r="BI323" s="241">
        <f>IF(N323="nulová",J323,0)</f>
        <v>0</v>
      </c>
      <c r="BJ323" s="18" t="s">
        <v>84</v>
      </c>
      <c r="BK323" s="241">
        <f>ROUND(I323*H323,2)</f>
        <v>0</v>
      </c>
      <c r="BL323" s="18" t="s">
        <v>530</v>
      </c>
      <c r="BM323" s="240" t="s">
        <v>6179</v>
      </c>
    </row>
    <row r="324" s="2" customFormat="1">
      <c r="A324" s="39"/>
      <c r="B324" s="40"/>
      <c r="C324" s="41"/>
      <c r="D324" s="242" t="s">
        <v>359</v>
      </c>
      <c r="E324" s="41"/>
      <c r="F324" s="243" t="s">
        <v>6178</v>
      </c>
      <c r="G324" s="41"/>
      <c r="H324" s="41"/>
      <c r="I324" s="244"/>
      <c r="J324" s="41"/>
      <c r="K324" s="41"/>
      <c r="L324" s="45"/>
      <c r="M324" s="245"/>
      <c r="N324" s="246"/>
      <c r="O324" s="92"/>
      <c r="P324" s="92"/>
      <c r="Q324" s="92"/>
      <c r="R324" s="92"/>
      <c r="S324" s="92"/>
      <c r="T324" s="93"/>
      <c r="U324" s="39"/>
      <c r="V324" s="39"/>
      <c r="W324" s="39"/>
      <c r="X324" s="39"/>
      <c r="Y324" s="39"/>
      <c r="Z324" s="39"/>
      <c r="AA324" s="39"/>
      <c r="AB324" s="39"/>
      <c r="AC324" s="39"/>
      <c r="AD324" s="39"/>
      <c r="AE324" s="39"/>
      <c r="AT324" s="18" t="s">
        <v>359</v>
      </c>
      <c r="AU324" s="18" t="s">
        <v>371</v>
      </c>
    </row>
    <row r="325" s="2" customFormat="1" ht="16.5" customHeight="1">
      <c r="A325" s="39"/>
      <c r="B325" s="40"/>
      <c r="C325" s="229" t="s">
        <v>804</v>
      </c>
      <c r="D325" s="229" t="s">
        <v>352</v>
      </c>
      <c r="E325" s="230" t="s">
        <v>6180</v>
      </c>
      <c r="F325" s="231" t="s">
        <v>6181</v>
      </c>
      <c r="G325" s="232" t="s">
        <v>497</v>
      </c>
      <c r="H325" s="233">
        <v>1</v>
      </c>
      <c r="I325" s="234"/>
      <c r="J325" s="235">
        <f>ROUND(I325*H325,2)</f>
        <v>0</v>
      </c>
      <c r="K325" s="231" t="s">
        <v>385</v>
      </c>
      <c r="L325" s="45"/>
      <c r="M325" s="236" t="s">
        <v>1</v>
      </c>
      <c r="N325" s="237" t="s">
        <v>41</v>
      </c>
      <c r="O325" s="92"/>
      <c r="P325" s="238">
        <f>O325*H325</f>
        <v>0</v>
      </c>
      <c r="Q325" s="238">
        <v>0</v>
      </c>
      <c r="R325" s="238">
        <f>Q325*H325</f>
        <v>0</v>
      </c>
      <c r="S325" s="238">
        <v>0</v>
      </c>
      <c r="T325" s="239">
        <f>S325*H325</f>
        <v>0</v>
      </c>
      <c r="U325" s="39"/>
      <c r="V325" s="39"/>
      <c r="W325" s="39"/>
      <c r="X325" s="39"/>
      <c r="Y325" s="39"/>
      <c r="Z325" s="39"/>
      <c r="AA325" s="39"/>
      <c r="AB325" s="39"/>
      <c r="AC325" s="39"/>
      <c r="AD325" s="39"/>
      <c r="AE325" s="39"/>
      <c r="AR325" s="240" t="s">
        <v>530</v>
      </c>
      <c r="AT325" s="240" t="s">
        <v>352</v>
      </c>
      <c r="AU325" s="240" t="s">
        <v>371</v>
      </c>
      <c r="AY325" s="18" t="s">
        <v>350</v>
      </c>
      <c r="BE325" s="241">
        <f>IF(N325="základní",J325,0)</f>
        <v>0</v>
      </c>
      <c r="BF325" s="241">
        <f>IF(N325="snížená",J325,0)</f>
        <v>0</v>
      </c>
      <c r="BG325" s="241">
        <f>IF(N325="zákl. přenesená",J325,0)</f>
        <v>0</v>
      </c>
      <c r="BH325" s="241">
        <f>IF(N325="sníž. přenesená",J325,0)</f>
        <v>0</v>
      </c>
      <c r="BI325" s="241">
        <f>IF(N325="nulová",J325,0)</f>
        <v>0</v>
      </c>
      <c r="BJ325" s="18" t="s">
        <v>84</v>
      </c>
      <c r="BK325" s="241">
        <f>ROUND(I325*H325,2)</f>
        <v>0</v>
      </c>
      <c r="BL325" s="18" t="s">
        <v>530</v>
      </c>
      <c r="BM325" s="240" t="s">
        <v>6182</v>
      </c>
    </row>
    <row r="326" s="2" customFormat="1">
      <c r="A326" s="39"/>
      <c r="B326" s="40"/>
      <c r="C326" s="41"/>
      <c r="D326" s="242" t="s">
        <v>359</v>
      </c>
      <c r="E326" s="41"/>
      <c r="F326" s="243" t="s">
        <v>6183</v>
      </c>
      <c r="G326" s="41"/>
      <c r="H326" s="41"/>
      <c r="I326" s="244"/>
      <c r="J326" s="41"/>
      <c r="K326" s="41"/>
      <c r="L326" s="45"/>
      <c r="M326" s="245"/>
      <c r="N326" s="246"/>
      <c r="O326" s="92"/>
      <c r="P326" s="92"/>
      <c r="Q326" s="92"/>
      <c r="R326" s="92"/>
      <c r="S326" s="92"/>
      <c r="T326" s="93"/>
      <c r="U326" s="39"/>
      <c r="V326" s="39"/>
      <c r="W326" s="39"/>
      <c r="X326" s="39"/>
      <c r="Y326" s="39"/>
      <c r="Z326" s="39"/>
      <c r="AA326" s="39"/>
      <c r="AB326" s="39"/>
      <c r="AC326" s="39"/>
      <c r="AD326" s="39"/>
      <c r="AE326" s="39"/>
      <c r="AT326" s="18" t="s">
        <v>359</v>
      </c>
      <c r="AU326" s="18" t="s">
        <v>371</v>
      </c>
    </row>
    <row r="327" s="2" customFormat="1" ht="24.15" customHeight="1">
      <c r="A327" s="39"/>
      <c r="B327" s="40"/>
      <c r="C327" s="295" t="s">
        <v>813</v>
      </c>
      <c r="D327" s="295" t="s">
        <v>1347</v>
      </c>
      <c r="E327" s="296" t="s">
        <v>6184</v>
      </c>
      <c r="F327" s="297" t="s">
        <v>6185</v>
      </c>
      <c r="G327" s="298" t="s">
        <v>4932</v>
      </c>
      <c r="H327" s="299">
        <v>1</v>
      </c>
      <c r="I327" s="300"/>
      <c r="J327" s="301">
        <f>ROUND(I327*H327,2)</f>
        <v>0</v>
      </c>
      <c r="K327" s="297" t="s">
        <v>1</v>
      </c>
      <c r="L327" s="302"/>
      <c r="M327" s="303" t="s">
        <v>1</v>
      </c>
      <c r="N327" s="304" t="s">
        <v>41</v>
      </c>
      <c r="O327" s="92"/>
      <c r="P327" s="238">
        <f>O327*H327</f>
        <v>0</v>
      </c>
      <c r="Q327" s="238">
        <v>0</v>
      </c>
      <c r="R327" s="238">
        <f>Q327*H327</f>
        <v>0</v>
      </c>
      <c r="S327" s="238">
        <v>0</v>
      </c>
      <c r="T327" s="239">
        <f>S327*H327</f>
        <v>0</v>
      </c>
      <c r="U327" s="39"/>
      <c r="V327" s="39"/>
      <c r="W327" s="39"/>
      <c r="X327" s="39"/>
      <c r="Y327" s="39"/>
      <c r="Z327" s="39"/>
      <c r="AA327" s="39"/>
      <c r="AB327" s="39"/>
      <c r="AC327" s="39"/>
      <c r="AD327" s="39"/>
      <c r="AE327" s="39"/>
      <c r="AR327" s="240" t="s">
        <v>695</v>
      </c>
      <c r="AT327" s="240" t="s">
        <v>1347</v>
      </c>
      <c r="AU327" s="240" t="s">
        <v>371</v>
      </c>
      <c r="AY327" s="18" t="s">
        <v>350</v>
      </c>
      <c r="BE327" s="241">
        <f>IF(N327="základní",J327,0)</f>
        <v>0</v>
      </c>
      <c r="BF327" s="241">
        <f>IF(N327="snížená",J327,0)</f>
        <v>0</v>
      </c>
      <c r="BG327" s="241">
        <f>IF(N327="zákl. přenesená",J327,0)</f>
        <v>0</v>
      </c>
      <c r="BH327" s="241">
        <f>IF(N327="sníž. přenesená",J327,0)</f>
        <v>0</v>
      </c>
      <c r="BI327" s="241">
        <f>IF(N327="nulová",J327,0)</f>
        <v>0</v>
      </c>
      <c r="BJ327" s="18" t="s">
        <v>84</v>
      </c>
      <c r="BK327" s="241">
        <f>ROUND(I327*H327,2)</f>
        <v>0</v>
      </c>
      <c r="BL327" s="18" t="s">
        <v>530</v>
      </c>
      <c r="BM327" s="240" t="s">
        <v>6186</v>
      </c>
    </row>
    <row r="328" s="2" customFormat="1">
      <c r="A328" s="39"/>
      <c r="B328" s="40"/>
      <c r="C328" s="41"/>
      <c r="D328" s="242" t="s">
        <v>359</v>
      </c>
      <c r="E328" s="41"/>
      <c r="F328" s="243" t="s">
        <v>6185</v>
      </c>
      <c r="G328" s="41"/>
      <c r="H328" s="41"/>
      <c r="I328" s="244"/>
      <c r="J328" s="41"/>
      <c r="K328" s="41"/>
      <c r="L328" s="45"/>
      <c r="M328" s="245"/>
      <c r="N328" s="246"/>
      <c r="O328" s="92"/>
      <c r="P328" s="92"/>
      <c r="Q328" s="92"/>
      <c r="R328" s="92"/>
      <c r="S328" s="92"/>
      <c r="T328" s="93"/>
      <c r="U328" s="39"/>
      <c r="V328" s="39"/>
      <c r="W328" s="39"/>
      <c r="X328" s="39"/>
      <c r="Y328" s="39"/>
      <c r="Z328" s="39"/>
      <c r="AA328" s="39"/>
      <c r="AB328" s="39"/>
      <c r="AC328" s="39"/>
      <c r="AD328" s="39"/>
      <c r="AE328" s="39"/>
      <c r="AT328" s="18" t="s">
        <v>359</v>
      </c>
      <c r="AU328" s="18" t="s">
        <v>371</v>
      </c>
    </row>
    <row r="329" s="2" customFormat="1" ht="16.5" customHeight="1">
      <c r="A329" s="39"/>
      <c r="B329" s="40"/>
      <c r="C329" s="229" t="s">
        <v>865</v>
      </c>
      <c r="D329" s="229" t="s">
        <v>352</v>
      </c>
      <c r="E329" s="230" t="s">
        <v>6187</v>
      </c>
      <c r="F329" s="231" t="s">
        <v>6188</v>
      </c>
      <c r="G329" s="232" t="s">
        <v>497</v>
      </c>
      <c r="H329" s="233">
        <v>1</v>
      </c>
      <c r="I329" s="234"/>
      <c r="J329" s="235">
        <f>ROUND(I329*H329,2)</f>
        <v>0</v>
      </c>
      <c r="K329" s="231" t="s">
        <v>385</v>
      </c>
      <c r="L329" s="45"/>
      <c r="M329" s="236" t="s">
        <v>1</v>
      </c>
      <c r="N329" s="237" t="s">
        <v>41</v>
      </c>
      <c r="O329" s="92"/>
      <c r="P329" s="238">
        <f>O329*H329</f>
        <v>0</v>
      </c>
      <c r="Q329" s="238">
        <v>0</v>
      </c>
      <c r="R329" s="238">
        <f>Q329*H329</f>
        <v>0</v>
      </c>
      <c r="S329" s="238">
        <v>0</v>
      </c>
      <c r="T329" s="239">
        <f>S329*H329</f>
        <v>0</v>
      </c>
      <c r="U329" s="39"/>
      <c r="V329" s="39"/>
      <c r="W329" s="39"/>
      <c r="X329" s="39"/>
      <c r="Y329" s="39"/>
      <c r="Z329" s="39"/>
      <c r="AA329" s="39"/>
      <c r="AB329" s="39"/>
      <c r="AC329" s="39"/>
      <c r="AD329" s="39"/>
      <c r="AE329" s="39"/>
      <c r="AR329" s="240" t="s">
        <v>530</v>
      </c>
      <c r="AT329" s="240" t="s">
        <v>352</v>
      </c>
      <c r="AU329" s="240" t="s">
        <v>371</v>
      </c>
      <c r="AY329" s="18" t="s">
        <v>350</v>
      </c>
      <c r="BE329" s="241">
        <f>IF(N329="základní",J329,0)</f>
        <v>0</v>
      </c>
      <c r="BF329" s="241">
        <f>IF(N329="snížená",J329,0)</f>
        <v>0</v>
      </c>
      <c r="BG329" s="241">
        <f>IF(N329="zákl. přenesená",J329,0)</f>
        <v>0</v>
      </c>
      <c r="BH329" s="241">
        <f>IF(N329="sníž. přenesená",J329,0)</f>
        <v>0</v>
      </c>
      <c r="BI329" s="241">
        <f>IF(N329="nulová",J329,0)</f>
        <v>0</v>
      </c>
      <c r="BJ329" s="18" t="s">
        <v>84</v>
      </c>
      <c r="BK329" s="241">
        <f>ROUND(I329*H329,2)</f>
        <v>0</v>
      </c>
      <c r="BL329" s="18" t="s">
        <v>530</v>
      </c>
      <c r="BM329" s="240" t="s">
        <v>6189</v>
      </c>
    </row>
    <row r="330" s="2" customFormat="1">
      <c r="A330" s="39"/>
      <c r="B330" s="40"/>
      <c r="C330" s="41"/>
      <c r="D330" s="242" t="s">
        <v>359</v>
      </c>
      <c r="E330" s="41"/>
      <c r="F330" s="243" t="s">
        <v>6190</v>
      </c>
      <c r="G330" s="41"/>
      <c r="H330" s="41"/>
      <c r="I330" s="244"/>
      <c r="J330" s="41"/>
      <c r="K330" s="41"/>
      <c r="L330" s="45"/>
      <c r="M330" s="245"/>
      <c r="N330" s="246"/>
      <c r="O330" s="92"/>
      <c r="P330" s="92"/>
      <c r="Q330" s="92"/>
      <c r="R330" s="92"/>
      <c r="S330" s="92"/>
      <c r="T330" s="93"/>
      <c r="U330" s="39"/>
      <c r="V330" s="39"/>
      <c r="W330" s="39"/>
      <c r="X330" s="39"/>
      <c r="Y330" s="39"/>
      <c r="Z330" s="39"/>
      <c r="AA330" s="39"/>
      <c r="AB330" s="39"/>
      <c r="AC330" s="39"/>
      <c r="AD330" s="39"/>
      <c r="AE330" s="39"/>
      <c r="AT330" s="18" t="s">
        <v>359</v>
      </c>
      <c r="AU330" s="18" t="s">
        <v>371</v>
      </c>
    </row>
    <row r="331" s="2" customFormat="1" ht="21.75" customHeight="1">
      <c r="A331" s="39"/>
      <c r="B331" s="40"/>
      <c r="C331" s="295" t="s">
        <v>902</v>
      </c>
      <c r="D331" s="295" t="s">
        <v>1347</v>
      </c>
      <c r="E331" s="296" t="s">
        <v>6191</v>
      </c>
      <c r="F331" s="297" t="s">
        <v>6192</v>
      </c>
      <c r="G331" s="298" t="s">
        <v>4932</v>
      </c>
      <c r="H331" s="299">
        <v>2</v>
      </c>
      <c r="I331" s="300"/>
      <c r="J331" s="301">
        <f>ROUND(I331*H331,2)</f>
        <v>0</v>
      </c>
      <c r="K331" s="297" t="s">
        <v>1</v>
      </c>
      <c r="L331" s="302"/>
      <c r="M331" s="303" t="s">
        <v>1</v>
      </c>
      <c r="N331" s="304" t="s">
        <v>41</v>
      </c>
      <c r="O331" s="92"/>
      <c r="P331" s="238">
        <f>O331*H331</f>
        <v>0</v>
      </c>
      <c r="Q331" s="238">
        <v>0</v>
      </c>
      <c r="R331" s="238">
        <f>Q331*H331</f>
        <v>0</v>
      </c>
      <c r="S331" s="238">
        <v>0</v>
      </c>
      <c r="T331" s="239">
        <f>S331*H331</f>
        <v>0</v>
      </c>
      <c r="U331" s="39"/>
      <c r="V331" s="39"/>
      <c r="W331" s="39"/>
      <c r="X331" s="39"/>
      <c r="Y331" s="39"/>
      <c r="Z331" s="39"/>
      <c r="AA331" s="39"/>
      <c r="AB331" s="39"/>
      <c r="AC331" s="39"/>
      <c r="AD331" s="39"/>
      <c r="AE331" s="39"/>
      <c r="AR331" s="240" t="s">
        <v>695</v>
      </c>
      <c r="AT331" s="240" t="s">
        <v>1347</v>
      </c>
      <c r="AU331" s="240" t="s">
        <v>371</v>
      </c>
      <c r="AY331" s="18" t="s">
        <v>350</v>
      </c>
      <c r="BE331" s="241">
        <f>IF(N331="základní",J331,0)</f>
        <v>0</v>
      </c>
      <c r="BF331" s="241">
        <f>IF(N331="snížená",J331,0)</f>
        <v>0</v>
      </c>
      <c r="BG331" s="241">
        <f>IF(N331="zákl. přenesená",J331,0)</f>
        <v>0</v>
      </c>
      <c r="BH331" s="241">
        <f>IF(N331="sníž. přenesená",J331,0)</f>
        <v>0</v>
      </c>
      <c r="BI331" s="241">
        <f>IF(N331="nulová",J331,0)</f>
        <v>0</v>
      </c>
      <c r="BJ331" s="18" t="s">
        <v>84</v>
      </c>
      <c r="BK331" s="241">
        <f>ROUND(I331*H331,2)</f>
        <v>0</v>
      </c>
      <c r="BL331" s="18" t="s">
        <v>530</v>
      </c>
      <c r="BM331" s="240" t="s">
        <v>6193</v>
      </c>
    </row>
    <row r="332" s="2" customFormat="1">
      <c r="A332" s="39"/>
      <c r="B332" s="40"/>
      <c r="C332" s="41"/>
      <c r="D332" s="242" t="s">
        <v>359</v>
      </c>
      <c r="E332" s="41"/>
      <c r="F332" s="243" t="s">
        <v>6192</v>
      </c>
      <c r="G332" s="41"/>
      <c r="H332" s="41"/>
      <c r="I332" s="244"/>
      <c r="J332" s="41"/>
      <c r="K332" s="41"/>
      <c r="L332" s="45"/>
      <c r="M332" s="245"/>
      <c r="N332" s="246"/>
      <c r="O332" s="92"/>
      <c r="P332" s="92"/>
      <c r="Q332" s="92"/>
      <c r="R332" s="92"/>
      <c r="S332" s="92"/>
      <c r="T332" s="93"/>
      <c r="U332" s="39"/>
      <c r="V332" s="39"/>
      <c r="W332" s="39"/>
      <c r="X332" s="39"/>
      <c r="Y332" s="39"/>
      <c r="Z332" s="39"/>
      <c r="AA332" s="39"/>
      <c r="AB332" s="39"/>
      <c r="AC332" s="39"/>
      <c r="AD332" s="39"/>
      <c r="AE332" s="39"/>
      <c r="AT332" s="18" t="s">
        <v>359</v>
      </c>
      <c r="AU332" s="18" t="s">
        <v>371</v>
      </c>
    </row>
    <row r="333" s="2" customFormat="1" ht="16.5" customHeight="1">
      <c r="A333" s="39"/>
      <c r="B333" s="40"/>
      <c r="C333" s="229" t="s">
        <v>1859</v>
      </c>
      <c r="D333" s="229" t="s">
        <v>352</v>
      </c>
      <c r="E333" s="230" t="s">
        <v>6194</v>
      </c>
      <c r="F333" s="231" t="s">
        <v>6195</v>
      </c>
      <c r="G333" s="232" t="s">
        <v>497</v>
      </c>
      <c r="H333" s="233">
        <v>1</v>
      </c>
      <c r="I333" s="234"/>
      <c r="J333" s="235">
        <f>ROUND(I333*H333,2)</f>
        <v>0</v>
      </c>
      <c r="K333" s="231" t="s">
        <v>385</v>
      </c>
      <c r="L333" s="45"/>
      <c r="M333" s="236" t="s">
        <v>1</v>
      </c>
      <c r="N333" s="237" t="s">
        <v>41</v>
      </c>
      <c r="O333" s="92"/>
      <c r="P333" s="238">
        <f>O333*H333</f>
        <v>0</v>
      </c>
      <c r="Q333" s="238">
        <v>0</v>
      </c>
      <c r="R333" s="238">
        <f>Q333*H333</f>
        <v>0</v>
      </c>
      <c r="S333" s="238">
        <v>0</v>
      </c>
      <c r="T333" s="239">
        <f>S333*H333</f>
        <v>0</v>
      </c>
      <c r="U333" s="39"/>
      <c r="V333" s="39"/>
      <c r="W333" s="39"/>
      <c r="X333" s="39"/>
      <c r="Y333" s="39"/>
      <c r="Z333" s="39"/>
      <c r="AA333" s="39"/>
      <c r="AB333" s="39"/>
      <c r="AC333" s="39"/>
      <c r="AD333" s="39"/>
      <c r="AE333" s="39"/>
      <c r="AR333" s="240" t="s">
        <v>530</v>
      </c>
      <c r="AT333" s="240" t="s">
        <v>352</v>
      </c>
      <c r="AU333" s="240" t="s">
        <v>371</v>
      </c>
      <c r="AY333" s="18" t="s">
        <v>350</v>
      </c>
      <c r="BE333" s="241">
        <f>IF(N333="základní",J333,0)</f>
        <v>0</v>
      </c>
      <c r="BF333" s="241">
        <f>IF(N333="snížená",J333,0)</f>
        <v>0</v>
      </c>
      <c r="BG333" s="241">
        <f>IF(N333="zákl. přenesená",J333,0)</f>
        <v>0</v>
      </c>
      <c r="BH333" s="241">
        <f>IF(N333="sníž. přenesená",J333,0)</f>
        <v>0</v>
      </c>
      <c r="BI333" s="241">
        <f>IF(N333="nulová",J333,0)</f>
        <v>0</v>
      </c>
      <c r="BJ333" s="18" t="s">
        <v>84</v>
      </c>
      <c r="BK333" s="241">
        <f>ROUND(I333*H333,2)</f>
        <v>0</v>
      </c>
      <c r="BL333" s="18" t="s">
        <v>530</v>
      </c>
      <c r="BM333" s="240" t="s">
        <v>6196</v>
      </c>
    </row>
    <row r="334" s="2" customFormat="1">
      <c r="A334" s="39"/>
      <c r="B334" s="40"/>
      <c r="C334" s="41"/>
      <c r="D334" s="242" t="s">
        <v>359</v>
      </c>
      <c r="E334" s="41"/>
      <c r="F334" s="243" t="s">
        <v>6197</v>
      </c>
      <c r="G334" s="41"/>
      <c r="H334" s="41"/>
      <c r="I334" s="244"/>
      <c r="J334" s="41"/>
      <c r="K334" s="41"/>
      <c r="L334" s="45"/>
      <c r="M334" s="245"/>
      <c r="N334" s="246"/>
      <c r="O334" s="92"/>
      <c r="P334" s="92"/>
      <c r="Q334" s="92"/>
      <c r="R334" s="92"/>
      <c r="S334" s="92"/>
      <c r="T334" s="93"/>
      <c r="U334" s="39"/>
      <c r="V334" s="39"/>
      <c r="W334" s="39"/>
      <c r="X334" s="39"/>
      <c r="Y334" s="39"/>
      <c r="Z334" s="39"/>
      <c r="AA334" s="39"/>
      <c r="AB334" s="39"/>
      <c r="AC334" s="39"/>
      <c r="AD334" s="39"/>
      <c r="AE334" s="39"/>
      <c r="AT334" s="18" t="s">
        <v>359</v>
      </c>
      <c r="AU334" s="18" t="s">
        <v>371</v>
      </c>
    </row>
    <row r="335" s="2" customFormat="1" ht="16.5" customHeight="1">
      <c r="A335" s="39"/>
      <c r="B335" s="40"/>
      <c r="C335" s="295" t="s">
        <v>1864</v>
      </c>
      <c r="D335" s="295" t="s">
        <v>1347</v>
      </c>
      <c r="E335" s="296" t="s">
        <v>6198</v>
      </c>
      <c r="F335" s="297" t="s">
        <v>6199</v>
      </c>
      <c r="G335" s="298" t="s">
        <v>4932</v>
      </c>
      <c r="H335" s="299">
        <v>1</v>
      </c>
      <c r="I335" s="300"/>
      <c r="J335" s="301">
        <f>ROUND(I335*H335,2)</f>
        <v>0</v>
      </c>
      <c r="K335" s="297" t="s">
        <v>1</v>
      </c>
      <c r="L335" s="302"/>
      <c r="M335" s="303" t="s">
        <v>1</v>
      </c>
      <c r="N335" s="304" t="s">
        <v>41</v>
      </c>
      <c r="O335" s="92"/>
      <c r="P335" s="238">
        <f>O335*H335</f>
        <v>0</v>
      </c>
      <c r="Q335" s="238">
        <v>0</v>
      </c>
      <c r="R335" s="238">
        <f>Q335*H335</f>
        <v>0</v>
      </c>
      <c r="S335" s="238">
        <v>0</v>
      </c>
      <c r="T335" s="239">
        <f>S335*H335</f>
        <v>0</v>
      </c>
      <c r="U335" s="39"/>
      <c r="V335" s="39"/>
      <c r="W335" s="39"/>
      <c r="X335" s="39"/>
      <c r="Y335" s="39"/>
      <c r="Z335" s="39"/>
      <c r="AA335" s="39"/>
      <c r="AB335" s="39"/>
      <c r="AC335" s="39"/>
      <c r="AD335" s="39"/>
      <c r="AE335" s="39"/>
      <c r="AR335" s="240" t="s">
        <v>695</v>
      </c>
      <c r="AT335" s="240" t="s">
        <v>1347</v>
      </c>
      <c r="AU335" s="240" t="s">
        <v>371</v>
      </c>
      <c r="AY335" s="18" t="s">
        <v>350</v>
      </c>
      <c r="BE335" s="241">
        <f>IF(N335="základní",J335,0)</f>
        <v>0</v>
      </c>
      <c r="BF335" s="241">
        <f>IF(N335="snížená",J335,0)</f>
        <v>0</v>
      </c>
      <c r="BG335" s="241">
        <f>IF(N335="zákl. přenesená",J335,0)</f>
        <v>0</v>
      </c>
      <c r="BH335" s="241">
        <f>IF(N335="sníž. přenesená",J335,0)</f>
        <v>0</v>
      </c>
      <c r="BI335" s="241">
        <f>IF(N335="nulová",J335,0)</f>
        <v>0</v>
      </c>
      <c r="BJ335" s="18" t="s">
        <v>84</v>
      </c>
      <c r="BK335" s="241">
        <f>ROUND(I335*H335,2)</f>
        <v>0</v>
      </c>
      <c r="BL335" s="18" t="s">
        <v>530</v>
      </c>
      <c r="BM335" s="240" t="s">
        <v>6200</v>
      </c>
    </row>
    <row r="336" s="2" customFormat="1">
      <c r="A336" s="39"/>
      <c r="B336" s="40"/>
      <c r="C336" s="41"/>
      <c r="D336" s="242" t="s">
        <v>359</v>
      </c>
      <c r="E336" s="41"/>
      <c r="F336" s="243" t="s">
        <v>6199</v>
      </c>
      <c r="G336" s="41"/>
      <c r="H336" s="41"/>
      <c r="I336" s="244"/>
      <c r="J336" s="41"/>
      <c r="K336" s="41"/>
      <c r="L336" s="45"/>
      <c r="M336" s="245"/>
      <c r="N336" s="246"/>
      <c r="O336" s="92"/>
      <c r="P336" s="92"/>
      <c r="Q336" s="92"/>
      <c r="R336" s="92"/>
      <c r="S336" s="92"/>
      <c r="T336" s="93"/>
      <c r="U336" s="39"/>
      <c r="V336" s="39"/>
      <c r="W336" s="39"/>
      <c r="X336" s="39"/>
      <c r="Y336" s="39"/>
      <c r="Z336" s="39"/>
      <c r="AA336" s="39"/>
      <c r="AB336" s="39"/>
      <c r="AC336" s="39"/>
      <c r="AD336" s="39"/>
      <c r="AE336" s="39"/>
      <c r="AT336" s="18" t="s">
        <v>359</v>
      </c>
      <c r="AU336" s="18" t="s">
        <v>371</v>
      </c>
    </row>
    <row r="337" s="2" customFormat="1" ht="16.5" customHeight="1">
      <c r="A337" s="39"/>
      <c r="B337" s="40"/>
      <c r="C337" s="229" t="s">
        <v>1871</v>
      </c>
      <c r="D337" s="229" t="s">
        <v>352</v>
      </c>
      <c r="E337" s="230" t="s">
        <v>6201</v>
      </c>
      <c r="F337" s="231" t="s">
        <v>6202</v>
      </c>
      <c r="G337" s="232" t="s">
        <v>497</v>
      </c>
      <c r="H337" s="233">
        <v>1</v>
      </c>
      <c r="I337" s="234"/>
      <c r="J337" s="235">
        <f>ROUND(I337*H337,2)</f>
        <v>0</v>
      </c>
      <c r="K337" s="231" t="s">
        <v>385</v>
      </c>
      <c r="L337" s="45"/>
      <c r="M337" s="236" t="s">
        <v>1</v>
      </c>
      <c r="N337" s="237" t="s">
        <v>41</v>
      </c>
      <c r="O337" s="92"/>
      <c r="P337" s="238">
        <f>O337*H337</f>
        <v>0</v>
      </c>
      <c r="Q337" s="238">
        <v>0</v>
      </c>
      <c r="R337" s="238">
        <f>Q337*H337</f>
        <v>0</v>
      </c>
      <c r="S337" s="238">
        <v>0</v>
      </c>
      <c r="T337" s="239">
        <f>S337*H337</f>
        <v>0</v>
      </c>
      <c r="U337" s="39"/>
      <c r="V337" s="39"/>
      <c r="W337" s="39"/>
      <c r="X337" s="39"/>
      <c r="Y337" s="39"/>
      <c r="Z337" s="39"/>
      <c r="AA337" s="39"/>
      <c r="AB337" s="39"/>
      <c r="AC337" s="39"/>
      <c r="AD337" s="39"/>
      <c r="AE337" s="39"/>
      <c r="AR337" s="240" t="s">
        <v>530</v>
      </c>
      <c r="AT337" s="240" t="s">
        <v>352</v>
      </c>
      <c r="AU337" s="240" t="s">
        <v>371</v>
      </c>
      <c r="AY337" s="18" t="s">
        <v>350</v>
      </c>
      <c r="BE337" s="241">
        <f>IF(N337="základní",J337,0)</f>
        <v>0</v>
      </c>
      <c r="BF337" s="241">
        <f>IF(N337="snížená",J337,0)</f>
        <v>0</v>
      </c>
      <c r="BG337" s="241">
        <f>IF(N337="zákl. přenesená",J337,0)</f>
        <v>0</v>
      </c>
      <c r="BH337" s="241">
        <f>IF(N337="sníž. přenesená",J337,0)</f>
        <v>0</v>
      </c>
      <c r="BI337" s="241">
        <f>IF(N337="nulová",J337,0)</f>
        <v>0</v>
      </c>
      <c r="BJ337" s="18" t="s">
        <v>84</v>
      </c>
      <c r="BK337" s="241">
        <f>ROUND(I337*H337,2)</f>
        <v>0</v>
      </c>
      <c r="BL337" s="18" t="s">
        <v>530</v>
      </c>
      <c r="BM337" s="240" t="s">
        <v>6203</v>
      </c>
    </row>
    <row r="338" s="2" customFormat="1">
      <c r="A338" s="39"/>
      <c r="B338" s="40"/>
      <c r="C338" s="41"/>
      <c r="D338" s="242" t="s">
        <v>359</v>
      </c>
      <c r="E338" s="41"/>
      <c r="F338" s="243" t="s">
        <v>6204</v>
      </c>
      <c r="G338" s="41"/>
      <c r="H338" s="41"/>
      <c r="I338" s="244"/>
      <c r="J338" s="41"/>
      <c r="K338" s="41"/>
      <c r="L338" s="45"/>
      <c r="M338" s="245"/>
      <c r="N338" s="246"/>
      <c r="O338" s="92"/>
      <c r="P338" s="92"/>
      <c r="Q338" s="92"/>
      <c r="R338" s="92"/>
      <c r="S338" s="92"/>
      <c r="T338" s="93"/>
      <c r="U338" s="39"/>
      <c r="V338" s="39"/>
      <c r="W338" s="39"/>
      <c r="X338" s="39"/>
      <c r="Y338" s="39"/>
      <c r="Z338" s="39"/>
      <c r="AA338" s="39"/>
      <c r="AB338" s="39"/>
      <c r="AC338" s="39"/>
      <c r="AD338" s="39"/>
      <c r="AE338" s="39"/>
      <c r="AT338" s="18" t="s">
        <v>359</v>
      </c>
      <c r="AU338" s="18" t="s">
        <v>371</v>
      </c>
    </row>
    <row r="339" s="2" customFormat="1" ht="16.5" customHeight="1">
      <c r="A339" s="39"/>
      <c r="B339" s="40"/>
      <c r="C339" s="295" t="s">
        <v>1876</v>
      </c>
      <c r="D339" s="295" t="s">
        <v>1347</v>
      </c>
      <c r="E339" s="296" t="s">
        <v>6205</v>
      </c>
      <c r="F339" s="297" t="s">
        <v>6206</v>
      </c>
      <c r="G339" s="298" t="s">
        <v>4932</v>
      </c>
      <c r="H339" s="299">
        <v>1</v>
      </c>
      <c r="I339" s="300"/>
      <c r="J339" s="301">
        <f>ROUND(I339*H339,2)</f>
        <v>0</v>
      </c>
      <c r="K339" s="297" t="s">
        <v>1</v>
      </c>
      <c r="L339" s="302"/>
      <c r="M339" s="303" t="s">
        <v>1</v>
      </c>
      <c r="N339" s="304" t="s">
        <v>41</v>
      </c>
      <c r="O339" s="92"/>
      <c r="P339" s="238">
        <f>O339*H339</f>
        <v>0</v>
      </c>
      <c r="Q339" s="238">
        <v>0</v>
      </c>
      <c r="R339" s="238">
        <f>Q339*H339</f>
        <v>0</v>
      </c>
      <c r="S339" s="238">
        <v>0</v>
      </c>
      <c r="T339" s="239">
        <f>S339*H339</f>
        <v>0</v>
      </c>
      <c r="U339" s="39"/>
      <c r="V339" s="39"/>
      <c r="W339" s="39"/>
      <c r="X339" s="39"/>
      <c r="Y339" s="39"/>
      <c r="Z339" s="39"/>
      <c r="AA339" s="39"/>
      <c r="AB339" s="39"/>
      <c r="AC339" s="39"/>
      <c r="AD339" s="39"/>
      <c r="AE339" s="39"/>
      <c r="AR339" s="240" t="s">
        <v>695</v>
      </c>
      <c r="AT339" s="240" t="s">
        <v>1347</v>
      </c>
      <c r="AU339" s="240" t="s">
        <v>371</v>
      </c>
      <c r="AY339" s="18" t="s">
        <v>350</v>
      </c>
      <c r="BE339" s="241">
        <f>IF(N339="základní",J339,0)</f>
        <v>0</v>
      </c>
      <c r="BF339" s="241">
        <f>IF(N339="snížená",J339,0)</f>
        <v>0</v>
      </c>
      <c r="BG339" s="241">
        <f>IF(N339="zákl. přenesená",J339,0)</f>
        <v>0</v>
      </c>
      <c r="BH339" s="241">
        <f>IF(N339="sníž. přenesená",J339,0)</f>
        <v>0</v>
      </c>
      <c r="BI339" s="241">
        <f>IF(N339="nulová",J339,0)</f>
        <v>0</v>
      </c>
      <c r="BJ339" s="18" t="s">
        <v>84</v>
      </c>
      <c r="BK339" s="241">
        <f>ROUND(I339*H339,2)</f>
        <v>0</v>
      </c>
      <c r="BL339" s="18" t="s">
        <v>530</v>
      </c>
      <c r="BM339" s="240" t="s">
        <v>6207</v>
      </c>
    </row>
    <row r="340" s="2" customFormat="1">
      <c r="A340" s="39"/>
      <c r="B340" s="40"/>
      <c r="C340" s="41"/>
      <c r="D340" s="242" t="s">
        <v>359</v>
      </c>
      <c r="E340" s="41"/>
      <c r="F340" s="243" t="s">
        <v>6208</v>
      </c>
      <c r="G340" s="41"/>
      <c r="H340" s="41"/>
      <c r="I340" s="244"/>
      <c r="J340" s="41"/>
      <c r="K340" s="41"/>
      <c r="L340" s="45"/>
      <c r="M340" s="245"/>
      <c r="N340" s="246"/>
      <c r="O340" s="92"/>
      <c r="P340" s="92"/>
      <c r="Q340" s="92"/>
      <c r="R340" s="92"/>
      <c r="S340" s="92"/>
      <c r="T340" s="93"/>
      <c r="U340" s="39"/>
      <c r="V340" s="39"/>
      <c r="W340" s="39"/>
      <c r="X340" s="39"/>
      <c r="Y340" s="39"/>
      <c r="Z340" s="39"/>
      <c r="AA340" s="39"/>
      <c r="AB340" s="39"/>
      <c r="AC340" s="39"/>
      <c r="AD340" s="39"/>
      <c r="AE340" s="39"/>
      <c r="AT340" s="18" t="s">
        <v>359</v>
      </c>
      <c r="AU340" s="18" t="s">
        <v>371</v>
      </c>
    </row>
    <row r="341" s="2" customFormat="1" ht="16.5" customHeight="1">
      <c r="A341" s="39"/>
      <c r="B341" s="40"/>
      <c r="C341" s="229" t="s">
        <v>1881</v>
      </c>
      <c r="D341" s="229" t="s">
        <v>352</v>
      </c>
      <c r="E341" s="230" t="s">
        <v>6209</v>
      </c>
      <c r="F341" s="231" t="s">
        <v>6210</v>
      </c>
      <c r="G341" s="232" t="s">
        <v>497</v>
      </c>
      <c r="H341" s="233">
        <v>1</v>
      </c>
      <c r="I341" s="234"/>
      <c r="J341" s="235">
        <f>ROUND(I341*H341,2)</f>
        <v>0</v>
      </c>
      <c r="K341" s="231" t="s">
        <v>385</v>
      </c>
      <c r="L341" s="45"/>
      <c r="M341" s="236" t="s">
        <v>1</v>
      </c>
      <c r="N341" s="237" t="s">
        <v>41</v>
      </c>
      <c r="O341" s="92"/>
      <c r="P341" s="238">
        <f>O341*H341</f>
        <v>0</v>
      </c>
      <c r="Q341" s="238">
        <v>0</v>
      </c>
      <c r="R341" s="238">
        <f>Q341*H341</f>
        <v>0</v>
      </c>
      <c r="S341" s="238">
        <v>0</v>
      </c>
      <c r="T341" s="239">
        <f>S341*H341</f>
        <v>0</v>
      </c>
      <c r="U341" s="39"/>
      <c r="V341" s="39"/>
      <c r="W341" s="39"/>
      <c r="X341" s="39"/>
      <c r="Y341" s="39"/>
      <c r="Z341" s="39"/>
      <c r="AA341" s="39"/>
      <c r="AB341" s="39"/>
      <c r="AC341" s="39"/>
      <c r="AD341" s="39"/>
      <c r="AE341" s="39"/>
      <c r="AR341" s="240" t="s">
        <v>530</v>
      </c>
      <c r="AT341" s="240" t="s">
        <v>352</v>
      </c>
      <c r="AU341" s="240" t="s">
        <v>371</v>
      </c>
      <c r="AY341" s="18" t="s">
        <v>350</v>
      </c>
      <c r="BE341" s="241">
        <f>IF(N341="základní",J341,0)</f>
        <v>0</v>
      </c>
      <c r="BF341" s="241">
        <f>IF(N341="snížená",J341,0)</f>
        <v>0</v>
      </c>
      <c r="BG341" s="241">
        <f>IF(N341="zákl. přenesená",J341,0)</f>
        <v>0</v>
      </c>
      <c r="BH341" s="241">
        <f>IF(N341="sníž. přenesená",J341,0)</f>
        <v>0</v>
      </c>
      <c r="BI341" s="241">
        <f>IF(N341="nulová",J341,0)</f>
        <v>0</v>
      </c>
      <c r="BJ341" s="18" t="s">
        <v>84</v>
      </c>
      <c r="BK341" s="241">
        <f>ROUND(I341*H341,2)</f>
        <v>0</v>
      </c>
      <c r="BL341" s="18" t="s">
        <v>530</v>
      </c>
      <c r="BM341" s="240" t="s">
        <v>6211</v>
      </c>
    </row>
    <row r="342" s="2" customFormat="1">
      <c r="A342" s="39"/>
      <c r="B342" s="40"/>
      <c r="C342" s="41"/>
      <c r="D342" s="242" t="s">
        <v>359</v>
      </c>
      <c r="E342" s="41"/>
      <c r="F342" s="243" t="s">
        <v>6212</v>
      </c>
      <c r="G342" s="41"/>
      <c r="H342" s="41"/>
      <c r="I342" s="244"/>
      <c r="J342" s="41"/>
      <c r="K342" s="41"/>
      <c r="L342" s="45"/>
      <c r="M342" s="245"/>
      <c r="N342" s="246"/>
      <c r="O342" s="92"/>
      <c r="P342" s="92"/>
      <c r="Q342" s="92"/>
      <c r="R342" s="92"/>
      <c r="S342" s="92"/>
      <c r="T342" s="93"/>
      <c r="U342" s="39"/>
      <c r="V342" s="39"/>
      <c r="W342" s="39"/>
      <c r="X342" s="39"/>
      <c r="Y342" s="39"/>
      <c r="Z342" s="39"/>
      <c r="AA342" s="39"/>
      <c r="AB342" s="39"/>
      <c r="AC342" s="39"/>
      <c r="AD342" s="39"/>
      <c r="AE342" s="39"/>
      <c r="AT342" s="18" t="s">
        <v>359</v>
      </c>
      <c r="AU342" s="18" t="s">
        <v>371</v>
      </c>
    </row>
    <row r="343" s="2" customFormat="1" ht="16.5" customHeight="1">
      <c r="A343" s="39"/>
      <c r="B343" s="40"/>
      <c r="C343" s="295" t="s">
        <v>1906</v>
      </c>
      <c r="D343" s="295" t="s">
        <v>1347</v>
      </c>
      <c r="E343" s="296" t="s">
        <v>6213</v>
      </c>
      <c r="F343" s="297" t="s">
        <v>6214</v>
      </c>
      <c r="G343" s="298" t="s">
        <v>4932</v>
      </c>
      <c r="H343" s="299">
        <v>1</v>
      </c>
      <c r="I343" s="300"/>
      <c r="J343" s="301">
        <f>ROUND(I343*H343,2)</f>
        <v>0</v>
      </c>
      <c r="K343" s="297" t="s">
        <v>1</v>
      </c>
      <c r="L343" s="302"/>
      <c r="M343" s="303" t="s">
        <v>1</v>
      </c>
      <c r="N343" s="304" t="s">
        <v>41</v>
      </c>
      <c r="O343" s="92"/>
      <c r="P343" s="238">
        <f>O343*H343</f>
        <v>0</v>
      </c>
      <c r="Q343" s="238">
        <v>0</v>
      </c>
      <c r="R343" s="238">
        <f>Q343*H343</f>
        <v>0</v>
      </c>
      <c r="S343" s="238">
        <v>0</v>
      </c>
      <c r="T343" s="239">
        <f>S343*H343</f>
        <v>0</v>
      </c>
      <c r="U343" s="39"/>
      <c r="V343" s="39"/>
      <c r="W343" s="39"/>
      <c r="X343" s="39"/>
      <c r="Y343" s="39"/>
      <c r="Z343" s="39"/>
      <c r="AA343" s="39"/>
      <c r="AB343" s="39"/>
      <c r="AC343" s="39"/>
      <c r="AD343" s="39"/>
      <c r="AE343" s="39"/>
      <c r="AR343" s="240" t="s">
        <v>695</v>
      </c>
      <c r="AT343" s="240" t="s">
        <v>1347</v>
      </c>
      <c r="AU343" s="240" t="s">
        <v>371</v>
      </c>
      <c r="AY343" s="18" t="s">
        <v>350</v>
      </c>
      <c r="BE343" s="241">
        <f>IF(N343="základní",J343,0)</f>
        <v>0</v>
      </c>
      <c r="BF343" s="241">
        <f>IF(N343="snížená",J343,0)</f>
        <v>0</v>
      </c>
      <c r="BG343" s="241">
        <f>IF(N343="zákl. přenesená",J343,0)</f>
        <v>0</v>
      </c>
      <c r="BH343" s="241">
        <f>IF(N343="sníž. přenesená",J343,0)</f>
        <v>0</v>
      </c>
      <c r="BI343" s="241">
        <f>IF(N343="nulová",J343,0)</f>
        <v>0</v>
      </c>
      <c r="BJ343" s="18" t="s">
        <v>84</v>
      </c>
      <c r="BK343" s="241">
        <f>ROUND(I343*H343,2)</f>
        <v>0</v>
      </c>
      <c r="BL343" s="18" t="s">
        <v>530</v>
      </c>
      <c r="BM343" s="240" t="s">
        <v>6215</v>
      </c>
    </row>
    <row r="344" s="2" customFormat="1">
      <c r="A344" s="39"/>
      <c r="B344" s="40"/>
      <c r="C344" s="41"/>
      <c r="D344" s="242" t="s">
        <v>359</v>
      </c>
      <c r="E344" s="41"/>
      <c r="F344" s="243" t="s">
        <v>6216</v>
      </c>
      <c r="G344" s="41"/>
      <c r="H344" s="41"/>
      <c r="I344" s="244"/>
      <c r="J344" s="41"/>
      <c r="K344" s="41"/>
      <c r="L344" s="45"/>
      <c r="M344" s="245"/>
      <c r="N344" s="246"/>
      <c r="O344" s="92"/>
      <c r="P344" s="92"/>
      <c r="Q344" s="92"/>
      <c r="R344" s="92"/>
      <c r="S344" s="92"/>
      <c r="T344" s="93"/>
      <c r="U344" s="39"/>
      <c r="V344" s="39"/>
      <c r="W344" s="39"/>
      <c r="X344" s="39"/>
      <c r="Y344" s="39"/>
      <c r="Z344" s="39"/>
      <c r="AA344" s="39"/>
      <c r="AB344" s="39"/>
      <c r="AC344" s="39"/>
      <c r="AD344" s="39"/>
      <c r="AE344" s="39"/>
      <c r="AT344" s="18" t="s">
        <v>359</v>
      </c>
      <c r="AU344" s="18" t="s">
        <v>371</v>
      </c>
    </row>
    <row r="345" s="2" customFormat="1" ht="24.15" customHeight="1">
      <c r="A345" s="39"/>
      <c r="B345" s="40"/>
      <c r="C345" s="229" t="s">
        <v>1931</v>
      </c>
      <c r="D345" s="229" t="s">
        <v>352</v>
      </c>
      <c r="E345" s="230" t="s">
        <v>6217</v>
      </c>
      <c r="F345" s="231" t="s">
        <v>6218</v>
      </c>
      <c r="G345" s="232" t="s">
        <v>497</v>
      </c>
      <c r="H345" s="233">
        <v>1</v>
      </c>
      <c r="I345" s="234"/>
      <c r="J345" s="235">
        <f>ROUND(I345*H345,2)</f>
        <v>0</v>
      </c>
      <c r="K345" s="231" t="s">
        <v>385</v>
      </c>
      <c r="L345" s="45"/>
      <c r="M345" s="236" t="s">
        <v>1</v>
      </c>
      <c r="N345" s="237" t="s">
        <v>41</v>
      </c>
      <c r="O345" s="92"/>
      <c r="P345" s="238">
        <f>O345*H345</f>
        <v>0</v>
      </c>
      <c r="Q345" s="238">
        <v>0</v>
      </c>
      <c r="R345" s="238">
        <f>Q345*H345</f>
        <v>0</v>
      </c>
      <c r="S345" s="238">
        <v>0</v>
      </c>
      <c r="T345" s="239">
        <f>S345*H345</f>
        <v>0</v>
      </c>
      <c r="U345" s="39"/>
      <c r="V345" s="39"/>
      <c r="W345" s="39"/>
      <c r="X345" s="39"/>
      <c r="Y345" s="39"/>
      <c r="Z345" s="39"/>
      <c r="AA345" s="39"/>
      <c r="AB345" s="39"/>
      <c r="AC345" s="39"/>
      <c r="AD345" s="39"/>
      <c r="AE345" s="39"/>
      <c r="AR345" s="240" t="s">
        <v>530</v>
      </c>
      <c r="AT345" s="240" t="s">
        <v>352</v>
      </c>
      <c r="AU345" s="240" t="s">
        <v>371</v>
      </c>
      <c r="AY345" s="18" t="s">
        <v>350</v>
      </c>
      <c r="BE345" s="241">
        <f>IF(N345="základní",J345,0)</f>
        <v>0</v>
      </c>
      <c r="BF345" s="241">
        <f>IF(N345="snížená",J345,0)</f>
        <v>0</v>
      </c>
      <c r="BG345" s="241">
        <f>IF(N345="zákl. přenesená",J345,0)</f>
        <v>0</v>
      </c>
      <c r="BH345" s="241">
        <f>IF(N345="sníž. přenesená",J345,0)</f>
        <v>0</v>
      </c>
      <c r="BI345" s="241">
        <f>IF(N345="nulová",J345,0)</f>
        <v>0</v>
      </c>
      <c r="BJ345" s="18" t="s">
        <v>84</v>
      </c>
      <c r="BK345" s="241">
        <f>ROUND(I345*H345,2)</f>
        <v>0</v>
      </c>
      <c r="BL345" s="18" t="s">
        <v>530</v>
      </c>
      <c r="BM345" s="240" t="s">
        <v>6219</v>
      </c>
    </row>
    <row r="346" s="2" customFormat="1">
      <c r="A346" s="39"/>
      <c r="B346" s="40"/>
      <c r="C346" s="41"/>
      <c r="D346" s="242" t="s">
        <v>359</v>
      </c>
      <c r="E346" s="41"/>
      <c r="F346" s="243" t="s">
        <v>6220</v>
      </c>
      <c r="G346" s="41"/>
      <c r="H346" s="41"/>
      <c r="I346" s="244"/>
      <c r="J346" s="41"/>
      <c r="K346" s="41"/>
      <c r="L346" s="45"/>
      <c r="M346" s="245"/>
      <c r="N346" s="246"/>
      <c r="O346" s="92"/>
      <c r="P346" s="92"/>
      <c r="Q346" s="92"/>
      <c r="R346" s="92"/>
      <c r="S346" s="92"/>
      <c r="T346" s="93"/>
      <c r="U346" s="39"/>
      <c r="V346" s="39"/>
      <c r="W346" s="39"/>
      <c r="X346" s="39"/>
      <c r="Y346" s="39"/>
      <c r="Z346" s="39"/>
      <c r="AA346" s="39"/>
      <c r="AB346" s="39"/>
      <c r="AC346" s="39"/>
      <c r="AD346" s="39"/>
      <c r="AE346" s="39"/>
      <c r="AT346" s="18" t="s">
        <v>359</v>
      </c>
      <c r="AU346" s="18" t="s">
        <v>371</v>
      </c>
    </row>
    <row r="347" s="2" customFormat="1" ht="16.5" customHeight="1">
      <c r="A347" s="39"/>
      <c r="B347" s="40"/>
      <c r="C347" s="295" t="s">
        <v>1936</v>
      </c>
      <c r="D347" s="295" t="s">
        <v>1347</v>
      </c>
      <c r="E347" s="296" t="s">
        <v>6221</v>
      </c>
      <c r="F347" s="297" t="s">
        <v>6222</v>
      </c>
      <c r="G347" s="298" t="s">
        <v>4932</v>
      </c>
      <c r="H347" s="299">
        <v>1</v>
      </c>
      <c r="I347" s="300"/>
      <c r="J347" s="301">
        <f>ROUND(I347*H347,2)</f>
        <v>0</v>
      </c>
      <c r="K347" s="297" t="s">
        <v>1</v>
      </c>
      <c r="L347" s="302"/>
      <c r="M347" s="303" t="s">
        <v>1</v>
      </c>
      <c r="N347" s="304" t="s">
        <v>41</v>
      </c>
      <c r="O347" s="92"/>
      <c r="P347" s="238">
        <f>O347*H347</f>
        <v>0</v>
      </c>
      <c r="Q347" s="238">
        <v>0</v>
      </c>
      <c r="R347" s="238">
        <f>Q347*H347</f>
        <v>0</v>
      </c>
      <c r="S347" s="238">
        <v>0</v>
      </c>
      <c r="T347" s="239">
        <f>S347*H347</f>
        <v>0</v>
      </c>
      <c r="U347" s="39"/>
      <c r="V347" s="39"/>
      <c r="W347" s="39"/>
      <c r="X347" s="39"/>
      <c r="Y347" s="39"/>
      <c r="Z347" s="39"/>
      <c r="AA347" s="39"/>
      <c r="AB347" s="39"/>
      <c r="AC347" s="39"/>
      <c r="AD347" s="39"/>
      <c r="AE347" s="39"/>
      <c r="AR347" s="240" t="s">
        <v>695</v>
      </c>
      <c r="AT347" s="240" t="s">
        <v>1347</v>
      </c>
      <c r="AU347" s="240" t="s">
        <v>371</v>
      </c>
      <c r="AY347" s="18" t="s">
        <v>350</v>
      </c>
      <c r="BE347" s="241">
        <f>IF(N347="základní",J347,0)</f>
        <v>0</v>
      </c>
      <c r="BF347" s="241">
        <f>IF(N347="snížená",J347,0)</f>
        <v>0</v>
      </c>
      <c r="BG347" s="241">
        <f>IF(N347="zákl. přenesená",J347,0)</f>
        <v>0</v>
      </c>
      <c r="BH347" s="241">
        <f>IF(N347="sníž. přenesená",J347,0)</f>
        <v>0</v>
      </c>
      <c r="BI347" s="241">
        <f>IF(N347="nulová",J347,0)</f>
        <v>0</v>
      </c>
      <c r="BJ347" s="18" t="s">
        <v>84</v>
      </c>
      <c r="BK347" s="241">
        <f>ROUND(I347*H347,2)</f>
        <v>0</v>
      </c>
      <c r="BL347" s="18" t="s">
        <v>530</v>
      </c>
      <c r="BM347" s="240" t="s">
        <v>6223</v>
      </c>
    </row>
    <row r="348" s="2" customFormat="1">
      <c r="A348" s="39"/>
      <c r="B348" s="40"/>
      <c r="C348" s="41"/>
      <c r="D348" s="242" t="s">
        <v>359</v>
      </c>
      <c r="E348" s="41"/>
      <c r="F348" s="243" t="s">
        <v>6224</v>
      </c>
      <c r="G348" s="41"/>
      <c r="H348" s="41"/>
      <c r="I348" s="244"/>
      <c r="J348" s="41"/>
      <c r="K348" s="41"/>
      <c r="L348" s="45"/>
      <c r="M348" s="245"/>
      <c r="N348" s="246"/>
      <c r="O348" s="92"/>
      <c r="P348" s="92"/>
      <c r="Q348" s="92"/>
      <c r="R348" s="92"/>
      <c r="S348" s="92"/>
      <c r="T348" s="93"/>
      <c r="U348" s="39"/>
      <c r="V348" s="39"/>
      <c r="W348" s="39"/>
      <c r="X348" s="39"/>
      <c r="Y348" s="39"/>
      <c r="Z348" s="39"/>
      <c r="AA348" s="39"/>
      <c r="AB348" s="39"/>
      <c r="AC348" s="39"/>
      <c r="AD348" s="39"/>
      <c r="AE348" s="39"/>
      <c r="AT348" s="18" t="s">
        <v>359</v>
      </c>
      <c r="AU348" s="18" t="s">
        <v>371</v>
      </c>
    </row>
    <row r="349" s="2" customFormat="1" ht="16.5" customHeight="1">
      <c r="A349" s="39"/>
      <c r="B349" s="40"/>
      <c r="C349" s="229" t="s">
        <v>1961</v>
      </c>
      <c r="D349" s="229" t="s">
        <v>352</v>
      </c>
      <c r="E349" s="230" t="s">
        <v>6225</v>
      </c>
      <c r="F349" s="231" t="s">
        <v>6226</v>
      </c>
      <c r="G349" s="232" t="s">
        <v>497</v>
      </c>
      <c r="H349" s="233">
        <v>4</v>
      </c>
      <c r="I349" s="234"/>
      <c r="J349" s="235">
        <f>ROUND(I349*H349,2)</f>
        <v>0</v>
      </c>
      <c r="K349" s="231" t="s">
        <v>385</v>
      </c>
      <c r="L349" s="45"/>
      <c r="M349" s="236" t="s">
        <v>1</v>
      </c>
      <c r="N349" s="237" t="s">
        <v>41</v>
      </c>
      <c r="O349" s="92"/>
      <c r="P349" s="238">
        <f>O349*H349</f>
        <v>0</v>
      </c>
      <c r="Q349" s="238">
        <v>0</v>
      </c>
      <c r="R349" s="238">
        <f>Q349*H349</f>
        <v>0</v>
      </c>
      <c r="S349" s="238">
        <v>0</v>
      </c>
      <c r="T349" s="239">
        <f>S349*H349</f>
        <v>0</v>
      </c>
      <c r="U349" s="39"/>
      <c r="V349" s="39"/>
      <c r="W349" s="39"/>
      <c r="X349" s="39"/>
      <c r="Y349" s="39"/>
      <c r="Z349" s="39"/>
      <c r="AA349" s="39"/>
      <c r="AB349" s="39"/>
      <c r="AC349" s="39"/>
      <c r="AD349" s="39"/>
      <c r="AE349" s="39"/>
      <c r="AR349" s="240" t="s">
        <v>530</v>
      </c>
      <c r="AT349" s="240" t="s">
        <v>352</v>
      </c>
      <c r="AU349" s="240" t="s">
        <v>371</v>
      </c>
      <c r="AY349" s="18" t="s">
        <v>350</v>
      </c>
      <c r="BE349" s="241">
        <f>IF(N349="základní",J349,0)</f>
        <v>0</v>
      </c>
      <c r="BF349" s="241">
        <f>IF(N349="snížená",J349,0)</f>
        <v>0</v>
      </c>
      <c r="BG349" s="241">
        <f>IF(N349="zákl. přenesená",J349,0)</f>
        <v>0</v>
      </c>
      <c r="BH349" s="241">
        <f>IF(N349="sníž. přenesená",J349,0)</f>
        <v>0</v>
      </c>
      <c r="BI349" s="241">
        <f>IF(N349="nulová",J349,0)</f>
        <v>0</v>
      </c>
      <c r="BJ349" s="18" t="s">
        <v>84</v>
      </c>
      <c r="BK349" s="241">
        <f>ROUND(I349*H349,2)</f>
        <v>0</v>
      </c>
      <c r="BL349" s="18" t="s">
        <v>530</v>
      </c>
      <c r="BM349" s="240" t="s">
        <v>6227</v>
      </c>
    </row>
    <row r="350" s="2" customFormat="1">
      <c r="A350" s="39"/>
      <c r="B350" s="40"/>
      <c r="C350" s="41"/>
      <c r="D350" s="242" t="s">
        <v>359</v>
      </c>
      <c r="E350" s="41"/>
      <c r="F350" s="243" t="s">
        <v>6228</v>
      </c>
      <c r="G350" s="41"/>
      <c r="H350" s="41"/>
      <c r="I350" s="244"/>
      <c r="J350" s="41"/>
      <c r="K350" s="41"/>
      <c r="L350" s="45"/>
      <c r="M350" s="245"/>
      <c r="N350" s="246"/>
      <c r="O350" s="92"/>
      <c r="P350" s="92"/>
      <c r="Q350" s="92"/>
      <c r="R350" s="92"/>
      <c r="S350" s="92"/>
      <c r="T350" s="93"/>
      <c r="U350" s="39"/>
      <c r="V350" s="39"/>
      <c r="W350" s="39"/>
      <c r="X350" s="39"/>
      <c r="Y350" s="39"/>
      <c r="Z350" s="39"/>
      <c r="AA350" s="39"/>
      <c r="AB350" s="39"/>
      <c r="AC350" s="39"/>
      <c r="AD350" s="39"/>
      <c r="AE350" s="39"/>
      <c r="AT350" s="18" t="s">
        <v>359</v>
      </c>
      <c r="AU350" s="18" t="s">
        <v>371</v>
      </c>
    </row>
    <row r="351" s="2" customFormat="1" ht="16.5" customHeight="1">
      <c r="A351" s="39"/>
      <c r="B351" s="40"/>
      <c r="C351" s="295" t="s">
        <v>1969</v>
      </c>
      <c r="D351" s="295" t="s">
        <v>1347</v>
      </c>
      <c r="E351" s="296" t="s">
        <v>6229</v>
      </c>
      <c r="F351" s="297" t="s">
        <v>6230</v>
      </c>
      <c r="G351" s="298" t="s">
        <v>5450</v>
      </c>
      <c r="H351" s="299">
        <v>1</v>
      </c>
      <c r="I351" s="300"/>
      <c r="J351" s="301">
        <f>ROUND(I351*H351,2)</f>
        <v>0</v>
      </c>
      <c r="K351" s="297" t="s">
        <v>1</v>
      </c>
      <c r="L351" s="302"/>
      <c r="M351" s="303" t="s">
        <v>1</v>
      </c>
      <c r="N351" s="304" t="s">
        <v>41</v>
      </c>
      <c r="O351" s="92"/>
      <c r="P351" s="238">
        <f>O351*H351</f>
        <v>0</v>
      </c>
      <c r="Q351" s="238">
        <v>0</v>
      </c>
      <c r="R351" s="238">
        <f>Q351*H351</f>
        <v>0</v>
      </c>
      <c r="S351" s="238">
        <v>0</v>
      </c>
      <c r="T351" s="239">
        <f>S351*H351</f>
        <v>0</v>
      </c>
      <c r="U351" s="39"/>
      <c r="V351" s="39"/>
      <c r="W351" s="39"/>
      <c r="X351" s="39"/>
      <c r="Y351" s="39"/>
      <c r="Z351" s="39"/>
      <c r="AA351" s="39"/>
      <c r="AB351" s="39"/>
      <c r="AC351" s="39"/>
      <c r="AD351" s="39"/>
      <c r="AE351" s="39"/>
      <c r="AR351" s="240" t="s">
        <v>695</v>
      </c>
      <c r="AT351" s="240" t="s">
        <v>1347</v>
      </c>
      <c r="AU351" s="240" t="s">
        <v>371</v>
      </c>
      <c r="AY351" s="18" t="s">
        <v>350</v>
      </c>
      <c r="BE351" s="241">
        <f>IF(N351="základní",J351,0)</f>
        <v>0</v>
      </c>
      <c r="BF351" s="241">
        <f>IF(N351="snížená",J351,0)</f>
        <v>0</v>
      </c>
      <c r="BG351" s="241">
        <f>IF(N351="zákl. přenesená",J351,0)</f>
        <v>0</v>
      </c>
      <c r="BH351" s="241">
        <f>IF(N351="sníž. přenesená",J351,0)</f>
        <v>0</v>
      </c>
      <c r="BI351" s="241">
        <f>IF(N351="nulová",J351,0)</f>
        <v>0</v>
      </c>
      <c r="BJ351" s="18" t="s">
        <v>84</v>
      </c>
      <c r="BK351" s="241">
        <f>ROUND(I351*H351,2)</f>
        <v>0</v>
      </c>
      <c r="BL351" s="18" t="s">
        <v>530</v>
      </c>
      <c r="BM351" s="240" t="s">
        <v>6231</v>
      </c>
    </row>
    <row r="352" s="2" customFormat="1">
      <c r="A352" s="39"/>
      <c r="B352" s="40"/>
      <c r="C352" s="41"/>
      <c r="D352" s="242" t="s">
        <v>359</v>
      </c>
      <c r="E352" s="41"/>
      <c r="F352" s="243" t="s">
        <v>6232</v>
      </c>
      <c r="G352" s="41"/>
      <c r="H352" s="41"/>
      <c r="I352" s="244"/>
      <c r="J352" s="41"/>
      <c r="K352" s="41"/>
      <c r="L352" s="45"/>
      <c r="M352" s="245"/>
      <c r="N352" s="246"/>
      <c r="O352" s="92"/>
      <c r="P352" s="92"/>
      <c r="Q352" s="92"/>
      <c r="R352" s="92"/>
      <c r="S352" s="92"/>
      <c r="T352" s="93"/>
      <c r="U352" s="39"/>
      <c r="V352" s="39"/>
      <c r="W352" s="39"/>
      <c r="X352" s="39"/>
      <c r="Y352" s="39"/>
      <c r="Z352" s="39"/>
      <c r="AA352" s="39"/>
      <c r="AB352" s="39"/>
      <c r="AC352" s="39"/>
      <c r="AD352" s="39"/>
      <c r="AE352" s="39"/>
      <c r="AT352" s="18" t="s">
        <v>359</v>
      </c>
      <c r="AU352" s="18" t="s">
        <v>371</v>
      </c>
    </row>
    <row r="353" s="2" customFormat="1" ht="16.5" customHeight="1">
      <c r="A353" s="39"/>
      <c r="B353" s="40"/>
      <c r="C353" s="229" t="s">
        <v>1977</v>
      </c>
      <c r="D353" s="229" t="s">
        <v>352</v>
      </c>
      <c r="E353" s="230" t="s">
        <v>6233</v>
      </c>
      <c r="F353" s="231" t="s">
        <v>6234</v>
      </c>
      <c r="G353" s="232" t="s">
        <v>497</v>
      </c>
      <c r="H353" s="233">
        <v>1</v>
      </c>
      <c r="I353" s="234"/>
      <c r="J353" s="235">
        <f>ROUND(I353*H353,2)</f>
        <v>0</v>
      </c>
      <c r="K353" s="231" t="s">
        <v>385</v>
      </c>
      <c r="L353" s="45"/>
      <c r="M353" s="236" t="s">
        <v>1</v>
      </c>
      <c r="N353" s="237" t="s">
        <v>41</v>
      </c>
      <c r="O353" s="92"/>
      <c r="P353" s="238">
        <f>O353*H353</f>
        <v>0</v>
      </c>
      <c r="Q353" s="238">
        <v>0</v>
      </c>
      <c r="R353" s="238">
        <f>Q353*H353</f>
        <v>0</v>
      </c>
      <c r="S353" s="238">
        <v>0</v>
      </c>
      <c r="T353" s="239">
        <f>S353*H353</f>
        <v>0</v>
      </c>
      <c r="U353" s="39"/>
      <c r="V353" s="39"/>
      <c r="W353" s="39"/>
      <c r="X353" s="39"/>
      <c r="Y353" s="39"/>
      <c r="Z353" s="39"/>
      <c r="AA353" s="39"/>
      <c r="AB353" s="39"/>
      <c r="AC353" s="39"/>
      <c r="AD353" s="39"/>
      <c r="AE353" s="39"/>
      <c r="AR353" s="240" t="s">
        <v>530</v>
      </c>
      <c r="AT353" s="240" t="s">
        <v>352</v>
      </c>
      <c r="AU353" s="240" t="s">
        <v>371</v>
      </c>
      <c r="AY353" s="18" t="s">
        <v>350</v>
      </c>
      <c r="BE353" s="241">
        <f>IF(N353="základní",J353,0)</f>
        <v>0</v>
      </c>
      <c r="BF353" s="241">
        <f>IF(N353="snížená",J353,0)</f>
        <v>0</v>
      </c>
      <c r="BG353" s="241">
        <f>IF(N353="zákl. přenesená",J353,0)</f>
        <v>0</v>
      </c>
      <c r="BH353" s="241">
        <f>IF(N353="sníž. přenesená",J353,0)</f>
        <v>0</v>
      </c>
      <c r="BI353" s="241">
        <f>IF(N353="nulová",J353,0)</f>
        <v>0</v>
      </c>
      <c r="BJ353" s="18" t="s">
        <v>84</v>
      </c>
      <c r="BK353" s="241">
        <f>ROUND(I353*H353,2)</f>
        <v>0</v>
      </c>
      <c r="BL353" s="18" t="s">
        <v>530</v>
      </c>
      <c r="BM353" s="240" t="s">
        <v>6235</v>
      </c>
    </row>
    <row r="354" s="2" customFormat="1">
      <c r="A354" s="39"/>
      <c r="B354" s="40"/>
      <c r="C354" s="41"/>
      <c r="D354" s="242" t="s">
        <v>359</v>
      </c>
      <c r="E354" s="41"/>
      <c r="F354" s="243" t="s">
        <v>6236</v>
      </c>
      <c r="G354" s="41"/>
      <c r="H354" s="41"/>
      <c r="I354" s="244"/>
      <c r="J354" s="41"/>
      <c r="K354" s="41"/>
      <c r="L354" s="45"/>
      <c r="M354" s="245"/>
      <c r="N354" s="246"/>
      <c r="O354" s="92"/>
      <c r="P354" s="92"/>
      <c r="Q354" s="92"/>
      <c r="R354" s="92"/>
      <c r="S354" s="92"/>
      <c r="T354" s="93"/>
      <c r="U354" s="39"/>
      <c r="V354" s="39"/>
      <c r="W354" s="39"/>
      <c r="X354" s="39"/>
      <c r="Y354" s="39"/>
      <c r="Z354" s="39"/>
      <c r="AA354" s="39"/>
      <c r="AB354" s="39"/>
      <c r="AC354" s="39"/>
      <c r="AD354" s="39"/>
      <c r="AE354" s="39"/>
      <c r="AT354" s="18" t="s">
        <v>359</v>
      </c>
      <c r="AU354" s="18" t="s">
        <v>371</v>
      </c>
    </row>
    <row r="355" s="2" customFormat="1" ht="16.5" customHeight="1">
      <c r="A355" s="39"/>
      <c r="B355" s="40"/>
      <c r="C355" s="295" t="s">
        <v>1985</v>
      </c>
      <c r="D355" s="295" t="s">
        <v>1347</v>
      </c>
      <c r="E355" s="296" t="s">
        <v>6237</v>
      </c>
      <c r="F355" s="297" t="s">
        <v>6238</v>
      </c>
      <c r="G355" s="298" t="s">
        <v>1</v>
      </c>
      <c r="H355" s="299">
        <v>1</v>
      </c>
      <c r="I355" s="300"/>
      <c r="J355" s="301">
        <f>ROUND(I355*H355,2)</f>
        <v>0</v>
      </c>
      <c r="K355" s="297" t="s">
        <v>1</v>
      </c>
      <c r="L355" s="302"/>
      <c r="M355" s="303" t="s">
        <v>1</v>
      </c>
      <c r="N355" s="304" t="s">
        <v>41</v>
      </c>
      <c r="O355" s="92"/>
      <c r="P355" s="238">
        <f>O355*H355</f>
        <v>0</v>
      </c>
      <c r="Q355" s="238">
        <v>0</v>
      </c>
      <c r="R355" s="238">
        <f>Q355*H355</f>
        <v>0</v>
      </c>
      <c r="S355" s="238">
        <v>0</v>
      </c>
      <c r="T355" s="239">
        <f>S355*H355</f>
        <v>0</v>
      </c>
      <c r="U355" s="39"/>
      <c r="V355" s="39"/>
      <c r="W355" s="39"/>
      <c r="X355" s="39"/>
      <c r="Y355" s="39"/>
      <c r="Z355" s="39"/>
      <c r="AA355" s="39"/>
      <c r="AB355" s="39"/>
      <c r="AC355" s="39"/>
      <c r="AD355" s="39"/>
      <c r="AE355" s="39"/>
      <c r="AR355" s="240" t="s">
        <v>695</v>
      </c>
      <c r="AT355" s="240" t="s">
        <v>1347</v>
      </c>
      <c r="AU355" s="240" t="s">
        <v>371</v>
      </c>
      <c r="AY355" s="18" t="s">
        <v>350</v>
      </c>
      <c r="BE355" s="241">
        <f>IF(N355="základní",J355,0)</f>
        <v>0</v>
      </c>
      <c r="BF355" s="241">
        <f>IF(N355="snížená",J355,0)</f>
        <v>0</v>
      </c>
      <c r="BG355" s="241">
        <f>IF(N355="zákl. přenesená",J355,0)</f>
        <v>0</v>
      </c>
      <c r="BH355" s="241">
        <f>IF(N355="sníž. přenesená",J355,0)</f>
        <v>0</v>
      </c>
      <c r="BI355" s="241">
        <f>IF(N355="nulová",J355,0)</f>
        <v>0</v>
      </c>
      <c r="BJ355" s="18" t="s">
        <v>84</v>
      </c>
      <c r="BK355" s="241">
        <f>ROUND(I355*H355,2)</f>
        <v>0</v>
      </c>
      <c r="BL355" s="18" t="s">
        <v>530</v>
      </c>
      <c r="BM355" s="240" t="s">
        <v>6239</v>
      </c>
    </row>
    <row r="356" s="2" customFormat="1">
      <c r="A356" s="39"/>
      <c r="B356" s="40"/>
      <c r="C356" s="41"/>
      <c r="D356" s="242" t="s">
        <v>359</v>
      </c>
      <c r="E356" s="41"/>
      <c r="F356" s="243" t="s">
        <v>6240</v>
      </c>
      <c r="G356" s="41"/>
      <c r="H356" s="41"/>
      <c r="I356" s="244"/>
      <c r="J356" s="41"/>
      <c r="K356" s="41"/>
      <c r="L356" s="45"/>
      <c r="M356" s="245"/>
      <c r="N356" s="246"/>
      <c r="O356" s="92"/>
      <c r="P356" s="92"/>
      <c r="Q356" s="92"/>
      <c r="R356" s="92"/>
      <c r="S356" s="92"/>
      <c r="T356" s="93"/>
      <c r="U356" s="39"/>
      <c r="V356" s="39"/>
      <c r="W356" s="39"/>
      <c r="X356" s="39"/>
      <c r="Y356" s="39"/>
      <c r="Z356" s="39"/>
      <c r="AA356" s="39"/>
      <c r="AB356" s="39"/>
      <c r="AC356" s="39"/>
      <c r="AD356" s="39"/>
      <c r="AE356" s="39"/>
      <c r="AT356" s="18" t="s">
        <v>359</v>
      </c>
      <c r="AU356" s="18" t="s">
        <v>371</v>
      </c>
    </row>
    <row r="357" s="2" customFormat="1" ht="16.5" customHeight="1">
      <c r="A357" s="39"/>
      <c r="B357" s="40"/>
      <c r="C357" s="229" t="s">
        <v>1990</v>
      </c>
      <c r="D357" s="229" t="s">
        <v>352</v>
      </c>
      <c r="E357" s="230" t="s">
        <v>6241</v>
      </c>
      <c r="F357" s="231" t="s">
        <v>6242</v>
      </c>
      <c r="G357" s="232" t="s">
        <v>497</v>
      </c>
      <c r="H357" s="233">
        <v>1</v>
      </c>
      <c r="I357" s="234"/>
      <c r="J357" s="235">
        <f>ROUND(I357*H357,2)</f>
        <v>0</v>
      </c>
      <c r="K357" s="231" t="s">
        <v>385</v>
      </c>
      <c r="L357" s="45"/>
      <c r="M357" s="236" t="s">
        <v>1</v>
      </c>
      <c r="N357" s="237" t="s">
        <v>41</v>
      </c>
      <c r="O357" s="92"/>
      <c r="P357" s="238">
        <f>O357*H357</f>
        <v>0</v>
      </c>
      <c r="Q357" s="238">
        <v>0</v>
      </c>
      <c r="R357" s="238">
        <f>Q357*H357</f>
        <v>0</v>
      </c>
      <c r="S357" s="238">
        <v>0</v>
      </c>
      <c r="T357" s="239">
        <f>S357*H357</f>
        <v>0</v>
      </c>
      <c r="U357" s="39"/>
      <c r="V357" s="39"/>
      <c r="W357" s="39"/>
      <c r="X357" s="39"/>
      <c r="Y357" s="39"/>
      <c r="Z357" s="39"/>
      <c r="AA357" s="39"/>
      <c r="AB357" s="39"/>
      <c r="AC357" s="39"/>
      <c r="AD357" s="39"/>
      <c r="AE357" s="39"/>
      <c r="AR357" s="240" t="s">
        <v>530</v>
      </c>
      <c r="AT357" s="240" t="s">
        <v>352</v>
      </c>
      <c r="AU357" s="240" t="s">
        <v>371</v>
      </c>
      <c r="AY357" s="18" t="s">
        <v>350</v>
      </c>
      <c r="BE357" s="241">
        <f>IF(N357="základní",J357,0)</f>
        <v>0</v>
      </c>
      <c r="BF357" s="241">
        <f>IF(N357="snížená",J357,0)</f>
        <v>0</v>
      </c>
      <c r="BG357" s="241">
        <f>IF(N357="zákl. přenesená",J357,0)</f>
        <v>0</v>
      </c>
      <c r="BH357" s="241">
        <f>IF(N357="sníž. přenesená",J357,0)</f>
        <v>0</v>
      </c>
      <c r="BI357" s="241">
        <f>IF(N357="nulová",J357,0)</f>
        <v>0</v>
      </c>
      <c r="BJ357" s="18" t="s">
        <v>84</v>
      </c>
      <c r="BK357" s="241">
        <f>ROUND(I357*H357,2)</f>
        <v>0</v>
      </c>
      <c r="BL357" s="18" t="s">
        <v>530</v>
      </c>
      <c r="BM357" s="240" t="s">
        <v>6243</v>
      </c>
    </row>
    <row r="358" s="2" customFormat="1">
      <c r="A358" s="39"/>
      <c r="B358" s="40"/>
      <c r="C358" s="41"/>
      <c r="D358" s="242" t="s">
        <v>359</v>
      </c>
      <c r="E358" s="41"/>
      <c r="F358" s="243" t="s">
        <v>6244</v>
      </c>
      <c r="G358" s="41"/>
      <c r="H358" s="41"/>
      <c r="I358" s="244"/>
      <c r="J358" s="41"/>
      <c r="K358" s="41"/>
      <c r="L358" s="45"/>
      <c r="M358" s="245"/>
      <c r="N358" s="246"/>
      <c r="O358" s="92"/>
      <c r="P358" s="92"/>
      <c r="Q358" s="92"/>
      <c r="R358" s="92"/>
      <c r="S358" s="92"/>
      <c r="T358" s="93"/>
      <c r="U358" s="39"/>
      <c r="V358" s="39"/>
      <c r="W358" s="39"/>
      <c r="X358" s="39"/>
      <c r="Y358" s="39"/>
      <c r="Z358" s="39"/>
      <c r="AA358" s="39"/>
      <c r="AB358" s="39"/>
      <c r="AC358" s="39"/>
      <c r="AD358" s="39"/>
      <c r="AE358" s="39"/>
      <c r="AT358" s="18" t="s">
        <v>359</v>
      </c>
      <c r="AU358" s="18" t="s">
        <v>371</v>
      </c>
    </row>
    <row r="359" s="2" customFormat="1" ht="16.5" customHeight="1">
      <c r="A359" s="39"/>
      <c r="B359" s="40"/>
      <c r="C359" s="295" t="s">
        <v>1998</v>
      </c>
      <c r="D359" s="295" t="s">
        <v>1347</v>
      </c>
      <c r="E359" s="296" t="s">
        <v>6245</v>
      </c>
      <c r="F359" s="297" t="s">
        <v>6246</v>
      </c>
      <c r="G359" s="298" t="s">
        <v>1</v>
      </c>
      <c r="H359" s="299">
        <v>1</v>
      </c>
      <c r="I359" s="300"/>
      <c r="J359" s="301">
        <f>ROUND(I359*H359,2)</f>
        <v>0</v>
      </c>
      <c r="K359" s="297" t="s">
        <v>1</v>
      </c>
      <c r="L359" s="302"/>
      <c r="M359" s="303" t="s">
        <v>1</v>
      </c>
      <c r="N359" s="304" t="s">
        <v>41</v>
      </c>
      <c r="O359" s="92"/>
      <c r="P359" s="238">
        <f>O359*H359</f>
        <v>0</v>
      </c>
      <c r="Q359" s="238">
        <v>0</v>
      </c>
      <c r="R359" s="238">
        <f>Q359*H359</f>
        <v>0</v>
      </c>
      <c r="S359" s="238">
        <v>0</v>
      </c>
      <c r="T359" s="239">
        <f>S359*H359</f>
        <v>0</v>
      </c>
      <c r="U359" s="39"/>
      <c r="V359" s="39"/>
      <c r="W359" s="39"/>
      <c r="X359" s="39"/>
      <c r="Y359" s="39"/>
      <c r="Z359" s="39"/>
      <c r="AA359" s="39"/>
      <c r="AB359" s="39"/>
      <c r="AC359" s="39"/>
      <c r="AD359" s="39"/>
      <c r="AE359" s="39"/>
      <c r="AR359" s="240" t="s">
        <v>695</v>
      </c>
      <c r="AT359" s="240" t="s">
        <v>1347</v>
      </c>
      <c r="AU359" s="240" t="s">
        <v>371</v>
      </c>
      <c r="AY359" s="18" t="s">
        <v>350</v>
      </c>
      <c r="BE359" s="241">
        <f>IF(N359="základní",J359,0)</f>
        <v>0</v>
      </c>
      <c r="BF359" s="241">
        <f>IF(N359="snížená",J359,0)</f>
        <v>0</v>
      </c>
      <c r="BG359" s="241">
        <f>IF(N359="zákl. přenesená",J359,0)</f>
        <v>0</v>
      </c>
      <c r="BH359" s="241">
        <f>IF(N359="sníž. přenesená",J359,0)</f>
        <v>0</v>
      </c>
      <c r="BI359" s="241">
        <f>IF(N359="nulová",J359,0)</f>
        <v>0</v>
      </c>
      <c r="BJ359" s="18" t="s">
        <v>84</v>
      </c>
      <c r="BK359" s="241">
        <f>ROUND(I359*H359,2)</f>
        <v>0</v>
      </c>
      <c r="BL359" s="18" t="s">
        <v>530</v>
      </c>
      <c r="BM359" s="240" t="s">
        <v>6247</v>
      </c>
    </row>
    <row r="360" s="2" customFormat="1">
      <c r="A360" s="39"/>
      <c r="B360" s="40"/>
      <c r="C360" s="41"/>
      <c r="D360" s="242" t="s">
        <v>359</v>
      </c>
      <c r="E360" s="41"/>
      <c r="F360" s="243" t="s">
        <v>6246</v>
      </c>
      <c r="G360" s="41"/>
      <c r="H360" s="41"/>
      <c r="I360" s="244"/>
      <c r="J360" s="41"/>
      <c r="K360" s="41"/>
      <c r="L360" s="45"/>
      <c r="M360" s="245"/>
      <c r="N360" s="246"/>
      <c r="O360" s="92"/>
      <c r="P360" s="92"/>
      <c r="Q360" s="92"/>
      <c r="R360" s="92"/>
      <c r="S360" s="92"/>
      <c r="T360" s="93"/>
      <c r="U360" s="39"/>
      <c r="V360" s="39"/>
      <c r="W360" s="39"/>
      <c r="X360" s="39"/>
      <c r="Y360" s="39"/>
      <c r="Z360" s="39"/>
      <c r="AA360" s="39"/>
      <c r="AB360" s="39"/>
      <c r="AC360" s="39"/>
      <c r="AD360" s="39"/>
      <c r="AE360" s="39"/>
      <c r="AT360" s="18" t="s">
        <v>359</v>
      </c>
      <c r="AU360" s="18" t="s">
        <v>371</v>
      </c>
    </row>
    <row r="361" s="2" customFormat="1" ht="16.5" customHeight="1">
      <c r="A361" s="39"/>
      <c r="B361" s="40"/>
      <c r="C361" s="229" t="s">
        <v>2003</v>
      </c>
      <c r="D361" s="229" t="s">
        <v>352</v>
      </c>
      <c r="E361" s="230" t="s">
        <v>6248</v>
      </c>
      <c r="F361" s="231" t="s">
        <v>6249</v>
      </c>
      <c r="G361" s="232" t="s">
        <v>4932</v>
      </c>
      <c r="H361" s="233">
        <v>4</v>
      </c>
      <c r="I361" s="234"/>
      <c r="J361" s="235">
        <f>ROUND(I361*H361,2)</f>
        <v>0</v>
      </c>
      <c r="K361" s="231" t="s">
        <v>1</v>
      </c>
      <c r="L361" s="45"/>
      <c r="M361" s="236" t="s">
        <v>1</v>
      </c>
      <c r="N361" s="237" t="s">
        <v>41</v>
      </c>
      <c r="O361" s="92"/>
      <c r="P361" s="238">
        <f>O361*H361</f>
        <v>0</v>
      </c>
      <c r="Q361" s="238">
        <v>0</v>
      </c>
      <c r="R361" s="238">
        <f>Q361*H361</f>
        <v>0</v>
      </c>
      <c r="S361" s="238">
        <v>0</v>
      </c>
      <c r="T361" s="239">
        <f>S361*H361</f>
        <v>0</v>
      </c>
      <c r="U361" s="39"/>
      <c r="V361" s="39"/>
      <c r="W361" s="39"/>
      <c r="X361" s="39"/>
      <c r="Y361" s="39"/>
      <c r="Z361" s="39"/>
      <c r="AA361" s="39"/>
      <c r="AB361" s="39"/>
      <c r="AC361" s="39"/>
      <c r="AD361" s="39"/>
      <c r="AE361" s="39"/>
      <c r="AR361" s="240" t="s">
        <v>530</v>
      </c>
      <c r="AT361" s="240" t="s">
        <v>352</v>
      </c>
      <c r="AU361" s="240" t="s">
        <v>371</v>
      </c>
      <c r="AY361" s="18" t="s">
        <v>350</v>
      </c>
      <c r="BE361" s="241">
        <f>IF(N361="základní",J361,0)</f>
        <v>0</v>
      </c>
      <c r="BF361" s="241">
        <f>IF(N361="snížená",J361,0)</f>
        <v>0</v>
      </c>
      <c r="BG361" s="241">
        <f>IF(N361="zákl. přenesená",J361,0)</f>
        <v>0</v>
      </c>
      <c r="BH361" s="241">
        <f>IF(N361="sníž. přenesená",J361,0)</f>
        <v>0</v>
      </c>
      <c r="BI361" s="241">
        <f>IF(N361="nulová",J361,0)</f>
        <v>0</v>
      </c>
      <c r="BJ361" s="18" t="s">
        <v>84</v>
      </c>
      <c r="BK361" s="241">
        <f>ROUND(I361*H361,2)</f>
        <v>0</v>
      </c>
      <c r="BL361" s="18" t="s">
        <v>530</v>
      </c>
      <c r="BM361" s="240" t="s">
        <v>6250</v>
      </c>
    </row>
    <row r="362" s="2" customFormat="1">
      <c r="A362" s="39"/>
      <c r="B362" s="40"/>
      <c r="C362" s="41"/>
      <c r="D362" s="242" t="s">
        <v>359</v>
      </c>
      <c r="E362" s="41"/>
      <c r="F362" s="243" t="s">
        <v>6249</v>
      </c>
      <c r="G362" s="41"/>
      <c r="H362" s="41"/>
      <c r="I362" s="244"/>
      <c r="J362" s="41"/>
      <c r="K362" s="41"/>
      <c r="L362" s="45"/>
      <c r="M362" s="245"/>
      <c r="N362" s="246"/>
      <c r="O362" s="92"/>
      <c r="P362" s="92"/>
      <c r="Q362" s="92"/>
      <c r="R362" s="92"/>
      <c r="S362" s="92"/>
      <c r="T362" s="93"/>
      <c r="U362" s="39"/>
      <c r="V362" s="39"/>
      <c r="W362" s="39"/>
      <c r="X362" s="39"/>
      <c r="Y362" s="39"/>
      <c r="Z362" s="39"/>
      <c r="AA362" s="39"/>
      <c r="AB362" s="39"/>
      <c r="AC362" s="39"/>
      <c r="AD362" s="39"/>
      <c r="AE362" s="39"/>
      <c r="AT362" s="18" t="s">
        <v>359</v>
      </c>
      <c r="AU362" s="18" t="s">
        <v>371</v>
      </c>
    </row>
    <row r="363" s="2" customFormat="1" ht="16.5" customHeight="1">
      <c r="A363" s="39"/>
      <c r="B363" s="40"/>
      <c r="C363" s="295" t="s">
        <v>2010</v>
      </c>
      <c r="D363" s="295" t="s">
        <v>1347</v>
      </c>
      <c r="E363" s="296" t="s">
        <v>6251</v>
      </c>
      <c r="F363" s="297" t="s">
        <v>6252</v>
      </c>
      <c r="G363" s="298" t="s">
        <v>4932</v>
      </c>
      <c r="H363" s="299">
        <v>4</v>
      </c>
      <c r="I363" s="300"/>
      <c r="J363" s="301">
        <f>ROUND(I363*H363,2)</f>
        <v>0</v>
      </c>
      <c r="K363" s="297" t="s">
        <v>1</v>
      </c>
      <c r="L363" s="302"/>
      <c r="M363" s="303" t="s">
        <v>1</v>
      </c>
      <c r="N363" s="304" t="s">
        <v>41</v>
      </c>
      <c r="O363" s="92"/>
      <c r="P363" s="238">
        <f>O363*H363</f>
        <v>0</v>
      </c>
      <c r="Q363" s="238">
        <v>0</v>
      </c>
      <c r="R363" s="238">
        <f>Q363*H363</f>
        <v>0</v>
      </c>
      <c r="S363" s="238">
        <v>0</v>
      </c>
      <c r="T363" s="239">
        <f>S363*H363</f>
        <v>0</v>
      </c>
      <c r="U363" s="39"/>
      <c r="V363" s="39"/>
      <c r="W363" s="39"/>
      <c r="X363" s="39"/>
      <c r="Y363" s="39"/>
      <c r="Z363" s="39"/>
      <c r="AA363" s="39"/>
      <c r="AB363" s="39"/>
      <c r="AC363" s="39"/>
      <c r="AD363" s="39"/>
      <c r="AE363" s="39"/>
      <c r="AR363" s="240" t="s">
        <v>695</v>
      </c>
      <c r="AT363" s="240" t="s">
        <v>1347</v>
      </c>
      <c r="AU363" s="240" t="s">
        <v>371</v>
      </c>
      <c r="AY363" s="18" t="s">
        <v>350</v>
      </c>
      <c r="BE363" s="241">
        <f>IF(N363="základní",J363,0)</f>
        <v>0</v>
      </c>
      <c r="BF363" s="241">
        <f>IF(N363="snížená",J363,0)</f>
        <v>0</v>
      </c>
      <c r="BG363" s="241">
        <f>IF(N363="zákl. přenesená",J363,0)</f>
        <v>0</v>
      </c>
      <c r="BH363" s="241">
        <f>IF(N363="sníž. přenesená",J363,0)</f>
        <v>0</v>
      </c>
      <c r="BI363" s="241">
        <f>IF(N363="nulová",J363,0)</f>
        <v>0</v>
      </c>
      <c r="BJ363" s="18" t="s">
        <v>84</v>
      </c>
      <c r="BK363" s="241">
        <f>ROUND(I363*H363,2)</f>
        <v>0</v>
      </c>
      <c r="BL363" s="18" t="s">
        <v>530</v>
      </c>
      <c r="BM363" s="240" t="s">
        <v>6253</v>
      </c>
    </row>
    <row r="364" s="2" customFormat="1">
      <c r="A364" s="39"/>
      <c r="B364" s="40"/>
      <c r="C364" s="41"/>
      <c r="D364" s="242" t="s">
        <v>359</v>
      </c>
      <c r="E364" s="41"/>
      <c r="F364" s="243" t="s">
        <v>6252</v>
      </c>
      <c r="G364" s="41"/>
      <c r="H364" s="41"/>
      <c r="I364" s="244"/>
      <c r="J364" s="41"/>
      <c r="K364" s="41"/>
      <c r="L364" s="45"/>
      <c r="M364" s="245"/>
      <c r="N364" s="246"/>
      <c r="O364" s="92"/>
      <c r="P364" s="92"/>
      <c r="Q364" s="92"/>
      <c r="R364" s="92"/>
      <c r="S364" s="92"/>
      <c r="T364" s="93"/>
      <c r="U364" s="39"/>
      <c r="V364" s="39"/>
      <c r="W364" s="39"/>
      <c r="X364" s="39"/>
      <c r="Y364" s="39"/>
      <c r="Z364" s="39"/>
      <c r="AA364" s="39"/>
      <c r="AB364" s="39"/>
      <c r="AC364" s="39"/>
      <c r="AD364" s="39"/>
      <c r="AE364" s="39"/>
      <c r="AT364" s="18" t="s">
        <v>359</v>
      </c>
      <c r="AU364" s="18" t="s">
        <v>371</v>
      </c>
    </row>
    <row r="365" s="2" customFormat="1" ht="16.5" customHeight="1">
      <c r="A365" s="39"/>
      <c r="B365" s="40"/>
      <c r="C365" s="295" t="s">
        <v>2015</v>
      </c>
      <c r="D365" s="295" t="s">
        <v>1347</v>
      </c>
      <c r="E365" s="296" t="s">
        <v>6254</v>
      </c>
      <c r="F365" s="297" t="s">
        <v>6255</v>
      </c>
      <c r="G365" s="298" t="s">
        <v>4932</v>
      </c>
      <c r="H365" s="299">
        <v>2</v>
      </c>
      <c r="I365" s="300"/>
      <c r="J365" s="301">
        <f>ROUND(I365*H365,2)</f>
        <v>0</v>
      </c>
      <c r="K365" s="297" t="s">
        <v>1</v>
      </c>
      <c r="L365" s="302"/>
      <c r="M365" s="303" t="s">
        <v>1</v>
      </c>
      <c r="N365" s="304" t="s">
        <v>41</v>
      </c>
      <c r="O365" s="92"/>
      <c r="P365" s="238">
        <f>O365*H365</f>
        <v>0</v>
      </c>
      <c r="Q365" s="238">
        <v>0</v>
      </c>
      <c r="R365" s="238">
        <f>Q365*H365</f>
        <v>0</v>
      </c>
      <c r="S365" s="238">
        <v>0</v>
      </c>
      <c r="T365" s="239">
        <f>S365*H365</f>
        <v>0</v>
      </c>
      <c r="U365" s="39"/>
      <c r="V365" s="39"/>
      <c r="W365" s="39"/>
      <c r="X365" s="39"/>
      <c r="Y365" s="39"/>
      <c r="Z365" s="39"/>
      <c r="AA365" s="39"/>
      <c r="AB365" s="39"/>
      <c r="AC365" s="39"/>
      <c r="AD365" s="39"/>
      <c r="AE365" s="39"/>
      <c r="AR365" s="240" t="s">
        <v>695</v>
      </c>
      <c r="AT365" s="240" t="s">
        <v>1347</v>
      </c>
      <c r="AU365" s="240" t="s">
        <v>371</v>
      </c>
      <c r="AY365" s="18" t="s">
        <v>350</v>
      </c>
      <c r="BE365" s="241">
        <f>IF(N365="základní",J365,0)</f>
        <v>0</v>
      </c>
      <c r="BF365" s="241">
        <f>IF(N365="snížená",J365,0)</f>
        <v>0</v>
      </c>
      <c r="BG365" s="241">
        <f>IF(N365="zákl. přenesená",J365,0)</f>
        <v>0</v>
      </c>
      <c r="BH365" s="241">
        <f>IF(N365="sníž. přenesená",J365,0)</f>
        <v>0</v>
      </c>
      <c r="BI365" s="241">
        <f>IF(N365="nulová",J365,0)</f>
        <v>0</v>
      </c>
      <c r="BJ365" s="18" t="s">
        <v>84</v>
      </c>
      <c r="BK365" s="241">
        <f>ROUND(I365*H365,2)</f>
        <v>0</v>
      </c>
      <c r="BL365" s="18" t="s">
        <v>530</v>
      </c>
      <c r="BM365" s="240" t="s">
        <v>6256</v>
      </c>
    </row>
    <row r="366" s="2" customFormat="1">
      <c r="A366" s="39"/>
      <c r="B366" s="40"/>
      <c r="C366" s="41"/>
      <c r="D366" s="242" t="s">
        <v>359</v>
      </c>
      <c r="E366" s="41"/>
      <c r="F366" s="243" t="s">
        <v>6255</v>
      </c>
      <c r="G366" s="41"/>
      <c r="H366" s="41"/>
      <c r="I366" s="244"/>
      <c r="J366" s="41"/>
      <c r="K366" s="41"/>
      <c r="L366" s="45"/>
      <c r="M366" s="245"/>
      <c r="N366" s="246"/>
      <c r="O366" s="92"/>
      <c r="P366" s="92"/>
      <c r="Q366" s="92"/>
      <c r="R366" s="92"/>
      <c r="S366" s="92"/>
      <c r="T366" s="93"/>
      <c r="U366" s="39"/>
      <c r="V366" s="39"/>
      <c r="W366" s="39"/>
      <c r="X366" s="39"/>
      <c r="Y366" s="39"/>
      <c r="Z366" s="39"/>
      <c r="AA366" s="39"/>
      <c r="AB366" s="39"/>
      <c r="AC366" s="39"/>
      <c r="AD366" s="39"/>
      <c r="AE366" s="39"/>
      <c r="AT366" s="18" t="s">
        <v>359</v>
      </c>
      <c r="AU366" s="18" t="s">
        <v>371</v>
      </c>
    </row>
    <row r="367" s="2" customFormat="1" ht="16.5" customHeight="1">
      <c r="A367" s="39"/>
      <c r="B367" s="40"/>
      <c r="C367" s="295" t="s">
        <v>2017</v>
      </c>
      <c r="D367" s="295" t="s">
        <v>1347</v>
      </c>
      <c r="E367" s="296" t="s">
        <v>6257</v>
      </c>
      <c r="F367" s="297" t="s">
        <v>6258</v>
      </c>
      <c r="G367" s="298" t="s">
        <v>4932</v>
      </c>
      <c r="H367" s="299">
        <v>2</v>
      </c>
      <c r="I367" s="300"/>
      <c r="J367" s="301">
        <f>ROUND(I367*H367,2)</f>
        <v>0</v>
      </c>
      <c r="K367" s="297" t="s">
        <v>1</v>
      </c>
      <c r="L367" s="302"/>
      <c r="M367" s="303" t="s">
        <v>1</v>
      </c>
      <c r="N367" s="304" t="s">
        <v>41</v>
      </c>
      <c r="O367" s="92"/>
      <c r="P367" s="238">
        <f>O367*H367</f>
        <v>0</v>
      </c>
      <c r="Q367" s="238">
        <v>0</v>
      </c>
      <c r="R367" s="238">
        <f>Q367*H367</f>
        <v>0</v>
      </c>
      <c r="S367" s="238">
        <v>0</v>
      </c>
      <c r="T367" s="239">
        <f>S367*H367</f>
        <v>0</v>
      </c>
      <c r="U367" s="39"/>
      <c r="V367" s="39"/>
      <c r="W367" s="39"/>
      <c r="X367" s="39"/>
      <c r="Y367" s="39"/>
      <c r="Z367" s="39"/>
      <c r="AA367" s="39"/>
      <c r="AB367" s="39"/>
      <c r="AC367" s="39"/>
      <c r="AD367" s="39"/>
      <c r="AE367" s="39"/>
      <c r="AR367" s="240" t="s">
        <v>695</v>
      </c>
      <c r="AT367" s="240" t="s">
        <v>1347</v>
      </c>
      <c r="AU367" s="240" t="s">
        <v>371</v>
      </c>
      <c r="AY367" s="18" t="s">
        <v>350</v>
      </c>
      <c r="BE367" s="241">
        <f>IF(N367="základní",J367,0)</f>
        <v>0</v>
      </c>
      <c r="BF367" s="241">
        <f>IF(N367="snížená",J367,0)</f>
        <v>0</v>
      </c>
      <c r="BG367" s="241">
        <f>IF(N367="zákl. přenesená",J367,0)</f>
        <v>0</v>
      </c>
      <c r="BH367" s="241">
        <f>IF(N367="sníž. přenesená",J367,0)</f>
        <v>0</v>
      </c>
      <c r="BI367" s="241">
        <f>IF(N367="nulová",J367,0)</f>
        <v>0</v>
      </c>
      <c r="BJ367" s="18" t="s">
        <v>84</v>
      </c>
      <c r="BK367" s="241">
        <f>ROUND(I367*H367,2)</f>
        <v>0</v>
      </c>
      <c r="BL367" s="18" t="s">
        <v>530</v>
      </c>
      <c r="BM367" s="240" t="s">
        <v>6259</v>
      </c>
    </row>
    <row r="368" s="2" customFormat="1">
      <c r="A368" s="39"/>
      <c r="B368" s="40"/>
      <c r="C368" s="41"/>
      <c r="D368" s="242" t="s">
        <v>359</v>
      </c>
      <c r="E368" s="41"/>
      <c r="F368" s="243" t="s">
        <v>6258</v>
      </c>
      <c r="G368" s="41"/>
      <c r="H368" s="41"/>
      <c r="I368" s="244"/>
      <c r="J368" s="41"/>
      <c r="K368" s="41"/>
      <c r="L368" s="45"/>
      <c r="M368" s="245"/>
      <c r="N368" s="246"/>
      <c r="O368" s="92"/>
      <c r="P368" s="92"/>
      <c r="Q368" s="92"/>
      <c r="R368" s="92"/>
      <c r="S368" s="92"/>
      <c r="T368" s="93"/>
      <c r="U368" s="39"/>
      <c r="V368" s="39"/>
      <c r="W368" s="39"/>
      <c r="X368" s="39"/>
      <c r="Y368" s="39"/>
      <c r="Z368" s="39"/>
      <c r="AA368" s="39"/>
      <c r="AB368" s="39"/>
      <c r="AC368" s="39"/>
      <c r="AD368" s="39"/>
      <c r="AE368" s="39"/>
      <c r="AT368" s="18" t="s">
        <v>359</v>
      </c>
      <c r="AU368" s="18" t="s">
        <v>371</v>
      </c>
    </row>
    <row r="369" s="2" customFormat="1" ht="16.5" customHeight="1">
      <c r="A369" s="39"/>
      <c r="B369" s="40"/>
      <c r="C369" s="229" t="s">
        <v>2024</v>
      </c>
      <c r="D369" s="229" t="s">
        <v>352</v>
      </c>
      <c r="E369" s="230" t="s">
        <v>6260</v>
      </c>
      <c r="F369" s="231" t="s">
        <v>6261</v>
      </c>
      <c r="G369" s="232" t="s">
        <v>4932</v>
      </c>
      <c r="H369" s="233">
        <v>1</v>
      </c>
      <c r="I369" s="234"/>
      <c r="J369" s="235">
        <f>ROUND(I369*H369,2)</f>
        <v>0</v>
      </c>
      <c r="K369" s="231" t="s">
        <v>1</v>
      </c>
      <c r="L369" s="45"/>
      <c r="M369" s="236" t="s">
        <v>1</v>
      </c>
      <c r="N369" s="237" t="s">
        <v>41</v>
      </c>
      <c r="O369" s="92"/>
      <c r="P369" s="238">
        <f>O369*H369</f>
        <v>0</v>
      </c>
      <c r="Q369" s="238">
        <v>0</v>
      </c>
      <c r="R369" s="238">
        <f>Q369*H369</f>
        <v>0</v>
      </c>
      <c r="S369" s="238">
        <v>0</v>
      </c>
      <c r="T369" s="239">
        <f>S369*H369</f>
        <v>0</v>
      </c>
      <c r="U369" s="39"/>
      <c r="V369" s="39"/>
      <c r="W369" s="39"/>
      <c r="X369" s="39"/>
      <c r="Y369" s="39"/>
      <c r="Z369" s="39"/>
      <c r="AA369" s="39"/>
      <c r="AB369" s="39"/>
      <c r="AC369" s="39"/>
      <c r="AD369" s="39"/>
      <c r="AE369" s="39"/>
      <c r="AR369" s="240" t="s">
        <v>530</v>
      </c>
      <c r="AT369" s="240" t="s">
        <v>352</v>
      </c>
      <c r="AU369" s="240" t="s">
        <v>371</v>
      </c>
      <c r="AY369" s="18" t="s">
        <v>350</v>
      </c>
      <c r="BE369" s="241">
        <f>IF(N369="základní",J369,0)</f>
        <v>0</v>
      </c>
      <c r="BF369" s="241">
        <f>IF(N369="snížená",J369,0)</f>
        <v>0</v>
      </c>
      <c r="BG369" s="241">
        <f>IF(N369="zákl. přenesená",J369,0)</f>
        <v>0</v>
      </c>
      <c r="BH369" s="241">
        <f>IF(N369="sníž. přenesená",J369,0)</f>
        <v>0</v>
      </c>
      <c r="BI369" s="241">
        <f>IF(N369="nulová",J369,0)</f>
        <v>0</v>
      </c>
      <c r="BJ369" s="18" t="s">
        <v>84</v>
      </c>
      <c r="BK369" s="241">
        <f>ROUND(I369*H369,2)</f>
        <v>0</v>
      </c>
      <c r="BL369" s="18" t="s">
        <v>530</v>
      </c>
      <c r="BM369" s="240" t="s">
        <v>6262</v>
      </c>
    </row>
    <row r="370" s="2" customFormat="1">
      <c r="A370" s="39"/>
      <c r="B370" s="40"/>
      <c r="C370" s="41"/>
      <c r="D370" s="242" t="s">
        <v>359</v>
      </c>
      <c r="E370" s="41"/>
      <c r="F370" s="243" t="s">
        <v>6261</v>
      </c>
      <c r="G370" s="41"/>
      <c r="H370" s="41"/>
      <c r="I370" s="244"/>
      <c r="J370" s="41"/>
      <c r="K370" s="41"/>
      <c r="L370" s="45"/>
      <c r="M370" s="245"/>
      <c r="N370" s="246"/>
      <c r="O370" s="92"/>
      <c r="P370" s="92"/>
      <c r="Q370" s="92"/>
      <c r="R370" s="92"/>
      <c r="S370" s="92"/>
      <c r="T370" s="93"/>
      <c r="U370" s="39"/>
      <c r="V370" s="39"/>
      <c r="W370" s="39"/>
      <c r="X370" s="39"/>
      <c r="Y370" s="39"/>
      <c r="Z370" s="39"/>
      <c r="AA370" s="39"/>
      <c r="AB370" s="39"/>
      <c r="AC370" s="39"/>
      <c r="AD370" s="39"/>
      <c r="AE370" s="39"/>
      <c r="AT370" s="18" t="s">
        <v>359</v>
      </c>
      <c r="AU370" s="18" t="s">
        <v>371</v>
      </c>
    </row>
    <row r="371" s="2" customFormat="1" ht="16.5" customHeight="1">
      <c r="A371" s="39"/>
      <c r="B371" s="40"/>
      <c r="C371" s="295" t="s">
        <v>2029</v>
      </c>
      <c r="D371" s="295" t="s">
        <v>1347</v>
      </c>
      <c r="E371" s="296" t="s">
        <v>6263</v>
      </c>
      <c r="F371" s="297" t="s">
        <v>6264</v>
      </c>
      <c r="G371" s="298" t="s">
        <v>4932</v>
      </c>
      <c r="H371" s="299">
        <v>1</v>
      </c>
      <c r="I371" s="300"/>
      <c r="J371" s="301">
        <f>ROUND(I371*H371,2)</f>
        <v>0</v>
      </c>
      <c r="K371" s="297" t="s">
        <v>1</v>
      </c>
      <c r="L371" s="302"/>
      <c r="M371" s="303" t="s">
        <v>1</v>
      </c>
      <c r="N371" s="304" t="s">
        <v>41</v>
      </c>
      <c r="O371" s="92"/>
      <c r="P371" s="238">
        <f>O371*H371</f>
        <v>0</v>
      </c>
      <c r="Q371" s="238">
        <v>0</v>
      </c>
      <c r="R371" s="238">
        <f>Q371*H371</f>
        <v>0</v>
      </c>
      <c r="S371" s="238">
        <v>0</v>
      </c>
      <c r="T371" s="239">
        <f>S371*H371</f>
        <v>0</v>
      </c>
      <c r="U371" s="39"/>
      <c r="V371" s="39"/>
      <c r="W371" s="39"/>
      <c r="X371" s="39"/>
      <c r="Y371" s="39"/>
      <c r="Z371" s="39"/>
      <c r="AA371" s="39"/>
      <c r="AB371" s="39"/>
      <c r="AC371" s="39"/>
      <c r="AD371" s="39"/>
      <c r="AE371" s="39"/>
      <c r="AR371" s="240" t="s">
        <v>695</v>
      </c>
      <c r="AT371" s="240" t="s">
        <v>1347</v>
      </c>
      <c r="AU371" s="240" t="s">
        <v>371</v>
      </c>
      <c r="AY371" s="18" t="s">
        <v>350</v>
      </c>
      <c r="BE371" s="241">
        <f>IF(N371="základní",J371,0)</f>
        <v>0</v>
      </c>
      <c r="BF371" s="241">
        <f>IF(N371="snížená",J371,0)</f>
        <v>0</v>
      </c>
      <c r="BG371" s="241">
        <f>IF(N371="zákl. přenesená",J371,0)</f>
        <v>0</v>
      </c>
      <c r="BH371" s="241">
        <f>IF(N371="sníž. přenesená",J371,0)</f>
        <v>0</v>
      </c>
      <c r="BI371" s="241">
        <f>IF(N371="nulová",J371,0)</f>
        <v>0</v>
      </c>
      <c r="BJ371" s="18" t="s">
        <v>84</v>
      </c>
      <c r="BK371" s="241">
        <f>ROUND(I371*H371,2)</f>
        <v>0</v>
      </c>
      <c r="BL371" s="18" t="s">
        <v>530</v>
      </c>
      <c r="BM371" s="240" t="s">
        <v>6265</v>
      </c>
    </row>
    <row r="372" s="2" customFormat="1">
      <c r="A372" s="39"/>
      <c r="B372" s="40"/>
      <c r="C372" s="41"/>
      <c r="D372" s="242" t="s">
        <v>359</v>
      </c>
      <c r="E372" s="41"/>
      <c r="F372" s="243" t="s">
        <v>6266</v>
      </c>
      <c r="G372" s="41"/>
      <c r="H372" s="41"/>
      <c r="I372" s="244"/>
      <c r="J372" s="41"/>
      <c r="K372" s="41"/>
      <c r="L372" s="45"/>
      <c r="M372" s="245"/>
      <c r="N372" s="246"/>
      <c r="O372" s="92"/>
      <c r="P372" s="92"/>
      <c r="Q372" s="92"/>
      <c r="R372" s="92"/>
      <c r="S372" s="92"/>
      <c r="T372" s="93"/>
      <c r="U372" s="39"/>
      <c r="V372" s="39"/>
      <c r="W372" s="39"/>
      <c r="X372" s="39"/>
      <c r="Y372" s="39"/>
      <c r="Z372" s="39"/>
      <c r="AA372" s="39"/>
      <c r="AB372" s="39"/>
      <c r="AC372" s="39"/>
      <c r="AD372" s="39"/>
      <c r="AE372" s="39"/>
      <c r="AT372" s="18" t="s">
        <v>359</v>
      </c>
      <c r="AU372" s="18" t="s">
        <v>371</v>
      </c>
    </row>
    <row r="373" s="12" customFormat="1" ht="20.88" customHeight="1">
      <c r="A373" s="12"/>
      <c r="B373" s="213"/>
      <c r="C373" s="214"/>
      <c r="D373" s="215" t="s">
        <v>75</v>
      </c>
      <c r="E373" s="227" t="s">
        <v>6267</v>
      </c>
      <c r="F373" s="227" t="s">
        <v>6268</v>
      </c>
      <c r="G373" s="214"/>
      <c r="H373" s="214"/>
      <c r="I373" s="217"/>
      <c r="J373" s="228">
        <f>BK373</f>
        <v>0</v>
      </c>
      <c r="K373" s="214"/>
      <c r="L373" s="219"/>
      <c r="M373" s="220"/>
      <c r="N373" s="221"/>
      <c r="O373" s="221"/>
      <c r="P373" s="222">
        <f>SUM(P374:P387)</f>
        <v>0</v>
      </c>
      <c r="Q373" s="221"/>
      <c r="R373" s="222">
        <f>SUM(R374:R387)</f>
        <v>0</v>
      </c>
      <c r="S373" s="221"/>
      <c r="T373" s="223">
        <f>SUM(T374:T387)</f>
        <v>0</v>
      </c>
      <c r="U373" s="12"/>
      <c r="V373" s="12"/>
      <c r="W373" s="12"/>
      <c r="X373" s="12"/>
      <c r="Y373" s="12"/>
      <c r="Z373" s="12"/>
      <c r="AA373" s="12"/>
      <c r="AB373" s="12"/>
      <c r="AC373" s="12"/>
      <c r="AD373" s="12"/>
      <c r="AE373" s="12"/>
      <c r="AR373" s="224" t="s">
        <v>86</v>
      </c>
      <c r="AT373" s="225" t="s">
        <v>75</v>
      </c>
      <c r="AU373" s="225" t="s">
        <v>86</v>
      </c>
      <c r="AY373" s="224" t="s">
        <v>350</v>
      </c>
      <c r="BK373" s="226">
        <f>SUM(BK374:BK387)</f>
        <v>0</v>
      </c>
    </row>
    <row r="374" s="2" customFormat="1" ht="21.75" customHeight="1">
      <c r="A374" s="39"/>
      <c r="B374" s="40"/>
      <c r="C374" s="229" t="s">
        <v>2035</v>
      </c>
      <c r="D374" s="229" t="s">
        <v>352</v>
      </c>
      <c r="E374" s="230" t="s">
        <v>6269</v>
      </c>
      <c r="F374" s="231" t="s">
        <v>6270</v>
      </c>
      <c r="G374" s="232" t="s">
        <v>497</v>
      </c>
      <c r="H374" s="233">
        <v>18</v>
      </c>
      <c r="I374" s="234"/>
      <c r="J374" s="235">
        <f>ROUND(I374*H374,2)</f>
        <v>0</v>
      </c>
      <c r="K374" s="231" t="s">
        <v>385</v>
      </c>
      <c r="L374" s="45"/>
      <c r="M374" s="236" t="s">
        <v>1</v>
      </c>
      <c r="N374" s="237" t="s">
        <v>41</v>
      </c>
      <c r="O374" s="92"/>
      <c r="P374" s="238">
        <f>O374*H374</f>
        <v>0</v>
      </c>
      <c r="Q374" s="238">
        <v>0</v>
      </c>
      <c r="R374" s="238">
        <f>Q374*H374</f>
        <v>0</v>
      </c>
      <c r="S374" s="238">
        <v>0</v>
      </c>
      <c r="T374" s="239">
        <f>S374*H374</f>
        <v>0</v>
      </c>
      <c r="U374" s="39"/>
      <c r="V374" s="39"/>
      <c r="W374" s="39"/>
      <c r="X374" s="39"/>
      <c r="Y374" s="39"/>
      <c r="Z374" s="39"/>
      <c r="AA374" s="39"/>
      <c r="AB374" s="39"/>
      <c r="AC374" s="39"/>
      <c r="AD374" s="39"/>
      <c r="AE374" s="39"/>
      <c r="AR374" s="240" t="s">
        <v>530</v>
      </c>
      <c r="AT374" s="240" t="s">
        <v>352</v>
      </c>
      <c r="AU374" s="240" t="s">
        <v>371</v>
      </c>
      <c r="AY374" s="18" t="s">
        <v>350</v>
      </c>
      <c r="BE374" s="241">
        <f>IF(N374="základní",J374,0)</f>
        <v>0</v>
      </c>
      <c r="BF374" s="241">
        <f>IF(N374="snížená",J374,0)</f>
        <v>0</v>
      </c>
      <c r="BG374" s="241">
        <f>IF(N374="zákl. přenesená",J374,0)</f>
        <v>0</v>
      </c>
      <c r="BH374" s="241">
        <f>IF(N374="sníž. přenesená",J374,0)</f>
        <v>0</v>
      </c>
      <c r="BI374" s="241">
        <f>IF(N374="nulová",J374,0)</f>
        <v>0</v>
      </c>
      <c r="BJ374" s="18" t="s">
        <v>84</v>
      </c>
      <c r="BK374" s="241">
        <f>ROUND(I374*H374,2)</f>
        <v>0</v>
      </c>
      <c r="BL374" s="18" t="s">
        <v>530</v>
      </c>
      <c r="BM374" s="240" t="s">
        <v>6271</v>
      </c>
    </row>
    <row r="375" s="2" customFormat="1">
      <c r="A375" s="39"/>
      <c r="B375" s="40"/>
      <c r="C375" s="41"/>
      <c r="D375" s="242" t="s">
        <v>359</v>
      </c>
      <c r="E375" s="41"/>
      <c r="F375" s="243" t="s">
        <v>6272</v>
      </c>
      <c r="G375" s="41"/>
      <c r="H375" s="41"/>
      <c r="I375" s="244"/>
      <c r="J375" s="41"/>
      <c r="K375" s="41"/>
      <c r="L375" s="45"/>
      <c r="M375" s="245"/>
      <c r="N375" s="246"/>
      <c r="O375" s="92"/>
      <c r="P375" s="92"/>
      <c r="Q375" s="92"/>
      <c r="R375" s="92"/>
      <c r="S375" s="92"/>
      <c r="T375" s="93"/>
      <c r="U375" s="39"/>
      <c r="V375" s="39"/>
      <c r="W375" s="39"/>
      <c r="X375" s="39"/>
      <c r="Y375" s="39"/>
      <c r="Z375" s="39"/>
      <c r="AA375" s="39"/>
      <c r="AB375" s="39"/>
      <c r="AC375" s="39"/>
      <c r="AD375" s="39"/>
      <c r="AE375" s="39"/>
      <c r="AT375" s="18" t="s">
        <v>359</v>
      </c>
      <c r="AU375" s="18" t="s">
        <v>371</v>
      </c>
    </row>
    <row r="376" s="2" customFormat="1" ht="16.5" customHeight="1">
      <c r="A376" s="39"/>
      <c r="B376" s="40"/>
      <c r="C376" s="295" t="s">
        <v>2042</v>
      </c>
      <c r="D376" s="295" t="s">
        <v>1347</v>
      </c>
      <c r="E376" s="296" t="s">
        <v>6273</v>
      </c>
      <c r="F376" s="297" t="s">
        <v>6274</v>
      </c>
      <c r="G376" s="298" t="s">
        <v>4932</v>
      </c>
      <c r="H376" s="299">
        <v>18</v>
      </c>
      <c r="I376" s="300"/>
      <c r="J376" s="301">
        <f>ROUND(I376*H376,2)</f>
        <v>0</v>
      </c>
      <c r="K376" s="297" t="s">
        <v>1</v>
      </c>
      <c r="L376" s="302"/>
      <c r="M376" s="303" t="s">
        <v>1</v>
      </c>
      <c r="N376" s="304" t="s">
        <v>41</v>
      </c>
      <c r="O376" s="92"/>
      <c r="P376" s="238">
        <f>O376*H376</f>
        <v>0</v>
      </c>
      <c r="Q376" s="238">
        <v>0</v>
      </c>
      <c r="R376" s="238">
        <f>Q376*H376</f>
        <v>0</v>
      </c>
      <c r="S376" s="238">
        <v>0</v>
      </c>
      <c r="T376" s="239">
        <f>S376*H376</f>
        <v>0</v>
      </c>
      <c r="U376" s="39"/>
      <c r="V376" s="39"/>
      <c r="W376" s="39"/>
      <c r="X376" s="39"/>
      <c r="Y376" s="39"/>
      <c r="Z376" s="39"/>
      <c r="AA376" s="39"/>
      <c r="AB376" s="39"/>
      <c r="AC376" s="39"/>
      <c r="AD376" s="39"/>
      <c r="AE376" s="39"/>
      <c r="AR376" s="240" t="s">
        <v>695</v>
      </c>
      <c r="AT376" s="240" t="s">
        <v>1347</v>
      </c>
      <c r="AU376" s="240" t="s">
        <v>371</v>
      </c>
      <c r="AY376" s="18" t="s">
        <v>350</v>
      </c>
      <c r="BE376" s="241">
        <f>IF(N376="základní",J376,0)</f>
        <v>0</v>
      </c>
      <c r="BF376" s="241">
        <f>IF(N376="snížená",J376,0)</f>
        <v>0</v>
      </c>
      <c r="BG376" s="241">
        <f>IF(N376="zákl. přenesená",J376,0)</f>
        <v>0</v>
      </c>
      <c r="BH376" s="241">
        <f>IF(N376="sníž. přenesená",J376,0)</f>
        <v>0</v>
      </c>
      <c r="BI376" s="241">
        <f>IF(N376="nulová",J376,0)</f>
        <v>0</v>
      </c>
      <c r="BJ376" s="18" t="s">
        <v>84</v>
      </c>
      <c r="BK376" s="241">
        <f>ROUND(I376*H376,2)</f>
        <v>0</v>
      </c>
      <c r="BL376" s="18" t="s">
        <v>530</v>
      </c>
      <c r="BM376" s="240" t="s">
        <v>6275</v>
      </c>
    </row>
    <row r="377" s="2" customFormat="1">
      <c r="A377" s="39"/>
      <c r="B377" s="40"/>
      <c r="C377" s="41"/>
      <c r="D377" s="242" t="s">
        <v>359</v>
      </c>
      <c r="E377" s="41"/>
      <c r="F377" s="243" t="s">
        <v>6276</v>
      </c>
      <c r="G377" s="41"/>
      <c r="H377" s="41"/>
      <c r="I377" s="244"/>
      <c r="J377" s="41"/>
      <c r="K377" s="41"/>
      <c r="L377" s="45"/>
      <c r="M377" s="245"/>
      <c r="N377" s="246"/>
      <c r="O377" s="92"/>
      <c r="P377" s="92"/>
      <c r="Q377" s="92"/>
      <c r="R377" s="92"/>
      <c r="S377" s="92"/>
      <c r="T377" s="93"/>
      <c r="U377" s="39"/>
      <c r="V377" s="39"/>
      <c r="W377" s="39"/>
      <c r="X377" s="39"/>
      <c r="Y377" s="39"/>
      <c r="Z377" s="39"/>
      <c r="AA377" s="39"/>
      <c r="AB377" s="39"/>
      <c r="AC377" s="39"/>
      <c r="AD377" s="39"/>
      <c r="AE377" s="39"/>
      <c r="AT377" s="18" t="s">
        <v>359</v>
      </c>
      <c r="AU377" s="18" t="s">
        <v>371</v>
      </c>
    </row>
    <row r="378" s="2" customFormat="1" ht="16.5" customHeight="1">
      <c r="A378" s="39"/>
      <c r="B378" s="40"/>
      <c r="C378" s="229" t="s">
        <v>2048</v>
      </c>
      <c r="D378" s="229" t="s">
        <v>352</v>
      </c>
      <c r="E378" s="230" t="s">
        <v>6277</v>
      </c>
      <c r="F378" s="231" t="s">
        <v>6278</v>
      </c>
      <c r="G378" s="232" t="s">
        <v>497</v>
      </c>
      <c r="H378" s="233">
        <v>73</v>
      </c>
      <c r="I378" s="234"/>
      <c r="J378" s="235">
        <f>ROUND(I378*H378,2)</f>
        <v>0</v>
      </c>
      <c r="K378" s="231" t="s">
        <v>385</v>
      </c>
      <c r="L378" s="45"/>
      <c r="M378" s="236" t="s">
        <v>1</v>
      </c>
      <c r="N378" s="237" t="s">
        <v>41</v>
      </c>
      <c r="O378" s="92"/>
      <c r="P378" s="238">
        <f>O378*H378</f>
        <v>0</v>
      </c>
      <c r="Q378" s="238">
        <v>0</v>
      </c>
      <c r="R378" s="238">
        <f>Q378*H378</f>
        <v>0</v>
      </c>
      <c r="S378" s="238">
        <v>0</v>
      </c>
      <c r="T378" s="239">
        <f>S378*H378</f>
        <v>0</v>
      </c>
      <c r="U378" s="39"/>
      <c r="V378" s="39"/>
      <c r="W378" s="39"/>
      <c r="X378" s="39"/>
      <c r="Y378" s="39"/>
      <c r="Z378" s="39"/>
      <c r="AA378" s="39"/>
      <c r="AB378" s="39"/>
      <c r="AC378" s="39"/>
      <c r="AD378" s="39"/>
      <c r="AE378" s="39"/>
      <c r="AR378" s="240" t="s">
        <v>530</v>
      </c>
      <c r="AT378" s="240" t="s">
        <v>352</v>
      </c>
      <c r="AU378" s="240" t="s">
        <v>371</v>
      </c>
      <c r="AY378" s="18" t="s">
        <v>350</v>
      </c>
      <c r="BE378" s="241">
        <f>IF(N378="základní",J378,0)</f>
        <v>0</v>
      </c>
      <c r="BF378" s="241">
        <f>IF(N378="snížená",J378,0)</f>
        <v>0</v>
      </c>
      <c r="BG378" s="241">
        <f>IF(N378="zákl. přenesená",J378,0)</f>
        <v>0</v>
      </c>
      <c r="BH378" s="241">
        <f>IF(N378="sníž. přenesená",J378,0)</f>
        <v>0</v>
      </c>
      <c r="BI378" s="241">
        <f>IF(N378="nulová",J378,0)</f>
        <v>0</v>
      </c>
      <c r="BJ378" s="18" t="s">
        <v>84</v>
      </c>
      <c r="BK378" s="241">
        <f>ROUND(I378*H378,2)</f>
        <v>0</v>
      </c>
      <c r="BL378" s="18" t="s">
        <v>530</v>
      </c>
      <c r="BM378" s="240" t="s">
        <v>6279</v>
      </c>
    </row>
    <row r="379" s="2" customFormat="1">
      <c r="A379" s="39"/>
      <c r="B379" s="40"/>
      <c r="C379" s="41"/>
      <c r="D379" s="242" t="s">
        <v>359</v>
      </c>
      <c r="E379" s="41"/>
      <c r="F379" s="243" t="s">
        <v>6280</v>
      </c>
      <c r="G379" s="41"/>
      <c r="H379" s="41"/>
      <c r="I379" s="244"/>
      <c r="J379" s="41"/>
      <c r="K379" s="41"/>
      <c r="L379" s="45"/>
      <c r="M379" s="245"/>
      <c r="N379" s="246"/>
      <c r="O379" s="92"/>
      <c r="P379" s="92"/>
      <c r="Q379" s="92"/>
      <c r="R379" s="92"/>
      <c r="S379" s="92"/>
      <c r="T379" s="93"/>
      <c r="U379" s="39"/>
      <c r="V379" s="39"/>
      <c r="W379" s="39"/>
      <c r="X379" s="39"/>
      <c r="Y379" s="39"/>
      <c r="Z379" s="39"/>
      <c r="AA379" s="39"/>
      <c r="AB379" s="39"/>
      <c r="AC379" s="39"/>
      <c r="AD379" s="39"/>
      <c r="AE379" s="39"/>
      <c r="AT379" s="18" t="s">
        <v>359</v>
      </c>
      <c r="AU379" s="18" t="s">
        <v>371</v>
      </c>
    </row>
    <row r="380" s="2" customFormat="1" ht="16.5" customHeight="1">
      <c r="A380" s="39"/>
      <c r="B380" s="40"/>
      <c r="C380" s="295" t="s">
        <v>2053</v>
      </c>
      <c r="D380" s="295" t="s">
        <v>1347</v>
      </c>
      <c r="E380" s="296" t="s">
        <v>6281</v>
      </c>
      <c r="F380" s="297" t="s">
        <v>6282</v>
      </c>
      <c r="G380" s="298" t="s">
        <v>4932</v>
      </c>
      <c r="H380" s="299">
        <v>63</v>
      </c>
      <c r="I380" s="300"/>
      <c r="J380" s="301">
        <f>ROUND(I380*H380,2)</f>
        <v>0</v>
      </c>
      <c r="K380" s="297" t="s">
        <v>1</v>
      </c>
      <c r="L380" s="302"/>
      <c r="M380" s="303" t="s">
        <v>1</v>
      </c>
      <c r="N380" s="304" t="s">
        <v>41</v>
      </c>
      <c r="O380" s="92"/>
      <c r="P380" s="238">
        <f>O380*H380</f>
        <v>0</v>
      </c>
      <c r="Q380" s="238">
        <v>0</v>
      </c>
      <c r="R380" s="238">
        <f>Q380*H380</f>
        <v>0</v>
      </c>
      <c r="S380" s="238">
        <v>0</v>
      </c>
      <c r="T380" s="239">
        <f>S380*H380</f>
        <v>0</v>
      </c>
      <c r="U380" s="39"/>
      <c r="V380" s="39"/>
      <c r="W380" s="39"/>
      <c r="X380" s="39"/>
      <c r="Y380" s="39"/>
      <c r="Z380" s="39"/>
      <c r="AA380" s="39"/>
      <c r="AB380" s="39"/>
      <c r="AC380" s="39"/>
      <c r="AD380" s="39"/>
      <c r="AE380" s="39"/>
      <c r="AR380" s="240" t="s">
        <v>695</v>
      </c>
      <c r="AT380" s="240" t="s">
        <v>1347</v>
      </c>
      <c r="AU380" s="240" t="s">
        <v>371</v>
      </c>
      <c r="AY380" s="18" t="s">
        <v>350</v>
      </c>
      <c r="BE380" s="241">
        <f>IF(N380="základní",J380,0)</f>
        <v>0</v>
      </c>
      <c r="BF380" s="241">
        <f>IF(N380="snížená",J380,0)</f>
        <v>0</v>
      </c>
      <c r="BG380" s="241">
        <f>IF(N380="zákl. přenesená",J380,0)</f>
        <v>0</v>
      </c>
      <c r="BH380" s="241">
        <f>IF(N380="sníž. přenesená",J380,0)</f>
        <v>0</v>
      </c>
      <c r="BI380" s="241">
        <f>IF(N380="nulová",J380,0)</f>
        <v>0</v>
      </c>
      <c r="BJ380" s="18" t="s">
        <v>84</v>
      </c>
      <c r="BK380" s="241">
        <f>ROUND(I380*H380,2)</f>
        <v>0</v>
      </c>
      <c r="BL380" s="18" t="s">
        <v>530</v>
      </c>
      <c r="BM380" s="240" t="s">
        <v>6283</v>
      </c>
    </row>
    <row r="381" s="2" customFormat="1">
      <c r="A381" s="39"/>
      <c r="B381" s="40"/>
      <c r="C381" s="41"/>
      <c r="D381" s="242" t="s">
        <v>359</v>
      </c>
      <c r="E381" s="41"/>
      <c r="F381" s="243" t="s">
        <v>6284</v>
      </c>
      <c r="G381" s="41"/>
      <c r="H381" s="41"/>
      <c r="I381" s="244"/>
      <c r="J381" s="41"/>
      <c r="K381" s="41"/>
      <c r="L381" s="45"/>
      <c r="M381" s="245"/>
      <c r="N381" s="246"/>
      <c r="O381" s="92"/>
      <c r="P381" s="92"/>
      <c r="Q381" s="92"/>
      <c r="R381" s="92"/>
      <c r="S381" s="92"/>
      <c r="T381" s="93"/>
      <c r="U381" s="39"/>
      <c r="V381" s="39"/>
      <c r="W381" s="39"/>
      <c r="X381" s="39"/>
      <c r="Y381" s="39"/>
      <c r="Z381" s="39"/>
      <c r="AA381" s="39"/>
      <c r="AB381" s="39"/>
      <c r="AC381" s="39"/>
      <c r="AD381" s="39"/>
      <c r="AE381" s="39"/>
      <c r="AT381" s="18" t="s">
        <v>359</v>
      </c>
      <c r="AU381" s="18" t="s">
        <v>371</v>
      </c>
    </row>
    <row r="382" s="2" customFormat="1" ht="16.5" customHeight="1">
      <c r="A382" s="39"/>
      <c r="B382" s="40"/>
      <c r="C382" s="295" t="s">
        <v>2060</v>
      </c>
      <c r="D382" s="295" t="s">
        <v>1347</v>
      </c>
      <c r="E382" s="296" t="s">
        <v>6285</v>
      </c>
      <c r="F382" s="297" t="s">
        <v>6286</v>
      </c>
      <c r="G382" s="298" t="s">
        <v>4932</v>
      </c>
      <c r="H382" s="299">
        <v>10</v>
      </c>
      <c r="I382" s="300"/>
      <c r="J382" s="301">
        <f>ROUND(I382*H382,2)</f>
        <v>0</v>
      </c>
      <c r="K382" s="297" t="s">
        <v>1</v>
      </c>
      <c r="L382" s="302"/>
      <c r="M382" s="303" t="s">
        <v>1</v>
      </c>
      <c r="N382" s="304" t="s">
        <v>41</v>
      </c>
      <c r="O382" s="92"/>
      <c r="P382" s="238">
        <f>O382*H382</f>
        <v>0</v>
      </c>
      <c r="Q382" s="238">
        <v>0</v>
      </c>
      <c r="R382" s="238">
        <f>Q382*H382</f>
        <v>0</v>
      </c>
      <c r="S382" s="238">
        <v>0</v>
      </c>
      <c r="T382" s="239">
        <f>S382*H382</f>
        <v>0</v>
      </c>
      <c r="U382" s="39"/>
      <c r="V382" s="39"/>
      <c r="W382" s="39"/>
      <c r="X382" s="39"/>
      <c r="Y382" s="39"/>
      <c r="Z382" s="39"/>
      <c r="AA382" s="39"/>
      <c r="AB382" s="39"/>
      <c r="AC382" s="39"/>
      <c r="AD382" s="39"/>
      <c r="AE382" s="39"/>
      <c r="AR382" s="240" t="s">
        <v>695</v>
      </c>
      <c r="AT382" s="240" t="s">
        <v>1347</v>
      </c>
      <c r="AU382" s="240" t="s">
        <v>371</v>
      </c>
      <c r="AY382" s="18" t="s">
        <v>350</v>
      </c>
      <c r="BE382" s="241">
        <f>IF(N382="základní",J382,0)</f>
        <v>0</v>
      </c>
      <c r="BF382" s="241">
        <f>IF(N382="snížená",J382,0)</f>
        <v>0</v>
      </c>
      <c r="BG382" s="241">
        <f>IF(N382="zákl. přenesená",J382,0)</f>
        <v>0</v>
      </c>
      <c r="BH382" s="241">
        <f>IF(N382="sníž. přenesená",J382,0)</f>
        <v>0</v>
      </c>
      <c r="BI382" s="241">
        <f>IF(N382="nulová",J382,0)</f>
        <v>0</v>
      </c>
      <c r="BJ382" s="18" t="s">
        <v>84</v>
      </c>
      <c r="BK382" s="241">
        <f>ROUND(I382*H382,2)</f>
        <v>0</v>
      </c>
      <c r="BL382" s="18" t="s">
        <v>530</v>
      </c>
      <c r="BM382" s="240" t="s">
        <v>6287</v>
      </c>
    </row>
    <row r="383" s="2" customFormat="1">
      <c r="A383" s="39"/>
      <c r="B383" s="40"/>
      <c r="C383" s="41"/>
      <c r="D383" s="242" t="s">
        <v>359</v>
      </c>
      <c r="E383" s="41"/>
      <c r="F383" s="243" t="s">
        <v>6288</v>
      </c>
      <c r="G383" s="41"/>
      <c r="H383" s="41"/>
      <c r="I383" s="244"/>
      <c r="J383" s="41"/>
      <c r="K383" s="41"/>
      <c r="L383" s="45"/>
      <c r="M383" s="245"/>
      <c r="N383" s="246"/>
      <c r="O383" s="92"/>
      <c r="P383" s="92"/>
      <c r="Q383" s="92"/>
      <c r="R383" s="92"/>
      <c r="S383" s="92"/>
      <c r="T383" s="93"/>
      <c r="U383" s="39"/>
      <c r="V383" s="39"/>
      <c r="W383" s="39"/>
      <c r="X383" s="39"/>
      <c r="Y383" s="39"/>
      <c r="Z383" s="39"/>
      <c r="AA383" s="39"/>
      <c r="AB383" s="39"/>
      <c r="AC383" s="39"/>
      <c r="AD383" s="39"/>
      <c r="AE383" s="39"/>
      <c r="AT383" s="18" t="s">
        <v>359</v>
      </c>
      <c r="AU383" s="18" t="s">
        <v>371</v>
      </c>
    </row>
    <row r="384" s="2" customFormat="1" ht="16.5" customHeight="1">
      <c r="A384" s="39"/>
      <c r="B384" s="40"/>
      <c r="C384" s="229" t="s">
        <v>2067</v>
      </c>
      <c r="D384" s="229" t="s">
        <v>352</v>
      </c>
      <c r="E384" s="230" t="s">
        <v>6289</v>
      </c>
      <c r="F384" s="231" t="s">
        <v>6290</v>
      </c>
      <c r="G384" s="232" t="s">
        <v>497</v>
      </c>
      <c r="H384" s="233">
        <v>2</v>
      </c>
      <c r="I384" s="234"/>
      <c r="J384" s="235">
        <f>ROUND(I384*H384,2)</f>
        <v>0</v>
      </c>
      <c r="K384" s="231" t="s">
        <v>385</v>
      </c>
      <c r="L384" s="45"/>
      <c r="M384" s="236" t="s">
        <v>1</v>
      </c>
      <c r="N384" s="237" t="s">
        <v>41</v>
      </c>
      <c r="O384" s="92"/>
      <c r="P384" s="238">
        <f>O384*H384</f>
        <v>0</v>
      </c>
      <c r="Q384" s="238">
        <v>0</v>
      </c>
      <c r="R384" s="238">
        <f>Q384*H384</f>
        <v>0</v>
      </c>
      <c r="S384" s="238">
        <v>0</v>
      </c>
      <c r="T384" s="239">
        <f>S384*H384</f>
        <v>0</v>
      </c>
      <c r="U384" s="39"/>
      <c r="V384" s="39"/>
      <c r="W384" s="39"/>
      <c r="X384" s="39"/>
      <c r="Y384" s="39"/>
      <c r="Z384" s="39"/>
      <c r="AA384" s="39"/>
      <c r="AB384" s="39"/>
      <c r="AC384" s="39"/>
      <c r="AD384" s="39"/>
      <c r="AE384" s="39"/>
      <c r="AR384" s="240" t="s">
        <v>530</v>
      </c>
      <c r="AT384" s="240" t="s">
        <v>352</v>
      </c>
      <c r="AU384" s="240" t="s">
        <v>371</v>
      </c>
      <c r="AY384" s="18" t="s">
        <v>350</v>
      </c>
      <c r="BE384" s="241">
        <f>IF(N384="základní",J384,0)</f>
        <v>0</v>
      </c>
      <c r="BF384" s="241">
        <f>IF(N384="snížená",J384,0)</f>
        <v>0</v>
      </c>
      <c r="BG384" s="241">
        <f>IF(N384="zákl. přenesená",J384,0)</f>
        <v>0</v>
      </c>
      <c r="BH384" s="241">
        <f>IF(N384="sníž. přenesená",J384,0)</f>
        <v>0</v>
      </c>
      <c r="BI384" s="241">
        <f>IF(N384="nulová",J384,0)</f>
        <v>0</v>
      </c>
      <c r="BJ384" s="18" t="s">
        <v>84</v>
      </c>
      <c r="BK384" s="241">
        <f>ROUND(I384*H384,2)</f>
        <v>0</v>
      </c>
      <c r="BL384" s="18" t="s">
        <v>530</v>
      </c>
      <c r="BM384" s="240" t="s">
        <v>6291</v>
      </c>
    </row>
    <row r="385" s="2" customFormat="1">
      <c r="A385" s="39"/>
      <c r="B385" s="40"/>
      <c r="C385" s="41"/>
      <c r="D385" s="242" t="s">
        <v>359</v>
      </c>
      <c r="E385" s="41"/>
      <c r="F385" s="243" t="s">
        <v>6292</v>
      </c>
      <c r="G385" s="41"/>
      <c r="H385" s="41"/>
      <c r="I385" s="244"/>
      <c r="J385" s="41"/>
      <c r="K385" s="41"/>
      <c r="L385" s="45"/>
      <c r="M385" s="245"/>
      <c r="N385" s="246"/>
      <c r="O385" s="92"/>
      <c r="P385" s="92"/>
      <c r="Q385" s="92"/>
      <c r="R385" s="92"/>
      <c r="S385" s="92"/>
      <c r="T385" s="93"/>
      <c r="U385" s="39"/>
      <c r="V385" s="39"/>
      <c r="W385" s="39"/>
      <c r="X385" s="39"/>
      <c r="Y385" s="39"/>
      <c r="Z385" s="39"/>
      <c r="AA385" s="39"/>
      <c r="AB385" s="39"/>
      <c r="AC385" s="39"/>
      <c r="AD385" s="39"/>
      <c r="AE385" s="39"/>
      <c r="AT385" s="18" t="s">
        <v>359</v>
      </c>
      <c r="AU385" s="18" t="s">
        <v>371</v>
      </c>
    </row>
    <row r="386" s="2" customFormat="1" ht="16.5" customHeight="1">
      <c r="A386" s="39"/>
      <c r="B386" s="40"/>
      <c r="C386" s="295" t="s">
        <v>2074</v>
      </c>
      <c r="D386" s="295" t="s">
        <v>1347</v>
      </c>
      <c r="E386" s="296" t="s">
        <v>6293</v>
      </c>
      <c r="F386" s="297" t="s">
        <v>6294</v>
      </c>
      <c r="G386" s="298" t="s">
        <v>4932</v>
      </c>
      <c r="H386" s="299">
        <v>2</v>
      </c>
      <c r="I386" s="300"/>
      <c r="J386" s="301">
        <f>ROUND(I386*H386,2)</f>
        <v>0</v>
      </c>
      <c r="K386" s="297" t="s">
        <v>1</v>
      </c>
      <c r="L386" s="302"/>
      <c r="M386" s="303" t="s">
        <v>1</v>
      </c>
      <c r="N386" s="304" t="s">
        <v>41</v>
      </c>
      <c r="O386" s="92"/>
      <c r="P386" s="238">
        <f>O386*H386</f>
        <v>0</v>
      </c>
      <c r="Q386" s="238">
        <v>0</v>
      </c>
      <c r="R386" s="238">
        <f>Q386*H386</f>
        <v>0</v>
      </c>
      <c r="S386" s="238">
        <v>0</v>
      </c>
      <c r="T386" s="239">
        <f>S386*H386</f>
        <v>0</v>
      </c>
      <c r="U386" s="39"/>
      <c r="V386" s="39"/>
      <c r="W386" s="39"/>
      <c r="X386" s="39"/>
      <c r="Y386" s="39"/>
      <c r="Z386" s="39"/>
      <c r="AA386" s="39"/>
      <c r="AB386" s="39"/>
      <c r="AC386" s="39"/>
      <c r="AD386" s="39"/>
      <c r="AE386" s="39"/>
      <c r="AR386" s="240" t="s">
        <v>695</v>
      </c>
      <c r="AT386" s="240" t="s">
        <v>1347</v>
      </c>
      <c r="AU386" s="240" t="s">
        <v>371</v>
      </c>
      <c r="AY386" s="18" t="s">
        <v>350</v>
      </c>
      <c r="BE386" s="241">
        <f>IF(N386="základní",J386,0)</f>
        <v>0</v>
      </c>
      <c r="BF386" s="241">
        <f>IF(N386="snížená",J386,0)</f>
        <v>0</v>
      </c>
      <c r="BG386" s="241">
        <f>IF(N386="zákl. přenesená",J386,0)</f>
        <v>0</v>
      </c>
      <c r="BH386" s="241">
        <f>IF(N386="sníž. přenesená",J386,0)</f>
        <v>0</v>
      </c>
      <c r="BI386" s="241">
        <f>IF(N386="nulová",J386,0)</f>
        <v>0</v>
      </c>
      <c r="BJ386" s="18" t="s">
        <v>84</v>
      </c>
      <c r="BK386" s="241">
        <f>ROUND(I386*H386,2)</f>
        <v>0</v>
      </c>
      <c r="BL386" s="18" t="s">
        <v>530</v>
      </c>
      <c r="BM386" s="240" t="s">
        <v>6295</v>
      </c>
    </row>
    <row r="387" s="2" customFormat="1">
      <c r="A387" s="39"/>
      <c r="B387" s="40"/>
      <c r="C387" s="41"/>
      <c r="D387" s="242" t="s">
        <v>359</v>
      </c>
      <c r="E387" s="41"/>
      <c r="F387" s="243" t="s">
        <v>6296</v>
      </c>
      <c r="G387" s="41"/>
      <c r="H387" s="41"/>
      <c r="I387" s="244"/>
      <c r="J387" s="41"/>
      <c r="K387" s="41"/>
      <c r="L387" s="45"/>
      <c r="M387" s="245"/>
      <c r="N387" s="246"/>
      <c r="O387" s="92"/>
      <c r="P387" s="92"/>
      <c r="Q387" s="92"/>
      <c r="R387" s="92"/>
      <c r="S387" s="92"/>
      <c r="T387" s="93"/>
      <c r="U387" s="39"/>
      <c r="V387" s="39"/>
      <c r="W387" s="39"/>
      <c r="X387" s="39"/>
      <c r="Y387" s="39"/>
      <c r="Z387" s="39"/>
      <c r="AA387" s="39"/>
      <c r="AB387" s="39"/>
      <c r="AC387" s="39"/>
      <c r="AD387" s="39"/>
      <c r="AE387" s="39"/>
      <c r="AT387" s="18" t="s">
        <v>359</v>
      </c>
      <c r="AU387" s="18" t="s">
        <v>371</v>
      </c>
    </row>
    <row r="388" s="12" customFormat="1" ht="20.88" customHeight="1">
      <c r="A388" s="12"/>
      <c r="B388" s="213"/>
      <c r="C388" s="214"/>
      <c r="D388" s="215" t="s">
        <v>75</v>
      </c>
      <c r="E388" s="227" t="s">
        <v>6297</v>
      </c>
      <c r="F388" s="227" t="s">
        <v>6298</v>
      </c>
      <c r="G388" s="214"/>
      <c r="H388" s="214"/>
      <c r="I388" s="217"/>
      <c r="J388" s="228">
        <f>BK388</f>
        <v>0</v>
      </c>
      <c r="K388" s="214"/>
      <c r="L388" s="219"/>
      <c r="M388" s="220"/>
      <c r="N388" s="221"/>
      <c r="O388" s="221"/>
      <c r="P388" s="222">
        <f>SUM(P389:P420)</f>
        <v>0</v>
      </c>
      <c r="Q388" s="221"/>
      <c r="R388" s="222">
        <f>SUM(R389:R420)</f>
        <v>0.0040000000000000001</v>
      </c>
      <c r="S388" s="221"/>
      <c r="T388" s="223">
        <f>SUM(T389:T420)</f>
        <v>0.59999999999999998</v>
      </c>
      <c r="U388" s="12"/>
      <c r="V388" s="12"/>
      <c r="W388" s="12"/>
      <c r="X388" s="12"/>
      <c r="Y388" s="12"/>
      <c r="Z388" s="12"/>
      <c r="AA388" s="12"/>
      <c r="AB388" s="12"/>
      <c r="AC388" s="12"/>
      <c r="AD388" s="12"/>
      <c r="AE388" s="12"/>
      <c r="AR388" s="224" t="s">
        <v>86</v>
      </c>
      <c r="AT388" s="225" t="s">
        <v>75</v>
      </c>
      <c r="AU388" s="225" t="s">
        <v>86</v>
      </c>
      <c r="AY388" s="224" t="s">
        <v>350</v>
      </c>
      <c r="BK388" s="226">
        <f>SUM(BK389:BK420)</f>
        <v>0</v>
      </c>
    </row>
    <row r="389" s="2" customFormat="1" ht="33" customHeight="1">
      <c r="A389" s="39"/>
      <c r="B389" s="40"/>
      <c r="C389" s="229" t="s">
        <v>2085</v>
      </c>
      <c r="D389" s="229" t="s">
        <v>352</v>
      </c>
      <c r="E389" s="230" t="s">
        <v>5412</v>
      </c>
      <c r="F389" s="231" t="s">
        <v>5413</v>
      </c>
      <c r="G389" s="232" t="s">
        <v>551</v>
      </c>
      <c r="H389" s="233">
        <v>1200</v>
      </c>
      <c r="I389" s="234"/>
      <c r="J389" s="235">
        <f>ROUND(I389*H389,2)</f>
        <v>0</v>
      </c>
      <c r="K389" s="231" t="s">
        <v>385</v>
      </c>
      <c r="L389" s="45"/>
      <c r="M389" s="236" t="s">
        <v>1</v>
      </c>
      <c r="N389" s="237" t="s">
        <v>41</v>
      </c>
      <c r="O389" s="92"/>
      <c r="P389" s="238">
        <f>O389*H389</f>
        <v>0</v>
      </c>
      <c r="Q389" s="238">
        <v>0</v>
      </c>
      <c r="R389" s="238">
        <f>Q389*H389</f>
        <v>0</v>
      </c>
      <c r="S389" s="238">
        <v>0</v>
      </c>
      <c r="T389" s="239">
        <f>S389*H389</f>
        <v>0</v>
      </c>
      <c r="U389" s="39"/>
      <c r="V389" s="39"/>
      <c r="W389" s="39"/>
      <c r="X389" s="39"/>
      <c r="Y389" s="39"/>
      <c r="Z389" s="39"/>
      <c r="AA389" s="39"/>
      <c r="AB389" s="39"/>
      <c r="AC389" s="39"/>
      <c r="AD389" s="39"/>
      <c r="AE389" s="39"/>
      <c r="AR389" s="240" t="s">
        <v>530</v>
      </c>
      <c r="AT389" s="240" t="s">
        <v>352</v>
      </c>
      <c r="AU389" s="240" t="s">
        <v>371</v>
      </c>
      <c r="AY389" s="18" t="s">
        <v>350</v>
      </c>
      <c r="BE389" s="241">
        <f>IF(N389="základní",J389,0)</f>
        <v>0</v>
      </c>
      <c r="BF389" s="241">
        <f>IF(N389="snížená",J389,0)</f>
        <v>0</v>
      </c>
      <c r="BG389" s="241">
        <f>IF(N389="zákl. přenesená",J389,0)</f>
        <v>0</v>
      </c>
      <c r="BH389" s="241">
        <f>IF(N389="sníž. přenesená",J389,0)</f>
        <v>0</v>
      </c>
      <c r="BI389" s="241">
        <f>IF(N389="nulová",J389,0)</f>
        <v>0</v>
      </c>
      <c r="BJ389" s="18" t="s">
        <v>84</v>
      </c>
      <c r="BK389" s="241">
        <f>ROUND(I389*H389,2)</f>
        <v>0</v>
      </c>
      <c r="BL389" s="18" t="s">
        <v>530</v>
      </c>
      <c r="BM389" s="240" t="s">
        <v>6299</v>
      </c>
    </row>
    <row r="390" s="2" customFormat="1">
      <c r="A390" s="39"/>
      <c r="B390" s="40"/>
      <c r="C390" s="41"/>
      <c r="D390" s="242" t="s">
        <v>359</v>
      </c>
      <c r="E390" s="41"/>
      <c r="F390" s="243" t="s">
        <v>5415</v>
      </c>
      <c r="G390" s="41"/>
      <c r="H390" s="41"/>
      <c r="I390" s="244"/>
      <c r="J390" s="41"/>
      <c r="K390" s="41"/>
      <c r="L390" s="45"/>
      <c r="M390" s="245"/>
      <c r="N390" s="246"/>
      <c r="O390" s="92"/>
      <c r="P390" s="92"/>
      <c r="Q390" s="92"/>
      <c r="R390" s="92"/>
      <c r="S390" s="92"/>
      <c r="T390" s="93"/>
      <c r="U390" s="39"/>
      <c r="V390" s="39"/>
      <c r="W390" s="39"/>
      <c r="X390" s="39"/>
      <c r="Y390" s="39"/>
      <c r="Z390" s="39"/>
      <c r="AA390" s="39"/>
      <c r="AB390" s="39"/>
      <c r="AC390" s="39"/>
      <c r="AD390" s="39"/>
      <c r="AE390" s="39"/>
      <c r="AT390" s="18" t="s">
        <v>359</v>
      </c>
      <c r="AU390" s="18" t="s">
        <v>371</v>
      </c>
    </row>
    <row r="391" s="2" customFormat="1" ht="21.75" customHeight="1">
      <c r="A391" s="39"/>
      <c r="B391" s="40"/>
      <c r="C391" s="229" t="s">
        <v>2091</v>
      </c>
      <c r="D391" s="229" t="s">
        <v>352</v>
      </c>
      <c r="E391" s="230" t="s">
        <v>6300</v>
      </c>
      <c r="F391" s="231" t="s">
        <v>6301</v>
      </c>
      <c r="G391" s="232" t="s">
        <v>497</v>
      </c>
      <c r="H391" s="233">
        <v>100</v>
      </c>
      <c r="I391" s="234"/>
      <c r="J391" s="235">
        <f>ROUND(I391*H391,2)</f>
        <v>0</v>
      </c>
      <c r="K391" s="231" t="s">
        <v>385</v>
      </c>
      <c r="L391" s="45"/>
      <c r="M391" s="236" t="s">
        <v>1</v>
      </c>
      <c r="N391" s="237" t="s">
        <v>41</v>
      </c>
      <c r="O391" s="92"/>
      <c r="P391" s="238">
        <f>O391*H391</f>
        <v>0</v>
      </c>
      <c r="Q391" s="238">
        <v>0</v>
      </c>
      <c r="R391" s="238">
        <f>Q391*H391</f>
        <v>0</v>
      </c>
      <c r="S391" s="238">
        <v>0</v>
      </c>
      <c r="T391" s="239">
        <f>S391*H391</f>
        <v>0</v>
      </c>
      <c r="U391" s="39"/>
      <c r="V391" s="39"/>
      <c r="W391" s="39"/>
      <c r="X391" s="39"/>
      <c r="Y391" s="39"/>
      <c r="Z391" s="39"/>
      <c r="AA391" s="39"/>
      <c r="AB391" s="39"/>
      <c r="AC391" s="39"/>
      <c r="AD391" s="39"/>
      <c r="AE391" s="39"/>
      <c r="AR391" s="240" t="s">
        <v>530</v>
      </c>
      <c r="AT391" s="240" t="s">
        <v>352</v>
      </c>
      <c r="AU391" s="240" t="s">
        <v>371</v>
      </c>
      <c r="AY391" s="18" t="s">
        <v>350</v>
      </c>
      <c r="BE391" s="241">
        <f>IF(N391="základní",J391,0)</f>
        <v>0</v>
      </c>
      <c r="BF391" s="241">
        <f>IF(N391="snížená",J391,0)</f>
        <v>0</v>
      </c>
      <c r="BG391" s="241">
        <f>IF(N391="zákl. přenesená",J391,0)</f>
        <v>0</v>
      </c>
      <c r="BH391" s="241">
        <f>IF(N391="sníž. přenesená",J391,0)</f>
        <v>0</v>
      </c>
      <c r="BI391" s="241">
        <f>IF(N391="nulová",J391,0)</f>
        <v>0</v>
      </c>
      <c r="BJ391" s="18" t="s">
        <v>84</v>
      </c>
      <c r="BK391" s="241">
        <f>ROUND(I391*H391,2)</f>
        <v>0</v>
      </c>
      <c r="BL391" s="18" t="s">
        <v>530</v>
      </c>
      <c r="BM391" s="240" t="s">
        <v>6302</v>
      </c>
    </row>
    <row r="392" s="2" customFormat="1">
      <c r="A392" s="39"/>
      <c r="B392" s="40"/>
      <c r="C392" s="41"/>
      <c r="D392" s="242" t="s">
        <v>359</v>
      </c>
      <c r="E392" s="41"/>
      <c r="F392" s="243" t="s">
        <v>6303</v>
      </c>
      <c r="G392" s="41"/>
      <c r="H392" s="41"/>
      <c r="I392" s="244"/>
      <c r="J392" s="41"/>
      <c r="K392" s="41"/>
      <c r="L392" s="45"/>
      <c r="M392" s="245"/>
      <c r="N392" s="246"/>
      <c r="O392" s="92"/>
      <c r="P392" s="92"/>
      <c r="Q392" s="92"/>
      <c r="R392" s="92"/>
      <c r="S392" s="92"/>
      <c r="T392" s="93"/>
      <c r="U392" s="39"/>
      <c r="V392" s="39"/>
      <c r="W392" s="39"/>
      <c r="X392" s="39"/>
      <c r="Y392" s="39"/>
      <c r="Z392" s="39"/>
      <c r="AA392" s="39"/>
      <c r="AB392" s="39"/>
      <c r="AC392" s="39"/>
      <c r="AD392" s="39"/>
      <c r="AE392" s="39"/>
      <c r="AT392" s="18" t="s">
        <v>359</v>
      </c>
      <c r="AU392" s="18" t="s">
        <v>371</v>
      </c>
    </row>
    <row r="393" s="2" customFormat="1" ht="37.8" customHeight="1">
      <c r="A393" s="39"/>
      <c r="B393" s="40"/>
      <c r="C393" s="295" t="s">
        <v>2096</v>
      </c>
      <c r="D393" s="295" t="s">
        <v>1347</v>
      </c>
      <c r="E393" s="296" t="s">
        <v>6304</v>
      </c>
      <c r="F393" s="297" t="s">
        <v>6305</v>
      </c>
      <c r="G393" s="298" t="s">
        <v>551</v>
      </c>
      <c r="H393" s="299">
        <v>1200</v>
      </c>
      <c r="I393" s="300"/>
      <c r="J393" s="301">
        <f>ROUND(I393*H393,2)</f>
        <v>0</v>
      </c>
      <c r="K393" s="297" t="s">
        <v>1</v>
      </c>
      <c r="L393" s="302"/>
      <c r="M393" s="303" t="s">
        <v>1</v>
      </c>
      <c r="N393" s="304" t="s">
        <v>41</v>
      </c>
      <c r="O393" s="92"/>
      <c r="P393" s="238">
        <f>O393*H393</f>
        <v>0</v>
      </c>
      <c r="Q393" s="238">
        <v>0</v>
      </c>
      <c r="R393" s="238">
        <f>Q393*H393</f>
        <v>0</v>
      </c>
      <c r="S393" s="238">
        <v>0</v>
      </c>
      <c r="T393" s="239">
        <f>S393*H393</f>
        <v>0</v>
      </c>
      <c r="U393" s="39"/>
      <c r="V393" s="39"/>
      <c r="W393" s="39"/>
      <c r="X393" s="39"/>
      <c r="Y393" s="39"/>
      <c r="Z393" s="39"/>
      <c r="AA393" s="39"/>
      <c r="AB393" s="39"/>
      <c r="AC393" s="39"/>
      <c r="AD393" s="39"/>
      <c r="AE393" s="39"/>
      <c r="AR393" s="240" t="s">
        <v>695</v>
      </c>
      <c r="AT393" s="240" t="s">
        <v>1347</v>
      </c>
      <c r="AU393" s="240" t="s">
        <v>371</v>
      </c>
      <c r="AY393" s="18" t="s">
        <v>350</v>
      </c>
      <c r="BE393" s="241">
        <f>IF(N393="základní",J393,0)</f>
        <v>0</v>
      </c>
      <c r="BF393" s="241">
        <f>IF(N393="snížená",J393,0)</f>
        <v>0</v>
      </c>
      <c r="BG393" s="241">
        <f>IF(N393="zákl. přenesená",J393,0)</f>
        <v>0</v>
      </c>
      <c r="BH393" s="241">
        <f>IF(N393="sníž. přenesená",J393,0)</f>
        <v>0</v>
      </c>
      <c r="BI393" s="241">
        <f>IF(N393="nulová",J393,0)</f>
        <v>0</v>
      </c>
      <c r="BJ393" s="18" t="s">
        <v>84</v>
      </c>
      <c r="BK393" s="241">
        <f>ROUND(I393*H393,2)</f>
        <v>0</v>
      </c>
      <c r="BL393" s="18" t="s">
        <v>530</v>
      </c>
      <c r="BM393" s="240" t="s">
        <v>6306</v>
      </c>
    </row>
    <row r="394" s="2" customFormat="1">
      <c r="A394" s="39"/>
      <c r="B394" s="40"/>
      <c r="C394" s="41"/>
      <c r="D394" s="242" t="s">
        <v>359</v>
      </c>
      <c r="E394" s="41"/>
      <c r="F394" s="243" t="s">
        <v>6305</v>
      </c>
      <c r="G394" s="41"/>
      <c r="H394" s="41"/>
      <c r="I394" s="244"/>
      <c r="J394" s="41"/>
      <c r="K394" s="41"/>
      <c r="L394" s="45"/>
      <c r="M394" s="245"/>
      <c r="N394" s="246"/>
      <c r="O394" s="92"/>
      <c r="P394" s="92"/>
      <c r="Q394" s="92"/>
      <c r="R394" s="92"/>
      <c r="S394" s="92"/>
      <c r="T394" s="93"/>
      <c r="U394" s="39"/>
      <c r="V394" s="39"/>
      <c r="W394" s="39"/>
      <c r="X394" s="39"/>
      <c r="Y394" s="39"/>
      <c r="Z394" s="39"/>
      <c r="AA394" s="39"/>
      <c r="AB394" s="39"/>
      <c r="AC394" s="39"/>
      <c r="AD394" s="39"/>
      <c r="AE394" s="39"/>
      <c r="AT394" s="18" t="s">
        <v>359</v>
      </c>
      <c r="AU394" s="18" t="s">
        <v>371</v>
      </c>
    </row>
    <row r="395" s="2" customFormat="1" ht="24.15" customHeight="1">
      <c r="A395" s="39"/>
      <c r="B395" s="40"/>
      <c r="C395" s="229" t="s">
        <v>2102</v>
      </c>
      <c r="D395" s="229" t="s">
        <v>352</v>
      </c>
      <c r="E395" s="230" t="s">
        <v>6073</v>
      </c>
      <c r="F395" s="231" t="s">
        <v>6074</v>
      </c>
      <c r="G395" s="232" t="s">
        <v>551</v>
      </c>
      <c r="H395" s="233">
        <v>500</v>
      </c>
      <c r="I395" s="234"/>
      <c r="J395" s="235">
        <f>ROUND(I395*H395,2)</f>
        <v>0</v>
      </c>
      <c r="K395" s="231" t="s">
        <v>385</v>
      </c>
      <c r="L395" s="45"/>
      <c r="M395" s="236" t="s">
        <v>1</v>
      </c>
      <c r="N395" s="237" t="s">
        <v>41</v>
      </c>
      <c r="O395" s="92"/>
      <c r="P395" s="238">
        <f>O395*H395</f>
        <v>0</v>
      </c>
      <c r="Q395" s="238">
        <v>0</v>
      </c>
      <c r="R395" s="238">
        <f>Q395*H395</f>
        <v>0</v>
      </c>
      <c r="S395" s="238">
        <v>0</v>
      </c>
      <c r="T395" s="239">
        <f>S395*H395</f>
        <v>0</v>
      </c>
      <c r="U395" s="39"/>
      <c r="V395" s="39"/>
      <c r="W395" s="39"/>
      <c r="X395" s="39"/>
      <c r="Y395" s="39"/>
      <c r="Z395" s="39"/>
      <c r="AA395" s="39"/>
      <c r="AB395" s="39"/>
      <c r="AC395" s="39"/>
      <c r="AD395" s="39"/>
      <c r="AE395" s="39"/>
      <c r="AR395" s="240" t="s">
        <v>530</v>
      </c>
      <c r="AT395" s="240" t="s">
        <v>352</v>
      </c>
      <c r="AU395" s="240" t="s">
        <v>371</v>
      </c>
      <c r="AY395" s="18" t="s">
        <v>350</v>
      </c>
      <c r="BE395" s="241">
        <f>IF(N395="základní",J395,0)</f>
        <v>0</v>
      </c>
      <c r="BF395" s="241">
        <f>IF(N395="snížená",J395,0)</f>
        <v>0</v>
      </c>
      <c r="BG395" s="241">
        <f>IF(N395="zákl. přenesená",J395,0)</f>
        <v>0</v>
      </c>
      <c r="BH395" s="241">
        <f>IF(N395="sníž. přenesená",J395,0)</f>
        <v>0</v>
      </c>
      <c r="BI395" s="241">
        <f>IF(N395="nulová",J395,0)</f>
        <v>0</v>
      </c>
      <c r="BJ395" s="18" t="s">
        <v>84</v>
      </c>
      <c r="BK395" s="241">
        <f>ROUND(I395*H395,2)</f>
        <v>0</v>
      </c>
      <c r="BL395" s="18" t="s">
        <v>530</v>
      </c>
      <c r="BM395" s="240" t="s">
        <v>6307</v>
      </c>
    </row>
    <row r="396" s="2" customFormat="1">
      <c r="A396" s="39"/>
      <c r="B396" s="40"/>
      <c r="C396" s="41"/>
      <c r="D396" s="242" t="s">
        <v>359</v>
      </c>
      <c r="E396" s="41"/>
      <c r="F396" s="243" t="s">
        <v>6076</v>
      </c>
      <c r="G396" s="41"/>
      <c r="H396" s="41"/>
      <c r="I396" s="244"/>
      <c r="J396" s="41"/>
      <c r="K396" s="41"/>
      <c r="L396" s="45"/>
      <c r="M396" s="245"/>
      <c r="N396" s="246"/>
      <c r="O396" s="92"/>
      <c r="P396" s="92"/>
      <c r="Q396" s="92"/>
      <c r="R396" s="92"/>
      <c r="S396" s="92"/>
      <c r="T396" s="93"/>
      <c r="U396" s="39"/>
      <c r="V396" s="39"/>
      <c r="W396" s="39"/>
      <c r="X396" s="39"/>
      <c r="Y396" s="39"/>
      <c r="Z396" s="39"/>
      <c r="AA396" s="39"/>
      <c r="AB396" s="39"/>
      <c r="AC396" s="39"/>
      <c r="AD396" s="39"/>
      <c r="AE396" s="39"/>
      <c r="AT396" s="18" t="s">
        <v>359</v>
      </c>
      <c r="AU396" s="18" t="s">
        <v>371</v>
      </c>
    </row>
    <row r="397" s="2" customFormat="1" ht="16.5" customHeight="1">
      <c r="A397" s="39"/>
      <c r="B397" s="40"/>
      <c r="C397" s="295" t="s">
        <v>2107</v>
      </c>
      <c r="D397" s="295" t="s">
        <v>1347</v>
      </c>
      <c r="E397" s="296" t="s">
        <v>6308</v>
      </c>
      <c r="F397" s="297" t="s">
        <v>6309</v>
      </c>
      <c r="G397" s="298" t="s">
        <v>551</v>
      </c>
      <c r="H397" s="299">
        <v>500</v>
      </c>
      <c r="I397" s="300"/>
      <c r="J397" s="301">
        <f>ROUND(I397*H397,2)</f>
        <v>0</v>
      </c>
      <c r="K397" s="297" t="s">
        <v>1</v>
      </c>
      <c r="L397" s="302"/>
      <c r="M397" s="303" t="s">
        <v>1</v>
      </c>
      <c r="N397" s="304" t="s">
        <v>41</v>
      </c>
      <c r="O397" s="92"/>
      <c r="P397" s="238">
        <f>O397*H397</f>
        <v>0</v>
      </c>
      <c r="Q397" s="238">
        <v>0</v>
      </c>
      <c r="R397" s="238">
        <f>Q397*H397</f>
        <v>0</v>
      </c>
      <c r="S397" s="238">
        <v>0</v>
      </c>
      <c r="T397" s="239">
        <f>S397*H397</f>
        <v>0</v>
      </c>
      <c r="U397" s="39"/>
      <c r="V397" s="39"/>
      <c r="W397" s="39"/>
      <c r="X397" s="39"/>
      <c r="Y397" s="39"/>
      <c r="Z397" s="39"/>
      <c r="AA397" s="39"/>
      <c r="AB397" s="39"/>
      <c r="AC397" s="39"/>
      <c r="AD397" s="39"/>
      <c r="AE397" s="39"/>
      <c r="AR397" s="240" t="s">
        <v>695</v>
      </c>
      <c r="AT397" s="240" t="s">
        <v>1347</v>
      </c>
      <c r="AU397" s="240" t="s">
        <v>371</v>
      </c>
      <c r="AY397" s="18" t="s">
        <v>350</v>
      </c>
      <c r="BE397" s="241">
        <f>IF(N397="základní",J397,0)</f>
        <v>0</v>
      </c>
      <c r="BF397" s="241">
        <f>IF(N397="snížená",J397,0)</f>
        <v>0</v>
      </c>
      <c r="BG397" s="241">
        <f>IF(N397="zákl. přenesená",J397,0)</f>
        <v>0</v>
      </c>
      <c r="BH397" s="241">
        <f>IF(N397="sníž. přenesená",J397,0)</f>
        <v>0</v>
      </c>
      <c r="BI397" s="241">
        <f>IF(N397="nulová",J397,0)</f>
        <v>0</v>
      </c>
      <c r="BJ397" s="18" t="s">
        <v>84</v>
      </c>
      <c r="BK397" s="241">
        <f>ROUND(I397*H397,2)</f>
        <v>0</v>
      </c>
      <c r="BL397" s="18" t="s">
        <v>530</v>
      </c>
      <c r="BM397" s="240" t="s">
        <v>6310</v>
      </c>
    </row>
    <row r="398" s="2" customFormat="1">
      <c r="A398" s="39"/>
      <c r="B398" s="40"/>
      <c r="C398" s="41"/>
      <c r="D398" s="242" t="s">
        <v>359</v>
      </c>
      <c r="E398" s="41"/>
      <c r="F398" s="243" t="s">
        <v>6309</v>
      </c>
      <c r="G398" s="41"/>
      <c r="H398" s="41"/>
      <c r="I398" s="244"/>
      <c r="J398" s="41"/>
      <c r="K398" s="41"/>
      <c r="L398" s="45"/>
      <c r="M398" s="245"/>
      <c r="N398" s="246"/>
      <c r="O398" s="92"/>
      <c r="P398" s="92"/>
      <c r="Q398" s="92"/>
      <c r="R398" s="92"/>
      <c r="S398" s="92"/>
      <c r="T398" s="93"/>
      <c r="U398" s="39"/>
      <c r="V398" s="39"/>
      <c r="W398" s="39"/>
      <c r="X398" s="39"/>
      <c r="Y398" s="39"/>
      <c r="Z398" s="39"/>
      <c r="AA398" s="39"/>
      <c r="AB398" s="39"/>
      <c r="AC398" s="39"/>
      <c r="AD398" s="39"/>
      <c r="AE398" s="39"/>
      <c r="AT398" s="18" t="s">
        <v>359</v>
      </c>
      <c r="AU398" s="18" t="s">
        <v>371</v>
      </c>
    </row>
    <row r="399" s="2" customFormat="1" ht="16.5" customHeight="1">
      <c r="A399" s="39"/>
      <c r="B399" s="40"/>
      <c r="C399" s="295" t="s">
        <v>2117</v>
      </c>
      <c r="D399" s="295" t="s">
        <v>1347</v>
      </c>
      <c r="E399" s="296" t="s">
        <v>6311</v>
      </c>
      <c r="F399" s="297" t="s">
        <v>6312</v>
      </c>
      <c r="G399" s="298" t="s">
        <v>551</v>
      </c>
      <c r="H399" s="299">
        <v>40</v>
      </c>
      <c r="I399" s="300"/>
      <c r="J399" s="301">
        <f>ROUND(I399*H399,2)</f>
        <v>0</v>
      </c>
      <c r="K399" s="297" t="s">
        <v>1</v>
      </c>
      <c r="L399" s="302"/>
      <c r="M399" s="303" t="s">
        <v>1</v>
      </c>
      <c r="N399" s="304" t="s">
        <v>41</v>
      </c>
      <c r="O399" s="92"/>
      <c r="P399" s="238">
        <f>O399*H399</f>
        <v>0</v>
      </c>
      <c r="Q399" s="238">
        <v>0</v>
      </c>
      <c r="R399" s="238">
        <f>Q399*H399</f>
        <v>0</v>
      </c>
      <c r="S399" s="238">
        <v>0</v>
      </c>
      <c r="T399" s="239">
        <f>S399*H399</f>
        <v>0</v>
      </c>
      <c r="U399" s="39"/>
      <c r="V399" s="39"/>
      <c r="W399" s="39"/>
      <c r="X399" s="39"/>
      <c r="Y399" s="39"/>
      <c r="Z399" s="39"/>
      <c r="AA399" s="39"/>
      <c r="AB399" s="39"/>
      <c r="AC399" s="39"/>
      <c r="AD399" s="39"/>
      <c r="AE399" s="39"/>
      <c r="AR399" s="240" t="s">
        <v>695</v>
      </c>
      <c r="AT399" s="240" t="s">
        <v>1347</v>
      </c>
      <c r="AU399" s="240" t="s">
        <v>371</v>
      </c>
      <c r="AY399" s="18" t="s">
        <v>350</v>
      </c>
      <c r="BE399" s="241">
        <f>IF(N399="základní",J399,0)</f>
        <v>0</v>
      </c>
      <c r="BF399" s="241">
        <f>IF(N399="snížená",J399,0)</f>
        <v>0</v>
      </c>
      <c r="BG399" s="241">
        <f>IF(N399="zákl. přenesená",J399,0)</f>
        <v>0</v>
      </c>
      <c r="BH399" s="241">
        <f>IF(N399="sníž. přenesená",J399,0)</f>
        <v>0</v>
      </c>
      <c r="BI399" s="241">
        <f>IF(N399="nulová",J399,0)</f>
        <v>0</v>
      </c>
      <c r="BJ399" s="18" t="s">
        <v>84</v>
      </c>
      <c r="BK399" s="241">
        <f>ROUND(I399*H399,2)</f>
        <v>0</v>
      </c>
      <c r="BL399" s="18" t="s">
        <v>530</v>
      </c>
      <c r="BM399" s="240" t="s">
        <v>6313</v>
      </c>
    </row>
    <row r="400" s="2" customFormat="1">
      <c r="A400" s="39"/>
      <c r="B400" s="40"/>
      <c r="C400" s="41"/>
      <c r="D400" s="242" t="s">
        <v>359</v>
      </c>
      <c r="E400" s="41"/>
      <c r="F400" s="243" t="s">
        <v>6312</v>
      </c>
      <c r="G400" s="41"/>
      <c r="H400" s="41"/>
      <c r="I400" s="244"/>
      <c r="J400" s="41"/>
      <c r="K400" s="41"/>
      <c r="L400" s="45"/>
      <c r="M400" s="245"/>
      <c r="N400" s="246"/>
      <c r="O400" s="92"/>
      <c r="P400" s="92"/>
      <c r="Q400" s="92"/>
      <c r="R400" s="92"/>
      <c r="S400" s="92"/>
      <c r="T400" s="93"/>
      <c r="U400" s="39"/>
      <c r="V400" s="39"/>
      <c r="W400" s="39"/>
      <c r="X400" s="39"/>
      <c r="Y400" s="39"/>
      <c r="Z400" s="39"/>
      <c r="AA400" s="39"/>
      <c r="AB400" s="39"/>
      <c r="AC400" s="39"/>
      <c r="AD400" s="39"/>
      <c r="AE400" s="39"/>
      <c r="AT400" s="18" t="s">
        <v>359</v>
      </c>
      <c r="AU400" s="18" t="s">
        <v>371</v>
      </c>
    </row>
    <row r="401" s="2" customFormat="1" ht="24.15" customHeight="1">
      <c r="A401" s="39"/>
      <c r="B401" s="40"/>
      <c r="C401" s="229" t="s">
        <v>2123</v>
      </c>
      <c r="D401" s="229" t="s">
        <v>352</v>
      </c>
      <c r="E401" s="230" t="s">
        <v>5498</v>
      </c>
      <c r="F401" s="231" t="s">
        <v>5499</v>
      </c>
      <c r="G401" s="232" t="s">
        <v>497</v>
      </c>
      <c r="H401" s="233">
        <v>2100</v>
      </c>
      <c r="I401" s="234"/>
      <c r="J401" s="235">
        <f>ROUND(I401*H401,2)</f>
        <v>0</v>
      </c>
      <c r="K401" s="231" t="s">
        <v>385</v>
      </c>
      <c r="L401" s="45"/>
      <c r="M401" s="236" t="s">
        <v>1</v>
      </c>
      <c r="N401" s="237" t="s">
        <v>41</v>
      </c>
      <c r="O401" s="92"/>
      <c r="P401" s="238">
        <f>O401*H401</f>
        <v>0</v>
      </c>
      <c r="Q401" s="238">
        <v>0</v>
      </c>
      <c r="R401" s="238">
        <f>Q401*H401</f>
        <v>0</v>
      </c>
      <c r="S401" s="238">
        <v>0</v>
      </c>
      <c r="T401" s="239">
        <f>S401*H401</f>
        <v>0</v>
      </c>
      <c r="U401" s="39"/>
      <c r="V401" s="39"/>
      <c r="W401" s="39"/>
      <c r="X401" s="39"/>
      <c r="Y401" s="39"/>
      <c r="Z401" s="39"/>
      <c r="AA401" s="39"/>
      <c r="AB401" s="39"/>
      <c r="AC401" s="39"/>
      <c r="AD401" s="39"/>
      <c r="AE401" s="39"/>
      <c r="AR401" s="240" t="s">
        <v>530</v>
      </c>
      <c r="AT401" s="240" t="s">
        <v>352</v>
      </c>
      <c r="AU401" s="240" t="s">
        <v>371</v>
      </c>
      <c r="AY401" s="18" t="s">
        <v>350</v>
      </c>
      <c r="BE401" s="241">
        <f>IF(N401="základní",J401,0)</f>
        <v>0</v>
      </c>
      <c r="BF401" s="241">
        <f>IF(N401="snížená",J401,0)</f>
        <v>0</v>
      </c>
      <c r="BG401" s="241">
        <f>IF(N401="zákl. přenesená",J401,0)</f>
        <v>0</v>
      </c>
      <c r="BH401" s="241">
        <f>IF(N401="sníž. přenesená",J401,0)</f>
        <v>0</v>
      </c>
      <c r="BI401" s="241">
        <f>IF(N401="nulová",J401,0)</f>
        <v>0</v>
      </c>
      <c r="BJ401" s="18" t="s">
        <v>84</v>
      </c>
      <c r="BK401" s="241">
        <f>ROUND(I401*H401,2)</f>
        <v>0</v>
      </c>
      <c r="BL401" s="18" t="s">
        <v>530</v>
      </c>
      <c r="BM401" s="240" t="s">
        <v>6314</v>
      </c>
    </row>
    <row r="402" s="2" customFormat="1">
      <c r="A402" s="39"/>
      <c r="B402" s="40"/>
      <c r="C402" s="41"/>
      <c r="D402" s="242" t="s">
        <v>359</v>
      </c>
      <c r="E402" s="41"/>
      <c r="F402" s="243" t="s">
        <v>5501</v>
      </c>
      <c r="G402" s="41"/>
      <c r="H402" s="41"/>
      <c r="I402" s="244"/>
      <c r="J402" s="41"/>
      <c r="K402" s="41"/>
      <c r="L402" s="45"/>
      <c r="M402" s="245"/>
      <c r="N402" s="246"/>
      <c r="O402" s="92"/>
      <c r="P402" s="92"/>
      <c r="Q402" s="92"/>
      <c r="R402" s="92"/>
      <c r="S402" s="92"/>
      <c r="T402" s="93"/>
      <c r="U402" s="39"/>
      <c r="V402" s="39"/>
      <c r="W402" s="39"/>
      <c r="X402" s="39"/>
      <c r="Y402" s="39"/>
      <c r="Z402" s="39"/>
      <c r="AA402" s="39"/>
      <c r="AB402" s="39"/>
      <c r="AC402" s="39"/>
      <c r="AD402" s="39"/>
      <c r="AE402" s="39"/>
      <c r="AT402" s="18" t="s">
        <v>359</v>
      </c>
      <c r="AU402" s="18" t="s">
        <v>371</v>
      </c>
    </row>
    <row r="403" s="2" customFormat="1" ht="24.15" customHeight="1">
      <c r="A403" s="39"/>
      <c r="B403" s="40"/>
      <c r="C403" s="295" t="s">
        <v>2128</v>
      </c>
      <c r="D403" s="295" t="s">
        <v>1347</v>
      </c>
      <c r="E403" s="296" t="s">
        <v>6315</v>
      </c>
      <c r="F403" s="297" t="s">
        <v>6316</v>
      </c>
      <c r="G403" s="298" t="s">
        <v>4932</v>
      </c>
      <c r="H403" s="299">
        <v>2100</v>
      </c>
      <c r="I403" s="300"/>
      <c r="J403" s="301">
        <f>ROUND(I403*H403,2)</f>
        <v>0</v>
      </c>
      <c r="K403" s="297" t="s">
        <v>1</v>
      </c>
      <c r="L403" s="302"/>
      <c r="M403" s="303" t="s">
        <v>1</v>
      </c>
      <c r="N403" s="304" t="s">
        <v>41</v>
      </c>
      <c r="O403" s="92"/>
      <c r="P403" s="238">
        <f>O403*H403</f>
        <v>0</v>
      </c>
      <c r="Q403" s="238">
        <v>0</v>
      </c>
      <c r="R403" s="238">
        <f>Q403*H403</f>
        <v>0</v>
      </c>
      <c r="S403" s="238">
        <v>0</v>
      </c>
      <c r="T403" s="239">
        <f>S403*H403</f>
        <v>0</v>
      </c>
      <c r="U403" s="39"/>
      <c r="V403" s="39"/>
      <c r="W403" s="39"/>
      <c r="X403" s="39"/>
      <c r="Y403" s="39"/>
      <c r="Z403" s="39"/>
      <c r="AA403" s="39"/>
      <c r="AB403" s="39"/>
      <c r="AC403" s="39"/>
      <c r="AD403" s="39"/>
      <c r="AE403" s="39"/>
      <c r="AR403" s="240" t="s">
        <v>695</v>
      </c>
      <c r="AT403" s="240" t="s">
        <v>1347</v>
      </c>
      <c r="AU403" s="240" t="s">
        <v>371</v>
      </c>
      <c r="AY403" s="18" t="s">
        <v>350</v>
      </c>
      <c r="BE403" s="241">
        <f>IF(N403="základní",J403,0)</f>
        <v>0</v>
      </c>
      <c r="BF403" s="241">
        <f>IF(N403="snížená",J403,0)</f>
        <v>0</v>
      </c>
      <c r="BG403" s="241">
        <f>IF(N403="zákl. přenesená",J403,0)</f>
        <v>0</v>
      </c>
      <c r="BH403" s="241">
        <f>IF(N403="sníž. přenesená",J403,0)</f>
        <v>0</v>
      </c>
      <c r="BI403" s="241">
        <f>IF(N403="nulová",J403,0)</f>
        <v>0</v>
      </c>
      <c r="BJ403" s="18" t="s">
        <v>84</v>
      </c>
      <c r="BK403" s="241">
        <f>ROUND(I403*H403,2)</f>
        <v>0</v>
      </c>
      <c r="BL403" s="18" t="s">
        <v>530</v>
      </c>
      <c r="BM403" s="240" t="s">
        <v>6317</v>
      </c>
    </row>
    <row r="404" s="2" customFormat="1">
      <c r="A404" s="39"/>
      <c r="B404" s="40"/>
      <c r="C404" s="41"/>
      <c r="D404" s="242" t="s">
        <v>359</v>
      </c>
      <c r="E404" s="41"/>
      <c r="F404" s="243" t="s">
        <v>6316</v>
      </c>
      <c r="G404" s="41"/>
      <c r="H404" s="41"/>
      <c r="I404" s="244"/>
      <c r="J404" s="41"/>
      <c r="K404" s="41"/>
      <c r="L404" s="45"/>
      <c r="M404" s="245"/>
      <c r="N404" s="246"/>
      <c r="O404" s="92"/>
      <c r="P404" s="92"/>
      <c r="Q404" s="92"/>
      <c r="R404" s="92"/>
      <c r="S404" s="92"/>
      <c r="T404" s="93"/>
      <c r="U404" s="39"/>
      <c r="V404" s="39"/>
      <c r="W404" s="39"/>
      <c r="X404" s="39"/>
      <c r="Y404" s="39"/>
      <c r="Z404" s="39"/>
      <c r="AA404" s="39"/>
      <c r="AB404" s="39"/>
      <c r="AC404" s="39"/>
      <c r="AD404" s="39"/>
      <c r="AE404" s="39"/>
      <c r="AT404" s="18" t="s">
        <v>359</v>
      </c>
      <c r="AU404" s="18" t="s">
        <v>371</v>
      </c>
    </row>
    <row r="405" s="2" customFormat="1" ht="16.5" customHeight="1">
      <c r="A405" s="39"/>
      <c r="B405" s="40"/>
      <c r="C405" s="295" t="s">
        <v>2137</v>
      </c>
      <c r="D405" s="295" t="s">
        <v>1347</v>
      </c>
      <c r="E405" s="296" t="s">
        <v>6318</v>
      </c>
      <c r="F405" s="297" t="s">
        <v>6319</v>
      </c>
      <c r="G405" s="298" t="s">
        <v>4932</v>
      </c>
      <c r="H405" s="299">
        <v>2100</v>
      </c>
      <c r="I405" s="300"/>
      <c r="J405" s="301">
        <f>ROUND(I405*H405,2)</f>
        <v>0</v>
      </c>
      <c r="K405" s="297" t="s">
        <v>1</v>
      </c>
      <c r="L405" s="302"/>
      <c r="M405" s="303" t="s">
        <v>1</v>
      </c>
      <c r="N405" s="304" t="s">
        <v>41</v>
      </c>
      <c r="O405" s="92"/>
      <c r="P405" s="238">
        <f>O405*H405</f>
        <v>0</v>
      </c>
      <c r="Q405" s="238">
        <v>0</v>
      </c>
      <c r="R405" s="238">
        <f>Q405*H405</f>
        <v>0</v>
      </c>
      <c r="S405" s="238">
        <v>0</v>
      </c>
      <c r="T405" s="239">
        <f>S405*H405</f>
        <v>0</v>
      </c>
      <c r="U405" s="39"/>
      <c r="V405" s="39"/>
      <c r="W405" s="39"/>
      <c r="X405" s="39"/>
      <c r="Y405" s="39"/>
      <c r="Z405" s="39"/>
      <c r="AA405" s="39"/>
      <c r="AB405" s="39"/>
      <c r="AC405" s="39"/>
      <c r="AD405" s="39"/>
      <c r="AE405" s="39"/>
      <c r="AR405" s="240" t="s">
        <v>695</v>
      </c>
      <c r="AT405" s="240" t="s">
        <v>1347</v>
      </c>
      <c r="AU405" s="240" t="s">
        <v>371</v>
      </c>
      <c r="AY405" s="18" t="s">
        <v>350</v>
      </c>
      <c r="BE405" s="241">
        <f>IF(N405="základní",J405,0)</f>
        <v>0</v>
      </c>
      <c r="BF405" s="241">
        <f>IF(N405="snížená",J405,0)</f>
        <v>0</v>
      </c>
      <c r="BG405" s="241">
        <f>IF(N405="zákl. přenesená",J405,0)</f>
        <v>0</v>
      </c>
      <c r="BH405" s="241">
        <f>IF(N405="sníž. přenesená",J405,0)</f>
        <v>0</v>
      </c>
      <c r="BI405" s="241">
        <f>IF(N405="nulová",J405,0)</f>
        <v>0</v>
      </c>
      <c r="BJ405" s="18" t="s">
        <v>84</v>
      </c>
      <c r="BK405" s="241">
        <f>ROUND(I405*H405,2)</f>
        <v>0</v>
      </c>
      <c r="BL405" s="18" t="s">
        <v>530</v>
      </c>
      <c r="BM405" s="240" t="s">
        <v>6320</v>
      </c>
    </row>
    <row r="406" s="2" customFormat="1">
      <c r="A406" s="39"/>
      <c r="B406" s="40"/>
      <c r="C406" s="41"/>
      <c r="D406" s="242" t="s">
        <v>359</v>
      </c>
      <c r="E406" s="41"/>
      <c r="F406" s="243" t="s">
        <v>6319</v>
      </c>
      <c r="G406" s="41"/>
      <c r="H406" s="41"/>
      <c r="I406" s="244"/>
      <c r="J406" s="41"/>
      <c r="K406" s="41"/>
      <c r="L406" s="45"/>
      <c r="M406" s="245"/>
      <c r="N406" s="246"/>
      <c r="O406" s="92"/>
      <c r="P406" s="92"/>
      <c r="Q406" s="92"/>
      <c r="R406" s="92"/>
      <c r="S406" s="92"/>
      <c r="T406" s="93"/>
      <c r="U406" s="39"/>
      <c r="V406" s="39"/>
      <c r="W406" s="39"/>
      <c r="X406" s="39"/>
      <c r="Y406" s="39"/>
      <c r="Z406" s="39"/>
      <c r="AA406" s="39"/>
      <c r="AB406" s="39"/>
      <c r="AC406" s="39"/>
      <c r="AD406" s="39"/>
      <c r="AE406" s="39"/>
      <c r="AT406" s="18" t="s">
        <v>359</v>
      </c>
      <c r="AU406" s="18" t="s">
        <v>371</v>
      </c>
    </row>
    <row r="407" s="2" customFormat="1" ht="21.75" customHeight="1">
      <c r="A407" s="39"/>
      <c r="B407" s="40"/>
      <c r="C407" s="229" t="s">
        <v>2152</v>
      </c>
      <c r="D407" s="229" t="s">
        <v>352</v>
      </c>
      <c r="E407" s="230" t="s">
        <v>6081</v>
      </c>
      <c r="F407" s="231" t="s">
        <v>6082</v>
      </c>
      <c r="G407" s="232" t="s">
        <v>551</v>
      </c>
      <c r="H407" s="233">
        <v>80</v>
      </c>
      <c r="I407" s="234"/>
      <c r="J407" s="235">
        <f>ROUND(I407*H407,2)</f>
        <v>0</v>
      </c>
      <c r="K407" s="231" t="s">
        <v>385</v>
      </c>
      <c r="L407" s="45"/>
      <c r="M407" s="236" t="s">
        <v>1</v>
      </c>
      <c r="N407" s="237" t="s">
        <v>41</v>
      </c>
      <c r="O407" s="92"/>
      <c r="P407" s="238">
        <f>O407*H407</f>
        <v>0</v>
      </c>
      <c r="Q407" s="238">
        <v>0</v>
      </c>
      <c r="R407" s="238">
        <f>Q407*H407</f>
        <v>0</v>
      </c>
      <c r="S407" s="238">
        <v>0</v>
      </c>
      <c r="T407" s="239">
        <f>S407*H407</f>
        <v>0</v>
      </c>
      <c r="U407" s="39"/>
      <c r="V407" s="39"/>
      <c r="W407" s="39"/>
      <c r="X407" s="39"/>
      <c r="Y407" s="39"/>
      <c r="Z407" s="39"/>
      <c r="AA407" s="39"/>
      <c r="AB407" s="39"/>
      <c r="AC407" s="39"/>
      <c r="AD407" s="39"/>
      <c r="AE407" s="39"/>
      <c r="AR407" s="240" t="s">
        <v>530</v>
      </c>
      <c r="AT407" s="240" t="s">
        <v>352</v>
      </c>
      <c r="AU407" s="240" t="s">
        <v>371</v>
      </c>
      <c r="AY407" s="18" t="s">
        <v>350</v>
      </c>
      <c r="BE407" s="241">
        <f>IF(N407="základní",J407,0)</f>
        <v>0</v>
      </c>
      <c r="BF407" s="241">
        <f>IF(N407="snížená",J407,0)</f>
        <v>0</v>
      </c>
      <c r="BG407" s="241">
        <f>IF(N407="zákl. přenesená",J407,0)</f>
        <v>0</v>
      </c>
      <c r="BH407" s="241">
        <f>IF(N407="sníž. přenesená",J407,0)</f>
        <v>0</v>
      </c>
      <c r="BI407" s="241">
        <f>IF(N407="nulová",J407,0)</f>
        <v>0</v>
      </c>
      <c r="BJ407" s="18" t="s">
        <v>84</v>
      </c>
      <c r="BK407" s="241">
        <f>ROUND(I407*H407,2)</f>
        <v>0</v>
      </c>
      <c r="BL407" s="18" t="s">
        <v>530</v>
      </c>
      <c r="BM407" s="240" t="s">
        <v>6321</v>
      </c>
    </row>
    <row r="408" s="2" customFormat="1">
      <c r="A408" s="39"/>
      <c r="B408" s="40"/>
      <c r="C408" s="41"/>
      <c r="D408" s="242" t="s">
        <v>359</v>
      </c>
      <c r="E408" s="41"/>
      <c r="F408" s="243" t="s">
        <v>6084</v>
      </c>
      <c r="G408" s="41"/>
      <c r="H408" s="41"/>
      <c r="I408" s="244"/>
      <c r="J408" s="41"/>
      <c r="K408" s="41"/>
      <c r="L408" s="45"/>
      <c r="M408" s="245"/>
      <c r="N408" s="246"/>
      <c r="O408" s="92"/>
      <c r="P408" s="92"/>
      <c r="Q408" s="92"/>
      <c r="R408" s="92"/>
      <c r="S408" s="92"/>
      <c r="T408" s="93"/>
      <c r="U408" s="39"/>
      <c r="V408" s="39"/>
      <c r="W408" s="39"/>
      <c r="X408" s="39"/>
      <c r="Y408" s="39"/>
      <c r="Z408" s="39"/>
      <c r="AA408" s="39"/>
      <c r="AB408" s="39"/>
      <c r="AC408" s="39"/>
      <c r="AD408" s="39"/>
      <c r="AE408" s="39"/>
      <c r="AT408" s="18" t="s">
        <v>359</v>
      </c>
      <c r="AU408" s="18" t="s">
        <v>371</v>
      </c>
    </row>
    <row r="409" s="2" customFormat="1" ht="24.15" customHeight="1">
      <c r="A409" s="39"/>
      <c r="B409" s="40"/>
      <c r="C409" s="295" t="s">
        <v>2189</v>
      </c>
      <c r="D409" s="295" t="s">
        <v>1347</v>
      </c>
      <c r="E409" s="296" t="s">
        <v>6322</v>
      </c>
      <c r="F409" s="297" t="s">
        <v>6323</v>
      </c>
      <c r="G409" s="298" t="s">
        <v>551</v>
      </c>
      <c r="H409" s="299">
        <v>80</v>
      </c>
      <c r="I409" s="300"/>
      <c r="J409" s="301">
        <f>ROUND(I409*H409,2)</f>
        <v>0</v>
      </c>
      <c r="K409" s="297" t="s">
        <v>1</v>
      </c>
      <c r="L409" s="302"/>
      <c r="M409" s="303" t="s">
        <v>1</v>
      </c>
      <c r="N409" s="304" t="s">
        <v>41</v>
      </c>
      <c r="O409" s="92"/>
      <c r="P409" s="238">
        <f>O409*H409</f>
        <v>0</v>
      </c>
      <c r="Q409" s="238">
        <v>0</v>
      </c>
      <c r="R409" s="238">
        <f>Q409*H409</f>
        <v>0</v>
      </c>
      <c r="S409" s="238">
        <v>0</v>
      </c>
      <c r="T409" s="239">
        <f>S409*H409</f>
        <v>0</v>
      </c>
      <c r="U409" s="39"/>
      <c r="V409" s="39"/>
      <c r="W409" s="39"/>
      <c r="X409" s="39"/>
      <c r="Y409" s="39"/>
      <c r="Z409" s="39"/>
      <c r="AA409" s="39"/>
      <c r="AB409" s="39"/>
      <c r="AC409" s="39"/>
      <c r="AD409" s="39"/>
      <c r="AE409" s="39"/>
      <c r="AR409" s="240" t="s">
        <v>695</v>
      </c>
      <c r="AT409" s="240" t="s">
        <v>1347</v>
      </c>
      <c r="AU409" s="240" t="s">
        <v>371</v>
      </c>
      <c r="AY409" s="18" t="s">
        <v>350</v>
      </c>
      <c r="BE409" s="241">
        <f>IF(N409="základní",J409,0)</f>
        <v>0</v>
      </c>
      <c r="BF409" s="241">
        <f>IF(N409="snížená",J409,0)</f>
        <v>0</v>
      </c>
      <c r="BG409" s="241">
        <f>IF(N409="zákl. přenesená",J409,0)</f>
        <v>0</v>
      </c>
      <c r="BH409" s="241">
        <f>IF(N409="sníž. přenesená",J409,0)</f>
        <v>0</v>
      </c>
      <c r="BI409" s="241">
        <f>IF(N409="nulová",J409,0)</f>
        <v>0</v>
      </c>
      <c r="BJ409" s="18" t="s">
        <v>84</v>
      </c>
      <c r="BK409" s="241">
        <f>ROUND(I409*H409,2)</f>
        <v>0</v>
      </c>
      <c r="BL409" s="18" t="s">
        <v>530</v>
      </c>
      <c r="BM409" s="240" t="s">
        <v>6324</v>
      </c>
    </row>
    <row r="410" s="2" customFormat="1">
      <c r="A410" s="39"/>
      <c r="B410" s="40"/>
      <c r="C410" s="41"/>
      <c r="D410" s="242" t="s">
        <v>359</v>
      </c>
      <c r="E410" s="41"/>
      <c r="F410" s="243" t="s">
        <v>6323</v>
      </c>
      <c r="G410" s="41"/>
      <c r="H410" s="41"/>
      <c r="I410" s="244"/>
      <c r="J410" s="41"/>
      <c r="K410" s="41"/>
      <c r="L410" s="45"/>
      <c r="M410" s="245"/>
      <c r="N410" s="246"/>
      <c r="O410" s="92"/>
      <c r="P410" s="92"/>
      <c r="Q410" s="92"/>
      <c r="R410" s="92"/>
      <c r="S410" s="92"/>
      <c r="T410" s="93"/>
      <c r="U410" s="39"/>
      <c r="V410" s="39"/>
      <c r="W410" s="39"/>
      <c r="X410" s="39"/>
      <c r="Y410" s="39"/>
      <c r="Z410" s="39"/>
      <c r="AA410" s="39"/>
      <c r="AB410" s="39"/>
      <c r="AC410" s="39"/>
      <c r="AD410" s="39"/>
      <c r="AE410" s="39"/>
      <c r="AT410" s="18" t="s">
        <v>359</v>
      </c>
      <c r="AU410" s="18" t="s">
        <v>371</v>
      </c>
    </row>
    <row r="411" s="2" customFormat="1" ht="21.75" customHeight="1">
      <c r="A411" s="39"/>
      <c r="B411" s="40"/>
      <c r="C411" s="295" t="s">
        <v>2195</v>
      </c>
      <c r="D411" s="295" t="s">
        <v>1347</v>
      </c>
      <c r="E411" s="296" t="s">
        <v>6325</v>
      </c>
      <c r="F411" s="297" t="s">
        <v>6326</v>
      </c>
      <c r="G411" s="298" t="s">
        <v>4932</v>
      </c>
      <c r="H411" s="299">
        <v>2</v>
      </c>
      <c r="I411" s="300"/>
      <c r="J411" s="301">
        <f>ROUND(I411*H411,2)</f>
        <v>0</v>
      </c>
      <c r="K411" s="297" t="s">
        <v>1</v>
      </c>
      <c r="L411" s="302"/>
      <c r="M411" s="303" t="s">
        <v>1</v>
      </c>
      <c r="N411" s="304" t="s">
        <v>41</v>
      </c>
      <c r="O411" s="92"/>
      <c r="P411" s="238">
        <f>O411*H411</f>
        <v>0</v>
      </c>
      <c r="Q411" s="238">
        <v>0</v>
      </c>
      <c r="R411" s="238">
        <f>Q411*H411</f>
        <v>0</v>
      </c>
      <c r="S411" s="238">
        <v>0</v>
      </c>
      <c r="T411" s="239">
        <f>S411*H411</f>
        <v>0</v>
      </c>
      <c r="U411" s="39"/>
      <c r="V411" s="39"/>
      <c r="W411" s="39"/>
      <c r="X411" s="39"/>
      <c r="Y411" s="39"/>
      <c r="Z411" s="39"/>
      <c r="AA411" s="39"/>
      <c r="AB411" s="39"/>
      <c r="AC411" s="39"/>
      <c r="AD411" s="39"/>
      <c r="AE411" s="39"/>
      <c r="AR411" s="240" t="s">
        <v>695</v>
      </c>
      <c r="AT411" s="240" t="s">
        <v>1347</v>
      </c>
      <c r="AU411" s="240" t="s">
        <v>371</v>
      </c>
      <c r="AY411" s="18" t="s">
        <v>350</v>
      </c>
      <c r="BE411" s="241">
        <f>IF(N411="základní",J411,0)</f>
        <v>0</v>
      </c>
      <c r="BF411" s="241">
        <f>IF(N411="snížená",J411,0)</f>
        <v>0</v>
      </c>
      <c r="BG411" s="241">
        <f>IF(N411="zákl. přenesená",J411,0)</f>
        <v>0</v>
      </c>
      <c r="BH411" s="241">
        <f>IF(N411="sníž. přenesená",J411,0)</f>
        <v>0</v>
      </c>
      <c r="BI411" s="241">
        <f>IF(N411="nulová",J411,0)</f>
        <v>0</v>
      </c>
      <c r="BJ411" s="18" t="s">
        <v>84</v>
      </c>
      <c r="BK411" s="241">
        <f>ROUND(I411*H411,2)</f>
        <v>0</v>
      </c>
      <c r="BL411" s="18" t="s">
        <v>530</v>
      </c>
      <c r="BM411" s="240" t="s">
        <v>6327</v>
      </c>
    </row>
    <row r="412" s="2" customFormat="1">
      <c r="A412" s="39"/>
      <c r="B412" s="40"/>
      <c r="C412" s="41"/>
      <c r="D412" s="242" t="s">
        <v>359</v>
      </c>
      <c r="E412" s="41"/>
      <c r="F412" s="243" t="s">
        <v>6326</v>
      </c>
      <c r="G412" s="41"/>
      <c r="H412" s="41"/>
      <c r="I412" s="244"/>
      <c r="J412" s="41"/>
      <c r="K412" s="41"/>
      <c r="L412" s="45"/>
      <c r="M412" s="245"/>
      <c r="N412" s="246"/>
      <c r="O412" s="92"/>
      <c r="P412" s="92"/>
      <c r="Q412" s="92"/>
      <c r="R412" s="92"/>
      <c r="S412" s="92"/>
      <c r="T412" s="93"/>
      <c r="U412" s="39"/>
      <c r="V412" s="39"/>
      <c r="W412" s="39"/>
      <c r="X412" s="39"/>
      <c r="Y412" s="39"/>
      <c r="Z412" s="39"/>
      <c r="AA412" s="39"/>
      <c r="AB412" s="39"/>
      <c r="AC412" s="39"/>
      <c r="AD412" s="39"/>
      <c r="AE412" s="39"/>
      <c r="AT412" s="18" t="s">
        <v>359</v>
      </c>
      <c r="AU412" s="18" t="s">
        <v>371</v>
      </c>
    </row>
    <row r="413" s="2" customFormat="1" ht="24.15" customHeight="1">
      <c r="A413" s="39"/>
      <c r="B413" s="40"/>
      <c r="C413" s="229" t="s">
        <v>2214</v>
      </c>
      <c r="D413" s="229" t="s">
        <v>352</v>
      </c>
      <c r="E413" s="230" t="s">
        <v>5639</v>
      </c>
      <c r="F413" s="231" t="s">
        <v>5640</v>
      </c>
      <c r="G413" s="232" t="s">
        <v>551</v>
      </c>
      <c r="H413" s="233">
        <v>200</v>
      </c>
      <c r="I413" s="234"/>
      <c r="J413" s="235">
        <f>ROUND(I413*H413,2)</f>
        <v>0</v>
      </c>
      <c r="K413" s="231" t="s">
        <v>385</v>
      </c>
      <c r="L413" s="45"/>
      <c r="M413" s="236" t="s">
        <v>1</v>
      </c>
      <c r="N413" s="237" t="s">
        <v>41</v>
      </c>
      <c r="O413" s="92"/>
      <c r="P413" s="238">
        <f>O413*H413</f>
        <v>0</v>
      </c>
      <c r="Q413" s="238">
        <v>2.0000000000000002E-05</v>
      </c>
      <c r="R413" s="238">
        <f>Q413*H413</f>
        <v>0.0040000000000000001</v>
      </c>
      <c r="S413" s="238">
        <v>0.0030000000000000001</v>
      </c>
      <c r="T413" s="239">
        <f>S413*H413</f>
        <v>0.59999999999999998</v>
      </c>
      <c r="U413" s="39"/>
      <c r="V413" s="39"/>
      <c r="W413" s="39"/>
      <c r="X413" s="39"/>
      <c r="Y413" s="39"/>
      <c r="Z413" s="39"/>
      <c r="AA413" s="39"/>
      <c r="AB413" s="39"/>
      <c r="AC413" s="39"/>
      <c r="AD413" s="39"/>
      <c r="AE413" s="39"/>
      <c r="AR413" s="240" t="s">
        <v>357</v>
      </c>
      <c r="AT413" s="240" t="s">
        <v>352</v>
      </c>
      <c r="AU413" s="240" t="s">
        <v>371</v>
      </c>
      <c r="AY413" s="18" t="s">
        <v>350</v>
      </c>
      <c r="BE413" s="241">
        <f>IF(N413="základní",J413,0)</f>
        <v>0</v>
      </c>
      <c r="BF413" s="241">
        <f>IF(N413="snížená",J413,0)</f>
        <v>0</v>
      </c>
      <c r="BG413" s="241">
        <f>IF(N413="zákl. přenesená",J413,0)</f>
        <v>0</v>
      </c>
      <c r="BH413" s="241">
        <f>IF(N413="sníž. přenesená",J413,0)</f>
        <v>0</v>
      </c>
      <c r="BI413" s="241">
        <f>IF(N413="nulová",J413,0)</f>
        <v>0</v>
      </c>
      <c r="BJ413" s="18" t="s">
        <v>84</v>
      </c>
      <c r="BK413" s="241">
        <f>ROUND(I413*H413,2)</f>
        <v>0</v>
      </c>
      <c r="BL413" s="18" t="s">
        <v>357</v>
      </c>
      <c r="BM413" s="240" t="s">
        <v>6328</v>
      </c>
    </row>
    <row r="414" s="2" customFormat="1">
      <c r="A414" s="39"/>
      <c r="B414" s="40"/>
      <c r="C414" s="41"/>
      <c r="D414" s="242" t="s">
        <v>359</v>
      </c>
      <c r="E414" s="41"/>
      <c r="F414" s="243" t="s">
        <v>5642</v>
      </c>
      <c r="G414" s="41"/>
      <c r="H414" s="41"/>
      <c r="I414" s="244"/>
      <c r="J414" s="41"/>
      <c r="K414" s="41"/>
      <c r="L414" s="45"/>
      <c r="M414" s="245"/>
      <c r="N414" s="246"/>
      <c r="O414" s="92"/>
      <c r="P414" s="92"/>
      <c r="Q414" s="92"/>
      <c r="R414" s="92"/>
      <c r="S414" s="92"/>
      <c r="T414" s="93"/>
      <c r="U414" s="39"/>
      <c r="V414" s="39"/>
      <c r="W414" s="39"/>
      <c r="X414" s="39"/>
      <c r="Y414" s="39"/>
      <c r="Z414" s="39"/>
      <c r="AA414" s="39"/>
      <c r="AB414" s="39"/>
      <c r="AC414" s="39"/>
      <c r="AD414" s="39"/>
      <c r="AE414" s="39"/>
      <c r="AT414" s="18" t="s">
        <v>359</v>
      </c>
      <c r="AU414" s="18" t="s">
        <v>371</v>
      </c>
    </row>
    <row r="415" s="2" customFormat="1" ht="16.5" customHeight="1">
      <c r="A415" s="39"/>
      <c r="B415" s="40"/>
      <c r="C415" s="229" t="s">
        <v>2224</v>
      </c>
      <c r="D415" s="229" t="s">
        <v>352</v>
      </c>
      <c r="E415" s="230" t="s">
        <v>6109</v>
      </c>
      <c r="F415" s="231" t="s">
        <v>6110</v>
      </c>
      <c r="G415" s="232" t="s">
        <v>5017</v>
      </c>
      <c r="H415" s="233">
        <v>50</v>
      </c>
      <c r="I415" s="234"/>
      <c r="J415" s="235">
        <f>ROUND(I415*H415,2)</f>
        <v>0</v>
      </c>
      <c r="K415" s="231" t="s">
        <v>1</v>
      </c>
      <c r="L415" s="45"/>
      <c r="M415" s="236" t="s">
        <v>1</v>
      </c>
      <c r="N415" s="237" t="s">
        <v>41</v>
      </c>
      <c r="O415" s="92"/>
      <c r="P415" s="238">
        <f>O415*H415</f>
        <v>0</v>
      </c>
      <c r="Q415" s="238">
        <v>0</v>
      </c>
      <c r="R415" s="238">
        <f>Q415*H415</f>
        <v>0</v>
      </c>
      <c r="S415" s="238">
        <v>0</v>
      </c>
      <c r="T415" s="239">
        <f>S415*H415</f>
        <v>0</v>
      </c>
      <c r="U415" s="39"/>
      <c r="V415" s="39"/>
      <c r="W415" s="39"/>
      <c r="X415" s="39"/>
      <c r="Y415" s="39"/>
      <c r="Z415" s="39"/>
      <c r="AA415" s="39"/>
      <c r="AB415" s="39"/>
      <c r="AC415" s="39"/>
      <c r="AD415" s="39"/>
      <c r="AE415" s="39"/>
      <c r="AR415" s="240" t="s">
        <v>357</v>
      </c>
      <c r="AT415" s="240" t="s">
        <v>352</v>
      </c>
      <c r="AU415" s="240" t="s">
        <v>371</v>
      </c>
      <c r="AY415" s="18" t="s">
        <v>350</v>
      </c>
      <c r="BE415" s="241">
        <f>IF(N415="základní",J415,0)</f>
        <v>0</v>
      </c>
      <c r="BF415" s="241">
        <f>IF(N415="snížená",J415,0)</f>
        <v>0</v>
      </c>
      <c r="BG415" s="241">
        <f>IF(N415="zákl. přenesená",J415,0)</f>
        <v>0</v>
      </c>
      <c r="BH415" s="241">
        <f>IF(N415="sníž. přenesená",J415,0)</f>
        <v>0</v>
      </c>
      <c r="BI415" s="241">
        <f>IF(N415="nulová",J415,0)</f>
        <v>0</v>
      </c>
      <c r="BJ415" s="18" t="s">
        <v>84</v>
      </c>
      <c r="BK415" s="241">
        <f>ROUND(I415*H415,2)</f>
        <v>0</v>
      </c>
      <c r="BL415" s="18" t="s">
        <v>357</v>
      </c>
      <c r="BM415" s="240" t="s">
        <v>6329</v>
      </c>
    </row>
    <row r="416" s="2" customFormat="1">
      <c r="A416" s="39"/>
      <c r="B416" s="40"/>
      <c r="C416" s="41"/>
      <c r="D416" s="242" t="s">
        <v>359</v>
      </c>
      <c r="E416" s="41"/>
      <c r="F416" s="243" t="s">
        <v>6110</v>
      </c>
      <c r="G416" s="41"/>
      <c r="H416" s="41"/>
      <c r="I416" s="244"/>
      <c r="J416" s="41"/>
      <c r="K416" s="41"/>
      <c r="L416" s="45"/>
      <c r="M416" s="245"/>
      <c r="N416" s="246"/>
      <c r="O416" s="92"/>
      <c r="P416" s="92"/>
      <c r="Q416" s="92"/>
      <c r="R416" s="92"/>
      <c r="S416" s="92"/>
      <c r="T416" s="93"/>
      <c r="U416" s="39"/>
      <c r="V416" s="39"/>
      <c r="W416" s="39"/>
      <c r="X416" s="39"/>
      <c r="Y416" s="39"/>
      <c r="Z416" s="39"/>
      <c r="AA416" s="39"/>
      <c r="AB416" s="39"/>
      <c r="AC416" s="39"/>
      <c r="AD416" s="39"/>
      <c r="AE416" s="39"/>
      <c r="AT416" s="18" t="s">
        <v>359</v>
      </c>
      <c r="AU416" s="18" t="s">
        <v>371</v>
      </c>
    </row>
    <row r="417" s="2" customFormat="1" ht="21.75" customHeight="1">
      <c r="A417" s="39"/>
      <c r="B417" s="40"/>
      <c r="C417" s="229" t="s">
        <v>2231</v>
      </c>
      <c r="D417" s="229" t="s">
        <v>352</v>
      </c>
      <c r="E417" s="230" t="s">
        <v>6330</v>
      </c>
      <c r="F417" s="231" t="s">
        <v>5644</v>
      </c>
      <c r="G417" s="232" t="s">
        <v>5017</v>
      </c>
      <c r="H417" s="233">
        <v>1</v>
      </c>
      <c r="I417" s="234"/>
      <c r="J417" s="235">
        <f>ROUND(I417*H417,2)</f>
        <v>0</v>
      </c>
      <c r="K417" s="231" t="s">
        <v>1</v>
      </c>
      <c r="L417" s="45"/>
      <c r="M417" s="236" t="s">
        <v>1</v>
      </c>
      <c r="N417" s="237" t="s">
        <v>41</v>
      </c>
      <c r="O417" s="92"/>
      <c r="P417" s="238">
        <f>O417*H417</f>
        <v>0</v>
      </c>
      <c r="Q417" s="238">
        <v>0</v>
      </c>
      <c r="R417" s="238">
        <f>Q417*H417</f>
        <v>0</v>
      </c>
      <c r="S417" s="238">
        <v>0</v>
      </c>
      <c r="T417" s="239">
        <f>S417*H417</f>
        <v>0</v>
      </c>
      <c r="U417" s="39"/>
      <c r="V417" s="39"/>
      <c r="W417" s="39"/>
      <c r="X417" s="39"/>
      <c r="Y417" s="39"/>
      <c r="Z417" s="39"/>
      <c r="AA417" s="39"/>
      <c r="AB417" s="39"/>
      <c r="AC417" s="39"/>
      <c r="AD417" s="39"/>
      <c r="AE417" s="39"/>
      <c r="AR417" s="240" t="s">
        <v>357</v>
      </c>
      <c r="AT417" s="240" t="s">
        <v>352</v>
      </c>
      <c r="AU417" s="240" t="s">
        <v>371</v>
      </c>
      <c r="AY417" s="18" t="s">
        <v>350</v>
      </c>
      <c r="BE417" s="241">
        <f>IF(N417="základní",J417,0)</f>
        <v>0</v>
      </c>
      <c r="BF417" s="241">
        <f>IF(N417="snížená",J417,0)</f>
        <v>0</v>
      </c>
      <c r="BG417" s="241">
        <f>IF(N417="zákl. přenesená",J417,0)</f>
        <v>0</v>
      </c>
      <c r="BH417" s="241">
        <f>IF(N417="sníž. přenesená",J417,0)</f>
        <v>0</v>
      </c>
      <c r="BI417" s="241">
        <f>IF(N417="nulová",J417,0)</f>
        <v>0</v>
      </c>
      <c r="BJ417" s="18" t="s">
        <v>84</v>
      </c>
      <c r="BK417" s="241">
        <f>ROUND(I417*H417,2)</f>
        <v>0</v>
      </c>
      <c r="BL417" s="18" t="s">
        <v>357</v>
      </c>
      <c r="BM417" s="240" t="s">
        <v>6331</v>
      </c>
    </row>
    <row r="418" s="2" customFormat="1">
      <c r="A418" s="39"/>
      <c r="B418" s="40"/>
      <c r="C418" s="41"/>
      <c r="D418" s="242" t="s">
        <v>359</v>
      </c>
      <c r="E418" s="41"/>
      <c r="F418" s="243" t="s">
        <v>5644</v>
      </c>
      <c r="G418" s="41"/>
      <c r="H418" s="41"/>
      <c r="I418" s="244"/>
      <c r="J418" s="41"/>
      <c r="K418" s="41"/>
      <c r="L418" s="45"/>
      <c r="M418" s="245"/>
      <c r="N418" s="246"/>
      <c r="O418" s="92"/>
      <c r="P418" s="92"/>
      <c r="Q418" s="92"/>
      <c r="R418" s="92"/>
      <c r="S418" s="92"/>
      <c r="T418" s="93"/>
      <c r="U418" s="39"/>
      <c r="V418" s="39"/>
      <c r="W418" s="39"/>
      <c r="X418" s="39"/>
      <c r="Y418" s="39"/>
      <c r="Z418" s="39"/>
      <c r="AA418" s="39"/>
      <c r="AB418" s="39"/>
      <c r="AC418" s="39"/>
      <c r="AD418" s="39"/>
      <c r="AE418" s="39"/>
      <c r="AT418" s="18" t="s">
        <v>359</v>
      </c>
      <c r="AU418" s="18" t="s">
        <v>371</v>
      </c>
    </row>
    <row r="419" s="2" customFormat="1" ht="16.5" customHeight="1">
      <c r="A419" s="39"/>
      <c r="B419" s="40"/>
      <c r="C419" s="229" t="s">
        <v>2236</v>
      </c>
      <c r="D419" s="229" t="s">
        <v>352</v>
      </c>
      <c r="E419" s="230" t="s">
        <v>5646</v>
      </c>
      <c r="F419" s="231" t="s">
        <v>5647</v>
      </c>
      <c r="G419" s="232" t="s">
        <v>551</v>
      </c>
      <c r="H419" s="233">
        <v>200</v>
      </c>
      <c r="I419" s="234"/>
      <c r="J419" s="235">
        <f>ROUND(I419*H419,2)</f>
        <v>0</v>
      </c>
      <c r="K419" s="231" t="s">
        <v>1</v>
      </c>
      <c r="L419" s="45"/>
      <c r="M419" s="236" t="s">
        <v>1</v>
      </c>
      <c r="N419" s="237" t="s">
        <v>41</v>
      </c>
      <c r="O419" s="92"/>
      <c r="P419" s="238">
        <f>O419*H419</f>
        <v>0</v>
      </c>
      <c r="Q419" s="238">
        <v>0</v>
      </c>
      <c r="R419" s="238">
        <f>Q419*H419</f>
        <v>0</v>
      </c>
      <c r="S419" s="238">
        <v>0</v>
      </c>
      <c r="T419" s="239">
        <f>S419*H419</f>
        <v>0</v>
      </c>
      <c r="U419" s="39"/>
      <c r="V419" s="39"/>
      <c r="W419" s="39"/>
      <c r="X419" s="39"/>
      <c r="Y419" s="39"/>
      <c r="Z419" s="39"/>
      <c r="AA419" s="39"/>
      <c r="AB419" s="39"/>
      <c r="AC419" s="39"/>
      <c r="AD419" s="39"/>
      <c r="AE419" s="39"/>
      <c r="AR419" s="240" t="s">
        <v>357</v>
      </c>
      <c r="AT419" s="240" t="s">
        <v>352</v>
      </c>
      <c r="AU419" s="240" t="s">
        <v>371</v>
      </c>
      <c r="AY419" s="18" t="s">
        <v>350</v>
      </c>
      <c r="BE419" s="241">
        <f>IF(N419="základní",J419,0)</f>
        <v>0</v>
      </c>
      <c r="BF419" s="241">
        <f>IF(N419="snížená",J419,0)</f>
        <v>0</v>
      </c>
      <c r="BG419" s="241">
        <f>IF(N419="zákl. přenesená",J419,0)</f>
        <v>0</v>
      </c>
      <c r="BH419" s="241">
        <f>IF(N419="sníž. přenesená",J419,0)</f>
        <v>0</v>
      </c>
      <c r="BI419" s="241">
        <f>IF(N419="nulová",J419,0)</f>
        <v>0</v>
      </c>
      <c r="BJ419" s="18" t="s">
        <v>84</v>
      </c>
      <c r="BK419" s="241">
        <f>ROUND(I419*H419,2)</f>
        <v>0</v>
      </c>
      <c r="BL419" s="18" t="s">
        <v>357</v>
      </c>
      <c r="BM419" s="240" t="s">
        <v>6332</v>
      </c>
    </row>
    <row r="420" s="2" customFormat="1">
      <c r="A420" s="39"/>
      <c r="B420" s="40"/>
      <c r="C420" s="41"/>
      <c r="D420" s="242" t="s">
        <v>359</v>
      </c>
      <c r="E420" s="41"/>
      <c r="F420" s="243" t="s">
        <v>5647</v>
      </c>
      <c r="G420" s="41"/>
      <c r="H420" s="41"/>
      <c r="I420" s="244"/>
      <c r="J420" s="41"/>
      <c r="K420" s="41"/>
      <c r="L420" s="45"/>
      <c r="M420" s="245"/>
      <c r="N420" s="246"/>
      <c r="O420" s="92"/>
      <c r="P420" s="92"/>
      <c r="Q420" s="92"/>
      <c r="R420" s="92"/>
      <c r="S420" s="92"/>
      <c r="T420" s="93"/>
      <c r="U420" s="39"/>
      <c r="V420" s="39"/>
      <c r="W420" s="39"/>
      <c r="X420" s="39"/>
      <c r="Y420" s="39"/>
      <c r="Z420" s="39"/>
      <c r="AA420" s="39"/>
      <c r="AB420" s="39"/>
      <c r="AC420" s="39"/>
      <c r="AD420" s="39"/>
      <c r="AE420" s="39"/>
      <c r="AT420" s="18" t="s">
        <v>359</v>
      </c>
      <c r="AU420" s="18" t="s">
        <v>371</v>
      </c>
    </row>
    <row r="421" s="12" customFormat="1" ht="20.88" customHeight="1">
      <c r="A421" s="12"/>
      <c r="B421" s="213"/>
      <c r="C421" s="214"/>
      <c r="D421" s="215" t="s">
        <v>75</v>
      </c>
      <c r="E421" s="227" t="s">
        <v>6333</v>
      </c>
      <c r="F421" s="227" t="s">
        <v>6334</v>
      </c>
      <c r="G421" s="214"/>
      <c r="H421" s="214"/>
      <c r="I421" s="217"/>
      <c r="J421" s="228">
        <f>BK421</f>
        <v>0</v>
      </c>
      <c r="K421" s="214"/>
      <c r="L421" s="219"/>
      <c r="M421" s="220"/>
      <c r="N421" s="221"/>
      <c r="O421" s="221"/>
      <c r="P421" s="222">
        <f>SUM(P422:P435)</f>
        <v>0</v>
      </c>
      <c r="Q421" s="221"/>
      <c r="R421" s="222">
        <f>SUM(R422:R435)</f>
        <v>0</v>
      </c>
      <c r="S421" s="221"/>
      <c r="T421" s="223">
        <f>SUM(T422:T435)</f>
        <v>0</v>
      </c>
      <c r="U421" s="12"/>
      <c r="V421" s="12"/>
      <c r="W421" s="12"/>
      <c r="X421" s="12"/>
      <c r="Y421" s="12"/>
      <c r="Z421" s="12"/>
      <c r="AA421" s="12"/>
      <c r="AB421" s="12"/>
      <c r="AC421" s="12"/>
      <c r="AD421" s="12"/>
      <c r="AE421" s="12"/>
      <c r="AR421" s="224" t="s">
        <v>86</v>
      </c>
      <c r="AT421" s="225" t="s">
        <v>75</v>
      </c>
      <c r="AU421" s="225" t="s">
        <v>86</v>
      </c>
      <c r="AY421" s="224" t="s">
        <v>350</v>
      </c>
      <c r="BK421" s="226">
        <f>SUM(BK422:BK435)</f>
        <v>0</v>
      </c>
    </row>
    <row r="422" s="2" customFormat="1" ht="16.5" customHeight="1">
      <c r="A422" s="39"/>
      <c r="B422" s="40"/>
      <c r="C422" s="229" t="s">
        <v>2243</v>
      </c>
      <c r="D422" s="229" t="s">
        <v>352</v>
      </c>
      <c r="E422" s="230" t="s">
        <v>6335</v>
      </c>
      <c r="F422" s="231" t="s">
        <v>6129</v>
      </c>
      <c r="G422" s="232" t="s">
        <v>6130</v>
      </c>
      <c r="H422" s="233">
        <v>1</v>
      </c>
      <c r="I422" s="234"/>
      <c r="J422" s="235">
        <f>ROUND(I422*H422,2)</f>
        <v>0</v>
      </c>
      <c r="K422" s="231" t="s">
        <v>385</v>
      </c>
      <c r="L422" s="45"/>
      <c r="M422" s="236" t="s">
        <v>1</v>
      </c>
      <c r="N422" s="237" t="s">
        <v>41</v>
      </c>
      <c r="O422" s="92"/>
      <c r="P422" s="238">
        <f>O422*H422</f>
        <v>0</v>
      </c>
      <c r="Q422" s="238">
        <v>0</v>
      </c>
      <c r="R422" s="238">
        <f>Q422*H422</f>
        <v>0</v>
      </c>
      <c r="S422" s="238">
        <v>0</v>
      </c>
      <c r="T422" s="239">
        <f>S422*H422</f>
        <v>0</v>
      </c>
      <c r="U422" s="39"/>
      <c r="V422" s="39"/>
      <c r="W422" s="39"/>
      <c r="X422" s="39"/>
      <c r="Y422" s="39"/>
      <c r="Z422" s="39"/>
      <c r="AA422" s="39"/>
      <c r="AB422" s="39"/>
      <c r="AC422" s="39"/>
      <c r="AD422" s="39"/>
      <c r="AE422" s="39"/>
      <c r="AR422" s="240" t="s">
        <v>6131</v>
      </c>
      <c r="AT422" s="240" t="s">
        <v>352</v>
      </c>
      <c r="AU422" s="240" t="s">
        <v>371</v>
      </c>
      <c r="AY422" s="18" t="s">
        <v>350</v>
      </c>
      <c r="BE422" s="241">
        <f>IF(N422="základní",J422,0)</f>
        <v>0</v>
      </c>
      <c r="BF422" s="241">
        <f>IF(N422="snížená",J422,0)</f>
        <v>0</v>
      </c>
      <c r="BG422" s="241">
        <f>IF(N422="zákl. přenesená",J422,0)</f>
        <v>0</v>
      </c>
      <c r="BH422" s="241">
        <f>IF(N422="sníž. přenesená",J422,0)</f>
        <v>0</v>
      </c>
      <c r="BI422" s="241">
        <f>IF(N422="nulová",J422,0)</f>
        <v>0</v>
      </c>
      <c r="BJ422" s="18" t="s">
        <v>84</v>
      </c>
      <c r="BK422" s="241">
        <f>ROUND(I422*H422,2)</f>
        <v>0</v>
      </c>
      <c r="BL422" s="18" t="s">
        <v>6131</v>
      </c>
      <c r="BM422" s="240" t="s">
        <v>6336</v>
      </c>
    </row>
    <row r="423" s="2" customFormat="1">
      <c r="A423" s="39"/>
      <c r="B423" s="40"/>
      <c r="C423" s="41"/>
      <c r="D423" s="242" t="s">
        <v>359</v>
      </c>
      <c r="E423" s="41"/>
      <c r="F423" s="243" t="s">
        <v>6129</v>
      </c>
      <c r="G423" s="41"/>
      <c r="H423" s="41"/>
      <c r="I423" s="244"/>
      <c r="J423" s="41"/>
      <c r="K423" s="41"/>
      <c r="L423" s="45"/>
      <c r="M423" s="245"/>
      <c r="N423" s="246"/>
      <c r="O423" s="92"/>
      <c r="P423" s="92"/>
      <c r="Q423" s="92"/>
      <c r="R423" s="92"/>
      <c r="S423" s="92"/>
      <c r="T423" s="93"/>
      <c r="U423" s="39"/>
      <c r="V423" s="39"/>
      <c r="W423" s="39"/>
      <c r="X423" s="39"/>
      <c r="Y423" s="39"/>
      <c r="Z423" s="39"/>
      <c r="AA423" s="39"/>
      <c r="AB423" s="39"/>
      <c r="AC423" s="39"/>
      <c r="AD423" s="39"/>
      <c r="AE423" s="39"/>
      <c r="AT423" s="18" t="s">
        <v>359</v>
      </c>
      <c r="AU423" s="18" t="s">
        <v>371</v>
      </c>
    </row>
    <row r="424" s="2" customFormat="1" ht="21.75" customHeight="1">
      <c r="A424" s="39"/>
      <c r="B424" s="40"/>
      <c r="C424" s="229" t="s">
        <v>2261</v>
      </c>
      <c r="D424" s="229" t="s">
        <v>352</v>
      </c>
      <c r="E424" s="230" t="s">
        <v>6337</v>
      </c>
      <c r="F424" s="231" t="s">
        <v>6338</v>
      </c>
      <c r="G424" s="232" t="s">
        <v>497</v>
      </c>
      <c r="H424" s="233">
        <v>1</v>
      </c>
      <c r="I424" s="234"/>
      <c r="J424" s="235">
        <f>ROUND(I424*H424,2)</f>
        <v>0</v>
      </c>
      <c r="K424" s="231" t="s">
        <v>385</v>
      </c>
      <c r="L424" s="45"/>
      <c r="M424" s="236" t="s">
        <v>1</v>
      </c>
      <c r="N424" s="237" t="s">
        <v>41</v>
      </c>
      <c r="O424" s="92"/>
      <c r="P424" s="238">
        <f>O424*H424</f>
        <v>0</v>
      </c>
      <c r="Q424" s="238">
        <v>0</v>
      </c>
      <c r="R424" s="238">
        <f>Q424*H424</f>
        <v>0</v>
      </c>
      <c r="S424" s="238">
        <v>0</v>
      </c>
      <c r="T424" s="239">
        <f>S424*H424</f>
        <v>0</v>
      </c>
      <c r="U424" s="39"/>
      <c r="V424" s="39"/>
      <c r="W424" s="39"/>
      <c r="X424" s="39"/>
      <c r="Y424" s="39"/>
      <c r="Z424" s="39"/>
      <c r="AA424" s="39"/>
      <c r="AB424" s="39"/>
      <c r="AC424" s="39"/>
      <c r="AD424" s="39"/>
      <c r="AE424" s="39"/>
      <c r="AR424" s="240" t="s">
        <v>530</v>
      </c>
      <c r="AT424" s="240" t="s">
        <v>352</v>
      </c>
      <c r="AU424" s="240" t="s">
        <v>371</v>
      </c>
      <c r="AY424" s="18" t="s">
        <v>350</v>
      </c>
      <c r="BE424" s="241">
        <f>IF(N424="základní",J424,0)</f>
        <v>0</v>
      </c>
      <c r="BF424" s="241">
        <f>IF(N424="snížená",J424,0)</f>
        <v>0</v>
      </c>
      <c r="BG424" s="241">
        <f>IF(N424="zákl. přenesená",J424,0)</f>
        <v>0</v>
      </c>
      <c r="BH424" s="241">
        <f>IF(N424="sníž. přenesená",J424,0)</f>
        <v>0</v>
      </c>
      <c r="BI424" s="241">
        <f>IF(N424="nulová",J424,0)</f>
        <v>0</v>
      </c>
      <c r="BJ424" s="18" t="s">
        <v>84</v>
      </c>
      <c r="BK424" s="241">
        <f>ROUND(I424*H424,2)</f>
        <v>0</v>
      </c>
      <c r="BL424" s="18" t="s">
        <v>530</v>
      </c>
      <c r="BM424" s="240" t="s">
        <v>6339</v>
      </c>
    </row>
    <row r="425" s="2" customFormat="1">
      <c r="A425" s="39"/>
      <c r="B425" s="40"/>
      <c r="C425" s="41"/>
      <c r="D425" s="242" t="s">
        <v>359</v>
      </c>
      <c r="E425" s="41"/>
      <c r="F425" s="243" t="s">
        <v>6340</v>
      </c>
      <c r="G425" s="41"/>
      <c r="H425" s="41"/>
      <c r="I425" s="244"/>
      <c r="J425" s="41"/>
      <c r="K425" s="41"/>
      <c r="L425" s="45"/>
      <c r="M425" s="245"/>
      <c r="N425" s="246"/>
      <c r="O425" s="92"/>
      <c r="P425" s="92"/>
      <c r="Q425" s="92"/>
      <c r="R425" s="92"/>
      <c r="S425" s="92"/>
      <c r="T425" s="93"/>
      <c r="U425" s="39"/>
      <c r="V425" s="39"/>
      <c r="W425" s="39"/>
      <c r="X425" s="39"/>
      <c r="Y425" s="39"/>
      <c r="Z425" s="39"/>
      <c r="AA425" s="39"/>
      <c r="AB425" s="39"/>
      <c r="AC425" s="39"/>
      <c r="AD425" s="39"/>
      <c r="AE425" s="39"/>
      <c r="AT425" s="18" t="s">
        <v>359</v>
      </c>
      <c r="AU425" s="18" t="s">
        <v>371</v>
      </c>
    </row>
    <row r="426" s="2" customFormat="1" ht="16.5" customHeight="1">
      <c r="A426" s="39"/>
      <c r="B426" s="40"/>
      <c r="C426" s="229" t="s">
        <v>2267</v>
      </c>
      <c r="D426" s="229" t="s">
        <v>352</v>
      </c>
      <c r="E426" s="230" t="s">
        <v>6341</v>
      </c>
      <c r="F426" s="231" t="s">
        <v>6342</v>
      </c>
      <c r="G426" s="232" t="s">
        <v>497</v>
      </c>
      <c r="H426" s="233">
        <v>4</v>
      </c>
      <c r="I426" s="234"/>
      <c r="J426" s="235">
        <f>ROUND(I426*H426,2)</f>
        <v>0</v>
      </c>
      <c r="K426" s="231" t="s">
        <v>385</v>
      </c>
      <c r="L426" s="45"/>
      <c r="M426" s="236" t="s">
        <v>1</v>
      </c>
      <c r="N426" s="237" t="s">
        <v>41</v>
      </c>
      <c r="O426" s="92"/>
      <c r="P426" s="238">
        <f>O426*H426</f>
        <v>0</v>
      </c>
      <c r="Q426" s="238">
        <v>0</v>
      </c>
      <c r="R426" s="238">
        <f>Q426*H426</f>
        <v>0</v>
      </c>
      <c r="S426" s="238">
        <v>0</v>
      </c>
      <c r="T426" s="239">
        <f>S426*H426</f>
        <v>0</v>
      </c>
      <c r="U426" s="39"/>
      <c r="V426" s="39"/>
      <c r="W426" s="39"/>
      <c r="X426" s="39"/>
      <c r="Y426" s="39"/>
      <c r="Z426" s="39"/>
      <c r="AA426" s="39"/>
      <c r="AB426" s="39"/>
      <c r="AC426" s="39"/>
      <c r="AD426" s="39"/>
      <c r="AE426" s="39"/>
      <c r="AR426" s="240" t="s">
        <v>530</v>
      </c>
      <c r="AT426" s="240" t="s">
        <v>352</v>
      </c>
      <c r="AU426" s="240" t="s">
        <v>371</v>
      </c>
      <c r="AY426" s="18" t="s">
        <v>350</v>
      </c>
      <c r="BE426" s="241">
        <f>IF(N426="základní",J426,0)</f>
        <v>0</v>
      </c>
      <c r="BF426" s="241">
        <f>IF(N426="snížená",J426,0)</f>
        <v>0</v>
      </c>
      <c r="BG426" s="241">
        <f>IF(N426="zákl. přenesená",J426,0)</f>
        <v>0</v>
      </c>
      <c r="BH426" s="241">
        <f>IF(N426="sníž. přenesená",J426,0)</f>
        <v>0</v>
      </c>
      <c r="BI426" s="241">
        <f>IF(N426="nulová",J426,0)</f>
        <v>0</v>
      </c>
      <c r="BJ426" s="18" t="s">
        <v>84</v>
      </c>
      <c r="BK426" s="241">
        <f>ROUND(I426*H426,2)</f>
        <v>0</v>
      </c>
      <c r="BL426" s="18" t="s">
        <v>530</v>
      </c>
      <c r="BM426" s="240" t="s">
        <v>6343</v>
      </c>
    </row>
    <row r="427" s="2" customFormat="1">
      <c r="A427" s="39"/>
      <c r="B427" s="40"/>
      <c r="C427" s="41"/>
      <c r="D427" s="242" t="s">
        <v>359</v>
      </c>
      <c r="E427" s="41"/>
      <c r="F427" s="243" t="s">
        <v>6344</v>
      </c>
      <c r="G427" s="41"/>
      <c r="H427" s="41"/>
      <c r="I427" s="244"/>
      <c r="J427" s="41"/>
      <c r="K427" s="41"/>
      <c r="L427" s="45"/>
      <c r="M427" s="245"/>
      <c r="N427" s="246"/>
      <c r="O427" s="92"/>
      <c r="P427" s="92"/>
      <c r="Q427" s="92"/>
      <c r="R427" s="92"/>
      <c r="S427" s="92"/>
      <c r="T427" s="93"/>
      <c r="U427" s="39"/>
      <c r="V427" s="39"/>
      <c r="W427" s="39"/>
      <c r="X427" s="39"/>
      <c r="Y427" s="39"/>
      <c r="Z427" s="39"/>
      <c r="AA427" s="39"/>
      <c r="AB427" s="39"/>
      <c r="AC427" s="39"/>
      <c r="AD427" s="39"/>
      <c r="AE427" s="39"/>
      <c r="AT427" s="18" t="s">
        <v>359</v>
      </c>
      <c r="AU427" s="18" t="s">
        <v>371</v>
      </c>
    </row>
    <row r="428" s="2" customFormat="1" ht="16.5" customHeight="1">
      <c r="A428" s="39"/>
      <c r="B428" s="40"/>
      <c r="C428" s="229" t="s">
        <v>2282</v>
      </c>
      <c r="D428" s="229" t="s">
        <v>352</v>
      </c>
      <c r="E428" s="230" t="s">
        <v>6345</v>
      </c>
      <c r="F428" s="231" t="s">
        <v>6346</v>
      </c>
      <c r="G428" s="232" t="s">
        <v>497</v>
      </c>
      <c r="H428" s="233">
        <v>1</v>
      </c>
      <c r="I428" s="234"/>
      <c r="J428" s="235">
        <f>ROUND(I428*H428,2)</f>
        <v>0</v>
      </c>
      <c r="K428" s="231" t="s">
        <v>385</v>
      </c>
      <c r="L428" s="45"/>
      <c r="M428" s="236" t="s">
        <v>1</v>
      </c>
      <c r="N428" s="237" t="s">
        <v>41</v>
      </c>
      <c r="O428" s="92"/>
      <c r="P428" s="238">
        <f>O428*H428</f>
        <v>0</v>
      </c>
      <c r="Q428" s="238">
        <v>0</v>
      </c>
      <c r="R428" s="238">
        <f>Q428*H428</f>
        <v>0</v>
      </c>
      <c r="S428" s="238">
        <v>0</v>
      </c>
      <c r="T428" s="239">
        <f>S428*H428</f>
        <v>0</v>
      </c>
      <c r="U428" s="39"/>
      <c r="V428" s="39"/>
      <c r="W428" s="39"/>
      <c r="X428" s="39"/>
      <c r="Y428" s="39"/>
      <c r="Z428" s="39"/>
      <c r="AA428" s="39"/>
      <c r="AB428" s="39"/>
      <c r="AC428" s="39"/>
      <c r="AD428" s="39"/>
      <c r="AE428" s="39"/>
      <c r="AR428" s="240" t="s">
        <v>530</v>
      </c>
      <c r="AT428" s="240" t="s">
        <v>352</v>
      </c>
      <c r="AU428" s="240" t="s">
        <v>371</v>
      </c>
      <c r="AY428" s="18" t="s">
        <v>350</v>
      </c>
      <c r="BE428" s="241">
        <f>IF(N428="základní",J428,0)</f>
        <v>0</v>
      </c>
      <c r="BF428" s="241">
        <f>IF(N428="snížená",J428,0)</f>
        <v>0</v>
      </c>
      <c r="BG428" s="241">
        <f>IF(N428="zákl. přenesená",J428,0)</f>
        <v>0</v>
      </c>
      <c r="BH428" s="241">
        <f>IF(N428="sníž. přenesená",J428,0)</f>
        <v>0</v>
      </c>
      <c r="BI428" s="241">
        <f>IF(N428="nulová",J428,0)</f>
        <v>0</v>
      </c>
      <c r="BJ428" s="18" t="s">
        <v>84</v>
      </c>
      <c r="BK428" s="241">
        <f>ROUND(I428*H428,2)</f>
        <v>0</v>
      </c>
      <c r="BL428" s="18" t="s">
        <v>530</v>
      </c>
      <c r="BM428" s="240" t="s">
        <v>6347</v>
      </c>
    </row>
    <row r="429" s="2" customFormat="1">
      <c r="A429" s="39"/>
      <c r="B429" s="40"/>
      <c r="C429" s="41"/>
      <c r="D429" s="242" t="s">
        <v>359</v>
      </c>
      <c r="E429" s="41"/>
      <c r="F429" s="243" t="s">
        <v>6348</v>
      </c>
      <c r="G429" s="41"/>
      <c r="H429" s="41"/>
      <c r="I429" s="244"/>
      <c r="J429" s="41"/>
      <c r="K429" s="41"/>
      <c r="L429" s="45"/>
      <c r="M429" s="245"/>
      <c r="N429" s="246"/>
      <c r="O429" s="92"/>
      <c r="P429" s="92"/>
      <c r="Q429" s="92"/>
      <c r="R429" s="92"/>
      <c r="S429" s="92"/>
      <c r="T429" s="93"/>
      <c r="U429" s="39"/>
      <c r="V429" s="39"/>
      <c r="W429" s="39"/>
      <c r="X429" s="39"/>
      <c r="Y429" s="39"/>
      <c r="Z429" s="39"/>
      <c r="AA429" s="39"/>
      <c r="AB429" s="39"/>
      <c r="AC429" s="39"/>
      <c r="AD429" s="39"/>
      <c r="AE429" s="39"/>
      <c r="AT429" s="18" t="s">
        <v>359</v>
      </c>
      <c r="AU429" s="18" t="s">
        <v>371</v>
      </c>
    </row>
    <row r="430" s="2" customFormat="1" ht="16.5" customHeight="1">
      <c r="A430" s="39"/>
      <c r="B430" s="40"/>
      <c r="C430" s="229" t="s">
        <v>2293</v>
      </c>
      <c r="D430" s="229" t="s">
        <v>352</v>
      </c>
      <c r="E430" s="230" t="s">
        <v>6160</v>
      </c>
      <c r="F430" s="231" t="s">
        <v>6161</v>
      </c>
      <c r="G430" s="232" t="s">
        <v>5017</v>
      </c>
      <c r="H430" s="233">
        <v>1</v>
      </c>
      <c r="I430" s="234"/>
      <c r="J430" s="235">
        <f>ROUND(I430*H430,2)</f>
        <v>0</v>
      </c>
      <c r="K430" s="231" t="s">
        <v>1</v>
      </c>
      <c r="L430" s="45"/>
      <c r="M430" s="236" t="s">
        <v>1</v>
      </c>
      <c r="N430" s="237" t="s">
        <v>41</v>
      </c>
      <c r="O430" s="92"/>
      <c r="P430" s="238">
        <f>O430*H430</f>
        <v>0</v>
      </c>
      <c r="Q430" s="238">
        <v>0</v>
      </c>
      <c r="R430" s="238">
        <f>Q430*H430</f>
        <v>0</v>
      </c>
      <c r="S430" s="238">
        <v>0</v>
      </c>
      <c r="T430" s="239">
        <f>S430*H430</f>
        <v>0</v>
      </c>
      <c r="U430" s="39"/>
      <c r="V430" s="39"/>
      <c r="W430" s="39"/>
      <c r="X430" s="39"/>
      <c r="Y430" s="39"/>
      <c r="Z430" s="39"/>
      <c r="AA430" s="39"/>
      <c r="AB430" s="39"/>
      <c r="AC430" s="39"/>
      <c r="AD430" s="39"/>
      <c r="AE430" s="39"/>
      <c r="AR430" s="240" t="s">
        <v>357</v>
      </c>
      <c r="AT430" s="240" t="s">
        <v>352</v>
      </c>
      <c r="AU430" s="240" t="s">
        <v>371</v>
      </c>
      <c r="AY430" s="18" t="s">
        <v>350</v>
      </c>
      <c r="BE430" s="241">
        <f>IF(N430="základní",J430,0)</f>
        <v>0</v>
      </c>
      <c r="BF430" s="241">
        <f>IF(N430="snížená",J430,0)</f>
        <v>0</v>
      </c>
      <c r="BG430" s="241">
        <f>IF(N430="zákl. přenesená",J430,0)</f>
        <v>0</v>
      </c>
      <c r="BH430" s="241">
        <f>IF(N430="sníž. přenesená",J430,0)</f>
        <v>0</v>
      </c>
      <c r="BI430" s="241">
        <f>IF(N430="nulová",J430,0)</f>
        <v>0</v>
      </c>
      <c r="BJ430" s="18" t="s">
        <v>84</v>
      </c>
      <c r="BK430" s="241">
        <f>ROUND(I430*H430,2)</f>
        <v>0</v>
      </c>
      <c r="BL430" s="18" t="s">
        <v>357</v>
      </c>
      <c r="BM430" s="240" t="s">
        <v>6349</v>
      </c>
    </row>
    <row r="431" s="2" customFormat="1">
      <c r="A431" s="39"/>
      <c r="B431" s="40"/>
      <c r="C431" s="41"/>
      <c r="D431" s="242" t="s">
        <v>359</v>
      </c>
      <c r="E431" s="41"/>
      <c r="F431" s="243" t="s">
        <v>6161</v>
      </c>
      <c r="G431" s="41"/>
      <c r="H431" s="41"/>
      <c r="I431" s="244"/>
      <c r="J431" s="41"/>
      <c r="K431" s="41"/>
      <c r="L431" s="45"/>
      <c r="M431" s="245"/>
      <c r="N431" s="246"/>
      <c r="O431" s="92"/>
      <c r="P431" s="92"/>
      <c r="Q431" s="92"/>
      <c r="R431" s="92"/>
      <c r="S431" s="92"/>
      <c r="T431" s="93"/>
      <c r="U431" s="39"/>
      <c r="V431" s="39"/>
      <c r="W431" s="39"/>
      <c r="X431" s="39"/>
      <c r="Y431" s="39"/>
      <c r="Z431" s="39"/>
      <c r="AA431" s="39"/>
      <c r="AB431" s="39"/>
      <c r="AC431" s="39"/>
      <c r="AD431" s="39"/>
      <c r="AE431" s="39"/>
      <c r="AT431" s="18" t="s">
        <v>359</v>
      </c>
      <c r="AU431" s="18" t="s">
        <v>371</v>
      </c>
    </row>
    <row r="432" s="2" customFormat="1" ht="24.15" customHeight="1">
      <c r="A432" s="39"/>
      <c r="B432" s="40"/>
      <c r="C432" s="229" t="s">
        <v>2298</v>
      </c>
      <c r="D432" s="229" t="s">
        <v>352</v>
      </c>
      <c r="E432" s="230" t="s">
        <v>6163</v>
      </c>
      <c r="F432" s="231" t="s">
        <v>6164</v>
      </c>
      <c r="G432" s="232" t="s">
        <v>5017</v>
      </c>
      <c r="H432" s="233">
        <v>1</v>
      </c>
      <c r="I432" s="234"/>
      <c r="J432" s="235">
        <f>ROUND(I432*H432,2)</f>
        <v>0</v>
      </c>
      <c r="K432" s="231" t="s">
        <v>1</v>
      </c>
      <c r="L432" s="45"/>
      <c r="M432" s="236" t="s">
        <v>1</v>
      </c>
      <c r="N432" s="237" t="s">
        <v>41</v>
      </c>
      <c r="O432" s="92"/>
      <c r="P432" s="238">
        <f>O432*H432</f>
        <v>0</v>
      </c>
      <c r="Q432" s="238">
        <v>0</v>
      </c>
      <c r="R432" s="238">
        <f>Q432*H432</f>
        <v>0</v>
      </c>
      <c r="S432" s="238">
        <v>0</v>
      </c>
      <c r="T432" s="239">
        <f>S432*H432</f>
        <v>0</v>
      </c>
      <c r="U432" s="39"/>
      <c r="V432" s="39"/>
      <c r="W432" s="39"/>
      <c r="X432" s="39"/>
      <c r="Y432" s="39"/>
      <c r="Z432" s="39"/>
      <c r="AA432" s="39"/>
      <c r="AB432" s="39"/>
      <c r="AC432" s="39"/>
      <c r="AD432" s="39"/>
      <c r="AE432" s="39"/>
      <c r="AR432" s="240" t="s">
        <v>357</v>
      </c>
      <c r="AT432" s="240" t="s">
        <v>352</v>
      </c>
      <c r="AU432" s="240" t="s">
        <v>371</v>
      </c>
      <c r="AY432" s="18" t="s">
        <v>350</v>
      </c>
      <c r="BE432" s="241">
        <f>IF(N432="základní",J432,0)</f>
        <v>0</v>
      </c>
      <c r="BF432" s="241">
        <f>IF(N432="snížená",J432,0)</f>
        <v>0</v>
      </c>
      <c r="BG432" s="241">
        <f>IF(N432="zákl. přenesená",J432,0)</f>
        <v>0</v>
      </c>
      <c r="BH432" s="241">
        <f>IF(N432="sníž. přenesená",J432,0)</f>
        <v>0</v>
      </c>
      <c r="BI432" s="241">
        <f>IF(N432="nulová",J432,0)</f>
        <v>0</v>
      </c>
      <c r="BJ432" s="18" t="s">
        <v>84</v>
      </c>
      <c r="BK432" s="241">
        <f>ROUND(I432*H432,2)</f>
        <v>0</v>
      </c>
      <c r="BL432" s="18" t="s">
        <v>357</v>
      </c>
      <c r="BM432" s="240" t="s">
        <v>6350</v>
      </c>
    </row>
    <row r="433" s="2" customFormat="1">
      <c r="A433" s="39"/>
      <c r="B433" s="40"/>
      <c r="C433" s="41"/>
      <c r="D433" s="242" t="s">
        <v>359</v>
      </c>
      <c r="E433" s="41"/>
      <c r="F433" s="243" t="s">
        <v>6164</v>
      </c>
      <c r="G433" s="41"/>
      <c r="H433" s="41"/>
      <c r="I433" s="244"/>
      <c r="J433" s="41"/>
      <c r="K433" s="41"/>
      <c r="L433" s="45"/>
      <c r="M433" s="245"/>
      <c r="N433" s="246"/>
      <c r="O433" s="92"/>
      <c r="P433" s="92"/>
      <c r="Q433" s="92"/>
      <c r="R433" s="92"/>
      <c r="S433" s="92"/>
      <c r="T433" s="93"/>
      <c r="U433" s="39"/>
      <c r="V433" s="39"/>
      <c r="W433" s="39"/>
      <c r="X433" s="39"/>
      <c r="Y433" s="39"/>
      <c r="Z433" s="39"/>
      <c r="AA433" s="39"/>
      <c r="AB433" s="39"/>
      <c r="AC433" s="39"/>
      <c r="AD433" s="39"/>
      <c r="AE433" s="39"/>
      <c r="AT433" s="18" t="s">
        <v>359</v>
      </c>
      <c r="AU433" s="18" t="s">
        <v>371</v>
      </c>
    </row>
    <row r="434" s="2" customFormat="1" ht="16.5" customHeight="1">
      <c r="A434" s="39"/>
      <c r="B434" s="40"/>
      <c r="C434" s="229" t="s">
        <v>2315</v>
      </c>
      <c r="D434" s="229" t="s">
        <v>352</v>
      </c>
      <c r="E434" s="230" t="s">
        <v>6166</v>
      </c>
      <c r="F434" s="231" t="s">
        <v>6167</v>
      </c>
      <c r="G434" s="232" t="s">
        <v>5017</v>
      </c>
      <c r="H434" s="233">
        <v>1</v>
      </c>
      <c r="I434" s="234"/>
      <c r="J434" s="235">
        <f>ROUND(I434*H434,2)</f>
        <v>0</v>
      </c>
      <c r="K434" s="231" t="s">
        <v>1</v>
      </c>
      <c r="L434" s="45"/>
      <c r="M434" s="236" t="s">
        <v>1</v>
      </c>
      <c r="N434" s="237" t="s">
        <v>41</v>
      </c>
      <c r="O434" s="92"/>
      <c r="P434" s="238">
        <f>O434*H434</f>
        <v>0</v>
      </c>
      <c r="Q434" s="238">
        <v>0</v>
      </c>
      <c r="R434" s="238">
        <f>Q434*H434</f>
        <v>0</v>
      </c>
      <c r="S434" s="238">
        <v>0</v>
      </c>
      <c r="T434" s="239">
        <f>S434*H434</f>
        <v>0</v>
      </c>
      <c r="U434" s="39"/>
      <c r="V434" s="39"/>
      <c r="W434" s="39"/>
      <c r="X434" s="39"/>
      <c r="Y434" s="39"/>
      <c r="Z434" s="39"/>
      <c r="AA434" s="39"/>
      <c r="AB434" s="39"/>
      <c r="AC434" s="39"/>
      <c r="AD434" s="39"/>
      <c r="AE434" s="39"/>
      <c r="AR434" s="240" t="s">
        <v>357</v>
      </c>
      <c r="AT434" s="240" t="s">
        <v>352</v>
      </c>
      <c r="AU434" s="240" t="s">
        <v>371</v>
      </c>
      <c r="AY434" s="18" t="s">
        <v>350</v>
      </c>
      <c r="BE434" s="241">
        <f>IF(N434="základní",J434,0)</f>
        <v>0</v>
      </c>
      <c r="BF434" s="241">
        <f>IF(N434="snížená",J434,0)</f>
        <v>0</v>
      </c>
      <c r="BG434" s="241">
        <f>IF(N434="zákl. přenesená",J434,0)</f>
        <v>0</v>
      </c>
      <c r="BH434" s="241">
        <f>IF(N434="sníž. přenesená",J434,0)</f>
        <v>0</v>
      </c>
      <c r="BI434" s="241">
        <f>IF(N434="nulová",J434,0)</f>
        <v>0</v>
      </c>
      <c r="BJ434" s="18" t="s">
        <v>84</v>
      </c>
      <c r="BK434" s="241">
        <f>ROUND(I434*H434,2)</f>
        <v>0</v>
      </c>
      <c r="BL434" s="18" t="s">
        <v>357</v>
      </c>
      <c r="BM434" s="240" t="s">
        <v>6351</v>
      </c>
    </row>
    <row r="435" s="2" customFormat="1">
      <c r="A435" s="39"/>
      <c r="B435" s="40"/>
      <c r="C435" s="41"/>
      <c r="D435" s="242" t="s">
        <v>359</v>
      </c>
      <c r="E435" s="41"/>
      <c r="F435" s="243" t="s">
        <v>6167</v>
      </c>
      <c r="G435" s="41"/>
      <c r="H435" s="41"/>
      <c r="I435" s="244"/>
      <c r="J435" s="41"/>
      <c r="K435" s="41"/>
      <c r="L435" s="45"/>
      <c r="M435" s="245"/>
      <c r="N435" s="246"/>
      <c r="O435" s="92"/>
      <c r="P435" s="92"/>
      <c r="Q435" s="92"/>
      <c r="R435" s="92"/>
      <c r="S435" s="92"/>
      <c r="T435" s="93"/>
      <c r="U435" s="39"/>
      <c r="V435" s="39"/>
      <c r="W435" s="39"/>
      <c r="X435" s="39"/>
      <c r="Y435" s="39"/>
      <c r="Z435" s="39"/>
      <c r="AA435" s="39"/>
      <c r="AB435" s="39"/>
      <c r="AC435" s="39"/>
      <c r="AD435" s="39"/>
      <c r="AE435" s="39"/>
      <c r="AT435" s="18" t="s">
        <v>359</v>
      </c>
      <c r="AU435" s="18" t="s">
        <v>371</v>
      </c>
    </row>
    <row r="436" s="12" customFormat="1" ht="22.8" customHeight="1">
      <c r="A436" s="12"/>
      <c r="B436" s="213"/>
      <c r="C436" s="214"/>
      <c r="D436" s="215" t="s">
        <v>75</v>
      </c>
      <c r="E436" s="227" t="s">
        <v>6352</v>
      </c>
      <c r="F436" s="227" t="s">
        <v>6353</v>
      </c>
      <c r="G436" s="214"/>
      <c r="H436" s="214"/>
      <c r="I436" s="217"/>
      <c r="J436" s="228">
        <f>BK436</f>
        <v>0</v>
      </c>
      <c r="K436" s="214"/>
      <c r="L436" s="219"/>
      <c r="M436" s="220"/>
      <c r="N436" s="221"/>
      <c r="O436" s="221"/>
      <c r="P436" s="222">
        <f>P437+SUM(P438:P483)+P514</f>
        <v>0</v>
      </c>
      <c r="Q436" s="221"/>
      <c r="R436" s="222">
        <f>R437+SUM(R438:R483)+R514</f>
        <v>0.0024000000000000002</v>
      </c>
      <c r="S436" s="221"/>
      <c r="T436" s="223">
        <f>T437+SUM(T438:T483)+T514</f>
        <v>0.059999999999999998</v>
      </c>
      <c r="U436" s="12"/>
      <c r="V436" s="12"/>
      <c r="W436" s="12"/>
      <c r="X436" s="12"/>
      <c r="Y436" s="12"/>
      <c r="Z436" s="12"/>
      <c r="AA436" s="12"/>
      <c r="AB436" s="12"/>
      <c r="AC436" s="12"/>
      <c r="AD436" s="12"/>
      <c r="AE436" s="12"/>
      <c r="AR436" s="224" t="s">
        <v>86</v>
      </c>
      <c r="AT436" s="225" t="s">
        <v>75</v>
      </c>
      <c r="AU436" s="225" t="s">
        <v>84</v>
      </c>
      <c r="AY436" s="224" t="s">
        <v>350</v>
      </c>
      <c r="BK436" s="226">
        <f>BK437+SUM(BK438:BK483)+BK514</f>
        <v>0</v>
      </c>
    </row>
    <row r="437" s="2" customFormat="1" ht="16.5" customHeight="1">
      <c r="A437" s="39"/>
      <c r="B437" s="40"/>
      <c r="C437" s="295" t="s">
        <v>2322</v>
      </c>
      <c r="D437" s="295" t="s">
        <v>1347</v>
      </c>
      <c r="E437" s="296" t="s">
        <v>6354</v>
      </c>
      <c r="F437" s="297" t="s">
        <v>6355</v>
      </c>
      <c r="G437" s="298" t="s">
        <v>4932</v>
      </c>
      <c r="H437" s="299">
        <v>1</v>
      </c>
      <c r="I437" s="300"/>
      <c r="J437" s="301">
        <f>ROUND(I437*H437,2)</f>
        <v>0</v>
      </c>
      <c r="K437" s="297" t="s">
        <v>1</v>
      </c>
      <c r="L437" s="302"/>
      <c r="M437" s="303" t="s">
        <v>1</v>
      </c>
      <c r="N437" s="304" t="s">
        <v>41</v>
      </c>
      <c r="O437" s="92"/>
      <c r="P437" s="238">
        <f>O437*H437</f>
        <v>0</v>
      </c>
      <c r="Q437" s="238">
        <v>0</v>
      </c>
      <c r="R437" s="238">
        <f>Q437*H437</f>
        <v>0</v>
      </c>
      <c r="S437" s="238">
        <v>0</v>
      </c>
      <c r="T437" s="239">
        <f>S437*H437</f>
        <v>0</v>
      </c>
      <c r="U437" s="39"/>
      <c r="V437" s="39"/>
      <c r="W437" s="39"/>
      <c r="X437" s="39"/>
      <c r="Y437" s="39"/>
      <c r="Z437" s="39"/>
      <c r="AA437" s="39"/>
      <c r="AB437" s="39"/>
      <c r="AC437" s="39"/>
      <c r="AD437" s="39"/>
      <c r="AE437" s="39"/>
      <c r="AR437" s="240" t="s">
        <v>695</v>
      </c>
      <c r="AT437" s="240" t="s">
        <v>1347</v>
      </c>
      <c r="AU437" s="240" t="s">
        <v>86</v>
      </c>
      <c r="AY437" s="18" t="s">
        <v>350</v>
      </c>
      <c r="BE437" s="241">
        <f>IF(N437="základní",J437,0)</f>
        <v>0</v>
      </c>
      <c r="BF437" s="241">
        <f>IF(N437="snížená",J437,0)</f>
        <v>0</v>
      </c>
      <c r="BG437" s="241">
        <f>IF(N437="zákl. přenesená",J437,0)</f>
        <v>0</v>
      </c>
      <c r="BH437" s="241">
        <f>IF(N437="sníž. přenesená",J437,0)</f>
        <v>0</v>
      </c>
      <c r="BI437" s="241">
        <f>IF(N437="nulová",J437,0)</f>
        <v>0</v>
      </c>
      <c r="BJ437" s="18" t="s">
        <v>84</v>
      </c>
      <c r="BK437" s="241">
        <f>ROUND(I437*H437,2)</f>
        <v>0</v>
      </c>
      <c r="BL437" s="18" t="s">
        <v>530</v>
      </c>
      <c r="BM437" s="240" t="s">
        <v>6356</v>
      </c>
    </row>
    <row r="438" s="2" customFormat="1">
      <c r="A438" s="39"/>
      <c r="B438" s="40"/>
      <c r="C438" s="41"/>
      <c r="D438" s="242" t="s">
        <v>359</v>
      </c>
      <c r="E438" s="41"/>
      <c r="F438" s="243" t="s">
        <v>6355</v>
      </c>
      <c r="G438" s="41"/>
      <c r="H438" s="41"/>
      <c r="I438" s="244"/>
      <c r="J438" s="41"/>
      <c r="K438" s="41"/>
      <c r="L438" s="45"/>
      <c r="M438" s="245"/>
      <c r="N438" s="246"/>
      <c r="O438" s="92"/>
      <c r="P438" s="92"/>
      <c r="Q438" s="92"/>
      <c r="R438" s="92"/>
      <c r="S438" s="92"/>
      <c r="T438" s="93"/>
      <c r="U438" s="39"/>
      <c r="V438" s="39"/>
      <c r="W438" s="39"/>
      <c r="X438" s="39"/>
      <c r="Y438" s="39"/>
      <c r="Z438" s="39"/>
      <c r="AA438" s="39"/>
      <c r="AB438" s="39"/>
      <c r="AC438" s="39"/>
      <c r="AD438" s="39"/>
      <c r="AE438" s="39"/>
      <c r="AT438" s="18" t="s">
        <v>359</v>
      </c>
      <c r="AU438" s="18" t="s">
        <v>86</v>
      </c>
    </row>
    <row r="439" s="2" customFormat="1" ht="21.75" customHeight="1">
      <c r="A439" s="39"/>
      <c r="B439" s="40"/>
      <c r="C439" s="229" t="s">
        <v>2331</v>
      </c>
      <c r="D439" s="229" t="s">
        <v>352</v>
      </c>
      <c r="E439" s="230" t="s">
        <v>6357</v>
      </c>
      <c r="F439" s="231" t="s">
        <v>6358</v>
      </c>
      <c r="G439" s="232" t="s">
        <v>497</v>
      </c>
      <c r="H439" s="233">
        <v>1</v>
      </c>
      <c r="I439" s="234"/>
      <c r="J439" s="235">
        <f>ROUND(I439*H439,2)</f>
        <v>0</v>
      </c>
      <c r="K439" s="231" t="s">
        <v>385</v>
      </c>
      <c r="L439" s="45"/>
      <c r="M439" s="236" t="s">
        <v>1</v>
      </c>
      <c r="N439" s="237" t="s">
        <v>41</v>
      </c>
      <c r="O439" s="92"/>
      <c r="P439" s="238">
        <f>O439*H439</f>
        <v>0</v>
      </c>
      <c r="Q439" s="238">
        <v>0</v>
      </c>
      <c r="R439" s="238">
        <f>Q439*H439</f>
        <v>0</v>
      </c>
      <c r="S439" s="238">
        <v>0</v>
      </c>
      <c r="T439" s="239">
        <f>S439*H439</f>
        <v>0</v>
      </c>
      <c r="U439" s="39"/>
      <c r="V439" s="39"/>
      <c r="W439" s="39"/>
      <c r="X439" s="39"/>
      <c r="Y439" s="39"/>
      <c r="Z439" s="39"/>
      <c r="AA439" s="39"/>
      <c r="AB439" s="39"/>
      <c r="AC439" s="39"/>
      <c r="AD439" s="39"/>
      <c r="AE439" s="39"/>
      <c r="AR439" s="240" t="s">
        <v>530</v>
      </c>
      <c r="AT439" s="240" t="s">
        <v>352</v>
      </c>
      <c r="AU439" s="240" t="s">
        <v>86</v>
      </c>
      <c r="AY439" s="18" t="s">
        <v>350</v>
      </c>
      <c r="BE439" s="241">
        <f>IF(N439="základní",J439,0)</f>
        <v>0</v>
      </c>
      <c r="BF439" s="241">
        <f>IF(N439="snížená",J439,0)</f>
        <v>0</v>
      </c>
      <c r="BG439" s="241">
        <f>IF(N439="zákl. přenesená",J439,0)</f>
        <v>0</v>
      </c>
      <c r="BH439" s="241">
        <f>IF(N439="sníž. přenesená",J439,0)</f>
        <v>0</v>
      </c>
      <c r="BI439" s="241">
        <f>IF(N439="nulová",J439,0)</f>
        <v>0</v>
      </c>
      <c r="BJ439" s="18" t="s">
        <v>84</v>
      </c>
      <c r="BK439" s="241">
        <f>ROUND(I439*H439,2)</f>
        <v>0</v>
      </c>
      <c r="BL439" s="18" t="s">
        <v>530</v>
      </c>
      <c r="BM439" s="240" t="s">
        <v>6359</v>
      </c>
    </row>
    <row r="440" s="2" customFormat="1">
      <c r="A440" s="39"/>
      <c r="B440" s="40"/>
      <c r="C440" s="41"/>
      <c r="D440" s="242" t="s">
        <v>359</v>
      </c>
      <c r="E440" s="41"/>
      <c r="F440" s="243" t="s">
        <v>6360</v>
      </c>
      <c r="G440" s="41"/>
      <c r="H440" s="41"/>
      <c r="I440" s="244"/>
      <c r="J440" s="41"/>
      <c r="K440" s="41"/>
      <c r="L440" s="45"/>
      <c r="M440" s="245"/>
      <c r="N440" s="246"/>
      <c r="O440" s="92"/>
      <c r="P440" s="92"/>
      <c r="Q440" s="92"/>
      <c r="R440" s="92"/>
      <c r="S440" s="92"/>
      <c r="T440" s="93"/>
      <c r="U440" s="39"/>
      <c r="V440" s="39"/>
      <c r="W440" s="39"/>
      <c r="X440" s="39"/>
      <c r="Y440" s="39"/>
      <c r="Z440" s="39"/>
      <c r="AA440" s="39"/>
      <c r="AB440" s="39"/>
      <c r="AC440" s="39"/>
      <c r="AD440" s="39"/>
      <c r="AE440" s="39"/>
      <c r="AT440" s="18" t="s">
        <v>359</v>
      </c>
      <c r="AU440" s="18" t="s">
        <v>86</v>
      </c>
    </row>
    <row r="441" s="2" customFormat="1" ht="66.75" customHeight="1">
      <c r="A441" s="39"/>
      <c r="B441" s="40"/>
      <c r="C441" s="295" t="s">
        <v>2336</v>
      </c>
      <c r="D441" s="295" t="s">
        <v>1347</v>
      </c>
      <c r="E441" s="296" t="s">
        <v>6361</v>
      </c>
      <c r="F441" s="297" t="s">
        <v>6362</v>
      </c>
      <c r="G441" s="298" t="s">
        <v>4932</v>
      </c>
      <c r="H441" s="299">
        <v>2</v>
      </c>
      <c r="I441" s="300"/>
      <c r="J441" s="301">
        <f>ROUND(I441*H441,2)</f>
        <v>0</v>
      </c>
      <c r="K441" s="297" t="s">
        <v>1</v>
      </c>
      <c r="L441" s="302"/>
      <c r="M441" s="303" t="s">
        <v>1</v>
      </c>
      <c r="N441" s="304" t="s">
        <v>41</v>
      </c>
      <c r="O441" s="92"/>
      <c r="P441" s="238">
        <f>O441*H441</f>
        <v>0</v>
      </c>
      <c r="Q441" s="238">
        <v>0</v>
      </c>
      <c r="R441" s="238">
        <f>Q441*H441</f>
        <v>0</v>
      </c>
      <c r="S441" s="238">
        <v>0</v>
      </c>
      <c r="T441" s="239">
        <f>S441*H441</f>
        <v>0</v>
      </c>
      <c r="U441" s="39"/>
      <c r="V441" s="39"/>
      <c r="W441" s="39"/>
      <c r="X441" s="39"/>
      <c r="Y441" s="39"/>
      <c r="Z441" s="39"/>
      <c r="AA441" s="39"/>
      <c r="AB441" s="39"/>
      <c r="AC441" s="39"/>
      <c r="AD441" s="39"/>
      <c r="AE441" s="39"/>
      <c r="AR441" s="240" t="s">
        <v>695</v>
      </c>
      <c r="AT441" s="240" t="s">
        <v>1347</v>
      </c>
      <c r="AU441" s="240" t="s">
        <v>86</v>
      </c>
      <c r="AY441" s="18" t="s">
        <v>350</v>
      </c>
      <c r="BE441" s="241">
        <f>IF(N441="základní",J441,0)</f>
        <v>0</v>
      </c>
      <c r="BF441" s="241">
        <f>IF(N441="snížená",J441,0)</f>
        <v>0</v>
      </c>
      <c r="BG441" s="241">
        <f>IF(N441="zákl. přenesená",J441,0)</f>
        <v>0</v>
      </c>
      <c r="BH441" s="241">
        <f>IF(N441="sníž. přenesená",J441,0)</f>
        <v>0</v>
      </c>
      <c r="BI441" s="241">
        <f>IF(N441="nulová",J441,0)</f>
        <v>0</v>
      </c>
      <c r="BJ441" s="18" t="s">
        <v>84</v>
      </c>
      <c r="BK441" s="241">
        <f>ROUND(I441*H441,2)</f>
        <v>0</v>
      </c>
      <c r="BL441" s="18" t="s">
        <v>530</v>
      </c>
      <c r="BM441" s="240" t="s">
        <v>6363</v>
      </c>
    </row>
    <row r="442" s="2" customFormat="1">
      <c r="A442" s="39"/>
      <c r="B442" s="40"/>
      <c r="C442" s="41"/>
      <c r="D442" s="242" t="s">
        <v>359</v>
      </c>
      <c r="E442" s="41"/>
      <c r="F442" s="243" t="s">
        <v>6362</v>
      </c>
      <c r="G442" s="41"/>
      <c r="H442" s="41"/>
      <c r="I442" s="244"/>
      <c r="J442" s="41"/>
      <c r="K442" s="41"/>
      <c r="L442" s="45"/>
      <c r="M442" s="245"/>
      <c r="N442" s="246"/>
      <c r="O442" s="92"/>
      <c r="P442" s="92"/>
      <c r="Q442" s="92"/>
      <c r="R442" s="92"/>
      <c r="S442" s="92"/>
      <c r="T442" s="93"/>
      <c r="U442" s="39"/>
      <c r="V442" s="39"/>
      <c r="W442" s="39"/>
      <c r="X442" s="39"/>
      <c r="Y442" s="39"/>
      <c r="Z442" s="39"/>
      <c r="AA442" s="39"/>
      <c r="AB442" s="39"/>
      <c r="AC442" s="39"/>
      <c r="AD442" s="39"/>
      <c r="AE442" s="39"/>
      <c r="AT442" s="18" t="s">
        <v>359</v>
      </c>
      <c r="AU442" s="18" t="s">
        <v>86</v>
      </c>
    </row>
    <row r="443" s="2" customFormat="1" ht="24.15" customHeight="1">
      <c r="A443" s="39"/>
      <c r="B443" s="40"/>
      <c r="C443" s="229" t="s">
        <v>2341</v>
      </c>
      <c r="D443" s="229" t="s">
        <v>352</v>
      </c>
      <c r="E443" s="230" t="s">
        <v>6364</v>
      </c>
      <c r="F443" s="231" t="s">
        <v>6365</v>
      </c>
      <c r="G443" s="232" t="s">
        <v>497</v>
      </c>
      <c r="H443" s="233">
        <v>2</v>
      </c>
      <c r="I443" s="234"/>
      <c r="J443" s="235">
        <f>ROUND(I443*H443,2)</f>
        <v>0</v>
      </c>
      <c r="K443" s="231" t="s">
        <v>385</v>
      </c>
      <c r="L443" s="45"/>
      <c r="M443" s="236" t="s">
        <v>1</v>
      </c>
      <c r="N443" s="237" t="s">
        <v>41</v>
      </c>
      <c r="O443" s="92"/>
      <c r="P443" s="238">
        <f>O443*H443</f>
        <v>0</v>
      </c>
      <c r="Q443" s="238">
        <v>0</v>
      </c>
      <c r="R443" s="238">
        <f>Q443*H443</f>
        <v>0</v>
      </c>
      <c r="S443" s="238">
        <v>0</v>
      </c>
      <c r="T443" s="239">
        <f>S443*H443</f>
        <v>0</v>
      </c>
      <c r="U443" s="39"/>
      <c r="V443" s="39"/>
      <c r="W443" s="39"/>
      <c r="X443" s="39"/>
      <c r="Y443" s="39"/>
      <c r="Z443" s="39"/>
      <c r="AA443" s="39"/>
      <c r="AB443" s="39"/>
      <c r="AC443" s="39"/>
      <c r="AD443" s="39"/>
      <c r="AE443" s="39"/>
      <c r="AR443" s="240" t="s">
        <v>530</v>
      </c>
      <c r="AT443" s="240" t="s">
        <v>352</v>
      </c>
      <c r="AU443" s="240" t="s">
        <v>86</v>
      </c>
      <c r="AY443" s="18" t="s">
        <v>350</v>
      </c>
      <c r="BE443" s="241">
        <f>IF(N443="základní",J443,0)</f>
        <v>0</v>
      </c>
      <c r="BF443" s="241">
        <f>IF(N443="snížená",J443,0)</f>
        <v>0</v>
      </c>
      <c r="BG443" s="241">
        <f>IF(N443="zákl. přenesená",J443,0)</f>
        <v>0</v>
      </c>
      <c r="BH443" s="241">
        <f>IF(N443="sníž. přenesená",J443,0)</f>
        <v>0</v>
      </c>
      <c r="BI443" s="241">
        <f>IF(N443="nulová",J443,0)</f>
        <v>0</v>
      </c>
      <c r="BJ443" s="18" t="s">
        <v>84</v>
      </c>
      <c r="BK443" s="241">
        <f>ROUND(I443*H443,2)</f>
        <v>0</v>
      </c>
      <c r="BL443" s="18" t="s">
        <v>530</v>
      </c>
      <c r="BM443" s="240" t="s">
        <v>6366</v>
      </c>
    </row>
    <row r="444" s="2" customFormat="1">
      <c r="A444" s="39"/>
      <c r="B444" s="40"/>
      <c r="C444" s="41"/>
      <c r="D444" s="242" t="s">
        <v>359</v>
      </c>
      <c r="E444" s="41"/>
      <c r="F444" s="243" t="s">
        <v>6367</v>
      </c>
      <c r="G444" s="41"/>
      <c r="H444" s="41"/>
      <c r="I444" s="244"/>
      <c r="J444" s="41"/>
      <c r="K444" s="41"/>
      <c r="L444" s="45"/>
      <c r="M444" s="245"/>
      <c r="N444" s="246"/>
      <c r="O444" s="92"/>
      <c r="P444" s="92"/>
      <c r="Q444" s="92"/>
      <c r="R444" s="92"/>
      <c r="S444" s="92"/>
      <c r="T444" s="93"/>
      <c r="U444" s="39"/>
      <c r="V444" s="39"/>
      <c r="W444" s="39"/>
      <c r="X444" s="39"/>
      <c r="Y444" s="39"/>
      <c r="Z444" s="39"/>
      <c r="AA444" s="39"/>
      <c r="AB444" s="39"/>
      <c r="AC444" s="39"/>
      <c r="AD444" s="39"/>
      <c r="AE444" s="39"/>
      <c r="AT444" s="18" t="s">
        <v>359</v>
      </c>
      <c r="AU444" s="18" t="s">
        <v>86</v>
      </c>
    </row>
    <row r="445" s="2" customFormat="1" ht="24.15" customHeight="1">
      <c r="A445" s="39"/>
      <c r="B445" s="40"/>
      <c r="C445" s="295" t="s">
        <v>2357</v>
      </c>
      <c r="D445" s="295" t="s">
        <v>1347</v>
      </c>
      <c r="E445" s="296" t="s">
        <v>6368</v>
      </c>
      <c r="F445" s="297" t="s">
        <v>6369</v>
      </c>
      <c r="G445" s="298" t="s">
        <v>4932</v>
      </c>
      <c r="H445" s="299">
        <v>1</v>
      </c>
      <c r="I445" s="300"/>
      <c r="J445" s="301">
        <f>ROUND(I445*H445,2)</f>
        <v>0</v>
      </c>
      <c r="K445" s="297" t="s">
        <v>1</v>
      </c>
      <c r="L445" s="302"/>
      <c r="M445" s="303" t="s">
        <v>1</v>
      </c>
      <c r="N445" s="304" t="s">
        <v>41</v>
      </c>
      <c r="O445" s="92"/>
      <c r="P445" s="238">
        <f>O445*H445</f>
        <v>0</v>
      </c>
      <c r="Q445" s="238">
        <v>0</v>
      </c>
      <c r="R445" s="238">
        <f>Q445*H445</f>
        <v>0</v>
      </c>
      <c r="S445" s="238">
        <v>0</v>
      </c>
      <c r="T445" s="239">
        <f>S445*H445</f>
        <v>0</v>
      </c>
      <c r="U445" s="39"/>
      <c r="V445" s="39"/>
      <c r="W445" s="39"/>
      <c r="X445" s="39"/>
      <c r="Y445" s="39"/>
      <c r="Z445" s="39"/>
      <c r="AA445" s="39"/>
      <c r="AB445" s="39"/>
      <c r="AC445" s="39"/>
      <c r="AD445" s="39"/>
      <c r="AE445" s="39"/>
      <c r="AR445" s="240" t="s">
        <v>695</v>
      </c>
      <c r="AT445" s="240" t="s">
        <v>1347</v>
      </c>
      <c r="AU445" s="240" t="s">
        <v>86</v>
      </c>
      <c r="AY445" s="18" t="s">
        <v>350</v>
      </c>
      <c r="BE445" s="241">
        <f>IF(N445="základní",J445,0)</f>
        <v>0</v>
      </c>
      <c r="BF445" s="241">
        <f>IF(N445="snížená",J445,0)</f>
        <v>0</v>
      </c>
      <c r="BG445" s="241">
        <f>IF(N445="zákl. přenesená",J445,0)</f>
        <v>0</v>
      </c>
      <c r="BH445" s="241">
        <f>IF(N445="sníž. přenesená",J445,0)</f>
        <v>0</v>
      </c>
      <c r="BI445" s="241">
        <f>IF(N445="nulová",J445,0)</f>
        <v>0</v>
      </c>
      <c r="BJ445" s="18" t="s">
        <v>84</v>
      </c>
      <c r="BK445" s="241">
        <f>ROUND(I445*H445,2)</f>
        <v>0</v>
      </c>
      <c r="BL445" s="18" t="s">
        <v>530</v>
      </c>
      <c r="BM445" s="240" t="s">
        <v>6370</v>
      </c>
    </row>
    <row r="446" s="2" customFormat="1">
      <c r="A446" s="39"/>
      <c r="B446" s="40"/>
      <c r="C446" s="41"/>
      <c r="D446" s="242" t="s">
        <v>359</v>
      </c>
      <c r="E446" s="41"/>
      <c r="F446" s="243" t="s">
        <v>6369</v>
      </c>
      <c r="G446" s="41"/>
      <c r="H446" s="41"/>
      <c r="I446" s="244"/>
      <c r="J446" s="41"/>
      <c r="K446" s="41"/>
      <c r="L446" s="45"/>
      <c r="M446" s="245"/>
      <c r="N446" s="246"/>
      <c r="O446" s="92"/>
      <c r="P446" s="92"/>
      <c r="Q446" s="92"/>
      <c r="R446" s="92"/>
      <c r="S446" s="92"/>
      <c r="T446" s="93"/>
      <c r="U446" s="39"/>
      <c r="V446" s="39"/>
      <c r="W446" s="39"/>
      <c r="X446" s="39"/>
      <c r="Y446" s="39"/>
      <c r="Z446" s="39"/>
      <c r="AA446" s="39"/>
      <c r="AB446" s="39"/>
      <c r="AC446" s="39"/>
      <c r="AD446" s="39"/>
      <c r="AE446" s="39"/>
      <c r="AT446" s="18" t="s">
        <v>359</v>
      </c>
      <c r="AU446" s="18" t="s">
        <v>86</v>
      </c>
    </row>
    <row r="447" s="2" customFormat="1" ht="24.15" customHeight="1">
      <c r="A447" s="39"/>
      <c r="B447" s="40"/>
      <c r="C447" s="229" t="s">
        <v>2362</v>
      </c>
      <c r="D447" s="229" t="s">
        <v>352</v>
      </c>
      <c r="E447" s="230" t="s">
        <v>6371</v>
      </c>
      <c r="F447" s="231" t="s">
        <v>6372</v>
      </c>
      <c r="G447" s="232" t="s">
        <v>497</v>
      </c>
      <c r="H447" s="233">
        <v>1</v>
      </c>
      <c r="I447" s="234"/>
      <c r="J447" s="235">
        <f>ROUND(I447*H447,2)</f>
        <v>0</v>
      </c>
      <c r="K447" s="231" t="s">
        <v>385</v>
      </c>
      <c r="L447" s="45"/>
      <c r="M447" s="236" t="s">
        <v>1</v>
      </c>
      <c r="N447" s="237" t="s">
        <v>41</v>
      </c>
      <c r="O447" s="92"/>
      <c r="P447" s="238">
        <f>O447*H447</f>
        <v>0</v>
      </c>
      <c r="Q447" s="238">
        <v>0</v>
      </c>
      <c r="R447" s="238">
        <f>Q447*H447</f>
        <v>0</v>
      </c>
      <c r="S447" s="238">
        <v>0</v>
      </c>
      <c r="T447" s="239">
        <f>S447*H447</f>
        <v>0</v>
      </c>
      <c r="U447" s="39"/>
      <c r="V447" s="39"/>
      <c r="W447" s="39"/>
      <c r="X447" s="39"/>
      <c r="Y447" s="39"/>
      <c r="Z447" s="39"/>
      <c r="AA447" s="39"/>
      <c r="AB447" s="39"/>
      <c r="AC447" s="39"/>
      <c r="AD447" s="39"/>
      <c r="AE447" s="39"/>
      <c r="AR447" s="240" t="s">
        <v>530</v>
      </c>
      <c r="AT447" s="240" t="s">
        <v>352</v>
      </c>
      <c r="AU447" s="240" t="s">
        <v>86</v>
      </c>
      <c r="AY447" s="18" t="s">
        <v>350</v>
      </c>
      <c r="BE447" s="241">
        <f>IF(N447="základní",J447,0)</f>
        <v>0</v>
      </c>
      <c r="BF447" s="241">
        <f>IF(N447="snížená",J447,0)</f>
        <v>0</v>
      </c>
      <c r="BG447" s="241">
        <f>IF(N447="zákl. přenesená",J447,0)</f>
        <v>0</v>
      </c>
      <c r="BH447" s="241">
        <f>IF(N447="sníž. přenesená",J447,0)</f>
        <v>0</v>
      </c>
      <c r="BI447" s="241">
        <f>IF(N447="nulová",J447,0)</f>
        <v>0</v>
      </c>
      <c r="BJ447" s="18" t="s">
        <v>84</v>
      </c>
      <c r="BK447" s="241">
        <f>ROUND(I447*H447,2)</f>
        <v>0</v>
      </c>
      <c r="BL447" s="18" t="s">
        <v>530</v>
      </c>
      <c r="BM447" s="240" t="s">
        <v>6373</v>
      </c>
    </row>
    <row r="448" s="2" customFormat="1">
      <c r="A448" s="39"/>
      <c r="B448" s="40"/>
      <c r="C448" s="41"/>
      <c r="D448" s="242" t="s">
        <v>359</v>
      </c>
      <c r="E448" s="41"/>
      <c r="F448" s="243" t="s">
        <v>6374</v>
      </c>
      <c r="G448" s="41"/>
      <c r="H448" s="41"/>
      <c r="I448" s="244"/>
      <c r="J448" s="41"/>
      <c r="K448" s="41"/>
      <c r="L448" s="45"/>
      <c r="M448" s="245"/>
      <c r="N448" s="246"/>
      <c r="O448" s="92"/>
      <c r="P448" s="92"/>
      <c r="Q448" s="92"/>
      <c r="R448" s="92"/>
      <c r="S448" s="92"/>
      <c r="T448" s="93"/>
      <c r="U448" s="39"/>
      <c r="V448" s="39"/>
      <c r="W448" s="39"/>
      <c r="X448" s="39"/>
      <c r="Y448" s="39"/>
      <c r="Z448" s="39"/>
      <c r="AA448" s="39"/>
      <c r="AB448" s="39"/>
      <c r="AC448" s="39"/>
      <c r="AD448" s="39"/>
      <c r="AE448" s="39"/>
      <c r="AT448" s="18" t="s">
        <v>359</v>
      </c>
      <c r="AU448" s="18" t="s">
        <v>86</v>
      </c>
    </row>
    <row r="449" s="2" customFormat="1" ht="66.75" customHeight="1">
      <c r="A449" s="39"/>
      <c r="B449" s="40"/>
      <c r="C449" s="295" t="s">
        <v>2367</v>
      </c>
      <c r="D449" s="295" t="s">
        <v>1347</v>
      </c>
      <c r="E449" s="296" t="s">
        <v>6375</v>
      </c>
      <c r="F449" s="297" t="s">
        <v>6376</v>
      </c>
      <c r="G449" s="298" t="s">
        <v>4932</v>
      </c>
      <c r="H449" s="299">
        <v>1</v>
      </c>
      <c r="I449" s="300"/>
      <c r="J449" s="301">
        <f>ROUND(I449*H449,2)</f>
        <v>0</v>
      </c>
      <c r="K449" s="297" t="s">
        <v>1</v>
      </c>
      <c r="L449" s="302"/>
      <c r="M449" s="303" t="s">
        <v>1</v>
      </c>
      <c r="N449" s="304" t="s">
        <v>41</v>
      </c>
      <c r="O449" s="92"/>
      <c r="P449" s="238">
        <f>O449*H449</f>
        <v>0</v>
      </c>
      <c r="Q449" s="238">
        <v>0</v>
      </c>
      <c r="R449" s="238">
        <f>Q449*H449</f>
        <v>0</v>
      </c>
      <c r="S449" s="238">
        <v>0</v>
      </c>
      <c r="T449" s="239">
        <f>S449*H449</f>
        <v>0</v>
      </c>
      <c r="U449" s="39"/>
      <c r="V449" s="39"/>
      <c r="W449" s="39"/>
      <c r="X449" s="39"/>
      <c r="Y449" s="39"/>
      <c r="Z449" s="39"/>
      <c r="AA449" s="39"/>
      <c r="AB449" s="39"/>
      <c r="AC449" s="39"/>
      <c r="AD449" s="39"/>
      <c r="AE449" s="39"/>
      <c r="AR449" s="240" t="s">
        <v>695</v>
      </c>
      <c r="AT449" s="240" t="s">
        <v>1347</v>
      </c>
      <c r="AU449" s="240" t="s">
        <v>86</v>
      </c>
      <c r="AY449" s="18" t="s">
        <v>350</v>
      </c>
      <c r="BE449" s="241">
        <f>IF(N449="základní",J449,0)</f>
        <v>0</v>
      </c>
      <c r="BF449" s="241">
        <f>IF(N449="snížená",J449,0)</f>
        <v>0</v>
      </c>
      <c r="BG449" s="241">
        <f>IF(N449="zákl. přenesená",J449,0)</f>
        <v>0</v>
      </c>
      <c r="BH449" s="241">
        <f>IF(N449="sníž. přenesená",J449,0)</f>
        <v>0</v>
      </c>
      <c r="BI449" s="241">
        <f>IF(N449="nulová",J449,0)</f>
        <v>0</v>
      </c>
      <c r="BJ449" s="18" t="s">
        <v>84</v>
      </c>
      <c r="BK449" s="241">
        <f>ROUND(I449*H449,2)</f>
        <v>0</v>
      </c>
      <c r="BL449" s="18" t="s">
        <v>530</v>
      </c>
      <c r="BM449" s="240" t="s">
        <v>6377</v>
      </c>
    </row>
    <row r="450" s="2" customFormat="1">
      <c r="A450" s="39"/>
      <c r="B450" s="40"/>
      <c r="C450" s="41"/>
      <c r="D450" s="242" t="s">
        <v>359</v>
      </c>
      <c r="E450" s="41"/>
      <c r="F450" s="243" t="s">
        <v>6376</v>
      </c>
      <c r="G450" s="41"/>
      <c r="H450" s="41"/>
      <c r="I450" s="244"/>
      <c r="J450" s="41"/>
      <c r="K450" s="41"/>
      <c r="L450" s="45"/>
      <c r="M450" s="245"/>
      <c r="N450" s="246"/>
      <c r="O450" s="92"/>
      <c r="P450" s="92"/>
      <c r="Q450" s="92"/>
      <c r="R450" s="92"/>
      <c r="S450" s="92"/>
      <c r="T450" s="93"/>
      <c r="U450" s="39"/>
      <c r="V450" s="39"/>
      <c r="W450" s="39"/>
      <c r="X450" s="39"/>
      <c r="Y450" s="39"/>
      <c r="Z450" s="39"/>
      <c r="AA450" s="39"/>
      <c r="AB450" s="39"/>
      <c r="AC450" s="39"/>
      <c r="AD450" s="39"/>
      <c r="AE450" s="39"/>
      <c r="AT450" s="18" t="s">
        <v>359</v>
      </c>
      <c r="AU450" s="18" t="s">
        <v>86</v>
      </c>
    </row>
    <row r="451" s="2" customFormat="1" ht="21.75" customHeight="1">
      <c r="A451" s="39"/>
      <c r="B451" s="40"/>
      <c r="C451" s="229" t="s">
        <v>2372</v>
      </c>
      <c r="D451" s="229" t="s">
        <v>352</v>
      </c>
      <c r="E451" s="230" t="s">
        <v>6378</v>
      </c>
      <c r="F451" s="231" t="s">
        <v>6379</v>
      </c>
      <c r="G451" s="232" t="s">
        <v>497</v>
      </c>
      <c r="H451" s="233">
        <v>1</v>
      </c>
      <c r="I451" s="234"/>
      <c r="J451" s="235">
        <f>ROUND(I451*H451,2)</f>
        <v>0</v>
      </c>
      <c r="K451" s="231" t="s">
        <v>385</v>
      </c>
      <c r="L451" s="45"/>
      <c r="M451" s="236" t="s">
        <v>1</v>
      </c>
      <c r="N451" s="237" t="s">
        <v>41</v>
      </c>
      <c r="O451" s="92"/>
      <c r="P451" s="238">
        <f>O451*H451</f>
        <v>0</v>
      </c>
      <c r="Q451" s="238">
        <v>0</v>
      </c>
      <c r="R451" s="238">
        <f>Q451*H451</f>
        <v>0</v>
      </c>
      <c r="S451" s="238">
        <v>0</v>
      </c>
      <c r="T451" s="239">
        <f>S451*H451</f>
        <v>0</v>
      </c>
      <c r="U451" s="39"/>
      <c r="V451" s="39"/>
      <c r="W451" s="39"/>
      <c r="X451" s="39"/>
      <c r="Y451" s="39"/>
      <c r="Z451" s="39"/>
      <c r="AA451" s="39"/>
      <c r="AB451" s="39"/>
      <c r="AC451" s="39"/>
      <c r="AD451" s="39"/>
      <c r="AE451" s="39"/>
      <c r="AR451" s="240" t="s">
        <v>530</v>
      </c>
      <c r="AT451" s="240" t="s">
        <v>352</v>
      </c>
      <c r="AU451" s="240" t="s">
        <v>86</v>
      </c>
      <c r="AY451" s="18" t="s">
        <v>350</v>
      </c>
      <c r="BE451" s="241">
        <f>IF(N451="základní",J451,0)</f>
        <v>0</v>
      </c>
      <c r="BF451" s="241">
        <f>IF(N451="snížená",J451,0)</f>
        <v>0</v>
      </c>
      <c r="BG451" s="241">
        <f>IF(N451="zákl. přenesená",J451,0)</f>
        <v>0</v>
      </c>
      <c r="BH451" s="241">
        <f>IF(N451="sníž. přenesená",J451,0)</f>
        <v>0</v>
      </c>
      <c r="BI451" s="241">
        <f>IF(N451="nulová",J451,0)</f>
        <v>0</v>
      </c>
      <c r="BJ451" s="18" t="s">
        <v>84</v>
      </c>
      <c r="BK451" s="241">
        <f>ROUND(I451*H451,2)</f>
        <v>0</v>
      </c>
      <c r="BL451" s="18" t="s">
        <v>530</v>
      </c>
      <c r="BM451" s="240" t="s">
        <v>6380</v>
      </c>
    </row>
    <row r="452" s="2" customFormat="1">
      <c r="A452" s="39"/>
      <c r="B452" s="40"/>
      <c r="C452" s="41"/>
      <c r="D452" s="242" t="s">
        <v>359</v>
      </c>
      <c r="E452" s="41"/>
      <c r="F452" s="243" t="s">
        <v>6381</v>
      </c>
      <c r="G452" s="41"/>
      <c r="H452" s="41"/>
      <c r="I452" s="244"/>
      <c r="J452" s="41"/>
      <c r="K452" s="41"/>
      <c r="L452" s="45"/>
      <c r="M452" s="245"/>
      <c r="N452" s="246"/>
      <c r="O452" s="92"/>
      <c r="P452" s="92"/>
      <c r="Q452" s="92"/>
      <c r="R452" s="92"/>
      <c r="S452" s="92"/>
      <c r="T452" s="93"/>
      <c r="U452" s="39"/>
      <c r="V452" s="39"/>
      <c r="W452" s="39"/>
      <c r="X452" s="39"/>
      <c r="Y452" s="39"/>
      <c r="Z452" s="39"/>
      <c r="AA452" s="39"/>
      <c r="AB452" s="39"/>
      <c r="AC452" s="39"/>
      <c r="AD452" s="39"/>
      <c r="AE452" s="39"/>
      <c r="AT452" s="18" t="s">
        <v>359</v>
      </c>
      <c r="AU452" s="18" t="s">
        <v>86</v>
      </c>
    </row>
    <row r="453" s="2" customFormat="1" ht="16.5" customHeight="1">
      <c r="A453" s="39"/>
      <c r="B453" s="40"/>
      <c r="C453" s="295" t="s">
        <v>2377</v>
      </c>
      <c r="D453" s="295" t="s">
        <v>1347</v>
      </c>
      <c r="E453" s="296" t="s">
        <v>6382</v>
      </c>
      <c r="F453" s="297" t="s">
        <v>6383</v>
      </c>
      <c r="G453" s="298" t="s">
        <v>4932</v>
      </c>
      <c r="H453" s="299">
        <v>1</v>
      </c>
      <c r="I453" s="300"/>
      <c r="J453" s="301">
        <f>ROUND(I453*H453,2)</f>
        <v>0</v>
      </c>
      <c r="K453" s="297" t="s">
        <v>1</v>
      </c>
      <c r="L453" s="302"/>
      <c r="M453" s="303" t="s">
        <v>1</v>
      </c>
      <c r="N453" s="304" t="s">
        <v>41</v>
      </c>
      <c r="O453" s="92"/>
      <c r="P453" s="238">
        <f>O453*H453</f>
        <v>0</v>
      </c>
      <c r="Q453" s="238">
        <v>0</v>
      </c>
      <c r="R453" s="238">
        <f>Q453*H453</f>
        <v>0</v>
      </c>
      <c r="S453" s="238">
        <v>0</v>
      </c>
      <c r="T453" s="239">
        <f>S453*H453</f>
        <v>0</v>
      </c>
      <c r="U453" s="39"/>
      <c r="V453" s="39"/>
      <c r="W453" s="39"/>
      <c r="X453" s="39"/>
      <c r="Y453" s="39"/>
      <c r="Z453" s="39"/>
      <c r="AA453" s="39"/>
      <c r="AB453" s="39"/>
      <c r="AC453" s="39"/>
      <c r="AD453" s="39"/>
      <c r="AE453" s="39"/>
      <c r="AR453" s="240" t="s">
        <v>695</v>
      </c>
      <c r="AT453" s="240" t="s">
        <v>1347</v>
      </c>
      <c r="AU453" s="240" t="s">
        <v>86</v>
      </c>
      <c r="AY453" s="18" t="s">
        <v>350</v>
      </c>
      <c r="BE453" s="241">
        <f>IF(N453="základní",J453,0)</f>
        <v>0</v>
      </c>
      <c r="BF453" s="241">
        <f>IF(N453="snížená",J453,0)</f>
        <v>0</v>
      </c>
      <c r="BG453" s="241">
        <f>IF(N453="zákl. přenesená",J453,0)</f>
        <v>0</v>
      </c>
      <c r="BH453" s="241">
        <f>IF(N453="sníž. přenesená",J453,0)</f>
        <v>0</v>
      </c>
      <c r="BI453" s="241">
        <f>IF(N453="nulová",J453,0)</f>
        <v>0</v>
      </c>
      <c r="BJ453" s="18" t="s">
        <v>84</v>
      </c>
      <c r="BK453" s="241">
        <f>ROUND(I453*H453,2)</f>
        <v>0</v>
      </c>
      <c r="BL453" s="18" t="s">
        <v>530</v>
      </c>
      <c r="BM453" s="240" t="s">
        <v>6384</v>
      </c>
    </row>
    <row r="454" s="2" customFormat="1">
      <c r="A454" s="39"/>
      <c r="B454" s="40"/>
      <c r="C454" s="41"/>
      <c r="D454" s="242" t="s">
        <v>359</v>
      </c>
      <c r="E454" s="41"/>
      <c r="F454" s="243" t="s">
        <v>6383</v>
      </c>
      <c r="G454" s="41"/>
      <c r="H454" s="41"/>
      <c r="I454" s="244"/>
      <c r="J454" s="41"/>
      <c r="K454" s="41"/>
      <c r="L454" s="45"/>
      <c r="M454" s="245"/>
      <c r="N454" s="246"/>
      <c r="O454" s="92"/>
      <c r="P454" s="92"/>
      <c r="Q454" s="92"/>
      <c r="R454" s="92"/>
      <c r="S454" s="92"/>
      <c r="T454" s="93"/>
      <c r="U454" s="39"/>
      <c r="V454" s="39"/>
      <c r="W454" s="39"/>
      <c r="X454" s="39"/>
      <c r="Y454" s="39"/>
      <c r="Z454" s="39"/>
      <c r="AA454" s="39"/>
      <c r="AB454" s="39"/>
      <c r="AC454" s="39"/>
      <c r="AD454" s="39"/>
      <c r="AE454" s="39"/>
      <c r="AT454" s="18" t="s">
        <v>359</v>
      </c>
      <c r="AU454" s="18" t="s">
        <v>86</v>
      </c>
    </row>
    <row r="455" s="2" customFormat="1" ht="16.5" customHeight="1">
      <c r="A455" s="39"/>
      <c r="B455" s="40"/>
      <c r="C455" s="295" t="s">
        <v>2382</v>
      </c>
      <c r="D455" s="295" t="s">
        <v>1347</v>
      </c>
      <c r="E455" s="296" t="s">
        <v>6385</v>
      </c>
      <c r="F455" s="297" t="s">
        <v>6386</v>
      </c>
      <c r="G455" s="298" t="s">
        <v>4932</v>
      </c>
      <c r="H455" s="299">
        <v>1</v>
      </c>
      <c r="I455" s="300"/>
      <c r="J455" s="301">
        <f>ROUND(I455*H455,2)</f>
        <v>0</v>
      </c>
      <c r="K455" s="297" t="s">
        <v>1</v>
      </c>
      <c r="L455" s="302"/>
      <c r="M455" s="303" t="s">
        <v>1</v>
      </c>
      <c r="N455" s="304" t="s">
        <v>41</v>
      </c>
      <c r="O455" s="92"/>
      <c r="P455" s="238">
        <f>O455*H455</f>
        <v>0</v>
      </c>
      <c r="Q455" s="238">
        <v>0</v>
      </c>
      <c r="R455" s="238">
        <f>Q455*H455</f>
        <v>0</v>
      </c>
      <c r="S455" s="238">
        <v>0</v>
      </c>
      <c r="T455" s="239">
        <f>S455*H455</f>
        <v>0</v>
      </c>
      <c r="U455" s="39"/>
      <c r="V455" s="39"/>
      <c r="W455" s="39"/>
      <c r="X455" s="39"/>
      <c r="Y455" s="39"/>
      <c r="Z455" s="39"/>
      <c r="AA455" s="39"/>
      <c r="AB455" s="39"/>
      <c r="AC455" s="39"/>
      <c r="AD455" s="39"/>
      <c r="AE455" s="39"/>
      <c r="AR455" s="240" t="s">
        <v>695</v>
      </c>
      <c r="AT455" s="240" t="s">
        <v>1347</v>
      </c>
      <c r="AU455" s="240" t="s">
        <v>86</v>
      </c>
      <c r="AY455" s="18" t="s">
        <v>350</v>
      </c>
      <c r="BE455" s="241">
        <f>IF(N455="základní",J455,0)</f>
        <v>0</v>
      </c>
      <c r="BF455" s="241">
        <f>IF(N455="snížená",J455,0)</f>
        <v>0</v>
      </c>
      <c r="BG455" s="241">
        <f>IF(N455="zákl. přenesená",J455,0)</f>
        <v>0</v>
      </c>
      <c r="BH455" s="241">
        <f>IF(N455="sníž. přenesená",J455,0)</f>
        <v>0</v>
      </c>
      <c r="BI455" s="241">
        <f>IF(N455="nulová",J455,0)</f>
        <v>0</v>
      </c>
      <c r="BJ455" s="18" t="s">
        <v>84</v>
      </c>
      <c r="BK455" s="241">
        <f>ROUND(I455*H455,2)</f>
        <v>0</v>
      </c>
      <c r="BL455" s="18" t="s">
        <v>530</v>
      </c>
      <c r="BM455" s="240" t="s">
        <v>6387</v>
      </c>
    </row>
    <row r="456" s="2" customFormat="1">
      <c r="A456" s="39"/>
      <c r="B456" s="40"/>
      <c r="C456" s="41"/>
      <c r="D456" s="242" t="s">
        <v>359</v>
      </c>
      <c r="E456" s="41"/>
      <c r="F456" s="243" t="s">
        <v>6386</v>
      </c>
      <c r="G456" s="41"/>
      <c r="H456" s="41"/>
      <c r="I456" s="244"/>
      <c r="J456" s="41"/>
      <c r="K456" s="41"/>
      <c r="L456" s="45"/>
      <c r="M456" s="245"/>
      <c r="N456" s="246"/>
      <c r="O456" s="92"/>
      <c r="P456" s="92"/>
      <c r="Q456" s="92"/>
      <c r="R456" s="92"/>
      <c r="S456" s="92"/>
      <c r="T456" s="93"/>
      <c r="U456" s="39"/>
      <c r="V456" s="39"/>
      <c r="W456" s="39"/>
      <c r="X456" s="39"/>
      <c r="Y456" s="39"/>
      <c r="Z456" s="39"/>
      <c r="AA456" s="39"/>
      <c r="AB456" s="39"/>
      <c r="AC456" s="39"/>
      <c r="AD456" s="39"/>
      <c r="AE456" s="39"/>
      <c r="AT456" s="18" t="s">
        <v>359</v>
      </c>
      <c r="AU456" s="18" t="s">
        <v>86</v>
      </c>
    </row>
    <row r="457" s="2" customFormat="1" ht="24.15" customHeight="1">
      <c r="A457" s="39"/>
      <c r="B457" s="40"/>
      <c r="C457" s="229" t="s">
        <v>2388</v>
      </c>
      <c r="D457" s="229" t="s">
        <v>352</v>
      </c>
      <c r="E457" s="230" t="s">
        <v>6388</v>
      </c>
      <c r="F457" s="231" t="s">
        <v>6389</v>
      </c>
      <c r="G457" s="232" t="s">
        <v>497</v>
      </c>
      <c r="H457" s="233">
        <v>1</v>
      </c>
      <c r="I457" s="234"/>
      <c r="J457" s="235">
        <f>ROUND(I457*H457,2)</f>
        <v>0</v>
      </c>
      <c r="K457" s="231" t="s">
        <v>385</v>
      </c>
      <c r="L457" s="45"/>
      <c r="M457" s="236" t="s">
        <v>1</v>
      </c>
      <c r="N457" s="237" t="s">
        <v>41</v>
      </c>
      <c r="O457" s="92"/>
      <c r="P457" s="238">
        <f>O457*H457</f>
        <v>0</v>
      </c>
      <c r="Q457" s="238">
        <v>0</v>
      </c>
      <c r="R457" s="238">
        <f>Q457*H457</f>
        <v>0</v>
      </c>
      <c r="S457" s="238">
        <v>0</v>
      </c>
      <c r="T457" s="239">
        <f>S457*H457</f>
        <v>0</v>
      </c>
      <c r="U457" s="39"/>
      <c r="V457" s="39"/>
      <c r="W457" s="39"/>
      <c r="X457" s="39"/>
      <c r="Y457" s="39"/>
      <c r="Z457" s="39"/>
      <c r="AA457" s="39"/>
      <c r="AB457" s="39"/>
      <c r="AC457" s="39"/>
      <c r="AD457" s="39"/>
      <c r="AE457" s="39"/>
      <c r="AR457" s="240" t="s">
        <v>530</v>
      </c>
      <c r="AT457" s="240" t="s">
        <v>352</v>
      </c>
      <c r="AU457" s="240" t="s">
        <v>86</v>
      </c>
      <c r="AY457" s="18" t="s">
        <v>350</v>
      </c>
      <c r="BE457" s="241">
        <f>IF(N457="základní",J457,0)</f>
        <v>0</v>
      </c>
      <c r="BF457" s="241">
        <f>IF(N457="snížená",J457,0)</f>
        <v>0</v>
      </c>
      <c r="BG457" s="241">
        <f>IF(N457="zákl. přenesená",J457,0)</f>
        <v>0</v>
      </c>
      <c r="BH457" s="241">
        <f>IF(N457="sníž. přenesená",J457,0)</f>
        <v>0</v>
      </c>
      <c r="BI457" s="241">
        <f>IF(N457="nulová",J457,0)</f>
        <v>0</v>
      </c>
      <c r="BJ457" s="18" t="s">
        <v>84</v>
      </c>
      <c r="BK457" s="241">
        <f>ROUND(I457*H457,2)</f>
        <v>0</v>
      </c>
      <c r="BL457" s="18" t="s">
        <v>530</v>
      </c>
      <c r="BM457" s="240" t="s">
        <v>6390</v>
      </c>
    </row>
    <row r="458" s="2" customFormat="1">
      <c r="A458" s="39"/>
      <c r="B458" s="40"/>
      <c r="C458" s="41"/>
      <c r="D458" s="242" t="s">
        <v>359</v>
      </c>
      <c r="E458" s="41"/>
      <c r="F458" s="243" t="s">
        <v>6391</v>
      </c>
      <c r="G458" s="41"/>
      <c r="H458" s="41"/>
      <c r="I458" s="244"/>
      <c r="J458" s="41"/>
      <c r="K458" s="41"/>
      <c r="L458" s="45"/>
      <c r="M458" s="245"/>
      <c r="N458" s="246"/>
      <c r="O458" s="92"/>
      <c r="P458" s="92"/>
      <c r="Q458" s="92"/>
      <c r="R458" s="92"/>
      <c r="S458" s="92"/>
      <c r="T458" s="93"/>
      <c r="U458" s="39"/>
      <c r="V458" s="39"/>
      <c r="W458" s="39"/>
      <c r="X458" s="39"/>
      <c r="Y458" s="39"/>
      <c r="Z458" s="39"/>
      <c r="AA458" s="39"/>
      <c r="AB458" s="39"/>
      <c r="AC458" s="39"/>
      <c r="AD458" s="39"/>
      <c r="AE458" s="39"/>
      <c r="AT458" s="18" t="s">
        <v>359</v>
      </c>
      <c r="AU458" s="18" t="s">
        <v>86</v>
      </c>
    </row>
    <row r="459" s="2" customFormat="1" ht="66.75" customHeight="1">
      <c r="A459" s="39"/>
      <c r="B459" s="40"/>
      <c r="C459" s="295" t="s">
        <v>2393</v>
      </c>
      <c r="D459" s="295" t="s">
        <v>1347</v>
      </c>
      <c r="E459" s="296" t="s">
        <v>6392</v>
      </c>
      <c r="F459" s="297" t="s">
        <v>6393</v>
      </c>
      <c r="G459" s="298" t="s">
        <v>4932</v>
      </c>
      <c r="H459" s="299">
        <v>2</v>
      </c>
      <c r="I459" s="300"/>
      <c r="J459" s="301">
        <f>ROUND(I459*H459,2)</f>
        <v>0</v>
      </c>
      <c r="K459" s="297" t="s">
        <v>1</v>
      </c>
      <c r="L459" s="302"/>
      <c r="M459" s="303" t="s">
        <v>1</v>
      </c>
      <c r="N459" s="304" t="s">
        <v>41</v>
      </c>
      <c r="O459" s="92"/>
      <c r="P459" s="238">
        <f>O459*H459</f>
        <v>0</v>
      </c>
      <c r="Q459" s="238">
        <v>0</v>
      </c>
      <c r="R459" s="238">
        <f>Q459*H459</f>
        <v>0</v>
      </c>
      <c r="S459" s="238">
        <v>0</v>
      </c>
      <c r="T459" s="239">
        <f>S459*H459</f>
        <v>0</v>
      </c>
      <c r="U459" s="39"/>
      <c r="V459" s="39"/>
      <c r="W459" s="39"/>
      <c r="X459" s="39"/>
      <c r="Y459" s="39"/>
      <c r="Z459" s="39"/>
      <c r="AA459" s="39"/>
      <c r="AB459" s="39"/>
      <c r="AC459" s="39"/>
      <c r="AD459" s="39"/>
      <c r="AE459" s="39"/>
      <c r="AR459" s="240" t="s">
        <v>695</v>
      </c>
      <c r="AT459" s="240" t="s">
        <v>1347</v>
      </c>
      <c r="AU459" s="240" t="s">
        <v>86</v>
      </c>
      <c r="AY459" s="18" t="s">
        <v>350</v>
      </c>
      <c r="BE459" s="241">
        <f>IF(N459="základní",J459,0)</f>
        <v>0</v>
      </c>
      <c r="BF459" s="241">
        <f>IF(N459="snížená",J459,0)</f>
        <v>0</v>
      </c>
      <c r="BG459" s="241">
        <f>IF(N459="zákl. přenesená",J459,0)</f>
        <v>0</v>
      </c>
      <c r="BH459" s="241">
        <f>IF(N459="sníž. přenesená",J459,0)</f>
        <v>0</v>
      </c>
      <c r="BI459" s="241">
        <f>IF(N459="nulová",J459,0)</f>
        <v>0</v>
      </c>
      <c r="BJ459" s="18" t="s">
        <v>84</v>
      </c>
      <c r="BK459" s="241">
        <f>ROUND(I459*H459,2)</f>
        <v>0</v>
      </c>
      <c r="BL459" s="18" t="s">
        <v>530</v>
      </c>
      <c r="BM459" s="240" t="s">
        <v>6394</v>
      </c>
    </row>
    <row r="460" s="2" customFormat="1">
      <c r="A460" s="39"/>
      <c r="B460" s="40"/>
      <c r="C460" s="41"/>
      <c r="D460" s="242" t="s">
        <v>359</v>
      </c>
      <c r="E460" s="41"/>
      <c r="F460" s="243" t="s">
        <v>6393</v>
      </c>
      <c r="G460" s="41"/>
      <c r="H460" s="41"/>
      <c r="I460" s="244"/>
      <c r="J460" s="41"/>
      <c r="K460" s="41"/>
      <c r="L460" s="45"/>
      <c r="M460" s="245"/>
      <c r="N460" s="246"/>
      <c r="O460" s="92"/>
      <c r="P460" s="92"/>
      <c r="Q460" s="92"/>
      <c r="R460" s="92"/>
      <c r="S460" s="92"/>
      <c r="T460" s="93"/>
      <c r="U460" s="39"/>
      <c r="V460" s="39"/>
      <c r="W460" s="39"/>
      <c r="X460" s="39"/>
      <c r="Y460" s="39"/>
      <c r="Z460" s="39"/>
      <c r="AA460" s="39"/>
      <c r="AB460" s="39"/>
      <c r="AC460" s="39"/>
      <c r="AD460" s="39"/>
      <c r="AE460" s="39"/>
      <c r="AT460" s="18" t="s">
        <v>359</v>
      </c>
      <c r="AU460" s="18" t="s">
        <v>86</v>
      </c>
    </row>
    <row r="461" s="2" customFormat="1" ht="24.15" customHeight="1">
      <c r="A461" s="39"/>
      <c r="B461" s="40"/>
      <c r="C461" s="229" t="s">
        <v>2407</v>
      </c>
      <c r="D461" s="229" t="s">
        <v>352</v>
      </c>
      <c r="E461" s="230" t="s">
        <v>6364</v>
      </c>
      <c r="F461" s="231" t="s">
        <v>6365</v>
      </c>
      <c r="G461" s="232" t="s">
        <v>497</v>
      </c>
      <c r="H461" s="233">
        <v>2</v>
      </c>
      <c r="I461" s="234"/>
      <c r="J461" s="235">
        <f>ROUND(I461*H461,2)</f>
        <v>0</v>
      </c>
      <c r="K461" s="231" t="s">
        <v>385</v>
      </c>
      <c r="L461" s="45"/>
      <c r="M461" s="236" t="s">
        <v>1</v>
      </c>
      <c r="N461" s="237" t="s">
        <v>41</v>
      </c>
      <c r="O461" s="92"/>
      <c r="P461" s="238">
        <f>O461*H461</f>
        <v>0</v>
      </c>
      <c r="Q461" s="238">
        <v>0</v>
      </c>
      <c r="R461" s="238">
        <f>Q461*H461</f>
        <v>0</v>
      </c>
      <c r="S461" s="238">
        <v>0</v>
      </c>
      <c r="T461" s="239">
        <f>S461*H461</f>
        <v>0</v>
      </c>
      <c r="U461" s="39"/>
      <c r="V461" s="39"/>
      <c r="W461" s="39"/>
      <c r="X461" s="39"/>
      <c r="Y461" s="39"/>
      <c r="Z461" s="39"/>
      <c r="AA461" s="39"/>
      <c r="AB461" s="39"/>
      <c r="AC461" s="39"/>
      <c r="AD461" s="39"/>
      <c r="AE461" s="39"/>
      <c r="AR461" s="240" t="s">
        <v>530</v>
      </c>
      <c r="AT461" s="240" t="s">
        <v>352</v>
      </c>
      <c r="AU461" s="240" t="s">
        <v>86</v>
      </c>
      <c r="AY461" s="18" t="s">
        <v>350</v>
      </c>
      <c r="BE461" s="241">
        <f>IF(N461="základní",J461,0)</f>
        <v>0</v>
      </c>
      <c r="BF461" s="241">
        <f>IF(N461="snížená",J461,0)</f>
        <v>0</v>
      </c>
      <c r="BG461" s="241">
        <f>IF(N461="zákl. přenesená",J461,0)</f>
        <v>0</v>
      </c>
      <c r="BH461" s="241">
        <f>IF(N461="sníž. přenesená",J461,0)</f>
        <v>0</v>
      </c>
      <c r="BI461" s="241">
        <f>IF(N461="nulová",J461,0)</f>
        <v>0</v>
      </c>
      <c r="BJ461" s="18" t="s">
        <v>84</v>
      </c>
      <c r="BK461" s="241">
        <f>ROUND(I461*H461,2)</f>
        <v>0</v>
      </c>
      <c r="BL461" s="18" t="s">
        <v>530</v>
      </c>
      <c r="BM461" s="240" t="s">
        <v>6395</v>
      </c>
    </row>
    <row r="462" s="2" customFormat="1">
      <c r="A462" s="39"/>
      <c r="B462" s="40"/>
      <c r="C462" s="41"/>
      <c r="D462" s="242" t="s">
        <v>359</v>
      </c>
      <c r="E462" s="41"/>
      <c r="F462" s="243" t="s">
        <v>6367</v>
      </c>
      <c r="G462" s="41"/>
      <c r="H462" s="41"/>
      <c r="I462" s="244"/>
      <c r="J462" s="41"/>
      <c r="K462" s="41"/>
      <c r="L462" s="45"/>
      <c r="M462" s="245"/>
      <c r="N462" s="246"/>
      <c r="O462" s="92"/>
      <c r="P462" s="92"/>
      <c r="Q462" s="92"/>
      <c r="R462" s="92"/>
      <c r="S462" s="92"/>
      <c r="T462" s="93"/>
      <c r="U462" s="39"/>
      <c r="V462" s="39"/>
      <c r="W462" s="39"/>
      <c r="X462" s="39"/>
      <c r="Y462" s="39"/>
      <c r="Z462" s="39"/>
      <c r="AA462" s="39"/>
      <c r="AB462" s="39"/>
      <c r="AC462" s="39"/>
      <c r="AD462" s="39"/>
      <c r="AE462" s="39"/>
      <c r="AT462" s="18" t="s">
        <v>359</v>
      </c>
      <c r="AU462" s="18" t="s">
        <v>86</v>
      </c>
    </row>
    <row r="463" s="2" customFormat="1" ht="16.5" customHeight="1">
      <c r="A463" s="39"/>
      <c r="B463" s="40"/>
      <c r="C463" s="295" t="s">
        <v>2438</v>
      </c>
      <c r="D463" s="295" t="s">
        <v>1347</v>
      </c>
      <c r="E463" s="296" t="s">
        <v>6396</v>
      </c>
      <c r="F463" s="297" t="s">
        <v>6397</v>
      </c>
      <c r="G463" s="298" t="s">
        <v>4932</v>
      </c>
      <c r="H463" s="299">
        <v>2</v>
      </c>
      <c r="I463" s="300"/>
      <c r="J463" s="301">
        <f>ROUND(I463*H463,2)</f>
        <v>0</v>
      </c>
      <c r="K463" s="297" t="s">
        <v>1</v>
      </c>
      <c r="L463" s="302"/>
      <c r="M463" s="303" t="s">
        <v>1</v>
      </c>
      <c r="N463" s="304" t="s">
        <v>41</v>
      </c>
      <c r="O463" s="92"/>
      <c r="P463" s="238">
        <f>O463*H463</f>
        <v>0</v>
      </c>
      <c r="Q463" s="238">
        <v>0</v>
      </c>
      <c r="R463" s="238">
        <f>Q463*H463</f>
        <v>0</v>
      </c>
      <c r="S463" s="238">
        <v>0</v>
      </c>
      <c r="T463" s="239">
        <f>S463*H463</f>
        <v>0</v>
      </c>
      <c r="U463" s="39"/>
      <c r="V463" s="39"/>
      <c r="W463" s="39"/>
      <c r="X463" s="39"/>
      <c r="Y463" s="39"/>
      <c r="Z463" s="39"/>
      <c r="AA463" s="39"/>
      <c r="AB463" s="39"/>
      <c r="AC463" s="39"/>
      <c r="AD463" s="39"/>
      <c r="AE463" s="39"/>
      <c r="AR463" s="240" t="s">
        <v>695</v>
      </c>
      <c r="AT463" s="240" t="s">
        <v>1347</v>
      </c>
      <c r="AU463" s="240" t="s">
        <v>86</v>
      </c>
      <c r="AY463" s="18" t="s">
        <v>350</v>
      </c>
      <c r="BE463" s="241">
        <f>IF(N463="základní",J463,0)</f>
        <v>0</v>
      </c>
      <c r="BF463" s="241">
        <f>IF(N463="snížená",J463,0)</f>
        <v>0</v>
      </c>
      <c r="BG463" s="241">
        <f>IF(N463="zákl. přenesená",J463,0)</f>
        <v>0</v>
      </c>
      <c r="BH463" s="241">
        <f>IF(N463="sníž. přenesená",J463,0)</f>
        <v>0</v>
      </c>
      <c r="BI463" s="241">
        <f>IF(N463="nulová",J463,0)</f>
        <v>0</v>
      </c>
      <c r="BJ463" s="18" t="s">
        <v>84</v>
      </c>
      <c r="BK463" s="241">
        <f>ROUND(I463*H463,2)</f>
        <v>0</v>
      </c>
      <c r="BL463" s="18" t="s">
        <v>530</v>
      </c>
      <c r="BM463" s="240" t="s">
        <v>6398</v>
      </c>
    </row>
    <row r="464" s="2" customFormat="1">
      <c r="A464" s="39"/>
      <c r="B464" s="40"/>
      <c r="C464" s="41"/>
      <c r="D464" s="242" t="s">
        <v>359</v>
      </c>
      <c r="E464" s="41"/>
      <c r="F464" s="243" t="s">
        <v>6397</v>
      </c>
      <c r="G464" s="41"/>
      <c r="H464" s="41"/>
      <c r="I464" s="244"/>
      <c r="J464" s="41"/>
      <c r="K464" s="41"/>
      <c r="L464" s="45"/>
      <c r="M464" s="245"/>
      <c r="N464" s="246"/>
      <c r="O464" s="92"/>
      <c r="P464" s="92"/>
      <c r="Q464" s="92"/>
      <c r="R464" s="92"/>
      <c r="S464" s="92"/>
      <c r="T464" s="93"/>
      <c r="U464" s="39"/>
      <c r="V464" s="39"/>
      <c r="W464" s="39"/>
      <c r="X464" s="39"/>
      <c r="Y464" s="39"/>
      <c r="Z464" s="39"/>
      <c r="AA464" s="39"/>
      <c r="AB464" s="39"/>
      <c r="AC464" s="39"/>
      <c r="AD464" s="39"/>
      <c r="AE464" s="39"/>
      <c r="AT464" s="18" t="s">
        <v>359</v>
      </c>
      <c r="AU464" s="18" t="s">
        <v>86</v>
      </c>
    </row>
    <row r="465" s="2" customFormat="1" ht="16.5" customHeight="1">
      <c r="A465" s="39"/>
      <c r="B465" s="40"/>
      <c r="C465" s="295" t="s">
        <v>2445</v>
      </c>
      <c r="D465" s="295" t="s">
        <v>1347</v>
      </c>
      <c r="E465" s="296" t="s">
        <v>6399</v>
      </c>
      <c r="F465" s="297" t="s">
        <v>6400</v>
      </c>
      <c r="G465" s="298" t="s">
        <v>4932</v>
      </c>
      <c r="H465" s="299">
        <v>2</v>
      </c>
      <c r="I465" s="300"/>
      <c r="J465" s="301">
        <f>ROUND(I465*H465,2)</f>
        <v>0</v>
      </c>
      <c r="K465" s="297" t="s">
        <v>1</v>
      </c>
      <c r="L465" s="302"/>
      <c r="M465" s="303" t="s">
        <v>1</v>
      </c>
      <c r="N465" s="304" t="s">
        <v>41</v>
      </c>
      <c r="O465" s="92"/>
      <c r="P465" s="238">
        <f>O465*H465</f>
        <v>0</v>
      </c>
      <c r="Q465" s="238">
        <v>0</v>
      </c>
      <c r="R465" s="238">
        <f>Q465*H465</f>
        <v>0</v>
      </c>
      <c r="S465" s="238">
        <v>0</v>
      </c>
      <c r="T465" s="239">
        <f>S465*H465</f>
        <v>0</v>
      </c>
      <c r="U465" s="39"/>
      <c r="V465" s="39"/>
      <c r="W465" s="39"/>
      <c r="X465" s="39"/>
      <c r="Y465" s="39"/>
      <c r="Z465" s="39"/>
      <c r="AA465" s="39"/>
      <c r="AB465" s="39"/>
      <c r="AC465" s="39"/>
      <c r="AD465" s="39"/>
      <c r="AE465" s="39"/>
      <c r="AR465" s="240" t="s">
        <v>695</v>
      </c>
      <c r="AT465" s="240" t="s">
        <v>1347</v>
      </c>
      <c r="AU465" s="240" t="s">
        <v>86</v>
      </c>
      <c r="AY465" s="18" t="s">
        <v>350</v>
      </c>
      <c r="BE465" s="241">
        <f>IF(N465="základní",J465,0)</f>
        <v>0</v>
      </c>
      <c r="BF465" s="241">
        <f>IF(N465="snížená",J465,0)</f>
        <v>0</v>
      </c>
      <c r="BG465" s="241">
        <f>IF(N465="zákl. přenesená",J465,0)</f>
        <v>0</v>
      </c>
      <c r="BH465" s="241">
        <f>IF(N465="sníž. přenesená",J465,0)</f>
        <v>0</v>
      </c>
      <c r="BI465" s="241">
        <f>IF(N465="nulová",J465,0)</f>
        <v>0</v>
      </c>
      <c r="BJ465" s="18" t="s">
        <v>84</v>
      </c>
      <c r="BK465" s="241">
        <f>ROUND(I465*H465,2)</f>
        <v>0</v>
      </c>
      <c r="BL465" s="18" t="s">
        <v>530</v>
      </c>
      <c r="BM465" s="240" t="s">
        <v>6401</v>
      </c>
    </row>
    <row r="466" s="2" customFormat="1">
      <c r="A466" s="39"/>
      <c r="B466" s="40"/>
      <c r="C466" s="41"/>
      <c r="D466" s="242" t="s">
        <v>359</v>
      </c>
      <c r="E466" s="41"/>
      <c r="F466" s="243" t="s">
        <v>6400</v>
      </c>
      <c r="G466" s="41"/>
      <c r="H466" s="41"/>
      <c r="I466" s="244"/>
      <c r="J466" s="41"/>
      <c r="K466" s="41"/>
      <c r="L466" s="45"/>
      <c r="M466" s="245"/>
      <c r="N466" s="246"/>
      <c r="O466" s="92"/>
      <c r="P466" s="92"/>
      <c r="Q466" s="92"/>
      <c r="R466" s="92"/>
      <c r="S466" s="92"/>
      <c r="T466" s="93"/>
      <c r="U466" s="39"/>
      <c r="V466" s="39"/>
      <c r="W466" s="39"/>
      <c r="X466" s="39"/>
      <c r="Y466" s="39"/>
      <c r="Z466" s="39"/>
      <c r="AA466" s="39"/>
      <c r="AB466" s="39"/>
      <c r="AC466" s="39"/>
      <c r="AD466" s="39"/>
      <c r="AE466" s="39"/>
      <c r="AT466" s="18" t="s">
        <v>359</v>
      </c>
      <c r="AU466" s="18" t="s">
        <v>86</v>
      </c>
    </row>
    <row r="467" s="2" customFormat="1" ht="24.15" customHeight="1">
      <c r="A467" s="39"/>
      <c r="B467" s="40"/>
      <c r="C467" s="229" t="s">
        <v>2447</v>
      </c>
      <c r="D467" s="229" t="s">
        <v>352</v>
      </c>
      <c r="E467" s="230" t="s">
        <v>6388</v>
      </c>
      <c r="F467" s="231" t="s">
        <v>6389</v>
      </c>
      <c r="G467" s="232" t="s">
        <v>497</v>
      </c>
      <c r="H467" s="233">
        <v>2</v>
      </c>
      <c r="I467" s="234"/>
      <c r="J467" s="235">
        <f>ROUND(I467*H467,2)</f>
        <v>0</v>
      </c>
      <c r="K467" s="231" t="s">
        <v>385</v>
      </c>
      <c r="L467" s="45"/>
      <c r="M467" s="236" t="s">
        <v>1</v>
      </c>
      <c r="N467" s="237" t="s">
        <v>41</v>
      </c>
      <c r="O467" s="92"/>
      <c r="P467" s="238">
        <f>O467*H467</f>
        <v>0</v>
      </c>
      <c r="Q467" s="238">
        <v>0</v>
      </c>
      <c r="R467" s="238">
        <f>Q467*H467</f>
        <v>0</v>
      </c>
      <c r="S467" s="238">
        <v>0</v>
      </c>
      <c r="T467" s="239">
        <f>S467*H467</f>
        <v>0</v>
      </c>
      <c r="U467" s="39"/>
      <c r="V467" s="39"/>
      <c r="W467" s="39"/>
      <c r="X467" s="39"/>
      <c r="Y467" s="39"/>
      <c r="Z467" s="39"/>
      <c r="AA467" s="39"/>
      <c r="AB467" s="39"/>
      <c r="AC467" s="39"/>
      <c r="AD467" s="39"/>
      <c r="AE467" s="39"/>
      <c r="AR467" s="240" t="s">
        <v>530</v>
      </c>
      <c r="AT467" s="240" t="s">
        <v>352</v>
      </c>
      <c r="AU467" s="240" t="s">
        <v>86</v>
      </c>
      <c r="AY467" s="18" t="s">
        <v>350</v>
      </c>
      <c r="BE467" s="241">
        <f>IF(N467="základní",J467,0)</f>
        <v>0</v>
      </c>
      <c r="BF467" s="241">
        <f>IF(N467="snížená",J467,0)</f>
        <v>0</v>
      </c>
      <c r="BG467" s="241">
        <f>IF(N467="zákl. přenesená",J467,0)</f>
        <v>0</v>
      </c>
      <c r="BH467" s="241">
        <f>IF(N467="sníž. přenesená",J467,0)</f>
        <v>0</v>
      </c>
      <c r="BI467" s="241">
        <f>IF(N467="nulová",J467,0)</f>
        <v>0</v>
      </c>
      <c r="BJ467" s="18" t="s">
        <v>84</v>
      </c>
      <c r="BK467" s="241">
        <f>ROUND(I467*H467,2)</f>
        <v>0</v>
      </c>
      <c r="BL467" s="18" t="s">
        <v>530</v>
      </c>
      <c r="BM467" s="240" t="s">
        <v>6402</v>
      </c>
    </row>
    <row r="468" s="2" customFormat="1">
      <c r="A468" s="39"/>
      <c r="B468" s="40"/>
      <c r="C468" s="41"/>
      <c r="D468" s="242" t="s">
        <v>359</v>
      </c>
      <c r="E468" s="41"/>
      <c r="F468" s="243" t="s">
        <v>6391</v>
      </c>
      <c r="G468" s="41"/>
      <c r="H468" s="41"/>
      <c r="I468" s="244"/>
      <c r="J468" s="41"/>
      <c r="K468" s="41"/>
      <c r="L468" s="45"/>
      <c r="M468" s="245"/>
      <c r="N468" s="246"/>
      <c r="O468" s="92"/>
      <c r="P468" s="92"/>
      <c r="Q468" s="92"/>
      <c r="R468" s="92"/>
      <c r="S468" s="92"/>
      <c r="T468" s="93"/>
      <c r="U468" s="39"/>
      <c r="V468" s="39"/>
      <c r="W468" s="39"/>
      <c r="X468" s="39"/>
      <c r="Y468" s="39"/>
      <c r="Z468" s="39"/>
      <c r="AA468" s="39"/>
      <c r="AB468" s="39"/>
      <c r="AC468" s="39"/>
      <c r="AD468" s="39"/>
      <c r="AE468" s="39"/>
      <c r="AT468" s="18" t="s">
        <v>359</v>
      </c>
      <c r="AU468" s="18" t="s">
        <v>86</v>
      </c>
    </row>
    <row r="469" s="2" customFormat="1" ht="44.25" customHeight="1">
      <c r="A469" s="39"/>
      <c r="B469" s="40"/>
      <c r="C469" s="295" t="s">
        <v>2449</v>
      </c>
      <c r="D469" s="295" t="s">
        <v>1347</v>
      </c>
      <c r="E469" s="296" t="s">
        <v>6403</v>
      </c>
      <c r="F469" s="297" t="s">
        <v>6404</v>
      </c>
      <c r="G469" s="298" t="s">
        <v>4932</v>
      </c>
      <c r="H469" s="299">
        <v>1</v>
      </c>
      <c r="I469" s="300"/>
      <c r="J469" s="301">
        <f>ROUND(I469*H469,2)</f>
        <v>0</v>
      </c>
      <c r="K469" s="297" t="s">
        <v>1</v>
      </c>
      <c r="L469" s="302"/>
      <c r="M469" s="303" t="s">
        <v>1</v>
      </c>
      <c r="N469" s="304" t="s">
        <v>41</v>
      </c>
      <c r="O469" s="92"/>
      <c r="P469" s="238">
        <f>O469*H469</f>
        <v>0</v>
      </c>
      <c r="Q469" s="238">
        <v>0</v>
      </c>
      <c r="R469" s="238">
        <f>Q469*H469</f>
        <v>0</v>
      </c>
      <c r="S469" s="238">
        <v>0</v>
      </c>
      <c r="T469" s="239">
        <f>S469*H469</f>
        <v>0</v>
      </c>
      <c r="U469" s="39"/>
      <c r="V469" s="39"/>
      <c r="W469" s="39"/>
      <c r="X469" s="39"/>
      <c r="Y469" s="39"/>
      <c r="Z469" s="39"/>
      <c r="AA469" s="39"/>
      <c r="AB469" s="39"/>
      <c r="AC469" s="39"/>
      <c r="AD469" s="39"/>
      <c r="AE469" s="39"/>
      <c r="AR469" s="240" t="s">
        <v>695</v>
      </c>
      <c r="AT469" s="240" t="s">
        <v>1347</v>
      </c>
      <c r="AU469" s="240" t="s">
        <v>86</v>
      </c>
      <c r="AY469" s="18" t="s">
        <v>350</v>
      </c>
      <c r="BE469" s="241">
        <f>IF(N469="základní",J469,0)</f>
        <v>0</v>
      </c>
      <c r="BF469" s="241">
        <f>IF(N469="snížená",J469,0)</f>
        <v>0</v>
      </c>
      <c r="BG469" s="241">
        <f>IF(N469="zákl. přenesená",J469,0)</f>
        <v>0</v>
      </c>
      <c r="BH469" s="241">
        <f>IF(N469="sníž. přenesená",J469,0)</f>
        <v>0</v>
      </c>
      <c r="BI469" s="241">
        <f>IF(N469="nulová",J469,0)</f>
        <v>0</v>
      </c>
      <c r="BJ469" s="18" t="s">
        <v>84</v>
      </c>
      <c r="BK469" s="241">
        <f>ROUND(I469*H469,2)</f>
        <v>0</v>
      </c>
      <c r="BL469" s="18" t="s">
        <v>530</v>
      </c>
      <c r="BM469" s="240" t="s">
        <v>6405</v>
      </c>
    </row>
    <row r="470" s="2" customFormat="1">
      <c r="A470" s="39"/>
      <c r="B470" s="40"/>
      <c r="C470" s="41"/>
      <c r="D470" s="242" t="s">
        <v>359</v>
      </c>
      <c r="E470" s="41"/>
      <c r="F470" s="243" t="s">
        <v>6404</v>
      </c>
      <c r="G470" s="41"/>
      <c r="H470" s="41"/>
      <c r="I470" s="244"/>
      <c r="J470" s="41"/>
      <c r="K470" s="41"/>
      <c r="L470" s="45"/>
      <c r="M470" s="245"/>
      <c r="N470" s="246"/>
      <c r="O470" s="92"/>
      <c r="P470" s="92"/>
      <c r="Q470" s="92"/>
      <c r="R470" s="92"/>
      <c r="S470" s="92"/>
      <c r="T470" s="93"/>
      <c r="U470" s="39"/>
      <c r="V470" s="39"/>
      <c r="W470" s="39"/>
      <c r="X470" s="39"/>
      <c r="Y470" s="39"/>
      <c r="Z470" s="39"/>
      <c r="AA470" s="39"/>
      <c r="AB470" s="39"/>
      <c r="AC470" s="39"/>
      <c r="AD470" s="39"/>
      <c r="AE470" s="39"/>
      <c r="AT470" s="18" t="s">
        <v>359</v>
      </c>
      <c r="AU470" s="18" t="s">
        <v>86</v>
      </c>
    </row>
    <row r="471" s="2" customFormat="1" ht="24.15" customHeight="1">
      <c r="A471" s="39"/>
      <c r="B471" s="40"/>
      <c r="C471" s="295" t="s">
        <v>2457</v>
      </c>
      <c r="D471" s="295" t="s">
        <v>1347</v>
      </c>
      <c r="E471" s="296" t="s">
        <v>6406</v>
      </c>
      <c r="F471" s="297" t="s">
        <v>6407</v>
      </c>
      <c r="G471" s="298" t="s">
        <v>4932</v>
      </c>
      <c r="H471" s="299">
        <v>1</v>
      </c>
      <c r="I471" s="300"/>
      <c r="J471" s="301">
        <f>ROUND(I471*H471,2)</f>
        <v>0</v>
      </c>
      <c r="K471" s="297" t="s">
        <v>1</v>
      </c>
      <c r="L471" s="302"/>
      <c r="M471" s="303" t="s">
        <v>1</v>
      </c>
      <c r="N471" s="304" t="s">
        <v>41</v>
      </c>
      <c r="O471" s="92"/>
      <c r="P471" s="238">
        <f>O471*H471</f>
        <v>0</v>
      </c>
      <c r="Q471" s="238">
        <v>0</v>
      </c>
      <c r="R471" s="238">
        <f>Q471*H471</f>
        <v>0</v>
      </c>
      <c r="S471" s="238">
        <v>0</v>
      </c>
      <c r="T471" s="239">
        <f>S471*H471</f>
        <v>0</v>
      </c>
      <c r="U471" s="39"/>
      <c r="V471" s="39"/>
      <c r="W471" s="39"/>
      <c r="X471" s="39"/>
      <c r="Y471" s="39"/>
      <c r="Z471" s="39"/>
      <c r="AA471" s="39"/>
      <c r="AB471" s="39"/>
      <c r="AC471" s="39"/>
      <c r="AD471" s="39"/>
      <c r="AE471" s="39"/>
      <c r="AR471" s="240" t="s">
        <v>695</v>
      </c>
      <c r="AT471" s="240" t="s">
        <v>1347</v>
      </c>
      <c r="AU471" s="240" t="s">
        <v>86</v>
      </c>
      <c r="AY471" s="18" t="s">
        <v>350</v>
      </c>
      <c r="BE471" s="241">
        <f>IF(N471="základní",J471,0)</f>
        <v>0</v>
      </c>
      <c r="BF471" s="241">
        <f>IF(N471="snížená",J471,0)</f>
        <v>0</v>
      </c>
      <c r="BG471" s="241">
        <f>IF(N471="zákl. přenesená",J471,0)</f>
        <v>0</v>
      </c>
      <c r="BH471" s="241">
        <f>IF(N471="sníž. přenesená",J471,0)</f>
        <v>0</v>
      </c>
      <c r="BI471" s="241">
        <f>IF(N471="nulová",J471,0)</f>
        <v>0</v>
      </c>
      <c r="BJ471" s="18" t="s">
        <v>84</v>
      </c>
      <c r="BK471" s="241">
        <f>ROUND(I471*H471,2)</f>
        <v>0</v>
      </c>
      <c r="BL471" s="18" t="s">
        <v>530</v>
      </c>
      <c r="BM471" s="240" t="s">
        <v>6408</v>
      </c>
    </row>
    <row r="472" s="2" customFormat="1">
      <c r="A472" s="39"/>
      <c r="B472" s="40"/>
      <c r="C472" s="41"/>
      <c r="D472" s="242" t="s">
        <v>359</v>
      </c>
      <c r="E472" s="41"/>
      <c r="F472" s="243" t="s">
        <v>6407</v>
      </c>
      <c r="G472" s="41"/>
      <c r="H472" s="41"/>
      <c r="I472" s="244"/>
      <c r="J472" s="41"/>
      <c r="K472" s="41"/>
      <c r="L472" s="45"/>
      <c r="M472" s="245"/>
      <c r="N472" s="246"/>
      <c r="O472" s="92"/>
      <c r="P472" s="92"/>
      <c r="Q472" s="92"/>
      <c r="R472" s="92"/>
      <c r="S472" s="92"/>
      <c r="T472" s="93"/>
      <c r="U472" s="39"/>
      <c r="V472" s="39"/>
      <c r="W472" s="39"/>
      <c r="X472" s="39"/>
      <c r="Y472" s="39"/>
      <c r="Z472" s="39"/>
      <c r="AA472" s="39"/>
      <c r="AB472" s="39"/>
      <c r="AC472" s="39"/>
      <c r="AD472" s="39"/>
      <c r="AE472" s="39"/>
      <c r="AT472" s="18" t="s">
        <v>359</v>
      </c>
      <c r="AU472" s="18" t="s">
        <v>86</v>
      </c>
    </row>
    <row r="473" s="2" customFormat="1" ht="24.15" customHeight="1">
      <c r="A473" s="39"/>
      <c r="B473" s="40"/>
      <c r="C473" s="229" t="s">
        <v>2462</v>
      </c>
      <c r="D473" s="229" t="s">
        <v>352</v>
      </c>
      <c r="E473" s="230" t="s">
        <v>6409</v>
      </c>
      <c r="F473" s="231" t="s">
        <v>6410</v>
      </c>
      <c r="G473" s="232" t="s">
        <v>497</v>
      </c>
      <c r="H473" s="233">
        <v>3</v>
      </c>
      <c r="I473" s="234"/>
      <c r="J473" s="235">
        <f>ROUND(I473*H473,2)</f>
        <v>0</v>
      </c>
      <c r="K473" s="231" t="s">
        <v>385</v>
      </c>
      <c r="L473" s="45"/>
      <c r="M473" s="236" t="s">
        <v>1</v>
      </c>
      <c r="N473" s="237" t="s">
        <v>41</v>
      </c>
      <c r="O473" s="92"/>
      <c r="P473" s="238">
        <f>O473*H473</f>
        <v>0</v>
      </c>
      <c r="Q473" s="238">
        <v>0</v>
      </c>
      <c r="R473" s="238">
        <f>Q473*H473</f>
        <v>0</v>
      </c>
      <c r="S473" s="238">
        <v>0</v>
      </c>
      <c r="T473" s="239">
        <f>S473*H473</f>
        <v>0</v>
      </c>
      <c r="U473" s="39"/>
      <c r="V473" s="39"/>
      <c r="W473" s="39"/>
      <c r="X473" s="39"/>
      <c r="Y473" s="39"/>
      <c r="Z473" s="39"/>
      <c r="AA473" s="39"/>
      <c r="AB473" s="39"/>
      <c r="AC473" s="39"/>
      <c r="AD473" s="39"/>
      <c r="AE473" s="39"/>
      <c r="AR473" s="240" t="s">
        <v>530</v>
      </c>
      <c r="AT473" s="240" t="s">
        <v>352</v>
      </c>
      <c r="AU473" s="240" t="s">
        <v>86</v>
      </c>
      <c r="AY473" s="18" t="s">
        <v>350</v>
      </c>
      <c r="BE473" s="241">
        <f>IF(N473="základní",J473,0)</f>
        <v>0</v>
      </c>
      <c r="BF473" s="241">
        <f>IF(N473="snížená",J473,0)</f>
        <v>0</v>
      </c>
      <c r="BG473" s="241">
        <f>IF(N473="zákl. přenesená",J473,0)</f>
        <v>0</v>
      </c>
      <c r="BH473" s="241">
        <f>IF(N473="sníž. přenesená",J473,0)</f>
        <v>0</v>
      </c>
      <c r="BI473" s="241">
        <f>IF(N473="nulová",J473,0)</f>
        <v>0</v>
      </c>
      <c r="BJ473" s="18" t="s">
        <v>84</v>
      </c>
      <c r="BK473" s="241">
        <f>ROUND(I473*H473,2)</f>
        <v>0</v>
      </c>
      <c r="BL473" s="18" t="s">
        <v>530</v>
      </c>
      <c r="BM473" s="240" t="s">
        <v>6411</v>
      </c>
    </row>
    <row r="474" s="2" customFormat="1">
      <c r="A474" s="39"/>
      <c r="B474" s="40"/>
      <c r="C474" s="41"/>
      <c r="D474" s="242" t="s">
        <v>359</v>
      </c>
      <c r="E474" s="41"/>
      <c r="F474" s="243" t="s">
        <v>6412</v>
      </c>
      <c r="G474" s="41"/>
      <c r="H474" s="41"/>
      <c r="I474" s="244"/>
      <c r="J474" s="41"/>
      <c r="K474" s="41"/>
      <c r="L474" s="45"/>
      <c r="M474" s="245"/>
      <c r="N474" s="246"/>
      <c r="O474" s="92"/>
      <c r="P474" s="92"/>
      <c r="Q474" s="92"/>
      <c r="R474" s="92"/>
      <c r="S474" s="92"/>
      <c r="T474" s="93"/>
      <c r="U474" s="39"/>
      <c r="V474" s="39"/>
      <c r="W474" s="39"/>
      <c r="X474" s="39"/>
      <c r="Y474" s="39"/>
      <c r="Z474" s="39"/>
      <c r="AA474" s="39"/>
      <c r="AB474" s="39"/>
      <c r="AC474" s="39"/>
      <c r="AD474" s="39"/>
      <c r="AE474" s="39"/>
      <c r="AT474" s="18" t="s">
        <v>359</v>
      </c>
      <c r="AU474" s="18" t="s">
        <v>86</v>
      </c>
    </row>
    <row r="475" s="2" customFormat="1" ht="33" customHeight="1">
      <c r="A475" s="39"/>
      <c r="B475" s="40"/>
      <c r="C475" s="295" t="s">
        <v>2464</v>
      </c>
      <c r="D475" s="295" t="s">
        <v>1347</v>
      </c>
      <c r="E475" s="296" t="s">
        <v>6413</v>
      </c>
      <c r="F475" s="297" t="s">
        <v>6414</v>
      </c>
      <c r="G475" s="298" t="s">
        <v>4932</v>
      </c>
      <c r="H475" s="299">
        <v>3</v>
      </c>
      <c r="I475" s="300"/>
      <c r="J475" s="301">
        <f>ROUND(I475*H475,2)</f>
        <v>0</v>
      </c>
      <c r="K475" s="297" t="s">
        <v>1</v>
      </c>
      <c r="L475" s="302"/>
      <c r="M475" s="303" t="s">
        <v>1</v>
      </c>
      <c r="N475" s="304" t="s">
        <v>41</v>
      </c>
      <c r="O475" s="92"/>
      <c r="P475" s="238">
        <f>O475*H475</f>
        <v>0</v>
      </c>
      <c r="Q475" s="238">
        <v>0</v>
      </c>
      <c r="R475" s="238">
        <f>Q475*H475</f>
        <v>0</v>
      </c>
      <c r="S475" s="238">
        <v>0</v>
      </c>
      <c r="T475" s="239">
        <f>S475*H475</f>
        <v>0</v>
      </c>
      <c r="U475" s="39"/>
      <c r="V475" s="39"/>
      <c r="W475" s="39"/>
      <c r="X475" s="39"/>
      <c r="Y475" s="39"/>
      <c r="Z475" s="39"/>
      <c r="AA475" s="39"/>
      <c r="AB475" s="39"/>
      <c r="AC475" s="39"/>
      <c r="AD475" s="39"/>
      <c r="AE475" s="39"/>
      <c r="AR475" s="240" t="s">
        <v>695</v>
      </c>
      <c r="AT475" s="240" t="s">
        <v>1347</v>
      </c>
      <c r="AU475" s="240" t="s">
        <v>86</v>
      </c>
      <c r="AY475" s="18" t="s">
        <v>350</v>
      </c>
      <c r="BE475" s="241">
        <f>IF(N475="základní",J475,0)</f>
        <v>0</v>
      </c>
      <c r="BF475" s="241">
        <f>IF(N475="snížená",J475,0)</f>
        <v>0</v>
      </c>
      <c r="BG475" s="241">
        <f>IF(N475="zákl. přenesená",J475,0)</f>
        <v>0</v>
      </c>
      <c r="BH475" s="241">
        <f>IF(N475="sníž. přenesená",J475,0)</f>
        <v>0</v>
      </c>
      <c r="BI475" s="241">
        <f>IF(N475="nulová",J475,0)</f>
        <v>0</v>
      </c>
      <c r="BJ475" s="18" t="s">
        <v>84</v>
      </c>
      <c r="BK475" s="241">
        <f>ROUND(I475*H475,2)</f>
        <v>0</v>
      </c>
      <c r="BL475" s="18" t="s">
        <v>530</v>
      </c>
      <c r="BM475" s="240" t="s">
        <v>6415</v>
      </c>
    </row>
    <row r="476" s="2" customFormat="1">
      <c r="A476" s="39"/>
      <c r="B476" s="40"/>
      <c r="C476" s="41"/>
      <c r="D476" s="242" t="s">
        <v>359</v>
      </c>
      <c r="E476" s="41"/>
      <c r="F476" s="243" t="s">
        <v>6414</v>
      </c>
      <c r="G476" s="41"/>
      <c r="H476" s="41"/>
      <c r="I476" s="244"/>
      <c r="J476" s="41"/>
      <c r="K476" s="41"/>
      <c r="L476" s="45"/>
      <c r="M476" s="245"/>
      <c r="N476" s="246"/>
      <c r="O476" s="92"/>
      <c r="P476" s="92"/>
      <c r="Q476" s="92"/>
      <c r="R476" s="92"/>
      <c r="S476" s="92"/>
      <c r="T476" s="93"/>
      <c r="U476" s="39"/>
      <c r="V476" s="39"/>
      <c r="W476" s="39"/>
      <c r="X476" s="39"/>
      <c r="Y476" s="39"/>
      <c r="Z476" s="39"/>
      <c r="AA476" s="39"/>
      <c r="AB476" s="39"/>
      <c r="AC476" s="39"/>
      <c r="AD476" s="39"/>
      <c r="AE476" s="39"/>
      <c r="AT476" s="18" t="s">
        <v>359</v>
      </c>
      <c r="AU476" s="18" t="s">
        <v>86</v>
      </c>
    </row>
    <row r="477" s="2" customFormat="1" ht="16.5" customHeight="1">
      <c r="A477" s="39"/>
      <c r="B477" s="40"/>
      <c r="C477" s="295" t="s">
        <v>2466</v>
      </c>
      <c r="D477" s="295" t="s">
        <v>1347</v>
      </c>
      <c r="E477" s="296" t="s">
        <v>6416</v>
      </c>
      <c r="F477" s="297" t="s">
        <v>6417</v>
      </c>
      <c r="G477" s="298" t="s">
        <v>4932</v>
      </c>
      <c r="H477" s="299">
        <v>3</v>
      </c>
      <c r="I477" s="300"/>
      <c r="J477" s="301">
        <f>ROUND(I477*H477,2)</f>
        <v>0</v>
      </c>
      <c r="K477" s="297" t="s">
        <v>1</v>
      </c>
      <c r="L477" s="302"/>
      <c r="M477" s="303" t="s">
        <v>1</v>
      </c>
      <c r="N477" s="304" t="s">
        <v>41</v>
      </c>
      <c r="O477" s="92"/>
      <c r="P477" s="238">
        <f>O477*H477</f>
        <v>0</v>
      </c>
      <c r="Q477" s="238">
        <v>0</v>
      </c>
      <c r="R477" s="238">
        <f>Q477*H477</f>
        <v>0</v>
      </c>
      <c r="S477" s="238">
        <v>0</v>
      </c>
      <c r="T477" s="239">
        <f>S477*H477</f>
        <v>0</v>
      </c>
      <c r="U477" s="39"/>
      <c r="V477" s="39"/>
      <c r="W477" s="39"/>
      <c r="X477" s="39"/>
      <c r="Y477" s="39"/>
      <c r="Z477" s="39"/>
      <c r="AA477" s="39"/>
      <c r="AB477" s="39"/>
      <c r="AC477" s="39"/>
      <c r="AD477" s="39"/>
      <c r="AE477" s="39"/>
      <c r="AR477" s="240" t="s">
        <v>695</v>
      </c>
      <c r="AT477" s="240" t="s">
        <v>1347</v>
      </c>
      <c r="AU477" s="240" t="s">
        <v>86</v>
      </c>
      <c r="AY477" s="18" t="s">
        <v>350</v>
      </c>
      <c r="BE477" s="241">
        <f>IF(N477="základní",J477,0)</f>
        <v>0</v>
      </c>
      <c r="BF477" s="241">
        <f>IF(N477="snížená",J477,0)</f>
        <v>0</v>
      </c>
      <c r="BG477" s="241">
        <f>IF(N477="zákl. přenesená",J477,0)</f>
        <v>0</v>
      </c>
      <c r="BH477" s="241">
        <f>IF(N477="sníž. přenesená",J477,0)</f>
        <v>0</v>
      </c>
      <c r="BI477" s="241">
        <f>IF(N477="nulová",J477,0)</f>
        <v>0</v>
      </c>
      <c r="BJ477" s="18" t="s">
        <v>84</v>
      </c>
      <c r="BK477" s="241">
        <f>ROUND(I477*H477,2)</f>
        <v>0</v>
      </c>
      <c r="BL477" s="18" t="s">
        <v>530</v>
      </c>
      <c r="BM477" s="240" t="s">
        <v>6418</v>
      </c>
    </row>
    <row r="478" s="2" customFormat="1">
      <c r="A478" s="39"/>
      <c r="B478" s="40"/>
      <c r="C478" s="41"/>
      <c r="D478" s="242" t="s">
        <v>359</v>
      </c>
      <c r="E478" s="41"/>
      <c r="F478" s="243" t="s">
        <v>6417</v>
      </c>
      <c r="G478" s="41"/>
      <c r="H478" s="41"/>
      <c r="I478" s="244"/>
      <c r="J478" s="41"/>
      <c r="K478" s="41"/>
      <c r="L478" s="45"/>
      <c r="M478" s="245"/>
      <c r="N478" s="246"/>
      <c r="O478" s="92"/>
      <c r="P478" s="92"/>
      <c r="Q478" s="92"/>
      <c r="R478" s="92"/>
      <c r="S478" s="92"/>
      <c r="T478" s="93"/>
      <c r="U478" s="39"/>
      <c r="V478" s="39"/>
      <c r="W478" s="39"/>
      <c r="X478" s="39"/>
      <c r="Y478" s="39"/>
      <c r="Z478" s="39"/>
      <c r="AA478" s="39"/>
      <c r="AB478" s="39"/>
      <c r="AC478" s="39"/>
      <c r="AD478" s="39"/>
      <c r="AE478" s="39"/>
      <c r="AT478" s="18" t="s">
        <v>359</v>
      </c>
      <c r="AU478" s="18" t="s">
        <v>86</v>
      </c>
    </row>
    <row r="479" s="2" customFormat="1" ht="16.5" customHeight="1">
      <c r="A479" s="39"/>
      <c r="B479" s="40"/>
      <c r="C479" s="295" t="s">
        <v>2469</v>
      </c>
      <c r="D479" s="295" t="s">
        <v>1347</v>
      </c>
      <c r="E479" s="296" t="s">
        <v>6419</v>
      </c>
      <c r="F479" s="297" t="s">
        <v>6420</v>
      </c>
      <c r="G479" s="298" t="s">
        <v>4932</v>
      </c>
      <c r="H479" s="299">
        <v>3</v>
      </c>
      <c r="I479" s="300"/>
      <c r="J479" s="301">
        <f>ROUND(I479*H479,2)</f>
        <v>0</v>
      </c>
      <c r="K479" s="297" t="s">
        <v>1</v>
      </c>
      <c r="L479" s="302"/>
      <c r="M479" s="303" t="s">
        <v>1</v>
      </c>
      <c r="N479" s="304" t="s">
        <v>41</v>
      </c>
      <c r="O479" s="92"/>
      <c r="P479" s="238">
        <f>O479*H479</f>
        <v>0</v>
      </c>
      <c r="Q479" s="238">
        <v>0</v>
      </c>
      <c r="R479" s="238">
        <f>Q479*H479</f>
        <v>0</v>
      </c>
      <c r="S479" s="238">
        <v>0</v>
      </c>
      <c r="T479" s="239">
        <f>S479*H479</f>
        <v>0</v>
      </c>
      <c r="U479" s="39"/>
      <c r="V479" s="39"/>
      <c r="W479" s="39"/>
      <c r="X479" s="39"/>
      <c r="Y479" s="39"/>
      <c r="Z479" s="39"/>
      <c r="AA479" s="39"/>
      <c r="AB479" s="39"/>
      <c r="AC479" s="39"/>
      <c r="AD479" s="39"/>
      <c r="AE479" s="39"/>
      <c r="AR479" s="240" t="s">
        <v>695</v>
      </c>
      <c r="AT479" s="240" t="s">
        <v>1347</v>
      </c>
      <c r="AU479" s="240" t="s">
        <v>86</v>
      </c>
      <c r="AY479" s="18" t="s">
        <v>350</v>
      </c>
      <c r="BE479" s="241">
        <f>IF(N479="základní",J479,0)</f>
        <v>0</v>
      </c>
      <c r="BF479" s="241">
        <f>IF(N479="snížená",J479,0)</f>
        <v>0</v>
      </c>
      <c r="BG479" s="241">
        <f>IF(N479="zákl. přenesená",J479,0)</f>
        <v>0</v>
      </c>
      <c r="BH479" s="241">
        <f>IF(N479="sníž. přenesená",J479,0)</f>
        <v>0</v>
      </c>
      <c r="BI479" s="241">
        <f>IF(N479="nulová",J479,0)</f>
        <v>0</v>
      </c>
      <c r="BJ479" s="18" t="s">
        <v>84</v>
      </c>
      <c r="BK479" s="241">
        <f>ROUND(I479*H479,2)</f>
        <v>0</v>
      </c>
      <c r="BL479" s="18" t="s">
        <v>530</v>
      </c>
      <c r="BM479" s="240" t="s">
        <v>6421</v>
      </c>
    </row>
    <row r="480" s="2" customFormat="1">
      <c r="A480" s="39"/>
      <c r="B480" s="40"/>
      <c r="C480" s="41"/>
      <c r="D480" s="242" t="s">
        <v>359</v>
      </c>
      <c r="E480" s="41"/>
      <c r="F480" s="243" t="s">
        <v>6420</v>
      </c>
      <c r="G480" s="41"/>
      <c r="H480" s="41"/>
      <c r="I480" s="244"/>
      <c r="J480" s="41"/>
      <c r="K480" s="41"/>
      <c r="L480" s="45"/>
      <c r="M480" s="245"/>
      <c r="N480" s="246"/>
      <c r="O480" s="92"/>
      <c r="P480" s="92"/>
      <c r="Q480" s="92"/>
      <c r="R480" s="92"/>
      <c r="S480" s="92"/>
      <c r="T480" s="93"/>
      <c r="U480" s="39"/>
      <c r="V480" s="39"/>
      <c r="W480" s="39"/>
      <c r="X480" s="39"/>
      <c r="Y480" s="39"/>
      <c r="Z480" s="39"/>
      <c r="AA480" s="39"/>
      <c r="AB480" s="39"/>
      <c r="AC480" s="39"/>
      <c r="AD480" s="39"/>
      <c r="AE480" s="39"/>
      <c r="AT480" s="18" t="s">
        <v>359</v>
      </c>
      <c r="AU480" s="18" t="s">
        <v>86</v>
      </c>
    </row>
    <row r="481" s="2" customFormat="1" ht="16.5" customHeight="1">
      <c r="A481" s="39"/>
      <c r="B481" s="40"/>
      <c r="C481" s="295" t="s">
        <v>2471</v>
      </c>
      <c r="D481" s="295" t="s">
        <v>1347</v>
      </c>
      <c r="E481" s="296" t="s">
        <v>6422</v>
      </c>
      <c r="F481" s="297" t="s">
        <v>6423</v>
      </c>
      <c r="G481" s="298" t="s">
        <v>4932</v>
      </c>
      <c r="H481" s="299">
        <v>3</v>
      </c>
      <c r="I481" s="300"/>
      <c r="J481" s="301">
        <f>ROUND(I481*H481,2)</f>
        <v>0</v>
      </c>
      <c r="K481" s="297" t="s">
        <v>1</v>
      </c>
      <c r="L481" s="302"/>
      <c r="M481" s="303" t="s">
        <v>1</v>
      </c>
      <c r="N481" s="304" t="s">
        <v>41</v>
      </c>
      <c r="O481" s="92"/>
      <c r="P481" s="238">
        <f>O481*H481</f>
        <v>0</v>
      </c>
      <c r="Q481" s="238">
        <v>0</v>
      </c>
      <c r="R481" s="238">
        <f>Q481*H481</f>
        <v>0</v>
      </c>
      <c r="S481" s="238">
        <v>0</v>
      </c>
      <c r="T481" s="239">
        <f>S481*H481</f>
        <v>0</v>
      </c>
      <c r="U481" s="39"/>
      <c r="V481" s="39"/>
      <c r="W481" s="39"/>
      <c r="X481" s="39"/>
      <c r="Y481" s="39"/>
      <c r="Z481" s="39"/>
      <c r="AA481" s="39"/>
      <c r="AB481" s="39"/>
      <c r="AC481" s="39"/>
      <c r="AD481" s="39"/>
      <c r="AE481" s="39"/>
      <c r="AR481" s="240" t="s">
        <v>695</v>
      </c>
      <c r="AT481" s="240" t="s">
        <v>1347</v>
      </c>
      <c r="AU481" s="240" t="s">
        <v>86</v>
      </c>
      <c r="AY481" s="18" t="s">
        <v>350</v>
      </c>
      <c r="BE481" s="241">
        <f>IF(N481="základní",J481,0)</f>
        <v>0</v>
      </c>
      <c r="BF481" s="241">
        <f>IF(N481="snížená",J481,0)</f>
        <v>0</v>
      </c>
      <c r="BG481" s="241">
        <f>IF(N481="zákl. přenesená",J481,0)</f>
        <v>0</v>
      </c>
      <c r="BH481" s="241">
        <f>IF(N481="sníž. přenesená",J481,0)</f>
        <v>0</v>
      </c>
      <c r="BI481" s="241">
        <f>IF(N481="nulová",J481,0)</f>
        <v>0</v>
      </c>
      <c r="BJ481" s="18" t="s">
        <v>84</v>
      </c>
      <c r="BK481" s="241">
        <f>ROUND(I481*H481,2)</f>
        <v>0</v>
      </c>
      <c r="BL481" s="18" t="s">
        <v>530</v>
      </c>
      <c r="BM481" s="240" t="s">
        <v>6424</v>
      </c>
    </row>
    <row r="482" s="2" customFormat="1">
      <c r="A482" s="39"/>
      <c r="B482" s="40"/>
      <c r="C482" s="41"/>
      <c r="D482" s="242" t="s">
        <v>359</v>
      </c>
      <c r="E482" s="41"/>
      <c r="F482" s="243" t="s">
        <v>6423</v>
      </c>
      <c r="G482" s="41"/>
      <c r="H482" s="41"/>
      <c r="I482" s="244"/>
      <c r="J482" s="41"/>
      <c r="K482" s="41"/>
      <c r="L482" s="45"/>
      <c r="M482" s="245"/>
      <c r="N482" s="246"/>
      <c r="O482" s="92"/>
      <c r="P482" s="92"/>
      <c r="Q482" s="92"/>
      <c r="R482" s="92"/>
      <c r="S482" s="92"/>
      <c r="T482" s="93"/>
      <c r="U482" s="39"/>
      <c r="V482" s="39"/>
      <c r="W482" s="39"/>
      <c r="X482" s="39"/>
      <c r="Y482" s="39"/>
      <c r="Z482" s="39"/>
      <c r="AA482" s="39"/>
      <c r="AB482" s="39"/>
      <c r="AC482" s="39"/>
      <c r="AD482" s="39"/>
      <c r="AE482" s="39"/>
      <c r="AT482" s="18" t="s">
        <v>359</v>
      </c>
      <c r="AU482" s="18" t="s">
        <v>86</v>
      </c>
    </row>
    <row r="483" s="12" customFormat="1" ht="20.88" customHeight="1">
      <c r="A483" s="12"/>
      <c r="B483" s="213"/>
      <c r="C483" s="214"/>
      <c r="D483" s="215" t="s">
        <v>75</v>
      </c>
      <c r="E483" s="227" t="s">
        <v>6425</v>
      </c>
      <c r="F483" s="227" t="s">
        <v>6426</v>
      </c>
      <c r="G483" s="214"/>
      <c r="H483" s="214"/>
      <c r="I483" s="217"/>
      <c r="J483" s="228">
        <f>BK483</f>
        <v>0</v>
      </c>
      <c r="K483" s="214"/>
      <c r="L483" s="219"/>
      <c r="M483" s="220"/>
      <c r="N483" s="221"/>
      <c r="O483" s="221"/>
      <c r="P483" s="222">
        <f>SUM(P484:P513)</f>
        <v>0</v>
      </c>
      <c r="Q483" s="221"/>
      <c r="R483" s="222">
        <f>SUM(R484:R513)</f>
        <v>0.002</v>
      </c>
      <c r="S483" s="221"/>
      <c r="T483" s="223">
        <f>SUM(T484:T513)</f>
        <v>0</v>
      </c>
      <c r="U483" s="12"/>
      <c r="V483" s="12"/>
      <c r="W483" s="12"/>
      <c r="X483" s="12"/>
      <c r="Y483" s="12"/>
      <c r="Z483" s="12"/>
      <c r="AA483" s="12"/>
      <c r="AB483" s="12"/>
      <c r="AC483" s="12"/>
      <c r="AD483" s="12"/>
      <c r="AE483" s="12"/>
      <c r="AR483" s="224" t="s">
        <v>86</v>
      </c>
      <c r="AT483" s="225" t="s">
        <v>75</v>
      </c>
      <c r="AU483" s="225" t="s">
        <v>86</v>
      </c>
      <c r="AY483" s="224" t="s">
        <v>350</v>
      </c>
      <c r="BK483" s="226">
        <f>SUM(BK484:BK513)</f>
        <v>0</v>
      </c>
    </row>
    <row r="484" s="2" customFormat="1" ht="24.15" customHeight="1">
      <c r="A484" s="39"/>
      <c r="B484" s="40"/>
      <c r="C484" s="229" t="s">
        <v>2475</v>
      </c>
      <c r="D484" s="229" t="s">
        <v>352</v>
      </c>
      <c r="E484" s="230" t="s">
        <v>6427</v>
      </c>
      <c r="F484" s="231" t="s">
        <v>6428</v>
      </c>
      <c r="G484" s="232" t="s">
        <v>497</v>
      </c>
      <c r="H484" s="233">
        <v>3</v>
      </c>
      <c r="I484" s="234"/>
      <c r="J484" s="235">
        <f>ROUND(I484*H484,2)</f>
        <v>0</v>
      </c>
      <c r="K484" s="231" t="s">
        <v>385</v>
      </c>
      <c r="L484" s="45"/>
      <c r="M484" s="236" t="s">
        <v>1</v>
      </c>
      <c r="N484" s="237" t="s">
        <v>41</v>
      </c>
      <c r="O484" s="92"/>
      <c r="P484" s="238">
        <f>O484*H484</f>
        <v>0</v>
      </c>
      <c r="Q484" s="238">
        <v>0</v>
      </c>
      <c r="R484" s="238">
        <f>Q484*H484</f>
        <v>0</v>
      </c>
      <c r="S484" s="238">
        <v>0</v>
      </c>
      <c r="T484" s="239">
        <f>S484*H484</f>
        <v>0</v>
      </c>
      <c r="U484" s="39"/>
      <c r="V484" s="39"/>
      <c r="W484" s="39"/>
      <c r="X484" s="39"/>
      <c r="Y484" s="39"/>
      <c r="Z484" s="39"/>
      <c r="AA484" s="39"/>
      <c r="AB484" s="39"/>
      <c r="AC484" s="39"/>
      <c r="AD484" s="39"/>
      <c r="AE484" s="39"/>
      <c r="AR484" s="240" t="s">
        <v>530</v>
      </c>
      <c r="AT484" s="240" t="s">
        <v>352</v>
      </c>
      <c r="AU484" s="240" t="s">
        <v>371</v>
      </c>
      <c r="AY484" s="18" t="s">
        <v>350</v>
      </c>
      <c r="BE484" s="241">
        <f>IF(N484="základní",J484,0)</f>
        <v>0</v>
      </c>
      <c r="BF484" s="241">
        <f>IF(N484="snížená",J484,0)</f>
        <v>0</v>
      </c>
      <c r="BG484" s="241">
        <f>IF(N484="zákl. přenesená",J484,0)</f>
        <v>0</v>
      </c>
      <c r="BH484" s="241">
        <f>IF(N484="sníž. přenesená",J484,0)</f>
        <v>0</v>
      </c>
      <c r="BI484" s="241">
        <f>IF(N484="nulová",J484,0)</f>
        <v>0</v>
      </c>
      <c r="BJ484" s="18" t="s">
        <v>84</v>
      </c>
      <c r="BK484" s="241">
        <f>ROUND(I484*H484,2)</f>
        <v>0</v>
      </c>
      <c r="BL484" s="18" t="s">
        <v>530</v>
      </c>
      <c r="BM484" s="240" t="s">
        <v>6429</v>
      </c>
    </row>
    <row r="485" s="2" customFormat="1">
      <c r="A485" s="39"/>
      <c r="B485" s="40"/>
      <c r="C485" s="41"/>
      <c r="D485" s="242" t="s">
        <v>359</v>
      </c>
      <c r="E485" s="41"/>
      <c r="F485" s="243" t="s">
        <v>6430</v>
      </c>
      <c r="G485" s="41"/>
      <c r="H485" s="41"/>
      <c r="I485" s="244"/>
      <c r="J485" s="41"/>
      <c r="K485" s="41"/>
      <c r="L485" s="45"/>
      <c r="M485" s="245"/>
      <c r="N485" s="246"/>
      <c r="O485" s="92"/>
      <c r="P485" s="92"/>
      <c r="Q485" s="92"/>
      <c r="R485" s="92"/>
      <c r="S485" s="92"/>
      <c r="T485" s="93"/>
      <c r="U485" s="39"/>
      <c r="V485" s="39"/>
      <c r="W485" s="39"/>
      <c r="X485" s="39"/>
      <c r="Y485" s="39"/>
      <c r="Z485" s="39"/>
      <c r="AA485" s="39"/>
      <c r="AB485" s="39"/>
      <c r="AC485" s="39"/>
      <c r="AD485" s="39"/>
      <c r="AE485" s="39"/>
      <c r="AT485" s="18" t="s">
        <v>359</v>
      </c>
      <c r="AU485" s="18" t="s">
        <v>371</v>
      </c>
    </row>
    <row r="486" s="2" customFormat="1" ht="55.5" customHeight="1">
      <c r="A486" s="39"/>
      <c r="B486" s="40"/>
      <c r="C486" s="295" t="s">
        <v>2481</v>
      </c>
      <c r="D486" s="295" t="s">
        <v>1347</v>
      </c>
      <c r="E486" s="296" t="s">
        <v>6431</v>
      </c>
      <c r="F486" s="297" t="s">
        <v>6052</v>
      </c>
      <c r="G486" s="298" t="s">
        <v>4932</v>
      </c>
      <c r="H486" s="299">
        <v>3</v>
      </c>
      <c r="I486" s="300"/>
      <c r="J486" s="301">
        <f>ROUND(I486*H486,2)</f>
        <v>0</v>
      </c>
      <c r="K486" s="297" t="s">
        <v>1</v>
      </c>
      <c r="L486" s="302"/>
      <c r="M486" s="303" t="s">
        <v>1</v>
      </c>
      <c r="N486" s="304" t="s">
        <v>41</v>
      </c>
      <c r="O486" s="92"/>
      <c r="P486" s="238">
        <f>O486*H486</f>
        <v>0</v>
      </c>
      <c r="Q486" s="238">
        <v>0</v>
      </c>
      <c r="R486" s="238">
        <f>Q486*H486</f>
        <v>0</v>
      </c>
      <c r="S486" s="238">
        <v>0</v>
      </c>
      <c r="T486" s="239">
        <f>S486*H486</f>
        <v>0</v>
      </c>
      <c r="U486" s="39"/>
      <c r="V486" s="39"/>
      <c r="W486" s="39"/>
      <c r="X486" s="39"/>
      <c r="Y486" s="39"/>
      <c r="Z486" s="39"/>
      <c r="AA486" s="39"/>
      <c r="AB486" s="39"/>
      <c r="AC486" s="39"/>
      <c r="AD486" s="39"/>
      <c r="AE486" s="39"/>
      <c r="AR486" s="240" t="s">
        <v>695</v>
      </c>
      <c r="AT486" s="240" t="s">
        <v>1347</v>
      </c>
      <c r="AU486" s="240" t="s">
        <v>371</v>
      </c>
      <c r="AY486" s="18" t="s">
        <v>350</v>
      </c>
      <c r="BE486" s="241">
        <f>IF(N486="základní",J486,0)</f>
        <v>0</v>
      </c>
      <c r="BF486" s="241">
        <f>IF(N486="snížená",J486,0)</f>
        <v>0</v>
      </c>
      <c r="BG486" s="241">
        <f>IF(N486="zákl. přenesená",J486,0)</f>
        <v>0</v>
      </c>
      <c r="BH486" s="241">
        <f>IF(N486="sníž. přenesená",J486,0)</f>
        <v>0</v>
      </c>
      <c r="BI486" s="241">
        <f>IF(N486="nulová",J486,0)</f>
        <v>0</v>
      </c>
      <c r="BJ486" s="18" t="s">
        <v>84</v>
      </c>
      <c r="BK486" s="241">
        <f>ROUND(I486*H486,2)</f>
        <v>0</v>
      </c>
      <c r="BL486" s="18" t="s">
        <v>530</v>
      </c>
      <c r="BM486" s="240" t="s">
        <v>6432</v>
      </c>
    </row>
    <row r="487" s="2" customFormat="1">
      <c r="A487" s="39"/>
      <c r="B487" s="40"/>
      <c r="C487" s="41"/>
      <c r="D487" s="242" t="s">
        <v>359</v>
      </c>
      <c r="E487" s="41"/>
      <c r="F487" s="243" t="s">
        <v>6052</v>
      </c>
      <c r="G487" s="41"/>
      <c r="H487" s="41"/>
      <c r="I487" s="244"/>
      <c r="J487" s="41"/>
      <c r="K487" s="41"/>
      <c r="L487" s="45"/>
      <c r="M487" s="245"/>
      <c r="N487" s="246"/>
      <c r="O487" s="92"/>
      <c r="P487" s="92"/>
      <c r="Q487" s="92"/>
      <c r="R487" s="92"/>
      <c r="S487" s="92"/>
      <c r="T487" s="93"/>
      <c r="U487" s="39"/>
      <c r="V487" s="39"/>
      <c r="W487" s="39"/>
      <c r="X487" s="39"/>
      <c r="Y487" s="39"/>
      <c r="Z487" s="39"/>
      <c r="AA487" s="39"/>
      <c r="AB487" s="39"/>
      <c r="AC487" s="39"/>
      <c r="AD487" s="39"/>
      <c r="AE487" s="39"/>
      <c r="AT487" s="18" t="s">
        <v>359</v>
      </c>
      <c r="AU487" s="18" t="s">
        <v>371</v>
      </c>
    </row>
    <row r="488" s="2" customFormat="1" ht="21.75" customHeight="1">
      <c r="A488" s="39"/>
      <c r="B488" s="40"/>
      <c r="C488" s="295" t="s">
        <v>2486</v>
      </c>
      <c r="D488" s="295" t="s">
        <v>1347</v>
      </c>
      <c r="E488" s="296" t="s">
        <v>6433</v>
      </c>
      <c r="F488" s="297" t="s">
        <v>5644</v>
      </c>
      <c r="G488" s="298" t="s">
        <v>5017</v>
      </c>
      <c r="H488" s="299">
        <v>1</v>
      </c>
      <c r="I488" s="300"/>
      <c r="J488" s="301">
        <f>ROUND(I488*H488,2)</f>
        <v>0</v>
      </c>
      <c r="K488" s="297" t="s">
        <v>1</v>
      </c>
      <c r="L488" s="302"/>
      <c r="M488" s="303" t="s">
        <v>1</v>
      </c>
      <c r="N488" s="304" t="s">
        <v>41</v>
      </c>
      <c r="O488" s="92"/>
      <c r="P488" s="238">
        <f>O488*H488</f>
        <v>0</v>
      </c>
      <c r="Q488" s="238">
        <v>0</v>
      </c>
      <c r="R488" s="238">
        <f>Q488*H488</f>
        <v>0</v>
      </c>
      <c r="S488" s="238">
        <v>0</v>
      </c>
      <c r="T488" s="239">
        <f>S488*H488</f>
        <v>0</v>
      </c>
      <c r="U488" s="39"/>
      <c r="V488" s="39"/>
      <c r="W488" s="39"/>
      <c r="X488" s="39"/>
      <c r="Y488" s="39"/>
      <c r="Z488" s="39"/>
      <c r="AA488" s="39"/>
      <c r="AB488" s="39"/>
      <c r="AC488" s="39"/>
      <c r="AD488" s="39"/>
      <c r="AE488" s="39"/>
      <c r="AR488" s="240" t="s">
        <v>695</v>
      </c>
      <c r="AT488" s="240" t="s">
        <v>1347</v>
      </c>
      <c r="AU488" s="240" t="s">
        <v>371</v>
      </c>
      <c r="AY488" s="18" t="s">
        <v>350</v>
      </c>
      <c r="BE488" s="241">
        <f>IF(N488="základní",J488,0)</f>
        <v>0</v>
      </c>
      <c r="BF488" s="241">
        <f>IF(N488="snížená",J488,0)</f>
        <v>0</v>
      </c>
      <c r="BG488" s="241">
        <f>IF(N488="zákl. přenesená",J488,0)</f>
        <v>0</v>
      </c>
      <c r="BH488" s="241">
        <f>IF(N488="sníž. přenesená",J488,0)</f>
        <v>0</v>
      </c>
      <c r="BI488" s="241">
        <f>IF(N488="nulová",J488,0)</f>
        <v>0</v>
      </c>
      <c r="BJ488" s="18" t="s">
        <v>84</v>
      </c>
      <c r="BK488" s="241">
        <f>ROUND(I488*H488,2)</f>
        <v>0</v>
      </c>
      <c r="BL488" s="18" t="s">
        <v>530</v>
      </c>
      <c r="BM488" s="240" t="s">
        <v>6434</v>
      </c>
    </row>
    <row r="489" s="2" customFormat="1">
      <c r="A489" s="39"/>
      <c r="B489" s="40"/>
      <c r="C489" s="41"/>
      <c r="D489" s="242" t="s">
        <v>359</v>
      </c>
      <c r="E489" s="41"/>
      <c r="F489" s="243" t="s">
        <v>5644</v>
      </c>
      <c r="G489" s="41"/>
      <c r="H489" s="41"/>
      <c r="I489" s="244"/>
      <c r="J489" s="41"/>
      <c r="K489" s="41"/>
      <c r="L489" s="45"/>
      <c r="M489" s="245"/>
      <c r="N489" s="246"/>
      <c r="O489" s="92"/>
      <c r="P489" s="92"/>
      <c r="Q489" s="92"/>
      <c r="R489" s="92"/>
      <c r="S489" s="92"/>
      <c r="T489" s="93"/>
      <c r="U489" s="39"/>
      <c r="V489" s="39"/>
      <c r="W489" s="39"/>
      <c r="X489" s="39"/>
      <c r="Y489" s="39"/>
      <c r="Z489" s="39"/>
      <c r="AA489" s="39"/>
      <c r="AB489" s="39"/>
      <c r="AC489" s="39"/>
      <c r="AD489" s="39"/>
      <c r="AE489" s="39"/>
      <c r="AT489" s="18" t="s">
        <v>359</v>
      </c>
      <c r="AU489" s="18" t="s">
        <v>371</v>
      </c>
    </row>
    <row r="490" s="2" customFormat="1" ht="24.15" customHeight="1">
      <c r="A490" s="39"/>
      <c r="B490" s="40"/>
      <c r="C490" s="229" t="s">
        <v>2493</v>
      </c>
      <c r="D490" s="229" t="s">
        <v>352</v>
      </c>
      <c r="E490" s="230" t="s">
        <v>6073</v>
      </c>
      <c r="F490" s="231" t="s">
        <v>6074</v>
      </c>
      <c r="G490" s="232" t="s">
        <v>551</v>
      </c>
      <c r="H490" s="233">
        <v>50</v>
      </c>
      <c r="I490" s="234"/>
      <c r="J490" s="235">
        <f>ROUND(I490*H490,2)</f>
        <v>0</v>
      </c>
      <c r="K490" s="231" t="s">
        <v>385</v>
      </c>
      <c r="L490" s="45"/>
      <c r="M490" s="236" t="s">
        <v>1</v>
      </c>
      <c r="N490" s="237" t="s">
        <v>41</v>
      </c>
      <c r="O490" s="92"/>
      <c r="P490" s="238">
        <f>O490*H490</f>
        <v>0</v>
      </c>
      <c r="Q490" s="238">
        <v>0</v>
      </c>
      <c r="R490" s="238">
        <f>Q490*H490</f>
        <v>0</v>
      </c>
      <c r="S490" s="238">
        <v>0</v>
      </c>
      <c r="T490" s="239">
        <f>S490*H490</f>
        <v>0</v>
      </c>
      <c r="U490" s="39"/>
      <c r="V490" s="39"/>
      <c r="W490" s="39"/>
      <c r="X490" s="39"/>
      <c r="Y490" s="39"/>
      <c r="Z490" s="39"/>
      <c r="AA490" s="39"/>
      <c r="AB490" s="39"/>
      <c r="AC490" s="39"/>
      <c r="AD490" s="39"/>
      <c r="AE490" s="39"/>
      <c r="AR490" s="240" t="s">
        <v>530</v>
      </c>
      <c r="AT490" s="240" t="s">
        <v>352</v>
      </c>
      <c r="AU490" s="240" t="s">
        <v>371</v>
      </c>
      <c r="AY490" s="18" t="s">
        <v>350</v>
      </c>
      <c r="BE490" s="241">
        <f>IF(N490="základní",J490,0)</f>
        <v>0</v>
      </c>
      <c r="BF490" s="241">
        <f>IF(N490="snížená",J490,0)</f>
        <v>0</v>
      </c>
      <c r="BG490" s="241">
        <f>IF(N490="zákl. přenesená",J490,0)</f>
        <v>0</v>
      </c>
      <c r="BH490" s="241">
        <f>IF(N490="sníž. přenesená",J490,0)</f>
        <v>0</v>
      </c>
      <c r="BI490" s="241">
        <f>IF(N490="nulová",J490,0)</f>
        <v>0</v>
      </c>
      <c r="BJ490" s="18" t="s">
        <v>84</v>
      </c>
      <c r="BK490" s="241">
        <f>ROUND(I490*H490,2)</f>
        <v>0</v>
      </c>
      <c r="BL490" s="18" t="s">
        <v>530</v>
      </c>
      <c r="BM490" s="240" t="s">
        <v>6435</v>
      </c>
    </row>
    <row r="491" s="2" customFormat="1">
      <c r="A491" s="39"/>
      <c r="B491" s="40"/>
      <c r="C491" s="41"/>
      <c r="D491" s="242" t="s">
        <v>359</v>
      </c>
      <c r="E491" s="41"/>
      <c r="F491" s="243" t="s">
        <v>6076</v>
      </c>
      <c r="G491" s="41"/>
      <c r="H491" s="41"/>
      <c r="I491" s="244"/>
      <c r="J491" s="41"/>
      <c r="K491" s="41"/>
      <c r="L491" s="45"/>
      <c r="M491" s="245"/>
      <c r="N491" s="246"/>
      <c r="O491" s="92"/>
      <c r="P491" s="92"/>
      <c r="Q491" s="92"/>
      <c r="R491" s="92"/>
      <c r="S491" s="92"/>
      <c r="T491" s="93"/>
      <c r="U491" s="39"/>
      <c r="V491" s="39"/>
      <c r="W491" s="39"/>
      <c r="X491" s="39"/>
      <c r="Y491" s="39"/>
      <c r="Z491" s="39"/>
      <c r="AA491" s="39"/>
      <c r="AB491" s="39"/>
      <c r="AC491" s="39"/>
      <c r="AD491" s="39"/>
      <c r="AE491" s="39"/>
      <c r="AT491" s="18" t="s">
        <v>359</v>
      </c>
      <c r="AU491" s="18" t="s">
        <v>371</v>
      </c>
    </row>
    <row r="492" s="2" customFormat="1" ht="21.75" customHeight="1">
      <c r="A492" s="39"/>
      <c r="B492" s="40"/>
      <c r="C492" s="295" t="s">
        <v>2499</v>
      </c>
      <c r="D492" s="295" t="s">
        <v>1347</v>
      </c>
      <c r="E492" s="296" t="s">
        <v>6436</v>
      </c>
      <c r="F492" s="297" t="s">
        <v>6437</v>
      </c>
      <c r="G492" s="298" t="s">
        <v>551</v>
      </c>
      <c r="H492" s="299">
        <v>50</v>
      </c>
      <c r="I492" s="300"/>
      <c r="J492" s="301">
        <f>ROUND(I492*H492,2)</f>
        <v>0</v>
      </c>
      <c r="K492" s="297" t="s">
        <v>385</v>
      </c>
      <c r="L492" s="302"/>
      <c r="M492" s="303" t="s">
        <v>1</v>
      </c>
      <c r="N492" s="304" t="s">
        <v>41</v>
      </c>
      <c r="O492" s="92"/>
      <c r="P492" s="238">
        <f>O492*H492</f>
        <v>0</v>
      </c>
      <c r="Q492" s="238">
        <v>4.0000000000000003E-05</v>
      </c>
      <c r="R492" s="238">
        <f>Q492*H492</f>
        <v>0.002</v>
      </c>
      <c r="S492" s="238">
        <v>0</v>
      </c>
      <c r="T492" s="239">
        <f>S492*H492</f>
        <v>0</v>
      </c>
      <c r="U492" s="39"/>
      <c r="V492" s="39"/>
      <c r="W492" s="39"/>
      <c r="X492" s="39"/>
      <c r="Y492" s="39"/>
      <c r="Z492" s="39"/>
      <c r="AA492" s="39"/>
      <c r="AB492" s="39"/>
      <c r="AC492" s="39"/>
      <c r="AD492" s="39"/>
      <c r="AE492" s="39"/>
      <c r="AR492" s="240" t="s">
        <v>695</v>
      </c>
      <c r="AT492" s="240" t="s">
        <v>1347</v>
      </c>
      <c r="AU492" s="240" t="s">
        <v>371</v>
      </c>
      <c r="AY492" s="18" t="s">
        <v>350</v>
      </c>
      <c r="BE492" s="241">
        <f>IF(N492="základní",J492,0)</f>
        <v>0</v>
      </c>
      <c r="BF492" s="241">
        <f>IF(N492="snížená",J492,0)</f>
        <v>0</v>
      </c>
      <c r="BG492" s="241">
        <f>IF(N492="zákl. přenesená",J492,0)</f>
        <v>0</v>
      </c>
      <c r="BH492" s="241">
        <f>IF(N492="sníž. přenesená",J492,0)</f>
        <v>0</v>
      </c>
      <c r="BI492" s="241">
        <f>IF(N492="nulová",J492,0)</f>
        <v>0</v>
      </c>
      <c r="BJ492" s="18" t="s">
        <v>84</v>
      </c>
      <c r="BK492" s="241">
        <f>ROUND(I492*H492,2)</f>
        <v>0</v>
      </c>
      <c r="BL492" s="18" t="s">
        <v>530</v>
      </c>
      <c r="BM492" s="240" t="s">
        <v>6438</v>
      </c>
    </row>
    <row r="493" s="2" customFormat="1">
      <c r="A493" s="39"/>
      <c r="B493" s="40"/>
      <c r="C493" s="41"/>
      <c r="D493" s="242" t="s">
        <v>359</v>
      </c>
      <c r="E493" s="41"/>
      <c r="F493" s="243" t="s">
        <v>6437</v>
      </c>
      <c r="G493" s="41"/>
      <c r="H493" s="41"/>
      <c r="I493" s="244"/>
      <c r="J493" s="41"/>
      <c r="K493" s="41"/>
      <c r="L493" s="45"/>
      <c r="M493" s="245"/>
      <c r="N493" s="246"/>
      <c r="O493" s="92"/>
      <c r="P493" s="92"/>
      <c r="Q493" s="92"/>
      <c r="R493" s="92"/>
      <c r="S493" s="92"/>
      <c r="T493" s="93"/>
      <c r="U493" s="39"/>
      <c r="V493" s="39"/>
      <c r="W493" s="39"/>
      <c r="X493" s="39"/>
      <c r="Y493" s="39"/>
      <c r="Z493" s="39"/>
      <c r="AA493" s="39"/>
      <c r="AB493" s="39"/>
      <c r="AC493" s="39"/>
      <c r="AD493" s="39"/>
      <c r="AE493" s="39"/>
      <c r="AT493" s="18" t="s">
        <v>359</v>
      </c>
      <c r="AU493" s="18" t="s">
        <v>371</v>
      </c>
    </row>
    <row r="494" s="2" customFormat="1" ht="24.15" customHeight="1">
      <c r="A494" s="39"/>
      <c r="B494" s="40"/>
      <c r="C494" s="229" t="s">
        <v>2504</v>
      </c>
      <c r="D494" s="229" t="s">
        <v>352</v>
      </c>
      <c r="E494" s="230" t="s">
        <v>6439</v>
      </c>
      <c r="F494" s="231" t="s">
        <v>6440</v>
      </c>
      <c r="G494" s="232" t="s">
        <v>497</v>
      </c>
      <c r="H494" s="233">
        <v>6</v>
      </c>
      <c r="I494" s="234"/>
      <c r="J494" s="235">
        <f>ROUND(I494*H494,2)</f>
        <v>0</v>
      </c>
      <c r="K494" s="231" t="s">
        <v>385</v>
      </c>
      <c r="L494" s="45"/>
      <c r="M494" s="236" t="s">
        <v>1</v>
      </c>
      <c r="N494" s="237" t="s">
        <v>41</v>
      </c>
      <c r="O494" s="92"/>
      <c r="P494" s="238">
        <f>O494*H494</f>
        <v>0</v>
      </c>
      <c r="Q494" s="238">
        <v>0</v>
      </c>
      <c r="R494" s="238">
        <f>Q494*H494</f>
        <v>0</v>
      </c>
      <c r="S494" s="238">
        <v>0</v>
      </c>
      <c r="T494" s="239">
        <f>S494*H494</f>
        <v>0</v>
      </c>
      <c r="U494" s="39"/>
      <c r="V494" s="39"/>
      <c r="W494" s="39"/>
      <c r="X494" s="39"/>
      <c r="Y494" s="39"/>
      <c r="Z494" s="39"/>
      <c r="AA494" s="39"/>
      <c r="AB494" s="39"/>
      <c r="AC494" s="39"/>
      <c r="AD494" s="39"/>
      <c r="AE494" s="39"/>
      <c r="AR494" s="240" t="s">
        <v>530</v>
      </c>
      <c r="AT494" s="240" t="s">
        <v>352</v>
      </c>
      <c r="AU494" s="240" t="s">
        <v>371</v>
      </c>
      <c r="AY494" s="18" t="s">
        <v>350</v>
      </c>
      <c r="BE494" s="241">
        <f>IF(N494="základní",J494,0)</f>
        <v>0</v>
      </c>
      <c r="BF494" s="241">
        <f>IF(N494="snížená",J494,0)</f>
        <v>0</v>
      </c>
      <c r="BG494" s="241">
        <f>IF(N494="zákl. přenesená",J494,0)</f>
        <v>0</v>
      </c>
      <c r="BH494" s="241">
        <f>IF(N494="sníž. přenesená",J494,0)</f>
        <v>0</v>
      </c>
      <c r="BI494" s="241">
        <f>IF(N494="nulová",J494,0)</f>
        <v>0</v>
      </c>
      <c r="BJ494" s="18" t="s">
        <v>84</v>
      </c>
      <c r="BK494" s="241">
        <f>ROUND(I494*H494,2)</f>
        <v>0</v>
      </c>
      <c r="BL494" s="18" t="s">
        <v>530</v>
      </c>
      <c r="BM494" s="240" t="s">
        <v>6441</v>
      </c>
    </row>
    <row r="495" s="2" customFormat="1">
      <c r="A495" s="39"/>
      <c r="B495" s="40"/>
      <c r="C495" s="41"/>
      <c r="D495" s="242" t="s">
        <v>359</v>
      </c>
      <c r="E495" s="41"/>
      <c r="F495" s="243" t="s">
        <v>6442</v>
      </c>
      <c r="G495" s="41"/>
      <c r="H495" s="41"/>
      <c r="I495" s="244"/>
      <c r="J495" s="41"/>
      <c r="K495" s="41"/>
      <c r="L495" s="45"/>
      <c r="M495" s="245"/>
      <c r="N495" s="246"/>
      <c r="O495" s="92"/>
      <c r="P495" s="92"/>
      <c r="Q495" s="92"/>
      <c r="R495" s="92"/>
      <c r="S495" s="92"/>
      <c r="T495" s="93"/>
      <c r="U495" s="39"/>
      <c r="V495" s="39"/>
      <c r="W495" s="39"/>
      <c r="X495" s="39"/>
      <c r="Y495" s="39"/>
      <c r="Z495" s="39"/>
      <c r="AA495" s="39"/>
      <c r="AB495" s="39"/>
      <c r="AC495" s="39"/>
      <c r="AD495" s="39"/>
      <c r="AE495" s="39"/>
      <c r="AT495" s="18" t="s">
        <v>359</v>
      </c>
      <c r="AU495" s="18" t="s">
        <v>371</v>
      </c>
    </row>
    <row r="496" s="2" customFormat="1" ht="16.5" customHeight="1">
      <c r="A496" s="39"/>
      <c r="B496" s="40"/>
      <c r="C496" s="295" t="s">
        <v>2511</v>
      </c>
      <c r="D496" s="295" t="s">
        <v>1347</v>
      </c>
      <c r="E496" s="296" t="s">
        <v>6443</v>
      </c>
      <c r="F496" s="297" t="s">
        <v>6444</v>
      </c>
      <c r="G496" s="298" t="s">
        <v>4932</v>
      </c>
      <c r="H496" s="299">
        <v>6</v>
      </c>
      <c r="I496" s="300"/>
      <c r="J496" s="301">
        <f>ROUND(I496*H496,2)</f>
        <v>0</v>
      </c>
      <c r="K496" s="297" t="s">
        <v>1</v>
      </c>
      <c r="L496" s="302"/>
      <c r="M496" s="303" t="s">
        <v>1</v>
      </c>
      <c r="N496" s="304" t="s">
        <v>41</v>
      </c>
      <c r="O496" s="92"/>
      <c r="P496" s="238">
        <f>O496*H496</f>
        <v>0</v>
      </c>
      <c r="Q496" s="238">
        <v>0</v>
      </c>
      <c r="R496" s="238">
        <f>Q496*H496</f>
        <v>0</v>
      </c>
      <c r="S496" s="238">
        <v>0</v>
      </c>
      <c r="T496" s="239">
        <f>S496*H496</f>
        <v>0</v>
      </c>
      <c r="U496" s="39"/>
      <c r="V496" s="39"/>
      <c r="W496" s="39"/>
      <c r="X496" s="39"/>
      <c r="Y496" s="39"/>
      <c r="Z496" s="39"/>
      <c r="AA496" s="39"/>
      <c r="AB496" s="39"/>
      <c r="AC496" s="39"/>
      <c r="AD496" s="39"/>
      <c r="AE496" s="39"/>
      <c r="AR496" s="240" t="s">
        <v>695</v>
      </c>
      <c r="AT496" s="240" t="s">
        <v>1347</v>
      </c>
      <c r="AU496" s="240" t="s">
        <v>371</v>
      </c>
      <c r="AY496" s="18" t="s">
        <v>350</v>
      </c>
      <c r="BE496" s="241">
        <f>IF(N496="základní",J496,0)</f>
        <v>0</v>
      </c>
      <c r="BF496" s="241">
        <f>IF(N496="snížená",J496,0)</f>
        <v>0</v>
      </c>
      <c r="BG496" s="241">
        <f>IF(N496="zákl. přenesená",J496,0)</f>
        <v>0</v>
      </c>
      <c r="BH496" s="241">
        <f>IF(N496="sníž. přenesená",J496,0)</f>
        <v>0</v>
      </c>
      <c r="BI496" s="241">
        <f>IF(N496="nulová",J496,0)</f>
        <v>0</v>
      </c>
      <c r="BJ496" s="18" t="s">
        <v>84</v>
      </c>
      <c r="BK496" s="241">
        <f>ROUND(I496*H496,2)</f>
        <v>0</v>
      </c>
      <c r="BL496" s="18" t="s">
        <v>530</v>
      </c>
      <c r="BM496" s="240" t="s">
        <v>6445</v>
      </c>
    </row>
    <row r="497" s="2" customFormat="1">
      <c r="A497" s="39"/>
      <c r="B497" s="40"/>
      <c r="C497" s="41"/>
      <c r="D497" s="242" t="s">
        <v>359</v>
      </c>
      <c r="E497" s="41"/>
      <c r="F497" s="243" t="s">
        <v>6444</v>
      </c>
      <c r="G497" s="41"/>
      <c r="H497" s="41"/>
      <c r="I497" s="244"/>
      <c r="J497" s="41"/>
      <c r="K497" s="41"/>
      <c r="L497" s="45"/>
      <c r="M497" s="245"/>
      <c r="N497" s="246"/>
      <c r="O497" s="92"/>
      <c r="P497" s="92"/>
      <c r="Q497" s="92"/>
      <c r="R497" s="92"/>
      <c r="S497" s="92"/>
      <c r="T497" s="93"/>
      <c r="U497" s="39"/>
      <c r="V497" s="39"/>
      <c r="W497" s="39"/>
      <c r="X497" s="39"/>
      <c r="Y497" s="39"/>
      <c r="Z497" s="39"/>
      <c r="AA497" s="39"/>
      <c r="AB497" s="39"/>
      <c r="AC497" s="39"/>
      <c r="AD497" s="39"/>
      <c r="AE497" s="39"/>
      <c r="AT497" s="18" t="s">
        <v>359</v>
      </c>
      <c r="AU497" s="18" t="s">
        <v>371</v>
      </c>
    </row>
    <row r="498" s="2" customFormat="1" ht="21.75" customHeight="1">
      <c r="A498" s="39"/>
      <c r="B498" s="40"/>
      <c r="C498" s="229" t="s">
        <v>2516</v>
      </c>
      <c r="D498" s="229" t="s">
        <v>352</v>
      </c>
      <c r="E498" s="230" t="s">
        <v>6081</v>
      </c>
      <c r="F498" s="231" t="s">
        <v>6082</v>
      </c>
      <c r="G498" s="232" t="s">
        <v>551</v>
      </c>
      <c r="H498" s="233">
        <v>50</v>
      </c>
      <c r="I498" s="234"/>
      <c r="J498" s="235">
        <f>ROUND(I498*H498,2)</f>
        <v>0</v>
      </c>
      <c r="K498" s="231" t="s">
        <v>385</v>
      </c>
      <c r="L498" s="45"/>
      <c r="M498" s="236" t="s">
        <v>1</v>
      </c>
      <c r="N498" s="237" t="s">
        <v>41</v>
      </c>
      <c r="O498" s="92"/>
      <c r="P498" s="238">
        <f>O498*H498</f>
        <v>0</v>
      </c>
      <c r="Q498" s="238">
        <v>0</v>
      </c>
      <c r="R498" s="238">
        <f>Q498*H498</f>
        <v>0</v>
      </c>
      <c r="S498" s="238">
        <v>0</v>
      </c>
      <c r="T498" s="239">
        <f>S498*H498</f>
        <v>0</v>
      </c>
      <c r="U498" s="39"/>
      <c r="V498" s="39"/>
      <c r="W498" s="39"/>
      <c r="X498" s="39"/>
      <c r="Y498" s="39"/>
      <c r="Z498" s="39"/>
      <c r="AA498" s="39"/>
      <c r="AB498" s="39"/>
      <c r="AC498" s="39"/>
      <c r="AD498" s="39"/>
      <c r="AE498" s="39"/>
      <c r="AR498" s="240" t="s">
        <v>530</v>
      </c>
      <c r="AT498" s="240" t="s">
        <v>352</v>
      </c>
      <c r="AU498" s="240" t="s">
        <v>371</v>
      </c>
      <c r="AY498" s="18" t="s">
        <v>350</v>
      </c>
      <c r="BE498" s="241">
        <f>IF(N498="základní",J498,0)</f>
        <v>0</v>
      </c>
      <c r="BF498" s="241">
        <f>IF(N498="snížená",J498,0)</f>
        <v>0</v>
      </c>
      <c r="BG498" s="241">
        <f>IF(N498="zákl. přenesená",J498,0)</f>
        <v>0</v>
      </c>
      <c r="BH498" s="241">
        <f>IF(N498="sníž. přenesená",J498,0)</f>
        <v>0</v>
      </c>
      <c r="BI498" s="241">
        <f>IF(N498="nulová",J498,0)</f>
        <v>0</v>
      </c>
      <c r="BJ498" s="18" t="s">
        <v>84</v>
      </c>
      <c r="BK498" s="241">
        <f>ROUND(I498*H498,2)</f>
        <v>0</v>
      </c>
      <c r="BL498" s="18" t="s">
        <v>530</v>
      </c>
      <c r="BM498" s="240" t="s">
        <v>6446</v>
      </c>
    </row>
    <row r="499" s="2" customFormat="1">
      <c r="A499" s="39"/>
      <c r="B499" s="40"/>
      <c r="C499" s="41"/>
      <c r="D499" s="242" t="s">
        <v>359</v>
      </c>
      <c r="E499" s="41"/>
      <c r="F499" s="243" t="s">
        <v>6084</v>
      </c>
      <c r="G499" s="41"/>
      <c r="H499" s="41"/>
      <c r="I499" s="244"/>
      <c r="J499" s="41"/>
      <c r="K499" s="41"/>
      <c r="L499" s="45"/>
      <c r="M499" s="245"/>
      <c r="N499" s="246"/>
      <c r="O499" s="92"/>
      <c r="P499" s="92"/>
      <c r="Q499" s="92"/>
      <c r="R499" s="92"/>
      <c r="S499" s="92"/>
      <c r="T499" s="93"/>
      <c r="U499" s="39"/>
      <c r="V499" s="39"/>
      <c r="W499" s="39"/>
      <c r="X499" s="39"/>
      <c r="Y499" s="39"/>
      <c r="Z499" s="39"/>
      <c r="AA499" s="39"/>
      <c r="AB499" s="39"/>
      <c r="AC499" s="39"/>
      <c r="AD499" s="39"/>
      <c r="AE499" s="39"/>
      <c r="AT499" s="18" t="s">
        <v>359</v>
      </c>
      <c r="AU499" s="18" t="s">
        <v>371</v>
      </c>
    </row>
    <row r="500" s="2" customFormat="1" ht="16.5" customHeight="1">
      <c r="A500" s="39"/>
      <c r="B500" s="40"/>
      <c r="C500" s="295" t="s">
        <v>2521</v>
      </c>
      <c r="D500" s="295" t="s">
        <v>1347</v>
      </c>
      <c r="E500" s="296" t="s">
        <v>6447</v>
      </c>
      <c r="F500" s="297" t="s">
        <v>6448</v>
      </c>
      <c r="G500" s="298" t="s">
        <v>551</v>
      </c>
      <c r="H500" s="299">
        <v>50</v>
      </c>
      <c r="I500" s="300"/>
      <c r="J500" s="301">
        <f>ROUND(I500*H500,2)</f>
        <v>0</v>
      </c>
      <c r="K500" s="297" t="s">
        <v>1</v>
      </c>
      <c r="L500" s="302"/>
      <c r="M500" s="303" t="s">
        <v>1</v>
      </c>
      <c r="N500" s="304" t="s">
        <v>41</v>
      </c>
      <c r="O500" s="92"/>
      <c r="P500" s="238">
        <f>O500*H500</f>
        <v>0</v>
      </c>
      <c r="Q500" s="238">
        <v>0</v>
      </c>
      <c r="R500" s="238">
        <f>Q500*H500</f>
        <v>0</v>
      </c>
      <c r="S500" s="238">
        <v>0</v>
      </c>
      <c r="T500" s="239">
        <f>S500*H500</f>
        <v>0</v>
      </c>
      <c r="U500" s="39"/>
      <c r="V500" s="39"/>
      <c r="W500" s="39"/>
      <c r="X500" s="39"/>
      <c r="Y500" s="39"/>
      <c r="Z500" s="39"/>
      <c r="AA500" s="39"/>
      <c r="AB500" s="39"/>
      <c r="AC500" s="39"/>
      <c r="AD500" s="39"/>
      <c r="AE500" s="39"/>
      <c r="AR500" s="240" t="s">
        <v>695</v>
      </c>
      <c r="AT500" s="240" t="s">
        <v>1347</v>
      </c>
      <c r="AU500" s="240" t="s">
        <v>371</v>
      </c>
      <c r="AY500" s="18" t="s">
        <v>350</v>
      </c>
      <c r="BE500" s="241">
        <f>IF(N500="základní",J500,0)</f>
        <v>0</v>
      </c>
      <c r="BF500" s="241">
        <f>IF(N500="snížená",J500,0)</f>
        <v>0</v>
      </c>
      <c r="BG500" s="241">
        <f>IF(N500="zákl. přenesená",J500,0)</f>
        <v>0</v>
      </c>
      <c r="BH500" s="241">
        <f>IF(N500="sníž. přenesená",J500,0)</f>
        <v>0</v>
      </c>
      <c r="BI500" s="241">
        <f>IF(N500="nulová",J500,0)</f>
        <v>0</v>
      </c>
      <c r="BJ500" s="18" t="s">
        <v>84</v>
      </c>
      <c r="BK500" s="241">
        <f>ROUND(I500*H500,2)</f>
        <v>0</v>
      </c>
      <c r="BL500" s="18" t="s">
        <v>530</v>
      </c>
      <c r="BM500" s="240" t="s">
        <v>6449</v>
      </c>
    </row>
    <row r="501" s="2" customFormat="1">
      <c r="A501" s="39"/>
      <c r="B501" s="40"/>
      <c r="C501" s="41"/>
      <c r="D501" s="242" t="s">
        <v>359</v>
      </c>
      <c r="E501" s="41"/>
      <c r="F501" s="243" t="s">
        <v>6448</v>
      </c>
      <c r="G501" s="41"/>
      <c r="H501" s="41"/>
      <c r="I501" s="244"/>
      <c r="J501" s="41"/>
      <c r="K501" s="41"/>
      <c r="L501" s="45"/>
      <c r="M501" s="245"/>
      <c r="N501" s="246"/>
      <c r="O501" s="92"/>
      <c r="P501" s="92"/>
      <c r="Q501" s="92"/>
      <c r="R501" s="92"/>
      <c r="S501" s="92"/>
      <c r="T501" s="93"/>
      <c r="U501" s="39"/>
      <c r="V501" s="39"/>
      <c r="W501" s="39"/>
      <c r="X501" s="39"/>
      <c r="Y501" s="39"/>
      <c r="Z501" s="39"/>
      <c r="AA501" s="39"/>
      <c r="AB501" s="39"/>
      <c r="AC501" s="39"/>
      <c r="AD501" s="39"/>
      <c r="AE501" s="39"/>
      <c r="AT501" s="18" t="s">
        <v>359</v>
      </c>
      <c r="AU501" s="18" t="s">
        <v>371</v>
      </c>
    </row>
    <row r="502" s="2" customFormat="1" ht="37.8" customHeight="1">
      <c r="A502" s="39"/>
      <c r="B502" s="40"/>
      <c r="C502" s="229" t="s">
        <v>2530</v>
      </c>
      <c r="D502" s="229" t="s">
        <v>352</v>
      </c>
      <c r="E502" s="230" t="s">
        <v>6450</v>
      </c>
      <c r="F502" s="231" t="s">
        <v>6451</v>
      </c>
      <c r="G502" s="232" t="s">
        <v>497</v>
      </c>
      <c r="H502" s="233">
        <v>3</v>
      </c>
      <c r="I502" s="234"/>
      <c r="J502" s="235">
        <f>ROUND(I502*H502,2)</f>
        <v>0</v>
      </c>
      <c r="K502" s="231" t="s">
        <v>385</v>
      </c>
      <c r="L502" s="45"/>
      <c r="M502" s="236" t="s">
        <v>1</v>
      </c>
      <c r="N502" s="237" t="s">
        <v>41</v>
      </c>
      <c r="O502" s="92"/>
      <c r="P502" s="238">
        <f>O502*H502</f>
        <v>0</v>
      </c>
      <c r="Q502" s="238">
        <v>0</v>
      </c>
      <c r="R502" s="238">
        <f>Q502*H502</f>
        <v>0</v>
      </c>
      <c r="S502" s="238">
        <v>0</v>
      </c>
      <c r="T502" s="239">
        <f>S502*H502</f>
        <v>0</v>
      </c>
      <c r="U502" s="39"/>
      <c r="V502" s="39"/>
      <c r="W502" s="39"/>
      <c r="X502" s="39"/>
      <c r="Y502" s="39"/>
      <c r="Z502" s="39"/>
      <c r="AA502" s="39"/>
      <c r="AB502" s="39"/>
      <c r="AC502" s="39"/>
      <c r="AD502" s="39"/>
      <c r="AE502" s="39"/>
      <c r="AR502" s="240" t="s">
        <v>530</v>
      </c>
      <c r="AT502" s="240" t="s">
        <v>352</v>
      </c>
      <c r="AU502" s="240" t="s">
        <v>371</v>
      </c>
      <c r="AY502" s="18" t="s">
        <v>350</v>
      </c>
      <c r="BE502" s="241">
        <f>IF(N502="základní",J502,0)</f>
        <v>0</v>
      </c>
      <c r="BF502" s="241">
        <f>IF(N502="snížená",J502,0)</f>
        <v>0</v>
      </c>
      <c r="BG502" s="241">
        <f>IF(N502="zákl. přenesená",J502,0)</f>
        <v>0</v>
      </c>
      <c r="BH502" s="241">
        <f>IF(N502="sníž. přenesená",J502,0)</f>
        <v>0</v>
      </c>
      <c r="BI502" s="241">
        <f>IF(N502="nulová",J502,0)</f>
        <v>0</v>
      </c>
      <c r="BJ502" s="18" t="s">
        <v>84</v>
      </c>
      <c r="BK502" s="241">
        <f>ROUND(I502*H502,2)</f>
        <v>0</v>
      </c>
      <c r="BL502" s="18" t="s">
        <v>530</v>
      </c>
      <c r="BM502" s="240" t="s">
        <v>6452</v>
      </c>
    </row>
    <row r="503" s="2" customFormat="1">
      <c r="A503" s="39"/>
      <c r="B503" s="40"/>
      <c r="C503" s="41"/>
      <c r="D503" s="242" t="s">
        <v>359</v>
      </c>
      <c r="E503" s="41"/>
      <c r="F503" s="243" t="s">
        <v>6453</v>
      </c>
      <c r="G503" s="41"/>
      <c r="H503" s="41"/>
      <c r="I503" s="244"/>
      <c r="J503" s="41"/>
      <c r="K503" s="41"/>
      <c r="L503" s="45"/>
      <c r="M503" s="245"/>
      <c r="N503" s="246"/>
      <c r="O503" s="92"/>
      <c r="P503" s="92"/>
      <c r="Q503" s="92"/>
      <c r="R503" s="92"/>
      <c r="S503" s="92"/>
      <c r="T503" s="93"/>
      <c r="U503" s="39"/>
      <c r="V503" s="39"/>
      <c r="W503" s="39"/>
      <c r="X503" s="39"/>
      <c r="Y503" s="39"/>
      <c r="Z503" s="39"/>
      <c r="AA503" s="39"/>
      <c r="AB503" s="39"/>
      <c r="AC503" s="39"/>
      <c r="AD503" s="39"/>
      <c r="AE503" s="39"/>
      <c r="AT503" s="18" t="s">
        <v>359</v>
      </c>
      <c r="AU503" s="18" t="s">
        <v>371</v>
      </c>
    </row>
    <row r="504" s="2" customFormat="1" ht="33" customHeight="1">
      <c r="A504" s="39"/>
      <c r="B504" s="40"/>
      <c r="C504" s="295" t="s">
        <v>2536</v>
      </c>
      <c r="D504" s="295" t="s">
        <v>1347</v>
      </c>
      <c r="E504" s="296" t="s">
        <v>6454</v>
      </c>
      <c r="F504" s="297" t="s">
        <v>6455</v>
      </c>
      <c r="G504" s="298" t="s">
        <v>4932</v>
      </c>
      <c r="H504" s="299">
        <v>3</v>
      </c>
      <c r="I504" s="300"/>
      <c r="J504" s="301">
        <f>ROUND(I504*H504,2)</f>
        <v>0</v>
      </c>
      <c r="K504" s="297" t="s">
        <v>1</v>
      </c>
      <c r="L504" s="302"/>
      <c r="M504" s="303" t="s">
        <v>1</v>
      </c>
      <c r="N504" s="304" t="s">
        <v>41</v>
      </c>
      <c r="O504" s="92"/>
      <c r="P504" s="238">
        <f>O504*H504</f>
        <v>0</v>
      </c>
      <c r="Q504" s="238">
        <v>0</v>
      </c>
      <c r="R504" s="238">
        <f>Q504*H504</f>
        <v>0</v>
      </c>
      <c r="S504" s="238">
        <v>0</v>
      </c>
      <c r="T504" s="239">
        <f>S504*H504</f>
        <v>0</v>
      </c>
      <c r="U504" s="39"/>
      <c r="V504" s="39"/>
      <c r="W504" s="39"/>
      <c r="X504" s="39"/>
      <c r="Y504" s="39"/>
      <c r="Z504" s="39"/>
      <c r="AA504" s="39"/>
      <c r="AB504" s="39"/>
      <c r="AC504" s="39"/>
      <c r="AD504" s="39"/>
      <c r="AE504" s="39"/>
      <c r="AR504" s="240" t="s">
        <v>695</v>
      </c>
      <c r="AT504" s="240" t="s">
        <v>1347</v>
      </c>
      <c r="AU504" s="240" t="s">
        <v>371</v>
      </c>
      <c r="AY504" s="18" t="s">
        <v>350</v>
      </c>
      <c r="BE504" s="241">
        <f>IF(N504="základní",J504,0)</f>
        <v>0</v>
      </c>
      <c r="BF504" s="241">
        <f>IF(N504="snížená",J504,0)</f>
        <v>0</v>
      </c>
      <c r="BG504" s="241">
        <f>IF(N504="zákl. přenesená",J504,0)</f>
        <v>0</v>
      </c>
      <c r="BH504" s="241">
        <f>IF(N504="sníž. přenesená",J504,0)</f>
        <v>0</v>
      </c>
      <c r="BI504" s="241">
        <f>IF(N504="nulová",J504,0)</f>
        <v>0</v>
      </c>
      <c r="BJ504" s="18" t="s">
        <v>84</v>
      </c>
      <c r="BK504" s="241">
        <f>ROUND(I504*H504,2)</f>
        <v>0</v>
      </c>
      <c r="BL504" s="18" t="s">
        <v>530</v>
      </c>
      <c r="BM504" s="240" t="s">
        <v>6456</v>
      </c>
    </row>
    <row r="505" s="2" customFormat="1">
      <c r="A505" s="39"/>
      <c r="B505" s="40"/>
      <c r="C505" s="41"/>
      <c r="D505" s="242" t="s">
        <v>359</v>
      </c>
      <c r="E505" s="41"/>
      <c r="F505" s="243" t="s">
        <v>6455</v>
      </c>
      <c r="G505" s="41"/>
      <c r="H505" s="41"/>
      <c r="I505" s="244"/>
      <c r="J505" s="41"/>
      <c r="K505" s="41"/>
      <c r="L505" s="45"/>
      <c r="M505" s="245"/>
      <c r="N505" s="246"/>
      <c r="O505" s="92"/>
      <c r="P505" s="92"/>
      <c r="Q505" s="92"/>
      <c r="R505" s="92"/>
      <c r="S505" s="92"/>
      <c r="T505" s="93"/>
      <c r="U505" s="39"/>
      <c r="V505" s="39"/>
      <c r="W505" s="39"/>
      <c r="X505" s="39"/>
      <c r="Y505" s="39"/>
      <c r="Z505" s="39"/>
      <c r="AA505" s="39"/>
      <c r="AB505" s="39"/>
      <c r="AC505" s="39"/>
      <c r="AD505" s="39"/>
      <c r="AE505" s="39"/>
      <c r="AT505" s="18" t="s">
        <v>359</v>
      </c>
      <c r="AU505" s="18" t="s">
        <v>371</v>
      </c>
    </row>
    <row r="506" s="2" customFormat="1" ht="16.5" customHeight="1">
      <c r="A506" s="39"/>
      <c r="B506" s="40"/>
      <c r="C506" s="295" t="s">
        <v>2543</v>
      </c>
      <c r="D506" s="295" t="s">
        <v>1347</v>
      </c>
      <c r="E506" s="296" t="s">
        <v>6457</v>
      </c>
      <c r="F506" s="297" t="s">
        <v>6458</v>
      </c>
      <c r="G506" s="298" t="s">
        <v>4932</v>
      </c>
      <c r="H506" s="299">
        <v>6</v>
      </c>
      <c r="I506" s="300"/>
      <c r="J506" s="301">
        <f>ROUND(I506*H506,2)</f>
        <v>0</v>
      </c>
      <c r="K506" s="297" t="s">
        <v>1</v>
      </c>
      <c r="L506" s="302"/>
      <c r="M506" s="303" t="s">
        <v>1</v>
      </c>
      <c r="N506" s="304" t="s">
        <v>41</v>
      </c>
      <c r="O506" s="92"/>
      <c r="P506" s="238">
        <f>O506*H506</f>
        <v>0</v>
      </c>
      <c r="Q506" s="238">
        <v>0</v>
      </c>
      <c r="R506" s="238">
        <f>Q506*H506</f>
        <v>0</v>
      </c>
      <c r="S506" s="238">
        <v>0</v>
      </c>
      <c r="T506" s="239">
        <f>S506*H506</f>
        <v>0</v>
      </c>
      <c r="U506" s="39"/>
      <c r="V506" s="39"/>
      <c r="W506" s="39"/>
      <c r="X506" s="39"/>
      <c r="Y506" s="39"/>
      <c r="Z506" s="39"/>
      <c r="AA506" s="39"/>
      <c r="AB506" s="39"/>
      <c r="AC506" s="39"/>
      <c r="AD506" s="39"/>
      <c r="AE506" s="39"/>
      <c r="AR506" s="240" t="s">
        <v>695</v>
      </c>
      <c r="AT506" s="240" t="s">
        <v>1347</v>
      </c>
      <c r="AU506" s="240" t="s">
        <v>371</v>
      </c>
      <c r="AY506" s="18" t="s">
        <v>350</v>
      </c>
      <c r="BE506" s="241">
        <f>IF(N506="základní",J506,0)</f>
        <v>0</v>
      </c>
      <c r="BF506" s="241">
        <f>IF(N506="snížená",J506,0)</f>
        <v>0</v>
      </c>
      <c r="BG506" s="241">
        <f>IF(N506="zákl. přenesená",J506,0)</f>
        <v>0</v>
      </c>
      <c r="BH506" s="241">
        <f>IF(N506="sníž. přenesená",J506,0)</f>
        <v>0</v>
      </c>
      <c r="BI506" s="241">
        <f>IF(N506="nulová",J506,0)</f>
        <v>0</v>
      </c>
      <c r="BJ506" s="18" t="s">
        <v>84</v>
      </c>
      <c r="BK506" s="241">
        <f>ROUND(I506*H506,2)</f>
        <v>0</v>
      </c>
      <c r="BL506" s="18" t="s">
        <v>530</v>
      </c>
      <c r="BM506" s="240" t="s">
        <v>6459</v>
      </c>
    </row>
    <row r="507" s="2" customFormat="1">
      <c r="A507" s="39"/>
      <c r="B507" s="40"/>
      <c r="C507" s="41"/>
      <c r="D507" s="242" t="s">
        <v>359</v>
      </c>
      <c r="E507" s="41"/>
      <c r="F507" s="243" t="s">
        <v>6458</v>
      </c>
      <c r="G507" s="41"/>
      <c r="H507" s="41"/>
      <c r="I507" s="244"/>
      <c r="J507" s="41"/>
      <c r="K507" s="41"/>
      <c r="L507" s="45"/>
      <c r="M507" s="245"/>
      <c r="N507" s="246"/>
      <c r="O507" s="92"/>
      <c r="P507" s="92"/>
      <c r="Q507" s="92"/>
      <c r="R507" s="92"/>
      <c r="S507" s="92"/>
      <c r="T507" s="93"/>
      <c r="U507" s="39"/>
      <c r="V507" s="39"/>
      <c r="W507" s="39"/>
      <c r="X507" s="39"/>
      <c r="Y507" s="39"/>
      <c r="Z507" s="39"/>
      <c r="AA507" s="39"/>
      <c r="AB507" s="39"/>
      <c r="AC507" s="39"/>
      <c r="AD507" s="39"/>
      <c r="AE507" s="39"/>
      <c r="AT507" s="18" t="s">
        <v>359</v>
      </c>
      <c r="AU507" s="18" t="s">
        <v>371</v>
      </c>
    </row>
    <row r="508" s="2" customFormat="1" ht="24.15" customHeight="1">
      <c r="A508" s="39"/>
      <c r="B508" s="40"/>
      <c r="C508" s="229" t="s">
        <v>2549</v>
      </c>
      <c r="D508" s="229" t="s">
        <v>352</v>
      </c>
      <c r="E508" s="230" t="s">
        <v>6460</v>
      </c>
      <c r="F508" s="231" t="s">
        <v>6461</v>
      </c>
      <c r="G508" s="232" t="s">
        <v>497</v>
      </c>
      <c r="H508" s="233">
        <v>2</v>
      </c>
      <c r="I508" s="234"/>
      <c r="J508" s="235">
        <f>ROUND(I508*H508,2)</f>
        <v>0</v>
      </c>
      <c r="K508" s="231" t="s">
        <v>385</v>
      </c>
      <c r="L508" s="45"/>
      <c r="M508" s="236" t="s">
        <v>1</v>
      </c>
      <c r="N508" s="237" t="s">
        <v>41</v>
      </c>
      <c r="O508" s="92"/>
      <c r="P508" s="238">
        <f>O508*H508</f>
        <v>0</v>
      </c>
      <c r="Q508" s="238">
        <v>0</v>
      </c>
      <c r="R508" s="238">
        <f>Q508*H508</f>
        <v>0</v>
      </c>
      <c r="S508" s="238">
        <v>0</v>
      </c>
      <c r="T508" s="239">
        <f>S508*H508</f>
        <v>0</v>
      </c>
      <c r="U508" s="39"/>
      <c r="V508" s="39"/>
      <c r="W508" s="39"/>
      <c r="X508" s="39"/>
      <c r="Y508" s="39"/>
      <c r="Z508" s="39"/>
      <c r="AA508" s="39"/>
      <c r="AB508" s="39"/>
      <c r="AC508" s="39"/>
      <c r="AD508" s="39"/>
      <c r="AE508" s="39"/>
      <c r="AR508" s="240" t="s">
        <v>530</v>
      </c>
      <c r="AT508" s="240" t="s">
        <v>352</v>
      </c>
      <c r="AU508" s="240" t="s">
        <v>371</v>
      </c>
      <c r="AY508" s="18" t="s">
        <v>350</v>
      </c>
      <c r="BE508" s="241">
        <f>IF(N508="základní",J508,0)</f>
        <v>0</v>
      </c>
      <c r="BF508" s="241">
        <f>IF(N508="snížená",J508,0)</f>
        <v>0</v>
      </c>
      <c r="BG508" s="241">
        <f>IF(N508="zákl. přenesená",J508,0)</f>
        <v>0</v>
      </c>
      <c r="BH508" s="241">
        <f>IF(N508="sníž. přenesená",J508,0)</f>
        <v>0</v>
      </c>
      <c r="BI508" s="241">
        <f>IF(N508="nulová",J508,0)</f>
        <v>0</v>
      </c>
      <c r="BJ508" s="18" t="s">
        <v>84</v>
      </c>
      <c r="BK508" s="241">
        <f>ROUND(I508*H508,2)</f>
        <v>0</v>
      </c>
      <c r="BL508" s="18" t="s">
        <v>530</v>
      </c>
      <c r="BM508" s="240" t="s">
        <v>6462</v>
      </c>
    </row>
    <row r="509" s="2" customFormat="1">
      <c r="A509" s="39"/>
      <c r="B509" s="40"/>
      <c r="C509" s="41"/>
      <c r="D509" s="242" t="s">
        <v>359</v>
      </c>
      <c r="E509" s="41"/>
      <c r="F509" s="243" t="s">
        <v>6463</v>
      </c>
      <c r="G509" s="41"/>
      <c r="H509" s="41"/>
      <c r="I509" s="244"/>
      <c r="J509" s="41"/>
      <c r="K509" s="41"/>
      <c r="L509" s="45"/>
      <c r="M509" s="245"/>
      <c r="N509" s="246"/>
      <c r="O509" s="92"/>
      <c r="P509" s="92"/>
      <c r="Q509" s="92"/>
      <c r="R509" s="92"/>
      <c r="S509" s="92"/>
      <c r="T509" s="93"/>
      <c r="U509" s="39"/>
      <c r="V509" s="39"/>
      <c r="W509" s="39"/>
      <c r="X509" s="39"/>
      <c r="Y509" s="39"/>
      <c r="Z509" s="39"/>
      <c r="AA509" s="39"/>
      <c r="AB509" s="39"/>
      <c r="AC509" s="39"/>
      <c r="AD509" s="39"/>
      <c r="AE509" s="39"/>
      <c r="AT509" s="18" t="s">
        <v>359</v>
      </c>
      <c r="AU509" s="18" t="s">
        <v>371</v>
      </c>
    </row>
    <row r="510" s="2" customFormat="1" ht="37.8" customHeight="1">
      <c r="A510" s="39"/>
      <c r="B510" s="40"/>
      <c r="C510" s="295" t="s">
        <v>2555</v>
      </c>
      <c r="D510" s="295" t="s">
        <v>1347</v>
      </c>
      <c r="E510" s="296" t="s">
        <v>6464</v>
      </c>
      <c r="F510" s="297" t="s">
        <v>6465</v>
      </c>
      <c r="G510" s="298" t="s">
        <v>4932</v>
      </c>
      <c r="H510" s="299">
        <v>1</v>
      </c>
      <c r="I510" s="300"/>
      <c r="J510" s="301">
        <f>ROUND(I510*H510,2)</f>
        <v>0</v>
      </c>
      <c r="K510" s="297" t="s">
        <v>1</v>
      </c>
      <c r="L510" s="302"/>
      <c r="M510" s="303" t="s">
        <v>1</v>
      </c>
      <c r="N510" s="304" t="s">
        <v>41</v>
      </c>
      <c r="O510" s="92"/>
      <c r="P510" s="238">
        <f>O510*H510</f>
        <v>0</v>
      </c>
      <c r="Q510" s="238">
        <v>0</v>
      </c>
      <c r="R510" s="238">
        <f>Q510*H510</f>
        <v>0</v>
      </c>
      <c r="S510" s="238">
        <v>0</v>
      </c>
      <c r="T510" s="239">
        <f>S510*H510</f>
        <v>0</v>
      </c>
      <c r="U510" s="39"/>
      <c r="V510" s="39"/>
      <c r="W510" s="39"/>
      <c r="X510" s="39"/>
      <c r="Y510" s="39"/>
      <c r="Z510" s="39"/>
      <c r="AA510" s="39"/>
      <c r="AB510" s="39"/>
      <c r="AC510" s="39"/>
      <c r="AD510" s="39"/>
      <c r="AE510" s="39"/>
      <c r="AR510" s="240" t="s">
        <v>695</v>
      </c>
      <c r="AT510" s="240" t="s">
        <v>1347</v>
      </c>
      <c r="AU510" s="240" t="s">
        <v>371</v>
      </c>
      <c r="AY510" s="18" t="s">
        <v>350</v>
      </c>
      <c r="BE510" s="241">
        <f>IF(N510="základní",J510,0)</f>
        <v>0</v>
      </c>
      <c r="BF510" s="241">
        <f>IF(N510="snížená",J510,0)</f>
        <v>0</v>
      </c>
      <c r="BG510" s="241">
        <f>IF(N510="zákl. přenesená",J510,0)</f>
        <v>0</v>
      </c>
      <c r="BH510" s="241">
        <f>IF(N510="sníž. přenesená",J510,0)</f>
        <v>0</v>
      </c>
      <c r="BI510" s="241">
        <f>IF(N510="nulová",J510,0)</f>
        <v>0</v>
      </c>
      <c r="BJ510" s="18" t="s">
        <v>84</v>
      </c>
      <c r="BK510" s="241">
        <f>ROUND(I510*H510,2)</f>
        <v>0</v>
      </c>
      <c r="BL510" s="18" t="s">
        <v>530</v>
      </c>
      <c r="BM510" s="240" t="s">
        <v>6466</v>
      </c>
    </row>
    <row r="511" s="2" customFormat="1">
      <c r="A511" s="39"/>
      <c r="B511" s="40"/>
      <c r="C511" s="41"/>
      <c r="D511" s="242" t="s">
        <v>359</v>
      </c>
      <c r="E511" s="41"/>
      <c r="F511" s="243" t="s">
        <v>6465</v>
      </c>
      <c r="G511" s="41"/>
      <c r="H511" s="41"/>
      <c r="I511" s="244"/>
      <c r="J511" s="41"/>
      <c r="K511" s="41"/>
      <c r="L511" s="45"/>
      <c r="M511" s="245"/>
      <c r="N511" s="246"/>
      <c r="O511" s="92"/>
      <c r="P511" s="92"/>
      <c r="Q511" s="92"/>
      <c r="R511" s="92"/>
      <c r="S511" s="92"/>
      <c r="T511" s="93"/>
      <c r="U511" s="39"/>
      <c r="V511" s="39"/>
      <c r="W511" s="39"/>
      <c r="X511" s="39"/>
      <c r="Y511" s="39"/>
      <c r="Z511" s="39"/>
      <c r="AA511" s="39"/>
      <c r="AB511" s="39"/>
      <c r="AC511" s="39"/>
      <c r="AD511" s="39"/>
      <c r="AE511" s="39"/>
      <c r="AT511" s="18" t="s">
        <v>359</v>
      </c>
      <c r="AU511" s="18" t="s">
        <v>371</v>
      </c>
    </row>
    <row r="512" s="2" customFormat="1" ht="24.15" customHeight="1">
      <c r="A512" s="39"/>
      <c r="B512" s="40"/>
      <c r="C512" s="295" t="s">
        <v>2558</v>
      </c>
      <c r="D512" s="295" t="s">
        <v>1347</v>
      </c>
      <c r="E512" s="296" t="s">
        <v>6467</v>
      </c>
      <c r="F512" s="297" t="s">
        <v>6468</v>
      </c>
      <c r="G512" s="298" t="s">
        <v>4932</v>
      </c>
      <c r="H512" s="299">
        <v>1</v>
      </c>
      <c r="I512" s="300"/>
      <c r="J512" s="301">
        <f>ROUND(I512*H512,2)</f>
        <v>0</v>
      </c>
      <c r="K512" s="297" t="s">
        <v>1</v>
      </c>
      <c r="L512" s="302"/>
      <c r="M512" s="303" t="s">
        <v>1</v>
      </c>
      <c r="N512" s="304" t="s">
        <v>41</v>
      </c>
      <c r="O512" s="92"/>
      <c r="P512" s="238">
        <f>O512*H512</f>
        <v>0</v>
      </c>
      <c r="Q512" s="238">
        <v>0</v>
      </c>
      <c r="R512" s="238">
        <f>Q512*H512</f>
        <v>0</v>
      </c>
      <c r="S512" s="238">
        <v>0</v>
      </c>
      <c r="T512" s="239">
        <f>S512*H512</f>
        <v>0</v>
      </c>
      <c r="U512" s="39"/>
      <c r="V512" s="39"/>
      <c r="W512" s="39"/>
      <c r="X512" s="39"/>
      <c r="Y512" s="39"/>
      <c r="Z512" s="39"/>
      <c r="AA512" s="39"/>
      <c r="AB512" s="39"/>
      <c r="AC512" s="39"/>
      <c r="AD512" s="39"/>
      <c r="AE512" s="39"/>
      <c r="AR512" s="240" t="s">
        <v>695</v>
      </c>
      <c r="AT512" s="240" t="s">
        <v>1347</v>
      </c>
      <c r="AU512" s="240" t="s">
        <v>371</v>
      </c>
      <c r="AY512" s="18" t="s">
        <v>350</v>
      </c>
      <c r="BE512" s="241">
        <f>IF(N512="základní",J512,0)</f>
        <v>0</v>
      </c>
      <c r="BF512" s="241">
        <f>IF(N512="snížená",J512,0)</f>
        <v>0</v>
      </c>
      <c r="BG512" s="241">
        <f>IF(N512="zákl. přenesená",J512,0)</f>
        <v>0</v>
      </c>
      <c r="BH512" s="241">
        <f>IF(N512="sníž. přenesená",J512,0)</f>
        <v>0</v>
      </c>
      <c r="BI512" s="241">
        <f>IF(N512="nulová",J512,0)</f>
        <v>0</v>
      </c>
      <c r="BJ512" s="18" t="s">
        <v>84</v>
      </c>
      <c r="BK512" s="241">
        <f>ROUND(I512*H512,2)</f>
        <v>0</v>
      </c>
      <c r="BL512" s="18" t="s">
        <v>530</v>
      </c>
      <c r="BM512" s="240" t="s">
        <v>6469</v>
      </c>
    </row>
    <row r="513" s="2" customFormat="1">
      <c r="A513" s="39"/>
      <c r="B513" s="40"/>
      <c r="C513" s="41"/>
      <c r="D513" s="242" t="s">
        <v>359</v>
      </c>
      <c r="E513" s="41"/>
      <c r="F513" s="243" t="s">
        <v>6468</v>
      </c>
      <c r="G513" s="41"/>
      <c r="H513" s="41"/>
      <c r="I513" s="244"/>
      <c r="J513" s="41"/>
      <c r="K513" s="41"/>
      <c r="L513" s="45"/>
      <c r="M513" s="245"/>
      <c r="N513" s="246"/>
      <c r="O513" s="92"/>
      <c r="P513" s="92"/>
      <c r="Q513" s="92"/>
      <c r="R513" s="92"/>
      <c r="S513" s="92"/>
      <c r="T513" s="93"/>
      <c r="U513" s="39"/>
      <c r="V513" s="39"/>
      <c r="W513" s="39"/>
      <c r="X513" s="39"/>
      <c r="Y513" s="39"/>
      <c r="Z513" s="39"/>
      <c r="AA513" s="39"/>
      <c r="AB513" s="39"/>
      <c r="AC513" s="39"/>
      <c r="AD513" s="39"/>
      <c r="AE513" s="39"/>
      <c r="AT513" s="18" t="s">
        <v>359</v>
      </c>
      <c r="AU513" s="18" t="s">
        <v>371</v>
      </c>
    </row>
    <row r="514" s="12" customFormat="1" ht="20.88" customHeight="1">
      <c r="A514" s="12"/>
      <c r="B514" s="213"/>
      <c r="C514" s="214"/>
      <c r="D514" s="215" t="s">
        <v>75</v>
      </c>
      <c r="E514" s="227" t="s">
        <v>6470</v>
      </c>
      <c r="F514" s="227" t="s">
        <v>6471</v>
      </c>
      <c r="G514" s="214"/>
      <c r="H514" s="214"/>
      <c r="I514" s="217"/>
      <c r="J514" s="228">
        <f>BK514</f>
        <v>0</v>
      </c>
      <c r="K514" s="214"/>
      <c r="L514" s="219"/>
      <c r="M514" s="220"/>
      <c r="N514" s="221"/>
      <c r="O514" s="221"/>
      <c r="P514" s="222">
        <f>SUM(P515:P528)</f>
        <v>0</v>
      </c>
      <c r="Q514" s="221"/>
      <c r="R514" s="222">
        <f>SUM(R515:R528)</f>
        <v>0.00040000000000000002</v>
      </c>
      <c r="S514" s="221"/>
      <c r="T514" s="223">
        <f>SUM(T515:T528)</f>
        <v>0.059999999999999998</v>
      </c>
      <c r="U514" s="12"/>
      <c r="V514" s="12"/>
      <c r="W514" s="12"/>
      <c r="X514" s="12"/>
      <c r="Y514" s="12"/>
      <c r="Z514" s="12"/>
      <c r="AA514" s="12"/>
      <c r="AB514" s="12"/>
      <c r="AC514" s="12"/>
      <c r="AD514" s="12"/>
      <c r="AE514" s="12"/>
      <c r="AR514" s="224" t="s">
        <v>86</v>
      </c>
      <c r="AT514" s="225" t="s">
        <v>75</v>
      </c>
      <c r="AU514" s="225" t="s">
        <v>86</v>
      </c>
      <c r="AY514" s="224" t="s">
        <v>350</v>
      </c>
      <c r="BK514" s="226">
        <f>SUM(BK515:BK528)</f>
        <v>0</v>
      </c>
    </row>
    <row r="515" s="2" customFormat="1" ht="16.5" customHeight="1">
      <c r="A515" s="39"/>
      <c r="B515" s="40"/>
      <c r="C515" s="229" t="s">
        <v>2566</v>
      </c>
      <c r="D515" s="229" t="s">
        <v>352</v>
      </c>
      <c r="E515" s="230" t="s">
        <v>6472</v>
      </c>
      <c r="F515" s="231" t="s">
        <v>6129</v>
      </c>
      <c r="G515" s="232" t="s">
        <v>6130</v>
      </c>
      <c r="H515" s="233">
        <v>1</v>
      </c>
      <c r="I515" s="234"/>
      <c r="J515" s="235">
        <f>ROUND(I515*H515,2)</f>
        <v>0</v>
      </c>
      <c r="K515" s="231" t="s">
        <v>385</v>
      </c>
      <c r="L515" s="45"/>
      <c r="M515" s="236" t="s">
        <v>1</v>
      </c>
      <c r="N515" s="237" t="s">
        <v>41</v>
      </c>
      <c r="O515" s="92"/>
      <c r="P515" s="238">
        <f>O515*H515</f>
        <v>0</v>
      </c>
      <c r="Q515" s="238">
        <v>0</v>
      </c>
      <c r="R515" s="238">
        <f>Q515*H515</f>
        <v>0</v>
      </c>
      <c r="S515" s="238">
        <v>0</v>
      </c>
      <c r="T515" s="239">
        <f>S515*H515</f>
        <v>0</v>
      </c>
      <c r="U515" s="39"/>
      <c r="V515" s="39"/>
      <c r="W515" s="39"/>
      <c r="X515" s="39"/>
      <c r="Y515" s="39"/>
      <c r="Z515" s="39"/>
      <c r="AA515" s="39"/>
      <c r="AB515" s="39"/>
      <c r="AC515" s="39"/>
      <c r="AD515" s="39"/>
      <c r="AE515" s="39"/>
      <c r="AR515" s="240" t="s">
        <v>6131</v>
      </c>
      <c r="AT515" s="240" t="s">
        <v>352</v>
      </c>
      <c r="AU515" s="240" t="s">
        <v>371</v>
      </c>
      <c r="AY515" s="18" t="s">
        <v>350</v>
      </c>
      <c r="BE515" s="241">
        <f>IF(N515="základní",J515,0)</f>
        <v>0</v>
      </c>
      <c r="BF515" s="241">
        <f>IF(N515="snížená",J515,0)</f>
        <v>0</v>
      </c>
      <c r="BG515" s="241">
        <f>IF(N515="zákl. přenesená",J515,0)</f>
        <v>0</v>
      </c>
      <c r="BH515" s="241">
        <f>IF(N515="sníž. přenesená",J515,0)</f>
        <v>0</v>
      </c>
      <c r="BI515" s="241">
        <f>IF(N515="nulová",J515,0)</f>
        <v>0</v>
      </c>
      <c r="BJ515" s="18" t="s">
        <v>84</v>
      </c>
      <c r="BK515" s="241">
        <f>ROUND(I515*H515,2)</f>
        <v>0</v>
      </c>
      <c r="BL515" s="18" t="s">
        <v>6131</v>
      </c>
      <c r="BM515" s="240" t="s">
        <v>6473</v>
      </c>
    </row>
    <row r="516" s="2" customFormat="1">
      <c r="A516" s="39"/>
      <c r="B516" s="40"/>
      <c r="C516" s="41"/>
      <c r="D516" s="242" t="s">
        <v>359</v>
      </c>
      <c r="E516" s="41"/>
      <c r="F516" s="243" t="s">
        <v>6129</v>
      </c>
      <c r="G516" s="41"/>
      <c r="H516" s="41"/>
      <c r="I516" s="244"/>
      <c r="J516" s="41"/>
      <c r="K516" s="41"/>
      <c r="L516" s="45"/>
      <c r="M516" s="245"/>
      <c r="N516" s="246"/>
      <c r="O516" s="92"/>
      <c r="P516" s="92"/>
      <c r="Q516" s="92"/>
      <c r="R516" s="92"/>
      <c r="S516" s="92"/>
      <c r="T516" s="93"/>
      <c r="U516" s="39"/>
      <c r="V516" s="39"/>
      <c r="W516" s="39"/>
      <c r="X516" s="39"/>
      <c r="Y516" s="39"/>
      <c r="Z516" s="39"/>
      <c r="AA516" s="39"/>
      <c r="AB516" s="39"/>
      <c r="AC516" s="39"/>
      <c r="AD516" s="39"/>
      <c r="AE516" s="39"/>
      <c r="AT516" s="18" t="s">
        <v>359</v>
      </c>
      <c r="AU516" s="18" t="s">
        <v>371</v>
      </c>
    </row>
    <row r="517" s="2" customFormat="1" ht="24.15" customHeight="1">
      <c r="A517" s="39"/>
      <c r="B517" s="40"/>
      <c r="C517" s="229" t="s">
        <v>2571</v>
      </c>
      <c r="D517" s="229" t="s">
        <v>352</v>
      </c>
      <c r="E517" s="230" t="s">
        <v>5639</v>
      </c>
      <c r="F517" s="231" t="s">
        <v>5640</v>
      </c>
      <c r="G517" s="232" t="s">
        <v>551</v>
      </c>
      <c r="H517" s="233">
        <v>20</v>
      </c>
      <c r="I517" s="234"/>
      <c r="J517" s="235">
        <f>ROUND(I517*H517,2)</f>
        <v>0</v>
      </c>
      <c r="K517" s="231" t="s">
        <v>385</v>
      </c>
      <c r="L517" s="45"/>
      <c r="M517" s="236" t="s">
        <v>1</v>
      </c>
      <c r="N517" s="237" t="s">
        <v>41</v>
      </c>
      <c r="O517" s="92"/>
      <c r="P517" s="238">
        <f>O517*H517</f>
        <v>0</v>
      </c>
      <c r="Q517" s="238">
        <v>2.0000000000000002E-05</v>
      </c>
      <c r="R517" s="238">
        <f>Q517*H517</f>
        <v>0.00040000000000000002</v>
      </c>
      <c r="S517" s="238">
        <v>0.0030000000000000001</v>
      </c>
      <c r="T517" s="239">
        <f>S517*H517</f>
        <v>0.059999999999999998</v>
      </c>
      <c r="U517" s="39"/>
      <c r="V517" s="39"/>
      <c r="W517" s="39"/>
      <c r="X517" s="39"/>
      <c r="Y517" s="39"/>
      <c r="Z517" s="39"/>
      <c r="AA517" s="39"/>
      <c r="AB517" s="39"/>
      <c r="AC517" s="39"/>
      <c r="AD517" s="39"/>
      <c r="AE517" s="39"/>
      <c r="AR517" s="240" t="s">
        <v>357</v>
      </c>
      <c r="AT517" s="240" t="s">
        <v>352</v>
      </c>
      <c r="AU517" s="240" t="s">
        <v>371</v>
      </c>
      <c r="AY517" s="18" t="s">
        <v>350</v>
      </c>
      <c r="BE517" s="241">
        <f>IF(N517="základní",J517,0)</f>
        <v>0</v>
      </c>
      <c r="BF517" s="241">
        <f>IF(N517="snížená",J517,0)</f>
        <v>0</v>
      </c>
      <c r="BG517" s="241">
        <f>IF(N517="zákl. přenesená",J517,0)</f>
        <v>0</v>
      </c>
      <c r="BH517" s="241">
        <f>IF(N517="sníž. přenesená",J517,0)</f>
        <v>0</v>
      </c>
      <c r="BI517" s="241">
        <f>IF(N517="nulová",J517,0)</f>
        <v>0</v>
      </c>
      <c r="BJ517" s="18" t="s">
        <v>84</v>
      </c>
      <c r="BK517" s="241">
        <f>ROUND(I517*H517,2)</f>
        <v>0</v>
      </c>
      <c r="BL517" s="18" t="s">
        <v>357</v>
      </c>
      <c r="BM517" s="240" t="s">
        <v>6474</v>
      </c>
    </row>
    <row r="518" s="2" customFormat="1">
      <c r="A518" s="39"/>
      <c r="B518" s="40"/>
      <c r="C518" s="41"/>
      <c r="D518" s="242" t="s">
        <v>359</v>
      </c>
      <c r="E518" s="41"/>
      <c r="F518" s="243" t="s">
        <v>5642</v>
      </c>
      <c r="G518" s="41"/>
      <c r="H518" s="41"/>
      <c r="I518" s="244"/>
      <c r="J518" s="41"/>
      <c r="K518" s="41"/>
      <c r="L518" s="45"/>
      <c r="M518" s="245"/>
      <c r="N518" s="246"/>
      <c r="O518" s="92"/>
      <c r="P518" s="92"/>
      <c r="Q518" s="92"/>
      <c r="R518" s="92"/>
      <c r="S518" s="92"/>
      <c r="T518" s="93"/>
      <c r="U518" s="39"/>
      <c r="V518" s="39"/>
      <c r="W518" s="39"/>
      <c r="X518" s="39"/>
      <c r="Y518" s="39"/>
      <c r="Z518" s="39"/>
      <c r="AA518" s="39"/>
      <c r="AB518" s="39"/>
      <c r="AC518" s="39"/>
      <c r="AD518" s="39"/>
      <c r="AE518" s="39"/>
      <c r="AT518" s="18" t="s">
        <v>359</v>
      </c>
      <c r="AU518" s="18" t="s">
        <v>371</v>
      </c>
    </row>
    <row r="519" s="2" customFormat="1" ht="21.75" customHeight="1">
      <c r="A519" s="39"/>
      <c r="B519" s="40"/>
      <c r="C519" s="229" t="s">
        <v>2576</v>
      </c>
      <c r="D519" s="229" t="s">
        <v>352</v>
      </c>
      <c r="E519" s="230" t="s">
        <v>6475</v>
      </c>
      <c r="F519" s="231" t="s">
        <v>5644</v>
      </c>
      <c r="G519" s="232" t="s">
        <v>5017</v>
      </c>
      <c r="H519" s="233">
        <v>1</v>
      </c>
      <c r="I519" s="234"/>
      <c r="J519" s="235">
        <f>ROUND(I519*H519,2)</f>
        <v>0</v>
      </c>
      <c r="K519" s="231" t="s">
        <v>1</v>
      </c>
      <c r="L519" s="45"/>
      <c r="M519" s="236" t="s">
        <v>1</v>
      </c>
      <c r="N519" s="237" t="s">
        <v>41</v>
      </c>
      <c r="O519" s="92"/>
      <c r="P519" s="238">
        <f>O519*H519</f>
        <v>0</v>
      </c>
      <c r="Q519" s="238">
        <v>0</v>
      </c>
      <c r="R519" s="238">
        <f>Q519*H519</f>
        <v>0</v>
      </c>
      <c r="S519" s="238">
        <v>0</v>
      </c>
      <c r="T519" s="239">
        <f>S519*H519</f>
        <v>0</v>
      </c>
      <c r="U519" s="39"/>
      <c r="V519" s="39"/>
      <c r="W519" s="39"/>
      <c r="X519" s="39"/>
      <c r="Y519" s="39"/>
      <c r="Z519" s="39"/>
      <c r="AA519" s="39"/>
      <c r="AB519" s="39"/>
      <c r="AC519" s="39"/>
      <c r="AD519" s="39"/>
      <c r="AE519" s="39"/>
      <c r="AR519" s="240" t="s">
        <v>357</v>
      </c>
      <c r="AT519" s="240" t="s">
        <v>352</v>
      </c>
      <c r="AU519" s="240" t="s">
        <v>371</v>
      </c>
      <c r="AY519" s="18" t="s">
        <v>350</v>
      </c>
      <c r="BE519" s="241">
        <f>IF(N519="základní",J519,0)</f>
        <v>0</v>
      </c>
      <c r="BF519" s="241">
        <f>IF(N519="snížená",J519,0)</f>
        <v>0</v>
      </c>
      <c r="BG519" s="241">
        <f>IF(N519="zákl. přenesená",J519,0)</f>
        <v>0</v>
      </c>
      <c r="BH519" s="241">
        <f>IF(N519="sníž. přenesená",J519,0)</f>
        <v>0</v>
      </c>
      <c r="BI519" s="241">
        <f>IF(N519="nulová",J519,0)</f>
        <v>0</v>
      </c>
      <c r="BJ519" s="18" t="s">
        <v>84</v>
      </c>
      <c r="BK519" s="241">
        <f>ROUND(I519*H519,2)</f>
        <v>0</v>
      </c>
      <c r="BL519" s="18" t="s">
        <v>357</v>
      </c>
      <c r="BM519" s="240" t="s">
        <v>6476</v>
      </c>
    </row>
    <row r="520" s="2" customFormat="1">
      <c r="A520" s="39"/>
      <c r="B520" s="40"/>
      <c r="C520" s="41"/>
      <c r="D520" s="242" t="s">
        <v>359</v>
      </c>
      <c r="E520" s="41"/>
      <c r="F520" s="243" t="s">
        <v>5644</v>
      </c>
      <c r="G520" s="41"/>
      <c r="H520" s="41"/>
      <c r="I520" s="244"/>
      <c r="J520" s="41"/>
      <c r="K520" s="41"/>
      <c r="L520" s="45"/>
      <c r="M520" s="245"/>
      <c r="N520" s="246"/>
      <c r="O520" s="92"/>
      <c r="P520" s="92"/>
      <c r="Q520" s="92"/>
      <c r="R520" s="92"/>
      <c r="S520" s="92"/>
      <c r="T520" s="93"/>
      <c r="U520" s="39"/>
      <c r="V520" s="39"/>
      <c r="W520" s="39"/>
      <c r="X520" s="39"/>
      <c r="Y520" s="39"/>
      <c r="Z520" s="39"/>
      <c r="AA520" s="39"/>
      <c r="AB520" s="39"/>
      <c r="AC520" s="39"/>
      <c r="AD520" s="39"/>
      <c r="AE520" s="39"/>
      <c r="AT520" s="18" t="s">
        <v>359</v>
      </c>
      <c r="AU520" s="18" t="s">
        <v>371</v>
      </c>
    </row>
    <row r="521" s="2" customFormat="1" ht="16.5" customHeight="1">
      <c r="A521" s="39"/>
      <c r="B521" s="40"/>
      <c r="C521" s="229" t="s">
        <v>2581</v>
      </c>
      <c r="D521" s="229" t="s">
        <v>352</v>
      </c>
      <c r="E521" s="230" t="s">
        <v>5646</v>
      </c>
      <c r="F521" s="231" t="s">
        <v>5647</v>
      </c>
      <c r="G521" s="232" t="s">
        <v>551</v>
      </c>
      <c r="H521" s="233">
        <v>20</v>
      </c>
      <c r="I521" s="234"/>
      <c r="J521" s="235">
        <f>ROUND(I521*H521,2)</f>
        <v>0</v>
      </c>
      <c r="K521" s="231" t="s">
        <v>1</v>
      </c>
      <c r="L521" s="45"/>
      <c r="M521" s="236" t="s">
        <v>1</v>
      </c>
      <c r="N521" s="237" t="s">
        <v>41</v>
      </c>
      <c r="O521" s="92"/>
      <c r="P521" s="238">
        <f>O521*H521</f>
        <v>0</v>
      </c>
      <c r="Q521" s="238">
        <v>0</v>
      </c>
      <c r="R521" s="238">
        <f>Q521*H521</f>
        <v>0</v>
      </c>
      <c r="S521" s="238">
        <v>0</v>
      </c>
      <c r="T521" s="239">
        <f>S521*H521</f>
        <v>0</v>
      </c>
      <c r="U521" s="39"/>
      <c r="V521" s="39"/>
      <c r="W521" s="39"/>
      <c r="X521" s="39"/>
      <c r="Y521" s="39"/>
      <c r="Z521" s="39"/>
      <c r="AA521" s="39"/>
      <c r="AB521" s="39"/>
      <c r="AC521" s="39"/>
      <c r="AD521" s="39"/>
      <c r="AE521" s="39"/>
      <c r="AR521" s="240" t="s">
        <v>357</v>
      </c>
      <c r="AT521" s="240" t="s">
        <v>352</v>
      </c>
      <c r="AU521" s="240" t="s">
        <v>371</v>
      </c>
      <c r="AY521" s="18" t="s">
        <v>350</v>
      </c>
      <c r="BE521" s="241">
        <f>IF(N521="základní",J521,0)</f>
        <v>0</v>
      </c>
      <c r="BF521" s="241">
        <f>IF(N521="snížená",J521,0)</f>
        <v>0</v>
      </c>
      <c r="BG521" s="241">
        <f>IF(N521="zákl. přenesená",J521,0)</f>
        <v>0</v>
      </c>
      <c r="BH521" s="241">
        <f>IF(N521="sníž. přenesená",J521,0)</f>
        <v>0</v>
      </c>
      <c r="BI521" s="241">
        <f>IF(N521="nulová",J521,0)</f>
        <v>0</v>
      </c>
      <c r="BJ521" s="18" t="s">
        <v>84</v>
      </c>
      <c r="BK521" s="241">
        <f>ROUND(I521*H521,2)</f>
        <v>0</v>
      </c>
      <c r="BL521" s="18" t="s">
        <v>357</v>
      </c>
      <c r="BM521" s="240" t="s">
        <v>6477</v>
      </c>
    </row>
    <row r="522" s="2" customFormat="1">
      <c r="A522" s="39"/>
      <c r="B522" s="40"/>
      <c r="C522" s="41"/>
      <c r="D522" s="242" t="s">
        <v>359</v>
      </c>
      <c r="E522" s="41"/>
      <c r="F522" s="243" t="s">
        <v>5647</v>
      </c>
      <c r="G522" s="41"/>
      <c r="H522" s="41"/>
      <c r="I522" s="244"/>
      <c r="J522" s="41"/>
      <c r="K522" s="41"/>
      <c r="L522" s="45"/>
      <c r="M522" s="245"/>
      <c r="N522" s="246"/>
      <c r="O522" s="92"/>
      <c r="P522" s="92"/>
      <c r="Q522" s="92"/>
      <c r="R522" s="92"/>
      <c r="S522" s="92"/>
      <c r="T522" s="93"/>
      <c r="U522" s="39"/>
      <c r="V522" s="39"/>
      <c r="W522" s="39"/>
      <c r="X522" s="39"/>
      <c r="Y522" s="39"/>
      <c r="Z522" s="39"/>
      <c r="AA522" s="39"/>
      <c r="AB522" s="39"/>
      <c r="AC522" s="39"/>
      <c r="AD522" s="39"/>
      <c r="AE522" s="39"/>
      <c r="AT522" s="18" t="s">
        <v>359</v>
      </c>
      <c r="AU522" s="18" t="s">
        <v>371</v>
      </c>
    </row>
    <row r="523" s="2" customFormat="1" ht="16.5" customHeight="1">
      <c r="A523" s="39"/>
      <c r="B523" s="40"/>
      <c r="C523" s="229" t="s">
        <v>2586</v>
      </c>
      <c r="D523" s="229" t="s">
        <v>352</v>
      </c>
      <c r="E523" s="230" t="s">
        <v>6478</v>
      </c>
      <c r="F523" s="231" t="s">
        <v>6161</v>
      </c>
      <c r="G523" s="232" t="s">
        <v>5017</v>
      </c>
      <c r="H523" s="233">
        <v>1</v>
      </c>
      <c r="I523" s="234"/>
      <c r="J523" s="235">
        <f>ROUND(I523*H523,2)</f>
        <v>0</v>
      </c>
      <c r="K523" s="231" t="s">
        <v>1</v>
      </c>
      <c r="L523" s="45"/>
      <c r="M523" s="236" t="s">
        <v>1</v>
      </c>
      <c r="N523" s="237" t="s">
        <v>41</v>
      </c>
      <c r="O523" s="92"/>
      <c r="P523" s="238">
        <f>O523*H523</f>
        <v>0</v>
      </c>
      <c r="Q523" s="238">
        <v>0</v>
      </c>
      <c r="R523" s="238">
        <f>Q523*H523</f>
        <v>0</v>
      </c>
      <c r="S523" s="238">
        <v>0</v>
      </c>
      <c r="T523" s="239">
        <f>S523*H523</f>
        <v>0</v>
      </c>
      <c r="U523" s="39"/>
      <c r="V523" s="39"/>
      <c r="W523" s="39"/>
      <c r="X523" s="39"/>
      <c r="Y523" s="39"/>
      <c r="Z523" s="39"/>
      <c r="AA523" s="39"/>
      <c r="AB523" s="39"/>
      <c r="AC523" s="39"/>
      <c r="AD523" s="39"/>
      <c r="AE523" s="39"/>
      <c r="AR523" s="240" t="s">
        <v>357</v>
      </c>
      <c r="AT523" s="240" t="s">
        <v>352</v>
      </c>
      <c r="AU523" s="240" t="s">
        <v>371</v>
      </c>
      <c r="AY523" s="18" t="s">
        <v>350</v>
      </c>
      <c r="BE523" s="241">
        <f>IF(N523="základní",J523,0)</f>
        <v>0</v>
      </c>
      <c r="BF523" s="241">
        <f>IF(N523="snížená",J523,0)</f>
        <v>0</v>
      </c>
      <c r="BG523" s="241">
        <f>IF(N523="zákl. přenesená",J523,0)</f>
        <v>0</v>
      </c>
      <c r="BH523" s="241">
        <f>IF(N523="sníž. přenesená",J523,0)</f>
        <v>0</v>
      </c>
      <c r="BI523" s="241">
        <f>IF(N523="nulová",J523,0)</f>
        <v>0</v>
      </c>
      <c r="BJ523" s="18" t="s">
        <v>84</v>
      </c>
      <c r="BK523" s="241">
        <f>ROUND(I523*H523,2)</f>
        <v>0</v>
      </c>
      <c r="BL523" s="18" t="s">
        <v>357</v>
      </c>
      <c r="BM523" s="240" t="s">
        <v>6479</v>
      </c>
    </row>
    <row r="524" s="2" customFormat="1">
      <c r="A524" s="39"/>
      <c r="B524" s="40"/>
      <c r="C524" s="41"/>
      <c r="D524" s="242" t="s">
        <v>359</v>
      </c>
      <c r="E524" s="41"/>
      <c r="F524" s="243" t="s">
        <v>6161</v>
      </c>
      <c r="G524" s="41"/>
      <c r="H524" s="41"/>
      <c r="I524" s="244"/>
      <c r="J524" s="41"/>
      <c r="K524" s="41"/>
      <c r="L524" s="45"/>
      <c r="M524" s="245"/>
      <c r="N524" s="246"/>
      <c r="O524" s="92"/>
      <c r="P524" s="92"/>
      <c r="Q524" s="92"/>
      <c r="R524" s="92"/>
      <c r="S524" s="92"/>
      <c r="T524" s="93"/>
      <c r="U524" s="39"/>
      <c r="V524" s="39"/>
      <c r="W524" s="39"/>
      <c r="X524" s="39"/>
      <c r="Y524" s="39"/>
      <c r="Z524" s="39"/>
      <c r="AA524" s="39"/>
      <c r="AB524" s="39"/>
      <c r="AC524" s="39"/>
      <c r="AD524" s="39"/>
      <c r="AE524" s="39"/>
      <c r="AT524" s="18" t="s">
        <v>359</v>
      </c>
      <c r="AU524" s="18" t="s">
        <v>371</v>
      </c>
    </row>
    <row r="525" s="2" customFormat="1" ht="24.15" customHeight="1">
      <c r="A525" s="39"/>
      <c r="B525" s="40"/>
      <c r="C525" s="229" t="s">
        <v>2591</v>
      </c>
      <c r="D525" s="229" t="s">
        <v>352</v>
      </c>
      <c r="E525" s="230" t="s">
        <v>6480</v>
      </c>
      <c r="F525" s="231" t="s">
        <v>6164</v>
      </c>
      <c r="G525" s="232" t="s">
        <v>5017</v>
      </c>
      <c r="H525" s="233">
        <v>1</v>
      </c>
      <c r="I525" s="234"/>
      <c r="J525" s="235">
        <f>ROUND(I525*H525,2)</f>
        <v>0</v>
      </c>
      <c r="K525" s="231" t="s">
        <v>1</v>
      </c>
      <c r="L525" s="45"/>
      <c r="M525" s="236" t="s">
        <v>1</v>
      </c>
      <c r="N525" s="237" t="s">
        <v>41</v>
      </c>
      <c r="O525" s="92"/>
      <c r="P525" s="238">
        <f>O525*H525</f>
        <v>0</v>
      </c>
      <c r="Q525" s="238">
        <v>0</v>
      </c>
      <c r="R525" s="238">
        <f>Q525*H525</f>
        <v>0</v>
      </c>
      <c r="S525" s="238">
        <v>0</v>
      </c>
      <c r="T525" s="239">
        <f>S525*H525</f>
        <v>0</v>
      </c>
      <c r="U525" s="39"/>
      <c r="V525" s="39"/>
      <c r="W525" s="39"/>
      <c r="X525" s="39"/>
      <c r="Y525" s="39"/>
      <c r="Z525" s="39"/>
      <c r="AA525" s="39"/>
      <c r="AB525" s="39"/>
      <c r="AC525" s="39"/>
      <c r="AD525" s="39"/>
      <c r="AE525" s="39"/>
      <c r="AR525" s="240" t="s">
        <v>357</v>
      </c>
      <c r="AT525" s="240" t="s">
        <v>352</v>
      </c>
      <c r="AU525" s="240" t="s">
        <v>371</v>
      </c>
      <c r="AY525" s="18" t="s">
        <v>350</v>
      </c>
      <c r="BE525" s="241">
        <f>IF(N525="základní",J525,0)</f>
        <v>0</v>
      </c>
      <c r="BF525" s="241">
        <f>IF(N525="snížená",J525,0)</f>
        <v>0</v>
      </c>
      <c r="BG525" s="241">
        <f>IF(N525="zákl. přenesená",J525,0)</f>
        <v>0</v>
      </c>
      <c r="BH525" s="241">
        <f>IF(N525="sníž. přenesená",J525,0)</f>
        <v>0</v>
      </c>
      <c r="BI525" s="241">
        <f>IF(N525="nulová",J525,0)</f>
        <v>0</v>
      </c>
      <c r="BJ525" s="18" t="s">
        <v>84</v>
      </c>
      <c r="BK525" s="241">
        <f>ROUND(I525*H525,2)</f>
        <v>0</v>
      </c>
      <c r="BL525" s="18" t="s">
        <v>357</v>
      </c>
      <c r="BM525" s="240" t="s">
        <v>6481</v>
      </c>
    </row>
    <row r="526" s="2" customFormat="1">
      <c r="A526" s="39"/>
      <c r="B526" s="40"/>
      <c r="C526" s="41"/>
      <c r="D526" s="242" t="s">
        <v>359</v>
      </c>
      <c r="E526" s="41"/>
      <c r="F526" s="243" t="s">
        <v>6164</v>
      </c>
      <c r="G526" s="41"/>
      <c r="H526" s="41"/>
      <c r="I526" s="244"/>
      <c r="J526" s="41"/>
      <c r="K526" s="41"/>
      <c r="L526" s="45"/>
      <c r="M526" s="245"/>
      <c r="N526" s="246"/>
      <c r="O526" s="92"/>
      <c r="P526" s="92"/>
      <c r="Q526" s="92"/>
      <c r="R526" s="92"/>
      <c r="S526" s="92"/>
      <c r="T526" s="93"/>
      <c r="U526" s="39"/>
      <c r="V526" s="39"/>
      <c r="W526" s="39"/>
      <c r="X526" s="39"/>
      <c r="Y526" s="39"/>
      <c r="Z526" s="39"/>
      <c r="AA526" s="39"/>
      <c r="AB526" s="39"/>
      <c r="AC526" s="39"/>
      <c r="AD526" s="39"/>
      <c r="AE526" s="39"/>
      <c r="AT526" s="18" t="s">
        <v>359</v>
      </c>
      <c r="AU526" s="18" t="s">
        <v>371</v>
      </c>
    </row>
    <row r="527" s="2" customFormat="1" ht="16.5" customHeight="1">
      <c r="A527" s="39"/>
      <c r="B527" s="40"/>
      <c r="C527" s="229" t="s">
        <v>2595</v>
      </c>
      <c r="D527" s="229" t="s">
        <v>352</v>
      </c>
      <c r="E527" s="230" t="s">
        <v>6482</v>
      </c>
      <c r="F527" s="231" t="s">
        <v>6167</v>
      </c>
      <c r="G527" s="232" t="s">
        <v>5017</v>
      </c>
      <c r="H527" s="233">
        <v>1</v>
      </c>
      <c r="I527" s="234"/>
      <c r="J527" s="235">
        <f>ROUND(I527*H527,2)</f>
        <v>0</v>
      </c>
      <c r="K527" s="231" t="s">
        <v>1</v>
      </c>
      <c r="L527" s="45"/>
      <c r="M527" s="236" t="s">
        <v>1</v>
      </c>
      <c r="N527" s="237" t="s">
        <v>41</v>
      </c>
      <c r="O527" s="92"/>
      <c r="P527" s="238">
        <f>O527*H527</f>
        <v>0</v>
      </c>
      <c r="Q527" s="238">
        <v>0</v>
      </c>
      <c r="R527" s="238">
        <f>Q527*H527</f>
        <v>0</v>
      </c>
      <c r="S527" s="238">
        <v>0</v>
      </c>
      <c r="T527" s="239">
        <f>S527*H527</f>
        <v>0</v>
      </c>
      <c r="U527" s="39"/>
      <c r="V527" s="39"/>
      <c r="W527" s="39"/>
      <c r="X527" s="39"/>
      <c r="Y527" s="39"/>
      <c r="Z527" s="39"/>
      <c r="AA527" s="39"/>
      <c r="AB527" s="39"/>
      <c r="AC527" s="39"/>
      <c r="AD527" s="39"/>
      <c r="AE527" s="39"/>
      <c r="AR527" s="240" t="s">
        <v>357</v>
      </c>
      <c r="AT527" s="240" t="s">
        <v>352</v>
      </c>
      <c r="AU527" s="240" t="s">
        <v>371</v>
      </c>
      <c r="AY527" s="18" t="s">
        <v>350</v>
      </c>
      <c r="BE527" s="241">
        <f>IF(N527="základní",J527,0)</f>
        <v>0</v>
      </c>
      <c r="BF527" s="241">
        <f>IF(N527="snížená",J527,0)</f>
        <v>0</v>
      </c>
      <c r="BG527" s="241">
        <f>IF(N527="zákl. přenesená",J527,0)</f>
        <v>0</v>
      </c>
      <c r="BH527" s="241">
        <f>IF(N527="sníž. přenesená",J527,0)</f>
        <v>0</v>
      </c>
      <c r="BI527" s="241">
        <f>IF(N527="nulová",J527,0)</f>
        <v>0</v>
      </c>
      <c r="BJ527" s="18" t="s">
        <v>84</v>
      </c>
      <c r="BK527" s="241">
        <f>ROUND(I527*H527,2)</f>
        <v>0</v>
      </c>
      <c r="BL527" s="18" t="s">
        <v>357</v>
      </c>
      <c r="BM527" s="240" t="s">
        <v>6483</v>
      </c>
    </row>
    <row r="528" s="2" customFormat="1">
      <c r="A528" s="39"/>
      <c r="B528" s="40"/>
      <c r="C528" s="41"/>
      <c r="D528" s="242" t="s">
        <v>359</v>
      </c>
      <c r="E528" s="41"/>
      <c r="F528" s="243" t="s">
        <v>6167</v>
      </c>
      <c r="G528" s="41"/>
      <c r="H528" s="41"/>
      <c r="I528" s="244"/>
      <c r="J528" s="41"/>
      <c r="K528" s="41"/>
      <c r="L528" s="45"/>
      <c r="M528" s="245"/>
      <c r="N528" s="246"/>
      <c r="O528" s="92"/>
      <c r="P528" s="92"/>
      <c r="Q528" s="92"/>
      <c r="R528" s="92"/>
      <c r="S528" s="92"/>
      <c r="T528" s="93"/>
      <c r="U528" s="39"/>
      <c r="V528" s="39"/>
      <c r="W528" s="39"/>
      <c r="X528" s="39"/>
      <c r="Y528" s="39"/>
      <c r="Z528" s="39"/>
      <c r="AA528" s="39"/>
      <c r="AB528" s="39"/>
      <c r="AC528" s="39"/>
      <c r="AD528" s="39"/>
      <c r="AE528" s="39"/>
      <c r="AT528" s="18" t="s">
        <v>359</v>
      </c>
      <c r="AU528" s="18" t="s">
        <v>371</v>
      </c>
    </row>
    <row r="529" s="12" customFormat="1" ht="22.8" customHeight="1">
      <c r="A529" s="12"/>
      <c r="B529" s="213"/>
      <c r="C529" s="214"/>
      <c r="D529" s="215" t="s">
        <v>75</v>
      </c>
      <c r="E529" s="227" t="s">
        <v>6484</v>
      </c>
      <c r="F529" s="227" t="s">
        <v>6485</v>
      </c>
      <c r="G529" s="214"/>
      <c r="H529" s="214"/>
      <c r="I529" s="217"/>
      <c r="J529" s="228">
        <f>BK529</f>
        <v>0</v>
      </c>
      <c r="K529" s="214"/>
      <c r="L529" s="219"/>
      <c r="M529" s="220"/>
      <c r="N529" s="221"/>
      <c r="O529" s="221"/>
      <c r="P529" s="222">
        <f>P530+P557+P574+P609</f>
        <v>0</v>
      </c>
      <c r="Q529" s="221"/>
      <c r="R529" s="222">
        <f>R530+R557+R574+R609</f>
        <v>0.28267999999999993</v>
      </c>
      <c r="S529" s="221"/>
      <c r="T529" s="223">
        <f>T530+T557+T574+T609</f>
        <v>0</v>
      </c>
      <c r="U529" s="12"/>
      <c r="V529" s="12"/>
      <c r="W529" s="12"/>
      <c r="X529" s="12"/>
      <c r="Y529" s="12"/>
      <c r="Z529" s="12"/>
      <c r="AA529" s="12"/>
      <c r="AB529" s="12"/>
      <c r="AC529" s="12"/>
      <c r="AD529" s="12"/>
      <c r="AE529" s="12"/>
      <c r="AR529" s="224" t="s">
        <v>86</v>
      </c>
      <c r="AT529" s="225" t="s">
        <v>75</v>
      </c>
      <c r="AU529" s="225" t="s">
        <v>84</v>
      </c>
      <c r="AY529" s="224" t="s">
        <v>350</v>
      </c>
      <c r="BK529" s="226">
        <f>BK530+BK557+BK574+BK609</f>
        <v>0</v>
      </c>
    </row>
    <row r="530" s="12" customFormat="1" ht="20.88" customHeight="1">
      <c r="A530" s="12"/>
      <c r="B530" s="213"/>
      <c r="C530" s="214"/>
      <c r="D530" s="215" t="s">
        <v>75</v>
      </c>
      <c r="E530" s="227" t="s">
        <v>6486</v>
      </c>
      <c r="F530" s="227" t="s">
        <v>5926</v>
      </c>
      <c r="G530" s="214"/>
      <c r="H530" s="214"/>
      <c r="I530" s="217"/>
      <c r="J530" s="228">
        <f>BK530</f>
        <v>0</v>
      </c>
      <c r="K530" s="214"/>
      <c r="L530" s="219"/>
      <c r="M530" s="220"/>
      <c r="N530" s="221"/>
      <c r="O530" s="221"/>
      <c r="P530" s="222">
        <f>SUM(P531:P556)</f>
        <v>0</v>
      </c>
      <c r="Q530" s="221"/>
      <c r="R530" s="222">
        <f>SUM(R531:R556)</f>
        <v>0.0112</v>
      </c>
      <c r="S530" s="221"/>
      <c r="T530" s="223">
        <f>SUM(T531:T556)</f>
        <v>0</v>
      </c>
      <c r="U530" s="12"/>
      <c r="V530" s="12"/>
      <c r="W530" s="12"/>
      <c r="X530" s="12"/>
      <c r="Y530" s="12"/>
      <c r="Z530" s="12"/>
      <c r="AA530" s="12"/>
      <c r="AB530" s="12"/>
      <c r="AC530" s="12"/>
      <c r="AD530" s="12"/>
      <c r="AE530" s="12"/>
      <c r="AR530" s="224" t="s">
        <v>86</v>
      </c>
      <c r="AT530" s="225" t="s">
        <v>75</v>
      </c>
      <c r="AU530" s="225" t="s">
        <v>86</v>
      </c>
      <c r="AY530" s="224" t="s">
        <v>350</v>
      </c>
      <c r="BK530" s="226">
        <f>SUM(BK531:BK556)</f>
        <v>0</v>
      </c>
    </row>
    <row r="531" s="2" customFormat="1" ht="33" customHeight="1">
      <c r="A531" s="39"/>
      <c r="B531" s="40"/>
      <c r="C531" s="229" t="s">
        <v>2600</v>
      </c>
      <c r="D531" s="229" t="s">
        <v>352</v>
      </c>
      <c r="E531" s="230" t="s">
        <v>6487</v>
      </c>
      <c r="F531" s="231" t="s">
        <v>6488</v>
      </c>
      <c r="G531" s="232" t="s">
        <v>497</v>
      </c>
      <c r="H531" s="233">
        <v>1</v>
      </c>
      <c r="I531" s="234"/>
      <c r="J531" s="235">
        <f>ROUND(I531*H531,2)</f>
        <v>0</v>
      </c>
      <c r="K531" s="231" t="s">
        <v>385</v>
      </c>
      <c r="L531" s="45"/>
      <c r="M531" s="236" t="s">
        <v>1</v>
      </c>
      <c r="N531" s="237" t="s">
        <v>41</v>
      </c>
      <c r="O531" s="92"/>
      <c r="P531" s="238">
        <f>O531*H531</f>
        <v>0</v>
      </c>
      <c r="Q531" s="238">
        <v>0</v>
      </c>
      <c r="R531" s="238">
        <f>Q531*H531</f>
        <v>0</v>
      </c>
      <c r="S531" s="238">
        <v>0</v>
      </c>
      <c r="T531" s="239">
        <f>S531*H531</f>
        <v>0</v>
      </c>
      <c r="U531" s="39"/>
      <c r="V531" s="39"/>
      <c r="W531" s="39"/>
      <c r="X531" s="39"/>
      <c r="Y531" s="39"/>
      <c r="Z531" s="39"/>
      <c r="AA531" s="39"/>
      <c r="AB531" s="39"/>
      <c r="AC531" s="39"/>
      <c r="AD531" s="39"/>
      <c r="AE531" s="39"/>
      <c r="AR531" s="240" t="s">
        <v>530</v>
      </c>
      <c r="AT531" s="240" t="s">
        <v>352</v>
      </c>
      <c r="AU531" s="240" t="s">
        <v>371</v>
      </c>
      <c r="AY531" s="18" t="s">
        <v>350</v>
      </c>
      <c r="BE531" s="241">
        <f>IF(N531="základní",J531,0)</f>
        <v>0</v>
      </c>
      <c r="BF531" s="241">
        <f>IF(N531="snížená",J531,0)</f>
        <v>0</v>
      </c>
      <c r="BG531" s="241">
        <f>IF(N531="zákl. přenesená",J531,0)</f>
        <v>0</v>
      </c>
      <c r="BH531" s="241">
        <f>IF(N531="sníž. přenesená",J531,0)</f>
        <v>0</v>
      </c>
      <c r="BI531" s="241">
        <f>IF(N531="nulová",J531,0)</f>
        <v>0</v>
      </c>
      <c r="BJ531" s="18" t="s">
        <v>84</v>
      </c>
      <c r="BK531" s="241">
        <f>ROUND(I531*H531,2)</f>
        <v>0</v>
      </c>
      <c r="BL531" s="18" t="s">
        <v>530</v>
      </c>
      <c r="BM531" s="240" t="s">
        <v>6489</v>
      </c>
    </row>
    <row r="532" s="2" customFormat="1">
      <c r="A532" s="39"/>
      <c r="B532" s="40"/>
      <c r="C532" s="41"/>
      <c r="D532" s="242" t="s">
        <v>359</v>
      </c>
      <c r="E532" s="41"/>
      <c r="F532" s="243" t="s">
        <v>6490</v>
      </c>
      <c r="G532" s="41"/>
      <c r="H532" s="41"/>
      <c r="I532" s="244"/>
      <c r="J532" s="41"/>
      <c r="K532" s="41"/>
      <c r="L532" s="45"/>
      <c r="M532" s="245"/>
      <c r="N532" s="246"/>
      <c r="O532" s="92"/>
      <c r="P532" s="92"/>
      <c r="Q532" s="92"/>
      <c r="R532" s="92"/>
      <c r="S532" s="92"/>
      <c r="T532" s="93"/>
      <c r="U532" s="39"/>
      <c r="V532" s="39"/>
      <c r="W532" s="39"/>
      <c r="X532" s="39"/>
      <c r="Y532" s="39"/>
      <c r="Z532" s="39"/>
      <c r="AA532" s="39"/>
      <c r="AB532" s="39"/>
      <c r="AC532" s="39"/>
      <c r="AD532" s="39"/>
      <c r="AE532" s="39"/>
      <c r="AT532" s="18" t="s">
        <v>359</v>
      </c>
      <c r="AU532" s="18" t="s">
        <v>371</v>
      </c>
    </row>
    <row r="533" s="2" customFormat="1" ht="24.15" customHeight="1">
      <c r="A533" s="39"/>
      <c r="B533" s="40"/>
      <c r="C533" s="295" t="s">
        <v>2605</v>
      </c>
      <c r="D533" s="295" t="s">
        <v>1347</v>
      </c>
      <c r="E533" s="296" t="s">
        <v>6491</v>
      </c>
      <c r="F533" s="297" t="s">
        <v>6492</v>
      </c>
      <c r="G533" s="298" t="s">
        <v>497</v>
      </c>
      <c r="H533" s="299">
        <v>1</v>
      </c>
      <c r="I533" s="300"/>
      <c r="J533" s="301">
        <f>ROUND(I533*H533,2)</f>
        <v>0</v>
      </c>
      <c r="K533" s="297" t="s">
        <v>1</v>
      </c>
      <c r="L533" s="302"/>
      <c r="M533" s="303" t="s">
        <v>1</v>
      </c>
      <c r="N533" s="304" t="s">
        <v>41</v>
      </c>
      <c r="O533" s="92"/>
      <c r="P533" s="238">
        <f>O533*H533</f>
        <v>0</v>
      </c>
      <c r="Q533" s="238">
        <v>0.0064000000000000003</v>
      </c>
      <c r="R533" s="238">
        <f>Q533*H533</f>
        <v>0.0064000000000000003</v>
      </c>
      <c r="S533" s="238">
        <v>0</v>
      </c>
      <c r="T533" s="239">
        <f>S533*H533</f>
        <v>0</v>
      </c>
      <c r="U533" s="39"/>
      <c r="V533" s="39"/>
      <c r="W533" s="39"/>
      <c r="X533" s="39"/>
      <c r="Y533" s="39"/>
      <c r="Z533" s="39"/>
      <c r="AA533" s="39"/>
      <c r="AB533" s="39"/>
      <c r="AC533" s="39"/>
      <c r="AD533" s="39"/>
      <c r="AE533" s="39"/>
      <c r="AR533" s="240" t="s">
        <v>695</v>
      </c>
      <c r="AT533" s="240" t="s">
        <v>1347</v>
      </c>
      <c r="AU533" s="240" t="s">
        <v>371</v>
      </c>
      <c r="AY533" s="18" t="s">
        <v>350</v>
      </c>
      <c r="BE533" s="241">
        <f>IF(N533="základní",J533,0)</f>
        <v>0</v>
      </c>
      <c r="BF533" s="241">
        <f>IF(N533="snížená",J533,0)</f>
        <v>0</v>
      </c>
      <c r="BG533" s="241">
        <f>IF(N533="zákl. přenesená",J533,0)</f>
        <v>0</v>
      </c>
      <c r="BH533" s="241">
        <f>IF(N533="sníž. přenesená",J533,0)</f>
        <v>0</v>
      </c>
      <c r="BI533" s="241">
        <f>IF(N533="nulová",J533,0)</f>
        <v>0</v>
      </c>
      <c r="BJ533" s="18" t="s">
        <v>84</v>
      </c>
      <c r="BK533" s="241">
        <f>ROUND(I533*H533,2)</f>
        <v>0</v>
      </c>
      <c r="BL533" s="18" t="s">
        <v>530</v>
      </c>
      <c r="BM533" s="240" t="s">
        <v>6493</v>
      </c>
    </row>
    <row r="534" s="2" customFormat="1">
      <c r="A534" s="39"/>
      <c r="B534" s="40"/>
      <c r="C534" s="41"/>
      <c r="D534" s="242" t="s">
        <v>359</v>
      </c>
      <c r="E534" s="41"/>
      <c r="F534" s="243" t="s">
        <v>6492</v>
      </c>
      <c r="G534" s="41"/>
      <c r="H534" s="41"/>
      <c r="I534" s="244"/>
      <c r="J534" s="41"/>
      <c r="K534" s="41"/>
      <c r="L534" s="45"/>
      <c r="M534" s="245"/>
      <c r="N534" s="246"/>
      <c r="O534" s="92"/>
      <c r="P534" s="92"/>
      <c r="Q534" s="92"/>
      <c r="R534" s="92"/>
      <c r="S534" s="92"/>
      <c r="T534" s="93"/>
      <c r="U534" s="39"/>
      <c r="V534" s="39"/>
      <c r="W534" s="39"/>
      <c r="X534" s="39"/>
      <c r="Y534" s="39"/>
      <c r="Z534" s="39"/>
      <c r="AA534" s="39"/>
      <c r="AB534" s="39"/>
      <c r="AC534" s="39"/>
      <c r="AD534" s="39"/>
      <c r="AE534" s="39"/>
      <c r="AT534" s="18" t="s">
        <v>359</v>
      </c>
      <c r="AU534" s="18" t="s">
        <v>371</v>
      </c>
    </row>
    <row r="535" s="2" customFormat="1" ht="16.5" customHeight="1">
      <c r="A535" s="39"/>
      <c r="B535" s="40"/>
      <c r="C535" s="229" t="s">
        <v>2613</v>
      </c>
      <c r="D535" s="229" t="s">
        <v>352</v>
      </c>
      <c r="E535" s="230" t="s">
        <v>6494</v>
      </c>
      <c r="F535" s="231" t="s">
        <v>6495</v>
      </c>
      <c r="G535" s="232" t="s">
        <v>497</v>
      </c>
      <c r="H535" s="233">
        <v>16</v>
      </c>
      <c r="I535" s="234"/>
      <c r="J535" s="235">
        <f>ROUND(I535*H535,2)</f>
        <v>0</v>
      </c>
      <c r="K535" s="231" t="s">
        <v>385</v>
      </c>
      <c r="L535" s="45"/>
      <c r="M535" s="236" t="s">
        <v>1</v>
      </c>
      <c r="N535" s="237" t="s">
        <v>41</v>
      </c>
      <c r="O535" s="92"/>
      <c r="P535" s="238">
        <f>O535*H535</f>
        <v>0</v>
      </c>
      <c r="Q535" s="238">
        <v>0</v>
      </c>
      <c r="R535" s="238">
        <f>Q535*H535</f>
        <v>0</v>
      </c>
      <c r="S535" s="238">
        <v>0</v>
      </c>
      <c r="T535" s="239">
        <f>S535*H535</f>
        <v>0</v>
      </c>
      <c r="U535" s="39"/>
      <c r="V535" s="39"/>
      <c r="W535" s="39"/>
      <c r="X535" s="39"/>
      <c r="Y535" s="39"/>
      <c r="Z535" s="39"/>
      <c r="AA535" s="39"/>
      <c r="AB535" s="39"/>
      <c r="AC535" s="39"/>
      <c r="AD535" s="39"/>
      <c r="AE535" s="39"/>
      <c r="AR535" s="240" t="s">
        <v>357</v>
      </c>
      <c r="AT535" s="240" t="s">
        <v>352</v>
      </c>
      <c r="AU535" s="240" t="s">
        <v>371</v>
      </c>
      <c r="AY535" s="18" t="s">
        <v>350</v>
      </c>
      <c r="BE535" s="241">
        <f>IF(N535="základní",J535,0)</f>
        <v>0</v>
      </c>
      <c r="BF535" s="241">
        <f>IF(N535="snížená",J535,0)</f>
        <v>0</v>
      </c>
      <c r="BG535" s="241">
        <f>IF(N535="zákl. přenesená",J535,0)</f>
        <v>0</v>
      </c>
      <c r="BH535" s="241">
        <f>IF(N535="sníž. přenesená",J535,0)</f>
        <v>0</v>
      </c>
      <c r="BI535" s="241">
        <f>IF(N535="nulová",J535,0)</f>
        <v>0</v>
      </c>
      <c r="BJ535" s="18" t="s">
        <v>84</v>
      </c>
      <c r="BK535" s="241">
        <f>ROUND(I535*H535,2)</f>
        <v>0</v>
      </c>
      <c r="BL535" s="18" t="s">
        <v>357</v>
      </c>
      <c r="BM535" s="240" t="s">
        <v>6496</v>
      </c>
    </row>
    <row r="536" s="2" customFormat="1">
      <c r="A536" s="39"/>
      <c r="B536" s="40"/>
      <c r="C536" s="41"/>
      <c r="D536" s="242" t="s">
        <v>359</v>
      </c>
      <c r="E536" s="41"/>
      <c r="F536" s="243" t="s">
        <v>6497</v>
      </c>
      <c r="G536" s="41"/>
      <c r="H536" s="41"/>
      <c r="I536" s="244"/>
      <c r="J536" s="41"/>
      <c r="K536" s="41"/>
      <c r="L536" s="45"/>
      <c r="M536" s="245"/>
      <c r="N536" s="246"/>
      <c r="O536" s="92"/>
      <c r="P536" s="92"/>
      <c r="Q536" s="92"/>
      <c r="R536" s="92"/>
      <c r="S536" s="92"/>
      <c r="T536" s="93"/>
      <c r="U536" s="39"/>
      <c r="V536" s="39"/>
      <c r="W536" s="39"/>
      <c r="X536" s="39"/>
      <c r="Y536" s="39"/>
      <c r="Z536" s="39"/>
      <c r="AA536" s="39"/>
      <c r="AB536" s="39"/>
      <c r="AC536" s="39"/>
      <c r="AD536" s="39"/>
      <c r="AE536" s="39"/>
      <c r="AT536" s="18" t="s">
        <v>359</v>
      </c>
      <c r="AU536" s="18" t="s">
        <v>371</v>
      </c>
    </row>
    <row r="537" s="2" customFormat="1" ht="24.15" customHeight="1">
      <c r="A537" s="39"/>
      <c r="B537" s="40"/>
      <c r="C537" s="295" t="s">
        <v>2618</v>
      </c>
      <c r="D537" s="295" t="s">
        <v>1347</v>
      </c>
      <c r="E537" s="296" t="s">
        <v>6498</v>
      </c>
      <c r="F537" s="297" t="s">
        <v>6499</v>
      </c>
      <c r="G537" s="298" t="s">
        <v>497</v>
      </c>
      <c r="H537" s="299">
        <v>16</v>
      </c>
      <c r="I537" s="300"/>
      <c r="J537" s="301">
        <f>ROUND(I537*H537,2)</f>
        <v>0</v>
      </c>
      <c r="K537" s="297" t="s">
        <v>1</v>
      </c>
      <c r="L537" s="302"/>
      <c r="M537" s="303" t="s">
        <v>1</v>
      </c>
      <c r="N537" s="304" t="s">
        <v>41</v>
      </c>
      <c r="O537" s="92"/>
      <c r="P537" s="238">
        <f>O537*H537</f>
        <v>0</v>
      </c>
      <c r="Q537" s="238">
        <v>0.00029999999999999997</v>
      </c>
      <c r="R537" s="238">
        <f>Q537*H537</f>
        <v>0.0047999999999999996</v>
      </c>
      <c r="S537" s="238">
        <v>0</v>
      </c>
      <c r="T537" s="239">
        <f>S537*H537</f>
        <v>0</v>
      </c>
      <c r="U537" s="39"/>
      <c r="V537" s="39"/>
      <c r="W537" s="39"/>
      <c r="X537" s="39"/>
      <c r="Y537" s="39"/>
      <c r="Z537" s="39"/>
      <c r="AA537" s="39"/>
      <c r="AB537" s="39"/>
      <c r="AC537" s="39"/>
      <c r="AD537" s="39"/>
      <c r="AE537" s="39"/>
      <c r="AR537" s="240" t="s">
        <v>468</v>
      </c>
      <c r="AT537" s="240" t="s">
        <v>1347</v>
      </c>
      <c r="AU537" s="240" t="s">
        <v>371</v>
      </c>
      <c r="AY537" s="18" t="s">
        <v>350</v>
      </c>
      <c r="BE537" s="241">
        <f>IF(N537="základní",J537,0)</f>
        <v>0</v>
      </c>
      <c r="BF537" s="241">
        <f>IF(N537="snížená",J537,0)</f>
        <v>0</v>
      </c>
      <c r="BG537" s="241">
        <f>IF(N537="zákl. přenesená",J537,0)</f>
        <v>0</v>
      </c>
      <c r="BH537" s="241">
        <f>IF(N537="sníž. přenesená",J537,0)</f>
        <v>0</v>
      </c>
      <c r="BI537" s="241">
        <f>IF(N537="nulová",J537,0)</f>
        <v>0</v>
      </c>
      <c r="BJ537" s="18" t="s">
        <v>84</v>
      </c>
      <c r="BK537" s="241">
        <f>ROUND(I537*H537,2)</f>
        <v>0</v>
      </c>
      <c r="BL537" s="18" t="s">
        <v>357</v>
      </c>
      <c r="BM537" s="240" t="s">
        <v>6500</v>
      </c>
    </row>
    <row r="538" s="2" customFormat="1">
      <c r="A538" s="39"/>
      <c r="B538" s="40"/>
      <c r="C538" s="41"/>
      <c r="D538" s="242" t="s">
        <v>359</v>
      </c>
      <c r="E538" s="41"/>
      <c r="F538" s="243" t="s">
        <v>6499</v>
      </c>
      <c r="G538" s="41"/>
      <c r="H538" s="41"/>
      <c r="I538" s="244"/>
      <c r="J538" s="41"/>
      <c r="K538" s="41"/>
      <c r="L538" s="45"/>
      <c r="M538" s="245"/>
      <c r="N538" s="246"/>
      <c r="O538" s="92"/>
      <c r="P538" s="92"/>
      <c r="Q538" s="92"/>
      <c r="R538" s="92"/>
      <c r="S538" s="92"/>
      <c r="T538" s="93"/>
      <c r="U538" s="39"/>
      <c r="V538" s="39"/>
      <c r="W538" s="39"/>
      <c r="X538" s="39"/>
      <c r="Y538" s="39"/>
      <c r="Z538" s="39"/>
      <c r="AA538" s="39"/>
      <c r="AB538" s="39"/>
      <c r="AC538" s="39"/>
      <c r="AD538" s="39"/>
      <c r="AE538" s="39"/>
      <c r="AT538" s="18" t="s">
        <v>359</v>
      </c>
      <c r="AU538" s="18" t="s">
        <v>371</v>
      </c>
    </row>
    <row r="539" s="2" customFormat="1" ht="21.75" customHeight="1">
      <c r="A539" s="39"/>
      <c r="B539" s="40"/>
      <c r="C539" s="229" t="s">
        <v>2624</v>
      </c>
      <c r="D539" s="229" t="s">
        <v>352</v>
      </c>
      <c r="E539" s="230" t="s">
        <v>6501</v>
      </c>
      <c r="F539" s="231" t="s">
        <v>6502</v>
      </c>
      <c r="G539" s="232" t="s">
        <v>497</v>
      </c>
      <c r="H539" s="233">
        <v>16</v>
      </c>
      <c r="I539" s="234"/>
      <c r="J539" s="235">
        <f>ROUND(I539*H539,2)</f>
        <v>0</v>
      </c>
      <c r="K539" s="231" t="s">
        <v>385</v>
      </c>
      <c r="L539" s="45"/>
      <c r="M539" s="236" t="s">
        <v>1</v>
      </c>
      <c r="N539" s="237" t="s">
        <v>41</v>
      </c>
      <c r="O539" s="92"/>
      <c r="P539" s="238">
        <f>O539*H539</f>
        <v>0</v>
      </c>
      <c r="Q539" s="238">
        <v>0</v>
      </c>
      <c r="R539" s="238">
        <f>Q539*H539</f>
        <v>0</v>
      </c>
      <c r="S539" s="238">
        <v>0</v>
      </c>
      <c r="T539" s="239">
        <f>S539*H539</f>
        <v>0</v>
      </c>
      <c r="U539" s="39"/>
      <c r="V539" s="39"/>
      <c r="W539" s="39"/>
      <c r="X539" s="39"/>
      <c r="Y539" s="39"/>
      <c r="Z539" s="39"/>
      <c r="AA539" s="39"/>
      <c r="AB539" s="39"/>
      <c r="AC539" s="39"/>
      <c r="AD539" s="39"/>
      <c r="AE539" s="39"/>
      <c r="AR539" s="240" t="s">
        <v>357</v>
      </c>
      <c r="AT539" s="240" t="s">
        <v>352</v>
      </c>
      <c r="AU539" s="240" t="s">
        <v>371</v>
      </c>
      <c r="AY539" s="18" t="s">
        <v>350</v>
      </c>
      <c r="BE539" s="241">
        <f>IF(N539="základní",J539,0)</f>
        <v>0</v>
      </c>
      <c r="BF539" s="241">
        <f>IF(N539="snížená",J539,0)</f>
        <v>0</v>
      </c>
      <c r="BG539" s="241">
        <f>IF(N539="zákl. přenesená",J539,0)</f>
        <v>0</v>
      </c>
      <c r="BH539" s="241">
        <f>IF(N539="sníž. přenesená",J539,0)</f>
        <v>0</v>
      </c>
      <c r="BI539" s="241">
        <f>IF(N539="nulová",J539,0)</f>
        <v>0</v>
      </c>
      <c r="BJ539" s="18" t="s">
        <v>84</v>
      </c>
      <c r="BK539" s="241">
        <f>ROUND(I539*H539,2)</f>
        <v>0</v>
      </c>
      <c r="BL539" s="18" t="s">
        <v>357</v>
      </c>
      <c r="BM539" s="240" t="s">
        <v>6503</v>
      </c>
    </row>
    <row r="540" s="2" customFormat="1">
      <c r="A540" s="39"/>
      <c r="B540" s="40"/>
      <c r="C540" s="41"/>
      <c r="D540" s="242" t="s">
        <v>359</v>
      </c>
      <c r="E540" s="41"/>
      <c r="F540" s="243" t="s">
        <v>6504</v>
      </c>
      <c r="G540" s="41"/>
      <c r="H540" s="41"/>
      <c r="I540" s="244"/>
      <c r="J540" s="41"/>
      <c r="K540" s="41"/>
      <c r="L540" s="45"/>
      <c r="M540" s="245"/>
      <c r="N540" s="246"/>
      <c r="O540" s="92"/>
      <c r="P540" s="92"/>
      <c r="Q540" s="92"/>
      <c r="R540" s="92"/>
      <c r="S540" s="92"/>
      <c r="T540" s="93"/>
      <c r="U540" s="39"/>
      <c r="V540" s="39"/>
      <c r="W540" s="39"/>
      <c r="X540" s="39"/>
      <c r="Y540" s="39"/>
      <c r="Z540" s="39"/>
      <c r="AA540" s="39"/>
      <c r="AB540" s="39"/>
      <c r="AC540" s="39"/>
      <c r="AD540" s="39"/>
      <c r="AE540" s="39"/>
      <c r="AT540" s="18" t="s">
        <v>359</v>
      </c>
      <c r="AU540" s="18" t="s">
        <v>371</v>
      </c>
    </row>
    <row r="541" s="2" customFormat="1" ht="21.75" customHeight="1">
      <c r="A541" s="39"/>
      <c r="B541" s="40"/>
      <c r="C541" s="229" t="s">
        <v>2629</v>
      </c>
      <c r="D541" s="229" t="s">
        <v>352</v>
      </c>
      <c r="E541" s="230" t="s">
        <v>6505</v>
      </c>
      <c r="F541" s="231" t="s">
        <v>6506</v>
      </c>
      <c r="G541" s="232" t="s">
        <v>497</v>
      </c>
      <c r="H541" s="233">
        <v>3</v>
      </c>
      <c r="I541" s="234"/>
      <c r="J541" s="235">
        <f>ROUND(I541*H541,2)</f>
        <v>0</v>
      </c>
      <c r="K541" s="231" t="s">
        <v>385</v>
      </c>
      <c r="L541" s="45"/>
      <c r="M541" s="236" t="s">
        <v>1</v>
      </c>
      <c r="N541" s="237" t="s">
        <v>41</v>
      </c>
      <c r="O541" s="92"/>
      <c r="P541" s="238">
        <f>O541*H541</f>
        <v>0</v>
      </c>
      <c r="Q541" s="238">
        <v>0</v>
      </c>
      <c r="R541" s="238">
        <f>Q541*H541</f>
        <v>0</v>
      </c>
      <c r="S541" s="238">
        <v>0</v>
      </c>
      <c r="T541" s="239">
        <f>S541*H541</f>
        <v>0</v>
      </c>
      <c r="U541" s="39"/>
      <c r="V541" s="39"/>
      <c r="W541" s="39"/>
      <c r="X541" s="39"/>
      <c r="Y541" s="39"/>
      <c r="Z541" s="39"/>
      <c r="AA541" s="39"/>
      <c r="AB541" s="39"/>
      <c r="AC541" s="39"/>
      <c r="AD541" s="39"/>
      <c r="AE541" s="39"/>
      <c r="AR541" s="240" t="s">
        <v>357</v>
      </c>
      <c r="AT541" s="240" t="s">
        <v>352</v>
      </c>
      <c r="AU541" s="240" t="s">
        <v>371</v>
      </c>
      <c r="AY541" s="18" t="s">
        <v>350</v>
      </c>
      <c r="BE541" s="241">
        <f>IF(N541="základní",J541,0)</f>
        <v>0</v>
      </c>
      <c r="BF541" s="241">
        <f>IF(N541="snížená",J541,0)</f>
        <v>0</v>
      </c>
      <c r="BG541" s="241">
        <f>IF(N541="zákl. přenesená",J541,0)</f>
        <v>0</v>
      </c>
      <c r="BH541" s="241">
        <f>IF(N541="sníž. přenesená",J541,0)</f>
        <v>0</v>
      </c>
      <c r="BI541" s="241">
        <f>IF(N541="nulová",J541,0)</f>
        <v>0</v>
      </c>
      <c r="BJ541" s="18" t="s">
        <v>84</v>
      </c>
      <c r="BK541" s="241">
        <f>ROUND(I541*H541,2)</f>
        <v>0</v>
      </c>
      <c r="BL541" s="18" t="s">
        <v>357</v>
      </c>
      <c r="BM541" s="240" t="s">
        <v>6507</v>
      </c>
    </row>
    <row r="542" s="2" customFormat="1">
      <c r="A542" s="39"/>
      <c r="B542" s="40"/>
      <c r="C542" s="41"/>
      <c r="D542" s="242" t="s">
        <v>359</v>
      </c>
      <c r="E542" s="41"/>
      <c r="F542" s="243" t="s">
        <v>6508</v>
      </c>
      <c r="G542" s="41"/>
      <c r="H542" s="41"/>
      <c r="I542" s="244"/>
      <c r="J542" s="41"/>
      <c r="K542" s="41"/>
      <c r="L542" s="45"/>
      <c r="M542" s="245"/>
      <c r="N542" s="246"/>
      <c r="O542" s="92"/>
      <c r="P542" s="92"/>
      <c r="Q542" s="92"/>
      <c r="R542" s="92"/>
      <c r="S542" s="92"/>
      <c r="T542" s="93"/>
      <c r="U542" s="39"/>
      <c r="V542" s="39"/>
      <c r="W542" s="39"/>
      <c r="X542" s="39"/>
      <c r="Y542" s="39"/>
      <c r="Z542" s="39"/>
      <c r="AA542" s="39"/>
      <c r="AB542" s="39"/>
      <c r="AC542" s="39"/>
      <c r="AD542" s="39"/>
      <c r="AE542" s="39"/>
      <c r="AT542" s="18" t="s">
        <v>359</v>
      </c>
      <c r="AU542" s="18" t="s">
        <v>371</v>
      </c>
    </row>
    <row r="543" s="2" customFormat="1" ht="24.15" customHeight="1">
      <c r="A543" s="39"/>
      <c r="B543" s="40"/>
      <c r="C543" s="295" t="s">
        <v>2634</v>
      </c>
      <c r="D543" s="295" t="s">
        <v>1347</v>
      </c>
      <c r="E543" s="296" t="s">
        <v>6509</v>
      </c>
      <c r="F543" s="297" t="s">
        <v>6510</v>
      </c>
      <c r="G543" s="298" t="s">
        <v>497</v>
      </c>
      <c r="H543" s="299">
        <v>3</v>
      </c>
      <c r="I543" s="300"/>
      <c r="J543" s="301">
        <f>ROUND(I543*H543,2)</f>
        <v>0</v>
      </c>
      <c r="K543" s="297" t="s">
        <v>1</v>
      </c>
      <c r="L543" s="302"/>
      <c r="M543" s="303" t="s">
        <v>1</v>
      </c>
      <c r="N543" s="304" t="s">
        <v>41</v>
      </c>
      <c r="O543" s="92"/>
      <c r="P543" s="238">
        <f>O543*H543</f>
        <v>0</v>
      </c>
      <c r="Q543" s="238">
        <v>0</v>
      </c>
      <c r="R543" s="238">
        <f>Q543*H543</f>
        <v>0</v>
      </c>
      <c r="S543" s="238">
        <v>0</v>
      </c>
      <c r="T543" s="239">
        <f>S543*H543</f>
        <v>0</v>
      </c>
      <c r="U543" s="39"/>
      <c r="V543" s="39"/>
      <c r="W543" s="39"/>
      <c r="X543" s="39"/>
      <c r="Y543" s="39"/>
      <c r="Z543" s="39"/>
      <c r="AA543" s="39"/>
      <c r="AB543" s="39"/>
      <c r="AC543" s="39"/>
      <c r="AD543" s="39"/>
      <c r="AE543" s="39"/>
      <c r="AR543" s="240" t="s">
        <v>468</v>
      </c>
      <c r="AT543" s="240" t="s">
        <v>1347</v>
      </c>
      <c r="AU543" s="240" t="s">
        <v>371</v>
      </c>
      <c r="AY543" s="18" t="s">
        <v>350</v>
      </c>
      <c r="BE543" s="241">
        <f>IF(N543="základní",J543,0)</f>
        <v>0</v>
      </c>
      <c r="BF543" s="241">
        <f>IF(N543="snížená",J543,0)</f>
        <v>0</v>
      </c>
      <c r="BG543" s="241">
        <f>IF(N543="zákl. přenesená",J543,0)</f>
        <v>0</v>
      </c>
      <c r="BH543" s="241">
        <f>IF(N543="sníž. přenesená",J543,0)</f>
        <v>0</v>
      </c>
      <c r="BI543" s="241">
        <f>IF(N543="nulová",J543,0)</f>
        <v>0</v>
      </c>
      <c r="BJ543" s="18" t="s">
        <v>84</v>
      </c>
      <c r="BK543" s="241">
        <f>ROUND(I543*H543,2)</f>
        <v>0</v>
      </c>
      <c r="BL543" s="18" t="s">
        <v>357</v>
      </c>
      <c r="BM543" s="240" t="s">
        <v>6511</v>
      </c>
    </row>
    <row r="544" s="2" customFormat="1">
      <c r="A544" s="39"/>
      <c r="B544" s="40"/>
      <c r="C544" s="41"/>
      <c r="D544" s="242" t="s">
        <v>359</v>
      </c>
      <c r="E544" s="41"/>
      <c r="F544" s="243" t="s">
        <v>6510</v>
      </c>
      <c r="G544" s="41"/>
      <c r="H544" s="41"/>
      <c r="I544" s="244"/>
      <c r="J544" s="41"/>
      <c r="K544" s="41"/>
      <c r="L544" s="45"/>
      <c r="M544" s="245"/>
      <c r="N544" s="246"/>
      <c r="O544" s="92"/>
      <c r="P544" s="92"/>
      <c r="Q544" s="92"/>
      <c r="R544" s="92"/>
      <c r="S544" s="92"/>
      <c r="T544" s="93"/>
      <c r="U544" s="39"/>
      <c r="V544" s="39"/>
      <c r="W544" s="39"/>
      <c r="X544" s="39"/>
      <c r="Y544" s="39"/>
      <c r="Z544" s="39"/>
      <c r="AA544" s="39"/>
      <c r="AB544" s="39"/>
      <c r="AC544" s="39"/>
      <c r="AD544" s="39"/>
      <c r="AE544" s="39"/>
      <c r="AT544" s="18" t="s">
        <v>359</v>
      </c>
      <c r="AU544" s="18" t="s">
        <v>371</v>
      </c>
    </row>
    <row r="545" s="2" customFormat="1" ht="16.5" customHeight="1">
      <c r="A545" s="39"/>
      <c r="B545" s="40"/>
      <c r="C545" s="229" t="s">
        <v>2639</v>
      </c>
      <c r="D545" s="229" t="s">
        <v>352</v>
      </c>
      <c r="E545" s="230" t="s">
        <v>6512</v>
      </c>
      <c r="F545" s="231" t="s">
        <v>6513</v>
      </c>
      <c r="G545" s="232" t="s">
        <v>497</v>
      </c>
      <c r="H545" s="233">
        <v>5</v>
      </c>
      <c r="I545" s="234"/>
      <c r="J545" s="235">
        <f>ROUND(I545*H545,2)</f>
        <v>0</v>
      </c>
      <c r="K545" s="231" t="s">
        <v>385</v>
      </c>
      <c r="L545" s="45"/>
      <c r="M545" s="236" t="s">
        <v>1</v>
      </c>
      <c r="N545" s="237" t="s">
        <v>41</v>
      </c>
      <c r="O545" s="92"/>
      <c r="P545" s="238">
        <f>O545*H545</f>
        <v>0</v>
      </c>
      <c r="Q545" s="238">
        <v>0</v>
      </c>
      <c r="R545" s="238">
        <f>Q545*H545</f>
        <v>0</v>
      </c>
      <c r="S545" s="238">
        <v>0</v>
      </c>
      <c r="T545" s="239">
        <f>S545*H545</f>
        <v>0</v>
      </c>
      <c r="U545" s="39"/>
      <c r="V545" s="39"/>
      <c r="W545" s="39"/>
      <c r="X545" s="39"/>
      <c r="Y545" s="39"/>
      <c r="Z545" s="39"/>
      <c r="AA545" s="39"/>
      <c r="AB545" s="39"/>
      <c r="AC545" s="39"/>
      <c r="AD545" s="39"/>
      <c r="AE545" s="39"/>
      <c r="AR545" s="240" t="s">
        <v>357</v>
      </c>
      <c r="AT545" s="240" t="s">
        <v>352</v>
      </c>
      <c r="AU545" s="240" t="s">
        <v>371</v>
      </c>
      <c r="AY545" s="18" t="s">
        <v>350</v>
      </c>
      <c r="BE545" s="241">
        <f>IF(N545="základní",J545,0)</f>
        <v>0</v>
      </c>
      <c r="BF545" s="241">
        <f>IF(N545="snížená",J545,0)</f>
        <v>0</v>
      </c>
      <c r="BG545" s="241">
        <f>IF(N545="zákl. přenesená",J545,0)</f>
        <v>0</v>
      </c>
      <c r="BH545" s="241">
        <f>IF(N545="sníž. přenesená",J545,0)</f>
        <v>0</v>
      </c>
      <c r="BI545" s="241">
        <f>IF(N545="nulová",J545,0)</f>
        <v>0</v>
      </c>
      <c r="BJ545" s="18" t="s">
        <v>84</v>
      </c>
      <c r="BK545" s="241">
        <f>ROUND(I545*H545,2)</f>
        <v>0</v>
      </c>
      <c r="BL545" s="18" t="s">
        <v>357</v>
      </c>
      <c r="BM545" s="240" t="s">
        <v>6514</v>
      </c>
    </row>
    <row r="546" s="2" customFormat="1">
      <c r="A546" s="39"/>
      <c r="B546" s="40"/>
      <c r="C546" s="41"/>
      <c r="D546" s="242" t="s">
        <v>359</v>
      </c>
      <c r="E546" s="41"/>
      <c r="F546" s="243" t="s">
        <v>6513</v>
      </c>
      <c r="G546" s="41"/>
      <c r="H546" s="41"/>
      <c r="I546" s="244"/>
      <c r="J546" s="41"/>
      <c r="K546" s="41"/>
      <c r="L546" s="45"/>
      <c r="M546" s="245"/>
      <c r="N546" s="246"/>
      <c r="O546" s="92"/>
      <c r="P546" s="92"/>
      <c r="Q546" s="92"/>
      <c r="R546" s="92"/>
      <c r="S546" s="92"/>
      <c r="T546" s="93"/>
      <c r="U546" s="39"/>
      <c r="V546" s="39"/>
      <c r="W546" s="39"/>
      <c r="X546" s="39"/>
      <c r="Y546" s="39"/>
      <c r="Z546" s="39"/>
      <c r="AA546" s="39"/>
      <c r="AB546" s="39"/>
      <c r="AC546" s="39"/>
      <c r="AD546" s="39"/>
      <c r="AE546" s="39"/>
      <c r="AT546" s="18" t="s">
        <v>359</v>
      </c>
      <c r="AU546" s="18" t="s">
        <v>371</v>
      </c>
    </row>
    <row r="547" s="2" customFormat="1" ht="24.15" customHeight="1">
      <c r="A547" s="39"/>
      <c r="B547" s="40"/>
      <c r="C547" s="295" t="s">
        <v>2644</v>
      </c>
      <c r="D547" s="295" t="s">
        <v>1347</v>
      </c>
      <c r="E547" s="296" t="s">
        <v>6515</v>
      </c>
      <c r="F547" s="297" t="s">
        <v>6516</v>
      </c>
      <c r="G547" s="298" t="s">
        <v>497</v>
      </c>
      <c r="H547" s="299">
        <v>5</v>
      </c>
      <c r="I547" s="300"/>
      <c r="J547" s="301">
        <f>ROUND(I547*H547,2)</f>
        <v>0</v>
      </c>
      <c r="K547" s="297" t="s">
        <v>1</v>
      </c>
      <c r="L547" s="302"/>
      <c r="M547" s="303" t="s">
        <v>1</v>
      </c>
      <c r="N547" s="304" t="s">
        <v>41</v>
      </c>
      <c r="O547" s="92"/>
      <c r="P547" s="238">
        <f>O547*H547</f>
        <v>0</v>
      </c>
      <c r="Q547" s="238">
        <v>0</v>
      </c>
      <c r="R547" s="238">
        <f>Q547*H547</f>
        <v>0</v>
      </c>
      <c r="S547" s="238">
        <v>0</v>
      </c>
      <c r="T547" s="239">
        <f>S547*H547</f>
        <v>0</v>
      </c>
      <c r="U547" s="39"/>
      <c r="V547" s="39"/>
      <c r="W547" s="39"/>
      <c r="X547" s="39"/>
      <c r="Y547" s="39"/>
      <c r="Z547" s="39"/>
      <c r="AA547" s="39"/>
      <c r="AB547" s="39"/>
      <c r="AC547" s="39"/>
      <c r="AD547" s="39"/>
      <c r="AE547" s="39"/>
      <c r="AR547" s="240" t="s">
        <v>468</v>
      </c>
      <c r="AT547" s="240" t="s">
        <v>1347</v>
      </c>
      <c r="AU547" s="240" t="s">
        <v>371</v>
      </c>
      <c r="AY547" s="18" t="s">
        <v>350</v>
      </c>
      <c r="BE547" s="241">
        <f>IF(N547="základní",J547,0)</f>
        <v>0</v>
      </c>
      <c r="BF547" s="241">
        <f>IF(N547="snížená",J547,0)</f>
        <v>0</v>
      </c>
      <c r="BG547" s="241">
        <f>IF(N547="zákl. přenesená",J547,0)</f>
        <v>0</v>
      </c>
      <c r="BH547" s="241">
        <f>IF(N547="sníž. přenesená",J547,0)</f>
        <v>0</v>
      </c>
      <c r="BI547" s="241">
        <f>IF(N547="nulová",J547,0)</f>
        <v>0</v>
      </c>
      <c r="BJ547" s="18" t="s">
        <v>84</v>
      </c>
      <c r="BK547" s="241">
        <f>ROUND(I547*H547,2)</f>
        <v>0</v>
      </c>
      <c r="BL547" s="18" t="s">
        <v>357</v>
      </c>
      <c r="BM547" s="240" t="s">
        <v>6517</v>
      </c>
    </row>
    <row r="548" s="2" customFormat="1">
      <c r="A548" s="39"/>
      <c r="B548" s="40"/>
      <c r="C548" s="41"/>
      <c r="D548" s="242" t="s">
        <v>359</v>
      </c>
      <c r="E548" s="41"/>
      <c r="F548" s="243" t="s">
        <v>6516</v>
      </c>
      <c r="G548" s="41"/>
      <c r="H548" s="41"/>
      <c r="I548" s="244"/>
      <c r="J548" s="41"/>
      <c r="K548" s="41"/>
      <c r="L548" s="45"/>
      <c r="M548" s="245"/>
      <c r="N548" s="246"/>
      <c r="O548" s="92"/>
      <c r="P548" s="92"/>
      <c r="Q548" s="92"/>
      <c r="R548" s="92"/>
      <c r="S548" s="92"/>
      <c r="T548" s="93"/>
      <c r="U548" s="39"/>
      <c r="V548" s="39"/>
      <c r="W548" s="39"/>
      <c r="X548" s="39"/>
      <c r="Y548" s="39"/>
      <c r="Z548" s="39"/>
      <c r="AA548" s="39"/>
      <c r="AB548" s="39"/>
      <c r="AC548" s="39"/>
      <c r="AD548" s="39"/>
      <c r="AE548" s="39"/>
      <c r="AT548" s="18" t="s">
        <v>359</v>
      </c>
      <c r="AU548" s="18" t="s">
        <v>371</v>
      </c>
    </row>
    <row r="549" s="2" customFormat="1" ht="16.5" customHeight="1">
      <c r="A549" s="39"/>
      <c r="B549" s="40"/>
      <c r="C549" s="229" t="s">
        <v>2650</v>
      </c>
      <c r="D549" s="229" t="s">
        <v>352</v>
      </c>
      <c r="E549" s="230" t="s">
        <v>6518</v>
      </c>
      <c r="F549" s="231" t="s">
        <v>6519</v>
      </c>
      <c r="G549" s="232" t="s">
        <v>497</v>
      </c>
      <c r="H549" s="233">
        <v>1</v>
      </c>
      <c r="I549" s="234"/>
      <c r="J549" s="235">
        <f>ROUND(I549*H549,2)</f>
        <v>0</v>
      </c>
      <c r="K549" s="231" t="s">
        <v>385</v>
      </c>
      <c r="L549" s="45"/>
      <c r="M549" s="236" t="s">
        <v>1</v>
      </c>
      <c r="N549" s="237" t="s">
        <v>41</v>
      </c>
      <c r="O549" s="92"/>
      <c r="P549" s="238">
        <f>O549*H549</f>
        <v>0</v>
      </c>
      <c r="Q549" s="238">
        <v>0</v>
      </c>
      <c r="R549" s="238">
        <f>Q549*H549</f>
        <v>0</v>
      </c>
      <c r="S549" s="238">
        <v>0</v>
      </c>
      <c r="T549" s="239">
        <f>S549*H549</f>
        <v>0</v>
      </c>
      <c r="U549" s="39"/>
      <c r="V549" s="39"/>
      <c r="W549" s="39"/>
      <c r="X549" s="39"/>
      <c r="Y549" s="39"/>
      <c r="Z549" s="39"/>
      <c r="AA549" s="39"/>
      <c r="AB549" s="39"/>
      <c r="AC549" s="39"/>
      <c r="AD549" s="39"/>
      <c r="AE549" s="39"/>
      <c r="AR549" s="240" t="s">
        <v>357</v>
      </c>
      <c r="AT549" s="240" t="s">
        <v>352</v>
      </c>
      <c r="AU549" s="240" t="s">
        <v>371</v>
      </c>
      <c r="AY549" s="18" t="s">
        <v>350</v>
      </c>
      <c r="BE549" s="241">
        <f>IF(N549="základní",J549,0)</f>
        <v>0</v>
      </c>
      <c r="BF549" s="241">
        <f>IF(N549="snížená",J549,0)</f>
        <v>0</v>
      </c>
      <c r="BG549" s="241">
        <f>IF(N549="zákl. přenesená",J549,0)</f>
        <v>0</v>
      </c>
      <c r="BH549" s="241">
        <f>IF(N549="sníž. přenesená",J549,0)</f>
        <v>0</v>
      </c>
      <c r="BI549" s="241">
        <f>IF(N549="nulová",J549,0)</f>
        <v>0</v>
      </c>
      <c r="BJ549" s="18" t="s">
        <v>84</v>
      </c>
      <c r="BK549" s="241">
        <f>ROUND(I549*H549,2)</f>
        <v>0</v>
      </c>
      <c r="BL549" s="18" t="s">
        <v>357</v>
      </c>
      <c r="BM549" s="240" t="s">
        <v>6520</v>
      </c>
    </row>
    <row r="550" s="2" customFormat="1">
      <c r="A550" s="39"/>
      <c r="B550" s="40"/>
      <c r="C550" s="41"/>
      <c r="D550" s="242" t="s">
        <v>359</v>
      </c>
      <c r="E550" s="41"/>
      <c r="F550" s="243" t="s">
        <v>6521</v>
      </c>
      <c r="G550" s="41"/>
      <c r="H550" s="41"/>
      <c r="I550" s="244"/>
      <c r="J550" s="41"/>
      <c r="K550" s="41"/>
      <c r="L550" s="45"/>
      <c r="M550" s="245"/>
      <c r="N550" s="246"/>
      <c r="O550" s="92"/>
      <c r="P550" s="92"/>
      <c r="Q550" s="92"/>
      <c r="R550" s="92"/>
      <c r="S550" s="92"/>
      <c r="T550" s="93"/>
      <c r="U550" s="39"/>
      <c r="V550" s="39"/>
      <c r="W550" s="39"/>
      <c r="X550" s="39"/>
      <c r="Y550" s="39"/>
      <c r="Z550" s="39"/>
      <c r="AA550" s="39"/>
      <c r="AB550" s="39"/>
      <c r="AC550" s="39"/>
      <c r="AD550" s="39"/>
      <c r="AE550" s="39"/>
      <c r="AT550" s="18" t="s">
        <v>359</v>
      </c>
      <c r="AU550" s="18" t="s">
        <v>371</v>
      </c>
    </row>
    <row r="551" s="2" customFormat="1" ht="24.15" customHeight="1">
      <c r="A551" s="39"/>
      <c r="B551" s="40"/>
      <c r="C551" s="295" t="s">
        <v>2654</v>
      </c>
      <c r="D551" s="295" t="s">
        <v>1347</v>
      </c>
      <c r="E551" s="296" t="s">
        <v>6522</v>
      </c>
      <c r="F551" s="297" t="s">
        <v>6523</v>
      </c>
      <c r="G551" s="298" t="s">
        <v>497</v>
      </c>
      <c r="H551" s="299">
        <v>1</v>
      </c>
      <c r="I551" s="300"/>
      <c r="J551" s="301">
        <f>ROUND(I551*H551,2)</f>
        <v>0</v>
      </c>
      <c r="K551" s="297" t="s">
        <v>1</v>
      </c>
      <c r="L551" s="302"/>
      <c r="M551" s="303" t="s">
        <v>1</v>
      </c>
      <c r="N551" s="304" t="s">
        <v>41</v>
      </c>
      <c r="O551" s="92"/>
      <c r="P551" s="238">
        <f>O551*H551</f>
        <v>0</v>
      </c>
      <c r="Q551" s="238">
        <v>0</v>
      </c>
      <c r="R551" s="238">
        <f>Q551*H551</f>
        <v>0</v>
      </c>
      <c r="S551" s="238">
        <v>0</v>
      </c>
      <c r="T551" s="239">
        <f>S551*H551</f>
        <v>0</v>
      </c>
      <c r="U551" s="39"/>
      <c r="V551" s="39"/>
      <c r="W551" s="39"/>
      <c r="X551" s="39"/>
      <c r="Y551" s="39"/>
      <c r="Z551" s="39"/>
      <c r="AA551" s="39"/>
      <c r="AB551" s="39"/>
      <c r="AC551" s="39"/>
      <c r="AD551" s="39"/>
      <c r="AE551" s="39"/>
      <c r="AR551" s="240" t="s">
        <v>468</v>
      </c>
      <c r="AT551" s="240" t="s">
        <v>1347</v>
      </c>
      <c r="AU551" s="240" t="s">
        <v>371</v>
      </c>
      <c r="AY551" s="18" t="s">
        <v>350</v>
      </c>
      <c r="BE551" s="241">
        <f>IF(N551="základní",J551,0)</f>
        <v>0</v>
      </c>
      <c r="BF551" s="241">
        <f>IF(N551="snížená",J551,0)</f>
        <v>0</v>
      </c>
      <c r="BG551" s="241">
        <f>IF(N551="zákl. přenesená",J551,0)</f>
        <v>0</v>
      </c>
      <c r="BH551" s="241">
        <f>IF(N551="sníž. přenesená",J551,0)</f>
        <v>0</v>
      </c>
      <c r="BI551" s="241">
        <f>IF(N551="nulová",J551,0)</f>
        <v>0</v>
      </c>
      <c r="BJ551" s="18" t="s">
        <v>84</v>
      </c>
      <c r="BK551" s="241">
        <f>ROUND(I551*H551,2)</f>
        <v>0</v>
      </c>
      <c r="BL551" s="18" t="s">
        <v>357</v>
      </c>
      <c r="BM551" s="240" t="s">
        <v>6524</v>
      </c>
    </row>
    <row r="552" s="2" customFormat="1">
      <c r="A552" s="39"/>
      <c r="B552" s="40"/>
      <c r="C552" s="41"/>
      <c r="D552" s="242" t="s">
        <v>359</v>
      </c>
      <c r="E552" s="41"/>
      <c r="F552" s="243" t="s">
        <v>6523</v>
      </c>
      <c r="G552" s="41"/>
      <c r="H552" s="41"/>
      <c r="I552" s="244"/>
      <c r="J552" s="41"/>
      <c r="K552" s="41"/>
      <c r="L552" s="45"/>
      <c r="M552" s="245"/>
      <c r="N552" s="246"/>
      <c r="O552" s="92"/>
      <c r="P552" s="92"/>
      <c r="Q552" s="92"/>
      <c r="R552" s="92"/>
      <c r="S552" s="92"/>
      <c r="T552" s="93"/>
      <c r="U552" s="39"/>
      <c r="V552" s="39"/>
      <c r="W552" s="39"/>
      <c r="X552" s="39"/>
      <c r="Y552" s="39"/>
      <c r="Z552" s="39"/>
      <c r="AA552" s="39"/>
      <c r="AB552" s="39"/>
      <c r="AC552" s="39"/>
      <c r="AD552" s="39"/>
      <c r="AE552" s="39"/>
      <c r="AT552" s="18" t="s">
        <v>359</v>
      </c>
      <c r="AU552" s="18" t="s">
        <v>371</v>
      </c>
    </row>
    <row r="553" s="2" customFormat="1" ht="24.15" customHeight="1">
      <c r="A553" s="39"/>
      <c r="B553" s="40"/>
      <c r="C553" s="229" t="s">
        <v>2660</v>
      </c>
      <c r="D553" s="229" t="s">
        <v>352</v>
      </c>
      <c r="E553" s="230" t="s">
        <v>6525</v>
      </c>
      <c r="F553" s="231" t="s">
        <v>6526</v>
      </c>
      <c r="G553" s="232" t="s">
        <v>497</v>
      </c>
      <c r="H553" s="233">
        <v>4</v>
      </c>
      <c r="I553" s="234"/>
      <c r="J553" s="235">
        <f>ROUND(I553*H553,2)</f>
        <v>0</v>
      </c>
      <c r="K553" s="231" t="s">
        <v>385</v>
      </c>
      <c r="L553" s="45"/>
      <c r="M553" s="236" t="s">
        <v>1</v>
      </c>
      <c r="N553" s="237" t="s">
        <v>41</v>
      </c>
      <c r="O553" s="92"/>
      <c r="P553" s="238">
        <f>O553*H553</f>
        <v>0</v>
      </c>
      <c r="Q553" s="238">
        <v>0</v>
      </c>
      <c r="R553" s="238">
        <f>Q553*H553</f>
        <v>0</v>
      </c>
      <c r="S553" s="238">
        <v>0</v>
      </c>
      <c r="T553" s="239">
        <f>S553*H553</f>
        <v>0</v>
      </c>
      <c r="U553" s="39"/>
      <c r="V553" s="39"/>
      <c r="W553" s="39"/>
      <c r="X553" s="39"/>
      <c r="Y553" s="39"/>
      <c r="Z553" s="39"/>
      <c r="AA553" s="39"/>
      <c r="AB553" s="39"/>
      <c r="AC553" s="39"/>
      <c r="AD553" s="39"/>
      <c r="AE553" s="39"/>
      <c r="AR553" s="240" t="s">
        <v>357</v>
      </c>
      <c r="AT553" s="240" t="s">
        <v>352</v>
      </c>
      <c r="AU553" s="240" t="s">
        <v>371</v>
      </c>
      <c r="AY553" s="18" t="s">
        <v>350</v>
      </c>
      <c r="BE553" s="241">
        <f>IF(N553="základní",J553,0)</f>
        <v>0</v>
      </c>
      <c r="BF553" s="241">
        <f>IF(N553="snížená",J553,0)</f>
        <v>0</v>
      </c>
      <c r="BG553" s="241">
        <f>IF(N553="zákl. přenesená",J553,0)</f>
        <v>0</v>
      </c>
      <c r="BH553" s="241">
        <f>IF(N553="sníž. přenesená",J553,0)</f>
        <v>0</v>
      </c>
      <c r="BI553" s="241">
        <f>IF(N553="nulová",J553,0)</f>
        <v>0</v>
      </c>
      <c r="BJ553" s="18" t="s">
        <v>84</v>
      </c>
      <c r="BK553" s="241">
        <f>ROUND(I553*H553,2)</f>
        <v>0</v>
      </c>
      <c r="BL553" s="18" t="s">
        <v>357</v>
      </c>
      <c r="BM553" s="240" t="s">
        <v>6527</v>
      </c>
    </row>
    <row r="554" s="2" customFormat="1">
      <c r="A554" s="39"/>
      <c r="B554" s="40"/>
      <c r="C554" s="41"/>
      <c r="D554" s="242" t="s">
        <v>359</v>
      </c>
      <c r="E554" s="41"/>
      <c r="F554" s="243" t="s">
        <v>6526</v>
      </c>
      <c r="G554" s="41"/>
      <c r="H554" s="41"/>
      <c r="I554" s="244"/>
      <c r="J554" s="41"/>
      <c r="K554" s="41"/>
      <c r="L554" s="45"/>
      <c r="M554" s="245"/>
      <c r="N554" s="246"/>
      <c r="O554" s="92"/>
      <c r="P554" s="92"/>
      <c r="Q554" s="92"/>
      <c r="R554" s="92"/>
      <c r="S554" s="92"/>
      <c r="T554" s="93"/>
      <c r="U554" s="39"/>
      <c r="V554" s="39"/>
      <c r="W554" s="39"/>
      <c r="X554" s="39"/>
      <c r="Y554" s="39"/>
      <c r="Z554" s="39"/>
      <c r="AA554" s="39"/>
      <c r="AB554" s="39"/>
      <c r="AC554" s="39"/>
      <c r="AD554" s="39"/>
      <c r="AE554" s="39"/>
      <c r="AT554" s="18" t="s">
        <v>359</v>
      </c>
      <c r="AU554" s="18" t="s">
        <v>371</v>
      </c>
    </row>
    <row r="555" s="2" customFormat="1" ht="24.15" customHeight="1">
      <c r="A555" s="39"/>
      <c r="B555" s="40"/>
      <c r="C555" s="295" t="s">
        <v>2666</v>
      </c>
      <c r="D555" s="295" t="s">
        <v>1347</v>
      </c>
      <c r="E555" s="296" t="s">
        <v>6528</v>
      </c>
      <c r="F555" s="297" t="s">
        <v>6529</v>
      </c>
      <c r="G555" s="298" t="s">
        <v>497</v>
      </c>
      <c r="H555" s="299">
        <v>4</v>
      </c>
      <c r="I555" s="300"/>
      <c r="J555" s="301">
        <f>ROUND(I555*H555,2)</f>
        <v>0</v>
      </c>
      <c r="K555" s="297" t="s">
        <v>1</v>
      </c>
      <c r="L555" s="302"/>
      <c r="M555" s="303" t="s">
        <v>1</v>
      </c>
      <c r="N555" s="304" t="s">
        <v>41</v>
      </c>
      <c r="O555" s="92"/>
      <c r="P555" s="238">
        <f>O555*H555</f>
        <v>0</v>
      </c>
      <c r="Q555" s="238">
        <v>0</v>
      </c>
      <c r="R555" s="238">
        <f>Q555*H555</f>
        <v>0</v>
      </c>
      <c r="S555" s="238">
        <v>0</v>
      </c>
      <c r="T555" s="239">
        <f>S555*H555</f>
        <v>0</v>
      </c>
      <c r="U555" s="39"/>
      <c r="V555" s="39"/>
      <c r="W555" s="39"/>
      <c r="X555" s="39"/>
      <c r="Y555" s="39"/>
      <c r="Z555" s="39"/>
      <c r="AA555" s="39"/>
      <c r="AB555" s="39"/>
      <c r="AC555" s="39"/>
      <c r="AD555" s="39"/>
      <c r="AE555" s="39"/>
      <c r="AR555" s="240" t="s">
        <v>468</v>
      </c>
      <c r="AT555" s="240" t="s">
        <v>1347</v>
      </c>
      <c r="AU555" s="240" t="s">
        <v>371</v>
      </c>
      <c r="AY555" s="18" t="s">
        <v>350</v>
      </c>
      <c r="BE555" s="241">
        <f>IF(N555="základní",J555,0)</f>
        <v>0</v>
      </c>
      <c r="BF555" s="241">
        <f>IF(N555="snížená",J555,0)</f>
        <v>0</v>
      </c>
      <c r="BG555" s="241">
        <f>IF(N555="zákl. přenesená",J555,0)</f>
        <v>0</v>
      </c>
      <c r="BH555" s="241">
        <f>IF(N555="sníž. přenesená",J555,0)</f>
        <v>0</v>
      </c>
      <c r="BI555" s="241">
        <f>IF(N555="nulová",J555,0)</f>
        <v>0</v>
      </c>
      <c r="BJ555" s="18" t="s">
        <v>84</v>
      </c>
      <c r="BK555" s="241">
        <f>ROUND(I555*H555,2)</f>
        <v>0</v>
      </c>
      <c r="BL555" s="18" t="s">
        <v>357</v>
      </c>
      <c r="BM555" s="240" t="s">
        <v>6530</v>
      </c>
    </row>
    <row r="556" s="2" customFormat="1">
      <c r="A556" s="39"/>
      <c r="B556" s="40"/>
      <c r="C556" s="41"/>
      <c r="D556" s="242" t="s">
        <v>359</v>
      </c>
      <c r="E556" s="41"/>
      <c r="F556" s="243" t="s">
        <v>6529</v>
      </c>
      <c r="G556" s="41"/>
      <c r="H556" s="41"/>
      <c r="I556" s="244"/>
      <c r="J556" s="41"/>
      <c r="K556" s="41"/>
      <c r="L556" s="45"/>
      <c r="M556" s="245"/>
      <c r="N556" s="246"/>
      <c r="O556" s="92"/>
      <c r="P556" s="92"/>
      <c r="Q556" s="92"/>
      <c r="R556" s="92"/>
      <c r="S556" s="92"/>
      <c r="T556" s="93"/>
      <c r="U556" s="39"/>
      <c r="V556" s="39"/>
      <c r="W556" s="39"/>
      <c r="X556" s="39"/>
      <c r="Y556" s="39"/>
      <c r="Z556" s="39"/>
      <c r="AA556" s="39"/>
      <c r="AB556" s="39"/>
      <c r="AC556" s="39"/>
      <c r="AD556" s="39"/>
      <c r="AE556" s="39"/>
      <c r="AT556" s="18" t="s">
        <v>359</v>
      </c>
      <c r="AU556" s="18" t="s">
        <v>371</v>
      </c>
    </row>
    <row r="557" s="12" customFormat="1" ht="20.88" customHeight="1">
      <c r="A557" s="12"/>
      <c r="B557" s="213"/>
      <c r="C557" s="214"/>
      <c r="D557" s="215" t="s">
        <v>75</v>
      </c>
      <c r="E557" s="227" t="s">
        <v>6531</v>
      </c>
      <c r="F557" s="227" t="s">
        <v>5982</v>
      </c>
      <c r="G557" s="214"/>
      <c r="H557" s="214"/>
      <c r="I557" s="217"/>
      <c r="J557" s="228">
        <f>BK557</f>
        <v>0</v>
      </c>
      <c r="K557" s="214"/>
      <c r="L557" s="219"/>
      <c r="M557" s="220"/>
      <c r="N557" s="221"/>
      <c r="O557" s="221"/>
      <c r="P557" s="222">
        <f>SUM(P558:P573)</f>
        <v>0</v>
      </c>
      <c r="Q557" s="221"/>
      <c r="R557" s="222">
        <f>SUM(R558:R573)</f>
        <v>0</v>
      </c>
      <c r="S557" s="221"/>
      <c r="T557" s="223">
        <f>SUM(T558:T573)</f>
        <v>0</v>
      </c>
      <c r="U557" s="12"/>
      <c r="V557" s="12"/>
      <c r="W557" s="12"/>
      <c r="X557" s="12"/>
      <c r="Y557" s="12"/>
      <c r="Z557" s="12"/>
      <c r="AA557" s="12"/>
      <c r="AB557" s="12"/>
      <c r="AC557" s="12"/>
      <c r="AD557" s="12"/>
      <c r="AE557" s="12"/>
      <c r="AR557" s="224" t="s">
        <v>86</v>
      </c>
      <c r="AT557" s="225" t="s">
        <v>75</v>
      </c>
      <c r="AU557" s="225" t="s">
        <v>86</v>
      </c>
      <c r="AY557" s="224" t="s">
        <v>350</v>
      </c>
      <c r="BK557" s="226">
        <f>SUM(BK558:BK573)</f>
        <v>0</v>
      </c>
    </row>
    <row r="558" s="2" customFormat="1" ht="21.75" customHeight="1">
      <c r="A558" s="39"/>
      <c r="B558" s="40"/>
      <c r="C558" s="229" t="s">
        <v>2671</v>
      </c>
      <c r="D558" s="229" t="s">
        <v>352</v>
      </c>
      <c r="E558" s="230" t="s">
        <v>6532</v>
      </c>
      <c r="F558" s="231" t="s">
        <v>6533</v>
      </c>
      <c r="G558" s="232" t="s">
        <v>497</v>
      </c>
      <c r="H558" s="233">
        <v>41</v>
      </c>
      <c r="I558" s="234"/>
      <c r="J558" s="235">
        <f>ROUND(I558*H558,2)</f>
        <v>0</v>
      </c>
      <c r="K558" s="231" t="s">
        <v>385</v>
      </c>
      <c r="L558" s="45"/>
      <c r="M558" s="236" t="s">
        <v>1</v>
      </c>
      <c r="N558" s="237" t="s">
        <v>41</v>
      </c>
      <c r="O558" s="92"/>
      <c r="P558" s="238">
        <f>O558*H558</f>
        <v>0</v>
      </c>
      <c r="Q558" s="238">
        <v>0</v>
      </c>
      <c r="R558" s="238">
        <f>Q558*H558</f>
        <v>0</v>
      </c>
      <c r="S558" s="238">
        <v>0</v>
      </c>
      <c r="T558" s="239">
        <f>S558*H558</f>
        <v>0</v>
      </c>
      <c r="U558" s="39"/>
      <c r="V558" s="39"/>
      <c r="W558" s="39"/>
      <c r="X558" s="39"/>
      <c r="Y558" s="39"/>
      <c r="Z558" s="39"/>
      <c r="AA558" s="39"/>
      <c r="AB558" s="39"/>
      <c r="AC558" s="39"/>
      <c r="AD558" s="39"/>
      <c r="AE558" s="39"/>
      <c r="AR558" s="240" t="s">
        <v>530</v>
      </c>
      <c r="AT558" s="240" t="s">
        <v>352</v>
      </c>
      <c r="AU558" s="240" t="s">
        <v>371</v>
      </c>
      <c r="AY558" s="18" t="s">
        <v>350</v>
      </c>
      <c r="BE558" s="241">
        <f>IF(N558="základní",J558,0)</f>
        <v>0</v>
      </c>
      <c r="BF558" s="241">
        <f>IF(N558="snížená",J558,0)</f>
        <v>0</v>
      </c>
      <c r="BG558" s="241">
        <f>IF(N558="zákl. přenesená",J558,0)</f>
        <v>0</v>
      </c>
      <c r="BH558" s="241">
        <f>IF(N558="sníž. přenesená",J558,0)</f>
        <v>0</v>
      </c>
      <c r="BI558" s="241">
        <f>IF(N558="nulová",J558,0)</f>
        <v>0</v>
      </c>
      <c r="BJ558" s="18" t="s">
        <v>84</v>
      </c>
      <c r="BK558" s="241">
        <f>ROUND(I558*H558,2)</f>
        <v>0</v>
      </c>
      <c r="BL558" s="18" t="s">
        <v>530</v>
      </c>
      <c r="BM558" s="240" t="s">
        <v>6534</v>
      </c>
    </row>
    <row r="559" s="2" customFormat="1">
      <c r="A559" s="39"/>
      <c r="B559" s="40"/>
      <c r="C559" s="41"/>
      <c r="D559" s="242" t="s">
        <v>359</v>
      </c>
      <c r="E559" s="41"/>
      <c r="F559" s="243" t="s">
        <v>6535</v>
      </c>
      <c r="G559" s="41"/>
      <c r="H559" s="41"/>
      <c r="I559" s="244"/>
      <c r="J559" s="41"/>
      <c r="K559" s="41"/>
      <c r="L559" s="45"/>
      <c r="M559" s="245"/>
      <c r="N559" s="246"/>
      <c r="O559" s="92"/>
      <c r="P559" s="92"/>
      <c r="Q559" s="92"/>
      <c r="R559" s="92"/>
      <c r="S559" s="92"/>
      <c r="T559" s="93"/>
      <c r="U559" s="39"/>
      <c r="V559" s="39"/>
      <c r="W559" s="39"/>
      <c r="X559" s="39"/>
      <c r="Y559" s="39"/>
      <c r="Z559" s="39"/>
      <c r="AA559" s="39"/>
      <c r="AB559" s="39"/>
      <c r="AC559" s="39"/>
      <c r="AD559" s="39"/>
      <c r="AE559" s="39"/>
      <c r="AT559" s="18" t="s">
        <v>359</v>
      </c>
      <c r="AU559" s="18" t="s">
        <v>371</v>
      </c>
    </row>
    <row r="560" s="2" customFormat="1" ht="24.15" customHeight="1">
      <c r="A560" s="39"/>
      <c r="B560" s="40"/>
      <c r="C560" s="295" t="s">
        <v>2676</v>
      </c>
      <c r="D560" s="295" t="s">
        <v>1347</v>
      </c>
      <c r="E560" s="296" t="s">
        <v>6536</v>
      </c>
      <c r="F560" s="297" t="s">
        <v>6537</v>
      </c>
      <c r="G560" s="298" t="s">
        <v>497</v>
      </c>
      <c r="H560" s="299">
        <v>41</v>
      </c>
      <c r="I560" s="300"/>
      <c r="J560" s="301">
        <f>ROUND(I560*H560,2)</f>
        <v>0</v>
      </c>
      <c r="K560" s="297" t="s">
        <v>1</v>
      </c>
      <c r="L560" s="302"/>
      <c r="M560" s="303" t="s">
        <v>1</v>
      </c>
      <c r="N560" s="304" t="s">
        <v>41</v>
      </c>
      <c r="O560" s="92"/>
      <c r="P560" s="238">
        <f>O560*H560</f>
        <v>0</v>
      </c>
      <c r="Q560" s="238">
        <v>0</v>
      </c>
      <c r="R560" s="238">
        <f>Q560*H560</f>
        <v>0</v>
      </c>
      <c r="S560" s="238">
        <v>0</v>
      </c>
      <c r="T560" s="239">
        <f>S560*H560</f>
        <v>0</v>
      </c>
      <c r="U560" s="39"/>
      <c r="V560" s="39"/>
      <c r="W560" s="39"/>
      <c r="X560" s="39"/>
      <c r="Y560" s="39"/>
      <c r="Z560" s="39"/>
      <c r="AA560" s="39"/>
      <c r="AB560" s="39"/>
      <c r="AC560" s="39"/>
      <c r="AD560" s="39"/>
      <c r="AE560" s="39"/>
      <c r="AR560" s="240" t="s">
        <v>695</v>
      </c>
      <c r="AT560" s="240" t="s">
        <v>1347</v>
      </c>
      <c r="AU560" s="240" t="s">
        <v>371</v>
      </c>
      <c r="AY560" s="18" t="s">
        <v>350</v>
      </c>
      <c r="BE560" s="241">
        <f>IF(N560="základní",J560,0)</f>
        <v>0</v>
      </c>
      <c r="BF560" s="241">
        <f>IF(N560="snížená",J560,0)</f>
        <v>0</v>
      </c>
      <c r="BG560" s="241">
        <f>IF(N560="zákl. přenesená",J560,0)</f>
        <v>0</v>
      </c>
      <c r="BH560" s="241">
        <f>IF(N560="sníž. přenesená",J560,0)</f>
        <v>0</v>
      </c>
      <c r="BI560" s="241">
        <f>IF(N560="nulová",J560,0)</f>
        <v>0</v>
      </c>
      <c r="BJ560" s="18" t="s">
        <v>84</v>
      </c>
      <c r="BK560" s="241">
        <f>ROUND(I560*H560,2)</f>
        <v>0</v>
      </c>
      <c r="BL560" s="18" t="s">
        <v>530</v>
      </c>
      <c r="BM560" s="240" t="s">
        <v>6538</v>
      </c>
    </row>
    <row r="561" s="2" customFormat="1">
      <c r="A561" s="39"/>
      <c r="B561" s="40"/>
      <c r="C561" s="41"/>
      <c r="D561" s="242" t="s">
        <v>359</v>
      </c>
      <c r="E561" s="41"/>
      <c r="F561" s="243" t="s">
        <v>6537</v>
      </c>
      <c r="G561" s="41"/>
      <c r="H561" s="41"/>
      <c r="I561" s="244"/>
      <c r="J561" s="41"/>
      <c r="K561" s="41"/>
      <c r="L561" s="45"/>
      <c r="M561" s="245"/>
      <c r="N561" s="246"/>
      <c r="O561" s="92"/>
      <c r="P561" s="92"/>
      <c r="Q561" s="92"/>
      <c r="R561" s="92"/>
      <c r="S561" s="92"/>
      <c r="T561" s="93"/>
      <c r="U561" s="39"/>
      <c r="V561" s="39"/>
      <c r="W561" s="39"/>
      <c r="X561" s="39"/>
      <c r="Y561" s="39"/>
      <c r="Z561" s="39"/>
      <c r="AA561" s="39"/>
      <c r="AB561" s="39"/>
      <c r="AC561" s="39"/>
      <c r="AD561" s="39"/>
      <c r="AE561" s="39"/>
      <c r="AT561" s="18" t="s">
        <v>359</v>
      </c>
      <c r="AU561" s="18" t="s">
        <v>371</v>
      </c>
    </row>
    <row r="562" s="2" customFormat="1" ht="16.5" customHeight="1">
      <c r="A562" s="39"/>
      <c r="B562" s="40"/>
      <c r="C562" s="229" t="s">
        <v>2683</v>
      </c>
      <c r="D562" s="229" t="s">
        <v>352</v>
      </c>
      <c r="E562" s="230" t="s">
        <v>6539</v>
      </c>
      <c r="F562" s="231" t="s">
        <v>6540</v>
      </c>
      <c r="G562" s="232" t="s">
        <v>497</v>
      </c>
      <c r="H562" s="233">
        <v>28</v>
      </c>
      <c r="I562" s="234"/>
      <c r="J562" s="235">
        <f>ROUND(I562*H562,2)</f>
        <v>0</v>
      </c>
      <c r="K562" s="231" t="s">
        <v>385</v>
      </c>
      <c r="L562" s="45"/>
      <c r="M562" s="236" t="s">
        <v>1</v>
      </c>
      <c r="N562" s="237" t="s">
        <v>41</v>
      </c>
      <c r="O562" s="92"/>
      <c r="P562" s="238">
        <f>O562*H562</f>
        <v>0</v>
      </c>
      <c r="Q562" s="238">
        <v>0</v>
      </c>
      <c r="R562" s="238">
        <f>Q562*H562</f>
        <v>0</v>
      </c>
      <c r="S562" s="238">
        <v>0</v>
      </c>
      <c r="T562" s="239">
        <f>S562*H562</f>
        <v>0</v>
      </c>
      <c r="U562" s="39"/>
      <c r="V562" s="39"/>
      <c r="W562" s="39"/>
      <c r="X562" s="39"/>
      <c r="Y562" s="39"/>
      <c r="Z562" s="39"/>
      <c r="AA562" s="39"/>
      <c r="AB562" s="39"/>
      <c r="AC562" s="39"/>
      <c r="AD562" s="39"/>
      <c r="AE562" s="39"/>
      <c r="AR562" s="240" t="s">
        <v>530</v>
      </c>
      <c r="AT562" s="240" t="s">
        <v>352</v>
      </c>
      <c r="AU562" s="240" t="s">
        <v>371</v>
      </c>
      <c r="AY562" s="18" t="s">
        <v>350</v>
      </c>
      <c r="BE562" s="241">
        <f>IF(N562="základní",J562,0)</f>
        <v>0</v>
      </c>
      <c r="BF562" s="241">
        <f>IF(N562="snížená",J562,0)</f>
        <v>0</v>
      </c>
      <c r="BG562" s="241">
        <f>IF(N562="zákl. přenesená",J562,0)</f>
        <v>0</v>
      </c>
      <c r="BH562" s="241">
        <f>IF(N562="sníž. přenesená",J562,0)</f>
        <v>0</v>
      </c>
      <c r="BI562" s="241">
        <f>IF(N562="nulová",J562,0)</f>
        <v>0</v>
      </c>
      <c r="BJ562" s="18" t="s">
        <v>84</v>
      </c>
      <c r="BK562" s="241">
        <f>ROUND(I562*H562,2)</f>
        <v>0</v>
      </c>
      <c r="BL562" s="18" t="s">
        <v>530</v>
      </c>
      <c r="BM562" s="240" t="s">
        <v>6541</v>
      </c>
    </row>
    <row r="563" s="2" customFormat="1">
      <c r="A563" s="39"/>
      <c r="B563" s="40"/>
      <c r="C563" s="41"/>
      <c r="D563" s="242" t="s">
        <v>359</v>
      </c>
      <c r="E563" s="41"/>
      <c r="F563" s="243" t="s">
        <v>6542</v>
      </c>
      <c r="G563" s="41"/>
      <c r="H563" s="41"/>
      <c r="I563" s="244"/>
      <c r="J563" s="41"/>
      <c r="K563" s="41"/>
      <c r="L563" s="45"/>
      <c r="M563" s="245"/>
      <c r="N563" s="246"/>
      <c r="O563" s="92"/>
      <c r="P563" s="92"/>
      <c r="Q563" s="92"/>
      <c r="R563" s="92"/>
      <c r="S563" s="92"/>
      <c r="T563" s="93"/>
      <c r="U563" s="39"/>
      <c r="V563" s="39"/>
      <c r="W563" s="39"/>
      <c r="X563" s="39"/>
      <c r="Y563" s="39"/>
      <c r="Z563" s="39"/>
      <c r="AA563" s="39"/>
      <c r="AB563" s="39"/>
      <c r="AC563" s="39"/>
      <c r="AD563" s="39"/>
      <c r="AE563" s="39"/>
      <c r="AT563" s="18" t="s">
        <v>359</v>
      </c>
      <c r="AU563" s="18" t="s">
        <v>371</v>
      </c>
    </row>
    <row r="564" s="2" customFormat="1" ht="24.15" customHeight="1">
      <c r="A564" s="39"/>
      <c r="B564" s="40"/>
      <c r="C564" s="295" t="s">
        <v>2688</v>
      </c>
      <c r="D564" s="295" t="s">
        <v>1347</v>
      </c>
      <c r="E564" s="296" t="s">
        <v>6543</v>
      </c>
      <c r="F564" s="297" t="s">
        <v>6544</v>
      </c>
      <c r="G564" s="298" t="s">
        <v>497</v>
      </c>
      <c r="H564" s="299">
        <v>28</v>
      </c>
      <c r="I564" s="300"/>
      <c r="J564" s="301">
        <f>ROUND(I564*H564,2)</f>
        <v>0</v>
      </c>
      <c r="K564" s="297" t="s">
        <v>1</v>
      </c>
      <c r="L564" s="302"/>
      <c r="M564" s="303" t="s">
        <v>1</v>
      </c>
      <c r="N564" s="304" t="s">
        <v>41</v>
      </c>
      <c r="O564" s="92"/>
      <c r="P564" s="238">
        <f>O564*H564</f>
        <v>0</v>
      </c>
      <c r="Q564" s="238">
        <v>0</v>
      </c>
      <c r="R564" s="238">
        <f>Q564*H564</f>
        <v>0</v>
      </c>
      <c r="S564" s="238">
        <v>0</v>
      </c>
      <c r="T564" s="239">
        <f>S564*H564</f>
        <v>0</v>
      </c>
      <c r="U564" s="39"/>
      <c r="V564" s="39"/>
      <c r="W564" s="39"/>
      <c r="X564" s="39"/>
      <c r="Y564" s="39"/>
      <c r="Z564" s="39"/>
      <c r="AA564" s="39"/>
      <c r="AB564" s="39"/>
      <c r="AC564" s="39"/>
      <c r="AD564" s="39"/>
      <c r="AE564" s="39"/>
      <c r="AR564" s="240" t="s">
        <v>695</v>
      </c>
      <c r="AT564" s="240" t="s">
        <v>1347</v>
      </c>
      <c r="AU564" s="240" t="s">
        <v>371</v>
      </c>
      <c r="AY564" s="18" t="s">
        <v>350</v>
      </c>
      <c r="BE564" s="241">
        <f>IF(N564="základní",J564,0)</f>
        <v>0</v>
      </c>
      <c r="BF564" s="241">
        <f>IF(N564="snížená",J564,0)</f>
        <v>0</v>
      </c>
      <c r="BG564" s="241">
        <f>IF(N564="zákl. přenesená",J564,0)</f>
        <v>0</v>
      </c>
      <c r="BH564" s="241">
        <f>IF(N564="sníž. přenesená",J564,0)</f>
        <v>0</v>
      </c>
      <c r="BI564" s="241">
        <f>IF(N564="nulová",J564,0)</f>
        <v>0</v>
      </c>
      <c r="BJ564" s="18" t="s">
        <v>84</v>
      </c>
      <c r="BK564" s="241">
        <f>ROUND(I564*H564,2)</f>
        <v>0</v>
      </c>
      <c r="BL564" s="18" t="s">
        <v>530</v>
      </c>
      <c r="BM564" s="240" t="s">
        <v>6545</v>
      </c>
    </row>
    <row r="565" s="2" customFormat="1">
      <c r="A565" s="39"/>
      <c r="B565" s="40"/>
      <c r="C565" s="41"/>
      <c r="D565" s="242" t="s">
        <v>359</v>
      </c>
      <c r="E565" s="41"/>
      <c r="F565" s="243" t="s">
        <v>6544</v>
      </c>
      <c r="G565" s="41"/>
      <c r="H565" s="41"/>
      <c r="I565" s="244"/>
      <c r="J565" s="41"/>
      <c r="K565" s="41"/>
      <c r="L565" s="45"/>
      <c r="M565" s="245"/>
      <c r="N565" s="246"/>
      <c r="O565" s="92"/>
      <c r="P565" s="92"/>
      <c r="Q565" s="92"/>
      <c r="R565" s="92"/>
      <c r="S565" s="92"/>
      <c r="T565" s="93"/>
      <c r="U565" s="39"/>
      <c r="V565" s="39"/>
      <c r="W565" s="39"/>
      <c r="X565" s="39"/>
      <c r="Y565" s="39"/>
      <c r="Z565" s="39"/>
      <c r="AA565" s="39"/>
      <c r="AB565" s="39"/>
      <c r="AC565" s="39"/>
      <c r="AD565" s="39"/>
      <c r="AE565" s="39"/>
      <c r="AT565" s="18" t="s">
        <v>359</v>
      </c>
      <c r="AU565" s="18" t="s">
        <v>371</v>
      </c>
    </row>
    <row r="566" s="2" customFormat="1" ht="16.5" customHeight="1">
      <c r="A566" s="39"/>
      <c r="B566" s="40"/>
      <c r="C566" s="229" t="s">
        <v>2693</v>
      </c>
      <c r="D566" s="229" t="s">
        <v>352</v>
      </c>
      <c r="E566" s="230" t="s">
        <v>6539</v>
      </c>
      <c r="F566" s="231" t="s">
        <v>6540</v>
      </c>
      <c r="G566" s="232" t="s">
        <v>497</v>
      </c>
      <c r="H566" s="233">
        <v>26</v>
      </c>
      <c r="I566" s="234"/>
      <c r="J566" s="235">
        <f>ROUND(I566*H566,2)</f>
        <v>0</v>
      </c>
      <c r="K566" s="231" t="s">
        <v>385</v>
      </c>
      <c r="L566" s="45"/>
      <c r="M566" s="236" t="s">
        <v>1</v>
      </c>
      <c r="N566" s="237" t="s">
        <v>41</v>
      </c>
      <c r="O566" s="92"/>
      <c r="P566" s="238">
        <f>O566*H566</f>
        <v>0</v>
      </c>
      <c r="Q566" s="238">
        <v>0</v>
      </c>
      <c r="R566" s="238">
        <f>Q566*H566</f>
        <v>0</v>
      </c>
      <c r="S566" s="238">
        <v>0</v>
      </c>
      <c r="T566" s="239">
        <f>S566*H566</f>
        <v>0</v>
      </c>
      <c r="U566" s="39"/>
      <c r="V566" s="39"/>
      <c r="W566" s="39"/>
      <c r="X566" s="39"/>
      <c r="Y566" s="39"/>
      <c r="Z566" s="39"/>
      <c r="AA566" s="39"/>
      <c r="AB566" s="39"/>
      <c r="AC566" s="39"/>
      <c r="AD566" s="39"/>
      <c r="AE566" s="39"/>
      <c r="AR566" s="240" t="s">
        <v>530</v>
      </c>
      <c r="AT566" s="240" t="s">
        <v>352</v>
      </c>
      <c r="AU566" s="240" t="s">
        <v>371</v>
      </c>
      <c r="AY566" s="18" t="s">
        <v>350</v>
      </c>
      <c r="BE566" s="241">
        <f>IF(N566="základní",J566,0)</f>
        <v>0</v>
      </c>
      <c r="BF566" s="241">
        <f>IF(N566="snížená",J566,0)</f>
        <v>0</v>
      </c>
      <c r="BG566" s="241">
        <f>IF(N566="zákl. přenesená",J566,0)</f>
        <v>0</v>
      </c>
      <c r="BH566" s="241">
        <f>IF(N566="sníž. přenesená",J566,0)</f>
        <v>0</v>
      </c>
      <c r="BI566" s="241">
        <f>IF(N566="nulová",J566,0)</f>
        <v>0</v>
      </c>
      <c r="BJ566" s="18" t="s">
        <v>84</v>
      </c>
      <c r="BK566" s="241">
        <f>ROUND(I566*H566,2)</f>
        <v>0</v>
      </c>
      <c r="BL566" s="18" t="s">
        <v>530</v>
      </c>
      <c r="BM566" s="240" t="s">
        <v>6546</v>
      </c>
    </row>
    <row r="567" s="2" customFormat="1">
      <c r="A567" s="39"/>
      <c r="B567" s="40"/>
      <c r="C567" s="41"/>
      <c r="D567" s="242" t="s">
        <v>359</v>
      </c>
      <c r="E567" s="41"/>
      <c r="F567" s="243" t="s">
        <v>6542</v>
      </c>
      <c r="G567" s="41"/>
      <c r="H567" s="41"/>
      <c r="I567" s="244"/>
      <c r="J567" s="41"/>
      <c r="K567" s="41"/>
      <c r="L567" s="45"/>
      <c r="M567" s="245"/>
      <c r="N567" s="246"/>
      <c r="O567" s="92"/>
      <c r="P567" s="92"/>
      <c r="Q567" s="92"/>
      <c r="R567" s="92"/>
      <c r="S567" s="92"/>
      <c r="T567" s="93"/>
      <c r="U567" s="39"/>
      <c r="V567" s="39"/>
      <c r="W567" s="39"/>
      <c r="X567" s="39"/>
      <c r="Y567" s="39"/>
      <c r="Z567" s="39"/>
      <c r="AA567" s="39"/>
      <c r="AB567" s="39"/>
      <c r="AC567" s="39"/>
      <c r="AD567" s="39"/>
      <c r="AE567" s="39"/>
      <c r="AT567" s="18" t="s">
        <v>359</v>
      </c>
      <c r="AU567" s="18" t="s">
        <v>371</v>
      </c>
    </row>
    <row r="568" s="2" customFormat="1" ht="24.15" customHeight="1">
      <c r="A568" s="39"/>
      <c r="B568" s="40"/>
      <c r="C568" s="295" t="s">
        <v>2699</v>
      </c>
      <c r="D568" s="295" t="s">
        <v>1347</v>
      </c>
      <c r="E568" s="296" t="s">
        <v>6547</v>
      </c>
      <c r="F568" s="297" t="s">
        <v>6548</v>
      </c>
      <c r="G568" s="298" t="s">
        <v>497</v>
      </c>
      <c r="H568" s="299">
        <v>26</v>
      </c>
      <c r="I568" s="300"/>
      <c r="J568" s="301">
        <f>ROUND(I568*H568,2)</f>
        <v>0</v>
      </c>
      <c r="K568" s="297" t="s">
        <v>1</v>
      </c>
      <c r="L568" s="302"/>
      <c r="M568" s="303" t="s">
        <v>1</v>
      </c>
      <c r="N568" s="304" t="s">
        <v>41</v>
      </c>
      <c r="O568" s="92"/>
      <c r="P568" s="238">
        <f>O568*H568</f>
        <v>0</v>
      </c>
      <c r="Q568" s="238">
        <v>0</v>
      </c>
      <c r="R568" s="238">
        <f>Q568*H568</f>
        <v>0</v>
      </c>
      <c r="S568" s="238">
        <v>0</v>
      </c>
      <c r="T568" s="239">
        <f>S568*H568</f>
        <v>0</v>
      </c>
      <c r="U568" s="39"/>
      <c r="V568" s="39"/>
      <c r="W568" s="39"/>
      <c r="X568" s="39"/>
      <c r="Y568" s="39"/>
      <c r="Z568" s="39"/>
      <c r="AA568" s="39"/>
      <c r="AB568" s="39"/>
      <c r="AC568" s="39"/>
      <c r="AD568" s="39"/>
      <c r="AE568" s="39"/>
      <c r="AR568" s="240" t="s">
        <v>695</v>
      </c>
      <c r="AT568" s="240" t="s">
        <v>1347</v>
      </c>
      <c r="AU568" s="240" t="s">
        <v>371</v>
      </c>
      <c r="AY568" s="18" t="s">
        <v>350</v>
      </c>
      <c r="BE568" s="241">
        <f>IF(N568="základní",J568,0)</f>
        <v>0</v>
      </c>
      <c r="BF568" s="241">
        <f>IF(N568="snížená",J568,0)</f>
        <v>0</v>
      </c>
      <c r="BG568" s="241">
        <f>IF(N568="zákl. přenesená",J568,0)</f>
        <v>0</v>
      </c>
      <c r="BH568" s="241">
        <f>IF(N568="sníž. přenesená",J568,0)</f>
        <v>0</v>
      </c>
      <c r="BI568" s="241">
        <f>IF(N568="nulová",J568,0)</f>
        <v>0</v>
      </c>
      <c r="BJ568" s="18" t="s">
        <v>84</v>
      </c>
      <c r="BK568" s="241">
        <f>ROUND(I568*H568,2)</f>
        <v>0</v>
      </c>
      <c r="BL568" s="18" t="s">
        <v>530</v>
      </c>
      <c r="BM568" s="240" t="s">
        <v>6549</v>
      </c>
    </row>
    <row r="569" s="2" customFormat="1">
      <c r="A569" s="39"/>
      <c r="B569" s="40"/>
      <c r="C569" s="41"/>
      <c r="D569" s="242" t="s">
        <v>359</v>
      </c>
      <c r="E569" s="41"/>
      <c r="F569" s="243" t="s">
        <v>6548</v>
      </c>
      <c r="G569" s="41"/>
      <c r="H569" s="41"/>
      <c r="I569" s="244"/>
      <c r="J569" s="41"/>
      <c r="K569" s="41"/>
      <c r="L569" s="45"/>
      <c r="M569" s="245"/>
      <c r="N569" s="246"/>
      <c r="O569" s="92"/>
      <c r="P569" s="92"/>
      <c r="Q569" s="92"/>
      <c r="R569" s="92"/>
      <c r="S569" s="92"/>
      <c r="T569" s="93"/>
      <c r="U569" s="39"/>
      <c r="V569" s="39"/>
      <c r="W569" s="39"/>
      <c r="X569" s="39"/>
      <c r="Y569" s="39"/>
      <c r="Z569" s="39"/>
      <c r="AA569" s="39"/>
      <c r="AB569" s="39"/>
      <c r="AC569" s="39"/>
      <c r="AD569" s="39"/>
      <c r="AE569" s="39"/>
      <c r="AT569" s="18" t="s">
        <v>359</v>
      </c>
      <c r="AU569" s="18" t="s">
        <v>371</v>
      </c>
    </row>
    <row r="570" s="2" customFormat="1" ht="16.5" customHeight="1">
      <c r="A570" s="39"/>
      <c r="B570" s="40"/>
      <c r="C570" s="229" t="s">
        <v>2705</v>
      </c>
      <c r="D570" s="229" t="s">
        <v>352</v>
      </c>
      <c r="E570" s="230" t="s">
        <v>6550</v>
      </c>
      <c r="F570" s="231" t="s">
        <v>6551</v>
      </c>
      <c r="G570" s="232" t="s">
        <v>497</v>
      </c>
      <c r="H570" s="233">
        <v>115</v>
      </c>
      <c r="I570" s="234"/>
      <c r="J570" s="235">
        <f>ROUND(I570*H570,2)</f>
        <v>0</v>
      </c>
      <c r="K570" s="231" t="s">
        <v>385</v>
      </c>
      <c r="L570" s="45"/>
      <c r="M570" s="236" t="s">
        <v>1</v>
      </c>
      <c r="N570" s="237" t="s">
        <v>41</v>
      </c>
      <c r="O570" s="92"/>
      <c r="P570" s="238">
        <f>O570*H570</f>
        <v>0</v>
      </c>
      <c r="Q570" s="238">
        <v>0</v>
      </c>
      <c r="R570" s="238">
        <f>Q570*H570</f>
        <v>0</v>
      </c>
      <c r="S570" s="238">
        <v>0</v>
      </c>
      <c r="T570" s="239">
        <f>S570*H570</f>
        <v>0</v>
      </c>
      <c r="U570" s="39"/>
      <c r="V570" s="39"/>
      <c r="W570" s="39"/>
      <c r="X570" s="39"/>
      <c r="Y570" s="39"/>
      <c r="Z570" s="39"/>
      <c r="AA570" s="39"/>
      <c r="AB570" s="39"/>
      <c r="AC570" s="39"/>
      <c r="AD570" s="39"/>
      <c r="AE570" s="39"/>
      <c r="AR570" s="240" t="s">
        <v>530</v>
      </c>
      <c r="AT570" s="240" t="s">
        <v>352</v>
      </c>
      <c r="AU570" s="240" t="s">
        <v>371</v>
      </c>
      <c r="AY570" s="18" t="s">
        <v>350</v>
      </c>
      <c r="BE570" s="241">
        <f>IF(N570="základní",J570,0)</f>
        <v>0</v>
      </c>
      <c r="BF570" s="241">
        <f>IF(N570="snížená",J570,0)</f>
        <v>0</v>
      </c>
      <c r="BG570" s="241">
        <f>IF(N570="zákl. přenesená",J570,0)</f>
        <v>0</v>
      </c>
      <c r="BH570" s="241">
        <f>IF(N570="sníž. přenesená",J570,0)</f>
        <v>0</v>
      </c>
      <c r="BI570" s="241">
        <f>IF(N570="nulová",J570,0)</f>
        <v>0</v>
      </c>
      <c r="BJ570" s="18" t="s">
        <v>84</v>
      </c>
      <c r="BK570" s="241">
        <f>ROUND(I570*H570,2)</f>
        <v>0</v>
      </c>
      <c r="BL570" s="18" t="s">
        <v>530</v>
      </c>
      <c r="BM570" s="240" t="s">
        <v>6552</v>
      </c>
    </row>
    <row r="571" s="2" customFormat="1">
      <c r="A571" s="39"/>
      <c r="B571" s="40"/>
      <c r="C571" s="41"/>
      <c r="D571" s="242" t="s">
        <v>359</v>
      </c>
      <c r="E571" s="41"/>
      <c r="F571" s="243" t="s">
        <v>6553</v>
      </c>
      <c r="G571" s="41"/>
      <c r="H571" s="41"/>
      <c r="I571" s="244"/>
      <c r="J571" s="41"/>
      <c r="K571" s="41"/>
      <c r="L571" s="45"/>
      <c r="M571" s="245"/>
      <c r="N571" s="246"/>
      <c r="O571" s="92"/>
      <c r="P571" s="92"/>
      <c r="Q571" s="92"/>
      <c r="R571" s="92"/>
      <c r="S571" s="92"/>
      <c r="T571" s="93"/>
      <c r="U571" s="39"/>
      <c r="V571" s="39"/>
      <c r="W571" s="39"/>
      <c r="X571" s="39"/>
      <c r="Y571" s="39"/>
      <c r="Z571" s="39"/>
      <c r="AA571" s="39"/>
      <c r="AB571" s="39"/>
      <c r="AC571" s="39"/>
      <c r="AD571" s="39"/>
      <c r="AE571" s="39"/>
      <c r="AT571" s="18" t="s">
        <v>359</v>
      </c>
      <c r="AU571" s="18" t="s">
        <v>371</v>
      </c>
    </row>
    <row r="572" s="2" customFormat="1" ht="24.15" customHeight="1">
      <c r="A572" s="39"/>
      <c r="B572" s="40"/>
      <c r="C572" s="295" t="s">
        <v>2710</v>
      </c>
      <c r="D572" s="295" t="s">
        <v>1347</v>
      </c>
      <c r="E572" s="296" t="s">
        <v>6554</v>
      </c>
      <c r="F572" s="297" t="s">
        <v>6555</v>
      </c>
      <c r="G572" s="298" t="s">
        <v>497</v>
      </c>
      <c r="H572" s="299">
        <v>115</v>
      </c>
      <c r="I572" s="300"/>
      <c r="J572" s="301">
        <f>ROUND(I572*H572,2)</f>
        <v>0</v>
      </c>
      <c r="K572" s="297" t="s">
        <v>1</v>
      </c>
      <c r="L572" s="302"/>
      <c r="M572" s="303" t="s">
        <v>1</v>
      </c>
      <c r="N572" s="304" t="s">
        <v>41</v>
      </c>
      <c r="O572" s="92"/>
      <c r="P572" s="238">
        <f>O572*H572</f>
        <v>0</v>
      </c>
      <c r="Q572" s="238">
        <v>0</v>
      </c>
      <c r="R572" s="238">
        <f>Q572*H572</f>
        <v>0</v>
      </c>
      <c r="S572" s="238">
        <v>0</v>
      </c>
      <c r="T572" s="239">
        <f>S572*H572</f>
        <v>0</v>
      </c>
      <c r="U572" s="39"/>
      <c r="V572" s="39"/>
      <c r="W572" s="39"/>
      <c r="X572" s="39"/>
      <c r="Y572" s="39"/>
      <c r="Z572" s="39"/>
      <c r="AA572" s="39"/>
      <c r="AB572" s="39"/>
      <c r="AC572" s="39"/>
      <c r="AD572" s="39"/>
      <c r="AE572" s="39"/>
      <c r="AR572" s="240" t="s">
        <v>695</v>
      </c>
      <c r="AT572" s="240" t="s">
        <v>1347</v>
      </c>
      <c r="AU572" s="240" t="s">
        <v>371</v>
      </c>
      <c r="AY572" s="18" t="s">
        <v>350</v>
      </c>
      <c r="BE572" s="241">
        <f>IF(N572="základní",J572,0)</f>
        <v>0</v>
      </c>
      <c r="BF572" s="241">
        <f>IF(N572="snížená",J572,0)</f>
        <v>0</v>
      </c>
      <c r="BG572" s="241">
        <f>IF(N572="zákl. přenesená",J572,0)</f>
        <v>0</v>
      </c>
      <c r="BH572" s="241">
        <f>IF(N572="sníž. přenesená",J572,0)</f>
        <v>0</v>
      </c>
      <c r="BI572" s="241">
        <f>IF(N572="nulová",J572,0)</f>
        <v>0</v>
      </c>
      <c r="BJ572" s="18" t="s">
        <v>84</v>
      </c>
      <c r="BK572" s="241">
        <f>ROUND(I572*H572,2)</f>
        <v>0</v>
      </c>
      <c r="BL572" s="18" t="s">
        <v>530</v>
      </c>
      <c r="BM572" s="240" t="s">
        <v>6556</v>
      </c>
    </row>
    <row r="573" s="2" customFormat="1">
      <c r="A573" s="39"/>
      <c r="B573" s="40"/>
      <c r="C573" s="41"/>
      <c r="D573" s="242" t="s">
        <v>359</v>
      </c>
      <c r="E573" s="41"/>
      <c r="F573" s="243" t="s">
        <v>6555</v>
      </c>
      <c r="G573" s="41"/>
      <c r="H573" s="41"/>
      <c r="I573" s="244"/>
      <c r="J573" s="41"/>
      <c r="K573" s="41"/>
      <c r="L573" s="45"/>
      <c r="M573" s="245"/>
      <c r="N573" s="246"/>
      <c r="O573" s="92"/>
      <c r="P573" s="92"/>
      <c r="Q573" s="92"/>
      <c r="R573" s="92"/>
      <c r="S573" s="92"/>
      <c r="T573" s="93"/>
      <c r="U573" s="39"/>
      <c r="V573" s="39"/>
      <c r="W573" s="39"/>
      <c r="X573" s="39"/>
      <c r="Y573" s="39"/>
      <c r="Z573" s="39"/>
      <c r="AA573" s="39"/>
      <c r="AB573" s="39"/>
      <c r="AC573" s="39"/>
      <c r="AD573" s="39"/>
      <c r="AE573" s="39"/>
      <c r="AT573" s="18" t="s">
        <v>359</v>
      </c>
      <c r="AU573" s="18" t="s">
        <v>371</v>
      </c>
    </row>
    <row r="574" s="12" customFormat="1" ht="20.88" customHeight="1">
      <c r="A574" s="12"/>
      <c r="B574" s="213"/>
      <c r="C574" s="214"/>
      <c r="D574" s="215" t="s">
        <v>75</v>
      </c>
      <c r="E574" s="227" t="s">
        <v>6557</v>
      </c>
      <c r="F574" s="227" t="s">
        <v>6072</v>
      </c>
      <c r="G574" s="214"/>
      <c r="H574" s="214"/>
      <c r="I574" s="217"/>
      <c r="J574" s="228">
        <f>BK574</f>
        <v>0</v>
      </c>
      <c r="K574" s="214"/>
      <c r="L574" s="219"/>
      <c r="M574" s="220"/>
      <c r="N574" s="221"/>
      <c r="O574" s="221"/>
      <c r="P574" s="222">
        <f>SUM(P575:P608)</f>
        <v>0</v>
      </c>
      <c r="Q574" s="221"/>
      <c r="R574" s="222">
        <f>SUM(R575:R608)</f>
        <v>0.27147999999999994</v>
      </c>
      <c r="S574" s="221"/>
      <c r="T574" s="223">
        <f>SUM(T575:T608)</f>
        <v>0</v>
      </c>
      <c r="U574" s="12"/>
      <c r="V574" s="12"/>
      <c r="W574" s="12"/>
      <c r="X574" s="12"/>
      <c r="Y574" s="12"/>
      <c r="Z574" s="12"/>
      <c r="AA574" s="12"/>
      <c r="AB574" s="12"/>
      <c r="AC574" s="12"/>
      <c r="AD574" s="12"/>
      <c r="AE574" s="12"/>
      <c r="AR574" s="224" t="s">
        <v>86</v>
      </c>
      <c r="AT574" s="225" t="s">
        <v>75</v>
      </c>
      <c r="AU574" s="225" t="s">
        <v>86</v>
      </c>
      <c r="AY574" s="224" t="s">
        <v>350</v>
      </c>
      <c r="BK574" s="226">
        <f>SUM(BK575:BK608)</f>
        <v>0</v>
      </c>
    </row>
    <row r="575" s="2" customFormat="1" ht="62.7" customHeight="1">
      <c r="A575" s="39"/>
      <c r="B575" s="40"/>
      <c r="C575" s="229" t="s">
        <v>2730</v>
      </c>
      <c r="D575" s="229" t="s">
        <v>352</v>
      </c>
      <c r="E575" s="230" t="s">
        <v>6558</v>
      </c>
      <c r="F575" s="231" t="s">
        <v>6559</v>
      </c>
      <c r="G575" s="232" t="s">
        <v>551</v>
      </c>
      <c r="H575" s="233">
        <v>20</v>
      </c>
      <c r="I575" s="234"/>
      <c r="J575" s="235">
        <f>ROUND(I575*H575,2)</f>
        <v>0</v>
      </c>
      <c r="K575" s="231" t="s">
        <v>1</v>
      </c>
      <c r="L575" s="45"/>
      <c r="M575" s="236" t="s">
        <v>1</v>
      </c>
      <c r="N575" s="237" t="s">
        <v>41</v>
      </c>
      <c r="O575" s="92"/>
      <c r="P575" s="238">
        <f>O575*H575</f>
        <v>0</v>
      </c>
      <c r="Q575" s="238">
        <v>0</v>
      </c>
      <c r="R575" s="238">
        <f>Q575*H575</f>
        <v>0</v>
      </c>
      <c r="S575" s="238">
        <v>0</v>
      </c>
      <c r="T575" s="239">
        <f>S575*H575</f>
        <v>0</v>
      </c>
      <c r="U575" s="39"/>
      <c r="V575" s="39"/>
      <c r="W575" s="39"/>
      <c r="X575" s="39"/>
      <c r="Y575" s="39"/>
      <c r="Z575" s="39"/>
      <c r="AA575" s="39"/>
      <c r="AB575" s="39"/>
      <c r="AC575" s="39"/>
      <c r="AD575" s="39"/>
      <c r="AE575" s="39"/>
      <c r="AR575" s="240" t="s">
        <v>357</v>
      </c>
      <c r="AT575" s="240" t="s">
        <v>352</v>
      </c>
      <c r="AU575" s="240" t="s">
        <v>371</v>
      </c>
      <c r="AY575" s="18" t="s">
        <v>350</v>
      </c>
      <c r="BE575" s="241">
        <f>IF(N575="základní",J575,0)</f>
        <v>0</v>
      </c>
      <c r="BF575" s="241">
        <f>IF(N575="snížená",J575,0)</f>
        <v>0</v>
      </c>
      <c r="BG575" s="241">
        <f>IF(N575="zákl. přenesená",J575,0)</f>
        <v>0</v>
      </c>
      <c r="BH575" s="241">
        <f>IF(N575="sníž. přenesená",J575,0)</f>
        <v>0</v>
      </c>
      <c r="BI575" s="241">
        <f>IF(N575="nulová",J575,0)</f>
        <v>0</v>
      </c>
      <c r="BJ575" s="18" t="s">
        <v>84</v>
      </c>
      <c r="BK575" s="241">
        <f>ROUND(I575*H575,2)</f>
        <v>0</v>
      </c>
      <c r="BL575" s="18" t="s">
        <v>357</v>
      </c>
      <c r="BM575" s="240" t="s">
        <v>6560</v>
      </c>
    </row>
    <row r="576" s="2" customFormat="1">
      <c r="A576" s="39"/>
      <c r="B576" s="40"/>
      <c r="C576" s="41"/>
      <c r="D576" s="242" t="s">
        <v>359</v>
      </c>
      <c r="E576" s="41"/>
      <c r="F576" s="243" t="s">
        <v>6559</v>
      </c>
      <c r="G576" s="41"/>
      <c r="H576" s="41"/>
      <c r="I576" s="244"/>
      <c r="J576" s="41"/>
      <c r="K576" s="41"/>
      <c r="L576" s="45"/>
      <c r="M576" s="245"/>
      <c r="N576" s="246"/>
      <c r="O576" s="92"/>
      <c r="P576" s="92"/>
      <c r="Q576" s="92"/>
      <c r="R576" s="92"/>
      <c r="S576" s="92"/>
      <c r="T576" s="93"/>
      <c r="U576" s="39"/>
      <c r="V576" s="39"/>
      <c r="W576" s="39"/>
      <c r="X576" s="39"/>
      <c r="Y576" s="39"/>
      <c r="Z576" s="39"/>
      <c r="AA576" s="39"/>
      <c r="AB576" s="39"/>
      <c r="AC576" s="39"/>
      <c r="AD576" s="39"/>
      <c r="AE576" s="39"/>
      <c r="AT576" s="18" t="s">
        <v>359</v>
      </c>
      <c r="AU576" s="18" t="s">
        <v>371</v>
      </c>
    </row>
    <row r="577" s="2" customFormat="1" ht="24.15" customHeight="1">
      <c r="A577" s="39"/>
      <c r="B577" s="40"/>
      <c r="C577" s="295" t="s">
        <v>2746</v>
      </c>
      <c r="D577" s="295" t="s">
        <v>1347</v>
      </c>
      <c r="E577" s="296" t="s">
        <v>6561</v>
      </c>
      <c r="F577" s="297" t="s">
        <v>6562</v>
      </c>
      <c r="G577" s="298" t="s">
        <v>551</v>
      </c>
      <c r="H577" s="299">
        <v>20</v>
      </c>
      <c r="I577" s="300"/>
      <c r="J577" s="301">
        <f>ROUND(I577*H577,2)</f>
        <v>0</v>
      </c>
      <c r="K577" s="297" t="s">
        <v>1</v>
      </c>
      <c r="L577" s="302"/>
      <c r="M577" s="303" t="s">
        <v>1</v>
      </c>
      <c r="N577" s="304" t="s">
        <v>41</v>
      </c>
      <c r="O577" s="92"/>
      <c r="P577" s="238">
        <f>O577*H577</f>
        <v>0</v>
      </c>
      <c r="Q577" s="238">
        <v>0</v>
      </c>
      <c r="R577" s="238">
        <f>Q577*H577</f>
        <v>0</v>
      </c>
      <c r="S577" s="238">
        <v>0</v>
      </c>
      <c r="T577" s="239">
        <f>S577*H577</f>
        <v>0</v>
      </c>
      <c r="U577" s="39"/>
      <c r="V577" s="39"/>
      <c r="W577" s="39"/>
      <c r="X577" s="39"/>
      <c r="Y577" s="39"/>
      <c r="Z577" s="39"/>
      <c r="AA577" s="39"/>
      <c r="AB577" s="39"/>
      <c r="AC577" s="39"/>
      <c r="AD577" s="39"/>
      <c r="AE577" s="39"/>
      <c r="AR577" s="240" t="s">
        <v>468</v>
      </c>
      <c r="AT577" s="240" t="s">
        <v>1347</v>
      </c>
      <c r="AU577" s="240" t="s">
        <v>371</v>
      </c>
      <c r="AY577" s="18" t="s">
        <v>350</v>
      </c>
      <c r="BE577" s="241">
        <f>IF(N577="základní",J577,0)</f>
        <v>0</v>
      </c>
      <c r="BF577" s="241">
        <f>IF(N577="snížená",J577,0)</f>
        <v>0</v>
      </c>
      <c r="BG577" s="241">
        <f>IF(N577="zákl. přenesená",J577,0)</f>
        <v>0</v>
      </c>
      <c r="BH577" s="241">
        <f>IF(N577="sníž. přenesená",J577,0)</f>
        <v>0</v>
      </c>
      <c r="BI577" s="241">
        <f>IF(N577="nulová",J577,0)</f>
        <v>0</v>
      </c>
      <c r="BJ577" s="18" t="s">
        <v>84</v>
      </c>
      <c r="BK577" s="241">
        <f>ROUND(I577*H577,2)</f>
        <v>0</v>
      </c>
      <c r="BL577" s="18" t="s">
        <v>357</v>
      </c>
      <c r="BM577" s="240" t="s">
        <v>6563</v>
      </c>
    </row>
    <row r="578" s="2" customFormat="1">
      <c r="A578" s="39"/>
      <c r="B578" s="40"/>
      <c r="C578" s="41"/>
      <c r="D578" s="242" t="s">
        <v>359</v>
      </c>
      <c r="E578" s="41"/>
      <c r="F578" s="243" t="s">
        <v>6562</v>
      </c>
      <c r="G578" s="41"/>
      <c r="H578" s="41"/>
      <c r="I578" s="244"/>
      <c r="J578" s="41"/>
      <c r="K578" s="41"/>
      <c r="L578" s="45"/>
      <c r="M578" s="245"/>
      <c r="N578" s="246"/>
      <c r="O578" s="92"/>
      <c r="P578" s="92"/>
      <c r="Q578" s="92"/>
      <c r="R578" s="92"/>
      <c r="S578" s="92"/>
      <c r="T578" s="93"/>
      <c r="U578" s="39"/>
      <c r="V578" s="39"/>
      <c r="W578" s="39"/>
      <c r="X578" s="39"/>
      <c r="Y578" s="39"/>
      <c r="Z578" s="39"/>
      <c r="AA578" s="39"/>
      <c r="AB578" s="39"/>
      <c r="AC578" s="39"/>
      <c r="AD578" s="39"/>
      <c r="AE578" s="39"/>
      <c r="AT578" s="18" t="s">
        <v>359</v>
      </c>
      <c r="AU578" s="18" t="s">
        <v>371</v>
      </c>
    </row>
    <row r="579" s="2" customFormat="1" ht="37.8" customHeight="1">
      <c r="A579" s="39"/>
      <c r="B579" s="40"/>
      <c r="C579" s="229" t="s">
        <v>2753</v>
      </c>
      <c r="D579" s="229" t="s">
        <v>352</v>
      </c>
      <c r="E579" s="230" t="s">
        <v>6564</v>
      </c>
      <c r="F579" s="231" t="s">
        <v>6565</v>
      </c>
      <c r="G579" s="232" t="s">
        <v>497</v>
      </c>
      <c r="H579" s="233">
        <v>10</v>
      </c>
      <c r="I579" s="234"/>
      <c r="J579" s="235">
        <f>ROUND(I579*H579,2)</f>
        <v>0</v>
      </c>
      <c r="K579" s="231" t="s">
        <v>1</v>
      </c>
      <c r="L579" s="45"/>
      <c r="M579" s="236" t="s">
        <v>1</v>
      </c>
      <c r="N579" s="237" t="s">
        <v>41</v>
      </c>
      <c r="O579" s="92"/>
      <c r="P579" s="238">
        <f>O579*H579</f>
        <v>0</v>
      </c>
      <c r="Q579" s="238">
        <v>5.0000000000000002E-05</v>
      </c>
      <c r="R579" s="238">
        <f>Q579*H579</f>
        <v>0.00050000000000000001</v>
      </c>
      <c r="S579" s="238">
        <v>0</v>
      </c>
      <c r="T579" s="239">
        <f>S579*H579</f>
        <v>0</v>
      </c>
      <c r="U579" s="39"/>
      <c r="V579" s="39"/>
      <c r="W579" s="39"/>
      <c r="X579" s="39"/>
      <c r="Y579" s="39"/>
      <c r="Z579" s="39"/>
      <c r="AA579" s="39"/>
      <c r="AB579" s="39"/>
      <c r="AC579" s="39"/>
      <c r="AD579" s="39"/>
      <c r="AE579" s="39"/>
      <c r="AR579" s="240" t="s">
        <v>357</v>
      </c>
      <c r="AT579" s="240" t="s">
        <v>352</v>
      </c>
      <c r="AU579" s="240" t="s">
        <v>371</v>
      </c>
      <c r="AY579" s="18" t="s">
        <v>350</v>
      </c>
      <c r="BE579" s="241">
        <f>IF(N579="základní",J579,0)</f>
        <v>0</v>
      </c>
      <c r="BF579" s="241">
        <f>IF(N579="snížená",J579,0)</f>
        <v>0</v>
      </c>
      <c r="BG579" s="241">
        <f>IF(N579="zákl. přenesená",J579,0)</f>
        <v>0</v>
      </c>
      <c r="BH579" s="241">
        <f>IF(N579="sníž. přenesená",J579,0)</f>
        <v>0</v>
      </c>
      <c r="BI579" s="241">
        <f>IF(N579="nulová",J579,0)</f>
        <v>0</v>
      </c>
      <c r="BJ579" s="18" t="s">
        <v>84</v>
      </c>
      <c r="BK579" s="241">
        <f>ROUND(I579*H579,2)</f>
        <v>0</v>
      </c>
      <c r="BL579" s="18" t="s">
        <v>357</v>
      </c>
      <c r="BM579" s="240" t="s">
        <v>6566</v>
      </c>
    </row>
    <row r="580" s="2" customFormat="1">
      <c r="A580" s="39"/>
      <c r="B580" s="40"/>
      <c r="C580" s="41"/>
      <c r="D580" s="242" t="s">
        <v>359</v>
      </c>
      <c r="E580" s="41"/>
      <c r="F580" s="243" t="s">
        <v>6565</v>
      </c>
      <c r="G580" s="41"/>
      <c r="H580" s="41"/>
      <c r="I580" s="244"/>
      <c r="J580" s="41"/>
      <c r="K580" s="41"/>
      <c r="L580" s="45"/>
      <c r="M580" s="245"/>
      <c r="N580" s="246"/>
      <c r="O580" s="92"/>
      <c r="P580" s="92"/>
      <c r="Q580" s="92"/>
      <c r="R580" s="92"/>
      <c r="S580" s="92"/>
      <c r="T580" s="93"/>
      <c r="U580" s="39"/>
      <c r="V580" s="39"/>
      <c r="W580" s="39"/>
      <c r="X580" s="39"/>
      <c r="Y580" s="39"/>
      <c r="Z580" s="39"/>
      <c r="AA580" s="39"/>
      <c r="AB580" s="39"/>
      <c r="AC580" s="39"/>
      <c r="AD580" s="39"/>
      <c r="AE580" s="39"/>
      <c r="AT580" s="18" t="s">
        <v>359</v>
      </c>
      <c r="AU580" s="18" t="s">
        <v>371</v>
      </c>
    </row>
    <row r="581" s="2" customFormat="1" ht="24.15" customHeight="1">
      <c r="A581" s="39"/>
      <c r="B581" s="40"/>
      <c r="C581" s="229" t="s">
        <v>2769</v>
      </c>
      <c r="D581" s="229" t="s">
        <v>352</v>
      </c>
      <c r="E581" s="230" t="s">
        <v>6073</v>
      </c>
      <c r="F581" s="231" t="s">
        <v>6074</v>
      </c>
      <c r="G581" s="232" t="s">
        <v>551</v>
      </c>
      <c r="H581" s="233">
        <v>2000</v>
      </c>
      <c r="I581" s="234"/>
      <c r="J581" s="235">
        <f>ROUND(I581*H581,2)</f>
        <v>0</v>
      </c>
      <c r="K581" s="231" t="s">
        <v>385</v>
      </c>
      <c r="L581" s="45"/>
      <c r="M581" s="236" t="s">
        <v>1</v>
      </c>
      <c r="N581" s="237" t="s">
        <v>41</v>
      </c>
      <c r="O581" s="92"/>
      <c r="P581" s="238">
        <f>O581*H581</f>
        <v>0</v>
      </c>
      <c r="Q581" s="238">
        <v>0</v>
      </c>
      <c r="R581" s="238">
        <f>Q581*H581</f>
        <v>0</v>
      </c>
      <c r="S581" s="238">
        <v>0</v>
      </c>
      <c r="T581" s="239">
        <f>S581*H581</f>
        <v>0</v>
      </c>
      <c r="U581" s="39"/>
      <c r="V581" s="39"/>
      <c r="W581" s="39"/>
      <c r="X581" s="39"/>
      <c r="Y581" s="39"/>
      <c r="Z581" s="39"/>
      <c r="AA581" s="39"/>
      <c r="AB581" s="39"/>
      <c r="AC581" s="39"/>
      <c r="AD581" s="39"/>
      <c r="AE581" s="39"/>
      <c r="AR581" s="240" t="s">
        <v>357</v>
      </c>
      <c r="AT581" s="240" t="s">
        <v>352</v>
      </c>
      <c r="AU581" s="240" t="s">
        <v>371</v>
      </c>
      <c r="AY581" s="18" t="s">
        <v>350</v>
      </c>
      <c r="BE581" s="241">
        <f>IF(N581="základní",J581,0)</f>
        <v>0</v>
      </c>
      <c r="BF581" s="241">
        <f>IF(N581="snížená",J581,0)</f>
        <v>0</v>
      </c>
      <c r="BG581" s="241">
        <f>IF(N581="zákl. přenesená",J581,0)</f>
        <v>0</v>
      </c>
      <c r="BH581" s="241">
        <f>IF(N581="sníž. přenesená",J581,0)</f>
        <v>0</v>
      </c>
      <c r="BI581" s="241">
        <f>IF(N581="nulová",J581,0)</f>
        <v>0</v>
      </c>
      <c r="BJ581" s="18" t="s">
        <v>84</v>
      </c>
      <c r="BK581" s="241">
        <f>ROUND(I581*H581,2)</f>
        <v>0</v>
      </c>
      <c r="BL581" s="18" t="s">
        <v>357</v>
      </c>
      <c r="BM581" s="240" t="s">
        <v>6567</v>
      </c>
    </row>
    <row r="582" s="2" customFormat="1">
      <c r="A582" s="39"/>
      <c r="B582" s="40"/>
      <c r="C582" s="41"/>
      <c r="D582" s="242" t="s">
        <v>359</v>
      </c>
      <c r="E582" s="41"/>
      <c r="F582" s="243" t="s">
        <v>6076</v>
      </c>
      <c r="G582" s="41"/>
      <c r="H582" s="41"/>
      <c r="I582" s="244"/>
      <c r="J582" s="41"/>
      <c r="K582" s="41"/>
      <c r="L582" s="45"/>
      <c r="M582" s="245"/>
      <c r="N582" s="246"/>
      <c r="O582" s="92"/>
      <c r="P582" s="92"/>
      <c r="Q582" s="92"/>
      <c r="R582" s="92"/>
      <c r="S582" s="92"/>
      <c r="T582" s="93"/>
      <c r="U582" s="39"/>
      <c r="V582" s="39"/>
      <c r="W582" s="39"/>
      <c r="X582" s="39"/>
      <c r="Y582" s="39"/>
      <c r="Z582" s="39"/>
      <c r="AA582" s="39"/>
      <c r="AB582" s="39"/>
      <c r="AC582" s="39"/>
      <c r="AD582" s="39"/>
      <c r="AE582" s="39"/>
      <c r="AT582" s="18" t="s">
        <v>359</v>
      </c>
      <c r="AU582" s="18" t="s">
        <v>371</v>
      </c>
    </row>
    <row r="583" s="2" customFormat="1" ht="24.15" customHeight="1">
      <c r="A583" s="39"/>
      <c r="B583" s="40"/>
      <c r="C583" s="229" t="s">
        <v>2781</v>
      </c>
      <c r="D583" s="229" t="s">
        <v>352</v>
      </c>
      <c r="E583" s="230" t="s">
        <v>6568</v>
      </c>
      <c r="F583" s="231" t="s">
        <v>6569</v>
      </c>
      <c r="G583" s="232" t="s">
        <v>551</v>
      </c>
      <c r="H583" s="233">
        <v>100</v>
      </c>
      <c r="I583" s="234"/>
      <c r="J583" s="235">
        <f>ROUND(I583*H583,2)</f>
        <v>0</v>
      </c>
      <c r="K583" s="231" t="s">
        <v>385</v>
      </c>
      <c r="L583" s="45"/>
      <c r="M583" s="236" t="s">
        <v>1</v>
      </c>
      <c r="N583" s="237" t="s">
        <v>41</v>
      </c>
      <c r="O583" s="92"/>
      <c r="P583" s="238">
        <f>O583*H583</f>
        <v>0</v>
      </c>
      <c r="Q583" s="238">
        <v>0</v>
      </c>
      <c r="R583" s="238">
        <f>Q583*H583</f>
        <v>0</v>
      </c>
      <c r="S583" s="238">
        <v>0</v>
      </c>
      <c r="T583" s="239">
        <f>S583*H583</f>
        <v>0</v>
      </c>
      <c r="U583" s="39"/>
      <c r="V583" s="39"/>
      <c r="W583" s="39"/>
      <c r="X583" s="39"/>
      <c r="Y583" s="39"/>
      <c r="Z583" s="39"/>
      <c r="AA583" s="39"/>
      <c r="AB583" s="39"/>
      <c r="AC583" s="39"/>
      <c r="AD583" s="39"/>
      <c r="AE583" s="39"/>
      <c r="AR583" s="240" t="s">
        <v>357</v>
      </c>
      <c r="AT583" s="240" t="s">
        <v>352</v>
      </c>
      <c r="AU583" s="240" t="s">
        <v>371</v>
      </c>
      <c r="AY583" s="18" t="s">
        <v>350</v>
      </c>
      <c r="BE583" s="241">
        <f>IF(N583="základní",J583,0)</f>
        <v>0</v>
      </c>
      <c r="BF583" s="241">
        <f>IF(N583="snížená",J583,0)</f>
        <v>0</v>
      </c>
      <c r="BG583" s="241">
        <f>IF(N583="zákl. přenesená",J583,0)</f>
        <v>0</v>
      </c>
      <c r="BH583" s="241">
        <f>IF(N583="sníž. přenesená",J583,0)</f>
        <v>0</v>
      </c>
      <c r="BI583" s="241">
        <f>IF(N583="nulová",J583,0)</f>
        <v>0</v>
      </c>
      <c r="BJ583" s="18" t="s">
        <v>84</v>
      </c>
      <c r="BK583" s="241">
        <f>ROUND(I583*H583,2)</f>
        <v>0</v>
      </c>
      <c r="BL583" s="18" t="s">
        <v>357</v>
      </c>
      <c r="BM583" s="240" t="s">
        <v>6570</v>
      </c>
    </row>
    <row r="584" s="2" customFormat="1">
      <c r="A584" s="39"/>
      <c r="B584" s="40"/>
      <c r="C584" s="41"/>
      <c r="D584" s="242" t="s">
        <v>359</v>
      </c>
      <c r="E584" s="41"/>
      <c r="F584" s="243" t="s">
        <v>6571</v>
      </c>
      <c r="G584" s="41"/>
      <c r="H584" s="41"/>
      <c r="I584" s="244"/>
      <c r="J584" s="41"/>
      <c r="K584" s="41"/>
      <c r="L584" s="45"/>
      <c r="M584" s="245"/>
      <c r="N584" s="246"/>
      <c r="O584" s="92"/>
      <c r="P584" s="92"/>
      <c r="Q584" s="92"/>
      <c r="R584" s="92"/>
      <c r="S584" s="92"/>
      <c r="T584" s="93"/>
      <c r="U584" s="39"/>
      <c r="V584" s="39"/>
      <c r="W584" s="39"/>
      <c r="X584" s="39"/>
      <c r="Y584" s="39"/>
      <c r="Z584" s="39"/>
      <c r="AA584" s="39"/>
      <c r="AB584" s="39"/>
      <c r="AC584" s="39"/>
      <c r="AD584" s="39"/>
      <c r="AE584" s="39"/>
      <c r="AT584" s="18" t="s">
        <v>359</v>
      </c>
      <c r="AU584" s="18" t="s">
        <v>371</v>
      </c>
    </row>
    <row r="585" s="2" customFormat="1" ht="21.75" customHeight="1">
      <c r="A585" s="39"/>
      <c r="B585" s="40"/>
      <c r="C585" s="295" t="s">
        <v>2788</v>
      </c>
      <c r="D585" s="295" t="s">
        <v>1347</v>
      </c>
      <c r="E585" s="296" t="s">
        <v>6572</v>
      </c>
      <c r="F585" s="297" t="s">
        <v>6573</v>
      </c>
      <c r="G585" s="298" t="s">
        <v>551</v>
      </c>
      <c r="H585" s="299">
        <v>1050</v>
      </c>
      <c r="I585" s="300"/>
      <c r="J585" s="301">
        <f>ROUND(I585*H585,2)</f>
        <v>0</v>
      </c>
      <c r="K585" s="297" t="s">
        <v>385</v>
      </c>
      <c r="L585" s="302"/>
      <c r="M585" s="303" t="s">
        <v>1</v>
      </c>
      <c r="N585" s="304" t="s">
        <v>41</v>
      </c>
      <c r="O585" s="92"/>
      <c r="P585" s="238">
        <f>O585*H585</f>
        <v>0</v>
      </c>
      <c r="Q585" s="238">
        <v>6.9999999999999994E-05</v>
      </c>
      <c r="R585" s="238">
        <f>Q585*H585</f>
        <v>0.073499999999999996</v>
      </c>
      <c r="S585" s="238">
        <v>0</v>
      </c>
      <c r="T585" s="239">
        <f>S585*H585</f>
        <v>0</v>
      </c>
      <c r="U585" s="39"/>
      <c r="V585" s="39"/>
      <c r="W585" s="39"/>
      <c r="X585" s="39"/>
      <c r="Y585" s="39"/>
      <c r="Z585" s="39"/>
      <c r="AA585" s="39"/>
      <c r="AB585" s="39"/>
      <c r="AC585" s="39"/>
      <c r="AD585" s="39"/>
      <c r="AE585" s="39"/>
      <c r="AR585" s="240" t="s">
        <v>468</v>
      </c>
      <c r="AT585" s="240" t="s">
        <v>1347</v>
      </c>
      <c r="AU585" s="240" t="s">
        <v>371</v>
      </c>
      <c r="AY585" s="18" t="s">
        <v>350</v>
      </c>
      <c r="BE585" s="241">
        <f>IF(N585="základní",J585,0)</f>
        <v>0</v>
      </c>
      <c r="BF585" s="241">
        <f>IF(N585="snížená",J585,0)</f>
        <v>0</v>
      </c>
      <c r="BG585" s="241">
        <f>IF(N585="zákl. přenesená",J585,0)</f>
        <v>0</v>
      </c>
      <c r="BH585" s="241">
        <f>IF(N585="sníž. přenesená",J585,0)</f>
        <v>0</v>
      </c>
      <c r="BI585" s="241">
        <f>IF(N585="nulová",J585,0)</f>
        <v>0</v>
      </c>
      <c r="BJ585" s="18" t="s">
        <v>84</v>
      </c>
      <c r="BK585" s="241">
        <f>ROUND(I585*H585,2)</f>
        <v>0</v>
      </c>
      <c r="BL585" s="18" t="s">
        <v>357</v>
      </c>
      <c r="BM585" s="240" t="s">
        <v>6574</v>
      </c>
    </row>
    <row r="586" s="2" customFormat="1">
      <c r="A586" s="39"/>
      <c r="B586" s="40"/>
      <c r="C586" s="41"/>
      <c r="D586" s="242" t="s">
        <v>359</v>
      </c>
      <c r="E586" s="41"/>
      <c r="F586" s="243" t="s">
        <v>6573</v>
      </c>
      <c r="G586" s="41"/>
      <c r="H586" s="41"/>
      <c r="I586" s="244"/>
      <c r="J586" s="41"/>
      <c r="K586" s="41"/>
      <c r="L586" s="45"/>
      <c r="M586" s="245"/>
      <c r="N586" s="246"/>
      <c r="O586" s="92"/>
      <c r="P586" s="92"/>
      <c r="Q586" s="92"/>
      <c r="R586" s="92"/>
      <c r="S586" s="92"/>
      <c r="T586" s="93"/>
      <c r="U586" s="39"/>
      <c r="V586" s="39"/>
      <c r="W586" s="39"/>
      <c r="X586" s="39"/>
      <c r="Y586" s="39"/>
      <c r="Z586" s="39"/>
      <c r="AA586" s="39"/>
      <c r="AB586" s="39"/>
      <c r="AC586" s="39"/>
      <c r="AD586" s="39"/>
      <c r="AE586" s="39"/>
      <c r="AT586" s="18" t="s">
        <v>359</v>
      </c>
      <c r="AU586" s="18" t="s">
        <v>371</v>
      </c>
    </row>
    <row r="587" s="13" customFormat="1">
      <c r="A587" s="13"/>
      <c r="B587" s="247"/>
      <c r="C587" s="248"/>
      <c r="D587" s="242" t="s">
        <v>361</v>
      </c>
      <c r="E587" s="249" t="s">
        <v>1</v>
      </c>
      <c r="F587" s="250" t="s">
        <v>6575</v>
      </c>
      <c r="G587" s="248"/>
      <c r="H587" s="251">
        <v>1050</v>
      </c>
      <c r="I587" s="252"/>
      <c r="J587" s="248"/>
      <c r="K587" s="248"/>
      <c r="L587" s="253"/>
      <c r="M587" s="254"/>
      <c r="N587" s="255"/>
      <c r="O587" s="255"/>
      <c r="P587" s="255"/>
      <c r="Q587" s="255"/>
      <c r="R587" s="255"/>
      <c r="S587" s="255"/>
      <c r="T587" s="256"/>
      <c r="U587" s="13"/>
      <c r="V587" s="13"/>
      <c r="W587" s="13"/>
      <c r="X587" s="13"/>
      <c r="Y587" s="13"/>
      <c r="Z587" s="13"/>
      <c r="AA587" s="13"/>
      <c r="AB587" s="13"/>
      <c r="AC587" s="13"/>
      <c r="AD587" s="13"/>
      <c r="AE587" s="13"/>
      <c r="AT587" s="257" t="s">
        <v>361</v>
      </c>
      <c r="AU587" s="257" t="s">
        <v>371</v>
      </c>
      <c r="AV587" s="13" t="s">
        <v>86</v>
      </c>
      <c r="AW587" s="13" t="s">
        <v>32</v>
      </c>
      <c r="AX587" s="13" t="s">
        <v>84</v>
      </c>
      <c r="AY587" s="257" t="s">
        <v>350</v>
      </c>
    </row>
    <row r="588" s="2" customFormat="1" ht="21.75" customHeight="1">
      <c r="A588" s="39"/>
      <c r="B588" s="40"/>
      <c r="C588" s="295" t="s">
        <v>2806</v>
      </c>
      <c r="D588" s="295" t="s">
        <v>1347</v>
      </c>
      <c r="E588" s="296" t="s">
        <v>6576</v>
      </c>
      <c r="F588" s="297" t="s">
        <v>6577</v>
      </c>
      <c r="G588" s="298" t="s">
        <v>551</v>
      </c>
      <c r="H588" s="299">
        <v>1050</v>
      </c>
      <c r="I588" s="300"/>
      <c r="J588" s="301">
        <f>ROUND(I588*H588,2)</f>
        <v>0</v>
      </c>
      <c r="K588" s="297" t="s">
        <v>385</v>
      </c>
      <c r="L588" s="302"/>
      <c r="M588" s="303" t="s">
        <v>1</v>
      </c>
      <c r="N588" s="304" t="s">
        <v>41</v>
      </c>
      <c r="O588" s="92"/>
      <c r="P588" s="238">
        <f>O588*H588</f>
        <v>0</v>
      </c>
      <c r="Q588" s="238">
        <v>0.00010000000000000001</v>
      </c>
      <c r="R588" s="238">
        <f>Q588*H588</f>
        <v>0.10500000000000001</v>
      </c>
      <c r="S588" s="238">
        <v>0</v>
      </c>
      <c r="T588" s="239">
        <f>S588*H588</f>
        <v>0</v>
      </c>
      <c r="U588" s="39"/>
      <c r="V588" s="39"/>
      <c r="W588" s="39"/>
      <c r="X588" s="39"/>
      <c r="Y588" s="39"/>
      <c r="Z588" s="39"/>
      <c r="AA588" s="39"/>
      <c r="AB588" s="39"/>
      <c r="AC588" s="39"/>
      <c r="AD588" s="39"/>
      <c r="AE588" s="39"/>
      <c r="AR588" s="240" t="s">
        <v>468</v>
      </c>
      <c r="AT588" s="240" t="s">
        <v>1347</v>
      </c>
      <c r="AU588" s="240" t="s">
        <v>371</v>
      </c>
      <c r="AY588" s="18" t="s">
        <v>350</v>
      </c>
      <c r="BE588" s="241">
        <f>IF(N588="základní",J588,0)</f>
        <v>0</v>
      </c>
      <c r="BF588" s="241">
        <f>IF(N588="snížená",J588,0)</f>
        <v>0</v>
      </c>
      <c r="BG588" s="241">
        <f>IF(N588="zákl. přenesená",J588,0)</f>
        <v>0</v>
      </c>
      <c r="BH588" s="241">
        <f>IF(N588="sníž. přenesená",J588,0)</f>
        <v>0</v>
      </c>
      <c r="BI588" s="241">
        <f>IF(N588="nulová",J588,0)</f>
        <v>0</v>
      </c>
      <c r="BJ588" s="18" t="s">
        <v>84</v>
      </c>
      <c r="BK588" s="241">
        <f>ROUND(I588*H588,2)</f>
        <v>0</v>
      </c>
      <c r="BL588" s="18" t="s">
        <v>357</v>
      </c>
      <c r="BM588" s="240" t="s">
        <v>6578</v>
      </c>
    </row>
    <row r="589" s="2" customFormat="1">
      <c r="A589" s="39"/>
      <c r="B589" s="40"/>
      <c r="C589" s="41"/>
      <c r="D589" s="242" t="s">
        <v>359</v>
      </c>
      <c r="E589" s="41"/>
      <c r="F589" s="243" t="s">
        <v>6577</v>
      </c>
      <c r="G589" s="41"/>
      <c r="H589" s="41"/>
      <c r="I589" s="244"/>
      <c r="J589" s="41"/>
      <c r="K589" s="41"/>
      <c r="L589" s="45"/>
      <c r="M589" s="245"/>
      <c r="N589" s="246"/>
      <c r="O589" s="92"/>
      <c r="P589" s="92"/>
      <c r="Q589" s="92"/>
      <c r="R589" s="92"/>
      <c r="S589" s="92"/>
      <c r="T589" s="93"/>
      <c r="U589" s="39"/>
      <c r="V589" s="39"/>
      <c r="W589" s="39"/>
      <c r="X589" s="39"/>
      <c r="Y589" s="39"/>
      <c r="Z589" s="39"/>
      <c r="AA589" s="39"/>
      <c r="AB589" s="39"/>
      <c r="AC589" s="39"/>
      <c r="AD589" s="39"/>
      <c r="AE589" s="39"/>
      <c r="AT589" s="18" t="s">
        <v>359</v>
      </c>
      <c r="AU589" s="18" t="s">
        <v>371</v>
      </c>
    </row>
    <row r="590" s="13" customFormat="1">
      <c r="A590" s="13"/>
      <c r="B590" s="247"/>
      <c r="C590" s="248"/>
      <c r="D590" s="242" t="s">
        <v>361</v>
      </c>
      <c r="E590" s="249" t="s">
        <v>1</v>
      </c>
      <c r="F590" s="250" t="s">
        <v>6575</v>
      </c>
      <c r="G590" s="248"/>
      <c r="H590" s="251">
        <v>1050</v>
      </c>
      <c r="I590" s="252"/>
      <c r="J590" s="248"/>
      <c r="K590" s="248"/>
      <c r="L590" s="253"/>
      <c r="M590" s="254"/>
      <c r="N590" s="255"/>
      <c r="O590" s="255"/>
      <c r="P590" s="255"/>
      <c r="Q590" s="255"/>
      <c r="R590" s="255"/>
      <c r="S590" s="255"/>
      <c r="T590" s="256"/>
      <c r="U590" s="13"/>
      <c r="V590" s="13"/>
      <c r="W590" s="13"/>
      <c r="X590" s="13"/>
      <c r="Y590" s="13"/>
      <c r="Z590" s="13"/>
      <c r="AA590" s="13"/>
      <c r="AB590" s="13"/>
      <c r="AC590" s="13"/>
      <c r="AD590" s="13"/>
      <c r="AE590" s="13"/>
      <c r="AT590" s="257" t="s">
        <v>361</v>
      </c>
      <c r="AU590" s="257" t="s">
        <v>371</v>
      </c>
      <c r="AV590" s="13" t="s">
        <v>86</v>
      </c>
      <c r="AW590" s="13" t="s">
        <v>32</v>
      </c>
      <c r="AX590" s="13" t="s">
        <v>84</v>
      </c>
      <c r="AY590" s="257" t="s">
        <v>350</v>
      </c>
    </row>
    <row r="591" s="2" customFormat="1" ht="24.15" customHeight="1">
      <c r="A591" s="39"/>
      <c r="B591" s="40"/>
      <c r="C591" s="295" t="s">
        <v>2816</v>
      </c>
      <c r="D591" s="295" t="s">
        <v>1347</v>
      </c>
      <c r="E591" s="296" t="s">
        <v>6077</v>
      </c>
      <c r="F591" s="297" t="s">
        <v>6078</v>
      </c>
      <c r="G591" s="298" t="s">
        <v>551</v>
      </c>
      <c r="H591" s="299">
        <v>42</v>
      </c>
      <c r="I591" s="300"/>
      <c r="J591" s="301">
        <f>ROUND(I591*H591,2)</f>
        <v>0</v>
      </c>
      <c r="K591" s="297" t="s">
        <v>385</v>
      </c>
      <c r="L591" s="302"/>
      <c r="M591" s="303" t="s">
        <v>1</v>
      </c>
      <c r="N591" s="304" t="s">
        <v>41</v>
      </c>
      <c r="O591" s="92"/>
      <c r="P591" s="238">
        <f>O591*H591</f>
        <v>0</v>
      </c>
      <c r="Q591" s="238">
        <v>0.00019000000000000001</v>
      </c>
      <c r="R591" s="238">
        <f>Q591*H591</f>
        <v>0.007980000000000001</v>
      </c>
      <c r="S591" s="238">
        <v>0</v>
      </c>
      <c r="T591" s="239">
        <f>S591*H591</f>
        <v>0</v>
      </c>
      <c r="U591" s="39"/>
      <c r="V591" s="39"/>
      <c r="W591" s="39"/>
      <c r="X591" s="39"/>
      <c r="Y591" s="39"/>
      <c r="Z591" s="39"/>
      <c r="AA591" s="39"/>
      <c r="AB591" s="39"/>
      <c r="AC591" s="39"/>
      <c r="AD591" s="39"/>
      <c r="AE591" s="39"/>
      <c r="AR591" s="240" t="s">
        <v>468</v>
      </c>
      <c r="AT591" s="240" t="s">
        <v>1347</v>
      </c>
      <c r="AU591" s="240" t="s">
        <v>371</v>
      </c>
      <c r="AY591" s="18" t="s">
        <v>350</v>
      </c>
      <c r="BE591" s="241">
        <f>IF(N591="základní",J591,0)</f>
        <v>0</v>
      </c>
      <c r="BF591" s="241">
        <f>IF(N591="snížená",J591,0)</f>
        <v>0</v>
      </c>
      <c r="BG591" s="241">
        <f>IF(N591="zákl. přenesená",J591,0)</f>
        <v>0</v>
      </c>
      <c r="BH591" s="241">
        <f>IF(N591="sníž. přenesená",J591,0)</f>
        <v>0</v>
      </c>
      <c r="BI591" s="241">
        <f>IF(N591="nulová",J591,0)</f>
        <v>0</v>
      </c>
      <c r="BJ591" s="18" t="s">
        <v>84</v>
      </c>
      <c r="BK591" s="241">
        <f>ROUND(I591*H591,2)</f>
        <v>0</v>
      </c>
      <c r="BL591" s="18" t="s">
        <v>357</v>
      </c>
      <c r="BM591" s="240" t="s">
        <v>6579</v>
      </c>
    </row>
    <row r="592" s="2" customFormat="1">
      <c r="A592" s="39"/>
      <c r="B592" s="40"/>
      <c r="C592" s="41"/>
      <c r="D592" s="242" t="s">
        <v>359</v>
      </c>
      <c r="E592" s="41"/>
      <c r="F592" s="243" t="s">
        <v>6078</v>
      </c>
      <c r="G592" s="41"/>
      <c r="H592" s="41"/>
      <c r="I592" s="244"/>
      <c r="J592" s="41"/>
      <c r="K592" s="41"/>
      <c r="L592" s="45"/>
      <c r="M592" s="245"/>
      <c r="N592" s="246"/>
      <c r="O592" s="92"/>
      <c r="P592" s="92"/>
      <c r="Q592" s="92"/>
      <c r="R592" s="92"/>
      <c r="S592" s="92"/>
      <c r="T592" s="93"/>
      <c r="U592" s="39"/>
      <c r="V592" s="39"/>
      <c r="W592" s="39"/>
      <c r="X592" s="39"/>
      <c r="Y592" s="39"/>
      <c r="Z592" s="39"/>
      <c r="AA592" s="39"/>
      <c r="AB592" s="39"/>
      <c r="AC592" s="39"/>
      <c r="AD592" s="39"/>
      <c r="AE592" s="39"/>
      <c r="AT592" s="18" t="s">
        <v>359</v>
      </c>
      <c r="AU592" s="18" t="s">
        <v>371</v>
      </c>
    </row>
    <row r="593" s="13" customFormat="1">
      <c r="A593" s="13"/>
      <c r="B593" s="247"/>
      <c r="C593" s="248"/>
      <c r="D593" s="242" t="s">
        <v>361</v>
      </c>
      <c r="E593" s="249" t="s">
        <v>1</v>
      </c>
      <c r="F593" s="250" t="s">
        <v>6580</v>
      </c>
      <c r="G593" s="248"/>
      <c r="H593" s="251">
        <v>42</v>
      </c>
      <c r="I593" s="252"/>
      <c r="J593" s="248"/>
      <c r="K593" s="248"/>
      <c r="L593" s="253"/>
      <c r="M593" s="254"/>
      <c r="N593" s="255"/>
      <c r="O593" s="255"/>
      <c r="P593" s="255"/>
      <c r="Q593" s="255"/>
      <c r="R593" s="255"/>
      <c r="S593" s="255"/>
      <c r="T593" s="256"/>
      <c r="U593" s="13"/>
      <c r="V593" s="13"/>
      <c r="W593" s="13"/>
      <c r="X593" s="13"/>
      <c r="Y593" s="13"/>
      <c r="Z593" s="13"/>
      <c r="AA593" s="13"/>
      <c r="AB593" s="13"/>
      <c r="AC593" s="13"/>
      <c r="AD593" s="13"/>
      <c r="AE593" s="13"/>
      <c r="AT593" s="257" t="s">
        <v>361</v>
      </c>
      <c r="AU593" s="257" t="s">
        <v>371</v>
      </c>
      <c r="AV593" s="13" t="s">
        <v>86</v>
      </c>
      <c r="AW593" s="13" t="s">
        <v>32</v>
      </c>
      <c r="AX593" s="13" t="s">
        <v>84</v>
      </c>
      <c r="AY593" s="257" t="s">
        <v>350</v>
      </c>
    </row>
    <row r="594" s="2" customFormat="1" ht="16.5" customHeight="1">
      <c r="A594" s="39"/>
      <c r="B594" s="40"/>
      <c r="C594" s="229" t="s">
        <v>2826</v>
      </c>
      <c r="D594" s="229" t="s">
        <v>352</v>
      </c>
      <c r="E594" s="230" t="s">
        <v>6581</v>
      </c>
      <c r="F594" s="231" t="s">
        <v>6582</v>
      </c>
      <c r="G594" s="232" t="s">
        <v>551</v>
      </c>
      <c r="H594" s="233">
        <v>350</v>
      </c>
      <c r="I594" s="234"/>
      <c r="J594" s="235">
        <f>ROUND(I594*H594,2)</f>
        <v>0</v>
      </c>
      <c r="K594" s="231" t="s">
        <v>385</v>
      </c>
      <c r="L594" s="45"/>
      <c r="M594" s="236" t="s">
        <v>1</v>
      </c>
      <c r="N594" s="237" t="s">
        <v>41</v>
      </c>
      <c r="O594" s="92"/>
      <c r="P594" s="238">
        <f>O594*H594</f>
        <v>0</v>
      </c>
      <c r="Q594" s="238">
        <v>0</v>
      </c>
      <c r="R594" s="238">
        <f>Q594*H594</f>
        <v>0</v>
      </c>
      <c r="S594" s="238">
        <v>0</v>
      </c>
      <c r="T594" s="239">
        <f>S594*H594</f>
        <v>0</v>
      </c>
      <c r="U594" s="39"/>
      <c r="V594" s="39"/>
      <c r="W594" s="39"/>
      <c r="X594" s="39"/>
      <c r="Y594" s="39"/>
      <c r="Z594" s="39"/>
      <c r="AA594" s="39"/>
      <c r="AB594" s="39"/>
      <c r="AC594" s="39"/>
      <c r="AD594" s="39"/>
      <c r="AE594" s="39"/>
      <c r="AR594" s="240" t="s">
        <v>357</v>
      </c>
      <c r="AT594" s="240" t="s">
        <v>352</v>
      </c>
      <c r="AU594" s="240" t="s">
        <v>371</v>
      </c>
      <c r="AY594" s="18" t="s">
        <v>350</v>
      </c>
      <c r="BE594" s="241">
        <f>IF(N594="základní",J594,0)</f>
        <v>0</v>
      </c>
      <c r="BF594" s="241">
        <f>IF(N594="snížená",J594,0)</f>
        <v>0</v>
      </c>
      <c r="BG594" s="241">
        <f>IF(N594="zákl. přenesená",J594,0)</f>
        <v>0</v>
      </c>
      <c r="BH594" s="241">
        <f>IF(N594="sníž. přenesená",J594,0)</f>
        <v>0</v>
      </c>
      <c r="BI594" s="241">
        <f>IF(N594="nulová",J594,0)</f>
        <v>0</v>
      </c>
      <c r="BJ594" s="18" t="s">
        <v>84</v>
      </c>
      <c r="BK594" s="241">
        <f>ROUND(I594*H594,2)</f>
        <v>0</v>
      </c>
      <c r="BL594" s="18" t="s">
        <v>357</v>
      </c>
      <c r="BM594" s="240" t="s">
        <v>6583</v>
      </c>
    </row>
    <row r="595" s="2" customFormat="1">
      <c r="A595" s="39"/>
      <c r="B595" s="40"/>
      <c r="C595" s="41"/>
      <c r="D595" s="242" t="s">
        <v>359</v>
      </c>
      <c r="E595" s="41"/>
      <c r="F595" s="243" t="s">
        <v>6584</v>
      </c>
      <c r="G595" s="41"/>
      <c r="H595" s="41"/>
      <c r="I595" s="244"/>
      <c r="J595" s="41"/>
      <c r="K595" s="41"/>
      <c r="L595" s="45"/>
      <c r="M595" s="245"/>
      <c r="N595" s="246"/>
      <c r="O595" s="92"/>
      <c r="P595" s="92"/>
      <c r="Q595" s="92"/>
      <c r="R595" s="92"/>
      <c r="S595" s="92"/>
      <c r="T595" s="93"/>
      <c r="U595" s="39"/>
      <c r="V595" s="39"/>
      <c r="W595" s="39"/>
      <c r="X595" s="39"/>
      <c r="Y595" s="39"/>
      <c r="Z595" s="39"/>
      <c r="AA595" s="39"/>
      <c r="AB595" s="39"/>
      <c r="AC595" s="39"/>
      <c r="AD595" s="39"/>
      <c r="AE595" s="39"/>
      <c r="AT595" s="18" t="s">
        <v>359</v>
      </c>
      <c r="AU595" s="18" t="s">
        <v>371</v>
      </c>
    </row>
    <row r="596" s="2" customFormat="1" ht="16.5" customHeight="1">
      <c r="A596" s="39"/>
      <c r="B596" s="40"/>
      <c r="C596" s="295" t="s">
        <v>2833</v>
      </c>
      <c r="D596" s="295" t="s">
        <v>1347</v>
      </c>
      <c r="E596" s="296" t="s">
        <v>6585</v>
      </c>
      <c r="F596" s="297" t="s">
        <v>6586</v>
      </c>
      <c r="G596" s="298" t="s">
        <v>551</v>
      </c>
      <c r="H596" s="299">
        <v>200</v>
      </c>
      <c r="I596" s="300"/>
      <c r="J596" s="301">
        <f>ROUND(I596*H596,2)</f>
        <v>0</v>
      </c>
      <c r="K596" s="297" t="s">
        <v>385</v>
      </c>
      <c r="L596" s="302"/>
      <c r="M596" s="303" t="s">
        <v>1</v>
      </c>
      <c r="N596" s="304" t="s">
        <v>41</v>
      </c>
      <c r="O596" s="92"/>
      <c r="P596" s="238">
        <f>O596*H596</f>
        <v>0</v>
      </c>
      <c r="Q596" s="238">
        <v>0.00012999999999999999</v>
      </c>
      <c r="R596" s="238">
        <f>Q596*H596</f>
        <v>0.025999999999999999</v>
      </c>
      <c r="S596" s="238">
        <v>0</v>
      </c>
      <c r="T596" s="239">
        <f>S596*H596</f>
        <v>0</v>
      </c>
      <c r="U596" s="39"/>
      <c r="V596" s="39"/>
      <c r="W596" s="39"/>
      <c r="X596" s="39"/>
      <c r="Y596" s="39"/>
      <c r="Z596" s="39"/>
      <c r="AA596" s="39"/>
      <c r="AB596" s="39"/>
      <c r="AC596" s="39"/>
      <c r="AD596" s="39"/>
      <c r="AE596" s="39"/>
      <c r="AR596" s="240" t="s">
        <v>468</v>
      </c>
      <c r="AT596" s="240" t="s">
        <v>1347</v>
      </c>
      <c r="AU596" s="240" t="s">
        <v>371</v>
      </c>
      <c r="AY596" s="18" t="s">
        <v>350</v>
      </c>
      <c r="BE596" s="241">
        <f>IF(N596="základní",J596,0)</f>
        <v>0</v>
      </c>
      <c r="BF596" s="241">
        <f>IF(N596="snížená",J596,0)</f>
        <v>0</v>
      </c>
      <c r="BG596" s="241">
        <f>IF(N596="zákl. přenesená",J596,0)</f>
        <v>0</v>
      </c>
      <c r="BH596" s="241">
        <f>IF(N596="sníž. přenesená",J596,0)</f>
        <v>0</v>
      </c>
      <c r="BI596" s="241">
        <f>IF(N596="nulová",J596,0)</f>
        <v>0</v>
      </c>
      <c r="BJ596" s="18" t="s">
        <v>84</v>
      </c>
      <c r="BK596" s="241">
        <f>ROUND(I596*H596,2)</f>
        <v>0</v>
      </c>
      <c r="BL596" s="18" t="s">
        <v>357</v>
      </c>
      <c r="BM596" s="240" t="s">
        <v>6587</v>
      </c>
    </row>
    <row r="597" s="2" customFormat="1">
      <c r="A597" s="39"/>
      <c r="B597" s="40"/>
      <c r="C597" s="41"/>
      <c r="D597" s="242" t="s">
        <v>359</v>
      </c>
      <c r="E597" s="41"/>
      <c r="F597" s="243" t="s">
        <v>6586</v>
      </c>
      <c r="G597" s="41"/>
      <c r="H597" s="41"/>
      <c r="I597" s="244"/>
      <c r="J597" s="41"/>
      <c r="K597" s="41"/>
      <c r="L597" s="45"/>
      <c r="M597" s="245"/>
      <c r="N597" s="246"/>
      <c r="O597" s="92"/>
      <c r="P597" s="92"/>
      <c r="Q597" s="92"/>
      <c r="R597" s="92"/>
      <c r="S597" s="92"/>
      <c r="T597" s="93"/>
      <c r="U597" s="39"/>
      <c r="V597" s="39"/>
      <c r="W597" s="39"/>
      <c r="X597" s="39"/>
      <c r="Y597" s="39"/>
      <c r="Z597" s="39"/>
      <c r="AA597" s="39"/>
      <c r="AB597" s="39"/>
      <c r="AC597" s="39"/>
      <c r="AD597" s="39"/>
      <c r="AE597" s="39"/>
      <c r="AT597" s="18" t="s">
        <v>359</v>
      </c>
      <c r="AU597" s="18" t="s">
        <v>371</v>
      </c>
    </row>
    <row r="598" s="2" customFormat="1" ht="16.5" customHeight="1">
      <c r="A598" s="39"/>
      <c r="B598" s="40"/>
      <c r="C598" s="295" t="s">
        <v>2845</v>
      </c>
      <c r="D598" s="295" t="s">
        <v>1347</v>
      </c>
      <c r="E598" s="296" t="s">
        <v>6588</v>
      </c>
      <c r="F598" s="297" t="s">
        <v>6589</v>
      </c>
      <c r="G598" s="298" t="s">
        <v>551</v>
      </c>
      <c r="H598" s="299">
        <v>150</v>
      </c>
      <c r="I598" s="300"/>
      <c r="J598" s="301">
        <f>ROUND(I598*H598,2)</f>
        <v>0</v>
      </c>
      <c r="K598" s="297" t="s">
        <v>385</v>
      </c>
      <c r="L598" s="302"/>
      <c r="M598" s="303" t="s">
        <v>1</v>
      </c>
      <c r="N598" s="304" t="s">
        <v>41</v>
      </c>
      <c r="O598" s="92"/>
      <c r="P598" s="238">
        <f>O598*H598</f>
        <v>0</v>
      </c>
      <c r="Q598" s="238">
        <v>0.00038999999999999999</v>
      </c>
      <c r="R598" s="238">
        <f>Q598*H598</f>
        <v>0.058499999999999996</v>
      </c>
      <c r="S598" s="238">
        <v>0</v>
      </c>
      <c r="T598" s="239">
        <f>S598*H598</f>
        <v>0</v>
      </c>
      <c r="U598" s="39"/>
      <c r="V598" s="39"/>
      <c r="W598" s="39"/>
      <c r="X598" s="39"/>
      <c r="Y598" s="39"/>
      <c r="Z598" s="39"/>
      <c r="AA598" s="39"/>
      <c r="AB598" s="39"/>
      <c r="AC598" s="39"/>
      <c r="AD598" s="39"/>
      <c r="AE598" s="39"/>
      <c r="AR598" s="240" t="s">
        <v>468</v>
      </c>
      <c r="AT598" s="240" t="s">
        <v>1347</v>
      </c>
      <c r="AU598" s="240" t="s">
        <v>371</v>
      </c>
      <c r="AY598" s="18" t="s">
        <v>350</v>
      </c>
      <c r="BE598" s="241">
        <f>IF(N598="základní",J598,0)</f>
        <v>0</v>
      </c>
      <c r="BF598" s="241">
        <f>IF(N598="snížená",J598,0)</f>
        <v>0</v>
      </c>
      <c r="BG598" s="241">
        <f>IF(N598="zákl. přenesená",J598,0)</f>
        <v>0</v>
      </c>
      <c r="BH598" s="241">
        <f>IF(N598="sníž. přenesená",J598,0)</f>
        <v>0</v>
      </c>
      <c r="BI598" s="241">
        <f>IF(N598="nulová",J598,0)</f>
        <v>0</v>
      </c>
      <c r="BJ598" s="18" t="s">
        <v>84</v>
      </c>
      <c r="BK598" s="241">
        <f>ROUND(I598*H598,2)</f>
        <v>0</v>
      </c>
      <c r="BL598" s="18" t="s">
        <v>357</v>
      </c>
      <c r="BM598" s="240" t="s">
        <v>6590</v>
      </c>
    </row>
    <row r="599" s="2" customFormat="1">
      <c r="A599" s="39"/>
      <c r="B599" s="40"/>
      <c r="C599" s="41"/>
      <c r="D599" s="242" t="s">
        <v>359</v>
      </c>
      <c r="E599" s="41"/>
      <c r="F599" s="243" t="s">
        <v>6589</v>
      </c>
      <c r="G599" s="41"/>
      <c r="H599" s="41"/>
      <c r="I599" s="244"/>
      <c r="J599" s="41"/>
      <c r="K599" s="41"/>
      <c r="L599" s="45"/>
      <c r="M599" s="245"/>
      <c r="N599" s="246"/>
      <c r="O599" s="92"/>
      <c r="P599" s="92"/>
      <c r="Q599" s="92"/>
      <c r="R599" s="92"/>
      <c r="S599" s="92"/>
      <c r="T599" s="93"/>
      <c r="U599" s="39"/>
      <c r="V599" s="39"/>
      <c r="W599" s="39"/>
      <c r="X599" s="39"/>
      <c r="Y599" s="39"/>
      <c r="Z599" s="39"/>
      <c r="AA599" s="39"/>
      <c r="AB599" s="39"/>
      <c r="AC599" s="39"/>
      <c r="AD599" s="39"/>
      <c r="AE599" s="39"/>
      <c r="AT599" s="18" t="s">
        <v>359</v>
      </c>
      <c r="AU599" s="18" t="s">
        <v>371</v>
      </c>
    </row>
    <row r="600" s="13" customFormat="1">
      <c r="A600" s="13"/>
      <c r="B600" s="247"/>
      <c r="C600" s="248"/>
      <c r="D600" s="242" t="s">
        <v>361</v>
      </c>
      <c r="E600" s="249" t="s">
        <v>1</v>
      </c>
      <c r="F600" s="250" t="s">
        <v>6591</v>
      </c>
      <c r="G600" s="248"/>
      <c r="H600" s="251">
        <v>150</v>
      </c>
      <c r="I600" s="252"/>
      <c r="J600" s="248"/>
      <c r="K600" s="248"/>
      <c r="L600" s="253"/>
      <c r="M600" s="254"/>
      <c r="N600" s="255"/>
      <c r="O600" s="255"/>
      <c r="P600" s="255"/>
      <c r="Q600" s="255"/>
      <c r="R600" s="255"/>
      <c r="S600" s="255"/>
      <c r="T600" s="256"/>
      <c r="U600" s="13"/>
      <c r="V600" s="13"/>
      <c r="W600" s="13"/>
      <c r="X600" s="13"/>
      <c r="Y600" s="13"/>
      <c r="Z600" s="13"/>
      <c r="AA600" s="13"/>
      <c r="AB600" s="13"/>
      <c r="AC600" s="13"/>
      <c r="AD600" s="13"/>
      <c r="AE600" s="13"/>
      <c r="AT600" s="257" t="s">
        <v>361</v>
      </c>
      <c r="AU600" s="257" t="s">
        <v>371</v>
      </c>
      <c r="AV600" s="13" t="s">
        <v>86</v>
      </c>
      <c r="AW600" s="13" t="s">
        <v>32</v>
      </c>
      <c r="AX600" s="13" t="s">
        <v>84</v>
      </c>
      <c r="AY600" s="257" t="s">
        <v>350</v>
      </c>
    </row>
    <row r="601" s="2" customFormat="1" ht="24.15" customHeight="1">
      <c r="A601" s="39"/>
      <c r="B601" s="40"/>
      <c r="C601" s="229" t="s">
        <v>2850</v>
      </c>
      <c r="D601" s="229" t="s">
        <v>352</v>
      </c>
      <c r="E601" s="230" t="s">
        <v>6592</v>
      </c>
      <c r="F601" s="231" t="s">
        <v>6084</v>
      </c>
      <c r="G601" s="232" t="s">
        <v>551</v>
      </c>
      <c r="H601" s="233">
        <v>500</v>
      </c>
      <c r="I601" s="234"/>
      <c r="J601" s="235">
        <f>ROUND(I601*H601,2)</f>
        <v>0</v>
      </c>
      <c r="K601" s="231" t="s">
        <v>1</v>
      </c>
      <c r="L601" s="45"/>
      <c r="M601" s="236" t="s">
        <v>1</v>
      </c>
      <c r="N601" s="237" t="s">
        <v>41</v>
      </c>
      <c r="O601" s="92"/>
      <c r="P601" s="238">
        <f>O601*H601</f>
        <v>0</v>
      </c>
      <c r="Q601" s="238">
        <v>0</v>
      </c>
      <c r="R601" s="238">
        <f>Q601*H601</f>
        <v>0</v>
      </c>
      <c r="S601" s="238">
        <v>0</v>
      </c>
      <c r="T601" s="239">
        <f>S601*H601</f>
        <v>0</v>
      </c>
      <c r="U601" s="39"/>
      <c r="V601" s="39"/>
      <c r="W601" s="39"/>
      <c r="X601" s="39"/>
      <c r="Y601" s="39"/>
      <c r="Z601" s="39"/>
      <c r="AA601" s="39"/>
      <c r="AB601" s="39"/>
      <c r="AC601" s="39"/>
      <c r="AD601" s="39"/>
      <c r="AE601" s="39"/>
      <c r="AR601" s="240" t="s">
        <v>357</v>
      </c>
      <c r="AT601" s="240" t="s">
        <v>352</v>
      </c>
      <c r="AU601" s="240" t="s">
        <v>371</v>
      </c>
      <c r="AY601" s="18" t="s">
        <v>350</v>
      </c>
      <c r="BE601" s="241">
        <f>IF(N601="základní",J601,0)</f>
        <v>0</v>
      </c>
      <c r="BF601" s="241">
        <f>IF(N601="snížená",J601,0)</f>
        <v>0</v>
      </c>
      <c r="BG601" s="241">
        <f>IF(N601="zákl. přenesená",J601,0)</f>
        <v>0</v>
      </c>
      <c r="BH601" s="241">
        <f>IF(N601="sníž. přenesená",J601,0)</f>
        <v>0</v>
      </c>
      <c r="BI601" s="241">
        <f>IF(N601="nulová",J601,0)</f>
        <v>0</v>
      </c>
      <c r="BJ601" s="18" t="s">
        <v>84</v>
      </c>
      <c r="BK601" s="241">
        <f>ROUND(I601*H601,2)</f>
        <v>0</v>
      </c>
      <c r="BL601" s="18" t="s">
        <v>357</v>
      </c>
      <c r="BM601" s="240" t="s">
        <v>6593</v>
      </c>
    </row>
    <row r="602" s="2" customFormat="1">
      <c r="A602" s="39"/>
      <c r="B602" s="40"/>
      <c r="C602" s="41"/>
      <c r="D602" s="242" t="s">
        <v>359</v>
      </c>
      <c r="E602" s="41"/>
      <c r="F602" s="243" t="s">
        <v>6084</v>
      </c>
      <c r="G602" s="41"/>
      <c r="H602" s="41"/>
      <c r="I602" s="244"/>
      <c r="J602" s="41"/>
      <c r="K602" s="41"/>
      <c r="L602" s="45"/>
      <c r="M602" s="245"/>
      <c r="N602" s="246"/>
      <c r="O602" s="92"/>
      <c r="P602" s="92"/>
      <c r="Q602" s="92"/>
      <c r="R602" s="92"/>
      <c r="S602" s="92"/>
      <c r="T602" s="93"/>
      <c r="U602" s="39"/>
      <c r="V602" s="39"/>
      <c r="W602" s="39"/>
      <c r="X602" s="39"/>
      <c r="Y602" s="39"/>
      <c r="Z602" s="39"/>
      <c r="AA602" s="39"/>
      <c r="AB602" s="39"/>
      <c r="AC602" s="39"/>
      <c r="AD602" s="39"/>
      <c r="AE602" s="39"/>
      <c r="AT602" s="18" t="s">
        <v>359</v>
      </c>
      <c r="AU602" s="18" t="s">
        <v>371</v>
      </c>
    </row>
    <row r="603" s="2" customFormat="1" ht="16.5" customHeight="1">
      <c r="A603" s="39"/>
      <c r="B603" s="40"/>
      <c r="C603" s="295" t="s">
        <v>2860</v>
      </c>
      <c r="D603" s="295" t="s">
        <v>1347</v>
      </c>
      <c r="E603" s="296" t="s">
        <v>6594</v>
      </c>
      <c r="F603" s="297" t="s">
        <v>6595</v>
      </c>
      <c r="G603" s="298" t="s">
        <v>551</v>
      </c>
      <c r="H603" s="299">
        <v>500</v>
      </c>
      <c r="I603" s="300"/>
      <c r="J603" s="301">
        <f>ROUND(I603*H603,2)</f>
        <v>0</v>
      </c>
      <c r="K603" s="297" t="s">
        <v>1</v>
      </c>
      <c r="L603" s="302"/>
      <c r="M603" s="303" t="s">
        <v>1</v>
      </c>
      <c r="N603" s="304" t="s">
        <v>41</v>
      </c>
      <c r="O603" s="92"/>
      <c r="P603" s="238">
        <f>O603*H603</f>
        <v>0</v>
      </c>
      <c r="Q603" s="238">
        <v>0</v>
      </c>
      <c r="R603" s="238">
        <f>Q603*H603</f>
        <v>0</v>
      </c>
      <c r="S603" s="238">
        <v>0</v>
      </c>
      <c r="T603" s="239">
        <f>S603*H603</f>
        <v>0</v>
      </c>
      <c r="U603" s="39"/>
      <c r="V603" s="39"/>
      <c r="W603" s="39"/>
      <c r="X603" s="39"/>
      <c r="Y603" s="39"/>
      <c r="Z603" s="39"/>
      <c r="AA603" s="39"/>
      <c r="AB603" s="39"/>
      <c r="AC603" s="39"/>
      <c r="AD603" s="39"/>
      <c r="AE603" s="39"/>
      <c r="AR603" s="240" t="s">
        <v>468</v>
      </c>
      <c r="AT603" s="240" t="s">
        <v>1347</v>
      </c>
      <c r="AU603" s="240" t="s">
        <v>371</v>
      </c>
      <c r="AY603" s="18" t="s">
        <v>350</v>
      </c>
      <c r="BE603" s="241">
        <f>IF(N603="základní",J603,0)</f>
        <v>0</v>
      </c>
      <c r="BF603" s="241">
        <f>IF(N603="snížená",J603,0)</f>
        <v>0</v>
      </c>
      <c r="BG603" s="241">
        <f>IF(N603="zákl. přenesená",J603,0)</f>
        <v>0</v>
      </c>
      <c r="BH603" s="241">
        <f>IF(N603="sníž. přenesená",J603,0)</f>
        <v>0</v>
      </c>
      <c r="BI603" s="241">
        <f>IF(N603="nulová",J603,0)</f>
        <v>0</v>
      </c>
      <c r="BJ603" s="18" t="s">
        <v>84</v>
      </c>
      <c r="BK603" s="241">
        <f>ROUND(I603*H603,2)</f>
        <v>0</v>
      </c>
      <c r="BL603" s="18" t="s">
        <v>357</v>
      </c>
      <c r="BM603" s="240" t="s">
        <v>6596</v>
      </c>
    </row>
    <row r="604" s="2" customFormat="1">
      <c r="A604" s="39"/>
      <c r="B604" s="40"/>
      <c r="C604" s="41"/>
      <c r="D604" s="242" t="s">
        <v>359</v>
      </c>
      <c r="E604" s="41"/>
      <c r="F604" s="243" t="s">
        <v>6595</v>
      </c>
      <c r="G604" s="41"/>
      <c r="H604" s="41"/>
      <c r="I604" s="244"/>
      <c r="J604" s="41"/>
      <c r="K604" s="41"/>
      <c r="L604" s="45"/>
      <c r="M604" s="245"/>
      <c r="N604" s="246"/>
      <c r="O604" s="92"/>
      <c r="P604" s="92"/>
      <c r="Q604" s="92"/>
      <c r="R604" s="92"/>
      <c r="S604" s="92"/>
      <c r="T604" s="93"/>
      <c r="U604" s="39"/>
      <c r="V604" s="39"/>
      <c r="W604" s="39"/>
      <c r="X604" s="39"/>
      <c r="Y604" s="39"/>
      <c r="Z604" s="39"/>
      <c r="AA604" s="39"/>
      <c r="AB604" s="39"/>
      <c r="AC604" s="39"/>
      <c r="AD604" s="39"/>
      <c r="AE604" s="39"/>
      <c r="AT604" s="18" t="s">
        <v>359</v>
      </c>
      <c r="AU604" s="18" t="s">
        <v>371</v>
      </c>
    </row>
    <row r="605" s="2" customFormat="1" ht="24.15" customHeight="1">
      <c r="A605" s="39"/>
      <c r="B605" s="40"/>
      <c r="C605" s="229" t="s">
        <v>2865</v>
      </c>
      <c r="D605" s="229" t="s">
        <v>352</v>
      </c>
      <c r="E605" s="230" t="s">
        <v>6597</v>
      </c>
      <c r="F605" s="231" t="s">
        <v>6084</v>
      </c>
      <c r="G605" s="232" t="s">
        <v>551</v>
      </c>
      <c r="H605" s="233">
        <v>2000</v>
      </c>
      <c r="I605" s="234"/>
      <c r="J605" s="235">
        <f>ROUND(I605*H605,2)</f>
        <v>0</v>
      </c>
      <c r="K605" s="231" t="s">
        <v>1</v>
      </c>
      <c r="L605" s="45"/>
      <c r="M605" s="236" t="s">
        <v>1</v>
      </c>
      <c r="N605" s="237" t="s">
        <v>41</v>
      </c>
      <c r="O605" s="92"/>
      <c r="P605" s="238">
        <f>O605*H605</f>
        <v>0</v>
      </c>
      <c r="Q605" s="238">
        <v>0</v>
      </c>
      <c r="R605" s="238">
        <f>Q605*H605</f>
        <v>0</v>
      </c>
      <c r="S605" s="238">
        <v>0</v>
      </c>
      <c r="T605" s="239">
        <f>S605*H605</f>
        <v>0</v>
      </c>
      <c r="U605" s="39"/>
      <c r="V605" s="39"/>
      <c r="W605" s="39"/>
      <c r="X605" s="39"/>
      <c r="Y605" s="39"/>
      <c r="Z605" s="39"/>
      <c r="AA605" s="39"/>
      <c r="AB605" s="39"/>
      <c r="AC605" s="39"/>
      <c r="AD605" s="39"/>
      <c r="AE605" s="39"/>
      <c r="AR605" s="240" t="s">
        <v>357</v>
      </c>
      <c r="AT605" s="240" t="s">
        <v>352</v>
      </c>
      <c r="AU605" s="240" t="s">
        <v>371</v>
      </c>
      <c r="AY605" s="18" t="s">
        <v>350</v>
      </c>
      <c r="BE605" s="241">
        <f>IF(N605="základní",J605,0)</f>
        <v>0</v>
      </c>
      <c r="BF605" s="241">
        <f>IF(N605="snížená",J605,0)</f>
        <v>0</v>
      </c>
      <c r="BG605" s="241">
        <f>IF(N605="zákl. přenesená",J605,0)</f>
        <v>0</v>
      </c>
      <c r="BH605" s="241">
        <f>IF(N605="sníž. přenesená",J605,0)</f>
        <v>0</v>
      </c>
      <c r="BI605" s="241">
        <f>IF(N605="nulová",J605,0)</f>
        <v>0</v>
      </c>
      <c r="BJ605" s="18" t="s">
        <v>84</v>
      </c>
      <c r="BK605" s="241">
        <f>ROUND(I605*H605,2)</f>
        <v>0</v>
      </c>
      <c r="BL605" s="18" t="s">
        <v>357</v>
      </c>
      <c r="BM605" s="240" t="s">
        <v>6598</v>
      </c>
    </row>
    <row r="606" s="2" customFormat="1">
      <c r="A606" s="39"/>
      <c r="B606" s="40"/>
      <c r="C606" s="41"/>
      <c r="D606" s="242" t="s">
        <v>359</v>
      </c>
      <c r="E606" s="41"/>
      <c r="F606" s="243" t="s">
        <v>6084</v>
      </c>
      <c r="G606" s="41"/>
      <c r="H606" s="41"/>
      <c r="I606" s="244"/>
      <c r="J606" s="41"/>
      <c r="K606" s="41"/>
      <c r="L606" s="45"/>
      <c r="M606" s="245"/>
      <c r="N606" s="246"/>
      <c r="O606" s="92"/>
      <c r="P606" s="92"/>
      <c r="Q606" s="92"/>
      <c r="R606" s="92"/>
      <c r="S606" s="92"/>
      <c r="T606" s="93"/>
      <c r="U606" s="39"/>
      <c r="V606" s="39"/>
      <c r="W606" s="39"/>
      <c r="X606" s="39"/>
      <c r="Y606" s="39"/>
      <c r="Z606" s="39"/>
      <c r="AA606" s="39"/>
      <c r="AB606" s="39"/>
      <c r="AC606" s="39"/>
      <c r="AD606" s="39"/>
      <c r="AE606" s="39"/>
      <c r="AT606" s="18" t="s">
        <v>359</v>
      </c>
      <c r="AU606" s="18" t="s">
        <v>371</v>
      </c>
    </row>
    <row r="607" s="2" customFormat="1" ht="21.75" customHeight="1">
      <c r="A607" s="39"/>
      <c r="B607" s="40"/>
      <c r="C607" s="295" t="s">
        <v>2870</v>
      </c>
      <c r="D607" s="295" t="s">
        <v>1347</v>
      </c>
      <c r="E607" s="296" t="s">
        <v>6599</v>
      </c>
      <c r="F607" s="297" t="s">
        <v>6600</v>
      </c>
      <c r="G607" s="298" t="s">
        <v>551</v>
      </c>
      <c r="H607" s="299">
        <v>2000</v>
      </c>
      <c r="I607" s="300"/>
      <c r="J607" s="301">
        <f>ROUND(I607*H607,2)</f>
        <v>0</v>
      </c>
      <c r="K607" s="297" t="s">
        <v>1</v>
      </c>
      <c r="L607" s="302"/>
      <c r="M607" s="303" t="s">
        <v>1</v>
      </c>
      <c r="N607" s="304" t="s">
        <v>41</v>
      </c>
      <c r="O607" s="92"/>
      <c r="P607" s="238">
        <f>O607*H607</f>
        <v>0</v>
      </c>
      <c r="Q607" s="238">
        <v>0</v>
      </c>
      <c r="R607" s="238">
        <f>Q607*H607</f>
        <v>0</v>
      </c>
      <c r="S607" s="238">
        <v>0</v>
      </c>
      <c r="T607" s="239">
        <f>S607*H607</f>
        <v>0</v>
      </c>
      <c r="U607" s="39"/>
      <c r="V607" s="39"/>
      <c r="W607" s="39"/>
      <c r="X607" s="39"/>
      <c r="Y607" s="39"/>
      <c r="Z607" s="39"/>
      <c r="AA607" s="39"/>
      <c r="AB607" s="39"/>
      <c r="AC607" s="39"/>
      <c r="AD607" s="39"/>
      <c r="AE607" s="39"/>
      <c r="AR607" s="240" t="s">
        <v>468</v>
      </c>
      <c r="AT607" s="240" t="s">
        <v>1347</v>
      </c>
      <c r="AU607" s="240" t="s">
        <v>371</v>
      </c>
      <c r="AY607" s="18" t="s">
        <v>350</v>
      </c>
      <c r="BE607" s="241">
        <f>IF(N607="základní",J607,0)</f>
        <v>0</v>
      </c>
      <c r="BF607" s="241">
        <f>IF(N607="snížená",J607,0)</f>
        <v>0</v>
      </c>
      <c r="BG607" s="241">
        <f>IF(N607="zákl. přenesená",J607,0)</f>
        <v>0</v>
      </c>
      <c r="BH607" s="241">
        <f>IF(N607="sníž. přenesená",J607,0)</f>
        <v>0</v>
      </c>
      <c r="BI607" s="241">
        <f>IF(N607="nulová",J607,0)</f>
        <v>0</v>
      </c>
      <c r="BJ607" s="18" t="s">
        <v>84</v>
      </c>
      <c r="BK607" s="241">
        <f>ROUND(I607*H607,2)</f>
        <v>0</v>
      </c>
      <c r="BL607" s="18" t="s">
        <v>357</v>
      </c>
      <c r="BM607" s="240" t="s">
        <v>6601</v>
      </c>
    </row>
    <row r="608" s="2" customFormat="1">
      <c r="A608" s="39"/>
      <c r="B608" s="40"/>
      <c r="C608" s="41"/>
      <c r="D608" s="242" t="s">
        <v>359</v>
      </c>
      <c r="E608" s="41"/>
      <c r="F608" s="243" t="s">
        <v>6600</v>
      </c>
      <c r="G608" s="41"/>
      <c r="H608" s="41"/>
      <c r="I608" s="244"/>
      <c r="J608" s="41"/>
      <c r="K608" s="41"/>
      <c r="L608" s="45"/>
      <c r="M608" s="245"/>
      <c r="N608" s="246"/>
      <c r="O608" s="92"/>
      <c r="P608" s="92"/>
      <c r="Q608" s="92"/>
      <c r="R608" s="92"/>
      <c r="S608" s="92"/>
      <c r="T608" s="93"/>
      <c r="U608" s="39"/>
      <c r="V608" s="39"/>
      <c r="W608" s="39"/>
      <c r="X608" s="39"/>
      <c r="Y608" s="39"/>
      <c r="Z608" s="39"/>
      <c r="AA608" s="39"/>
      <c r="AB608" s="39"/>
      <c r="AC608" s="39"/>
      <c r="AD608" s="39"/>
      <c r="AE608" s="39"/>
      <c r="AT608" s="18" t="s">
        <v>359</v>
      </c>
      <c r="AU608" s="18" t="s">
        <v>371</v>
      </c>
    </row>
    <row r="609" s="12" customFormat="1" ht="20.88" customHeight="1">
      <c r="A609" s="12"/>
      <c r="B609" s="213"/>
      <c r="C609" s="214"/>
      <c r="D609" s="215" t="s">
        <v>75</v>
      </c>
      <c r="E609" s="227" t="s">
        <v>6602</v>
      </c>
      <c r="F609" s="227" t="s">
        <v>6603</v>
      </c>
      <c r="G609" s="214"/>
      <c r="H609" s="214"/>
      <c r="I609" s="217"/>
      <c r="J609" s="228">
        <f>BK609</f>
        <v>0</v>
      </c>
      <c r="K609" s="214"/>
      <c r="L609" s="219"/>
      <c r="M609" s="220"/>
      <c r="N609" s="221"/>
      <c r="O609" s="221"/>
      <c r="P609" s="222">
        <f>SUM(P610:P625)</f>
        <v>0</v>
      </c>
      <c r="Q609" s="221"/>
      <c r="R609" s="222">
        <f>SUM(R610:R625)</f>
        <v>0</v>
      </c>
      <c r="S609" s="221"/>
      <c r="T609" s="223">
        <f>SUM(T610:T625)</f>
        <v>0</v>
      </c>
      <c r="U609" s="12"/>
      <c r="V609" s="12"/>
      <c r="W609" s="12"/>
      <c r="X609" s="12"/>
      <c r="Y609" s="12"/>
      <c r="Z609" s="12"/>
      <c r="AA609" s="12"/>
      <c r="AB609" s="12"/>
      <c r="AC609" s="12"/>
      <c r="AD609" s="12"/>
      <c r="AE609" s="12"/>
      <c r="AR609" s="224" t="s">
        <v>86</v>
      </c>
      <c r="AT609" s="225" t="s">
        <v>75</v>
      </c>
      <c r="AU609" s="225" t="s">
        <v>86</v>
      </c>
      <c r="AY609" s="224" t="s">
        <v>350</v>
      </c>
      <c r="BK609" s="226">
        <f>SUM(BK610:BK625)</f>
        <v>0</v>
      </c>
    </row>
    <row r="610" s="2" customFormat="1" ht="16.5" customHeight="1">
      <c r="A610" s="39"/>
      <c r="B610" s="40"/>
      <c r="C610" s="229" t="s">
        <v>2875</v>
      </c>
      <c r="D610" s="229" t="s">
        <v>352</v>
      </c>
      <c r="E610" s="230" t="s">
        <v>6604</v>
      </c>
      <c r="F610" s="231" t="s">
        <v>6129</v>
      </c>
      <c r="G610" s="232" t="s">
        <v>6130</v>
      </c>
      <c r="H610" s="233">
        <v>1</v>
      </c>
      <c r="I610" s="234"/>
      <c r="J610" s="235">
        <f>ROUND(I610*H610,2)</f>
        <v>0</v>
      </c>
      <c r="K610" s="231" t="s">
        <v>385</v>
      </c>
      <c r="L610" s="45"/>
      <c r="M610" s="236" t="s">
        <v>1</v>
      </c>
      <c r="N610" s="237" t="s">
        <v>41</v>
      </c>
      <c r="O610" s="92"/>
      <c r="P610" s="238">
        <f>O610*H610</f>
        <v>0</v>
      </c>
      <c r="Q610" s="238">
        <v>0</v>
      </c>
      <c r="R610" s="238">
        <f>Q610*H610</f>
        <v>0</v>
      </c>
      <c r="S610" s="238">
        <v>0</v>
      </c>
      <c r="T610" s="239">
        <f>S610*H610</f>
        <v>0</v>
      </c>
      <c r="U610" s="39"/>
      <c r="V610" s="39"/>
      <c r="W610" s="39"/>
      <c r="X610" s="39"/>
      <c r="Y610" s="39"/>
      <c r="Z610" s="39"/>
      <c r="AA610" s="39"/>
      <c r="AB610" s="39"/>
      <c r="AC610" s="39"/>
      <c r="AD610" s="39"/>
      <c r="AE610" s="39"/>
      <c r="AR610" s="240" t="s">
        <v>6131</v>
      </c>
      <c r="AT610" s="240" t="s">
        <v>352</v>
      </c>
      <c r="AU610" s="240" t="s">
        <v>371</v>
      </c>
      <c r="AY610" s="18" t="s">
        <v>350</v>
      </c>
      <c r="BE610" s="241">
        <f>IF(N610="základní",J610,0)</f>
        <v>0</v>
      </c>
      <c r="BF610" s="241">
        <f>IF(N610="snížená",J610,0)</f>
        <v>0</v>
      </c>
      <c r="BG610" s="241">
        <f>IF(N610="zákl. přenesená",J610,0)</f>
        <v>0</v>
      </c>
      <c r="BH610" s="241">
        <f>IF(N610="sníž. přenesená",J610,0)</f>
        <v>0</v>
      </c>
      <c r="BI610" s="241">
        <f>IF(N610="nulová",J610,0)</f>
        <v>0</v>
      </c>
      <c r="BJ610" s="18" t="s">
        <v>84</v>
      </c>
      <c r="BK610" s="241">
        <f>ROUND(I610*H610,2)</f>
        <v>0</v>
      </c>
      <c r="BL610" s="18" t="s">
        <v>6131</v>
      </c>
      <c r="BM610" s="240" t="s">
        <v>6605</v>
      </c>
    </row>
    <row r="611" s="2" customFormat="1">
      <c r="A611" s="39"/>
      <c r="B611" s="40"/>
      <c r="C611" s="41"/>
      <c r="D611" s="242" t="s">
        <v>359</v>
      </c>
      <c r="E611" s="41"/>
      <c r="F611" s="243" t="s">
        <v>6129</v>
      </c>
      <c r="G611" s="41"/>
      <c r="H611" s="41"/>
      <c r="I611" s="244"/>
      <c r="J611" s="41"/>
      <c r="K611" s="41"/>
      <c r="L611" s="45"/>
      <c r="M611" s="245"/>
      <c r="N611" s="246"/>
      <c r="O611" s="92"/>
      <c r="P611" s="92"/>
      <c r="Q611" s="92"/>
      <c r="R611" s="92"/>
      <c r="S611" s="92"/>
      <c r="T611" s="93"/>
      <c r="U611" s="39"/>
      <c r="V611" s="39"/>
      <c r="W611" s="39"/>
      <c r="X611" s="39"/>
      <c r="Y611" s="39"/>
      <c r="Z611" s="39"/>
      <c r="AA611" s="39"/>
      <c r="AB611" s="39"/>
      <c r="AC611" s="39"/>
      <c r="AD611" s="39"/>
      <c r="AE611" s="39"/>
      <c r="AT611" s="18" t="s">
        <v>359</v>
      </c>
      <c r="AU611" s="18" t="s">
        <v>371</v>
      </c>
    </row>
    <row r="612" s="2" customFormat="1" ht="21.75" customHeight="1">
      <c r="A612" s="39"/>
      <c r="B612" s="40"/>
      <c r="C612" s="229" t="s">
        <v>2882</v>
      </c>
      <c r="D612" s="229" t="s">
        <v>352</v>
      </c>
      <c r="E612" s="230" t="s">
        <v>6606</v>
      </c>
      <c r="F612" s="231" t="s">
        <v>6607</v>
      </c>
      <c r="G612" s="232" t="s">
        <v>497</v>
      </c>
      <c r="H612" s="233">
        <v>10</v>
      </c>
      <c r="I612" s="234"/>
      <c r="J612" s="235">
        <f>ROUND(I612*H612,2)</f>
        <v>0</v>
      </c>
      <c r="K612" s="231" t="s">
        <v>385</v>
      </c>
      <c r="L612" s="45"/>
      <c r="M612" s="236" t="s">
        <v>1</v>
      </c>
      <c r="N612" s="237" t="s">
        <v>41</v>
      </c>
      <c r="O612" s="92"/>
      <c r="P612" s="238">
        <f>O612*H612</f>
        <v>0</v>
      </c>
      <c r="Q612" s="238">
        <v>0</v>
      </c>
      <c r="R612" s="238">
        <f>Q612*H612</f>
        <v>0</v>
      </c>
      <c r="S612" s="238">
        <v>0</v>
      </c>
      <c r="T612" s="239">
        <f>S612*H612</f>
        <v>0</v>
      </c>
      <c r="U612" s="39"/>
      <c r="V612" s="39"/>
      <c r="W612" s="39"/>
      <c r="X612" s="39"/>
      <c r="Y612" s="39"/>
      <c r="Z612" s="39"/>
      <c r="AA612" s="39"/>
      <c r="AB612" s="39"/>
      <c r="AC612" s="39"/>
      <c r="AD612" s="39"/>
      <c r="AE612" s="39"/>
      <c r="AR612" s="240" t="s">
        <v>530</v>
      </c>
      <c r="AT612" s="240" t="s">
        <v>352</v>
      </c>
      <c r="AU612" s="240" t="s">
        <v>371</v>
      </c>
      <c r="AY612" s="18" t="s">
        <v>350</v>
      </c>
      <c r="BE612" s="241">
        <f>IF(N612="základní",J612,0)</f>
        <v>0</v>
      </c>
      <c r="BF612" s="241">
        <f>IF(N612="snížená",J612,0)</f>
        <v>0</v>
      </c>
      <c r="BG612" s="241">
        <f>IF(N612="zákl. přenesená",J612,0)</f>
        <v>0</v>
      </c>
      <c r="BH612" s="241">
        <f>IF(N612="sníž. přenesená",J612,0)</f>
        <v>0</v>
      </c>
      <c r="BI612" s="241">
        <f>IF(N612="nulová",J612,0)</f>
        <v>0</v>
      </c>
      <c r="BJ612" s="18" t="s">
        <v>84</v>
      </c>
      <c r="BK612" s="241">
        <f>ROUND(I612*H612,2)</f>
        <v>0</v>
      </c>
      <c r="BL612" s="18" t="s">
        <v>530</v>
      </c>
      <c r="BM612" s="240" t="s">
        <v>6608</v>
      </c>
    </row>
    <row r="613" s="2" customFormat="1">
      <c r="A613" s="39"/>
      <c r="B613" s="40"/>
      <c r="C613" s="41"/>
      <c r="D613" s="242" t="s">
        <v>359</v>
      </c>
      <c r="E613" s="41"/>
      <c r="F613" s="243" t="s">
        <v>6609</v>
      </c>
      <c r="G613" s="41"/>
      <c r="H613" s="41"/>
      <c r="I613" s="244"/>
      <c r="J613" s="41"/>
      <c r="K613" s="41"/>
      <c r="L613" s="45"/>
      <c r="M613" s="245"/>
      <c r="N613" s="246"/>
      <c r="O613" s="92"/>
      <c r="P613" s="92"/>
      <c r="Q613" s="92"/>
      <c r="R613" s="92"/>
      <c r="S613" s="92"/>
      <c r="T613" s="93"/>
      <c r="U613" s="39"/>
      <c r="V613" s="39"/>
      <c r="W613" s="39"/>
      <c r="X613" s="39"/>
      <c r="Y613" s="39"/>
      <c r="Z613" s="39"/>
      <c r="AA613" s="39"/>
      <c r="AB613" s="39"/>
      <c r="AC613" s="39"/>
      <c r="AD613" s="39"/>
      <c r="AE613" s="39"/>
      <c r="AT613" s="18" t="s">
        <v>359</v>
      </c>
      <c r="AU613" s="18" t="s">
        <v>371</v>
      </c>
    </row>
    <row r="614" s="2" customFormat="1" ht="16.5" customHeight="1">
      <c r="A614" s="39"/>
      <c r="B614" s="40"/>
      <c r="C614" s="229" t="s">
        <v>2889</v>
      </c>
      <c r="D614" s="229" t="s">
        <v>352</v>
      </c>
      <c r="E614" s="230" t="s">
        <v>6610</v>
      </c>
      <c r="F614" s="231" t="s">
        <v>6611</v>
      </c>
      <c r="G614" s="232" t="s">
        <v>497</v>
      </c>
      <c r="H614" s="233">
        <v>169</v>
      </c>
      <c r="I614" s="234"/>
      <c r="J614" s="235">
        <f>ROUND(I614*H614,2)</f>
        <v>0</v>
      </c>
      <c r="K614" s="231" t="s">
        <v>385</v>
      </c>
      <c r="L614" s="45"/>
      <c r="M614" s="236" t="s">
        <v>1</v>
      </c>
      <c r="N614" s="237" t="s">
        <v>41</v>
      </c>
      <c r="O614" s="92"/>
      <c r="P614" s="238">
        <f>O614*H614</f>
        <v>0</v>
      </c>
      <c r="Q614" s="238">
        <v>0</v>
      </c>
      <c r="R614" s="238">
        <f>Q614*H614</f>
        <v>0</v>
      </c>
      <c r="S614" s="238">
        <v>0</v>
      </c>
      <c r="T614" s="239">
        <f>S614*H614</f>
        <v>0</v>
      </c>
      <c r="U614" s="39"/>
      <c r="V614" s="39"/>
      <c r="W614" s="39"/>
      <c r="X614" s="39"/>
      <c r="Y614" s="39"/>
      <c r="Z614" s="39"/>
      <c r="AA614" s="39"/>
      <c r="AB614" s="39"/>
      <c r="AC614" s="39"/>
      <c r="AD614" s="39"/>
      <c r="AE614" s="39"/>
      <c r="AR614" s="240" t="s">
        <v>530</v>
      </c>
      <c r="AT614" s="240" t="s">
        <v>352</v>
      </c>
      <c r="AU614" s="240" t="s">
        <v>371</v>
      </c>
      <c r="AY614" s="18" t="s">
        <v>350</v>
      </c>
      <c r="BE614" s="241">
        <f>IF(N614="základní",J614,0)</f>
        <v>0</v>
      </c>
      <c r="BF614" s="241">
        <f>IF(N614="snížená",J614,0)</f>
        <v>0</v>
      </c>
      <c r="BG614" s="241">
        <f>IF(N614="zákl. přenesená",J614,0)</f>
        <v>0</v>
      </c>
      <c r="BH614" s="241">
        <f>IF(N614="sníž. přenesená",J614,0)</f>
        <v>0</v>
      </c>
      <c r="BI614" s="241">
        <f>IF(N614="nulová",J614,0)</f>
        <v>0</v>
      </c>
      <c r="BJ614" s="18" t="s">
        <v>84</v>
      </c>
      <c r="BK614" s="241">
        <f>ROUND(I614*H614,2)</f>
        <v>0</v>
      </c>
      <c r="BL614" s="18" t="s">
        <v>530</v>
      </c>
      <c r="BM614" s="240" t="s">
        <v>6612</v>
      </c>
    </row>
    <row r="615" s="2" customFormat="1">
      <c r="A615" s="39"/>
      <c r="B615" s="40"/>
      <c r="C615" s="41"/>
      <c r="D615" s="242" t="s">
        <v>359</v>
      </c>
      <c r="E615" s="41"/>
      <c r="F615" s="243" t="s">
        <v>6613</v>
      </c>
      <c r="G615" s="41"/>
      <c r="H615" s="41"/>
      <c r="I615" s="244"/>
      <c r="J615" s="41"/>
      <c r="K615" s="41"/>
      <c r="L615" s="45"/>
      <c r="M615" s="245"/>
      <c r="N615" s="246"/>
      <c r="O615" s="92"/>
      <c r="P615" s="92"/>
      <c r="Q615" s="92"/>
      <c r="R615" s="92"/>
      <c r="S615" s="92"/>
      <c r="T615" s="93"/>
      <c r="U615" s="39"/>
      <c r="V615" s="39"/>
      <c r="W615" s="39"/>
      <c r="X615" s="39"/>
      <c r="Y615" s="39"/>
      <c r="Z615" s="39"/>
      <c r="AA615" s="39"/>
      <c r="AB615" s="39"/>
      <c r="AC615" s="39"/>
      <c r="AD615" s="39"/>
      <c r="AE615" s="39"/>
      <c r="AT615" s="18" t="s">
        <v>359</v>
      </c>
      <c r="AU615" s="18" t="s">
        <v>371</v>
      </c>
    </row>
    <row r="616" s="2" customFormat="1" ht="16.5" customHeight="1">
      <c r="A616" s="39"/>
      <c r="B616" s="40"/>
      <c r="C616" s="229" t="s">
        <v>2893</v>
      </c>
      <c r="D616" s="229" t="s">
        <v>352</v>
      </c>
      <c r="E616" s="230" t="s">
        <v>6614</v>
      </c>
      <c r="F616" s="231" t="s">
        <v>6615</v>
      </c>
      <c r="G616" s="232" t="s">
        <v>497</v>
      </c>
      <c r="H616" s="233">
        <v>169</v>
      </c>
      <c r="I616" s="234"/>
      <c r="J616" s="235">
        <f>ROUND(I616*H616,2)</f>
        <v>0</v>
      </c>
      <c r="K616" s="231" t="s">
        <v>385</v>
      </c>
      <c r="L616" s="45"/>
      <c r="M616" s="236" t="s">
        <v>1</v>
      </c>
      <c r="N616" s="237" t="s">
        <v>41</v>
      </c>
      <c r="O616" s="92"/>
      <c r="P616" s="238">
        <f>O616*H616</f>
        <v>0</v>
      </c>
      <c r="Q616" s="238">
        <v>0</v>
      </c>
      <c r="R616" s="238">
        <f>Q616*H616</f>
        <v>0</v>
      </c>
      <c r="S616" s="238">
        <v>0</v>
      </c>
      <c r="T616" s="239">
        <f>S616*H616</f>
        <v>0</v>
      </c>
      <c r="U616" s="39"/>
      <c r="V616" s="39"/>
      <c r="W616" s="39"/>
      <c r="X616" s="39"/>
      <c r="Y616" s="39"/>
      <c r="Z616" s="39"/>
      <c r="AA616" s="39"/>
      <c r="AB616" s="39"/>
      <c r="AC616" s="39"/>
      <c r="AD616" s="39"/>
      <c r="AE616" s="39"/>
      <c r="AR616" s="240" t="s">
        <v>530</v>
      </c>
      <c r="AT616" s="240" t="s">
        <v>352</v>
      </c>
      <c r="AU616" s="240" t="s">
        <v>371</v>
      </c>
      <c r="AY616" s="18" t="s">
        <v>350</v>
      </c>
      <c r="BE616" s="241">
        <f>IF(N616="základní",J616,0)</f>
        <v>0</v>
      </c>
      <c r="BF616" s="241">
        <f>IF(N616="snížená",J616,0)</f>
        <v>0</v>
      </c>
      <c r="BG616" s="241">
        <f>IF(N616="zákl. přenesená",J616,0)</f>
        <v>0</v>
      </c>
      <c r="BH616" s="241">
        <f>IF(N616="sníž. přenesená",J616,0)</f>
        <v>0</v>
      </c>
      <c r="BI616" s="241">
        <f>IF(N616="nulová",J616,0)</f>
        <v>0</v>
      </c>
      <c r="BJ616" s="18" t="s">
        <v>84</v>
      </c>
      <c r="BK616" s="241">
        <f>ROUND(I616*H616,2)</f>
        <v>0</v>
      </c>
      <c r="BL616" s="18" t="s">
        <v>530</v>
      </c>
      <c r="BM616" s="240" t="s">
        <v>6616</v>
      </c>
    </row>
    <row r="617" s="2" customFormat="1">
      <c r="A617" s="39"/>
      <c r="B617" s="40"/>
      <c r="C617" s="41"/>
      <c r="D617" s="242" t="s">
        <v>359</v>
      </c>
      <c r="E617" s="41"/>
      <c r="F617" s="243" t="s">
        <v>6617</v>
      </c>
      <c r="G617" s="41"/>
      <c r="H617" s="41"/>
      <c r="I617" s="244"/>
      <c r="J617" s="41"/>
      <c r="K617" s="41"/>
      <c r="L617" s="45"/>
      <c r="M617" s="245"/>
      <c r="N617" s="246"/>
      <c r="O617" s="92"/>
      <c r="P617" s="92"/>
      <c r="Q617" s="92"/>
      <c r="R617" s="92"/>
      <c r="S617" s="92"/>
      <c r="T617" s="93"/>
      <c r="U617" s="39"/>
      <c r="V617" s="39"/>
      <c r="W617" s="39"/>
      <c r="X617" s="39"/>
      <c r="Y617" s="39"/>
      <c r="Z617" s="39"/>
      <c r="AA617" s="39"/>
      <c r="AB617" s="39"/>
      <c r="AC617" s="39"/>
      <c r="AD617" s="39"/>
      <c r="AE617" s="39"/>
      <c r="AT617" s="18" t="s">
        <v>359</v>
      </c>
      <c r="AU617" s="18" t="s">
        <v>371</v>
      </c>
    </row>
    <row r="618" s="2" customFormat="1" ht="16.5" customHeight="1">
      <c r="A618" s="39"/>
      <c r="B618" s="40"/>
      <c r="C618" s="229" t="s">
        <v>2899</v>
      </c>
      <c r="D618" s="229" t="s">
        <v>352</v>
      </c>
      <c r="E618" s="230" t="s">
        <v>6618</v>
      </c>
      <c r="F618" s="231" t="s">
        <v>6619</v>
      </c>
      <c r="G618" s="232" t="s">
        <v>497</v>
      </c>
      <c r="H618" s="233">
        <v>5</v>
      </c>
      <c r="I618" s="234"/>
      <c r="J618" s="235">
        <f>ROUND(I618*H618,2)</f>
        <v>0</v>
      </c>
      <c r="K618" s="231" t="s">
        <v>385</v>
      </c>
      <c r="L618" s="45"/>
      <c r="M618" s="236" t="s">
        <v>1</v>
      </c>
      <c r="N618" s="237" t="s">
        <v>41</v>
      </c>
      <c r="O618" s="92"/>
      <c r="P618" s="238">
        <f>O618*H618</f>
        <v>0</v>
      </c>
      <c r="Q618" s="238">
        <v>0</v>
      </c>
      <c r="R618" s="238">
        <f>Q618*H618</f>
        <v>0</v>
      </c>
      <c r="S618" s="238">
        <v>0</v>
      </c>
      <c r="T618" s="239">
        <f>S618*H618</f>
        <v>0</v>
      </c>
      <c r="U618" s="39"/>
      <c r="V618" s="39"/>
      <c r="W618" s="39"/>
      <c r="X618" s="39"/>
      <c r="Y618" s="39"/>
      <c r="Z618" s="39"/>
      <c r="AA618" s="39"/>
      <c r="AB618" s="39"/>
      <c r="AC618" s="39"/>
      <c r="AD618" s="39"/>
      <c r="AE618" s="39"/>
      <c r="AR618" s="240" t="s">
        <v>530</v>
      </c>
      <c r="AT618" s="240" t="s">
        <v>352</v>
      </c>
      <c r="AU618" s="240" t="s">
        <v>371</v>
      </c>
      <c r="AY618" s="18" t="s">
        <v>350</v>
      </c>
      <c r="BE618" s="241">
        <f>IF(N618="základní",J618,0)</f>
        <v>0</v>
      </c>
      <c r="BF618" s="241">
        <f>IF(N618="snížená",J618,0)</f>
        <v>0</v>
      </c>
      <c r="BG618" s="241">
        <f>IF(N618="zákl. přenesená",J618,0)</f>
        <v>0</v>
      </c>
      <c r="BH618" s="241">
        <f>IF(N618="sníž. přenesená",J618,0)</f>
        <v>0</v>
      </c>
      <c r="BI618" s="241">
        <f>IF(N618="nulová",J618,0)</f>
        <v>0</v>
      </c>
      <c r="BJ618" s="18" t="s">
        <v>84</v>
      </c>
      <c r="BK618" s="241">
        <f>ROUND(I618*H618,2)</f>
        <v>0</v>
      </c>
      <c r="BL618" s="18" t="s">
        <v>530</v>
      </c>
      <c r="BM618" s="240" t="s">
        <v>6620</v>
      </c>
    </row>
    <row r="619" s="2" customFormat="1">
      <c r="A619" s="39"/>
      <c r="B619" s="40"/>
      <c r="C619" s="41"/>
      <c r="D619" s="242" t="s">
        <v>359</v>
      </c>
      <c r="E619" s="41"/>
      <c r="F619" s="243" t="s">
        <v>6621</v>
      </c>
      <c r="G619" s="41"/>
      <c r="H619" s="41"/>
      <c r="I619" s="244"/>
      <c r="J619" s="41"/>
      <c r="K619" s="41"/>
      <c r="L619" s="45"/>
      <c r="M619" s="245"/>
      <c r="N619" s="246"/>
      <c r="O619" s="92"/>
      <c r="P619" s="92"/>
      <c r="Q619" s="92"/>
      <c r="R619" s="92"/>
      <c r="S619" s="92"/>
      <c r="T619" s="93"/>
      <c r="U619" s="39"/>
      <c r="V619" s="39"/>
      <c r="W619" s="39"/>
      <c r="X619" s="39"/>
      <c r="Y619" s="39"/>
      <c r="Z619" s="39"/>
      <c r="AA619" s="39"/>
      <c r="AB619" s="39"/>
      <c r="AC619" s="39"/>
      <c r="AD619" s="39"/>
      <c r="AE619" s="39"/>
      <c r="AT619" s="18" t="s">
        <v>359</v>
      </c>
      <c r="AU619" s="18" t="s">
        <v>371</v>
      </c>
    </row>
    <row r="620" s="2" customFormat="1" ht="16.5" customHeight="1">
      <c r="A620" s="39"/>
      <c r="B620" s="40"/>
      <c r="C620" s="229" t="s">
        <v>2902</v>
      </c>
      <c r="D620" s="229" t="s">
        <v>352</v>
      </c>
      <c r="E620" s="230" t="s">
        <v>6160</v>
      </c>
      <c r="F620" s="231" t="s">
        <v>6161</v>
      </c>
      <c r="G620" s="232" t="s">
        <v>5017</v>
      </c>
      <c r="H620" s="233">
        <v>1</v>
      </c>
      <c r="I620" s="234"/>
      <c r="J620" s="235">
        <f>ROUND(I620*H620,2)</f>
        <v>0</v>
      </c>
      <c r="K620" s="231" t="s">
        <v>1</v>
      </c>
      <c r="L620" s="45"/>
      <c r="M620" s="236" t="s">
        <v>1</v>
      </c>
      <c r="N620" s="237" t="s">
        <v>41</v>
      </c>
      <c r="O620" s="92"/>
      <c r="P620" s="238">
        <f>O620*H620</f>
        <v>0</v>
      </c>
      <c r="Q620" s="238">
        <v>0</v>
      </c>
      <c r="R620" s="238">
        <f>Q620*H620</f>
        <v>0</v>
      </c>
      <c r="S620" s="238">
        <v>0</v>
      </c>
      <c r="T620" s="239">
        <f>S620*H620</f>
        <v>0</v>
      </c>
      <c r="U620" s="39"/>
      <c r="V620" s="39"/>
      <c r="W620" s="39"/>
      <c r="X620" s="39"/>
      <c r="Y620" s="39"/>
      <c r="Z620" s="39"/>
      <c r="AA620" s="39"/>
      <c r="AB620" s="39"/>
      <c r="AC620" s="39"/>
      <c r="AD620" s="39"/>
      <c r="AE620" s="39"/>
      <c r="AR620" s="240" t="s">
        <v>357</v>
      </c>
      <c r="AT620" s="240" t="s">
        <v>352</v>
      </c>
      <c r="AU620" s="240" t="s">
        <v>371</v>
      </c>
      <c r="AY620" s="18" t="s">
        <v>350</v>
      </c>
      <c r="BE620" s="241">
        <f>IF(N620="základní",J620,0)</f>
        <v>0</v>
      </c>
      <c r="BF620" s="241">
        <f>IF(N620="snížená",J620,0)</f>
        <v>0</v>
      </c>
      <c r="BG620" s="241">
        <f>IF(N620="zákl. přenesená",J620,0)</f>
        <v>0</v>
      </c>
      <c r="BH620" s="241">
        <f>IF(N620="sníž. přenesená",J620,0)</f>
        <v>0</v>
      </c>
      <c r="BI620" s="241">
        <f>IF(N620="nulová",J620,0)</f>
        <v>0</v>
      </c>
      <c r="BJ620" s="18" t="s">
        <v>84</v>
      </c>
      <c r="BK620" s="241">
        <f>ROUND(I620*H620,2)</f>
        <v>0</v>
      </c>
      <c r="BL620" s="18" t="s">
        <v>357</v>
      </c>
      <c r="BM620" s="240" t="s">
        <v>6622</v>
      </c>
    </row>
    <row r="621" s="2" customFormat="1">
      <c r="A621" s="39"/>
      <c r="B621" s="40"/>
      <c r="C621" s="41"/>
      <c r="D621" s="242" t="s">
        <v>359</v>
      </c>
      <c r="E621" s="41"/>
      <c r="F621" s="243" t="s">
        <v>6161</v>
      </c>
      <c r="G621" s="41"/>
      <c r="H621" s="41"/>
      <c r="I621" s="244"/>
      <c r="J621" s="41"/>
      <c r="K621" s="41"/>
      <c r="L621" s="45"/>
      <c r="M621" s="245"/>
      <c r="N621" s="246"/>
      <c r="O621" s="92"/>
      <c r="P621" s="92"/>
      <c r="Q621" s="92"/>
      <c r="R621" s="92"/>
      <c r="S621" s="92"/>
      <c r="T621" s="93"/>
      <c r="U621" s="39"/>
      <c r="V621" s="39"/>
      <c r="W621" s="39"/>
      <c r="X621" s="39"/>
      <c r="Y621" s="39"/>
      <c r="Z621" s="39"/>
      <c r="AA621" s="39"/>
      <c r="AB621" s="39"/>
      <c r="AC621" s="39"/>
      <c r="AD621" s="39"/>
      <c r="AE621" s="39"/>
      <c r="AT621" s="18" t="s">
        <v>359</v>
      </c>
      <c r="AU621" s="18" t="s">
        <v>371</v>
      </c>
    </row>
    <row r="622" s="2" customFormat="1" ht="24.15" customHeight="1">
      <c r="A622" s="39"/>
      <c r="B622" s="40"/>
      <c r="C622" s="229" t="s">
        <v>2908</v>
      </c>
      <c r="D622" s="229" t="s">
        <v>352</v>
      </c>
      <c r="E622" s="230" t="s">
        <v>6163</v>
      </c>
      <c r="F622" s="231" t="s">
        <v>6164</v>
      </c>
      <c r="G622" s="232" t="s">
        <v>5017</v>
      </c>
      <c r="H622" s="233">
        <v>1</v>
      </c>
      <c r="I622" s="234"/>
      <c r="J622" s="235">
        <f>ROUND(I622*H622,2)</f>
        <v>0</v>
      </c>
      <c r="K622" s="231" t="s">
        <v>1</v>
      </c>
      <c r="L622" s="45"/>
      <c r="M622" s="236" t="s">
        <v>1</v>
      </c>
      <c r="N622" s="237" t="s">
        <v>41</v>
      </c>
      <c r="O622" s="92"/>
      <c r="P622" s="238">
        <f>O622*H622</f>
        <v>0</v>
      </c>
      <c r="Q622" s="238">
        <v>0</v>
      </c>
      <c r="R622" s="238">
        <f>Q622*H622</f>
        <v>0</v>
      </c>
      <c r="S622" s="238">
        <v>0</v>
      </c>
      <c r="T622" s="239">
        <f>S622*H622</f>
        <v>0</v>
      </c>
      <c r="U622" s="39"/>
      <c r="V622" s="39"/>
      <c r="W622" s="39"/>
      <c r="X622" s="39"/>
      <c r="Y622" s="39"/>
      <c r="Z622" s="39"/>
      <c r="AA622" s="39"/>
      <c r="AB622" s="39"/>
      <c r="AC622" s="39"/>
      <c r="AD622" s="39"/>
      <c r="AE622" s="39"/>
      <c r="AR622" s="240" t="s">
        <v>357</v>
      </c>
      <c r="AT622" s="240" t="s">
        <v>352</v>
      </c>
      <c r="AU622" s="240" t="s">
        <v>371</v>
      </c>
      <c r="AY622" s="18" t="s">
        <v>350</v>
      </c>
      <c r="BE622" s="241">
        <f>IF(N622="základní",J622,0)</f>
        <v>0</v>
      </c>
      <c r="BF622" s="241">
        <f>IF(N622="snížená",J622,0)</f>
        <v>0</v>
      </c>
      <c r="BG622" s="241">
        <f>IF(N622="zákl. přenesená",J622,0)</f>
        <v>0</v>
      </c>
      <c r="BH622" s="241">
        <f>IF(N622="sníž. přenesená",J622,0)</f>
        <v>0</v>
      </c>
      <c r="BI622" s="241">
        <f>IF(N622="nulová",J622,0)</f>
        <v>0</v>
      </c>
      <c r="BJ622" s="18" t="s">
        <v>84</v>
      </c>
      <c r="BK622" s="241">
        <f>ROUND(I622*H622,2)</f>
        <v>0</v>
      </c>
      <c r="BL622" s="18" t="s">
        <v>357</v>
      </c>
      <c r="BM622" s="240" t="s">
        <v>6623</v>
      </c>
    </row>
    <row r="623" s="2" customFormat="1">
      <c r="A623" s="39"/>
      <c r="B623" s="40"/>
      <c r="C623" s="41"/>
      <c r="D623" s="242" t="s">
        <v>359</v>
      </c>
      <c r="E623" s="41"/>
      <c r="F623" s="243" t="s">
        <v>6164</v>
      </c>
      <c r="G623" s="41"/>
      <c r="H623" s="41"/>
      <c r="I623" s="244"/>
      <c r="J623" s="41"/>
      <c r="K623" s="41"/>
      <c r="L623" s="45"/>
      <c r="M623" s="245"/>
      <c r="N623" s="246"/>
      <c r="O623" s="92"/>
      <c r="P623" s="92"/>
      <c r="Q623" s="92"/>
      <c r="R623" s="92"/>
      <c r="S623" s="92"/>
      <c r="T623" s="93"/>
      <c r="U623" s="39"/>
      <c r="V623" s="39"/>
      <c r="W623" s="39"/>
      <c r="X623" s="39"/>
      <c r="Y623" s="39"/>
      <c r="Z623" s="39"/>
      <c r="AA623" s="39"/>
      <c r="AB623" s="39"/>
      <c r="AC623" s="39"/>
      <c r="AD623" s="39"/>
      <c r="AE623" s="39"/>
      <c r="AT623" s="18" t="s">
        <v>359</v>
      </c>
      <c r="AU623" s="18" t="s">
        <v>371</v>
      </c>
    </row>
    <row r="624" s="2" customFormat="1" ht="16.5" customHeight="1">
      <c r="A624" s="39"/>
      <c r="B624" s="40"/>
      <c r="C624" s="229" t="s">
        <v>2913</v>
      </c>
      <c r="D624" s="229" t="s">
        <v>352</v>
      </c>
      <c r="E624" s="230" t="s">
        <v>6166</v>
      </c>
      <c r="F624" s="231" t="s">
        <v>6167</v>
      </c>
      <c r="G624" s="232" t="s">
        <v>5017</v>
      </c>
      <c r="H624" s="233">
        <v>1</v>
      </c>
      <c r="I624" s="234"/>
      <c r="J624" s="235">
        <f>ROUND(I624*H624,2)</f>
        <v>0</v>
      </c>
      <c r="K624" s="231" t="s">
        <v>1</v>
      </c>
      <c r="L624" s="45"/>
      <c r="M624" s="236" t="s">
        <v>1</v>
      </c>
      <c r="N624" s="237" t="s">
        <v>41</v>
      </c>
      <c r="O624" s="92"/>
      <c r="P624" s="238">
        <f>O624*H624</f>
        <v>0</v>
      </c>
      <c r="Q624" s="238">
        <v>0</v>
      </c>
      <c r="R624" s="238">
        <f>Q624*H624</f>
        <v>0</v>
      </c>
      <c r="S624" s="238">
        <v>0</v>
      </c>
      <c r="T624" s="239">
        <f>S624*H624</f>
        <v>0</v>
      </c>
      <c r="U624" s="39"/>
      <c r="V624" s="39"/>
      <c r="W624" s="39"/>
      <c r="X624" s="39"/>
      <c r="Y624" s="39"/>
      <c r="Z624" s="39"/>
      <c r="AA624" s="39"/>
      <c r="AB624" s="39"/>
      <c r="AC624" s="39"/>
      <c r="AD624" s="39"/>
      <c r="AE624" s="39"/>
      <c r="AR624" s="240" t="s">
        <v>357</v>
      </c>
      <c r="AT624" s="240" t="s">
        <v>352</v>
      </c>
      <c r="AU624" s="240" t="s">
        <v>371</v>
      </c>
      <c r="AY624" s="18" t="s">
        <v>350</v>
      </c>
      <c r="BE624" s="241">
        <f>IF(N624="základní",J624,0)</f>
        <v>0</v>
      </c>
      <c r="BF624" s="241">
        <f>IF(N624="snížená",J624,0)</f>
        <v>0</v>
      </c>
      <c r="BG624" s="241">
        <f>IF(N624="zákl. přenesená",J624,0)</f>
        <v>0</v>
      </c>
      <c r="BH624" s="241">
        <f>IF(N624="sníž. přenesená",J624,0)</f>
        <v>0</v>
      </c>
      <c r="BI624" s="241">
        <f>IF(N624="nulová",J624,0)</f>
        <v>0</v>
      </c>
      <c r="BJ624" s="18" t="s">
        <v>84</v>
      </c>
      <c r="BK624" s="241">
        <f>ROUND(I624*H624,2)</f>
        <v>0</v>
      </c>
      <c r="BL624" s="18" t="s">
        <v>357</v>
      </c>
      <c r="BM624" s="240" t="s">
        <v>6624</v>
      </c>
    </row>
    <row r="625" s="2" customFormat="1">
      <c r="A625" s="39"/>
      <c r="B625" s="40"/>
      <c r="C625" s="41"/>
      <c r="D625" s="242" t="s">
        <v>359</v>
      </c>
      <c r="E625" s="41"/>
      <c r="F625" s="243" t="s">
        <v>6167</v>
      </c>
      <c r="G625" s="41"/>
      <c r="H625" s="41"/>
      <c r="I625" s="244"/>
      <c r="J625" s="41"/>
      <c r="K625" s="41"/>
      <c r="L625" s="45"/>
      <c r="M625" s="245"/>
      <c r="N625" s="246"/>
      <c r="O625" s="92"/>
      <c r="P625" s="92"/>
      <c r="Q625" s="92"/>
      <c r="R625" s="92"/>
      <c r="S625" s="92"/>
      <c r="T625" s="93"/>
      <c r="U625" s="39"/>
      <c r="V625" s="39"/>
      <c r="W625" s="39"/>
      <c r="X625" s="39"/>
      <c r="Y625" s="39"/>
      <c r="Z625" s="39"/>
      <c r="AA625" s="39"/>
      <c r="AB625" s="39"/>
      <c r="AC625" s="39"/>
      <c r="AD625" s="39"/>
      <c r="AE625" s="39"/>
      <c r="AT625" s="18" t="s">
        <v>359</v>
      </c>
      <c r="AU625" s="18" t="s">
        <v>371</v>
      </c>
    </row>
    <row r="626" s="12" customFormat="1" ht="22.8" customHeight="1">
      <c r="A626" s="12"/>
      <c r="B626" s="213"/>
      <c r="C626" s="214"/>
      <c r="D626" s="215" t="s">
        <v>75</v>
      </c>
      <c r="E626" s="227" t="s">
        <v>6625</v>
      </c>
      <c r="F626" s="227" t="s">
        <v>6626</v>
      </c>
      <c r="G626" s="214"/>
      <c r="H626" s="214"/>
      <c r="I626" s="217"/>
      <c r="J626" s="228">
        <f>BK626</f>
        <v>0</v>
      </c>
      <c r="K626" s="214"/>
      <c r="L626" s="219"/>
      <c r="M626" s="220"/>
      <c r="N626" s="221"/>
      <c r="O626" s="221"/>
      <c r="P626" s="222">
        <f>P627+P654+P663</f>
        <v>0</v>
      </c>
      <c r="Q626" s="221"/>
      <c r="R626" s="222">
        <f>R627+R654+R663</f>
        <v>0</v>
      </c>
      <c r="S626" s="221"/>
      <c r="T626" s="223">
        <f>T627+T654+T663</f>
        <v>0</v>
      </c>
      <c r="U626" s="12"/>
      <c r="V626" s="12"/>
      <c r="W626" s="12"/>
      <c r="X626" s="12"/>
      <c r="Y626" s="12"/>
      <c r="Z626" s="12"/>
      <c r="AA626" s="12"/>
      <c r="AB626" s="12"/>
      <c r="AC626" s="12"/>
      <c r="AD626" s="12"/>
      <c r="AE626" s="12"/>
      <c r="AR626" s="224" t="s">
        <v>86</v>
      </c>
      <c r="AT626" s="225" t="s">
        <v>75</v>
      </c>
      <c r="AU626" s="225" t="s">
        <v>84</v>
      </c>
      <c r="AY626" s="224" t="s">
        <v>350</v>
      </c>
      <c r="BK626" s="226">
        <f>BK627+BK654+BK663</f>
        <v>0</v>
      </c>
    </row>
    <row r="627" s="12" customFormat="1" ht="20.88" customHeight="1">
      <c r="A627" s="12"/>
      <c r="B627" s="213"/>
      <c r="C627" s="214"/>
      <c r="D627" s="215" t="s">
        <v>75</v>
      </c>
      <c r="E627" s="227" t="s">
        <v>6627</v>
      </c>
      <c r="F627" s="227" t="s">
        <v>5926</v>
      </c>
      <c r="G627" s="214"/>
      <c r="H627" s="214"/>
      <c r="I627" s="217"/>
      <c r="J627" s="228">
        <f>BK627</f>
        <v>0</v>
      </c>
      <c r="K627" s="214"/>
      <c r="L627" s="219"/>
      <c r="M627" s="220"/>
      <c r="N627" s="221"/>
      <c r="O627" s="221"/>
      <c r="P627" s="222">
        <f>SUM(P628:P653)</f>
        <v>0</v>
      </c>
      <c r="Q627" s="221"/>
      <c r="R627" s="222">
        <f>SUM(R628:R653)</f>
        <v>0</v>
      </c>
      <c r="S627" s="221"/>
      <c r="T627" s="223">
        <f>SUM(T628:T653)</f>
        <v>0</v>
      </c>
      <c r="U627" s="12"/>
      <c r="V627" s="12"/>
      <c r="W627" s="12"/>
      <c r="X627" s="12"/>
      <c r="Y627" s="12"/>
      <c r="Z627" s="12"/>
      <c r="AA627" s="12"/>
      <c r="AB627" s="12"/>
      <c r="AC627" s="12"/>
      <c r="AD627" s="12"/>
      <c r="AE627" s="12"/>
      <c r="AR627" s="224" t="s">
        <v>86</v>
      </c>
      <c r="AT627" s="225" t="s">
        <v>75</v>
      </c>
      <c r="AU627" s="225" t="s">
        <v>86</v>
      </c>
      <c r="AY627" s="224" t="s">
        <v>350</v>
      </c>
      <c r="BK627" s="226">
        <f>SUM(BK628:BK653)</f>
        <v>0</v>
      </c>
    </row>
    <row r="628" s="2" customFormat="1" ht="16.5" customHeight="1">
      <c r="A628" s="39"/>
      <c r="B628" s="40"/>
      <c r="C628" s="229" t="s">
        <v>2918</v>
      </c>
      <c r="D628" s="229" t="s">
        <v>352</v>
      </c>
      <c r="E628" s="230" t="s">
        <v>6628</v>
      </c>
      <c r="F628" s="231" t="s">
        <v>6629</v>
      </c>
      <c r="G628" s="232" t="s">
        <v>497</v>
      </c>
      <c r="H628" s="233">
        <v>2</v>
      </c>
      <c r="I628" s="234"/>
      <c r="J628" s="235">
        <f>ROUND(I628*H628,2)</f>
        <v>0</v>
      </c>
      <c r="K628" s="231" t="s">
        <v>385</v>
      </c>
      <c r="L628" s="45"/>
      <c r="M628" s="236" t="s">
        <v>1</v>
      </c>
      <c r="N628" s="237" t="s">
        <v>41</v>
      </c>
      <c r="O628" s="92"/>
      <c r="P628" s="238">
        <f>O628*H628</f>
        <v>0</v>
      </c>
      <c r="Q628" s="238">
        <v>0</v>
      </c>
      <c r="R628" s="238">
        <f>Q628*H628</f>
        <v>0</v>
      </c>
      <c r="S628" s="238">
        <v>0</v>
      </c>
      <c r="T628" s="239">
        <f>S628*H628</f>
        <v>0</v>
      </c>
      <c r="U628" s="39"/>
      <c r="V628" s="39"/>
      <c r="W628" s="39"/>
      <c r="X628" s="39"/>
      <c r="Y628" s="39"/>
      <c r="Z628" s="39"/>
      <c r="AA628" s="39"/>
      <c r="AB628" s="39"/>
      <c r="AC628" s="39"/>
      <c r="AD628" s="39"/>
      <c r="AE628" s="39"/>
      <c r="AR628" s="240" t="s">
        <v>530</v>
      </c>
      <c r="AT628" s="240" t="s">
        <v>352</v>
      </c>
      <c r="AU628" s="240" t="s">
        <v>371</v>
      </c>
      <c r="AY628" s="18" t="s">
        <v>350</v>
      </c>
      <c r="BE628" s="241">
        <f>IF(N628="základní",J628,0)</f>
        <v>0</v>
      </c>
      <c r="BF628" s="241">
        <f>IF(N628="snížená",J628,0)</f>
        <v>0</v>
      </c>
      <c r="BG628" s="241">
        <f>IF(N628="zákl. přenesená",J628,0)</f>
        <v>0</v>
      </c>
      <c r="BH628" s="241">
        <f>IF(N628="sníž. přenesená",J628,0)</f>
        <v>0</v>
      </c>
      <c r="BI628" s="241">
        <f>IF(N628="nulová",J628,0)</f>
        <v>0</v>
      </c>
      <c r="BJ628" s="18" t="s">
        <v>84</v>
      </c>
      <c r="BK628" s="241">
        <f>ROUND(I628*H628,2)</f>
        <v>0</v>
      </c>
      <c r="BL628" s="18" t="s">
        <v>530</v>
      </c>
      <c r="BM628" s="240" t="s">
        <v>6630</v>
      </c>
    </row>
    <row r="629" s="2" customFormat="1">
      <c r="A629" s="39"/>
      <c r="B629" s="40"/>
      <c r="C629" s="41"/>
      <c r="D629" s="242" t="s">
        <v>359</v>
      </c>
      <c r="E629" s="41"/>
      <c r="F629" s="243" t="s">
        <v>6629</v>
      </c>
      <c r="G629" s="41"/>
      <c r="H629" s="41"/>
      <c r="I629" s="244"/>
      <c r="J629" s="41"/>
      <c r="K629" s="41"/>
      <c r="L629" s="45"/>
      <c r="M629" s="245"/>
      <c r="N629" s="246"/>
      <c r="O629" s="92"/>
      <c r="P629" s="92"/>
      <c r="Q629" s="92"/>
      <c r="R629" s="92"/>
      <c r="S629" s="92"/>
      <c r="T629" s="93"/>
      <c r="U629" s="39"/>
      <c r="V629" s="39"/>
      <c r="W629" s="39"/>
      <c r="X629" s="39"/>
      <c r="Y629" s="39"/>
      <c r="Z629" s="39"/>
      <c r="AA629" s="39"/>
      <c r="AB629" s="39"/>
      <c r="AC629" s="39"/>
      <c r="AD629" s="39"/>
      <c r="AE629" s="39"/>
      <c r="AT629" s="18" t="s">
        <v>359</v>
      </c>
      <c r="AU629" s="18" t="s">
        <v>371</v>
      </c>
    </row>
    <row r="630" s="2" customFormat="1" ht="24.15" customHeight="1">
      <c r="A630" s="39"/>
      <c r="B630" s="40"/>
      <c r="C630" s="295" t="s">
        <v>2924</v>
      </c>
      <c r="D630" s="295" t="s">
        <v>1347</v>
      </c>
      <c r="E630" s="296" t="s">
        <v>6631</v>
      </c>
      <c r="F630" s="297" t="s">
        <v>6632</v>
      </c>
      <c r="G630" s="298" t="s">
        <v>497</v>
      </c>
      <c r="H630" s="299">
        <v>2</v>
      </c>
      <c r="I630" s="300"/>
      <c r="J630" s="301">
        <f>ROUND(I630*H630,2)</f>
        <v>0</v>
      </c>
      <c r="K630" s="297" t="s">
        <v>1</v>
      </c>
      <c r="L630" s="302"/>
      <c r="M630" s="303" t="s">
        <v>1</v>
      </c>
      <c r="N630" s="304" t="s">
        <v>41</v>
      </c>
      <c r="O630" s="92"/>
      <c r="P630" s="238">
        <f>O630*H630</f>
        <v>0</v>
      </c>
      <c r="Q630" s="238">
        <v>0</v>
      </c>
      <c r="R630" s="238">
        <f>Q630*H630</f>
        <v>0</v>
      </c>
      <c r="S630" s="238">
        <v>0</v>
      </c>
      <c r="T630" s="239">
        <f>S630*H630</f>
        <v>0</v>
      </c>
      <c r="U630" s="39"/>
      <c r="V630" s="39"/>
      <c r="W630" s="39"/>
      <c r="X630" s="39"/>
      <c r="Y630" s="39"/>
      <c r="Z630" s="39"/>
      <c r="AA630" s="39"/>
      <c r="AB630" s="39"/>
      <c r="AC630" s="39"/>
      <c r="AD630" s="39"/>
      <c r="AE630" s="39"/>
      <c r="AR630" s="240" t="s">
        <v>695</v>
      </c>
      <c r="AT630" s="240" t="s">
        <v>1347</v>
      </c>
      <c r="AU630" s="240" t="s">
        <v>371</v>
      </c>
      <c r="AY630" s="18" t="s">
        <v>350</v>
      </c>
      <c r="BE630" s="241">
        <f>IF(N630="základní",J630,0)</f>
        <v>0</v>
      </c>
      <c r="BF630" s="241">
        <f>IF(N630="snížená",J630,0)</f>
        <v>0</v>
      </c>
      <c r="BG630" s="241">
        <f>IF(N630="zákl. přenesená",J630,0)</f>
        <v>0</v>
      </c>
      <c r="BH630" s="241">
        <f>IF(N630="sníž. přenesená",J630,0)</f>
        <v>0</v>
      </c>
      <c r="BI630" s="241">
        <f>IF(N630="nulová",J630,0)</f>
        <v>0</v>
      </c>
      <c r="BJ630" s="18" t="s">
        <v>84</v>
      </c>
      <c r="BK630" s="241">
        <f>ROUND(I630*H630,2)</f>
        <v>0</v>
      </c>
      <c r="BL630" s="18" t="s">
        <v>530</v>
      </c>
      <c r="BM630" s="240" t="s">
        <v>6633</v>
      </c>
    </row>
    <row r="631" s="2" customFormat="1">
      <c r="A631" s="39"/>
      <c r="B631" s="40"/>
      <c r="C631" s="41"/>
      <c r="D631" s="242" t="s">
        <v>359</v>
      </c>
      <c r="E631" s="41"/>
      <c r="F631" s="243" t="s">
        <v>6632</v>
      </c>
      <c r="G631" s="41"/>
      <c r="H631" s="41"/>
      <c r="I631" s="244"/>
      <c r="J631" s="41"/>
      <c r="K631" s="41"/>
      <c r="L631" s="45"/>
      <c r="M631" s="245"/>
      <c r="N631" s="246"/>
      <c r="O631" s="92"/>
      <c r="P631" s="92"/>
      <c r="Q631" s="92"/>
      <c r="R631" s="92"/>
      <c r="S631" s="92"/>
      <c r="T631" s="93"/>
      <c r="U631" s="39"/>
      <c r="V631" s="39"/>
      <c r="W631" s="39"/>
      <c r="X631" s="39"/>
      <c r="Y631" s="39"/>
      <c r="Z631" s="39"/>
      <c r="AA631" s="39"/>
      <c r="AB631" s="39"/>
      <c r="AC631" s="39"/>
      <c r="AD631" s="39"/>
      <c r="AE631" s="39"/>
      <c r="AT631" s="18" t="s">
        <v>359</v>
      </c>
      <c r="AU631" s="18" t="s">
        <v>371</v>
      </c>
    </row>
    <row r="632" s="2" customFormat="1" ht="24.15" customHeight="1">
      <c r="A632" s="39"/>
      <c r="B632" s="40"/>
      <c r="C632" s="295" t="s">
        <v>2929</v>
      </c>
      <c r="D632" s="295" t="s">
        <v>1347</v>
      </c>
      <c r="E632" s="296" t="s">
        <v>6634</v>
      </c>
      <c r="F632" s="297" t="s">
        <v>6635</v>
      </c>
      <c r="G632" s="298" t="s">
        <v>497</v>
      </c>
      <c r="H632" s="299">
        <v>4</v>
      </c>
      <c r="I632" s="300"/>
      <c r="J632" s="301">
        <f>ROUND(I632*H632,2)</f>
        <v>0</v>
      </c>
      <c r="K632" s="297" t="s">
        <v>1</v>
      </c>
      <c r="L632" s="302"/>
      <c r="M632" s="303" t="s">
        <v>1</v>
      </c>
      <c r="N632" s="304" t="s">
        <v>41</v>
      </c>
      <c r="O632" s="92"/>
      <c r="P632" s="238">
        <f>O632*H632</f>
        <v>0</v>
      </c>
      <c r="Q632" s="238">
        <v>0</v>
      </c>
      <c r="R632" s="238">
        <f>Q632*H632</f>
        <v>0</v>
      </c>
      <c r="S632" s="238">
        <v>0</v>
      </c>
      <c r="T632" s="239">
        <f>S632*H632</f>
        <v>0</v>
      </c>
      <c r="U632" s="39"/>
      <c r="V632" s="39"/>
      <c r="W632" s="39"/>
      <c r="X632" s="39"/>
      <c r="Y632" s="39"/>
      <c r="Z632" s="39"/>
      <c r="AA632" s="39"/>
      <c r="AB632" s="39"/>
      <c r="AC632" s="39"/>
      <c r="AD632" s="39"/>
      <c r="AE632" s="39"/>
      <c r="AR632" s="240" t="s">
        <v>695</v>
      </c>
      <c r="AT632" s="240" t="s">
        <v>1347</v>
      </c>
      <c r="AU632" s="240" t="s">
        <v>371</v>
      </c>
      <c r="AY632" s="18" t="s">
        <v>350</v>
      </c>
      <c r="BE632" s="241">
        <f>IF(N632="základní",J632,0)</f>
        <v>0</v>
      </c>
      <c r="BF632" s="241">
        <f>IF(N632="snížená",J632,0)</f>
        <v>0</v>
      </c>
      <c r="BG632" s="241">
        <f>IF(N632="zákl. přenesená",J632,0)</f>
        <v>0</v>
      </c>
      <c r="BH632" s="241">
        <f>IF(N632="sníž. přenesená",J632,0)</f>
        <v>0</v>
      </c>
      <c r="BI632" s="241">
        <f>IF(N632="nulová",J632,0)</f>
        <v>0</v>
      </c>
      <c r="BJ632" s="18" t="s">
        <v>84</v>
      </c>
      <c r="BK632" s="241">
        <f>ROUND(I632*H632,2)</f>
        <v>0</v>
      </c>
      <c r="BL632" s="18" t="s">
        <v>530</v>
      </c>
      <c r="BM632" s="240" t="s">
        <v>6636</v>
      </c>
    </row>
    <row r="633" s="2" customFormat="1">
      <c r="A633" s="39"/>
      <c r="B633" s="40"/>
      <c r="C633" s="41"/>
      <c r="D633" s="242" t="s">
        <v>359</v>
      </c>
      <c r="E633" s="41"/>
      <c r="F633" s="243" t="s">
        <v>6635</v>
      </c>
      <c r="G633" s="41"/>
      <c r="H633" s="41"/>
      <c r="I633" s="244"/>
      <c r="J633" s="41"/>
      <c r="K633" s="41"/>
      <c r="L633" s="45"/>
      <c r="M633" s="245"/>
      <c r="N633" s="246"/>
      <c r="O633" s="92"/>
      <c r="P633" s="92"/>
      <c r="Q633" s="92"/>
      <c r="R633" s="92"/>
      <c r="S633" s="92"/>
      <c r="T633" s="93"/>
      <c r="U633" s="39"/>
      <c r="V633" s="39"/>
      <c r="W633" s="39"/>
      <c r="X633" s="39"/>
      <c r="Y633" s="39"/>
      <c r="Z633" s="39"/>
      <c r="AA633" s="39"/>
      <c r="AB633" s="39"/>
      <c r="AC633" s="39"/>
      <c r="AD633" s="39"/>
      <c r="AE633" s="39"/>
      <c r="AT633" s="18" t="s">
        <v>359</v>
      </c>
      <c r="AU633" s="18" t="s">
        <v>371</v>
      </c>
    </row>
    <row r="634" s="2" customFormat="1" ht="24.15" customHeight="1">
      <c r="A634" s="39"/>
      <c r="B634" s="40"/>
      <c r="C634" s="295" t="s">
        <v>2936</v>
      </c>
      <c r="D634" s="295" t="s">
        <v>1347</v>
      </c>
      <c r="E634" s="296" t="s">
        <v>6637</v>
      </c>
      <c r="F634" s="297" t="s">
        <v>6638</v>
      </c>
      <c r="G634" s="298" t="s">
        <v>497</v>
      </c>
      <c r="H634" s="299">
        <v>4</v>
      </c>
      <c r="I634" s="300"/>
      <c r="J634" s="301">
        <f>ROUND(I634*H634,2)</f>
        <v>0</v>
      </c>
      <c r="K634" s="297" t="s">
        <v>1</v>
      </c>
      <c r="L634" s="302"/>
      <c r="M634" s="303" t="s">
        <v>1</v>
      </c>
      <c r="N634" s="304" t="s">
        <v>41</v>
      </c>
      <c r="O634" s="92"/>
      <c r="P634" s="238">
        <f>O634*H634</f>
        <v>0</v>
      </c>
      <c r="Q634" s="238">
        <v>0</v>
      </c>
      <c r="R634" s="238">
        <f>Q634*H634</f>
        <v>0</v>
      </c>
      <c r="S634" s="238">
        <v>0</v>
      </c>
      <c r="T634" s="239">
        <f>S634*H634</f>
        <v>0</v>
      </c>
      <c r="U634" s="39"/>
      <c r="V634" s="39"/>
      <c r="W634" s="39"/>
      <c r="X634" s="39"/>
      <c r="Y634" s="39"/>
      <c r="Z634" s="39"/>
      <c r="AA634" s="39"/>
      <c r="AB634" s="39"/>
      <c r="AC634" s="39"/>
      <c r="AD634" s="39"/>
      <c r="AE634" s="39"/>
      <c r="AR634" s="240" t="s">
        <v>695</v>
      </c>
      <c r="AT634" s="240" t="s">
        <v>1347</v>
      </c>
      <c r="AU634" s="240" t="s">
        <v>371</v>
      </c>
      <c r="AY634" s="18" t="s">
        <v>350</v>
      </c>
      <c r="BE634" s="241">
        <f>IF(N634="základní",J634,0)</f>
        <v>0</v>
      </c>
      <c r="BF634" s="241">
        <f>IF(N634="snížená",J634,0)</f>
        <v>0</v>
      </c>
      <c r="BG634" s="241">
        <f>IF(N634="zákl. přenesená",J634,0)</f>
        <v>0</v>
      </c>
      <c r="BH634" s="241">
        <f>IF(N634="sníž. přenesená",J634,0)</f>
        <v>0</v>
      </c>
      <c r="BI634" s="241">
        <f>IF(N634="nulová",J634,0)</f>
        <v>0</v>
      </c>
      <c r="BJ634" s="18" t="s">
        <v>84</v>
      </c>
      <c r="BK634" s="241">
        <f>ROUND(I634*H634,2)</f>
        <v>0</v>
      </c>
      <c r="BL634" s="18" t="s">
        <v>530</v>
      </c>
      <c r="BM634" s="240" t="s">
        <v>6639</v>
      </c>
    </row>
    <row r="635" s="2" customFormat="1">
      <c r="A635" s="39"/>
      <c r="B635" s="40"/>
      <c r="C635" s="41"/>
      <c r="D635" s="242" t="s">
        <v>359</v>
      </c>
      <c r="E635" s="41"/>
      <c r="F635" s="243" t="s">
        <v>6638</v>
      </c>
      <c r="G635" s="41"/>
      <c r="H635" s="41"/>
      <c r="I635" s="244"/>
      <c r="J635" s="41"/>
      <c r="K635" s="41"/>
      <c r="L635" s="45"/>
      <c r="M635" s="245"/>
      <c r="N635" s="246"/>
      <c r="O635" s="92"/>
      <c r="P635" s="92"/>
      <c r="Q635" s="92"/>
      <c r="R635" s="92"/>
      <c r="S635" s="92"/>
      <c r="T635" s="93"/>
      <c r="U635" s="39"/>
      <c r="V635" s="39"/>
      <c r="W635" s="39"/>
      <c r="X635" s="39"/>
      <c r="Y635" s="39"/>
      <c r="Z635" s="39"/>
      <c r="AA635" s="39"/>
      <c r="AB635" s="39"/>
      <c r="AC635" s="39"/>
      <c r="AD635" s="39"/>
      <c r="AE635" s="39"/>
      <c r="AT635" s="18" t="s">
        <v>359</v>
      </c>
      <c r="AU635" s="18" t="s">
        <v>371</v>
      </c>
    </row>
    <row r="636" s="2" customFormat="1" ht="24.15" customHeight="1">
      <c r="A636" s="39"/>
      <c r="B636" s="40"/>
      <c r="C636" s="229" t="s">
        <v>2942</v>
      </c>
      <c r="D636" s="229" t="s">
        <v>352</v>
      </c>
      <c r="E636" s="230" t="s">
        <v>6640</v>
      </c>
      <c r="F636" s="231" t="s">
        <v>6641</v>
      </c>
      <c r="G636" s="232" t="s">
        <v>497</v>
      </c>
      <c r="H636" s="233">
        <v>1</v>
      </c>
      <c r="I636" s="234"/>
      <c r="J636" s="235">
        <f>ROUND(I636*H636,2)</f>
        <v>0</v>
      </c>
      <c r="K636" s="231" t="s">
        <v>385</v>
      </c>
      <c r="L636" s="45"/>
      <c r="M636" s="236" t="s">
        <v>1</v>
      </c>
      <c r="N636" s="237" t="s">
        <v>41</v>
      </c>
      <c r="O636" s="92"/>
      <c r="P636" s="238">
        <f>O636*H636</f>
        <v>0</v>
      </c>
      <c r="Q636" s="238">
        <v>0</v>
      </c>
      <c r="R636" s="238">
        <f>Q636*H636</f>
        <v>0</v>
      </c>
      <c r="S636" s="238">
        <v>0</v>
      </c>
      <c r="T636" s="239">
        <f>S636*H636</f>
        <v>0</v>
      </c>
      <c r="U636" s="39"/>
      <c r="V636" s="39"/>
      <c r="W636" s="39"/>
      <c r="X636" s="39"/>
      <c r="Y636" s="39"/>
      <c r="Z636" s="39"/>
      <c r="AA636" s="39"/>
      <c r="AB636" s="39"/>
      <c r="AC636" s="39"/>
      <c r="AD636" s="39"/>
      <c r="AE636" s="39"/>
      <c r="AR636" s="240" t="s">
        <v>530</v>
      </c>
      <c r="AT636" s="240" t="s">
        <v>352</v>
      </c>
      <c r="AU636" s="240" t="s">
        <v>371</v>
      </c>
      <c r="AY636" s="18" t="s">
        <v>350</v>
      </c>
      <c r="BE636" s="241">
        <f>IF(N636="základní",J636,0)</f>
        <v>0</v>
      </c>
      <c r="BF636" s="241">
        <f>IF(N636="snížená",J636,0)</f>
        <v>0</v>
      </c>
      <c r="BG636" s="241">
        <f>IF(N636="zákl. přenesená",J636,0)</f>
        <v>0</v>
      </c>
      <c r="BH636" s="241">
        <f>IF(N636="sníž. přenesená",J636,0)</f>
        <v>0</v>
      </c>
      <c r="BI636" s="241">
        <f>IF(N636="nulová",J636,0)</f>
        <v>0</v>
      </c>
      <c r="BJ636" s="18" t="s">
        <v>84</v>
      </c>
      <c r="BK636" s="241">
        <f>ROUND(I636*H636,2)</f>
        <v>0</v>
      </c>
      <c r="BL636" s="18" t="s">
        <v>530</v>
      </c>
      <c r="BM636" s="240" t="s">
        <v>6642</v>
      </c>
    </row>
    <row r="637" s="2" customFormat="1">
      <c r="A637" s="39"/>
      <c r="B637" s="40"/>
      <c r="C637" s="41"/>
      <c r="D637" s="242" t="s">
        <v>359</v>
      </c>
      <c r="E637" s="41"/>
      <c r="F637" s="243" t="s">
        <v>6643</v>
      </c>
      <c r="G637" s="41"/>
      <c r="H637" s="41"/>
      <c r="I637" s="244"/>
      <c r="J637" s="41"/>
      <c r="K637" s="41"/>
      <c r="L637" s="45"/>
      <c r="M637" s="245"/>
      <c r="N637" s="246"/>
      <c r="O637" s="92"/>
      <c r="P637" s="92"/>
      <c r="Q637" s="92"/>
      <c r="R637" s="92"/>
      <c r="S637" s="92"/>
      <c r="T637" s="93"/>
      <c r="U637" s="39"/>
      <c r="V637" s="39"/>
      <c r="W637" s="39"/>
      <c r="X637" s="39"/>
      <c r="Y637" s="39"/>
      <c r="Z637" s="39"/>
      <c r="AA637" s="39"/>
      <c r="AB637" s="39"/>
      <c r="AC637" s="39"/>
      <c r="AD637" s="39"/>
      <c r="AE637" s="39"/>
      <c r="AT637" s="18" t="s">
        <v>359</v>
      </c>
      <c r="AU637" s="18" t="s">
        <v>371</v>
      </c>
    </row>
    <row r="638" s="2" customFormat="1" ht="24.15" customHeight="1">
      <c r="A638" s="39"/>
      <c r="B638" s="40"/>
      <c r="C638" s="295" t="s">
        <v>2945</v>
      </c>
      <c r="D638" s="295" t="s">
        <v>1347</v>
      </c>
      <c r="E638" s="296" t="s">
        <v>6644</v>
      </c>
      <c r="F638" s="297" t="s">
        <v>6645</v>
      </c>
      <c r="G638" s="298" t="s">
        <v>497</v>
      </c>
      <c r="H638" s="299">
        <v>1</v>
      </c>
      <c r="I638" s="300"/>
      <c r="J638" s="301">
        <f>ROUND(I638*H638,2)</f>
        <v>0</v>
      </c>
      <c r="K638" s="297" t="s">
        <v>1</v>
      </c>
      <c r="L638" s="302"/>
      <c r="M638" s="303" t="s">
        <v>1</v>
      </c>
      <c r="N638" s="304" t="s">
        <v>41</v>
      </c>
      <c r="O638" s="92"/>
      <c r="P638" s="238">
        <f>O638*H638</f>
        <v>0</v>
      </c>
      <c r="Q638" s="238">
        <v>0</v>
      </c>
      <c r="R638" s="238">
        <f>Q638*H638</f>
        <v>0</v>
      </c>
      <c r="S638" s="238">
        <v>0</v>
      </c>
      <c r="T638" s="239">
        <f>S638*H638</f>
        <v>0</v>
      </c>
      <c r="U638" s="39"/>
      <c r="V638" s="39"/>
      <c r="W638" s="39"/>
      <c r="X638" s="39"/>
      <c r="Y638" s="39"/>
      <c r="Z638" s="39"/>
      <c r="AA638" s="39"/>
      <c r="AB638" s="39"/>
      <c r="AC638" s="39"/>
      <c r="AD638" s="39"/>
      <c r="AE638" s="39"/>
      <c r="AR638" s="240" t="s">
        <v>695</v>
      </c>
      <c r="AT638" s="240" t="s">
        <v>1347</v>
      </c>
      <c r="AU638" s="240" t="s">
        <v>371</v>
      </c>
      <c r="AY638" s="18" t="s">
        <v>350</v>
      </c>
      <c r="BE638" s="241">
        <f>IF(N638="základní",J638,0)</f>
        <v>0</v>
      </c>
      <c r="BF638" s="241">
        <f>IF(N638="snížená",J638,0)</f>
        <v>0</v>
      </c>
      <c r="BG638" s="241">
        <f>IF(N638="zákl. přenesená",J638,0)</f>
        <v>0</v>
      </c>
      <c r="BH638" s="241">
        <f>IF(N638="sníž. přenesená",J638,0)</f>
        <v>0</v>
      </c>
      <c r="BI638" s="241">
        <f>IF(N638="nulová",J638,0)</f>
        <v>0</v>
      </c>
      <c r="BJ638" s="18" t="s">
        <v>84</v>
      </c>
      <c r="BK638" s="241">
        <f>ROUND(I638*H638,2)</f>
        <v>0</v>
      </c>
      <c r="BL638" s="18" t="s">
        <v>530</v>
      </c>
      <c r="BM638" s="240" t="s">
        <v>6646</v>
      </c>
    </row>
    <row r="639" s="2" customFormat="1">
      <c r="A639" s="39"/>
      <c r="B639" s="40"/>
      <c r="C639" s="41"/>
      <c r="D639" s="242" t="s">
        <v>359</v>
      </c>
      <c r="E639" s="41"/>
      <c r="F639" s="243" t="s">
        <v>6645</v>
      </c>
      <c r="G639" s="41"/>
      <c r="H639" s="41"/>
      <c r="I639" s="244"/>
      <c r="J639" s="41"/>
      <c r="K639" s="41"/>
      <c r="L639" s="45"/>
      <c r="M639" s="245"/>
      <c r="N639" s="246"/>
      <c r="O639" s="92"/>
      <c r="P639" s="92"/>
      <c r="Q639" s="92"/>
      <c r="R639" s="92"/>
      <c r="S639" s="92"/>
      <c r="T639" s="93"/>
      <c r="U639" s="39"/>
      <c r="V639" s="39"/>
      <c r="W639" s="39"/>
      <c r="X639" s="39"/>
      <c r="Y639" s="39"/>
      <c r="Z639" s="39"/>
      <c r="AA639" s="39"/>
      <c r="AB639" s="39"/>
      <c r="AC639" s="39"/>
      <c r="AD639" s="39"/>
      <c r="AE639" s="39"/>
      <c r="AT639" s="18" t="s">
        <v>359</v>
      </c>
      <c r="AU639" s="18" t="s">
        <v>371</v>
      </c>
    </row>
    <row r="640" s="2" customFormat="1" ht="24.15" customHeight="1">
      <c r="A640" s="39"/>
      <c r="B640" s="40"/>
      <c r="C640" s="295" t="s">
        <v>2953</v>
      </c>
      <c r="D640" s="295" t="s">
        <v>1347</v>
      </c>
      <c r="E640" s="296" t="s">
        <v>6647</v>
      </c>
      <c r="F640" s="297" t="s">
        <v>6648</v>
      </c>
      <c r="G640" s="298" t="s">
        <v>497</v>
      </c>
      <c r="H640" s="299">
        <v>2</v>
      </c>
      <c r="I640" s="300"/>
      <c r="J640" s="301">
        <f>ROUND(I640*H640,2)</f>
        <v>0</v>
      </c>
      <c r="K640" s="297" t="s">
        <v>1</v>
      </c>
      <c r="L640" s="302"/>
      <c r="M640" s="303" t="s">
        <v>1</v>
      </c>
      <c r="N640" s="304" t="s">
        <v>41</v>
      </c>
      <c r="O640" s="92"/>
      <c r="P640" s="238">
        <f>O640*H640</f>
        <v>0</v>
      </c>
      <c r="Q640" s="238">
        <v>0</v>
      </c>
      <c r="R640" s="238">
        <f>Q640*H640</f>
        <v>0</v>
      </c>
      <c r="S640" s="238">
        <v>0</v>
      </c>
      <c r="T640" s="239">
        <f>S640*H640</f>
        <v>0</v>
      </c>
      <c r="U640" s="39"/>
      <c r="V640" s="39"/>
      <c r="W640" s="39"/>
      <c r="X640" s="39"/>
      <c r="Y640" s="39"/>
      <c r="Z640" s="39"/>
      <c r="AA640" s="39"/>
      <c r="AB640" s="39"/>
      <c r="AC640" s="39"/>
      <c r="AD640" s="39"/>
      <c r="AE640" s="39"/>
      <c r="AR640" s="240" t="s">
        <v>695</v>
      </c>
      <c r="AT640" s="240" t="s">
        <v>1347</v>
      </c>
      <c r="AU640" s="240" t="s">
        <v>371</v>
      </c>
      <c r="AY640" s="18" t="s">
        <v>350</v>
      </c>
      <c r="BE640" s="241">
        <f>IF(N640="základní",J640,0)</f>
        <v>0</v>
      </c>
      <c r="BF640" s="241">
        <f>IF(N640="snížená",J640,0)</f>
        <v>0</v>
      </c>
      <c r="BG640" s="241">
        <f>IF(N640="zákl. přenesená",J640,0)</f>
        <v>0</v>
      </c>
      <c r="BH640" s="241">
        <f>IF(N640="sníž. přenesená",J640,0)</f>
        <v>0</v>
      </c>
      <c r="BI640" s="241">
        <f>IF(N640="nulová",J640,0)</f>
        <v>0</v>
      </c>
      <c r="BJ640" s="18" t="s">
        <v>84</v>
      </c>
      <c r="BK640" s="241">
        <f>ROUND(I640*H640,2)</f>
        <v>0</v>
      </c>
      <c r="BL640" s="18" t="s">
        <v>530</v>
      </c>
      <c r="BM640" s="240" t="s">
        <v>6649</v>
      </c>
    </row>
    <row r="641" s="2" customFormat="1">
      <c r="A641" s="39"/>
      <c r="B641" s="40"/>
      <c r="C641" s="41"/>
      <c r="D641" s="242" t="s">
        <v>359</v>
      </c>
      <c r="E641" s="41"/>
      <c r="F641" s="243" t="s">
        <v>6648</v>
      </c>
      <c r="G641" s="41"/>
      <c r="H641" s="41"/>
      <c r="I641" s="244"/>
      <c r="J641" s="41"/>
      <c r="K641" s="41"/>
      <c r="L641" s="45"/>
      <c r="M641" s="245"/>
      <c r="N641" s="246"/>
      <c r="O641" s="92"/>
      <c r="P641" s="92"/>
      <c r="Q641" s="92"/>
      <c r="R641" s="92"/>
      <c r="S641" s="92"/>
      <c r="T641" s="93"/>
      <c r="U641" s="39"/>
      <c r="V641" s="39"/>
      <c r="W641" s="39"/>
      <c r="X641" s="39"/>
      <c r="Y641" s="39"/>
      <c r="Z641" s="39"/>
      <c r="AA641" s="39"/>
      <c r="AB641" s="39"/>
      <c r="AC641" s="39"/>
      <c r="AD641" s="39"/>
      <c r="AE641" s="39"/>
      <c r="AT641" s="18" t="s">
        <v>359</v>
      </c>
      <c r="AU641" s="18" t="s">
        <v>371</v>
      </c>
    </row>
    <row r="642" s="2" customFormat="1" ht="24.15" customHeight="1">
      <c r="A642" s="39"/>
      <c r="B642" s="40"/>
      <c r="C642" s="229" t="s">
        <v>2959</v>
      </c>
      <c r="D642" s="229" t="s">
        <v>352</v>
      </c>
      <c r="E642" s="230" t="s">
        <v>6650</v>
      </c>
      <c r="F642" s="231" t="s">
        <v>6651</v>
      </c>
      <c r="G642" s="232" t="s">
        <v>497</v>
      </c>
      <c r="H642" s="233">
        <v>1</v>
      </c>
      <c r="I642" s="234"/>
      <c r="J642" s="235">
        <f>ROUND(I642*H642,2)</f>
        <v>0</v>
      </c>
      <c r="K642" s="231" t="s">
        <v>385</v>
      </c>
      <c r="L642" s="45"/>
      <c r="M642" s="236" t="s">
        <v>1</v>
      </c>
      <c r="N642" s="237" t="s">
        <v>41</v>
      </c>
      <c r="O642" s="92"/>
      <c r="P642" s="238">
        <f>O642*H642</f>
        <v>0</v>
      </c>
      <c r="Q642" s="238">
        <v>0</v>
      </c>
      <c r="R642" s="238">
        <f>Q642*H642</f>
        <v>0</v>
      </c>
      <c r="S642" s="238">
        <v>0</v>
      </c>
      <c r="T642" s="239">
        <f>S642*H642</f>
        <v>0</v>
      </c>
      <c r="U642" s="39"/>
      <c r="V642" s="39"/>
      <c r="W642" s="39"/>
      <c r="X642" s="39"/>
      <c r="Y642" s="39"/>
      <c r="Z642" s="39"/>
      <c r="AA642" s="39"/>
      <c r="AB642" s="39"/>
      <c r="AC642" s="39"/>
      <c r="AD642" s="39"/>
      <c r="AE642" s="39"/>
      <c r="AR642" s="240" t="s">
        <v>530</v>
      </c>
      <c r="AT642" s="240" t="s">
        <v>352</v>
      </c>
      <c r="AU642" s="240" t="s">
        <v>371</v>
      </c>
      <c r="AY642" s="18" t="s">
        <v>350</v>
      </c>
      <c r="BE642" s="241">
        <f>IF(N642="základní",J642,0)</f>
        <v>0</v>
      </c>
      <c r="BF642" s="241">
        <f>IF(N642="snížená",J642,0)</f>
        <v>0</v>
      </c>
      <c r="BG642" s="241">
        <f>IF(N642="zákl. přenesená",J642,0)</f>
        <v>0</v>
      </c>
      <c r="BH642" s="241">
        <f>IF(N642="sníž. přenesená",J642,0)</f>
        <v>0</v>
      </c>
      <c r="BI642" s="241">
        <f>IF(N642="nulová",J642,0)</f>
        <v>0</v>
      </c>
      <c r="BJ642" s="18" t="s">
        <v>84</v>
      </c>
      <c r="BK642" s="241">
        <f>ROUND(I642*H642,2)</f>
        <v>0</v>
      </c>
      <c r="BL642" s="18" t="s">
        <v>530</v>
      </c>
      <c r="BM642" s="240" t="s">
        <v>6652</v>
      </c>
    </row>
    <row r="643" s="2" customFormat="1">
      <c r="A643" s="39"/>
      <c r="B643" s="40"/>
      <c r="C643" s="41"/>
      <c r="D643" s="242" t="s">
        <v>359</v>
      </c>
      <c r="E643" s="41"/>
      <c r="F643" s="243" t="s">
        <v>6653</v>
      </c>
      <c r="G643" s="41"/>
      <c r="H643" s="41"/>
      <c r="I643" s="244"/>
      <c r="J643" s="41"/>
      <c r="K643" s="41"/>
      <c r="L643" s="45"/>
      <c r="M643" s="245"/>
      <c r="N643" s="246"/>
      <c r="O643" s="92"/>
      <c r="P643" s="92"/>
      <c r="Q643" s="92"/>
      <c r="R643" s="92"/>
      <c r="S643" s="92"/>
      <c r="T643" s="93"/>
      <c r="U643" s="39"/>
      <c r="V643" s="39"/>
      <c r="W643" s="39"/>
      <c r="X643" s="39"/>
      <c r="Y643" s="39"/>
      <c r="Z643" s="39"/>
      <c r="AA643" s="39"/>
      <c r="AB643" s="39"/>
      <c r="AC643" s="39"/>
      <c r="AD643" s="39"/>
      <c r="AE643" s="39"/>
      <c r="AT643" s="18" t="s">
        <v>359</v>
      </c>
      <c r="AU643" s="18" t="s">
        <v>371</v>
      </c>
    </row>
    <row r="644" s="2" customFormat="1" ht="66.75" customHeight="1">
      <c r="A644" s="39"/>
      <c r="B644" s="40"/>
      <c r="C644" s="295" t="s">
        <v>2963</v>
      </c>
      <c r="D644" s="295" t="s">
        <v>1347</v>
      </c>
      <c r="E644" s="296" t="s">
        <v>6654</v>
      </c>
      <c r="F644" s="297" t="s">
        <v>6655</v>
      </c>
      <c r="G644" s="298" t="s">
        <v>4932</v>
      </c>
      <c r="H644" s="299">
        <v>1</v>
      </c>
      <c r="I644" s="300"/>
      <c r="J644" s="301">
        <f>ROUND(I644*H644,2)</f>
        <v>0</v>
      </c>
      <c r="K644" s="297" t="s">
        <v>1</v>
      </c>
      <c r="L644" s="302"/>
      <c r="M644" s="303" t="s">
        <v>1</v>
      </c>
      <c r="N644" s="304" t="s">
        <v>41</v>
      </c>
      <c r="O644" s="92"/>
      <c r="P644" s="238">
        <f>O644*H644</f>
        <v>0</v>
      </c>
      <c r="Q644" s="238">
        <v>0</v>
      </c>
      <c r="R644" s="238">
        <f>Q644*H644</f>
        <v>0</v>
      </c>
      <c r="S644" s="238">
        <v>0</v>
      </c>
      <c r="T644" s="239">
        <f>S644*H644</f>
        <v>0</v>
      </c>
      <c r="U644" s="39"/>
      <c r="V644" s="39"/>
      <c r="W644" s="39"/>
      <c r="X644" s="39"/>
      <c r="Y644" s="39"/>
      <c r="Z644" s="39"/>
      <c r="AA644" s="39"/>
      <c r="AB644" s="39"/>
      <c r="AC644" s="39"/>
      <c r="AD644" s="39"/>
      <c r="AE644" s="39"/>
      <c r="AR644" s="240" t="s">
        <v>695</v>
      </c>
      <c r="AT644" s="240" t="s">
        <v>1347</v>
      </c>
      <c r="AU644" s="240" t="s">
        <v>371</v>
      </c>
      <c r="AY644" s="18" t="s">
        <v>350</v>
      </c>
      <c r="BE644" s="241">
        <f>IF(N644="základní",J644,0)</f>
        <v>0</v>
      </c>
      <c r="BF644" s="241">
        <f>IF(N644="snížená",J644,0)</f>
        <v>0</v>
      </c>
      <c r="BG644" s="241">
        <f>IF(N644="zákl. přenesená",J644,0)</f>
        <v>0</v>
      </c>
      <c r="BH644" s="241">
        <f>IF(N644="sníž. přenesená",J644,0)</f>
        <v>0</v>
      </c>
      <c r="BI644" s="241">
        <f>IF(N644="nulová",J644,0)</f>
        <v>0</v>
      </c>
      <c r="BJ644" s="18" t="s">
        <v>84</v>
      </c>
      <c r="BK644" s="241">
        <f>ROUND(I644*H644,2)</f>
        <v>0</v>
      </c>
      <c r="BL644" s="18" t="s">
        <v>530</v>
      </c>
      <c r="BM644" s="240" t="s">
        <v>6656</v>
      </c>
    </row>
    <row r="645" s="2" customFormat="1">
      <c r="A645" s="39"/>
      <c r="B645" s="40"/>
      <c r="C645" s="41"/>
      <c r="D645" s="242" t="s">
        <v>359</v>
      </c>
      <c r="E645" s="41"/>
      <c r="F645" s="243" t="s">
        <v>6655</v>
      </c>
      <c r="G645" s="41"/>
      <c r="H645" s="41"/>
      <c r="I645" s="244"/>
      <c r="J645" s="41"/>
      <c r="K645" s="41"/>
      <c r="L645" s="45"/>
      <c r="M645" s="245"/>
      <c r="N645" s="246"/>
      <c r="O645" s="92"/>
      <c r="P645" s="92"/>
      <c r="Q645" s="92"/>
      <c r="R645" s="92"/>
      <c r="S645" s="92"/>
      <c r="T645" s="93"/>
      <c r="U645" s="39"/>
      <c r="V645" s="39"/>
      <c r="W645" s="39"/>
      <c r="X645" s="39"/>
      <c r="Y645" s="39"/>
      <c r="Z645" s="39"/>
      <c r="AA645" s="39"/>
      <c r="AB645" s="39"/>
      <c r="AC645" s="39"/>
      <c r="AD645" s="39"/>
      <c r="AE645" s="39"/>
      <c r="AT645" s="18" t="s">
        <v>359</v>
      </c>
      <c r="AU645" s="18" t="s">
        <v>371</v>
      </c>
    </row>
    <row r="646" s="2" customFormat="1" ht="49.05" customHeight="1">
      <c r="A646" s="39"/>
      <c r="B646" s="40"/>
      <c r="C646" s="295" t="s">
        <v>2969</v>
      </c>
      <c r="D646" s="295" t="s">
        <v>1347</v>
      </c>
      <c r="E646" s="296" t="s">
        <v>6657</v>
      </c>
      <c r="F646" s="297" t="s">
        <v>6658</v>
      </c>
      <c r="G646" s="298" t="s">
        <v>4932</v>
      </c>
      <c r="H646" s="299">
        <v>1</v>
      </c>
      <c r="I646" s="300"/>
      <c r="J646" s="301">
        <f>ROUND(I646*H646,2)</f>
        <v>0</v>
      </c>
      <c r="K646" s="297" t="s">
        <v>1</v>
      </c>
      <c r="L646" s="302"/>
      <c r="M646" s="303" t="s">
        <v>1</v>
      </c>
      <c r="N646" s="304" t="s">
        <v>41</v>
      </c>
      <c r="O646" s="92"/>
      <c r="P646" s="238">
        <f>O646*H646</f>
        <v>0</v>
      </c>
      <c r="Q646" s="238">
        <v>0</v>
      </c>
      <c r="R646" s="238">
        <f>Q646*H646</f>
        <v>0</v>
      </c>
      <c r="S646" s="238">
        <v>0</v>
      </c>
      <c r="T646" s="239">
        <f>S646*H646</f>
        <v>0</v>
      </c>
      <c r="U646" s="39"/>
      <c r="V646" s="39"/>
      <c r="W646" s="39"/>
      <c r="X646" s="39"/>
      <c r="Y646" s="39"/>
      <c r="Z646" s="39"/>
      <c r="AA646" s="39"/>
      <c r="AB646" s="39"/>
      <c r="AC646" s="39"/>
      <c r="AD646" s="39"/>
      <c r="AE646" s="39"/>
      <c r="AR646" s="240" t="s">
        <v>695</v>
      </c>
      <c r="AT646" s="240" t="s">
        <v>1347</v>
      </c>
      <c r="AU646" s="240" t="s">
        <v>371</v>
      </c>
      <c r="AY646" s="18" t="s">
        <v>350</v>
      </c>
      <c r="BE646" s="241">
        <f>IF(N646="základní",J646,0)</f>
        <v>0</v>
      </c>
      <c r="BF646" s="241">
        <f>IF(N646="snížená",J646,0)</f>
        <v>0</v>
      </c>
      <c r="BG646" s="241">
        <f>IF(N646="zákl. přenesená",J646,0)</f>
        <v>0</v>
      </c>
      <c r="BH646" s="241">
        <f>IF(N646="sníž. přenesená",J646,0)</f>
        <v>0</v>
      </c>
      <c r="BI646" s="241">
        <f>IF(N646="nulová",J646,0)</f>
        <v>0</v>
      </c>
      <c r="BJ646" s="18" t="s">
        <v>84</v>
      </c>
      <c r="BK646" s="241">
        <f>ROUND(I646*H646,2)</f>
        <v>0</v>
      </c>
      <c r="BL646" s="18" t="s">
        <v>530</v>
      </c>
      <c r="BM646" s="240" t="s">
        <v>6659</v>
      </c>
    </row>
    <row r="647" s="2" customFormat="1">
      <c r="A647" s="39"/>
      <c r="B647" s="40"/>
      <c r="C647" s="41"/>
      <c r="D647" s="242" t="s">
        <v>359</v>
      </c>
      <c r="E647" s="41"/>
      <c r="F647" s="243" t="s">
        <v>6658</v>
      </c>
      <c r="G647" s="41"/>
      <c r="H647" s="41"/>
      <c r="I647" s="244"/>
      <c r="J647" s="41"/>
      <c r="K647" s="41"/>
      <c r="L647" s="45"/>
      <c r="M647" s="245"/>
      <c r="N647" s="246"/>
      <c r="O647" s="92"/>
      <c r="P647" s="92"/>
      <c r="Q647" s="92"/>
      <c r="R647" s="92"/>
      <c r="S647" s="92"/>
      <c r="T647" s="93"/>
      <c r="U647" s="39"/>
      <c r="V647" s="39"/>
      <c r="W647" s="39"/>
      <c r="X647" s="39"/>
      <c r="Y647" s="39"/>
      <c r="Z647" s="39"/>
      <c r="AA647" s="39"/>
      <c r="AB647" s="39"/>
      <c r="AC647" s="39"/>
      <c r="AD647" s="39"/>
      <c r="AE647" s="39"/>
      <c r="AT647" s="18" t="s">
        <v>359</v>
      </c>
      <c r="AU647" s="18" t="s">
        <v>371</v>
      </c>
    </row>
    <row r="648" s="2" customFormat="1" ht="24.15" customHeight="1">
      <c r="A648" s="39"/>
      <c r="B648" s="40"/>
      <c r="C648" s="229" t="s">
        <v>2972</v>
      </c>
      <c r="D648" s="229" t="s">
        <v>352</v>
      </c>
      <c r="E648" s="230" t="s">
        <v>6460</v>
      </c>
      <c r="F648" s="231" t="s">
        <v>6461</v>
      </c>
      <c r="G648" s="232" t="s">
        <v>497</v>
      </c>
      <c r="H648" s="233">
        <v>3</v>
      </c>
      <c r="I648" s="234"/>
      <c r="J648" s="235">
        <f>ROUND(I648*H648,2)</f>
        <v>0</v>
      </c>
      <c r="K648" s="231" t="s">
        <v>385</v>
      </c>
      <c r="L648" s="45"/>
      <c r="M648" s="236" t="s">
        <v>1</v>
      </c>
      <c r="N648" s="237" t="s">
        <v>41</v>
      </c>
      <c r="O648" s="92"/>
      <c r="P648" s="238">
        <f>O648*H648</f>
        <v>0</v>
      </c>
      <c r="Q648" s="238">
        <v>0</v>
      </c>
      <c r="R648" s="238">
        <f>Q648*H648</f>
        <v>0</v>
      </c>
      <c r="S648" s="238">
        <v>0</v>
      </c>
      <c r="T648" s="239">
        <f>S648*H648</f>
        <v>0</v>
      </c>
      <c r="U648" s="39"/>
      <c r="V648" s="39"/>
      <c r="W648" s="39"/>
      <c r="X648" s="39"/>
      <c r="Y648" s="39"/>
      <c r="Z648" s="39"/>
      <c r="AA648" s="39"/>
      <c r="AB648" s="39"/>
      <c r="AC648" s="39"/>
      <c r="AD648" s="39"/>
      <c r="AE648" s="39"/>
      <c r="AR648" s="240" t="s">
        <v>530</v>
      </c>
      <c r="AT648" s="240" t="s">
        <v>352</v>
      </c>
      <c r="AU648" s="240" t="s">
        <v>371</v>
      </c>
      <c r="AY648" s="18" t="s">
        <v>350</v>
      </c>
      <c r="BE648" s="241">
        <f>IF(N648="základní",J648,0)</f>
        <v>0</v>
      </c>
      <c r="BF648" s="241">
        <f>IF(N648="snížená",J648,0)</f>
        <v>0</v>
      </c>
      <c r="BG648" s="241">
        <f>IF(N648="zákl. přenesená",J648,0)</f>
        <v>0</v>
      </c>
      <c r="BH648" s="241">
        <f>IF(N648="sníž. přenesená",J648,0)</f>
        <v>0</v>
      </c>
      <c r="BI648" s="241">
        <f>IF(N648="nulová",J648,0)</f>
        <v>0</v>
      </c>
      <c r="BJ648" s="18" t="s">
        <v>84</v>
      </c>
      <c r="BK648" s="241">
        <f>ROUND(I648*H648,2)</f>
        <v>0</v>
      </c>
      <c r="BL648" s="18" t="s">
        <v>530</v>
      </c>
      <c r="BM648" s="240" t="s">
        <v>6660</v>
      </c>
    </row>
    <row r="649" s="2" customFormat="1">
      <c r="A649" s="39"/>
      <c r="B649" s="40"/>
      <c r="C649" s="41"/>
      <c r="D649" s="242" t="s">
        <v>359</v>
      </c>
      <c r="E649" s="41"/>
      <c r="F649" s="243" t="s">
        <v>6463</v>
      </c>
      <c r="G649" s="41"/>
      <c r="H649" s="41"/>
      <c r="I649" s="244"/>
      <c r="J649" s="41"/>
      <c r="K649" s="41"/>
      <c r="L649" s="45"/>
      <c r="M649" s="245"/>
      <c r="N649" s="246"/>
      <c r="O649" s="92"/>
      <c r="P649" s="92"/>
      <c r="Q649" s="92"/>
      <c r="R649" s="92"/>
      <c r="S649" s="92"/>
      <c r="T649" s="93"/>
      <c r="U649" s="39"/>
      <c r="V649" s="39"/>
      <c r="W649" s="39"/>
      <c r="X649" s="39"/>
      <c r="Y649" s="39"/>
      <c r="Z649" s="39"/>
      <c r="AA649" s="39"/>
      <c r="AB649" s="39"/>
      <c r="AC649" s="39"/>
      <c r="AD649" s="39"/>
      <c r="AE649" s="39"/>
      <c r="AT649" s="18" t="s">
        <v>359</v>
      </c>
      <c r="AU649" s="18" t="s">
        <v>371</v>
      </c>
    </row>
    <row r="650" s="2" customFormat="1" ht="37.8" customHeight="1">
      <c r="A650" s="39"/>
      <c r="B650" s="40"/>
      <c r="C650" s="295" t="s">
        <v>2978</v>
      </c>
      <c r="D650" s="295" t="s">
        <v>1347</v>
      </c>
      <c r="E650" s="296" t="s">
        <v>6661</v>
      </c>
      <c r="F650" s="297" t="s">
        <v>6662</v>
      </c>
      <c r="G650" s="298" t="s">
        <v>4932</v>
      </c>
      <c r="H650" s="299">
        <v>2</v>
      </c>
      <c r="I650" s="300"/>
      <c r="J650" s="301">
        <f>ROUND(I650*H650,2)</f>
        <v>0</v>
      </c>
      <c r="K650" s="297" t="s">
        <v>1</v>
      </c>
      <c r="L650" s="302"/>
      <c r="M650" s="303" t="s">
        <v>1</v>
      </c>
      <c r="N650" s="304" t="s">
        <v>41</v>
      </c>
      <c r="O650" s="92"/>
      <c r="P650" s="238">
        <f>O650*H650</f>
        <v>0</v>
      </c>
      <c r="Q650" s="238">
        <v>0</v>
      </c>
      <c r="R650" s="238">
        <f>Q650*H650</f>
        <v>0</v>
      </c>
      <c r="S650" s="238">
        <v>0</v>
      </c>
      <c r="T650" s="239">
        <f>S650*H650</f>
        <v>0</v>
      </c>
      <c r="U650" s="39"/>
      <c r="V650" s="39"/>
      <c r="W650" s="39"/>
      <c r="X650" s="39"/>
      <c r="Y650" s="39"/>
      <c r="Z650" s="39"/>
      <c r="AA650" s="39"/>
      <c r="AB650" s="39"/>
      <c r="AC650" s="39"/>
      <c r="AD650" s="39"/>
      <c r="AE650" s="39"/>
      <c r="AR650" s="240" t="s">
        <v>695</v>
      </c>
      <c r="AT650" s="240" t="s">
        <v>1347</v>
      </c>
      <c r="AU650" s="240" t="s">
        <v>371</v>
      </c>
      <c r="AY650" s="18" t="s">
        <v>350</v>
      </c>
      <c r="BE650" s="241">
        <f>IF(N650="základní",J650,0)</f>
        <v>0</v>
      </c>
      <c r="BF650" s="241">
        <f>IF(N650="snížená",J650,0)</f>
        <v>0</v>
      </c>
      <c r="BG650" s="241">
        <f>IF(N650="zákl. přenesená",J650,0)</f>
        <v>0</v>
      </c>
      <c r="BH650" s="241">
        <f>IF(N650="sníž. přenesená",J650,0)</f>
        <v>0</v>
      </c>
      <c r="BI650" s="241">
        <f>IF(N650="nulová",J650,0)</f>
        <v>0</v>
      </c>
      <c r="BJ650" s="18" t="s">
        <v>84</v>
      </c>
      <c r="BK650" s="241">
        <f>ROUND(I650*H650,2)</f>
        <v>0</v>
      </c>
      <c r="BL650" s="18" t="s">
        <v>530</v>
      </c>
      <c r="BM650" s="240" t="s">
        <v>6663</v>
      </c>
    </row>
    <row r="651" s="2" customFormat="1">
      <c r="A651" s="39"/>
      <c r="B651" s="40"/>
      <c r="C651" s="41"/>
      <c r="D651" s="242" t="s">
        <v>359</v>
      </c>
      <c r="E651" s="41"/>
      <c r="F651" s="243" t="s">
        <v>6662</v>
      </c>
      <c r="G651" s="41"/>
      <c r="H651" s="41"/>
      <c r="I651" s="244"/>
      <c r="J651" s="41"/>
      <c r="K651" s="41"/>
      <c r="L651" s="45"/>
      <c r="M651" s="245"/>
      <c r="N651" s="246"/>
      <c r="O651" s="92"/>
      <c r="P651" s="92"/>
      <c r="Q651" s="92"/>
      <c r="R651" s="92"/>
      <c r="S651" s="92"/>
      <c r="T651" s="93"/>
      <c r="U651" s="39"/>
      <c r="V651" s="39"/>
      <c r="W651" s="39"/>
      <c r="X651" s="39"/>
      <c r="Y651" s="39"/>
      <c r="Z651" s="39"/>
      <c r="AA651" s="39"/>
      <c r="AB651" s="39"/>
      <c r="AC651" s="39"/>
      <c r="AD651" s="39"/>
      <c r="AE651" s="39"/>
      <c r="AT651" s="18" t="s">
        <v>359</v>
      </c>
      <c r="AU651" s="18" t="s">
        <v>371</v>
      </c>
    </row>
    <row r="652" s="2" customFormat="1" ht="24.15" customHeight="1">
      <c r="A652" s="39"/>
      <c r="B652" s="40"/>
      <c r="C652" s="295" t="s">
        <v>2983</v>
      </c>
      <c r="D652" s="295" t="s">
        <v>1347</v>
      </c>
      <c r="E652" s="296" t="s">
        <v>6664</v>
      </c>
      <c r="F652" s="297" t="s">
        <v>6468</v>
      </c>
      <c r="G652" s="298" t="s">
        <v>4932</v>
      </c>
      <c r="H652" s="299">
        <v>1</v>
      </c>
      <c r="I652" s="300"/>
      <c r="J652" s="301">
        <f>ROUND(I652*H652,2)</f>
        <v>0</v>
      </c>
      <c r="K652" s="297" t="s">
        <v>1</v>
      </c>
      <c r="L652" s="302"/>
      <c r="M652" s="303" t="s">
        <v>1</v>
      </c>
      <c r="N652" s="304" t="s">
        <v>41</v>
      </c>
      <c r="O652" s="92"/>
      <c r="P652" s="238">
        <f>O652*H652</f>
        <v>0</v>
      </c>
      <c r="Q652" s="238">
        <v>0</v>
      </c>
      <c r="R652" s="238">
        <f>Q652*H652</f>
        <v>0</v>
      </c>
      <c r="S652" s="238">
        <v>0</v>
      </c>
      <c r="T652" s="239">
        <f>S652*H652</f>
        <v>0</v>
      </c>
      <c r="U652" s="39"/>
      <c r="V652" s="39"/>
      <c r="W652" s="39"/>
      <c r="X652" s="39"/>
      <c r="Y652" s="39"/>
      <c r="Z652" s="39"/>
      <c r="AA652" s="39"/>
      <c r="AB652" s="39"/>
      <c r="AC652" s="39"/>
      <c r="AD652" s="39"/>
      <c r="AE652" s="39"/>
      <c r="AR652" s="240" t="s">
        <v>695</v>
      </c>
      <c r="AT652" s="240" t="s">
        <v>1347</v>
      </c>
      <c r="AU652" s="240" t="s">
        <v>371</v>
      </c>
      <c r="AY652" s="18" t="s">
        <v>350</v>
      </c>
      <c r="BE652" s="241">
        <f>IF(N652="základní",J652,0)</f>
        <v>0</v>
      </c>
      <c r="BF652" s="241">
        <f>IF(N652="snížená",J652,0)</f>
        <v>0</v>
      </c>
      <c r="BG652" s="241">
        <f>IF(N652="zákl. přenesená",J652,0)</f>
        <v>0</v>
      </c>
      <c r="BH652" s="241">
        <f>IF(N652="sníž. přenesená",J652,0)</f>
        <v>0</v>
      </c>
      <c r="BI652" s="241">
        <f>IF(N652="nulová",J652,0)</f>
        <v>0</v>
      </c>
      <c r="BJ652" s="18" t="s">
        <v>84</v>
      </c>
      <c r="BK652" s="241">
        <f>ROUND(I652*H652,2)</f>
        <v>0</v>
      </c>
      <c r="BL652" s="18" t="s">
        <v>530</v>
      </c>
      <c r="BM652" s="240" t="s">
        <v>6665</v>
      </c>
    </row>
    <row r="653" s="2" customFormat="1">
      <c r="A653" s="39"/>
      <c r="B653" s="40"/>
      <c r="C653" s="41"/>
      <c r="D653" s="242" t="s">
        <v>359</v>
      </c>
      <c r="E653" s="41"/>
      <c r="F653" s="243" t="s">
        <v>6468</v>
      </c>
      <c r="G653" s="41"/>
      <c r="H653" s="41"/>
      <c r="I653" s="244"/>
      <c r="J653" s="41"/>
      <c r="K653" s="41"/>
      <c r="L653" s="45"/>
      <c r="M653" s="245"/>
      <c r="N653" s="246"/>
      <c r="O653" s="92"/>
      <c r="P653" s="92"/>
      <c r="Q653" s="92"/>
      <c r="R653" s="92"/>
      <c r="S653" s="92"/>
      <c r="T653" s="93"/>
      <c r="U653" s="39"/>
      <c r="V653" s="39"/>
      <c r="W653" s="39"/>
      <c r="X653" s="39"/>
      <c r="Y653" s="39"/>
      <c r="Z653" s="39"/>
      <c r="AA653" s="39"/>
      <c r="AB653" s="39"/>
      <c r="AC653" s="39"/>
      <c r="AD653" s="39"/>
      <c r="AE653" s="39"/>
      <c r="AT653" s="18" t="s">
        <v>359</v>
      </c>
      <c r="AU653" s="18" t="s">
        <v>371</v>
      </c>
    </row>
    <row r="654" s="12" customFormat="1" ht="20.88" customHeight="1">
      <c r="A654" s="12"/>
      <c r="B654" s="213"/>
      <c r="C654" s="214"/>
      <c r="D654" s="215" t="s">
        <v>75</v>
      </c>
      <c r="E654" s="227" t="s">
        <v>6666</v>
      </c>
      <c r="F654" s="227" t="s">
        <v>6667</v>
      </c>
      <c r="G654" s="214"/>
      <c r="H654" s="214"/>
      <c r="I654" s="217"/>
      <c r="J654" s="228">
        <f>BK654</f>
        <v>0</v>
      </c>
      <c r="K654" s="214"/>
      <c r="L654" s="219"/>
      <c r="M654" s="220"/>
      <c r="N654" s="221"/>
      <c r="O654" s="221"/>
      <c r="P654" s="222">
        <f>SUM(P655:P662)</f>
        <v>0</v>
      </c>
      <c r="Q654" s="221"/>
      <c r="R654" s="222">
        <f>SUM(R655:R662)</f>
        <v>0</v>
      </c>
      <c r="S654" s="221"/>
      <c r="T654" s="223">
        <f>SUM(T655:T662)</f>
        <v>0</v>
      </c>
      <c r="U654" s="12"/>
      <c r="V654" s="12"/>
      <c r="W654" s="12"/>
      <c r="X654" s="12"/>
      <c r="Y654" s="12"/>
      <c r="Z654" s="12"/>
      <c r="AA654" s="12"/>
      <c r="AB654" s="12"/>
      <c r="AC654" s="12"/>
      <c r="AD654" s="12"/>
      <c r="AE654" s="12"/>
      <c r="AR654" s="224" t="s">
        <v>86</v>
      </c>
      <c r="AT654" s="225" t="s">
        <v>75</v>
      </c>
      <c r="AU654" s="225" t="s">
        <v>86</v>
      </c>
      <c r="AY654" s="224" t="s">
        <v>350</v>
      </c>
      <c r="BK654" s="226">
        <f>SUM(BK655:BK662)</f>
        <v>0</v>
      </c>
    </row>
    <row r="655" s="2" customFormat="1" ht="16.5" customHeight="1">
      <c r="A655" s="39"/>
      <c r="B655" s="40"/>
      <c r="C655" s="229" t="s">
        <v>2990</v>
      </c>
      <c r="D655" s="229" t="s">
        <v>352</v>
      </c>
      <c r="E655" s="230" t="s">
        <v>6668</v>
      </c>
      <c r="F655" s="231" t="s">
        <v>6669</v>
      </c>
      <c r="G655" s="232" t="s">
        <v>497</v>
      </c>
      <c r="H655" s="233">
        <v>9</v>
      </c>
      <c r="I655" s="234"/>
      <c r="J655" s="235">
        <f>ROUND(I655*H655,2)</f>
        <v>0</v>
      </c>
      <c r="K655" s="231" t="s">
        <v>385</v>
      </c>
      <c r="L655" s="45"/>
      <c r="M655" s="236" t="s">
        <v>1</v>
      </c>
      <c r="N655" s="237" t="s">
        <v>41</v>
      </c>
      <c r="O655" s="92"/>
      <c r="P655" s="238">
        <f>O655*H655</f>
        <v>0</v>
      </c>
      <c r="Q655" s="238">
        <v>0</v>
      </c>
      <c r="R655" s="238">
        <f>Q655*H655</f>
        <v>0</v>
      </c>
      <c r="S655" s="238">
        <v>0</v>
      </c>
      <c r="T655" s="239">
        <f>S655*H655</f>
        <v>0</v>
      </c>
      <c r="U655" s="39"/>
      <c r="V655" s="39"/>
      <c r="W655" s="39"/>
      <c r="X655" s="39"/>
      <c r="Y655" s="39"/>
      <c r="Z655" s="39"/>
      <c r="AA655" s="39"/>
      <c r="AB655" s="39"/>
      <c r="AC655" s="39"/>
      <c r="AD655" s="39"/>
      <c r="AE655" s="39"/>
      <c r="AR655" s="240" t="s">
        <v>530</v>
      </c>
      <c r="AT655" s="240" t="s">
        <v>352</v>
      </c>
      <c r="AU655" s="240" t="s">
        <v>371</v>
      </c>
      <c r="AY655" s="18" t="s">
        <v>350</v>
      </c>
      <c r="BE655" s="241">
        <f>IF(N655="základní",J655,0)</f>
        <v>0</v>
      </c>
      <c r="BF655" s="241">
        <f>IF(N655="snížená",J655,0)</f>
        <v>0</v>
      </c>
      <c r="BG655" s="241">
        <f>IF(N655="zákl. přenesená",J655,0)</f>
        <v>0</v>
      </c>
      <c r="BH655" s="241">
        <f>IF(N655="sníž. přenesená",J655,0)</f>
        <v>0</v>
      </c>
      <c r="BI655" s="241">
        <f>IF(N655="nulová",J655,0)</f>
        <v>0</v>
      </c>
      <c r="BJ655" s="18" t="s">
        <v>84</v>
      </c>
      <c r="BK655" s="241">
        <f>ROUND(I655*H655,2)</f>
        <v>0</v>
      </c>
      <c r="BL655" s="18" t="s">
        <v>530</v>
      </c>
      <c r="BM655" s="240" t="s">
        <v>6670</v>
      </c>
    </row>
    <row r="656" s="2" customFormat="1">
      <c r="A656" s="39"/>
      <c r="B656" s="40"/>
      <c r="C656" s="41"/>
      <c r="D656" s="242" t="s">
        <v>359</v>
      </c>
      <c r="E656" s="41"/>
      <c r="F656" s="243" t="s">
        <v>6671</v>
      </c>
      <c r="G656" s="41"/>
      <c r="H656" s="41"/>
      <c r="I656" s="244"/>
      <c r="J656" s="41"/>
      <c r="K656" s="41"/>
      <c r="L656" s="45"/>
      <c r="M656" s="245"/>
      <c r="N656" s="246"/>
      <c r="O656" s="92"/>
      <c r="P656" s="92"/>
      <c r="Q656" s="92"/>
      <c r="R656" s="92"/>
      <c r="S656" s="92"/>
      <c r="T656" s="93"/>
      <c r="U656" s="39"/>
      <c r="V656" s="39"/>
      <c r="W656" s="39"/>
      <c r="X656" s="39"/>
      <c r="Y656" s="39"/>
      <c r="Z656" s="39"/>
      <c r="AA656" s="39"/>
      <c r="AB656" s="39"/>
      <c r="AC656" s="39"/>
      <c r="AD656" s="39"/>
      <c r="AE656" s="39"/>
      <c r="AT656" s="18" t="s">
        <v>359</v>
      </c>
      <c r="AU656" s="18" t="s">
        <v>371</v>
      </c>
    </row>
    <row r="657" s="2" customFormat="1" ht="24.15" customHeight="1">
      <c r="A657" s="39"/>
      <c r="B657" s="40"/>
      <c r="C657" s="295" t="s">
        <v>3003</v>
      </c>
      <c r="D657" s="295" t="s">
        <v>1347</v>
      </c>
      <c r="E657" s="296" t="s">
        <v>6672</v>
      </c>
      <c r="F657" s="297" t="s">
        <v>6673</v>
      </c>
      <c r="G657" s="298" t="s">
        <v>497</v>
      </c>
      <c r="H657" s="299">
        <v>9</v>
      </c>
      <c r="I657" s="300"/>
      <c r="J657" s="301">
        <f>ROUND(I657*H657,2)</f>
        <v>0</v>
      </c>
      <c r="K657" s="297" t="s">
        <v>1</v>
      </c>
      <c r="L657" s="302"/>
      <c r="M657" s="303" t="s">
        <v>1</v>
      </c>
      <c r="N657" s="304" t="s">
        <v>41</v>
      </c>
      <c r="O657" s="92"/>
      <c r="P657" s="238">
        <f>O657*H657</f>
        <v>0</v>
      </c>
      <c r="Q657" s="238">
        <v>0</v>
      </c>
      <c r="R657" s="238">
        <f>Q657*H657</f>
        <v>0</v>
      </c>
      <c r="S657" s="238">
        <v>0</v>
      </c>
      <c r="T657" s="239">
        <f>S657*H657</f>
        <v>0</v>
      </c>
      <c r="U657" s="39"/>
      <c r="V657" s="39"/>
      <c r="W657" s="39"/>
      <c r="X657" s="39"/>
      <c r="Y657" s="39"/>
      <c r="Z657" s="39"/>
      <c r="AA657" s="39"/>
      <c r="AB657" s="39"/>
      <c r="AC657" s="39"/>
      <c r="AD657" s="39"/>
      <c r="AE657" s="39"/>
      <c r="AR657" s="240" t="s">
        <v>695</v>
      </c>
      <c r="AT657" s="240" t="s">
        <v>1347</v>
      </c>
      <c r="AU657" s="240" t="s">
        <v>371</v>
      </c>
      <c r="AY657" s="18" t="s">
        <v>350</v>
      </c>
      <c r="BE657" s="241">
        <f>IF(N657="základní",J657,0)</f>
        <v>0</v>
      </c>
      <c r="BF657" s="241">
        <f>IF(N657="snížená",J657,0)</f>
        <v>0</v>
      </c>
      <c r="BG657" s="241">
        <f>IF(N657="zákl. přenesená",J657,0)</f>
        <v>0</v>
      </c>
      <c r="BH657" s="241">
        <f>IF(N657="sníž. přenesená",J657,0)</f>
        <v>0</v>
      </c>
      <c r="BI657" s="241">
        <f>IF(N657="nulová",J657,0)</f>
        <v>0</v>
      </c>
      <c r="BJ657" s="18" t="s">
        <v>84</v>
      </c>
      <c r="BK657" s="241">
        <f>ROUND(I657*H657,2)</f>
        <v>0</v>
      </c>
      <c r="BL657" s="18" t="s">
        <v>530</v>
      </c>
      <c r="BM657" s="240" t="s">
        <v>6674</v>
      </c>
    </row>
    <row r="658" s="2" customFormat="1">
      <c r="A658" s="39"/>
      <c r="B658" s="40"/>
      <c r="C658" s="41"/>
      <c r="D658" s="242" t="s">
        <v>359</v>
      </c>
      <c r="E658" s="41"/>
      <c r="F658" s="243" t="s">
        <v>6673</v>
      </c>
      <c r="G658" s="41"/>
      <c r="H658" s="41"/>
      <c r="I658" s="244"/>
      <c r="J658" s="41"/>
      <c r="K658" s="41"/>
      <c r="L658" s="45"/>
      <c r="M658" s="245"/>
      <c r="N658" s="246"/>
      <c r="O658" s="92"/>
      <c r="P658" s="92"/>
      <c r="Q658" s="92"/>
      <c r="R658" s="92"/>
      <c r="S658" s="92"/>
      <c r="T658" s="93"/>
      <c r="U658" s="39"/>
      <c r="V658" s="39"/>
      <c r="W658" s="39"/>
      <c r="X658" s="39"/>
      <c r="Y658" s="39"/>
      <c r="Z658" s="39"/>
      <c r="AA658" s="39"/>
      <c r="AB658" s="39"/>
      <c r="AC658" s="39"/>
      <c r="AD658" s="39"/>
      <c r="AE658" s="39"/>
      <c r="AT658" s="18" t="s">
        <v>359</v>
      </c>
      <c r="AU658" s="18" t="s">
        <v>371</v>
      </c>
    </row>
    <row r="659" s="2" customFormat="1" ht="16.5" customHeight="1">
      <c r="A659" s="39"/>
      <c r="B659" s="40"/>
      <c r="C659" s="229" t="s">
        <v>3011</v>
      </c>
      <c r="D659" s="229" t="s">
        <v>352</v>
      </c>
      <c r="E659" s="230" t="s">
        <v>6675</v>
      </c>
      <c r="F659" s="231" t="s">
        <v>6676</v>
      </c>
      <c r="G659" s="232" t="s">
        <v>497</v>
      </c>
      <c r="H659" s="233">
        <v>2</v>
      </c>
      <c r="I659" s="234"/>
      <c r="J659" s="235">
        <f>ROUND(I659*H659,2)</f>
        <v>0</v>
      </c>
      <c r="K659" s="231" t="s">
        <v>385</v>
      </c>
      <c r="L659" s="45"/>
      <c r="M659" s="236" t="s">
        <v>1</v>
      </c>
      <c r="N659" s="237" t="s">
        <v>41</v>
      </c>
      <c r="O659" s="92"/>
      <c r="P659" s="238">
        <f>O659*H659</f>
        <v>0</v>
      </c>
      <c r="Q659" s="238">
        <v>0</v>
      </c>
      <c r="R659" s="238">
        <f>Q659*H659</f>
        <v>0</v>
      </c>
      <c r="S659" s="238">
        <v>0</v>
      </c>
      <c r="T659" s="239">
        <f>S659*H659</f>
        <v>0</v>
      </c>
      <c r="U659" s="39"/>
      <c r="V659" s="39"/>
      <c r="W659" s="39"/>
      <c r="X659" s="39"/>
      <c r="Y659" s="39"/>
      <c r="Z659" s="39"/>
      <c r="AA659" s="39"/>
      <c r="AB659" s="39"/>
      <c r="AC659" s="39"/>
      <c r="AD659" s="39"/>
      <c r="AE659" s="39"/>
      <c r="AR659" s="240" t="s">
        <v>530</v>
      </c>
      <c r="AT659" s="240" t="s">
        <v>352</v>
      </c>
      <c r="AU659" s="240" t="s">
        <v>371</v>
      </c>
      <c r="AY659" s="18" t="s">
        <v>350</v>
      </c>
      <c r="BE659" s="241">
        <f>IF(N659="základní",J659,0)</f>
        <v>0</v>
      </c>
      <c r="BF659" s="241">
        <f>IF(N659="snížená",J659,0)</f>
        <v>0</v>
      </c>
      <c r="BG659" s="241">
        <f>IF(N659="zákl. přenesená",J659,0)</f>
        <v>0</v>
      </c>
      <c r="BH659" s="241">
        <f>IF(N659="sníž. přenesená",J659,0)</f>
        <v>0</v>
      </c>
      <c r="BI659" s="241">
        <f>IF(N659="nulová",J659,0)</f>
        <v>0</v>
      </c>
      <c r="BJ659" s="18" t="s">
        <v>84</v>
      </c>
      <c r="BK659" s="241">
        <f>ROUND(I659*H659,2)</f>
        <v>0</v>
      </c>
      <c r="BL659" s="18" t="s">
        <v>530</v>
      </c>
      <c r="BM659" s="240" t="s">
        <v>6677</v>
      </c>
    </row>
    <row r="660" s="2" customFormat="1">
      <c r="A660" s="39"/>
      <c r="B660" s="40"/>
      <c r="C660" s="41"/>
      <c r="D660" s="242" t="s">
        <v>359</v>
      </c>
      <c r="E660" s="41"/>
      <c r="F660" s="243" t="s">
        <v>6678</v>
      </c>
      <c r="G660" s="41"/>
      <c r="H660" s="41"/>
      <c r="I660" s="244"/>
      <c r="J660" s="41"/>
      <c r="K660" s="41"/>
      <c r="L660" s="45"/>
      <c r="M660" s="245"/>
      <c r="N660" s="246"/>
      <c r="O660" s="92"/>
      <c r="P660" s="92"/>
      <c r="Q660" s="92"/>
      <c r="R660" s="92"/>
      <c r="S660" s="92"/>
      <c r="T660" s="93"/>
      <c r="U660" s="39"/>
      <c r="V660" s="39"/>
      <c r="W660" s="39"/>
      <c r="X660" s="39"/>
      <c r="Y660" s="39"/>
      <c r="Z660" s="39"/>
      <c r="AA660" s="39"/>
      <c r="AB660" s="39"/>
      <c r="AC660" s="39"/>
      <c r="AD660" s="39"/>
      <c r="AE660" s="39"/>
      <c r="AT660" s="18" t="s">
        <v>359</v>
      </c>
      <c r="AU660" s="18" t="s">
        <v>371</v>
      </c>
    </row>
    <row r="661" s="2" customFormat="1" ht="24.15" customHeight="1">
      <c r="A661" s="39"/>
      <c r="B661" s="40"/>
      <c r="C661" s="295" t="s">
        <v>3020</v>
      </c>
      <c r="D661" s="295" t="s">
        <v>1347</v>
      </c>
      <c r="E661" s="296" t="s">
        <v>6679</v>
      </c>
      <c r="F661" s="297" t="s">
        <v>6680</v>
      </c>
      <c r="G661" s="298" t="s">
        <v>497</v>
      </c>
      <c r="H661" s="299">
        <v>2</v>
      </c>
      <c r="I661" s="300"/>
      <c r="J661" s="301">
        <f>ROUND(I661*H661,2)</f>
        <v>0</v>
      </c>
      <c r="K661" s="297" t="s">
        <v>1</v>
      </c>
      <c r="L661" s="302"/>
      <c r="M661" s="303" t="s">
        <v>1</v>
      </c>
      <c r="N661" s="304" t="s">
        <v>41</v>
      </c>
      <c r="O661" s="92"/>
      <c r="P661" s="238">
        <f>O661*H661</f>
        <v>0</v>
      </c>
      <c r="Q661" s="238">
        <v>0</v>
      </c>
      <c r="R661" s="238">
        <f>Q661*H661</f>
        <v>0</v>
      </c>
      <c r="S661" s="238">
        <v>0</v>
      </c>
      <c r="T661" s="239">
        <f>S661*H661</f>
        <v>0</v>
      </c>
      <c r="U661" s="39"/>
      <c r="V661" s="39"/>
      <c r="W661" s="39"/>
      <c r="X661" s="39"/>
      <c r="Y661" s="39"/>
      <c r="Z661" s="39"/>
      <c r="AA661" s="39"/>
      <c r="AB661" s="39"/>
      <c r="AC661" s="39"/>
      <c r="AD661" s="39"/>
      <c r="AE661" s="39"/>
      <c r="AR661" s="240" t="s">
        <v>695</v>
      </c>
      <c r="AT661" s="240" t="s">
        <v>1347</v>
      </c>
      <c r="AU661" s="240" t="s">
        <v>371</v>
      </c>
      <c r="AY661" s="18" t="s">
        <v>350</v>
      </c>
      <c r="BE661" s="241">
        <f>IF(N661="základní",J661,0)</f>
        <v>0</v>
      </c>
      <c r="BF661" s="241">
        <f>IF(N661="snížená",J661,0)</f>
        <v>0</v>
      </c>
      <c r="BG661" s="241">
        <f>IF(N661="zákl. přenesená",J661,0)</f>
        <v>0</v>
      </c>
      <c r="BH661" s="241">
        <f>IF(N661="sníž. přenesená",J661,0)</f>
        <v>0</v>
      </c>
      <c r="BI661" s="241">
        <f>IF(N661="nulová",J661,0)</f>
        <v>0</v>
      </c>
      <c r="BJ661" s="18" t="s">
        <v>84</v>
      </c>
      <c r="BK661" s="241">
        <f>ROUND(I661*H661,2)</f>
        <v>0</v>
      </c>
      <c r="BL661" s="18" t="s">
        <v>530</v>
      </c>
      <c r="BM661" s="240" t="s">
        <v>6681</v>
      </c>
    </row>
    <row r="662" s="2" customFormat="1">
      <c r="A662" s="39"/>
      <c r="B662" s="40"/>
      <c r="C662" s="41"/>
      <c r="D662" s="242" t="s">
        <v>359</v>
      </c>
      <c r="E662" s="41"/>
      <c r="F662" s="243" t="s">
        <v>6680</v>
      </c>
      <c r="G662" s="41"/>
      <c r="H662" s="41"/>
      <c r="I662" s="244"/>
      <c r="J662" s="41"/>
      <c r="K662" s="41"/>
      <c r="L662" s="45"/>
      <c r="M662" s="245"/>
      <c r="N662" s="246"/>
      <c r="O662" s="92"/>
      <c r="P662" s="92"/>
      <c r="Q662" s="92"/>
      <c r="R662" s="92"/>
      <c r="S662" s="92"/>
      <c r="T662" s="93"/>
      <c r="U662" s="39"/>
      <c r="V662" s="39"/>
      <c r="W662" s="39"/>
      <c r="X662" s="39"/>
      <c r="Y662" s="39"/>
      <c r="Z662" s="39"/>
      <c r="AA662" s="39"/>
      <c r="AB662" s="39"/>
      <c r="AC662" s="39"/>
      <c r="AD662" s="39"/>
      <c r="AE662" s="39"/>
      <c r="AT662" s="18" t="s">
        <v>359</v>
      </c>
      <c r="AU662" s="18" t="s">
        <v>371</v>
      </c>
    </row>
    <row r="663" s="12" customFormat="1" ht="20.88" customHeight="1">
      <c r="A663" s="12"/>
      <c r="B663" s="213"/>
      <c r="C663" s="214"/>
      <c r="D663" s="215" t="s">
        <v>75</v>
      </c>
      <c r="E663" s="227" t="s">
        <v>6682</v>
      </c>
      <c r="F663" s="227" t="s">
        <v>6683</v>
      </c>
      <c r="G663" s="214"/>
      <c r="H663" s="214"/>
      <c r="I663" s="217"/>
      <c r="J663" s="228">
        <f>BK663</f>
        <v>0</v>
      </c>
      <c r="K663" s="214"/>
      <c r="L663" s="219"/>
      <c r="M663" s="220"/>
      <c r="N663" s="221"/>
      <c r="O663" s="221"/>
      <c r="P663" s="222">
        <f>SUM(P664:P677)</f>
        <v>0</v>
      </c>
      <c r="Q663" s="221"/>
      <c r="R663" s="222">
        <f>SUM(R664:R677)</f>
        <v>0</v>
      </c>
      <c r="S663" s="221"/>
      <c r="T663" s="223">
        <f>SUM(T664:T677)</f>
        <v>0</v>
      </c>
      <c r="U663" s="12"/>
      <c r="V663" s="12"/>
      <c r="W663" s="12"/>
      <c r="X663" s="12"/>
      <c r="Y663" s="12"/>
      <c r="Z663" s="12"/>
      <c r="AA663" s="12"/>
      <c r="AB663" s="12"/>
      <c r="AC663" s="12"/>
      <c r="AD663" s="12"/>
      <c r="AE663" s="12"/>
      <c r="AR663" s="224" t="s">
        <v>86</v>
      </c>
      <c r="AT663" s="225" t="s">
        <v>75</v>
      </c>
      <c r="AU663" s="225" t="s">
        <v>86</v>
      </c>
      <c r="AY663" s="224" t="s">
        <v>350</v>
      </c>
      <c r="BK663" s="226">
        <f>SUM(BK664:BK677)</f>
        <v>0</v>
      </c>
    </row>
    <row r="664" s="2" customFormat="1" ht="16.5" customHeight="1">
      <c r="A664" s="39"/>
      <c r="B664" s="40"/>
      <c r="C664" s="229" t="s">
        <v>3030</v>
      </c>
      <c r="D664" s="229" t="s">
        <v>352</v>
      </c>
      <c r="E664" s="230" t="s">
        <v>6684</v>
      </c>
      <c r="F664" s="231" t="s">
        <v>6129</v>
      </c>
      <c r="G664" s="232" t="s">
        <v>6130</v>
      </c>
      <c r="H664" s="233">
        <v>1</v>
      </c>
      <c r="I664" s="234"/>
      <c r="J664" s="235">
        <f>ROUND(I664*H664,2)</f>
        <v>0</v>
      </c>
      <c r="K664" s="231" t="s">
        <v>385</v>
      </c>
      <c r="L664" s="45"/>
      <c r="M664" s="236" t="s">
        <v>1</v>
      </c>
      <c r="N664" s="237" t="s">
        <v>41</v>
      </c>
      <c r="O664" s="92"/>
      <c r="P664" s="238">
        <f>O664*H664</f>
        <v>0</v>
      </c>
      <c r="Q664" s="238">
        <v>0</v>
      </c>
      <c r="R664" s="238">
        <f>Q664*H664</f>
        <v>0</v>
      </c>
      <c r="S664" s="238">
        <v>0</v>
      </c>
      <c r="T664" s="239">
        <f>S664*H664</f>
        <v>0</v>
      </c>
      <c r="U664" s="39"/>
      <c r="V664" s="39"/>
      <c r="W664" s="39"/>
      <c r="X664" s="39"/>
      <c r="Y664" s="39"/>
      <c r="Z664" s="39"/>
      <c r="AA664" s="39"/>
      <c r="AB664" s="39"/>
      <c r="AC664" s="39"/>
      <c r="AD664" s="39"/>
      <c r="AE664" s="39"/>
      <c r="AR664" s="240" t="s">
        <v>6131</v>
      </c>
      <c r="AT664" s="240" t="s">
        <v>352</v>
      </c>
      <c r="AU664" s="240" t="s">
        <v>371</v>
      </c>
      <c r="AY664" s="18" t="s">
        <v>350</v>
      </c>
      <c r="BE664" s="241">
        <f>IF(N664="základní",J664,0)</f>
        <v>0</v>
      </c>
      <c r="BF664" s="241">
        <f>IF(N664="snížená",J664,0)</f>
        <v>0</v>
      </c>
      <c r="BG664" s="241">
        <f>IF(N664="zákl. přenesená",J664,0)</f>
        <v>0</v>
      </c>
      <c r="BH664" s="241">
        <f>IF(N664="sníž. přenesená",J664,0)</f>
        <v>0</v>
      </c>
      <c r="BI664" s="241">
        <f>IF(N664="nulová",J664,0)</f>
        <v>0</v>
      </c>
      <c r="BJ664" s="18" t="s">
        <v>84</v>
      </c>
      <c r="BK664" s="241">
        <f>ROUND(I664*H664,2)</f>
        <v>0</v>
      </c>
      <c r="BL664" s="18" t="s">
        <v>6131</v>
      </c>
      <c r="BM664" s="240" t="s">
        <v>6685</v>
      </c>
    </row>
    <row r="665" s="2" customFormat="1">
      <c r="A665" s="39"/>
      <c r="B665" s="40"/>
      <c r="C665" s="41"/>
      <c r="D665" s="242" t="s">
        <v>359</v>
      </c>
      <c r="E665" s="41"/>
      <c r="F665" s="243" t="s">
        <v>6129</v>
      </c>
      <c r="G665" s="41"/>
      <c r="H665" s="41"/>
      <c r="I665" s="244"/>
      <c r="J665" s="41"/>
      <c r="K665" s="41"/>
      <c r="L665" s="45"/>
      <c r="M665" s="245"/>
      <c r="N665" s="246"/>
      <c r="O665" s="92"/>
      <c r="P665" s="92"/>
      <c r="Q665" s="92"/>
      <c r="R665" s="92"/>
      <c r="S665" s="92"/>
      <c r="T665" s="93"/>
      <c r="U665" s="39"/>
      <c r="V665" s="39"/>
      <c r="W665" s="39"/>
      <c r="X665" s="39"/>
      <c r="Y665" s="39"/>
      <c r="Z665" s="39"/>
      <c r="AA665" s="39"/>
      <c r="AB665" s="39"/>
      <c r="AC665" s="39"/>
      <c r="AD665" s="39"/>
      <c r="AE665" s="39"/>
      <c r="AT665" s="18" t="s">
        <v>359</v>
      </c>
      <c r="AU665" s="18" t="s">
        <v>371</v>
      </c>
    </row>
    <row r="666" s="2" customFormat="1" ht="16.5" customHeight="1">
      <c r="A666" s="39"/>
      <c r="B666" s="40"/>
      <c r="C666" s="229" t="s">
        <v>3037</v>
      </c>
      <c r="D666" s="229" t="s">
        <v>352</v>
      </c>
      <c r="E666" s="230" t="s">
        <v>6686</v>
      </c>
      <c r="F666" s="231" t="s">
        <v>6687</v>
      </c>
      <c r="G666" s="232" t="s">
        <v>497</v>
      </c>
      <c r="H666" s="233">
        <v>11</v>
      </c>
      <c r="I666" s="234"/>
      <c r="J666" s="235">
        <f>ROUND(I666*H666,2)</f>
        <v>0</v>
      </c>
      <c r="K666" s="231" t="s">
        <v>385</v>
      </c>
      <c r="L666" s="45"/>
      <c r="M666" s="236" t="s">
        <v>1</v>
      </c>
      <c r="N666" s="237" t="s">
        <v>41</v>
      </c>
      <c r="O666" s="92"/>
      <c r="P666" s="238">
        <f>O666*H666</f>
        <v>0</v>
      </c>
      <c r="Q666" s="238">
        <v>0</v>
      </c>
      <c r="R666" s="238">
        <f>Q666*H666</f>
        <v>0</v>
      </c>
      <c r="S666" s="238">
        <v>0</v>
      </c>
      <c r="T666" s="239">
        <f>S666*H666</f>
        <v>0</v>
      </c>
      <c r="U666" s="39"/>
      <c r="V666" s="39"/>
      <c r="W666" s="39"/>
      <c r="X666" s="39"/>
      <c r="Y666" s="39"/>
      <c r="Z666" s="39"/>
      <c r="AA666" s="39"/>
      <c r="AB666" s="39"/>
      <c r="AC666" s="39"/>
      <c r="AD666" s="39"/>
      <c r="AE666" s="39"/>
      <c r="AR666" s="240" t="s">
        <v>530</v>
      </c>
      <c r="AT666" s="240" t="s">
        <v>352</v>
      </c>
      <c r="AU666" s="240" t="s">
        <v>371</v>
      </c>
      <c r="AY666" s="18" t="s">
        <v>350</v>
      </c>
      <c r="BE666" s="241">
        <f>IF(N666="základní",J666,0)</f>
        <v>0</v>
      </c>
      <c r="BF666" s="241">
        <f>IF(N666="snížená",J666,0)</f>
        <v>0</v>
      </c>
      <c r="BG666" s="241">
        <f>IF(N666="zákl. přenesená",J666,0)</f>
        <v>0</v>
      </c>
      <c r="BH666" s="241">
        <f>IF(N666="sníž. přenesená",J666,0)</f>
        <v>0</v>
      </c>
      <c r="BI666" s="241">
        <f>IF(N666="nulová",J666,0)</f>
        <v>0</v>
      </c>
      <c r="BJ666" s="18" t="s">
        <v>84</v>
      </c>
      <c r="BK666" s="241">
        <f>ROUND(I666*H666,2)</f>
        <v>0</v>
      </c>
      <c r="BL666" s="18" t="s">
        <v>530</v>
      </c>
      <c r="BM666" s="240" t="s">
        <v>6688</v>
      </c>
    </row>
    <row r="667" s="2" customFormat="1">
      <c r="A667" s="39"/>
      <c r="B667" s="40"/>
      <c r="C667" s="41"/>
      <c r="D667" s="242" t="s">
        <v>359</v>
      </c>
      <c r="E667" s="41"/>
      <c r="F667" s="243" t="s">
        <v>6689</v>
      </c>
      <c r="G667" s="41"/>
      <c r="H667" s="41"/>
      <c r="I667" s="244"/>
      <c r="J667" s="41"/>
      <c r="K667" s="41"/>
      <c r="L667" s="45"/>
      <c r="M667" s="245"/>
      <c r="N667" s="246"/>
      <c r="O667" s="92"/>
      <c r="P667" s="92"/>
      <c r="Q667" s="92"/>
      <c r="R667" s="92"/>
      <c r="S667" s="92"/>
      <c r="T667" s="93"/>
      <c r="U667" s="39"/>
      <c r="V667" s="39"/>
      <c r="W667" s="39"/>
      <c r="X667" s="39"/>
      <c r="Y667" s="39"/>
      <c r="Z667" s="39"/>
      <c r="AA667" s="39"/>
      <c r="AB667" s="39"/>
      <c r="AC667" s="39"/>
      <c r="AD667" s="39"/>
      <c r="AE667" s="39"/>
      <c r="AT667" s="18" t="s">
        <v>359</v>
      </c>
      <c r="AU667" s="18" t="s">
        <v>371</v>
      </c>
    </row>
    <row r="668" s="2" customFormat="1" ht="16.5" customHeight="1">
      <c r="A668" s="39"/>
      <c r="B668" s="40"/>
      <c r="C668" s="229" t="s">
        <v>3044</v>
      </c>
      <c r="D668" s="229" t="s">
        <v>352</v>
      </c>
      <c r="E668" s="230" t="s">
        <v>6690</v>
      </c>
      <c r="F668" s="231" t="s">
        <v>6691</v>
      </c>
      <c r="G668" s="232" t="s">
        <v>497</v>
      </c>
      <c r="H668" s="233">
        <v>11</v>
      </c>
      <c r="I668" s="234"/>
      <c r="J668" s="235">
        <f>ROUND(I668*H668,2)</f>
        <v>0</v>
      </c>
      <c r="K668" s="231" t="s">
        <v>385</v>
      </c>
      <c r="L668" s="45"/>
      <c r="M668" s="236" t="s">
        <v>1</v>
      </c>
      <c r="N668" s="237" t="s">
        <v>41</v>
      </c>
      <c r="O668" s="92"/>
      <c r="P668" s="238">
        <f>O668*H668</f>
        <v>0</v>
      </c>
      <c r="Q668" s="238">
        <v>0</v>
      </c>
      <c r="R668" s="238">
        <f>Q668*H668</f>
        <v>0</v>
      </c>
      <c r="S668" s="238">
        <v>0</v>
      </c>
      <c r="T668" s="239">
        <f>S668*H668</f>
        <v>0</v>
      </c>
      <c r="U668" s="39"/>
      <c r="V668" s="39"/>
      <c r="W668" s="39"/>
      <c r="X668" s="39"/>
      <c r="Y668" s="39"/>
      <c r="Z668" s="39"/>
      <c r="AA668" s="39"/>
      <c r="AB668" s="39"/>
      <c r="AC668" s="39"/>
      <c r="AD668" s="39"/>
      <c r="AE668" s="39"/>
      <c r="AR668" s="240" t="s">
        <v>530</v>
      </c>
      <c r="AT668" s="240" t="s">
        <v>352</v>
      </c>
      <c r="AU668" s="240" t="s">
        <v>371</v>
      </c>
      <c r="AY668" s="18" t="s">
        <v>350</v>
      </c>
      <c r="BE668" s="241">
        <f>IF(N668="základní",J668,0)</f>
        <v>0</v>
      </c>
      <c r="BF668" s="241">
        <f>IF(N668="snížená",J668,0)</f>
        <v>0</v>
      </c>
      <c r="BG668" s="241">
        <f>IF(N668="zákl. přenesená",J668,0)</f>
        <v>0</v>
      </c>
      <c r="BH668" s="241">
        <f>IF(N668="sníž. přenesená",J668,0)</f>
        <v>0</v>
      </c>
      <c r="BI668" s="241">
        <f>IF(N668="nulová",J668,0)</f>
        <v>0</v>
      </c>
      <c r="BJ668" s="18" t="s">
        <v>84</v>
      </c>
      <c r="BK668" s="241">
        <f>ROUND(I668*H668,2)</f>
        <v>0</v>
      </c>
      <c r="BL668" s="18" t="s">
        <v>530</v>
      </c>
      <c r="BM668" s="240" t="s">
        <v>6692</v>
      </c>
    </row>
    <row r="669" s="2" customFormat="1">
      <c r="A669" s="39"/>
      <c r="B669" s="40"/>
      <c r="C669" s="41"/>
      <c r="D669" s="242" t="s">
        <v>359</v>
      </c>
      <c r="E669" s="41"/>
      <c r="F669" s="243" t="s">
        <v>6693</v>
      </c>
      <c r="G669" s="41"/>
      <c r="H669" s="41"/>
      <c r="I669" s="244"/>
      <c r="J669" s="41"/>
      <c r="K669" s="41"/>
      <c r="L669" s="45"/>
      <c r="M669" s="245"/>
      <c r="N669" s="246"/>
      <c r="O669" s="92"/>
      <c r="P669" s="92"/>
      <c r="Q669" s="92"/>
      <c r="R669" s="92"/>
      <c r="S669" s="92"/>
      <c r="T669" s="93"/>
      <c r="U669" s="39"/>
      <c r="V669" s="39"/>
      <c r="W669" s="39"/>
      <c r="X669" s="39"/>
      <c r="Y669" s="39"/>
      <c r="Z669" s="39"/>
      <c r="AA669" s="39"/>
      <c r="AB669" s="39"/>
      <c r="AC669" s="39"/>
      <c r="AD669" s="39"/>
      <c r="AE669" s="39"/>
      <c r="AT669" s="18" t="s">
        <v>359</v>
      </c>
      <c r="AU669" s="18" t="s">
        <v>371</v>
      </c>
    </row>
    <row r="670" s="2" customFormat="1" ht="21.75" customHeight="1">
      <c r="A670" s="39"/>
      <c r="B670" s="40"/>
      <c r="C670" s="229" t="s">
        <v>3049</v>
      </c>
      <c r="D670" s="229" t="s">
        <v>352</v>
      </c>
      <c r="E670" s="230" t="s">
        <v>6694</v>
      </c>
      <c r="F670" s="231" t="s">
        <v>5644</v>
      </c>
      <c r="G670" s="232" t="s">
        <v>5017</v>
      </c>
      <c r="H670" s="233">
        <v>1</v>
      </c>
      <c r="I670" s="234"/>
      <c r="J670" s="235">
        <f>ROUND(I670*H670,2)</f>
        <v>0</v>
      </c>
      <c r="K670" s="231" t="s">
        <v>1</v>
      </c>
      <c r="L670" s="45"/>
      <c r="M670" s="236" t="s">
        <v>1</v>
      </c>
      <c r="N670" s="237" t="s">
        <v>41</v>
      </c>
      <c r="O670" s="92"/>
      <c r="P670" s="238">
        <f>O670*H670</f>
        <v>0</v>
      </c>
      <c r="Q670" s="238">
        <v>0</v>
      </c>
      <c r="R670" s="238">
        <f>Q670*H670</f>
        <v>0</v>
      </c>
      <c r="S670" s="238">
        <v>0</v>
      </c>
      <c r="T670" s="239">
        <f>S670*H670</f>
        <v>0</v>
      </c>
      <c r="U670" s="39"/>
      <c r="V670" s="39"/>
      <c r="W670" s="39"/>
      <c r="X670" s="39"/>
      <c r="Y670" s="39"/>
      <c r="Z670" s="39"/>
      <c r="AA670" s="39"/>
      <c r="AB670" s="39"/>
      <c r="AC670" s="39"/>
      <c r="AD670" s="39"/>
      <c r="AE670" s="39"/>
      <c r="AR670" s="240" t="s">
        <v>357</v>
      </c>
      <c r="AT670" s="240" t="s">
        <v>352</v>
      </c>
      <c r="AU670" s="240" t="s">
        <v>371</v>
      </c>
      <c r="AY670" s="18" t="s">
        <v>350</v>
      </c>
      <c r="BE670" s="241">
        <f>IF(N670="základní",J670,0)</f>
        <v>0</v>
      </c>
      <c r="BF670" s="241">
        <f>IF(N670="snížená",J670,0)</f>
        <v>0</v>
      </c>
      <c r="BG670" s="241">
        <f>IF(N670="zákl. přenesená",J670,0)</f>
        <v>0</v>
      </c>
      <c r="BH670" s="241">
        <f>IF(N670="sníž. přenesená",J670,0)</f>
        <v>0</v>
      </c>
      <c r="BI670" s="241">
        <f>IF(N670="nulová",J670,0)</f>
        <v>0</v>
      </c>
      <c r="BJ670" s="18" t="s">
        <v>84</v>
      </c>
      <c r="BK670" s="241">
        <f>ROUND(I670*H670,2)</f>
        <v>0</v>
      </c>
      <c r="BL670" s="18" t="s">
        <v>357</v>
      </c>
      <c r="BM670" s="240" t="s">
        <v>6695</v>
      </c>
    </row>
    <row r="671" s="2" customFormat="1">
      <c r="A671" s="39"/>
      <c r="B671" s="40"/>
      <c r="C671" s="41"/>
      <c r="D671" s="242" t="s">
        <v>359</v>
      </c>
      <c r="E671" s="41"/>
      <c r="F671" s="243" t="s">
        <v>5644</v>
      </c>
      <c r="G671" s="41"/>
      <c r="H671" s="41"/>
      <c r="I671" s="244"/>
      <c r="J671" s="41"/>
      <c r="K671" s="41"/>
      <c r="L671" s="45"/>
      <c r="M671" s="245"/>
      <c r="N671" s="246"/>
      <c r="O671" s="92"/>
      <c r="P671" s="92"/>
      <c r="Q671" s="92"/>
      <c r="R671" s="92"/>
      <c r="S671" s="92"/>
      <c r="T671" s="93"/>
      <c r="U671" s="39"/>
      <c r="V671" s="39"/>
      <c r="W671" s="39"/>
      <c r="X671" s="39"/>
      <c r="Y671" s="39"/>
      <c r="Z671" s="39"/>
      <c r="AA671" s="39"/>
      <c r="AB671" s="39"/>
      <c r="AC671" s="39"/>
      <c r="AD671" s="39"/>
      <c r="AE671" s="39"/>
      <c r="AT671" s="18" t="s">
        <v>359</v>
      </c>
      <c r="AU671" s="18" t="s">
        <v>371</v>
      </c>
    </row>
    <row r="672" s="2" customFormat="1" ht="16.5" customHeight="1">
      <c r="A672" s="39"/>
      <c r="B672" s="40"/>
      <c r="C672" s="229" t="s">
        <v>3054</v>
      </c>
      <c r="D672" s="229" t="s">
        <v>352</v>
      </c>
      <c r="E672" s="230" t="s">
        <v>6696</v>
      </c>
      <c r="F672" s="231" t="s">
        <v>6161</v>
      </c>
      <c r="G672" s="232" t="s">
        <v>5017</v>
      </c>
      <c r="H672" s="233">
        <v>1</v>
      </c>
      <c r="I672" s="234"/>
      <c r="J672" s="235">
        <f>ROUND(I672*H672,2)</f>
        <v>0</v>
      </c>
      <c r="K672" s="231" t="s">
        <v>1</v>
      </c>
      <c r="L672" s="45"/>
      <c r="M672" s="236" t="s">
        <v>1</v>
      </c>
      <c r="N672" s="237" t="s">
        <v>41</v>
      </c>
      <c r="O672" s="92"/>
      <c r="P672" s="238">
        <f>O672*H672</f>
        <v>0</v>
      </c>
      <c r="Q672" s="238">
        <v>0</v>
      </c>
      <c r="R672" s="238">
        <f>Q672*H672</f>
        <v>0</v>
      </c>
      <c r="S672" s="238">
        <v>0</v>
      </c>
      <c r="T672" s="239">
        <f>S672*H672</f>
        <v>0</v>
      </c>
      <c r="U672" s="39"/>
      <c r="V672" s="39"/>
      <c r="W672" s="39"/>
      <c r="X672" s="39"/>
      <c r="Y672" s="39"/>
      <c r="Z672" s="39"/>
      <c r="AA672" s="39"/>
      <c r="AB672" s="39"/>
      <c r="AC672" s="39"/>
      <c r="AD672" s="39"/>
      <c r="AE672" s="39"/>
      <c r="AR672" s="240" t="s">
        <v>357</v>
      </c>
      <c r="AT672" s="240" t="s">
        <v>352</v>
      </c>
      <c r="AU672" s="240" t="s">
        <v>371</v>
      </c>
      <c r="AY672" s="18" t="s">
        <v>350</v>
      </c>
      <c r="BE672" s="241">
        <f>IF(N672="základní",J672,0)</f>
        <v>0</v>
      </c>
      <c r="BF672" s="241">
        <f>IF(N672="snížená",J672,0)</f>
        <v>0</v>
      </c>
      <c r="BG672" s="241">
        <f>IF(N672="zákl. přenesená",J672,0)</f>
        <v>0</v>
      </c>
      <c r="BH672" s="241">
        <f>IF(N672="sníž. přenesená",J672,0)</f>
        <v>0</v>
      </c>
      <c r="BI672" s="241">
        <f>IF(N672="nulová",J672,0)</f>
        <v>0</v>
      </c>
      <c r="BJ672" s="18" t="s">
        <v>84</v>
      </c>
      <c r="BK672" s="241">
        <f>ROUND(I672*H672,2)</f>
        <v>0</v>
      </c>
      <c r="BL672" s="18" t="s">
        <v>357</v>
      </c>
      <c r="BM672" s="240" t="s">
        <v>6697</v>
      </c>
    </row>
    <row r="673" s="2" customFormat="1">
      <c r="A673" s="39"/>
      <c r="B673" s="40"/>
      <c r="C673" s="41"/>
      <c r="D673" s="242" t="s">
        <v>359</v>
      </c>
      <c r="E673" s="41"/>
      <c r="F673" s="243" t="s">
        <v>6161</v>
      </c>
      <c r="G673" s="41"/>
      <c r="H673" s="41"/>
      <c r="I673" s="244"/>
      <c r="J673" s="41"/>
      <c r="K673" s="41"/>
      <c r="L673" s="45"/>
      <c r="M673" s="245"/>
      <c r="N673" s="246"/>
      <c r="O673" s="92"/>
      <c r="P673" s="92"/>
      <c r="Q673" s="92"/>
      <c r="R673" s="92"/>
      <c r="S673" s="92"/>
      <c r="T673" s="93"/>
      <c r="U673" s="39"/>
      <c r="V673" s="39"/>
      <c r="W673" s="39"/>
      <c r="X673" s="39"/>
      <c r="Y673" s="39"/>
      <c r="Z673" s="39"/>
      <c r="AA673" s="39"/>
      <c r="AB673" s="39"/>
      <c r="AC673" s="39"/>
      <c r="AD673" s="39"/>
      <c r="AE673" s="39"/>
      <c r="AT673" s="18" t="s">
        <v>359</v>
      </c>
      <c r="AU673" s="18" t="s">
        <v>371</v>
      </c>
    </row>
    <row r="674" s="2" customFormat="1" ht="24.15" customHeight="1">
      <c r="A674" s="39"/>
      <c r="B674" s="40"/>
      <c r="C674" s="229" t="s">
        <v>3059</v>
      </c>
      <c r="D674" s="229" t="s">
        <v>352</v>
      </c>
      <c r="E674" s="230" t="s">
        <v>6163</v>
      </c>
      <c r="F674" s="231" t="s">
        <v>6164</v>
      </c>
      <c r="G674" s="232" t="s">
        <v>5017</v>
      </c>
      <c r="H674" s="233">
        <v>1</v>
      </c>
      <c r="I674" s="234"/>
      <c r="J674" s="235">
        <f>ROUND(I674*H674,2)</f>
        <v>0</v>
      </c>
      <c r="K674" s="231" t="s">
        <v>1</v>
      </c>
      <c r="L674" s="45"/>
      <c r="M674" s="236" t="s">
        <v>1</v>
      </c>
      <c r="N674" s="237" t="s">
        <v>41</v>
      </c>
      <c r="O674" s="92"/>
      <c r="P674" s="238">
        <f>O674*H674</f>
        <v>0</v>
      </c>
      <c r="Q674" s="238">
        <v>0</v>
      </c>
      <c r="R674" s="238">
        <f>Q674*H674</f>
        <v>0</v>
      </c>
      <c r="S674" s="238">
        <v>0</v>
      </c>
      <c r="T674" s="239">
        <f>S674*H674</f>
        <v>0</v>
      </c>
      <c r="U674" s="39"/>
      <c r="V674" s="39"/>
      <c r="W674" s="39"/>
      <c r="X674" s="39"/>
      <c r="Y674" s="39"/>
      <c r="Z674" s="39"/>
      <c r="AA674" s="39"/>
      <c r="AB674" s="39"/>
      <c r="AC674" s="39"/>
      <c r="AD674" s="39"/>
      <c r="AE674" s="39"/>
      <c r="AR674" s="240" t="s">
        <v>357</v>
      </c>
      <c r="AT674" s="240" t="s">
        <v>352</v>
      </c>
      <c r="AU674" s="240" t="s">
        <v>371</v>
      </c>
      <c r="AY674" s="18" t="s">
        <v>350</v>
      </c>
      <c r="BE674" s="241">
        <f>IF(N674="základní",J674,0)</f>
        <v>0</v>
      </c>
      <c r="BF674" s="241">
        <f>IF(N674="snížená",J674,0)</f>
        <v>0</v>
      </c>
      <c r="BG674" s="241">
        <f>IF(N674="zákl. přenesená",J674,0)</f>
        <v>0</v>
      </c>
      <c r="BH674" s="241">
        <f>IF(N674="sníž. přenesená",J674,0)</f>
        <v>0</v>
      </c>
      <c r="BI674" s="241">
        <f>IF(N674="nulová",J674,0)</f>
        <v>0</v>
      </c>
      <c r="BJ674" s="18" t="s">
        <v>84</v>
      </c>
      <c r="BK674" s="241">
        <f>ROUND(I674*H674,2)</f>
        <v>0</v>
      </c>
      <c r="BL674" s="18" t="s">
        <v>357</v>
      </c>
      <c r="BM674" s="240" t="s">
        <v>6698</v>
      </c>
    </row>
    <row r="675" s="2" customFormat="1">
      <c r="A675" s="39"/>
      <c r="B675" s="40"/>
      <c r="C675" s="41"/>
      <c r="D675" s="242" t="s">
        <v>359</v>
      </c>
      <c r="E675" s="41"/>
      <c r="F675" s="243" t="s">
        <v>6164</v>
      </c>
      <c r="G675" s="41"/>
      <c r="H675" s="41"/>
      <c r="I675" s="244"/>
      <c r="J675" s="41"/>
      <c r="K675" s="41"/>
      <c r="L675" s="45"/>
      <c r="M675" s="245"/>
      <c r="N675" s="246"/>
      <c r="O675" s="92"/>
      <c r="P675" s="92"/>
      <c r="Q675" s="92"/>
      <c r="R675" s="92"/>
      <c r="S675" s="92"/>
      <c r="T675" s="93"/>
      <c r="U675" s="39"/>
      <c r="V675" s="39"/>
      <c r="W675" s="39"/>
      <c r="X675" s="39"/>
      <c r="Y675" s="39"/>
      <c r="Z675" s="39"/>
      <c r="AA675" s="39"/>
      <c r="AB675" s="39"/>
      <c r="AC675" s="39"/>
      <c r="AD675" s="39"/>
      <c r="AE675" s="39"/>
      <c r="AT675" s="18" t="s">
        <v>359</v>
      </c>
      <c r="AU675" s="18" t="s">
        <v>371</v>
      </c>
    </row>
    <row r="676" s="2" customFormat="1" ht="16.5" customHeight="1">
      <c r="A676" s="39"/>
      <c r="B676" s="40"/>
      <c r="C676" s="229" t="s">
        <v>3064</v>
      </c>
      <c r="D676" s="229" t="s">
        <v>352</v>
      </c>
      <c r="E676" s="230" t="s">
        <v>6699</v>
      </c>
      <c r="F676" s="231" t="s">
        <v>6167</v>
      </c>
      <c r="G676" s="232" t="s">
        <v>5017</v>
      </c>
      <c r="H676" s="233">
        <v>1</v>
      </c>
      <c r="I676" s="234"/>
      <c r="J676" s="235">
        <f>ROUND(I676*H676,2)</f>
        <v>0</v>
      </c>
      <c r="K676" s="231" t="s">
        <v>1</v>
      </c>
      <c r="L676" s="45"/>
      <c r="M676" s="236" t="s">
        <v>1</v>
      </c>
      <c r="N676" s="237" t="s">
        <v>41</v>
      </c>
      <c r="O676" s="92"/>
      <c r="P676" s="238">
        <f>O676*H676</f>
        <v>0</v>
      </c>
      <c r="Q676" s="238">
        <v>0</v>
      </c>
      <c r="R676" s="238">
        <f>Q676*H676</f>
        <v>0</v>
      </c>
      <c r="S676" s="238">
        <v>0</v>
      </c>
      <c r="T676" s="239">
        <f>S676*H676</f>
        <v>0</v>
      </c>
      <c r="U676" s="39"/>
      <c r="V676" s="39"/>
      <c r="W676" s="39"/>
      <c r="X676" s="39"/>
      <c r="Y676" s="39"/>
      <c r="Z676" s="39"/>
      <c r="AA676" s="39"/>
      <c r="AB676" s="39"/>
      <c r="AC676" s="39"/>
      <c r="AD676" s="39"/>
      <c r="AE676" s="39"/>
      <c r="AR676" s="240" t="s">
        <v>357</v>
      </c>
      <c r="AT676" s="240" t="s">
        <v>352</v>
      </c>
      <c r="AU676" s="240" t="s">
        <v>371</v>
      </c>
      <c r="AY676" s="18" t="s">
        <v>350</v>
      </c>
      <c r="BE676" s="241">
        <f>IF(N676="základní",J676,0)</f>
        <v>0</v>
      </c>
      <c r="BF676" s="241">
        <f>IF(N676="snížená",J676,0)</f>
        <v>0</v>
      </c>
      <c r="BG676" s="241">
        <f>IF(N676="zákl. přenesená",J676,0)</f>
        <v>0</v>
      </c>
      <c r="BH676" s="241">
        <f>IF(N676="sníž. přenesená",J676,0)</f>
        <v>0</v>
      </c>
      <c r="BI676" s="241">
        <f>IF(N676="nulová",J676,0)</f>
        <v>0</v>
      </c>
      <c r="BJ676" s="18" t="s">
        <v>84</v>
      </c>
      <c r="BK676" s="241">
        <f>ROUND(I676*H676,2)</f>
        <v>0</v>
      </c>
      <c r="BL676" s="18" t="s">
        <v>357</v>
      </c>
      <c r="BM676" s="240" t="s">
        <v>6700</v>
      </c>
    </row>
    <row r="677" s="2" customFormat="1">
      <c r="A677" s="39"/>
      <c r="B677" s="40"/>
      <c r="C677" s="41"/>
      <c r="D677" s="242" t="s">
        <v>359</v>
      </c>
      <c r="E677" s="41"/>
      <c r="F677" s="243" t="s">
        <v>6167</v>
      </c>
      <c r="G677" s="41"/>
      <c r="H677" s="41"/>
      <c r="I677" s="244"/>
      <c r="J677" s="41"/>
      <c r="K677" s="41"/>
      <c r="L677" s="45"/>
      <c r="M677" s="245"/>
      <c r="N677" s="246"/>
      <c r="O677" s="92"/>
      <c r="P677" s="92"/>
      <c r="Q677" s="92"/>
      <c r="R677" s="92"/>
      <c r="S677" s="92"/>
      <c r="T677" s="93"/>
      <c r="U677" s="39"/>
      <c r="V677" s="39"/>
      <c r="W677" s="39"/>
      <c r="X677" s="39"/>
      <c r="Y677" s="39"/>
      <c r="Z677" s="39"/>
      <c r="AA677" s="39"/>
      <c r="AB677" s="39"/>
      <c r="AC677" s="39"/>
      <c r="AD677" s="39"/>
      <c r="AE677" s="39"/>
      <c r="AT677" s="18" t="s">
        <v>359</v>
      </c>
      <c r="AU677" s="18" t="s">
        <v>371</v>
      </c>
    </row>
    <row r="678" s="12" customFormat="1" ht="22.8" customHeight="1">
      <c r="A678" s="12"/>
      <c r="B678" s="213"/>
      <c r="C678" s="214"/>
      <c r="D678" s="215" t="s">
        <v>75</v>
      </c>
      <c r="E678" s="227" t="s">
        <v>6701</v>
      </c>
      <c r="F678" s="227" t="s">
        <v>6702</v>
      </c>
      <c r="G678" s="214"/>
      <c r="H678" s="214"/>
      <c r="I678" s="217"/>
      <c r="J678" s="228">
        <f>BK678</f>
        <v>0</v>
      </c>
      <c r="K678" s="214"/>
      <c r="L678" s="219"/>
      <c r="M678" s="220"/>
      <c r="N678" s="221"/>
      <c r="O678" s="221"/>
      <c r="P678" s="222">
        <f>P679+P708+P761+P822+P847</f>
        <v>0</v>
      </c>
      <c r="Q678" s="221"/>
      <c r="R678" s="222">
        <f>R679+R708+R761+R822+R847</f>
        <v>0.065600000000000006</v>
      </c>
      <c r="S678" s="221"/>
      <c r="T678" s="223">
        <f>T679+T708+T761+T822+T847</f>
        <v>5</v>
      </c>
      <c r="U678" s="12"/>
      <c r="V678" s="12"/>
      <c r="W678" s="12"/>
      <c r="X678" s="12"/>
      <c r="Y678" s="12"/>
      <c r="Z678" s="12"/>
      <c r="AA678" s="12"/>
      <c r="AB678" s="12"/>
      <c r="AC678" s="12"/>
      <c r="AD678" s="12"/>
      <c r="AE678" s="12"/>
      <c r="AR678" s="224" t="s">
        <v>86</v>
      </c>
      <c r="AT678" s="225" t="s">
        <v>75</v>
      </c>
      <c r="AU678" s="225" t="s">
        <v>84</v>
      </c>
      <c r="AY678" s="224" t="s">
        <v>350</v>
      </c>
      <c r="BK678" s="226">
        <f>BK679+BK708+BK761+BK822+BK847</f>
        <v>0</v>
      </c>
    </row>
    <row r="679" s="12" customFormat="1" ht="20.88" customHeight="1">
      <c r="A679" s="12"/>
      <c r="B679" s="213"/>
      <c r="C679" s="214"/>
      <c r="D679" s="215" t="s">
        <v>75</v>
      </c>
      <c r="E679" s="227" t="s">
        <v>6703</v>
      </c>
      <c r="F679" s="227" t="s">
        <v>6704</v>
      </c>
      <c r="G679" s="214"/>
      <c r="H679" s="214"/>
      <c r="I679" s="217"/>
      <c r="J679" s="228">
        <f>BK679</f>
        <v>0</v>
      </c>
      <c r="K679" s="214"/>
      <c r="L679" s="219"/>
      <c r="M679" s="220"/>
      <c r="N679" s="221"/>
      <c r="O679" s="221"/>
      <c r="P679" s="222">
        <f>SUM(P680:P707)</f>
        <v>0</v>
      </c>
      <c r="Q679" s="221"/>
      <c r="R679" s="222">
        <f>SUM(R680:R707)</f>
        <v>0.065100000000000005</v>
      </c>
      <c r="S679" s="221"/>
      <c r="T679" s="223">
        <f>SUM(T680:T707)</f>
        <v>5</v>
      </c>
      <c r="U679" s="12"/>
      <c r="V679" s="12"/>
      <c r="W679" s="12"/>
      <c r="X679" s="12"/>
      <c r="Y679" s="12"/>
      <c r="Z679" s="12"/>
      <c r="AA679" s="12"/>
      <c r="AB679" s="12"/>
      <c r="AC679" s="12"/>
      <c r="AD679" s="12"/>
      <c r="AE679" s="12"/>
      <c r="AR679" s="224" t="s">
        <v>84</v>
      </c>
      <c r="AT679" s="225" t="s">
        <v>75</v>
      </c>
      <c r="AU679" s="225" t="s">
        <v>86</v>
      </c>
      <c r="AY679" s="224" t="s">
        <v>350</v>
      </c>
      <c r="BK679" s="226">
        <f>SUM(BK680:BK707)</f>
        <v>0</v>
      </c>
    </row>
    <row r="680" s="2" customFormat="1" ht="16.5" customHeight="1">
      <c r="A680" s="39"/>
      <c r="B680" s="40"/>
      <c r="C680" s="229" t="s">
        <v>3067</v>
      </c>
      <c r="D680" s="229" t="s">
        <v>352</v>
      </c>
      <c r="E680" s="230" t="s">
        <v>6705</v>
      </c>
      <c r="F680" s="231" t="s">
        <v>6129</v>
      </c>
      <c r="G680" s="232" t="s">
        <v>6130</v>
      </c>
      <c r="H680" s="233">
        <v>1</v>
      </c>
      <c r="I680" s="234"/>
      <c r="J680" s="235">
        <f>ROUND(I680*H680,2)</f>
        <v>0</v>
      </c>
      <c r="K680" s="231" t="s">
        <v>385</v>
      </c>
      <c r="L680" s="45"/>
      <c r="M680" s="236" t="s">
        <v>1</v>
      </c>
      <c r="N680" s="237" t="s">
        <v>41</v>
      </c>
      <c r="O680" s="92"/>
      <c r="P680" s="238">
        <f>O680*H680</f>
        <v>0</v>
      </c>
      <c r="Q680" s="238">
        <v>0</v>
      </c>
      <c r="R680" s="238">
        <f>Q680*H680</f>
        <v>0</v>
      </c>
      <c r="S680" s="238">
        <v>0</v>
      </c>
      <c r="T680" s="239">
        <f>S680*H680</f>
        <v>0</v>
      </c>
      <c r="U680" s="39"/>
      <c r="V680" s="39"/>
      <c r="W680" s="39"/>
      <c r="X680" s="39"/>
      <c r="Y680" s="39"/>
      <c r="Z680" s="39"/>
      <c r="AA680" s="39"/>
      <c r="AB680" s="39"/>
      <c r="AC680" s="39"/>
      <c r="AD680" s="39"/>
      <c r="AE680" s="39"/>
      <c r="AR680" s="240" t="s">
        <v>6131</v>
      </c>
      <c r="AT680" s="240" t="s">
        <v>352</v>
      </c>
      <c r="AU680" s="240" t="s">
        <v>371</v>
      </c>
      <c r="AY680" s="18" t="s">
        <v>350</v>
      </c>
      <c r="BE680" s="241">
        <f>IF(N680="základní",J680,0)</f>
        <v>0</v>
      </c>
      <c r="BF680" s="241">
        <f>IF(N680="snížená",J680,0)</f>
        <v>0</v>
      </c>
      <c r="BG680" s="241">
        <f>IF(N680="zákl. přenesená",J680,0)</f>
        <v>0</v>
      </c>
      <c r="BH680" s="241">
        <f>IF(N680="sníž. přenesená",J680,0)</f>
        <v>0</v>
      </c>
      <c r="BI680" s="241">
        <f>IF(N680="nulová",J680,0)</f>
        <v>0</v>
      </c>
      <c r="BJ680" s="18" t="s">
        <v>84</v>
      </c>
      <c r="BK680" s="241">
        <f>ROUND(I680*H680,2)</f>
        <v>0</v>
      </c>
      <c r="BL680" s="18" t="s">
        <v>6131</v>
      </c>
      <c r="BM680" s="240" t="s">
        <v>6706</v>
      </c>
    </row>
    <row r="681" s="2" customFormat="1">
      <c r="A681" s="39"/>
      <c r="B681" s="40"/>
      <c r="C681" s="41"/>
      <c r="D681" s="242" t="s">
        <v>359</v>
      </c>
      <c r="E681" s="41"/>
      <c r="F681" s="243" t="s">
        <v>6129</v>
      </c>
      <c r="G681" s="41"/>
      <c r="H681" s="41"/>
      <c r="I681" s="244"/>
      <c r="J681" s="41"/>
      <c r="K681" s="41"/>
      <c r="L681" s="45"/>
      <c r="M681" s="245"/>
      <c r="N681" s="246"/>
      <c r="O681" s="92"/>
      <c r="P681" s="92"/>
      <c r="Q681" s="92"/>
      <c r="R681" s="92"/>
      <c r="S681" s="92"/>
      <c r="T681" s="93"/>
      <c r="U681" s="39"/>
      <c r="V681" s="39"/>
      <c r="W681" s="39"/>
      <c r="X681" s="39"/>
      <c r="Y681" s="39"/>
      <c r="Z681" s="39"/>
      <c r="AA681" s="39"/>
      <c r="AB681" s="39"/>
      <c r="AC681" s="39"/>
      <c r="AD681" s="39"/>
      <c r="AE681" s="39"/>
      <c r="AT681" s="18" t="s">
        <v>359</v>
      </c>
      <c r="AU681" s="18" t="s">
        <v>371</v>
      </c>
    </row>
    <row r="682" s="2" customFormat="1" ht="24.15" customHeight="1">
      <c r="A682" s="39"/>
      <c r="B682" s="40"/>
      <c r="C682" s="229" t="s">
        <v>3071</v>
      </c>
      <c r="D682" s="229" t="s">
        <v>352</v>
      </c>
      <c r="E682" s="230" t="s">
        <v>6073</v>
      </c>
      <c r="F682" s="231" t="s">
        <v>6074</v>
      </c>
      <c r="G682" s="232" t="s">
        <v>551</v>
      </c>
      <c r="H682" s="233">
        <v>20</v>
      </c>
      <c r="I682" s="234"/>
      <c r="J682" s="235">
        <f>ROUND(I682*H682,2)</f>
        <v>0</v>
      </c>
      <c r="K682" s="231" t="s">
        <v>385</v>
      </c>
      <c r="L682" s="45"/>
      <c r="M682" s="236" t="s">
        <v>1</v>
      </c>
      <c r="N682" s="237" t="s">
        <v>41</v>
      </c>
      <c r="O682" s="92"/>
      <c r="P682" s="238">
        <f>O682*H682</f>
        <v>0</v>
      </c>
      <c r="Q682" s="238">
        <v>0</v>
      </c>
      <c r="R682" s="238">
        <f>Q682*H682</f>
        <v>0</v>
      </c>
      <c r="S682" s="238">
        <v>0</v>
      </c>
      <c r="T682" s="239">
        <f>S682*H682</f>
        <v>0</v>
      </c>
      <c r="U682" s="39"/>
      <c r="V682" s="39"/>
      <c r="W682" s="39"/>
      <c r="X682" s="39"/>
      <c r="Y682" s="39"/>
      <c r="Z682" s="39"/>
      <c r="AA682" s="39"/>
      <c r="AB682" s="39"/>
      <c r="AC682" s="39"/>
      <c r="AD682" s="39"/>
      <c r="AE682" s="39"/>
      <c r="AR682" s="240" t="s">
        <v>357</v>
      </c>
      <c r="AT682" s="240" t="s">
        <v>352</v>
      </c>
      <c r="AU682" s="240" t="s">
        <v>371</v>
      </c>
      <c r="AY682" s="18" t="s">
        <v>350</v>
      </c>
      <c r="BE682" s="241">
        <f>IF(N682="základní",J682,0)</f>
        <v>0</v>
      </c>
      <c r="BF682" s="241">
        <f>IF(N682="snížená",J682,0)</f>
        <v>0</v>
      </c>
      <c r="BG682" s="241">
        <f>IF(N682="zákl. přenesená",J682,0)</f>
        <v>0</v>
      </c>
      <c r="BH682" s="241">
        <f>IF(N682="sníž. přenesená",J682,0)</f>
        <v>0</v>
      </c>
      <c r="BI682" s="241">
        <f>IF(N682="nulová",J682,0)</f>
        <v>0</v>
      </c>
      <c r="BJ682" s="18" t="s">
        <v>84</v>
      </c>
      <c r="BK682" s="241">
        <f>ROUND(I682*H682,2)</f>
        <v>0</v>
      </c>
      <c r="BL682" s="18" t="s">
        <v>357</v>
      </c>
      <c r="BM682" s="240" t="s">
        <v>6707</v>
      </c>
    </row>
    <row r="683" s="2" customFormat="1">
      <c r="A683" s="39"/>
      <c r="B683" s="40"/>
      <c r="C683" s="41"/>
      <c r="D683" s="242" t="s">
        <v>359</v>
      </c>
      <c r="E683" s="41"/>
      <c r="F683" s="243" t="s">
        <v>6076</v>
      </c>
      <c r="G683" s="41"/>
      <c r="H683" s="41"/>
      <c r="I683" s="244"/>
      <c r="J683" s="41"/>
      <c r="K683" s="41"/>
      <c r="L683" s="45"/>
      <c r="M683" s="245"/>
      <c r="N683" s="246"/>
      <c r="O683" s="92"/>
      <c r="P683" s="92"/>
      <c r="Q683" s="92"/>
      <c r="R683" s="92"/>
      <c r="S683" s="92"/>
      <c r="T683" s="93"/>
      <c r="U683" s="39"/>
      <c r="V683" s="39"/>
      <c r="W683" s="39"/>
      <c r="X683" s="39"/>
      <c r="Y683" s="39"/>
      <c r="Z683" s="39"/>
      <c r="AA683" s="39"/>
      <c r="AB683" s="39"/>
      <c r="AC683" s="39"/>
      <c r="AD683" s="39"/>
      <c r="AE683" s="39"/>
      <c r="AT683" s="18" t="s">
        <v>359</v>
      </c>
      <c r="AU683" s="18" t="s">
        <v>371</v>
      </c>
    </row>
    <row r="684" s="2" customFormat="1" ht="16.5" customHeight="1">
      <c r="A684" s="39"/>
      <c r="B684" s="40"/>
      <c r="C684" s="295" t="s">
        <v>3078</v>
      </c>
      <c r="D684" s="295" t="s">
        <v>1347</v>
      </c>
      <c r="E684" s="296" t="s">
        <v>6708</v>
      </c>
      <c r="F684" s="297" t="s">
        <v>1</v>
      </c>
      <c r="G684" s="298" t="s">
        <v>551</v>
      </c>
      <c r="H684" s="299">
        <v>20</v>
      </c>
      <c r="I684" s="300"/>
      <c r="J684" s="301">
        <f>ROUND(I684*H684,2)</f>
        <v>0</v>
      </c>
      <c r="K684" s="297" t="s">
        <v>1</v>
      </c>
      <c r="L684" s="302"/>
      <c r="M684" s="303" t="s">
        <v>1</v>
      </c>
      <c r="N684" s="304" t="s">
        <v>41</v>
      </c>
      <c r="O684" s="92"/>
      <c r="P684" s="238">
        <f>O684*H684</f>
        <v>0</v>
      </c>
      <c r="Q684" s="238">
        <v>0</v>
      </c>
      <c r="R684" s="238">
        <f>Q684*H684</f>
        <v>0</v>
      </c>
      <c r="S684" s="238">
        <v>0</v>
      </c>
      <c r="T684" s="239">
        <f>S684*H684</f>
        <v>0</v>
      </c>
      <c r="U684" s="39"/>
      <c r="V684" s="39"/>
      <c r="W684" s="39"/>
      <c r="X684" s="39"/>
      <c r="Y684" s="39"/>
      <c r="Z684" s="39"/>
      <c r="AA684" s="39"/>
      <c r="AB684" s="39"/>
      <c r="AC684" s="39"/>
      <c r="AD684" s="39"/>
      <c r="AE684" s="39"/>
      <c r="AR684" s="240" t="s">
        <v>468</v>
      </c>
      <c r="AT684" s="240" t="s">
        <v>1347</v>
      </c>
      <c r="AU684" s="240" t="s">
        <v>371</v>
      </c>
      <c r="AY684" s="18" t="s">
        <v>350</v>
      </c>
      <c r="BE684" s="241">
        <f>IF(N684="základní",J684,0)</f>
        <v>0</v>
      </c>
      <c r="BF684" s="241">
        <f>IF(N684="snížená",J684,0)</f>
        <v>0</v>
      </c>
      <c r="BG684" s="241">
        <f>IF(N684="zákl. přenesená",J684,0)</f>
        <v>0</v>
      </c>
      <c r="BH684" s="241">
        <f>IF(N684="sníž. přenesená",J684,0)</f>
        <v>0</v>
      </c>
      <c r="BI684" s="241">
        <f>IF(N684="nulová",J684,0)</f>
        <v>0</v>
      </c>
      <c r="BJ684" s="18" t="s">
        <v>84</v>
      </c>
      <c r="BK684" s="241">
        <f>ROUND(I684*H684,2)</f>
        <v>0</v>
      </c>
      <c r="BL684" s="18" t="s">
        <v>357</v>
      </c>
      <c r="BM684" s="240" t="s">
        <v>6709</v>
      </c>
    </row>
    <row r="685" s="2" customFormat="1">
      <c r="A685" s="39"/>
      <c r="B685" s="40"/>
      <c r="C685" s="41"/>
      <c r="D685" s="242" t="s">
        <v>359</v>
      </c>
      <c r="E685" s="41"/>
      <c r="F685" s="243" t="s">
        <v>6710</v>
      </c>
      <c r="G685" s="41"/>
      <c r="H685" s="41"/>
      <c r="I685" s="244"/>
      <c r="J685" s="41"/>
      <c r="K685" s="41"/>
      <c r="L685" s="45"/>
      <c r="M685" s="245"/>
      <c r="N685" s="246"/>
      <c r="O685" s="92"/>
      <c r="P685" s="92"/>
      <c r="Q685" s="92"/>
      <c r="R685" s="92"/>
      <c r="S685" s="92"/>
      <c r="T685" s="93"/>
      <c r="U685" s="39"/>
      <c r="V685" s="39"/>
      <c r="W685" s="39"/>
      <c r="X685" s="39"/>
      <c r="Y685" s="39"/>
      <c r="Z685" s="39"/>
      <c r="AA685" s="39"/>
      <c r="AB685" s="39"/>
      <c r="AC685" s="39"/>
      <c r="AD685" s="39"/>
      <c r="AE685" s="39"/>
      <c r="AT685" s="18" t="s">
        <v>359</v>
      </c>
      <c r="AU685" s="18" t="s">
        <v>371</v>
      </c>
    </row>
    <row r="686" s="2" customFormat="1" ht="24.15" customHeight="1">
      <c r="A686" s="39"/>
      <c r="B686" s="40"/>
      <c r="C686" s="229" t="s">
        <v>3089</v>
      </c>
      <c r="D686" s="229" t="s">
        <v>352</v>
      </c>
      <c r="E686" s="230" t="s">
        <v>6711</v>
      </c>
      <c r="F686" s="231" t="s">
        <v>6712</v>
      </c>
      <c r="G686" s="232" t="s">
        <v>551</v>
      </c>
      <c r="H686" s="233">
        <v>3</v>
      </c>
      <c r="I686" s="234"/>
      <c r="J686" s="235">
        <f>ROUND(I686*H686,2)</f>
        <v>0</v>
      </c>
      <c r="K686" s="231" t="s">
        <v>385</v>
      </c>
      <c r="L686" s="45"/>
      <c r="M686" s="236" t="s">
        <v>1</v>
      </c>
      <c r="N686" s="237" t="s">
        <v>41</v>
      </c>
      <c r="O686" s="92"/>
      <c r="P686" s="238">
        <f>O686*H686</f>
        <v>0</v>
      </c>
      <c r="Q686" s="238">
        <v>0</v>
      </c>
      <c r="R686" s="238">
        <f>Q686*H686</f>
        <v>0</v>
      </c>
      <c r="S686" s="238">
        <v>0</v>
      </c>
      <c r="T686" s="239">
        <f>S686*H686</f>
        <v>0</v>
      </c>
      <c r="U686" s="39"/>
      <c r="V686" s="39"/>
      <c r="W686" s="39"/>
      <c r="X686" s="39"/>
      <c r="Y686" s="39"/>
      <c r="Z686" s="39"/>
      <c r="AA686" s="39"/>
      <c r="AB686" s="39"/>
      <c r="AC686" s="39"/>
      <c r="AD686" s="39"/>
      <c r="AE686" s="39"/>
      <c r="AR686" s="240" t="s">
        <v>357</v>
      </c>
      <c r="AT686" s="240" t="s">
        <v>352</v>
      </c>
      <c r="AU686" s="240" t="s">
        <v>371</v>
      </c>
      <c r="AY686" s="18" t="s">
        <v>350</v>
      </c>
      <c r="BE686" s="241">
        <f>IF(N686="základní",J686,0)</f>
        <v>0</v>
      </c>
      <c r="BF686" s="241">
        <f>IF(N686="snížená",J686,0)</f>
        <v>0</v>
      </c>
      <c r="BG686" s="241">
        <f>IF(N686="zákl. přenesená",J686,0)</f>
        <v>0</v>
      </c>
      <c r="BH686" s="241">
        <f>IF(N686="sníž. přenesená",J686,0)</f>
        <v>0</v>
      </c>
      <c r="BI686" s="241">
        <f>IF(N686="nulová",J686,0)</f>
        <v>0</v>
      </c>
      <c r="BJ686" s="18" t="s">
        <v>84</v>
      </c>
      <c r="BK686" s="241">
        <f>ROUND(I686*H686,2)</f>
        <v>0</v>
      </c>
      <c r="BL686" s="18" t="s">
        <v>357</v>
      </c>
      <c r="BM686" s="240" t="s">
        <v>6713</v>
      </c>
    </row>
    <row r="687" s="2" customFormat="1">
      <c r="A687" s="39"/>
      <c r="B687" s="40"/>
      <c r="C687" s="41"/>
      <c r="D687" s="242" t="s">
        <v>359</v>
      </c>
      <c r="E687" s="41"/>
      <c r="F687" s="243" t="s">
        <v>6714</v>
      </c>
      <c r="G687" s="41"/>
      <c r="H687" s="41"/>
      <c r="I687" s="244"/>
      <c r="J687" s="41"/>
      <c r="K687" s="41"/>
      <c r="L687" s="45"/>
      <c r="M687" s="245"/>
      <c r="N687" s="246"/>
      <c r="O687" s="92"/>
      <c r="P687" s="92"/>
      <c r="Q687" s="92"/>
      <c r="R687" s="92"/>
      <c r="S687" s="92"/>
      <c r="T687" s="93"/>
      <c r="U687" s="39"/>
      <c r="V687" s="39"/>
      <c r="W687" s="39"/>
      <c r="X687" s="39"/>
      <c r="Y687" s="39"/>
      <c r="Z687" s="39"/>
      <c r="AA687" s="39"/>
      <c r="AB687" s="39"/>
      <c r="AC687" s="39"/>
      <c r="AD687" s="39"/>
      <c r="AE687" s="39"/>
      <c r="AT687" s="18" t="s">
        <v>359</v>
      </c>
      <c r="AU687" s="18" t="s">
        <v>371</v>
      </c>
    </row>
    <row r="688" s="2" customFormat="1" ht="21.75" customHeight="1">
      <c r="A688" s="39"/>
      <c r="B688" s="40"/>
      <c r="C688" s="295" t="s">
        <v>3096</v>
      </c>
      <c r="D688" s="295" t="s">
        <v>1347</v>
      </c>
      <c r="E688" s="296" t="s">
        <v>6715</v>
      </c>
      <c r="F688" s="297" t="s">
        <v>6716</v>
      </c>
      <c r="G688" s="298" t="s">
        <v>551</v>
      </c>
      <c r="H688" s="299">
        <v>3</v>
      </c>
      <c r="I688" s="300"/>
      <c r="J688" s="301">
        <f>ROUND(I688*H688,2)</f>
        <v>0</v>
      </c>
      <c r="K688" s="297" t="s">
        <v>385</v>
      </c>
      <c r="L688" s="302"/>
      <c r="M688" s="303" t="s">
        <v>1</v>
      </c>
      <c r="N688" s="304" t="s">
        <v>41</v>
      </c>
      <c r="O688" s="92"/>
      <c r="P688" s="238">
        <f>O688*H688</f>
        <v>0</v>
      </c>
      <c r="Q688" s="238">
        <v>0.0028999999999999998</v>
      </c>
      <c r="R688" s="238">
        <f>Q688*H688</f>
        <v>0.0086999999999999994</v>
      </c>
      <c r="S688" s="238">
        <v>0</v>
      </c>
      <c r="T688" s="239">
        <f>S688*H688</f>
        <v>0</v>
      </c>
      <c r="U688" s="39"/>
      <c r="V688" s="39"/>
      <c r="W688" s="39"/>
      <c r="X688" s="39"/>
      <c r="Y688" s="39"/>
      <c r="Z688" s="39"/>
      <c r="AA688" s="39"/>
      <c r="AB688" s="39"/>
      <c r="AC688" s="39"/>
      <c r="AD688" s="39"/>
      <c r="AE688" s="39"/>
      <c r="AR688" s="240" t="s">
        <v>468</v>
      </c>
      <c r="AT688" s="240" t="s">
        <v>1347</v>
      </c>
      <c r="AU688" s="240" t="s">
        <v>371</v>
      </c>
      <c r="AY688" s="18" t="s">
        <v>350</v>
      </c>
      <c r="BE688" s="241">
        <f>IF(N688="základní",J688,0)</f>
        <v>0</v>
      </c>
      <c r="BF688" s="241">
        <f>IF(N688="snížená",J688,0)</f>
        <v>0</v>
      </c>
      <c r="BG688" s="241">
        <f>IF(N688="zákl. přenesená",J688,0)</f>
        <v>0</v>
      </c>
      <c r="BH688" s="241">
        <f>IF(N688="sníž. přenesená",J688,0)</f>
        <v>0</v>
      </c>
      <c r="BI688" s="241">
        <f>IF(N688="nulová",J688,0)</f>
        <v>0</v>
      </c>
      <c r="BJ688" s="18" t="s">
        <v>84</v>
      </c>
      <c r="BK688" s="241">
        <f>ROUND(I688*H688,2)</f>
        <v>0</v>
      </c>
      <c r="BL688" s="18" t="s">
        <v>357</v>
      </c>
      <c r="BM688" s="240" t="s">
        <v>6717</v>
      </c>
    </row>
    <row r="689" s="2" customFormat="1">
      <c r="A689" s="39"/>
      <c r="B689" s="40"/>
      <c r="C689" s="41"/>
      <c r="D689" s="242" t="s">
        <v>359</v>
      </c>
      <c r="E689" s="41"/>
      <c r="F689" s="243" t="s">
        <v>6716</v>
      </c>
      <c r="G689" s="41"/>
      <c r="H689" s="41"/>
      <c r="I689" s="244"/>
      <c r="J689" s="41"/>
      <c r="K689" s="41"/>
      <c r="L689" s="45"/>
      <c r="M689" s="245"/>
      <c r="N689" s="246"/>
      <c r="O689" s="92"/>
      <c r="P689" s="92"/>
      <c r="Q689" s="92"/>
      <c r="R689" s="92"/>
      <c r="S689" s="92"/>
      <c r="T689" s="93"/>
      <c r="U689" s="39"/>
      <c r="V689" s="39"/>
      <c r="W689" s="39"/>
      <c r="X689" s="39"/>
      <c r="Y689" s="39"/>
      <c r="Z689" s="39"/>
      <c r="AA689" s="39"/>
      <c r="AB689" s="39"/>
      <c r="AC689" s="39"/>
      <c r="AD689" s="39"/>
      <c r="AE689" s="39"/>
      <c r="AT689" s="18" t="s">
        <v>359</v>
      </c>
      <c r="AU689" s="18" t="s">
        <v>371</v>
      </c>
    </row>
    <row r="690" s="2" customFormat="1" ht="21.75" customHeight="1">
      <c r="A690" s="39"/>
      <c r="B690" s="40"/>
      <c r="C690" s="229" t="s">
        <v>3104</v>
      </c>
      <c r="D690" s="229" t="s">
        <v>352</v>
      </c>
      <c r="E690" s="230" t="s">
        <v>6718</v>
      </c>
      <c r="F690" s="231" t="s">
        <v>6719</v>
      </c>
      <c r="G690" s="232" t="s">
        <v>497</v>
      </c>
      <c r="H690" s="233">
        <v>346</v>
      </c>
      <c r="I690" s="234"/>
      <c r="J690" s="235">
        <f>ROUND(I690*H690,2)</f>
        <v>0</v>
      </c>
      <c r="K690" s="231" t="s">
        <v>385</v>
      </c>
      <c r="L690" s="45"/>
      <c r="M690" s="236" t="s">
        <v>1</v>
      </c>
      <c r="N690" s="237" t="s">
        <v>41</v>
      </c>
      <c r="O690" s="92"/>
      <c r="P690" s="238">
        <f>O690*H690</f>
        <v>0</v>
      </c>
      <c r="Q690" s="238">
        <v>0</v>
      </c>
      <c r="R690" s="238">
        <f>Q690*H690</f>
        <v>0</v>
      </c>
      <c r="S690" s="238">
        <v>0</v>
      </c>
      <c r="T690" s="239">
        <f>S690*H690</f>
        <v>0</v>
      </c>
      <c r="U690" s="39"/>
      <c r="V690" s="39"/>
      <c r="W690" s="39"/>
      <c r="X690" s="39"/>
      <c r="Y690" s="39"/>
      <c r="Z690" s="39"/>
      <c r="AA690" s="39"/>
      <c r="AB690" s="39"/>
      <c r="AC690" s="39"/>
      <c r="AD690" s="39"/>
      <c r="AE690" s="39"/>
      <c r="AR690" s="240" t="s">
        <v>530</v>
      </c>
      <c r="AT690" s="240" t="s">
        <v>352</v>
      </c>
      <c r="AU690" s="240" t="s">
        <v>371</v>
      </c>
      <c r="AY690" s="18" t="s">
        <v>350</v>
      </c>
      <c r="BE690" s="241">
        <f>IF(N690="základní",J690,0)</f>
        <v>0</v>
      </c>
      <c r="BF690" s="241">
        <f>IF(N690="snížená",J690,0)</f>
        <v>0</v>
      </c>
      <c r="BG690" s="241">
        <f>IF(N690="zákl. přenesená",J690,0)</f>
        <v>0</v>
      </c>
      <c r="BH690" s="241">
        <f>IF(N690="sníž. přenesená",J690,0)</f>
        <v>0</v>
      </c>
      <c r="BI690" s="241">
        <f>IF(N690="nulová",J690,0)</f>
        <v>0</v>
      </c>
      <c r="BJ690" s="18" t="s">
        <v>84</v>
      </c>
      <c r="BK690" s="241">
        <f>ROUND(I690*H690,2)</f>
        <v>0</v>
      </c>
      <c r="BL690" s="18" t="s">
        <v>530</v>
      </c>
      <c r="BM690" s="240" t="s">
        <v>6720</v>
      </c>
    </row>
    <row r="691" s="2" customFormat="1">
      <c r="A691" s="39"/>
      <c r="B691" s="40"/>
      <c r="C691" s="41"/>
      <c r="D691" s="242" t="s">
        <v>359</v>
      </c>
      <c r="E691" s="41"/>
      <c r="F691" s="243" t="s">
        <v>6721</v>
      </c>
      <c r="G691" s="41"/>
      <c r="H691" s="41"/>
      <c r="I691" s="244"/>
      <c r="J691" s="41"/>
      <c r="K691" s="41"/>
      <c r="L691" s="45"/>
      <c r="M691" s="245"/>
      <c r="N691" s="246"/>
      <c r="O691" s="92"/>
      <c r="P691" s="92"/>
      <c r="Q691" s="92"/>
      <c r="R691" s="92"/>
      <c r="S691" s="92"/>
      <c r="T691" s="93"/>
      <c r="U691" s="39"/>
      <c r="V691" s="39"/>
      <c r="W691" s="39"/>
      <c r="X691" s="39"/>
      <c r="Y691" s="39"/>
      <c r="Z691" s="39"/>
      <c r="AA691" s="39"/>
      <c r="AB691" s="39"/>
      <c r="AC691" s="39"/>
      <c r="AD691" s="39"/>
      <c r="AE691" s="39"/>
      <c r="AT691" s="18" t="s">
        <v>359</v>
      </c>
      <c r="AU691" s="18" t="s">
        <v>371</v>
      </c>
    </row>
    <row r="692" s="2" customFormat="1" ht="21.75" customHeight="1">
      <c r="A692" s="39"/>
      <c r="B692" s="40"/>
      <c r="C692" s="229" t="s">
        <v>3111</v>
      </c>
      <c r="D692" s="229" t="s">
        <v>352</v>
      </c>
      <c r="E692" s="230" t="s">
        <v>6722</v>
      </c>
      <c r="F692" s="231" t="s">
        <v>6723</v>
      </c>
      <c r="G692" s="232" t="s">
        <v>497</v>
      </c>
      <c r="H692" s="233">
        <v>12</v>
      </c>
      <c r="I692" s="234"/>
      <c r="J692" s="235">
        <f>ROUND(I692*H692,2)</f>
        <v>0</v>
      </c>
      <c r="K692" s="231" t="s">
        <v>385</v>
      </c>
      <c r="L692" s="45"/>
      <c r="M692" s="236" t="s">
        <v>1</v>
      </c>
      <c r="N692" s="237" t="s">
        <v>41</v>
      </c>
      <c r="O692" s="92"/>
      <c r="P692" s="238">
        <f>O692*H692</f>
        <v>0</v>
      </c>
      <c r="Q692" s="238">
        <v>0</v>
      </c>
      <c r="R692" s="238">
        <f>Q692*H692</f>
        <v>0</v>
      </c>
      <c r="S692" s="238">
        <v>0</v>
      </c>
      <c r="T692" s="239">
        <f>S692*H692</f>
        <v>0</v>
      </c>
      <c r="U692" s="39"/>
      <c r="V692" s="39"/>
      <c r="W692" s="39"/>
      <c r="X692" s="39"/>
      <c r="Y692" s="39"/>
      <c r="Z692" s="39"/>
      <c r="AA692" s="39"/>
      <c r="AB692" s="39"/>
      <c r="AC692" s="39"/>
      <c r="AD692" s="39"/>
      <c r="AE692" s="39"/>
      <c r="AR692" s="240" t="s">
        <v>530</v>
      </c>
      <c r="AT692" s="240" t="s">
        <v>352</v>
      </c>
      <c r="AU692" s="240" t="s">
        <v>371</v>
      </c>
      <c r="AY692" s="18" t="s">
        <v>350</v>
      </c>
      <c r="BE692" s="241">
        <f>IF(N692="základní",J692,0)</f>
        <v>0</v>
      </c>
      <c r="BF692" s="241">
        <f>IF(N692="snížená",J692,0)</f>
        <v>0</v>
      </c>
      <c r="BG692" s="241">
        <f>IF(N692="zákl. přenesená",J692,0)</f>
        <v>0</v>
      </c>
      <c r="BH692" s="241">
        <f>IF(N692="sníž. přenesená",J692,0)</f>
        <v>0</v>
      </c>
      <c r="BI692" s="241">
        <f>IF(N692="nulová",J692,0)</f>
        <v>0</v>
      </c>
      <c r="BJ692" s="18" t="s">
        <v>84</v>
      </c>
      <c r="BK692" s="241">
        <f>ROUND(I692*H692,2)</f>
        <v>0</v>
      </c>
      <c r="BL692" s="18" t="s">
        <v>530</v>
      </c>
      <c r="BM692" s="240" t="s">
        <v>6724</v>
      </c>
    </row>
    <row r="693" s="2" customFormat="1">
      <c r="A693" s="39"/>
      <c r="B693" s="40"/>
      <c r="C693" s="41"/>
      <c r="D693" s="242" t="s">
        <v>359</v>
      </c>
      <c r="E693" s="41"/>
      <c r="F693" s="243" t="s">
        <v>6725</v>
      </c>
      <c r="G693" s="41"/>
      <c r="H693" s="41"/>
      <c r="I693" s="244"/>
      <c r="J693" s="41"/>
      <c r="K693" s="41"/>
      <c r="L693" s="45"/>
      <c r="M693" s="245"/>
      <c r="N693" s="246"/>
      <c r="O693" s="92"/>
      <c r="P693" s="92"/>
      <c r="Q693" s="92"/>
      <c r="R693" s="92"/>
      <c r="S693" s="92"/>
      <c r="T693" s="93"/>
      <c r="U693" s="39"/>
      <c r="V693" s="39"/>
      <c r="W693" s="39"/>
      <c r="X693" s="39"/>
      <c r="Y693" s="39"/>
      <c r="Z693" s="39"/>
      <c r="AA693" s="39"/>
      <c r="AB693" s="39"/>
      <c r="AC693" s="39"/>
      <c r="AD693" s="39"/>
      <c r="AE693" s="39"/>
      <c r="AT693" s="18" t="s">
        <v>359</v>
      </c>
      <c r="AU693" s="18" t="s">
        <v>371</v>
      </c>
    </row>
    <row r="694" s="2" customFormat="1" ht="24.15" customHeight="1">
      <c r="A694" s="39"/>
      <c r="B694" s="40"/>
      <c r="C694" s="229" t="s">
        <v>3120</v>
      </c>
      <c r="D694" s="229" t="s">
        <v>352</v>
      </c>
      <c r="E694" s="230" t="s">
        <v>5628</v>
      </c>
      <c r="F694" s="231" t="s">
        <v>5629</v>
      </c>
      <c r="G694" s="232" t="s">
        <v>551</v>
      </c>
      <c r="H694" s="233">
        <v>20</v>
      </c>
      <c r="I694" s="234"/>
      <c r="J694" s="235">
        <f>ROUND(I694*H694,2)</f>
        <v>0</v>
      </c>
      <c r="K694" s="231" t="s">
        <v>385</v>
      </c>
      <c r="L694" s="45"/>
      <c r="M694" s="236" t="s">
        <v>1</v>
      </c>
      <c r="N694" s="237" t="s">
        <v>41</v>
      </c>
      <c r="O694" s="92"/>
      <c r="P694" s="238">
        <f>O694*H694</f>
        <v>0</v>
      </c>
      <c r="Q694" s="238">
        <v>0.00132</v>
      </c>
      <c r="R694" s="238">
        <f>Q694*H694</f>
        <v>0.0264</v>
      </c>
      <c r="S694" s="238">
        <v>0.025000000000000001</v>
      </c>
      <c r="T694" s="239">
        <f>S694*H694</f>
        <v>0.5</v>
      </c>
      <c r="U694" s="39"/>
      <c r="V694" s="39"/>
      <c r="W694" s="39"/>
      <c r="X694" s="39"/>
      <c r="Y694" s="39"/>
      <c r="Z694" s="39"/>
      <c r="AA694" s="39"/>
      <c r="AB694" s="39"/>
      <c r="AC694" s="39"/>
      <c r="AD694" s="39"/>
      <c r="AE694" s="39"/>
      <c r="AR694" s="240" t="s">
        <v>357</v>
      </c>
      <c r="AT694" s="240" t="s">
        <v>352</v>
      </c>
      <c r="AU694" s="240" t="s">
        <v>371</v>
      </c>
      <c r="AY694" s="18" t="s">
        <v>350</v>
      </c>
      <c r="BE694" s="241">
        <f>IF(N694="základní",J694,0)</f>
        <v>0</v>
      </c>
      <c r="BF694" s="241">
        <f>IF(N694="snížená",J694,0)</f>
        <v>0</v>
      </c>
      <c r="BG694" s="241">
        <f>IF(N694="zákl. přenesená",J694,0)</f>
        <v>0</v>
      </c>
      <c r="BH694" s="241">
        <f>IF(N694="sníž. přenesená",J694,0)</f>
        <v>0</v>
      </c>
      <c r="BI694" s="241">
        <f>IF(N694="nulová",J694,0)</f>
        <v>0</v>
      </c>
      <c r="BJ694" s="18" t="s">
        <v>84</v>
      </c>
      <c r="BK694" s="241">
        <f>ROUND(I694*H694,2)</f>
        <v>0</v>
      </c>
      <c r="BL694" s="18" t="s">
        <v>357</v>
      </c>
      <c r="BM694" s="240" t="s">
        <v>6726</v>
      </c>
    </row>
    <row r="695" s="2" customFormat="1">
      <c r="A695" s="39"/>
      <c r="B695" s="40"/>
      <c r="C695" s="41"/>
      <c r="D695" s="242" t="s">
        <v>359</v>
      </c>
      <c r="E695" s="41"/>
      <c r="F695" s="243" t="s">
        <v>5631</v>
      </c>
      <c r="G695" s="41"/>
      <c r="H695" s="41"/>
      <c r="I695" s="244"/>
      <c r="J695" s="41"/>
      <c r="K695" s="41"/>
      <c r="L695" s="45"/>
      <c r="M695" s="245"/>
      <c r="N695" s="246"/>
      <c r="O695" s="92"/>
      <c r="P695" s="92"/>
      <c r="Q695" s="92"/>
      <c r="R695" s="92"/>
      <c r="S695" s="92"/>
      <c r="T695" s="93"/>
      <c r="U695" s="39"/>
      <c r="V695" s="39"/>
      <c r="W695" s="39"/>
      <c r="X695" s="39"/>
      <c r="Y695" s="39"/>
      <c r="Z695" s="39"/>
      <c r="AA695" s="39"/>
      <c r="AB695" s="39"/>
      <c r="AC695" s="39"/>
      <c r="AD695" s="39"/>
      <c r="AE695" s="39"/>
      <c r="AT695" s="18" t="s">
        <v>359</v>
      </c>
      <c r="AU695" s="18" t="s">
        <v>371</v>
      </c>
    </row>
    <row r="696" s="2" customFormat="1" ht="24.15" customHeight="1">
      <c r="A696" s="39"/>
      <c r="B696" s="40"/>
      <c r="C696" s="229" t="s">
        <v>3129</v>
      </c>
      <c r="D696" s="229" t="s">
        <v>352</v>
      </c>
      <c r="E696" s="230" t="s">
        <v>5639</v>
      </c>
      <c r="F696" s="231" t="s">
        <v>5640</v>
      </c>
      <c r="G696" s="232" t="s">
        <v>551</v>
      </c>
      <c r="H696" s="233">
        <v>1500</v>
      </c>
      <c r="I696" s="234"/>
      <c r="J696" s="235">
        <f>ROUND(I696*H696,2)</f>
        <v>0</v>
      </c>
      <c r="K696" s="231" t="s">
        <v>385</v>
      </c>
      <c r="L696" s="45"/>
      <c r="M696" s="236" t="s">
        <v>1</v>
      </c>
      <c r="N696" s="237" t="s">
        <v>41</v>
      </c>
      <c r="O696" s="92"/>
      <c r="P696" s="238">
        <f>O696*H696</f>
        <v>0</v>
      </c>
      <c r="Q696" s="238">
        <v>2.0000000000000002E-05</v>
      </c>
      <c r="R696" s="238">
        <f>Q696*H696</f>
        <v>0.030000000000000002</v>
      </c>
      <c r="S696" s="238">
        <v>0.0030000000000000001</v>
      </c>
      <c r="T696" s="239">
        <f>S696*H696</f>
        <v>4.5</v>
      </c>
      <c r="U696" s="39"/>
      <c r="V696" s="39"/>
      <c r="W696" s="39"/>
      <c r="X696" s="39"/>
      <c r="Y696" s="39"/>
      <c r="Z696" s="39"/>
      <c r="AA696" s="39"/>
      <c r="AB696" s="39"/>
      <c r="AC696" s="39"/>
      <c r="AD696" s="39"/>
      <c r="AE696" s="39"/>
      <c r="AR696" s="240" t="s">
        <v>357</v>
      </c>
      <c r="AT696" s="240" t="s">
        <v>352</v>
      </c>
      <c r="AU696" s="240" t="s">
        <v>371</v>
      </c>
      <c r="AY696" s="18" t="s">
        <v>350</v>
      </c>
      <c r="BE696" s="241">
        <f>IF(N696="základní",J696,0)</f>
        <v>0</v>
      </c>
      <c r="BF696" s="241">
        <f>IF(N696="snížená",J696,0)</f>
        <v>0</v>
      </c>
      <c r="BG696" s="241">
        <f>IF(N696="zákl. přenesená",J696,0)</f>
        <v>0</v>
      </c>
      <c r="BH696" s="241">
        <f>IF(N696="sníž. přenesená",J696,0)</f>
        <v>0</v>
      </c>
      <c r="BI696" s="241">
        <f>IF(N696="nulová",J696,0)</f>
        <v>0</v>
      </c>
      <c r="BJ696" s="18" t="s">
        <v>84</v>
      </c>
      <c r="BK696" s="241">
        <f>ROUND(I696*H696,2)</f>
        <v>0</v>
      </c>
      <c r="BL696" s="18" t="s">
        <v>357</v>
      </c>
      <c r="BM696" s="240" t="s">
        <v>6727</v>
      </c>
    </row>
    <row r="697" s="2" customFormat="1">
      <c r="A697" s="39"/>
      <c r="B697" s="40"/>
      <c r="C697" s="41"/>
      <c r="D697" s="242" t="s">
        <v>359</v>
      </c>
      <c r="E697" s="41"/>
      <c r="F697" s="243" t="s">
        <v>5642</v>
      </c>
      <c r="G697" s="41"/>
      <c r="H697" s="41"/>
      <c r="I697" s="244"/>
      <c r="J697" s="41"/>
      <c r="K697" s="41"/>
      <c r="L697" s="45"/>
      <c r="M697" s="245"/>
      <c r="N697" s="246"/>
      <c r="O697" s="92"/>
      <c r="P697" s="92"/>
      <c r="Q697" s="92"/>
      <c r="R697" s="92"/>
      <c r="S697" s="92"/>
      <c r="T697" s="93"/>
      <c r="U697" s="39"/>
      <c r="V697" s="39"/>
      <c r="W697" s="39"/>
      <c r="X697" s="39"/>
      <c r="Y697" s="39"/>
      <c r="Z697" s="39"/>
      <c r="AA697" s="39"/>
      <c r="AB697" s="39"/>
      <c r="AC697" s="39"/>
      <c r="AD697" s="39"/>
      <c r="AE697" s="39"/>
      <c r="AT697" s="18" t="s">
        <v>359</v>
      </c>
      <c r="AU697" s="18" t="s">
        <v>371</v>
      </c>
    </row>
    <row r="698" s="2" customFormat="1" ht="21.75" customHeight="1">
      <c r="A698" s="39"/>
      <c r="B698" s="40"/>
      <c r="C698" s="229" t="s">
        <v>3137</v>
      </c>
      <c r="D698" s="229" t="s">
        <v>352</v>
      </c>
      <c r="E698" s="230" t="s">
        <v>6728</v>
      </c>
      <c r="F698" s="231" t="s">
        <v>5644</v>
      </c>
      <c r="G698" s="232" t="s">
        <v>5017</v>
      </c>
      <c r="H698" s="233">
        <v>1</v>
      </c>
      <c r="I698" s="234"/>
      <c r="J698" s="235">
        <f>ROUND(I698*H698,2)</f>
        <v>0</v>
      </c>
      <c r="K698" s="231" t="s">
        <v>1</v>
      </c>
      <c r="L698" s="45"/>
      <c r="M698" s="236" t="s">
        <v>1</v>
      </c>
      <c r="N698" s="237" t="s">
        <v>41</v>
      </c>
      <c r="O698" s="92"/>
      <c r="P698" s="238">
        <f>O698*H698</f>
        <v>0</v>
      </c>
      <c r="Q698" s="238">
        <v>0</v>
      </c>
      <c r="R698" s="238">
        <f>Q698*H698</f>
        <v>0</v>
      </c>
      <c r="S698" s="238">
        <v>0</v>
      </c>
      <c r="T698" s="239">
        <f>S698*H698</f>
        <v>0</v>
      </c>
      <c r="U698" s="39"/>
      <c r="V698" s="39"/>
      <c r="W698" s="39"/>
      <c r="X698" s="39"/>
      <c r="Y698" s="39"/>
      <c r="Z698" s="39"/>
      <c r="AA698" s="39"/>
      <c r="AB698" s="39"/>
      <c r="AC698" s="39"/>
      <c r="AD698" s="39"/>
      <c r="AE698" s="39"/>
      <c r="AR698" s="240" t="s">
        <v>357</v>
      </c>
      <c r="AT698" s="240" t="s">
        <v>352</v>
      </c>
      <c r="AU698" s="240" t="s">
        <v>371</v>
      </c>
      <c r="AY698" s="18" t="s">
        <v>350</v>
      </c>
      <c r="BE698" s="241">
        <f>IF(N698="základní",J698,0)</f>
        <v>0</v>
      </c>
      <c r="BF698" s="241">
        <f>IF(N698="snížená",J698,0)</f>
        <v>0</v>
      </c>
      <c r="BG698" s="241">
        <f>IF(N698="zákl. přenesená",J698,0)</f>
        <v>0</v>
      </c>
      <c r="BH698" s="241">
        <f>IF(N698="sníž. přenesená",J698,0)</f>
        <v>0</v>
      </c>
      <c r="BI698" s="241">
        <f>IF(N698="nulová",J698,0)</f>
        <v>0</v>
      </c>
      <c r="BJ698" s="18" t="s">
        <v>84</v>
      </c>
      <c r="BK698" s="241">
        <f>ROUND(I698*H698,2)</f>
        <v>0</v>
      </c>
      <c r="BL698" s="18" t="s">
        <v>357</v>
      </c>
      <c r="BM698" s="240" t="s">
        <v>6729</v>
      </c>
    </row>
    <row r="699" s="2" customFormat="1">
      <c r="A699" s="39"/>
      <c r="B699" s="40"/>
      <c r="C699" s="41"/>
      <c r="D699" s="242" t="s">
        <v>359</v>
      </c>
      <c r="E699" s="41"/>
      <c r="F699" s="243" t="s">
        <v>5644</v>
      </c>
      <c r="G699" s="41"/>
      <c r="H699" s="41"/>
      <c r="I699" s="244"/>
      <c r="J699" s="41"/>
      <c r="K699" s="41"/>
      <c r="L699" s="45"/>
      <c r="M699" s="245"/>
      <c r="N699" s="246"/>
      <c r="O699" s="92"/>
      <c r="P699" s="92"/>
      <c r="Q699" s="92"/>
      <c r="R699" s="92"/>
      <c r="S699" s="92"/>
      <c r="T699" s="93"/>
      <c r="U699" s="39"/>
      <c r="V699" s="39"/>
      <c r="W699" s="39"/>
      <c r="X699" s="39"/>
      <c r="Y699" s="39"/>
      <c r="Z699" s="39"/>
      <c r="AA699" s="39"/>
      <c r="AB699" s="39"/>
      <c r="AC699" s="39"/>
      <c r="AD699" s="39"/>
      <c r="AE699" s="39"/>
      <c r="AT699" s="18" t="s">
        <v>359</v>
      </c>
      <c r="AU699" s="18" t="s">
        <v>371</v>
      </c>
    </row>
    <row r="700" s="2" customFormat="1" ht="16.5" customHeight="1">
      <c r="A700" s="39"/>
      <c r="B700" s="40"/>
      <c r="C700" s="229" t="s">
        <v>3141</v>
      </c>
      <c r="D700" s="229" t="s">
        <v>352</v>
      </c>
      <c r="E700" s="230" t="s">
        <v>5646</v>
      </c>
      <c r="F700" s="231" t="s">
        <v>5647</v>
      </c>
      <c r="G700" s="232" t="s">
        <v>551</v>
      </c>
      <c r="H700" s="233">
        <v>1500</v>
      </c>
      <c r="I700" s="234"/>
      <c r="J700" s="235">
        <f>ROUND(I700*H700,2)</f>
        <v>0</v>
      </c>
      <c r="K700" s="231" t="s">
        <v>1</v>
      </c>
      <c r="L700" s="45"/>
      <c r="M700" s="236" t="s">
        <v>1</v>
      </c>
      <c r="N700" s="237" t="s">
        <v>41</v>
      </c>
      <c r="O700" s="92"/>
      <c r="P700" s="238">
        <f>O700*H700</f>
        <v>0</v>
      </c>
      <c r="Q700" s="238">
        <v>0</v>
      </c>
      <c r="R700" s="238">
        <f>Q700*H700</f>
        <v>0</v>
      </c>
      <c r="S700" s="238">
        <v>0</v>
      </c>
      <c r="T700" s="239">
        <f>S700*H700</f>
        <v>0</v>
      </c>
      <c r="U700" s="39"/>
      <c r="V700" s="39"/>
      <c r="W700" s="39"/>
      <c r="X700" s="39"/>
      <c r="Y700" s="39"/>
      <c r="Z700" s="39"/>
      <c r="AA700" s="39"/>
      <c r="AB700" s="39"/>
      <c r="AC700" s="39"/>
      <c r="AD700" s="39"/>
      <c r="AE700" s="39"/>
      <c r="AR700" s="240" t="s">
        <v>357</v>
      </c>
      <c r="AT700" s="240" t="s">
        <v>352</v>
      </c>
      <c r="AU700" s="240" t="s">
        <v>371</v>
      </c>
      <c r="AY700" s="18" t="s">
        <v>350</v>
      </c>
      <c r="BE700" s="241">
        <f>IF(N700="základní",J700,0)</f>
        <v>0</v>
      </c>
      <c r="BF700" s="241">
        <f>IF(N700="snížená",J700,0)</f>
        <v>0</v>
      </c>
      <c r="BG700" s="241">
        <f>IF(N700="zákl. přenesená",J700,0)</f>
        <v>0</v>
      </c>
      <c r="BH700" s="241">
        <f>IF(N700="sníž. přenesená",J700,0)</f>
        <v>0</v>
      </c>
      <c r="BI700" s="241">
        <f>IF(N700="nulová",J700,0)</f>
        <v>0</v>
      </c>
      <c r="BJ700" s="18" t="s">
        <v>84</v>
      </c>
      <c r="BK700" s="241">
        <f>ROUND(I700*H700,2)</f>
        <v>0</v>
      </c>
      <c r="BL700" s="18" t="s">
        <v>357</v>
      </c>
      <c r="BM700" s="240" t="s">
        <v>6730</v>
      </c>
    </row>
    <row r="701" s="2" customFormat="1">
      <c r="A701" s="39"/>
      <c r="B701" s="40"/>
      <c r="C701" s="41"/>
      <c r="D701" s="242" t="s">
        <v>359</v>
      </c>
      <c r="E701" s="41"/>
      <c r="F701" s="243" t="s">
        <v>5647</v>
      </c>
      <c r="G701" s="41"/>
      <c r="H701" s="41"/>
      <c r="I701" s="244"/>
      <c r="J701" s="41"/>
      <c r="K701" s="41"/>
      <c r="L701" s="45"/>
      <c r="M701" s="245"/>
      <c r="N701" s="246"/>
      <c r="O701" s="92"/>
      <c r="P701" s="92"/>
      <c r="Q701" s="92"/>
      <c r="R701" s="92"/>
      <c r="S701" s="92"/>
      <c r="T701" s="93"/>
      <c r="U701" s="39"/>
      <c r="V701" s="39"/>
      <c r="W701" s="39"/>
      <c r="X701" s="39"/>
      <c r="Y701" s="39"/>
      <c r="Z701" s="39"/>
      <c r="AA701" s="39"/>
      <c r="AB701" s="39"/>
      <c r="AC701" s="39"/>
      <c r="AD701" s="39"/>
      <c r="AE701" s="39"/>
      <c r="AT701" s="18" t="s">
        <v>359</v>
      </c>
      <c r="AU701" s="18" t="s">
        <v>371</v>
      </c>
    </row>
    <row r="702" s="2" customFormat="1" ht="16.5" customHeight="1">
      <c r="A702" s="39"/>
      <c r="B702" s="40"/>
      <c r="C702" s="229" t="s">
        <v>3145</v>
      </c>
      <c r="D702" s="229" t="s">
        <v>352</v>
      </c>
      <c r="E702" s="230" t="s">
        <v>6731</v>
      </c>
      <c r="F702" s="231" t="s">
        <v>6161</v>
      </c>
      <c r="G702" s="232" t="s">
        <v>5017</v>
      </c>
      <c r="H702" s="233">
        <v>1</v>
      </c>
      <c r="I702" s="234"/>
      <c r="J702" s="235">
        <f>ROUND(I702*H702,2)</f>
        <v>0</v>
      </c>
      <c r="K702" s="231" t="s">
        <v>1</v>
      </c>
      <c r="L702" s="45"/>
      <c r="M702" s="236" t="s">
        <v>1</v>
      </c>
      <c r="N702" s="237" t="s">
        <v>41</v>
      </c>
      <c r="O702" s="92"/>
      <c r="P702" s="238">
        <f>O702*H702</f>
        <v>0</v>
      </c>
      <c r="Q702" s="238">
        <v>0</v>
      </c>
      <c r="R702" s="238">
        <f>Q702*H702</f>
        <v>0</v>
      </c>
      <c r="S702" s="238">
        <v>0</v>
      </c>
      <c r="T702" s="239">
        <f>S702*H702</f>
        <v>0</v>
      </c>
      <c r="U702" s="39"/>
      <c r="V702" s="39"/>
      <c r="W702" s="39"/>
      <c r="X702" s="39"/>
      <c r="Y702" s="39"/>
      <c r="Z702" s="39"/>
      <c r="AA702" s="39"/>
      <c r="AB702" s="39"/>
      <c r="AC702" s="39"/>
      <c r="AD702" s="39"/>
      <c r="AE702" s="39"/>
      <c r="AR702" s="240" t="s">
        <v>357</v>
      </c>
      <c r="AT702" s="240" t="s">
        <v>352</v>
      </c>
      <c r="AU702" s="240" t="s">
        <v>371</v>
      </c>
      <c r="AY702" s="18" t="s">
        <v>350</v>
      </c>
      <c r="BE702" s="241">
        <f>IF(N702="základní",J702,0)</f>
        <v>0</v>
      </c>
      <c r="BF702" s="241">
        <f>IF(N702="snížená",J702,0)</f>
        <v>0</v>
      </c>
      <c r="BG702" s="241">
        <f>IF(N702="zákl. přenesená",J702,0)</f>
        <v>0</v>
      </c>
      <c r="BH702" s="241">
        <f>IF(N702="sníž. přenesená",J702,0)</f>
        <v>0</v>
      </c>
      <c r="BI702" s="241">
        <f>IF(N702="nulová",J702,0)</f>
        <v>0</v>
      </c>
      <c r="BJ702" s="18" t="s">
        <v>84</v>
      </c>
      <c r="BK702" s="241">
        <f>ROUND(I702*H702,2)</f>
        <v>0</v>
      </c>
      <c r="BL702" s="18" t="s">
        <v>357</v>
      </c>
      <c r="BM702" s="240" t="s">
        <v>6732</v>
      </c>
    </row>
    <row r="703" s="2" customFormat="1">
      <c r="A703" s="39"/>
      <c r="B703" s="40"/>
      <c r="C703" s="41"/>
      <c r="D703" s="242" t="s">
        <v>359</v>
      </c>
      <c r="E703" s="41"/>
      <c r="F703" s="243" t="s">
        <v>6161</v>
      </c>
      <c r="G703" s="41"/>
      <c r="H703" s="41"/>
      <c r="I703" s="244"/>
      <c r="J703" s="41"/>
      <c r="K703" s="41"/>
      <c r="L703" s="45"/>
      <c r="M703" s="245"/>
      <c r="N703" s="246"/>
      <c r="O703" s="92"/>
      <c r="P703" s="92"/>
      <c r="Q703" s="92"/>
      <c r="R703" s="92"/>
      <c r="S703" s="92"/>
      <c r="T703" s="93"/>
      <c r="U703" s="39"/>
      <c r="V703" s="39"/>
      <c r="W703" s="39"/>
      <c r="X703" s="39"/>
      <c r="Y703" s="39"/>
      <c r="Z703" s="39"/>
      <c r="AA703" s="39"/>
      <c r="AB703" s="39"/>
      <c r="AC703" s="39"/>
      <c r="AD703" s="39"/>
      <c r="AE703" s="39"/>
      <c r="AT703" s="18" t="s">
        <v>359</v>
      </c>
      <c r="AU703" s="18" t="s">
        <v>371</v>
      </c>
    </row>
    <row r="704" s="2" customFormat="1" ht="24.15" customHeight="1">
      <c r="A704" s="39"/>
      <c r="B704" s="40"/>
      <c r="C704" s="229" t="s">
        <v>3150</v>
      </c>
      <c r="D704" s="229" t="s">
        <v>352</v>
      </c>
      <c r="E704" s="230" t="s">
        <v>6733</v>
      </c>
      <c r="F704" s="231" t="s">
        <v>6164</v>
      </c>
      <c r="G704" s="232" t="s">
        <v>5017</v>
      </c>
      <c r="H704" s="233">
        <v>1</v>
      </c>
      <c r="I704" s="234"/>
      <c r="J704" s="235">
        <f>ROUND(I704*H704,2)</f>
        <v>0</v>
      </c>
      <c r="K704" s="231" t="s">
        <v>1</v>
      </c>
      <c r="L704" s="45"/>
      <c r="M704" s="236" t="s">
        <v>1</v>
      </c>
      <c r="N704" s="237" t="s">
        <v>41</v>
      </c>
      <c r="O704" s="92"/>
      <c r="P704" s="238">
        <f>O704*H704</f>
        <v>0</v>
      </c>
      <c r="Q704" s="238">
        <v>0</v>
      </c>
      <c r="R704" s="238">
        <f>Q704*H704</f>
        <v>0</v>
      </c>
      <c r="S704" s="238">
        <v>0</v>
      </c>
      <c r="T704" s="239">
        <f>S704*H704</f>
        <v>0</v>
      </c>
      <c r="U704" s="39"/>
      <c r="V704" s="39"/>
      <c r="W704" s="39"/>
      <c r="X704" s="39"/>
      <c r="Y704" s="39"/>
      <c r="Z704" s="39"/>
      <c r="AA704" s="39"/>
      <c r="AB704" s="39"/>
      <c r="AC704" s="39"/>
      <c r="AD704" s="39"/>
      <c r="AE704" s="39"/>
      <c r="AR704" s="240" t="s">
        <v>357</v>
      </c>
      <c r="AT704" s="240" t="s">
        <v>352</v>
      </c>
      <c r="AU704" s="240" t="s">
        <v>371</v>
      </c>
      <c r="AY704" s="18" t="s">
        <v>350</v>
      </c>
      <c r="BE704" s="241">
        <f>IF(N704="základní",J704,0)</f>
        <v>0</v>
      </c>
      <c r="BF704" s="241">
        <f>IF(N704="snížená",J704,0)</f>
        <v>0</v>
      </c>
      <c r="BG704" s="241">
        <f>IF(N704="zákl. přenesená",J704,0)</f>
        <v>0</v>
      </c>
      <c r="BH704" s="241">
        <f>IF(N704="sníž. přenesená",J704,0)</f>
        <v>0</v>
      </c>
      <c r="BI704" s="241">
        <f>IF(N704="nulová",J704,0)</f>
        <v>0</v>
      </c>
      <c r="BJ704" s="18" t="s">
        <v>84</v>
      </c>
      <c r="BK704" s="241">
        <f>ROUND(I704*H704,2)</f>
        <v>0</v>
      </c>
      <c r="BL704" s="18" t="s">
        <v>357</v>
      </c>
      <c r="BM704" s="240" t="s">
        <v>6734</v>
      </c>
    </row>
    <row r="705" s="2" customFormat="1">
      <c r="A705" s="39"/>
      <c r="B705" s="40"/>
      <c r="C705" s="41"/>
      <c r="D705" s="242" t="s">
        <v>359</v>
      </c>
      <c r="E705" s="41"/>
      <c r="F705" s="243" t="s">
        <v>6164</v>
      </c>
      <c r="G705" s="41"/>
      <c r="H705" s="41"/>
      <c r="I705" s="244"/>
      <c r="J705" s="41"/>
      <c r="K705" s="41"/>
      <c r="L705" s="45"/>
      <c r="M705" s="245"/>
      <c r="N705" s="246"/>
      <c r="O705" s="92"/>
      <c r="P705" s="92"/>
      <c r="Q705" s="92"/>
      <c r="R705" s="92"/>
      <c r="S705" s="92"/>
      <c r="T705" s="93"/>
      <c r="U705" s="39"/>
      <c r="V705" s="39"/>
      <c r="W705" s="39"/>
      <c r="X705" s="39"/>
      <c r="Y705" s="39"/>
      <c r="Z705" s="39"/>
      <c r="AA705" s="39"/>
      <c r="AB705" s="39"/>
      <c r="AC705" s="39"/>
      <c r="AD705" s="39"/>
      <c r="AE705" s="39"/>
      <c r="AT705" s="18" t="s">
        <v>359</v>
      </c>
      <c r="AU705" s="18" t="s">
        <v>371</v>
      </c>
    </row>
    <row r="706" s="2" customFormat="1" ht="16.5" customHeight="1">
      <c r="A706" s="39"/>
      <c r="B706" s="40"/>
      <c r="C706" s="229" t="s">
        <v>3159</v>
      </c>
      <c r="D706" s="229" t="s">
        <v>352</v>
      </c>
      <c r="E706" s="230" t="s">
        <v>6735</v>
      </c>
      <c r="F706" s="231" t="s">
        <v>6167</v>
      </c>
      <c r="G706" s="232" t="s">
        <v>5017</v>
      </c>
      <c r="H706" s="233">
        <v>1</v>
      </c>
      <c r="I706" s="234"/>
      <c r="J706" s="235">
        <f>ROUND(I706*H706,2)</f>
        <v>0</v>
      </c>
      <c r="K706" s="231" t="s">
        <v>1</v>
      </c>
      <c r="L706" s="45"/>
      <c r="M706" s="236" t="s">
        <v>1</v>
      </c>
      <c r="N706" s="237" t="s">
        <v>41</v>
      </c>
      <c r="O706" s="92"/>
      <c r="P706" s="238">
        <f>O706*H706</f>
        <v>0</v>
      </c>
      <c r="Q706" s="238">
        <v>0</v>
      </c>
      <c r="R706" s="238">
        <f>Q706*H706</f>
        <v>0</v>
      </c>
      <c r="S706" s="238">
        <v>0</v>
      </c>
      <c r="T706" s="239">
        <f>S706*H706</f>
        <v>0</v>
      </c>
      <c r="U706" s="39"/>
      <c r="V706" s="39"/>
      <c r="W706" s="39"/>
      <c r="X706" s="39"/>
      <c r="Y706" s="39"/>
      <c r="Z706" s="39"/>
      <c r="AA706" s="39"/>
      <c r="AB706" s="39"/>
      <c r="AC706" s="39"/>
      <c r="AD706" s="39"/>
      <c r="AE706" s="39"/>
      <c r="AR706" s="240" t="s">
        <v>357</v>
      </c>
      <c r="AT706" s="240" t="s">
        <v>352</v>
      </c>
      <c r="AU706" s="240" t="s">
        <v>371</v>
      </c>
      <c r="AY706" s="18" t="s">
        <v>350</v>
      </c>
      <c r="BE706" s="241">
        <f>IF(N706="základní",J706,0)</f>
        <v>0</v>
      </c>
      <c r="BF706" s="241">
        <f>IF(N706="snížená",J706,0)</f>
        <v>0</v>
      </c>
      <c r="BG706" s="241">
        <f>IF(N706="zákl. přenesená",J706,0)</f>
        <v>0</v>
      </c>
      <c r="BH706" s="241">
        <f>IF(N706="sníž. přenesená",J706,0)</f>
        <v>0</v>
      </c>
      <c r="BI706" s="241">
        <f>IF(N706="nulová",J706,0)</f>
        <v>0</v>
      </c>
      <c r="BJ706" s="18" t="s">
        <v>84</v>
      </c>
      <c r="BK706" s="241">
        <f>ROUND(I706*H706,2)</f>
        <v>0</v>
      </c>
      <c r="BL706" s="18" t="s">
        <v>357</v>
      </c>
      <c r="BM706" s="240" t="s">
        <v>6736</v>
      </c>
    </row>
    <row r="707" s="2" customFormat="1">
      <c r="A707" s="39"/>
      <c r="B707" s="40"/>
      <c r="C707" s="41"/>
      <c r="D707" s="242" t="s">
        <v>359</v>
      </c>
      <c r="E707" s="41"/>
      <c r="F707" s="243" t="s">
        <v>6167</v>
      </c>
      <c r="G707" s="41"/>
      <c r="H707" s="41"/>
      <c r="I707" s="244"/>
      <c r="J707" s="41"/>
      <c r="K707" s="41"/>
      <c r="L707" s="45"/>
      <c r="M707" s="245"/>
      <c r="N707" s="246"/>
      <c r="O707" s="92"/>
      <c r="P707" s="92"/>
      <c r="Q707" s="92"/>
      <c r="R707" s="92"/>
      <c r="S707" s="92"/>
      <c r="T707" s="93"/>
      <c r="U707" s="39"/>
      <c r="V707" s="39"/>
      <c r="W707" s="39"/>
      <c r="X707" s="39"/>
      <c r="Y707" s="39"/>
      <c r="Z707" s="39"/>
      <c r="AA707" s="39"/>
      <c r="AB707" s="39"/>
      <c r="AC707" s="39"/>
      <c r="AD707" s="39"/>
      <c r="AE707" s="39"/>
      <c r="AT707" s="18" t="s">
        <v>359</v>
      </c>
      <c r="AU707" s="18" t="s">
        <v>371</v>
      </c>
    </row>
    <row r="708" s="12" customFormat="1" ht="20.88" customHeight="1">
      <c r="A708" s="12"/>
      <c r="B708" s="213"/>
      <c r="C708" s="214"/>
      <c r="D708" s="215" t="s">
        <v>75</v>
      </c>
      <c r="E708" s="227" t="s">
        <v>6737</v>
      </c>
      <c r="F708" s="227" t="s">
        <v>6738</v>
      </c>
      <c r="G708" s="214"/>
      <c r="H708" s="214"/>
      <c r="I708" s="217"/>
      <c r="J708" s="228">
        <f>BK708</f>
        <v>0</v>
      </c>
      <c r="K708" s="214"/>
      <c r="L708" s="219"/>
      <c r="M708" s="220"/>
      <c r="N708" s="221"/>
      <c r="O708" s="221"/>
      <c r="P708" s="222">
        <f>SUM(P709:P760)</f>
        <v>0</v>
      </c>
      <c r="Q708" s="221"/>
      <c r="R708" s="222">
        <f>SUM(R709:R760)</f>
        <v>0</v>
      </c>
      <c r="S708" s="221"/>
      <c r="T708" s="223">
        <f>SUM(T709:T760)</f>
        <v>0</v>
      </c>
      <c r="U708" s="12"/>
      <c r="V708" s="12"/>
      <c r="W708" s="12"/>
      <c r="X708" s="12"/>
      <c r="Y708" s="12"/>
      <c r="Z708" s="12"/>
      <c r="AA708" s="12"/>
      <c r="AB708" s="12"/>
      <c r="AC708" s="12"/>
      <c r="AD708" s="12"/>
      <c r="AE708" s="12"/>
      <c r="AR708" s="224" t="s">
        <v>86</v>
      </c>
      <c r="AT708" s="225" t="s">
        <v>75</v>
      </c>
      <c r="AU708" s="225" t="s">
        <v>86</v>
      </c>
      <c r="AY708" s="224" t="s">
        <v>350</v>
      </c>
      <c r="BK708" s="226">
        <f>SUM(BK709:BK760)</f>
        <v>0</v>
      </c>
    </row>
    <row r="709" s="2" customFormat="1" ht="16.5" customHeight="1">
      <c r="A709" s="39"/>
      <c r="B709" s="40"/>
      <c r="C709" s="229" t="s">
        <v>3165</v>
      </c>
      <c r="D709" s="229" t="s">
        <v>352</v>
      </c>
      <c r="E709" s="230" t="s">
        <v>6739</v>
      </c>
      <c r="F709" s="231" t="s">
        <v>6740</v>
      </c>
      <c r="G709" s="232" t="s">
        <v>497</v>
      </c>
      <c r="H709" s="233">
        <v>1</v>
      </c>
      <c r="I709" s="234"/>
      <c r="J709" s="235">
        <f>ROUND(I709*H709,2)</f>
        <v>0</v>
      </c>
      <c r="K709" s="231" t="s">
        <v>385</v>
      </c>
      <c r="L709" s="45"/>
      <c r="M709" s="236" t="s">
        <v>1</v>
      </c>
      <c r="N709" s="237" t="s">
        <v>41</v>
      </c>
      <c r="O709" s="92"/>
      <c r="P709" s="238">
        <f>O709*H709</f>
        <v>0</v>
      </c>
      <c r="Q709" s="238">
        <v>0</v>
      </c>
      <c r="R709" s="238">
        <f>Q709*H709</f>
        <v>0</v>
      </c>
      <c r="S709" s="238">
        <v>0</v>
      </c>
      <c r="T709" s="239">
        <f>S709*H709</f>
        <v>0</v>
      </c>
      <c r="U709" s="39"/>
      <c r="V709" s="39"/>
      <c r="W709" s="39"/>
      <c r="X709" s="39"/>
      <c r="Y709" s="39"/>
      <c r="Z709" s="39"/>
      <c r="AA709" s="39"/>
      <c r="AB709" s="39"/>
      <c r="AC709" s="39"/>
      <c r="AD709" s="39"/>
      <c r="AE709" s="39"/>
      <c r="AR709" s="240" t="s">
        <v>530</v>
      </c>
      <c r="AT709" s="240" t="s">
        <v>352</v>
      </c>
      <c r="AU709" s="240" t="s">
        <v>371</v>
      </c>
      <c r="AY709" s="18" t="s">
        <v>350</v>
      </c>
      <c r="BE709" s="241">
        <f>IF(N709="základní",J709,0)</f>
        <v>0</v>
      </c>
      <c r="BF709" s="241">
        <f>IF(N709="snížená",J709,0)</f>
        <v>0</v>
      </c>
      <c r="BG709" s="241">
        <f>IF(N709="zákl. přenesená",J709,0)</f>
        <v>0</v>
      </c>
      <c r="BH709" s="241">
        <f>IF(N709="sníž. přenesená",J709,0)</f>
        <v>0</v>
      </c>
      <c r="BI709" s="241">
        <f>IF(N709="nulová",J709,0)</f>
        <v>0</v>
      </c>
      <c r="BJ709" s="18" t="s">
        <v>84</v>
      </c>
      <c r="BK709" s="241">
        <f>ROUND(I709*H709,2)</f>
        <v>0</v>
      </c>
      <c r="BL709" s="18" t="s">
        <v>530</v>
      </c>
      <c r="BM709" s="240" t="s">
        <v>6741</v>
      </c>
    </row>
    <row r="710" s="2" customFormat="1">
      <c r="A710" s="39"/>
      <c r="B710" s="40"/>
      <c r="C710" s="41"/>
      <c r="D710" s="242" t="s">
        <v>359</v>
      </c>
      <c r="E710" s="41"/>
      <c r="F710" s="243" t="s">
        <v>6742</v>
      </c>
      <c r="G710" s="41"/>
      <c r="H710" s="41"/>
      <c r="I710" s="244"/>
      <c r="J710" s="41"/>
      <c r="K710" s="41"/>
      <c r="L710" s="45"/>
      <c r="M710" s="245"/>
      <c r="N710" s="246"/>
      <c r="O710" s="92"/>
      <c r="P710" s="92"/>
      <c r="Q710" s="92"/>
      <c r="R710" s="92"/>
      <c r="S710" s="92"/>
      <c r="T710" s="93"/>
      <c r="U710" s="39"/>
      <c r="V710" s="39"/>
      <c r="W710" s="39"/>
      <c r="X710" s="39"/>
      <c r="Y710" s="39"/>
      <c r="Z710" s="39"/>
      <c r="AA710" s="39"/>
      <c r="AB710" s="39"/>
      <c r="AC710" s="39"/>
      <c r="AD710" s="39"/>
      <c r="AE710" s="39"/>
      <c r="AT710" s="18" t="s">
        <v>359</v>
      </c>
      <c r="AU710" s="18" t="s">
        <v>371</v>
      </c>
    </row>
    <row r="711" s="2" customFormat="1" ht="16.5" customHeight="1">
      <c r="A711" s="39"/>
      <c r="B711" s="40"/>
      <c r="C711" s="229" t="s">
        <v>3168</v>
      </c>
      <c r="D711" s="229" t="s">
        <v>352</v>
      </c>
      <c r="E711" s="230" t="s">
        <v>6173</v>
      </c>
      <c r="F711" s="231" t="s">
        <v>6174</v>
      </c>
      <c r="G711" s="232" t="s">
        <v>497</v>
      </c>
      <c r="H711" s="233">
        <v>2</v>
      </c>
      <c r="I711" s="234"/>
      <c r="J711" s="235">
        <f>ROUND(I711*H711,2)</f>
        <v>0</v>
      </c>
      <c r="K711" s="231" t="s">
        <v>385</v>
      </c>
      <c r="L711" s="45"/>
      <c r="M711" s="236" t="s">
        <v>1</v>
      </c>
      <c r="N711" s="237" t="s">
        <v>41</v>
      </c>
      <c r="O711" s="92"/>
      <c r="P711" s="238">
        <f>O711*H711</f>
        <v>0</v>
      </c>
      <c r="Q711" s="238">
        <v>0</v>
      </c>
      <c r="R711" s="238">
        <f>Q711*H711</f>
        <v>0</v>
      </c>
      <c r="S711" s="238">
        <v>0</v>
      </c>
      <c r="T711" s="239">
        <f>S711*H711</f>
        <v>0</v>
      </c>
      <c r="U711" s="39"/>
      <c r="V711" s="39"/>
      <c r="W711" s="39"/>
      <c r="X711" s="39"/>
      <c r="Y711" s="39"/>
      <c r="Z711" s="39"/>
      <c r="AA711" s="39"/>
      <c r="AB711" s="39"/>
      <c r="AC711" s="39"/>
      <c r="AD711" s="39"/>
      <c r="AE711" s="39"/>
      <c r="AR711" s="240" t="s">
        <v>530</v>
      </c>
      <c r="AT711" s="240" t="s">
        <v>352</v>
      </c>
      <c r="AU711" s="240" t="s">
        <v>371</v>
      </c>
      <c r="AY711" s="18" t="s">
        <v>350</v>
      </c>
      <c r="BE711" s="241">
        <f>IF(N711="základní",J711,0)</f>
        <v>0</v>
      </c>
      <c r="BF711" s="241">
        <f>IF(N711="snížená",J711,0)</f>
        <v>0</v>
      </c>
      <c r="BG711" s="241">
        <f>IF(N711="zákl. přenesená",J711,0)</f>
        <v>0</v>
      </c>
      <c r="BH711" s="241">
        <f>IF(N711="sníž. přenesená",J711,0)</f>
        <v>0</v>
      </c>
      <c r="BI711" s="241">
        <f>IF(N711="nulová",J711,0)</f>
        <v>0</v>
      </c>
      <c r="BJ711" s="18" t="s">
        <v>84</v>
      </c>
      <c r="BK711" s="241">
        <f>ROUND(I711*H711,2)</f>
        <v>0</v>
      </c>
      <c r="BL711" s="18" t="s">
        <v>530</v>
      </c>
      <c r="BM711" s="240" t="s">
        <v>6743</v>
      </c>
    </row>
    <row r="712" s="2" customFormat="1">
      <c r="A712" s="39"/>
      <c r="B712" s="40"/>
      <c r="C712" s="41"/>
      <c r="D712" s="242" t="s">
        <v>359</v>
      </c>
      <c r="E712" s="41"/>
      <c r="F712" s="243" t="s">
        <v>6176</v>
      </c>
      <c r="G712" s="41"/>
      <c r="H712" s="41"/>
      <c r="I712" s="244"/>
      <c r="J712" s="41"/>
      <c r="K712" s="41"/>
      <c r="L712" s="45"/>
      <c r="M712" s="245"/>
      <c r="N712" s="246"/>
      <c r="O712" s="92"/>
      <c r="P712" s="92"/>
      <c r="Q712" s="92"/>
      <c r="R712" s="92"/>
      <c r="S712" s="92"/>
      <c r="T712" s="93"/>
      <c r="U712" s="39"/>
      <c r="V712" s="39"/>
      <c r="W712" s="39"/>
      <c r="X712" s="39"/>
      <c r="Y712" s="39"/>
      <c r="Z712" s="39"/>
      <c r="AA712" s="39"/>
      <c r="AB712" s="39"/>
      <c r="AC712" s="39"/>
      <c r="AD712" s="39"/>
      <c r="AE712" s="39"/>
      <c r="AT712" s="18" t="s">
        <v>359</v>
      </c>
      <c r="AU712" s="18" t="s">
        <v>371</v>
      </c>
    </row>
    <row r="713" s="2" customFormat="1" ht="16.5" customHeight="1">
      <c r="A713" s="39"/>
      <c r="B713" s="40"/>
      <c r="C713" s="229" t="s">
        <v>3173</v>
      </c>
      <c r="D713" s="229" t="s">
        <v>352</v>
      </c>
      <c r="E713" s="230" t="s">
        <v>6180</v>
      </c>
      <c r="F713" s="231" t="s">
        <v>6181</v>
      </c>
      <c r="G713" s="232" t="s">
        <v>497</v>
      </c>
      <c r="H713" s="233">
        <v>3</v>
      </c>
      <c r="I713" s="234"/>
      <c r="J713" s="235">
        <f>ROUND(I713*H713,2)</f>
        <v>0</v>
      </c>
      <c r="K713" s="231" t="s">
        <v>385</v>
      </c>
      <c r="L713" s="45"/>
      <c r="M713" s="236" t="s">
        <v>1</v>
      </c>
      <c r="N713" s="237" t="s">
        <v>41</v>
      </c>
      <c r="O713" s="92"/>
      <c r="P713" s="238">
        <f>O713*H713</f>
        <v>0</v>
      </c>
      <c r="Q713" s="238">
        <v>0</v>
      </c>
      <c r="R713" s="238">
        <f>Q713*H713</f>
        <v>0</v>
      </c>
      <c r="S713" s="238">
        <v>0</v>
      </c>
      <c r="T713" s="239">
        <f>S713*H713</f>
        <v>0</v>
      </c>
      <c r="U713" s="39"/>
      <c r="V713" s="39"/>
      <c r="W713" s="39"/>
      <c r="X713" s="39"/>
      <c r="Y713" s="39"/>
      <c r="Z713" s="39"/>
      <c r="AA713" s="39"/>
      <c r="AB713" s="39"/>
      <c r="AC713" s="39"/>
      <c r="AD713" s="39"/>
      <c r="AE713" s="39"/>
      <c r="AR713" s="240" t="s">
        <v>530</v>
      </c>
      <c r="AT713" s="240" t="s">
        <v>352</v>
      </c>
      <c r="AU713" s="240" t="s">
        <v>371</v>
      </c>
      <c r="AY713" s="18" t="s">
        <v>350</v>
      </c>
      <c r="BE713" s="241">
        <f>IF(N713="základní",J713,0)</f>
        <v>0</v>
      </c>
      <c r="BF713" s="241">
        <f>IF(N713="snížená",J713,0)</f>
        <v>0</v>
      </c>
      <c r="BG713" s="241">
        <f>IF(N713="zákl. přenesená",J713,0)</f>
        <v>0</v>
      </c>
      <c r="BH713" s="241">
        <f>IF(N713="sníž. přenesená",J713,0)</f>
        <v>0</v>
      </c>
      <c r="BI713" s="241">
        <f>IF(N713="nulová",J713,0)</f>
        <v>0</v>
      </c>
      <c r="BJ713" s="18" t="s">
        <v>84</v>
      </c>
      <c r="BK713" s="241">
        <f>ROUND(I713*H713,2)</f>
        <v>0</v>
      </c>
      <c r="BL713" s="18" t="s">
        <v>530</v>
      </c>
      <c r="BM713" s="240" t="s">
        <v>6744</v>
      </c>
    </row>
    <row r="714" s="2" customFormat="1">
      <c r="A714" s="39"/>
      <c r="B714" s="40"/>
      <c r="C714" s="41"/>
      <c r="D714" s="242" t="s">
        <v>359</v>
      </c>
      <c r="E714" s="41"/>
      <c r="F714" s="243" t="s">
        <v>6183</v>
      </c>
      <c r="G714" s="41"/>
      <c r="H714" s="41"/>
      <c r="I714" s="244"/>
      <c r="J714" s="41"/>
      <c r="K714" s="41"/>
      <c r="L714" s="45"/>
      <c r="M714" s="245"/>
      <c r="N714" s="246"/>
      <c r="O714" s="92"/>
      <c r="P714" s="92"/>
      <c r="Q714" s="92"/>
      <c r="R714" s="92"/>
      <c r="S714" s="92"/>
      <c r="T714" s="93"/>
      <c r="U714" s="39"/>
      <c r="V714" s="39"/>
      <c r="W714" s="39"/>
      <c r="X714" s="39"/>
      <c r="Y714" s="39"/>
      <c r="Z714" s="39"/>
      <c r="AA714" s="39"/>
      <c r="AB714" s="39"/>
      <c r="AC714" s="39"/>
      <c r="AD714" s="39"/>
      <c r="AE714" s="39"/>
      <c r="AT714" s="18" t="s">
        <v>359</v>
      </c>
      <c r="AU714" s="18" t="s">
        <v>371</v>
      </c>
    </row>
    <row r="715" s="2" customFormat="1" ht="16.5" customHeight="1">
      <c r="A715" s="39"/>
      <c r="B715" s="40"/>
      <c r="C715" s="229" t="s">
        <v>3182</v>
      </c>
      <c r="D715" s="229" t="s">
        <v>352</v>
      </c>
      <c r="E715" s="230" t="s">
        <v>6187</v>
      </c>
      <c r="F715" s="231" t="s">
        <v>6188</v>
      </c>
      <c r="G715" s="232" t="s">
        <v>497</v>
      </c>
      <c r="H715" s="233">
        <v>3</v>
      </c>
      <c r="I715" s="234"/>
      <c r="J715" s="235">
        <f>ROUND(I715*H715,2)</f>
        <v>0</v>
      </c>
      <c r="K715" s="231" t="s">
        <v>385</v>
      </c>
      <c r="L715" s="45"/>
      <c r="M715" s="236" t="s">
        <v>1</v>
      </c>
      <c r="N715" s="237" t="s">
        <v>41</v>
      </c>
      <c r="O715" s="92"/>
      <c r="P715" s="238">
        <f>O715*H715</f>
        <v>0</v>
      </c>
      <c r="Q715" s="238">
        <v>0</v>
      </c>
      <c r="R715" s="238">
        <f>Q715*H715</f>
        <v>0</v>
      </c>
      <c r="S715" s="238">
        <v>0</v>
      </c>
      <c r="T715" s="239">
        <f>S715*H715</f>
        <v>0</v>
      </c>
      <c r="U715" s="39"/>
      <c r="V715" s="39"/>
      <c r="W715" s="39"/>
      <c r="X715" s="39"/>
      <c r="Y715" s="39"/>
      <c r="Z715" s="39"/>
      <c r="AA715" s="39"/>
      <c r="AB715" s="39"/>
      <c r="AC715" s="39"/>
      <c r="AD715" s="39"/>
      <c r="AE715" s="39"/>
      <c r="AR715" s="240" t="s">
        <v>530</v>
      </c>
      <c r="AT715" s="240" t="s">
        <v>352</v>
      </c>
      <c r="AU715" s="240" t="s">
        <v>371</v>
      </c>
      <c r="AY715" s="18" t="s">
        <v>350</v>
      </c>
      <c r="BE715" s="241">
        <f>IF(N715="základní",J715,0)</f>
        <v>0</v>
      </c>
      <c r="BF715" s="241">
        <f>IF(N715="snížená",J715,0)</f>
        <v>0</v>
      </c>
      <c r="BG715" s="241">
        <f>IF(N715="zákl. přenesená",J715,0)</f>
        <v>0</v>
      </c>
      <c r="BH715" s="241">
        <f>IF(N715="sníž. přenesená",J715,0)</f>
        <v>0</v>
      </c>
      <c r="BI715" s="241">
        <f>IF(N715="nulová",J715,0)</f>
        <v>0</v>
      </c>
      <c r="BJ715" s="18" t="s">
        <v>84</v>
      </c>
      <c r="BK715" s="241">
        <f>ROUND(I715*H715,2)</f>
        <v>0</v>
      </c>
      <c r="BL715" s="18" t="s">
        <v>530</v>
      </c>
      <c r="BM715" s="240" t="s">
        <v>6745</v>
      </c>
    </row>
    <row r="716" s="2" customFormat="1">
      <c r="A716" s="39"/>
      <c r="B716" s="40"/>
      <c r="C716" s="41"/>
      <c r="D716" s="242" t="s">
        <v>359</v>
      </c>
      <c r="E716" s="41"/>
      <c r="F716" s="243" t="s">
        <v>6190</v>
      </c>
      <c r="G716" s="41"/>
      <c r="H716" s="41"/>
      <c r="I716" s="244"/>
      <c r="J716" s="41"/>
      <c r="K716" s="41"/>
      <c r="L716" s="45"/>
      <c r="M716" s="245"/>
      <c r="N716" s="246"/>
      <c r="O716" s="92"/>
      <c r="P716" s="92"/>
      <c r="Q716" s="92"/>
      <c r="R716" s="92"/>
      <c r="S716" s="92"/>
      <c r="T716" s="93"/>
      <c r="U716" s="39"/>
      <c r="V716" s="39"/>
      <c r="W716" s="39"/>
      <c r="X716" s="39"/>
      <c r="Y716" s="39"/>
      <c r="Z716" s="39"/>
      <c r="AA716" s="39"/>
      <c r="AB716" s="39"/>
      <c r="AC716" s="39"/>
      <c r="AD716" s="39"/>
      <c r="AE716" s="39"/>
      <c r="AT716" s="18" t="s">
        <v>359</v>
      </c>
      <c r="AU716" s="18" t="s">
        <v>371</v>
      </c>
    </row>
    <row r="717" s="2" customFormat="1" ht="16.5" customHeight="1">
      <c r="A717" s="39"/>
      <c r="B717" s="40"/>
      <c r="C717" s="229" t="s">
        <v>3188</v>
      </c>
      <c r="D717" s="229" t="s">
        <v>352</v>
      </c>
      <c r="E717" s="230" t="s">
        <v>6194</v>
      </c>
      <c r="F717" s="231" t="s">
        <v>6195</v>
      </c>
      <c r="G717" s="232" t="s">
        <v>497</v>
      </c>
      <c r="H717" s="233">
        <v>7</v>
      </c>
      <c r="I717" s="234"/>
      <c r="J717" s="235">
        <f>ROUND(I717*H717,2)</f>
        <v>0</v>
      </c>
      <c r="K717" s="231" t="s">
        <v>385</v>
      </c>
      <c r="L717" s="45"/>
      <c r="M717" s="236" t="s">
        <v>1</v>
      </c>
      <c r="N717" s="237" t="s">
        <v>41</v>
      </c>
      <c r="O717" s="92"/>
      <c r="P717" s="238">
        <f>O717*H717</f>
        <v>0</v>
      </c>
      <c r="Q717" s="238">
        <v>0</v>
      </c>
      <c r="R717" s="238">
        <f>Q717*H717</f>
        <v>0</v>
      </c>
      <c r="S717" s="238">
        <v>0</v>
      </c>
      <c r="T717" s="239">
        <f>S717*H717</f>
        <v>0</v>
      </c>
      <c r="U717" s="39"/>
      <c r="V717" s="39"/>
      <c r="W717" s="39"/>
      <c r="X717" s="39"/>
      <c r="Y717" s="39"/>
      <c r="Z717" s="39"/>
      <c r="AA717" s="39"/>
      <c r="AB717" s="39"/>
      <c r="AC717" s="39"/>
      <c r="AD717" s="39"/>
      <c r="AE717" s="39"/>
      <c r="AR717" s="240" t="s">
        <v>530</v>
      </c>
      <c r="AT717" s="240" t="s">
        <v>352</v>
      </c>
      <c r="AU717" s="240" t="s">
        <v>371</v>
      </c>
      <c r="AY717" s="18" t="s">
        <v>350</v>
      </c>
      <c r="BE717" s="241">
        <f>IF(N717="základní",J717,0)</f>
        <v>0</v>
      </c>
      <c r="BF717" s="241">
        <f>IF(N717="snížená",J717,0)</f>
        <v>0</v>
      </c>
      <c r="BG717" s="241">
        <f>IF(N717="zákl. přenesená",J717,0)</f>
        <v>0</v>
      </c>
      <c r="BH717" s="241">
        <f>IF(N717="sníž. přenesená",J717,0)</f>
        <v>0</v>
      </c>
      <c r="BI717" s="241">
        <f>IF(N717="nulová",J717,0)</f>
        <v>0</v>
      </c>
      <c r="BJ717" s="18" t="s">
        <v>84</v>
      </c>
      <c r="BK717" s="241">
        <f>ROUND(I717*H717,2)</f>
        <v>0</v>
      </c>
      <c r="BL717" s="18" t="s">
        <v>530</v>
      </c>
      <c r="BM717" s="240" t="s">
        <v>6746</v>
      </c>
    </row>
    <row r="718" s="2" customFormat="1">
      <c r="A718" s="39"/>
      <c r="B718" s="40"/>
      <c r="C718" s="41"/>
      <c r="D718" s="242" t="s">
        <v>359</v>
      </c>
      <c r="E718" s="41"/>
      <c r="F718" s="243" t="s">
        <v>6197</v>
      </c>
      <c r="G718" s="41"/>
      <c r="H718" s="41"/>
      <c r="I718" s="244"/>
      <c r="J718" s="41"/>
      <c r="K718" s="41"/>
      <c r="L718" s="45"/>
      <c r="M718" s="245"/>
      <c r="N718" s="246"/>
      <c r="O718" s="92"/>
      <c r="P718" s="92"/>
      <c r="Q718" s="92"/>
      <c r="R718" s="92"/>
      <c r="S718" s="92"/>
      <c r="T718" s="93"/>
      <c r="U718" s="39"/>
      <c r="V718" s="39"/>
      <c r="W718" s="39"/>
      <c r="X718" s="39"/>
      <c r="Y718" s="39"/>
      <c r="Z718" s="39"/>
      <c r="AA718" s="39"/>
      <c r="AB718" s="39"/>
      <c r="AC718" s="39"/>
      <c r="AD718" s="39"/>
      <c r="AE718" s="39"/>
      <c r="AT718" s="18" t="s">
        <v>359</v>
      </c>
      <c r="AU718" s="18" t="s">
        <v>371</v>
      </c>
    </row>
    <row r="719" s="2" customFormat="1" ht="16.5" customHeight="1">
      <c r="A719" s="39"/>
      <c r="B719" s="40"/>
      <c r="C719" s="229" t="s">
        <v>3192</v>
      </c>
      <c r="D719" s="229" t="s">
        <v>352</v>
      </c>
      <c r="E719" s="230" t="s">
        <v>6747</v>
      </c>
      <c r="F719" s="231" t="s">
        <v>6748</v>
      </c>
      <c r="G719" s="232" t="s">
        <v>497</v>
      </c>
      <c r="H719" s="233">
        <v>4</v>
      </c>
      <c r="I719" s="234"/>
      <c r="J719" s="235">
        <f>ROUND(I719*H719,2)</f>
        <v>0</v>
      </c>
      <c r="K719" s="231" t="s">
        <v>385</v>
      </c>
      <c r="L719" s="45"/>
      <c r="M719" s="236" t="s">
        <v>1</v>
      </c>
      <c r="N719" s="237" t="s">
        <v>41</v>
      </c>
      <c r="O719" s="92"/>
      <c r="P719" s="238">
        <f>O719*H719</f>
        <v>0</v>
      </c>
      <c r="Q719" s="238">
        <v>0</v>
      </c>
      <c r="R719" s="238">
        <f>Q719*H719</f>
        <v>0</v>
      </c>
      <c r="S719" s="238">
        <v>0</v>
      </c>
      <c r="T719" s="239">
        <f>S719*H719</f>
        <v>0</v>
      </c>
      <c r="U719" s="39"/>
      <c r="V719" s="39"/>
      <c r="W719" s="39"/>
      <c r="X719" s="39"/>
      <c r="Y719" s="39"/>
      <c r="Z719" s="39"/>
      <c r="AA719" s="39"/>
      <c r="AB719" s="39"/>
      <c r="AC719" s="39"/>
      <c r="AD719" s="39"/>
      <c r="AE719" s="39"/>
      <c r="AR719" s="240" t="s">
        <v>530</v>
      </c>
      <c r="AT719" s="240" t="s">
        <v>352</v>
      </c>
      <c r="AU719" s="240" t="s">
        <v>371</v>
      </c>
      <c r="AY719" s="18" t="s">
        <v>350</v>
      </c>
      <c r="BE719" s="241">
        <f>IF(N719="základní",J719,0)</f>
        <v>0</v>
      </c>
      <c r="BF719" s="241">
        <f>IF(N719="snížená",J719,0)</f>
        <v>0</v>
      </c>
      <c r="BG719" s="241">
        <f>IF(N719="zákl. přenesená",J719,0)</f>
        <v>0</v>
      </c>
      <c r="BH719" s="241">
        <f>IF(N719="sníž. přenesená",J719,0)</f>
        <v>0</v>
      </c>
      <c r="BI719" s="241">
        <f>IF(N719="nulová",J719,0)</f>
        <v>0</v>
      </c>
      <c r="BJ719" s="18" t="s">
        <v>84</v>
      </c>
      <c r="BK719" s="241">
        <f>ROUND(I719*H719,2)</f>
        <v>0</v>
      </c>
      <c r="BL719" s="18" t="s">
        <v>530</v>
      </c>
      <c r="BM719" s="240" t="s">
        <v>6749</v>
      </c>
    </row>
    <row r="720" s="2" customFormat="1">
      <c r="A720" s="39"/>
      <c r="B720" s="40"/>
      <c r="C720" s="41"/>
      <c r="D720" s="242" t="s">
        <v>359</v>
      </c>
      <c r="E720" s="41"/>
      <c r="F720" s="243" t="s">
        <v>6750</v>
      </c>
      <c r="G720" s="41"/>
      <c r="H720" s="41"/>
      <c r="I720" s="244"/>
      <c r="J720" s="41"/>
      <c r="K720" s="41"/>
      <c r="L720" s="45"/>
      <c r="M720" s="245"/>
      <c r="N720" s="246"/>
      <c r="O720" s="92"/>
      <c r="P720" s="92"/>
      <c r="Q720" s="92"/>
      <c r="R720" s="92"/>
      <c r="S720" s="92"/>
      <c r="T720" s="93"/>
      <c r="U720" s="39"/>
      <c r="V720" s="39"/>
      <c r="W720" s="39"/>
      <c r="X720" s="39"/>
      <c r="Y720" s="39"/>
      <c r="Z720" s="39"/>
      <c r="AA720" s="39"/>
      <c r="AB720" s="39"/>
      <c r="AC720" s="39"/>
      <c r="AD720" s="39"/>
      <c r="AE720" s="39"/>
      <c r="AT720" s="18" t="s">
        <v>359</v>
      </c>
      <c r="AU720" s="18" t="s">
        <v>371</v>
      </c>
    </row>
    <row r="721" s="2" customFormat="1" ht="16.5" customHeight="1">
      <c r="A721" s="39"/>
      <c r="B721" s="40"/>
      <c r="C721" s="229" t="s">
        <v>3198</v>
      </c>
      <c r="D721" s="229" t="s">
        <v>352</v>
      </c>
      <c r="E721" s="230" t="s">
        <v>6751</v>
      </c>
      <c r="F721" s="231" t="s">
        <v>6752</v>
      </c>
      <c r="G721" s="232" t="s">
        <v>497</v>
      </c>
      <c r="H721" s="233">
        <v>15</v>
      </c>
      <c r="I721" s="234"/>
      <c r="J721" s="235">
        <f>ROUND(I721*H721,2)</f>
        <v>0</v>
      </c>
      <c r="K721" s="231" t="s">
        <v>385</v>
      </c>
      <c r="L721" s="45"/>
      <c r="M721" s="236" t="s">
        <v>1</v>
      </c>
      <c r="N721" s="237" t="s">
        <v>41</v>
      </c>
      <c r="O721" s="92"/>
      <c r="P721" s="238">
        <f>O721*H721</f>
        <v>0</v>
      </c>
      <c r="Q721" s="238">
        <v>0</v>
      </c>
      <c r="R721" s="238">
        <f>Q721*H721</f>
        <v>0</v>
      </c>
      <c r="S721" s="238">
        <v>0</v>
      </c>
      <c r="T721" s="239">
        <f>S721*H721</f>
        <v>0</v>
      </c>
      <c r="U721" s="39"/>
      <c r="V721" s="39"/>
      <c r="W721" s="39"/>
      <c r="X721" s="39"/>
      <c r="Y721" s="39"/>
      <c r="Z721" s="39"/>
      <c r="AA721" s="39"/>
      <c r="AB721" s="39"/>
      <c r="AC721" s="39"/>
      <c r="AD721" s="39"/>
      <c r="AE721" s="39"/>
      <c r="AR721" s="240" t="s">
        <v>530</v>
      </c>
      <c r="AT721" s="240" t="s">
        <v>352</v>
      </c>
      <c r="AU721" s="240" t="s">
        <v>371</v>
      </c>
      <c r="AY721" s="18" t="s">
        <v>350</v>
      </c>
      <c r="BE721" s="241">
        <f>IF(N721="základní",J721,0)</f>
        <v>0</v>
      </c>
      <c r="BF721" s="241">
        <f>IF(N721="snížená",J721,0)</f>
        <v>0</v>
      </c>
      <c r="BG721" s="241">
        <f>IF(N721="zákl. přenesená",J721,0)</f>
        <v>0</v>
      </c>
      <c r="BH721" s="241">
        <f>IF(N721="sníž. přenesená",J721,0)</f>
        <v>0</v>
      </c>
      <c r="BI721" s="241">
        <f>IF(N721="nulová",J721,0)</f>
        <v>0</v>
      </c>
      <c r="BJ721" s="18" t="s">
        <v>84</v>
      </c>
      <c r="BK721" s="241">
        <f>ROUND(I721*H721,2)</f>
        <v>0</v>
      </c>
      <c r="BL721" s="18" t="s">
        <v>530</v>
      </c>
      <c r="BM721" s="240" t="s">
        <v>6753</v>
      </c>
    </row>
    <row r="722" s="2" customFormat="1">
      <c r="A722" s="39"/>
      <c r="B722" s="40"/>
      <c r="C722" s="41"/>
      <c r="D722" s="242" t="s">
        <v>359</v>
      </c>
      <c r="E722" s="41"/>
      <c r="F722" s="243" t="s">
        <v>6754</v>
      </c>
      <c r="G722" s="41"/>
      <c r="H722" s="41"/>
      <c r="I722" s="244"/>
      <c r="J722" s="41"/>
      <c r="K722" s="41"/>
      <c r="L722" s="45"/>
      <c r="M722" s="245"/>
      <c r="N722" s="246"/>
      <c r="O722" s="92"/>
      <c r="P722" s="92"/>
      <c r="Q722" s="92"/>
      <c r="R722" s="92"/>
      <c r="S722" s="92"/>
      <c r="T722" s="93"/>
      <c r="U722" s="39"/>
      <c r="V722" s="39"/>
      <c r="W722" s="39"/>
      <c r="X722" s="39"/>
      <c r="Y722" s="39"/>
      <c r="Z722" s="39"/>
      <c r="AA722" s="39"/>
      <c r="AB722" s="39"/>
      <c r="AC722" s="39"/>
      <c r="AD722" s="39"/>
      <c r="AE722" s="39"/>
      <c r="AT722" s="18" t="s">
        <v>359</v>
      </c>
      <c r="AU722" s="18" t="s">
        <v>371</v>
      </c>
    </row>
    <row r="723" s="2" customFormat="1" ht="16.5" customHeight="1">
      <c r="A723" s="39"/>
      <c r="B723" s="40"/>
      <c r="C723" s="229" t="s">
        <v>3202</v>
      </c>
      <c r="D723" s="229" t="s">
        <v>352</v>
      </c>
      <c r="E723" s="230" t="s">
        <v>6755</v>
      </c>
      <c r="F723" s="231" t="s">
        <v>6756</v>
      </c>
      <c r="G723" s="232" t="s">
        <v>497</v>
      </c>
      <c r="H723" s="233">
        <v>96</v>
      </c>
      <c r="I723" s="234"/>
      <c r="J723" s="235">
        <f>ROUND(I723*H723,2)</f>
        <v>0</v>
      </c>
      <c r="K723" s="231" t="s">
        <v>385</v>
      </c>
      <c r="L723" s="45"/>
      <c r="M723" s="236" t="s">
        <v>1</v>
      </c>
      <c r="N723" s="237" t="s">
        <v>41</v>
      </c>
      <c r="O723" s="92"/>
      <c r="P723" s="238">
        <f>O723*H723</f>
        <v>0</v>
      </c>
      <c r="Q723" s="238">
        <v>0</v>
      </c>
      <c r="R723" s="238">
        <f>Q723*H723</f>
        <v>0</v>
      </c>
      <c r="S723" s="238">
        <v>0</v>
      </c>
      <c r="T723" s="239">
        <f>S723*H723</f>
        <v>0</v>
      </c>
      <c r="U723" s="39"/>
      <c r="V723" s="39"/>
      <c r="W723" s="39"/>
      <c r="X723" s="39"/>
      <c r="Y723" s="39"/>
      <c r="Z723" s="39"/>
      <c r="AA723" s="39"/>
      <c r="AB723" s="39"/>
      <c r="AC723" s="39"/>
      <c r="AD723" s="39"/>
      <c r="AE723" s="39"/>
      <c r="AR723" s="240" t="s">
        <v>530</v>
      </c>
      <c r="AT723" s="240" t="s">
        <v>352</v>
      </c>
      <c r="AU723" s="240" t="s">
        <v>371</v>
      </c>
      <c r="AY723" s="18" t="s">
        <v>350</v>
      </c>
      <c r="BE723" s="241">
        <f>IF(N723="základní",J723,0)</f>
        <v>0</v>
      </c>
      <c r="BF723" s="241">
        <f>IF(N723="snížená",J723,0)</f>
        <v>0</v>
      </c>
      <c r="BG723" s="241">
        <f>IF(N723="zákl. přenesená",J723,0)</f>
        <v>0</v>
      </c>
      <c r="BH723" s="241">
        <f>IF(N723="sníž. přenesená",J723,0)</f>
        <v>0</v>
      </c>
      <c r="BI723" s="241">
        <f>IF(N723="nulová",J723,0)</f>
        <v>0</v>
      </c>
      <c r="BJ723" s="18" t="s">
        <v>84</v>
      </c>
      <c r="BK723" s="241">
        <f>ROUND(I723*H723,2)</f>
        <v>0</v>
      </c>
      <c r="BL723" s="18" t="s">
        <v>530</v>
      </c>
      <c r="BM723" s="240" t="s">
        <v>6757</v>
      </c>
    </row>
    <row r="724" s="2" customFormat="1">
      <c r="A724" s="39"/>
      <c r="B724" s="40"/>
      <c r="C724" s="41"/>
      <c r="D724" s="242" t="s">
        <v>359</v>
      </c>
      <c r="E724" s="41"/>
      <c r="F724" s="243" t="s">
        <v>6758</v>
      </c>
      <c r="G724" s="41"/>
      <c r="H724" s="41"/>
      <c r="I724" s="244"/>
      <c r="J724" s="41"/>
      <c r="K724" s="41"/>
      <c r="L724" s="45"/>
      <c r="M724" s="245"/>
      <c r="N724" s="246"/>
      <c r="O724" s="92"/>
      <c r="P724" s="92"/>
      <c r="Q724" s="92"/>
      <c r="R724" s="92"/>
      <c r="S724" s="92"/>
      <c r="T724" s="93"/>
      <c r="U724" s="39"/>
      <c r="V724" s="39"/>
      <c r="W724" s="39"/>
      <c r="X724" s="39"/>
      <c r="Y724" s="39"/>
      <c r="Z724" s="39"/>
      <c r="AA724" s="39"/>
      <c r="AB724" s="39"/>
      <c r="AC724" s="39"/>
      <c r="AD724" s="39"/>
      <c r="AE724" s="39"/>
      <c r="AT724" s="18" t="s">
        <v>359</v>
      </c>
      <c r="AU724" s="18" t="s">
        <v>371</v>
      </c>
    </row>
    <row r="725" s="13" customFormat="1">
      <c r="A725" s="13"/>
      <c r="B725" s="247"/>
      <c r="C725" s="248"/>
      <c r="D725" s="242" t="s">
        <v>361</v>
      </c>
      <c r="E725" s="249" t="s">
        <v>1</v>
      </c>
      <c r="F725" s="250" t="s">
        <v>6759</v>
      </c>
      <c r="G725" s="248"/>
      <c r="H725" s="251">
        <v>96</v>
      </c>
      <c r="I725" s="252"/>
      <c r="J725" s="248"/>
      <c r="K725" s="248"/>
      <c r="L725" s="253"/>
      <c r="M725" s="254"/>
      <c r="N725" s="255"/>
      <c r="O725" s="255"/>
      <c r="P725" s="255"/>
      <c r="Q725" s="255"/>
      <c r="R725" s="255"/>
      <c r="S725" s="255"/>
      <c r="T725" s="256"/>
      <c r="U725" s="13"/>
      <c r="V725" s="13"/>
      <c r="W725" s="13"/>
      <c r="X725" s="13"/>
      <c r="Y725" s="13"/>
      <c r="Z725" s="13"/>
      <c r="AA725" s="13"/>
      <c r="AB725" s="13"/>
      <c r="AC725" s="13"/>
      <c r="AD725" s="13"/>
      <c r="AE725" s="13"/>
      <c r="AT725" s="257" t="s">
        <v>361</v>
      </c>
      <c r="AU725" s="257" t="s">
        <v>371</v>
      </c>
      <c r="AV725" s="13" t="s">
        <v>86</v>
      </c>
      <c r="AW725" s="13" t="s">
        <v>32</v>
      </c>
      <c r="AX725" s="13" t="s">
        <v>84</v>
      </c>
      <c r="AY725" s="257" t="s">
        <v>350</v>
      </c>
    </row>
    <row r="726" s="2" customFormat="1" ht="16.5" customHeight="1">
      <c r="A726" s="39"/>
      <c r="B726" s="40"/>
      <c r="C726" s="229" t="s">
        <v>3207</v>
      </c>
      <c r="D726" s="229" t="s">
        <v>352</v>
      </c>
      <c r="E726" s="230" t="s">
        <v>6760</v>
      </c>
      <c r="F726" s="231" t="s">
        <v>6761</v>
      </c>
      <c r="G726" s="232" t="s">
        <v>497</v>
      </c>
      <c r="H726" s="233">
        <v>336</v>
      </c>
      <c r="I726" s="234"/>
      <c r="J726" s="235">
        <f>ROUND(I726*H726,2)</f>
        <v>0</v>
      </c>
      <c r="K726" s="231" t="s">
        <v>385</v>
      </c>
      <c r="L726" s="45"/>
      <c r="M726" s="236" t="s">
        <v>1</v>
      </c>
      <c r="N726" s="237" t="s">
        <v>41</v>
      </c>
      <c r="O726" s="92"/>
      <c r="P726" s="238">
        <f>O726*H726</f>
        <v>0</v>
      </c>
      <c r="Q726" s="238">
        <v>0</v>
      </c>
      <c r="R726" s="238">
        <f>Q726*H726</f>
        <v>0</v>
      </c>
      <c r="S726" s="238">
        <v>0</v>
      </c>
      <c r="T726" s="239">
        <f>S726*H726</f>
        <v>0</v>
      </c>
      <c r="U726" s="39"/>
      <c r="V726" s="39"/>
      <c r="W726" s="39"/>
      <c r="X726" s="39"/>
      <c r="Y726" s="39"/>
      <c r="Z726" s="39"/>
      <c r="AA726" s="39"/>
      <c r="AB726" s="39"/>
      <c r="AC726" s="39"/>
      <c r="AD726" s="39"/>
      <c r="AE726" s="39"/>
      <c r="AR726" s="240" t="s">
        <v>530</v>
      </c>
      <c r="AT726" s="240" t="s">
        <v>352</v>
      </c>
      <c r="AU726" s="240" t="s">
        <v>371</v>
      </c>
      <c r="AY726" s="18" t="s">
        <v>350</v>
      </c>
      <c r="BE726" s="241">
        <f>IF(N726="základní",J726,0)</f>
        <v>0</v>
      </c>
      <c r="BF726" s="241">
        <f>IF(N726="snížená",J726,0)</f>
        <v>0</v>
      </c>
      <c r="BG726" s="241">
        <f>IF(N726="zákl. přenesená",J726,0)</f>
        <v>0</v>
      </c>
      <c r="BH726" s="241">
        <f>IF(N726="sníž. přenesená",J726,0)</f>
        <v>0</v>
      </c>
      <c r="BI726" s="241">
        <f>IF(N726="nulová",J726,0)</f>
        <v>0</v>
      </c>
      <c r="BJ726" s="18" t="s">
        <v>84</v>
      </c>
      <c r="BK726" s="241">
        <f>ROUND(I726*H726,2)</f>
        <v>0</v>
      </c>
      <c r="BL726" s="18" t="s">
        <v>530</v>
      </c>
      <c r="BM726" s="240" t="s">
        <v>6762</v>
      </c>
    </row>
    <row r="727" s="2" customFormat="1">
      <c r="A727" s="39"/>
      <c r="B727" s="40"/>
      <c r="C727" s="41"/>
      <c r="D727" s="242" t="s">
        <v>359</v>
      </c>
      <c r="E727" s="41"/>
      <c r="F727" s="243" t="s">
        <v>6763</v>
      </c>
      <c r="G727" s="41"/>
      <c r="H727" s="41"/>
      <c r="I727" s="244"/>
      <c r="J727" s="41"/>
      <c r="K727" s="41"/>
      <c r="L727" s="45"/>
      <c r="M727" s="245"/>
      <c r="N727" s="246"/>
      <c r="O727" s="92"/>
      <c r="P727" s="92"/>
      <c r="Q727" s="92"/>
      <c r="R727" s="92"/>
      <c r="S727" s="92"/>
      <c r="T727" s="93"/>
      <c r="U727" s="39"/>
      <c r="V727" s="39"/>
      <c r="W727" s="39"/>
      <c r="X727" s="39"/>
      <c r="Y727" s="39"/>
      <c r="Z727" s="39"/>
      <c r="AA727" s="39"/>
      <c r="AB727" s="39"/>
      <c r="AC727" s="39"/>
      <c r="AD727" s="39"/>
      <c r="AE727" s="39"/>
      <c r="AT727" s="18" t="s">
        <v>359</v>
      </c>
      <c r="AU727" s="18" t="s">
        <v>371</v>
      </c>
    </row>
    <row r="728" s="13" customFormat="1">
      <c r="A728" s="13"/>
      <c r="B728" s="247"/>
      <c r="C728" s="248"/>
      <c r="D728" s="242" t="s">
        <v>361</v>
      </c>
      <c r="E728" s="249" t="s">
        <v>1</v>
      </c>
      <c r="F728" s="250" t="s">
        <v>6764</v>
      </c>
      <c r="G728" s="248"/>
      <c r="H728" s="251">
        <v>336</v>
      </c>
      <c r="I728" s="252"/>
      <c r="J728" s="248"/>
      <c r="K728" s="248"/>
      <c r="L728" s="253"/>
      <c r="M728" s="254"/>
      <c r="N728" s="255"/>
      <c r="O728" s="255"/>
      <c r="P728" s="255"/>
      <c r="Q728" s="255"/>
      <c r="R728" s="255"/>
      <c r="S728" s="255"/>
      <c r="T728" s="256"/>
      <c r="U728" s="13"/>
      <c r="V728" s="13"/>
      <c r="W728" s="13"/>
      <c r="X728" s="13"/>
      <c r="Y728" s="13"/>
      <c r="Z728" s="13"/>
      <c r="AA728" s="13"/>
      <c r="AB728" s="13"/>
      <c r="AC728" s="13"/>
      <c r="AD728" s="13"/>
      <c r="AE728" s="13"/>
      <c r="AT728" s="257" t="s">
        <v>361</v>
      </c>
      <c r="AU728" s="257" t="s">
        <v>371</v>
      </c>
      <c r="AV728" s="13" t="s">
        <v>86</v>
      </c>
      <c r="AW728" s="13" t="s">
        <v>32</v>
      </c>
      <c r="AX728" s="13" t="s">
        <v>84</v>
      </c>
      <c r="AY728" s="257" t="s">
        <v>350</v>
      </c>
    </row>
    <row r="729" s="2" customFormat="1" ht="66.75" customHeight="1">
      <c r="A729" s="39"/>
      <c r="B729" s="40"/>
      <c r="C729" s="295" t="s">
        <v>3213</v>
      </c>
      <c r="D729" s="295" t="s">
        <v>1347</v>
      </c>
      <c r="E729" s="296" t="s">
        <v>6765</v>
      </c>
      <c r="F729" s="297" t="s">
        <v>6766</v>
      </c>
      <c r="G729" s="298" t="s">
        <v>4932</v>
      </c>
      <c r="H729" s="299">
        <v>1</v>
      </c>
      <c r="I729" s="300"/>
      <c r="J729" s="301">
        <f>ROUND(I729*H729,2)</f>
        <v>0</v>
      </c>
      <c r="K729" s="297" t="s">
        <v>1</v>
      </c>
      <c r="L729" s="302"/>
      <c r="M729" s="303" t="s">
        <v>1</v>
      </c>
      <c r="N729" s="304" t="s">
        <v>41</v>
      </c>
      <c r="O729" s="92"/>
      <c r="P729" s="238">
        <f>O729*H729</f>
        <v>0</v>
      </c>
      <c r="Q729" s="238">
        <v>0</v>
      </c>
      <c r="R729" s="238">
        <f>Q729*H729</f>
        <v>0</v>
      </c>
      <c r="S729" s="238">
        <v>0</v>
      </c>
      <c r="T729" s="239">
        <f>S729*H729</f>
        <v>0</v>
      </c>
      <c r="U729" s="39"/>
      <c r="V729" s="39"/>
      <c r="W729" s="39"/>
      <c r="X729" s="39"/>
      <c r="Y729" s="39"/>
      <c r="Z729" s="39"/>
      <c r="AA729" s="39"/>
      <c r="AB729" s="39"/>
      <c r="AC729" s="39"/>
      <c r="AD729" s="39"/>
      <c r="AE729" s="39"/>
      <c r="AR729" s="240" t="s">
        <v>695</v>
      </c>
      <c r="AT729" s="240" t="s">
        <v>1347</v>
      </c>
      <c r="AU729" s="240" t="s">
        <v>371</v>
      </c>
      <c r="AY729" s="18" t="s">
        <v>350</v>
      </c>
      <c r="BE729" s="241">
        <f>IF(N729="základní",J729,0)</f>
        <v>0</v>
      </c>
      <c r="BF729" s="241">
        <f>IF(N729="snížená",J729,0)</f>
        <v>0</v>
      </c>
      <c r="BG729" s="241">
        <f>IF(N729="zákl. přenesená",J729,0)</f>
        <v>0</v>
      </c>
      <c r="BH729" s="241">
        <f>IF(N729="sníž. přenesená",J729,0)</f>
        <v>0</v>
      </c>
      <c r="BI729" s="241">
        <f>IF(N729="nulová",J729,0)</f>
        <v>0</v>
      </c>
      <c r="BJ729" s="18" t="s">
        <v>84</v>
      </c>
      <c r="BK729" s="241">
        <f>ROUND(I729*H729,2)</f>
        <v>0</v>
      </c>
      <c r="BL729" s="18" t="s">
        <v>530</v>
      </c>
      <c r="BM729" s="240" t="s">
        <v>6767</v>
      </c>
    </row>
    <row r="730" s="2" customFormat="1">
      <c r="A730" s="39"/>
      <c r="B730" s="40"/>
      <c r="C730" s="41"/>
      <c r="D730" s="242" t="s">
        <v>359</v>
      </c>
      <c r="E730" s="41"/>
      <c r="F730" s="243" t="s">
        <v>6766</v>
      </c>
      <c r="G730" s="41"/>
      <c r="H730" s="41"/>
      <c r="I730" s="244"/>
      <c r="J730" s="41"/>
      <c r="K730" s="41"/>
      <c r="L730" s="45"/>
      <c r="M730" s="245"/>
      <c r="N730" s="246"/>
      <c r="O730" s="92"/>
      <c r="P730" s="92"/>
      <c r="Q730" s="92"/>
      <c r="R730" s="92"/>
      <c r="S730" s="92"/>
      <c r="T730" s="93"/>
      <c r="U730" s="39"/>
      <c r="V730" s="39"/>
      <c r="W730" s="39"/>
      <c r="X730" s="39"/>
      <c r="Y730" s="39"/>
      <c r="Z730" s="39"/>
      <c r="AA730" s="39"/>
      <c r="AB730" s="39"/>
      <c r="AC730" s="39"/>
      <c r="AD730" s="39"/>
      <c r="AE730" s="39"/>
      <c r="AT730" s="18" t="s">
        <v>359</v>
      </c>
      <c r="AU730" s="18" t="s">
        <v>371</v>
      </c>
    </row>
    <row r="731" s="2" customFormat="1" ht="24.15" customHeight="1">
      <c r="A731" s="39"/>
      <c r="B731" s="40"/>
      <c r="C731" s="295" t="s">
        <v>3219</v>
      </c>
      <c r="D731" s="295" t="s">
        <v>1347</v>
      </c>
      <c r="E731" s="296" t="s">
        <v>6768</v>
      </c>
      <c r="F731" s="297" t="s">
        <v>6769</v>
      </c>
      <c r="G731" s="298" t="s">
        <v>4932</v>
      </c>
      <c r="H731" s="299">
        <v>7</v>
      </c>
      <c r="I731" s="300"/>
      <c r="J731" s="301">
        <f>ROUND(I731*H731,2)</f>
        <v>0</v>
      </c>
      <c r="K731" s="297" t="s">
        <v>1</v>
      </c>
      <c r="L731" s="302"/>
      <c r="M731" s="303" t="s">
        <v>1</v>
      </c>
      <c r="N731" s="304" t="s">
        <v>41</v>
      </c>
      <c r="O731" s="92"/>
      <c r="P731" s="238">
        <f>O731*H731</f>
        <v>0</v>
      </c>
      <c r="Q731" s="238">
        <v>0</v>
      </c>
      <c r="R731" s="238">
        <f>Q731*H731</f>
        <v>0</v>
      </c>
      <c r="S731" s="238">
        <v>0</v>
      </c>
      <c r="T731" s="239">
        <f>S731*H731</f>
        <v>0</v>
      </c>
      <c r="U731" s="39"/>
      <c r="V731" s="39"/>
      <c r="W731" s="39"/>
      <c r="X731" s="39"/>
      <c r="Y731" s="39"/>
      <c r="Z731" s="39"/>
      <c r="AA731" s="39"/>
      <c r="AB731" s="39"/>
      <c r="AC731" s="39"/>
      <c r="AD731" s="39"/>
      <c r="AE731" s="39"/>
      <c r="AR731" s="240" t="s">
        <v>695</v>
      </c>
      <c r="AT731" s="240" t="s">
        <v>1347</v>
      </c>
      <c r="AU731" s="240" t="s">
        <v>371</v>
      </c>
      <c r="AY731" s="18" t="s">
        <v>350</v>
      </c>
      <c r="BE731" s="241">
        <f>IF(N731="základní",J731,0)</f>
        <v>0</v>
      </c>
      <c r="BF731" s="241">
        <f>IF(N731="snížená",J731,0)</f>
        <v>0</v>
      </c>
      <c r="BG731" s="241">
        <f>IF(N731="zákl. přenesená",J731,0)</f>
        <v>0</v>
      </c>
      <c r="BH731" s="241">
        <f>IF(N731="sníž. přenesená",J731,0)</f>
        <v>0</v>
      </c>
      <c r="BI731" s="241">
        <f>IF(N731="nulová",J731,0)</f>
        <v>0</v>
      </c>
      <c r="BJ731" s="18" t="s">
        <v>84</v>
      </c>
      <c r="BK731" s="241">
        <f>ROUND(I731*H731,2)</f>
        <v>0</v>
      </c>
      <c r="BL731" s="18" t="s">
        <v>530</v>
      </c>
      <c r="BM731" s="240" t="s">
        <v>6770</v>
      </c>
    </row>
    <row r="732" s="2" customFormat="1">
      <c r="A732" s="39"/>
      <c r="B732" s="40"/>
      <c r="C732" s="41"/>
      <c r="D732" s="242" t="s">
        <v>359</v>
      </c>
      <c r="E732" s="41"/>
      <c r="F732" s="243" t="s">
        <v>6769</v>
      </c>
      <c r="G732" s="41"/>
      <c r="H732" s="41"/>
      <c r="I732" s="244"/>
      <c r="J732" s="41"/>
      <c r="K732" s="41"/>
      <c r="L732" s="45"/>
      <c r="M732" s="245"/>
      <c r="N732" s="246"/>
      <c r="O732" s="92"/>
      <c r="P732" s="92"/>
      <c r="Q732" s="92"/>
      <c r="R732" s="92"/>
      <c r="S732" s="92"/>
      <c r="T732" s="93"/>
      <c r="U732" s="39"/>
      <c r="V732" s="39"/>
      <c r="W732" s="39"/>
      <c r="X732" s="39"/>
      <c r="Y732" s="39"/>
      <c r="Z732" s="39"/>
      <c r="AA732" s="39"/>
      <c r="AB732" s="39"/>
      <c r="AC732" s="39"/>
      <c r="AD732" s="39"/>
      <c r="AE732" s="39"/>
      <c r="AT732" s="18" t="s">
        <v>359</v>
      </c>
      <c r="AU732" s="18" t="s">
        <v>371</v>
      </c>
    </row>
    <row r="733" s="2" customFormat="1" ht="24.15" customHeight="1">
      <c r="A733" s="39"/>
      <c r="B733" s="40"/>
      <c r="C733" s="295" t="s">
        <v>3225</v>
      </c>
      <c r="D733" s="295" t="s">
        <v>1347</v>
      </c>
      <c r="E733" s="296" t="s">
        <v>6771</v>
      </c>
      <c r="F733" s="297" t="s">
        <v>6772</v>
      </c>
      <c r="G733" s="298" t="s">
        <v>4932</v>
      </c>
      <c r="H733" s="299">
        <v>1</v>
      </c>
      <c r="I733" s="300"/>
      <c r="J733" s="301">
        <f>ROUND(I733*H733,2)</f>
        <v>0</v>
      </c>
      <c r="K733" s="297" t="s">
        <v>1</v>
      </c>
      <c r="L733" s="302"/>
      <c r="M733" s="303" t="s">
        <v>1</v>
      </c>
      <c r="N733" s="304" t="s">
        <v>41</v>
      </c>
      <c r="O733" s="92"/>
      <c r="P733" s="238">
        <f>O733*H733</f>
        <v>0</v>
      </c>
      <c r="Q733" s="238">
        <v>0</v>
      </c>
      <c r="R733" s="238">
        <f>Q733*H733</f>
        <v>0</v>
      </c>
      <c r="S733" s="238">
        <v>0</v>
      </c>
      <c r="T733" s="239">
        <f>S733*H733</f>
        <v>0</v>
      </c>
      <c r="U733" s="39"/>
      <c r="V733" s="39"/>
      <c r="W733" s="39"/>
      <c r="X733" s="39"/>
      <c r="Y733" s="39"/>
      <c r="Z733" s="39"/>
      <c r="AA733" s="39"/>
      <c r="AB733" s="39"/>
      <c r="AC733" s="39"/>
      <c r="AD733" s="39"/>
      <c r="AE733" s="39"/>
      <c r="AR733" s="240" t="s">
        <v>695</v>
      </c>
      <c r="AT733" s="240" t="s">
        <v>1347</v>
      </c>
      <c r="AU733" s="240" t="s">
        <v>371</v>
      </c>
      <c r="AY733" s="18" t="s">
        <v>350</v>
      </c>
      <c r="BE733" s="241">
        <f>IF(N733="základní",J733,0)</f>
        <v>0</v>
      </c>
      <c r="BF733" s="241">
        <f>IF(N733="snížená",J733,0)</f>
        <v>0</v>
      </c>
      <c r="BG733" s="241">
        <f>IF(N733="zákl. přenesená",J733,0)</f>
        <v>0</v>
      </c>
      <c r="BH733" s="241">
        <f>IF(N733="sníž. přenesená",J733,0)</f>
        <v>0</v>
      </c>
      <c r="BI733" s="241">
        <f>IF(N733="nulová",J733,0)</f>
        <v>0</v>
      </c>
      <c r="BJ733" s="18" t="s">
        <v>84</v>
      </c>
      <c r="BK733" s="241">
        <f>ROUND(I733*H733,2)</f>
        <v>0</v>
      </c>
      <c r="BL733" s="18" t="s">
        <v>530</v>
      </c>
      <c r="BM733" s="240" t="s">
        <v>6773</v>
      </c>
    </row>
    <row r="734" s="2" customFormat="1">
      <c r="A734" s="39"/>
      <c r="B734" s="40"/>
      <c r="C734" s="41"/>
      <c r="D734" s="242" t="s">
        <v>359</v>
      </c>
      <c r="E734" s="41"/>
      <c r="F734" s="243" t="s">
        <v>6772</v>
      </c>
      <c r="G734" s="41"/>
      <c r="H734" s="41"/>
      <c r="I734" s="244"/>
      <c r="J734" s="41"/>
      <c r="K734" s="41"/>
      <c r="L734" s="45"/>
      <c r="M734" s="245"/>
      <c r="N734" s="246"/>
      <c r="O734" s="92"/>
      <c r="P734" s="92"/>
      <c r="Q734" s="92"/>
      <c r="R734" s="92"/>
      <c r="S734" s="92"/>
      <c r="T734" s="93"/>
      <c r="U734" s="39"/>
      <c r="V734" s="39"/>
      <c r="W734" s="39"/>
      <c r="X734" s="39"/>
      <c r="Y734" s="39"/>
      <c r="Z734" s="39"/>
      <c r="AA734" s="39"/>
      <c r="AB734" s="39"/>
      <c r="AC734" s="39"/>
      <c r="AD734" s="39"/>
      <c r="AE734" s="39"/>
      <c r="AT734" s="18" t="s">
        <v>359</v>
      </c>
      <c r="AU734" s="18" t="s">
        <v>371</v>
      </c>
    </row>
    <row r="735" s="2" customFormat="1" ht="24.15" customHeight="1">
      <c r="A735" s="39"/>
      <c r="B735" s="40"/>
      <c r="C735" s="295" t="s">
        <v>3231</v>
      </c>
      <c r="D735" s="295" t="s">
        <v>1347</v>
      </c>
      <c r="E735" s="296" t="s">
        <v>6774</v>
      </c>
      <c r="F735" s="297" t="s">
        <v>6775</v>
      </c>
      <c r="G735" s="298" t="s">
        <v>4932</v>
      </c>
      <c r="H735" s="299">
        <v>1</v>
      </c>
      <c r="I735" s="300"/>
      <c r="J735" s="301">
        <f>ROUND(I735*H735,2)</f>
        <v>0</v>
      </c>
      <c r="K735" s="297" t="s">
        <v>1</v>
      </c>
      <c r="L735" s="302"/>
      <c r="M735" s="303" t="s">
        <v>1</v>
      </c>
      <c r="N735" s="304" t="s">
        <v>41</v>
      </c>
      <c r="O735" s="92"/>
      <c r="P735" s="238">
        <f>O735*H735</f>
        <v>0</v>
      </c>
      <c r="Q735" s="238">
        <v>0</v>
      </c>
      <c r="R735" s="238">
        <f>Q735*H735</f>
        <v>0</v>
      </c>
      <c r="S735" s="238">
        <v>0</v>
      </c>
      <c r="T735" s="239">
        <f>S735*H735</f>
        <v>0</v>
      </c>
      <c r="U735" s="39"/>
      <c r="V735" s="39"/>
      <c r="W735" s="39"/>
      <c r="X735" s="39"/>
      <c r="Y735" s="39"/>
      <c r="Z735" s="39"/>
      <c r="AA735" s="39"/>
      <c r="AB735" s="39"/>
      <c r="AC735" s="39"/>
      <c r="AD735" s="39"/>
      <c r="AE735" s="39"/>
      <c r="AR735" s="240" t="s">
        <v>695</v>
      </c>
      <c r="AT735" s="240" t="s">
        <v>1347</v>
      </c>
      <c r="AU735" s="240" t="s">
        <v>371</v>
      </c>
      <c r="AY735" s="18" t="s">
        <v>350</v>
      </c>
      <c r="BE735" s="241">
        <f>IF(N735="základní",J735,0)</f>
        <v>0</v>
      </c>
      <c r="BF735" s="241">
        <f>IF(N735="snížená",J735,0)</f>
        <v>0</v>
      </c>
      <c r="BG735" s="241">
        <f>IF(N735="zákl. přenesená",J735,0)</f>
        <v>0</v>
      </c>
      <c r="BH735" s="241">
        <f>IF(N735="sníž. přenesená",J735,0)</f>
        <v>0</v>
      </c>
      <c r="BI735" s="241">
        <f>IF(N735="nulová",J735,0)</f>
        <v>0</v>
      </c>
      <c r="BJ735" s="18" t="s">
        <v>84</v>
      </c>
      <c r="BK735" s="241">
        <f>ROUND(I735*H735,2)</f>
        <v>0</v>
      </c>
      <c r="BL735" s="18" t="s">
        <v>530</v>
      </c>
      <c r="BM735" s="240" t="s">
        <v>6776</v>
      </c>
    </row>
    <row r="736" s="2" customFormat="1">
      <c r="A736" s="39"/>
      <c r="B736" s="40"/>
      <c r="C736" s="41"/>
      <c r="D736" s="242" t="s">
        <v>359</v>
      </c>
      <c r="E736" s="41"/>
      <c r="F736" s="243" t="s">
        <v>6775</v>
      </c>
      <c r="G736" s="41"/>
      <c r="H736" s="41"/>
      <c r="I736" s="244"/>
      <c r="J736" s="41"/>
      <c r="K736" s="41"/>
      <c r="L736" s="45"/>
      <c r="M736" s="245"/>
      <c r="N736" s="246"/>
      <c r="O736" s="92"/>
      <c r="P736" s="92"/>
      <c r="Q736" s="92"/>
      <c r="R736" s="92"/>
      <c r="S736" s="92"/>
      <c r="T736" s="93"/>
      <c r="U736" s="39"/>
      <c r="V736" s="39"/>
      <c r="W736" s="39"/>
      <c r="X736" s="39"/>
      <c r="Y736" s="39"/>
      <c r="Z736" s="39"/>
      <c r="AA736" s="39"/>
      <c r="AB736" s="39"/>
      <c r="AC736" s="39"/>
      <c r="AD736" s="39"/>
      <c r="AE736" s="39"/>
      <c r="AT736" s="18" t="s">
        <v>359</v>
      </c>
      <c r="AU736" s="18" t="s">
        <v>371</v>
      </c>
    </row>
    <row r="737" s="2" customFormat="1" ht="21.75" customHeight="1">
      <c r="A737" s="39"/>
      <c r="B737" s="40"/>
      <c r="C737" s="295" t="s">
        <v>3237</v>
      </c>
      <c r="D737" s="295" t="s">
        <v>1347</v>
      </c>
      <c r="E737" s="296" t="s">
        <v>6777</v>
      </c>
      <c r="F737" s="297" t="s">
        <v>6778</v>
      </c>
      <c r="G737" s="298" t="s">
        <v>4932</v>
      </c>
      <c r="H737" s="299">
        <v>1</v>
      </c>
      <c r="I737" s="300"/>
      <c r="J737" s="301">
        <f>ROUND(I737*H737,2)</f>
        <v>0</v>
      </c>
      <c r="K737" s="297" t="s">
        <v>1</v>
      </c>
      <c r="L737" s="302"/>
      <c r="M737" s="303" t="s">
        <v>1</v>
      </c>
      <c r="N737" s="304" t="s">
        <v>41</v>
      </c>
      <c r="O737" s="92"/>
      <c r="P737" s="238">
        <f>O737*H737</f>
        <v>0</v>
      </c>
      <c r="Q737" s="238">
        <v>0</v>
      </c>
      <c r="R737" s="238">
        <f>Q737*H737</f>
        <v>0</v>
      </c>
      <c r="S737" s="238">
        <v>0</v>
      </c>
      <c r="T737" s="239">
        <f>S737*H737</f>
        <v>0</v>
      </c>
      <c r="U737" s="39"/>
      <c r="V737" s="39"/>
      <c r="W737" s="39"/>
      <c r="X737" s="39"/>
      <c r="Y737" s="39"/>
      <c r="Z737" s="39"/>
      <c r="AA737" s="39"/>
      <c r="AB737" s="39"/>
      <c r="AC737" s="39"/>
      <c r="AD737" s="39"/>
      <c r="AE737" s="39"/>
      <c r="AR737" s="240" t="s">
        <v>695</v>
      </c>
      <c r="AT737" s="240" t="s">
        <v>1347</v>
      </c>
      <c r="AU737" s="240" t="s">
        <v>371</v>
      </c>
      <c r="AY737" s="18" t="s">
        <v>350</v>
      </c>
      <c r="BE737" s="241">
        <f>IF(N737="základní",J737,0)</f>
        <v>0</v>
      </c>
      <c r="BF737" s="241">
        <f>IF(N737="snížená",J737,0)</f>
        <v>0</v>
      </c>
      <c r="BG737" s="241">
        <f>IF(N737="zákl. přenesená",J737,0)</f>
        <v>0</v>
      </c>
      <c r="BH737" s="241">
        <f>IF(N737="sníž. přenesená",J737,0)</f>
        <v>0</v>
      </c>
      <c r="BI737" s="241">
        <f>IF(N737="nulová",J737,0)</f>
        <v>0</v>
      </c>
      <c r="BJ737" s="18" t="s">
        <v>84</v>
      </c>
      <c r="BK737" s="241">
        <f>ROUND(I737*H737,2)</f>
        <v>0</v>
      </c>
      <c r="BL737" s="18" t="s">
        <v>530</v>
      </c>
      <c r="BM737" s="240" t="s">
        <v>6779</v>
      </c>
    </row>
    <row r="738" s="2" customFormat="1">
      <c r="A738" s="39"/>
      <c r="B738" s="40"/>
      <c r="C738" s="41"/>
      <c r="D738" s="242" t="s">
        <v>359</v>
      </c>
      <c r="E738" s="41"/>
      <c r="F738" s="243" t="s">
        <v>6778</v>
      </c>
      <c r="G738" s="41"/>
      <c r="H738" s="41"/>
      <c r="I738" s="244"/>
      <c r="J738" s="41"/>
      <c r="K738" s="41"/>
      <c r="L738" s="45"/>
      <c r="M738" s="245"/>
      <c r="N738" s="246"/>
      <c r="O738" s="92"/>
      <c r="P738" s="92"/>
      <c r="Q738" s="92"/>
      <c r="R738" s="92"/>
      <c r="S738" s="92"/>
      <c r="T738" s="93"/>
      <c r="U738" s="39"/>
      <c r="V738" s="39"/>
      <c r="W738" s="39"/>
      <c r="X738" s="39"/>
      <c r="Y738" s="39"/>
      <c r="Z738" s="39"/>
      <c r="AA738" s="39"/>
      <c r="AB738" s="39"/>
      <c r="AC738" s="39"/>
      <c r="AD738" s="39"/>
      <c r="AE738" s="39"/>
      <c r="AT738" s="18" t="s">
        <v>359</v>
      </c>
      <c r="AU738" s="18" t="s">
        <v>371</v>
      </c>
    </row>
    <row r="739" s="2" customFormat="1" ht="16.5" customHeight="1">
      <c r="A739" s="39"/>
      <c r="B739" s="40"/>
      <c r="C739" s="295" t="s">
        <v>3244</v>
      </c>
      <c r="D739" s="295" t="s">
        <v>1347</v>
      </c>
      <c r="E739" s="296" t="s">
        <v>6780</v>
      </c>
      <c r="F739" s="297" t="s">
        <v>6781</v>
      </c>
      <c r="G739" s="298" t="s">
        <v>4932</v>
      </c>
      <c r="H739" s="299">
        <v>1</v>
      </c>
      <c r="I739" s="300"/>
      <c r="J739" s="301">
        <f>ROUND(I739*H739,2)</f>
        <v>0</v>
      </c>
      <c r="K739" s="297" t="s">
        <v>1</v>
      </c>
      <c r="L739" s="302"/>
      <c r="M739" s="303" t="s">
        <v>1</v>
      </c>
      <c r="N739" s="304" t="s">
        <v>41</v>
      </c>
      <c r="O739" s="92"/>
      <c r="P739" s="238">
        <f>O739*H739</f>
        <v>0</v>
      </c>
      <c r="Q739" s="238">
        <v>0</v>
      </c>
      <c r="R739" s="238">
        <f>Q739*H739</f>
        <v>0</v>
      </c>
      <c r="S739" s="238">
        <v>0</v>
      </c>
      <c r="T739" s="239">
        <f>S739*H739</f>
        <v>0</v>
      </c>
      <c r="U739" s="39"/>
      <c r="V739" s="39"/>
      <c r="W739" s="39"/>
      <c r="X739" s="39"/>
      <c r="Y739" s="39"/>
      <c r="Z739" s="39"/>
      <c r="AA739" s="39"/>
      <c r="AB739" s="39"/>
      <c r="AC739" s="39"/>
      <c r="AD739" s="39"/>
      <c r="AE739" s="39"/>
      <c r="AR739" s="240" t="s">
        <v>695</v>
      </c>
      <c r="AT739" s="240" t="s">
        <v>1347</v>
      </c>
      <c r="AU739" s="240" t="s">
        <v>371</v>
      </c>
      <c r="AY739" s="18" t="s">
        <v>350</v>
      </c>
      <c r="BE739" s="241">
        <f>IF(N739="základní",J739,0)</f>
        <v>0</v>
      </c>
      <c r="BF739" s="241">
        <f>IF(N739="snížená",J739,0)</f>
        <v>0</v>
      </c>
      <c r="BG739" s="241">
        <f>IF(N739="zákl. přenesená",J739,0)</f>
        <v>0</v>
      </c>
      <c r="BH739" s="241">
        <f>IF(N739="sníž. přenesená",J739,0)</f>
        <v>0</v>
      </c>
      <c r="BI739" s="241">
        <f>IF(N739="nulová",J739,0)</f>
        <v>0</v>
      </c>
      <c r="BJ739" s="18" t="s">
        <v>84</v>
      </c>
      <c r="BK739" s="241">
        <f>ROUND(I739*H739,2)</f>
        <v>0</v>
      </c>
      <c r="BL739" s="18" t="s">
        <v>530</v>
      </c>
      <c r="BM739" s="240" t="s">
        <v>6782</v>
      </c>
    </row>
    <row r="740" s="2" customFormat="1">
      <c r="A740" s="39"/>
      <c r="B740" s="40"/>
      <c r="C740" s="41"/>
      <c r="D740" s="242" t="s">
        <v>359</v>
      </c>
      <c r="E740" s="41"/>
      <c r="F740" s="243" t="s">
        <v>6781</v>
      </c>
      <c r="G740" s="41"/>
      <c r="H740" s="41"/>
      <c r="I740" s="244"/>
      <c r="J740" s="41"/>
      <c r="K740" s="41"/>
      <c r="L740" s="45"/>
      <c r="M740" s="245"/>
      <c r="N740" s="246"/>
      <c r="O740" s="92"/>
      <c r="P740" s="92"/>
      <c r="Q740" s="92"/>
      <c r="R740" s="92"/>
      <c r="S740" s="92"/>
      <c r="T740" s="93"/>
      <c r="U740" s="39"/>
      <c r="V740" s="39"/>
      <c r="W740" s="39"/>
      <c r="X740" s="39"/>
      <c r="Y740" s="39"/>
      <c r="Z740" s="39"/>
      <c r="AA740" s="39"/>
      <c r="AB740" s="39"/>
      <c r="AC740" s="39"/>
      <c r="AD740" s="39"/>
      <c r="AE740" s="39"/>
      <c r="AT740" s="18" t="s">
        <v>359</v>
      </c>
      <c r="AU740" s="18" t="s">
        <v>371</v>
      </c>
    </row>
    <row r="741" s="2" customFormat="1" ht="24.15" customHeight="1">
      <c r="A741" s="39"/>
      <c r="B741" s="40"/>
      <c r="C741" s="295" t="s">
        <v>3250</v>
      </c>
      <c r="D741" s="295" t="s">
        <v>1347</v>
      </c>
      <c r="E741" s="296" t="s">
        <v>6783</v>
      </c>
      <c r="F741" s="297" t="s">
        <v>6784</v>
      </c>
      <c r="G741" s="298" t="s">
        <v>4932</v>
      </c>
      <c r="H741" s="299">
        <v>1</v>
      </c>
      <c r="I741" s="300"/>
      <c r="J741" s="301">
        <f>ROUND(I741*H741,2)</f>
        <v>0</v>
      </c>
      <c r="K741" s="297" t="s">
        <v>1</v>
      </c>
      <c r="L741" s="302"/>
      <c r="M741" s="303" t="s">
        <v>1</v>
      </c>
      <c r="N741" s="304" t="s">
        <v>41</v>
      </c>
      <c r="O741" s="92"/>
      <c r="P741" s="238">
        <f>O741*H741</f>
        <v>0</v>
      </c>
      <c r="Q741" s="238">
        <v>0</v>
      </c>
      <c r="R741" s="238">
        <f>Q741*H741</f>
        <v>0</v>
      </c>
      <c r="S741" s="238">
        <v>0</v>
      </c>
      <c r="T741" s="239">
        <f>S741*H741</f>
        <v>0</v>
      </c>
      <c r="U741" s="39"/>
      <c r="V741" s="39"/>
      <c r="W741" s="39"/>
      <c r="X741" s="39"/>
      <c r="Y741" s="39"/>
      <c r="Z741" s="39"/>
      <c r="AA741" s="39"/>
      <c r="AB741" s="39"/>
      <c r="AC741" s="39"/>
      <c r="AD741" s="39"/>
      <c r="AE741" s="39"/>
      <c r="AR741" s="240" t="s">
        <v>695</v>
      </c>
      <c r="AT741" s="240" t="s">
        <v>1347</v>
      </c>
      <c r="AU741" s="240" t="s">
        <v>371</v>
      </c>
      <c r="AY741" s="18" t="s">
        <v>350</v>
      </c>
      <c r="BE741" s="241">
        <f>IF(N741="základní",J741,0)</f>
        <v>0</v>
      </c>
      <c r="BF741" s="241">
        <f>IF(N741="snížená",J741,0)</f>
        <v>0</v>
      </c>
      <c r="BG741" s="241">
        <f>IF(N741="zákl. přenesená",J741,0)</f>
        <v>0</v>
      </c>
      <c r="BH741" s="241">
        <f>IF(N741="sníž. přenesená",J741,0)</f>
        <v>0</v>
      </c>
      <c r="BI741" s="241">
        <f>IF(N741="nulová",J741,0)</f>
        <v>0</v>
      </c>
      <c r="BJ741" s="18" t="s">
        <v>84</v>
      </c>
      <c r="BK741" s="241">
        <f>ROUND(I741*H741,2)</f>
        <v>0</v>
      </c>
      <c r="BL741" s="18" t="s">
        <v>530</v>
      </c>
      <c r="BM741" s="240" t="s">
        <v>6785</v>
      </c>
    </row>
    <row r="742" s="2" customFormat="1">
      <c r="A742" s="39"/>
      <c r="B742" s="40"/>
      <c r="C742" s="41"/>
      <c r="D742" s="242" t="s">
        <v>359</v>
      </c>
      <c r="E742" s="41"/>
      <c r="F742" s="243" t="s">
        <v>6784</v>
      </c>
      <c r="G742" s="41"/>
      <c r="H742" s="41"/>
      <c r="I742" s="244"/>
      <c r="J742" s="41"/>
      <c r="K742" s="41"/>
      <c r="L742" s="45"/>
      <c r="M742" s="245"/>
      <c r="N742" s="246"/>
      <c r="O742" s="92"/>
      <c r="P742" s="92"/>
      <c r="Q742" s="92"/>
      <c r="R742" s="92"/>
      <c r="S742" s="92"/>
      <c r="T742" s="93"/>
      <c r="U742" s="39"/>
      <c r="V742" s="39"/>
      <c r="W742" s="39"/>
      <c r="X742" s="39"/>
      <c r="Y742" s="39"/>
      <c r="Z742" s="39"/>
      <c r="AA742" s="39"/>
      <c r="AB742" s="39"/>
      <c r="AC742" s="39"/>
      <c r="AD742" s="39"/>
      <c r="AE742" s="39"/>
      <c r="AT742" s="18" t="s">
        <v>359</v>
      </c>
      <c r="AU742" s="18" t="s">
        <v>371</v>
      </c>
    </row>
    <row r="743" s="2" customFormat="1" ht="24.15" customHeight="1">
      <c r="A743" s="39"/>
      <c r="B743" s="40"/>
      <c r="C743" s="295" t="s">
        <v>3256</v>
      </c>
      <c r="D743" s="295" t="s">
        <v>1347</v>
      </c>
      <c r="E743" s="296" t="s">
        <v>6786</v>
      </c>
      <c r="F743" s="297" t="s">
        <v>6787</v>
      </c>
      <c r="G743" s="298" t="s">
        <v>4932</v>
      </c>
      <c r="H743" s="299">
        <v>1</v>
      </c>
      <c r="I743" s="300"/>
      <c r="J743" s="301">
        <f>ROUND(I743*H743,2)</f>
        <v>0</v>
      </c>
      <c r="K743" s="297" t="s">
        <v>1</v>
      </c>
      <c r="L743" s="302"/>
      <c r="M743" s="303" t="s">
        <v>1</v>
      </c>
      <c r="N743" s="304" t="s">
        <v>41</v>
      </c>
      <c r="O743" s="92"/>
      <c r="P743" s="238">
        <f>O743*H743</f>
        <v>0</v>
      </c>
      <c r="Q743" s="238">
        <v>0</v>
      </c>
      <c r="R743" s="238">
        <f>Q743*H743</f>
        <v>0</v>
      </c>
      <c r="S743" s="238">
        <v>0</v>
      </c>
      <c r="T743" s="239">
        <f>S743*H743</f>
        <v>0</v>
      </c>
      <c r="U743" s="39"/>
      <c r="V743" s="39"/>
      <c r="W743" s="39"/>
      <c r="X743" s="39"/>
      <c r="Y743" s="39"/>
      <c r="Z743" s="39"/>
      <c r="AA743" s="39"/>
      <c r="AB743" s="39"/>
      <c r="AC743" s="39"/>
      <c r="AD743" s="39"/>
      <c r="AE743" s="39"/>
      <c r="AR743" s="240" t="s">
        <v>695</v>
      </c>
      <c r="AT743" s="240" t="s">
        <v>1347</v>
      </c>
      <c r="AU743" s="240" t="s">
        <v>371</v>
      </c>
      <c r="AY743" s="18" t="s">
        <v>350</v>
      </c>
      <c r="BE743" s="241">
        <f>IF(N743="základní",J743,0)</f>
        <v>0</v>
      </c>
      <c r="BF743" s="241">
        <f>IF(N743="snížená",J743,0)</f>
        <v>0</v>
      </c>
      <c r="BG743" s="241">
        <f>IF(N743="zákl. přenesená",J743,0)</f>
        <v>0</v>
      </c>
      <c r="BH743" s="241">
        <f>IF(N743="sníž. přenesená",J743,0)</f>
        <v>0</v>
      </c>
      <c r="BI743" s="241">
        <f>IF(N743="nulová",J743,0)</f>
        <v>0</v>
      </c>
      <c r="BJ743" s="18" t="s">
        <v>84</v>
      </c>
      <c r="BK743" s="241">
        <f>ROUND(I743*H743,2)</f>
        <v>0</v>
      </c>
      <c r="BL743" s="18" t="s">
        <v>530</v>
      </c>
      <c r="BM743" s="240" t="s">
        <v>6788</v>
      </c>
    </row>
    <row r="744" s="2" customFormat="1">
      <c r="A744" s="39"/>
      <c r="B744" s="40"/>
      <c r="C744" s="41"/>
      <c r="D744" s="242" t="s">
        <v>359</v>
      </c>
      <c r="E744" s="41"/>
      <c r="F744" s="243" t="s">
        <v>6787</v>
      </c>
      <c r="G744" s="41"/>
      <c r="H744" s="41"/>
      <c r="I744" s="244"/>
      <c r="J744" s="41"/>
      <c r="K744" s="41"/>
      <c r="L744" s="45"/>
      <c r="M744" s="245"/>
      <c r="N744" s="246"/>
      <c r="O744" s="92"/>
      <c r="P744" s="92"/>
      <c r="Q744" s="92"/>
      <c r="R744" s="92"/>
      <c r="S744" s="92"/>
      <c r="T744" s="93"/>
      <c r="U744" s="39"/>
      <c r="V744" s="39"/>
      <c r="W744" s="39"/>
      <c r="X744" s="39"/>
      <c r="Y744" s="39"/>
      <c r="Z744" s="39"/>
      <c r="AA744" s="39"/>
      <c r="AB744" s="39"/>
      <c r="AC744" s="39"/>
      <c r="AD744" s="39"/>
      <c r="AE744" s="39"/>
      <c r="AT744" s="18" t="s">
        <v>359</v>
      </c>
      <c r="AU744" s="18" t="s">
        <v>371</v>
      </c>
    </row>
    <row r="745" s="2" customFormat="1" ht="62.7" customHeight="1">
      <c r="A745" s="39"/>
      <c r="B745" s="40"/>
      <c r="C745" s="295" t="s">
        <v>3262</v>
      </c>
      <c r="D745" s="295" t="s">
        <v>1347</v>
      </c>
      <c r="E745" s="296" t="s">
        <v>6789</v>
      </c>
      <c r="F745" s="297" t="s">
        <v>6790</v>
      </c>
      <c r="G745" s="298" t="s">
        <v>4932</v>
      </c>
      <c r="H745" s="299">
        <v>1</v>
      </c>
      <c r="I745" s="300"/>
      <c r="J745" s="301">
        <f>ROUND(I745*H745,2)</f>
        <v>0</v>
      </c>
      <c r="K745" s="297" t="s">
        <v>1</v>
      </c>
      <c r="L745" s="302"/>
      <c r="M745" s="303" t="s">
        <v>1</v>
      </c>
      <c r="N745" s="304" t="s">
        <v>41</v>
      </c>
      <c r="O745" s="92"/>
      <c r="P745" s="238">
        <f>O745*H745</f>
        <v>0</v>
      </c>
      <c r="Q745" s="238">
        <v>0</v>
      </c>
      <c r="R745" s="238">
        <f>Q745*H745</f>
        <v>0</v>
      </c>
      <c r="S745" s="238">
        <v>0</v>
      </c>
      <c r="T745" s="239">
        <f>S745*H745</f>
        <v>0</v>
      </c>
      <c r="U745" s="39"/>
      <c r="V745" s="39"/>
      <c r="W745" s="39"/>
      <c r="X745" s="39"/>
      <c r="Y745" s="39"/>
      <c r="Z745" s="39"/>
      <c r="AA745" s="39"/>
      <c r="AB745" s="39"/>
      <c r="AC745" s="39"/>
      <c r="AD745" s="39"/>
      <c r="AE745" s="39"/>
      <c r="AR745" s="240" t="s">
        <v>695</v>
      </c>
      <c r="AT745" s="240" t="s">
        <v>1347</v>
      </c>
      <c r="AU745" s="240" t="s">
        <v>371</v>
      </c>
      <c r="AY745" s="18" t="s">
        <v>350</v>
      </c>
      <c r="BE745" s="241">
        <f>IF(N745="základní",J745,0)</f>
        <v>0</v>
      </c>
      <c r="BF745" s="241">
        <f>IF(N745="snížená",J745,0)</f>
        <v>0</v>
      </c>
      <c r="BG745" s="241">
        <f>IF(N745="zákl. přenesená",J745,0)</f>
        <v>0</v>
      </c>
      <c r="BH745" s="241">
        <f>IF(N745="sníž. přenesená",J745,0)</f>
        <v>0</v>
      </c>
      <c r="BI745" s="241">
        <f>IF(N745="nulová",J745,0)</f>
        <v>0</v>
      </c>
      <c r="BJ745" s="18" t="s">
        <v>84</v>
      </c>
      <c r="BK745" s="241">
        <f>ROUND(I745*H745,2)</f>
        <v>0</v>
      </c>
      <c r="BL745" s="18" t="s">
        <v>530</v>
      </c>
      <c r="BM745" s="240" t="s">
        <v>6791</v>
      </c>
    </row>
    <row r="746" s="2" customFormat="1">
      <c r="A746" s="39"/>
      <c r="B746" s="40"/>
      <c r="C746" s="41"/>
      <c r="D746" s="242" t="s">
        <v>359</v>
      </c>
      <c r="E746" s="41"/>
      <c r="F746" s="243" t="s">
        <v>6790</v>
      </c>
      <c r="G746" s="41"/>
      <c r="H746" s="41"/>
      <c r="I746" s="244"/>
      <c r="J746" s="41"/>
      <c r="K746" s="41"/>
      <c r="L746" s="45"/>
      <c r="M746" s="245"/>
      <c r="N746" s="246"/>
      <c r="O746" s="92"/>
      <c r="P746" s="92"/>
      <c r="Q746" s="92"/>
      <c r="R746" s="92"/>
      <c r="S746" s="92"/>
      <c r="T746" s="93"/>
      <c r="U746" s="39"/>
      <c r="V746" s="39"/>
      <c r="W746" s="39"/>
      <c r="X746" s="39"/>
      <c r="Y746" s="39"/>
      <c r="Z746" s="39"/>
      <c r="AA746" s="39"/>
      <c r="AB746" s="39"/>
      <c r="AC746" s="39"/>
      <c r="AD746" s="39"/>
      <c r="AE746" s="39"/>
      <c r="AT746" s="18" t="s">
        <v>359</v>
      </c>
      <c r="AU746" s="18" t="s">
        <v>371</v>
      </c>
    </row>
    <row r="747" s="2" customFormat="1" ht="21.75" customHeight="1">
      <c r="A747" s="39"/>
      <c r="B747" s="40"/>
      <c r="C747" s="295" t="s">
        <v>3268</v>
      </c>
      <c r="D747" s="295" t="s">
        <v>1347</v>
      </c>
      <c r="E747" s="296" t="s">
        <v>6792</v>
      </c>
      <c r="F747" s="297" t="s">
        <v>6192</v>
      </c>
      <c r="G747" s="298" t="s">
        <v>4932</v>
      </c>
      <c r="H747" s="299">
        <v>1</v>
      </c>
      <c r="I747" s="300"/>
      <c r="J747" s="301">
        <f>ROUND(I747*H747,2)</f>
        <v>0</v>
      </c>
      <c r="K747" s="297" t="s">
        <v>1</v>
      </c>
      <c r="L747" s="302"/>
      <c r="M747" s="303" t="s">
        <v>1</v>
      </c>
      <c r="N747" s="304" t="s">
        <v>41</v>
      </c>
      <c r="O747" s="92"/>
      <c r="P747" s="238">
        <f>O747*H747</f>
        <v>0</v>
      </c>
      <c r="Q747" s="238">
        <v>0</v>
      </c>
      <c r="R747" s="238">
        <f>Q747*H747</f>
        <v>0</v>
      </c>
      <c r="S747" s="238">
        <v>0</v>
      </c>
      <c r="T747" s="239">
        <f>S747*H747</f>
        <v>0</v>
      </c>
      <c r="U747" s="39"/>
      <c r="V747" s="39"/>
      <c r="W747" s="39"/>
      <c r="X747" s="39"/>
      <c r="Y747" s="39"/>
      <c r="Z747" s="39"/>
      <c r="AA747" s="39"/>
      <c r="AB747" s="39"/>
      <c r="AC747" s="39"/>
      <c r="AD747" s="39"/>
      <c r="AE747" s="39"/>
      <c r="AR747" s="240" t="s">
        <v>695</v>
      </c>
      <c r="AT747" s="240" t="s">
        <v>1347</v>
      </c>
      <c r="AU747" s="240" t="s">
        <v>371</v>
      </c>
      <c r="AY747" s="18" t="s">
        <v>350</v>
      </c>
      <c r="BE747" s="241">
        <f>IF(N747="základní",J747,0)</f>
        <v>0</v>
      </c>
      <c r="BF747" s="241">
        <f>IF(N747="snížená",J747,0)</f>
        <v>0</v>
      </c>
      <c r="BG747" s="241">
        <f>IF(N747="zákl. přenesená",J747,0)</f>
        <v>0</v>
      </c>
      <c r="BH747" s="241">
        <f>IF(N747="sníž. přenesená",J747,0)</f>
        <v>0</v>
      </c>
      <c r="BI747" s="241">
        <f>IF(N747="nulová",J747,0)</f>
        <v>0</v>
      </c>
      <c r="BJ747" s="18" t="s">
        <v>84</v>
      </c>
      <c r="BK747" s="241">
        <f>ROUND(I747*H747,2)</f>
        <v>0</v>
      </c>
      <c r="BL747" s="18" t="s">
        <v>530</v>
      </c>
      <c r="BM747" s="240" t="s">
        <v>6793</v>
      </c>
    </row>
    <row r="748" s="2" customFormat="1">
      <c r="A748" s="39"/>
      <c r="B748" s="40"/>
      <c r="C748" s="41"/>
      <c r="D748" s="242" t="s">
        <v>359</v>
      </c>
      <c r="E748" s="41"/>
      <c r="F748" s="243" t="s">
        <v>6192</v>
      </c>
      <c r="G748" s="41"/>
      <c r="H748" s="41"/>
      <c r="I748" s="244"/>
      <c r="J748" s="41"/>
      <c r="K748" s="41"/>
      <c r="L748" s="45"/>
      <c r="M748" s="245"/>
      <c r="N748" s="246"/>
      <c r="O748" s="92"/>
      <c r="P748" s="92"/>
      <c r="Q748" s="92"/>
      <c r="R748" s="92"/>
      <c r="S748" s="92"/>
      <c r="T748" s="93"/>
      <c r="U748" s="39"/>
      <c r="V748" s="39"/>
      <c r="W748" s="39"/>
      <c r="X748" s="39"/>
      <c r="Y748" s="39"/>
      <c r="Z748" s="39"/>
      <c r="AA748" s="39"/>
      <c r="AB748" s="39"/>
      <c r="AC748" s="39"/>
      <c r="AD748" s="39"/>
      <c r="AE748" s="39"/>
      <c r="AT748" s="18" t="s">
        <v>359</v>
      </c>
      <c r="AU748" s="18" t="s">
        <v>371</v>
      </c>
    </row>
    <row r="749" s="2" customFormat="1" ht="21.75" customHeight="1">
      <c r="A749" s="39"/>
      <c r="B749" s="40"/>
      <c r="C749" s="295" t="s">
        <v>3275</v>
      </c>
      <c r="D749" s="295" t="s">
        <v>1347</v>
      </c>
      <c r="E749" s="296" t="s">
        <v>6777</v>
      </c>
      <c r="F749" s="297" t="s">
        <v>6778</v>
      </c>
      <c r="G749" s="298" t="s">
        <v>4932</v>
      </c>
      <c r="H749" s="299">
        <v>1</v>
      </c>
      <c r="I749" s="300"/>
      <c r="J749" s="301">
        <f>ROUND(I749*H749,2)</f>
        <v>0</v>
      </c>
      <c r="K749" s="297" t="s">
        <v>1</v>
      </c>
      <c r="L749" s="302"/>
      <c r="M749" s="303" t="s">
        <v>1</v>
      </c>
      <c r="N749" s="304" t="s">
        <v>41</v>
      </c>
      <c r="O749" s="92"/>
      <c r="P749" s="238">
        <f>O749*H749</f>
        <v>0</v>
      </c>
      <c r="Q749" s="238">
        <v>0</v>
      </c>
      <c r="R749" s="238">
        <f>Q749*H749</f>
        <v>0</v>
      </c>
      <c r="S749" s="238">
        <v>0</v>
      </c>
      <c r="T749" s="239">
        <f>S749*H749</f>
        <v>0</v>
      </c>
      <c r="U749" s="39"/>
      <c r="V749" s="39"/>
      <c r="W749" s="39"/>
      <c r="X749" s="39"/>
      <c r="Y749" s="39"/>
      <c r="Z749" s="39"/>
      <c r="AA749" s="39"/>
      <c r="AB749" s="39"/>
      <c r="AC749" s="39"/>
      <c r="AD749" s="39"/>
      <c r="AE749" s="39"/>
      <c r="AR749" s="240" t="s">
        <v>695</v>
      </c>
      <c r="AT749" s="240" t="s">
        <v>1347</v>
      </c>
      <c r="AU749" s="240" t="s">
        <v>371</v>
      </c>
      <c r="AY749" s="18" t="s">
        <v>350</v>
      </c>
      <c r="BE749" s="241">
        <f>IF(N749="základní",J749,0)</f>
        <v>0</v>
      </c>
      <c r="BF749" s="241">
        <f>IF(N749="snížená",J749,0)</f>
        <v>0</v>
      </c>
      <c r="BG749" s="241">
        <f>IF(N749="zákl. přenesená",J749,0)</f>
        <v>0</v>
      </c>
      <c r="BH749" s="241">
        <f>IF(N749="sníž. přenesená",J749,0)</f>
        <v>0</v>
      </c>
      <c r="BI749" s="241">
        <f>IF(N749="nulová",J749,0)</f>
        <v>0</v>
      </c>
      <c r="BJ749" s="18" t="s">
        <v>84</v>
      </c>
      <c r="BK749" s="241">
        <f>ROUND(I749*H749,2)</f>
        <v>0</v>
      </c>
      <c r="BL749" s="18" t="s">
        <v>530</v>
      </c>
      <c r="BM749" s="240" t="s">
        <v>6794</v>
      </c>
    </row>
    <row r="750" s="2" customFormat="1">
      <c r="A750" s="39"/>
      <c r="B750" s="40"/>
      <c r="C750" s="41"/>
      <c r="D750" s="242" t="s">
        <v>359</v>
      </c>
      <c r="E750" s="41"/>
      <c r="F750" s="243" t="s">
        <v>6778</v>
      </c>
      <c r="G750" s="41"/>
      <c r="H750" s="41"/>
      <c r="I750" s="244"/>
      <c r="J750" s="41"/>
      <c r="K750" s="41"/>
      <c r="L750" s="45"/>
      <c r="M750" s="245"/>
      <c r="N750" s="246"/>
      <c r="O750" s="92"/>
      <c r="P750" s="92"/>
      <c r="Q750" s="92"/>
      <c r="R750" s="92"/>
      <c r="S750" s="92"/>
      <c r="T750" s="93"/>
      <c r="U750" s="39"/>
      <c r="V750" s="39"/>
      <c r="W750" s="39"/>
      <c r="X750" s="39"/>
      <c r="Y750" s="39"/>
      <c r="Z750" s="39"/>
      <c r="AA750" s="39"/>
      <c r="AB750" s="39"/>
      <c r="AC750" s="39"/>
      <c r="AD750" s="39"/>
      <c r="AE750" s="39"/>
      <c r="AT750" s="18" t="s">
        <v>359</v>
      </c>
      <c r="AU750" s="18" t="s">
        <v>371</v>
      </c>
    </row>
    <row r="751" s="2" customFormat="1" ht="24.15" customHeight="1">
      <c r="A751" s="39"/>
      <c r="B751" s="40"/>
      <c r="C751" s="295" t="s">
        <v>3281</v>
      </c>
      <c r="D751" s="295" t="s">
        <v>1347</v>
      </c>
      <c r="E751" s="296" t="s">
        <v>6783</v>
      </c>
      <c r="F751" s="297" t="s">
        <v>6784</v>
      </c>
      <c r="G751" s="298" t="s">
        <v>4932</v>
      </c>
      <c r="H751" s="299">
        <v>1</v>
      </c>
      <c r="I751" s="300"/>
      <c r="J751" s="301">
        <f>ROUND(I751*H751,2)</f>
        <v>0</v>
      </c>
      <c r="K751" s="297" t="s">
        <v>1</v>
      </c>
      <c r="L751" s="302"/>
      <c r="M751" s="303" t="s">
        <v>1</v>
      </c>
      <c r="N751" s="304" t="s">
        <v>41</v>
      </c>
      <c r="O751" s="92"/>
      <c r="P751" s="238">
        <f>O751*H751</f>
        <v>0</v>
      </c>
      <c r="Q751" s="238">
        <v>0</v>
      </c>
      <c r="R751" s="238">
        <f>Q751*H751</f>
        <v>0</v>
      </c>
      <c r="S751" s="238">
        <v>0</v>
      </c>
      <c r="T751" s="239">
        <f>S751*H751</f>
        <v>0</v>
      </c>
      <c r="U751" s="39"/>
      <c r="V751" s="39"/>
      <c r="W751" s="39"/>
      <c r="X751" s="39"/>
      <c r="Y751" s="39"/>
      <c r="Z751" s="39"/>
      <c r="AA751" s="39"/>
      <c r="AB751" s="39"/>
      <c r="AC751" s="39"/>
      <c r="AD751" s="39"/>
      <c r="AE751" s="39"/>
      <c r="AR751" s="240" t="s">
        <v>695</v>
      </c>
      <c r="AT751" s="240" t="s">
        <v>1347</v>
      </c>
      <c r="AU751" s="240" t="s">
        <v>371</v>
      </c>
      <c r="AY751" s="18" t="s">
        <v>350</v>
      </c>
      <c r="BE751" s="241">
        <f>IF(N751="základní",J751,0)</f>
        <v>0</v>
      </c>
      <c r="BF751" s="241">
        <f>IF(N751="snížená",J751,0)</f>
        <v>0</v>
      </c>
      <c r="BG751" s="241">
        <f>IF(N751="zákl. přenesená",J751,0)</f>
        <v>0</v>
      </c>
      <c r="BH751" s="241">
        <f>IF(N751="sníž. přenesená",J751,0)</f>
        <v>0</v>
      </c>
      <c r="BI751" s="241">
        <f>IF(N751="nulová",J751,0)</f>
        <v>0</v>
      </c>
      <c r="BJ751" s="18" t="s">
        <v>84</v>
      </c>
      <c r="BK751" s="241">
        <f>ROUND(I751*H751,2)</f>
        <v>0</v>
      </c>
      <c r="BL751" s="18" t="s">
        <v>530</v>
      </c>
      <c r="BM751" s="240" t="s">
        <v>6795</v>
      </c>
    </row>
    <row r="752" s="2" customFormat="1">
      <c r="A752" s="39"/>
      <c r="B752" s="40"/>
      <c r="C752" s="41"/>
      <c r="D752" s="242" t="s">
        <v>359</v>
      </c>
      <c r="E752" s="41"/>
      <c r="F752" s="243" t="s">
        <v>6784</v>
      </c>
      <c r="G752" s="41"/>
      <c r="H752" s="41"/>
      <c r="I752" s="244"/>
      <c r="J752" s="41"/>
      <c r="K752" s="41"/>
      <c r="L752" s="45"/>
      <c r="M752" s="245"/>
      <c r="N752" s="246"/>
      <c r="O752" s="92"/>
      <c r="P752" s="92"/>
      <c r="Q752" s="92"/>
      <c r="R752" s="92"/>
      <c r="S752" s="92"/>
      <c r="T752" s="93"/>
      <c r="U752" s="39"/>
      <c r="V752" s="39"/>
      <c r="W752" s="39"/>
      <c r="X752" s="39"/>
      <c r="Y752" s="39"/>
      <c r="Z752" s="39"/>
      <c r="AA752" s="39"/>
      <c r="AB752" s="39"/>
      <c r="AC752" s="39"/>
      <c r="AD752" s="39"/>
      <c r="AE752" s="39"/>
      <c r="AT752" s="18" t="s">
        <v>359</v>
      </c>
      <c r="AU752" s="18" t="s">
        <v>371</v>
      </c>
    </row>
    <row r="753" s="2" customFormat="1" ht="62.7" customHeight="1">
      <c r="A753" s="39"/>
      <c r="B753" s="40"/>
      <c r="C753" s="295" t="s">
        <v>3288</v>
      </c>
      <c r="D753" s="295" t="s">
        <v>1347</v>
      </c>
      <c r="E753" s="296" t="s">
        <v>6796</v>
      </c>
      <c r="F753" s="297" t="s">
        <v>6797</v>
      </c>
      <c r="G753" s="298" t="s">
        <v>4932</v>
      </c>
      <c r="H753" s="299">
        <v>1</v>
      </c>
      <c r="I753" s="300"/>
      <c r="J753" s="301">
        <f>ROUND(I753*H753,2)</f>
        <v>0</v>
      </c>
      <c r="K753" s="297" t="s">
        <v>1</v>
      </c>
      <c r="L753" s="302"/>
      <c r="M753" s="303" t="s">
        <v>1</v>
      </c>
      <c r="N753" s="304" t="s">
        <v>41</v>
      </c>
      <c r="O753" s="92"/>
      <c r="P753" s="238">
        <f>O753*H753</f>
        <v>0</v>
      </c>
      <c r="Q753" s="238">
        <v>0</v>
      </c>
      <c r="R753" s="238">
        <f>Q753*H753</f>
        <v>0</v>
      </c>
      <c r="S753" s="238">
        <v>0</v>
      </c>
      <c r="T753" s="239">
        <f>S753*H753</f>
        <v>0</v>
      </c>
      <c r="U753" s="39"/>
      <c r="V753" s="39"/>
      <c r="W753" s="39"/>
      <c r="X753" s="39"/>
      <c r="Y753" s="39"/>
      <c r="Z753" s="39"/>
      <c r="AA753" s="39"/>
      <c r="AB753" s="39"/>
      <c r="AC753" s="39"/>
      <c r="AD753" s="39"/>
      <c r="AE753" s="39"/>
      <c r="AR753" s="240" t="s">
        <v>695</v>
      </c>
      <c r="AT753" s="240" t="s">
        <v>1347</v>
      </c>
      <c r="AU753" s="240" t="s">
        <v>371</v>
      </c>
      <c r="AY753" s="18" t="s">
        <v>350</v>
      </c>
      <c r="BE753" s="241">
        <f>IF(N753="základní",J753,0)</f>
        <v>0</v>
      </c>
      <c r="BF753" s="241">
        <f>IF(N753="snížená",J753,0)</f>
        <v>0</v>
      </c>
      <c r="BG753" s="241">
        <f>IF(N753="zákl. přenesená",J753,0)</f>
        <v>0</v>
      </c>
      <c r="BH753" s="241">
        <f>IF(N753="sníž. přenesená",J753,0)</f>
        <v>0</v>
      </c>
      <c r="BI753" s="241">
        <f>IF(N753="nulová",J753,0)</f>
        <v>0</v>
      </c>
      <c r="BJ753" s="18" t="s">
        <v>84</v>
      </c>
      <c r="BK753" s="241">
        <f>ROUND(I753*H753,2)</f>
        <v>0</v>
      </c>
      <c r="BL753" s="18" t="s">
        <v>530</v>
      </c>
      <c r="BM753" s="240" t="s">
        <v>6798</v>
      </c>
    </row>
    <row r="754" s="2" customFormat="1">
      <c r="A754" s="39"/>
      <c r="B754" s="40"/>
      <c r="C754" s="41"/>
      <c r="D754" s="242" t="s">
        <v>359</v>
      </c>
      <c r="E754" s="41"/>
      <c r="F754" s="243" t="s">
        <v>6797</v>
      </c>
      <c r="G754" s="41"/>
      <c r="H754" s="41"/>
      <c r="I754" s="244"/>
      <c r="J754" s="41"/>
      <c r="K754" s="41"/>
      <c r="L754" s="45"/>
      <c r="M754" s="245"/>
      <c r="N754" s="246"/>
      <c r="O754" s="92"/>
      <c r="P754" s="92"/>
      <c r="Q754" s="92"/>
      <c r="R754" s="92"/>
      <c r="S754" s="92"/>
      <c r="T754" s="93"/>
      <c r="U754" s="39"/>
      <c r="V754" s="39"/>
      <c r="W754" s="39"/>
      <c r="X754" s="39"/>
      <c r="Y754" s="39"/>
      <c r="Z754" s="39"/>
      <c r="AA754" s="39"/>
      <c r="AB754" s="39"/>
      <c r="AC754" s="39"/>
      <c r="AD754" s="39"/>
      <c r="AE754" s="39"/>
      <c r="AT754" s="18" t="s">
        <v>359</v>
      </c>
      <c r="AU754" s="18" t="s">
        <v>371</v>
      </c>
    </row>
    <row r="755" s="2" customFormat="1" ht="21.75" customHeight="1">
      <c r="A755" s="39"/>
      <c r="B755" s="40"/>
      <c r="C755" s="295" t="s">
        <v>3294</v>
      </c>
      <c r="D755" s="295" t="s">
        <v>1347</v>
      </c>
      <c r="E755" s="296" t="s">
        <v>6799</v>
      </c>
      <c r="F755" s="297" t="s">
        <v>6192</v>
      </c>
      <c r="G755" s="298" t="s">
        <v>4932</v>
      </c>
      <c r="H755" s="299">
        <v>1</v>
      </c>
      <c r="I755" s="300"/>
      <c r="J755" s="301">
        <f>ROUND(I755*H755,2)</f>
        <v>0</v>
      </c>
      <c r="K755" s="297" t="s">
        <v>1</v>
      </c>
      <c r="L755" s="302"/>
      <c r="M755" s="303" t="s">
        <v>1</v>
      </c>
      <c r="N755" s="304" t="s">
        <v>41</v>
      </c>
      <c r="O755" s="92"/>
      <c r="P755" s="238">
        <f>O755*H755</f>
        <v>0</v>
      </c>
      <c r="Q755" s="238">
        <v>0</v>
      </c>
      <c r="R755" s="238">
        <f>Q755*H755</f>
        <v>0</v>
      </c>
      <c r="S755" s="238">
        <v>0</v>
      </c>
      <c r="T755" s="239">
        <f>S755*H755</f>
        <v>0</v>
      </c>
      <c r="U755" s="39"/>
      <c r="V755" s="39"/>
      <c r="W755" s="39"/>
      <c r="X755" s="39"/>
      <c r="Y755" s="39"/>
      <c r="Z755" s="39"/>
      <c r="AA755" s="39"/>
      <c r="AB755" s="39"/>
      <c r="AC755" s="39"/>
      <c r="AD755" s="39"/>
      <c r="AE755" s="39"/>
      <c r="AR755" s="240" t="s">
        <v>695</v>
      </c>
      <c r="AT755" s="240" t="s">
        <v>1347</v>
      </c>
      <c r="AU755" s="240" t="s">
        <v>371</v>
      </c>
      <c r="AY755" s="18" t="s">
        <v>350</v>
      </c>
      <c r="BE755" s="241">
        <f>IF(N755="základní",J755,0)</f>
        <v>0</v>
      </c>
      <c r="BF755" s="241">
        <f>IF(N755="snížená",J755,0)</f>
        <v>0</v>
      </c>
      <c r="BG755" s="241">
        <f>IF(N755="zákl. přenesená",J755,0)</f>
        <v>0</v>
      </c>
      <c r="BH755" s="241">
        <f>IF(N755="sníž. přenesená",J755,0)</f>
        <v>0</v>
      </c>
      <c r="BI755" s="241">
        <f>IF(N755="nulová",J755,0)</f>
        <v>0</v>
      </c>
      <c r="BJ755" s="18" t="s">
        <v>84</v>
      </c>
      <c r="BK755" s="241">
        <f>ROUND(I755*H755,2)</f>
        <v>0</v>
      </c>
      <c r="BL755" s="18" t="s">
        <v>530</v>
      </c>
      <c r="BM755" s="240" t="s">
        <v>6800</v>
      </c>
    </row>
    <row r="756" s="2" customFormat="1">
      <c r="A756" s="39"/>
      <c r="B756" s="40"/>
      <c r="C756" s="41"/>
      <c r="D756" s="242" t="s">
        <v>359</v>
      </c>
      <c r="E756" s="41"/>
      <c r="F756" s="243" t="s">
        <v>6192</v>
      </c>
      <c r="G756" s="41"/>
      <c r="H756" s="41"/>
      <c r="I756" s="244"/>
      <c r="J756" s="41"/>
      <c r="K756" s="41"/>
      <c r="L756" s="45"/>
      <c r="M756" s="245"/>
      <c r="N756" s="246"/>
      <c r="O756" s="92"/>
      <c r="P756" s="92"/>
      <c r="Q756" s="92"/>
      <c r="R756" s="92"/>
      <c r="S756" s="92"/>
      <c r="T756" s="93"/>
      <c r="U756" s="39"/>
      <c r="V756" s="39"/>
      <c r="W756" s="39"/>
      <c r="X756" s="39"/>
      <c r="Y756" s="39"/>
      <c r="Z756" s="39"/>
      <c r="AA756" s="39"/>
      <c r="AB756" s="39"/>
      <c r="AC756" s="39"/>
      <c r="AD756" s="39"/>
      <c r="AE756" s="39"/>
      <c r="AT756" s="18" t="s">
        <v>359</v>
      </c>
      <c r="AU756" s="18" t="s">
        <v>371</v>
      </c>
    </row>
    <row r="757" s="2" customFormat="1" ht="24.15" customHeight="1">
      <c r="A757" s="39"/>
      <c r="B757" s="40"/>
      <c r="C757" s="295" t="s">
        <v>3298</v>
      </c>
      <c r="D757" s="295" t="s">
        <v>1347</v>
      </c>
      <c r="E757" s="296" t="s">
        <v>6801</v>
      </c>
      <c r="F757" s="297" t="s">
        <v>6185</v>
      </c>
      <c r="G757" s="298" t="s">
        <v>4932</v>
      </c>
      <c r="H757" s="299">
        <v>1</v>
      </c>
      <c r="I757" s="300"/>
      <c r="J757" s="301">
        <f>ROUND(I757*H757,2)</f>
        <v>0</v>
      </c>
      <c r="K757" s="297" t="s">
        <v>1</v>
      </c>
      <c r="L757" s="302"/>
      <c r="M757" s="303" t="s">
        <v>1</v>
      </c>
      <c r="N757" s="304" t="s">
        <v>41</v>
      </c>
      <c r="O757" s="92"/>
      <c r="P757" s="238">
        <f>O757*H757</f>
        <v>0</v>
      </c>
      <c r="Q757" s="238">
        <v>0</v>
      </c>
      <c r="R757" s="238">
        <f>Q757*H757</f>
        <v>0</v>
      </c>
      <c r="S757" s="238">
        <v>0</v>
      </c>
      <c r="T757" s="239">
        <f>S757*H757</f>
        <v>0</v>
      </c>
      <c r="U757" s="39"/>
      <c r="V757" s="39"/>
      <c r="W757" s="39"/>
      <c r="X757" s="39"/>
      <c r="Y757" s="39"/>
      <c r="Z757" s="39"/>
      <c r="AA757" s="39"/>
      <c r="AB757" s="39"/>
      <c r="AC757" s="39"/>
      <c r="AD757" s="39"/>
      <c r="AE757" s="39"/>
      <c r="AR757" s="240" t="s">
        <v>695</v>
      </c>
      <c r="AT757" s="240" t="s">
        <v>1347</v>
      </c>
      <c r="AU757" s="240" t="s">
        <v>371</v>
      </c>
      <c r="AY757" s="18" t="s">
        <v>350</v>
      </c>
      <c r="BE757" s="241">
        <f>IF(N757="základní",J757,0)</f>
        <v>0</v>
      </c>
      <c r="BF757" s="241">
        <f>IF(N757="snížená",J757,0)</f>
        <v>0</v>
      </c>
      <c r="BG757" s="241">
        <f>IF(N757="zákl. přenesená",J757,0)</f>
        <v>0</v>
      </c>
      <c r="BH757" s="241">
        <f>IF(N757="sníž. přenesená",J757,0)</f>
        <v>0</v>
      </c>
      <c r="BI757" s="241">
        <f>IF(N757="nulová",J757,0)</f>
        <v>0</v>
      </c>
      <c r="BJ757" s="18" t="s">
        <v>84</v>
      </c>
      <c r="BK757" s="241">
        <f>ROUND(I757*H757,2)</f>
        <v>0</v>
      </c>
      <c r="BL757" s="18" t="s">
        <v>530</v>
      </c>
      <c r="BM757" s="240" t="s">
        <v>6802</v>
      </c>
    </row>
    <row r="758" s="2" customFormat="1">
      <c r="A758" s="39"/>
      <c r="B758" s="40"/>
      <c r="C758" s="41"/>
      <c r="D758" s="242" t="s">
        <v>359</v>
      </c>
      <c r="E758" s="41"/>
      <c r="F758" s="243" t="s">
        <v>6185</v>
      </c>
      <c r="G758" s="41"/>
      <c r="H758" s="41"/>
      <c r="I758" s="244"/>
      <c r="J758" s="41"/>
      <c r="K758" s="41"/>
      <c r="L758" s="45"/>
      <c r="M758" s="245"/>
      <c r="N758" s="246"/>
      <c r="O758" s="92"/>
      <c r="P758" s="92"/>
      <c r="Q758" s="92"/>
      <c r="R758" s="92"/>
      <c r="S758" s="92"/>
      <c r="T758" s="93"/>
      <c r="U758" s="39"/>
      <c r="V758" s="39"/>
      <c r="W758" s="39"/>
      <c r="X758" s="39"/>
      <c r="Y758" s="39"/>
      <c r="Z758" s="39"/>
      <c r="AA758" s="39"/>
      <c r="AB758" s="39"/>
      <c r="AC758" s="39"/>
      <c r="AD758" s="39"/>
      <c r="AE758" s="39"/>
      <c r="AT758" s="18" t="s">
        <v>359</v>
      </c>
      <c r="AU758" s="18" t="s">
        <v>371</v>
      </c>
    </row>
    <row r="759" s="2" customFormat="1" ht="24.15" customHeight="1">
      <c r="A759" s="39"/>
      <c r="B759" s="40"/>
      <c r="C759" s="295" t="s">
        <v>3304</v>
      </c>
      <c r="D759" s="295" t="s">
        <v>1347</v>
      </c>
      <c r="E759" s="296" t="s">
        <v>6783</v>
      </c>
      <c r="F759" s="297" t="s">
        <v>6784</v>
      </c>
      <c r="G759" s="298" t="s">
        <v>4932</v>
      </c>
      <c r="H759" s="299">
        <v>1</v>
      </c>
      <c r="I759" s="300"/>
      <c r="J759" s="301">
        <f>ROUND(I759*H759,2)</f>
        <v>0</v>
      </c>
      <c r="K759" s="297" t="s">
        <v>1</v>
      </c>
      <c r="L759" s="302"/>
      <c r="M759" s="303" t="s">
        <v>1</v>
      </c>
      <c r="N759" s="304" t="s">
        <v>41</v>
      </c>
      <c r="O759" s="92"/>
      <c r="P759" s="238">
        <f>O759*H759</f>
        <v>0</v>
      </c>
      <c r="Q759" s="238">
        <v>0</v>
      </c>
      <c r="R759" s="238">
        <f>Q759*H759</f>
        <v>0</v>
      </c>
      <c r="S759" s="238">
        <v>0</v>
      </c>
      <c r="T759" s="239">
        <f>S759*H759</f>
        <v>0</v>
      </c>
      <c r="U759" s="39"/>
      <c r="V759" s="39"/>
      <c r="W759" s="39"/>
      <c r="X759" s="39"/>
      <c r="Y759" s="39"/>
      <c r="Z759" s="39"/>
      <c r="AA759" s="39"/>
      <c r="AB759" s="39"/>
      <c r="AC759" s="39"/>
      <c r="AD759" s="39"/>
      <c r="AE759" s="39"/>
      <c r="AR759" s="240" t="s">
        <v>695</v>
      </c>
      <c r="AT759" s="240" t="s">
        <v>1347</v>
      </c>
      <c r="AU759" s="240" t="s">
        <v>371</v>
      </c>
      <c r="AY759" s="18" t="s">
        <v>350</v>
      </c>
      <c r="BE759" s="241">
        <f>IF(N759="základní",J759,0)</f>
        <v>0</v>
      </c>
      <c r="BF759" s="241">
        <f>IF(N759="snížená",J759,0)</f>
        <v>0</v>
      </c>
      <c r="BG759" s="241">
        <f>IF(N759="zákl. přenesená",J759,0)</f>
        <v>0</v>
      </c>
      <c r="BH759" s="241">
        <f>IF(N759="sníž. přenesená",J759,0)</f>
        <v>0</v>
      </c>
      <c r="BI759" s="241">
        <f>IF(N759="nulová",J759,0)</f>
        <v>0</v>
      </c>
      <c r="BJ759" s="18" t="s">
        <v>84</v>
      </c>
      <c r="BK759" s="241">
        <f>ROUND(I759*H759,2)</f>
        <v>0</v>
      </c>
      <c r="BL759" s="18" t="s">
        <v>530</v>
      </c>
      <c r="BM759" s="240" t="s">
        <v>6803</v>
      </c>
    </row>
    <row r="760" s="2" customFormat="1">
      <c r="A760" s="39"/>
      <c r="B760" s="40"/>
      <c r="C760" s="41"/>
      <c r="D760" s="242" t="s">
        <v>359</v>
      </c>
      <c r="E760" s="41"/>
      <c r="F760" s="243" t="s">
        <v>6784</v>
      </c>
      <c r="G760" s="41"/>
      <c r="H760" s="41"/>
      <c r="I760" s="244"/>
      <c r="J760" s="41"/>
      <c r="K760" s="41"/>
      <c r="L760" s="45"/>
      <c r="M760" s="245"/>
      <c r="N760" s="246"/>
      <c r="O760" s="92"/>
      <c r="P760" s="92"/>
      <c r="Q760" s="92"/>
      <c r="R760" s="92"/>
      <c r="S760" s="92"/>
      <c r="T760" s="93"/>
      <c r="U760" s="39"/>
      <c r="V760" s="39"/>
      <c r="W760" s="39"/>
      <c r="X760" s="39"/>
      <c r="Y760" s="39"/>
      <c r="Z760" s="39"/>
      <c r="AA760" s="39"/>
      <c r="AB760" s="39"/>
      <c r="AC760" s="39"/>
      <c r="AD760" s="39"/>
      <c r="AE760" s="39"/>
      <c r="AT760" s="18" t="s">
        <v>359</v>
      </c>
      <c r="AU760" s="18" t="s">
        <v>371</v>
      </c>
    </row>
    <row r="761" s="12" customFormat="1" ht="20.88" customHeight="1">
      <c r="A761" s="12"/>
      <c r="B761" s="213"/>
      <c r="C761" s="214"/>
      <c r="D761" s="215" t="s">
        <v>75</v>
      </c>
      <c r="E761" s="227" t="s">
        <v>6804</v>
      </c>
      <c r="F761" s="227" t="s">
        <v>6805</v>
      </c>
      <c r="G761" s="214"/>
      <c r="H761" s="214"/>
      <c r="I761" s="217"/>
      <c r="J761" s="228">
        <f>BK761</f>
        <v>0</v>
      </c>
      <c r="K761" s="214"/>
      <c r="L761" s="219"/>
      <c r="M761" s="220"/>
      <c r="N761" s="221"/>
      <c r="O761" s="221"/>
      <c r="P761" s="222">
        <f>SUM(P762:P821)</f>
        <v>0</v>
      </c>
      <c r="Q761" s="221"/>
      <c r="R761" s="222">
        <f>SUM(R762:R821)</f>
        <v>0</v>
      </c>
      <c r="S761" s="221"/>
      <c r="T761" s="223">
        <f>SUM(T762:T821)</f>
        <v>0</v>
      </c>
      <c r="U761" s="12"/>
      <c r="V761" s="12"/>
      <c r="W761" s="12"/>
      <c r="X761" s="12"/>
      <c r="Y761" s="12"/>
      <c r="Z761" s="12"/>
      <c r="AA761" s="12"/>
      <c r="AB761" s="12"/>
      <c r="AC761" s="12"/>
      <c r="AD761" s="12"/>
      <c r="AE761" s="12"/>
      <c r="AR761" s="224" t="s">
        <v>86</v>
      </c>
      <c r="AT761" s="225" t="s">
        <v>75</v>
      </c>
      <c r="AU761" s="225" t="s">
        <v>86</v>
      </c>
      <c r="AY761" s="224" t="s">
        <v>350</v>
      </c>
      <c r="BK761" s="226">
        <f>SUM(BK762:BK821)</f>
        <v>0</v>
      </c>
    </row>
    <row r="762" s="2" customFormat="1" ht="24.15" customHeight="1">
      <c r="A762" s="39"/>
      <c r="B762" s="40"/>
      <c r="C762" s="229" t="s">
        <v>3310</v>
      </c>
      <c r="D762" s="229" t="s">
        <v>352</v>
      </c>
      <c r="E762" s="230" t="s">
        <v>6073</v>
      </c>
      <c r="F762" s="231" t="s">
        <v>6074</v>
      </c>
      <c r="G762" s="232" t="s">
        <v>551</v>
      </c>
      <c r="H762" s="233">
        <v>1000</v>
      </c>
      <c r="I762" s="234"/>
      <c r="J762" s="235">
        <f>ROUND(I762*H762,2)</f>
        <v>0</v>
      </c>
      <c r="K762" s="231" t="s">
        <v>385</v>
      </c>
      <c r="L762" s="45"/>
      <c r="M762" s="236" t="s">
        <v>1</v>
      </c>
      <c r="N762" s="237" t="s">
        <v>41</v>
      </c>
      <c r="O762" s="92"/>
      <c r="P762" s="238">
        <f>O762*H762</f>
        <v>0</v>
      </c>
      <c r="Q762" s="238">
        <v>0</v>
      </c>
      <c r="R762" s="238">
        <f>Q762*H762</f>
        <v>0</v>
      </c>
      <c r="S762" s="238">
        <v>0</v>
      </c>
      <c r="T762" s="239">
        <f>S762*H762</f>
        <v>0</v>
      </c>
      <c r="U762" s="39"/>
      <c r="V762" s="39"/>
      <c r="W762" s="39"/>
      <c r="X762" s="39"/>
      <c r="Y762" s="39"/>
      <c r="Z762" s="39"/>
      <c r="AA762" s="39"/>
      <c r="AB762" s="39"/>
      <c r="AC762" s="39"/>
      <c r="AD762" s="39"/>
      <c r="AE762" s="39"/>
      <c r="AR762" s="240" t="s">
        <v>530</v>
      </c>
      <c r="AT762" s="240" t="s">
        <v>352</v>
      </c>
      <c r="AU762" s="240" t="s">
        <v>371</v>
      </c>
      <c r="AY762" s="18" t="s">
        <v>350</v>
      </c>
      <c r="BE762" s="241">
        <f>IF(N762="základní",J762,0)</f>
        <v>0</v>
      </c>
      <c r="BF762" s="241">
        <f>IF(N762="snížená",J762,0)</f>
        <v>0</v>
      </c>
      <c r="BG762" s="241">
        <f>IF(N762="zákl. přenesená",J762,0)</f>
        <v>0</v>
      </c>
      <c r="BH762" s="241">
        <f>IF(N762="sníž. přenesená",J762,0)</f>
        <v>0</v>
      </c>
      <c r="BI762" s="241">
        <f>IF(N762="nulová",J762,0)</f>
        <v>0</v>
      </c>
      <c r="BJ762" s="18" t="s">
        <v>84</v>
      </c>
      <c r="BK762" s="241">
        <f>ROUND(I762*H762,2)</f>
        <v>0</v>
      </c>
      <c r="BL762" s="18" t="s">
        <v>530</v>
      </c>
      <c r="BM762" s="240" t="s">
        <v>6806</v>
      </c>
    </row>
    <row r="763" s="2" customFormat="1">
      <c r="A763" s="39"/>
      <c r="B763" s="40"/>
      <c r="C763" s="41"/>
      <c r="D763" s="242" t="s">
        <v>359</v>
      </c>
      <c r="E763" s="41"/>
      <c r="F763" s="243" t="s">
        <v>6076</v>
      </c>
      <c r="G763" s="41"/>
      <c r="H763" s="41"/>
      <c r="I763" s="244"/>
      <c r="J763" s="41"/>
      <c r="K763" s="41"/>
      <c r="L763" s="45"/>
      <c r="M763" s="245"/>
      <c r="N763" s="246"/>
      <c r="O763" s="92"/>
      <c r="P763" s="92"/>
      <c r="Q763" s="92"/>
      <c r="R763" s="92"/>
      <c r="S763" s="92"/>
      <c r="T763" s="93"/>
      <c r="U763" s="39"/>
      <c r="V763" s="39"/>
      <c r="W763" s="39"/>
      <c r="X763" s="39"/>
      <c r="Y763" s="39"/>
      <c r="Z763" s="39"/>
      <c r="AA763" s="39"/>
      <c r="AB763" s="39"/>
      <c r="AC763" s="39"/>
      <c r="AD763" s="39"/>
      <c r="AE763" s="39"/>
      <c r="AT763" s="18" t="s">
        <v>359</v>
      </c>
      <c r="AU763" s="18" t="s">
        <v>371</v>
      </c>
    </row>
    <row r="764" s="2" customFormat="1" ht="16.5" customHeight="1">
      <c r="A764" s="39"/>
      <c r="B764" s="40"/>
      <c r="C764" s="295" t="s">
        <v>3316</v>
      </c>
      <c r="D764" s="295" t="s">
        <v>1347</v>
      </c>
      <c r="E764" s="296" t="s">
        <v>6807</v>
      </c>
      <c r="F764" s="297" t="s">
        <v>6808</v>
      </c>
      <c r="G764" s="298" t="s">
        <v>551</v>
      </c>
      <c r="H764" s="299">
        <v>1000</v>
      </c>
      <c r="I764" s="300"/>
      <c r="J764" s="301">
        <f>ROUND(I764*H764,2)</f>
        <v>0</v>
      </c>
      <c r="K764" s="297" t="s">
        <v>1</v>
      </c>
      <c r="L764" s="302"/>
      <c r="M764" s="303" t="s">
        <v>1</v>
      </c>
      <c r="N764" s="304" t="s">
        <v>41</v>
      </c>
      <c r="O764" s="92"/>
      <c r="P764" s="238">
        <f>O764*H764</f>
        <v>0</v>
      </c>
      <c r="Q764" s="238">
        <v>0</v>
      </c>
      <c r="R764" s="238">
        <f>Q764*H764</f>
        <v>0</v>
      </c>
      <c r="S764" s="238">
        <v>0</v>
      </c>
      <c r="T764" s="239">
        <f>S764*H764</f>
        <v>0</v>
      </c>
      <c r="U764" s="39"/>
      <c r="V764" s="39"/>
      <c r="W764" s="39"/>
      <c r="X764" s="39"/>
      <c r="Y764" s="39"/>
      <c r="Z764" s="39"/>
      <c r="AA764" s="39"/>
      <c r="AB764" s="39"/>
      <c r="AC764" s="39"/>
      <c r="AD764" s="39"/>
      <c r="AE764" s="39"/>
      <c r="AR764" s="240" t="s">
        <v>695</v>
      </c>
      <c r="AT764" s="240" t="s">
        <v>1347</v>
      </c>
      <c r="AU764" s="240" t="s">
        <v>371</v>
      </c>
      <c r="AY764" s="18" t="s">
        <v>350</v>
      </c>
      <c r="BE764" s="241">
        <f>IF(N764="základní",J764,0)</f>
        <v>0</v>
      </c>
      <c r="BF764" s="241">
        <f>IF(N764="snížená",J764,0)</f>
        <v>0</v>
      </c>
      <c r="BG764" s="241">
        <f>IF(N764="zákl. přenesená",J764,0)</f>
        <v>0</v>
      </c>
      <c r="BH764" s="241">
        <f>IF(N764="sníž. přenesená",J764,0)</f>
        <v>0</v>
      </c>
      <c r="BI764" s="241">
        <f>IF(N764="nulová",J764,0)</f>
        <v>0</v>
      </c>
      <c r="BJ764" s="18" t="s">
        <v>84</v>
      </c>
      <c r="BK764" s="241">
        <f>ROUND(I764*H764,2)</f>
        <v>0</v>
      </c>
      <c r="BL764" s="18" t="s">
        <v>530</v>
      </c>
      <c r="BM764" s="240" t="s">
        <v>6809</v>
      </c>
    </row>
    <row r="765" s="2" customFormat="1">
      <c r="A765" s="39"/>
      <c r="B765" s="40"/>
      <c r="C765" s="41"/>
      <c r="D765" s="242" t="s">
        <v>359</v>
      </c>
      <c r="E765" s="41"/>
      <c r="F765" s="243" t="s">
        <v>6808</v>
      </c>
      <c r="G765" s="41"/>
      <c r="H765" s="41"/>
      <c r="I765" s="244"/>
      <c r="J765" s="41"/>
      <c r="K765" s="41"/>
      <c r="L765" s="45"/>
      <c r="M765" s="245"/>
      <c r="N765" s="246"/>
      <c r="O765" s="92"/>
      <c r="P765" s="92"/>
      <c r="Q765" s="92"/>
      <c r="R765" s="92"/>
      <c r="S765" s="92"/>
      <c r="T765" s="93"/>
      <c r="U765" s="39"/>
      <c r="V765" s="39"/>
      <c r="W765" s="39"/>
      <c r="X765" s="39"/>
      <c r="Y765" s="39"/>
      <c r="Z765" s="39"/>
      <c r="AA765" s="39"/>
      <c r="AB765" s="39"/>
      <c r="AC765" s="39"/>
      <c r="AD765" s="39"/>
      <c r="AE765" s="39"/>
      <c r="AT765" s="18" t="s">
        <v>359</v>
      </c>
      <c r="AU765" s="18" t="s">
        <v>371</v>
      </c>
    </row>
    <row r="766" s="2" customFormat="1" ht="16.5" customHeight="1">
      <c r="A766" s="39"/>
      <c r="B766" s="40"/>
      <c r="C766" s="295" t="s">
        <v>3322</v>
      </c>
      <c r="D766" s="295" t="s">
        <v>1347</v>
      </c>
      <c r="E766" s="296" t="s">
        <v>6810</v>
      </c>
      <c r="F766" s="297" t="s">
        <v>6811</v>
      </c>
      <c r="G766" s="298" t="s">
        <v>551</v>
      </c>
      <c r="H766" s="299">
        <v>2500</v>
      </c>
      <c r="I766" s="300"/>
      <c r="J766" s="301">
        <f>ROUND(I766*H766,2)</f>
        <v>0</v>
      </c>
      <c r="K766" s="297" t="s">
        <v>1</v>
      </c>
      <c r="L766" s="302"/>
      <c r="M766" s="303" t="s">
        <v>1</v>
      </c>
      <c r="N766" s="304" t="s">
        <v>41</v>
      </c>
      <c r="O766" s="92"/>
      <c r="P766" s="238">
        <f>O766*H766</f>
        <v>0</v>
      </c>
      <c r="Q766" s="238">
        <v>0</v>
      </c>
      <c r="R766" s="238">
        <f>Q766*H766</f>
        <v>0</v>
      </c>
      <c r="S766" s="238">
        <v>0</v>
      </c>
      <c r="T766" s="239">
        <f>S766*H766</f>
        <v>0</v>
      </c>
      <c r="U766" s="39"/>
      <c r="V766" s="39"/>
      <c r="W766" s="39"/>
      <c r="X766" s="39"/>
      <c r="Y766" s="39"/>
      <c r="Z766" s="39"/>
      <c r="AA766" s="39"/>
      <c r="AB766" s="39"/>
      <c r="AC766" s="39"/>
      <c r="AD766" s="39"/>
      <c r="AE766" s="39"/>
      <c r="AR766" s="240" t="s">
        <v>695</v>
      </c>
      <c r="AT766" s="240" t="s">
        <v>1347</v>
      </c>
      <c r="AU766" s="240" t="s">
        <v>371</v>
      </c>
      <c r="AY766" s="18" t="s">
        <v>350</v>
      </c>
      <c r="BE766" s="241">
        <f>IF(N766="základní",J766,0)</f>
        <v>0</v>
      </c>
      <c r="BF766" s="241">
        <f>IF(N766="snížená",J766,0)</f>
        <v>0</v>
      </c>
      <c r="BG766" s="241">
        <f>IF(N766="zákl. přenesená",J766,0)</f>
        <v>0</v>
      </c>
      <c r="BH766" s="241">
        <f>IF(N766="sníž. přenesená",J766,0)</f>
        <v>0</v>
      </c>
      <c r="BI766" s="241">
        <f>IF(N766="nulová",J766,0)</f>
        <v>0</v>
      </c>
      <c r="BJ766" s="18" t="s">
        <v>84</v>
      </c>
      <c r="BK766" s="241">
        <f>ROUND(I766*H766,2)</f>
        <v>0</v>
      </c>
      <c r="BL766" s="18" t="s">
        <v>530</v>
      </c>
      <c r="BM766" s="240" t="s">
        <v>6812</v>
      </c>
    </row>
    <row r="767" s="2" customFormat="1">
      <c r="A767" s="39"/>
      <c r="B767" s="40"/>
      <c r="C767" s="41"/>
      <c r="D767" s="242" t="s">
        <v>359</v>
      </c>
      <c r="E767" s="41"/>
      <c r="F767" s="243" t="s">
        <v>6811</v>
      </c>
      <c r="G767" s="41"/>
      <c r="H767" s="41"/>
      <c r="I767" s="244"/>
      <c r="J767" s="41"/>
      <c r="K767" s="41"/>
      <c r="L767" s="45"/>
      <c r="M767" s="245"/>
      <c r="N767" s="246"/>
      <c r="O767" s="92"/>
      <c r="P767" s="92"/>
      <c r="Q767" s="92"/>
      <c r="R767" s="92"/>
      <c r="S767" s="92"/>
      <c r="T767" s="93"/>
      <c r="U767" s="39"/>
      <c r="V767" s="39"/>
      <c r="W767" s="39"/>
      <c r="X767" s="39"/>
      <c r="Y767" s="39"/>
      <c r="Z767" s="39"/>
      <c r="AA767" s="39"/>
      <c r="AB767" s="39"/>
      <c r="AC767" s="39"/>
      <c r="AD767" s="39"/>
      <c r="AE767" s="39"/>
      <c r="AT767" s="18" t="s">
        <v>359</v>
      </c>
      <c r="AU767" s="18" t="s">
        <v>371</v>
      </c>
    </row>
    <row r="768" s="2" customFormat="1" ht="16.5" customHeight="1">
      <c r="A768" s="39"/>
      <c r="B768" s="40"/>
      <c r="C768" s="295" t="s">
        <v>3328</v>
      </c>
      <c r="D768" s="295" t="s">
        <v>1347</v>
      </c>
      <c r="E768" s="296" t="s">
        <v>6813</v>
      </c>
      <c r="F768" s="297" t="s">
        <v>6814</v>
      </c>
      <c r="G768" s="298" t="s">
        <v>551</v>
      </c>
      <c r="H768" s="299">
        <v>200</v>
      </c>
      <c r="I768" s="300"/>
      <c r="J768" s="301">
        <f>ROUND(I768*H768,2)</f>
        <v>0</v>
      </c>
      <c r="K768" s="297" t="s">
        <v>1</v>
      </c>
      <c r="L768" s="302"/>
      <c r="M768" s="303" t="s">
        <v>1</v>
      </c>
      <c r="N768" s="304" t="s">
        <v>41</v>
      </c>
      <c r="O768" s="92"/>
      <c r="P768" s="238">
        <f>O768*H768</f>
        <v>0</v>
      </c>
      <c r="Q768" s="238">
        <v>0</v>
      </c>
      <c r="R768" s="238">
        <f>Q768*H768</f>
        <v>0</v>
      </c>
      <c r="S768" s="238">
        <v>0</v>
      </c>
      <c r="T768" s="239">
        <f>S768*H768</f>
        <v>0</v>
      </c>
      <c r="U768" s="39"/>
      <c r="V768" s="39"/>
      <c r="W768" s="39"/>
      <c r="X768" s="39"/>
      <c r="Y768" s="39"/>
      <c r="Z768" s="39"/>
      <c r="AA768" s="39"/>
      <c r="AB768" s="39"/>
      <c r="AC768" s="39"/>
      <c r="AD768" s="39"/>
      <c r="AE768" s="39"/>
      <c r="AR768" s="240" t="s">
        <v>695</v>
      </c>
      <c r="AT768" s="240" t="s">
        <v>1347</v>
      </c>
      <c r="AU768" s="240" t="s">
        <v>371</v>
      </c>
      <c r="AY768" s="18" t="s">
        <v>350</v>
      </c>
      <c r="BE768" s="241">
        <f>IF(N768="základní",J768,0)</f>
        <v>0</v>
      </c>
      <c r="BF768" s="241">
        <f>IF(N768="snížená",J768,0)</f>
        <v>0</v>
      </c>
      <c r="BG768" s="241">
        <f>IF(N768="zákl. přenesená",J768,0)</f>
        <v>0</v>
      </c>
      <c r="BH768" s="241">
        <f>IF(N768="sníž. přenesená",J768,0)</f>
        <v>0</v>
      </c>
      <c r="BI768" s="241">
        <f>IF(N768="nulová",J768,0)</f>
        <v>0</v>
      </c>
      <c r="BJ768" s="18" t="s">
        <v>84</v>
      </c>
      <c r="BK768" s="241">
        <f>ROUND(I768*H768,2)</f>
        <v>0</v>
      </c>
      <c r="BL768" s="18" t="s">
        <v>530</v>
      </c>
      <c r="BM768" s="240" t="s">
        <v>6815</v>
      </c>
    </row>
    <row r="769" s="2" customFormat="1">
      <c r="A769" s="39"/>
      <c r="B769" s="40"/>
      <c r="C769" s="41"/>
      <c r="D769" s="242" t="s">
        <v>359</v>
      </c>
      <c r="E769" s="41"/>
      <c r="F769" s="243" t="s">
        <v>6814</v>
      </c>
      <c r="G769" s="41"/>
      <c r="H769" s="41"/>
      <c r="I769" s="244"/>
      <c r="J769" s="41"/>
      <c r="K769" s="41"/>
      <c r="L769" s="45"/>
      <c r="M769" s="245"/>
      <c r="N769" s="246"/>
      <c r="O769" s="92"/>
      <c r="P769" s="92"/>
      <c r="Q769" s="92"/>
      <c r="R769" s="92"/>
      <c r="S769" s="92"/>
      <c r="T769" s="93"/>
      <c r="U769" s="39"/>
      <c r="V769" s="39"/>
      <c r="W769" s="39"/>
      <c r="X769" s="39"/>
      <c r="Y769" s="39"/>
      <c r="Z769" s="39"/>
      <c r="AA769" s="39"/>
      <c r="AB769" s="39"/>
      <c r="AC769" s="39"/>
      <c r="AD769" s="39"/>
      <c r="AE769" s="39"/>
      <c r="AT769" s="18" t="s">
        <v>359</v>
      </c>
      <c r="AU769" s="18" t="s">
        <v>371</v>
      </c>
    </row>
    <row r="770" s="2" customFormat="1" ht="16.5" customHeight="1">
      <c r="A770" s="39"/>
      <c r="B770" s="40"/>
      <c r="C770" s="295" t="s">
        <v>3333</v>
      </c>
      <c r="D770" s="295" t="s">
        <v>1347</v>
      </c>
      <c r="E770" s="296" t="s">
        <v>6816</v>
      </c>
      <c r="F770" s="297" t="s">
        <v>6817</v>
      </c>
      <c r="G770" s="298" t="s">
        <v>551</v>
      </c>
      <c r="H770" s="299">
        <v>400</v>
      </c>
      <c r="I770" s="300"/>
      <c r="J770" s="301">
        <f>ROUND(I770*H770,2)</f>
        <v>0</v>
      </c>
      <c r="K770" s="297" t="s">
        <v>1</v>
      </c>
      <c r="L770" s="302"/>
      <c r="M770" s="303" t="s">
        <v>1</v>
      </c>
      <c r="N770" s="304" t="s">
        <v>41</v>
      </c>
      <c r="O770" s="92"/>
      <c r="P770" s="238">
        <f>O770*H770</f>
        <v>0</v>
      </c>
      <c r="Q770" s="238">
        <v>0</v>
      </c>
      <c r="R770" s="238">
        <f>Q770*H770</f>
        <v>0</v>
      </c>
      <c r="S770" s="238">
        <v>0</v>
      </c>
      <c r="T770" s="239">
        <f>S770*H770</f>
        <v>0</v>
      </c>
      <c r="U770" s="39"/>
      <c r="V770" s="39"/>
      <c r="W770" s="39"/>
      <c r="X770" s="39"/>
      <c r="Y770" s="39"/>
      <c r="Z770" s="39"/>
      <c r="AA770" s="39"/>
      <c r="AB770" s="39"/>
      <c r="AC770" s="39"/>
      <c r="AD770" s="39"/>
      <c r="AE770" s="39"/>
      <c r="AR770" s="240" t="s">
        <v>695</v>
      </c>
      <c r="AT770" s="240" t="s">
        <v>1347</v>
      </c>
      <c r="AU770" s="240" t="s">
        <v>371</v>
      </c>
      <c r="AY770" s="18" t="s">
        <v>350</v>
      </c>
      <c r="BE770" s="241">
        <f>IF(N770="základní",J770,0)</f>
        <v>0</v>
      </c>
      <c r="BF770" s="241">
        <f>IF(N770="snížená",J770,0)</f>
        <v>0</v>
      </c>
      <c r="BG770" s="241">
        <f>IF(N770="zákl. přenesená",J770,0)</f>
        <v>0</v>
      </c>
      <c r="BH770" s="241">
        <f>IF(N770="sníž. přenesená",J770,0)</f>
        <v>0</v>
      </c>
      <c r="BI770" s="241">
        <f>IF(N770="nulová",J770,0)</f>
        <v>0</v>
      </c>
      <c r="BJ770" s="18" t="s">
        <v>84</v>
      </c>
      <c r="BK770" s="241">
        <f>ROUND(I770*H770,2)</f>
        <v>0</v>
      </c>
      <c r="BL770" s="18" t="s">
        <v>530</v>
      </c>
      <c r="BM770" s="240" t="s">
        <v>6818</v>
      </c>
    </row>
    <row r="771" s="2" customFormat="1">
      <c r="A771" s="39"/>
      <c r="B771" s="40"/>
      <c r="C771" s="41"/>
      <c r="D771" s="242" t="s">
        <v>359</v>
      </c>
      <c r="E771" s="41"/>
      <c r="F771" s="243" t="s">
        <v>6817</v>
      </c>
      <c r="G771" s="41"/>
      <c r="H771" s="41"/>
      <c r="I771" s="244"/>
      <c r="J771" s="41"/>
      <c r="K771" s="41"/>
      <c r="L771" s="45"/>
      <c r="M771" s="245"/>
      <c r="N771" s="246"/>
      <c r="O771" s="92"/>
      <c r="P771" s="92"/>
      <c r="Q771" s="92"/>
      <c r="R771" s="92"/>
      <c r="S771" s="92"/>
      <c r="T771" s="93"/>
      <c r="U771" s="39"/>
      <c r="V771" s="39"/>
      <c r="W771" s="39"/>
      <c r="X771" s="39"/>
      <c r="Y771" s="39"/>
      <c r="Z771" s="39"/>
      <c r="AA771" s="39"/>
      <c r="AB771" s="39"/>
      <c r="AC771" s="39"/>
      <c r="AD771" s="39"/>
      <c r="AE771" s="39"/>
      <c r="AT771" s="18" t="s">
        <v>359</v>
      </c>
      <c r="AU771" s="18" t="s">
        <v>371</v>
      </c>
    </row>
    <row r="772" s="2" customFormat="1" ht="16.5" customHeight="1">
      <c r="A772" s="39"/>
      <c r="B772" s="40"/>
      <c r="C772" s="295" t="s">
        <v>3339</v>
      </c>
      <c r="D772" s="295" t="s">
        <v>1347</v>
      </c>
      <c r="E772" s="296" t="s">
        <v>6819</v>
      </c>
      <c r="F772" s="297" t="s">
        <v>6820</v>
      </c>
      <c r="G772" s="298" t="s">
        <v>4932</v>
      </c>
      <c r="H772" s="299">
        <v>10</v>
      </c>
      <c r="I772" s="300"/>
      <c r="J772" s="301">
        <f>ROUND(I772*H772,2)</f>
        <v>0</v>
      </c>
      <c r="K772" s="297" t="s">
        <v>1</v>
      </c>
      <c r="L772" s="302"/>
      <c r="M772" s="303" t="s">
        <v>1</v>
      </c>
      <c r="N772" s="304" t="s">
        <v>41</v>
      </c>
      <c r="O772" s="92"/>
      <c r="P772" s="238">
        <f>O772*H772</f>
        <v>0</v>
      </c>
      <c r="Q772" s="238">
        <v>0</v>
      </c>
      <c r="R772" s="238">
        <f>Q772*H772</f>
        <v>0</v>
      </c>
      <c r="S772" s="238">
        <v>0</v>
      </c>
      <c r="T772" s="239">
        <f>S772*H772</f>
        <v>0</v>
      </c>
      <c r="U772" s="39"/>
      <c r="V772" s="39"/>
      <c r="W772" s="39"/>
      <c r="X772" s="39"/>
      <c r="Y772" s="39"/>
      <c r="Z772" s="39"/>
      <c r="AA772" s="39"/>
      <c r="AB772" s="39"/>
      <c r="AC772" s="39"/>
      <c r="AD772" s="39"/>
      <c r="AE772" s="39"/>
      <c r="AR772" s="240" t="s">
        <v>695</v>
      </c>
      <c r="AT772" s="240" t="s">
        <v>1347</v>
      </c>
      <c r="AU772" s="240" t="s">
        <v>371</v>
      </c>
      <c r="AY772" s="18" t="s">
        <v>350</v>
      </c>
      <c r="BE772" s="241">
        <f>IF(N772="základní",J772,0)</f>
        <v>0</v>
      </c>
      <c r="BF772" s="241">
        <f>IF(N772="snížená",J772,0)</f>
        <v>0</v>
      </c>
      <c r="BG772" s="241">
        <f>IF(N772="zákl. přenesená",J772,0)</f>
        <v>0</v>
      </c>
      <c r="BH772" s="241">
        <f>IF(N772="sníž. přenesená",J772,0)</f>
        <v>0</v>
      </c>
      <c r="BI772" s="241">
        <f>IF(N772="nulová",J772,0)</f>
        <v>0</v>
      </c>
      <c r="BJ772" s="18" t="s">
        <v>84</v>
      </c>
      <c r="BK772" s="241">
        <f>ROUND(I772*H772,2)</f>
        <v>0</v>
      </c>
      <c r="BL772" s="18" t="s">
        <v>530</v>
      </c>
      <c r="BM772" s="240" t="s">
        <v>6821</v>
      </c>
    </row>
    <row r="773" s="2" customFormat="1">
      <c r="A773" s="39"/>
      <c r="B773" s="40"/>
      <c r="C773" s="41"/>
      <c r="D773" s="242" t="s">
        <v>359</v>
      </c>
      <c r="E773" s="41"/>
      <c r="F773" s="243" t="s">
        <v>6820</v>
      </c>
      <c r="G773" s="41"/>
      <c r="H773" s="41"/>
      <c r="I773" s="244"/>
      <c r="J773" s="41"/>
      <c r="K773" s="41"/>
      <c r="L773" s="45"/>
      <c r="M773" s="245"/>
      <c r="N773" s="246"/>
      <c r="O773" s="92"/>
      <c r="P773" s="92"/>
      <c r="Q773" s="92"/>
      <c r="R773" s="92"/>
      <c r="S773" s="92"/>
      <c r="T773" s="93"/>
      <c r="U773" s="39"/>
      <c r="V773" s="39"/>
      <c r="W773" s="39"/>
      <c r="X773" s="39"/>
      <c r="Y773" s="39"/>
      <c r="Z773" s="39"/>
      <c r="AA773" s="39"/>
      <c r="AB773" s="39"/>
      <c r="AC773" s="39"/>
      <c r="AD773" s="39"/>
      <c r="AE773" s="39"/>
      <c r="AT773" s="18" t="s">
        <v>359</v>
      </c>
      <c r="AU773" s="18" t="s">
        <v>371</v>
      </c>
    </row>
    <row r="774" s="2" customFormat="1" ht="21.75" customHeight="1">
      <c r="A774" s="39"/>
      <c r="B774" s="40"/>
      <c r="C774" s="295" t="s">
        <v>3347</v>
      </c>
      <c r="D774" s="295" t="s">
        <v>1347</v>
      </c>
      <c r="E774" s="296" t="s">
        <v>6822</v>
      </c>
      <c r="F774" s="297" t="s">
        <v>6823</v>
      </c>
      <c r="G774" s="298" t="s">
        <v>551</v>
      </c>
      <c r="H774" s="299">
        <v>4</v>
      </c>
      <c r="I774" s="300"/>
      <c r="J774" s="301">
        <f>ROUND(I774*H774,2)</f>
        <v>0</v>
      </c>
      <c r="K774" s="297" t="s">
        <v>1</v>
      </c>
      <c r="L774" s="302"/>
      <c r="M774" s="303" t="s">
        <v>1</v>
      </c>
      <c r="N774" s="304" t="s">
        <v>41</v>
      </c>
      <c r="O774" s="92"/>
      <c r="P774" s="238">
        <f>O774*H774</f>
        <v>0</v>
      </c>
      <c r="Q774" s="238">
        <v>0</v>
      </c>
      <c r="R774" s="238">
        <f>Q774*H774</f>
        <v>0</v>
      </c>
      <c r="S774" s="238">
        <v>0</v>
      </c>
      <c r="T774" s="239">
        <f>S774*H774</f>
        <v>0</v>
      </c>
      <c r="U774" s="39"/>
      <c r="V774" s="39"/>
      <c r="W774" s="39"/>
      <c r="X774" s="39"/>
      <c r="Y774" s="39"/>
      <c r="Z774" s="39"/>
      <c r="AA774" s="39"/>
      <c r="AB774" s="39"/>
      <c r="AC774" s="39"/>
      <c r="AD774" s="39"/>
      <c r="AE774" s="39"/>
      <c r="AR774" s="240" t="s">
        <v>695</v>
      </c>
      <c r="AT774" s="240" t="s">
        <v>1347</v>
      </c>
      <c r="AU774" s="240" t="s">
        <v>371</v>
      </c>
      <c r="AY774" s="18" t="s">
        <v>350</v>
      </c>
      <c r="BE774" s="241">
        <f>IF(N774="základní",J774,0)</f>
        <v>0</v>
      </c>
      <c r="BF774" s="241">
        <f>IF(N774="snížená",J774,0)</f>
        <v>0</v>
      </c>
      <c r="BG774" s="241">
        <f>IF(N774="zákl. přenesená",J774,0)</f>
        <v>0</v>
      </c>
      <c r="BH774" s="241">
        <f>IF(N774="sníž. přenesená",J774,0)</f>
        <v>0</v>
      </c>
      <c r="BI774" s="241">
        <f>IF(N774="nulová",J774,0)</f>
        <v>0</v>
      </c>
      <c r="BJ774" s="18" t="s">
        <v>84</v>
      </c>
      <c r="BK774" s="241">
        <f>ROUND(I774*H774,2)</f>
        <v>0</v>
      </c>
      <c r="BL774" s="18" t="s">
        <v>530</v>
      </c>
      <c r="BM774" s="240" t="s">
        <v>6824</v>
      </c>
    </row>
    <row r="775" s="2" customFormat="1">
      <c r="A775" s="39"/>
      <c r="B775" s="40"/>
      <c r="C775" s="41"/>
      <c r="D775" s="242" t="s">
        <v>359</v>
      </c>
      <c r="E775" s="41"/>
      <c r="F775" s="243" t="s">
        <v>6823</v>
      </c>
      <c r="G775" s="41"/>
      <c r="H775" s="41"/>
      <c r="I775" s="244"/>
      <c r="J775" s="41"/>
      <c r="K775" s="41"/>
      <c r="L775" s="45"/>
      <c r="M775" s="245"/>
      <c r="N775" s="246"/>
      <c r="O775" s="92"/>
      <c r="P775" s="92"/>
      <c r="Q775" s="92"/>
      <c r="R775" s="92"/>
      <c r="S775" s="92"/>
      <c r="T775" s="93"/>
      <c r="U775" s="39"/>
      <c r="V775" s="39"/>
      <c r="W775" s="39"/>
      <c r="X775" s="39"/>
      <c r="Y775" s="39"/>
      <c r="Z775" s="39"/>
      <c r="AA775" s="39"/>
      <c r="AB775" s="39"/>
      <c r="AC775" s="39"/>
      <c r="AD775" s="39"/>
      <c r="AE775" s="39"/>
      <c r="AT775" s="18" t="s">
        <v>359</v>
      </c>
      <c r="AU775" s="18" t="s">
        <v>371</v>
      </c>
    </row>
    <row r="776" s="2" customFormat="1" ht="24.15" customHeight="1">
      <c r="A776" s="39"/>
      <c r="B776" s="40"/>
      <c r="C776" s="229" t="s">
        <v>3353</v>
      </c>
      <c r="D776" s="229" t="s">
        <v>352</v>
      </c>
      <c r="E776" s="230" t="s">
        <v>6568</v>
      </c>
      <c r="F776" s="231" t="s">
        <v>6569</v>
      </c>
      <c r="G776" s="232" t="s">
        <v>551</v>
      </c>
      <c r="H776" s="233">
        <v>2700</v>
      </c>
      <c r="I776" s="234"/>
      <c r="J776" s="235">
        <f>ROUND(I776*H776,2)</f>
        <v>0</v>
      </c>
      <c r="K776" s="231" t="s">
        <v>385</v>
      </c>
      <c r="L776" s="45"/>
      <c r="M776" s="236" t="s">
        <v>1</v>
      </c>
      <c r="N776" s="237" t="s">
        <v>41</v>
      </c>
      <c r="O776" s="92"/>
      <c r="P776" s="238">
        <f>O776*H776</f>
        <v>0</v>
      </c>
      <c r="Q776" s="238">
        <v>0</v>
      </c>
      <c r="R776" s="238">
        <f>Q776*H776</f>
        <v>0</v>
      </c>
      <c r="S776" s="238">
        <v>0</v>
      </c>
      <c r="T776" s="239">
        <f>S776*H776</f>
        <v>0</v>
      </c>
      <c r="U776" s="39"/>
      <c r="V776" s="39"/>
      <c r="W776" s="39"/>
      <c r="X776" s="39"/>
      <c r="Y776" s="39"/>
      <c r="Z776" s="39"/>
      <c r="AA776" s="39"/>
      <c r="AB776" s="39"/>
      <c r="AC776" s="39"/>
      <c r="AD776" s="39"/>
      <c r="AE776" s="39"/>
      <c r="AR776" s="240" t="s">
        <v>530</v>
      </c>
      <c r="AT776" s="240" t="s">
        <v>352</v>
      </c>
      <c r="AU776" s="240" t="s">
        <v>371</v>
      </c>
      <c r="AY776" s="18" t="s">
        <v>350</v>
      </c>
      <c r="BE776" s="241">
        <f>IF(N776="základní",J776,0)</f>
        <v>0</v>
      </c>
      <c r="BF776" s="241">
        <f>IF(N776="snížená",J776,0)</f>
        <v>0</v>
      </c>
      <c r="BG776" s="241">
        <f>IF(N776="zákl. přenesená",J776,0)</f>
        <v>0</v>
      </c>
      <c r="BH776" s="241">
        <f>IF(N776="sníž. přenesená",J776,0)</f>
        <v>0</v>
      </c>
      <c r="BI776" s="241">
        <f>IF(N776="nulová",J776,0)</f>
        <v>0</v>
      </c>
      <c r="BJ776" s="18" t="s">
        <v>84</v>
      </c>
      <c r="BK776" s="241">
        <f>ROUND(I776*H776,2)</f>
        <v>0</v>
      </c>
      <c r="BL776" s="18" t="s">
        <v>530</v>
      </c>
      <c r="BM776" s="240" t="s">
        <v>6825</v>
      </c>
    </row>
    <row r="777" s="2" customFormat="1">
      <c r="A777" s="39"/>
      <c r="B777" s="40"/>
      <c r="C777" s="41"/>
      <c r="D777" s="242" t="s">
        <v>359</v>
      </c>
      <c r="E777" s="41"/>
      <c r="F777" s="243" t="s">
        <v>6571</v>
      </c>
      <c r="G777" s="41"/>
      <c r="H777" s="41"/>
      <c r="I777" s="244"/>
      <c r="J777" s="41"/>
      <c r="K777" s="41"/>
      <c r="L777" s="45"/>
      <c r="M777" s="245"/>
      <c r="N777" s="246"/>
      <c r="O777" s="92"/>
      <c r="P777" s="92"/>
      <c r="Q777" s="92"/>
      <c r="R777" s="92"/>
      <c r="S777" s="92"/>
      <c r="T777" s="93"/>
      <c r="U777" s="39"/>
      <c r="V777" s="39"/>
      <c r="W777" s="39"/>
      <c r="X777" s="39"/>
      <c r="Y777" s="39"/>
      <c r="Z777" s="39"/>
      <c r="AA777" s="39"/>
      <c r="AB777" s="39"/>
      <c r="AC777" s="39"/>
      <c r="AD777" s="39"/>
      <c r="AE777" s="39"/>
      <c r="AT777" s="18" t="s">
        <v>359</v>
      </c>
      <c r="AU777" s="18" t="s">
        <v>371</v>
      </c>
    </row>
    <row r="778" s="2" customFormat="1" ht="16.5" customHeight="1">
      <c r="A778" s="39"/>
      <c r="B778" s="40"/>
      <c r="C778" s="229" t="s">
        <v>3359</v>
      </c>
      <c r="D778" s="229" t="s">
        <v>352</v>
      </c>
      <c r="E778" s="230" t="s">
        <v>6581</v>
      </c>
      <c r="F778" s="231" t="s">
        <v>6582</v>
      </c>
      <c r="G778" s="232" t="s">
        <v>551</v>
      </c>
      <c r="H778" s="233">
        <v>1200</v>
      </c>
      <c r="I778" s="234"/>
      <c r="J778" s="235">
        <f>ROUND(I778*H778,2)</f>
        <v>0</v>
      </c>
      <c r="K778" s="231" t="s">
        <v>385</v>
      </c>
      <c r="L778" s="45"/>
      <c r="M778" s="236" t="s">
        <v>1</v>
      </c>
      <c r="N778" s="237" t="s">
        <v>41</v>
      </c>
      <c r="O778" s="92"/>
      <c r="P778" s="238">
        <f>O778*H778</f>
        <v>0</v>
      </c>
      <c r="Q778" s="238">
        <v>0</v>
      </c>
      <c r="R778" s="238">
        <f>Q778*H778</f>
        <v>0</v>
      </c>
      <c r="S778" s="238">
        <v>0</v>
      </c>
      <c r="T778" s="239">
        <f>S778*H778</f>
        <v>0</v>
      </c>
      <c r="U778" s="39"/>
      <c r="V778" s="39"/>
      <c r="W778" s="39"/>
      <c r="X778" s="39"/>
      <c r="Y778" s="39"/>
      <c r="Z778" s="39"/>
      <c r="AA778" s="39"/>
      <c r="AB778" s="39"/>
      <c r="AC778" s="39"/>
      <c r="AD778" s="39"/>
      <c r="AE778" s="39"/>
      <c r="AR778" s="240" t="s">
        <v>530</v>
      </c>
      <c r="AT778" s="240" t="s">
        <v>352</v>
      </c>
      <c r="AU778" s="240" t="s">
        <v>371</v>
      </c>
      <c r="AY778" s="18" t="s">
        <v>350</v>
      </c>
      <c r="BE778" s="241">
        <f>IF(N778="základní",J778,0)</f>
        <v>0</v>
      </c>
      <c r="BF778" s="241">
        <f>IF(N778="snížená",J778,0)</f>
        <v>0</v>
      </c>
      <c r="BG778" s="241">
        <f>IF(N778="zákl. přenesená",J778,0)</f>
        <v>0</v>
      </c>
      <c r="BH778" s="241">
        <f>IF(N778="sníž. přenesená",J778,0)</f>
        <v>0</v>
      </c>
      <c r="BI778" s="241">
        <f>IF(N778="nulová",J778,0)</f>
        <v>0</v>
      </c>
      <c r="BJ778" s="18" t="s">
        <v>84</v>
      </c>
      <c r="BK778" s="241">
        <f>ROUND(I778*H778,2)</f>
        <v>0</v>
      </c>
      <c r="BL778" s="18" t="s">
        <v>530</v>
      </c>
      <c r="BM778" s="240" t="s">
        <v>6826</v>
      </c>
    </row>
    <row r="779" s="2" customFormat="1">
      <c r="A779" s="39"/>
      <c r="B779" s="40"/>
      <c r="C779" s="41"/>
      <c r="D779" s="242" t="s">
        <v>359</v>
      </c>
      <c r="E779" s="41"/>
      <c r="F779" s="243" t="s">
        <v>6584</v>
      </c>
      <c r="G779" s="41"/>
      <c r="H779" s="41"/>
      <c r="I779" s="244"/>
      <c r="J779" s="41"/>
      <c r="K779" s="41"/>
      <c r="L779" s="45"/>
      <c r="M779" s="245"/>
      <c r="N779" s="246"/>
      <c r="O779" s="92"/>
      <c r="P779" s="92"/>
      <c r="Q779" s="92"/>
      <c r="R779" s="92"/>
      <c r="S779" s="92"/>
      <c r="T779" s="93"/>
      <c r="U779" s="39"/>
      <c r="V779" s="39"/>
      <c r="W779" s="39"/>
      <c r="X779" s="39"/>
      <c r="Y779" s="39"/>
      <c r="Z779" s="39"/>
      <c r="AA779" s="39"/>
      <c r="AB779" s="39"/>
      <c r="AC779" s="39"/>
      <c r="AD779" s="39"/>
      <c r="AE779" s="39"/>
      <c r="AT779" s="18" t="s">
        <v>359</v>
      </c>
      <c r="AU779" s="18" t="s">
        <v>371</v>
      </c>
    </row>
    <row r="780" s="2" customFormat="1" ht="16.5" customHeight="1">
      <c r="A780" s="39"/>
      <c r="B780" s="40"/>
      <c r="C780" s="295" t="s">
        <v>3365</v>
      </c>
      <c r="D780" s="295" t="s">
        <v>1347</v>
      </c>
      <c r="E780" s="296" t="s">
        <v>6827</v>
      </c>
      <c r="F780" s="297" t="s">
        <v>6828</v>
      </c>
      <c r="G780" s="298" t="s">
        <v>551</v>
      </c>
      <c r="H780" s="299">
        <v>500</v>
      </c>
      <c r="I780" s="300"/>
      <c r="J780" s="301">
        <f>ROUND(I780*H780,2)</f>
        <v>0</v>
      </c>
      <c r="K780" s="297" t="s">
        <v>1</v>
      </c>
      <c r="L780" s="302"/>
      <c r="M780" s="303" t="s">
        <v>1</v>
      </c>
      <c r="N780" s="304" t="s">
        <v>41</v>
      </c>
      <c r="O780" s="92"/>
      <c r="P780" s="238">
        <f>O780*H780</f>
        <v>0</v>
      </c>
      <c r="Q780" s="238">
        <v>0</v>
      </c>
      <c r="R780" s="238">
        <f>Q780*H780</f>
        <v>0</v>
      </c>
      <c r="S780" s="238">
        <v>0</v>
      </c>
      <c r="T780" s="239">
        <f>S780*H780</f>
        <v>0</v>
      </c>
      <c r="U780" s="39"/>
      <c r="V780" s="39"/>
      <c r="W780" s="39"/>
      <c r="X780" s="39"/>
      <c r="Y780" s="39"/>
      <c r="Z780" s="39"/>
      <c r="AA780" s="39"/>
      <c r="AB780" s="39"/>
      <c r="AC780" s="39"/>
      <c r="AD780" s="39"/>
      <c r="AE780" s="39"/>
      <c r="AR780" s="240" t="s">
        <v>695</v>
      </c>
      <c r="AT780" s="240" t="s">
        <v>1347</v>
      </c>
      <c r="AU780" s="240" t="s">
        <v>371</v>
      </c>
      <c r="AY780" s="18" t="s">
        <v>350</v>
      </c>
      <c r="BE780" s="241">
        <f>IF(N780="základní",J780,0)</f>
        <v>0</v>
      </c>
      <c r="BF780" s="241">
        <f>IF(N780="snížená",J780,0)</f>
        <v>0</v>
      </c>
      <c r="BG780" s="241">
        <f>IF(N780="zákl. přenesená",J780,0)</f>
        <v>0</v>
      </c>
      <c r="BH780" s="241">
        <f>IF(N780="sníž. přenesená",J780,0)</f>
        <v>0</v>
      </c>
      <c r="BI780" s="241">
        <f>IF(N780="nulová",J780,0)</f>
        <v>0</v>
      </c>
      <c r="BJ780" s="18" t="s">
        <v>84</v>
      </c>
      <c r="BK780" s="241">
        <f>ROUND(I780*H780,2)</f>
        <v>0</v>
      </c>
      <c r="BL780" s="18" t="s">
        <v>530</v>
      </c>
      <c r="BM780" s="240" t="s">
        <v>6829</v>
      </c>
    </row>
    <row r="781" s="2" customFormat="1">
      <c r="A781" s="39"/>
      <c r="B781" s="40"/>
      <c r="C781" s="41"/>
      <c r="D781" s="242" t="s">
        <v>359</v>
      </c>
      <c r="E781" s="41"/>
      <c r="F781" s="243" t="s">
        <v>6828</v>
      </c>
      <c r="G781" s="41"/>
      <c r="H781" s="41"/>
      <c r="I781" s="244"/>
      <c r="J781" s="41"/>
      <c r="K781" s="41"/>
      <c r="L781" s="45"/>
      <c r="M781" s="245"/>
      <c r="N781" s="246"/>
      <c r="O781" s="92"/>
      <c r="P781" s="92"/>
      <c r="Q781" s="92"/>
      <c r="R781" s="92"/>
      <c r="S781" s="92"/>
      <c r="T781" s="93"/>
      <c r="U781" s="39"/>
      <c r="V781" s="39"/>
      <c r="W781" s="39"/>
      <c r="X781" s="39"/>
      <c r="Y781" s="39"/>
      <c r="Z781" s="39"/>
      <c r="AA781" s="39"/>
      <c r="AB781" s="39"/>
      <c r="AC781" s="39"/>
      <c r="AD781" s="39"/>
      <c r="AE781" s="39"/>
      <c r="AT781" s="18" t="s">
        <v>359</v>
      </c>
      <c r="AU781" s="18" t="s">
        <v>371</v>
      </c>
    </row>
    <row r="782" s="2" customFormat="1" ht="16.5" customHeight="1">
      <c r="A782" s="39"/>
      <c r="B782" s="40"/>
      <c r="C782" s="295" t="s">
        <v>3372</v>
      </c>
      <c r="D782" s="295" t="s">
        <v>1347</v>
      </c>
      <c r="E782" s="296" t="s">
        <v>6830</v>
      </c>
      <c r="F782" s="297" t="s">
        <v>6831</v>
      </c>
      <c r="G782" s="298" t="s">
        <v>551</v>
      </c>
      <c r="H782" s="299">
        <v>500</v>
      </c>
      <c r="I782" s="300"/>
      <c r="J782" s="301">
        <f>ROUND(I782*H782,2)</f>
        <v>0</v>
      </c>
      <c r="K782" s="297" t="s">
        <v>1</v>
      </c>
      <c r="L782" s="302"/>
      <c r="M782" s="303" t="s">
        <v>1</v>
      </c>
      <c r="N782" s="304" t="s">
        <v>41</v>
      </c>
      <c r="O782" s="92"/>
      <c r="P782" s="238">
        <f>O782*H782</f>
        <v>0</v>
      </c>
      <c r="Q782" s="238">
        <v>0</v>
      </c>
      <c r="R782" s="238">
        <f>Q782*H782</f>
        <v>0</v>
      </c>
      <c r="S782" s="238">
        <v>0</v>
      </c>
      <c r="T782" s="239">
        <f>S782*H782</f>
        <v>0</v>
      </c>
      <c r="U782" s="39"/>
      <c r="V782" s="39"/>
      <c r="W782" s="39"/>
      <c r="X782" s="39"/>
      <c r="Y782" s="39"/>
      <c r="Z782" s="39"/>
      <c r="AA782" s="39"/>
      <c r="AB782" s="39"/>
      <c r="AC782" s="39"/>
      <c r="AD782" s="39"/>
      <c r="AE782" s="39"/>
      <c r="AR782" s="240" t="s">
        <v>695</v>
      </c>
      <c r="AT782" s="240" t="s">
        <v>1347</v>
      </c>
      <c r="AU782" s="240" t="s">
        <v>371</v>
      </c>
      <c r="AY782" s="18" t="s">
        <v>350</v>
      </c>
      <c r="BE782" s="241">
        <f>IF(N782="základní",J782,0)</f>
        <v>0</v>
      </c>
      <c r="BF782" s="241">
        <f>IF(N782="snížená",J782,0)</f>
        <v>0</v>
      </c>
      <c r="BG782" s="241">
        <f>IF(N782="zákl. přenesená",J782,0)</f>
        <v>0</v>
      </c>
      <c r="BH782" s="241">
        <f>IF(N782="sníž. přenesená",J782,0)</f>
        <v>0</v>
      </c>
      <c r="BI782" s="241">
        <f>IF(N782="nulová",J782,0)</f>
        <v>0</v>
      </c>
      <c r="BJ782" s="18" t="s">
        <v>84</v>
      </c>
      <c r="BK782" s="241">
        <f>ROUND(I782*H782,2)</f>
        <v>0</v>
      </c>
      <c r="BL782" s="18" t="s">
        <v>530</v>
      </c>
      <c r="BM782" s="240" t="s">
        <v>6832</v>
      </c>
    </row>
    <row r="783" s="2" customFormat="1">
      <c r="A783" s="39"/>
      <c r="B783" s="40"/>
      <c r="C783" s="41"/>
      <c r="D783" s="242" t="s">
        <v>359</v>
      </c>
      <c r="E783" s="41"/>
      <c r="F783" s="243" t="s">
        <v>6831</v>
      </c>
      <c r="G783" s="41"/>
      <c r="H783" s="41"/>
      <c r="I783" s="244"/>
      <c r="J783" s="41"/>
      <c r="K783" s="41"/>
      <c r="L783" s="45"/>
      <c r="M783" s="245"/>
      <c r="N783" s="246"/>
      <c r="O783" s="92"/>
      <c r="P783" s="92"/>
      <c r="Q783" s="92"/>
      <c r="R783" s="92"/>
      <c r="S783" s="92"/>
      <c r="T783" s="93"/>
      <c r="U783" s="39"/>
      <c r="V783" s="39"/>
      <c r="W783" s="39"/>
      <c r="X783" s="39"/>
      <c r="Y783" s="39"/>
      <c r="Z783" s="39"/>
      <c r="AA783" s="39"/>
      <c r="AB783" s="39"/>
      <c r="AC783" s="39"/>
      <c r="AD783" s="39"/>
      <c r="AE783" s="39"/>
      <c r="AT783" s="18" t="s">
        <v>359</v>
      </c>
      <c r="AU783" s="18" t="s">
        <v>371</v>
      </c>
    </row>
    <row r="784" s="2" customFormat="1" ht="16.5" customHeight="1">
      <c r="A784" s="39"/>
      <c r="B784" s="40"/>
      <c r="C784" s="295" t="s">
        <v>3377</v>
      </c>
      <c r="D784" s="295" t="s">
        <v>1347</v>
      </c>
      <c r="E784" s="296" t="s">
        <v>6833</v>
      </c>
      <c r="F784" s="297" t="s">
        <v>6834</v>
      </c>
      <c r="G784" s="298" t="s">
        <v>551</v>
      </c>
      <c r="H784" s="299">
        <v>200</v>
      </c>
      <c r="I784" s="300"/>
      <c r="J784" s="301">
        <f>ROUND(I784*H784,2)</f>
        <v>0</v>
      </c>
      <c r="K784" s="297" t="s">
        <v>1</v>
      </c>
      <c r="L784" s="302"/>
      <c r="M784" s="303" t="s">
        <v>1</v>
      </c>
      <c r="N784" s="304" t="s">
        <v>41</v>
      </c>
      <c r="O784" s="92"/>
      <c r="P784" s="238">
        <f>O784*H784</f>
        <v>0</v>
      </c>
      <c r="Q784" s="238">
        <v>0</v>
      </c>
      <c r="R784" s="238">
        <f>Q784*H784</f>
        <v>0</v>
      </c>
      <c r="S784" s="238">
        <v>0</v>
      </c>
      <c r="T784" s="239">
        <f>S784*H784</f>
        <v>0</v>
      </c>
      <c r="U784" s="39"/>
      <c r="V784" s="39"/>
      <c r="W784" s="39"/>
      <c r="X784" s="39"/>
      <c r="Y784" s="39"/>
      <c r="Z784" s="39"/>
      <c r="AA784" s="39"/>
      <c r="AB784" s="39"/>
      <c r="AC784" s="39"/>
      <c r="AD784" s="39"/>
      <c r="AE784" s="39"/>
      <c r="AR784" s="240" t="s">
        <v>695</v>
      </c>
      <c r="AT784" s="240" t="s">
        <v>1347</v>
      </c>
      <c r="AU784" s="240" t="s">
        <v>371</v>
      </c>
      <c r="AY784" s="18" t="s">
        <v>350</v>
      </c>
      <c r="BE784" s="241">
        <f>IF(N784="základní",J784,0)</f>
        <v>0</v>
      </c>
      <c r="BF784" s="241">
        <f>IF(N784="snížená",J784,0)</f>
        <v>0</v>
      </c>
      <c r="BG784" s="241">
        <f>IF(N784="zákl. přenesená",J784,0)</f>
        <v>0</v>
      </c>
      <c r="BH784" s="241">
        <f>IF(N784="sníž. přenesená",J784,0)</f>
        <v>0</v>
      </c>
      <c r="BI784" s="241">
        <f>IF(N784="nulová",J784,0)</f>
        <v>0</v>
      </c>
      <c r="BJ784" s="18" t="s">
        <v>84</v>
      </c>
      <c r="BK784" s="241">
        <f>ROUND(I784*H784,2)</f>
        <v>0</v>
      </c>
      <c r="BL784" s="18" t="s">
        <v>530</v>
      </c>
      <c r="BM784" s="240" t="s">
        <v>6835</v>
      </c>
    </row>
    <row r="785" s="2" customFormat="1">
      <c r="A785" s="39"/>
      <c r="B785" s="40"/>
      <c r="C785" s="41"/>
      <c r="D785" s="242" t="s">
        <v>359</v>
      </c>
      <c r="E785" s="41"/>
      <c r="F785" s="243" t="s">
        <v>6834</v>
      </c>
      <c r="G785" s="41"/>
      <c r="H785" s="41"/>
      <c r="I785" s="244"/>
      <c r="J785" s="41"/>
      <c r="K785" s="41"/>
      <c r="L785" s="45"/>
      <c r="M785" s="245"/>
      <c r="N785" s="246"/>
      <c r="O785" s="92"/>
      <c r="P785" s="92"/>
      <c r="Q785" s="92"/>
      <c r="R785" s="92"/>
      <c r="S785" s="92"/>
      <c r="T785" s="93"/>
      <c r="U785" s="39"/>
      <c r="V785" s="39"/>
      <c r="W785" s="39"/>
      <c r="X785" s="39"/>
      <c r="Y785" s="39"/>
      <c r="Z785" s="39"/>
      <c r="AA785" s="39"/>
      <c r="AB785" s="39"/>
      <c r="AC785" s="39"/>
      <c r="AD785" s="39"/>
      <c r="AE785" s="39"/>
      <c r="AT785" s="18" t="s">
        <v>359</v>
      </c>
      <c r="AU785" s="18" t="s">
        <v>371</v>
      </c>
    </row>
    <row r="786" s="2" customFormat="1" ht="21.75" customHeight="1">
      <c r="A786" s="39"/>
      <c r="B786" s="40"/>
      <c r="C786" s="229" t="s">
        <v>3382</v>
      </c>
      <c r="D786" s="229" t="s">
        <v>352</v>
      </c>
      <c r="E786" s="230" t="s">
        <v>6081</v>
      </c>
      <c r="F786" s="231" t="s">
        <v>6082</v>
      </c>
      <c r="G786" s="232" t="s">
        <v>551</v>
      </c>
      <c r="H786" s="233">
        <v>12150</v>
      </c>
      <c r="I786" s="234"/>
      <c r="J786" s="235">
        <f>ROUND(I786*H786,2)</f>
        <v>0</v>
      </c>
      <c r="K786" s="231" t="s">
        <v>385</v>
      </c>
      <c r="L786" s="45"/>
      <c r="M786" s="236" t="s">
        <v>1</v>
      </c>
      <c r="N786" s="237" t="s">
        <v>41</v>
      </c>
      <c r="O786" s="92"/>
      <c r="P786" s="238">
        <f>O786*H786</f>
        <v>0</v>
      </c>
      <c r="Q786" s="238">
        <v>0</v>
      </c>
      <c r="R786" s="238">
        <f>Q786*H786</f>
        <v>0</v>
      </c>
      <c r="S786" s="238">
        <v>0</v>
      </c>
      <c r="T786" s="239">
        <f>S786*H786</f>
        <v>0</v>
      </c>
      <c r="U786" s="39"/>
      <c r="V786" s="39"/>
      <c r="W786" s="39"/>
      <c r="X786" s="39"/>
      <c r="Y786" s="39"/>
      <c r="Z786" s="39"/>
      <c r="AA786" s="39"/>
      <c r="AB786" s="39"/>
      <c r="AC786" s="39"/>
      <c r="AD786" s="39"/>
      <c r="AE786" s="39"/>
      <c r="AR786" s="240" t="s">
        <v>530</v>
      </c>
      <c r="AT786" s="240" t="s">
        <v>352</v>
      </c>
      <c r="AU786" s="240" t="s">
        <v>371</v>
      </c>
      <c r="AY786" s="18" t="s">
        <v>350</v>
      </c>
      <c r="BE786" s="241">
        <f>IF(N786="základní",J786,0)</f>
        <v>0</v>
      </c>
      <c r="BF786" s="241">
        <f>IF(N786="snížená",J786,0)</f>
        <v>0</v>
      </c>
      <c r="BG786" s="241">
        <f>IF(N786="zákl. přenesená",J786,0)</f>
        <v>0</v>
      </c>
      <c r="BH786" s="241">
        <f>IF(N786="sníž. přenesená",J786,0)</f>
        <v>0</v>
      </c>
      <c r="BI786" s="241">
        <f>IF(N786="nulová",J786,0)</f>
        <v>0</v>
      </c>
      <c r="BJ786" s="18" t="s">
        <v>84</v>
      </c>
      <c r="BK786" s="241">
        <f>ROUND(I786*H786,2)</f>
        <v>0</v>
      </c>
      <c r="BL786" s="18" t="s">
        <v>530</v>
      </c>
      <c r="BM786" s="240" t="s">
        <v>6836</v>
      </c>
    </row>
    <row r="787" s="2" customFormat="1">
      <c r="A787" s="39"/>
      <c r="B787" s="40"/>
      <c r="C787" s="41"/>
      <c r="D787" s="242" t="s">
        <v>359</v>
      </c>
      <c r="E787" s="41"/>
      <c r="F787" s="243" t="s">
        <v>6084</v>
      </c>
      <c r="G787" s="41"/>
      <c r="H787" s="41"/>
      <c r="I787" s="244"/>
      <c r="J787" s="41"/>
      <c r="K787" s="41"/>
      <c r="L787" s="45"/>
      <c r="M787" s="245"/>
      <c r="N787" s="246"/>
      <c r="O787" s="92"/>
      <c r="P787" s="92"/>
      <c r="Q787" s="92"/>
      <c r="R787" s="92"/>
      <c r="S787" s="92"/>
      <c r="T787" s="93"/>
      <c r="U787" s="39"/>
      <c r="V787" s="39"/>
      <c r="W787" s="39"/>
      <c r="X787" s="39"/>
      <c r="Y787" s="39"/>
      <c r="Z787" s="39"/>
      <c r="AA787" s="39"/>
      <c r="AB787" s="39"/>
      <c r="AC787" s="39"/>
      <c r="AD787" s="39"/>
      <c r="AE787" s="39"/>
      <c r="AT787" s="18" t="s">
        <v>359</v>
      </c>
      <c r="AU787" s="18" t="s">
        <v>371</v>
      </c>
    </row>
    <row r="788" s="2" customFormat="1" ht="16.5" customHeight="1">
      <c r="A788" s="39"/>
      <c r="B788" s="40"/>
      <c r="C788" s="295" t="s">
        <v>3387</v>
      </c>
      <c r="D788" s="295" t="s">
        <v>1347</v>
      </c>
      <c r="E788" s="296" t="s">
        <v>6837</v>
      </c>
      <c r="F788" s="297" t="s">
        <v>6838</v>
      </c>
      <c r="G788" s="298" t="s">
        <v>551</v>
      </c>
      <c r="H788" s="299">
        <v>12000</v>
      </c>
      <c r="I788" s="300"/>
      <c r="J788" s="301">
        <f>ROUND(I788*H788,2)</f>
        <v>0</v>
      </c>
      <c r="K788" s="297" t="s">
        <v>1</v>
      </c>
      <c r="L788" s="302"/>
      <c r="M788" s="303" t="s">
        <v>1</v>
      </c>
      <c r="N788" s="304" t="s">
        <v>41</v>
      </c>
      <c r="O788" s="92"/>
      <c r="P788" s="238">
        <f>O788*H788</f>
        <v>0</v>
      </c>
      <c r="Q788" s="238">
        <v>0</v>
      </c>
      <c r="R788" s="238">
        <f>Q788*H788</f>
        <v>0</v>
      </c>
      <c r="S788" s="238">
        <v>0</v>
      </c>
      <c r="T788" s="239">
        <f>S788*H788</f>
        <v>0</v>
      </c>
      <c r="U788" s="39"/>
      <c r="V788" s="39"/>
      <c r="W788" s="39"/>
      <c r="X788" s="39"/>
      <c r="Y788" s="39"/>
      <c r="Z788" s="39"/>
      <c r="AA788" s="39"/>
      <c r="AB788" s="39"/>
      <c r="AC788" s="39"/>
      <c r="AD788" s="39"/>
      <c r="AE788" s="39"/>
      <c r="AR788" s="240" t="s">
        <v>695</v>
      </c>
      <c r="AT788" s="240" t="s">
        <v>1347</v>
      </c>
      <c r="AU788" s="240" t="s">
        <v>371</v>
      </c>
      <c r="AY788" s="18" t="s">
        <v>350</v>
      </c>
      <c r="BE788" s="241">
        <f>IF(N788="základní",J788,0)</f>
        <v>0</v>
      </c>
      <c r="BF788" s="241">
        <f>IF(N788="snížená",J788,0)</f>
        <v>0</v>
      </c>
      <c r="BG788" s="241">
        <f>IF(N788="zákl. přenesená",J788,0)</f>
        <v>0</v>
      </c>
      <c r="BH788" s="241">
        <f>IF(N788="sníž. přenesená",J788,0)</f>
        <v>0</v>
      </c>
      <c r="BI788" s="241">
        <f>IF(N788="nulová",J788,0)</f>
        <v>0</v>
      </c>
      <c r="BJ788" s="18" t="s">
        <v>84</v>
      </c>
      <c r="BK788" s="241">
        <f>ROUND(I788*H788,2)</f>
        <v>0</v>
      </c>
      <c r="BL788" s="18" t="s">
        <v>530</v>
      </c>
      <c r="BM788" s="240" t="s">
        <v>6839</v>
      </c>
    </row>
    <row r="789" s="2" customFormat="1">
      <c r="A789" s="39"/>
      <c r="B789" s="40"/>
      <c r="C789" s="41"/>
      <c r="D789" s="242" t="s">
        <v>359</v>
      </c>
      <c r="E789" s="41"/>
      <c r="F789" s="243" t="s">
        <v>6838</v>
      </c>
      <c r="G789" s="41"/>
      <c r="H789" s="41"/>
      <c r="I789" s="244"/>
      <c r="J789" s="41"/>
      <c r="K789" s="41"/>
      <c r="L789" s="45"/>
      <c r="M789" s="245"/>
      <c r="N789" s="246"/>
      <c r="O789" s="92"/>
      <c r="P789" s="92"/>
      <c r="Q789" s="92"/>
      <c r="R789" s="92"/>
      <c r="S789" s="92"/>
      <c r="T789" s="93"/>
      <c r="U789" s="39"/>
      <c r="V789" s="39"/>
      <c r="W789" s="39"/>
      <c r="X789" s="39"/>
      <c r="Y789" s="39"/>
      <c r="Z789" s="39"/>
      <c r="AA789" s="39"/>
      <c r="AB789" s="39"/>
      <c r="AC789" s="39"/>
      <c r="AD789" s="39"/>
      <c r="AE789" s="39"/>
      <c r="AT789" s="18" t="s">
        <v>359</v>
      </c>
      <c r="AU789" s="18" t="s">
        <v>371</v>
      </c>
    </row>
    <row r="790" s="2" customFormat="1" ht="55.5" customHeight="1">
      <c r="A790" s="39"/>
      <c r="B790" s="40"/>
      <c r="C790" s="295" t="s">
        <v>3394</v>
      </c>
      <c r="D790" s="295" t="s">
        <v>1347</v>
      </c>
      <c r="E790" s="296" t="s">
        <v>6840</v>
      </c>
      <c r="F790" s="297" t="s">
        <v>6841</v>
      </c>
      <c r="G790" s="298" t="s">
        <v>551</v>
      </c>
      <c r="H790" s="299">
        <v>50</v>
      </c>
      <c r="I790" s="300"/>
      <c r="J790" s="301">
        <f>ROUND(I790*H790,2)</f>
        <v>0</v>
      </c>
      <c r="K790" s="297" t="s">
        <v>1</v>
      </c>
      <c r="L790" s="302"/>
      <c r="M790" s="303" t="s">
        <v>1</v>
      </c>
      <c r="N790" s="304" t="s">
        <v>41</v>
      </c>
      <c r="O790" s="92"/>
      <c r="P790" s="238">
        <f>O790*H790</f>
        <v>0</v>
      </c>
      <c r="Q790" s="238">
        <v>0</v>
      </c>
      <c r="R790" s="238">
        <f>Q790*H790</f>
        <v>0</v>
      </c>
      <c r="S790" s="238">
        <v>0</v>
      </c>
      <c r="T790" s="239">
        <f>S790*H790</f>
        <v>0</v>
      </c>
      <c r="U790" s="39"/>
      <c r="V790" s="39"/>
      <c r="W790" s="39"/>
      <c r="X790" s="39"/>
      <c r="Y790" s="39"/>
      <c r="Z790" s="39"/>
      <c r="AA790" s="39"/>
      <c r="AB790" s="39"/>
      <c r="AC790" s="39"/>
      <c r="AD790" s="39"/>
      <c r="AE790" s="39"/>
      <c r="AR790" s="240" t="s">
        <v>695</v>
      </c>
      <c r="AT790" s="240" t="s">
        <v>1347</v>
      </c>
      <c r="AU790" s="240" t="s">
        <v>371</v>
      </c>
      <c r="AY790" s="18" t="s">
        <v>350</v>
      </c>
      <c r="BE790" s="241">
        <f>IF(N790="základní",J790,0)</f>
        <v>0</v>
      </c>
      <c r="BF790" s="241">
        <f>IF(N790="snížená",J790,0)</f>
        <v>0</v>
      </c>
      <c r="BG790" s="241">
        <f>IF(N790="zákl. přenesená",J790,0)</f>
        <v>0</v>
      </c>
      <c r="BH790" s="241">
        <f>IF(N790="sníž. přenesená",J790,0)</f>
        <v>0</v>
      </c>
      <c r="BI790" s="241">
        <f>IF(N790="nulová",J790,0)</f>
        <v>0</v>
      </c>
      <c r="BJ790" s="18" t="s">
        <v>84</v>
      </c>
      <c r="BK790" s="241">
        <f>ROUND(I790*H790,2)</f>
        <v>0</v>
      </c>
      <c r="BL790" s="18" t="s">
        <v>530</v>
      </c>
      <c r="BM790" s="240" t="s">
        <v>6842</v>
      </c>
    </row>
    <row r="791" s="2" customFormat="1">
      <c r="A791" s="39"/>
      <c r="B791" s="40"/>
      <c r="C791" s="41"/>
      <c r="D791" s="242" t="s">
        <v>359</v>
      </c>
      <c r="E791" s="41"/>
      <c r="F791" s="243" t="s">
        <v>6843</v>
      </c>
      <c r="G791" s="41"/>
      <c r="H791" s="41"/>
      <c r="I791" s="244"/>
      <c r="J791" s="41"/>
      <c r="K791" s="41"/>
      <c r="L791" s="45"/>
      <c r="M791" s="245"/>
      <c r="N791" s="246"/>
      <c r="O791" s="92"/>
      <c r="P791" s="92"/>
      <c r="Q791" s="92"/>
      <c r="R791" s="92"/>
      <c r="S791" s="92"/>
      <c r="T791" s="93"/>
      <c r="U791" s="39"/>
      <c r="V791" s="39"/>
      <c r="W791" s="39"/>
      <c r="X791" s="39"/>
      <c r="Y791" s="39"/>
      <c r="Z791" s="39"/>
      <c r="AA791" s="39"/>
      <c r="AB791" s="39"/>
      <c r="AC791" s="39"/>
      <c r="AD791" s="39"/>
      <c r="AE791" s="39"/>
      <c r="AT791" s="18" t="s">
        <v>359</v>
      </c>
      <c r="AU791" s="18" t="s">
        <v>371</v>
      </c>
    </row>
    <row r="792" s="2" customFormat="1" ht="16.5" customHeight="1">
      <c r="A792" s="39"/>
      <c r="B792" s="40"/>
      <c r="C792" s="295" t="s">
        <v>3400</v>
      </c>
      <c r="D792" s="295" t="s">
        <v>1347</v>
      </c>
      <c r="E792" s="296" t="s">
        <v>6844</v>
      </c>
      <c r="F792" s="297" t="s">
        <v>6845</v>
      </c>
      <c r="G792" s="298" t="s">
        <v>4932</v>
      </c>
      <c r="H792" s="299">
        <v>24</v>
      </c>
      <c r="I792" s="300"/>
      <c r="J792" s="301">
        <f>ROUND(I792*H792,2)</f>
        <v>0</v>
      </c>
      <c r="K792" s="297" t="s">
        <v>1</v>
      </c>
      <c r="L792" s="302"/>
      <c r="M792" s="303" t="s">
        <v>1</v>
      </c>
      <c r="N792" s="304" t="s">
        <v>41</v>
      </c>
      <c r="O792" s="92"/>
      <c r="P792" s="238">
        <f>O792*H792</f>
        <v>0</v>
      </c>
      <c r="Q792" s="238">
        <v>0</v>
      </c>
      <c r="R792" s="238">
        <f>Q792*H792</f>
        <v>0</v>
      </c>
      <c r="S792" s="238">
        <v>0</v>
      </c>
      <c r="T792" s="239">
        <f>S792*H792</f>
        <v>0</v>
      </c>
      <c r="U792" s="39"/>
      <c r="V792" s="39"/>
      <c r="W792" s="39"/>
      <c r="X792" s="39"/>
      <c r="Y792" s="39"/>
      <c r="Z792" s="39"/>
      <c r="AA792" s="39"/>
      <c r="AB792" s="39"/>
      <c r="AC792" s="39"/>
      <c r="AD792" s="39"/>
      <c r="AE792" s="39"/>
      <c r="AR792" s="240" t="s">
        <v>695</v>
      </c>
      <c r="AT792" s="240" t="s">
        <v>1347</v>
      </c>
      <c r="AU792" s="240" t="s">
        <v>371</v>
      </c>
      <c r="AY792" s="18" t="s">
        <v>350</v>
      </c>
      <c r="BE792" s="241">
        <f>IF(N792="základní",J792,0)</f>
        <v>0</v>
      </c>
      <c r="BF792" s="241">
        <f>IF(N792="snížená",J792,0)</f>
        <v>0</v>
      </c>
      <c r="BG792" s="241">
        <f>IF(N792="zákl. přenesená",J792,0)</f>
        <v>0</v>
      </c>
      <c r="BH792" s="241">
        <f>IF(N792="sníž. přenesená",J792,0)</f>
        <v>0</v>
      </c>
      <c r="BI792" s="241">
        <f>IF(N792="nulová",J792,0)</f>
        <v>0</v>
      </c>
      <c r="BJ792" s="18" t="s">
        <v>84</v>
      </c>
      <c r="BK792" s="241">
        <f>ROUND(I792*H792,2)</f>
        <v>0</v>
      </c>
      <c r="BL792" s="18" t="s">
        <v>530</v>
      </c>
      <c r="BM792" s="240" t="s">
        <v>6846</v>
      </c>
    </row>
    <row r="793" s="2" customFormat="1">
      <c r="A793" s="39"/>
      <c r="B793" s="40"/>
      <c r="C793" s="41"/>
      <c r="D793" s="242" t="s">
        <v>359</v>
      </c>
      <c r="E793" s="41"/>
      <c r="F793" s="243" t="s">
        <v>6845</v>
      </c>
      <c r="G793" s="41"/>
      <c r="H793" s="41"/>
      <c r="I793" s="244"/>
      <c r="J793" s="41"/>
      <c r="K793" s="41"/>
      <c r="L793" s="45"/>
      <c r="M793" s="245"/>
      <c r="N793" s="246"/>
      <c r="O793" s="92"/>
      <c r="P793" s="92"/>
      <c r="Q793" s="92"/>
      <c r="R793" s="92"/>
      <c r="S793" s="92"/>
      <c r="T793" s="93"/>
      <c r="U793" s="39"/>
      <c r="V793" s="39"/>
      <c r="W793" s="39"/>
      <c r="X793" s="39"/>
      <c r="Y793" s="39"/>
      <c r="Z793" s="39"/>
      <c r="AA793" s="39"/>
      <c r="AB793" s="39"/>
      <c r="AC793" s="39"/>
      <c r="AD793" s="39"/>
      <c r="AE793" s="39"/>
      <c r="AT793" s="18" t="s">
        <v>359</v>
      </c>
      <c r="AU793" s="18" t="s">
        <v>371</v>
      </c>
    </row>
    <row r="794" s="2" customFormat="1" ht="16.5" customHeight="1">
      <c r="A794" s="39"/>
      <c r="B794" s="40"/>
      <c r="C794" s="229" t="s">
        <v>3407</v>
      </c>
      <c r="D794" s="229" t="s">
        <v>352</v>
      </c>
      <c r="E794" s="230" t="s">
        <v>6847</v>
      </c>
      <c r="F794" s="231" t="s">
        <v>6848</v>
      </c>
      <c r="G794" s="232" t="s">
        <v>497</v>
      </c>
      <c r="H794" s="233">
        <v>143</v>
      </c>
      <c r="I794" s="234"/>
      <c r="J794" s="235">
        <f>ROUND(I794*H794,2)</f>
        <v>0</v>
      </c>
      <c r="K794" s="231" t="s">
        <v>385</v>
      </c>
      <c r="L794" s="45"/>
      <c r="M794" s="236" t="s">
        <v>1</v>
      </c>
      <c r="N794" s="237" t="s">
        <v>41</v>
      </c>
      <c r="O794" s="92"/>
      <c r="P794" s="238">
        <f>O794*H794</f>
        <v>0</v>
      </c>
      <c r="Q794" s="238">
        <v>0</v>
      </c>
      <c r="R794" s="238">
        <f>Q794*H794</f>
        <v>0</v>
      </c>
      <c r="S794" s="238">
        <v>0</v>
      </c>
      <c r="T794" s="239">
        <f>S794*H794</f>
        <v>0</v>
      </c>
      <c r="U794" s="39"/>
      <c r="V794" s="39"/>
      <c r="W794" s="39"/>
      <c r="X794" s="39"/>
      <c r="Y794" s="39"/>
      <c r="Z794" s="39"/>
      <c r="AA794" s="39"/>
      <c r="AB794" s="39"/>
      <c r="AC794" s="39"/>
      <c r="AD794" s="39"/>
      <c r="AE794" s="39"/>
      <c r="AR794" s="240" t="s">
        <v>530</v>
      </c>
      <c r="AT794" s="240" t="s">
        <v>352</v>
      </c>
      <c r="AU794" s="240" t="s">
        <v>371</v>
      </c>
      <c r="AY794" s="18" t="s">
        <v>350</v>
      </c>
      <c r="BE794" s="241">
        <f>IF(N794="základní",J794,0)</f>
        <v>0</v>
      </c>
      <c r="BF794" s="241">
        <f>IF(N794="snížená",J794,0)</f>
        <v>0</v>
      </c>
      <c r="BG794" s="241">
        <f>IF(N794="zákl. přenesená",J794,0)</f>
        <v>0</v>
      </c>
      <c r="BH794" s="241">
        <f>IF(N794="sníž. přenesená",J794,0)</f>
        <v>0</v>
      </c>
      <c r="BI794" s="241">
        <f>IF(N794="nulová",J794,0)</f>
        <v>0</v>
      </c>
      <c r="BJ794" s="18" t="s">
        <v>84</v>
      </c>
      <c r="BK794" s="241">
        <f>ROUND(I794*H794,2)</f>
        <v>0</v>
      </c>
      <c r="BL794" s="18" t="s">
        <v>530</v>
      </c>
      <c r="BM794" s="240" t="s">
        <v>6849</v>
      </c>
    </row>
    <row r="795" s="2" customFormat="1">
      <c r="A795" s="39"/>
      <c r="B795" s="40"/>
      <c r="C795" s="41"/>
      <c r="D795" s="242" t="s">
        <v>359</v>
      </c>
      <c r="E795" s="41"/>
      <c r="F795" s="243" t="s">
        <v>6850</v>
      </c>
      <c r="G795" s="41"/>
      <c r="H795" s="41"/>
      <c r="I795" s="244"/>
      <c r="J795" s="41"/>
      <c r="K795" s="41"/>
      <c r="L795" s="45"/>
      <c r="M795" s="245"/>
      <c r="N795" s="246"/>
      <c r="O795" s="92"/>
      <c r="P795" s="92"/>
      <c r="Q795" s="92"/>
      <c r="R795" s="92"/>
      <c r="S795" s="92"/>
      <c r="T795" s="93"/>
      <c r="U795" s="39"/>
      <c r="V795" s="39"/>
      <c r="W795" s="39"/>
      <c r="X795" s="39"/>
      <c r="Y795" s="39"/>
      <c r="Z795" s="39"/>
      <c r="AA795" s="39"/>
      <c r="AB795" s="39"/>
      <c r="AC795" s="39"/>
      <c r="AD795" s="39"/>
      <c r="AE795" s="39"/>
      <c r="AT795" s="18" t="s">
        <v>359</v>
      </c>
      <c r="AU795" s="18" t="s">
        <v>371</v>
      </c>
    </row>
    <row r="796" s="2" customFormat="1" ht="21.75" customHeight="1">
      <c r="A796" s="39"/>
      <c r="B796" s="40"/>
      <c r="C796" s="295" t="s">
        <v>3412</v>
      </c>
      <c r="D796" s="295" t="s">
        <v>1347</v>
      </c>
      <c r="E796" s="296" t="s">
        <v>6851</v>
      </c>
      <c r="F796" s="297" t="s">
        <v>6326</v>
      </c>
      <c r="G796" s="298" t="s">
        <v>4932</v>
      </c>
      <c r="H796" s="299">
        <v>44</v>
      </c>
      <c r="I796" s="300"/>
      <c r="J796" s="301">
        <f>ROUND(I796*H796,2)</f>
        <v>0</v>
      </c>
      <c r="K796" s="297" t="s">
        <v>1</v>
      </c>
      <c r="L796" s="302"/>
      <c r="M796" s="303" t="s">
        <v>1</v>
      </c>
      <c r="N796" s="304" t="s">
        <v>41</v>
      </c>
      <c r="O796" s="92"/>
      <c r="P796" s="238">
        <f>O796*H796</f>
        <v>0</v>
      </c>
      <c r="Q796" s="238">
        <v>0</v>
      </c>
      <c r="R796" s="238">
        <f>Q796*H796</f>
        <v>0</v>
      </c>
      <c r="S796" s="238">
        <v>0</v>
      </c>
      <c r="T796" s="239">
        <f>S796*H796</f>
        <v>0</v>
      </c>
      <c r="U796" s="39"/>
      <c r="V796" s="39"/>
      <c r="W796" s="39"/>
      <c r="X796" s="39"/>
      <c r="Y796" s="39"/>
      <c r="Z796" s="39"/>
      <c r="AA796" s="39"/>
      <c r="AB796" s="39"/>
      <c r="AC796" s="39"/>
      <c r="AD796" s="39"/>
      <c r="AE796" s="39"/>
      <c r="AR796" s="240" t="s">
        <v>695</v>
      </c>
      <c r="AT796" s="240" t="s">
        <v>1347</v>
      </c>
      <c r="AU796" s="240" t="s">
        <v>371</v>
      </c>
      <c r="AY796" s="18" t="s">
        <v>350</v>
      </c>
      <c r="BE796" s="241">
        <f>IF(N796="základní",J796,0)</f>
        <v>0</v>
      </c>
      <c r="BF796" s="241">
        <f>IF(N796="snížená",J796,0)</f>
        <v>0</v>
      </c>
      <c r="BG796" s="241">
        <f>IF(N796="zákl. přenesená",J796,0)</f>
        <v>0</v>
      </c>
      <c r="BH796" s="241">
        <f>IF(N796="sníž. přenesená",J796,0)</f>
        <v>0</v>
      </c>
      <c r="BI796" s="241">
        <f>IF(N796="nulová",J796,0)</f>
        <v>0</v>
      </c>
      <c r="BJ796" s="18" t="s">
        <v>84</v>
      </c>
      <c r="BK796" s="241">
        <f>ROUND(I796*H796,2)</f>
        <v>0</v>
      </c>
      <c r="BL796" s="18" t="s">
        <v>530</v>
      </c>
      <c r="BM796" s="240" t="s">
        <v>6852</v>
      </c>
    </row>
    <row r="797" s="2" customFormat="1">
      <c r="A797" s="39"/>
      <c r="B797" s="40"/>
      <c r="C797" s="41"/>
      <c r="D797" s="242" t="s">
        <v>359</v>
      </c>
      <c r="E797" s="41"/>
      <c r="F797" s="243" t="s">
        <v>6326</v>
      </c>
      <c r="G797" s="41"/>
      <c r="H797" s="41"/>
      <c r="I797" s="244"/>
      <c r="J797" s="41"/>
      <c r="K797" s="41"/>
      <c r="L797" s="45"/>
      <c r="M797" s="245"/>
      <c r="N797" s="246"/>
      <c r="O797" s="92"/>
      <c r="P797" s="92"/>
      <c r="Q797" s="92"/>
      <c r="R797" s="92"/>
      <c r="S797" s="92"/>
      <c r="T797" s="93"/>
      <c r="U797" s="39"/>
      <c r="V797" s="39"/>
      <c r="W797" s="39"/>
      <c r="X797" s="39"/>
      <c r="Y797" s="39"/>
      <c r="Z797" s="39"/>
      <c r="AA797" s="39"/>
      <c r="AB797" s="39"/>
      <c r="AC797" s="39"/>
      <c r="AD797" s="39"/>
      <c r="AE797" s="39"/>
      <c r="AT797" s="18" t="s">
        <v>359</v>
      </c>
      <c r="AU797" s="18" t="s">
        <v>371</v>
      </c>
    </row>
    <row r="798" s="2" customFormat="1" ht="16.5" customHeight="1">
      <c r="A798" s="39"/>
      <c r="B798" s="40"/>
      <c r="C798" s="295" t="s">
        <v>3416</v>
      </c>
      <c r="D798" s="295" t="s">
        <v>1347</v>
      </c>
      <c r="E798" s="296" t="s">
        <v>6853</v>
      </c>
      <c r="F798" s="297" t="s">
        <v>6854</v>
      </c>
      <c r="G798" s="298" t="s">
        <v>4932</v>
      </c>
      <c r="H798" s="299">
        <v>14</v>
      </c>
      <c r="I798" s="300"/>
      <c r="J798" s="301">
        <f>ROUND(I798*H798,2)</f>
        <v>0</v>
      </c>
      <c r="K798" s="297" t="s">
        <v>1</v>
      </c>
      <c r="L798" s="302"/>
      <c r="M798" s="303" t="s">
        <v>1</v>
      </c>
      <c r="N798" s="304" t="s">
        <v>41</v>
      </c>
      <c r="O798" s="92"/>
      <c r="P798" s="238">
        <f>O798*H798</f>
        <v>0</v>
      </c>
      <c r="Q798" s="238">
        <v>0</v>
      </c>
      <c r="R798" s="238">
        <f>Q798*H798</f>
        <v>0</v>
      </c>
      <c r="S798" s="238">
        <v>0</v>
      </c>
      <c r="T798" s="239">
        <f>S798*H798</f>
        <v>0</v>
      </c>
      <c r="U798" s="39"/>
      <c r="V798" s="39"/>
      <c r="W798" s="39"/>
      <c r="X798" s="39"/>
      <c r="Y798" s="39"/>
      <c r="Z798" s="39"/>
      <c r="AA798" s="39"/>
      <c r="AB798" s="39"/>
      <c r="AC798" s="39"/>
      <c r="AD798" s="39"/>
      <c r="AE798" s="39"/>
      <c r="AR798" s="240" t="s">
        <v>695</v>
      </c>
      <c r="AT798" s="240" t="s">
        <v>1347</v>
      </c>
      <c r="AU798" s="240" t="s">
        <v>371</v>
      </c>
      <c r="AY798" s="18" t="s">
        <v>350</v>
      </c>
      <c r="BE798" s="241">
        <f>IF(N798="základní",J798,0)</f>
        <v>0</v>
      </c>
      <c r="BF798" s="241">
        <f>IF(N798="snížená",J798,0)</f>
        <v>0</v>
      </c>
      <c r="BG798" s="241">
        <f>IF(N798="zákl. přenesená",J798,0)</f>
        <v>0</v>
      </c>
      <c r="BH798" s="241">
        <f>IF(N798="sníž. přenesená",J798,0)</f>
        <v>0</v>
      </c>
      <c r="BI798" s="241">
        <f>IF(N798="nulová",J798,0)</f>
        <v>0</v>
      </c>
      <c r="BJ798" s="18" t="s">
        <v>84</v>
      </c>
      <c r="BK798" s="241">
        <f>ROUND(I798*H798,2)</f>
        <v>0</v>
      </c>
      <c r="BL798" s="18" t="s">
        <v>530</v>
      </c>
      <c r="BM798" s="240" t="s">
        <v>6855</v>
      </c>
    </row>
    <row r="799" s="2" customFormat="1">
      <c r="A799" s="39"/>
      <c r="B799" s="40"/>
      <c r="C799" s="41"/>
      <c r="D799" s="242" t="s">
        <v>359</v>
      </c>
      <c r="E799" s="41"/>
      <c r="F799" s="243" t="s">
        <v>6854</v>
      </c>
      <c r="G799" s="41"/>
      <c r="H799" s="41"/>
      <c r="I799" s="244"/>
      <c r="J799" s="41"/>
      <c r="K799" s="41"/>
      <c r="L799" s="45"/>
      <c r="M799" s="245"/>
      <c r="N799" s="246"/>
      <c r="O799" s="92"/>
      <c r="P799" s="92"/>
      <c r="Q799" s="92"/>
      <c r="R799" s="92"/>
      <c r="S799" s="92"/>
      <c r="T799" s="93"/>
      <c r="U799" s="39"/>
      <c r="V799" s="39"/>
      <c r="W799" s="39"/>
      <c r="X799" s="39"/>
      <c r="Y799" s="39"/>
      <c r="Z799" s="39"/>
      <c r="AA799" s="39"/>
      <c r="AB799" s="39"/>
      <c r="AC799" s="39"/>
      <c r="AD799" s="39"/>
      <c r="AE799" s="39"/>
      <c r="AT799" s="18" t="s">
        <v>359</v>
      </c>
      <c r="AU799" s="18" t="s">
        <v>371</v>
      </c>
    </row>
    <row r="800" s="2" customFormat="1" ht="24.15" customHeight="1">
      <c r="A800" s="39"/>
      <c r="B800" s="40"/>
      <c r="C800" s="295" t="s">
        <v>3441</v>
      </c>
      <c r="D800" s="295" t="s">
        <v>1347</v>
      </c>
      <c r="E800" s="296" t="s">
        <v>6856</v>
      </c>
      <c r="F800" s="297" t="s">
        <v>6857</v>
      </c>
      <c r="G800" s="298" t="s">
        <v>4932</v>
      </c>
      <c r="H800" s="299">
        <v>138</v>
      </c>
      <c r="I800" s="300"/>
      <c r="J800" s="301">
        <f>ROUND(I800*H800,2)</f>
        <v>0</v>
      </c>
      <c r="K800" s="297" t="s">
        <v>1</v>
      </c>
      <c r="L800" s="302"/>
      <c r="M800" s="303" t="s">
        <v>1</v>
      </c>
      <c r="N800" s="304" t="s">
        <v>41</v>
      </c>
      <c r="O800" s="92"/>
      <c r="P800" s="238">
        <f>O800*H800</f>
        <v>0</v>
      </c>
      <c r="Q800" s="238">
        <v>0</v>
      </c>
      <c r="R800" s="238">
        <f>Q800*H800</f>
        <v>0</v>
      </c>
      <c r="S800" s="238">
        <v>0</v>
      </c>
      <c r="T800" s="239">
        <f>S800*H800</f>
        <v>0</v>
      </c>
      <c r="U800" s="39"/>
      <c r="V800" s="39"/>
      <c r="W800" s="39"/>
      <c r="X800" s="39"/>
      <c r="Y800" s="39"/>
      <c r="Z800" s="39"/>
      <c r="AA800" s="39"/>
      <c r="AB800" s="39"/>
      <c r="AC800" s="39"/>
      <c r="AD800" s="39"/>
      <c r="AE800" s="39"/>
      <c r="AR800" s="240" t="s">
        <v>695</v>
      </c>
      <c r="AT800" s="240" t="s">
        <v>1347</v>
      </c>
      <c r="AU800" s="240" t="s">
        <v>371</v>
      </c>
      <c r="AY800" s="18" t="s">
        <v>350</v>
      </c>
      <c r="BE800" s="241">
        <f>IF(N800="základní",J800,0)</f>
        <v>0</v>
      </c>
      <c r="BF800" s="241">
        <f>IF(N800="snížená",J800,0)</f>
        <v>0</v>
      </c>
      <c r="BG800" s="241">
        <f>IF(N800="zákl. přenesená",J800,0)</f>
        <v>0</v>
      </c>
      <c r="BH800" s="241">
        <f>IF(N800="sníž. přenesená",J800,0)</f>
        <v>0</v>
      </c>
      <c r="BI800" s="241">
        <f>IF(N800="nulová",J800,0)</f>
        <v>0</v>
      </c>
      <c r="BJ800" s="18" t="s">
        <v>84</v>
      </c>
      <c r="BK800" s="241">
        <f>ROUND(I800*H800,2)</f>
        <v>0</v>
      </c>
      <c r="BL800" s="18" t="s">
        <v>530</v>
      </c>
      <c r="BM800" s="240" t="s">
        <v>6858</v>
      </c>
    </row>
    <row r="801" s="2" customFormat="1">
      <c r="A801" s="39"/>
      <c r="B801" s="40"/>
      <c r="C801" s="41"/>
      <c r="D801" s="242" t="s">
        <v>359</v>
      </c>
      <c r="E801" s="41"/>
      <c r="F801" s="243" t="s">
        <v>6857</v>
      </c>
      <c r="G801" s="41"/>
      <c r="H801" s="41"/>
      <c r="I801" s="244"/>
      <c r="J801" s="41"/>
      <c r="K801" s="41"/>
      <c r="L801" s="45"/>
      <c r="M801" s="245"/>
      <c r="N801" s="246"/>
      <c r="O801" s="92"/>
      <c r="P801" s="92"/>
      <c r="Q801" s="92"/>
      <c r="R801" s="92"/>
      <c r="S801" s="92"/>
      <c r="T801" s="93"/>
      <c r="U801" s="39"/>
      <c r="V801" s="39"/>
      <c r="W801" s="39"/>
      <c r="X801" s="39"/>
      <c r="Y801" s="39"/>
      <c r="Z801" s="39"/>
      <c r="AA801" s="39"/>
      <c r="AB801" s="39"/>
      <c r="AC801" s="39"/>
      <c r="AD801" s="39"/>
      <c r="AE801" s="39"/>
      <c r="AT801" s="18" t="s">
        <v>359</v>
      </c>
      <c r="AU801" s="18" t="s">
        <v>371</v>
      </c>
    </row>
    <row r="802" s="2" customFormat="1" ht="16.5" customHeight="1">
      <c r="A802" s="39"/>
      <c r="B802" s="40"/>
      <c r="C802" s="295" t="s">
        <v>3445</v>
      </c>
      <c r="D802" s="295" t="s">
        <v>1347</v>
      </c>
      <c r="E802" s="296" t="s">
        <v>6859</v>
      </c>
      <c r="F802" s="297" t="s">
        <v>6860</v>
      </c>
      <c r="G802" s="298" t="s">
        <v>4932</v>
      </c>
      <c r="H802" s="299">
        <v>5</v>
      </c>
      <c r="I802" s="300"/>
      <c r="J802" s="301">
        <f>ROUND(I802*H802,2)</f>
        <v>0</v>
      </c>
      <c r="K802" s="297" t="s">
        <v>1</v>
      </c>
      <c r="L802" s="302"/>
      <c r="M802" s="303" t="s">
        <v>1</v>
      </c>
      <c r="N802" s="304" t="s">
        <v>41</v>
      </c>
      <c r="O802" s="92"/>
      <c r="P802" s="238">
        <f>O802*H802</f>
        <v>0</v>
      </c>
      <c r="Q802" s="238">
        <v>0</v>
      </c>
      <c r="R802" s="238">
        <f>Q802*H802</f>
        <v>0</v>
      </c>
      <c r="S802" s="238">
        <v>0</v>
      </c>
      <c r="T802" s="239">
        <f>S802*H802</f>
        <v>0</v>
      </c>
      <c r="U802" s="39"/>
      <c r="V802" s="39"/>
      <c r="W802" s="39"/>
      <c r="X802" s="39"/>
      <c r="Y802" s="39"/>
      <c r="Z802" s="39"/>
      <c r="AA802" s="39"/>
      <c r="AB802" s="39"/>
      <c r="AC802" s="39"/>
      <c r="AD802" s="39"/>
      <c r="AE802" s="39"/>
      <c r="AR802" s="240" t="s">
        <v>695</v>
      </c>
      <c r="AT802" s="240" t="s">
        <v>1347</v>
      </c>
      <c r="AU802" s="240" t="s">
        <v>371</v>
      </c>
      <c r="AY802" s="18" t="s">
        <v>350</v>
      </c>
      <c r="BE802" s="241">
        <f>IF(N802="základní",J802,0)</f>
        <v>0</v>
      </c>
      <c r="BF802" s="241">
        <f>IF(N802="snížená",J802,0)</f>
        <v>0</v>
      </c>
      <c r="BG802" s="241">
        <f>IF(N802="zákl. přenesená",J802,0)</f>
        <v>0</v>
      </c>
      <c r="BH802" s="241">
        <f>IF(N802="sníž. přenesená",J802,0)</f>
        <v>0</v>
      </c>
      <c r="BI802" s="241">
        <f>IF(N802="nulová",J802,0)</f>
        <v>0</v>
      </c>
      <c r="BJ802" s="18" t="s">
        <v>84</v>
      </c>
      <c r="BK802" s="241">
        <f>ROUND(I802*H802,2)</f>
        <v>0</v>
      </c>
      <c r="BL802" s="18" t="s">
        <v>530</v>
      </c>
      <c r="BM802" s="240" t="s">
        <v>6861</v>
      </c>
    </row>
    <row r="803" s="2" customFormat="1">
      <c r="A803" s="39"/>
      <c r="B803" s="40"/>
      <c r="C803" s="41"/>
      <c r="D803" s="242" t="s">
        <v>359</v>
      </c>
      <c r="E803" s="41"/>
      <c r="F803" s="243" t="s">
        <v>6860</v>
      </c>
      <c r="G803" s="41"/>
      <c r="H803" s="41"/>
      <c r="I803" s="244"/>
      <c r="J803" s="41"/>
      <c r="K803" s="41"/>
      <c r="L803" s="45"/>
      <c r="M803" s="245"/>
      <c r="N803" s="246"/>
      <c r="O803" s="92"/>
      <c r="P803" s="92"/>
      <c r="Q803" s="92"/>
      <c r="R803" s="92"/>
      <c r="S803" s="92"/>
      <c r="T803" s="93"/>
      <c r="U803" s="39"/>
      <c r="V803" s="39"/>
      <c r="W803" s="39"/>
      <c r="X803" s="39"/>
      <c r="Y803" s="39"/>
      <c r="Z803" s="39"/>
      <c r="AA803" s="39"/>
      <c r="AB803" s="39"/>
      <c r="AC803" s="39"/>
      <c r="AD803" s="39"/>
      <c r="AE803" s="39"/>
      <c r="AT803" s="18" t="s">
        <v>359</v>
      </c>
      <c r="AU803" s="18" t="s">
        <v>371</v>
      </c>
    </row>
    <row r="804" s="2" customFormat="1" ht="24.15" customHeight="1">
      <c r="A804" s="39"/>
      <c r="B804" s="40"/>
      <c r="C804" s="229" t="s">
        <v>3449</v>
      </c>
      <c r="D804" s="229" t="s">
        <v>352</v>
      </c>
      <c r="E804" s="230" t="s">
        <v>6862</v>
      </c>
      <c r="F804" s="231" t="s">
        <v>6863</v>
      </c>
      <c r="G804" s="232" t="s">
        <v>4932</v>
      </c>
      <c r="H804" s="233">
        <v>435</v>
      </c>
      <c r="I804" s="234"/>
      <c r="J804" s="235">
        <f>ROUND(I804*H804,2)</f>
        <v>0</v>
      </c>
      <c r="K804" s="231" t="s">
        <v>1</v>
      </c>
      <c r="L804" s="45"/>
      <c r="M804" s="236" t="s">
        <v>1</v>
      </c>
      <c r="N804" s="237" t="s">
        <v>41</v>
      </c>
      <c r="O804" s="92"/>
      <c r="P804" s="238">
        <f>O804*H804</f>
        <v>0</v>
      </c>
      <c r="Q804" s="238">
        <v>0</v>
      </c>
      <c r="R804" s="238">
        <f>Q804*H804</f>
        <v>0</v>
      </c>
      <c r="S804" s="238">
        <v>0</v>
      </c>
      <c r="T804" s="239">
        <f>S804*H804</f>
        <v>0</v>
      </c>
      <c r="U804" s="39"/>
      <c r="V804" s="39"/>
      <c r="W804" s="39"/>
      <c r="X804" s="39"/>
      <c r="Y804" s="39"/>
      <c r="Z804" s="39"/>
      <c r="AA804" s="39"/>
      <c r="AB804" s="39"/>
      <c r="AC804" s="39"/>
      <c r="AD804" s="39"/>
      <c r="AE804" s="39"/>
      <c r="AR804" s="240" t="s">
        <v>530</v>
      </c>
      <c r="AT804" s="240" t="s">
        <v>352</v>
      </c>
      <c r="AU804" s="240" t="s">
        <v>371</v>
      </c>
      <c r="AY804" s="18" t="s">
        <v>350</v>
      </c>
      <c r="BE804" s="241">
        <f>IF(N804="základní",J804,0)</f>
        <v>0</v>
      </c>
      <c r="BF804" s="241">
        <f>IF(N804="snížená",J804,0)</f>
        <v>0</v>
      </c>
      <c r="BG804" s="241">
        <f>IF(N804="zákl. přenesená",J804,0)</f>
        <v>0</v>
      </c>
      <c r="BH804" s="241">
        <f>IF(N804="sníž. přenesená",J804,0)</f>
        <v>0</v>
      </c>
      <c r="BI804" s="241">
        <f>IF(N804="nulová",J804,0)</f>
        <v>0</v>
      </c>
      <c r="BJ804" s="18" t="s">
        <v>84</v>
      </c>
      <c r="BK804" s="241">
        <f>ROUND(I804*H804,2)</f>
        <v>0</v>
      </c>
      <c r="BL804" s="18" t="s">
        <v>530</v>
      </c>
      <c r="BM804" s="240" t="s">
        <v>6864</v>
      </c>
    </row>
    <row r="805" s="2" customFormat="1">
      <c r="A805" s="39"/>
      <c r="B805" s="40"/>
      <c r="C805" s="41"/>
      <c r="D805" s="242" t="s">
        <v>359</v>
      </c>
      <c r="E805" s="41"/>
      <c r="F805" s="243" t="s">
        <v>6863</v>
      </c>
      <c r="G805" s="41"/>
      <c r="H805" s="41"/>
      <c r="I805" s="244"/>
      <c r="J805" s="41"/>
      <c r="K805" s="41"/>
      <c r="L805" s="45"/>
      <c r="M805" s="245"/>
      <c r="N805" s="246"/>
      <c r="O805" s="92"/>
      <c r="P805" s="92"/>
      <c r="Q805" s="92"/>
      <c r="R805" s="92"/>
      <c r="S805" s="92"/>
      <c r="T805" s="93"/>
      <c r="U805" s="39"/>
      <c r="V805" s="39"/>
      <c r="W805" s="39"/>
      <c r="X805" s="39"/>
      <c r="Y805" s="39"/>
      <c r="Z805" s="39"/>
      <c r="AA805" s="39"/>
      <c r="AB805" s="39"/>
      <c r="AC805" s="39"/>
      <c r="AD805" s="39"/>
      <c r="AE805" s="39"/>
      <c r="AT805" s="18" t="s">
        <v>359</v>
      </c>
      <c r="AU805" s="18" t="s">
        <v>371</v>
      </c>
    </row>
    <row r="806" s="2" customFormat="1" ht="49.05" customHeight="1">
      <c r="A806" s="39"/>
      <c r="B806" s="40"/>
      <c r="C806" s="295" t="s">
        <v>3453</v>
      </c>
      <c r="D806" s="295" t="s">
        <v>1347</v>
      </c>
      <c r="E806" s="296" t="s">
        <v>6865</v>
      </c>
      <c r="F806" s="297" t="s">
        <v>6866</v>
      </c>
      <c r="G806" s="298" t="s">
        <v>4932</v>
      </c>
      <c r="H806" s="299">
        <v>100</v>
      </c>
      <c r="I806" s="300"/>
      <c r="J806" s="301">
        <f>ROUND(I806*H806,2)</f>
        <v>0</v>
      </c>
      <c r="K806" s="297" t="s">
        <v>1</v>
      </c>
      <c r="L806" s="302"/>
      <c r="M806" s="303" t="s">
        <v>1</v>
      </c>
      <c r="N806" s="304" t="s">
        <v>41</v>
      </c>
      <c r="O806" s="92"/>
      <c r="P806" s="238">
        <f>O806*H806</f>
        <v>0</v>
      </c>
      <c r="Q806" s="238">
        <v>0</v>
      </c>
      <c r="R806" s="238">
        <f>Q806*H806</f>
        <v>0</v>
      </c>
      <c r="S806" s="238">
        <v>0</v>
      </c>
      <c r="T806" s="239">
        <f>S806*H806</f>
        <v>0</v>
      </c>
      <c r="U806" s="39"/>
      <c r="V806" s="39"/>
      <c r="W806" s="39"/>
      <c r="X806" s="39"/>
      <c r="Y806" s="39"/>
      <c r="Z806" s="39"/>
      <c r="AA806" s="39"/>
      <c r="AB806" s="39"/>
      <c r="AC806" s="39"/>
      <c r="AD806" s="39"/>
      <c r="AE806" s="39"/>
      <c r="AR806" s="240" t="s">
        <v>695</v>
      </c>
      <c r="AT806" s="240" t="s">
        <v>1347</v>
      </c>
      <c r="AU806" s="240" t="s">
        <v>371</v>
      </c>
      <c r="AY806" s="18" t="s">
        <v>350</v>
      </c>
      <c r="BE806" s="241">
        <f>IF(N806="základní",J806,0)</f>
        <v>0</v>
      </c>
      <c r="BF806" s="241">
        <f>IF(N806="snížená",J806,0)</f>
        <v>0</v>
      </c>
      <c r="BG806" s="241">
        <f>IF(N806="zákl. přenesená",J806,0)</f>
        <v>0</v>
      </c>
      <c r="BH806" s="241">
        <f>IF(N806="sníž. přenesená",J806,0)</f>
        <v>0</v>
      </c>
      <c r="BI806" s="241">
        <f>IF(N806="nulová",J806,0)</f>
        <v>0</v>
      </c>
      <c r="BJ806" s="18" t="s">
        <v>84</v>
      </c>
      <c r="BK806" s="241">
        <f>ROUND(I806*H806,2)</f>
        <v>0</v>
      </c>
      <c r="BL806" s="18" t="s">
        <v>530</v>
      </c>
      <c r="BM806" s="240" t="s">
        <v>6867</v>
      </c>
    </row>
    <row r="807" s="2" customFormat="1">
      <c r="A807" s="39"/>
      <c r="B807" s="40"/>
      <c r="C807" s="41"/>
      <c r="D807" s="242" t="s">
        <v>359</v>
      </c>
      <c r="E807" s="41"/>
      <c r="F807" s="243" t="s">
        <v>6868</v>
      </c>
      <c r="G807" s="41"/>
      <c r="H807" s="41"/>
      <c r="I807" s="244"/>
      <c r="J807" s="41"/>
      <c r="K807" s="41"/>
      <c r="L807" s="45"/>
      <c r="M807" s="245"/>
      <c r="N807" s="246"/>
      <c r="O807" s="92"/>
      <c r="P807" s="92"/>
      <c r="Q807" s="92"/>
      <c r="R807" s="92"/>
      <c r="S807" s="92"/>
      <c r="T807" s="93"/>
      <c r="U807" s="39"/>
      <c r="V807" s="39"/>
      <c r="W807" s="39"/>
      <c r="X807" s="39"/>
      <c r="Y807" s="39"/>
      <c r="Z807" s="39"/>
      <c r="AA807" s="39"/>
      <c r="AB807" s="39"/>
      <c r="AC807" s="39"/>
      <c r="AD807" s="39"/>
      <c r="AE807" s="39"/>
      <c r="AT807" s="18" t="s">
        <v>359</v>
      </c>
      <c r="AU807" s="18" t="s">
        <v>371</v>
      </c>
    </row>
    <row r="808" s="2" customFormat="1" ht="24.15" customHeight="1">
      <c r="A808" s="39"/>
      <c r="B808" s="40"/>
      <c r="C808" s="295" t="s">
        <v>3457</v>
      </c>
      <c r="D808" s="295" t="s">
        <v>1347</v>
      </c>
      <c r="E808" s="296" t="s">
        <v>6869</v>
      </c>
      <c r="F808" s="297" t="s">
        <v>6870</v>
      </c>
      <c r="G808" s="298" t="s">
        <v>4932</v>
      </c>
      <c r="H808" s="299">
        <v>10</v>
      </c>
      <c r="I808" s="300"/>
      <c r="J808" s="301">
        <f>ROUND(I808*H808,2)</f>
        <v>0</v>
      </c>
      <c r="K808" s="297" t="s">
        <v>1</v>
      </c>
      <c r="L808" s="302"/>
      <c r="M808" s="303" t="s">
        <v>1</v>
      </c>
      <c r="N808" s="304" t="s">
        <v>41</v>
      </c>
      <c r="O808" s="92"/>
      <c r="P808" s="238">
        <f>O808*H808</f>
        <v>0</v>
      </c>
      <c r="Q808" s="238">
        <v>0</v>
      </c>
      <c r="R808" s="238">
        <f>Q808*H808</f>
        <v>0</v>
      </c>
      <c r="S808" s="238">
        <v>0</v>
      </c>
      <c r="T808" s="239">
        <f>S808*H808</f>
        <v>0</v>
      </c>
      <c r="U808" s="39"/>
      <c r="V808" s="39"/>
      <c r="W808" s="39"/>
      <c r="X808" s="39"/>
      <c r="Y808" s="39"/>
      <c r="Z808" s="39"/>
      <c r="AA808" s="39"/>
      <c r="AB808" s="39"/>
      <c r="AC808" s="39"/>
      <c r="AD808" s="39"/>
      <c r="AE808" s="39"/>
      <c r="AR808" s="240" t="s">
        <v>695</v>
      </c>
      <c r="AT808" s="240" t="s">
        <v>1347</v>
      </c>
      <c r="AU808" s="240" t="s">
        <v>371</v>
      </c>
      <c r="AY808" s="18" t="s">
        <v>350</v>
      </c>
      <c r="BE808" s="241">
        <f>IF(N808="základní",J808,0)</f>
        <v>0</v>
      </c>
      <c r="BF808" s="241">
        <f>IF(N808="snížená",J808,0)</f>
        <v>0</v>
      </c>
      <c r="BG808" s="241">
        <f>IF(N808="zákl. přenesená",J808,0)</f>
        <v>0</v>
      </c>
      <c r="BH808" s="241">
        <f>IF(N808="sníž. přenesená",J808,0)</f>
        <v>0</v>
      </c>
      <c r="BI808" s="241">
        <f>IF(N808="nulová",J808,0)</f>
        <v>0</v>
      </c>
      <c r="BJ808" s="18" t="s">
        <v>84</v>
      </c>
      <c r="BK808" s="241">
        <f>ROUND(I808*H808,2)</f>
        <v>0</v>
      </c>
      <c r="BL808" s="18" t="s">
        <v>530</v>
      </c>
      <c r="BM808" s="240" t="s">
        <v>6871</v>
      </c>
    </row>
    <row r="809" s="2" customFormat="1">
      <c r="A809" s="39"/>
      <c r="B809" s="40"/>
      <c r="C809" s="41"/>
      <c r="D809" s="242" t="s">
        <v>359</v>
      </c>
      <c r="E809" s="41"/>
      <c r="F809" s="243" t="s">
        <v>6870</v>
      </c>
      <c r="G809" s="41"/>
      <c r="H809" s="41"/>
      <c r="I809" s="244"/>
      <c r="J809" s="41"/>
      <c r="K809" s="41"/>
      <c r="L809" s="45"/>
      <c r="M809" s="245"/>
      <c r="N809" s="246"/>
      <c r="O809" s="92"/>
      <c r="P809" s="92"/>
      <c r="Q809" s="92"/>
      <c r="R809" s="92"/>
      <c r="S809" s="92"/>
      <c r="T809" s="93"/>
      <c r="U809" s="39"/>
      <c r="V809" s="39"/>
      <c r="W809" s="39"/>
      <c r="X809" s="39"/>
      <c r="Y809" s="39"/>
      <c r="Z809" s="39"/>
      <c r="AA809" s="39"/>
      <c r="AB809" s="39"/>
      <c r="AC809" s="39"/>
      <c r="AD809" s="39"/>
      <c r="AE809" s="39"/>
      <c r="AT809" s="18" t="s">
        <v>359</v>
      </c>
      <c r="AU809" s="18" t="s">
        <v>371</v>
      </c>
    </row>
    <row r="810" s="2" customFormat="1" ht="24.15" customHeight="1">
      <c r="A810" s="39"/>
      <c r="B810" s="40"/>
      <c r="C810" s="295" t="s">
        <v>3461</v>
      </c>
      <c r="D810" s="295" t="s">
        <v>1347</v>
      </c>
      <c r="E810" s="296" t="s">
        <v>6872</v>
      </c>
      <c r="F810" s="297" t="s">
        <v>6873</v>
      </c>
      <c r="G810" s="298" t="s">
        <v>4932</v>
      </c>
      <c r="H810" s="299">
        <v>50</v>
      </c>
      <c r="I810" s="300"/>
      <c r="J810" s="301">
        <f>ROUND(I810*H810,2)</f>
        <v>0</v>
      </c>
      <c r="K810" s="297" t="s">
        <v>1</v>
      </c>
      <c r="L810" s="302"/>
      <c r="M810" s="303" t="s">
        <v>1</v>
      </c>
      <c r="N810" s="304" t="s">
        <v>41</v>
      </c>
      <c r="O810" s="92"/>
      <c r="P810" s="238">
        <f>O810*H810</f>
        <v>0</v>
      </c>
      <c r="Q810" s="238">
        <v>0</v>
      </c>
      <c r="R810" s="238">
        <f>Q810*H810</f>
        <v>0</v>
      </c>
      <c r="S810" s="238">
        <v>0</v>
      </c>
      <c r="T810" s="239">
        <f>S810*H810</f>
        <v>0</v>
      </c>
      <c r="U810" s="39"/>
      <c r="V810" s="39"/>
      <c r="W810" s="39"/>
      <c r="X810" s="39"/>
      <c r="Y810" s="39"/>
      <c r="Z810" s="39"/>
      <c r="AA810" s="39"/>
      <c r="AB810" s="39"/>
      <c r="AC810" s="39"/>
      <c r="AD810" s="39"/>
      <c r="AE810" s="39"/>
      <c r="AR810" s="240" t="s">
        <v>695</v>
      </c>
      <c r="AT810" s="240" t="s">
        <v>1347</v>
      </c>
      <c r="AU810" s="240" t="s">
        <v>371</v>
      </c>
      <c r="AY810" s="18" t="s">
        <v>350</v>
      </c>
      <c r="BE810" s="241">
        <f>IF(N810="základní",J810,0)</f>
        <v>0</v>
      </c>
      <c r="BF810" s="241">
        <f>IF(N810="snížená",J810,0)</f>
        <v>0</v>
      </c>
      <c r="BG810" s="241">
        <f>IF(N810="zákl. přenesená",J810,0)</f>
        <v>0</v>
      </c>
      <c r="BH810" s="241">
        <f>IF(N810="sníž. přenesená",J810,0)</f>
        <v>0</v>
      </c>
      <c r="BI810" s="241">
        <f>IF(N810="nulová",J810,0)</f>
        <v>0</v>
      </c>
      <c r="BJ810" s="18" t="s">
        <v>84</v>
      </c>
      <c r="BK810" s="241">
        <f>ROUND(I810*H810,2)</f>
        <v>0</v>
      </c>
      <c r="BL810" s="18" t="s">
        <v>530</v>
      </c>
      <c r="BM810" s="240" t="s">
        <v>6874</v>
      </c>
    </row>
    <row r="811" s="2" customFormat="1">
      <c r="A811" s="39"/>
      <c r="B811" s="40"/>
      <c r="C811" s="41"/>
      <c r="D811" s="242" t="s">
        <v>359</v>
      </c>
      <c r="E811" s="41"/>
      <c r="F811" s="243" t="s">
        <v>6873</v>
      </c>
      <c r="G811" s="41"/>
      <c r="H811" s="41"/>
      <c r="I811" s="244"/>
      <c r="J811" s="41"/>
      <c r="K811" s="41"/>
      <c r="L811" s="45"/>
      <c r="M811" s="245"/>
      <c r="N811" s="246"/>
      <c r="O811" s="92"/>
      <c r="P811" s="92"/>
      <c r="Q811" s="92"/>
      <c r="R811" s="92"/>
      <c r="S811" s="92"/>
      <c r="T811" s="93"/>
      <c r="U811" s="39"/>
      <c r="V811" s="39"/>
      <c r="W811" s="39"/>
      <c r="X811" s="39"/>
      <c r="Y811" s="39"/>
      <c r="Z811" s="39"/>
      <c r="AA811" s="39"/>
      <c r="AB811" s="39"/>
      <c r="AC811" s="39"/>
      <c r="AD811" s="39"/>
      <c r="AE811" s="39"/>
      <c r="AT811" s="18" t="s">
        <v>359</v>
      </c>
      <c r="AU811" s="18" t="s">
        <v>371</v>
      </c>
    </row>
    <row r="812" s="2" customFormat="1" ht="24.15" customHeight="1">
      <c r="A812" s="39"/>
      <c r="B812" s="40"/>
      <c r="C812" s="295" t="s">
        <v>3465</v>
      </c>
      <c r="D812" s="295" t="s">
        <v>1347</v>
      </c>
      <c r="E812" s="296" t="s">
        <v>6875</v>
      </c>
      <c r="F812" s="297" t="s">
        <v>6876</v>
      </c>
      <c r="G812" s="298" t="s">
        <v>4932</v>
      </c>
      <c r="H812" s="299">
        <v>75</v>
      </c>
      <c r="I812" s="300"/>
      <c r="J812" s="301">
        <f>ROUND(I812*H812,2)</f>
        <v>0</v>
      </c>
      <c r="K812" s="297" t="s">
        <v>1</v>
      </c>
      <c r="L812" s="302"/>
      <c r="M812" s="303" t="s">
        <v>1</v>
      </c>
      <c r="N812" s="304" t="s">
        <v>41</v>
      </c>
      <c r="O812" s="92"/>
      <c r="P812" s="238">
        <f>O812*H812</f>
        <v>0</v>
      </c>
      <c r="Q812" s="238">
        <v>0</v>
      </c>
      <c r="R812" s="238">
        <f>Q812*H812</f>
        <v>0</v>
      </c>
      <c r="S812" s="238">
        <v>0</v>
      </c>
      <c r="T812" s="239">
        <f>S812*H812</f>
        <v>0</v>
      </c>
      <c r="U812" s="39"/>
      <c r="V812" s="39"/>
      <c r="W812" s="39"/>
      <c r="X812" s="39"/>
      <c r="Y812" s="39"/>
      <c r="Z812" s="39"/>
      <c r="AA812" s="39"/>
      <c r="AB812" s="39"/>
      <c r="AC812" s="39"/>
      <c r="AD812" s="39"/>
      <c r="AE812" s="39"/>
      <c r="AR812" s="240" t="s">
        <v>695</v>
      </c>
      <c r="AT812" s="240" t="s">
        <v>1347</v>
      </c>
      <c r="AU812" s="240" t="s">
        <v>371</v>
      </c>
      <c r="AY812" s="18" t="s">
        <v>350</v>
      </c>
      <c r="BE812" s="241">
        <f>IF(N812="základní",J812,0)</f>
        <v>0</v>
      </c>
      <c r="BF812" s="241">
        <f>IF(N812="snížená",J812,0)</f>
        <v>0</v>
      </c>
      <c r="BG812" s="241">
        <f>IF(N812="zákl. přenesená",J812,0)</f>
        <v>0</v>
      </c>
      <c r="BH812" s="241">
        <f>IF(N812="sníž. přenesená",J812,0)</f>
        <v>0</v>
      </c>
      <c r="BI812" s="241">
        <f>IF(N812="nulová",J812,0)</f>
        <v>0</v>
      </c>
      <c r="BJ812" s="18" t="s">
        <v>84</v>
      </c>
      <c r="BK812" s="241">
        <f>ROUND(I812*H812,2)</f>
        <v>0</v>
      </c>
      <c r="BL812" s="18" t="s">
        <v>530</v>
      </c>
      <c r="BM812" s="240" t="s">
        <v>6877</v>
      </c>
    </row>
    <row r="813" s="2" customFormat="1">
      <c r="A813" s="39"/>
      <c r="B813" s="40"/>
      <c r="C813" s="41"/>
      <c r="D813" s="242" t="s">
        <v>359</v>
      </c>
      <c r="E813" s="41"/>
      <c r="F813" s="243" t="s">
        <v>6876</v>
      </c>
      <c r="G813" s="41"/>
      <c r="H813" s="41"/>
      <c r="I813" s="244"/>
      <c r="J813" s="41"/>
      <c r="K813" s="41"/>
      <c r="L813" s="45"/>
      <c r="M813" s="245"/>
      <c r="N813" s="246"/>
      <c r="O813" s="92"/>
      <c r="P813" s="92"/>
      <c r="Q813" s="92"/>
      <c r="R813" s="92"/>
      <c r="S813" s="92"/>
      <c r="T813" s="93"/>
      <c r="U813" s="39"/>
      <c r="V813" s="39"/>
      <c r="W813" s="39"/>
      <c r="X813" s="39"/>
      <c r="Y813" s="39"/>
      <c r="Z813" s="39"/>
      <c r="AA813" s="39"/>
      <c r="AB813" s="39"/>
      <c r="AC813" s="39"/>
      <c r="AD813" s="39"/>
      <c r="AE813" s="39"/>
      <c r="AT813" s="18" t="s">
        <v>359</v>
      </c>
      <c r="AU813" s="18" t="s">
        <v>371</v>
      </c>
    </row>
    <row r="814" s="2" customFormat="1" ht="24.15" customHeight="1">
      <c r="A814" s="39"/>
      <c r="B814" s="40"/>
      <c r="C814" s="295" t="s">
        <v>3469</v>
      </c>
      <c r="D814" s="295" t="s">
        <v>1347</v>
      </c>
      <c r="E814" s="296" t="s">
        <v>6878</v>
      </c>
      <c r="F814" s="297" t="s">
        <v>6879</v>
      </c>
      <c r="G814" s="298" t="s">
        <v>4932</v>
      </c>
      <c r="H814" s="299">
        <v>100</v>
      </c>
      <c r="I814" s="300"/>
      <c r="J814" s="301">
        <f>ROUND(I814*H814,2)</f>
        <v>0</v>
      </c>
      <c r="K814" s="297" t="s">
        <v>1</v>
      </c>
      <c r="L814" s="302"/>
      <c r="M814" s="303" t="s">
        <v>1</v>
      </c>
      <c r="N814" s="304" t="s">
        <v>41</v>
      </c>
      <c r="O814" s="92"/>
      <c r="P814" s="238">
        <f>O814*H814</f>
        <v>0</v>
      </c>
      <c r="Q814" s="238">
        <v>0</v>
      </c>
      <c r="R814" s="238">
        <f>Q814*H814</f>
        <v>0</v>
      </c>
      <c r="S814" s="238">
        <v>0</v>
      </c>
      <c r="T814" s="239">
        <f>S814*H814</f>
        <v>0</v>
      </c>
      <c r="U814" s="39"/>
      <c r="V814" s="39"/>
      <c r="W814" s="39"/>
      <c r="X814" s="39"/>
      <c r="Y814" s="39"/>
      <c r="Z814" s="39"/>
      <c r="AA814" s="39"/>
      <c r="AB814" s="39"/>
      <c r="AC814" s="39"/>
      <c r="AD814" s="39"/>
      <c r="AE814" s="39"/>
      <c r="AR814" s="240" t="s">
        <v>695</v>
      </c>
      <c r="AT814" s="240" t="s">
        <v>1347</v>
      </c>
      <c r="AU814" s="240" t="s">
        <v>371</v>
      </c>
      <c r="AY814" s="18" t="s">
        <v>350</v>
      </c>
      <c r="BE814" s="241">
        <f>IF(N814="základní",J814,0)</f>
        <v>0</v>
      </c>
      <c r="BF814" s="241">
        <f>IF(N814="snížená",J814,0)</f>
        <v>0</v>
      </c>
      <c r="BG814" s="241">
        <f>IF(N814="zákl. přenesená",J814,0)</f>
        <v>0</v>
      </c>
      <c r="BH814" s="241">
        <f>IF(N814="sníž. přenesená",J814,0)</f>
        <v>0</v>
      </c>
      <c r="BI814" s="241">
        <f>IF(N814="nulová",J814,0)</f>
        <v>0</v>
      </c>
      <c r="BJ814" s="18" t="s">
        <v>84</v>
      </c>
      <c r="BK814" s="241">
        <f>ROUND(I814*H814,2)</f>
        <v>0</v>
      </c>
      <c r="BL814" s="18" t="s">
        <v>530</v>
      </c>
      <c r="BM814" s="240" t="s">
        <v>6880</v>
      </c>
    </row>
    <row r="815" s="2" customFormat="1">
      <c r="A815" s="39"/>
      <c r="B815" s="40"/>
      <c r="C815" s="41"/>
      <c r="D815" s="242" t="s">
        <v>359</v>
      </c>
      <c r="E815" s="41"/>
      <c r="F815" s="243" t="s">
        <v>6879</v>
      </c>
      <c r="G815" s="41"/>
      <c r="H815" s="41"/>
      <c r="I815" s="244"/>
      <c r="J815" s="41"/>
      <c r="K815" s="41"/>
      <c r="L815" s="45"/>
      <c r="M815" s="245"/>
      <c r="N815" s="246"/>
      <c r="O815" s="92"/>
      <c r="P815" s="92"/>
      <c r="Q815" s="92"/>
      <c r="R815" s="92"/>
      <c r="S815" s="92"/>
      <c r="T815" s="93"/>
      <c r="U815" s="39"/>
      <c r="V815" s="39"/>
      <c r="W815" s="39"/>
      <c r="X815" s="39"/>
      <c r="Y815" s="39"/>
      <c r="Z815" s="39"/>
      <c r="AA815" s="39"/>
      <c r="AB815" s="39"/>
      <c r="AC815" s="39"/>
      <c r="AD815" s="39"/>
      <c r="AE815" s="39"/>
      <c r="AT815" s="18" t="s">
        <v>359</v>
      </c>
      <c r="AU815" s="18" t="s">
        <v>371</v>
      </c>
    </row>
    <row r="816" s="2" customFormat="1" ht="24.15" customHeight="1">
      <c r="A816" s="39"/>
      <c r="B816" s="40"/>
      <c r="C816" s="295" t="s">
        <v>3473</v>
      </c>
      <c r="D816" s="295" t="s">
        <v>1347</v>
      </c>
      <c r="E816" s="296" t="s">
        <v>6881</v>
      </c>
      <c r="F816" s="297" t="s">
        <v>6882</v>
      </c>
      <c r="G816" s="298" t="s">
        <v>4932</v>
      </c>
      <c r="H816" s="299">
        <v>100</v>
      </c>
      <c r="I816" s="300"/>
      <c r="J816" s="301">
        <f>ROUND(I816*H816,2)</f>
        <v>0</v>
      </c>
      <c r="K816" s="297" t="s">
        <v>1</v>
      </c>
      <c r="L816" s="302"/>
      <c r="M816" s="303" t="s">
        <v>1</v>
      </c>
      <c r="N816" s="304" t="s">
        <v>41</v>
      </c>
      <c r="O816" s="92"/>
      <c r="P816" s="238">
        <f>O816*H816</f>
        <v>0</v>
      </c>
      <c r="Q816" s="238">
        <v>0</v>
      </c>
      <c r="R816" s="238">
        <f>Q816*H816</f>
        <v>0</v>
      </c>
      <c r="S816" s="238">
        <v>0</v>
      </c>
      <c r="T816" s="239">
        <f>S816*H816</f>
        <v>0</v>
      </c>
      <c r="U816" s="39"/>
      <c r="V816" s="39"/>
      <c r="W816" s="39"/>
      <c r="X816" s="39"/>
      <c r="Y816" s="39"/>
      <c r="Z816" s="39"/>
      <c r="AA816" s="39"/>
      <c r="AB816" s="39"/>
      <c r="AC816" s="39"/>
      <c r="AD816" s="39"/>
      <c r="AE816" s="39"/>
      <c r="AR816" s="240" t="s">
        <v>695</v>
      </c>
      <c r="AT816" s="240" t="s">
        <v>1347</v>
      </c>
      <c r="AU816" s="240" t="s">
        <v>371</v>
      </c>
      <c r="AY816" s="18" t="s">
        <v>350</v>
      </c>
      <c r="BE816" s="241">
        <f>IF(N816="základní",J816,0)</f>
        <v>0</v>
      </c>
      <c r="BF816" s="241">
        <f>IF(N816="snížená",J816,0)</f>
        <v>0</v>
      </c>
      <c r="BG816" s="241">
        <f>IF(N816="zákl. přenesená",J816,0)</f>
        <v>0</v>
      </c>
      <c r="BH816" s="241">
        <f>IF(N816="sníž. přenesená",J816,0)</f>
        <v>0</v>
      </c>
      <c r="BI816" s="241">
        <f>IF(N816="nulová",J816,0)</f>
        <v>0</v>
      </c>
      <c r="BJ816" s="18" t="s">
        <v>84</v>
      </c>
      <c r="BK816" s="241">
        <f>ROUND(I816*H816,2)</f>
        <v>0</v>
      </c>
      <c r="BL816" s="18" t="s">
        <v>530</v>
      </c>
      <c r="BM816" s="240" t="s">
        <v>6883</v>
      </c>
    </row>
    <row r="817" s="2" customFormat="1">
      <c r="A817" s="39"/>
      <c r="B817" s="40"/>
      <c r="C817" s="41"/>
      <c r="D817" s="242" t="s">
        <v>359</v>
      </c>
      <c r="E817" s="41"/>
      <c r="F817" s="243" t="s">
        <v>6882</v>
      </c>
      <c r="G817" s="41"/>
      <c r="H817" s="41"/>
      <c r="I817" s="244"/>
      <c r="J817" s="41"/>
      <c r="K817" s="41"/>
      <c r="L817" s="45"/>
      <c r="M817" s="245"/>
      <c r="N817" s="246"/>
      <c r="O817" s="92"/>
      <c r="P817" s="92"/>
      <c r="Q817" s="92"/>
      <c r="R817" s="92"/>
      <c r="S817" s="92"/>
      <c r="T817" s="93"/>
      <c r="U817" s="39"/>
      <c r="V817" s="39"/>
      <c r="W817" s="39"/>
      <c r="X817" s="39"/>
      <c r="Y817" s="39"/>
      <c r="Z817" s="39"/>
      <c r="AA817" s="39"/>
      <c r="AB817" s="39"/>
      <c r="AC817" s="39"/>
      <c r="AD817" s="39"/>
      <c r="AE817" s="39"/>
      <c r="AT817" s="18" t="s">
        <v>359</v>
      </c>
      <c r="AU817" s="18" t="s">
        <v>371</v>
      </c>
    </row>
    <row r="818" s="2" customFormat="1" ht="16.5" customHeight="1">
      <c r="A818" s="39"/>
      <c r="B818" s="40"/>
      <c r="C818" s="295" t="s">
        <v>3477</v>
      </c>
      <c r="D818" s="295" t="s">
        <v>1347</v>
      </c>
      <c r="E818" s="296" t="s">
        <v>6884</v>
      </c>
      <c r="F818" s="297" t="s">
        <v>6885</v>
      </c>
      <c r="G818" s="298" t="s">
        <v>4932</v>
      </c>
      <c r="H818" s="299">
        <v>10</v>
      </c>
      <c r="I818" s="300"/>
      <c r="J818" s="301">
        <f>ROUND(I818*H818,2)</f>
        <v>0</v>
      </c>
      <c r="K818" s="297" t="s">
        <v>1</v>
      </c>
      <c r="L818" s="302"/>
      <c r="M818" s="303" t="s">
        <v>1</v>
      </c>
      <c r="N818" s="304" t="s">
        <v>41</v>
      </c>
      <c r="O818" s="92"/>
      <c r="P818" s="238">
        <f>O818*H818</f>
        <v>0</v>
      </c>
      <c r="Q818" s="238">
        <v>0</v>
      </c>
      <c r="R818" s="238">
        <f>Q818*H818</f>
        <v>0</v>
      </c>
      <c r="S818" s="238">
        <v>0</v>
      </c>
      <c r="T818" s="239">
        <f>S818*H818</f>
        <v>0</v>
      </c>
      <c r="U818" s="39"/>
      <c r="V818" s="39"/>
      <c r="W818" s="39"/>
      <c r="X818" s="39"/>
      <c r="Y818" s="39"/>
      <c r="Z818" s="39"/>
      <c r="AA818" s="39"/>
      <c r="AB818" s="39"/>
      <c r="AC818" s="39"/>
      <c r="AD818" s="39"/>
      <c r="AE818" s="39"/>
      <c r="AR818" s="240" t="s">
        <v>695</v>
      </c>
      <c r="AT818" s="240" t="s">
        <v>1347</v>
      </c>
      <c r="AU818" s="240" t="s">
        <v>371</v>
      </c>
      <c r="AY818" s="18" t="s">
        <v>350</v>
      </c>
      <c r="BE818" s="241">
        <f>IF(N818="základní",J818,0)</f>
        <v>0</v>
      </c>
      <c r="BF818" s="241">
        <f>IF(N818="snížená",J818,0)</f>
        <v>0</v>
      </c>
      <c r="BG818" s="241">
        <f>IF(N818="zákl. přenesená",J818,0)</f>
        <v>0</v>
      </c>
      <c r="BH818" s="241">
        <f>IF(N818="sníž. přenesená",J818,0)</f>
        <v>0</v>
      </c>
      <c r="BI818" s="241">
        <f>IF(N818="nulová",J818,0)</f>
        <v>0</v>
      </c>
      <c r="BJ818" s="18" t="s">
        <v>84</v>
      </c>
      <c r="BK818" s="241">
        <f>ROUND(I818*H818,2)</f>
        <v>0</v>
      </c>
      <c r="BL818" s="18" t="s">
        <v>530</v>
      </c>
      <c r="BM818" s="240" t="s">
        <v>6886</v>
      </c>
    </row>
    <row r="819" s="2" customFormat="1">
      <c r="A819" s="39"/>
      <c r="B819" s="40"/>
      <c r="C819" s="41"/>
      <c r="D819" s="242" t="s">
        <v>359</v>
      </c>
      <c r="E819" s="41"/>
      <c r="F819" s="243" t="s">
        <v>6885</v>
      </c>
      <c r="G819" s="41"/>
      <c r="H819" s="41"/>
      <c r="I819" s="244"/>
      <c r="J819" s="41"/>
      <c r="K819" s="41"/>
      <c r="L819" s="45"/>
      <c r="M819" s="245"/>
      <c r="N819" s="246"/>
      <c r="O819" s="92"/>
      <c r="P819" s="92"/>
      <c r="Q819" s="92"/>
      <c r="R819" s="92"/>
      <c r="S819" s="92"/>
      <c r="T819" s="93"/>
      <c r="U819" s="39"/>
      <c r="V819" s="39"/>
      <c r="W819" s="39"/>
      <c r="X819" s="39"/>
      <c r="Y819" s="39"/>
      <c r="Z819" s="39"/>
      <c r="AA819" s="39"/>
      <c r="AB819" s="39"/>
      <c r="AC819" s="39"/>
      <c r="AD819" s="39"/>
      <c r="AE819" s="39"/>
      <c r="AT819" s="18" t="s">
        <v>359</v>
      </c>
      <c r="AU819" s="18" t="s">
        <v>371</v>
      </c>
    </row>
    <row r="820" s="2" customFormat="1" ht="62.7" customHeight="1">
      <c r="A820" s="39"/>
      <c r="B820" s="40"/>
      <c r="C820" s="295" t="s">
        <v>3481</v>
      </c>
      <c r="D820" s="295" t="s">
        <v>1347</v>
      </c>
      <c r="E820" s="296" t="s">
        <v>6887</v>
      </c>
      <c r="F820" s="297" t="s">
        <v>6888</v>
      </c>
      <c r="G820" s="298" t="s">
        <v>4932</v>
      </c>
      <c r="H820" s="299">
        <v>44</v>
      </c>
      <c r="I820" s="300"/>
      <c r="J820" s="301">
        <f>ROUND(I820*H820,2)</f>
        <v>0</v>
      </c>
      <c r="K820" s="297" t="s">
        <v>1</v>
      </c>
      <c r="L820" s="302"/>
      <c r="M820" s="303" t="s">
        <v>1</v>
      </c>
      <c r="N820" s="304" t="s">
        <v>41</v>
      </c>
      <c r="O820" s="92"/>
      <c r="P820" s="238">
        <f>O820*H820</f>
        <v>0</v>
      </c>
      <c r="Q820" s="238">
        <v>0</v>
      </c>
      <c r="R820" s="238">
        <f>Q820*H820</f>
        <v>0</v>
      </c>
      <c r="S820" s="238">
        <v>0</v>
      </c>
      <c r="T820" s="239">
        <f>S820*H820</f>
        <v>0</v>
      </c>
      <c r="U820" s="39"/>
      <c r="V820" s="39"/>
      <c r="W820" s="39"/>
      <c r="X820" s="39"/>
      <c r="Y820" s="39"/>
      <c r="Z820" s="39"/>
      <c r="AA820" s="39"/>
      <c r="AB820" s="39"/>
      <c r="AC820" s="39"/>
      <c r="AD820" s="39"/>
      <c r="AE820" s="39"/>
      <c r="AR820" s="240" t="s">
        <v>695</v>
      </c>
      <c r="AT820" s="240" t="s">
        <v>1347</v>
      </c>
      <c r="AU820" s="240" t="s">
        <v>371</v>
      </c>
      <c r="AY820" s="18" t="s">
        <v>350</v>
      </c>
      <c r="BE820" s="241">
        <f>IF(N820="základní",J820,0)</f>
        <v>0</v>
      </c>
      <c r="BF820" s="241">
        <f>IF(N820="snížená",J820,0)</f>
        <v>0</v>
      </c>
      <c r="BG820" s="241">
        <f>IF(N820="zákl. přenesená",J820,0)</f>
        <v>0</v>
      </c>
      <c r="BH820" s="241">
        <f>IF(N820="sníž. přenesená",J820,0)</f>
        <v>0</v>
      </c>
      <c r="BI820" s="241">
        <f>IF(N820="nulová",J820,0)</f>
        <v>0</v>
      </c>
      <c r="BJ820" s="18" t="s">
        <v>84</v>
      </c>
      <c r="BK820" s="241">
        <f>ROUND(I820*H820,2)</f>
        <v>0</v>
      </c>
      <c r="BL820" s="18" t="s">
        <v>530</v>
      </c>
      <c r="BM820" s="240" t="s">
        <v>6889</v>
      </c>
    </row>
    <row r="821" s="2" customFormat="1">
      <c r="A821" s="39"/>
      <c r="B821" s="40"/>
      <c r="C821" s="41"/>
      <c r="D821" s="242" t="s">
        <v>359</v>
      </c>
      <c r="E821" s="41"/>
      <c r="F821" s="243" t="s">
        <v>6890</v>
      </c>
      <c r="G821" s="41"/>
      <c r="H821" s="41"/>
      <c r="I821" s="244"/>
      <c r="J821" s="41"/>
      <c r="K821" s="41"/>
      <c r="L821" s="45"/>
      <c r="M821" s="245"/>
      <c r="N821" s="246"/>
      <c r="O821" s="92"/>
      <c r="P821" s="92"/>
      <c r="Q821" s="92"/>
      <c r="R821" s="92"/>
      <c r="S821" s="92"/>
      <c r="T821" s="93"/>
      <c r="U821" s="39"/>
      <c r="V821" s="39"/>
      <c r="W821" s="39"/>
      <c r="X821" s="39"/>
      <c r="Y821" s="39"/>
      <c r="Z821" s="39"/>
      <c r="AA821" s="39"/>
      <c r="AB821" s="39"/>
      <c r="AC821" s="39"/>
      <c r="AD821" s="39"/>
      <c r="AE821" s="39"/>
      <c r="AT821" s="18" t="s">
        <v>359</v>
      </c>
      <c r="AU821" s="18" t="s">
        <v>371</v>
      </c>
    </row>
    <row r="822" s="12" customFormat="1" ht="20.88" customHeight="1">
      <c r="A822" s="12"/>
      <c r="B822" s="213"/>
      <c r="C822" s="214"/>
      <c r="D822" s="215" t="s">
        <v>75</v>
      </c>
      <c r="E822" s="227" t="s">
        <v>6891</v>
      </c>
      <c r="F822" s="227" t="s">
        <v>6892</v>
      </c>
      <c r="G822" s="214"/>
      <c r="H822" s="214"/>
      <c r="I822" s="217"/>
      <c r="J822" s="228">
        <f>BK822</f>
        <v>0</v>
      </c>
      <c r="K822" s="214"/>
      <c r="L822" s="219"/>
      <c r="M822" s="220"/>
      <c r="N822" s="221"/>
      <c r="O822" s="221"/>
      <c r="P822" s="222">
        <f>SUM(P823:P846)</f>
        <v>0</v>
      </c>
      <c r="Q822" s="221"/>
      <c r="R822" s="222">
        <f>SUM(R823:R846)</f>
        <v>0</v>
      </c>
      <c r="S822" s="221"/>
      <c r="T822" s="223">
        <f>SUM(T823:T846)</f>
        <v>0</v>
      </c>
      <c r="U822" s="12"/>
      <c r="V822" s="12"/>
      <c r="W822" s="12"/>
      <c r="X822" s="12"/>
      <c r="Y822" s="12"/>
      <c r="Z822" s="12"/>
      <c r="AA822" s="12"/>
      <c r="AB822" s="12"/>
      <c r="AC822" s="12"/>
      <c r="AD822" s="12"/>
      <c r="AE822" s="12"/>
      <c r="AR822" s="224" t="s">
        <v>86</v>
      </c>
      <c r="AT822" s="225" t="s">
        <v>75</v>
      </c>
      <c r="AU822" s="225" t="s">
        <v>86</v>
      </c>
      <c r="AY822" s="224" t="s">
        <v>350</v>
      </c>
      <c r="BK822" s="226">
        <f>SUM(BK823:BK846)</f>
        <v>0</v>
      </c>
    </row>
    <row r="823" s="2" customFormat="1" ht="24.15" customHeight="1">
      <c r="A823" s="39"/>
      <c r="B823" s="40"/>
      <c r="C823" s="229" t="s">
        <v>3485</v>
      </c>
      <c r="D823" s="229" t="s">
        <v>352</v>
      </c>
      <c r="E823" s="230" t="s">
        <v>6460</v>
      </c>
      <c r="F823" s="231" t="s">
        <v>6461</v>
      </c>
      <c r="G823" s="232" t="s">
        <v>497</v>
      </c>
      <c r="H823" s="233">
        <v>38</v>
      </c>
      <c r="I823" s="234"/>
      <c r="J823" s="235">
        <f>ROUND(I823*H823,2)</f>
        <v>0</v>
      </c>
      <c r="K823" s="231" t="s">
        <v>385</v>
      </c>
      <c r="L823" s="45"/>
      <c r="M823" s="236" t="s">
        <v>1</v>
      </c>
      <c r="N823" s="237" t="s">
        <v>41</v>
      </c>
      <c r="O823" s="92"/>
      <c r="P823" s="238">
        <f>O823*H823</f>
        <v>0</v>
      </c>
      <c r="Q823" s="238">
        <v>0</v>
      </c>
      <c r="R823" s="238">
        <f>Q823*H823</f>
        <v>0</v>
      </c>
      <c r="S823" s="238">
        <v>0</v>
      </c>
      <c r="T823" s="239">
        <f>S823*H823</f>
        <v>0</v>
      </c>
      <c r="U823" s="39"/>
      <c r="V823" s="39"/>
      <c r="W823" s="39"/>
      <c r="X823" s="39"/>
      <c r="Y823" s="39"/>
      <c r="Z823" s="39"/>
      <c r="AA823" s="39"/>
      <c r="AB823" s="39"/>
      <c r="AC823" s="39"/>
      <c r="AD823" s="39"/>
      <c r="AE823" s="39"/>
      <c r="AR823" s="240" t="s">
        <v>530</v>
      </c>
      <c r="AT823" s="240" t="s">
        <v>352</v>
      </c>
      <c r="AU823" s="240" t="s">
        <v>371</v>
      </c>
      <c r="AY823" s="18" t="s">
        <v>350</v>
      </c>
      <c r="BE823" s="241">
        <f>IF(N823="základní",J823,0)</f>
        <v>0</v>
      </c>
      <c r="BF823" s="241">
        <f>IF(N823="snížená",J823,0)</f>
        <v>0</v>
      </c>
      <c r="BG823" s="241">
        <f>IF(N823="zákl. přenesená",J823,0)</f>
        <v>0</v>
      </c>
      <c r="BH823" s="241">
        <f>IF(N823="sníž. přenesená",J823,0)</f>
        <v>0</v>
      </c>
      <c r="BI823" s="241">
        <f>IF(N823="nulová",J823,0)</f>
        <v>0</v>
      </c>
      <c r="BJ823" s="18" t="s">
        <v>84</v>
      </c>
      <c r="BK823" s="241">
        <f>ROUND(I823*H823,2)</f>
        <v>0</v>
      </c>
      <c r="BL823" s="18" t="s">
        <v>530</v>
      </c>
      <c r="BM823" s="240" t="s">
        <v>6893</v>
      </c>
    </row>
    <row r="824" s="2" customFormat="1">
      <c r="A824" s="39"/>
      <c r="B824" s="40"/>
      <c r="C824" s="41"/>
      <c r="D824" s="242" t="s">
        <v>359</v>
      </c>
      <c r="E824" s="41"/>
      <c r="F824" s="243" t="s">
        <v>6463</v>
      </c>
      <c r="G824" s="41"/>
      <c r="H824" s="41"/>
      <c r="I824" s="244"/>
      <c r="J824" s="41"/>
      <c r="K824" s="41"/>
      <c r="L824" s="45"/>
      <c r="M824" s="245"/>
      <c r="N824" s="246"/>
      <c r="O824" s="92"/>
      <c r="P824" s="92"/>
      <c r="Q824" s="92"/>
      <c r="R824" s="92"/>
      <c r="S824" s="92"/>
      <c r="T824" s="93"/>
      <c r="U824" s="39"/>
      <c r="V824" s="39"/>
      <c r="W824" s="39"/>
      <c r="X824" s="39"/>
      <c r="Y824" s="39"/>
      <c r="Z824" s="39"/>
      <c r="AA824" s="39"/>
      <c r="AB824" s="39"/>
      <c r="AC824" s="39"/>
      <c r="AD824" s="39"/>
      <c r="AE824" s="39"/>
      <c r="AT824" s="18" t="s">
        <v>359</v>
      </c>
      <c r="AU824" s="18" t="s">
        <v>371</v>
      </c>
    </row>
    <row r="825" s="2" customFormat="1" ht="16.5" customHeight="1">
      <c r="A825" s="39"/>
      <c r="B825" s="40"/>
      <c r="C825" s="229" t="s">
        <v>3489</v>
      </c>
      <c r="D825" s="229" t="s">
        <v>352</v>
      </c>
      <c r="E825" s="230" t="s">
        <v>6894</v>
      </c>
      <c r="F825" s="231" t="s">
        <v>6895</v>
      </c>
      <c r="G825" s="232" t="s">
        <v>4932</v>
      </c>
      <c r="H825" s="233">
        <v>38</v>
      </c>
      <c r="I825" s="234"/>
      <c r="J825" s="235">
        <f>ROUND(I825*H825,2)</f>
        <v>0</v>
      </c>
      <c r="K825" s="231" t="s">
        <v>1</v>
      </c>
      <c r="L825" s="45"/>
      <c r="M825" s="236" t="s">
        <v>1</v>
      </c>
      <c r="N825" s="237" t="s">
        <v>41</v>
      </c>
      <c r="O825" s="92"/>
      <c r="P825" s="238">
        <f>O825*H825</f>
        <v>0</v>
      </c>
      <c r="Q825" s="238">
        <v>0</v>
      </c>
      <c r="R825" s="238">
        <f>Q825*H825</f>
        <v>0</v>
      </c>
      <c r="S825" s="238">
        <v>0</v>
      </c>
      <c r="T825" s="239">
        <f>S825*H825</f>
        <v>0</v>
      </c>
      <c r="U825" s="39"/>
      <c r="V825" s="39"/>
      <c r="W825" s="39"/>
      <c r="X825" s="39"/>
      <c r="Y825" s="39"/>
      <c r="Z825" s="39"/>
      <c r="AA825" s="39"/>
      <c r="AB825" s="39"/>
      <c r="AC825" s="39"/>
      <c r="AD825" s="39"/>
      <c r="AE825" s="39"/>
      <c r="AR825" s="240" t="s">
        <v>530</v>
      </c>
      <c r="AT825" s="240" t="s">
        <v>352</v>
      </c>
      <c r="AU825" s="240" t="s">
        <v>371</v>
      </c>
      <c r="AY825" s="18" t="s">
        <v>350</v>
      </c>
      <c r="BE825" s="241">
        <f>IF(N825="základní",J825,0)</f>
        <v>0</v>
      </c>
      <c r="BF825" s="241">
        <f>IF(N825="snížená",J825,0)</f>
        <v>0</v>
      </c>
      <c r="BG825" s="241">
        <f>IF(N825="zákl. přenesená",J825,0)</f>
        <v>0</v>
      </c>
      <c r="BH825" s="241">
        <f>IF(N825="sníž. přenesená",J825,0)</f>
        <v>0</v>
      </c>
      <c r="BI825" s="241">
        <f>IF(N825="nulová",J825,0)</f>
        <v>0</v>
      </c>
      <c r="BJ825" s="18" t="s">
        <v>84</v>
      </c>
      <c r="BK825" s="241">
        <f>ROUND(I825*H825,2)</f>
        <v>0</v>
      </c>
      <c r="BL825" s="18" t="s">
        <v>530</v>
      </c>
      <c r="BM825" s="240" t="s">
        <v>6896</v>
      </c>
    </row>
    <row r="826" s="2" customFormat="1">
      <c r="A826" s="39"/>
      <c r="B826" s="40"/>
      <c r="C826" s="41"/>
      <c r="D826" s="242" t="s">
        <v>359</v>
      </c>
      <c r="E826" s="41"/>
      <c r="F826" s="243" t="s">
        <v>6895</v>
      </c>
      <c r="G826" s="41"/>
      <c r="H826" s="41"/>
      <c r="I826" s="244"/>
      <c r="J826" s="41"/>
      <c r="K826" s="41"/>
      <c r="L826" s="45"/>
      <c r="M826" s="245"/>
      <c r="N826" s="246"/>
      <c r="O826" s="92"/>
      <c r="P826" s="92"/>
      <c r="Q826" s="92"/>
      <c r="R826" s="92"/>
      <c r="S826" s="92"/>
      <c r="T826" s="93"/>
      <c r="U826" s="39"/>
      <c r="V826" s="39"/>
      <c r="W826" s="39"/>
      <c r="X826" s="39"/>
      <c r="Y826" s="39"/>
      <c r="Z826" s="39"/>
      <c r="AA826" s="39"/>
      <c r="AB826" s="39"/>
      <c r="AC826" s="39"/>
      <c r="AD826" s="39"/>
      <c r="AE826" s="39"/>
      <c r="AT826" s="18" t="s">
        <v>359</v>
      </c>
      <c r="AU826" s="18" t="s">
        <v>371</v>
      </c>
    </row>
    <row r="827" s="2" customFormat="1" ht="24.15" customHeight="1">
      <c r="A827" s="39"/>
      <c r="B827" s="40"/>
      <c r="C827" s="295" t="s">
        <v>3493</v>
      </c>
      <c r="D827" s="295" t="s">
        <v>1347</v>
      </c>
      <c r="E827" s="296" t="s">
        <v>6897</v>
      </c>
      <c r="F827" s="297" t="s">
        <v>6898</v>
      </c>
      <c r="G827" s="298" t="s">
        <v>4932</v>
      </c>
      <c r="H827" s="299">
        <v>7</v>
      </c>
      <c r="I827" s="300"/>
      <c r="J827" s="301">
        <f>ROUND(I827*H827,2)</f>
        <v>0</v>
      </c>
      <c r="K827" s="297" t="s">
        <v>1</v>
      </c>
      <c r="L827" s="302"/>
      <c r="M827" s="303" t="s">
        <v>1</v>
      </c>
      <c r="N827" s="304" t="s">
        <v>41</v>
      </c>
      <c r="O827" s="92"/>
      <c r="P827" s="238">
        <f>O827*H827</f>
        <v>0</v>
      </c>
      <c r="Q827" s="238">
        <v>0</v>
      </c>
      <c r="R827" s="238">
        <f>Q827*H827</f>
        <v>0</v>
      </c>
      <c r="S827" s="238">
        <v>0</v>
      </c>
      <c r="T827" s="239">
        <f>S827*H827</f>
        <v>0</v>
      </c>
      <c r="U827" s="39"/>
      <c r="V827" s="39"/>
      <c r="W827" s="39"/>
      <c r="X827" s="39"/>
      <c r="Y827" s="39"/>
      <c r="Z827" s="39"/>
      <c r="AA827" s="39"/>
      <c r="AB827" s="39"/>
      <c r="AC827" s="39"/>
      <c r="AD827" s="39"/>
      <c r="AE827" s="39"/>
      <c r="AR827" s="240" t="s">
        <v>695</v>
      </c>
      <c r="AT827" s="240" t="s">
        <v>1347</v>
      </c>
      <c r="AU827" s="240" t="s">
        <v>371</v>
      </c>
      <c r="AY827" s="18" t="s">
        <v>350</v>
      </c>
      <c r="BE827" s="241">
        <f>IF(N827="základní",J827,0)</f>
        <v>0</v>
      </c>
      <c r="BF827" s="241">
        <f>IF(N827="snížená",J827,0)</f>
        <v>0</v>
      </c>
      <c r="BG827" s="241">
        <f>IF(N827="zákl. přenesená",J827,0)</f>
        <v>0</v>
      </c>
      <c r="BH827" s="241">
        <f>IF(N827="sníž. přenesená",J827,0)</f>
        <v>0</v>
      </c>
      <c r="BI827" s="241">
        <f>IF(N827="nulová",J827,0)</f>
        <v>0</v>
      </c>
      <c r="BJ827" s="18" t="s">
        <v>84</v>
      </c>
      <c r="BK827" s="241">
        <f>ROUND(I827*H827,2)</f>
        <v>0</v>
      </c>
      <c r="BL827" s="18" t="s">
        <v>530</v>
      </c>
      <c r="BM827" s="240" t="s">
        <v>6899</v>
      </c>
    </row>
    <row r="828" s="2" customFormat="1">
      <c r="A828" s="39"/>
      <c r="B828" s="40"/>
      <c r="C828" s="41"/>
      <c r="D828" s="242" t="s">
        <v>359</v>
      </c>
      <c r="E828" s="41"/>
      <c r="F828" s="243" t="s">
        <v>6898</v>
      </c>
      <c r="G828" s="41"/>
      <c r="H828" s="41"/>
      <c r="I828" s="244"/>
      <c r="J828" s="41"/>
      <c r="K828" s="41"/>
      <c r="L828" s="45"/>
      <c r="M828" s="245"/>
      <c r="N828" s="246"/>
      <c r="O828" s="92"/>
      <c r="P828" s="92"/>
      <c r="Q828" s="92"/>
      <c r="R828" s="92"/>
      <c r="S828" s="92"/>
      <c r="T828" s="93"/>
      <c r="U828" s="39"/>
      <c r="V828" s="39"/>
      <c r="W828" s="39"/>
      <c r="X828" s="39"/>
      <c r="Y828" s="39"/>
      <c r="Z828" s="39"/>
      <c r="AA828" s="39"/>
      <c r="AB828" s="39"/>
      <c r="AC828" s="39"/>
      <c r="AD828" s="39"/>
      <c r="AE828" s="39"/>
      <c r="AT828" s="18" t="s">
        <v>359</v>
      </c>
      <c r="AU828" s="18" t="s">
        <v>371</v>
      </c>
    </row>
    <row r="829" s="2" customFormat="1" ht="21.75" customHeight="1">
      <c r="A829" s="39"/>
      <c r="B829" s="40"/>
      <c r="C829" s="295" t="s">
        <v>3497</v>
      </c>
      <c r="D829" s="295" t="s">
        <v>1347</v>
      </c>
      <c r="E829" s="296" t="s">
        <v>6900</v>
      </c>
      <c r="F829" s="297" t="s">
        <v>6901</v>
      </c>
      <c r="G829" s="298" t="s">
        <v>4932</v>
      </c>
      <c r="H829" s="299">
        <v>30</v>
      </c>
      <c r="I829" s="300"/>
      <c r="J829" s="301">
        <f>ROUND(I829*H829,2)</f>
        <v>0</v>
      </c>
      <c r="K829" s="297" t="s">
        <v>1</v>
      </c>
      <c r="L829" s="302"/>
      <c r="M829" s="303" t="s">
        <v>1</v>
      </c>
      <c r="N829" s="304" t="s">
        <v>41</v>
      </c>
      <c r="O829" s="92"/>
      <c r="P829" s="238">
        <f>O829*H829</f>
        <v>0</v>
      </c>
      <c r="Q829" s="238">
        <v>0</v>
      </c>
      <c r="R829" s="238">
        <f>Q829*H829</f>
        <v>0</v>
      </c>
      <c r="S829" s="238">
        <v>0</v>
      </c>
      <c r="T829" s="239">
        <f>S829*H829</f>
        <v>0</v>
      </c>
      <c r="U829" s="39"/>
      <c r="V829" s="39"/>
      <c r="W829" s="39"/>
      <c r="X829" s="39"/>
      <c r="Y829" s="39"/>
      <c r="Z829" s="39"/>
      <c r="AA829" s="39"/>
      <c r="AB829" s="39"/>
      <c r="AC829" s="39"/>
      <c r="AD829" s="39"/>
      <c r="AE829" s="39"/>
      <c r="AR829" s="240" t="s">
        <v>695</v>
      </c>
      <c r="AT829" s="240" t="s">
        <v>1347</v>
      </c>
      <c r="AU829" s="240" t="s">
        <v>371</v>
      </c>
      <c r="AY829" s="18" t="s">
        <v>350</v>
      </c>
      <c r="BE829" s="241">
        <f>IF(N829="základní",J829,0)</f>
        <v>0</v>
      </c>
      <c r="BF829" s="241">
        <f>IF(N829="snížená",J829,0)</f>
        <v>0</v>
      </c>
      <c r="BG829" s="241">
        <f>IF(N829="zákl. přenesená",J829,0)</f>
        <v>0</v>
      </c>
      <c r="BH829" s="241">
        <f>IF(N829="sníž. přenesená",J829,0)</f>
        <v>0</v>
      </c>
      <c r="BI829" s="241">
        <f>IF(N829="nulová",J829,0)</f>
        <v>0</v>
      </c>
      <c r="BJ829" s="18" t="s">
        <v>84</v>
      </c>
      <c r="BK829" s="241">
        <f>ROUND(I829*H829,2)</f>
        <v>0</v>
      </c>
      <c r="BL829" s="18" t="s">
        <v>530</v>
      </c>
      <c r="BM829" s="240" t="s">
        <v>6902</v>
      </c>
    </row>
    <row r="830" s="2" customFormat="1">
      <c r="A830" s="39"/>
      <c r="B830" s="40"/>
      <c r="C830" s="41"/>
      <c r="D830" s="242" t="s">
        <v>359</v>
      </c>
      <c r="E830" s="41"/>
      <c r="F830" s="243" t="s">
        <v>6901</v>
      </c>
      <c r="G830" s="41"/>
      <c r="H830" s="41"/>
      <c r="I830" s="244"/>
      <c r="J830" s="41"/>
      <c r="K830" s="41"/>
      <c r="L830" s="45"/>
      <c r="M830" s="245"/>
      <c r="N830" s="246"/>
      <c r="O830" s="92"/>
      <c r="P830" s="92"/>
      <c r="Q830" s="92"/>
      <c r="R830" s="92"/>
      <c r="S830" s="92"/>
      <c r="T830" s="93"/>
      <c r="U830" s="39"/>
      <c r="V830" s="39"/>
      <c r="W830" s="39"/>
      <c r="X830" s="39"/>
      <c r="Y830" s="39"/>
      <c r="Z830" s="39"/>
      <c r="AA830" s="39"/>
      <c r="AB830" s="39"/>
      <c r="AC830" s="39"/>
      <c r="AD830" s="39"/>
      <c r="AE830" s="39"/>
      <c r="AT830" s="18" t="s">
        <v>359</v>
      </c>
      <c r="AU830" s="18" t="s">
        <v>371</v>
      </c>
    </row>
    <row r="831" s="2" customFormat="1" ht="21.75" customHeight="1">
      <c r="A831" s="39"/>
      <c r="B831" s="40"/>
      <c r="C831" s="295" t="s">
        <v>3501</v>
      </c>
      <c r="D831" s="295" t="s">
        <v>1347</v>
      </c>
      <c r="E831" s="296" t="s">
        <v>6903</v>
      </c>
      <c r="F831" s="297" t="s">
        <v>6904</v>
      </c>
      <c r="G831" s="298" t="s">
        <v>4932</v>
      </c>
      <c r="H831" s="299">
        <v>1</v>
      </c>
      <c r="I831" s="300"/>
      <c r="J831" s="301">
        <f>ROUND(I831*H831,2)</f>
        <v>0</v>
      </c>
      <c r="K831" s="297" t="s">
        <v>1</v>
      </c>
      <c r="L831" s="302"/>
      <c r="M831" s="303" t="s">
        <v>1</v>
      </c>
      <c r="N831" s="304" t="s">
        <v>41</v>
      </c>
      <c r="O831" s="92"/>
      <c r="P831" s="238">
        <f>O831*H831</f>
        <v>0</v>
      </c>
      <c r="Q831" s="238">
        <v>0</v>
      </c>
      <c r="R831" s="238">
        <f>Q831*H831</f>
        <v>0</v>
      </c>
      <c r="S831" s="238">
        <v>0</v>
      </c>
      <c r="T831" s="239">
        <f>S831*H831</f>
        <v>0</v>
      </c>
      <c r="U831" s="39"/>
      <c r="V831" s="39"/>
      <c r="W831" s="39"/>
      <c r="X831" s="39"/>
      <c r="Y831" s="39"/>
      <c r="Z831" s="39"/>
      <c r="AA831" s="39"/>
      <c r="AB831" s="39"/>
      <c r="AC831" s="39"/>
      <c r="AD831" s="39"/>
      <c r="AE831" s="39"/>
      <c r="AR831" s="240" t="s">
        <v>695</v>
      </c>
      <c r="AT831" s="240" t="s">
        <v>1347</v>
      </c>
      <c r="AU831" s="240" t="s">
        <v>371</v>
      </c>
      <c r="AY831" s="18" t="s">
        <v>350</v>
      </c>
      <c r="BE831" s="241">
        <f>IF(N831="základní",J831,0)</f>
        <v>0</v>
      </c>
      <c r="BF831" s="241">
        <f>IF(N831="snížená",J831,0)</f>
        <v>0</v>
      </c>
      <c r="BG831" s="241">
        <f>IF(N831="zákl. přenesená",J831,0)</f>
        <v>0</v>
      </c>
      <c r="BH831" s="241">
        <f>IF(N831="sníž. přenesená",J831,0)</f>
        <v>0</v>
      </c>
      <c r="BI831" s="241">
        <f>IF(N831="nulová",J831,0)</f>
        <v>0</v>
      </c>
      <c r="BJ831" s="18" t="s">
        <v>84</v>
      </c>
      <c r="BK831" s="241">
        <f>ROUND(I831*H831,2)</f>
        <v>0</v>
      </c>
      <c r="BL831" s="18" t="s">
        <v>530</v>
      </c>
      <c r="BM831" s="240" t="s">
        <v>6905</v>
      </c>
    </row>
    <row r="832" s="2" customFormat="1">
      <c r="A832" s="39"/>
      <c r="B832" s="40"/>
      <c r="C832" s="41"/>
      <c r="D832" s="242" t="s">
        <v>359</v>
      </c>
      <c r="E832" s="41"/>
      <c r="F832" s="243" t="s">
        <v>6904</v>
      </c>
      <c r="G832" s="41"/>
      <c r="H832" s="41"/>
      <c r="I832" s="244"/>
      <c r="J832" s="41"/>
      <c r="K832" s="41"/>
      <c r="L832" s="45"/>
      <c r="M832" s="245"/>
      <c r="N832" s="246"/>
      <c r="O832" s="92"/>
      <c r="P832" s="92"/>
      <c r="Q832" s="92"/>
      <c r="R832" s="92"/>
      <c r="S832" s="92"/>
      <c r="T832" s="93"/>
      <c r="U832" s="39"/>
      <c r="V832" s="39"/>
      <c r="W832" s="39"/>
      <c r="X832" s="39"/>
      <c r="Y832" s="39"/>
      <c r="Z832" s="39"/>
      <c r="AA832" s="39"/>
      <c r="AB832" s="39"/>
      <c r="AC832" s="39"/>
      <c r="AD832" s="39"/>
      <c r="AE832" s="39"/>
      <c r="AT832" s="18" t="s">
        <v>359</v>
      </c>
      <c r="AU832" s="18" t="s">
        <v>371</v>
      </c>
    </row>
    <row r="833" s="2" customFormat="1" ht="16.5" customHeight="1">
      <c r="A833" s="39"/>
      <c r="B833" s="40"/>
      <c r="C833" s="229" t="s">
        <v>3505</v>
      </c>
      <c r="D833" s="229" t="s">
        <v>352</v>
      </c>
      <c r="E833" s="230" t="s">
        <v>5636</v>
      </c>
      <c r="F833" s="231" t="s">
        <v>5637</v>
      </c>
      <c r="G833" s="232" t="s">
        <v>5450</v>
      </c>
      <c r="H833" s="233">
        <v>1</v>
      </c>
      <c r="I833" s="234"/>
      <c r="J833" s="235">
        <f>ROUND(I833*H833,2)</f>
        <v>0</v>
      </c>
      <c r="K833" s="231" t="s">
        <v>1</v>
      </c>
      <c r="L833" s="45"/>
      <c r="M833" s="236" t="s">
        <v>1</v>
      </c>
      <c r="N833" s="237" t="s">
        <v>41</v>
      </c>
      <c r="O833" s="92"/>
      <c r="P833" s="238">
        <f>O833*H833</f>
        <v>0</v>
      </c>
      <c r="Q833" s="238">
        <v>0</v>
      </c>
      <c r="R833" s="238">
        <f>Q833*H833</f>
        <v>0</v>
      </c>
      <c r="S833" s="238">
        <v>0</v>
      </c>
      <c r="T833" s="239">
        <f>S833*H833</f>
        <v>0</v>
      </c>
      <c r="U833" s="39"/>
      <c r="V833" s="39"/>
      <c r="W833" s="39"/>
      <c r="X833" s="39"/>
      <c r="Y833" s="39"/>
      <c r="Z833" s="39"/>
      <c r="AA833" s="39"/>
      <c r="AB833" s="39"/>
      <c r="AC833" s="39"/>
      <c r="AD833" s="39"/>
      <c r="AE833" s="39"/>
      <c r="AR833" s="240" t="s">
        <v>530</v>
      </c>
      <c r="AT833" s="240" t="s">
        <v>352</v>
      </c>
      <c r="AU833" s="240" t="s">
        <v>371</v>
      </c>
      <c r="AY833" s="18" t="s">
        <v>350</v>
      </c>
      <c r="BE833" s="241">
        <f>IF(N833="základní",J833,0)</f>
        <v>0</v>
      </c>
      <c r="BF833" s="241">
        <f>IF(N833="snížená",J833,0)</f>
        <v>0</v>
      </c>
      <c r="BG833" s="241">
        <f>IF(N833="zákl. přenesená",J833,0)</f>
        <v>0</v>
      </c>
      <c r="BH833" s="241">
        <f>IF(N833="sníž. přenesená",J833,0)</f>
        <v>0</v>
      </c>
      <c r="BI833" s="241">
        <f>IF(N833="nulová",J833,0)</f>
        <v>0</v>
      </c>
      <c r="BJ833" s="18" t="s">
        <v>84</v>
      </c>
      <c r="BK833" s="241">
        <f>ROUND(I833*H833,2)</f>
        <v>0</v>
      </c>
      <c r="BL833" s="18" t="s">
        <v>530</v>
      </c>
      <c r="BM833" s="240" t="s">
        <v>6906</v>
      </c>
    </row>
    <row r="834" s="2" customFormat="1">
      <c r="A834" s="39"/>
      <c r="B834" s="40"/>
      <c r="C834" s="41"/>
      <c r="D834" s="242" t="s">
        <v>359</v>
      </c>
      <c r="E834" s="41"/>
      <c r="F834" s="243" t="s">
        <v>5637</v>
      </c>
      <c r="G834" s="41"/>
      <c r="H834" s="41"/>
      <c r="I834" s="244"/>
      <c r="J834" s="41"/>
      <c r="K834" s="41"/>
      <c r="L834" s="45"/>
      <c r="M834" s="245"/>
      <c r="N834" s="246"/>
      <c r="O834" s="92"/>
      <c r="P834" s="92"/>
      <c r="Q834" s="92"/>
      <c r="R834" s="92"/>
      <c r="S834" s="92"/>
      <c r="T834" s="93"/>
      <c r="U834" s="39"/>
      <c r="V834" s="39"/>
      <c r="W834" s="39"/>
      <c r="X834" s="39"/>
      <c r="Y834" s="39"/>
      <c r="Z834" s="39"/>
      <c r="AA834" s="39"/>
      <c r="AB834" s="39"/>
      <c r="AC834" s="39"/>
      <c r="AD834" s="39"/>
      <c r="AE834" s="39"/>
      <c r="AT834" s="18" t="s">
        <v>359</v>
      </c>
      <c r="AU834" s="18" t="s">
        <v>371</v>
      </c>
    </row>
    <row r="835" s="2" customFormat="1" ht="16.5" customHeight="1">
      <c r="A835" s="39"/>
      <c r="B835" s="40"/>
      <c r="C835" s="295" t="s">
        <v>3509</v>
      </c>
      <c r="D835" s="295" t="s">
        <v>1347</v>
      </c>
      <c r="E835" s="296" t="s">
        <v>5632</v>
      </c>
      <c r="F835" s="297" t="s">
        <v>5633</v>
      </c>
      <c r="G835" s="298" t="s">
        <v>4932</v>
      </c>
      <c r="H835" s="299">
        <v>1</v>
      </c>
      <c r="I835" s="300"/>
      <c r="J835" s="301">
        <f>ROUND(I835*H835,2)</f>
        <v>0</v>
      </c>
      <c r="K835" s="297" t="s">
        <v>1</v>
      </c>
      <c r="L835" s="302"/>
      <c r="M835" s="303" t="s">
        <v>1</v>
      </c>
      <c r="N835" s="304" t="s">
        <v>41</v>
      </c>
      <c r="O835" s="92"/>
      <c r="P835" s="238">
        <f>O835*H835</f>
        <v>0</v>
      </c>
      <c r="Q835" s="238">
        <v>0</v>
      </c>
      <c r="R835" s="238">
        <f>Q835*H835</f>
        <v>0</v>
      </c>
      <c r="S835" s="238">
        <v>0</v>
      </c>
      <c r="T835" s="239">
        <f>S835*H835</f>
        <v>0</v>
      </c>
      <c r="U835" s="39"/>
      <c r="V835" s="39"/>
      <c r="W835" s="39"/>
      <c r="X835" s="39"/>
      <c r="Y835" s="39"/>
      <c r="Z835" s="39"/>
      <c r="AA835" s="39"/>
      <c r="AB835" s="39"/>
      <c r="AC835" s="39"/>
      <c r="AD835" s="39"/>
      <c r="AE835" s="39"/>
      <c r="AR835" s="240" t="s">
        <v>695</v>
      </c>
      <c r="AT835" s="240" t="s">
        <v>1347</v>
      </c>
      <c r="AU835" s="240" t="s">
        <v>371</v>
      </c>
      <c r="AY835" s="18" t="s">
        <v>350</v>
      </c>
      <c r="BE835" s="241">
        <f>IF(N835="základní",J835,0)</f>
        <v>0</v>
      </c>
      <c r="BF835" s="241">
        <f>IF(N835="snížená",J835,0)</f>
        <v>0</v>
      </c>
      <c r="BG835" s="241">
        <f>IF(N835="zákl. přenesená",J835,0)</f>
        <v>0</v>
      </c>
      <c r="BH835" s="241">
        <f>IF(N835="sníž. přenesená",J835,0)</f>
        <v>0</v>
      </c>
      <c r="BI835" s="241">
        <f>IF(N835="nulová",J835,0)</f>
        <v>0</v>
      </c>
      <c r="BJ835" s="18" t="s">
        <v>84</v>
      </c>
      <c r="BK835" s="241">
        <f>ROUND(I835*H835,2)</f>
        <v>0</v>
      </c>
      <c r="BL835" s="18" t="s">
        <v>530</v>
      </c>
      <c r="BM835" s="240" t="s">
        <v>6907</v>
      </c>
    </row>
    <row r="836" s="2" customFormat="1">
      <c r="A836" s="39"/>
      <c r="B836" s="40"/>
      <c r="C836" s="41"/>
      <c r="D836" s="242" t="s">
        <v>359</v>
      </c>
      <c r="E836" s="41"/>
      <c r="F836" s="243" t="s">
        <v>5635</v>
      </c>
      <c r="G836" s="41"/>
      <c r="H836" s="41"/>
      <c r="I836" s="244"/>
      <c r="J836" s="41"/>
      <c r="K836" s="41"/>
      <c r="L836" s="45"/>
      <c r="M836" s="245"/>
      <c r="N836" s="246"/>
      <c r="O836" s="92"/>
      <c r="P836" s="92"/>
      <c r="Q836" s="92"/>
      <c r="R836" s="92"/>
      <c r="S836" s="92"/>
      <c r="T836" s="93"/>
      <c r="U836" s="39"/>
      <c r="V836" s="39"/>
      <c r="W836" s="39"/>
      <c r="X836" s="39"/>
      <c r="Y836" s="39"/>
      <c r="Z836" s="39"/>
      <c r="AA836" s="39"/>
      <c r="AB836" s="39"/>
      <c r="AC836" s="39"/>
      <c r="AD836" s="39"/>
      <c r="AE836" s="39"/>
      <c r="AT836" s="18" t="s">
        <v>359</v>
      </c>
      <c r="AU836" s="18" t="s">
        <v>371</v>
      </c>
    </row>
    <row r="837" s="2" customFormat="1" ht="16.5" customHeight="1">
      <c r="A837" s="39"/>
      <c r="B837" s="40"/>
      <c r="C837" s="229" t="s">
        <v>3513</v>
      </c>
      <c r="D837" s="229" t="s">
        <v>352</v>
      </c>
      <c r="E837" s="230" t="s">
        <v>6908</v>
      </c>
      <c r="F837" s="231" t="s">
        <v>6909</v>
      </c>
      <c r="G837" s="232" t="s">
        <v>5450</v>
      </c>
      <c r="H837" s="233">
        <v>1</v>
      </c>
      <c r="I837" s="234"/>
      <c r="J837" s="235">
        <f>ROUND(I837*H837,2)</f>
        <v>0</v>
      </c>
      <c r="K837" s="231" t="s">
        <v>1</v>
      </c>
      <c r="L837" s="45"/>
      <c r="M837" s="236" t="s">
        <v>1</v>
      </c>
      <c r="N837" s="237" t="s">
        <v>41</v>
      </c>
      <c r="O837" s="92"/>
      <c r="P837" s="238">
        <f>O837*H837</f>
        <v>0</v>
      </c>
      <c r="Q837" s="238">
        <v>0</v>
      </c>
      <c r="R837" s="238">
        <f>Q837*H837</f>
        <v>0</v>
      </c>
      <c r="S837" s="238">
        <v>0</v>
      </c>
      <c r="T837" s="239">
        <f>S837*H837</f>
        <v>0</v>
      </c>
      <c r="U837" s="39"/>
      <c r="V837" s="39"/>
      <c r="W837" s="39"/>
      <c r="X837" s="39"/>
      <c r="Y837" s="39"/>
      <c r="Z837" s="39"/>
      <c r="AA837" s="39"/>
      <c r="AB837" s="39"/>
      <c r="AC837" s="39"/>
      <c r="AD837" s="39"/>
      <c r="AE837" s="39"/>
      <c r="AR837" s="240" t="s">
        <v>530</v>
      </c>
      <c r="AT837" s="240" t="s">
        <v>352</v>
      </c>
      <c r="AU837" s="240" t="s">
        <v>371</v>
      </c>
      <c r="AY837" s="18" t="s">
        <v>350</v>
      </c>
      <c r="BE837" s="241">
        <f>IF(N837="základní",J837,0)</f>
        <v>0</v>
      </c>
      <c r="BF837" s="241">
        <f>IF(N837="snížená",J837,0)</f>
        <v>0</v>
      </c>
      <c r="BG837" s="241">
        <f>IF(N837="zákl. přenesená",J837,0)</f>
        <v>0</v>
      </c>
      <c r="BH837" s="241">
        <f>IF(N837="sníž. přenesená",J837,0)</f>
        <v>0</v>
      </c>
      <c r="BI837" s="241">
        <f>IF(N837="nulová",J837,0)</f>
        <v>0</v>
      </c>
      <c r="BJ837" s="18" t="s">
        <v>84</v>
      </c>
      <c r="BK837" s="241">
        <f>ROUND(I837*H837,2)</f>
        <v>0</v>
      </c>
      <c r="BL837" s="18" t="s">
        <v>530</v>
      </c>
      <c r="BM837" s="240" t="s">
        <v>6910</v>
      </c>
    </row>
    <row r="838" s="2" customFormat="1">
      <c r="A838" s="39"/>
      <c r="B838" s="40"/>
      <c r="C838" s="41"/>
      <c r="D838" s="242" t="s">
        <v>359</v>
      </c>
      <c r="E838" s="41"/>
      <c r="F838" s="243" t="s">
        <v>6909</v>
      </c>
      <c r="G838" s="41"/>
      <c r="H838" s="41"/>
      <c r="I838" s="244"/>
      <c r="J838" s="41"/>
      <c r="K838" s="41"/>
      <c r="L838" s="45"/>
      <c r="M838" s="245"/>
      <c r="N838" s="246"/>
      <c r="O838" s="92"/>
      <c r="P838" s="92"/>
      <c r="Q838" s="92"/>
      <c r="R838" s="92"/>
      <c r="S838" s="92"/>
      <c r="T838" s="93"/>
      <c r="U838" s="39"/>
      <c r="V838" s="39"/>
      <c r="W838" s="39"/>
      <c r="X838" s="39"/>
      <c r="Y838" s="39"/>
      <c r="Z838" s="39"/>
      <c r="AA838" s="39"/>
      <c r="AB838" s="39"/>
      <c r="AC838" s="39"/>
      <c r="AD838" s="39"/>
      <c r="AE838" s="39"/>
      <c r="AT838" s="18" t="s">
        <v>359</v>
      </c>
      <c r="AU838" s="18" t="s">
        <v>371</v>
      </c>
    </row>
    <row r="839" s="2" customFormat="1" ht="16.5" customHeight="1">
      <c r="A839" s="39"/>
      <c r="B839" s="40"/>
      <c r="C839" s="295" t="s">
        <v>3517</v>
      </c>
      <c r="D839" s="295" t="s">
        <v>1347</v>
      </c>
      <c r="E839" s="296" t="s">
        <v>6911</v>
      </c>
      <c r="F839" s="297" t="s">
        <v>6912</v>
      </c>
      <c r="G839" s="298" t="s">
        <v>4932</v>
      </c>
      <c r="H839" s="299">
        <v>1</v>
      </c>
      <c r="I839" s="300"/>
      <c r="J839" s="301">
        <f>ROUND(I839*H839,2)</f>
        <v>0</v>
      </c>
      <c r="K839" s="297" t="s">
        <v>1</v>
      </c>
      <c r="L839" s="302"/>
      <c r="M839" s="303" t="s">
        <v>1</v>
      </c>
      <c r="N839" s="304" t="s">
        <v>41</v>
      </c>
      <c r="O839" s="92"/>
      <c r="P839" s="238">
        <f>O839*H839</f>
        <v>0</v>
      </c>
      <c r="Q839" s="238">
        <v>0</v>
      </c>
      <c r="R839" s="238">
        <f>Q839*H839</f>
        <v>0</v>
      </c>
      <c r="S839" s="238">
        <v>0</v>
      </c>
      <c r="T839" s="239">
        <f>S839*H839</f>
        <v>0</v>
      </c>
      <c r="U839" s="39"/>
      <c r="V839" s="39"/>
      <c r="W839" s="39"/>
      <c r="X839" s="39"/>
      <c r="Y839" s="39"/>
      <c r="Z839" s="39"/>
      <c r="AA839" s="39"/>
      <c r="AB839" s="39"/>
      <c r="AC839" s="39"/>
      <c r="AD839" s="39"/>
      <c r="AE839" s="39"/>
      <c r="AR839" s="240" t="s">
        <v>695</v>
      </c>
      <c r="AT839" s="240" t="s">
        <v>1347</v>
      </c>
      <c r="AU839" s="240" t="s">
        <v>371</v>
      </c>
      <c r="AY839" s="18" t="s">
        <v>350</v>
      </c>
      <c r="BE839" s="241">
        <f>IF(N839="základní",J839,0)</f>
        <v>0</v>
      </c>
      <c r="BF839" s="241">
        <f>IF(N839="snížená",J839,0)</f>
        <v>0</v>
      </c>
      <c r="BG839" s="241">
        <f>IF(N839="zákl. přenesená",J839,0)</f>
        <v>0</v>
      </c>
      <c r="BH839" s="241">
        <f>IF(N839="sníž. přenesená",J839,0)</f>
        <v>0</v>
      </c>
      <c r="BI839" s="241">
        <f>IF(N839="nulová",J839,0)</f>
        <v>0</v>
      </c>
      <c r="BJ839" s="18" t="s">
        <v>84</v>
      </c>
      <c r="BK839" s="241">
        <f>ROUND(I839*H839,2)</f>
        <v>0</v>
      </c>
      <c r="BL839" s="18" t="s">
        <v>530</v>
      </c>
      <c r="BM839" s="240" t="s">
        <v>6913</v>
      </c>
    </row>
    <row r="840" s="2" customFormat="1">
      <c r="A840" s="39"/>
      <c r="B840" s="40"/>
      <c r="C840" s="41"/>
      <c r="D840" s="242" t="s">
        <v>359</v>
      </c>
      <c r="E840" s="41"/>
      <c r="F840" s="243" t="s">
        <v>6912</v>
      </c>
      <c r="G840" s="41"/>
      <c r="H840" s="41"/>
      <c r="I840" s="244"/>
      <c r="J840" s="41"/>
      <c r="K840" s="41"/>
      <c r="L840" s="45"/>
      <c r="M840" s="245"/>
      <c r="N840" s="246"/>
      <c r="O840" s="92"/>
      <c r="P840" s="92"/>
      <c r="Q840" s="92"/>
      <c r="R840" s="92"/>
      <c r="S840" s="92"/>
      <c r="T840" s="93"/>
      <c r="U840" s="39"/>
      <c r="V840" s="39"/>
      <c r="W840" s="39"/>
      <c r="X840" s="39"/>
      <c r="Y840" s="39"/>
      <c r="Z840" s="39"/>
      <c r="AA840" s="39"/>
      <c r="AB840" s="39"/>
      <c r="AC840" s="39"/>
      <c r="AD840" s="39"/>
      <c r="AE840" s="39"/>
      <c r="AT840" s="18" t="s">
        <v>359</v>
      </c>
      <c r="AU840" s="18" t="s">
        <v>371</v>
      </c>
    </row>
    <row r="841" s="2" customFormat="1" ht="16.5" customHeight="1">
      <c r="A841" s="39"/>
      <c r="B841" s="40"/>
      <c r="C841" s="295" t="s">
        <v>3521</v>
      </c>
      <c r="D841" s="295" t="s">
        <v>1347</v>
      </c>
      <c r="E841" s="296" t="s">
        <v>6914</v>
      </c>
      <c r="F841" s="297" t="s">
        <v>6915</v>
      </c>
      <c r="G841" s="298" t="s">
        <v>4932</v>
      </c>
      <c r="H841" s="299">
        <v>20</v>
      </c>
      <c r="I841" s="300"/>
      <c r="J841" s="301">
        <f>ROUND(I841*H841,2)</f>
        <v>0</v>
      </c>
      <c r="K841" s="297" t="s">
        <v>1</v>
      </c>
      <c r="L841" s="302"/>
      <c r="M841" s="303" t="s">
        <v>1</v>
      </c>
      <c r="N841" s="304" t="s">
        <v>41</v>
      </c>
      <c r="O841" s="92"/>
      <c r="P841" s="238">
        <f>O841*H841</f>
        <v>0</v>
      </c>
      <c r="Q841" s="238">
        <v>0</v>
      </c>
      <c r="R841" s="238">
        <f>Q841*H841</f>
        <v>0</v>
      </c>
      <c r="S841" s="238">
        <v>0</v>
      </c>
      <c r="T841" s="239">
        <f>S841*H841</f>
        <v>0</v>
      </c>
      <c r="U841" s="39"/>
      <c r="V841" s="39"/>
      <c r="W841" s="39"/>
      <c r="X841" s="39"/>
      <c r="Y841" s="39"/>
      <c r="Z841" s="39"/>
      <c r="AA841" s="39"/>
      <c r="AB841" s="39"/>
      <c r="AC841" s="39"/>
      <c r="AD841" s="39"/>
      <c r="AE841" s="39"/>
      <c r="AR841" s="240" t="s">
        <v>695</v>
      </c>
      <c r="AT841" s="240" t="s">
        <v>1347</v>
      </c>
      <c r="AU841" s="240" t="s">
        <v>371</v>
      </c>
      <c r="AY841" s="18" t="s">
        <v>350</v>
      </c>
      <c r="BE841" s="241">
        <f>IF(N841="základní",J841,0)</f>
        <v>0</v>
      </c>
      <c r="BF841" s="241">
        <f>IF(N841="snížená",J841,0)</f>
        <v>0</v>
      </c>
      <c r="BG841" s="241">
        <f>IF(N841="zákl. přenesená",J841,0)</f>
        <v>0</v>
      </c>
      <c r="BH841" s="241">
        <f>IF(N841="sníž. přenesená",J841,0)</f>
        <v>0</v>
      </c>
      <c r="BI841" s="241">
        <f>IF(N841="nulová",J841,0)</f>
        <v>0</v>
      </c>
      <c r="BJ841" s="18" t="s">
        <v>84</v>
      </c>
      <c r="BK841" s="241">
        <f>ROUND(I841*H841,2)</f>
        <v>0</v>
      </c>
      <c r="BL841" s="18" t="s">
        <v>530</v>
      </c>
      <c r="BM841" s="240" t="s">
        <v>6916</v>
      </c>
    </row>
    <row r="842" s="2" customFormat="1">
      <c r="A842" s="39"/>
      <c r="B842" s="40"/>
      <c r="C842" s="41"/>
      <c r="D842" s="242" t="s">
        <v>359</v>
      </c>
      <c r="E842" s="41"/>
      <c r="F842" s="243" t="s">
        <v>6915</v>
      </c>
      <c r="G842" s="41"/>
      <c r="H842" s="41"/>
      <c r="I842" s="244"/>
      <c r="J842" s="41"/>
      <c r="K842" s="41"/>
      <c r="L842" s="45"/>
      <c r="M842" s="245"/>
      <c r="N842" s="246"/>
      <c r="O842" s="92"/>
      <c r="P842" s="92"/>
      <c r="Q842" s="92"/>
      <c r="R842" s="92"/>
      <c r="S842" s="92"/>
      <c r="T842" s="93"/>
      <c r="U842" s="39"/>
      <c r="V842" s="39"/>
      <c r="W842" s="39"/>
      <c r="X842" s="39"/>
      <c r="Y842" s="39"/>
      <c r="Z842" s="39"/>
      <c r="AA842" s="39"/>
      <c r="AB842" s="39"/>
      <c r="AC842" s="39"/>
      <c r="AD842" s="39"/>
      <c r="AE842" s="39"/>
      <c r="AT842" s="18" t="s">
        <v>359</v>
      </c>
      <c r="AU842" s="18" t="s">
        <v>371</v>
      </c>
    </row>
    <row r="843" s="2" customFormat="1" ht="24.15" customHeight="1">
      <c r="A843" s="39"/>
      <c r="B843" s="40"/>
      <c r="C843" s="295" t="s">
        <v>3527</v>
      </c>
      <c r="D843" s="295" t="s">
        <v>1347</v>
      </c>
      <c r="E843" s="296" t="s">
        <v>6917</v>
      </c>
      <c r="F843" s="297" t="s">
        <v>6918</v>
      </c>
      <c r="G843" s="298" t="s">
        <v>4932</v>
      </c>
      <c r="H843" s="299">
        <v>20</v>
      </c>
      <c r="I843" s="300"/>
      <c r="J843" s="301">
        <f>ROUND(I843*H843,2)</f>
        <v>0</v>
      </c>
      <c r="K843" s="297" t="s">
        <v>1</v>
      </c>
      <c r="L843" s="302"/>
      <c r="M843" s="303" t="s">
        <v>1</v>
      </c>
      <c r="N843" s="304" t="s">
        <v>41</v>
      </c>
      <c r="O843" s="92"/>
      <c r="P843" s="238">
        <f>O843*H843</f>
        <v>0</v>
      </c>
      <c r="Q843" s="238">
        <v>0</v>
      </c>
      <c r="R843" s="238">
        <f>Q843*H843</f>
        <v>0</v>
      </c>
      <c r="S843" s="238">
        <v>0</v>
      </c>
      <c r="T843" s="239">
        <f>S843*H843</f>
        <v>0</v>
      </c>
      <c r="U843" s="39"/>
      <c r="V843" s="39"/>
      <c r="W843" s="39"/>
      <c r="X843" s="39"/>
      <c r="Y843" s="39"/>
      <c r="Z843" s="39"/>
      <c r="AA843" s="39"/>
      <c r="AB843" s="39"/>
      <c r="AC843" s="39"/>
      <c r="AD843" s="39"/>
      <c r="AE843" s="39"/>
      <c r="AR843" s="240" t="s">
        <v>695</v>
      </c>
      <c r="AT843" s="240" t="s">
        <v>1347</v>
      </c>
      <c r="AU843" s="240" t="s">
        <v>371</v>
      </c>
      <c r="AY843" s="18" t="s">
        <v>350</v>
      </c>
      <c r="BE843" s="241">
        <f>IF(N843="základní",J843,0)</f>
        <v>0</v>
      </c>
      <c r="BF843" s="241">
        <f>IF(N843="snížená",J843,0)</f>
        <v>0</v>
      </c>
      <c r="BG843" s="241">
        <f>IF(N843="zákl. přenesená",J843,0)</f>
        <v>0</v>
      </c>
      <c r="BH843" s="241">
        <f>IF(N843="sníž. přenesená",J843,0)</f>
        <v>0</v>
      </c>
      <c r="BI843" s="241">
        <f>IF(N843="nulová",J843,0)</f>
        <v>0</v>
      </c>
      <c r="BJ843" s="18" t="s">
        <v>84</v>
      </c>
      <c r="BK843" s="241">
        <f>ROUND(I843*H843,2)</f>
        <v>0</v>
      </c>
      <c r="BL843" s="18" t="s">
        <v>530</v>
      </c>
      <c r="BM843" s="240" t="s">
        <v>6919</v>
      </c>
    </row>
    <row r="844" s="2" customFormat="1">
      <c r="A844" s="39"/>
      <c r="B844" s="40"/>
      <c r="C844" s="41"/>
      <c r="D844" s="242" t="s">
        <v>359</v>
      </c>
      <c r="E844" s="41"/>
      <c r="F844" s="243" t="s">
        <v>6918</v>
      </c>
      <c r="G844" s="41"/>
      <c r="H844" s="41"/>
      <c r="I844" s="244"/>
      <c r="J844" s="41"/>
      <c r="K844" s="41"/>
      <c r="L844" s="45"/>
      <c r="M844" s="245"/>
      <c r="N844" s="246"/>
      <c r="O844" s="92"/>
      <c r="P844" s="92"/>
      <c r="Q844" s="92"/>
      <c r="R844" s="92"/>
      <c r="S844" s="92"/>
      <c r="T844" s="93"/>
      <c r="U844" s="39"/>
      <c r="V844" s="39"/>
      <c r="W844" s="39"/>
      <c r="X844" s="39"/>
      <c r="Y844" s="39"/>
      <c r="Z844" s="39"/>
      <c r="AA844" s="39"/>
      <c r="AB844" s="39"/>
      <c r="AC844" s="39"/>
      <c r="AD844" s="39"/>
      <c r="AE844" s="39"/>
      <c r="AT844" s="18" t="s">
        <v>359</v>
      </c>
      <c r="AU844" s="18" t="s">
        <v>371</v>
      </c>
    </row>
    <row r="845" s="2" customFormat="1" ht="55.5" customHeight="1">
      <c r="A845" s="39"/>
      <c r="B845" s="40"/>
      <c r="C845" s="295" t="s">
        <v>3533</v>
      </c>
      <c r="D845" s="295" t="s">
        <v>1347</v>
      </c>
      <c r="E845" s="296" t="s">
        <v>6920</v>
      </c>
      <c r="F845" s="297" t="s">
        <v>6921</v>
      </c>
      <c r="G845" s="298" t="s">
        <v>4932</v>
      </c>
      <c r="H845" s="299">
        <v>1</v>
      </c>
      <c r="I845" s="300"/>
      <c r="J845" s="301">
        <f>ROUND(I845*H845,2)</f>
        <v>0</v>
      </c>
      <c r="K845" s="297" t="s">
        <v>1</v>
      </c>
      <c r="L845" s="302"/>
      <c r="M845" s="303" t="s">
        <v>1</v>
      </c>
      <c r="N845" s="304" t="s">
        <v>41</v>
      </c>
      <c r="O845" s="92"/>
      <c r="P845" s="238">
        <f>O845*H845</f>
        <v>0</v>
      </c>
      <c r="Q845" s="238">
        <v>0</v>
      </c>
      <c r="R845" s="238">
        <f>Q845*H845</f>
        <v>0</v>
      </c>
      <c r="S845" s="238">
        <v>0</v>
      </c>
      <c r="T845" s="239">
        <f>S845*H845</f>
        <v>0</v>
      </c>
      <c r="U845" s="39"/>
      <c r="V845" s="39"/>
      <c r="W845" s="39"/>
      <c r="X845" s="39"/>
      <c r="Y845" s="39"/>
      <c r="Z845" s="39"/>
      <c r="AA845" s="39"/>
      <c r="AB845" s="39"/>
      <c r="AC845" s="39"/>
      <c r="AD845" s="39"/>
      <c r="AE845" s="39"/>
      <c r="AR845" s="240" t="s">
        <v>695</v>
      </c>
      <c r="AT845" s="240" t="s">
        <v>1347</v>
      </c>
      <c r="AU845" s="240" t="s">
        <v>371</v>
      </c>
      <c r="AY845" s="18" t="s">
        <v>350</v>
      </c>
      <c r="BE845" s="241">
        <f>IF(N845="základní",J845,0)</f>
        <v>0</v>
      </c>
      <c r="BF845" s="241">
        <f>IF(N845="snížená",J845,0)</f>
        <v>0</v>
      </c>
      <c r="BG845" s="241">
        <f>IF(N845="zákl. přenesená",J845,0)</f>
        <v>0</v>
      </c>
      <c r="BH845" s="241">
        <f>IF(N845="sníž. přenesená",J845,0)</f>
        <v>0</v>
      </c>
      <c r="BI845" s="241">
        <f>IF(N845="nulová",J845,0)</f>
        <v>0</v>
      </c>
      <c r="BJ845" s="18" t="s">
        <v>84</v>
      </c>
      <c r="BK845" s="241">
        <f>ROUND(I845*H845,2)</f>
        <v>0</v>
      </c>
      <c r="BL845" s="18" t="s">
        <v>530</v>
      </c>
      <c r="BM845" s="240" t="s">
        <v>6922</v>
      </c>
    </row>
    <row r="846" s="2" customFormat="1">
      <c r="A846" s="39"/>
      <c r="B846" s="40"/>
      <c r="C846" s="41"/>
      <c r="D846" s="242" t="s">
        <v>359</v>
      </c>
      <c r="E846" s="41"/>
      <c r="F846" s="243" t="s">
        <v>6921</v>
      </c>
      <c r="G846" s="41"/>
      <c r="H846" s="41"/>
      <c r="I846" s="244"/>
      <c r="J846" s="41"/>
      <c r="K846" s="41"/>
      <c r="L846" s="45"/>
      <c r="M846" s="245"/>
      <c r="N846" s="246"/>
      <c r="O846" s="92"/>
      <c r="P846" s="92"/>
      <c r="Q846" s="92"/>
      <c r="R846" s="92"/>
      <c r="S846" s="92"/>
      <c r="T846" s="93"/>
      <c r="U846" s="39"/>
      <c r="V846" s="39"/>
      <c r="W846" s="39"/>
      <c r="X846" s="39"/>
      <c r="Y846" s="39"/>
      <c r="Z846" s="39"/>
      <c r="AA846" s="39"/>
      <c r="AB846" s="39"/>
      <c r="AC846" s="39"/>
      <c r="AD846" s="39"/>
      <c r="AE846" s="39"/>
      <c r="AT846" s="18" t="s">
        <v>359</v>
      </c>
      <c r="AU846" s="18" t="s">
        <v>371</v>
      </c>
    </row>
    <row r="847" s="12" customFormat="1" ht="20.88" customHeight="1">
      <c r="A847" s="12"/>
      <c r="B847" s="213"/>
      <c r="C847" s="214"/>
      <c r="D847" s="215" t="s">
        <v>75</v>
      </c>
      <c r="E847" s="227" t="s">
        <v>6923</v>
      </c>
      <c r="F847" s="227" t="s">
        <v>6924</v>
      </c>
      <c r="G847" s="214"/>
      <c r="H847" s="214"/>
      <c r="I847" s="217"/>
      <c r="J847" s="228">
        <f>BK847</f>
        <v>0</v>
      </c>
      <c r="K847" s="214"/>
      <c r="L847" s="219"/>
      <c r="M847" s="220"/>
      <c r="N847" s="221"/>
      <c r="O847" s="221"/>
      <c r="P847" s="222">
        <f>SUM(P848:P869)</f>
        <v>0</v>
      </c>
      <c r="Q847" s="221"/>
      <c r="R847" s="222">
        <f>SUM(R848:R869)</f>
        <v>0.00050000000000000001</v>
      </c>
      <c r="S847" s="221"/>
      <c r="T847" s="223">
        <f>SUM(T848:T869)</f>
        <v>0</v>
      </c>
      <c r="U847" s="12"/>
      <c r="V847" s="12"/>
      <c r="W847" s="12"/>
      <c r="X847" s="12"/>
      <c r="Y847" s="12"/>
      <c r="Z847" s="12"/>
      <c r="AA847" s="12"/>
      <c r="AB847" s="12"/>
      <c r="AC847" s="12"/>
      <c r="AD847" s="12"/>
      <c r="AE847" s="12"/>
      <c r="AR847" s="224" t="s">
        <v>86</v>
      </c>
      <c r="AT847" s="225" t="s">
        <v>75</v>
      </c>
      <c r="AU847" s="225" t="s">
        <v>86</v>
      </c>
      <c r="AY847" s="224" t="s">
        <v>350</v>
      </c>
      <c r="BK847" s="226">
        <f>SUM(BK848:BK869)</f>
        <v>0</v>
      </c>
    </row>
    <row r="848" s="2" customFormat="1" ht="37.8" customHeight="1">
      <c r="A848" s="39"/>
      <c r="B848" s="40"/>
      <c r="C848" s="229" t="s">
        <v>3539</v>
      </c>
      <c r="D848" s="229" t="s">
        <v>352</v>
      </c>
      <c r="E848" s="230" t="s">
        <v>6564</v>
      </c>
      <c r="F848" s="231" t="s">
        <v>6565</v>
      </c>
      <c r="G848" s="232" t="s">
        <v>497</v>
      </c>
      <c r="H848" s="233">
        <v>10</v>
      </c>
      <c r="I848" s="234"/>
      <c r="J848" s="235">
        <f>ROUND(I848*H848,2)</f>
        <v>0</v>
      </c>
      <c r="K848" s="231" t="s">
        <v>1</v>
      </c>
      <c r="L848" s="45"/>
      <c r="M848" s="236" t="s">
        <v>1</v>
      </c>
      <c r="N848" s="237" t="s">
        <v>41</v>
      </c>
      <c r="O848" s="92"/>
      <c r="P848" s="238">
        <f>O848*H848</f>
        <v>0</v>
      </c>
      <c r="Q848" s="238">
        <v>5.0000000000000002E-05</v>
      </c>
      <c r="R848" s="238">
        <f>Q848*H848</f>
        <v>0.00050000000000000001</v>
      </c>
      <c r="S848" s="238">
        <v>0</v>
      </c>
      <c r="T848" s="239">
        <f>S848*H848</f>
        <v>0</v>
      </c>
      <c r="U848" s="39"/>
      <c r="V848" s="39"/>
      <c r="W848" s="39"/>
      <c r="X848" s="39"/>
      <c r="Y848" s="39"/>
      <c r="Z848" s="39"/>
      <c r="AA848" s="39"/>
      <c r="AB848" s="39"/>
      <c r="AC848" s="39"/>
      <c r="AD848" s="39"/>
      <c r="AE848" s="39"/>
      <c r="AR848" s="240" t="s">
        <v>357</v>
      </c>
      <c r="AT848" s="240" t="s">
        <v>352</v>
      </c>
      <c r="AU848" s="240" t="s">
        <v>371</v>
      </c>
      <c r="AY848" s="18" t="s">
        <v>350</v>
      </c>
      <c r="BE848" s="241">
        <f>IF(N848="základní",J848,0)</f>
        <v>0</v>
      </c>
      <c r="BF848" s="241">
        <f>IF(N848="snížená",J848,0)</f>
        <v>0</v>
      </c>
      <c r="BG848" s="241">
        <f>IF(N848="zákl. přenesená",J848,0)</f>
        <v>0</v>
      </c>
      <c r="BH848" s="241">
        <f>IF(N848="sníž. přenesená",J848,0)</f>
        <v>0</v>
      </c>
      <c r="BI848" s="241">
        <f>IF(N848="nulová",J848,0)</f>
        <v>0</v>
      </c>
      <c r="BJ848" s="18" t="s">
        <v>84</v>
      </c>
      <c r="BK848" s="241">
        <f>ROUND(I848*H848,2)</f>
        <v>0</v>
      </c>
      <c r="BL848" s="18" t="s">
        <v>357</v>
      </c>
      <c r="BM848" s="240" t="s">
        <v>6925</v>
      </c>
    </row>
    <row r="849" s="2" customFormat="1">
      <c r="A849" s="39"/>
      <c r="B849" s="40"/>
      <c r="C849" s="41"/>
      <c r="D849" s="242" t="s">
        <v>359</v>
      </c>
      <c r="E849" s="41"/>
      <c r="F849" s="243" t="s">
        <v>6565</v>
      </c>
      <c r="G849" s="41"/>
      <c r="H849" s="41"/>
      <c r="I849" s="244"/>
      <c r="J849" s="41"/>
      <c r="K849" s="41"/>
      <c r="L849" s="45"/>
      <c r="M849" s="245"/>
      <c r="N849" s="246"/>
      <c r="O849" s="92"/>
      <c r="P849" s="92"/>
      <c r="Q849" s="92"/>
      <c r="R849" s="92"/>
      <c r="S849" s="92"/>
      <c r="T849" s="93"/>
      <c r="U849" s="39"/>
      <c r="V849" s="39"/>
      <c r="W849" s="39"/>
      <c r="X849" s="39"/>
      <c r="Y849" s="39"/>
      <c r="Z849" s="39"/>
      <c r="AA849" s="39"/>
      <c r="AB849" s="39"/>
      <c r="AC849" s="39"/>
      <c r="AD849" s="39"/>
      <c r="AE849" s="39"/>
      <c r="AT849" s="18" t="s">
        <v>359</v>
      </c>
      <c r="AU849" s="18" t="s">
        <v>371</v>
      </c>
    </row>
    <row r="850" s="2" customFormat="1" ht="16.5" customHeight="1">
      <c r="A850" s="39"/>
      <c r="B850" s="40"/>
      <c r="C850" s="229" t="s">
        <v>3545</v>
      </c>
      <c r="D850" s="229" t="s">
        <v>352</v>
      </c>
      <c r="E850" s="230" t="s">
        <v>6926</v>
      </c>
      <c r="F850" s="231" t="s">
        <v>6927</v>
      </c>
      <c r="G850" s="232" t="s">
        <v>5450</v>
      </c>
      <c r="H850" s="233">
        <v>3</v>
      </c>
      <c r="I850" s="234"/>
      <c r="J850" s="235">
        <f>ROUND(I850*H850,2)</f>
        <v>0</v>
      </c>
      <c r="K850" s="231" t="s">
        <v>1</v>
      </c>
      <c r="L850" s="45"/>
      <c r="M850" s="236" t="s">
        <v>1</v>
      </c>
      <c r="N850" s="237" t="s">
        <v>41</v>
      </c>
      <c r="O850" s="92"/>
      <c r="P850" s="238">
        <f>O850*H850</f>
        <v>0</v>
      </c>
      <c r="Q850" s="238">
        <v>0</v>
      </c>
      <c r="R850" s="238">
        <f>Q850*H850</f>
        <v>0</v>
      </c>
      <c r="S850" s="238">
        <v>0</v>
      </c>
      <c r="T850" s="239">
        <f>S850*H850</f>
        <v>0</v>
      </c>
      <c r="U850" s="39"/>
      <c r="V850" s="39"/>
      <c r="W850" s="39"/>
      <c r="X850" s="39"/>
      <c r="Y850" s="39"/>
      <c r="Z850" s="39"/>
      <c r="AA850" s="39"/>
      <c r="AB850" s="39"/>
      <c r="AC850" s="39"/>
      <c r="AD850" s="39"/>
      <c r="AE850" s="39"/>
      <c r="AR850" s="240" t="s">
        <v>530</v>
      </c>
      <c r="AT850" s="240" t="s">
        <v>352</v>
      </c>
      <c r="AU850" s="240" t="s">
        <v>371</v>
      </c>
      <c r="AY850" s="18" t="s">
        <v>350</v>
      </c>
      <c r="BE850" s="241">
        <f>IF(N850="základní",J850,0)</f>
        <v>0</v>
      </c>
      <c r="BF850" s="241">
        <f>IF(N850="snížená",J850,0)</f>
        <v>0</v>
      </c>
      <c r="BG850" s="241">
        <f>IF(N850="zákl. přenesená",J850,0)</f>
        <v>0</v>
      </c>
      <c r="BH850" s="241">
        <f>IF(N850="sníž. přenesená",J850,0)</f>
        <v>0</v>
      </c>
      <c r="BI850" s="241">
        <f>IF(N850="nulová",J850,0)</f>
        <v>0</v>
      </c>
      <c r="BJ850" s="18" t="s">
        <v>84</v>
      </c>
      <c r="BK850" s="241">
        <f>ROUND(I850*H850,2)</f>
        <v>0</v>
      </c>
      <c r="BL850" s="18" t="s">
        <v>530</v>
      </c>
      <c r="BM850" s="240" t="s">
        <v>6928</v>
      </c>
    </row>
    <row r="851" s="2" customFormat="1">
      <c r="A851" s="39"/>
      <c r="B851" s="40"/>
      <c r="C851" s="41"/>
      <c r="D851" s="242" t="s">
        <v>359</v>
      </c>
      <c r="E851" s="41"/>
      <c r="F851" s="243" t="s">
        <v>6927</v>
      </c>
      <c r="G851" s="41"/>
      <c r="H851" s="41"/>
      <c r="I851" s="244"/>
      <c r="J851" s="41"/>
      <c r="K851" s="41"/>
      <c r="L851" s="45"/>
      <c r="M851" s="245"/>
      <c r="N851" s="246"/>
      <c r="O851" s="92"/>
      <c r="P851" s="92"/>
      <c r="Q851" s="92"/>
      <c r="R851" s="92"/>
      <c r="S851" s="92"/>
      <c r="T851" s="93"/>
      <c r="U851" s="39"/>
      <c r="V851" s="39"/>
      <c r="W851" s="39"/>
      <c r="X851" s="39"/>
      <c r="Y851" s="39"/>
      <c r="Z851" s="39"/>
      <c r="AA851" s="39"/>
      <c r="AB851" s="39"/>
      <c r="AC851" s="39"/>
      <c r="AD851" s="39"/>
      <c r="AE851" s="39"/>
      <c r="AT851" s="18" t="s">
        <v>359</v>
      </c>
      <c r="AU851" s="18" t="s">
        <v>371</v>
      </c>
    </row>
    <row r="852" s="2" customFormat="1" ht="16.5" customHeight="1">
      <c r="A852" s="39"/>
      <c r="B852" s="40"/>
      <c r="C852" s="295" t="s">
        <v>3551</v>
      </c>
      <c r="D852" s="295" t="s">
        <v>1347</v>
      </c>
      <c r="E852" s="296" t="s">
        <v>6929</v>
      </c>
      <c r="F852" s="297" t="s">
        <v>6930</v>
      </c>
      <c r="G852" s="298" t="s">
        <v>4932</v>
      </c>
      <c r="H852" s="299">
        <v>12</v>
      </c>
      <c r="I852" s="300"/>
      <c r="J852" s="301">
        <f>ROUND(I852*H852,2)</f>
        <v>0</v>
      </c>
      <c r="K852" s="297" t="s">
        <v>1</v>
      </c>
      <c r="L852" s="302"/>
      <c r="M852" s="303" t="s">
        <v>1</v>
      </c>
      <c r="N852" s="304" t="s">
        <v>41</v>
      </c>
      <c r="O852" s="92"/>
      <c r="P852" s="238">
        <f>O852*H852</f>
        <v>0</v>
      </c>
      <c r="Q852" s="238">
        <v>0</v>
      </c>
      <c r="R852" s="238">
        <f>Q852*H852</f>
        <v>0</v>
      </c>
      <c r="S852" s="238">
        <v>0</v>
      </c>
      <c r="T852" s="239">
        <f>S852*H852</f>
        <v>0</v>
      </c>
      <c r="U852" s="39"/>
      <c r="V852" s="39"/>
      <c r="W852" s="39"/>
      <c r="X852" s="39"/>
      <c r="Y852" s="39"/>
      <c r="Z852" s="39"/>
      <c r="AA852" s="39"/>
      <c r="AB852" s="39"/>
      <c r="AC852" s="39"/>
      <c r="AD852" s="39"/>
      <c r="AE852" s="39"/>
      <c r="AR852" s="240" t="s">
        <v>695</v>
      </c>
      <c r="AT852" s="240" t="s">
        <v>1347</v>
      </c>
      <c r="AU852" s="240" t="s">
        <v>371</v>
      </c>
      <c r="AY852" s="18" t="s">
        <v>350</v>
      </c>
      <c r="BE852" s="241">
        <f>IF(N852="základní",J852,0)</f>
        <v>0</v>
      </c>
      <c r="BF852" s="241">
        <f>IF(N852="snížená",J852,0)</f>
        <v>0</v>
      </c>
      <c r="BG852" s="241">
        <f>IF(N852="zákl. přenesená",J852,0)</f>
        <v>0</v>
      </c>
      <c r="BH852" s="241">
        <f>IF(N852="sníž. přenesená",J852,0)</f>
        <v>0</v>
      </c>
      <c r="BI852" s="241">
        <f>IF(N852="nulová",J852,0)</f>
        <v>0</v>
      </c>
      <c r="BJ852" s="18" t="s">
        <v>84</v>
      </c>
      <c r="BK852" s="241">
        <f>ROUND(I852*H852,2)</f>
        <v>0</v>
      </c>
      <c r="BL852" s="18" t="s">
        <v>530</v>
      </c>
      <c r="BM852" s="240" t="s">
        <v>6931</v>
      </c>
    </row>
    <row r="853" s="2" customFormat="1">
      <c r="A853" s="39"/>
      <c r="B853" s="40"/>
      <c r="C853" s="41"/>
      <c r="D853" s="242" t="s">
        <v>359</v>
      </c>
      <c r="E853" s="41"/>
      <c r="F853" s="243" t="s">
        <v>6930</v>
      </c>
      <c r="G853" s="41"/>
      <c r="H853" s="41"/>
      <c r="I853" s="244"/>
      <c r="J853" s="41"/>
      <c r="K853" s="41"/>
      <c r="L853" s="45"/>
      <c r="M853" s="245"/>
      <c r="N853" s="246"/>
      <c r="O853" s="92"/>
      <c r="P853" s="92"/>
      <c r="Q853" s="92"/>
      <c r="R853" s="92"/>
      <c r="S853" s="92"/>
      <c r="T853" s="93"/>
      <c r="U853" s="39"/>
      <c r="V853" s="39"/>
      <c r="W853" s="39"/>
      <c r="X853" s="39"/>
      <c r="Y853" s="39"/>
      <c r="Z853" s="39"/>
      <c r="AA853" s="39"/>
      <c r="AB853" s="39"/>
      <c r="AC853" s="39"/>
      <c r="AD853" s="39"/>
      <c r="AE853" s="39"/>
      <c r="AT853" s="18" t="s">
        <v>359</v>
      </c>
      <c r="AU853" s="18" t="s">
        <v>371</v>
      </c>
    </row>
    <row r="854" s="2" customFormat="1" ht="16.5" customHeight="1">
      <c r="A854" s="39"/>
      <c r="B854" s="40"/>
      <c r="C854" s="295" t="s">
        <v>3557</v>
      </c>
      <c r="D854" s="295" t="s">
        <v>1347</v>
      </c>
      <c r="E854" s="296" t="s">
        <v>6932</v>
      </c>
      <c r="F854" s="297" t="s">
        <v>6933</v>
      </c>
      <c r="G854" s="298" t="s">
        <v>4932</v>
      </c>
      <c r="H854" s="299">
        <v>3</v>
      </c>
      <c r="I854" s="300"/>
      <c r="J854" s="301">
        <f>ROUND(I854*H854,2)</f>
        <v>0</v>
      </c>
      <c r="K854" s="297" t="s">
        <v>1</v>
      </c>
      <c r="L854" s="302"/>
      <c r="M854" s="303" t="s">
        <v>1</v>
      </c>
      <c r="N854" s="304" t="s">
        <v>41</v>
      </c>
      <c r="O854" s="92"/>
      <c r="P854" s="238">
        <f>O854*H854</f>
        <v>0</v>
      </c>
      <c r="Q854" s="238">
        <v>0</v>
      </c>
      <c r="R854" s="238">
        <f>Q854*H854</f>
        <v>0</v>
      </c>
      <c r="S854" s="238">
        <v>0</v>
      </c>
      <c r="T854" s="239">
        <f>S854*H854</f>
        <v>0</v>
      </c>
      <c r="U854" s="39"/>
      <c r="V854" s="39"/>
      <c r="W854" s="39"/>
      <c r="X854" s="39"/>
      <c r="Y854" s="39"/>
      <c r="Z854" s="39"/>
      <c r="AA854" s="39"/>
      <c r="AB854" s="39"/>
      <c r="AC854" s="39"/>
      <c r="AD854" s="39"/>
      <c r="AE854" s="39"/>
      <c r="AR854" s="240" t="s">
        <v>695</v>
      </c>
      <c r="AT854" s="240" t="s">
        <v>1347</v>
      </c>
      <c r="AU854" s="240" t="s">
        <v>371</v>
      </c>
      <c r="AY854" s="18" t="s">
        <v>350</v>
      </c>
      <c r="BE854" s="241">
        <f>IF(N854="základní",J854,0)</f>
        <v>0</v>
      </c>
      <c r="BF854" s="241">
        <f>IF(N854="snížená",J854,0)</f>
        <v>0</v>
      </c>
      <c r="BG854" s="241">
        <f>IF(N854="zákl. přenesená",J854,0)</f>
        <v>0</v>
      </c>
      <c r="BH854" s="241">
        <f>IF(N854="sníž. přenesená",J854,0)</f>
        <v>0</v>
      </c>
      <c r="BI854" s="241">
        <f>IF(N854="nulová",J854,0)</f>
        <v>0</v>
      </c>
      <c r="BJ854" s="18" t="s">
        <v>84</v>
      </c>
      <c r="BK854" s="241">
        <f>ROUND(I854*H854,2)</f>
        <v>0</v>
      </c>
      <c r="BL854" s="18" t="s">
        <v>530</v>
      </c>
      <c r="BM854" s="240" t="s">
        <v>6934</v>
      </c>
    </row>
    <row r="855" s="2" customFormat="1">
      <c r="A855" s="39"/>
      <c r="B855" s="40"/>
      <c r="C855" s="41"/>
      <c r="D855" s="242" t="s">
        <v>359</v>
      </c>
      <c r="E855" s="41"/>
      <c r="F855" s="243" t="s">
        <v>6933</v>
      </c>
      <c r="G855" s="41"/>
      <c r="H855" s="41"/>
      <c r="I855" s="244"/>
      <c r="J855" s="41"/>
      <c r="K855" s="41"/>
      <c r="L855" s="45"/>
      <c r="M855" s="245"/>
      <c r="N855" s="246"/>
      <c r="O855" s="92"/>
      <c r="P855" s="92"/>
      <c r="Q855" s="92"/>
      <c r="R855" s="92"/>
      <c r="S855" s="92"/>
      <c r="T855" s="93"/>
      <c r="U855" s="39"/>
      <c r="V855" s="39"/>
      <c r="W855" s="39"/>
      <c r="X855" s="39"/>
      <c r="Y855" s="39"/>
      <c r="Z855" s="39"/>
      <c r="AA855" s="39"/>
      <c r="AB855" s="39"/>
      <c r="AC855" s="39"/>
      <c r="AD855" s="39"/>
      <c r="AE855" s="39"/>
      <c r="AT855" s="18" t="s">
        <v>359</v>
      </c>
      <c r="AU855" s="18" t="s">
        <v>371</v>
      </c>
    </row>
    <row r="856" s="2" customFormat="1" ht="16.5" customHeight="1">
      <c r="A856" s="39"/>
      <c r="B856" s="40"/>
      <c r="C856" s="295" t="s">
        <v>3563</v>
      </c>
      <c r="D856" s="295" t="s">
        <v>1347</v>
      </c>
      <c r="E856" s="296" t="s">
        <v>6935</v>
      </c>
      <c r="F856" s="297" t="s">
        <v>6936</v>
      </c>
      <c r="G856" s="298" t="s">
        <v>4932</v>
      </c>
      <c r="H856" s="299">
        <v>3</v>
      </c>
      <c r="I856" s="300"/>
      <c r="J856" s="301">
        <f>ROUND(I856*H856,2)</f>
        <v>0</v>
      </c>
      <c r="K856" s="297" t="s">
        <v>1</v>
      </c>
      <c r="L856" s="302"/>
      <c r="M856" s="303" t="s">
        <v>1</v>
      </c>
      <c r="N856" s="304" t="s">
        <v>41</v>
      </c>
      <c r="O856" s="92"/>
      <c r="P856" s="238">
        <f>O856*H856</f>
        <v>0</v>
      </c>
      <c r="Q856" s="238">
        <v>0</v>
      </c>
      <c r="R856" s="238">
        <f>Q856*H856</f>
        <v>0</v>
      </c>
      <c r="S856" s="238">
        <v>0</v>
      </c>
      <c r="T856" s="239">
        <f>S856*H856</f>
        <v>0</v>
      </c>
      <c r="U856" s="39"/>
      <c r="V856" s="39"/>
      <c r="W856" s="39"/>
      <c r="X856" s="39"/>
      <c r="Y856" s="39"/>
      <c r="Z856" s="39"/>
      <c r="AA856" s="39"/>
      <c r="AB856" s="39"/>
      <c r="AC856" s="39"/>
      <c r="AD856" s="39"/>
      <c r="AE856" s="39"/>
      <c r="AR856" s="240" t="s">
        <v>695</v>
      </c>
      <c r="AT856" s="240" t="s">
        <v>1347</v>
      </c>
      <c r="AU856" s="240" t="s">
        <v>371</v>
      </c>
      <c r="AY856" s="18" t="s">
        <v>350</v>
      </c>
      <c r="BE856" s="241">
        <f>IF(N856="základní",J856,0)</f>
        <v>0</v>
      </c>
      <c r="BF856" s="241">
        <f>IF(N856="snížená",J856,0)</f>
        <v>0</v>
      </c>
      <c r="BG856" s="241">
        <f>IF(N856="zákl. přenesená",J856,0)</f>
        <v>0</v>
      </c>
      <c r="BH856" s="241">
        <f>IF(N856="sníž. přenesená",J856,0)</f>
        <v>0</v>
      </c>
      <c r="BI856" s="241">
        <f>IF(N856="nulová",J856,0)</f>
        <v>0</v>
      </c>
      <c r="BJ856" s="18" t="s">
        <v>84</v>
      </c>
      <c r="BK856" s="241">
        <f>ROUND(I856*H856,2)</f>
        <v>0</v>
      </c>
      <c r="BL856" s="18" t="s">
        <v>530</v>
      </c>
      <c r="BM856" s="240" t="s">
        <v>6937</v>
      </c>
    </row>
    <row r="857" s="2" customFormat="1">
      <c r="A857" s="39"/>
      <c r="B857" s="40"/>
      <c r="C857" s="41"/>
      <c r="D857" s="242" t="s">
        <v>359</v>
      </c>
      <c r="E857" s="41"/>
      <c r="F857" s="243" t="s">
        <v>6936</v>
      </c>
      <c r="G857" s="41"/>
      <c r="H857" s="41"/>
      <c r="I857" s="244"/>
      <c r="J857" s="41"/>
      <c r="K857" s="41"/>
      <c r="L857" s="45"/>
      <c r="M857" s="245"/>
      <c r="N857" s="246"/>
      <c r="O857" s="92"/>
      <c r="P857" s="92"/>
      <c r="Q857" s="92"/>
      <c r="R857" s="92"/>
      <c r="S857" s="92"/>
      <c r="T857" s="93"/>
      <c r="U857" s="39"/>
      <c r="V857" s="39"/>
      <c r="W857" s="39"/>
      <c r="X857" s="39"/>
      <c r="Y857" s="39"/>
      <c r="Z857" s="39"/>
      <c r="AA857" s="39"/>
      <c r="AB857" s="39"/>
      <c r="AC857" s="39"/>
      <c r="AD857" s="39"/>
      <c r="AE857" s="39"/>
      <c r="AT857" s="18" t="s">
        <v>359</v>
      </c>
      <c r="AU857" s="18" t="s">
        <v>371</v>
      </c>
    </row>
    <row r="858" s="2" customFormat="1" ht="16.5" customHeight="1">
      <c r="A858" s="39"/>
      <c r="B858" s="40"/>
      <c r="C858" s="295" t="s">
        <v>3568</v>
      </c>
      <c r="D858" s="295" t="s">
        <v>1347</v>
      </c>
      <c r="E858" s="296" t="s">
        <v>6938</v>
      </c>
      <c r="F858" s="297" t="s">
        <v>6939</v>
      </c>
      <c r="G858" s="298" t="s">
        <v>4932</v>
      </c>
      <c r="H858" s="299">
        <v>3</v>
      </c>
      <c r="I858" s="300"/>
      <c r="J858" s="301">
        <f>ROUND(I858*H858,2)</f>
        <v>0</v>
      </c>
      <c r="K858" s="297" t="s">
        <v>1</v>
      </c>
      <c r="L858" s="302"/>
      <c r="M858" s="303" t="s">
        <v>1</v>
      </c>
      <c r="N858" s="304" t="s">
        <v>41</v>
      </c>
      <c r="O858" s="92"/>
      <c r="P858" s="238">
        <f>O858*H858</f>
        <v>0</v>
      </c>
      <c r="Q858" s="238">
        <v>0</v>
      </c>
      <c r="R858" s="238">
        <f>Q858*H858</f>
        <v>0</v>
      </c>
      <c r="S858" s="238">
        <v>0</v>
      </c>
      <c r="T858" s="239">
        <f>S858*H858</f>
        <v>0</v>
      </c>
      <c r="U858" s="39"/>
      <c r="V858" s="39"/>
      <c r="W858" s="39"/>
      <c r="X858" s="39"/>
      <c r="Y858" s="39"/>
      <c r="Z858" s="39"/>
      <c r="AA858" s="39"/>
      <c r="AB858" s="39"/>
      <c r="AC858" s="39"/>
      <c r="AD858" s="39"/>
      <c r="AE858" s="39"/>
      <c r="AR858" s="240" t="s">
        <v>695</v>
      </c>
      <c r="AT858" s="240" t="s">
        <v>1347</v>
      </c>
      <c r="AU858" s="240" t="s">
        <v>371</v>
      </c>
      <c r="AY858" s="18" t="s">
        <v>350</v>
      </c>
      <c r="BE858" s="241">
        <f>IF(N858="základní",J858,0)</f>
        <v>0</v>
      </c>
      <c r="BF858" s="241">
        <f>IF(N858="snížená",J858,0)</f>
        <v>0</v>
      </c>
      <c r="BG858" s="241">
        <f>IF(N858="zákl. přenesená",J858,0)</f>
        <v>0</v>
      </c>
      <c r="BH858" s="241">
        <f>IF(N858="sníž. přenesená",J858,0)</f>
        <v>0</v>
      </c>
      <c r="BI858" s="241">
        <f>IF(N858="nulová",J858,0)</f>
        <v>0</v>
      </c>
      <c r="BJ858" s="18" t="s">
        <v>84</v>
      </c>
      <c r="BK858" s="241">
        <f>ROUND(I858*H858,2)</f>
        <v>0</v>
      </c>
      <c r="BL858" s="18" t="s">
        <v>530</v>
      </c>
      <c r="BM858" s="240" t="s">
        <v>6940</v>
      </c>
    </row>
    <row r="859" s="2" customFormat="1">
      <c r="A859" s="39"/>
      <c r="B859" s="40"/>
      <c r="C859" s="41"/>
      <c r="D859" s="242" t="s">
        <v>359</v>
      </c>
      <c r="E859" s="41"/>
      <c r="F859" s="243" t="s">
        <v>6939</v>
      </c>
      <c r="G859" s="41"/>
      <c r="H859" s="41"/>
      <c r="I859" s="244"/>
      <c r="J859" s="41"/>
      <c r="K859" s="41"/>
      <c r="L859" s="45"/>
      <c r="M859" s="245"/>
      <c r="N859" s="246"/>
      <c r="O859" s="92"/>
      <c r="P859" s="92"/>
      <c r="Q859" s="92"/>
      <c r="R859" s="92"/>
      <c r="S859" s="92"/>
      <c r="T859" s="93"/>
      <c r="U859" s="39"/>
      <c r="V859" s="39"/>
      <c r="W859" s="39"/>
      <c r="X859" s="39"/>
      <c r="Y859" s="39"/>
      <c r="Z859" s="39"/>
      <c r="AA859" s="39"/>
      <c r="AB859" s="39"/>
      <c r="AC859" s="39"/>
      <c r="AD859" s="39"/>
      <c r="AE859" s="39"/>
      <c r="AT859" s="18" t="s">
        <v>359</v>
      </c>
      <c r="AU859" s="18" t="s">
        <v>371</v>
      </c>
    </row>
    <row r="860" s="2" customFormat="1" ht="16.5" customHeight="1">
      <c r="A860" s="39"/>
      <c r="B860" s="40"/>
      <c r="C860" s="295" t="s">
        <v>3576</v>
      </c>
      <c r="D860" s="295" t="s">
        <v>1347</v>
      </c>
      <c r="E860" s="296" t="s">
        <v>6941</v>
      </c>
      <c r="F860" s="297" t="s">
        <v>6942</v>
      </c>
      <c r="G860" s="298" t="s">
        <v>4932</v>
      </c>
      <c r="H860" s="299">
        <v>1</v>
      </c>
      <c r="I860" s="300"/>
      <c r="J860" s="301">
        <f>ROUND(I860*H860,2)</f>
        <v>0</v>
      </c>
      <c r="K860" s="297" t="s">
        <v>1</v>
      </c>
      <c r="L860" s="302"/>
      <c r="M860" s="303" t="s">
        <v>1</v>
      </c>
      <c r="N860" s="304" t="s">
        <v>41</v>
      </c>
      <c r="O860" s="92"/>
      <c r="P860" s="238">
        <f>O860*H860</f>
        <v>0</v>
      </c>
      <c r="Q860" s="238">
        <v>0</v>
      </c>
      <c r="R860" s="238">
        <f>Q860*H860</f>
        <v>0</v>
      </c>
      <c r="S860" s="238">
        <v>0</v>
      </c>
      <c r="T860" s="239">
        <f>S860*H860</f>
        <v>0</v>
      </c>
      <c r="U860" s="39"/>
      <c r="V860" s="39"/>
      <c r="W860" s="39"/>
      <c r="X860" s="39"/>
      <c r="Y860" s="39"/>
      <c r="Z860" s="39"/>
      <c r="AA860" s="39"/>
      <c r="AB860" s="39"/>
      <c r="AC860" s="39"/>
      <c r="AD860" s="39"/>
      <c r="AE860" s="39"/>
      <c r="AR860" s="240" t="s">
        <v>695</v>
      </c>
      <c r="AT860" s="240" t="s">
        <v>1347</v>
      </c>
      <c r="AU860" s="240" t="s">
        <v>371</v>
      </c>
      <c r="AY860" s="18" t="s">
        <v>350</v>
      </c>
      <c r="BE860" s="241">
        <f>IF(N860="základní",J860,0)</f>
        <v>0</v>
      </c>
      <c r="BF860" s="241">
        <f>IF(N860="snížená",J860,0)</f>
        <v>0</v>
      </c>
      <c r="BG860" s="241">
        <f>IF(N860="zákl. přenesená",J860,0)</f>
        <v>0</v>
      </c>
      <c r="BH860" s="241">
        <f>IF(N860="sníž. přenesená",J860,0)</f>
        <v>0</v>
      </c>
      <c r="BI860" s="241">
        <f>IF(N860="nulová",J860,0)</f>
        <v>0</v>
      </c>
      <c r="BJ860" s="18" t="s">
        <v>84</v>
      </c>
      <c r="BK860" s="241">
        <f>ROUND(I860*H860,2)</f>
        <v>0</v>
      </c>
      <c r="BL860" s="18" t="s">
        <v>530</v>
      </c>
      <c r="BM860" s="240" t="s">
        <v>6943</v>
      </c>
    </row>
    <row r="861" s="2" customFormat="1">
      <c r="A861" s="39"/>
      <c r="B861" s="40"/>
      <c r="C861" s="41"/>
      <c r="D861" s="242" t="s">
        <v>359</v>
      </c>
      <c r="E861" s="41"/>
      <c r="F861" s="243" t="s">
        <v>6942</v>
      </c>
      <c r="G861" s="41"/>
      <c r="H861" s="41"/>
      <c r="I861" s="244"/>
      <c r="J861" s="41"/>
      <c r="K861" s="41"/>
      <c r="L861" s="45"/>
      <c r="M861" s="245"/>
      <c r="N861" s="246"/>
      <c r="O861" s="92"/>
      <c r="P861" s="92"/>
      <c r="Q861" s="92"/>
      <c r="R861" s="92"/>
      <c r="S861" s="92"/>
      <c r="T861" s="93"/>
      <c r="U861" s="39"/>
      <c r="V861" s="39"/>
      <c r="W861" s="39"/>
      <c r="X861" s="39"/>
      <c r="Y861" s="39"/>
      <c r="Z861" s="39"/>
      <c r="AA861" s="39"/>
      <c r="AB861" s="39"/>
      <c r="AC861" s="39"/>
      <c r="AD861" s="39"/>
      <c r="AE861" s="39"/>
      <c r="AT861" s="18" t="s">
        <v>359</v>
      </c>
      <c r="AU861" s="18" t="s">
        <v>371</v>
      </c>
    </row>
    <row r="862" s="2" customFormat="1" ht="16.5" customHeight="1">
      <c r="A862" s="39"/>
      <c r="B862" s="40"/>
      <c r="C862" s="295" t="s">
        <v>3580</v>
      </c>
      <c r="D862" s="295" t="s">
        <v>1347</v>
      </c>
      <c r="E862" s="296" t="s">
        <v>6944</v>
      </c>
      <c r="F862" s="297" t="s">
        <v>6945</v>
      </c>
      <c r="G862" s="298" t="s">
        <v>4932</v>
      </c>
      <c r="H862" s="299">
        <v>3</v>
      </c>
      <c r="I862" s="300"/>
      <c r="J862" s="301">
        <f>ROUND(I862*H862,2)</f>
        <v>0</v>
      </c>
      <c r="K862" s="297" t="s">
        <v>1</v>
      </c>
      <c r="L862" s="302"/>
      <c r="M862" s="303" t="s">
        <v>1</v>
      </c>
      <c r="N862" s="304" t="s">
        <v>41</v>
      </c>
      <c r="O862" s="92"/>
      <c r="P862" s="238">
        <f>O862*H862</f>
        <v>0</v>
      </c>
      <c r="Q862" s="238">
        <v>0</v>
      </c>
      <c r="R862" s="238">
        <f>Q862*H862</f>
        <v>0</v>
      </c>
      <c r="S862" s="238">
        <v>0</v>
      </c>
      <c r="T862" s="239">
        <f>S862*H862</f>
        <v>0</v>
      </c>
      <c r="U862" s="39"/>
      <c r="V862" s="39"/>
      <c r="W862" s="39"/>
      <c r="X862" s="39"/>
      <c r="Y862" s="39"/>
      <c r="Z862" s="39"/>
      <c r="AA862" s="39"/>
      <c r="AB862" s="39"/>
      <c r="AC862" s="39"/>
      <c r="AD862" s="39"/>
      <c r="AE862" s="39"/>
      <c r="AR862" s="240" t="s">
        <v>695</v>
      </c>
      <c r="AT862" s="240" t="s">
        <v>1347</v>
      </c>
      <c r="AU862" s="240" t="s">
        <v>371</v>
      </c>
      <c r="AY862" s="18" t="s">
        <v>350</v>
      </c>
      <c r="BE862" s="241">
        <f>IF(N862="základní",J862,0)</f>
        <v>0</v>
      </c>
      <c r="BF862" s="241">
        <f>IF(N862="snížená",J862,0)</f>
        <v>0</v>
      </c>
      <c r="BG862" s="241">
        <f>IF(N862="zákl. přenesená",J862,0)</f>
        <v>0</v>
      </c>
      <c r="BH862" s="241">
        <f>IF(N862="sníž. přenesená",J862,0)</f>
        <v>0</v>
      </c>
      <c r="BI862" s="241">
        <f>IF(N862="nulová",J862,0)</f>
        <v>0</v>
      </c>
      <c r="BJ862" s="18" t="s">
        <v>84</v>
      </c>
      <c r="BK862" s="241">
        <f>ROUND(I862*H862,2)</f>
        <v>0</v>
      </c>
      <c r="BL862" s="18" t="s">
        <v>530</v>
      </c>
      <c r="BM862" s="240" t="s">
        <v>6946</v>
      </c>
    </row>
    <row r="863" s="2" customFormat="1">
      <c r="A863" s="39"/>
      <c r="B863" s="40"/>
      <c r="C863" s="41"/>
      <c r="D863" s="242" t="s">
        <v>359</v>
      </c>
      <c r="E863" s="41"/>
      <c r="F863" s="243" t="s">
        <v>6945</v>
      </c>
      <c r="G863" s="41"/>
      <c r="H863" s="41"/>
      <c r="I863" s="244"/>
      <c r="J863" s="41"/>
      <c r="K863" s="41"/>
      <c r="L863" s="45"/>
      <c r="M863" s="245"/>
      <c r="N863" s="246"/>
      <c r="O863" s="92"/>
      <c r="P863" s="92"/>
      <c r="Q863" s="92"/>
      <c r="R863" s="92"/>
      <c r="S863" s="92"/>
      <c r="T863" s="93"/>
      <c r="U863" s="39"/>
      <c r="V863" s="39"/>
      <c r="W863" s="39"/>
      <c r="X863" s="39"/>
      <c r="Y863" s="39"/>
      <c r="Z863" s="39"/>
      <c r="AA863" s="39"/>
      <c r="AB863" s="39"/>
      <c r="AC863" s="39"/>
      <c r="AD863" s="39"/>
      <c r="AE863" s="39"/>
      <c r="AT863" s="18" t="s">
        <v>359</v>
      </c>
      <c r="AU863" s="18" t="s">
        <v>371</v>
      </c>
    </row>
    <row r="864" s="2" customFormat="1" ht="16.5" customHeight="1">
      <c r="A864" s="39"/>
      <c r="B864" s="40"/>
      <c r="C864" s="295" t="s">
        <v>3584</v>
      </c>
      <c r="D864" s="295" t="s">
        <v>1347</v>
      </c>
      <c r="E864" s="296" t="s">
        <v>6947</v>
      </c>
      <c r="F864" s="297" t="s">
        <v>6948</v>
      </c>
      <c r="G864" s="298" t="s">
        <v>4932</v>
      </c>
      <c r="H864" s="299">
        <v>3</v>
      </c>
      <c r="I864" s="300"/>
      <c r="J864" s="301">
        <f>ROUND(I864*H864,2)</f>
        <v>0</v>
      </c>
      <c r="K864" s="297" t="s">
        <v>1</v>
      </c>
      <c r="L864" s="302"/>
      <c r="M864" s="303" t="s">
        <v>1</v>
      </c>
      <c r="N864" s="304" t="s">
        <v>41</v>
      </c>
      <c r="O864" s="92"/>
      <c r="P864" s="238">
        <f>O864*H864</f>
        <v>0</v>
      </c>
      <c r="Q864" s="238">
        <v>0</v>
      </c>
      <c r="R864" s="238">
        <f>Q864*H864</f>
        <v>0</v>
      </c>
      <c r="S864" s="238">
        <v>0</v>
      </c>
      <c r="T864" s="239">
        <f>S864*H864</f>
        <v>0</v>
      </c>
      <c r="U864" s="39"/>
      <c r="V864" s="39"/>
      <c r="W864" s="39"/>
      <c r="X864" s="39"/>
      <c r="Y864" s="39"/>
      <c r="Z864" s="39"/>
      <c r="AA864" s="39"/>
      <c r="AB864" s="39"/>
      <c r="AC864" s="39"/>
      <c r="AD864" s="39"/>
      <c r="AE864" s="39"/>
      <c r="AR864" s="240" t="s">
        <v>695</v>
      </c>
      <c r="AT864" s="240" t="s">
        <v>1347</v>
      </c>
      <c r="AU864" s="240" t="s">
        <v>371</v>
      </c>
      <c r="AY864" s="18" t="s">
        <v>350</v>
      </c>
      <c r="BE864" s="241">
        <f>IF(N864="základní",J864,0)</f>
        <v>0</v>
      </c>
      <c r="BF864" s="241">
        <f>IF(N864="snížená",J864,0)</f>
        <v>0</v>
      </c>
      <c r="BG864" s="241">
        <f>IF(N864="zákl. přenesená",J864,0)</f>
        <v>0</v>
      </c>
      <c r="BH864" s="241">
        <f>IF(N864="sníž. přenesená",J864,0)</f>
        <v>0</v>
      </c>
      <c r="BI864" s="241">
        <f>IF(N864="nulová",J864,0)</f>
        <v>0</v>
      </c>
      <c r="BJ864" s="18" t="s">
        <v>84</v>
      </c>
      <c r="BK864" s="241">
        <f>ROUND(I864*H864,2)</f>
        <v>0</v>
      </c>
      <c r="BL864" s="18" t="s">
        <v>530</v>
      </c>
      <c r="BM864" s="240" t="s">
        <v>6949</v>
      </c>
    </row>
    <row r="865" s="2" customFormat="1">
      <c r="A865" s="39"/>
      <c r="B865" s="40"/>
      <c r="C865" s="41"/>
      <c r="D865" s="242" t="s">
        <v>359</v>
      </c>
      <c r="E865" s="41"/>
      <c r="F865" s="243" t="s">
        <v>6948</v>
      </c>
      <c r="G865" s="41"/>
      <c r="H865" s="41"/>
      <c r="I865" s="244"/>
      <c r="J865" s="41"/>
      <c r="K865" s="41"/>
      <c r="L865" s="45"/>
      <c r="M865" s="245"/>
      <c r="N865" s="246"/>
      <c r="O865" s="92"/>
      <c r="P865" s="92"/>
      <c r="Q865" s="92"/>
      <c r="R865" s="92"/>
      <c r="S865" s="92"/>
      <c r="T865" s="93"/>
      <c r="U865" s="39"/>
      <c r="V865" s="39"/>
      <c r="W865" s="39"/>
      <c r="X865" s="39"/>
      <c r="Y865" s="39"/>
      <c r="Z865" s="39"/>
      <c r="AA865" s="39"/>
      <c r="AB865" s="39"/>
      <c r="AC865" s="39"/>
      <c r="AD865" s="39"/>
      <c r="AE865" s="39"/>
      <c r="AT865" s="18" t="s">
        <v>359</v>
      </c>
      <c r="AU865" s="18" t="s">
        <v>371</v>
      </c>
    </row>
    <row r="866" s="2" customFormat="1" ht="16.5" customHeight="1">
      <c r="A866" s="39"/>
      <c r="B866" s="40"/>
      <c r="C866" s="295" t="s">
        <v>3588</v>
      </c>
      <c r="D866" s="295" t="s">
        <v>1347</v>
      </c>
      <c r="E866" s="296" t="s">
        <v>6950</v>
      </c>
      <c r="F866" s="297" t="s">
        <v>6951</v>
      </c>
      <c r="G866" s="298" t="s">
        <v>4932</v>
      </c>
      <c r="H866" s="299">
        <v>9</v>
      </c>
      <c r="I866" s="300"/>
      <c r="J866" s="301">
        <f>ROUND(I866*H866,2)</f>
        <v>0</v>
      </c>
      <c r="K866" s="297" t="s">
        <v>1</v>
      </c>
      <c r="L866" s="302"/>
      <c r="M866" s="303" t="s">
        <v>1</v>
      </c>
      <c r="N866" s="304" t="s">
        <v>41</v>
      </c>
      <c r="O866" s="92"/>
      <c r="P866" s="238">
        <f>O866*H866</f>
        <v>0</v>
      </c>
      <c r="Q866" s="238">
        <v>0</v>
      </c>
      <c r="R866" s="238">
        <f>Q866*H866</f>
        <v>0</v>
      </c>
      <c r="S866" s="238">
        <v>0</v>
      </c>
      <c r="T866" s="239">
        <f>S866*H866</f>
        <v>0</v>
      </c>
      <c r="U866" s="39"/>
      <c r="V866" s="39"/>
      <c r="W866" s="39"/>
      <c r="X866" s="39"/>
      <c r="Y866" s="39"/>
      <c r="Z866" s="39"/>
      <c r="AA866" s="39"/>
      <c r="AB866" s="39"/>
      <c r="AC866" s="39"/>
      <c r="AD866" s="39"/>
      <c r="AE866" s="39"/>
      <c r="AR866" s="240" t="s">
        <v>695</v>
      </c>
      <c r="AT866" s="240" t="s">
        <v>1347</v>
      </c>
      <c r="AU866" s="240" t="s">
        <v>371</v>
      </c>
      <c r="AY866" s="18" t="s">
        <v>350</v>
      </c>
      <c r="BE866" s="241">
        <f>IF(N866="základní",J866,0)</f>
        <v>0</v>
      </c>
      <c r="BF866" s="241">
        <f>IF(N866="snížená",J866,0)</f>
        <v>0</v>
      </c>
      <c r="BG866" s="241">
        <f>IF(N866="zákl. přenesená",J866,0)</f>
        <v>0</v>
      </c>
      <c r="BH866" s="241">
        <f>IF(N866="sníž. přenesená",J866,0)</f>
        <v>0</v>
      </c>
      <c r="BI866" s="241">
        <f>IF(N866="nulová",J866,0)</f>
        <v>0</v>
      </c>
      <c r="BJ866" s="18" t="s">
        <v>84</v>
      </c>
      <c r="BK866" s="241">
        <f>ROUND(I866*H866,2)</f>
        <v>0</v>
      </c>
      <c r="BL866" s="18" t="s">
        <v>530</v>
      </c>
      <c r="BM866" s="240" t="s">
        <v>6952</v>
      </c>
    </row>
    <row r="867" s="2" customFormat="1">
      <c r="A867" s="39"/>
      <c r="B867" s="40"/>
      <c r="C867" s="41"/>
      <c r="D867" s="242" t="s">
        <v>359</v>
      </c>
      <c r="E867" s="41"/>
      <c r="F867" s="243" t="s">
        <v>6951</v>
      </c>
      <c r="G867" s="41"/>
      <c r="H867" s="41"/>
      <c r="I867" s="244"/>
      <c r="J867" s="41"/>
      <c r="K867" s="41"/>
      <c r="L867" s="45"/>
      <c r="M867" s="245"/>
      <c r="N867" s="246"/>
      <c r="O867" s="92"/>
      <c r="P867" s="92"/>
      <c r="Q867" s="92"/>
      <c r="R867" s="92"/>
      <c r="S867" s="92"/>
      <c r="T867" s="93"/>
      <c r="U867" s="39"/>
      <c r="V867" s="39"/>
      <c r="W867" s="39"/>
      <c r="X867" s="39"/>
      <c r="Y867" s="39"/>
      <c r="Z867" s="39"/>
      <c r="AA867" s="39"/>
      <c r="AB867" s="39"/>
      <c r="AC867" s="39"/>
      <c r="AD867" s="39"/>
      <c r="AE867" s="39"/>
      <c r="AT867" s="18" t="s">
        <v>359</v>
      </c>
      <c r="AU867" s="18" t="s">
        <v>371</v>
      </c>
    </row>
    <row r="868" s="2" customFormat="1" ht="16.5" customHeight="1">
      <c r="A868" s="39"/>
      <c r="B868" s="40"/>
      <c r="C868" s="295" t="s">
        <v>3603</v>
      </c>
      <c r="D868" s="295" t="s">
        <v>1347</v>
      </c>
      <c r="E868" s="296" t="s">
        <v>6953</v>
      </c>
      <c r="F868" s="297" t="s">
        <v>6954</v>
      </c>
      <c r="G868" s="298" t="s">
        <v>1</v>
      </c>
      <c r="H868" s="299">
        <v>9</v>
      </c>
      <c r="I868" s="300"/>
      <c r="J868" s="301">
        <f>ROUND(I868*H868,2)</f>
        <v>0</v>
      </c>
      <c r="K868" s="297" t="s">
        <v>1</v>
      </c>
      <c r="L868" s="302"/>
      <c r="M868" s="303" t="s">
        <v>1</v>
      </c>
      <c r="N868" s="304" t="s">
        <v>41</v>
      </c>
      <c r="O868" s="92"/>
      <c r="P868" s="238">
        <f>O868*H868</f>
        <v>0</v>
      </c>
      <c r="Q868" s="238">
        <v>0</v>
      </c>
      <c r="R868" s="238">
        <f>Q868*H868</f>
        <v>0</v>
      </c>
      <c r="S868" s="238">
        <v>0</v>
      </c>
      <c r="T868" s="239">
        <f>S868*H868</f>
        <v>0</v>
      </c>
      <c r="U868" s="39"/>
      <c r="V868" s="39"/>
      <c r="W868" s="39"/>
      <c r="X868" s="39"/>
      <c r="Y868" s="39"/>
      <c r="Z868" s="39"/>
      <c r="AA868" s="39"/>
      <c r="AB868" s="39"/>
      <c r="AC868" s="39"/>
      <c r="AD868" s="39"/>
      <c r="AE868" s="39"/>
      <c r="AR868" s="240" t="s">
        <v>695</v>
      </c>
      <c r="AT868" s="240" t="s">
        <v>1347</v>
      </c>
      <c r="AU868" s="240" t="s">
        <v>371</v>
      </c>
      <c r="AY868" s="18" t="s">
        <v>350</v>
      </c>
      <c r="BE868" s="241">
        <f>IF(N868="základní",J868,0)</f>
        <v>0</v>
      </c>
      <c r="BF868" s="241">
        <f>IF(N868="snížená",J868,0)</f>
        <v>0</v>
      </c>
      <c r="BG868" s="241">
        <f>IF(N868="zákl. přenesená",J868,0)</f>
        <v>0</v>
      </c>
      <c r="BH868" s="241">
        <f>IF(N868="sníž. přenesená",J868,0)</f>
        <v>0</v>
      </c>
      <c r="BI868" s="241">
        <f>IF(N868="nulová",J868,0)</f>
        <v>0</v>
      </c>
      <c r="BJ868" s="18" t="s">
        <v>84</v>
      </c>
      <c r="BK868" s="241">
        <f>ROUND(I868*H868,2)</f>
        <v>0</v>
      </c>
      <c r="BL868" s="18" t="s">
        <v>530</v>
      </c>
      <c r="BM868" s="240" t="s">
        <v>6955</v>
      </c>
    </row>
    <row r="869" s="2" customFormat="1">
      <c r="A869" s="39"/>
      <c r="B869" s="40"/>
      <c r="C869" s="41"/>
      <c r="D869" s="242" t="s">
        <v>359</v>
      </c>
      <c r="E869" s="41"/>
      <c r="F869" s="243" t="s">
        <v>6954</v>
      </c>
      <c r="G869" s="41"/>
      <c r="H869" s="41"/>
      <c r="I869" s="244"/>
      <c r="J869" s="41"/>
      <c r="K869" s="41"/>
      <c r="L869" s="45"/>
      <c r="M869" s="245"/>
      <c r="N869" s="246"/>
      <c r="O869" s="92"/>
      <c r="P869" s="92"/>
      <c r="Q869" s="92"/>
      <c r="R869" s="92"/>
      <c r="S869" s="92"/>
      <c r="T869" s="93"/>
      <c r="U869" s="39"/>
      <c r="V869" s="39"/>
      <c r="W869" s="39"/>
      <c r="X869" s="39"/>
      <c r="Y869" s="39"/>
      <c r="Z869" s="39"/>
      <c r="AA869" s="39"/>
      <c r="AB869" s="39"/>
      <c r="AC869" s="39"/>
      <c r="AD869" s="39"/>
      <c r="AE869" s="39"/>
      <c r="AT869" s="18" t="s">
        <v>359</v>
      </c>
      <c r="AU869" s="18" t="s">
        <v>371</v>
      </c>
    </row>
    <row r="870" s="12" customFormat="1" ht="22.8" customHeight="1">
      <c r="A870" s="12"/>
      <c r="B870" s="213"/>
      <c r="C870" s="214"/>
      <c r="D870" s="215" t="s">
        <v>75</v>
      </c>
      <c r="E870" s="227" t="s">
        <v>6956</v>
      </c>
      <c r="F870" s="227" t="s">
        <v>6957</v>
      </c>
      <c r="G870" s="214"/>
      <c r="H870" s="214"/>
      <c r="I870" s="217"/>
      <c r="J870" s="228">
        <f>BK870</f>
        <v>0</v>
      </c>
      <c r="K870" s="214"/>
      <c r="L870" s="219"/>
      <c r="M870" s="220"/>
      <c r="N870" s="221"/>
      <c r="O870" s="221"/>
      <c r="P870" s="222">
        <f>P871+P884+P912</f>
        <v>0</v>
      </c>
      <c r="Q870" s="221"/>
      <c r="R870" s="222">
        <f>R871+R884+R912</f>
        <v>0.0096799999999999976</v>
      </c>
      <c r="S870" s="221"/>
      <c r="T870" s="223">
        <f>T871+T884+T912</f>
        <v>0.059999999999999998</v>
      </c>
      <c r="U870" s="12"/>
      <c r="V870" s="12"/>
      <c r="W870" s="12"/>
      <c r="X870" s="12"/>
      <c r="Y870" s="12"/>
      <c r="Z870" s="12"/>
      <c r="AA870" s="12"/>
      <c r="AB870" s="12"/>
      <c r="AC870" s="12"/>
      <c r="AD870" s="12"/>
      <c r="AE870" s="12"/>
      <c r="AR870" s="224" t="s">
        <v>86</v>
      </c>
      <c r="AT870" s="225" t="s">
        <v>75</v>
      </c>
      <c r="AU870" s="225" t="s">
        <v>84</v>
      </c>
      <c r="AY870" s="224" t="s">
        <v>350</v>
      </c>
      <c r="BK870" s="226">
        <f>BK871+BK884+BK912</f>
        <v>0</v>
      </c>
    </row>
    <row r="871" s="12" customFormat="1" ht="20.88" customHeight="1">
      <c r="A871" s="12"/>
      <c r="B871" s="213"/>
      <c r="C871" s="214"/>
      <c r="D871" s="215" t="s">
        <v>75</v>
      </c>
      <c r="E871" s="227" t="s">
        <v>6958</v>
      </c>
      <c r="F871" s="227" t="s">
        <v>5926</v>
      </c>
      <c r="G871" s="214"/>
      <c r="H871" s="214"/>
      <c r="I871" s="217"/>
      <c r="J871" s="228">
        <f>BK871</f>
        <v>0</v>
      </c>
      <c r="K871" s="214"/>
      <c r="L871" s="219"/>
      <c r="M871" s="220"/>
      <c r="N871" s="221"/>
      <c r="O871" s="221"/>
      <c r="P871" s="222">
        <f>SUM(P872:P883)</f>
        <v>0</v>
      </c>
      <c r="Q871" s="221"/>
      <c r="R871" s="222">
        <f>SUM(R872:R883)</f>
        <v>0.0013800000000000002</v>
      </c>
      <c r="S871" s="221"/>
      <c r="T871" s="223">
        <f>SUM(T872:T883)</f>
        <v>0</v>
      </c>
      <c r="U871" s="12"/>
      <c r="V871" s="12"/>
      <c r="W871" s="12"/>
      <c r="X871" s="12"/>
      <c r="Y871" s="12"/>
      <c r="Z871" s="12"/>
      <c r="AA871" s="12"/>
      <c r="AB871" s="12"/>
      <c r="AC871" s="12"/>
      <c r="AD871" s="12"/>
      <c r="AE871" s="12"/>
      <c r="AR871" s="224" t="s">
        <v>86</v>
      </c>
      <c r="AT871" s="225" t="s">
        <v>75</v>
      </c>
      <c r="AU871" s="225" t="s">
        <v>86</v>
      </c>
      <c r="AY871" s="224" t="s">
        <v>350</v>
      </c>
      <c r="BK871" s="226">
        <f>SUM(BK872:BK883)</f>
        <v>0</v>
      </c>
    </row>
    <row r="872" s="2" customFormat="1" ht="24.15" customHeight="1">
      <c r="A872" s="39"/>
      <c r="B872" s="40"/>
      <c r="C872" s="229" t="s">
        <v>3607</v>
      </c>
      <c r="D872" s="229" t="s">
        <v>352</v>
      </c>
      <c r="E872" s="230" t="s">
        <v>6959</v>
      </c>
      <c r="F872" s="231" t="s">
        <v>6960</v>
      </c>
      <c r="G872" s="232" t="s">
        <v>497</v>
      </c>
      <c r="H872" s="233">
        <v>3</v>
      </c>
      <c r="I872" s="234"/>
      <c r="J872" s="235">
        <f>ROUND(I872*H872,2)</f>
        <v>0</v>
      </c>
      <c r="K872" s="231" t="s">
        <v>385</v>
      </c>
      <c r="L872" s="45"/>
      <c r="M872" s="236" t="s">
        <v>1</v>
      </c>
      <c r="N872" s="237" t="s">
        <v>41</v>
      </c>
      <c r="O872" s="92"/>
      <c r="P872" s="238">
        <f>O872*H872</f>
        <v>0</v>
      </c>
      <c r="Q872" s="238">
        <v>0</v>
      </c>
      <c r="R872" s="238">
        <f>Q872*H872</f>
        <v>0</v>
      </c>
      <c r="S872" s="238">
        <v>0</v>
      </c>
      <c r="T872" s="239">
        <f>S872*H872</f>
        <v>0</v>
      </c>
      <c r="U872" s="39"/>
      <c r="V872" s="39"/>
      <c r="W872" s="39"/>
      <c r="X872" s="39"/>
      <c r="Y872" s="39"/>
      <c r="Z872" s="39"/>
      <c r="AA872" s="39"/>
      <c r="AB872" s="39"/>
      <c r="AC872" s="39"/>
      <c r="AD872" s="39"/>
      <c r="AE872" s="39"/>
      <c r="AR872" s="240" t="s">
        <v>530</v>
      </c>
      <c r="AT872" s="240" t="s">
        <v>352</v>
      </c>
      <c r="AU872" s="240" t="s">
        <v>371</v>
      </c>
      <c r="AY872" s="18" t="s">
        <v>350</v>
      </c>
      <c r="BE872" s="241">
        <f>IF(N872="základní",J872,0)</f>
        <v>0</v>
      </c>
      <c r="BF872" s="241">
        <f>IF(N872="snížená",J872,0)</f>
        <v>0</v>
      </c>
      <c r="BG872" s="241">
        <f>IF(N872="zákl. přenesená",J872,0)</f>
        <v>0</v>
      </c>
      <c r="BH872" s="241">
        <f>IF(N872="sníž. přenesená",J872,0)</f>
        <v>0</v>
      </c>
      <c r="BI872" s="241">
        <f>IF(N872="nulová",J872,0)</f>
        <v>0</v>
      </c>
      <c r="BJ872" s="18" t="s">
        <v>84</v>
      </c>
      <c r="BK872" s="241">
        <f>ROUND(I872*H872,2)</f>
        <v>0</v>
      </c>
      <c r="BL872" s="18" t="s">
        <v>530</v>
      </c>
      <c r="BM872" s="240" t="s">
        <v>6961</v>
      </c>
    </row>
    <row r="873" s="2" customFormat="1">
      <c r="A873" s="39"/>
      <c r="B873" s="40"/>
      <c r="C873" s="41"/>
      <c r="D873" s="242" t="s">
        <v>359</v>
      </c>
      <c r="E873" s="41"/>
      <c r="F873" s="243" t="s">
        <v>6962</v>
      </c>
      <c r="G873" s="41"/>
      <c r="H873" s="41"/>
      <c r="I873" s="244"/>
      <c r="J873" s="41"/>
      <c r="K873" s="41"/>
      <c r="L873" s="45"/>
      <c r="M873" s="245"/>
      <c r="N873" s="246"/>
      <c r="O873" s="92"/>
      <c r="P873" s="92"/>
      <c r="Q873" s="92"/>
      <c r="R873" s="92"/>
      <c r="S873" s="92"/>
      <c r="T873" s="93"/>
      <c r="U873" s="39"/>
      <c r="V873" s="39"/>
      <c r="W873" s="39"/>
      <c r="X873" s="39"/>
      <c r="Y873" s="39"/>
      <c r="Z873" s="39"/>
      <c r="AA873" s="39"/>
      <c r="AB873" s="39"/>
      <c r="AC873" s="39"/>
      <c r="AD873" s="39"/>
      <c r="AE873" s="39"/>
      <c r="AT873" s="18" t="s">
        <v>359</v>
      </c>
      <c r="AU873" s="18" t="s">
        <v>371</v>
      </c>
    </row>
    <row r="874" s="2" customFormat="1" ht="16.5" customHeight="1">
      <c r="A874" s="39"/>
      <c r="B874" s="40"/>
      <c r="C874" s="229" t="s">
        <v>3611</v>
      </c>
      <c r="D874" s="229" t="s">
        <v>352</v>
      </c>
      <c r="E874" s="230" t="s">
        <v>6963</v>
      </c>
      <c r="F874" s="231" t="s">
        <v>6964</v>
      </c>
      <c r="G874" s="232" t="s">
        <v>497</v>
      </c>
      <c r="H874" s="233">
        <v>3</v>
      </c>
      <c r="I874" s="234"/>
      <c r="J874" s="235">
        <f>ROUND(I874*H874,2)</f>
        <v>0</v>
      </c>
      <c r="K874" s="231" t="s">
        <v>385</v>
      </c>
      <c r="L874" s="45"/>
      <c r="M874" s="236" t="s">
        <v>1</v>
      </c>
      <c r="N874" s="237" t="s">
        <v>41</v>
      </c>
      <c r="O874" s="92"/>
      <c r="P874" s="238">
        <f>O874*H874</f>
        <v>0</v>
      </c>
      <c r="Q874" s="238">
        <v>0</v>
      </c>
      <c r="R874" s="238">
        <f>Q874*H874</f>
        <v>0</v>
      </c>
      <c r="S874" s="238">
        <v>0</v>
      </c>
      <c r="T874" s="239">
        <f>S874*H874</f>
        <v>0</v>
      </c>
      <c r="U874" s="39"/>
      <c r="V874" s="39"/>
      <c r="W874" s="39"/>
      <c r="X874" s="39"/>
      <c r="Y874" s="39"/>
      <c r="Z874" s="39"/>
      <c r="AA874" s="39"/>
      <c r="AB874" s="39"/>
      <c r="AC874" s="39"/>
      <c r="AD874" s="39"/>
      <c r="AE874" s="39"/>
      <c r="AR874" s="240" t="s">
        <v>530</v>
      </c>
      <c r="AT874" s="240" t="s">
        <v>352</v>
      </c>
      <c r="AU874" s="240" t="s">
        <v>371</v>
      </c>
      <c r="AY874" s="18" t="s">
        <v>350</v>
      </c>
      <c r="BE874" s="241">
        <f>IF(N874="základní",J874,0)</f>
        <v>0</v>
      </c>
      <c r="BF874" s="241">
        <f>IF(N874="snížená",J874,0)</f>
        <v>0</v>
      </c>
      <c r="BG874" s="241">
        <f>IF(N874="zákl. přenesená",J874,0)</f>
        <v>0</v>
      </c>
      <c r="BH874" s="241">
        <f>IF(N874="sníž. přenesená",J874,0)</f>
        <v>0</v>
      </c>
      <c r="BI874" s="241">
        <f>IF(N874="nulová",J874,0)</f>
        <v>0</v>
      </c>
      <c r="BJ874" s="18" t="s">
        <v>84</v>
      </c>
      <c r="BK874" s="241">
        <f>ROUND(I874*H874,2)</f>
        <v>0</v>
      </c>
      <c r="BL874" s="18" t="s">
        <v>530</v>
      </c>
      <c r="BM874" s="240" t="s">
        <v>6965</v>
      </c>
    </row>
    <row r="875" s="2" customFormat="1">
      <c r="A875" s="39"/>
      <c r="B875" s="40"/>
      <c r="C875" s="41"/>
      <c r="D875" s="242" t="s">
        <v>359</v>
      </c>
      <c r="E875" s="41"/>
      <c r="F875" s="243" t="s">
        <v>6966</v>
      </c>
      <c r="G875" s="41"/>
      <c r="H875" s="41"/>
      <c r="I875" s="244"/>
      <c r="J875" s="41"/>
      <c r="K875" s="41"/>
      <c r="L875" s="45"/>
      <c r="M875" s="245"/>
      <c r="N875" s="246"/>
      <c r="O875" s="92"/>
      <c r="P875" s="92"/>
      <c r="Q875" s="92"/>
      <c r="R875" s="92"/>
      <c r="S875" s="92"/>
      <c r="T875" s="93"/>
      <c r="U875" s="39"/>
      <c r="V875" s="39"/>
      <c r="W875" s="39"/>
      <c r="X875" s="39"/>
      <c r="Y875" s="39"/>
      <c r="Z875" s="39"/>
      <c r="AA875" s="39"/>
      <c r="AB875" s="39"/>
      <c r="AC875" s="39"/>
      <c r="AD875" s="39"/>
      <c r="AE875" s="39"/>
      <c r="AT875" s="18" t="s">
        <v>359</v>
      </c>
      <c r="AU875" s="18" t="s">
        <v>371</v>
      </c>
    </row>
    <row r="876" s="2" customFormat="1" ht="24.15" customHeight="1">
      <c r="A876" s="39"/>
      <c r="B876" s="40"/>
      <c r="C876" s="229" t="s">
        <v>3615</v>
      </c>
      <c r="D876" s="229" t="s">
        <v>352</v>
      </c>
      <c r="E876" s="230" t="s">
        <v>6967</v>
      </c>
      <c r="F876" s="231" t="s">
        <v>6968</v>
      </c>
      <c r="G876" s="232" t="s">
        <v>497</v>
      </c>
      <c r="H876" s="233">
        <v>3</v>
      </c>
      <c r="I876" s="234"/>
      <c r="J876" s="235">
        <f>ROUND(I876*H876,2)</f>
        <v>0</v>
      </c>
      <c r="K876" s="231" t="s">
        <v>385</v>
      </c>
      <c r="L876" s="45"/>
      <c r="M876" s="236" t="s">
        <v>1</v>
      </c>
      <c r="N876" s="237" t="s">
        <v>41</v>
      </c>
      <c r="O876" s="92"/>
      <c r="P876" s="238">
        <f>O876*H876</f>
        <v>0</v>
      </c>
      <c r="Q876" s="238">
        <v>0</v>
      </c>
      <c r="R876" s="238">
        <f>Q876*H876</f>
        <v>0</v>
      </c>
      <c r="S876" s="238">
        <v>0</v>
      </c>
      <c r="T876" s="239">
        <f>S876*H876</f>
        <v>0</v>
      </c>
      <c r="U876" s="39"/>
      <c r="V876" s="39"/>
      <c r="W876" s="39"/>
      <c r="X876" s="39"/>
      <c r="Y876" s="39"/>
      <c r="Z876" s="39"/>
      <c r="AA876" s="39"/>
      <c r="AB876" s="39"/>
      <c r="AC876" s="39"/>
      <c r="AD876" s="39"/>
      <c r="AE876" s="39"/>
      <c r="AR876" s="240" t="s">
        <v>530</v>
      </c>
      <c r="AT876" s="240" t="s">
        <v>352</v>
      </c>
      <c r="AU876" s="240" t="s">
        <v>371</v>
      </c>
      <c r="AY876" s="18" t="s">
        <v>350</v>
      </c>
      <c r="BE876" s="241">
        <f>IF(N876="základní",J876,0)</f>
        <v>0</v>
      </c>
      <c r="BF876" s="241">
        <f>IF(N876="snížená",J876,0)</f>
        <v>0</v>
      </c>
      <c r="BG876" s="241">
        <f>IF(N876="zákl. přenesená",J876,0)</f>
        <v>0</v>
      </c>
      <c r="BH876" s="241">
        <f>IF(N876="sníž. přenesená",J876,0)</f>
        <v>0</v>
      </c>
      <c r="BI876" s="241">
        <f>IF(N876="nulová",J876,0)</f>
        <v>0</v>
      </c>
      <c r="BJ876" s="18" t="s">
        <v>84</v>
      </c>
      <c r="BK876" s="241">
        <f>ROUND(I876*H876,2)</f>
        <v>0</v>
      </c>
      <c r="BL876" s="18" t="s">
        <v>530</v>
      </c>
      <c r="BM876" s="240" t="s">
        <v>6969</v>
      </c>
    </row>
    <row r="877" s="2" customFormat="1">
      <c r="A877" s="39"/>
      <c r="B877" s="40"/>
      <c r="C877" s="41"/>
      <c r="D877" s="242" t="s">
        <v>359</v>
      </c>
      <c r="E877" s="41"/>
      <c r="F877" s="243" t="s">
        <v>6970</v>
      </c>
      <c r="G877" s="41"/>
      <c r="H877" s="41"/>
      <c r="I877" s="244"/>
      <c r="J877" s="41"/>
      <c r="K877" s="41"/>
      <c r="L877" s="45"/>
      <c r="M877" s="245"/>
      <c r="N877" s="246"/>
      <c r="O877" s="92"/>
      <c r="P877" s="92"/>
      <c r="Q877" s="92"/>
      <c r="R877" s="92"/>
      <c r="S877" s="92"/>
      <c r="T877" s="93"/>
      <c r="U877" s="39"/>
      <c r="V877" s="39"/>
      <c r="W877" s="39"/>
      <c r="X877" s="39"/>
      <c r="Y877" s="39"/>
      <c r="Z877" s="39"/>
      <c r="AA877" s="39"/>
      <c r="AB877" s="39"/>
      <c r="AC877" s="39"/>
      <c r="AD877" s="39"/>
      <c r="AE877" s="39"/>
      <c r="AT877" s="18" t="s">
        <v>359</v>
      </c>
      <c r="AU877" s="18" t="s">
        <v>371</v>
      </c>
    </row>
    <row r="878" s="2" customFormat="1" ht="21.75" customHeight="1">
      <c r="A878" s="39"/>
      <c r="B878" s="40"/>
      <c r="C878" s="229" t="s">
        <v>3619</v>
      </c>
      <c r="D878" s="229" t="s">
        <v>352</v>
      </c>
      <c r="E878" s="230" t="s">
        <v>6971</v>
      </c>
      <c r="F878" s="231" t="s">
        <v>6972</v>
      </c>
      <c r="G878" s="232" t="s">
        <v>497</v>
      </c>
      <c r="H878" s="233">
        <v>3</v>
      </c>
      <c r="I878" s="234"/>
      <c r="J878" s="235">
        <f>ROUND(I878*H878,2)</f>
        <v>0</v>
      </c>
      <c r="K878" s="231" t="s">
        <v>385</v>
      </c>
      <c r="L878" s="45"/>
      <c r="M878" s="236" t="s">
        <v>1</v>
      </c>
      <c r="N878" s="237" t="s">
        <v>41</v>
      </c>
      <c r="O878" s="92"/>
      <c r="P878" s="238">
        <f>O878*H878</f>
        <v>0</v>
      </c>
      <c r="Q878" s="238">
        <v>0</v>
      </c>
      <c r="R878" s="238">
        <f>Q878*H878</f>
        <v>0</v>
      </c>
      <c r="S878" s="238">
        <v>0</v>
      </c>
      <c r="T878" s="239">
        <f>S878*H878</f>
        <v>0</v>
      </c>
      <c r="U878" s="39"/>
      <c r="V878" s="39"/>
      <c r="W878" s="39"/>
      <c r="X878" s="39"/>
      <c r="Y878" s="39"/>
      <c r="Z878" s="39"/>
      <c r="AA878" s="39"/>
      <c r="AB878" s="39"/>
      <c r="AC878" s="39"/>
      <c r="AD878" s="39"/>
      <c r="AE878" s="39"/>
      <c r="AR878" s="240" t="s">
        <v>530</v>
      </c>
      <c r="AT878" s="240" t="s">
        <v>352</v>
      </c>
      <c r="AU878" s="240" t="s">
        <v>371</v>
      </c>
      <c r="AY878" s="18" t="s">
        <v>350</v>
      </c>
      <c r="BE878" s="241">
        <f>IF(N878="základní",J878,0)</f>
        <v>0</v>
      </c>
      <c r="BF878" s="241">
        <f>IF(N878="snížená",J878,0)</f>
        <v>0</v>
      </c>
      <c r="BG878" s="241">
        <f>IF(N878="zákl. přenesená",J878,0)</f>
        <v>0</v>
      </c>
      <c r="BH878" s="241">
        <f>IF(N878="sníž. přenesená",J878,0)</f>
        <v>0</v>
      </c>
      <c r="BI878" s="241">
        <f>IF(N878="nulová",J878,0)</f>
        <v>0</v>
      </c>
      <c r="BJ878" s="18" t="s">
        <v>84</v>
      </c>
      <c r="BK878" s="241">
        <f>ROUND(I878*H878,2)</f>
        <v>0</v>
      </c>
      <c r="BL878" s="18" t="s">
        <v>530</v>
      </c>
      <c r="BM878" s="240" t="s">
        <v>6973</v>
      </c>
    </row>
    <row r="879" s="2" customFormat="1">
      <c r="A879" s="39"/>
      <c r="B879" s="40"/>
      <c r="C879" s="41"/>
      <c r="D879" s="242" t="s">
        <v>359</v>
      </c>
      <c r="E879" s="41"/>
      <c r="F879" s="243" t="s">
        <v>6974</v>
      </c>
      <c r="G879" s="41"/>
      <c r="H879" s="41"/>
      <c r="I879" s="244"/>
      <c r="J879" s="41"/>
      <c r="K879" s="41"/>
      <c r="L879" s="45"/>
      <c r="M879" s="245"/>
      <c r="N879" s="246"/>
      <c r="O879" s="92"/>
      <c r="P879" s="92"/>
      <c r="Q879" s="92"/>
      <c r="R879" s="92"/>
      <c r="S879" s="92"/>
      <c r="T879" s="93"/>
      <c r="U879" s="39"/>
      <c r="V879" s="39"/>
      <c r="W879" s="39"/>
      <c r="X879" s="39"/>
      <c r="Y879" s="39"/>
      <c r="Z879" s="39"/>
      <c r="AA879" s="39"/>
      <c r="AB879" s="39"/>
      <c r="AC879" s="39"/>
      <c r="AD879" s="39"/>
      <c r="AE879" s="39"/>
      <c r="AT879" s="18" t="s">
        <v>359</v>
      </c>
      <c r="AU879" s="18" t="s">
        <v>371</v>
      </c>
    </row>
    <row r="880" s="2" customFormat="1" ht="16.5" customHeight="1">
      <c r="A880" s="39"/>
      <c r="B880" s="40"/>
      <c r="C880" s="229" t="s">
        <v>3632</v>
      </c>
      <c r="D880" s="229" t="s">
        <v>352</v>
      </c>
      <c r="E880" s="230" t="s">
        <v>6975</v>
      </c>
      <c r="F880" s="231" t="s">
        <v>6976</v>
      </c>
      <c r="G880" s="232" t="s">
        <v>497</v>
      </c>
      <c r="H880" s="233">
        <v>3</v>
      </c>
      <c r="I880" s="234"/>
      <c r="J880" s="235">
        <f>ROUND(I880*H880,2)</f>
        <v>0</v>
      </c>
      <c r="K880" s="231" t="s">
        <v>385</v>
      </c>
      <c r="L880" s="45"/>
      <c r="M880" s="236" t="s">
        <v>1</v>
      </c>
      <c r="N880" s="237" t="s">
        <v>41</v>
      </c>
      <c r="O880" s="92"/>
      <c r="P880" s="238">
        <f>O880*H880</f>
        <v>0</v>
      </c>
      <c r="Q880" s="238">
        <v>0</v>
      </c>
      <c r="R880" s="238">
        <f>Q880*H880</f>
        <v>0</v>
      </c>
      <c r="S880" s="238">
        <v>0</v>
      </c>
      <c r="T880" s="239">
        <f>S880*H880</f>
        <v>0</v>
      </c>
      <c r="U880" s="39"/>
      <c r="V880" s="39"/>
      <c r="W880" s="39"/>
      <c r="X880" s="39"/>
      <c r="Y880" s="39"/>
      <c r="Z880" s="39"/>
      <c r="AA880" s="39"/>
      <c r="AB880" s="39"/>
      <c r="AC880" s="39"/>
      <c r="AD880" s="39"/>
      <c r="AE880" s="39"/>
      <c r="AR880" s="240" t="s">
        <v>530</v>
      </c>
      <c r="AT880" s="240" t="s">
        <v>352</v>
      </c>
      <c r="AU880" s="240" t="s">
        <v>371</v>
      </c>
      <c r="AY880" s="18" t="s">
        <v>350</v>
      </c>
      <c r="BE880" s="241">
        <f>IF(N880="základní",J880,0)</f>
        <v>0</v>
      </c>
      <c r="BF880" s="241">
        <f>IF(N880="snížená",J880,0)</f>
        <v>0</v>
      </c>
      <c r="BG880" s="241">
        <f>IF(N880="zákl. přenesená",J880,0)</f>
        <v>0</v>
      </c>
      <c r="BH880" s="241">
        <f>IF(N880="sníž. přenesená",J880,0)</f>
        <v>0</v>
      </c>
      <c r="BI880" s="241">
        <f>IF(N880="nulová",J880,0)</f>
        <v>0</v>
      </c>
      <c r="BJ880" s="18" t="s">
        <v>84</v>
      </c>
      <c r="BK880" s="241">
        <f>ROUND(I880*H880,2)</f>
        <v>0</v>
      </c>
      <c r="BL880" s="18" t="s">
        <v>530</v>
      </c>
      <c r="BM880" s="240" t="s">
        <v>6977</v>
      </c>
    </row>
    <row r="881" s="2" customFormat="1">
      <c r="A881" s="39"/>
      <c r="B881" s="40"/>
      <c r="C881" s="41"/>
      <c r="D881" s="242" t="s">
        <v>359</v>
      </c>
      <c r="E881" s="41"/>
      <c r="F881" s="243" t="s">
        <v>6978</v>
      </c>
      <c r="G881" s="41"/>
      <c r="H881" s="41"/>
      <c r="I881" s="244"/>
      <c r="J881" s="41"/>
      <c r="K881" s="41"/>
      <c r="L881" s="45"/>
      <c r="M881" s="245"/>
      <c r="N881" s="246"/>
      <c r="O881" s="92"/>
      <c r="P881" s="92"/>
      <c r="Q881" s="92"/>
      <c r="R881" s="92"/>
      <c r="S881" s="92"/>
      <c r="T881" s="93"/>
      <c r="U881" s="39"/>
      <c r="V881" s="39"/>
      <c r="W881" s="39"/>
      <c r="X881" s="39"/>
      <c r="Y881" s="39"/>
      <c r="Z881" s="39"/>
      <c r="AA881" s="39"/>
      <c r="AB881" s="39"/>
      <c r="AC881" s="39"/>
      <c r="AD881" s="39"/>
      <c r="AE881" s="39"/>
      <c r="AT881" s="18" t="s">
        <v>359</v>
      </c>
      <c r="AU881" s="18" t="s">
        <v>371</v>
      </c>
    </row>
    <row r="882" s="2" customFormat="1" ht="24.15" customHeight="1">
      <c r="A882" s="39"/>
      <c r="B882" s="40"/>
      <c r="C882" s="295" t="s">
        <v>3637</v>
      </c>
      <c r="D882" s="295" t="s">
        <v>1347</v>
      </c>
      <c r="E882" s="296" t="s">
        <v>6979</v>
      </c>
      <c r="F882" s="297" t="s">
        <v>6980</v>
      </c>
      <c r="G882" s="298" t="s">
        <v>497</v>
      </c>
      <c r="H882" s="299">
        <v>3</v>
      </c>
      <c r="I882" s="300"/>
      <c r="J882" s="301">
        <f>ROUND(I882*H882,2)</f>
        <v>0</v>
      </c>
      <c r="K882" s="297" t="s">
        <v>1</v>
      </c>
      <c r="L882" s="302"/>
      <c r="M882" s="303" t="s">
        <v>1</v>
      </c>
      <c r="N882" s="304" t="s">
        <v>41</v>
      </c>
      <c r="O882" s="92"/>
      <c r="P882" s="238">
        <f>O882*H882</f>
        <v>0</v>
      </c>
      <c r="Q882" s="238">
        <v>0.00046000000000000001</v>
      </c>
      <c r="R882" s="238">
        <f>Q882*H882</f>
        <v>0.0013800000000000002</v>
      </c>
      <c r="S882" s="238">
        <v>0</v>
      </c>
      <c r="T882" s="239">
        <f>S882*H882</f>
        <v>0</v>
      </c>
      <c r="U882" s="39"/>
      <c r="V882" s="39"/>
      <c r="W882" s="39"/>
      <c r="X882" s="39"/>
      <c r="Y882" s="39"/>
      <c r="Z882" s="39"/>
      <c r="AA882" s="39"/>
      <c r="AB882" s="39"/>
      <c r="AC882" s="39"/>
      <c r="AD882" s="39"/>
      <c r="AE882" s="39"/>
      <c r="AR882" s="240" t="s">
        <v>695</v>
      </c>
      <c r="AT882" s="240" t="s">
        <v>1347</v>
      </c>
      <c r="AU882" s="240" t="s">
        <v>371</v>
      </c>
      <c r="AY882" s="18" t="s">
        <v>350</v>
      </c>
      <c r="BE882" s="241">
        <f>IF(N882="základní",J882,0)</f>
        <v>0</v>
      </c>
      <c r="BF882" s="241">
        <f>IF(N882="snížená",J882,0)</f>
        <v>0</v>
      </c>
      <c r="BG882" s="241">
        <f>IF(N882="zákl. přenesená",J882,0)</f>
        <v>0</v>
      </c>
      <c r="BH882" s="241">
        <f>IF(N882="sníž. přenesená",J882,0)</f>
        <v>0</v>
      </c>
      <c r="BI882" s="241">
        <f>IF(N882="nulová",J882,0)</f>
        <v>0</v>
      </c>
      <c r="BJ882" s="18" t="s">
        <v>84</v>
      </c>
      <c r="BK882" s="241">
        <f>ROUND(I882*H882,2)</f>
        <v>0</v>
      </c>
      <c r="BL882" s="18" t="s">
        <v>530</v>
      </c>
      <c r="BM882" s="240" t="s">
        <v>6981</v>
      </c>
    </row>
    <row r="883" s="2" customFormat="1">
      <c r="A883" s="39"/>
      <c r="B883" s="40"/>
      <c r="C883" s="41"/>
      <c r="D883" s="242" t="s">
        <v>359</v>
      </c>
      <c r="E883" s="41"/>
      <c r="F883" s="243" t="s">
        <v>6982</v>
      </c>
      <c r="G883" s="41"/>
      <c r="H883" s="41"/>
      <c r="I883" s="244"/>
      <c r="J883" s="41"/>
      <c r="K883" s="41"/>
      <c r="L883" s="45"/>
      <c r="M883" s="245"/>
      <c r="N883" s="246"/>
      <c r="O883" s="92"/>
      <c r="P883" s="92"/>
      <c r="Q883" s="92"/>
      <c r="R883" s="92"/>
      <c r="S883" s="92"/>
      <c r="T883" s="93"/>
      <c r="U883" s="39"/>
      <c r="V883" s="39"/>
      <c r="W883" s="39"/>
      <c r="X883" s="39"/>
      <c r="Y883" s="39"/>
      <c r="Z883" s="39"/>
      <c r="AA883" s="39"/>
      <c r="AB883" s="39"/>
      <c r="AC883" s="39"/>
      <c r="AD883" s="39"/>
      <c r="AE883" s="39"/>
      <c r="AT883" s="18" t="s">
        <v>359</v>
      </c>
      <c r="AU883" s="18" t="s">
        <v>371</v>
      </c>
    </row>
    <row r="884" s="12" customFormat="1" ht="20.88" customHeight="1">
      <c r="A884" s="12"/>
      <c r="B884" s="213"/>
      <c r="C884" s="214"/>
      <c r="D884" s="215" t="s">
        <v>75</v>
      </c>
      <c r="E884" s="227" t="s">
        <v>6983</v>
      </c>
      <c r="F884" s="227" t="s">
        <v>6072</v>
      </c>
      <c r="G884" s="214"/>
      <c r="H884" s="214"/>
      <c r="I884" s="217"/>
      <c r="J884" s="228">
        <f>BK884</f>
        <v>0</v>
      </c>
      <c r="K884" s="214"/>
      <c r="L884" s="219"/>
      <c r="M884" s="220"/>
      <c r="N884" s="221"/>
      <c r="O884" s="221"/>
      <c r="P884" s="222">
        <f>SUM(P885:P911)</f>
        <v>0</v>
      </c>
      <c r="Q884" s="221"/>
      <c r="R884" s="222">
        <f>SUM(R885:R911)</f>
        <v>0.0082999999999999984</v>
      </c>
      <c r="S884" s="221"/>
      <c r="T884" s="223">
        <f>SUM(T885:T911)</f>
        <v>0.059999999999999998</v>
      </c>
      <c r="U884" s="12"/>
      <c r="V884" s="12"/>
      <c r="W884" s="12"/>
      <c r="X884" s="12"/>
      <c r="Y884" s="12"/>
      <c r="Z884" s="12"/>
      <c r="AA884" s="12"/>
      <c r="AB884" s="12"/>
      <c r="AC884" s="12"/>
      <c r="AD884" s="12"/>
      <c r="AE884" s="12"/>
      <c r="AR884" s="224" t="s">
        <v>86</v>
      </c>
      <c r="AT884" s="225" t="s">
        <v>75</v>
      </c>
      <c r="AU884" s="225" t="s">
        <v>86</v>
      </c>
      <c r="AY884" s="224" t="s">
        <v>350</v>
      </c>
      <c r="BK884" s="226">
        <f>SUM(BK885:BK911)</f>
        <v>0</v>
      </c>
    </row>
    <row r="885" s="2" customFormat="1" ht="37.8" customHeight="1">
      <c r="A885" s="39"/>
      <c r="B885" s="40"/>
      <c r="C885" s="229" t="s">
        <v>3640</v>
      </c>
      <c r="D885" s="229" t="s">
        <v>352</v>
      </c>
      <c r="E885" s="230" t="s">
        <v>6564</v>
      </c>
      <c r="F885" s="231" t="s">
        <v>6565</v>
      </c>
      <c r="G885" s="232" t="s">
        <v>497</v>
      </c>
      <c r="H885" s="233">
        <v>2</v>
      </c>
      <c r="I885" s="234"/>
      <c r="J885" s="235">
        <f>ROUND(I885*H885,2)</f>
        <v>0</v>
      </c>
      <c r="K885" s="231" t="s">
        <v>1</v>
      </c>
      <c r="L885" s="45"/>
      <c r="M885" s="236" t="s">
        <v>1</v>
      </c>
      <c r="N885" s="237" t="s">
        <v>41</v>
      </c>
      <c r="O885" s="92"/>
      <c r="P885" s="238">
        <f>O885*H885</f>
        <v>0</v>
      </c>
      <c r="Q885" s="238">
        <v>5.0000000000000002E-05</v>
      </c>
      <c r="R885" s="238">
        <f>Q885*H885</f>
        <v>0.00010000000000000001</v>
      </c>
      <c r="S885" s="238">
        <v>0</v>
      </c>
      <c r="T885" s="239">
        <f>S885*H885</f>
        <v>0</v>
      </c>
      <c r="U885" s="39"/>
      <c r="V885" s="39"/>
      <c r="W885" s="39"/>
      <c r="X885" s="39"/>
      <c r="Y885" s="39"/>
      <c r="Z885" s="39"/>
      <c r="AA885" s="39"/>
      <c r="AB885" s="39"/>
      <c r="AC885" s="39"/>
      <c r="AD885" s="39"/>
      <c r="AE885" s="39"/>
      <c r="AR885" s="240" t="s">
        <v>357</v>
      </c>
      <c r="AT885" s="240" t="s">
        <v>352</v>
      </c>
      <c r="AU885" s="240" t="s">
        <v>371</v>
      </c>
      <c r="AY885" s="18" t="s">
        <v>350</v>
      </c>
      <c r="BE885" s="241">
        <f>IF(N885="základní",J885,0)</f>
        <v>0</v>
      </c>
      <c r="BF885" s="241">
        <f>IF(N885="snížená",J885,0)</f>
        <v>0</v>
      </c>
      <c r="BG885" s="241">
        <f>IF(N885="zákl. přenesená",J885,0)</f>
        <v>0</v>
      </c>
      <c r="BH885" s="241">
        <f>IF(N885="sníž. přenesená",J885,0)</f>
        <v>0</v>
      </c>
      <c r="BI885" s="241">
        <f>IF(N885="nulová",J885,0)</f>
        <v>0</v>
      </c>
      <c r="BJ885" s="18" t="s">
        <v>84</v>
      </c>
      <c r="BK885" s="241">
        <f>ROUND(I885*H885,2)</f>
        <v>0</v>
      </c>
      <c r="BL885" s="18" t="s">
        <v>357</v>
      </c>
      <c r="BM885" s="240" t="s">
        <v>6984</v>
      </c>
    </row>
    <row r="886" s="2" customFormat="1">
      <c r="A886" s="39"/>
      <c r="B886" s="40"/>
      <c r="C886" s="41"/>
      <c r="D886" s="242" t="s">
        <v>359</v>
      </c>
      <c r="E886" s="41"/>
      <c r="F886" s="243" t="s">
        <v>6565</v>
      </c>
      <c r="G886" s="41"/>
      <c r="H886" s="41"/>
      <c r="I886" s="244"/>
      <c r="J886" s="41"/>
      <c r="K886" s="41"/>
      <c r="L886" s="45"/>
      <c r="M886" s="245"/>
      <c r="N886" s="246"/>
      <c r="O886" s="92"/>
      <c r="P886" s="92"/>
      <c r="Q886" s="92"/>
      <c r="R886" s="92"/>
      <c r="S886" s="92"/>
      <c r="T886" s="93"/>
      <c r="U886" s="39"/>
      <c r="V886" s="39"/>
      <c r="W886" s="39"/>
      <c r="X886" s="39"/>
      <c r="Y886" s="39"/>
      <c r="Z886" s="39"/>
      <c r="AA886" s="39"/>
      <c r="AB886" s="39"/>
      <c r="AC886" s="39"/>
      <c r="AD886" s="39"/>
      <c r="AE886" s="39"/>
      <c r="AT886" s="18" t="s">
        <v>359</v>
      </c>
      <c r="AU886" s="18" t="s">
        <v>371</v>
      </c>
    </row>
    <row r="887" s="2" customFormat="1" ht="24.15" customHeight="1">
      <c r="A887" s="39"/>
      <c r="B887" s="40"/>
      <c r="C887" s="229" t="s">
        <v>3644</v>
      </c>
      <c r="D887" s="229" t="s">
        <v>352</v>
      </c>
      <c r="E887" s="230" t="s">
        <v>6073</v>
      </c>
      <c r="F887" s="231" t="s">
        <v>6074</v>
      </c>
      <c r="G887" s="232" t="s">
        <v>551</v>
      </c>
      <c r="H887" s="233">
        <v>50</v>
      </c>
      <c r="I887" s="234"/>
      <c r="J887" s="235">
        <f>ROUND(I887*H887,2)</f>
        <v>0</v>
      </c>
      <c r="K887" s="231" t="s">
        <v>385</v>
      </c>
      <c r="L887" s="45"/>
      <c r="M887" s="236" t="s">
        <v>1</v>
      </c>
      <c r="N887" s="237" t="s">
        <v>41</v>
      </c>
      <c r="O887" s="92"/>
      <c r="P887" s="238">
        <f>O887*H887</f>
        <v>0</v>
      </c>
      <c r="Q887" s="238">
        <v>0</v>
      </c>
      <c r="R887" s="238">
        <f>Q887*H887</f>
        <v>0</v>
      </c>
      <c r="S887" s="238">
        <v>0</v>
      </c>
      <c r="T887" s="239">
        <f>S887*H887</f>
        <v>0</v>
      </c>
      <c r="U887" s="39"/>
      <c r="V887" s="39"/>
      <c r="W887" s="39"/>
      <c r="X887" s="39"/>
      <c r="Y887" s="39"/>
      <c r="Z887" s="39"/>
      <c r="AA887" s="39"/>
      <c r="AB887" s="39"/>
      <c r="AC887" s="39"/>
      <c r="AD887" s="39"/>
      <c r="AE887" s="39"/>
      <c r="AR887" s="240" t="s">
        <v>357</v>
      </c>
      <c r="AT887" s="240" t="s">
        <v>352</v>
      </c>
      <c r="AU887" s="240" t="s">
        <v>371</v>
      </c>
      <c r="AY887" s="18" t="s">
        <v>350</v>
      </c>
      <c r="BE887" s="241">
        <f>IF(N887="základní",J887,0)</f>
        <v>0</v>
      </c>
      <c r="BF887" s="241">
        <f>IF(N887="snížená",J887,0)</f>
        <v>0</v>
      </c>
      <c r="BG887" s="241">
        <f>IF(N887="zákl. přenesená",J887,0)</f>
        <v>0</v>
      </c>
      <c r="BH887" s="241">
        <f>IF(N887="sníž. přenesená",J887,0)</f>
        <v>0</v>
      </c>
      <c r="BI887" s="241">
        <f>IF(N887="nulová",J887,0)</f>
        <v>0</v>
      </c>
      <c r="BJ887" s="18" t="s">
        <v>84</v>
      </c>
      <c r="BK887" s="241">
        <f>ROUND(I887*H887,2)</f>
        <v>0</v>
      </c>
      <c r="BL887" s="18" t="s">
        <v>357</v>
      </c>
      <c r="BM887" s="240" t="s">
        <v>6985</v>
      </c>
    </row>
    <row r="888" s="2" customFormat="1">
      <c r="A888" s="39"/>
      <c r="B888" s="40"/>
      <c r="C888" s="41"/>
      <c r="D888" s="242" t="s">
        <v>359</v>
      </c>
      <c r="E888" s="41"/>
      <c r="F888" s="243" t="s">
        <v>6076</v>
      </c>
      <c r="G888" s="41"/>
      <c r="H888" s="41"/>
      <c r="I888" s="244"/>
      <c r="J888" s="41"/>
      <c r="K888" s="41"/>
      <c r="L888" s="45"/>
      <c r="M888" s="245"/>
      <c r="N888" s="246"/>
      <c r="O888" s="92"/>
      <c r="P888" s="92"/>
      <c r="Q888" s="92"/>
      <c r="R888" s="92"/>
      <c r="S888" s="92"/>
      <c r="T888" s="93"/>
      <c r="U888" s="39"/>
      <c r="V888" s="39"/>
      <c r="W888" s="39"/>
      <c r="X888" s="39"/>
      <c r="Y888" s="39"/>
      <c r="Z888" s="39"/>
      <c r="AA888" s="39"/>
      <c r="AB888" s="39"/>
      <c r="AC888" s="39"/>
      <c r="AD888" s="39"/>
      <c r="AE888" s="39"/>
      <c r="AT888" s="18" t="s">
        <v>359</v>
      </c>
      <c r="AU888" s="18" t="s">
        <v>371</v>
      </c>
    </row>
    <row r="889" s="2" customFormat="1" ht="21.75" customHeight="1">
      <c r="A889" s="39"/>
      <c r="B889" s="40"/>
      <c r="C889" s="295" t="s">
        <v>3648</v>
      </c>
      <c r="D889" s="295" t="s">
        <v>1347</v>
      </c>
      <c r="E889" s="296" t="s">
        <v>6572</v>
      </c>
      <c r="F889" s="297" t="s">
        <v>6573</v>
      </c>
      <c r="G889" s="298" t="s">
        <v>551</v>
      </c>
      <c r="H889" s="299">
        <v>40</v>
      </c>
      <c r="I889" s="300"/>
      <c r="J889" s="301">
        <f>ROUND(I889*H889,2)</f>
        <v>0</v>
      </c>
      <c r="K889" s="297" t="s">
        <v>385</v>
      </c>
      <c r="L889" s="302"/>
      <c r="M889" s="303" t="s">
        <v>1</v>
      </c>
      <c r="N889" s="304" t="s">
        <v>41</v>
      </c>
      <c r="O889" s="92"/>
      <c r="P889" s="238">
        <f>O889*H889</f>
        <v>0</v>
      </c>
      <c r="Q889" s="238">
        <v>6.9999999999999994E-05</v>
      </c>
      <c r="R889" s="238">
        <f>Q889*H889</f>
        <v>0.0027999999999999995</v>
      </c>
      <c r="S889" s="238">
        <v>0</v>
      </c>
      <c r="T889" s="239">
        <f>S889*H889</f>
        <v>0</v>
      </c>
      <c r="U889" s="39"/>
      <c r="V889" s="39"/>
      <c r="W889" s="39"/>
      <c r="X889" s="39"/>
      <c r="Y889" s="39"/>
      <c r="Z889" s="39"/>
      <c r="AA889" s="39"/>
      <c r="AB889" s="39"/>
      <c r="AC889" s="39"/>
      <c r="AD889" s="39"/>
      <c r="AE889" s="39"/>
      <c r="AR889" s="240" t="s">
        <v>468</v>
      </c>
      <c r="AT889" s="240" t="s">
        <v>1347</v>
      </c>
      <c r="AU889" s="240" t="s">
        <v>371</v>
      </c>
      <c r="AY889" s="18" t="s">
        <v>350</v>
      </c>
      <c r="BE889" s="241">
        <f>IF(N889="základní",J889,0)</f>
        <v>0</v>
      </c>
      <c r="BF889" s="241">
        <f>IF(N889="snížená",J889,0)</f>
        <v>0</v>
      </c>
      <c r="BG889" s="241">
        <f>IF(N889="zákl. přenesená",J889,0)</f>
        <v>0</v>
      </c>
      <c r="BH889" s="241">
        <f>IF(N889="sníž. přenesená",J889,0)</f>
        <v>0</v>
      </c>
      <c r="BI889" s="241">
        <f>IF(N889="nulová",J889,0)</f>
        <v>0</v>
      </c>
      <c r="BJ889" s="18" t="s">
        <v>84</v>
      </c>
      <c r="BK889" s="241">
        <f>ROUND(I889*H889,2)</f>
        <v>0</v>
      </c>
      <c r="BL889" s="18" t="s">
        <v>357</v>
      </c>
      <c r="BM889" s="240" t="s">
        <v>6986</v>
      </c>
    </row>
    <row r="890" s="2" customFormat="1">
      <c r="A890" s="39"/>
      <c r="B890" s="40"/>
      <c r="C890" s="41"/>
      <c r="D890" s="242" t="s">
        <v>359</v>
      </c>
      <c r="E890" s="41"/>
      <c r="F890" s="243" t="s">
        <v>6573</v>
      </c>
      <c r="G890" s="41"/>
      <c r="H890" s="41"/>
      <c r="I890" s="244"/>
      <c r="J890" s="41"/>
      <c r="K890" s="41"/>
      <c r="L890" s="45"/>
      <c r="M890" s="245"/>
      <c r="N890" s="246"/>
      <c r="O890" s="92"/>
      <c r="P890" s="92"/>
      <c r="Q890" s="92"/>
      <c r="R890" s="92"/>
      <c r="S890" s="92"/>
      <c r="T890" s="93"/>
      <c r="U890" s="39"/>
      <c r="V890" s="39"/>
      <c r="W890" s="39"/>
      <c r="X890" s="39"/>
      <c r="Y890" s="39"/>
      <c r="Z890" s="39"/>
      <c r="AA890" s="39"/>
      <c r="AB890" s="39"/>
      <c r="AC890" s="39"/>
      <c r="AD890" s="39"/>
      <c r="AE890" s="39"/>
      <c r="AT890" s="18" t="s">
        <v>359</v>
      </c>
      <c r="AU890" s="18" t="s">
        <v>371</v>
      </c>
    </row>
    <row r="891" s="13" customFormat="1">
      <c r="A891" s="13"/>
      <c r="B891" s="247"/>
      <c r="C891" s="248"/>
      <c r="D891" s="242" t="s">
        <v>361</v>
      </c>
      <c r="E891" s="249" t="s">
        <v>1</v>
      </c>
      <c r="F891" s="250" t="s">
        <v>6987</v>
      </c>
      <c r="G891" s="248"/>
      <c r="H891" s="251">
        <v>40</v>
      </c>
      <c r="I891" s="252"/>
      <c r="J891" s="248"/>
      <c r="K891" s="248"/>
      <c r="L891" s="253"/>
      <c r="M891" s="254"/>
      <c r="N891" s="255"/>
      <c r="O891" s="255"/>
      <c r="P891" s="255"/>
      <c r="Q891" s="255"/>
      <c r="R891" s="255"/>
      <c r="S891" s="255"/>
      <c r="T891" s="256"/>
      <c r="U891" s="13"/>
      <c r="V891" s="13"/>
      <c r="W891" s="13"/>
      <c r="X891" s="13"/>
      <c r="Y891" s="13"/>
      <c r="Z891" s="13"/>
      <c r="AA891" s="13"/>
      <c r="AB891" s="13"/>
      <c r="AC891" s="13"/>
      <c r="AD891" s="13"/>
      <c r="AE891" s="13"/>
      <c r="AT891" s="257" t="s">
        <v>361</v>
      </c>
      <c r="AU891" s="257" t="s">
        <v>371</v>
      </c>
      <c r="AV891" s="13" t="s">
        <v>86</v>
      </c>
      <c r="AW891" s="13" t="s">
        <v>32</v>
      </c>
      <c r="AX891" s="13" t="s">
        <v>84</v>
      </c>
      <c r="AY891" s="257" t="s">
        <v>350</v>
      </c>
    </row>
    <row r="892" s="2" customFormat="1" ht="21.75" customHeight="1">
      <c r="A892" s="39"/>
      <c r="B892" s="40"/>
      <c r="C892" s="295" t="s">
        <v>3655</v>
      </c>
      <c r="D892" s="295" t="s">
        <v>1347</v>
      </c>
      <c r="E892" s="296" t="s">
        <v>6576</v>
      </c>
      <c r="F892" s="297" t="s">
        <v>6577</v>
      </c>
      <c r="G892" s="298" t="s">
        <v>551</v>
      </c>
      <c r="H892" s="299">
        <v>50</v>
      </c>
      <c r="I892" s="300"/>
      <c r="J892" s="301">
        <f>ROUND(I892*H892,2)</f>
        <v>0</v>
      </c>
      <c r="K892" s="297" t="s">
        <v>385</v>
      </c>
      <c r="L892" s="302"/>
      <c r="M892" s="303" t="s">
        <v>1</v>
      </c>
      <c r="N892" s="304" t="s">
        <v>41</v>
      </c>
      <c r="O892" s="92"/>
      <c r="P892" s="238">
        <f>O892*H892</f>
        <v>0</v>
      </c>
      <c r="Q892" s="238">
        <v>0.00010000000000000001</v>
      </c>
      <c r="R892" s="238">
        <f>Q892*H892</f>
        <v>0.0050000000000000001</v>
      </c>
      <c r="S892" s="238">
        <v>0</v>
      </c>
      <c r="T892" s="239">
        <f>S892*H892</f>
        <v>0</v>
      </c>
      <c r="U892" s="39"/>
      <c r="V892" s="39"/>
      <c r="W892" s="39"/>
      <c r="X892" s="39"/>
      <c r="Y892" s="39"/>
      <c r="Z892" s="39"/>
      <c r="AA892" s="39"/>
      <c r="AB892" s="39"/>
      <c r="AC892" s="39"/>
      <c r="AD892" s="39"/>
      <c r="AE892" s="39"/>
      <c r="AR892" s="240" t="s">
        <v>468</v>
      </c>
      <c r="AT892" s="240" t="s">
        <v>1347</v>
      </c>
      <c r="AU892" s="240" t="s">
        <v>371</v>
      </c>
      <c r="AY892" s="18" t="s">
        <v>350</v>
      </c>
      <c r="BE892" s="241">
        <f>IF(N892="základní",J892,0)</f>
        <v>0</v>
      </c>
      <c r="BF892" s="241">
        <f>IF(N892="snížená",J892,0)</f>
        <v>0</v>
      </c>
      <c r="BG892" s="241">
        <f>IF(N892="zákl. přenesená",J892,0)</f>
        <v>0</v>
      </c>
      <c r="BH892" s="241">
        <f>IF(N892="sníž. přenesená",J892,0)</f>
        <v>0</v>
      </c>
      <c r="BI892" s="241">
        <f>IF(N892="nulová",J892,0)</f>
        <v>0</v>
      </c>
      <c r="BJ892" s="18" t="s">
        <v>84</v>
      </c>
      <c r="BK892" s="241">
        <f>ROUND(I892*H892,2)</f>
        <v>0</v>
      </c>
      <c r="BL892" s="18" t="s">
        <v>357</v>
      </c>
      <c r="BM892" s="240" t="s">
        <v>6988</v>
      </c>
    </row>
    <row r="893" s="2" customFormat="1">
      <c r="A893" s="39"/>
      <c r="B893" s="40"/>
      <c r="C893" s="41"/>
      <c r="D893" s="242" t="s">
        <v>359</v>
      </c>
      <c r="E893" s="41"/>
      <c r="F893" s="243" t="s">
        <v>6577</v>
      </c>
      <c r="G893" s="41"/>
      <c r="H893" s="41"/>
      <c r="I893" s="244"/>
      <c r="J893" s="41"/>
      <c r="K893" s="41"/>
      <c r="L893" s="45"/>
      <c r="M893" s="245"/>
      <c r="N893" s="246"/>
      <c r="O893" s="92"/>
      <c r="P893" s="92"/>
      <c r="Q893" s="92"/>
      <c r="R893" s="92"/>
      <c r="S893" s="92"/>
      <c r="T893" s="93"/>
      <c r="U893" s="39"/>
      <c r="V893" s="39"/>
      <c r="W893" s="39"/>
      <c r="X893" s="39"/>
      <c r="Y893" s="39"/>
      <c r="Z893" s="39"/>
      <c r="AA893" s="39"/>
      <c r="AB893" s="39"/>
      <c r="AC893" s="39"/>
      <c r="AD893" s="39"/>
      <c r="AE893" s="39"/>
      <c r="AT893" s="18" t="s">
        <v>359</v>
      </c>
      <c r="AU893" s="18" t="s">
        <v>371</v>
      </c>
    </row>
    <row r="894" s="13" customFormat="1">
      <c r="A894" s="13"/>
      <c r="B894" s="247"/>
      <c r="C894" s="248"/>
      <c r="D894" s="242" t="s">
        <v>361</v>
      </c>
      <c r="E894" s="249" t="s">
        <v>1</v>
      </c>
      <c r="F894" s="250" t="s">
        <v>6989</v>
      </c>
      <c r="G894" s="248"/>
      <c r="H894" s="251">
        <v>50</v>
      </c>
      <c r="I894" s="252"/>
      <c r="J894" s="248"/>
      <c r="K894" s="248"/>
      <c r="L894" s="253"/>
      <c r="M894" s="254"/>
      <c r="N894" s="255"/>
      <c r="O894" s="255"/>
      <c r="P894" s="255"/>
      <c r="Q894" s="255"/>
      <c r="R894" s="255"/>
      <c r="S894" s="255"/>
      <c r="T894" s="256"/>
      <c r="U894" s="13"/>
      <c r="V894" s="13"/>
      <c r="W894" s="13"/>
      <c r="X894" s="13"/>
      <c r="Y894" s="13"/>
      <c r="Z894" s="13"/>
      <c r="AA894" s="13"/>
      <c r="AB894" s="13"/>
      <c r="AC894" s="13"/>
      <c r="AD894" s="13"/>
      <c r="AE894" s="13"/>
      <c r="AT894" s="257" t="s">
        <v>361</v>
      </c>
      <c r="AU894" s="257" t="s">
        <v>371</v>
      </c>
      <c r="AV894" s="13" t="s">
        <v>86</v>
      </c>
      <c r="AW894" s="13" t="s">
        <v>32</v>
      </c>
      <c r="AX894" s="13" t="s">
        <v>84</v>
      </c>
      <c r="AY894" s="257" t="s">
        <v>350</v>
      </c>
    </row>
    <row r="895" s="2" customFormat="1" ht="24.15" customHeight="1">
      <c r="A895" s="39"/>
      <c r="B895" s="40"/>
      <c r="C895" s="229" t="s">
        <v>3659</v>
      </c>
      <c r="D895" s="229" t="s">
        <v>352</v>
      </c>
      <c r="E895" s="230" t="s">
        <v>6439</v>
      </c>
      <c r="F895" s="231" t="s">
        <v>6440</v>
      </c>
      <c r="G895" s="232" t="s">
        <v>497</v>
      </c>
      <c r="H895" s="233">
        <v>9</v>
      </c>
      <c r="I895" s="234"/>
      <c r="J895" s="235">
        <f>ROUND(I895*H895,2)</f>
        <v>0</v>
      </c>
      <c r="K895" s="231" t="s">
        <v>385</v>
      </c>
      <c r="L895" s="45"/>
      <c r="M895" s="236" t="s">
        <v>1</v>
      </c>
      <c r="N895" s="237" t="s">
        <v>41</v>
      </c>
      <c r="O895" s="92"/>
      <c r="P895" s="238">
        <f>O895*H895</f>
        <v>0</v>
      </c>
      <c r="Q895" s="238">
        <v>0</v>
      </c>
      <c r="R895" s="238">
        <f>Q895*H895</f>
        <v>0</v>
      </c>
      <c r="S895" s="238">
        <v>0</v>
      </c>
      <c r="T895" s="239">
        <f>S895*H895</f>
        <v>0</v>
      </c>
      <c r="U895" s="39"/>
      <c r="V895" s="39"/>
      <c r="W895" s="39"/>
      <c r="X895" s="39"/>
      <c r="Y895" s="39"/>
      <c r="Z895" s="39"/>
      <c r="AA895" s="39"/>
      <c r="AB895" s="39"/>
      <c r="AC895" s="39"/>
      <c r="AD895" s="39"/>
      <c r="AE895" s="39"/>
      <c r="AR895" s="240" t="s">
        <v>530</v>
      </c>
      <c r="AT895" s="240" t="s">
        <v>352</v>
      </c>
      <c r="AU895" s="240" t="s">
        <v>371</v>
      </c>
      <c r="AY895" s="18" t="s">
        <v>350</v>
      </c>
      <c r="BE895" s="241">
        <f>IF(N895="základní",J895,0)</f>
        <v>0</v>
      </c>
      <c r="BF895" s="241">
        <f>IF(N895="snížená",J895,0)</f>
        <v>0</v>
      </c>
      <c r="BG895" s="241">
        <f>IF(N895="zákl. přenesená",J895,0)</f>
        <v>0</v>
      </c>
      <c r="BH895" s="241">
        <f>IF(N895="sníž. přenesená",J895,0)</f>
        <v>0</v>
      </c>
      <c r="BI895" s="241">
        <f>IF(N895="nulová",J895,0)</f>
        <v>0</v>
      </c>
      <c r="BJ895" s="18" t="s">
        <v>84</v>
      </c>
      <c r="BK895" s="241">
        <f>ROUND(I895*H895,2)</f>
        <v>0</v>
      </c>
      <c r="BL895" s="18" t="s">
        <v>530</v>
      </c>
      <c r="BM895" s="240" t="s">
        <v>6990</v>
      </c>
    </row>
    <row r="896" s="2" customFormat="1">
      <c r="A896" s="39"/>
      <c r="B896" s="40"/>
      <c r="C896" s="41"/>
      <c r="D896" s="242" t="s">
        <v>359</v>
      </c>
      <c r="E896" s="41"/>
      <c r="F896" s="243" t="s">
        <v>6442</v>
      </c>
      <c r="G896" s="41"/>
      <c r="H896" s="41"/>
      <c r="I896" s="244"/>
      <c r="J896" s="41"/>
      <c r="K896" s="41"/>
      <c r="L896" s="45"/>
      <c r="M896" s="245"/>
      <c r="N896" s="246"/>
      <c r="O896" s="92"/>
      <c r="P896" s="92"/>
      <c r="Q896" s="92"/>
      <c r="R896" s="92"/>
      <c r="S896" s="92"/>
      <c r="T896" s="93"/>
      <c r="U896" s="39"/>
      <c r="V896" s="39"/>
      <c r="W896" s="39"/>
      <c r="X896" s="39"/>
      <c r="Y896" s="39"/>
      <c r="Z896" s="39"/>
      <c r="AA896" s="39"/>
      <c r="AB896" s="39"/>
      <c r="AC896" s="39"/>
      <c r="AD896" s="39"/>
      <c r="AE896" s="39"/>
      <c r="AT896" s="18" t="s">
        <v>359</v>
      </c>
      <c r="AU896" s="18" t="s">
        <v>371</v>
      </c>
    </row>
    <row r="897" s="2" customFormat="1" ht="16.5" customHeight="1">
      <c r="A897" s="39"/>
      <c r="B897" s="40"/>
      <c r="C897" s="295" t="s">
        <v>3678</v>
      </c>
      <c r="D897" s="295" t="s">
        <v>1347</v>
      </c>
      <c r="E897" s="296" t="s">
        <v>6991</v>
      </c>
      <c r="F897" s="297" t="s">
        <v>6992</v>
      </c>
      <c r="G897" s="298" t="s">
        <v>4932</v>
      </c>
      <c r="H897" s="299">
        <v>3</v>
      </c>
      <c r="I897" s="300"/>
      <c r="J897" s="301">
        <f>ROUND(I897*H897,2)</f>
        <v>0</v>
      </c>
      <c r="K897" s="297" t="s">
        <v>1</v>
      </c>
      <c r="L897" s="302"/>
      <c r="M897" s="303" t="s">
        <v>1</v>
      </c>
      <c r="N897" s="304" t="s">
        <v>41</v>
      </c>
      <c r="O897" s="92"/>
      <c r="P897" s="238">
        <f>O897*H897</f>
        <v>0</v>
      </c>
      <c r="Q897" s="238">
        <v>0</v>
      </c>
      <c r="R897" s="238">
        <f>Q897*H897</f>
        <v>0</v>
      </c>
      <c r="S897" s="238">
        <v>0</v>
      </c>
      <c r="T897" s="239">
        <f>S897*H897</f>
        <v>0</v>
      </c>
      <c r="U897" s="39"/>
      <c r="V897" s="39"/>
      <c r="W897" s="39"/>
      <c r="X897" s="39"/>
      <c r="Y897" s="39"/>
      <c r="Z897" s="39"/>
      <c r="AA897" s="39"/>
      <c r="AB897" s="39"/>
      <c r="AC897" s="39"/>
      <c r="AD897" s="39"/>
      <c r="AE897" s="39"/>
      <c r="AR897" s="240" t="s">
        <v>695</v>
      </c>
      <c r="AT897" s="240" t="s">
        <v>1347</v>
      </c>
      <c r="AU897" s="240" t="s">
        <v>371</v>
      </c>
      <c r="AY897" s="18" t="s">
        <v>350</v>
      </c>
      <c r="BE897" s="241">
        <f>IF(N897="základní",J897,0)</f>
        <v>0</v>
      </c>
      <c r="BF897" s="241">
        <f>IF(N897="snížená",J897,0)</f>
        <v>0</v>
      </c>
      <c r="BG897" s="241">
        <f>IF(N897="zákl. přenesená",J897,0)</f>
        <v>0</v>
      </c>
      <c r="BH897" s="241">
        <f>IF(N897="sníž. přenesená",J897,0)</f>
        <v>0</v>
      </c>
      <c r="BI897" s="241">
        <f>IF(N897="nulová",J897,0)</f>
        <v>0</v>
      </c>
      <c r="BJ897" s="18" t="s">
        <v>84</v>
      </c>
      <c r="BK897" s="241">
        <f>ROUND(I897*H897,2)</f>
        <v>0</v>
      </c>
      <c r="BL897" s="18" t="s">
        <v>530</v>
      </c>
      <c r="BM897" s="240" t="s">
        <v>6993</v>
      </c>
    </row>
    <row r="898" s="2" customFormat="1">
      <c r="A898" s="39"/>
      <c r="B898" s="40"/>
      <c r="C898" s="41"/>
      <c r="D898" s="242" t="s">
        <v>359</v>
      </c>
      <c r="E898" s="41"/>
      <c r="F898" s="243" t="s">
        <v>6992</v>
      </c>
      <c r="G898" s="41"/>
      <c r="H898" s="41"/>
      <c r="I898" s="244"/>
      <c r="J898" s="41"/>
      <c r="K898" s="41"/>
      <c r="L898" s="45"/>
      <c r="M898" s="245"/>
      <c r="N898" s="246"/>
      <c r="O898" s="92"/>
      <c r="P898" s="92"/>
      <c r="Q898" s="92"/>
      <c r="R898" s="92"/>
      <c r="S898" s="92"/>
      <c r="T898" s="93"/>
      <c r="U898" s="39"/>
      <c r="V898" s="39"/>
      <c r="W898" s="39"/>
      <c r="X898" s="39"/>
      <c r="Y898" s="39"/>
      <c r="Z898" s="39"/>
      <c r="AA898" s="39"/>
      <c r="AB898" s="39"/>
      <c r="AC898" s="39"/>
      <c r="AD898" s="39"/>
      <c r="AE898" s="39"/>
      <c r="AT898" s="18" t="s">
        <v>359</v>
      </c>
      <c r="AU898" s="18" t="s">
        <v>371</v>
      </c>
    </row>
    <row r="899" s="2" customFormat="1" ht="16.5" customHeight="1">
      <c r="A899" s="39"/>
      <c r="B899" s="40"/>
      <c r="C899" s="295" t="s">
        <v>3682</v>
      </c>
      <c r="D899" s="295" t="s">
        <v>1347</v>
      </c>
      <c r="E899" s="296" t="s">
        <v>6994</v>
      </c>
      <c r="F899" s="297" t="s">
        <v>6995</v>
      </c>
      <c r="G899" s="298" t="s">
        <v>4932</v>
      </c>
      <c r="H899" s="299">
        <v>6</v>
      </c>
      <c r="I899" s="300"/>
      <c r="J899" s="301">
        <f>ROUND(I899*H899,2)</f>
        <v>0</v>
      </c>
      <c r="K899" s="297" t="s">
        <v>1</v>
      </c>
      <c r="L899" s="302"/>
      <c r="M899" s="303" t="s">
        <v>1</v>
      </c>
      <c r="N899" s="304" t="s">
        <v>41</v>
      </c>
      <c r="O899" s="92"/>
      <c r="P899" s="238">
        <f>O899*H899</f>
        <v>0</v>
      </c>
      <c r="Q899" s="238">
        <v>0</v>
      </c>
      <c r="R899" s="238">
        <f>Q899*H899</f>
        <v>0</v>
      </c>
      <c r="S899" s="238">
        <v>0</v>
      </c>
      <c r="T899" s="239">
        <f>S899*H899</f>
        <v>0</v>
      </c>
      <c r="U899" s="39"/>
      <c r="V899" s="39"/>
      <c r="W899" s="39"/>
      <c r="X899" s="39"/>
      <c r="Y899" s="39"/>
      <c r="Z899" s="39"/>
      <c r="AA899" s="39"/>
      <c r="AB899" s="39"/>
      <c r="AC899" s="39"/>
      <c r="AD899" s="39"/>
      <c r="AE899" s="39"/>
      <c r="AR899" s="240" t="s">
        <v>695</v>
      </c>
      <c r="AT899" s="240" t="s">
        <v>1347</v>
      </c>
      <c r="AU899" s="240" t="s">
        <v>371</v>
      </c>
      <c r="AY899" s="18" t="s">
        <v>350</v>
      </c>
      <c r="BE899" s="241">
        <f>IF(N899="základní",J899,0)</f>
        <v>0</v>
      </c>
      <c r="BF899" s="241">
        <f>IF(N899="snížená",J899,0)</f>
        <v>0</v>
      </c>
      <c r="BG899" s="241">
        <f>IF(N899="zákl. přenesená",J899,0)</f>
        <v>0</v>
      </c>
      <c r="BH899" s="241">
        <f>IF(N899="sníž. přenesená",J899,0)</f>
        <v>0</v>
      </c>
      <c r="BI899" s="241">
        <f>IF(N899="nulová",J899,0)</f>
        <v>0</v>
      </c>
      <c r="BJ899" s="18" t="s">
        <v>84</v>
      </c>
      <c r="BK899" s="241">
        <f>ROUND(I899*H899,2)</f>
        <v>0</v>
      </c>
      <c r="BL899" s="18" t="s">
        <v>530</v>
      </c>
      <c r="BM899" s="240" t="s">
        <v>6996</v>
      </c>
    </row>
    <row r="900" s="2" customFormat="1">
      <c r="A900" s="39"/>
      <c r="B900" s="40"/>
      <c r="C900" s="41"/>
      <c r="D900" s="242" t="s">
        <v>359</v>
      </c>
      <c r="E900" s="41"/>
      <c r="F900" s="243" t="s">
        <v>6995</v>
      </c>
      <c r="G900" s="41"/>
      <c r="H900" s="41"/>
      <c r="I900" s="244"/>
      <c r="J900" s="41"/>
      <c r="K900" s="41"/>
      <c r="L900" s="45"/>
      <c r="M900" s="245"/>
      <c r="N900" s="246"/>
      <c r="O900" s="92"/>
      <c r="P900" s="92"/>
      <c r="Q900" s="92"/>
      <c r="R900" s="92"/>
      <c r="S900" s="92"/>
      <c r="T900" s="93"/>
      <c r="U900" s="39"/>
      <c r="V900" s="39"/>
      <c r="W900" s="39"/>
      <c r="X900" s="39"/>
      <c r="Y900" s="39"/>
      <c r="Z900" s="39"/>
      <c r="AA900" s="39"/>
      <c r="AB900" s="39"/>
      <c r="AC900" s="39"/>
      <c r="AD900" s="39"/>
      <c r="AE900" s="39"/>
      <c r="AT900" s="18" t="s">
        <v>359</v>
      </c>
      <c r="AU900" s="18" t="s">
        <v>371</v>
      </c>
    </row>
    <row r="901" s="2" customFormat="1" ht="21.75" customHeight="1">
      <c r="A901" s="39"/>
      <c r="B901" s="40"/>
      <c r="C901" s="229" t="s">
        <v>3686</v>
      </c>
      <c r="D901" s="229" t="s">
        <v>352</v>
      </c>
      <c r="E901" s="230" t="s">
        <v>6081</v>
      </c>
      <c r="F901" s="231" t="s">
        <v>6082</v>
      </c>
      <c r="G901" s="232" t="s">
        <v>551</v>
      </c>
      <c r="H901" s="233">
        <v>50</v>
      </c>
      <c r="I901" s="234"/>
      <c r="J901" s="235">
        <f>ROUND(I901*H901,2)</f>
        <v>0</v>
      </c>
      <c r="K901" s="231" t="s">
        <v>385</v>
      </c>
      <c r="L901" s="45"/>
      <c r="M901" s="236" t="s">
        <v>1</v>
      </c>
      <c r="N901" s="237" t="s">
        <v>41</v>
      </c>
      <c r="O901" s="92"/>
      <c r="P901" s="238">
        <f>O901*H901</f>
        <v>0</v>
      </c>
      <c r="Q901" s="238">
        <v>0</v>
      </c>
      <c r="R901" s="238">
        <f>Q901*H901</f>
        <v>0</v>
      </c>
      <c r="S901" s="238">
        <v>0</v>
      </c>
      <c r="T901" s="239">
        <f>S901*H901</f>
        <v>0</v>
      </c>
      <c r="U901" s="39"/>
      <c r="V901" s="39"/>
      <c r="W901" s="39"/>
      <c r="X901" s="39"/>
      <c r="Y901" s="39"/>
      <c r="Z901" s="39"/>
      <c r="AA901" s="39"/>
      <c r="AB901" s="39"/>
      <c r="AC901" s="39"/>
      <c r="AD901" s="39"/>
      <c r="AE901" s="39"/>
      <c r="AR901" s="240" t="s">
        <v>530</v>
      </c>
      <c r="AT901" s="240" t="s">
        <v>352</v>
      </c>
      <c r="AU901" s="240" t="s">
        <v>371</v>
      </c>
      <c r="AY901" s="18" t="s">
        <v>350</v>
      </c>
      <c r="BE901" s="241">
        <f>IF(N901="základní",J901,0)</f>
        <v>0</v>
      </c>
      <c r="BF901" s="241">
        <f>IF(N901="snížená",J901,0)</f>
        <v>0</v>
      </c>
      <c r="BG901" s="241">
        <f>IF(N901="zákl. přenesená",J901,0)</f>
        <v>0</v>
      </c>
      <c r="BH901" s="241">
        <f>IF(N901="sníž. přenesená",J901,0)</f>
        <v>0</v>
      </c>
      <c r="BI901" s="241">
        <f>IF(N901="nulová",J901,0)</f>
        <v>0</v>
      </c>
      <c r="BJ901" s="18" t="s">
        <v>84</v>
      </c>
      <c r="BK901" s="241">
        <f>ROUND(I901*H901,2)</f>
        <v>0</v>
      </c>
      <c r="BL901" s="18" t="s">
        <v>530</v>
      </c>
      <c r="BM901" s="240" t="s">
        <v>6997</v>
      </c>
    </row>
    <row r="902" s="2" customFormat="1">
      <c r="A902" s="39"/>
      <c r="B902" s="40"/>
      <c r="C902" s="41"/>
      <c r="D902" s="242" t="s">
        <v>359</v>
      </c>
      <c r="E902" s="41"/>
      <c r="F902" s="243" t="s">
        <v>6084</v>
      </c>
      <c r="G902" s="41"/>
      <c r="H902" s="41"/>
      <c r="I902" s="244"/>
      <c r="J902" s="41"/>
      <c r="K902" s="41"/>
      <c r="L902" s="45"/>
      <c r="M902" s="245"/>
      <c r="N902" s="246"/>
      <c r="O902" s="92"/>
      <c r="P902" s="92"/>
      <c r="Q902" s="92"/>
      <c r="R902" s="92"/>
      <c r="S902" s="92"/>
      <c r="T902" s="93"/>
      <c r="U902" s="39"/>
      <c r="V902" s="39"/>
      <c r="W902" s="39"/>
      <c r="X902" s="39"/>
      <c r="Y902" s="39"/>
      <c r="Z902" s="39"/>
      <c r="AA902" s="39"/>
      <c r="AB902" s="39"/>
      <c r="AC902" s="39"/>
      <c r="AD902" s="39"/>
      <c r="AE902" s="39"/>
      <c r="AT902" s="18" t="s">
        <v>359</v>
      </c>
      <c r="AU902" s="18" t="s">
        <v>371</v>
      </c>
    </row>
    <row r="903" s="2" customFormat="1" ht="16.5" customHeight="1">
      <c r="A903" s="39"/>
      <c r="B903" s="40"/>
      <c r="C903" s="295" t="s">
        <v>3690</v>
      </c>
      <c r="D903" s="295" t="s">
        <v>1347</v>
      </c>
      <c r="E903" s="296" t="s">
        <v>6998</v>
      </c>
      <c r="F903" s="297" t="s">
        <v>6999</v>
      </c>
      <c r="G903" s="298" t="s">
        <v>551</v>
      </c>
      <c r="H903" s="299">
        <v>60</v>
      </c>
      <c r="I903" s="300"/>
      <c r="J903" s="301">
        <f>ROUND(I903*H903,2)</f>
        <v>0</v>
      </c>
      <c r="K903" s="297" t="s">
        <v>1</v>
      </c>
      <c r="L903" s="302"/>
      <c r="M903" s="303" t="s">
        <v>1</v>
      </c>
      <c r="N903" s="304" t="s">
        <v>41</v>
      </c>
      <c r="O903" s="92"/>
      <c r="P903" s="238">
        <f>O903*H903</f>
        <v>0</v>
      </c>
      <c r="Q903" s="238">
        <v>0</v>
      </c>
      <c r="R903" s="238">
        <f>Q903*H903</f>
        <v>0</v>
      </c>
      <c r="S903" s="238">
        <v>0</v>
      </c>
      <c r="T903" s="239">
        <f>S903*H903</f>
        <v>0</v>
      </c>
      <c r="U903" s="39"/>
      <c r="V903" s="39"/>
      <c r="W903" s="39"/>
      <c r="X903" s="39"/>
      <c r="Y903" s="39"/>
      <c r="Z903" s="39"/>
      <c r="AA903" s="39"/>
      <c r="AB903" s="39"/>
      <c r="AC903" s="39"/>
      <c r="AD903" s="39"/>
      <c r="AE903" s="39"/>
      <c r="AR903" s="240" t="s">
        <v>695</v>
      </c>
      <c r="AT903" s="240" t="s">
        <v>1347</v>
      </c>
      <c r="AU903" s="240" t="s">
        <v>371</v>
      </c>
      <c r="AY903" s="18" t="s">
        <v>350</v>
      </c>
      <c r="BE903" s="241">
        <f>IF(N903="základní",J903,0)</f>
        <v>0</v>
      </c>
      <c r="BF903" s="241">
        <f>IF(N903="snížená",J903,0)</f>
        <v>0</v>
      </c>
      <c r="BG903" s="241">
        <f>IF(N903="zákl. přenesená",J903,0)</f>
        <v>0</v>
      </c>
      <c r="BH903" s="241">
        <f>IF(N903="sníž. přenesená",J903,0)</f>
        <v>0</v>
      </c>
      <c r="BI903" s="241">
        <f>IF(N903="nulová",J903,0)</f>
        <v>0</v>
      </c>
      <c r="BJ903" s="18" t="s">
        <v>84</v>
      </c>
      <c r="BK903" s="241">
        <f>ROUND(I903*H903,2)</f>
        <v>0</v>
      </c>
      <c r="BL903" s="18" t="s">
        <v>530</v>
      </c>
      <c r="BM903" s="240" t="s">
        <v>7000</v>
      </c>
    </row>
    <row r="904" s="2" customFormat="1">
      <c r="A904" s="39"/>
      <c r="B904" s="40"/>
      <c r="C904" s="41"/>
      <c r="D904" s="242" t="s">
        <v>359</v>
      </c>
      <c r="E904" s="41"/>
      <c r="F904" s="243" t="s">
        <v>6999</v>
      </c>
      <c r="G904" s="41"/>
      <c r="H904" s="41"/>
      <c r="I904" s="244"/>
      <c r="J904" s="41"/>
      <c r="K904" s="41"/>
      <c r="L904" s="45"/>
      <c r="M904" s="245"/>
      <c r="N904" s="246"/>
      <c r="O904" s="92"/>
      <c r="P904" s="92"/>
      <c r="Q904" s="92"/>
      <c r="R904" s="92"/>
      <c r="S904" s="92"/>
      <c r="T904" s="93"/>
      <c r="U904" s="39"/>
      <c r="V904" s="39"/>
      <c r="W904" s="39"/>
      <c r="X904" s="39"/>
      <c r="Y904" s="39"/>
      <c r="Z904" s="39"/>
      <c r="AA904" s="39"/>
      <c r="AB904" s="39"/>
      <c r="AC904" s="39"/>
      <c r="AD904" s="39"/>
      <c r="AE904" s="39"/>
      <c r="AT904" s="18" t="s">
        <v>359</v>
      </c>
      <c r="AU904" s="18" t="s">
        <v>371</v>
      </c>
    </row>
    <row r="905" s="13" customFormat="1">
      <c r="A905" s="13"/>
      <c r="B905" s="247"/>
      <c r="C905" s="248"/>
      <c r="D905" s="242" t="s">
        <v>361</v>
      </c>
      <c r="E905" s="249" t="s">
        <v>1</v>
      </c>
      <c r="F905" s="250" t="s">
        <v>7001</v>
      </c>
      <c r="G905" s="248"/>
      <c r="H905" s="251">
        <v>60</v>
      </c>
      <c r="I905" s="252"/>
      <c r="J905" s="248"/>
      <c r="K905" s="248"/>
      <c r="L905" s="253"/>
      <c r="M905" s="254"/>
      <c r="N905" s="255"/>
      <c r="O905" s="255"/>
      <c r="P905" s="255"/>
      <c r="Q905" s="255"/>
      <c r="R905" s="255"/>
      <c r="S905" s="255"/>
      <c r="T905" s="256"/>
      <c r="U905" s="13"/>
      <c r="V905" s="13"/>
      <c r="W905" s="13"/>
      <c r="X905" s="13"/>
      <c r="Y905" s="13"/>
      <c r="Z905" s="13"/>
      <c r="AA905" s="13"/>
      <c r="AB905" s="13"/>
      <c r="AC905" s="13"/>
      <c r="AD905" s="13"/>
      <c r="AE905" s="13"/>
      <c r="AT905" s="257" t="s">
        <v>361</v>
      </c>
      <c r="AU905" s="257" t="s">
        <v>371</v>
      </c>
      <c r="AV905" s="13" t="s">
        <v>86</v>
      </c>
      <c r="AW905" s="13" t="s">
        <v>32</v>
      </c>
      <c r="AX905" s="13" t="s">
        <v>84</v>
      </c>
      <c r="AY905" s="257" t="s">
        <v>350</v>
      </c>
    </row>
    <row r="906" s="2" customFormat="1" ht="24.15" customHeight="1">
      <c r="A906" s="39"/>
      <c r="B906" s="40"/>
      <c r="C906" s="229" t="s">
        <v>3696</v>
      </c>
      <c r="D906" s="229" t="s">
        <v>352</v>
      </c>
      <c r="E906" s="230" t="s">
        <v>5639</v>
      </c>
      <c r="F906" s="231" t="s">
        <v>5640</v>
      </c>
      <c r="G906" s="232" t="s">
        <v>551</v>
      </c>
      <c r="H906" s="233">
        <v>20</v>
      </c>
      <c r="I906" s="234"/>
      <c r="J906" s="235">
        <f>ROUND(I906*H906,2)</f>
        <v>0</v>
      </c>
      <c r="K906" s="231" t="s">
        <v>385</v>
      </c>
      <c r="L906" s="45"/>
      <c r="M906" s="236" t="s">
        <v>1</v>
      </c>
      <c r="N906" s="237" t="s">
        <v>41</v>
      </c>
      <c r="O906" s="92"/>
      <c r="P906" s="238">
        <f>O906*H906</f>
        <v>0</v>
      </c>
      <c r="Q906" s="238">
        <v>2.0000000000000002E-05</v>
      </c>
      <c r="R906" s="238">
        <f>Q906*H906</f>
        <v>0.00040000000000000002</v>
      </c>
      <c r="S906" s="238">
        <v>0.0030000000000000001</v>
      </c>
      <c r="T906" s="239">
        <f>S906*H906</f>
        <v>0.059999999999999998</v>
      </c>
      <c r="U906" s="39"/>
      <c r="V906" s="39"/>
      <c r="W906" s="39"/>
      <c r="X906" s="39"/>
      <c r="Y906" s="39"/>
      <c r="Z906" s="39"/>
      <c r="AA906" s="39"/>
      <c r="AB906" s="39"/>
      <c r="AC906" s="39"/>
      <c r="AD906" s="39"/>
      <c r="AE906" s="39"/>
      <c r="AR906" s="240" t="s">
        <v>357</v>
      </c>
      <c r="AT906" s="240" t="s">
        <v>352</v>
      </c>
      <c r="AU906" s="240" t="s">
        <v>371</v>
      </c>
      <c r="AY906" s="18" t="s">
        <v>350</v>
      </c>
      <c r="BE906" s="241">
        <f>IF(N906="základní",J906,0)</f>
        <v>0</v>
      </c>
      <c r="BF906" s="241">
        <f>IF(N906="snížená",J906,0)</f>
        <v>0</v>
      </c>
      <c r="BG906" s="241">
        <f>IF(N906="zákl. přenesená",J906,0)</f>
        <v>0</v>
      </c>
      <c r="BH906" s="241">
        <f>IF(N906="sníž. přenesená",J906,0)</f>
        <v>0</v>
      </c>
      <c r="BI906" s="241">
        <f>IF(N906="nulová",J906,0)</f>
        <v>0</v>
      </c>
      <c r="BJ906" s="18" t="s">
        <v>84</v>
      </c>
      <c r="BK906" s="241">
        <f>ROUND(I906*H906,2)</f>
        <v>0</v>
      </c>
      <c r="BL906" s="18" t="s">
        <v>357</v>
      </c>
      <c r="BM906" s="240" t="s">
        <v>7002</v>
      </c>
    </row>
    <row r="907" s="2" customFormat="1">
      <c r="A907" s="39"/>
      <c r="B907" s="40"/>
      <c r="C907" s="41"/>
      <c r="D907" s="242" t="s">
        <v>359</v>
      </c>
      <c r="E907" s="41"/>
      <c r="F907" s="243" t="s">
        <v>5642</v>
      </c>
      <c r="G907" s="41"/>
      <c r="H907" s="41"/>
      <c r="I907" s="244"/>
      <c r="J907" s="41"/>
      <c r="K907" s="41"/>
      <c r="L907" s="45"/>
      <c r="M907" s="245"/>
      <c r="N907" s="246"/>
      <c r="O907" s="92"/>
      <c r="P907" s="92"/>
      <c r="Q907" s="92"/>
      <c r="R907" s="92"/>
      <c r="S907" s="92"/>
      <c r="T907" s="93"/>
      <c r="U907" s="39"/>
      <c r="V907" s="39"/>
      <c r="W907" s="39"/>
      <c r="X907" s="39"/>
      <c r="Y907" s="39"/>
      <c r="Z907" s="39"/>
      <c r="AA907" s="39"/>
      <c r="AB907" s="39"/>
      <c r="AC907" s="39"/>
      <c r="AD907" s="39"/>
      <c r="AE907" s="39"/>
      <c r="AT907" s="18" t="s">
        <v>359</v>
      </c>
      <c r="AU907" s="18" t="s">
        <v>371</v>
      </c>
    </row>
    <row r="908" s="2" customFormat="1" ht="21.75" customHeight="1">
      <c r="A908" s="39"/>
      <c r="B908" s="40"/>
      <c r="C908" s="229" t="s">
        <v>3701</v>
      </c>
      <c r="D908" s="229" t="s">
        <v>352</v>
      </c>
      <c r="E908" s="230" t="s">
        <v>5643</v>
      </c>
      <c r="F908" s="231" t="s">
        <v>5644</v>
      </c>
      <c r="G908" s="232" t="s">
        <v>5017</v>
      </c>
      <c r="H908" s="233">
        <v>1</v>
      </c>
      <c r="I908" s="234"/>
      <c r="J908" s="235">
        <f>ROUND(I908*H908,2)</f>
        <v>0</v>
      </c>
      <c r="K908" s="231" t="s">
        <v>1</v>
      </c>
      <c r="L908" s="45"/>
      <c r="M908" s="236" t="s">
        <v>1</v>
      </c>
      <c r="N908" s="237" t="s">
        <v>41</v>
      </c>
      <c r="O908" s="92"/>
      <c r="P908" s="238">
        <f>O908*H908</f>
        <v>0</v>
      </c>
      <c r="Q908" s="238">
        <v>0</v>
      </c>
      <c r="R908" s="238">
        <f>Q908*H908</f>
        <v>0</v>
      </c>
      <c r="S908" s="238">
        <v>0</v>
      </c>
      <c r="T908" s="239">
        <f>S908*H908</f>
        <v>0</v>
      </c>
      <c r="U908" s="39"/>
      <c r="V908" s="39"/>
      <c r="W908" s="39"/>
      <c r="X908" s="39"/>
      <c r="Y908" s="39"/>
      <c r="Z908" s="39"/>
      <c r="AA908" s="39"/>
      <c r="AB908" s="39"/>
      <c r="AC908" s="39"/>
      <c r="AD908" s="39"/>
      <c r="AE908" s="39"/>
      <c r="AR908" s="240" t="s">
        <v>357</v>
      </c>
      <c r="AT908" s="240" t="s">
        <v>352</v>
      </c>
      <c r="AU908" s="240" t="s">
        <v>371</v>
      </c>
      <c r="AY908" s="18" t="s">
        <v>350</v>
      </c>
      <c r="BE908" s="241">
        <f>IF(N908="základní",J908,0)</f>
        <v>0</v>
      </c>
      <c r="BF908" s="241">
        <f>IF(N908="snížená",J908,0)</f>
        <v>0</v>
      </c>
      <c r="BG908" s="241">
        <f>IF(N908="zákl. přenesená",J908,0)</f>
        <v>0</v>
      </c>
      <c r="BH908" s="241">
        <f>IF(N908="sníž. přenesená",J908,0)</f>
        <v>0</v>
      </c>
      <c r="BI908" s="241">
        <f>IF(N908="nulová",J908,0)</f>
        <v>0</v>
      </c>
      <c r="BJ908" s="18" t="s">
        <v>84</v>
      </c>
      <c r="BK908" s="241">
        <f>ROUND(I908*H908,2)</f>
        <v>0</v>
      </c>
      <c r="BL908" s="18" t="s">
        <v>357</v>
      </c>
      <c r="BM908" s="240" t="s">
        <v>7003</v>
      </c>
    </row>
    <row r="909" s="2" customFormat="1">
      <c r="A909" s="39"/>
      <c r="B909" s="40"/>
      <c r="C909" s="41"/>
      <c r="D909" s="242" t="s">
        <v>359</v>
      </c>
      <c r="E909" s="41"/>
      <c r="F909" s="243" t="s">
        <v>5644</v>
      </c>
      <c r="G909" s="41"/>
      <c r="H909" s="41"/>
      <c r="I909" s="244"/>
      <c r="J909" s="41"/>
      <c r="K909" s="41"/>
      <c r="L909" s="45"/>
      <c r="M909" s="245"/>
      <c r="N909" s="246"/>
      <c r="O909" s="92"/>
      <c r="P909" s="92"/>
      <c r="Q909" s="92"/>
      <c r="R909" s="92"/>
      <c r="S909" s="92"/>
      <c r="T909" s="93"/>
      <c r="U909" s="39"/>
      <c r="V909" s="39"/>
      <c r="W909" s="39"/>
      <c r="X909" s="39"/>
      <c r="Y909" s="39"/>
      <c r="Z909" s="39"/>
      <c r="AA909" s="39"/>
      <c r="AB909" s="39"/>
      <c r="AC909" s="39"/>
      <c r="AD909" s="39"/>
      <c r="AE909" s="39"/>
      <c r="AT909" s="18" t="s">
        <v>359</v>
      </c>
      <c r="AU909" s="18" t="s">
        <v>371</v>
      </c>
    </row>
    <row r="910" s="2" customFormat="1" ht="16.5" customHeight="1">
      <c r="A910" s="39"/>
      <c r="B910" s="40"/>
      <c r="C910" s="229" t="s">
        <v>3710</v>
      </c>
      <c r="D910" s="229" t="s">
        <v>352</v>
      </c>
      <c r="E910" s="230" t="s">
        <v>5646</v>
      </c>
      <c r="F910" s="231" t="s">
        <v>5647</v>
      </c>
      <c r="G910" s="232" t="s">
        <v>551</v>
      </c>
      <c r="H910" s="233">
        <v>20</v>
      </c>
      <c r="I910" s="234"/>
      <c r="J910" s="235">
        <f>ROUND(I910*H910,2)</f>
        <v>0</v>
      </c>
      <c r="K910" s="231" t="s">
        <v>1</v>
      </c>
      <c r="L910" s="45"/>
      <c r="M910" s="236" t="s">
        <v>1</v>
      </c>
      <c r="N910" s="237" t="s">
        <v>41</v>
      </c>
      <c r="O910" s="92"/>
      <c r="P910" s="238">
        <f>O910*H910</f>
        <v>0</v>
      </c>
      <c r="Q910" s="238">
        <v>0</v>
      </c>
      <c r="R910" s="238">
        <f>Q910*H910</f>
        <v>0</v>
      </c>
      <c r="S910" s="238">
        <v>0</v>
      </c>
      <c r="T910" s="239">
        <f>S910*H910</f>
        <v>0</v>
      </c>
      <c r="U910" s="39"/>
      <c r="V910" s="39"/>
      <c r="W910" s="39"/>
      <c r="X910" s="39"/>
      <c r="Y910" s="39"/>
      <c r="Z910" s="39"/>
      <c r="AA910" s="39"/>
      <c r="AB910" s="39"/>
      <c r="AC910" s="39"/>
      <c r="AD910" s="39"/>
      <c r="AE910" s="39"/>
      <c r="AR910" s="240" t="s">
        <v>357</v>
      </c>
      <c r="AT910" s="240" t="s">
        <v>352</v>
      </c>
      <c r="AU910" s="240" t="s">
        <v>371</v>
      </c>
      <c r="AY910" s="18" t="s">
        <v>350</v>
      </c>
      <c r="BE910" s="241">
        <f>IF(N910="základní",J910,0)</f>
        <v>0</v>
      </c>
      <c r="BF910" s="241">
        <f>IF(N910="snížená",J910,0)</f>
        <v>0</v>
      </c>
      <c r="BG910" s="241">
        <f>IF(N910="zákl. přenesená",J910,0)</f>
        <v>0</v>
      </c>
      <c r="BH910" s="241">
        <f>IF(N910="sníž. přenesená",J910,0)</f>
        <v>0</v>
      </c>
      <c r="BI910" s="241">
        <f>IF(N910="nulová",J910,0)</f>
        <v>0</v>
      </c>
      <c r="BJ910" s="18" t="s">
        <v>84</v>
      </c>
      <c r="BK910" s="241">
        <f>ROUND(I910*H910,2)</f>
        <v>0</v>
      </c>
      <c r="BL910" s="18" t="s">
        <v>357</v>
      </c>
      <c r="BM910" s="240" t="s">
        <v>7004</v>
      </c>
    </row>
    <row r="911" s="2" customFormat="1">
      <c r="A911" s="39"/>
      <c r="B911" s="40"/>
      <c r="C911" s="41"/>
      <c r="D911" s="242" t="s">
        <v>359</v>
      </c>
      <c r="E911" s="41"/>
      <c r="F911" s="243" t="s">
        <v>5647</v>
      </c>
      <c r="G911" s="41"/>
      <c r="H911" s="41"/>
      <c r="I911" s="244"/>
      <c r="J911" s="41"/>
      <c r="K911" s="41"/>
      <c r="L911" s="45"/>
      <c r="M911" s="245"/>
      <c r="N911" s="246"/>
      <c r="O911" s="92"/>
      <c r="P911" s="92"/>
      <c r="Q911" s="92"/>
      <c r="R911" s="92"/>
      <c r="S911" s="92"/>
      <c r="T911" s="93"/>
      <c r="U911" s="39"/>
      <c r="V911" s="39"/>
      <c r="W911" s="39"/>
      <c r="X911" s="39"/>
      <c r="Y911" s="39"/>
      <c r="Z911" s="39"/>
      <c r="AA911" s="39"/>
      <c r="AB911" s="39"/>
      <c r="AC911" s="39"/>
      <c r="AD911" s="39"/>
      <c r="AE911" s="39"/>
      <c r="AT911" s="18" t="s">
        <v>359</v>
      </c>
      <c r="AU911" s="18" t="s">
        <v>371</v>
      </c>
    </row>
    <row r="912" s="12" customFormat="1" ht="20.88" customHeight="1">
      <c r="A912" s="12"/>
      <c r="B912" s="213"/>
      <c r="C912" s="214"/>
      <c r="D912" s="215" t="s">
        <v>75</v>
      </c>
      <c r="E912" s="227" t="s">
        <v>7005</v>
      </c>
      <c r="F912" s="227" t="s">
        <v>7006</v>
      </c>
      <c r="G912" s="214"/>
      <c r="H912" s="214"/>
      <c r="I912" s="217"/>
      <c r="J912" s="228">
        <f>BK912</f>
        <v>0</v>
      </c>
      <c r="K912" s="214"/>
      <c r="L912" s="219"/>
      <c r="M912" s="220"/>
      <c r="N912" s="221"/>
      <c r="O912" s="221"/>
      <c r="P912" s="222">
        <f>SUM(P913:P922)</f>
        <v>0</v>
      </c>
      <c r="Q912" s="221"/>
      <c r="R912" s="222">
        <f>SUM(R913:R922)</f>
        <v>0</v>
      </c>
      <c r="S912" s="221"/>
      <c r="T912" s="223">
        <f>SUM(T913:T922)</f>
        <v>0</v>
      </c>
      <c r="U912" s="12"/>
      <c r="V912" s="12"/>
      <c r="W912" s="12"/>
      <c r="X912" s="12"/>
      <c r="Y912" s="12"/>
      <c r="Z912" s="12"/>
      <c r="AA912" s="12"/>
      <c r="AB912" s="12"/>
      <c r="AC912" s="12"/>
      <c r="AD912" s="12"/>
      <c r="AE912" s="12"/>
      <c r="AR912" s="224" t="s">
        <v>86</v>
      </c>
      <c r="AT912" s="225" t="s">
        <v>75</v>
      </c>
      <c r="AU912" s="225" t="s">
        <v>86</v>
      </c>
      <c r="AY912" s="224" t="s">
        <v>350</v>
      </c>
      <c r="BK912" s="226">
        <f>SUM(BK913:BK922)</f>
        <v>0</v>
      </c>
    </row>
    <row r="913" s="2" customFormat="1" ht="16.5" customHeight="1">
      <c r="A913" s="39"/>
      <c r="B913" s="40"/>
      <c r="C913" s="229" t="s">
        <v>3714</v>
      </c>
      <c r="D913" s="229" t="s">
        <v>352</v>
      </c>
      <c r="E913" s="230" t="s">
        <v>7007</v>
      </c>
      <c r="F913" s="231" t="s">
        <v>6129</v>
      </c>
      <c r="G913" s="232" t="s">
        <v>6130</v>
      </c>
      <c r="H913" s="233">
        <v>1</v>
      </c>
      <c r="I913" s="234"/>
      <c r="J913" s="235">
        <f>ROUND(I913*H913,2)</f>
        <v>0</v>
      </c>
      <c r="K913" s="231" t="s">
        <v>385</v>
      </c>
      <c r="L913" s="45"/>
      <c r="M913" s="236" t="s">
        <v>1</v>
      </c>
      <c r="N913" s="237" t="s">
        <v>41</v>
      </c>
      <c r="O913" s="92"/>
      <c r="P913" s="238">
        <f>O913*H913</f>
        <v>0</v>
      </c>
      <c r="Q913" s="238">
        <v>0</v>
      </c>
      <c r="R913" s="238">
        <f>Q913*H913</f>
        <v>0</v>
      </c>
      <c r="S913" s="238">
        <v>0</v>
      </c>
      <c r="T913" s="239">
        <f>S913*H913</f>
        <v>0</v>
      </c>
      <c r="U913" s="39"/>
      <c r="V913" s="39"/>
      <c r="W913" s="39"/>
      <c r="X913" s="39"/>
      <c r="Y913" s="39"/>
      <c r="Z913" s="39"/>
      <c r="AA913" s="39"/>
      <c r="AB913" s="39"/>
      <c r="AC913" s="39"/>
      <c r="AD913" s="39"/>
      <c r="AE913" s="39"/>
      <c r="AR913" s="240" t="s">
        <v>6131</v>
      </c>
      <c r="AT913" s="240" t="s">
        <v>352</v>
      </c>
      <c r="AU913" s="240" t="s">
        <v>371</v>
      </c>
      <c r="AY913" s="18" t="s">
        <v>350</v>
      </c>
      <c r="BE913" s="241">
        <f>IF(N913="základní",J913,0)</f>
        <v>0</v>
      </c>
      <c r="BF913" s="241">
        <f>IF(N913="snížená",J913,0)</f>
        <v>0</v>
      </c>
      <c r="BG913" s="241">
        <f>IF(N913="zákl. přenesená",J913,0)</f>
        <v>0</v>
      </c>
      <c r="BH913" s="241">
        <f>IF(N913="sníž. přenesená",J913,0)</f>
        <v>0</v>
      </c>
      <c r="BI913" s="241">
        <f>IF(N913="nulová",J913,0)</f>
        <v>0</v>
      </c>
      <c r="BJ913" s="18" t="s">
        <v>84</v>
      </c>
      <c r="BK913" s="241">
        <f>ROUND(I913*H913,2)</f>
        <v>0</v>
      </c>
      <c r="BL913" s="18" t="s">
        <v>6131</v>
      </c>
      <c r="BM913" s="240" t="s">
        <v>7008</v>
      </c>
    </row>
    <row r="914" s="2" customFormat="1">
      <c r="A914" s="39"/>
      <c r="B914" s="40"/>
      <c r="C914" s="41"/>
      <c r="D914" s="242" t="s">
        <v>359</v>
      </c>
      <c r="E914" s="41"/>
      <c r="F914" s="243" t="s">
        <v>6129</v>
      </c>
      <c r="G914" s="41"/>
      <c r="H914" s="41"/>
      <c r="I914" s="244"/>
      <c r="J914" s="41"/>
      <c r="K914" s="41"/>
      <c r="L914" s="45"/>
      <c r="M914" s="245"/>
      <c r="N914" s="246"/>
      <c r="O914" s="92"/>
      <c r="P914" s="92"/>
      <c r="Q914" s="92"/>
      <c r="R914" s="92"/>
      <c r="S914" s="92"/>
      <c r="T914" s="93"/>
      <c r="U914" s="39"/>
      <c r="V914" s="39"/>
      <c r="W914" s="39"/>
      <c r="X914" s="39"/>
      <c r="Y914" s="39"/>
      <c r="Z914" s="39"/>
      <c r="AA914" s="39"/>
      <c r="AB914" s="39"/>
      <c r="AC914" s="39"/>
      <c r="AD914" s="39"/>
      <c r="AE914" s="39"/>
      <c r="AT914" s="18" t="s">
        <v>359</v>
      </c>
      <c r="AU914" s="18" t="s">
        <v>371</v>
      </c>
    </row>
    <row r="915" s="2" customFormat="1" ht="21.75" customHeight="1">
      <c r="A915" s="39"/>
      <c r="B915" s="40"/>
      <c r="C915" s="229" t="s">
        <v>3718</v>
      </c>
      <c r="D915" s="229" t="s">
        <v>352</v>
      </c>
      <c r="E915" s="230" t="s">
        <v>7009</v>
      </c>
      <c r="F915" s="231" t="s">
        <v>5644</v>
      </c>
      <c r="G915" s="232" t="s">
        <v>5017</v>
      </c>
      <c r="H915" s="233">
        <v>1</v>
      </c>
      <c r="I915" s="234"/>
      <c r="J915" s="235">
        <f>ROUND(I915*H915,2)</f>
        <v>0</v>
      </c>
      <c r="K915" s="231" t="s">
        <v>1</v>
      </c>
      <c r="L915" s="45"/>
      <c r="M915" s="236" t="s">
        <v>1</v>
      </c>
      <c r="N915" s="237" t="s">
        <v>41</v>
      </c>
      <c r="O915" s="92"/>
      <c r="P915" s="238">
        <f>O915*H915</f>
        <v>0</v>
      </c>
      <c r="Q915" s="238">
        <v>0</v>
      </c>
      <c r="R915" s="238">
        <f>Q915*H915</f>
        <v>0</v>
      </c>
      <c r="S915" s="238">
        <v>0</v>
      </c>
      <c r="T915" s="239">
        <f>S915*H915</f>
        <v>0</v>
      </c>
      <c r="U915" s="39"/>
      <c r="V915" s="39"/>
      <c r="W915" s="39"/>
      <c r="X915" s="39"/>
      <c r="Y915" s="39"/>
      <c r="Z915" s="39"/>
      <c r="AA915" s="39"/>
      <c r="AB915" s="39"/>
      <c r="AC915" s="39"/>
      <c r="AD915" s="39"/>
      <c r="AE915" s="39"/>
      <c r="AR915" s="240" t="s">
        <v>357</v>
      </c>
      <c r="AT915" s="240" t="s">
        <v>352</v>
      </c>
      <c r="AU915" s="240" t="s">
        <v>371</v>
      </c>
      <c r="AY915" s="18" t="s">
        <v>350</v>
      </c>
      <c r="BE915" s="241">
        <f>IF(N915="základní",J915,0)</f>
        <v>0</v>
      </c>
      <c r="BF915" s="241">
        <f>IF(N915="snížená",J915,0)</f>
        <v>0</v>
      </c>
      <c r="BG915" s="241">
        <f>IF(N915="zákl. přenesená",J915,0)</f>
        <v>0</v>
      </c>
      <c r="BH915" s="241">
        <f>IF(N915="sníž. přenesená",J915,0)</f>
        <v>0</v>
      </c>
      <c r="BI915" s="241">
        <f>IF(N915="nulová",J915,0)</f>
        <v>0</v>
      </c>
      <c r="BJ915" s="18" t="s">
        <v>84</v>
      </c>
      <c r="BK915" s="241">
        <f>ROUND(I915*H915,2)</f>
        <v>0</v>
      </c>
      <c r="BL915" s="18" t="s">
        <v>357</v>
      </c>
      <c r="BM915" s="240" t="s">
        <v>7010</v>
      </c>
    </row>
    <row r="916" s="2" customFormat="1">
      <c r="A916" s="39"/>
      <c r="B916" s="40"/>
      <c r="C916" s="41"/>
      <c r="D916" s="242" t="s">
        <v>359</v>
      </c>
      <c r="E916" s="41"/>
      <c r="F916" s="243" t="s">
        <v>5644</v>
      </c>
      <c r="G916" s="41"/>
      <c r="H916" s="41"/>
      <c r="I916" s="244"/>
      <c r="J916" s="41"/>
      <c r="K916" s="41"/>
      <c r="L916" s="45"/>
      <c r="M916" s="245"/>
      <c r="N916" s="246"/>
      <c r="O916" s="92"/>
      <c r="P916" s="92"/>
      <c r="Q916" s="92"/>
      <c r="R916" s="92"/>
      <c r="S916" s="92"/>
      <c r="T916" s="93"/>
      <c r="U916" s="39"/>
      <c r="V916" s="39"/>
      <c r="W916" s="39"/>
      <c r="X916" s="39"/>
      <c r="Y916" s="39"/>
      <c r="Z916" s="39"/>
      <c r="AA916" s="39"/>
      <c r="AB916" s="39"/>
      <c r="AC916" s="39"/>
      <c r="AD916" s="39"/>
      <c r="AE916" s="39"/>
      <c r="AT916" s="18" t="s">
        <v>359</v>
      </c>
      <c r="AU916" s="18" t="s">
        <v>371</v>
      </c>
    </row>
    <row r="917" s="2" customFormat="1" ht="16.5" customHeight="1">
      <c r="A917" s="39"/>
      <c r="B917" s="40"/>
      <c r="C917" s="229" t="s">
        <v>3722</v>
      </c>
      <c r="D917" s="229" t="s">
        <v>352</v>
      </c>
      <c r="E917" s="230" t="s">
        <v>7011</v>
      </c>
      <c r="F917" s="231" t="s">
        <v>6161</v>
      </c>
      <c r="G917" s="232" t="s">
        <v>5017</v>
      </c>
      <c r="H917" s="233">
        <v>1</v>
      </c>
      <c r="I917" s="234"/>
      <c r="J917" s="235">
        <f>ROUND(I917*H917,2)</f>
        <v>0</v>
      </c>
      <c r="K917" s="231" t="s">
        <v>1</v>
      </c>
      <c r="L917" s="45"/>
      <c r="M917" s="236" t="s">
        <v>1</v>
      </c>
      <c r="N917" s="237" t="s">
        <v>41</v>
      </c>
      <c r="O917" s="92"/>
      <c r="P917" s="238">
        <f>O917*H917</f>
        <v>0</v>
      </c>
      <c r="Q917" s="238">
        <v>0</v>
      </c>
      <c r="R917" s="238">
        <f>Q917*H917</f>
        <v>0</v>
      </c>
      <c r="S917" s="238">
        <v>0</v>
      </c>
      <c r="T917" s="239">
        <f>S917*H917</f>
        <v>0</v>
      </c>
      <c r="U917" s="39"/>
      <c r="V917" s="39"/>
      <c r="W917" s="39"/>
      <c r="X917" s="39"/>
      <c r="Y917" s="39"/>
      <c r="Z917" s="39"/>
      <c r="AA917" s="39"/>
      <c r="AB917" s="39"/>
      <c r="AC917" s="39"/>
      <c r="AD917" s="39"/>
      <c r="AE917" s="39"/>
      <c r="AR917" s="240" t="s">
        <v>357</v>
      </c>
      <c r="AT917" s="240" t="s">
        <v>352</v>
      </c>
      <c r="AU917" s="240" t="s">
        <v>371</v>
      </c>
      <c r="AY917" s="18" t="s">
        <v>350</v>
      </c>
      <c r="BE917" s="241">
        <f>IF(N917="základní",J917,0)</f>
        <v>0</v>
      </c>
      <c r="BF917" s="241">
        <f>IF(N917="snížená",J917,0)</f>
        <v>0</v>
      </c>
      <c r="BG917" s="241">
        <f>IF(N917="zákl. přenesená",J917,0)</f>
        <v>0</v>
      </c>
      <c r="BH917" s="241">
        <f>IF(N917="sníž. přenesená",J917,0)</f>
        <v>0</v>
      </c>
      <c r="BI917" s="241">
        <f>IF(N917="nulová",J917,0)</f>
        <v>0</v>
      </c>
      <c r="BJ917" s="18" t="s">
        <v>84</v>
      </c>
      <c r="BK917" s="241">
        <f>ROUND(I917*H917,2)</f>
        <v>0</v>
      </c>
      <c r="BL917" s="18" t="s">
        <v>357</v>
      </c>
      <c r="BM917" s="240" t="s">
        <v>7012</v>
      </c>
    </row>
    <row r="918" s="2" customFormat="1">
      <c r="A918" s="39"/>
      <c r="B918" s="40"/>
      <c r="C918" s="41"/>
      <c r="D918" s="242" t="s">
        <v>359</v>
      </c>
      <c r="E918" s="41"/>
      <c r="F918" s="243" t="s">
        <v>6161</v>
      </c>
      <c r="G918" s="41"/>
      <c r="H918" s="41"/>
      <c r="I918" s="244"/>
      <c r="J918" s="41"/>
      <c r="K918" s="41"/>
      <c r="L918" s="45"/>
      <c r="M918" s="245"/>
      <c r="N918" s="246"/>
      <c r="O918" s="92"/>
      <c r="P918" s="92"/>
      <c r="Q918" s="92"/>
      <c r="R918" s="92"/>
      <c r="S918" s="92"/>
      <c r="T918" s="93"/>
      <c r="U918" s="39"/>
      <c r="V918" s="39"/>
      <c r="W918" s="39"/>
      <c r="X918" s="39"/>
      <c r="Y918" s="39"/>
      <c r="Z918" s="39"/>
      <c r="AA918" s="39"/>
      <c r="AB918" s="39"/>
      <c r="AC918" s="39"/>
      <c r="AD918" s="39"/>
      <c r="AE918" s="39"/>
      <c r="AT918" s="18" t="s">
        <v>359</v>
      </c>
      <c r="AU918" s="18" t="s">
        <v>371</v>
      </c>
    </row>
    <row r="919" s="2" customFormat="1" ht="24.15" customHeight="1">
      <c r="A919" s="39"/>
      <c r="B919" s="40"/>
      <c r="C919" s="229" t="s">
        <v>3726</v>
      </c>
      <c r="D919" s="229" t="s">
        <v>352</v>
      </c>
      <c r="E919" s="230" t="s">
        <v>7013</v>
      </c>
      <c r="F919" s="231" t="s">
        <v>6164</v>
      </c>
      <c r="G919" s="232" t="s">
        <v>5017</v>
      </c>
      <c r="H919" s="233">
        <v>1</v>
      </c>
      <c r="I919" s="234"/>
      <c r="J919" s="235">
        <f>ROUND(I919*H919,2)</f>
        <v>0</v>
      </c>
      <c r="K919" s="231" t="s">
        <v>1</v>
      </c>
      <c r="L919" s="45"/>
      <c r="M919" s="236" t="s">
        <v>1</v>
      </c>
      <c r="N919" s="237" t="s">
        <v>41</v>
      </c>
      <c r="O919" s="92"/>
      <c r="P919" s="238">
        <f>O919*H919</f>
        <v>0</v>
      </c>
      <c r="Q919" s="238">
        <v>0</v>
      </c>
      <c r="R919" s="238">
        <f>Q919*H919</f>
        <v>0</v>
      </c>
      <c r="S919" s="238">
        <v>0</v>
      </c>
      <c r="T919" s="239">
        <f>S919*H919</f>
        <v>0</v>
      </c>
      <c r="U919" s="39"/>
      <c r="V919" s="39"/>
      <c r="W919" s="39"/>
      <c r="X919" s="39"/>
      <c r="Y919" s="39"/>
      <c r="Z919" s="39"/>
      <c r="AA919" s="39"/>
      <c r="AB919" s="39"/>
      <c r="AC919" s="39"/>
      <c r="AD919" s="39"/>
      <c r="AE919" s="39"/>
      <c r="AR919" s="240" t="s">
        <v>357</v>
      </c>
      <c r="AT919" s="240" t="s">
        <v>352</v>
      </c>
      <c r="AU919" s="240" t="s">
        <v>371</v>
      </c>
      <c r="AY919" s="18" t="s">
        <v>350</v>
      </c>
      <c r="BE919" s="241">
        <f>IF(N919="základní",J919,0)</f>
        <v>0</v>
      </c>
      <c r="BF919" s="241">
        <f>IF(N919="snížená",J919,0)</f>
        <v>0</v>
      </c>
      <c r="BG919" s="241">
        <f>IF(N919="zákl. přenesená",J919,0)</f>
        <v>0</v>
      </c>
      <c r="BH919" s="241">
        <f>IF(N919="sníž. přenesená",J919,0)</f>
        <v>0</v>
      </c>
      <c r="BI919" s="241">
        <f>IF(N919="nulová",J919,0)</f>
        <v>0</v>
      </c>
      <c r="BJ919" s="18" t="s">
        <v>84</v>
      </c>
      <c r="BK919" s="241">
        <f>ROUND(I919*H919,2)</f>
        <v>0</v>
      </c>
      <c r="BL919" s="18" t="s">
        <v>357</v>
      </c>
      <c r="BM919" s="240" t="s">
        <v>7014</v>
      </c>
    </row>
    <row r="920" s="2" customFormat="1">
      <c r="A920" s="39"/>
      <c r="B920" s="40"/>
      <c r="C920" s="41"/>
      <c r="D920" s="242" t="s">
        <v>359</v>
      </c>
      <c r="E920" s="41"/>
      <c r="F920" s="243" t="s">
        <v>6164</v>
      </c>
      <c r="G920" s="41"/>
      <c r="H920" s="41"/>
      <c r="I920" s="244"/>
      <c r="J920" s="41"/>
      <c r="K920" s="41"/>
      <c r="L920" s="45"/>
      <c r="M920" s="245"/>
      <c r="N920" s="246"/>
      <c r="O920" s="92"/>
      <c r="P920" s="92"/>
      <c r="Q920" s="92"/>
      <c r="R920" s="92"/>
      <c r="S920" s="92"/>
      <c r="T920" s="93"/>
      <c r="U920" s="39"/>
      <c r="V920" s="39"/>
      <c r="W920" s="39"/>
      <c r="X920" s="39"/>
      <c r="Y920" s="39"/>
      <c r="Z920" s="39"/>
      <c r="AA920" s="39"/>
      <c r="AB920" s="39"/>
      <c r="AC920" s="39"/>
      <c r="AD920" s="39"/>
      <c r="AE920" s="39"/>
      <c r="AT920" s="18" t="s">
        <v>359</v>
      </c>
      <c r="AU920" s="18" t="s">
        <v>371</v>
      </c>
    </row>
    <row r="921" s="2" customFormat="1" ht="16.5" customHeight="1">
      <c r="A921" s="39"/>
      <c r="B921" s="40"/>
      <c r="C921" s="229" t="s">
        <v>3742</v>
      </c>
      <c r="D921" s="229" t="s">
        <v>352</v>
      </c>
      <c r="E921" s="230" t="s">
        <v>7015</v>
      </c>
      <c r="F921" s="231" t="s">
        <v>6167</v>
      </c>
      <c r="G921" s="232" t="s">
        <v>5017</v>
      </c>
      <c r="H921" s="233">
        <v>1</v>
      </c>
      <c r="I921" s="234"/>
      <c r="J921" s="235">
        <f>ROUND(I921*H921,2)</f>
        <v>0</v>
      </c>
      <c r="K921" s="231" t="s">
        <v>1</v>
      </c>
      <c r="L921" s="45"/>
      <c r="M921" s="236" t="s">
        <v>1</v>
      </c>
      <c r="N921" s="237" t="s">
        <v>41</v>
      </c>
      <c r="O921" s="92"/>
      <c r="P921" s="238">
        <f>O921*H921</f>
        <v>0</v>
      </c>
      <c r="Q921" s="238">
        <v>0</v>
      </c>
      <c r="R921" s="238">
        <f>Q921*H921</f>
        <v>0</v>
      </c>
      <c r="S921" s="238">
        <v>0</v>
      </c>
      <c r="T921" s="239">
        <f>S921*H921</f>
        <v>0</v>
      </c>
      <c r="U921" s="39"/>
      <c r="V921" s="39"/>
      <c r="W921" s="39"/>
      <c r="X921" s="39"/>
      <c r="Y921" s="39"/>
      <c r="Z921" s="39"/>
      <c r="AA921" s="39"/>
      <c r="AB921" s="39"/>
      <c r="AC921" s="39"/>
      <c r="AD921" s="39"/>
      <c r="AE921" s="39"/>
      <c r="AR921" s="240" t="s">
        <v>357</v>
      </c>
      <c r="AT921" s="240" t="s">
        <v>352</v>
      </c>
      <c r="AU921" s="240" t="s">
        <v>371</v>
      </c>
      <c r="AY921" s="18" t="s">
        <v>350</v>
      </c>
      <c r="BE921" s="241">
        <f>IF(N921="základní",J921,0)</f>
        <v>0</v>
      </c>
      <c r="BF921" s="241">
        <f>IF(N921="snížená",J921,0)</f>
        <v>0</v>
      </c>
      <c r="BG921" s="241">
        <f>IF(N921="zákl. přenesená",J921,0)</f>
        <v>0</v>
      </c>
      <c r="BH921" s="241">
        <f>IF(N921="sníž. přenesená",J921,0)</f>
        <v>0</v>
      </c>
      <c r="BI921" s="241">
        <f>IF(N921="nulová",J921,0)</f>
        <v>0</v>
      </c>
      <c r="BJ921" s="18" t="s">
        <v>84</v>
      </c>
      <c r="BK921" s="241">
        <f>ROUND(I921*H921,2)</f>
        <v>0</v>
      </c>
      <c r="BL921" s="18" t="s">
        <v>357</v>
      </c>
      <c r="BM921" s="240" t="s">
        <v>7016</v>
      </c>
    </row>
    <row r="922" s="2" customFormat="1">
      <c r="A922" s="39"/>
      <c r="B922" s="40"/>
      <c r="C922" s="41"/>
      <c r="D922" s="242" t="s">
        <v>359</v>
      </c>
      <c r="E922" s="41"/>
      <c r="F922" s="243" t="s">
        <v>6167</v>
      </c>
      <c r="G922" s="41"/>
      <c r="H922" s="41"/>
      <c r="I922" s="244"/>
      <c r="J922" s="41"/>
      <c r="K922" s="41"/>
      <c r="L922" s="45"/>
      <c r="M922" s="245"/>
      <c r="N922" s="246"/>
      <c r="O922" s="92"/>
      <c r="P922" s="92"/>
      <c r="Q922" s="92"/>
      <c r="R922" s="92"/>
      <c r="S922" s="92"/>
      <c r="T922" s="93"/>
      <c r="U922" s="39"/>
      <c r="V922" s="39"/>
      <c r="W922" s="39"/>
      <c r="X922" s="39"/>
      <c r="Y922" s="39"/>
      <c r="Z922" s="39"/>
      <c r="AA922" s="39"/>
      <c r="AB922" s="39"/>
      <c r="AC922" s="39"/>
      <c r="AD922" s="39"/>
      <c r="AE922" s="39"/>
      <c r="AT922" s="18" t="s">
        <v>359</v>
      </c>
      <c r="AU922" s="18" t="s">
        <v>371</v>
      </c>
    </row>
    <row r="923" s="12" customFormat="1" ht="22.8" customHeight="1">
      <c r="A923" s="12"/>
      <c r="B923" s="213"/>
      <c r="C923" s="214"/>
      <c r="D923" s="215" t="s">
        <v>75</v>
      </c>
      <c r="E923" s="227" t="s">
        <v>7017</v>
      </c>
      <c r="F923" s="227" t="s">
        <v>7018</v>
      </c>
      <c r="G923" s="214"/>
      <c r="H923" s="214"/>
      <c r="I923" s="217"/>
      <c r="J923" s="228">
        <f>BK923</f>
        <v>0</v>
      </c>
      <c r="K923" s="214"/>
      <c r="L923" s="219"/>
      <c r="M923" s="220"/>
      <c r="N923" s="221"/>
      <c r="O923" s="221"/>
      <c r="P923" s="222">
        <f>P924+P957+P980</f>
        <v>0</v>
      </c>
      <c r="Q923" s="221"/>
      <c r="R923" s="222">
        <f>R924+R957+R980</f>
        <v>5.0578000000000003</v>
      </c>
      <c r="S923" s="221"/>
      <c r="T923" s="223">
        <f>T924+T957+T980</f>
        <v>0.90000000000000002</v>
      </c>
      <c r="U923" s="12"/>
      <c r="V923" s="12"/>
      <c r="W923" s="12"/>
      <c r="X923" s="12"/>
      <c r="Y923" s="12"/>
      <c r="Z923" s="12"/>
      <c r="AA923" s="12"/>
      <c r="AB923" s="12"/>
      <c r="AC923" s="12"/>
      <c r="AD923" s="12"/>
      <c r="AE923" s="12"/>
      <c r="AR923" s="224" t="s">
        <v>86</v>
      </c>
      <c r="AT923" s="225" t="s">
        <v>75</v>
      </c>
      <c r="AU923" s="225" t="s">
        <v>84</v>
      </c>
      <c r="AY923" s="224" t="s">
        <v>350</v>
      </c>
      <c r="BK923" s="226">
        <f>BK924+BK957+BK980</f>
        <v>0</v>
      </c>
    </row>
    <row r="924" s="12" customFormat="1" ht="20.88" customHeight="1">
      <c r="A924" s="12"/>
      <c r="B924" s="213"/>
      <c r="C924" s="214"/>
      <c r="D924" s="215" t="s">
        <v>75</v>
      </c>
      <c r="E924" s="227" t="s">
        <v>7019</v>
      </c>
      <c r="F924" s="227" t="s">
        <v>7020</v>
      </c>
      <c r="G924" s="214"/>
      <c r="H924" s="214"/>
      <c r="I924" s="217"/>
      <c r="J924" s="228">
        <f>BK924</f>
        <v>0</v>
      </c>
      <c r="K924" s="214"/>
      <c r="L924" s="219"/>
      <c r="M924" s="220"/>
      <c r="N924" s="221"/>
      <c r="O924" s="221"/>
      <c r="P924" s="222">
        <f>SUM(P925:P956)</f>
        <v>0</v>
      </c>
      <c r="Q924" s="221"/>
      <c r="R924" s="222">
        <f>SUM(R925:R956)</f>
        <v>0.00055000000000000003</v>
      </c>
      <c r="S924" s="221"/>
      <c r="T924" s="223">
        <f>SUM(T925:T956)</f>
        <v>0</v>
      </c>
      <c r="U924" s="12"/>
      <c r="V924" s="12"/>
      <c r="W924" s="12"/>
      <c r="X924" s="12"/>
      <c r="Y924" s="12"/>
      <c r="Z924" s="12"/>
      <c r="AA924" s="12"/>
      <c r="AB924" s="12"/>
      <c r="AC924" s="12"/>
      <c r="AD924" s="12"/>
      <c r="AE924" s="12"/>
      <c r="AR924" s="224" t="s">
        <v>86</v>
      </c>
      <c r="AT924" s="225" t="s">
        <v>75</v>
      </c>
      <c r="AU924" s="225" t="s">
        <v>86</v>
      </c>
      <c r="AY924" s="224" t="s">
        <v>350</v>
      </c>
      <c r="BK924" s="226">
        <f>SUM(BK925:BK956)</f>
        <v>0</v>
      </c>
    </row>
    <row r="925" s="2" customFormat="1" ht="21.75" customHeight="1">
      <c r="A925" s="39"/>
      <c r="B925" s="40"/>
      <c r="C925" s="229" t="s">
        <v>3746</v>
      </c>
      <c r="D925" s="229" t="s">
        <v>352</v>
      </c>
      <c r="E925" s="230" t="s">
        <v>7021</v>
      </c>
      <c r="F925" s="231" t="s">
        <v>7022</v>
      </c>
      <c r="G925" s="232" t="s">
        <v>497</v>
      </c>
      <c r="H925" s="233">
        <v>5</v>
      </c>
      <c r="I925" s="234"/>
      <c r="J925" s="235">
        <f>ROUND(I925*H925,2)</f>
        <v>0</v>
      </c>
      <c r="K925" s="231" t="s">
        <v>385</v>
      </c>
      <c r="L925" s="45"/>
      <c r="M925" s="236" t="s">
        <v>1</v>
      </c>
      <c r="N925" s="237" t="s">
        <v>41</v>
      </c>
      <c r="O925" s="92"/>
      <c r="P925" s="238">
        <f>O925*H925</f>
        <v>0</v>
      </c>
      <c r="Q925" s="238">
        <v>0</v>
      </c>
      <c r="R925" s="238">
        <f>Q925*H925</f>
        <v>0</v>
      </c>
      <c r="S925" s="238">
        <v>0</v>
      </c>
      <c r="T925" s="239">
        <f>S925*H925</f>
        <v>0</v>
      </c>
      <c r="U925" s="39"/>
      <c r="V925" s="39"/>
      <c r="W925" s="39"/>
      <c r="X925" s="39"/>
      <c r="Y925" s="39"/>
      <c r="Z925" s="39"/>
      <c r="AA925" s="39"/>
      <c r="AB925" s="39"/>
      <c r="AC925" s="39"/>
      <c r="AD925" s="39"/>
      <c r="AE925" s="39"/>
      <c r="AR925" s="240" t="s">
        <v>530</v>
      </c>
      <c r="AT925" s="240" t="s">
        <v>352</v>
      </c>
      <c r="AU925" s="240" t="s">
        <v>371</v>
      </c>
      <c r="AY925" s="18" t="s">
        <v>350</v>
      </c>
      <c r="BE925" s="241">
        <f>IF(N925="základní",J925,0)</f>
        <v>0</v>
      </c>
      <c r="BF925" s="241">
        <f>IF(N925="snížená",J925,0)</f>
        <v>0</v>
      </c>
      <c r="BG925" s="241">
        <f>IF(N925="zákl. přenesená",J925,0)</f>
        <v>0</v>
      </c>
      <c r="BH925" s="241">
        <f>IF(N925="sníž. přenesená",J925,0)</f>
        <v>0</v>
      </c>
      <c r="BI925" s="241">
        <f>IF(N925="nulová",J925,0)</f>
        <v>0</v>
      </c>
      <c r="BJ925" s="18" t="s">
        <v>84</v>
      </c>
      <c r="BK925" s="241">
        <f>ROUND(I925*H925,2)</f>
        <v>0</v>
      </c>
      <c r="BL925" s="18" t="s">
        <v>530</v>
      </c>
      <c r="BM925" s="240" t="s">
        <v>7023</v>
      </c>
    </row>
    <row r="926" s="2" customFormat="1">
      <c r="A926" s="39"/>
      <c r="B926" s="40"/>
      <c r="C926" s="41"/>
      <c r="D926" s="242" t="s">
        <v>359</v>
      </c>
      <c r="E926" s="41"/>
      <c r="F926" s="243" t="s">
        <v>7022</v>
      </c>
      <c r="G926" s="41"/>
      <c r="H926" s="41"/>
      <c r="I926" s="244"/>
      <c r="J926" s="41"/>
      <c r="K926" s="41"/>
      <c r="L926" s="45"/>
      <c r="M926" s="245"/>
      <c r="N926" s="246"/>
      <c r="O926" s="92"/>
      <c r="P926" s="92"/>
      <c r="Q926" s="92"/>
      <c r="R926" s="92"/>
      <c r="S926" s="92"/>
      <c r="T926" s="93"/>
      <c r="U926" s="39"/>
      <c r="V926" s="39"/>
      <c r="W926" s="39"/>
      <c r="X926" s="39"/>
      <c r="Y926" s="39"/>
      <c r="Z926" s="39"/>
      <c r="AA926" s="39"/>
      <c r="AB926" s="39"/>
      <c r="AC926" s="39"/>
      <c r="AD926" s="39"/>
      <c r="AE926" s="39"/>
      <c r="AT926" s="18" t="s">
        <v>359</v>
      </c>
      <c r="AU926" s="18" t="s">
        <v>371</v>
      </c>
    </row>
    <row r="927" s="2" customFormat="1" ht="16.5" customHeight="1">
      <c r="A927" s="39"/>
      <c r="B927" s="40"/>
      <c r="C927" s="295" t="s">
        <v>3750</v>
      </c>
      <c r="D927" s="295" t="s">
        <v>1347</v>
      </c>
      <c r="E927" s="296" t="s">
        <v>7024</v>
      </c>
      <c r="F927" s="297" t="s">
        <v>7025</v>
      </c>
      <c r="G927" s="298" t="s">
        <v>497</v>
      </c>
      <c r="H927" s="299">
        <v>5</v>
      </c>
      <c r="I927" s="300"/>
      <c r="J927" s="301">
        <f>ROUND(I927*H927,2)</f>
        <v>0</v>
      </c>
      <c r="K927" s="297" t="s">
        <v>1</v>
      </c>
      <c r="L927" s="302"/>
      <c r="M927" s="303" t="s">
        <v>1</v>
      </c>
      <c r="N927" s="304" t="s">
        <v>41</v>
      </c>
      <c r="O927" s="92"/>
      <c r="P927" s="238">
        <f>O927*H927</f>
        <v>0</v>
      </c>
      <c r="Q927" s="238">
        <v>0.00011</v>
      </c>
      <c r="R927" s="238">
        <f>Q927*H927</f>
        <v>0.00055000000000000003</v>
      </c>
      <c r="S927" s="238">
        <v>0</v>
      </c>
      <c r="T927" s="239">
        <f>S927*H927</f>
        <v>0</v>
      </c>
      <c r="U927" s="39"/>
      <c r="V927" s="39"/>
      <c r="W927" s="39"/>
      <c r="X927" s="39"/>
      <c r="Y927" s="39"/>
      <c r="Z927" s="39"/>
      <c r="AA927" s="39"/>
      <c r="AB927" s="39"/>
      <c r="AC927" s="39"/>
      <c r="AD927" s="39"/>
      <c r="AE927" s="39"/>
      <c r="AR927" s="240" t="s">
        <v>695</v>
      </c>
      <c r="AT927" s="240" t="s">
        <v>1347</v>
      </c>
      <c r="AU927" s="240" t="s">
        <v>371</v>
      </c>
      <c r="AY927" s="18" t="s">
        <v>350</v>
      </c>
      <c r="BE927" s="241">
        <f>IF(N927="základní",J927,0)</f>
        <v>0</v>
      </c>
      <c r="BF927" s="241">
        <f>IF(N927="snížená",J927,0)</f>
        <v>0</v>
      </c>
      <c r="BG927" s="241">
        <f>IF(N927="zákl. přenesená",J927,0)</f>
        <v>0</v>
      </c>
      <c r="BH927" s="241">
        <f>IF(N927="sníž. přenesená",J927,0)</f>
        <v>0</v>
      </c>
      <c r="BI927" s="241">
        <f>IF(N927="nulová",J927,0)</f>
        <v>0</v>
      </c>
      <c r="BJ927" s="18" t="s">
        <v>84</v>
      </c>
      <c r="BK927" s="241">
        <f>ROUND(I927*H927,2)</f>
        <v>0</v>
      </c>
      <c r="BL927" s="18" t="s">
        <v>530</v>
      </c>
      <c r="BM927" s="240" t="s">
        <v>7026</v>
      </c>
    </row>
    <row r="928" s="2" customFormat="1">
      <c r="A928" s="39"/>
      <c r="B928" s="40"/>
      <c r="C928" s="41"/>
      <c r="D928" s="242" t="s">
        <v>359</v>
      </c>
      <c r="E928" s="41"/>
      <c r="F928" s="243" t="s">
        <v>7025</v>
      </c>
      <c r="G928" s="41"/>
      <c r="H928" s="41"/>
      <c r="I928" s="244"/>
      <c r="J928" s="41"/>
      <c r="K928" s="41"/>
      <c r="L928" s="45"/>
      <c r="M928" s="245"/>
      <c r="N928" s="246"/>
      <c r="O928" s="92"/>
      <c r="P928" s="92"/>
      <c r="Q928" s="92"/>
      <c r="R928" s="92"/>
      <c r="S928" s="92"/>
      <c r="T928" s="93"/>
      <c r="U928" s="39"/>
      <c r="V928" s="39"/>
      <c r="W928" s="39"/>
      <c r="X928" s="39"/>
      <c r="Y928" s="39"/>
      <c r="Z928" s="39"/>
      <c r="AA928" s="39"/>
      <c r="AB928" s="39"/>
      <c r="AC928" s="39"/>
      <c r="AD928" s="39"/>
      <c r="AE928" s="39"/>
      <c r="AT928" s="18" t="s">
        <v>359</v>
      </c>
      <c r="AU928" s="18" t="s">
        <v>371</v>
      </c>
    </row>
    <row r="929" s="2" customFormat="1" ht="16.5" customHeight="1">
      <c r="A929" s="39"/>
      <c r="B929" s="40"/>
      <c r="C929" s="229" t="s">
        <v>3754</v>
      </c>
      <c r="D929" s="229" t="s">
        <v>352</v>
      </c>
      <c r="E929" s="230" t="s">
        <v>7027</v>
      </c>
      <c r="F929" s="231" t="s">
        <v>7028</v>
      </c>
      <c r="G929" s="232" t="s">
        <v>497</v>
      </c>
      <c r="H929" s="233">
        <v>2</v>
      </c>
      <c r="I929" s="234"/>
      <c r="J929" s="235">
        <f>ROUND(I929*H929,2)</f>
        <v>0</v>
      </c>
      <c r="K929" s="231" t="s">
        <v>385</v>
      </c>
      <c r="L929" s="45"/>
      <c r="M929" s="236" t="s">
        <v>1</v>
      </c>
      <c r="N929" s="237" t="s">
        <v>41</v>
      </c>
      <c r="O929" s="92"/>
      <c r="P929" s="238">
        <f>O929*H929</f>
        <v>0</v>
      </c>
      <c r="Q929" s="238">
        <v>0</v>
      </c>
      <c r="R929" s="238">
        <f>Q929*H929</f>
        <v>0</v>
      </c>
      <c r="S929" s="238">
        <v>0</v>
      </c>
      <c r="T929" s="239">
        <f>S929*H929</f>
        <v>0</v>
      </c>
      <c r="U929" s="39"/>
      <c r="V929" s="39"/>
      <c r="W929" s="39"/>
      <c r="X929" s="39"/>
      <c r="Y929" s="39"/>
      <c r="Z929" s="39"/>
      <c r="AA929" s="39"/>
      <c r="AB929" s="39"/>
      <c r="AC929" s="39"/>
      <c r="AD929" s="39"/>
      <c r="AE929" s="39"/>
      <c r="AR929" s="240" t="s">
        <v>530</v>
      </c>
      <c r="AT929" s="240" t="s">
        <v>352</v>
      </c>
      <c r="AU929" s="240" t="s">
        <v>371</v>
      </c>
      <c r="AY929" s="18" t="s">
        <v>350</v>
      </c>
      <c r="BE929" s="241">
        <f>IF(N929="základní",J929,0)</f>
        <v>0</v>
      </c>
      <c r="BF929" s="241">
        <f>IF(N929="snížená",J929,0)</f>
        <v>0</v>
      </c>
      <c r="BG929" s="241">
        <f>IF(N929="zákl. přenesená",J929,0)</f>
        <v>0</v>
      </c>
      <c r="BH929" s="241">
        <f>IF(N929="sníž. přenesená",J929,0)</f>
        <v>0</v>
      </c>
      <c r="BI929" s="241">
        <f>IF(N929="nulová",J929,0)</f>
        <v>0</v>
      </c>
      <c r="BJ929" s="18" t="s">
        <v>84</v>
      </c>
      <c r="BK929" s="241">
        <f>ROUND(I929*H929,2)</f>
        <v>0</v>
      </c>
      <c r="BL929" s="18" t="s">
        <v>530</v>
      </c>
      <c r="BM929" s="240" t="s">
        <v>7029</v>
      </c>
    </row>
    <row r="930" s="2" customFormat="1">
      <c r="A930" s="39"/>
      <c r="B930" s="40"/>
      <c r="C930" s="41"/>
      <c r="D930" s="242" t="s">
        <v>359</v>
      </c>
      <c r="E930" s="41"/>
      <c r="F930" s="243" t="s">
        <v>7030</v>
      </c>
      <c r="G930" s="41"/>
      <c r="H930" s="41"/>
      <c r="I930" s="244"/>
      <c r="J930" s="41"/>
      <c r="K930" s="41"/>
      <c r="L930" s="45"/>
      <c r="M930" s="245"/>
      <c r="N930" s="246"/>
      <c r="O930" s="92"/>
      <c r="P930" s="92"/>
      <c r="Q930" s="92"/>
      <c r="R930" s="92"/>
      <c r="S930" s="92"/>
      <c r="T930" s="93"/>
      <c r="U930" s="39"/>
      <c r="V930" s="39"/>
      <c r="W930" s="39"/>
      <c r="X930" s="39"/>
      <c r="Y930" s="39"/>
      <c r="Z930" s="39"/>
      <c r="AA930" s="39"/>
      <c r="AB930" s="39"/>
      <c r="AC930" s="39"/>
      <c r="AD930" s="39"/>
      <c r="AE930" s="39"/>
      <c r="AT930" s="18" t="s">
        <v>359</v>
      </c>
      <c r="AU930" s="18" t="s">
        <v>371</v>
      </c>
    </row>
    <row r="931" s="2" customFormat="1" ht="21.75" customHeight="1">
      <c r="A931" s="39"/>
      <c r="B931" s="40"/>
      <c r="C931" s="295" t="s">
        <v>3758</v>
      </c>
      <c r="D931" s="295" t="s">
        <v>1347</v>
      </c>
      <c r="E931" s="296" t="s">
        <v>7031</v>
      </c>
      <c r="F931" s="297" t="s">
        <v>7032</v>
      </c>
      <c r="G931" s="298" t="s">
        <v>4932</v>
      </c>
      <c r="H931" s="299">
        <v>1</v>
      </c>
      <c r="I931" s="300"/>
      <c r="J931" s="301">
        <f>ROUND(I931*H931,2)</f>
        <v>0</v>
      </c>
      <c r="K931" s="297" t="s">
        <v>1</v>
      </c>
      <c r="L931" s="302"/>
      <c r="M931" s="303" t="s">
        <v>1</v>
      </c>
      <c r="N931" s="304" t="s">
        <v>41</v>
      </c>
      <c r="O931" s="92"/>
      <c r="P931" s="238">
        <f>O931*H931</f>
        <v>0</v>
      </c>
      <c r="Q931" s="238">
        <v>0</v>
      </c>
      <c r="R931" s="238">
        <f>Q931*H931</f>
        <v>0</v>
      </c>
      <c r="S931" s="238">
        <v>0</v>
      </c>
      <c r="T931" s="239">
        <f>S931*H931</f>
        <v>0</v>
      </c>
      <c r="U931" s="39"/>
      <c r="V931" s="39"/>
      <c r="W931" s="39"/>
      <c r="X931" s="39"/>
      <c r="Y931" s="39"/>
      <c r="Z931" s="39"/>
      <c r="AA931" s="39"/>
      <c r="AB931" s="39"/>
      <c r="AC931" s="39"/>
      <c r="AD931" s="39"/>
      <c r="AE931" s="39"/>
      <c r="AR931" s="240" t="s">
        <v>695</v>
      </c>
      <c r="AT931" s="240" t="s">
        <v>1347</v>
      </c>
      <c r="AU931" s="240" t="s">
        <v>371</v>
      </c>
      <c r="AY931" s="18" t="s">
        <v>350</v>
      </c>
      <c r="BE931" s="241">
        <f>IF(N931="základní",J931,0)</f>
        <v>0</v>
      </c>
      <c r="BF931" s="241">
        <f>IF(N931="snížená",J931,0)</f>
        <v>0</v>
      </c>
      <c r="BG931" s="241">
        <f>IF(N931="zákl. přenesená",J931,0)</f>
        <v>0</v>
      </c>
      <c r="BH931" s="241">
        <f>IF(N931="sníž. přenesená",J931,0)</f>
        <v>0</v>
      </c>
      <c r="BI931" s="241">
        <f>IF(N931="nulová",J931,0)</f>
        <v>0</v>
      </c>
      <c r="BJ931" s="18" t="s">
        <v>84</v>
      </c>
      <c r="BK931" s="241">
        <f>ROUND(I931*H931,2)</f>
        <v>0</v>
      </c>
      <c r="BL931" s="18" t="s">
        <v>530</v>
      </c>
      <c r="BM931" s="240" t="s">
        <v>7033</v>
      </c>
    </row>
    <row r="932" s="2" customFormat="1">
      <c r="A932" s="39"/>
      <c r="B932" s="40"/>
      <c r="C932" s="41"/>
      <c r="D932" s="242" t="s">
        <v>359</v>
      </c>
      <c r="E932" s="41"/>
      <c r="F932" s="243" t="s">
        <v>7032</v>
      </c>
      <c r="G932" s="41"/>
      <c r="H932" s="41"/>
      <c r="I932" s="244"/>
      <c r="J932" s="41"/>
      <c r="K932" s="41"/>
      <c r="L932" s="45"/>
      <c r="M932" s="245"/>
      <c r="N932" s="246"/>
      <c r="O932" s="92"/>
      <c r="P932" s="92"/>
      <c r="Q932" s="92"/>
      <c r="R932" s="92"/>
      <c r="S932" s="92"/>
      <c r="T932" s="93"/>
      <c r="U932" s="39"/>
      <c r="V932" s="39"/>
      <c r="W932" s="39"/>
      <c r="X932" s="39"/>
      <c r="Y932" s="39"/>
      <c r="Z932" s="39"/>
      <c r="AA932" s="39"/>
      <c r="AB932" s="39"/>
      <c r="AC932" s="39"/>
      <c r="AD932" s="39"/>
      <c r="AE932" s="39"/>
      <c r="AT932" s="18" t="s">
        <v>359</v>
      </c>
      <c r="AU932" s="18" t="s">
        <v>371</v>
      </c>
    </row>
    <row r="933" s="2" customFormat="1" ht="16.5" customHeight="1">
      <c r="A933" s="39"/>
      <c r="B933" s="40"/>
      <c r="C933" s="295" t="s">
        <v>3762</v>
      </c>
      <c r="D933" s="295" t="s">
        <v>1347</v>
      </c>
      <c r="E933" s="296" t="s">
        <v>7034</v>
      </c>
      <c r="F933" s="297" t="s">
        <v>7035</v>
      </c>
      <c r="G933" s="298" t="s">
        <v>1</v>
      </c>
      <c r="H933" s="299">
        <v>1</v>
      </c>
      <c r="I933" s="300"/>
      <c r="J933" s="301">
        <f>ROUND(I933*H933,2)</f>
        <v>0</v>
      </c>
      <c r="K933" s="297" t="s">
        <v>1</v>
      </c>
      <c r="L933" s="302"/>
      <c r="M933" s="303" t="s">
        <v>1</v>
      </c>
      <c r="N933" s="304" t="s">
        <v>41</v>
      </c>
      <c r="O933" s="92"/>
      <c r="P933" s="238">
        <f>O933*H933</f>
        <v>0</v>
      </c>
      <c r="Q933" s="238">
        <v>0</v>
      </c>
      <c r="R933" s="238">
        <f>Q933*H933</f>
        <v>0</v>
      </c>
      <c r="S933" s="238">
        <v>0</v>
      </c>
      <c r="T933" s="239">
        <f>S933*H933</f>
        <v>0</v>
      </c>
      <c r="U933" s="39"/>
      <c r="V933" s="39"/>
      <c r="W933" s="39"/>
      <c r="X933" s="39"/>
      <c r="Y933" s="39"/>
      <c r="Z933" s="39"/>
      <c r="AA933" s="39"/>
      <c r="AB933" s="39"/>
      <c r="AC933" s="39"/>
      <c r="AD933" s="39"/>
      <c r="AE933" s="39"/>
      <c r="AR933" s="240" t="s">
        <v>695</v>
      </c>
      <c r="AT933" s="240" t="s">
        <v>1347</v>
      </c>
      <c r="AU933" s="240" t="s">
        <v>371</v>
      </c>
      <c r="AY933" s="18" t="s">
        <v>350</v>
      </c>
      <c r="BE933" s="241">
        <f>IF(N933="základní",J933,0)</f>
        <v>0</v>
      </c>
      <c r="BF933" s="241">
        <f>IF(N933="snížená",J933,0)</f>
        <v>0</v>
      </c>
      <c r="BG933" s="241">
        <f>IF(N933="zákl. přenesená",J933,0)</f>
        <v>0</v>
      </c>
      <c r="BH933" s="241">
        <f>IF(N933="sníž. přenesená",J933,0)</f>
        <v>0</v>
      </c>
      <c r="BI933" s="241">
        <f>IF(N933="nulová",J933,0)</f>
        <v>0</v>
      </c>
      <c r="BJ933" s="18" t="s">
        <v>84</v>
      </c>
      <c r="BK933" s="241">
        <f>ROUND(I933*H933,2)</f>
        <v>0</v>
      </c>
      <c r="BL933" s="18" t="s">
        <v>530</v>
      </c>
      <c r="BM933" s="240" t="s">
        <v>7036</v>
      </c>
    </row>
    <row r="934" s="2" customFormat="1">
      <c r="A934" s="39"/>
      <c r="B934" s="40"/>
      <c r="C934" s="41"/>
      <c r="D934" s="242" t="s">
        <v>359</v>
      </c>
      <c r="E934" s="41"/>
      <c r="F934" s="243" t="s">
        <v>7035</v>
      </c>
      <c r="G934" s="41"/>
      <c r="H934" s="41"/>
      <c r="I934" s="244"/>
      <c r="J934" s="41"/>
      <c r="K934" s="41"/>
      <c r="L934" s="45"/>
      <c r="M934" s="245"/>
      <c r="N934" s="246"/>
      <c r="O934" s="92"/>
      <c r="P934" s="92"/>
      <c r="Q934" s="92"/>
      <c r="R934" s="92"/>
      <c r="S934" s="92"/>
      <c r="T934" s="93"/>
      <c r="U934" s="39"/>
      <c r="V934" s="39"/>
      <c r="W934" s="39"/>
      <c r="X934" s="39"/>
      <c r="Y934" s="39"/>
      <c r="Z934" s="39"/>
      <c r="AA934" s="39"/>
      <c r="AB934" s="39"/>
      <c r="AC934" s="39"/>
      <c r="AD934" s="39"/>
      <c r="AE934" s="39"/>
      <c r="AT934" s="18" t="s">
        <v>359</v>
      </c>
      <c r="AU934" s="18" t="s">
        <v>371</v>
      </c>
    </row>
    <row r="935" s="2" customFormat="1" ht="16.5" customHeight="1">
      <c r="A935" s="39"/>
      <c r="B935" s="40"/>
      <c r="C935" s="295" t="s">
        <v>3766</v>
      </c>
      <c r="D935" s="295" t="s">
        <v>1347</v>
      </c>
      <c r="E935" s="296" t="s">
        <v>7037</v>
      </c>
      <c r="F935" s="297" t="s">
        <v>7038</v>
      </c>
      <c r="G935" s="298" t="s">
        <v>1</v>
      </c>
      <c r="H935" s="299">
        <v>1</v>
      </c>
      <c r="I935" s="300"/>
      <c r="J935" s="301">
        <f>ROUND(I935*H935,2)</f>
        <v>0</v>
      </c>
      <c r="K935" s="297" t="s">
        <v>1</v>
      </c>
      <c r="L935" s="302"/>
      <c r="M935" s="303" t="s">
        <v>1</v>
      </c>
      <c r="N935" s="304" t="s">
        <v>41</v>
      </c>
      <c r="O935" s="92"/>
      <c r="P935" s="238">
        <f>O935*H935</f>
        <v>0</v>
      </c>
      <c r="Q935" s="238">
        <v>0</v>
      </c>
      <c r="R935" s="238">
        <f>Q935*H935</f>
        <v>0</v>
      </c>
      <c r="S935" s="238">
        <v>0</v>
      </c>
      <c r="T935" s="239">
        <f>S935*H935</f>
        <v>0</v>
      </c>
      <c r="U935" s="39"/>
      <c r="V935" s="39"/>
      <c r="W935" s="39"/>
      <c r="X935" s="39"/>
      <c r="Y935" s="39"/>
      <c r="Z935" s="39"/>
      <c r="AA935" s="39"/>
      <c r="AB935" s="39"/>
      <c r="AC935" s="39"/>
      <c r="AD935" s="39"/>
      <c r="AE935" s="39"/>
      <c r="AR935" s="240" t="s">
        <v>695</v>
      </c>
      <c r="AT935" s="240" t="s">
        <v>1347</v>
      </c>
      <c r="AU935" s="240" t="s">
        <v>371</v>
      </c>
      <c r="AY935" s="18" t="s">
        <v>350</v>
      </c>
      <c r="BE935" s="241">
        <f>IF(N935="základní",J935,0)</f>
        <v>0</v>
      </c>
      <c r="BF935" s="241">
        <f>IF(N935="snížená",J935,0)</f>
        <v>0</v>
      </c>
      <c r="BG935" s="241">
        <f>IF(N935="zákl. přenesená",J935,0)</f>
        <v>0</v>
      </c>
      <c r="BH935" s="241">
        <f>IF(N935="sníž. přenesená",J935,0)</f>
        <v>0</v>
      </c>
      <c r="BI935" s="241">
        <f>IF(N935="nulová",J935,0)</f>
        <v>0</v>
      </c>
      <c r="BJ935" s="18" t="s">
        <v>84</v>
      </c>
      <c r="BK935" s="241">
        <f>ROUND(I935*H935,2)</f>
        <v>0</v>
      </c>
      <c r="BL935" s="18" t="s">
        <v>530</v>
      </c>
      <c r="BM935" s="240" t="s">
        <v>7039</v>
      </c>
    </row>
    <row r="936" s="2" customFormat="1">
      <c r="A936" s="39"/>
      <c r="B936" s="40"/>
      <c r="C936" s="41"/>
      <c r="D936" s="242" t="s">
        <v>359</v>
      </c>
      <c r="E936" s="41"/>
      <c r="F936" s="243" t="s">
        <v>7040</v>
      </c>
      <c r="G936" s="41"/>
      <c r="H936" s="41"/>
      <c r="I936" s="244"/>
      <c r="J936" s="41"/>
      <c r="K936" s="41"/>
      <c r="L936" s="45"/>
      <c r="M936" s="245"/>
      <c r="N936" s="246"/>
      <c r="O936" s="92"/>
      <c r="P936" s="92"/>
      <c r="Q936" s="92"/>
      <c r="R936" s="92"/>
      <c r="S936" s="92"/>
      <c r="T936" s="93"/>
      <c r="U936" s="39"/>
      <c r="V936" s="39"/>
      <c r="W936" s="39"/>
      <c r="X936" s="39"/>
      <c r="Y936" s="39"/>
      <c r="Z936" s="39"/>
      <c r="AA936" s="39"/>
      <c r="AB936" s="39"/>
      <c r="AC936" s="39"/>
      <c r="AD936" s="39"/>
      <c r="AE936" s="39"/>
      <c r="AT936" s="18" t="s">
        <v>359</v>
      </c>
      <c r="AU936" s="18" t="s">
        <v>371</v>
      </c>
    </row>
    <row r="937" s="2" customFormat="1" ht="24.15" customHeight="1">
      <c r="A937" s="39"/>
      <c r="B937" s="40"/>
      <c r="C937" s="229" t="s">
        <v>3770</v>
      </c>
      <c r="D937" s="229" t="s">
        <v>352</v>
      </c>
      <c r="E937" s="230" t="s">
        <v>7041</v>
      </c>
      <c r="F937" s="231" t="s">
        <v>7042</v>
      </c>
      <c r="G937" s="232" t="s">
        <v>497</v>
      </c>
      <c r="H937" s="233">
        <v>1</v>
      </c>
      <c r="I937" s="234"/>
      <c r="J937" s="235">
        <f>ROUND(I937*H937,2)</f>
        <v>0</v>
      </c>
      <c r="K937" s="231" t="s">
        <v>385</v>
      </c>
      <c r="L937" s="45"/>
      <c r="M937" s="236" t="s">
        <v>1</v>
      </c>
      <c r="N937" s="237" t="s">
        <v>41</v>
      </c>
      <c r="O937" s="92"/>
      <c r="P937" s="238">
        <f>O937*H937</f>
        <v>0</v>
      </c>
      <c r="Q937" s="238">
        <v>0</v>
      </c>
      <c r="R937" s="238">
        <f>Q937*H937</f>
        <v>0</v>
      </c>
      <c r="S937" s="238">
        <v>0</v>
      </c>
      <c r="T937" s="239">
        <f>S937*H937</f>
        <v>0</v>
      </c>
      <c r="U937" s="39"/>
      <c r="V937" s="39"/>
      <c r="W937" s="39"/>
      <c r="X937" s="39"/>
      <c r="Y937" s="39"/>
      <c r="Z937" s="39"/>
      <c r="AA937" s="39"/>
      <c r="AB937" s="39"/>
      <c r="AC937" s="39"/>
      <c r="AD937" s="39"/>
      <c r="AE937" s="39"/>
      <c r="AR937" s="240" t="s">
        <v>530</v>
      </c>
      <c r="AT937" s="240" t="s">
        <v>352</v>
      </c>
      <c r="AU937" s="240" t="s">
        <v>371</v>
      </c>
      <c r="AY937" s="18" t="s">
        <v>350</v>
      </c>
      <c r="BE937" s="241">
        <f>IF(N937="základní",J937,0)</f>
        <v>0</v>
      </c>
      <c r="BF937" s="241">
        <f>IF(N937="snížená",J937,0)</f>
        <v>0</v>
      </c>
      <c r="BG937" s="241">
        <f>IF(N937="zákl. přenesená",J937,0)</f>
        <v>0</v>
      </c>
      <c r="BH937" s="241">
        <f>IF(N937="sníž. přenesená",J937,0)</f>
        <v>0</v>
      </c>
      <c r="BI937" s="241">
        <f>IF(N937="nulová",J937,0)</f>
        <v>0</v>
      </c>
      <c r="BJ937" s="18" t="s">
        <v>84</v>
      </c>
      <c r="BK937" s="241">
        <f>ROUND(I937*H937,2)</f>
        <v>0</v>
      </c>
      <c r="BL937" s="18" t="s">
        <v>530</v>
      </c>
      <c r="BM937" s="240" t="s">
        <v>7043</v>
      </c>
    </row>
    <row r="938" s="2" customFormat="1">
      <c r="A938" s="39"/>
      <c r="B938" s="40"/>
      <c r="C938" s="41"/>
      <c r="D938" s="242" t="s">
        <v>359</v>
      </c>
      <c r="E938" s="41"/>
      <c r="F938" s="243" t="s">
        <v>7044</v>
      </c>
      <c r="G938" s="41"/>
      <c r="H938" s="41"/>
      <c r="I938" s="244"/>
      <c r="J938" s="41"/>
      <c r="K938" s="41"/>
      <c r="L938" s="45"/>
      <c r="M938" s="245"/>
      <c r="N938" s="246"/>
      <c r="O938" s="92"/>
      <c r="P938" s="92"/>
      <c r="Q938" s="92"/>
      <c r="R938" s="92"/>
      <c r="S938" s="92"/>
      <c r="T938" s="93"/>
      <c r="U938" s="39"/>
      <c r="V938" s="39"/>
      <c r="W938" s="39"/>
      <c r="X938" s="39"/>
      <c r="Y938" s="39"/>
      <c r="Z938" s="39"/>
      <c r="AA938" s="39"/>
      <c r="AB938" s="39"/>
      <c r="AC938" s="39"/>
      <c r="AD938" s="39"/>
      <c r="AE938" s="39"/>
      <c r="AT938" s="18" t="s">
        <v>359</v>
      </c>
      <c r="AU938" s="18" t="s">
        <v>371</v>
      </c>
    </row>
    <row r="939" s="2" customFormat="1" ht="16.5" customHeight="1">
      <c r="A939" s="39"/>
      <c r="B939" s="40"/>
      <c r="C939" s="295" t="s">
        <v>3774</v>
      </c>
      <c r="D939" s="295" t="s">
        <v>1347</v>
      </c>
      <c r="E939" s="296" t="s">
        <v>7045</v>
      </c>
      <c r="F939" s="297" t="s">
        <v>7046</v>
      </c>
      <c r="G939" s="298" t="s">
        <v>4932</v>
      </c>
      <c r="H939" s="299">
        <v>1</v>
      </c>
      <c r="I939" s="300"/>
      <c r="J939" s="301">
        <f>ROUND(I939*H939,2)</f>
        <v>0</v>
      </c>
      <c r="K939" s="297" t="s">
        <v>1</v>
      </c>
      <c r="L939" s="302"/>
      <c r="M939" s="303" t="s">
        <v>1</v>
      </c>
      <c r="N939" s="304" t="s">
        <v>41</v>
      </c>
      <c r="O939" s="92"/>
      <c r="P939" s="238">
        <f>O939*H939</f>
        <v>0</v>
      </c>
      <c r="Q939" s="238">
        <v>0</v>
      </c>
      <c r="R939" s="238">
        <f>Q939*H939</f>
        <v>0</v>
      </c>
      <c r="S939" s="238">
        <v>0</v>
      </c>
      <c r="T939" s="239">
        <f>S939*H939</f>
        <v>0</v>
      </c>
      <c r="U939" s="39"/>
      <c r="V939" s="39"/>
      <c r="W939" s="39"/>
      <c r="X939" s="39"/>
      <c r="Y939" s="39"/>
      <c r="Z939" s="39"/>
      <c r="AA939" s="39"/>
      <c r="AB939" s="39"/>
      <c r="AC939" s="39"/>
      <c r="AD939" s="39"/>
      <c r="AE939" s="39"/>
      <c r="AR939" s="240" t="s">
        <v>695</v>
      </c>
      <c r="AT939" s="240" t="s">
        <v>1347</v>
      </c>
      <c r="AU939" s="240" t="s">
        <v>371</v>
      </c>
      <c r="AY939" s="18" t="s">
        <v>350</v>
      </c>
      <c r="BE939" s="241">
        <f>IF(N939="základní",J939,0)</f>
        <v>0</v>
      </c>
      <c r="BF939" s="241">
        <f>IF(N939="snížená",J939,0)</f>
        <v>0</v>
      </c>
      <c r="BG939" s="241">
        <f>IF(N939="zákl. přenesená",J939,0)</f>
        <v>0</v>
      </c>
      <c r="BH939" s="241">
        <f>IF(N939="sníž. přenesená",J939,0)</f>
        <v>0</v>
      </c>
      <c r="BI939" s="241">
        <f>IF(N939="nulová",J939,0)</f>
        <v>0</v>
      </c>
      <c r="BJ939" s="18" t="s">
        <v>84</v>
      </c>
      <c r="BK939" s="241">
        <f>ROUND(I939*H939,2)</f>
        <v>0</v>
      </c>
      <c r="BL939" s="18" t="s">
        <v>530</v>
      </c>
      <c r="BM939" s="240" t="s">
        <v>7047</v>
      </c>
    </row>
    <row r="940" s="2" customFormat="1">
      <c r="A940" s="39"/>
      <c r="B940" s="40"/>
      <c r="C940" s="41"/>
      <c r="D940" s="242" t="s">
        <v>359</v>
      </c>
      <c r="E940" s="41"/>
      <c r="F940" s="243" t="s">
        <v>7048</v>
      </c>
      <c r="G940" s="41"/>
      <c r="H940" s="41"/>
      <c r="I940" s="244"/>
      <c r="J940" s="41"/>
      <c r="K940" s="41"/>
      <c r="L940" s="45"/>
      <c r="M940" s="245"/>
      <c r="N940" s="246"/>
      <c r="O940" s="92"/>
      <c r="P940" s="92"/>
      <c r="Q940" s="92"/>
      <c r="R940" s="92"/>
      <c r="S940" s="92"/>
      <c r="T940" s="93"/>
      <c r="U940" s="39"/>
      <c r="V940" s="39"/>
      <c r="W940" s="39"/>
      <c r="X940" s="39"/>
      <c r="Y940" s="39"/>
      <c r="Z940" s="39"/>
      <c r="AA940" s="39"/>
      <c r="AB940" s="39"/>
      <c r="AC940" s="39"/>
      <c r="AD940" s="39"/>
      <c r="AE940" s="39"/>
      <c r="AT940" s="18" t="s">
        <v>359</v>
      </c>
      <c r="AU940" s="18" t="s">
        <v>371</v>
      </c>
    </row>
    <row r="941" s="2" customFormat="1" ht="16.5" customHeight="1">
      <c r="A941" s="39"/>
      <c r="B941" s="40"/>
      <c r="C941" s="229" t="s">
        <v>3778</v>
      </c>
      <c r="D941" s="229" t="s">
        <v>352</v>
      </c>
      <c r="E941" s="230" t="s">
        <v>7049</v>
      </c>
      <c r="F941" s="231" t="s">
        <v>7050</v>
      </c>
      <c r="G941" s="232" t="s">
        <v>497</v>
      </c>
      <c r="H941" s="233">
        <v>2</v>
      </c>
      <c r="I941" s="234"/>
      <c r="J941" s="235">
        <f>ROUND(I941*H941,2)</f>
        <v>0</v>
      </c>
      <c r="K941" s="231" t="s">
        <v>385</v>
      </c>
      <c r="L941" s="45"/>
      <c r="M941" s="236" t="s">
        <v>1</v>
      </c>
      <c r="N941" s="237" t="s">
        <v>41</v>
      </c>
      <c r="O941" s="92"/>
      <c r="P941" s="238">
        <f>O941*H941</f>
        <v>0</v>
      </c>
      <c r="Q941" s="238">
        <v>0</v>
      </c>
      <c r="R941" s="238">
        <f>Q941*H941</f>
        <v>0</v>
      </c>
      <c r="S941" s="238">
        <v>0</v>
      </c>
      <c r="T941" s="239">
        <f>S941*H941</f>
        <v>0</v>
      </c>
      <c r="U941" s="39"/>
      <c r="V941" s="39"/>
      <c r="W941" s="39"/>
      <c r="X941" s="39"/>
      <c r="Y941" s="39"/>
      <c r="Z941" s="39"/>
      <c r="AA941" s="39"/>
      <c r="AB941" s="39"/>
      <c r="AC941" s="39"/>
      <c r="AD941" s="39"/>
      <c r="AE941" s="39"/>
      <c r="AR941" s="240" t="s">
        <v>530</v>
      </c>
      <c r="AT941" s="240" t="s">
        <v>352</v>
      </c>
      <c r="AU941" s="240" t="s">
        <v>371</v>
      </c>
      <c r="AY941" s="18" t="s">
        <v>350</v>
      </c>
      <c r="BE941" s="241">
        <f>IF(N941="základní",J941,0)</f>
        <v>0</v>
      </c>
      <c r="BF941" s="241">
        <f>IF(N941="snížená",J941,0)</f>
        <v>0</v>
      </c>
      <c r="BG941" s="241">
        <f>IF(N941="zákl. přenesená",J941,0)</f>
        <v>0</v>
      </c>
      <c r="BH941" s="241">
        <f>IF(N941="sníž. přenesená",J941,0)</f>
        <v>0</v>
      </c>
      <c r="BI941" s="241">
        <f>IF(N941="nulová",J941,0)</f>
        <v>0</v>
      </c>
      <c r="BJ941" s="18" t="s">
        <v>84</v>
      </c>
      <c r="BK941" s="241">
        <f>ROUND(I941*H941,2)</f>
        <v>0</v>
      </c>
      <c r="BL941" s="18" t="s">
        <v>530</v>
      </c>
      <c r="BM941" s="240" t="s">
        <v>7051</v>
      </c>
    </row>
    <row r="942" s="2" customFormat="1">
      <c r="A942" s="39"/>
      <c r="B942" s="40"/>
      <c r="C942" s="41"/>
      <c r="D942" s="242" t="s">
        <v>359</v>
      </c>
      <c r="E942" s="41"/>
      <c r="F942" s="243" t="s">
        <v>7052</v>
      </c>
      <c r="G942" s="41"/>
      <c r="H942" s="41"/>
      <c r="I942" s="244"/>
      <c r="J942" s="41"/>
      <c r="K942" s="41"/>
      <c r="L942" s="45"/>
      <c r="M942" s="245"/>
      <c r="N942" s="246"/>
      <c r="O942" s="92"/>
      <c r="P942" s="92"/>
      <c r="Q942" s="92"/>
      <c r="R942" s="92"/>
      <c r="S942" s="92"/>
      <c r="T942" s="93"/>
      <c r="U942" s="39"/>
      <c r="V942" s="39"/>
      <c r="W942" s="39"/>
      <c r="X942" s="39"/>
      <c r="Y942" s="39"/>
      <c r="Z942" s="39"/>
      <c r="AA942" s="39"/>
      <c r="AB942" s="39"/>
      <c r="AC942" s="39"/>
      <c r="AD942" s="39"/>
      <c r="AE942" s="39"/>
      <c r="AT942" s="18" t="s">
        <v>359</v>
      </c>
      <c r="AU942" s="18" t="s">
        <v>371</v>
      </c>
    </row>
    <row r="943" s="2" customFormat="1" ht="21.75" customHeight="1">
      <c r="A943" s="39"/>
      <c r="B943" s="40"/>
      <c r="C943" s="295" t="s">
        <v>3782</v>
      </c>
      <c r="D943" s="295" t="s">
        <v>1347</v>
      </c>
      <c r="E943" s="296" t="s">
        <v>7053</v>
      </c>
      <c r="F943" s="297" t="s">
        <v>7054</v>
      </c>
      <c r="G943" s="298" t="s">
        <v>4932</v>
      </c>
      <c r="H943" s="299">
        <v>1</v>
      </c>
      <c r="I943" s="300"/>
      <c r="J943" s="301">
        <f>ROUND(I943*H943,2)</f>
        <v>0</v>
      </c>
      <c r="K943" s="297" t="s">
        <v>1</v>
      </c>
      <c r="L943" s="302"/>
      <c r="M943" s="303" t="s">
        <v>1</v>
      </c>
      <c r="N943" s="304" t="s">
        <v>41</v>
      </c>
      <c r="O943" s="92"/>
      <c r="P943" s="238">
        <f>O943*H943</f>
        <v>0</v>
      </c>
      <c r="Q943" s="238">
        <v>0</v>
      </c>
      <c r="R943" s="238">
        <f>Q943*H943</f>
        <v>0</v>
      </c>
      <c r="S943" s="238">
        <v>0</v>
      </c>
      <c r="T943" s="239">
        <f>S943*H943</f>
        <v>0</v>
      </c>
      <c r="U943" s="39"/>
      <c r="V943" s="39"/>
      <c r="W943" s="39"/>
      <c r="X943" s="39"/>
      <c r="Y943" s="39"/>
      <c r="Z943" s="39"/>
      <c r="AA943" s="39"/>
      <c r="AB943" s="39"/>
      <c r="AC943" s="39"/>
      <c r="AD943" s="39"/>
      <c r="AE943" s="39"/>
      <c r="AR943" s="240" t="s">
        <v>695</v>
      </c>
      <c r="AT943" s="240" t="s">
        <v>1347</v>
      </c>
      <c r="AU943" s="240" t="s">
        <v>371</v>
      </c>
      <c r="AY943" s="18" t="s">
        <v>350</v>
      </c>
      <c r="BE943" s="241">
        <f>IF(N943="základní",J943,0)</f>
        <v>0</v>
      </c>
      <c r="BF943" s="241">
        <f>IF(N943="snížená",J943,0)</f>
        <v>0</v>
      </c>
      <c r="BG943" s="241">
        <f>IF(N943="zákl. přenesená",J943,0)</f>
        <v>0</v>
      </c>
      <c r="BH943" s="241">
        <f>IF(N943="sníž. přenesená",J943,0)</f>
        <v>0</v>
      </c>
      <c r="BI943" s="241">
        <f>IF(N943="nulová",J943,0)</f>
        <v>0</v>
      </c>
      <c r="BJ943" s="18" t="s">
        <v>84</v>
      </c>
      <c r="BK943" s="241">
        <f>ROUND(I943*H943,2)</f>
        <v>0</v>
      </c>
      <c r="BL943" s="18" t="s">
        <v>530</v>
      </c>
      <c r="BM943" s="240" t="s">
        <v>7055</v>
      </c>
    </row>
    <row r="944" s="2" customFormat="1">
      <c r="A944" s="39"/>
      <c r="B944" s="40"/>
      <c r="C944" s="41"/>
      <c r="D944" s="242" t="s">
        <v>359</v>
      </c>
      <c r="E944" s="41"/>
      <c r="F944" s="243" t="s">
        <v>7056</v>
      </c>
      <c r="G944" s="41"/>
      <c r="H944" s="41"/>
      <c r="I944" s="244"/>
      <c r="J944" s="41"/>
      <c r="K944" s="41"/>
      <c r="L944" s="45"/>
      <c r="M944" s="245"/>
      <c r="N944" s="246"/>
      <c r="O944" s="92"/>
      <c r="P944" s="92"/>
      <c r="Q944" s="92"/>
      <c r="R944" s="92"/>
      <c r="S944" s="92"/>
      <c r="T944" s="93"/>
      <c r="U944" s="39"/>
      <c r="V944" s="39"/>
      <c r="W944" s="39"/>
      <c r="X944" s="39"/>
      <c r="Y944" s="39"/>
      <c r="Z944" s="39"/>
      <c r="AA944" s="39"/>
      <c r="AB944" s="39"/>
      <c r="AC944" s="39"/>
      <c r="AD944" s="39"/>
      <c r="AE944" s="39"/>
      <c r="AT944" s="18" t="s">
        <v>359</v>
      </c>
      <c r="AU944" s="18" t="s">
        <v>371</v>
      </c>
    </row>
    <row r="945" s="2" customFormat="1" ht="21.75" customHeight="1">
      <c r="A945" s="39"/>
      <c r="B945" s="40"/>
      <c r="C945" s="295" t="s">
        <v>3786</v>
      </c>
      <c r="D945" s="295" t="s">
        <v>1347</v>
      </c>
      <c r="E945" s="296" t="s">
        <v>7057</v>
      </c>
      <c r="F945" s="297" t="s">
        <v>7058</v>
      </c>
      <c r="G945" s="298" t="s">
        <v>4932</v>
      </c>
      <c r="H945" s="299">
        <v>1</v>
      </c>
      <c r="I945" s="300"/>
      <c r="J945" s="301">
        <f>ROUND(I945*H945,2)</f>
        <v>0</v>
      </c>
      <c r="K945" s="297" t="s">
        <v>1</v>
      </c>
      <c r="L945" s="302"/>
      <c r="M945" s="303" t="s">
        <v>1</v>
      </c>
      <c r="N945" s="304" t="s">
        <v>41</v>
      </c>
      <c r="O945" s="92"/>
      <c r="P945" s="238">
        <f>O945*H945</f>
        <v>0</v>
      </c>
      <c r="Q945" s="238">
        <v>0</v>
      </c>
      <c r="R945" s="238">
        <f>Q945*H945</f>
        <v>0</v>
      </c>
      <c r="S945" s="238">
        <v>0</v>
      </c>
      <c r="T945" s="239">
        <f>S945*H945</f>
        <v>0</v>
      </c>
      <c r="U945" s="39"/>
      <c r="V945" s="39"/>
      <c r="W945" s="39"/>
      <c r="X945" s="39"/>
      <c r="Y945" s="39"/>
      <c r="Z945" s="39"/>
      <c r="AA945" s="39"/>
      <c r="AB945" s="39"/>
      <c r="AC945" s="39"/>
      <c r="AD945" s="39"/>
      <c r="AE945" s="39"/>
      <c r="AR945" s="240" t="s">
        <v>695</v>
      </c>
      <c r="AT945" s="240" t="s">
        <v>1347</v>
      </c>
      <c r="AU945" s="240" t="s">
        <v>371</v>
      </c>
      <c r="AY945" s="18" t="s">
        <v>350</v>
      </c>
      <c r="BE945" s="241">
        <f>IF(N945="základní",J945,0)</f>
        <v>0</v>
      </c>
      <c r="BF945" s="241">
        <f>IF(N945="snížená",J945,0)</f>
        <v>0</v>
      </c>
      <c r="BG945" s="241">
        <f>IF(N945="zákl. přenesená",J945,0)</f>
        <v>0</v>
      </c>
      <c r="BH945" s="241">
        <f>IF(N945="sníž. přenesená",J945,0)</f>
        <v>0</v>
      </c>
      <c r="BI945" s="241">
        <f>IF(N945="nulová",J945,0)</f>
        <v>0</v>
      </c>
      <c r="BJ945" s="18" t="s">
        <v>84</v>
      </c>
      <c r="BK945" s="241">
        <f>ROUND(I945*H945,2)</f>
        <v>0</v>
      </c>
      <c r="BL945" s="18" t="s">
        <v>530</v>
      </c>
      <c r="BM945" s="240" t="s">
        <v>7059</v>
      </c>
    </row>
    <row r="946" s="2" customFormat="1">
      <c r="A946" s="39"/>
      <c r="B946" s="40"/>
      <c r="C946" s="41"/>
      <c r="D946" s="242" t="s">
        <v>359</v>
      </c>
      <c r="E946" s="41"/>
      <c r="F946" s="243" t="s">
        <v>7060</v>
      </c>
      <c r="G946" s="41"/>
      <c r="H946" s="41"/>
      <c r="I946" s="244"/>
      <c r="J946" s="41"/>
      <c r="K946" s="41"/>
      <c r="L946" s="45"/>
      <c r="M946" s="245"/>
      <c r="N946" s="246"/>
      <c r="O946" s="92"/>
      <c r="P946" s="92"/>
      <c r="Q946" s="92"/>
      <c r="R946" s="92"/>
      <c r="S946" s="92"/>
      <c r="T946" s="93"/>
      <c r="U946" s="39"/>
      <c r="V946" s="39"/>
      <c r="W946" s="39"/>
      <c r="X946" s="39"/>
      <c r="Y946" s="39"/>
      <c r="Z946" s="39"/>
      <c r="AA946" s="39"/>
      <c r="AB946" s="39"/>
      <c r="AC946" s="39"/>
      <c r="AD946" s="39"/>
      <c r="AE946" s="39"/>
      <c r="AT946" s="18" t="s">
        <v>359</v>
      </c>
      <c r="AU946" s="18" t="s">
        <v>371</v>
      </c>
    </row>
    <row r="947" s="2" customFormat="1" ht="16.5" customHeight="1">
      <c r="A947" s="39"/>
      <c r="B947" s="40"/>
      <c r="C947" s="229" t="s">
        <v>3792</v>
      </c>
      <c r="D947" s="229" t="s">
        <v>352</v>
      </c>
      <c r="E947" s="230" t="s">
        <v>7061</v>
      </c>
      <c r="F947" s="231" t="s">
        <v>7062</v>
      </c>
      <c r="G947" s="232" t="s">
        <v>497</v>
      </c>
      <c r="H947" s="233">
        <v>40</v>
      </c>
      <c r="I947" s="234"/>
      <c r="J947" s="235">
        <f>ROUND(I947*H947,2)</f>
        <v>0</v>
      </c>
      <c r="K947" s="231" t="s">
        <v>385</v>
      </c>
      <c r="L947" s="45"/>
      <c r="M947" s="236" t="s">
        <v>1</v>
      </c>
      <c r="N947" s="237" t="s">
        <v>41</v>
      </c>
      <c r="O947" s="92"/>
      <c r="P947" s="238">
        <f>O947*H947</f>
        <v>0</v>
      </c>
      <c r="Q947" s="238">
        <v>0</v>
      </c>
      <c r="R947" s="238">
        <f>Q947*H947</f>
        <v>0</v>
      </c>
      <c r="S947" s="238">
        <v>0</v>
      </c>
      <c r="T947" s="239">
        <f>S947*H947</f>
        <v>0</v>
      </c>
      <c r="U947" s="39"/>
      <c r="V947" s="39"/>
      <c r="W947" s="39"/>
      <c r="X947" s="39"/>
      <c r="Y947" s="39"/>
      <c r="Z947" s="39"/>
      <c r="AA947" s="39"/>
      <c r="AB947" s="39"/>
      <c r="AC947" s="39"/>
      <c r="AD947" s="39"/>
      <c r="AE947" s="39"/>
      <c r="AR947" s="240" t="s">
        <v>530</v>
      </c>
      <c r="AT947" s="240" t="s">
        <v>352</v>
      </c>
      <c r="AU947" s="240" t="s">
        <v>371</v>
      </c>
      <c r="AY947" s="18" t="s">
        <v>350</v>
      </c>
      <c r="BE947" s="241">
        <f>IF(N947="základní",J947,0)</f>
        <v>0</v>
      </c>
      <c r="BF947" s="241">
        <f>IF(N947="snížená",J947,0)</f>
        <v>0</v>
      </c>
      <c r="BG947" s="241">
        <f>IF(N947="zákl. přenesená",J947,0)</f>
        <v>0</v>
      </c>
      <c r="BH947" s="241">
        <f>IF(N947="sníž. přenesená",J947,0)</f>
        <v>0</v>
      </c>
      <c r="BI947" s="241">
        <f>IF(N947="nulová",J947,0)</f>
        <v>0</v>
      </c>
      <c r="BJ947" s="18" t="s">
        <v>84</v>
      </c>
      <c r="BK947" s="241">
        <f>ROUND(I947*H947,2)</f>
        <v>0</v>
      </c>
      <c r="BL947" s="18" t="s">
        <v>530</v>
      </c>
      <c r="BM947" s="240" t="s">
        <v>7063</v>
      </c>
    </row>
    <row r="948" s="2" customFormat="1">
      <c r="A948" s="39"/>
      <c r="B948" s="40"/>
      <c r="C948" s="41"/>
      <c r="D948" s="242" t="s">
        <v>359</v>
      </c>
      <c r="E948" s="41"/>
      <c r="F948" s="243" t="s">
        <v>7064</v>
      </c>
      <c r="G948" s="41"/>
      <c r="H948" s="41"/>
      <c r="I948" s="244"/>
      <c r="J948" s="41"/>
      <c r="K948" s="41"/>
      <c r="L948" s="45"/>
      <c r="M948" s="245"/>
      <c r="N948" s="246"/>
      <c r="O948" s="92"/>
      <c r="P948" s="92"/>
      <c r="Q948" s="92"/>
      <c r="R948" s="92"/>
      <c r="S948" s="92"/>
      <c r="T948" s="93"/>
      <c r="U948" s="39"/>
      <c r="V948" s="39"/>
      <c r="W948" s="39"/>
      <c r="X948" s="39"/>
      <c r="Y948" s="39"/>
      <c r="Z948" s="39"/>
      <c r="AA948" s="39"/>
      <c r="AB948" s="39"/>
      <c r="AC948" s="39"/>
      <c r="AD948" s="39"/>
      <c r="AE948" s="39"/>
      <c r="AT948" s="18" t="s">
        <v>359</v>
      </c>
      <c r="AU948" s="18" t="s">
        <v>371</v>
      </c>
    </row>
    <row r="949" s="2" customFormat="1" ht="16.5" customHeight="1">
      <c r="A949" s="39"/>
      <c r="B949" s="40"/>
      <c r="C949" s="295" t="s">
        <v>3797</v>
      </c>
      <c r="D949" s="295" t="s">
        <v>1347</v>
      </c>
      <c r="E949" s="296" t="s">
        <v>7065</v>
      </c>
      <c r="F949" s="297" t="s">
        <v>7066</v>
      </c>
      <c r="G949" s="298" t="s">
        <v>497</v>
      </c>
      <c r="H949" s="299">
        <v>40</v>
      </c>
      <c r="I949" s="300"/>
      <c r="J949" s="301">
        <f>ROUND(I949*H949,2)</f>
        <v>0</v>
      </c>
      <c r="K949" s="297" t="s">
        <v>1</v>
      </c>
      <c r="L949" s="302"/>
      <c r="M949" s="303" t="s">
        <v>1</v>
      </c>
      <c r="N949" s="304" t="s">
        <v>41</v>
      </c>
      <c r="O949" s="92"/>
      <c r="P949" s="238">
        <f>O949*H949</f>
        <v>0</v>
      </c>
      <c r="Q949" s="238">
        <v>0</v>
      </c>
      <c r="R949" s="238">
        <f>Q949*H949</f>
        <v>0</v>
      </c>
      <c r="S949" s="238">
        <v>0</v>
      </c>
      <c r="T949" s="239">
        <f>S949*H949</f>
        <v>0</v>
      </c>
      <c r="U949" s="39"/>
      <c r="V949" s="39"/>
      <c r="W949" s="39"/>
      <c r="X949" s="39"/>
      <c r="Y949" s="39"/>
      <c r="Z949" s="39"/>
      <c r="AA949" s="39"/>
      <c r="AB949" s="39"/>
      <c r="AC949" s="39"/>
      <c r="AD949" s="39"/>
      <c r="AE949" s="39"/>
      <c r="AR949" s="240" t="s">
        <v>695</v>
      </c>
      <c r="AT949" s="240" t="s">
        <v>1347</v>
      </c>
      <c r="AU949" s="240" t="s">
        <v>371</v>
      </c>
      <c r="AY949" s="18" t="s">
        <v>350</v>
      </c>
      <c r="BE949" s="241">
        <f>IF(N949="základní",J949,0)</f>
        <v>0</v>
      </c>
      <c r="BF949" s="241">
        <f>IF(N949="snížená",J949,0)</f>
        <v>0</v>
      </c>
      <c r="BG949" s="241">
        <f>IF(N949="zákl. přenesená",J949,0)</f>
        <v>0</v>
      </c>
      <c r="BH949" s="241">
        <f>IF(N949="sníž. přenesená",J949,0)</f>
        <v>0</v>
      </c>
      <c r="BI949" s="241">
        <f>IF(N949="nulová",J949,0)</f>
        <v>0</v>
      </c>
      <c r="BJ949" s="18" t="s">
        <v>84</v>
      </c>
      <c r="BK949" s="241">
        <f>ROUND(I949*H949,2)</f>
        <v>0</v>
      </c>
      <c r="BL949" s="18" t="s">
        <v>530</v>
      </c>
      <c r="BM949" s="240" t="s">
        <v>7067</v>
      </c>
    </row>
    <row r="950" s="2" customFormat="1">
      <c r="A950" s="39"/>
      <c r="B950" s="40"/>
      <c r="C950" s="41"/>
      <c r="D950" s="242" t="s">
        <v>359</v>
      </c>
      <c r="E950" s="41"/>
      <c r="F950" s="243" t="s">
        <v>7066</v>
      </c>
      <c r="G950" s="41"/>
      <c r="H950" s="41"/>
      <c r="I950" s="244"/>
      <c r="J950" s="41"/>
      <c r="K950" s="41"/>
      <c r="L950" s="45"/>
      <c r="M950" s="245"/>
      <c r="N950" s="246"/>
      <c r="O950" s="92"/>
      <c r="P950" s="92"/>
      <c r="Q950" s="92"/>
      <c r="R950" s="92"/>
      <c r="S950" s="92"/>
      <c r="T950" s="93"/>
      <c r="U950" s="39"/>
      <c r="V950" s="39"/>
      <c r="W950" s="39"/>
      <c r="X950" s="39"/>
      <c r="Y950" s="39"/>
      <c r="Z950" s="39"/>
      <c r="AA950" s="39"/>
      <c r="AB950" s="39"/>
      <c r="AC950" s="39"/>
      <c r="AD950" s="39"/>
      <c r="AE950" s="39"/>
      <c r="AT950" s="18" t="s">
        <v>359</v>
      </c>
      <c r="AU950" s="18" t="s">
        <v>371</v>
      </c>
    </row>
    <row r="951" s="2" customFormat="1" ht="16.5" customHeight="1">
      <c r="A951" s="39"/>
      <c r="B951" s="40"/>
      <c r="C951" s="229" t="s">
        <v>3804</v>
      </c>
      <c r="D951" s="229" t="s">
        <v>352</v>
      </c>
      <c r="E951" s="230" t="s">
        <v>5559</v>
      </c>
      <c r="F951" s="231" t="s">
        <v>5560</v>
      </c>
      <c r="G951" s="232" t="s">
        <v>497</v>
      </c>
      <c r="H951" s="233">
        <v>19</v>
      </c>
      <c r="I951" s="234"/>
      <c r="J951" s="235">
        <f>ROUND(I951*H951,2)</f>
        <v>0</v>
      </c>
      <c r="K951" s="231" t="s">
        <v>385</v>
      </c>
      <c r="L951" s="45"/>
      <c r="M951" s="236" t="s">
        <v>1</v>
      </c>
      <c r="N951" s="237" t="s">
        <v>41</v>
      </c>
      <c r="O951" s="92"/>
      <c r="P951" s="238">
        <f>O951*H951</f>
        <v>0</v>
      </c>
      <c r="Q951" s="238">
        <v>0</v>
      </c>
      <c r="R951" s="238">
        <f>Q951*H951</f>
        <v>0</v>
      </c>
      <c r="S951" s="238">
        <v>0</v>
      </c>
      <c r="T951" s="239">
        <f>S951*H951</f>
        <v>0</v>
      </c>
      <c r="U951" s="39"/>
      <c r="V951" s="39"/>
      <c r="W951" s="39"/>
      <c r="X951" s="39"/>
      <c r="Y951" s="39"/>
      <c r="Z951" s="39"/>
      <c r="AA951" s="39"/>
      <c r="AB951" s="39"/>
      <c r="AC951" s="39"/>
      <c r="AD951" s="39"/>
      <c r="AE951" s="39"/>
      <c r="AR951" s="240" t="s">
        <v>530</v>
      </c>
      <c r="AT951" s="240" t="s">
        <v>352</v>
      </c>
      <c r="AU951" s="240" t="s">
        <v>371</v>
      </c>
      <c r="AY951" s="18" t="s">
        <v>350</v>
      </c>
      <c r="BE951" s="241">
        <f>IF(N951="základní",J951,0)</f>
        <v>0</v>
      </c>
      <c r="BF951" s="241">
        <f>IF(N951="snížená",J951,0)</f>
        <v>0</v>
      </c>
      <c r="BG951" s="241">
        <f>IF(N951="zákl. přenesená",J951,0)</f>
        <v>0</v>
      </c>
      <c r="BH951" s="241">
        <f>IF(N951="sníž. přenesená",J951,0)</f>
        <v>0</v>
      </c>
      <c r="BI951" s="241">
        <f>IF(N951="nulová",J951,0)</f>
        <v>0</v>
      </c>
      <c r="BJ951" s="18" t="s">
        <v>84</v>
      </c>
      <c r="BK951" s="241">
        <f>ROUND(I951*H951,2)</f>
        <v>0</v>
      </c>
      <c r="BL951" s="18" t="s">
        <v>530</v>
      </c>
      <c r="BM951" s="240" t="s">
        <v>7068</v>
      </c>
    </row>
    <row r="952" s="2" customFormat="1">
      <c r="A952" s="39"/>
      <c r="B952" s="40"/>
      <c r="C952" s="41"/>
      <c r="D952" s="242" t="s">
        <v>359</v>
      </c>
      <c r="E952" s="41"/>
      <c r="F952" s="243" t="s">
        <v>5562</v>
      </c>
      <c r="G952" s="41"/>
      <c r="H952" s="41"/>
      <c r="I952" s="244"/>
      <c r="J952" s="41"/>
      <c r="K952" s="41"/>
      <c r="L952" s="45"/>
      <c r="M952" s="245"/>
      <c r="N952" s="246"/>
      <c r="O952" s="92"/>
      <c r="P952" s="92"/>
      <c r="Q952" s="92"/>
      <c r="R952" s="92"/>
      <c r="S952" s="92"/>
      <c r="T952" s="93"/>
      <c r="U952" s="39"/>
      <c r="V952" s="39"/>
      <c r="W952" s="39"/>
      <c r="X952" s="39"/>
      <c r="Y952" s="39"/>
      <c r="Z952" s="39"/>
      <c r="AA952" s="39"/>
      <c r="AB952" s="39"/>
      <c r="AC952" s="39"/>
      <c r="AD952" s="39"/>
      <c r="AE952" s="39"/>
      <c r="AT952" s="18" t="s">
        <v>359</v>
      </c>
      <c r="AU952" s="18" t="s">
        <v>371</v>
      </c>
    </row>
    <row r="953" s="2" customFormat="1" ht="16.5" customHeight="1">
      <c r="A953" s="39"/>
      <c r="B953" s="40"/>
      <c r="C953" s="295" t="s">
        <v>3808</v>
      </c>
      <c r="D953" s="295" t="s">
        <v>1347</v>
      </c>
      <c r="E953" s="296" t="s">
        <v>7069</v>
      </c>
      <c r="F953" s="297" t="s">
        <v>7070</v>
      </c>
      <c r="G953" s="298" t="s">
        <v>4932</v>
      </c>
      <c r="H953" s="299">
        <v>19</v>
      </c>
      <c r="I953" s="300"/>
      <c r="J953" s="301">
        <f>ROUND(I953*H953,2)</f>
        <v>0</v>
      </c>
      <c r="K953" s="297" t="s">
        <v>1</v>
      </c>
      <c r="L953" s="302"/>
      <c r="M953" s="303" t="s">
        <v>1</v>
      </c>
      <c r="N953" s="304" t="s">
        <v>41</v>
      </c>
      <c r="O953" s="92"/>
      <c r="P953" s="238">
        <f>O953*H953</f>
        <v>0</v>
      </c>
      <c r="Q953" s="238">
        <v>0</v>
      </c>
      <c r="R953" s="238">
        <f>Q953*H953</f>
        <v>0</v>
      </c>
      <c r="S953" s="238">
        <v>0</v>
      </c>
      <c r="T953" s="239">
        <f>S953*H953</f>
        <v>0</v>
      </c>
      <c r="U953" s="39"/>
      <c r="V953" s="39"/>
      <c r="W953" s="39"/>
      <c r="X953" s="39"/>
      <c r="Y953" s="39"/>
      <c r="Z953" s="39"/>
      <c r="AA953" s="39"/>
      <c r="AB953" s="39"/>
      <c r="AC953" s="39"/>
      <c r="AD953" s="39"/>
      <c r="AE953" s="39"/>
      <c r="AR953" s="240" t="s">
        <v>695</v>
      </c>
      <c r="AT953" s="240" t="s">
        <v>1347</v>
      </c>
      <c r="AU953" s="240" t="s">
        <v>371</v>
      </c>
      <c r="AY953" s="18" t="s">
        <v>350</v>
      </c>
      <c r="BE953" s="241">
        <f>IF(N953="základní",J953,0)</f>
        <v>0</v>
      </c>
      <c r="BF953" s="241">
        <f>IF(N953="snížená",J953,0)</f>
        <v>0</v>
      </c>
      <c r="BG953" s="241">
        <f>IF(N953="zákl. přenesená",J953,0)</f>
        <v>0</v>
      </c>
      <c r="BH953" s="241">
        <f>IF(N953="sníž. přenesená",J953,0)</f>
        <v>0</v>
      </c>
      <c r="BI953" s="241">
        <f>IF(N953="nulová",J953,0)</f>
        <v>0</v>
      </c>
      <c r="BJ953" s="18" t="s">
        <v>84</v>
      </c>
      <c r="BK953" s="241">
        <f>ROUND(I953*H953,2)</f>
        <v>0</v>
      </c>
      <c r="BL953" s="18" t="s">
        <v>530</v>
      </c>
      <c r="BM953" s="240" t="s">
        <v>7071</v>
      </c>
    </row>
    <row r="954" s="2" customFormat="1">
      <c r="A954" s="39"/>
      <c r="B954" s="40"/>
      <c r="C954" s="41"/>
      <c r="D954" s="242" t="s">
        <v>359</v>
      </c>
      <c r="E954" s="41"/>
      <c r="F954" s="243" t="s">
        <v>7072</v>
      </c>
      <c r="G954" s="41"/>
      <c r="H954" s="41"/>
      <c r="I954" s="244"/>
      <c r="J954" s="41"/>
      <c r="K954" s="41"/>
      <c r="L954" s="45"/>
      <c r="M954" s="245"/>
      <c r="N954" s="246"/>
      <c r="O954" s="92"/>
      <c r="P954" s="92"/>
      <c r="Q954" s="92"/>
      <c r="R954" s="92"/>
      <c r="S954" s="92"/>
      <c r="T954" s="93"/>
      <c r="U954" s="39"/>
      <c r="V954" s="39"/>
      <c r="W954" s="39"/>
      <c r="X954" s="39"/>
      <c r="Y954" s="39"/>
      <c r="Z954" s="39"/>
      <c r="AA954" s="39"/>
      <c r="AB954" s="39"/>
      <c r="AC954" s="39"/>
      <c r="AD954" s="39"/>
      <c r="AE954" s="39"/>
      <c r="AT954" s="18" t="s">
        <v>359</v>
      </c>
      <c r="AU954" s="18" t="s">
        <v>371</v>
      </c>
    </row>
    <row r="955" s="2" customFormat="1" ht="16.5" customHeight="1">
      <c r="A955" s="39"/>
      <c r="B955" s="40"/>
      <c r="C955" s="229" t="s">
        <v>3812</v>
      </c>
      <c r="D955" s="229" t="s">
        <v>352</v>
      </c>
      <c r="E955" s="230" t="s">
        <v>7073</v>
      </c>
      <c r="F955" s="231" t="s">
        <v>7074</v>
      </c>
      <c r="G955" s="232" t="s">
        <v>497</v>
      </c>
      <c r="H955" s="233">
        <v>19</v>
      </c>
      <c r="I955" s="234"/>
      <c r="J955" s="235">
        <f>ROUND(I955*H955,2)</f>
        <v>0</v>
      </c>
      <c r="K955" s="231" t="s">
        <v>385</v>
      </c>
      <c r="L955" s="45"/>
      <c r="M955" s="236" t="s">
        <v>1</v>
      </c>
      <c r="N955" s="237" t="s">
        <v>41</v>
      </c>
      <c r="O955" s="92"/>
      <c r="P955" s="238">
        <f>O955*H955</f>
        <v>0</v>
      </c>
      <c r="Q955" s="238">
        <v>0</v>
      </c>
      <c r="R955" s="238">
        <f>Q955*H955</f>
        <v>0</v>
      </c>
      <c r="S955" s="238">
        <v>0</v>
      </c>
      <c r="T955" s="239">
        <f>S955*H955</f>
        <v>0</v>
      </c>
      <c r="U955" s="39"/>
      <c r="V955" s="39"/>
      <c r="W955" s="39"/>
      <c r="X955" s="39"/>
      <c r="Y955" s="39"/>
      <c r="Z955" s="39"/>
      <c r="AA955" s="39"/>
      <c r="AB955" s="39"/>
      <c r="AC955" s="39"/>
      <c r="AD955" s="39"/>
      <c r="AE955" s="39"/>
      <c r="AR955" s="240" t="s">
        <v>530</v>
      </c>
      <c r="AT955" s="240" t="s">
        <v>352</v>
      </c>
      <c r="AU955" s="240" t="s">
        <v>371</v>
      </c>
      <c r="AY955" s="18" t="s">
        <v>350</v>
      </c>
      <c r="BE955" s="241">
        <f>IF(N955="základní",J955,0)</f>
        <v>0</v>
      </c>
      <c r="BF955" s="241">
        <f>IF(N955="snížená",J955,0)</f>
        <v>0</v>
      </c>
      <c r="BG955" s="241">
        <f>IF(N955="zákl. přenesená",J955,0)</f>
        <v>0</v>
      </c>
      <c r="BH955" s="241">
        <f>IF(N955="sníž. přenesená",J955,0)</f>
        <v>0</v>
      </c>
      <c r="BI955" s="241">
        <f>IF(N955="nulová",J955,0)</f>
        <v>0</v>
      </c>
      <c r="BJ955" s="18" t="s">
        <v>84</v>
      </c>
      <c r="BK955" s="241">
        <f>ROUND(I955*H955,2)</f>
        <v>0</v>
      </c>
      <c r="BL955" s="18" t="s">
        <v>530</v>
      </c>
      <c r="BM955" s="240" t="s">
        <v>7075</v>
      </c>
    </row>
    <row r="956" s="2" customFormat="1">
      <c r="A956" s="39"/>
      <c r="B956" s="40"/>
      <c r="C956" s="41"/>
      <c r="D956" s="242" t="s">
        <v>359</v>
      </c>
      <c r="E956" s="41"/>
      <c r="F956" s="243" t="s">
        <v>7076</v>
      </c>
      <c r="G956" s="41"/>
      <c r="H956" s="41"/>
      <c r="I956" s="244"/>
      <c r="J956" s="41"/>
      <c r="K956" s="41"/>
      <c r="L956" s="45"/>
      <c r="M956" s="245"/>
      <c r="N956" s="246"/>
      <c r="O956" s="92"/>
      <c r="P956" s="92"/>
      <c r="Q956" s="92"/>
      <c r="R956" s="92"/>
      <c r="S956" s="92"/>
      <c r="T956" s="93"/>
      <c r="U956" s="39"/>
      <c r="V956" s="39"/>
      <c r="W956" s="39"/>
      <c r="X956" s="39"/>
      <c r="Y956" s="39"/>
      <c r="Z956" s="39"/>
      <c r="AA956" s="39"/>
      <c r="AB956" s="39"/>
      <c r="AC956" s="39"/>
      <c r="AD956" s="39"/>
      <c r="AE956" s="39"/>
      <c r="AT956" s="18" t="s">
        <v>359</v>
      </c>
      <c r="AU956" s="18" t="s">
        <v>371</v>
      </c>
    </row>
    <row r="957" s="12" customFormat="1" ht="20.88" customHeight="1">
      <c r="A957" s="12"/>
      <c r="B957" s="213"/>
      <c r="C957" s="214"/>
      <c r="D957" s="215" t="s">
        <v>75</v>
      </c>
      <c r="E957" s="227" t="s">
        <v>7077</v>
      </c>
      <c r="F957" s="227" t="s">
        <v>7078</v>
      </c>
      <c r="G957" s="214"/>
      <c r="H957" s="214"/>
      <c r="I957" s="217"/>
      <c r="J957" s="228">
        <f>BK957</f>
        <v>0</v>
      </c>
      <c r="K957" s="214"/>
      <c r="L957" s="219"/>
      <c r="M957" s="220"/>
      <c r="N957" s="221"/>
      <c r="O957" s="221"/>
      <c r="P957" s="222">
        <f>SUM(P958:P979)</f>
        <v>0</v>
      </c>
      <c r="Q957" s="221"/>
      <c r="R957" s="222">
        <f>SUM(R958:R979)</f>
        <v>5.0572500000000007</v>
      </c>
      <c r="S957" s="221"/>
      <c r="T957" s="223">
        <f>SUM(T958:T979)</f>
        <v>0.90000000000000002</v>
      </c>
      <c r="U957" s="12"/>
      <c r="V957" s="12"/>
      <c r="W957" s="12"/>
      <c r="X957" s="12"/>
      <c r="Y957" s="12"/>
      <c r="Z957" s="12"/>
      <c r="AA957" s="12"/>
      <c r="AB957" s="12"/>
      <c r="AC957" s="12"/>
      <c r="AD957" s="12"/>
      <c r="AE957" s="12"/>
      <c r="AR957" s="224" t="s">
        <v>86</v>
      </c>
      <c r="AT957" s="225" t="s">
        <v>75</v>
      </c>
      <c r="AU957" s="225" t="s">
        <v>86</v>
      </c>
      <c r="AY957" s="224" t="s">
        <v>350</v>
      </c>
      <c r="BK957" s="226">
        <f>SUM(BK958:BK979)</f>
        <v>0</v>
      </c>
    </row>
    <row r="958" s="2" customFormat="1" ht="37.8" customHeight="1">
      <c r="A958" s="39"/>
      <c r="B958" s="40"/>
      <c r="C958" s="229" t="s">
        <v>3817</v>
      </c>
      <c r="D958" s="229" t="s">
        <v>352</v>
      </c>
      <c r="E958" s="230" t="s">
        <v>6564</v>
      </c>
      <c r="F958" s="231" t="s">
        <v>6565</v>
      </c>
      <c r="G958" s="232" t="s">
        <v>497</v>
      </c>
      <c r="H958" s="233">
        <v>5</v>
      </c>
      <c r="I958" s="234"/>
      <c r="J958" s="235">
        <f>ROUND(I958*H958,2)</f>
        <v>0</v>
      </c>
      <c r="K958" s="231" t="s">
        <v>1</v>
      </c>
      <c r="L958" s="45"/>
      <c r="M958" s="236" t="s">
        <v>1</v>
      </c>
      <c r="N958" s="237" t="s">
        <v>41</v>
      </c>
      <c r="O958" s="92"/>
      <c r="P958" s="238">
        <f>O958*H958</f>
        <v>0</v>
      </c>
      <c r="Q958" s="238">
        <v>5.0000000000000002E-05</v>
      </c>
      <c r="R958" s="238">
        <f>Q958*H958</f>
        <v>0.00025000000000000001</v>
      </c>
      <c r="S958" s="238">
        <v>0</v>
      </c>
      <c r="T958" s="239">
        <f>S958*H958</f>
        <v>0</v>
      </c>
      <c r="U958" s="39"/>
      <c r="V958" s="39"/>
      <c r="W958" s="39"/>
      <c r="X958" s="39"/>
      <c r="Y958" s="39"/>
      <c r="Z958" s="39"/>
      <c r="AA958" s="39"/>
      <c r="AB958" s="39"/>
      <c r="AC958" s="39"/>
      <c r="AD958" s="39"/>
      <c r="AE958" s="39"/>
      <c r="AR958" s="240" t="s">
        <v>357</v>
      </c>
      <c r="AT958" s="240" t="s">
        <v>352</v>
      </c>
      <c r="AU958" s="240" t="s">
        <v>371</v>
      </c>
      <c r="AY958" s="18" t="s">
        <v>350</v>
      </c>
      <c r="BE958" s="241">
        <f>IF(N958="základní",J958,0)</f>
        <v>0</v>
      </c>
      <c r="BF958" s="241">
        <f>IF(N958="snížená",J958,0)</f>
        <v>0</v>
      </c>
      <c r="BG958" s="241">
        <f>IF(N958="zákl. přenesená",J958,0)</f>
        <v>0</v>
      </c>
      <c r="BH958" s="241">
        <f>IF(N958="sníž. přenesená",J958,0)</f>
        <v>0</v>
      </c>
      <c r="BI958" s="241">
        <f>IF(N958="nulová",J958,0)</f>
        <v>0</v>
      </c>
      <c r="BJ958" s="18" t="s">
        <v>84</v>
      </c>
      <c r="BK958" s="241">
        <f>ROUND(I958*H958,2)</f>
        <v>0</v>
      </c>
      <c r="BL958" s="18" t="s">
        <v>357</v>
      </c>
      <c r="BM958" s="240" t="s">
        <v>7079</v>
      </c>
    </row>
    <row r="959" s="2" customFormat="1">
      <c r="A959" s="39"/>
      <c r="B959" s="40"/>
      <c r="C959" s="41"/>
      <c r="D959" s="242" t="s">
        <v>359</v>
      </c>
      <c r="E959" s="41"/>
      <c r="F959" s="243" t="s">
        <v>6565</v>
      </c>
      <c r="G959" s="41"/>
      <c r="H959" s="41"/>
      <c r="I959" s="244"/>
      <c r="J959" s="41"/>
      <c r="K959" s="41"/>
      <c r="L959" s="45"/>
      <c r="M959" s="245"/>
      <c r="N959" s="246"/>
      <c r="O959" s="92"/>
      <c r="P959" s="92"/>
      <c r="Q959" s="92"/>
      <c r="R959" s="92"/>
      <c r="S959" s="92"/>
      <c r="T959" s="93"/>
      <c r="U959" s="39"/>
      <c r="V959" s="39"/>
      <c r="W959" s="39"/>
      <c r="X959" s="39"/>
      <c r="Y959" s="39"/>
      <c r="Z959" s="39"/>
      <c r="AA959" s="39"/>
      <c r="AB959" s="39"/>
      <c r="AC959" s="39"/>
      <c r="AD959" s="39"/>
      <c r="AE959" s="39"/>
      <c r="AT959" s="18" t="s">
        <v>359</v>
      </c>
      <c r="AU959" s="18" t="s">
        <v>371</v>
      </c>
    </row>
    <row r="960" s="2" customFormat="1" ht="24.15" customHeight="1">
      <c r="A960" s="39"/>
      <c r="B960" s="40"/>
      <c r="C960" s="229" t="s">
        <v>3819</v>
      </c>
      <c r="D960" s="229" t="s">
        <v>352</v>
      </c>
      <c r="E960" s="230" t="s">
        <v>6073</v>
      </c>
      <c r="F960" s="231" t="s">
        <v>6074</v>
      </c>
      <c r="G960" s="232" t="s">
        <v>551</v>
      </c>
      <c r="H960" s="233">
        <v>600</v>
      </c>
      <c r="I960" s="234"/>
      <c r="J960" s="235">
        <f>ROUND(I960*H960,2)</f>
        <v>0</v>
      </c>
      <c r="K960" s="231" t="s">
        <v>385</v>
      </c>
      <c r="L960" s="45"/>
      <c r="M960" s="236" t="s">
        <v>1</v>
      </c>
      <c r="N960" s="237" t="s">
        <v>41</v>
      </c>
      <c r="O960" s="92"/>
      <c r="P960" s="238">
        <f>O960*H960</f>
        <v>0</v>
      </c>
      <c r="Q960" s="238">
        <v>0</v>
      </c>
      <c r="R960" s="238">
        <f>Q960*H960</f>
        <v>0</v>
      </c>
      <c r="S960" s="238">
        <v>0</v>
      </c>
      <c r="T960" s="239">
        <f>S960*H960</f>
        <v>0</v>
      </c>
      <c r="U960" s="39"/>
      <c r="V960" s="39"/>
      <c r="W960" s="39"/>
      <c r="X960" s="39"/>
      <c r="Y960" s="39"/>
      <c r="Z960" s="39"/>
      <c r="AA960" s="39"/>
      <c r="AB960" s="39"/>
      <c r="AC960" s="39"/>
      <c r="AD960" s="39"/>
      <c r="AE960" s="39"/>
      <c r="AR960" s="240" t="s">
        <v>357</v>
      </c>
      <c r="AT960" s="240" t="s">
        <v>352</v>
      </c>
      <c r="AU960" s="240" t="s">
        <v>371</v>
      </c>
      <c r="AY960" s="18" t="s">
        <v>350</v>
      </c>
      <c r="BE960" s="241">
        <f>IF(N960="základní",J960,0)</f>
        <v>0</v>
      </c>
      <c r="BF960" s="241">
        <f>IF(N960="snížená",J960,0)</f>
        <v>0</v>
      </c>
      <c r="BG960" s="241">
        <f>IF(N960="zákl. přenesená",J960,0)</f>
        <v>0</v>
      </c>
      <c r="BH960" s="241">
        <f>IF(N960="sníž. přenesená",J960,0)</f>
        <v>0</v>
      </c>
      <c r="BI960" s="241">
        <f>IF(N960="nulová",J960,0)</f>
        <v>0</v>
      </c>
      <c r="BJ960" s="18" t="s">
        <v>84</v>
      </c>
      <c r="BK960" s="241">
        <f>ROUND(I960*H960,2)</f>
        <v>0</v>
      </c>
      <c r="BL960" s="18" t="s">
        <v>357</v>
      </c>
      <c r="BM960" s="240" t="s">
        <v>7080</v>
      </c>
    </row>
    <row r="961" s="2" customFormat="1">
      <c r="A961" s="39"/>
      <c r="B961" s="40"/>
      <c r="C961" s="41"/>
      <c r="D961" s="242" t="s">
        <v>359</v>
      </c>
      <c r="E961" s="41"/>
      <c r="F961" s="243" t="s">
        <v>6076</v>
      </c>
      <c r="G961" s="41"/>
      <c r="H961" s="41"/>
      <c r="I961" s="244"/>
      <c r="J961" s="41"/>
      <c r="K961" s="41"/>
      <c r="L961" s="45"/>
      <c r="M961" s="245"/>
      <c r="N961" s="246"/>
      <c r="O961" s="92"/>
      <c r="P961" s="92"/>
      <c r="Q961" s="92"/>
      <c r="R961" s="92"/>
      <c r="S961" s="92"/>
      <c r="T961" s="93"/>
      <c r="U961" s="39"/>
      <c r="V961" s="39"/>
      <c r="W961" s="39"/>
      <c r="X961" s="39"/>
      <c r="Y961" s="39"/>
      <c r="Z961" s="39"/>
      <c r="AA961" s="39"/>
      <c r="AB961" s="39"/>
      <c r="AC961" s="39"/>
      <c r="AD961" s="39"/>
      <c r="AE961" s="39"/>
      <c r="AT961" s="18" t="s">
        <v>359</v>
      </c>
      <c r="AU961" s="18" t="s">
        <v>371</v>
      </c>
    </row>
    <row r="962" s="2" customFormat="1" ht="21.75" customHeight="1">
      <c r="A962" s="39"/>
      <c r="B962" s="40"/>
      <c r="C962" s="295" t="s">
        <v>3824</v>
      </c>
      <c r="D962" s="295" t="s">
        <v>1347</v>
      </c>
      <c r="E962" s="296" t="s">
        <v>6572</v>
      </c>
      <c r="F962" s="297" t="s">
        <v>6573</v>
      </c>
      <c r="G962" s="298" t="s">
        <v>551</v>
      </c>
      <c r="H962" s="299">
        <v>300</v>
      </c>
      <c r="I962" s="300"/>
      <c r="J962" s="301">
        <f>ROUND(I962*H962,2)</f>
        <v>0</v>
      </c>
      <c r="K962" s="297" t="s">
        <v>385</v>
      </c>
      <c r="L962" s="302"/>
      <c r="M962" s="303" t="s">
        <v>1</v>
      </c>
      <c r="N962" s="304" t="s">
        <v>41</v>
      </c>
      <c r="O962" s="92"/>
      <c r="P962" s="238">
        <f>O962*H962</f>
        <v>0</v>
      </c>
      <c r="Q962" s="238">
        <v>6.9999999999999994E-05</v>
      </c>
      <c r="R962" s="238">
        <f>Q962*H962</f>
        <v>0.020999999999999998</v>
      </c>
      <c r="S962" s="238">
        <v>0</v>
      </c>
      <c r="T962" s="239">
        <f>S962*H962</f>
        <v>0</v>
      </c>
      <c r="U962" s="39"/>
      <c r="V962" s="39"/>
      <c r="W962" s="39"/>
      <c r="X962" s="39"/>
      <c r="Y962" s="39"/>
      <c r="Z962" s="39"/>
      <c r="AA962" s="39"/>
      <c r="AB962" s="39"/>
      <c r="AC962" s="39"/>
      <c r="AD962" s="39"/>
      <c r="AE962" s="39"/>
      <c r="AR962" s="240" t="s">
        <v>468</v>
      </c>
      <c r="AT962" s="240" t="s">
        <v>1347</v>
      </c>
      <c r="AU962" s="240" t="s">
        <v>371</v>
      </c>
      <c r="AY962" s="18" t="s">
        <v>350</v>
      </c>
      <c r="BE962" s="241">
        <f>IF(N962="základní",J962,0)</f>
        <v>0</v>
      </c>
      <c r="BF962" s="241">
        <f>IF(N962="snížená",J962,0)</f>
        <v>0</v>
      </c>
      <c r="BG962" s="241">
        <f>IF(N962="zákl. přenesená",J962,0)</f>
        <v>0</v>
      </c>
      <c r="BH962" s="241">
        <f>IF(N962="sníž. přenesená",J962,0)</f>
        <v>0</v>
      </c>
      <c r="BI962" s="241">
        <f>IF(N962="nulová",J962,0)</f>
        <v>0</v>
      </c>
      <c r="BJ962" s="18" t="s">
        <v>84</v>
      </c>
      <c r="BK962" s="241">
        <f>ROUND(I962*H962,2)</f>
        <v>0</v>
      </c>
      <c r="BL962" s="18" t="s">
        <v>357</v>
      </c>
      <c r="BM962" s="240" t="s">
        <v>7081</v>
      </c>
    </row>
    <row r="963" s="2" customFormat="1">
      <c r="A963" s="39"/>
      <c r="B963" s="40"/>
      <c r="C963" s="41"/>
      <c r="D963" s="242" t="s">
        <v>359</v>
      </c>
      <c r="E963" s="41"/>
      <c r="F963" s="243" t="s">
        <v>6573</v>
      </c>
      <c r="G963" s="41"/>
      <c r="H963" s="41"/>
      <c r="I963" s="244"/>
      <c r="J963" s="41"/>
      <c r="K963" s="41"/>
      <c r="L963" s="45"/>
      <c r="M963" s="245"/>
      <c r="N963" s="246"/>
      <c r="O963" s="92"/>
      <c r="P963" s="92"/>
      <c r="Q963" s="92"/>
      <c r="R963" s="92"/>
      <c r="S963" s="92"/>
      <c r="T963" s="93"/>
      <c r="U963" s="39"/>
      <c r="V963" s="39"/>
      <c r="W963" s="39"/>
      <c r="X963" s="39"/>
      <c r="Y963" s="39"/>
      <c r="Z963" s="39"/>
      <c r="AA963" s="39"/>
      <c r="AB963" s="39"/>
      <c r="AC963" s="39"/>
      <c r="AD963" s="39"/>
      <c r="AE963" s="39"/>
      <c r="AT963" s="18" t="s">
        <v>359</v>
      </c>
      <c r="AU963" s="18" t="s">
        <v>371</v>
      </c>
    </row>
    <row r="964" s="13" customFormat="1">
      <c r="A964" s="13"/>
      <c r="B964" s="247"/>
      <c r="C964" s="248"/>
      <c r="D964" s="242" t="s">
        <v>361</v>
      </c>
      <c r="E964" s="249" t="s">
        <v>1</v>
      </c>
      <c r="F964" s="250" t="s">
        <v>7082</v>
      </c>
      <c r="G964" s="248"/>
      <c r="H964" s="251">
        <v>300</v>
      </c>
      <c r="I964" s="252"/>
      <c r="J964" s="248"/>
      <c r="K964" s="248"/>
      <c r="L964" s="253"/>
      <c r="M964" s="254"/>
      <c r="N964" s="255"/>
      <c r="O964" s="255"/>
      <c r="P964" s="255"/>
      <c r="Q964" s="255"/>
      <c r="R964" s="255"/>
      <c r="S964" s="255"/>
      <c r="T964" s="256"/>
      <c r="U964" s="13"/>
      <c r="V964" s="13"/>
      <c r="W964" s="13"/>
      <c r="X964" s="13"/>
      <c r="Y964" s="13"/>
      <c r="Z964" s="13"/>
      <c r="AA964" s="13"/>
      <c r="AB964" s="13"/>
      <c r="AC964" s="13"/>
      <c r="AD964" s="13"/>
      <c r="AE964" s="13"/>
      <c r="AT964" s="257" t="s">
        <v>361</v>
      </c>
      <c r="AU964" s="257" t="s">
        <v>371</v>
      </c>
      <c r="AV964" s="13" t="s">
        <v>86</v>
      </c>
      <c r="AW964" s="13" t="s">
        <v>32</v>
      </c>
      <c r="AX964" s="13" t="s">
        <v>84</v>
      </c>
      <c r="AY964" s="257" t="s">
        <v>350</v>
      </c>
    </row>
    <row r="965" s="2" customFormat="1" ht="21.75" customHeight="1">
      <c r="A965" s="39"/>
      <c r="B965" s="40"/>
      <c r="C965" s="295" t="s">
        <v>3829</v>
      </c>
      <c r="D965" s="295" t="s">
        <v>1347</v>
      </c>
      <c r="E965" s="296" t="s">
        <v>6576</v>
      </c>
      <c r="F965" s="297" t="s">
        <v>6577</v>
      </c>
      <c r="G965" s="298" t="s">
        <v>551</v>
      </c>
      <c r="H965" s="299">
        <v>300</v>
      </c>
      <c r="I965" s="300"/>
      <c r="J965" s="301">
        <f>ROUND(I965*H965,2)</f>
        <v>0</v>
      </c>
      <c r="K965" s="297" t="s">
        <v>385</v>
      </c>
      <c r="L965" s="302"/>
      <c r="M965" s="303" t="s">
        <v>1</v>
      </c>
      <c r="N965" s="304" t="s">
        <v>41</v>
      </c>
      <c r="O965" s="92"/>
      <c r="P965" s="238">
        <f>O965*H965</f>
        <v>0</v>
      </c>
      <c r="Q965" s="238">
        <v>0.00010000000000000001</v>
      </c>
      <c r="R965" s="238">
        <f>Q965*H965</f>
        <v>0.030000000000000002</v>
      </c>
      <c r="S965" s="238">
        <v>0</v>
      </c>
      <c r="T965" s="239">
        <f>S965*H965</f>
        <v>0</v>
      </c>
      <c r="U965" s="39"/>
      <c r="V965" s="39"/>
      <c r="W965" s="39"/>
      <c r="X965" s="39"/>
      <c r="Y965" s="39"/>
      <c r="Z965" s="39"/>
      <c r="AA965" s="39"/>
      <c r="AB965" s="39"/>
      <c r="AC965" s="39"/>
      <c r="AD965" s="39"/>
      <c r="AE965" s="39"/>
      <c r="AR965" s="240" t="s">
        <v>468</v>
      </c>
      <c r="AT965" s="240" t="s">
        <v>1347</v>
      </c>
      <c r="AU965" s="240" t="s">
        <v>371</v>
      </c>
      <c r="AY965" s="18" t="s">
        <v>350</v>
      </c>
      <c r="BE965" s="241">
        <f>IF(N965="základní",J965,0)</f>
        <v>0</v>
      </c>
      <c r="BF965" s="241">
        <f>IF(N965="snížená",J965,0)</f>
        <v>0</v>
      </c>
      <c r="BG965" s="241">
        <f>IF(N965="zákl. přenesená",J965,0)</f>
        <v>0</v>
      </c>
      <c r="BH965" s="241">
        <f>IF(N965="sníž. přenesená",J965,0)</f>
        <v>0</v>
      </c>
      <c r="BI965" s="241">
        <f>IF(N965="nulová",J965,0)</f>
        <v>0</v>
      </c>
      <c r="BJ965" s="18" t="s">
        <v>84</v>
      </c>
      <c r="BK965" s="241">
        <f>ROUND(I965*H965,2)</f>
        <v>0</v>
      </c>
      <c r="BL965" s="18" t="s">
        <v>357</v>
      </c>
      <c r="BM965" s="240" t="s">
        <v>7083</v>
      </c>
    </row>
    <row r="966" s="2" customFormat="1">
      <c r="A966" s="39"/>
      <c r="B966" s="40"/>
      <c r="C966" s="41"/>
      <c r="D966" s="242" t="s">
        <v>359</v>
      </c>
      <c r="E966" s="41"/>
      <c r="F966" s="243" t="s">
        <v>6577</v>
      </c>
      <c r="G966" s="41"/>
      <c r="H966" s="41"/>
      <c r="I966" s="244"/>
      <c r="J966" s="41"/>
      <c r="K966" s="41"/>
      <c r="L966" s="45"/>
      <c r="M966" s="245"/>
      <c r="N966" s="246"/>
      <c r="O966" s="92"/>
      <c r="P966" s="92"/>
      <c r="Q966" s="92"/>
      <c r="R966" s="92"/>
      <c r="S966" s="92"/>
      <c r="T966" s="93"/>
      <c r="U966" s="39"/>
      <c r="V966" s="39"/>
      <c r="W966" s="39"/>
      <c r="X966" s="39"/>
      <c r="Y966" s="39"/>
      <c r="Z966" s="39"/>
      <c r="AA966" s="39"/>
      <c r="AB966" s="39"/>
      <c r="AC966" s="39"/>
      <c r="AD966" s="39"/>
      <c r="AE966" s="39"/>
      <c r="AT966" s="18" t="s">
        <v>359</v>
      </c>
      <c r="AU966" s="18" t="s">
        <v>371</v>
      </c>
    </row>
    <row r="967" s="13" customFormat="1">
      <c r="A967" s="13"/>
      <c r="B967" s="247"/>
      <c r="C967" s="248"/>
      <c r="D967" s="242" t="s">
        <v>361</v>
      </c>
      <c r="E967" s="249" t="s">
        <v>1</v>
      </c>
      <c r="F967" s="250" t="s">
        <v>7082</v>
      </c>
      <c r="G967" s="248"/>
      <c r="H967" s="251">
        <v>300</v>
      </c>
      <c r="I967" s="252"/>
      <c r="J967" s="248"/>
      <c r="K967" s="248"/>
      <c r="L967" s="253"/>
      <c r="M967" s="254"/>
      <c r="N967" s="255"/>
      <c r="O967" s="255"/>
      <c r="P967" s="255"/>
      <c r="Q967" s="255"/>
      <c r="R967" s="255"/>
      <c r="S967" s="255"/>
      <c r="T967" s="256"/>
      <c r="U967" s="13"/>
      <c r="V967" s="13"/>
      <c r="W967" s="13"/>
      <c r="X967" s="13"/>
      <c r="Y967" s="13"/>
      <c r="Z967" s="13"/>
      <c r="AA967" s="13"/>
      <c r="AB967" s="13"/>
      <c r="AC967" s="13"/>
      <c r="AD967" s="13"/>
      <c r="AE967" s="13"/>
      <c r="AT967" s="257" t="s">
        <v>361</v>
      </c>
      <c r="AU967" s="257" t="s">
        <v>371</v>
      </c>
      <c r="AV967" s="13" t="s">
        <v>86</v>
      </c>
      <c r="AW967" s="13" t="s">
        <v>32</v>
      </c>
      <c r="AX967" s="13" t="s">
        <v>84</v>
      </c>
      <c r="AY967" s="257" t="s">
        <v>350</v>
      </c>
    </row>
    <row r="968" s="2" customFormat="1" ht="24.15" customHeight="1">
      <c r="A968" s="39"/>
      <c r="B968" s="40"/>
      <c r="C968" s="229" t="s">
        <v>3834</v>
      </c>
      <c r="D968" s="229" t="s">
        <v>352</v>
      </c>
      <c r="E968" s="230" t="s">
        <v>6439</v>
      </c>
      <c r="F968" s="231" t="s">
        <v>6440</v>
      </c>
      <c r="G968" s="232" t="s">
        <v>497</v>
      </c>
      <c r="H968" s="233">
        <v>19</v>
      </c>
      <c r="I968" s="234"/>
      <c r="J968" s="235">
        <f>ROUND(I968*H968,2)</f>
        <v>0</v>
      </c>
      <c r="K968" s="231" t="s">
        <v>385</v>
      </c>
      <c r="L968" s="45"/>
      <c r="M968" s="236" t="s">
        <v>1</v>
      </c>
      <c r="N968" s="237" t="s">
        <v>41</v>
      </c>
      <c r="O968" s="92"/>
      <c r="P968" s="238">
        <f>O968*H968</f>
        <v>0</v>
      </c>
      <c r="Q968" s="238">
        <v>0</v>
      </c>
      <c r="R968" s="238">
        <f>Q968*H968</f>
        <v>0</v>
      </c>
      <c r="S968" s="238">
        <v>0</v>
      </c>
      <c r="T968" s="239">
        <f>S968*H968</f>
        <v>0</v>
      </c>
      <c r="U968" s="39"/>
      <c r="V968" s="39"/>
      <c r="W968" s="39"/>
      <c r="X968" s="39"/>
      <c r="Y968" s="39"/>
      <c r="Z968" s="39"/>
      <c r="AA968" s="39"/>
      <c r="AB968" s="39"/>
      <c r="AC968" s="39"/>
      <c r="AD968" s="39"/>
      <c r="AE968" s="39"/>
      <c r="AR968" s="240" t="s">
        <v>530</v>
      </c>
      <c r="AT968" s="240" t="s">
        <v>352</v>
      </c>
      <c r="AU968" s="240" t="s">
        <v>371</v>
      </c>
      <c r="AY968" s="18" t="s">
        <v>350</v>
      </c>
      <c r="BE968" s="241">
        <f>IF(N968="základní",J968,0)</f>
        <v>0</v>
      </c>
      <c r="BF968" s="241">
        <f>IF(N968="snížená",J968,0)</f>
        <v>0</v>
      </c>
      <c r="BG968" s="241">
        <f>IF(N968="zákl. přenesená",J968,0)</f>
        <v>0</v>
      </c>
      <c r="BH968" s="241">
        <f>IF(N968="sníž. přenesená",J968,0)</f>
        <v>0</v>
      </c>
      <c r="BI968" s="241">
        <f>IF(N968="nulová",J968,0)</f>
        <v>0</v>
      </c>
      <c r="BJ968" s="18" t="s">
        <v>84</v>
      </c>
      <c r="BK968" s="241">
        <f>ROUND(I968*H968,2)</f>
        <v>0</v>
      </c>
      <c r="BL968" s="18" t="s">
        <v>530</v>
      </c>
      <c r="BM968" s="240" t="s">
        <v>7084</v>
      </c>
    </row>
    <row r="969" s="2" customFormat="1">
      <c r="A969" s="39"/>
      <c r="B969" s="40"/>
      <c r="C969" s="41"/>
      <c r="D969" s="242" t="s">
        <v>359</v>
      </c>
      <c r="E969" s="41"/>
      <c r="F969" s="243" t="s">
        <v>6442</v>
      </c>
      <c r="G969" s="41"/>
      <c r="H969" s="41"/>
      <c r="I969" s="244"/>
      <c r="J969" s="41"/>
      <c r="K969" s="41"/>
      <c r="L969" s="45"/>
      <c r="M969" s="245"/>
      <c r="N969" s="246"/>
      <c r="O969" s="92"/>
      <c r="P969" s="92"/>
      <c r="Q969" s="92"/>
      <c r="R969" s="92"/>
      <c r="S969" s="92"/>
      <c r="T969" s="93"/>
      <c r="U969" s="39"/>
      <c r="V969" s="39"/>
      <c r="W969" s="39"/>
      <c r="X969" s="39"/>
      <c r="Y969" s="39"/>
      <c r="Z969" s="39"/>
      <c r="AA969" s="39"/>
      <c r="AB969" s="39"/>
      <c r="AC969" s="39"/>
      <c r="AD969" s="39"/>
      <c r="AE969" s="39"/>
      <c r="AT969" s="18" t="s">
        <v>359</v>
      </c>
      <c r="AU969" s="18" t="s">
        <v>371</v>
      </c>
    </row>
    <row r="970" s="2" customFormat="1" ht="16.5" customHeight="1">
      <c r="A970" s="39"/>
      <c r="B970" s="40"/>
      <c r="C970" s="295" t="s">
        <v>3838</v>
      </c>
      <c r="D970" s="295" t="s">
        <v>1347</v>
      </c>
      <c r="E970" s="296" t="s">
        <v>6994</v>
      </c>
      <c r="F970" s="297" t="s">
        <v>6995</v>
      </c>
      <c r="G970" s="298" t="s">
        <v>4932</v>
      </c>
      <c r="H970" s="299">
        <v>19</v>
      </c>
      <c r="I970" s="300"/>
      <c r="J970" s="301">
        <f>ROUND(I970*H970,2)</f>
        <v>0</v>
      </c>
      <c r="K970" s="297" t="s">
        <v>1</v>
      </c>
      <c r="L970" s="302"/>
      <c r="M970" s="303" t="s">
        <v>1</v>
      </c>
      <c r="N970" s="304" t="s">
        <v>41</v>
      </c>
      <c r="O970" s="92"/>
      <c r="P970" s="238">
        <f>O970*H970</f>
        <v>0</v>
      </c>
      <c r="Q970" s="238">
        <v>0</v>
      </c>
      <c r="R970" s="238">
        <f>Q970*H970</f>
        <v>0</v>
      </c>
      <c r="S970" s="238">
        <v>0</v>
      </c>
      <c r="T970" s="239">
        <f>S970*H970</f>
        <v>0</v>
      </c>
      <c r="U970" s="39"/>
      <c r="V970" s="39"/>
      <c r="W970" s="39"/>
      <c r="X970" s="39"/>
      <c r="Y970" s="39"/>
      <c r="Z970" s="39"/>
      <c r="AA970" s="39"/>
      <c r="AB970" s="39"/>
      <c r="AC970" s="39"/>
      <c r="AD970" s="39"/>
      <c r="AE970" s="39"/>
      <c r="AR970" s="240" t="s">
        <v>695</v>
      </c>
      <c r="AT970" s="240" t="s">
        <v>1347</v>
      </c>
      <c r="AU970" s="240" t="s">
        <v>371</v>
      </c>
      <c r="AY970" s="18" t="s">
        <v>350</v>
      </c>
      <c r="BE970" s="241">
        <f>IF(N970="základní",J970,0)</f>
        <v>0</v>
      </c>
      <c r="BF970" s="241">
        <f>IF(N970="snížená",J970,0)</f>
        <v>0</v>
      </c>
      <c r="BG970" s="241">
        <f>IF(N970="zákl. přenesená",J970,0)</f>
        <v>0</v>
      </c>
      <c r="BH970" s="241">
        <f>IF(N970="sníž. přenesená",J970,0)</f>
        <v>0</v>
      </c>
      <c r="BI970" s="241">
        <f>IF(N970="nulová",J970,0)</f>
        <v>0</v>
      </c>
      <c r="BJ970" s="18" t="s">
        <v>84</v>
      </c>
      <c r="BK970" s="241">
        <f>ROUND(I970*H970,2)</f>
        <v>0</v>
      </c>
      <c r="BL970" s="18" t="s">
        <v>530</v>
      </c>
      <c r="BM970" s="240" t="s">
        <v>7085</v>
      </c>
    </row>
    <row r="971" s="2" customFormat="1">
      <c r="A971" s="39"/>
      <c r="B971" s="40"/>
      <c r="C971" s="41"/>
      <c r="D971" s="242" t="s">
        <v>359</v>
      </c>
      <c r="E971" s="41"/>
      <c r="F971" s="243" t="s">
        <v>6995</v>
      </c>
      <c r="G971" s="41"/>
      <c r="H971" s="41"/>
      <c r="I971" s="244"/>
      <c r="J971" s="41"/>
      <c r="K971" s="41"/>
      <c r="L971" s="45"/>
      <c r="M971" s="245"/>
      <c r="N971" s="246"/>
      <c r="O971" s="92"/>
      <c r="P971" s="92"/>
      <c r="Q971" s="92"/>
      <c r="R971" s="92"/>
      <c r="S971" s="92"/>
      <c r="T971" s="93"/>
      <c r="U971" s="39"/>
      <c r="V971" s="39"/>
      <c r="W971" s="39"/>
      <c r="X971" s="39"/>
      <c r="Y971" s="39"/>
      <c r="Z971" s="39"/>
      <c r="AA971" s="39"/>
      <c r="AB971" s="39"/>
      <c r="AC971" s="39"/>
      <c r="AD971" s="39"/>
      <c r="AE971" s="39"/>
      <c r="AT971" s="18" t="s">
        <v>359</v>
      </c>
      <c r="AU971" s="18" t="s">
        <v>371</v>
      </c>
    </row>
    <row r="972" s="2" customFormat="1" ht="21.75" customHeight="1">
      <c r="A972" s="39"/>
      <c r="B972" s="40"/>
      <c r="C972" s="229" t="s">
        <v>3845</v>
      </c>
      <c r="D972" s="229" t="s">
        <v>352</v>
      </c>
      <c r="E972" s="230" t="s">
        <v>6081</v>
      </c>
      <c r="F972" s="231" t="s">
        <v>6082</v>
      </c>
      <c r="G972" s="232" t="s">
        <v>551</v>
      </c>
      <c r="H972" s="233">
        <v>50</v>
      </c>
      <c r="I972" s="234"/>
      <c r="J972" s="235">
        <f>ROUND(I972*H972,2)</f>
        <v>0</v>
      </c>
      <c r="K972" s="231" t="s">
        <v>385</v>
      </c>
      <c r="L972" s="45"/>
      <c r="M972" s="236" t="s">
        <v>1</v>
      </c>
      <c r="N972" s="237" t="s">
        <v>41</v>
      </c>
      <c r="O972" s="92"/>
      <c r="P972" s="238">
        <f>O972*H972</f>
        <v>0</v>
      </c>
      <c r="Q972" s="238">
        <v>0</v>
      </c>
      <c r="R972" s="238">
        <f>Q972*H972</f>
        <v>0</v>
      </c>
      <c r="S972" s="238">
        <v>0</v>
      </c>
      <c r="T972" s="239">
        <f>S972*H972</f>
        <v>0</v>
      </c>
      <c r="U972" s="39"/>
      <c r="V972" s="39"/>
      <c r="W972" s="39"/>
      <c r="X972" s="39"/>
      <c r="Y972" s="39"/>
      <c r="Z972" s="39"/>
      <c r="AA972" s="39"/>
      <c r="AB972" s="39"/>
      <c r="AC972" s="39"/>
      <c r="AD972" s="39"/>
      <c r="AE972" s="39"/>
      <c r="AR972" s="240" t="s">
        <v>530</v>
      </c>
      <c r="AT972" s="240" t="s">
        <v>352</v>
      </c>
      <c r="AU972" s="240" t="s">
        <v>371</v>
      </c>
      <c r="AY972" s="18" t="s">
        <v>350</v>
      </c>
      <c r="BE972" s="241">
        <f>IF(N972="základní",J972,0)</f>
        <v>0</v>
      </c>
      <c r="BF972" s="241">
        <f>IF(N972="snížená",J972,0)</f>
        <v>0</v>
      </c>
      <c r="BG972" s="241">
        <f>IF(N972="zákl. přenesená",J972,0)</f>
        <v>0</v>
      </c>
      <c r="BH972" s="241">
        <f>IF(N972="sníž. přenesená",J972,0)</f>
        <v>0</v>
      </c>
      <c r="BI972" s="241">
        <f>IF(N972="nulová",J972,0)</f>
        <v>0</v>
      </c>
      <c r="BJ972" s="18" t="s">
        <v>84</v>
      </c>
      <c r="BK972" s="241">
        <f>ROUND(I972*H972,2)</f>
        <v>0</v>
      </c>
      <c r="BL972" s="18" t="s">
        <v>530</v>
      </c>
      <c r="BM972" s="240" t="s">
        <v>7086</v>
      </c>
    </row>
    <row r="973" s="2" customFormat="1">
      <c r="A973" s="39"/>
      <c r="B973" s="40"/>
      <c r="C973" s="41"/>
      <c r="D973" s="242" t="s">
        <v>359</v>
      </c>
      <c r="E973" s="41"/>
      <c r="F973" s="243" t="s">
        <v>6084</v>
      </c>
      <c r="G973" s="41"/>
      <c r="H973" s="41"/>
      <c r="I973" s="244"/>
      <c r="J973" s="41"/>
      <c r="K973" s="41"/>
      <c r="L973" s="45"/>
      <c r="M973" s="245"/>
      <c r="N973" s="246"/>
      <c r="O973" s="92"/>
      <c r="P973" s="92"/>
      <c r="Q973" s="92"/>
      <c r="R973" s="92"/>
      <c r="S973" s="92"/>
      <c r="T973" s="93"/>
      <c r="U973" s="39"/>
      <c r="V973" s="39"/>
      <c r="W973" s="39"/>
      <c r="X973" s="39"/>
      <c r="Y973" s="39"/>
      <c r="Z973" s="39"/>
      <c r="AA973" s="39"/>
      <c r="AB973" s="39"/>
      <c r="AC973" s="39"/>
      <c r="AD973" s="39"/>
      <c r="AE973" s="39"/>
      <c r="AT973" s="18" t="s">
        <v>359</v>
      </c>
      <c r="AU973" s="18" t="s">
        <v>371</v>
      </c>
    </row>
    <row r="974" s="2" customFormat="1" ht="16.5" customHeight="1">
      <c r="A974" s="39"/>
      <c r="B974" s="40"/>
      <c r="C974" s="295" t="s">
        <v>3850</v>
      </c>
      <c r="D974" s="295" t="s">
        <v>1347</v>
      </c>
      <c r="E974" s="296" t="s">
        <v>7087</v>
      </c>
      <c r="F974" s="297" t="s">
        <v>7088</v>
      </c>
      <c r="G974" s="298" t="s">
        <v>551</v>
      </c>
      <c r="H974" s="299">
        <v>1000</v>
      </c>
      <c r="I974" s="300"/>
      <c r="J974" s="301">
        <f>ROUND(I974*H974,2)</f>
        <v>0</v>
      </c>
      <c r="K974" s="297" t="s">
        <v>1</v>
      </c>
      <c r="L974" s="302"/>
      <c r="M974" s="303" t="s">
        <v>1</v>
      </c>
      <c r="N974" s="304" t="s">
        <v>41</v>
      </c>
      <c r="O974" s="92"/>
      <c r="P974" s="238">
        <f>O974*H974</f>
        <v>0</v>
      </c>
      <c r="Q974" s="238">
        <v>0.0050000000000000001</v>
      </c>
      <c r="R974" s="238">
        <f>Q974*H974</f>
        <v>5</v>
      </c>
      <c r="S974" s="238">
        <v>0</v>
      </c>
      <c r="T974" s="239">
        <f>S974*H974</f>
        <v>0</v>
      </c>
      <c r="U974" s="39"/>
      <c r="V974" s="39"/>
      <c r="W974" s="39"/>
      <c r="X974" s="39"/>
      <c r="Y974" s="39"/>
      <c r="Z974" s="39"/>
      <c r="AA974" s="39"/>
      <c r="AB974" s="39"/>
      <c r="AC974" s="39"/>
      <c r="AD974" s="39"/>
      <c r="AE974" s="39"/>
      <c r="AR974" s="240" t="s">
        <v>695</v>
      </c>
      <c r="AT974" s="240" t="s">
        <v>1347</v>
      </c>
      <c r="AU974" s="240" t="s">
        <v>371</v>
      </c>
      <c r="AY974" s="18" t="s">
        <v>350</v>
      </c>
      <c r="BE974" s="241">
        <f>IF(N974="základní",J974,0)</f>
        <v>0</v>
      </c>
      <c r="BF974" s="241">
        <f>IF(N974="snížená",J974,0)</f>
        <v>0</v>
      </c>
      <c r="BG974" s="241">
        <f>IF(N974="zákl. přenesená",J974,0)</f>
        <v>0</v>
      </c>
      <c r="BH974" s="241">
        <f>IF(N974="sníž. přenesená",J974,0)</f>
        <v>0</v>
      </c>
      <c r="BI974" s="241">
        <f>IF(N974="nulová",J974,0)</f>
        <v>0</v>
      </c>
      <c r="BJ974" s="18" t="s">
        <v>84</v>
      </c>
      <c r="BK974" s="241">
        <f>ROUND(I974*H974,2)</f>
        <v>0</v>
      </c>
      <c r="BL974" s="18" t="s">
        <v>530</v>
      </c>
      <c r="BM974" s="240" t="s">
        <v>7089</v>
      </c>
    </row>
    <row r="975" s="2" customFormat="1">
      <c r="A975" s="39"/>
      <c r="B975" s="40"/>
      <c r="C975" s="41"/>
      <c r="D975" s="242" t="s">
        <v>359</v>
      </c>
      <c r="E975" s="41"/>
      <c r="F975" s="243" t="s">
        <v>7090</v>
      </c>
      <c r="G975" s="41"/>
      <c r="H975" s="41"/>
      <c r="I975" s="244"/>
      <c r="J975" s="41"/>
      <c r="K975" s="41"/>
      <c r="L975" s="45"/>
      <c r="M975" s="245"/>
      <c r="N975" s="246"/>
      <c r="O975" s="92"/>
      <c r="P975" s="92"/>
      <c r="Q975" s="92"/>
      <c r="R975" s="92"/>
      <c r="S975" s="92"/>
      <c r="T975" s="93"/>
      <c r="U975" s="39"/>
      <c r="V975" s="39"/>
      <c r="W975" s="39"/>
      <c r="X975" s="39"/>
      <c r="Y975" s="39"/>
      <c r="Z975" s="39"/>
      <c r="AA975" s="39"/>
      <c r="AB975" s="39"/>
      <c r="AC975" s="39"/>
      <c r="AD975" s="39"/>
      <c r="AE975" s="39"/>
      <c r="AT975" s="18" t="s">
        <v>359</v>
      </c>
      <c r="AU975" s="18" t="s">
        <v>371</v>
      </c>
    </row>
    <row r="976" s="2" customFormat="1" ht="24.15" customHeight="1">
      <c r="A976" s="39"/>
      <c r="B976" s="40"/>
      <c r="C976" s="229" t="s">
        <v>3855</v>
      </c>
      <c r="D976" s="229" t="s">
        <v>352</v>
      </c>
      <c r="E976" s="230" t="s">
        <v>5639</v>
      </c>
      <c r="F976" s="231" t="s">
        <v>5640</v>
      </c>
      <c r="G976" s="232" t="s">
        <v>551</v>
      </c>
      <c r="H976" s="233">
        <v>300</v>
      </c>
      <c r="I976" s="234"/>
      <c r="J976" s="235">
        <f>ROUND(I976*H976,2)</f>
        <v>0</v>
      </c>
      <c r="K976" s="231" t="s">
        <v>385</v>
      </c>
      <c r="L976" s="45"/>
      <c r="M976" s="236" t="s">
        <v>1</v>
      </c>
      <c r="N976" s="237" t="s">
        <v>41</v>
      </c>
      <c r="O976" s="92"/>
      <c r="P976" s="238">
        <f>O976*H976</f>
        <v>0</v>
      </c>
      <c r="Q976" s="238">
        <v>2.0000000000000002E-05</v>
      </c>
      <c r="R976" s="238">
        <f>Q976*H976</f>
        <v>0.0060000000000000001</v>
      </c>
      <c r="S976" s="238">
        <v>0.0030000000000000001</v>
      </c>
      <c r="T976" s="239">
        <f>S976*H976</f>
        <v>0.90000000000000002</v>
      </c>
      <c r="U976" s="39"/>
      <c r="V976" s="39"/>
      <c r="W976" s="39"/>
      <c r="X976" s="39"/>
      <c r="Y976" s="39"/>
      <c r="Z976" s="39"/>
      <c r="AA976" s="39"/>
      <c r="AB976" s="39"/>
      <c r="AC976" s="39"/>
      <c r="AD976" s="39"/>
      <c r="AE976" s="39"/>
      <c r="AR976" s="240" t="s">
        <v>357</v>
      </c>
      <c r="AT976" s="240" t="s">
        <v>352</v>
      </c>
      <c r="AU976" s="240" t="s">
        <v>371</v>
      </c>
      <c r="AY976" s="18" t="s">
        <v>350</v>
      </c>
      <c r="BE976" s="241">
        <f>IF(N976="základní",J976,0)</f>
        <v>0</v>
      </c>
      <c r="BF976" s="241">
        <f>IF(N976="snížená",J976,0)</f>
        <v>0</v>
      </c>
      <c r="BG976" s="241">
        <f>IF(N976="zákl. přenesená",J976,0)</f>
        <v>0</v>
      </c>
      <c r="BH976" s="241">
        <f>IF(N976="sníž. přenesená",J976,0)</f>
        <v>0</v>
      </c>
      <c r="BI976" s="241">
        <f>IF(N976="nulová",J976,0)</f>
        <v>0</v>
      </c>
      <c r="BJ976" s="18" t="s">
        <v>84</v>
      </c>
      <c r="BK976" s="241">
        <f>ROUND(I976*H976,2)</f>
        <v>0</v>
      </c>
      <c r="BL976" s="18" t="s">
        <v>357</v>
      </c>
      <c r="BM976" s="240" t="s">
        <v>7091</v>
      </c>
    </row>
    <row r="977" s="2" customFormat="1">
      <c r="A977" s="39"/>
      <c r="B977" s="40"/>
      <c r="C977" s="41"/>
      <c r="D977" s="242" t="s">
        <v>359</v>
      </c>
      <c r="E977" s="41"/>
      <c r="F977" s="243" t="s">
        <v>5642</v>
      </c>
      <c r="G977" s="41"/>
      <c r="H977" s="41"/>
      <c r="I977" s="244"/>
      <c r="J977" s="41"/>
      <c r="K977" s="41"/>
      <c r="L977" s="45"/>
      <c r="M977" s="245"/>
      <c r="N977" s="246"/>
      <c r="O977" s="92"/>
      <c r="P977" s="92"/>
      <c r="Q977" s="92"/>
      <c r="R977" s="92"/>
      <c r="S977" s="92"/>
      <c r="T977" s="93"/>
      <c r="U977" s="39"/>
      <c r="V977" s="39"/>
      <c r="W977" s="39"/>
      <c r="X977" s="39"/>
      <c r="Y977" s="39"/>
      <c r="Z977" s="39"/>
      <c r="AA977" s="39"/>
      <c r="AB977" s="39"/>
      <c r="AC977" s="39"/>
      <c r="AD977" s="39"/>
      <c r="AE977" s="39"/>
      <c r="AT977" s="18" t="s">
        <v>359</v>
      </c>
      <c r="AU977" s="18" t="s">
        <v>371</v>
      </c>
    </row>
    <row r="978" s="2" customFormat="1" ht="16.5" customHeight="1">
      <c r="A978" s="39"/>
      <c r="B978" s="40"/>
      <c r="C978" s="229" t="s">
        <v>3859</v>
      </c>
      <c r="D978" s="229" t="s">
        <v>352</v>
      </c>
      <c r="E978" s="230" t="s">
        <v>5646</v>
      </c>
      <c r="F978" s="231" t="s">
        <v>5647</v>
      </c>
      <c r="G978" s="232" t="s">
        <v>551</v>
      </c>
      <c r="H978" s="233">
        <v>300</v>
      </c>
      <c r="I978" s="234"/>
      <c r="J978" s="235">
        <f>ROUND(I978*H978,2)</f>
        <v>0</v>
      </c>
      <c r="K978" s="231" t="s">
        <v>1</v>
      </c>
      <c r="L978" s="45"/>
      <c r="M978" s="236" t="s">
        <v>1</v>
      </c>
      <c r="N978" s="237" t="s">
        <v>41</v>
      </c>
      <c r="O978" s="92"/>
      <c r="P978" s="238">
        <f>O978*H978</f>
        <v>0</v>
      </c>
      <c r="Q978" s="238">
        <v>0</v>
      </c>
      <c r="R978" s="238">
        <f>Q978*H978</f>
        <v>0</v>
      </c>
      <c r="S978" s="238">
        <v>0</v>
      </c>
      <c r="T978" s="239">
        <f>S978*H978</f>
        <v>0</v>
      </c>
      <c r="U978" s="39"/>
      <c r="V978" s="39"/>
      <c r="W978" s="39"/>
      <c r="X978" s="39"/>
      <c r="Y978" s="39"/>
      <c r="Z978" s="39"/>
      <c r="AA978" s="39"/>
      <c r="AB978" s="39"/>
      <c r="AC978" s="39"/>
      <c r="AD978" s="39"/>
      <c r="AE978" s="39"/>
      <c r="AR978" s="240" t="s">
        <v>357</v>
      </c>
      <c r="AT978" s="240" t="s">
        <v>352</v>
      </c>
      <c r="AU978" s="240" t="s">
        <v>371</v>
      </c>
      <c r="AY978" s="18" t="s">
        <v>350</v>
      </c>
      <c r="BE978" s="241">
        <f>IF(N978="základní",J978,0)</f>
        <v>0</v>
      </c>
      <c r="BF978" s="241">
        <f>IF(N978="snížená",J978,0)</f>
        <v>0</v>
      </c>
      <c r="BG978" s="241">
        <f>IF(N978="zákl. přenesená",J978,0)</f>
        <v>0</v>
      </c>
      <c r="BH978" s="241">
        <f>IF(N978="sníž. přenesená",J978,0)</f>
        <v>0</v>
      </c>
      <c r="BI978" s="241">
        <f>IF(N978="nulová",J978,0)</f>
        <v>0</v>
      </c>
      <c r="BJ978" s="18" t="s">
        <v>84</v>
      </c>
      <c r="BK978" s="241">
        <f>ROUND(I978*H978,2)</f>
        <v>0</v>
      </c>
      <c r="BL978" s="18" t="s">
        <v>357</v>
      </c>
      <c r="BM978" s="240" t="s">
        <v>7092</v>
      </c>
    </row>
    <row r="979" s="2" customFormat="1">
      <c r="A979" s="39"/>
      <c r="B979" s="40"/>
      <c r="C979" s="41"/>
      <c r="D979" s="242" t="s">
        <v>359</v>
      </c>
      <c r="E979" s="41"/>
      <c r="F979" s="243" t="s">
        <v>5647</v>
      </c>
      <c r="G979" s="41"/>
      <c r="H979" s="41"/>
      <c r="I979" s="244"/>
      <c r="J979" s="41"/>
      <c r="K979" s="41"/>
      <c r="L979" s="45"/>
      <c r="M979" s="245"/>
      <c r="N979" s="246"/>
      <c r="O979" s="92"/>
      <c r="P979" s="92"/>
      <c r="Q979" s="92"/>
      <c r="R979" s="92"/>
      <c r="S979" s="92"/>
      <c r="T979" s="93"/>
      <c r="U979" s="39"/>
      <c r="V979" s="39"/>
      <c r="W979" s="39"/>
      <c r="X979" s="39"/>
      <c r="Y979" s="39"/>
      <c r="Z979" s="39"/>
      <c r="AA979" s="39"/>
      <c r="AB979" s="39"/>
      <c r="AC979" s="39"/>
      <c r="AD979" s="39"/>
      <c r="AE979" s="39"/>
      <c r="AT979" s="18" t="s">
        <v>359</v>
      </c>
      <c r="AU979" s="18" t="s">
        <v>371</v>
      </c>
    </row>
    <row r="980" s="12" customFormat="1" ht="20.88" customHeight="1">
      <c r="A980" s="12"/>
      <c r="B980" s="213"/>
      <c r="C980" s="214"/>
      <c r="D980" s="215" t="s">
        <v>75</v>
      </c>
      <c r="E980" s="227" t="s">
        <v>7093</v>
      </c>
      <c r="F980" s="227" t="s">
        <v>7006</v>
      </c>
      <c r="G980" s="214"/>
      <c r="H980" s="214"/>
      <c r="I980" s="217"/>
      <c r="J980" s="228">
        <f>BK980</f>
        <v>0</v>
      </c>
      <c r="K980" s="214"/>
      <c r="L980" s="219"/>
      <c r="M980" s="220"/>
      <c r="N980" s="221"/>
      <c r="O980" s="221"/>
      <c r="P980" s="222">
        <f>SUM(P981:P990)</f>
        <v>0</v>
      </c>
      <c r="Q980" s="221"/>
      <c r="R980" s="222">
        <f>SUM(R981:R990)</f>
        <v>0</v>
      </c>
      <c r="S980" s="221"/>
      <c r="T980" s="223">
        <f>SUM(T981:T990)</f>
        <v>0</v>
      </c>
      <c r="U980" s="12"/>
      <c r="V980" s="12"/>
      <c r="W980" s="12"/>
      <c r="X980" s="12"/>
      <c r="Y980" s="12"/>
      <c r="Z980" s="12"/>
      <c r="AA980" s="12"/>
      <c r="AB980" s="12"/>
      <c r="AC980" s="12"/>
      <c r="AD980" s="12"/>
      <c r="AE980" s="12"/>
      <c r="AR980" s="224" t="s">
        <v>86</v>
      </c>
      <c r="AT980" s="225" t="s">
        <v>75</v>
      </c>
      <c r="AU980" s="225" t="s">
        <v>86</v>
      </c>
      <c r="AY980" s="224" t="s">
        <v>350</v>
      </c>
      <c r="BK980" s="226">
        <f>SUM(BK981:BK990)</f>
        <v>0</v>
      </c>
    </row>
    <row r="981" s="2" customFormat="1" ht="16.5" customHeight="1">
      <c r="A981" s="39"/>
      <c r="B981" s="40"/>
      <c r="C981" s="229" t="s">
        <v>3865</v>
      </c>
      <c r="D981" s="229" t="s">
        <v>352</v>
      </c>
      <c r="E981" s="230" t="s">
        <v>7094</v>
      </c>
      <c r="F981" s="231" t="s">
        <v>6129</v>
      </c>
      <c r="G981" s="232" t="s">
        <v>6130</v>
      </c>
      <c r="H981" s="233">
        <v>1</v>
      </c>
      <c r="I981" s="234"/>
      <c r="J981" s="235">
        <f>ROUND(I981*H981,2)</f>
        <v>0</v>
      </c>
      <c r="K981" s="231" t="s">
        <v>385</v>
      </c>
      <c r="L981" s="45"/>
      <c r="M981" s="236" t="s">
        <v>1</v>
      </c>
      <c r="N981" s="237" t="s">
        <v>41</v>
      </c>
      <c r="O981" s="92"/>
      <c r="P981" s="238">
        <f>O981*H981</f>
        <v>0</v>
      </c>
      <c r="Q981" s="238">
        <v>0</v>
      </c>
      <c r="R981" s="238">
        <f>Q981*H981</f>
        <v>0</v>
      </c>
      <c r="S981" s="238">
        <v>0</v>
      </c>
      <c r="T981" s="239">
        <f>S981*H981</f>
        <v>0</v>
      </c>
      <c r="U981" s="39"/>
      <c r="V981" s="39"/>
      <c r="W981" s="39"/>
      <c r="X981" s="39"/>
      <c r="Y981" s="39"/>
      <c r="Z981" s="39"/>
      <c r="AA981" s="39"/>
      <c r="AB981" s="39"/>
      <c r="AC981" s="39"/>
      <c r="AD981" s="39"/>
      <c r="AE981" s="39"/>
      <c r="AR981" s="240" t="s">
        <v>6131</v>
      </c>
      <c r="AT981" s="240" t="s">
        <v>352</v>
      </c>
      <c r="AU981" s="240" t="s">
        <v>371</v>
      </c>
      <c r="AY981" s="18" t="s">
        <v>350</v>
      </c>
      <c r="BE981" s="241">
        <f>IF(N981="základní",J981,0)</f>
        <v>0</v>
      </c>
      <c r="BF981" s="241">
        <f>IF(N981="snížená",J981,0)</f>
        <v>0</v>
      </c>
      <c r="BG981" s="241">
        <f>IF(N981="zákl. přenesená",J981,0)</f>
        <v>0</v>
      </c>
      <c r="BH981" s="241">
        <f>IF(N981="sníž. přenesená",J981,0)</f>
        <v>0</v>
      </c>
      <c r="BI981" s="241">
        <f>IF(N981="nulová",J981,0)</f>
        <v>0</v>
      </c>
      <c r="BJ981" s="18" t="s">
        <v>84</v>
      </c>
      <c r="BK981" s="241">
        <f>ROUND(I981*H981,2)</f>
        <v>0</v>
      </c>
      <c r="BL981" s="18" t="s">
        <v>6131</v>
      </c>
      <c r="BM981" s="240" t="s">
        <v>7095</v>
      </c>
    </row>
    <row r="982" s="2" customFormat="1">
      <c r="A982" s="39"/>
      <c r="B982" s="40"/>
      <c r="C982" s="41"/>
      <c r="D982" s="242" t="s">
        <v>359</v>
      </c>
      <c r="E982" s="41"/>
      <c r="F982" s="243" t="s">
        <v>6129</v>
      </c>
      <c r="G982" s="41"/>
      <c r="H982" s="41"/>
      <c r="I982" s="244"/>
      <c r="J982" s="41"/>
      <c r="K982" s="41"/>
      <c r="L982" s="45"/>
      <c r="M982" s="245"/>
      <c r="N982" s="246"/>
      <c r="O982" s="92"/>
      <c r="P982" s="92"/>
      <c r="Q982" s="92"/>
      <c r="R982" s="92"/>
      <c r="S982" s="92"/>
      <c r="T982" s="93"/>
      <c r="U982" s="39"/>
      <c r="V982" s="39"/>
      <c r="W982" s="39"/>
      <c r="X982" s="39"/>
      <c r="Y982" s="39"/>
      <c r="Z982" s="39"/>
      <c r="AA982" s="39"/>
      <c r="AB982" s="39"/>
      <c r="AC982" s="39"/>
      <c r="AD982" s="39"/>
      <c r="AE982" s="39"/>
      <c r="AT982" s="18" t="s">
        <v>359</v>
      </c>
      <c r="AU982" s="18" t="s">
        <v>371</v>
      </c>
    </row>
    <row r="983" s="2" customFormat="1" ht="21.75" customHeight="1">
      <c r="A983" s="39"/>
      <c r="B983" s="40"/>
      <c r="C983" s="229" t="s">
        <v>3870</v>
      </c>
      <c r="D983" s="229" t="s">
        <v>352</v>
      </c>
      <c r="E983" s="230" t="s">
        <v>7096</v>
      </c>
      <c r="F983" s="231" t="s">
        <v>5644</v>
      </c>
      <c r="G983" s="232" t="s">
        <v>5017</v>
      </c>
      <c r="H983" s="233">
        <v>1</v>
      </c>
      <c r="I983" s="234"/>
      <c r="J983" s="235">
        <f>ROUND(I983*H983,2)</f>
        <v>0</v>
      </c>
      <c r="K983" s="231" t="s">
        <v>1</v>
      </c>
      <c r="L983" s="45"/>
      <c r="M983" s="236" t="s">
        <v>1</v>
      </c>
      <c r="N983" s="237" t="s">
        <v>41</v>
      </c>
      <c r="O983" s="92"/>
      <c r="P983" s="238">
        <f>O983*H983</f>
        <v>0</v>
      </c>
      <c r="Q983" s="238">
        <v>0</v>
      </c>
      <c r="R983" s="238">
        <f>Q983*H983</f>
        <v>0</v>
      </c>
      <c r="S983" s="238">
        <v>0</v>
      </c>
      <c r="T983" s="239">
        <f>S983*H983</f>
        <v>0</v>
      </c>
      <c r="U983" s="39"/>
      <c r="V983" s="39"/>
      <c r="W983" s="39"/>
      <c r="X983" s="39"/>
      <c r="Y983" s="39"/>
      <c r="Z983" s="39"/>
      <c r="AA983" s="39"/>
      <c r="AB983" s="39"/>
      <c r="AC983" s="39"/>
      <c r="AD983" s="39"/>
      <c r="AE983" s="39"/>
      <c r="AR983" s="240" t="s">
        <v>357</v>
      </c>
      <c r="AT983" s="240" t="s">
        <v>352</v>
      </c>
      <c r="AU983" s="240" t="s">
        <v>371</v>
      </c>
      <c r="AY983" s="18" t="s">
        <v>350</v>
      </c>
      <c r="BE983" s="241">
        <f>IF(N983="základní",J983,0)</f>
        <v>0</v>
      </c>
      <c r="BF983" s="241">
        <f>IF(N983="snížená",J983,0)</f>
        <v>0</v>
      </c>
      <c r="BG983" s="241">
        <f>IF(N983="zákl. přenesená",J983,0)</f>
        <v>0</v>
      </c>
      <c r="BH983" s="241">
        <f>IF(N983="sníž. přenesená",J983,0)</f>
        <v>0</v>
      </c>
      <c r="BI983" s="241">
        <f>IF(N983="nulová",J983,0)</f>
        <v>0</v>
      </c>
      <c r="BJ983" s="18" t="s">
        <v>84</v>
      </c>
      <c r="BK983" s="241">
        <f>ROUND(I983*H983,2)</f>
        <v>0</v>
      </c>
      <c r="BL983" s="18" t="s">
        <v>357</v>
      </c>
      <c r="BM983" s="240" t="s">
        <v>7097</v>
      </c>
    </row>
    <row r="984" s="2" customFormat="1">
      <c r="A984" s="39"/>
      <c r="B984" s="40"/>
      <c r="C984" s="41"/>
      <c r="D984" s="242" t="s">
        <v>359</v>
      </c>
      <c r="E984" s="41"/>
      <c r="F984" s="243" t="s">
        <v>5644</v>
      </c>
      <c r="G984" s="41"/>
      <c r="H984" s="41"/>
      <c r="I984" s="244"/>
      <c r="J984" s="41"/>
      <c r="K984" s="41"/>
      <c r="L984" s="45"/>
      <c r="M984" s="245"/>
      <c r="N984" s="246"/>
      <c r="O984" s="92"/>
      <c r="P984" s="92"/>
      <c r="Q984" s="92"/>
      <c r="R984" s="92"/>
      <c r="S984" s="92"/>
      <c r="T984" s="93"/>
      <c r="U984" s="39"/>
      <c r="V984" s="39"/>
      <c r="W984" s="39"/>
      <c r="X984" s="39"/>
      <c r="Y984" s="39"/>
      <c r="Z984" s="39"/>
      <c r="AA984" s="39"/>
      <c r="AB984" s="39"/>
      <c r="AC984" s="39"/>
      <c r="AD984" s="39"/>
      <c r="AE984" s="39"/>
      <c r="AT984" s="18" t="s">
        <v>359</v>
      </c>
      <c r="AU984" s="18" t="s">
        <v>371</v>
      </c>
    </row>
    <row r="985" s="2" customFormat="1" ht="16.5" customHeight="1">
      <c r="A985" s="39"/>
      <c r="B985" s="40"/>
      <c r="C985" s="229" t="s">
        <v>3875</v>
      </c>
      <c r="D985" s="229" t="s">
        <v>352</v>
      </c>
      <c r="E985" s="230" t="s">
        <v>7098</v>
      </c>
      <c r="F985" s="231" t="s">
        <v>6161</v>
      </c>
      <c r="G985" s="232" t="s">
        <v>5017</v>
      </c>
      <c r="H985" s="233">
        <v>1</v>
      </c>
      <c r="I985" s="234"/>
      <c r="J985" s="235">
        <f>ROUND(I985*H985,2)</f>
        <v>0</v>
      </c>
      <c r="K985" s="231" t="s">
        <v>1</v>
      </c>
      <c r="L985" s="45"/>
      <c r="M985" s="236" t="s">
        <v>1</v>
      </c>
      <c r="N985" s="237" t="s">
        <v>41</v>
      </c>
      <c r="O985" s="92"/>
      <c r="P985" s="238">
        <f>O985*H985</f>
        <v>0</v>
      </c>
      <c r="Q985" s="238">
        <v>0</v>
      </c>
      <c r="R985" s="238">
        <f>Q985*H985</f>
        <v>0</v>
      </c>
      <c r="S985" s="238">
        <v>0</v>
      </c>
      <c r="T985" s="239">
        <f>S985*H985</f>
        <v>0</v>
      </c>
      <c r="U985" s="39"/>
      <c r="V985" s="39"/>
      <c r="W985" s="39"/>
      <c r="X985" s="39"/>
      <c r="Y985" s="39"/>
      <c r="Z985" s="39"/>
      <c r="AA985" s="39"/>
      <c r="AB985" s="39"/>
      <c r="AC985" s="39"/>
      <c r="AD985" s="39"/>
      <c r="AE985" s="39"/>
      <c r="AR985" s="240" t="s">
        <v>357</v>
      </c>
      <c r="AT985" s="240" t="s">
        <v>352</v>
      </c>
      <c r="AU985" s="240" t="s">
        <v>371</v>
      </c>
      <c r="AY985" s="18" t="s">
        <v>350</v>
      </c>
      <c r="BE985" s="241">
        <f>IF(N985="základní",J985,0)</f>
        <v>0</v>
      </c>
      <c r="BF985" s="241">
        <f>IF(N985="snížená",J985,0)</f>
        <v>0</v>
      </c>
      <c r="BG985" s="241">
        <f>IF(N985="zákl. přenesená",J985,0)</f>
        <v>0</v>
      </c>
      <c r="BH985" s="241">
        <f>IF(N985="sníž. přenesená",J985,0)</f>
        <v>0</v>
      </c>
      <c r="BI985" s="241">
        <f>IF(N985="nulová",J985,0)</f>
        <v>0</v>
      </c>
      <c r="BJ985" s="18" t="s">
        <v>84</v>
      </c>
      <c r="BK985" s="241">
        <f>ROUND(I985*H985,2)</f>
        <v>0</v>
      </c>
      <c r="BL985" s="18" t="s">
        <v>357</v>
      </c>
      <c r="BM985" s="240" t="s">
        <v>7099</v>
      </c>
    </row>
    <row r="986" s="2" customFormat="1">
      <c r="A986" s="39"/>
      <c r="B986" s="40"/>
      <c r="C986" s="41"/>
      <c r="D986" s="242" t="s">
        <v>359</v>
      </c>
      <c r="E986" s="41"/>
      <c r="F986" s="243" t="s">
        <v>6161</v>
      </c>
      <c r="G986" s="41"/>
      <c r="H986" s="41"/>
      <c r="I986" s="244"/>
      <c r="J986" s="41"/>
      <c r="K986" s="41"/>
      <c r="L986" s="45"/>
      <c r="M986" s="245"/>
      <c r="N986" s="246"/>
      <c r="O986" s="92"/>
      <c r="P986" s="92"/>
      <c r="Q986" s="92"/>
      <c r="R986" s="92"/>
      <c r="S986" s="92"/>
      <c r="T986" s="93"/>
      <c r="U986" s="39"/>
      <c r="V986" s="39"/>
      <c r="W986" s="39"/>
      <c r="X986" s="39"/>
      <c r="Y986" s="39"/>
      <c r="Z986" s="39"/>
      <c r="AA986" s="39"/>
      <c r="AB986" s="39"/>
      <c r="AC986" s="39"/>
      <c r="AD986" s="39"/>
      <c r="AE986" s="39"/>
      <c r="AT986" s="18" t="s">
        <v>359</v>
      </c>
      <c r="AU986" s="18" t="s">
        <v>371</v>
      </c>
    </row>
    <row r="987" s="2" customFormat="1" ht="24.15" customHeight="1">
      <c r="A987" s="39"/>
      <c r="B987" s="40"/>
      <c r="C987" s="229" t="s">
        <v>3880</v>
      </c>
      <c r="D987" s="229" t="s">
        <v>352</v>
      </c>
      <c r="E987" s="230" t="s">
        <v>7100</v>
      </c>
      <c r="F987" s="231" t="s">
        <v>6164</v>
      </c>
      <c r="G987" s="232" t="s">
        <v>5017</v>
      </c>
      <c r="H987" s="233">
        <v>1</v>
      </c>
      <c r="I987" s="234"/>
      <c r="J987" s="235">
        <f>ROUND(I987*H987,2)</f>
        <v>0</v>
      </c>
      <c r="K987" s="231" t="s">
        <v>1</v>
      </c>
      <c r="L987" s="45"/>
      <c r="M987" s="236" t="s">
        <v>1</v>
      </c>
      <c r="N987" s="237" t="s">
        <v>41</v>
      </c>
      <c r="O987" s="92"/>
      <c r="P987" s="238">
        <f>O987*H987</f>
        <v>0</v>
      </c>
      <c r="Q987" s="238">
        <v>0</v>
      </c>
      <c r="R987" s="238">
        <f>Q987*H987</f>
        <v>0</v>
      </c>
      <c r="S987" s="238">
        <v>0</v>
      </c>
      <c r="T987" s="239">
        <f>S987*H987</f>
        <v>0</v>
      </c>
      <c r="U987" s="39"/>
      <c r="V987" s="39"/>
      <c r="W987" s="39"/>
      <c r="X987" s="39"/>
      <c r="Y987" s="39"/>
      <c r="Z987" s="39"/>
      <c r="AA987" s="39"/>
      <c r="AB987" s="39"/>
      <c r="AC987" s="39"/>
      <c r="AD987" s="39"/>
      <c r="AE987" s="39"/>
      <c r="AR987" s="240" t="s">
        <v>357</v>
      </c>
      <c r="AT987" s="240" t="s">
        <v>352</v>
      </c>
      <c r="AU987" s="240" t="s">
        <v>371</v>
      </c>
      <c r="AY987" s="18" t="s">
        <v>350</v>
      </c>
      <c r="BE987" s="241">
        <f>IF(N987="základní",J987,0)</f>
        <v>0</v>
      </c>
      <c r="BF987" s="241">
        <f>IF(N987="snížená",J987,0)</f>
        <v>0</v>
      </c>
      <c r="BG987" s="241">
        <f>IF(N987="zákl. přenesená",J987,0)</f>
        <v>0</v>
      </c>
      <c r="BH987" s="241">
        <f>IF(N987="sníž. přenesená",J987,0)</f>
        <v>0</v>
      </c>
      <c r="BI987" s="241">
        <f>IF(N987="nulová",J987,0)</f>
        <v>0</v>
      </c>
      <c r="BJ987" s="18" t="s">
        <v>84</v>
      </c>
      <c r="BK987" s="241">
        <f>ROUND(I987*H987,2)</f>
        <v>0</v>
      </c>
      <c r="BL987" s="18" t="s">
        <v>357</v>
      </c>
      <c r="BM987" s="240" t="s">
        <v>7101</v>
      </c>
    </row>
    <row r="988" s="2" customFormat="1">
      <c r="A988" s="39"/>
      <c r="B988" s="40"/>
      <c r="C988" s="41"/>
      <c r="D988" s="242" t="s">
        <v>359</v>
      </c>
      <c r="E988" s="41"/>
      <c r="F988" s="243" t="s">
        <v>6164</v>
      </c>
      <c r="G988" s="41"/>
      <c r="H988" s="41"/>
      <c r="I988" s="244"/>
      <c r="J988" s="41"/>
      <c r="K988" s="41"/>
      <c r="L988" s="45"/>
      <c r="M988" s="245"/>
      <c r="N988" s="246"/>
      <c r="O988" s="92"/>
      <c r="P988" s="92"/>
      <c r="Q988" s="92"/>
      <c r="R988" s="92"/>
      <c r="S988" s="92"/>
      <c r="T988" s="93"/>
      <c r="U988" s="39"/>
      <c r="V988" s="39"/>
      <c r="W988" s="39"/>
      <c r="X988" s="39"/>
      <c r="Y988" s="39"/>
      <c r="Z988" s="39"/>
      <c r="AA988" s="39"/>
      <c r="AB988" s="39"/>
      <c r="AC988" s="39"/>
      <c r="AD988" s="39"/>
      <c r="AE988" s="39"/>
      <c r="AT988" s="18" t="s">
        <v>359</v>
      </c>
      <c r="AU988" s="18" t="s">
        <v>371</v>
      </c>
    </row>
    <row r="989" s="2" customFormat="1" ht="16.5" customHeight="1">
      <c r="A989" s="39"/>
      <c r="B989" s="40"/>
      <c r="C989" s="229" t="s">
        <v>3885</v>
      </c>
      <c r="D989" s="229" t="s">
        <v>352</v>
      </c>
      <c r="E989" s="230" t="s">
        <v>7102</v>
      </c>
      <c r="F989" s="231" t="s">
        <v>6167</v>
      </c>
      <c r="G989" s="232" t="s">
        <v>5017</v>
      </c>
      <c r="H989" s="233">
        <v>1</v>
      </c>
      <c r="I989" s="234"/>
      <c r="J989" s="235">
        <f>ROUND(I989*H989,2)</f>
        <v>0</v>
      </c>
      <c r="K989" s="231" t="s">
        <v>1</v>
      </c>
      <c r="L989" s="45"/>
      <c r="M989" s="236" t="s">
        <v>1</v>
      </c>
      <c r="N989" s="237" t="s">
        <v>41</v>
      </c>
      <c r="O989" s="92"/>
      <c r="P989" s="238">
        <f>O989*H989</f>
        <v>0</v>
      </c>
      <c r="Q989" s="238">
        <v>0</v>
      </c>
      <c r="R989" s="238">
        <f>Q989*H989</f>
        <v>0</v>
      </c>
      <c r="S989" s="238">
        <v>0</v>
      </c>
      <c r="T989" s="239">
        <f>S989*H989</f>
        <v>0</v>
      </c>
      <c r="U989" s="39"/>
      <c r="V989" s="39"/>
      <c r="W989" s="39"/>
      <c r="X989" s="39"/>
      <c r="Y989" s="39"/>
      <c r="Z989" s="39"/>
      <c r="AA989" s="39"/>
      <c r="AB989" s="39"/>
      <c r="AC989" s="39"/>
      <c r="AD989" s="39"/>
      <c r="AE989" s="39"/>
      <c r="AR989" s="240" t="s">
        <v>357</v>
      </c>
      <c r="AT989" s="240" t="s">
        <v>352</v>
      </c>
      <c r="AU989" s="240" t="s">
        <v>371</v>
      </c>
      <c r="AY989" s="18" t="s">
        <v>350</v>
      </c>
      <c r="BE989" s="241">
        <f>IF(N989="základní",J989,0)</f>
        <v>0</v>
      </c>
      <c r="BF989" s="241">
        <f>IF(N989="snížená",J989,0)</f>
        <v>0</v>
      </c>
      <c r="BG989" s="241">
        <f>IF(N989="zákl. přenesená",J989,0)</f>
        <v>0</v>
      </c>
      <c r="BH989" s="241">
        <f>IF(N989="sníž. přenesená",J989,0)</f>
        <v>0</v>
      </c>
      <c r="BI989" s="241">
        <f>IF(N989="nulová",J989,0)</f>
        <v>0</v>
      </c>
      <c r="BJ989" s="18" t="s">
        <v>84</v>
      </c>
      <c r="BK989" s="241">
        <f>ROUND(I989*H989,2)</f>
        <v>0</v>
      </c>
      <c r="BL989" s="18" t="s">
        <v>357</v>
      </c>
      <c r="BM989" s="240" t="s">
        <v>7103</v>
      </c>
    </row>
    <row r="990" s="2" customFormat="1">
      <c r="A990" s="39"/>
      <c r="B990" s="40"/>
      <c r="C990" s="41"/>
      <c r="D990" s="242" t="s">
        <v>359</v>
      </c>
      <c r="E990" s="41"/>
      <c r="F990" s="243" t="s">
        <v>6167</v>
      </c>
      <c r="G990" s="41"/>
      <c r="H990" s="41"/>
      <c r="I990" s="244"/>
      <c r="J990" s="41"/>
      <c r="K990" s="41"/>
      <c r="L990" s="45"/>
      <c r="M990" s="245"/>
      <c r="N990" s="246"/>
      <c r="O990" s="92"/>
      <c r="P990" s="92"/>
      <c r="Q990" s="92"/>
      <c r="R990" s="92"/>
      <c r="S990" s="92"/>
      <c r="T990" s="93"/>
      <c r="U990" s="39"/>
      <c r="V990" s="39"/>
      <c r="W990" s="39"/>
      <c r="X990" s="39"/>
      <c r="Y990" s="39"/>
      <c r="Z990" s="39"/>
      <c r="AA990" s="39"/>
      <c r="AB990" s="39"/>
      <c r="AC990" s="39"/>
      <c r="AD990" s="39"/>
      <c r="AE990" s="39"/>
      <c r="AT990" s="18" t="s">
        <v>359</v>
      </c>
      <c r="AU990" s="18" t="s">
        <v>371</v>
      </c>
    </row>
    <row r="991" s="12" customFormat="1" ht="22.8" customHeight="1">
      <c r="A991" s="12"/>
      <c r="B991" s="213"/>
      <c r="C991" s="214"/>
      <c r="D991" s="215" t="s">
        <v>75</v>
      </c>
      <c r="E991" s="227" t="s">
        <v>7104</v>
      </c>
      <c r="F991" s="227" t="s">
        <v>7105</v>
      </c>
      <c r="G991" s="214"/>
      <c r="H991" s="214"/>
      <c r="I991" s="217"/>
      <c r="J991" s="228">
        <f>BK991</f>
        <v>0</v>
      </c>
      <c r="K991" s="214"/>
      <c r="L991" s="219"/>
      <c r="M991" s="220"/>
      <c r="N991" s="221"/>
      <c r="O991" s="221"/>
      <c r="P991" s="222">
        <f>P992+P1017+P1047</f>
        <v>0</v>
      </c>
      <c r="Q991" s="221"/>
      <c r="R991" s="222">
        <f>R992+R1017+R1047</f>
        <v>0.05568</v>
      </c>
      <c r="S991" s="221"/>
      <c r="T991" s="223">
        <f>T992+T1017+T1047</f>
        <v>0.29999999999999999</v>
      </c>
      <c r="U991" s="12"/>
      <c r="V991" s="12"/>
      <c r="W991" s="12"/>
      <c r="X991" s="12"/>
      <c r="Y991" s="12"/>
      <c r="Z991" s="12"/>
      <c r="AA991" s="12"/>
      <c r="AB991" s="12"/>
      <c r="AC991" s="12"/>
      <c r="AD991" s="12"/>
      <c r="AE991" s="12"/>
      <c r="AR991" s="224" t="s">
        <v>86</v>
      </c>
      <c r="AT991" s="225" t="s">
        <v>75</v>
      </c>
      <c r="AU991" s="225" t="s">
        <v>84</v>
      </c>
      <c r="AY991" s="224" t="s">
        <v>350</v>
      </c>
      <c r="BK991" s="226">
        <f>BK992+BK1017+BK1047</f>
        <v>0</v>
      </c>
    </row>
    <row r="992" s="12" customFormat="1" ht="20.88" customHeight="1">
      <c r="A992" s="12"/>
      <c r="B992" s="213"/>
      <c r="C992" s="214"/>
      <c r="D992" s="215" t="s">
        <v>75</v>
      </c>
      <c r="E992" s="227" t="s">
        <v>7106</v>
      </c>
      <c r="F992" s="227" t="s">
        <v>5926</v>
      </c>
      <c r="G992" s="214"/>
      <c r="H992" s="214"/>
      <c r="I992" s="217"/>
      <c r="J992" s="228">
        <f>BK992</f>
        <v>0</v>
      </c>
      <c r="K992" s="214"/>
      <c r="L992" s="219"/>
      <c r="M992" s="220"/>
      <c r="N992" s="221"/>
      <c r="O992" s="221"/>
      <c r="P992" s="222">
        <f>SUM(P993:P1016)</f>
        <v>0</v>
      </c>
      <c r="Q992" s="221"/>
      <c r="R992" s="222">
        <f>SUM(R993:R1016)</f>
        <v>0</v>
      </c>
      <c r="S992" s="221"/>
      <c r="T992" s="223">
        <f>SUM(T993:T1016)</f>
        <v>0</v>
      </c>
      <c r="U992" s="12"/>
      <c r="V992" s="12"/>
      <c r="W992" s="12"/>
      <c r="X992" s="12"/>
      <c r="Y992" s="12"/>
      <c r="Z992" s="12"/>
      <c r="AA992" s="12"/>
      <c r="AB992" s="12"/>
      <c r="AC992" s="12"/>
      <c r="AD992" s="12"/>
      <c r="AE992" s="12"/>
      <c r="AR992" s="224" t="s">
        <v>86</v>
      </c>
      <c r="AT992" s="225" t="s">
        <v>75</v>
      </c>
      <c r="AU992" s="225" t="s">
        <v>86</v>
      </c>
      <c r="AY992" s="224" t="s">
        <v>350</v>
      </c>
      <c r="BK992" s="226">
        <f>SUM(BK993:BK1016)</f>
        <v>0</v>
      </c>
    </row>
    <row r="993" s="2" customFormat="1" ht="24.15" customHeight="1">
      <c r="A993" s="39"/>
      <c r="B993" s="40"/>
      <c r="C993" s="229" t="s">
        <v>3890</v>
      </c>
      <c r="D993" s="229" t="s">
        <v>352</v>
      </c>
      <c r="E993" s="230" t="s">
        <v>7107</v>
      </c>
      <c r="F993" s="231" t="s">
        <v>7108</v>
      </c>
      <c r="G993" s="232" t="s">
        <v>497</v>
      </c>
      <c r="H993" s="233">
        <v>2</v>
      </c>
      <c r="I993" s="234"/>
      <c r="J993" s="235">
        <f>ROUND(I993*H993,2)</f>
        <v>0</v>
      </c>
      <c r="K993" s="231" t="s">
        <v>385</v>
      </c>
      <c r="L993" s="45"/>
      <c r="M993" s="236" t="s">
        <v>1</v>
      </c>
      <c r="N993" s="237" t="s">
        <v>41</v>
      </c>
      <c r="O993" s="92"/>
      <c r="P993" s="238">
        <f>O993*H993</f>
        <v>0</v>
      </c>
      <c r="Q993" s="238">
        <v>0</v>
      </c>
      <c r="R993" s="238">
        <f>Q993*H993</f>
        <v>0</v>
      </c>
      <c r="S993" s="238">
        <v>0</v>
      </c>
      <c r="T993" s="239">
        <f>S993*H993</f>
        <v>0</v>
      </c>
      <c r="U993" s="39"/>
      <c r="V993" s="39"/>
      <c r="W993" s="39"/>
      <c r="X993" s="39"/>
      <c r="Y993" s="39"/>
      <c r="Z993" s="39"/>
      <c r="AA993" s="39"/>
      <c r="AB993" s="39"/>
      <c r="AC993" s="39"/>
      <c r="AD993" s="39"/>
      <c r="AE993" s="39"/>
      <c r="AR993" s="240" t="s">
        <v>530</v>
      </c>
      <c r="AT993" s="240" t="s">
        <v>352</v>
      </c>
      <c r="AU993" s="240" t="s">
        <v>371</v>
      </c>
      <c r="AY993" s="18" t="s">
        <v>350</v>
      </c>
      <c r="BE993" s="241">
        <f>IF(N993="základní",J993,0)</f>
        <v>0</v>
      </c>
      <c r="BF993" s="241">
        <f>IF(N993="snížená",J993,0)</f>
        <v>0</v>
      </c>
      <c r="BG993" s="241">
        <f>IF(N993="zákl. přenesená",J993,0)</f>
        <v>0</v>
      </c>
      <c r="BH993" s="241">
        <f>IF(N993="sníž. přenesená",J993,0)</f>
        <v>0</v>
      </c>
      <c r="BI993" s="241">
        <f>IF(N993="nulová",J993,0)</f>
        <v>0</v>
      </c>
      <c r="BJ993" s="18" t="s">
        <v>84</v>
      </c>
      <c r="BK993" s="241">
        <f>ROUND(I993*H993,2)</f>
        <v>0</v>
      </c>
      <c r="BL993" s="18" t="s">
        <v>530</v>
      </c>
      <c r="BM993" s="240" t="s">
        <v>7109</v>
      </c>
    </row>
    <row r="994" s="2" customFormat="1">
      <c r="A994" s="39"/>
      <c r="B994" s="40"/>
      <c r="C994" s="41"/>
      <c r="D994" s="242" t="s">
        <v>359</v>
      </c>
      <c r="E994" s="41"/>
      <c r="F994" s="243" t="s">
        <v>7110</v>
      </c>
      <c r="G994" s="41"/>
      <c r="H994" s="41"/>
      <c r="I994" s="244"/>
      <c r="J994" s="41"/>
      <c r="K994" s="41"/>
      <c r="L994" s="45"/>
      <c r="M994" s="245"/>
      <c r="N994" s="246"/>
      <c r="O994" s="92"/>
      <c r="P994" s="92"/>
      <c r="Q994" s="92"/>
      <c r="R994" s="92"/>
      <c r="S994" s="92"/>
      <c r="T994" s="93"/>
      <c r="U994" s="39"/>
      <c r="V994" s="39"/>
      <c r="W994" s="39"/>
      <c r="X994" s="39"/>
      <c r="Y994" s="39"/>
      <c r="Z994" s="39"/>
      <c r="AA994" s="39"/>
      <c r="AB994" s="39"/>
      <c r="AC994" s="39"/>
      <c r="AD994" s="39"/>
      <c r="AE994" s="39"/>
      <c r="AT994" s="18" t="s">
        <v>359</v>
      </c>
      <c r="AU994" s="18" t="s">
        <v>371</v>
      </c>
    </row>
    <row r="995" s="2" customFormat="1" ht="16.5" customHeight="1">
      <c r="A995" s="39"/>
      <c r="B995" s="40"/>
      <c r="C995" s="295" t="s">
        <v>3895</v>
      </c>
      <c r="D995" s="295" t="s">
        <v>1347</v>
      </c>
      <c r="E995" s="296" t="s">
        <v>7111</v>
      </c>
      <c r="F995" s="297" t="s">
        <v>7112</v>
      </c>
      <c r="G995" s="298" t="s">
        <v>4932</v>
      </c>
      <c r="H995" s="299">
        <v>2</v>
      </c>
      <c r="I995" s="300"/>
      <c r="J995" s="301">
        <f>ROUND(I995*H995,2)</f>
        <v>0</v>
      </c>
      <c r="K995" s="297" t="s">
        <v>1</v>
      </c>
      <c r="L995" s="302"/>
      <c r="M995" s="303" t="s">
        <v>1</v>
      </c>
      <c r="N995" s="304" t="s">
        <v>41</v>
      </c>
      <c r="O995" s="92"/>
      <c r="P995" s="238">
        <f>O995*H995</f>
        <v>0</v>
      </c>
      <c r="Q995" s="238">
        <v>0</v>
      </c>
      <c r="R995" s="238">
        <f>Q995*H995</f>
        <v>0</v>
      </c>
      <c r="S995" s="238">
        <v>0</v>
      </c>
      <c r="T995" s="239">
        <f>S995*H995</f>
        <v>0</v>
      </c>
      <c r="U995" s="39"/>
      <c r="V995" s="39"/>
      <c r="W995" s="39"/>
      <c r="X995" s="39"/>
      <c r="Y995" s="39"/>
      <c r="Z995" s="39"/>
      <c r="AA995" s="39"/>
      <c r="AB995" s="39"/>
      <c r="AC995" s="39"/>
      <c r="AD995" s="39"/>
      <c r="AE995" s="39"/>
      <c r="AR995" s="240" t="s">
        <v>695</v>
      </c>
      <c r="AT995" s="240" t="s">
        <v>1347</v>
      </c>
      <c r="AU995" s="240" t="s">
        <v>371</v>
      </c>
      <c r="AY995" s="18" t="s">
        <v>350</v>
      </c>
      <c r="BE995" s="241">
        <f>IF(N995="základní",J995,0)</f>
        <v>0</v>
      </c>
      <c r="BF995" s="241">
        <f>IF(N995="snížená",J995,0)</f>
        <v>0</v>
      </c>
      <c r="BG995" s="241">
        <f>IF(N995="zákl. přenesená",J995,0)</f>
        <v>0</v>
      </c>
      <c r="BH995" s="241">
        <f>IF(N995="sníž. přenesená",J995,0)</f>
        <v>0</v>
      </c>
      <c r="BI995" s="241">
        <f>IF(N995="nulová",J995,0)</f>
        <v>0</v>
      </c>
      <c r="BJ995" s="18" t="s">
        <v>84</v>
      </c>
      <c r="BK995" s="241">
        <f>ROUND(I995*H995,2)</f>
        <v>0</v>
      </c>
      <c r="BL995" s="18" t="s">
        <v>530</v>
      </c>
      <c r="BM995" s="240" t="s">
        <v>7113</v>
      </c>
    </row>
    <row r="996" s="2" customFormat="1">
      <c r="A996" s="39"/>
      <c r="B996" s="40"/>
      <c r="C996" s="41"/>
      <c r="D996" s="242" t="s">
        <v>359</v>
      </c>
      <c r="E996" s="41"/>
      <c r="F996" s="243" t="s">
        <v>7114</v>
      </c>
      <c r="G996" s="41"/>
      <c r="H996" s="41"/>
      <c r="I996" s="244"/>
      <c r="J996" s="41"/>
      <c r="K996" s="41"/>
      <c r="L996" s="45"/>
      <c r="M996" s="245"/>
      <c r="N996" s="246"/>
      <c r="O996" s="92"/>
      <c r="P996" s="92"/>
      <c r="Q996" s="92"/>
      <c r="R996" s="92"/>
      <c r="S996" s="92"/>
      <c r="T996" s="93"/>
      <c r="U996" s="39"/>
      <c r="V996" s="39"/>
      <c r="W996" s="39"/>
      <c r="X996" s="39"/>
      <c r="Y996" s="39"/>
      <c r="Z996" s="39"/>
      <c r="AA996" s="39"/>
      <c r="AB996" s="39"/>
      <c r="AC996" s="39"/>
      <c r="AD996" s="39"/>
      <c r="AE996" s="39"/>
      <c r="AT996" s="18" t="s">
        <v>359</v>
      </c>
      <c r="AU996" s="18" t="s">
        <v>371</v>
      </c>
    </row>
    <row r="997" s="2" customFormat="1" ht="24.15" customHeight="1">
      <c r="A997" s="39"/>
      <c r="B997" s="40"/>
      <c r="C997" s="295" t="s">
        <v>3900</v>
      </c>
      <c r="D997" s="295" t="s">
        <v>1347</v>
      </c>
      <c r="E997" s="296" t="s">
        <v>7115</v>
      </c>
      <c r="F997" s="297" t="s">
        <v>7116</v>
      </c>
      <c r="G997" s="298" t="s">
        <v>4932</v>
      </c>
      <c r="H997" s="299">
        <v>1</v>
      </c>
      <c r="I997" s="300"/>
      <c r="J997" s="301">
        <f>ROUND(I997*H997,2)</f>
        <v>0</v>
      </c>
      <c r="K997" s="297" t="s">
        <v>1</v>
      </c>
      <c r="L997" s="302"/>
      <c r="M997" s="303" t="s">
        <v>1</v>
      </c>
      <c r="N997" s="304" t="s">
        <v>41</v>
      </c>
      <c r="O997" s="92"/>
      <c r="P997" s="238">
        <f>O997*H997</f>
        <v>0</v>
      </c>
      <c r="Q997" s="238">
        <v>0</v>
      </c>
      <c r="R997" s="238">
        <f>Q997*H997</f>
        <v>0</v>
      </c>
      <c r="S997" s="238">
        <v>0</v>
      </c>
      <c r="T997" s="239">
        <f>S997*H997</f>
        <v>0</v>
      </c>
      <c r="U997" s="39"/>
      <c r="V997" s="39"/>
      <c r="W997" s="39"/>
      <c r="X997" s="39"/>
      <c r="Y997" s="39"/>
      <c r="Z997" s="39"/>
      <c r="AA997" s="39"/>
      <c r="AB997" s="39"/>
      <c r="AC997" s="39"/>
      <c r="AD997" s="39"/>
      <c r="AE997" s="39"/>
      <c r="AR997" s="240" t="s">
        <v>695</v>
      </c>
      <c r="AT997" s="240" t="s">
        <v>1347</v>
      </c>
      <c r="AU997" s="240" t="s">
        <v>371</v>
      </c>
      <c r="AY997" s="18" t="s">
        <v>350</v>
      </c>
      <c r="BE997" s="241">
        <f>IF(N997="základní",J997,0)</f>
        <v>0</v>
      </c>
      <c r="BF997" s="241">
        <f>IF(N997="snížená",J997,0)</f>
        <v>0</v>
      </c>
      <c r="BG997" s="241">
        <f>IF(N997="zákl. přenesená",J997,0)</f>
        <v>0</v>
      </c>
      <c r="BH997" s="241">
        <f>IF(N997="sníž. přenesená",J997,0)</f>
        <v>0</v>
      </c>
      <c r="BI997" s="241">
        <f>IF(N997="nulová",J997,0)</f>
        <v>0</v>
      </c>
      <c r="BJ997" s="18" t="s">
        <v>84</v>
      </c>
      <c r="BK997" s="241">
        <f>ROUND(I997*H997,2)</f>
        <v>0</v>
      </c>
      <c r="BL997" s="18" t="s">
        <v>530</v>
      </c>
      <c r="BM997" s="240" t="s">
        <v>7117</v>
      </c>
    </row>
    <row r="998" s="2" customFormat="1">
      <c r="A998" s="39"/>
      <c r="B998" s="40"/>
      <c r="C998" s="41"/>
      <c r="D998" s="242" t="s">
        <v>359</v>
      </c>
      <c r="E998" s="41"/>
      <c r="F998" s="243" t="s">
        <v>7116</v>
      </c>
      <c r="G998" s="41"/>
      <c r="H998" s="41"/>
      <c r="I998" s="244"/>
      <c r="J998" s="41"/>
      <c r="K998" s="41"/>
      <c r="L998" s="45"/>
      <c r="M998" s="245"/>
      <c r="N998" s="246"/>
      <c r="O998" s="92"/>
      <c r="P998" s="92"/>
      <c r="Q998" s="92"/>
      <c r="R998" s="92"/>
      <c r="S998" s="92"/>
      <c r="T998" s="93"/>
      <c r="U998" s="39"/>
      <c r="V998" s="39"/>
      <c r="W998" s="39"/>
      <c r="X998" s="39"/>
      <c r="Y998" s="39"/>
      <c r="Z998" s="39"/>
      <c r="AA998" s="39"/>
      <c r="AB998" s="39"/>
      <c r="AC998" s="39"/>
      <c r="AD998" s="39"/>
      <c r="AE998" s="39"/>
      <c r="AT998" s="18" t="s">
        <v>359</v>
      </c>
      <c r="AU998" s="18" t="s">
        <v>371</v>
      </c>
    </row>
    <row r="999" s="2" customFormat="1" ht="44.25" customHeight="1">
      <c r="A999" s="39"/>
      <c r="B999" s="40"/>
      <c r="C999" s="295" t="s">
        <v>3906</v>
      </c>
      <c r="D999" s="295" t="s">
        <v>1347</v>
      </c>
      <c r="E999" s="296" t="s">
        <v>7118</v>
      </c>
      <c r="F999" s="297" t="s">
        <v>7119</v>
      </c>
      <c r="G999" s="298" t="s">
        <v>4932</v>
      </c>
      <c r="H999" s="299">
        <v>1</v>
      </c>
      <c r="I999" s="300"/>
      <c r="J999" s="301">
        <f>ROUND(I999*H999,2)</f>
        <v>0</v>
      </c>
      <c r="K999" s="297" t="s">
        <v>1</v>
      </c>
      <c r="L999" s="302"/>
      <c r="M999" s="303" t="s">
        <v>1</v>
      </c>
      <c r="N999" s="304" t="s">
        <v>41</v>
      </c>
      <c r="O999" s="92"/>
      <c r="P999" s="238">
        <f>O999*H999</f>
        <v>0</v>
      </c>
      <c r="Q999" s="238">
        <v>0</v>
      </c>
      <c r="R999" s="238">
        <f>Q999*H999</f>
        <v>0</v>
      </c>
      <c r="S999" s="238">
        <v>0</v>
      </c>
      <c r="T999" s="239">
        <f>S999*H999</f>
        <v>0</v>
      </c>
      <c r="U999" s="39"/>
      <c r="V999" s="39"/>
      <c r="W999" s="39"/>
      <c r="X999" s="39"/>
      <c r="Y999" s="39"/>
      <c r="Z999" s="39"/>
      <c r="AA999" s="39"/>
      <c r="AB999" s="39"/>
      <c r="AC999" s="39"/>
      <c r="AD999" s="39"/>
      <c r="AE999" s="39"/>
      <c r="AR999" s="240" t="s">
        <v>695</v>
      </c>
      <c r="AT999" s="240" t="s">
        <v>1347</v>
      </c>
      <c r="AU999" s="240" t="s">
        <v>371</v>
      </c>
      <c r="AY999" s="18" t="s">
        <v>350</v>
      </c>
      <c r="BE999" s="241">
        <f>IF(N999="základní",J999,0)</f>
        <v>0</v>
      </c>
      <c r="BF999" s="241">
        <f>IF(N999="snížená",J999,0)</f>
        <v>0</v>
      </c>
      <c r="BG999" s="241">
        <f>IF(N999="zákl. přenesená",J999,0)</f>
        <v>0</v>
      </c>
      <c r="BH999" s="241">
        <f>IF(N999="sníž. přenesená",J999,0)</f>
        <v>0</v>
      </c>
      <c r="BI999" s="241">
        <f>IF(N999="nulová",J999,0)</f>
        <v>0</v>
      </c>
      <c r="BJ999" s="18" t="s">
        <v>84</v>
      </c>
      <c r="BK999" s="241">
        <f>ROUND(I999*H999,2)</f>
        <v>0</v>
      </c>
      <c r="BL999" s="18" t="s">
        <v>530</v>
      </c>
      <c r="BM999" s="240" t="s">
        <v>7120</v>
      </c>
    </row>
    <row r="1000" s="2" customFormat="1">
      <c r="A1000" s="39"/>
      <c r="B1000" s="40"/>
      <c r="C1000" s="41"/>
      <c r="D1000" s="242" t="s">
        <v>359</v>
      </c>
      <c r="E1000" s="41"/>
      <c r="F1000" s="243" t="s">
        <v>7119</v>
      </c>
      <c r="G1000" s="41"/>
      <c r="H1000" s="41"/>
      <c r="I1000" s="244"/>
      <c r="J1000" s="41"/>
      <c r="K1000" s="41"/>
      <c r="L1000" s="45"/>
      <c r="M1000" s="245"/>
      <c r="N1000" s="246"/>
      <c r="O1000" s="92"/>
      <c r="P1000" s="92"/>
      <c r="Q1000" s="92"/>
      <c r="R1000" s="92"/>
      <c r="S1000" s="92"/>
      <c r="T1000" s="93"/>
      <c r="U1000" s="39"/>
      <c r="V1000" s="39"/>
      <c r="W1000" s="39"/>
      <c r="X1000" s="39"/>
      <c r="Y1000" s="39"/>
      <c r="Z1000" s="39"/>
      <c r="AA1000" s="39"/>
      <c r="AB1000" s="39"/>
      <c r="AC1000" s="39"/>
      <c r="AD1000" s="39"/>
      <c r="AE1000" s="39"/>
      <c r="AT1000" s="18" t="s">
        <v>359</v>
      </c>
      <c r="AU1000" s="18" t="s">
        <v>371</v>
      </c>
    </row>
    <row r="1001" s="2" customFormat="1" ht="16.5" customHeight="1">
      <c r="A1001" s="39"/>
      <c r="B1001" s="40"/>
      <c r="C1001" s="229" t="s">
        <v>3911</v>
      </c>
      <c r="D1001" s="229" t="s">
        <v>352</v>
      </c>
      <c r="E1001" s="230" t="s">
        <v>7121</v>
      </c>
      <c r="F1001" s="231" t="s">
        <v>7122</v>
      </c>
      <c r="G1001" s="232" t="s">
        <v>497</v>
      </c>
      <c r="H1001" s="233">
        <v>16</v>
      </c>
      <c r="I1001" s="234"/>
      <c r="J1001" s="235">
        <f>ROUND(I1001*H1001,2)</f>
        <v>0</v>
      </c>
      <c r="K1001" s="231" t="s">
        <v>385</v>
      </c>
      <c r="L1001" s="45"/>
      <c r="M1001" s="236" t="s">
        <v>1</v>
      </c>
      <c r="N1001" s="237" t="s">
        <v>41</v>
      </c>
      <c r="O1001" s="92"/>
      <c r="P1001" s="238">
        <f>O1001*H1001</f>
        <v>0</v>
      </c>
      <c r="Q1001" s="238">
        <v>0</v>
      </c>
      <c r="R1001" s="238">
        <f>Q1001*H1001</f>
        <v>0</v>
      </c>
      <c r="S1001" s="238">
        <v>0</v>
      </c>
      <c r="T1001" s="239">
        <f>S1001*H1001</f>
        <v>0</v>
      </c>
      <c r="U1001" s="39"/>
      <c r="V1001" s="39"/>
      <c r="W1001" s="39"/>
      <c r="X1001" s="39"/>
      <c r="Y1001" s="39"/>
      <c r="Z1001" s="39"/>
      <c r="AA1001" s="39"/>
      <c r="AB1001" s="39"/>
      <c r="AC1001" s="39"/>
      <c r="AD1001" s="39"/>
      <c r="AE1001" s="39"/>
      <c r="AR1001" s="240" t="s">
        <v>530</v>
      </c>
      <c r="AT1001" s="240" t="s">
        <v>352</v>
      </c>
      <c r="AU1001" s="240" t="s">
        <v>371</v>
      </c>
      <c r="AY1001" s="18" t="s">
        <v>350</v>
      </c>
      <c r="BE1001" s="241">
        <f>IF(N1001="základní",J1001,0)</f>
        <v>0</v>
      </c>
      <c r="BF1001" s="241">
        <f>IF(N1001="snížená",J1001,0)</f>
        <v>0</v>
      </c>
      <c r="BG1001" s="241">
        <f>IF(N1001="zákl. přenesená",J1001,0)</f>
        <v>0</v>
      </c>
      <c r="BH1001" s="241">
        <f>IF(N1001="sníž. přenesená",J1001,0)</f>
        <v>0</v>
      </c>
      <c r="BI1001" s="241">
        <f>IF(N1001="nulová",J1001,0)</f>
        <v>0</v>
      </c>
      <c r="BJ1001" s="18" t="s">
        <v>84</v>
      </c>
      <c r="BK1001" s="241">
        <f>ROUND(I1001*H1001,2)</f>
        <v>0</v>
      </c>
      <c r="BL1001" s="18" t="s">
        <v>530</v>
      </c>
      <c r="BM1001" s="240" t="s">
        <v>7123</v>
      </c>
    </row>
    <row r="1002" s="2" customFormat="1">
      <c r="A1002" s="39"/>
      <c r="B1002" s="40"/>
      <c r="C1002" s="41"/>
      <c r="D1002" s="242" t="s">
        <v>359</v>
      </c>
      <c r="E1002" s="41"/>
      <c r="F1002" s="243" t="s">
        <v>7124</v>
      </c>
      <c r="G1002" s="41"/>
      <c r="H1002" s="41"/>
      <c r="I1002" s="244"/>
      <c r="J1002" s="41"/>
      <c r="K1002" s="41"/>
      <c r="L1002" s="45"/>
      <c r="M1002" s="245"/>
      <c r="N1002" s="246"/>
      <c r="O1002" s="92"/>
      <c r="P1002" s="92"/>
      <c r="Q1002" s="92"/>
      <c r="R1002" s="92"/>
      <c r="S1002" s="92"/>
      <c r="T1002" s="93"/>
      <c r="U1002" s="39"/>
      <c r="V1002" s="39"/>
      <c r="W1002" s="39"/>
      <c r="X1002" s="39"/>
      <c r="Y1002" s="39"/>
      <c r="Z1002" s="39"/>
      <c r="AA1002" s="39"/>
      <c r="AB1002" s="39"/>
      <c r="AC1002" s="39"/>
      <c r="AD1002" s="39"/>
      <c r="AE1002" s="39"/>
      <c r="AT1002" s="18" t="s">
        <v>359</v>
      </c>
      <c r="AU1002" s="18" t="s">
        <v>371</v>
      </c>
    </row>
    <row r="1003" s="2" customFormat="1" ht="16.5" customHeight="1">
      <c r="A1003" s="39"/>
      <c r="B1003" s="40"/>
      <c r="C1003" s="295" t="s">
        <v>3915</v>
      </c>
      <c r="D1003" s="295" t="s">
        <v>1347</v>
      </c>
      <c r="E1003" s="296" t="s">
        <v>7125</v>
      </c>
      <c r="F1003" s="297" t="s">
        <v>7126</v>
      </c>
      <c r="G1003" s="298" t="s">
        <v>4932</v>
      </c>
      <c r="H1003" s="299">
        <v>16</v>
      </c>
      <c r="I1003" s="300"/>
      <c r="J1003" s="301">
        <f>ROUND(I1003*H1003,2)</f>
        <v>0</v>
      </c>
      <c r="K1003" s="297" t="s">
        <v>1</v>
      </c>
      <c r="L1003" s="302"/>
      <c r="M1003" s="303" t="s">
        <v>1</v>
      </c>
      <c r="N1003" s="304" t="s">
        <v>41</v>
      </c>
      <c r="O1003" s="92"/>
      <c r="P1003" s="238">
        <f>O1003*H1003</f>
        <v>0</v>
      </c>
      <c r="Q1003" s="238">
        <v>0</v>
      </c>
      <c r="R1003" s="238">
        <f>Q1003*H1003</f>
        <v>0</v>
      </c>
      <c r="S1003" s="238">
        <v>0</v>
      </c>
      <c r="T1003" s="239">
        <f>S1003*H1003</f>
        <v>0</v>
      </c>
      <c r="U1003" s="39"/>
      <c r="V1003" s="39"/>
      <c r="W1003" s="39"/>
      <c r="X1003" s="39"/>
      <c r="Y1003" s="39"/>
      <c r="Z1003" s="39"/>
      <c r="AA1003" s="39"/>
      <c r="AB1003" s="39"/>
      <c r="AC1003" s="39"/>
      <c r="AD1003" s="39"/>
      <c r="AE1003" s="39"/>
      <c r="AR1003" s="240" t="s">
        <v>695</v>
      </c>
      <c r="AT1003" s="240" t="s">
        <v>1347</v>
      </c>
      <c r="AU1003" s="240" t="s">
        <v>371</v>
      </c>
      <c r="AY1003" s="18" t="s">
        <v>350</v>
      </c>
      <c r="BE1003" s="241">
        <f>IF(N1003="základní",J1003,0)</f>
        <v>0</v>
      </c>
      <c r="BF1003" s="241">
        <f>IF(N1003="snížená",J1003,0)</f>
        <v>0</v>
      </c>
      <c r="BG1003" s="241">
        <f>IF(N1003="zákl. přenesená",J1003,0)</f>
        <v>0</v>
      </c>
      <c r="BH1003" s="241">
        <f>IF(N1003="sníž. přenesená",J1003,0)</f>
        <v>0</v>
      </c>
      <c r="BI1003" s="241">
        <f>IF(N1003="nulová",J1003,0)</f>
        <v>0</v>
      </c>
      <c r="BJ1003" s="18" t="s">
        <v>84</v>
      </c>
      <c r="BK1003" s="241">
        <f>ROUND(I1003*H1003,2)</f>
        <v>0</v>
      </c>
      <c r="BL1003" s="18" t="s">
        <v>530</v>
      </c>
      <c r="BM1003" s="240" t="s">
        <v>7127</v>
      </c>
    </row>
    <row r="1004" s="2" customFormat="1">
      <c r="A1004" s="39"/>
      <c r="B1004" s="40"/>
      <c r="C1004" s="41"/>
      <c r="D1004" s="242" t="s">
        <v>359</v>
      </c>
      <c r="E1004" s="41"/>
      <c r="F1004" s="243" t="s">
        <v>7128</v>
      </c>
      <c r="G1004" s="41"/>
      <c r="H1004" s="41"/>
      <c r="I1004" s="244"/>
      <c r="J1004" s="41"/>
      <c r="K1004" s="41"/>
      <c r="L1004" s="45"/>
      <c r="M1004" s="245"/>
      <c r="N1004" s="246"/>
      <c r="O1004" s="92"/>
      <c r="P1004" s="92"/>
      <c r="Q1004" s="92"/>
      <c r="R1004" s="92"/>
      <c r="S1004" s="92"/>
      <c r="T1004" s="93"/>
      <c r="U1004" s="39"/>
      <c r="V1004" s="39"/>
      <c r="W1004" s="39"/>
      <c r="X1004" s="39"/>
      <c r="Y1004" s="39"/>
      <c r="Z1004" s="39"/>
      <c r="AA1004" s="39"/>
      <c r="AB1004" s="39"/>
      <c r="AC1004" s="39"/>
      <c r="AD1004" s="39"/>
      <c r="AE1004" s="39"/>
      <c r="AT1004" s="18" t="s">
        <v>359</v>
      </c>
      <c r="AU1004" s="18" t="s">
        <v>371</v>
      </c>
    </row>
    <row r="1005" s="2" customFormat="1" ht="24.15" customHeight="1">
      <c r="A1005" s="39"/>
      <c r="B1005" s="40"/>
      <c r="C1005" s="295" t="s">
        <v>3920</v>
      </c>
      <c r="D1005" s="295" t="s">
        <v>1347</v>
      </c>
      <c r="E1005" s="296" t="s">
        <v>7129</v>
      </c>
      <c r="F1005" s="297" t="s">
        <v>7130</v>
      </c>
      <c r="G1005" s="298" t="s">
        <v>4932</v>
      </c>
      <c r="H1005" s="299">
        <v>16</v>
      </c>
      <c r="I1005" s="300"/>
      <c r="J1005" s="301">
        <f>ROUND(I1005*H1005,2)</f>
        <v>0</v>
      </c>
      <c r="K1005" s="297" t="s">
        <v>1</v>
      </c>
      <c r="L1005" s="302"/>
      <c r="M1005" s="303" t="s">
        <v>1</v>
      </c>
      <c r="N1005" s="304" t="s">
        <v>41</v>
      </c>
      <c r="O1005" s="92"/>
      <c r="P1005" s="238">
        <f>O1005*H1005</f>
        <v>0</v>
      </c>
      <c r="Q1005" s="238">
        <v>0</v>
      </c>
      <c r="R1005" s="238">
        <f>Q1005*H1005</f>
        <v>0</v>
      </c>
      <c r="S1005" s="238">
        <v>0</v>
      </c>
      <c r="T1005" s="239">
        <f>S1005*H1005</f>
        <v>0</v>
      </c>
      <c r="U1005" s="39"/>
      <c r="V1005" s="39"/>
      <c r="W1005" s="39"/>
      <c r="X1005" s="39"/>
      <c r="Y1005" s="39"/>
      <c r="Z1005" s="39"/>
      <c r="AA1005" s="39"/>
      <c r="AB1005" s="39"/>
      <c r="AC1005" s="39"/>
      <c r="AD1005" s="39"/>
      <c r="AE1005" s="39"/>
      <c r="AR1005" s="240" t="s">
        <v>695</v>
      </c>
      <c r="AT1005" s="240" t="s">
        <v>1347</v>
      </c>
      <c r="AU1005" s="240" t="s">
        <v>371</v>
      </c>
      <c r="AY1005" s="18" t="s">
        <v>350</v>
      </c>
      <c r="BE1005" s="241">
        <f>IF(N1005="základní",J1005,0)</f>
        <v>0</v>
      </c>
      <c r="BF1005" s="241">
        <f>IF(N1005="snížená",J1005,0)</f>
        <v>0</v>
      </c>
      <c r="BG1005" s="241">
        <f>IF(N1005="zákl. přenesená",J1005,0)</f>
        <v>0</v>
      </c>
      <c r="BH1005" s="241">
        <f>IF(N1005="sníž. přenesená",J1005,0)</f>
        <v>0</v>
      </c>
      <c r="BI1005" s="241">
        <f>IF(N1005="nulová",J1005,0)</f>
        <v>0</v>
      </c>
      <c r="BJ1005" s="18" t="s">
        <v>84</v>
      </c>
      <c r="BK1005" s="241">
        <f>ROUND(I1005*H1005,2)</f>
        <v>0</v>
      </c>
      <c r="BL1005" s="18" t="s">
        <v>530</v>
      </c>
      <c r="BM1005" s="240" t="s">
        <v>7131</v>
      </c>
    </row>
    <row r="1006" s="2" customFormat="1">
      <c r="A1006" s="39"/>
      <c r="B1006" s="40"/>
      <c r="C1006" s="41"/>
      <c r="D1006" s="242" t="s">
        <v>359</v>
      </c>
      <c r="E1006" s="41"/>
      <c r="F1006" s="243" t="s">
        <v>7130</v>
      </c>
      <c r="G1006" s="41"/>
      <c r="H1006" s="41"/>
      <c r="I1006" s="244"/>
      <c r="J1006" s="41"/>
      <c r="K1006" s="41"/>
      <c r="L1006" s="45"/>
      <c r="M1006" s="245"/>
      <c r="N1006" s="246"/>
      <c r="O1006" s="92"/>
      <c r="P1006" s="92"/>
      <c r="Q1006" s="92"/>
      <c r="R1006" s="92"/>
      <c r="S1006" s="92"/>
      <c r="T1006" s="93"/>
      <c r="U1006" s="39"/>
      <c r="V1006" s="39"/>
      <c r="W1006" s="39"/>
      <c r="X1006" s="39"/>
      <c r="Y1006" s="39"/>
      <c r="Z1006" s="39"/>
      <c r="AA1006" s="39"/>
      <c r="AB1006" s="39"/>
      <c r="AC1006" s="39"/>
      <c r="AD1006" s="39"/>
      <c r="AE1006" s="39"/>
      <c r="AT1006" s="18" t="s">
        <v>359</v>
      </c>
      <c r="AU1006" s="18" t="s">
        <v>371</v>
      </c>
    </row>
    <row r="1007" s="2" customFormat="1" ht="16.5" customHeight="1">
      <c r="A1007" s="39"/>
      <c r="B1007" s="40"/>
      <c r="C1007" s="229" t="s">
        <v>3924</v>
      </c>
      <c r="D1007" s="229" t="s">
        <v>352</v>
      </c>
      <c r="E1007" s="230" t="s">
        <v>7132</v>
      </c>
      <c r="F1007" s="231" t="s">
        <v>7133</v>
      </c>
      <c r="G1007" s="232" t="s">
        <v>497</v>
      </c>
      <c r="H1007" s="233">
        <v>1</v>
      </c>
      <c r="I1007" s="234"/>
      <c r="J1007" s="235">
        <f>ROUND(I1007*H1007,2)</f>
        <v>0</v>
      </c>
      <c r="K1007" s="231" t="s">
        <v>385</v>
      </c>
      <c r="L1007" s="45"/>
      <c r="M1007" s="236" t="s">
        <v>1</v>
      </c>
      <c r="N1007" s="237" t="s">
        <v>41</v>
      </c>
      <c r="O1007" s="92"/>
      <c r="P1007" s="238">
        <f>O1007*H1007</f>
        <v>0</v>
      </c>
      <c r="Q1007" s="238">
        <v>0</v>
      </c>
      <c r="R1007" s="238">
        <f>Q1007*H1007</f>
        <v>0</v>
      </c>
      <c r="S1007" s="238">
        <v>0</v>
      </c>
      <c r="T1007" s="239">
        <f>S1007*H1007</f>
        <v>0</v>
      </c>
      <c r="U1007" s="39"/>
      <c r="V1007" s="39"/>
      <c r="W1007" s="39"/>
      <c r="X1007" s="39"/>
      <c r="Y1007" s="39"/>
      <c r="Z1007" s="39"/>
      <c r="AA1007" s="39"/>
      <c r="AB1007" s="39"/>
      <c r="AC1007" s="39"/>
      <c r="AD1007" s="39"/>
      <c r="AE1007" s="39"/>
      <c r="AR1007" s="240" t="s">
        <v>530</v>
      </c>
      <c r="AT1007" s="240" t="s">
        <v>352</v>
      </c>
      <c r="AU1007" s="240" t="s">
        <v>371</v>
      </c>
      <c r="AY1007" s="18" t="s">
        <v>350</v>
      </c>
      <c r="BE1007" s="241">
        <f>IF(N1007="základní",J1007,0)</f>
        <v>0</v>
      </c>
      <c r="BF1007" s="241">
        <f>IF(N1007="snížená",J1007,0)</f>
        <v>0</v>
      </c>
      <c r="BG1007" s="241">
        <f>IF(N1007="zákl. přenesená",J1007,0)</f>
        <v>0</v>
      </c>
      <c r="BH1007" s="241">
        <f>IF(N1007="sníž. přenesená",J1007,0)</f>
        <v>0</v>
      </c>
      <c r="BI1007" s="241">
        <f>IF(N1007="nulová",J1007,0)</f>
        <v>0</v>
      </c>
      <c r="BJ1007" s="18" t="s">
        <v>84</v>
      </c>
      <c r="BK1007" s="241">
        <f>ROUND(I1007*H1007,2)</f>
        <v>0</v>
      </c>
      <c r="BL1007" s="18" t="s">
        <v>530</v>
      </c>
      <c r="BM1007" s="240" t="s">
        <v>7134</v>
      </c>
    </row>
    <row r="1008" s="2" customFormat="1">
      <c r="A1008" s="39"/>
      <c r="B1008" s="40"/>
      <c r="C1008" s="41"/>
      <c r="D1008" s="242" t="s">
        <v>359</v>
      </c>
      <c r="E1008" s="41"/>
      <c r="F1008" s="243" t="s">
        <v>7135</v>
      </c>
      <c r="G1008" s="41"/>
      <c r="H1008" s="41"/>
      <c r="I1008" s="244"/>
      <c r="J1008" s="41"/>
      <c r="K1008" s="41"/>
      <c r="L1008" s="45"/>
      <c r="M1008" s="245"/>
      <c r="N1008" s="246"/>
      <c r="O1008" s="92"/>
      <c r="P1008" s="92"/>
      <c r="Q1008" s="92"/>
      <c r="R1008" s="92"/>
      <c r="S1008" s="92"/>
      <c r="T1008" s="93"/>
      <c r="U1008" s="39"/>
      <c r="V1008" s="39"/>
      <c r="W1008" s="39"/>
      <c r="X1008" s="39"/>
      <c r="Y1008" s="39"/>
      <c r="Z1008" s="39"/>
      <c r="AA1008" s="39"/>
      <c r="AB1008" s="39"/>
      <c r="AC1008" s="39"/>
      <c r="AD1008" s="39"/>
      <c r="AE1008" s="39"/>
      <c r="AT1008" s="18" t="s">
        <v>359</v>
      </c>
      <c r="AU1008" s="18" t="s">
        <v>371</v>
      </c>
    </row>
    <row r="1009" s="2" customFormat="1" ht="55.5" customHeight="1">
      <c r="A1009" s="39"/>
      <c r="B1009" s="40"/>
      <c r="C1009" s="295" t="s">
        <v>3929</v>
      </c>
      <c r="D1009" s="295" t="s">
        <v>1347</v>
      </c>
      <c r="E1009" s="296" t="s">
        <v>7136</v>
      </c>
      <c r="F1009" s="297" t="s">
        <v>7137</v>
      </c>
      <c r="G1009" s="298" t="s">
        <v>4932</v>
      </c>
      <c r="H1009" s="299">
        <v>1</v>
      </c>
      <c r="I1009" s="300"/>
      <c r="J1009" s="301">
        <f>ROUND(I1009*H1009,2)</f>
        <v>0</v>
      </c>
      <c r="K1009" s="297" t="s">
        <v>1</v>
      </c>
      <c r="L1009" s="302"/>
      <c r="M1009" s="303" t="s">
        <v>1</v>
      </c>
      <c r="N1009" s="304" t="s">
        <v>41</v>
      </c>
      <c r="O1009" s="92"/>
      <c r="P1009" s="238">
        <f>O1009*H1009</f>
        <v>0</v>
      </c>
      <c r="Q1009" s="238">
        <v>0</v>
      </c>
      <c r="R1009" s="238">
        <f>Q1009*H1009</f>
        <v>0</v>
      </c>
      <c r="S1009" s="238">
        <v>0</v>
      </c>
      <c r="T1009" s="239">
        <f>S1009*H1009</f>
        <v>0</v>
      </c>
      <c r="U1009" s="39"/>
      <c r="V1009" s="39"/>
      <c r="W1009" s="39"/>
      <c r="X1009" s="39"/>
      <c r="Y1009" s="39"/>
      <c r="Z1009" s="39"/>
      <c r="AA1009" s="39"/>
      <c r="AB1009" s="39"/>
      <c r="AC1009" s="39"/>
      <c r="AD1009" s="39"/>
      <c r="AE1009" s="39"/>
      <c r="AR1009" s="240" t="s">
        <v>695</v>
      </c>
      <c r="AT1009" s="240" t="s">
        <v>1347</v>
      </c>
      <c r="AU1009" s="240" t="s">
        <v>371</v>
      </c>
      <c r="AY1009" s="18" t="s">
        <v>350</v>
      </c>
      <c r="BE1009" s="241">
        <f>IF(N1009="základní",J1009,0)</f>
        <v>0</v>
      </c>
      <c r="BF1009" s="241">
        <f>IF(N1009="snížená",J1009,0)</f>
        <v>0</v>
      </c>
      <c r="BG1009" s="241">
        <f>IF(N1009="zákl. přenesená",J1009,0)</f>
        <v>0</v>
      </c>
      <c r="BH1009" s="241">
        <f>IF(N1009="sníž. přenesená",J1009,0)</f>
        <v>0</v>
      </c>
      <c r="BI1009" s="241">
        <f>IF(N1009="nulová",J1009,0)</f>
        <v>0</v>
      </c>
      <c r="BJ1009" s="18" t="s">
        <v>84</v>
      </c>
      <c r="BK1009" s="241">
        <f>ROUND(I1009*H1009,2)</f>
        <v>0</v>
      </c>
      <c r="BL1009" s="18" t="s">
        <v>530</v>
      </c>
      <c r="BM1009" s="240" t="s">
        <v>7138</v>
      </c>
    </row>
    <row r="1010" s="2" customFormat="1">
      <c r="A1010" s="39"/>
      <c r="B1010" s="40"/>
      <c r="C1010" s="41"/>
      <c r="D1010" s="242" t="s">
        <v>359</v>
      </c>
      <c r="E1010" s="41"/>
      <c r="F1010" s="243" t="s">
        <v>7137</v>
      </c>
      <c r="G1010" s="41"/>
      <c r="H1010" s="41"/>
      <c r="I1010" s="244"/>
      <c r="J1010" s="41"/>
      <c r="K1010" s="41"/>
      <c r="L1010" s="45"/>
      <c r="M1010" s="245"/>
      <c r="N1010" s="246"/>
      <c r="O1010" s="92"/>
      <c r="P1010" s="92"/>
      <c r="Q1010" s="92"/>
      <c r="R1010" s="92"/>
      <c r="S1010" s="92"/>
      <c r="T1010" s="93"/>
      <c r="U1010" s="39"/>
      <c r="V1010" s="39"/>
      <c r="W1010" s="39"/>
      <c r="X1010" s="39"/>
      <c r="Y1010" s="39"/>
      <c r="Z1010" s="39"/>
      <c r="AA1010" s="39"/>
      <c r="AB1010" s="39"/>
      <c r="AC1010" s="39"/>
      <c r="AD1010" s="39"/>
      <c r="AE1010" s="39"/>
      <c r="AT1010" s="18" t="s">
        <v>359</v>
      </c>
      <c r="AU1010" s="18" t="s">
        <v>371</v>
      </c>
    </row>
    <row r="1011" s="2" customFormat="1" ht="55.5" customHeight="1">
      <c r="A1011" s="39"/>
      <c r="B1011" s="40"/>
      <c r="C1011" s="295" t="s">
        <v>3933</v>
      </c>
      <c r="D1011" s="295" t="s">
        <v>1347</v>
      </c>
      <c r="E1011" s="296" t="s">
        <v>7139</v>
      </c>
      <c r="F1011" s="297" t="s">
        <v>7140</v>
      </c>
      <c r="G1011" s="298" t="s">
        <v>4932</v>
      </c>
      <c r="H1011" s="299">
        <v>1</v>
      </c>
      <c r="I1011" s="300"/>
      <c r="J1011" s="301">
        <f>ROUND(I1011*H1011,2)</f>
        <v>0</v>
      </c>
      <c r="K1011" s="297" t="s">
        <v>1</v>
      </c>
      <c r="L1011" s="302"/>
      <c r="M1011" s="303" t="s">
        <v>1</v>
      </c>
      <c r="N1011" s="304" t="s">
        <v>41</v>
      </c>
      <c r="O1011" s="92"/>
      <c r="P1011" s="238">
        <f>O1011*H1011</f>
        <v>0</v>
      </c>
      <c r="Q1011" s="238">
        <v>0</v>
      </c>
      <c r="R1011" s="238">
        <f>Q1011*H1011</f>
        <v>0</v>
      </c>
      <c r="S1011" s="238">
        <v>0</v>
      </c>
      <c r="T1011" s="239">
        <f>S1011*H1011</f>
        <v>0</v>
      </c>
      <c r="U1011" s="39"/>
      <c r="V1011" s="39"/>
      <c r="W1011" s="39"/>
      <c r="X1011" s="39"/>
      <c r="Y1011" s="39"/>
      <c r="Z1011" s="39"/>
      <c r="AA1011" s="39"/>
      <c r="AB1011" s="39"/>
      <c r="AC1011" s="39"/>
      <c r="AD1011" s="39"/>
      <c r="AE1011" s="39"/>
      <c r="AR1011" s="240" t="s">
        <v>695</v>
      </c>
      <c r="AT1011" s="240" t="s">
        <v>1347</v>
      </c>
      <c r="AU1011" s="240" t="s">
        <v>371</v>
      </c>
      <c r="AY1011" s="18" t="s">
        <v>350</v>
      </c>
      <c r="BE1011" s="241">
        <f>IF(N1011="základní",J1011,0)</f>
        <v>0</v>
      </c>
      <c r="BF1011" s="241">
        <f>IF(N1011="snížená",J1011,0)</f>
        <v>0</v>
      </c>
      <c r="BG1011" s="241">
        <f>IF(N1011="zákl. přenesená",J1011,0)</f>
        <v>0</v>
      </c>
      <c r="BH1011" s="241">
        <f>IF(N1011="sníž. přenesená",J1011,0)</f>
        <v>0</v>
      </c>
      <c r="BI1011" s="241">
        <f>IF(N1011="nulová",J1011,0)</f>
        <v>0</v>
      </c>
      <c r="BJ1011" s="18" t="s">
        <v>84</v>
      </c>
      <c r="BK1011" s="241">
        <f>ROUND(I1011*H1011,2)</f>
        <v>0</v>
      </c>
      <c r="BL1011" s="18" t="s">
        <v>530</v>
      </c>
      <c r="BM1011" s="240" t="s">
        <v>7141</v>
      </c>
    </row>
    <row r="1012" s="2" customFormat="1">
      <c r="A1012" s="39"/>
      <c r="B1012" s="40"/>
      <c r="C1012" s="41"/>
      <c r="D1012" s="242" t="s">
        <v>359</v>
      </c>
      <c r="E1012" s="41"/>
      <c r="F1012" s="243" t="s">
        <v>7140</v>
      </c>
      <c r="G1012" s="41"/>
      <c r="H1012" s="41"/>
      <c r="I1012" s="244"/>
      <c r="J1012" s="41"/>
      <c r="K1012" s="41"/>
      <c r="L1012" s="45"/>
      <c r="M1012" s="245"/>
      <c r="N1012" s="246"/>
      <c r="O1012" s="92"/>
      <c r="P1012" s="92"/>
      <c r="Q1012" s="92"/>
      <c r="R1012" s="92"/>
      <c r="S1012" s="92"/>
      <c r="T1012" s="93"/>
      <c r="U1012" s="39"/>
      <c r="V1012" s="39"/>
      <c r="W1012" s="39"/>
      <c r="X1012" s="39"/>
      <c r="Y1012" s="39"/>
      <c r="Z1012" s="39"/>
      <c r="AA1012" s="39"/>
      <c r="AB1012" s="39"/>
      <c r="AC1012" s="39"/>
      <c r="AD1012" s="39"/>
      <c r="AE1012" s="39"/>
      <c r="AT1012" s="18" t="s">
        <v>359</v>
      </c>
      <c r="AU1012" s="18" t="s">
        <v>371</v>
      </c>
    </row>
    <row r="1013" s="2" customFormat="1" ht="16.5" customHeight="1">
      <c r="A1013" s="39"/>
      <c r="B1013" s="40"/>
      <c r="C1013" s="229" t="s">
        <v>3937</v>
      </c>
      <c r="D1013" s="229" t="s">
        <v>352</v>
      </c>
      <c r="E1013" s="230" t="s">
        <v>7142</v>
      </c>
      <c r="F1013" s="231" t="s">
        <v>7143</v>
      </c>
      <c r="G1013" s="232" t="s">
        <v>4932</v>
      </c>
      <c r="H1013" s="233">
        <v>5</v>
      </c>
      <c r="I1013" s="234"/>
      <c r="J1013" s="235">
        <f>ROUND(I1013*H1013,2)</f>
        <v>0</v>
      </c>
      <c r="K1013" s="231" t="s">
        <v>1</v>
      </c>
      <c r="L1013" s="45"/>
      <c r="M1013" s="236" t="s">
        <v>1</v>
      </c>
      <c r="N1013" s="237" t="s">
        <v>41</v>
      </c>
      <c r="O1013" s="92"/>
      <c r="P1013" s="238">
        <f>O1013*H1013</f>
        <v>0</v>
      </c>
      <c r="Q1013" s="238">
        <v>0</v>
      </c>
      <c r="R1013" s="238">
        <f>Q1013*H1013</f>
        <v>0</v>
      </c>
      <c r="S1013" s="238">
        <v>0</v>
      </c>
      <c r="T1013" s="239">
        <f>S1013*H1013</f>
        <v>0</v>
      </c>
      <c r="U1013" s="39"/>
      <c r="V1013" s="39"/>
      <c r="W1013" s="39"/>
      <c r="X1013" s="39"/>
      <c r="Y1013" s="39"/>
      <c r="Z1013" s="39"/>
      <c r="AA1013" s="39"/>
      <c r="AB1013" s="39"/>
      <c r="AC1013" s="39"/>
      <c r="AD1013" s="39"/>
      <c r="AE1013" s="39"/>
      <c r="AR1013" s="240" t="s">
        <v>530</v>
      </c>
      <c r="AT1013" s="240" t="s">
        <v>352</v>
      </c>
      <c r="AU1013" s="240" t="s">
        <v>371</v>
      </c>
      <c r="AY1013" s="18" t="s">
        <v>350</v>
      </c>
      <c r="BE1013" s="241">
        <f>IF(N1013="základní",J1013,0)</f>
        <v>0</v>
      </c>
      <c r="BF1013" s="241">
        <f>IF(N1013="snížená",J1013,0)</f>
        <v>0</v>
      </c>
      <c r="BG1013" s="241">
        <f>IF(N1013="zákl. přenesená",J1013,0)</f>
        <v>0</v>
      </c>
      <c r="BH1013" s="241">
        <f>IF(N1013="sníž. přenesená",J1013,0)</f>
        <v>0</v>
      </c>
      <c r="BI1013" s="241">
        <f>IF(N1013="nulová",J1013,0)</f>
        <v>0</v>
      </c>
      <c r="BJ1013" s="18" t="s">
        <v>84</v>
      </c>
      <c r="BK1013" s="241">
        <f>ROUND(I1013*H1013,2)</f>
        <v>0</v>
      </c>
      <c r="BL1013" s="18" t="s">
        <v>530</v>
      </c>
      <c r="BM1013" s="240" t="s">
        <v>7144</v>
      </c>
    </row>
    <row r="1014" s="2" customFormat="1">
      <c r="A1014" s="39"/>
      <c r="B1014" s="40"/>
      <c r="C1014" s="41"/>
      <c r="D1014" s="242" t="s">
        <v>359</v>
      </c>
      <c r="E1014" s="41"/>
      <c r="F1014" s="243" t="s">
        <v>7143</v>
      </c>
      <c r="G1014" s="41"/>
      <c r="H1014" s="41"/>
      <c r="I1014" s="244"/>
      <c r="J1014" s="41"/>
      <c r="K1014" s="41"/>
      <c r="L1014" s="45"/>
      <c r="M1014" s="245"/>
      <c r="N1014" s="246"/>
      <c r="O1014" s="92"/>
      <c r="P1014" s="92"/>
      <c r="Q1014" s="92"/>
      <c r="R1014" s="92"/>
      <c r="S1014" s="92"/>
      <c r="T1014" s="93"/>
      <c r="U1014" s="39"/>
      <c r="V1014" s="39"/>
      <c r="W1014" s="39"/>
      <c r="X1014" s="39"/>
      <c r="Y1014" s="39"/>
      <c r="Z1014" s="39"/>
      <c r="AA1014" s="39"/>
      <c r="AB1014" s="39"/>
      <c r="AC1014" s="39"/>
      <c r="AD1014" s="39"/>
      <c r="AE1014" s="39"/>
      <c r="AT1014" s="18" t="s">
        <v>359</v>
      </c>
      <c r="AU1014" s="18" t="s">
        <v>371</v>
      </c>
    </row>
    <row r="1015" s="2" customFormat="1" ht="16.5" customHeight="1">
      <c r="A1015" s="39"/>
      <c r="B1015" s="40"/>
      <c r="C1015" s="295" t="s">
        <v>3942</v>
      </c>
      <c r="D1015" s="295" t="s">
        <v>1347</v>
      </c>
      <c r="E1015" s="296" t="s">
        <v>7145</v>
      </c>
      <c r="F1015" s="297" t="s">
        <v>7146</v>
      </c>
      <c r="G1015" s="298" t="s">
        <v>4932</v>
      </c>
      <c r="H1015" s="299">
        <v>5</v>
      </c>
      <c r="I1015" s="300"/>
      <c r="J1015" s="301">
        <f>ROUND(I1015*H1015,2)</f>
        <v>0</v>
      </c>
      <c r="K1015" s="297" t="s">
        <v>1</v>
      </c>
      <c r="L1015" s="302"/>
      <c r="M1015" s="303" t="s">
        <v>1</v>
      </c>
      <c r="N1015" s="304" t="s">
        <v>41</v>
      </c>
      <c r="O1015" s="92"/>
      <c r="P1015" s="238">
        <f>O1015*H1015</f>
        <v>0</v>
      </c>
      <c r="Q1015" s="238">
        <v>0</v>
      </c>
      <c r="R1015" s="238">
        <f>Q1015*H1015</f>
        <v>0</v>
      </c>
      <c r="S1015" s="238">
        <v>0</v>
      </c>
      <c r="T1015" s="239">
        <f>S1015*H1015</f>
        <v>0</v>
      </c>
      <c r="U1015" s="39"/>
      <c r="V1015" s="39"/>
      <c r="W1015" s="39"/>
      <c r="X1015" s="39"/>
      <c r="Y1015" s="39"/>
      <c r="Z1015" s="39"/>
      <c r="AA1015" s="39"/>
      <c r="AB1015" s="39"/>
      <c r="AC1015" s="39"/>
      <c r="AD1015" s="39"/>
      <c r="AE1015" s="39"/>
      <c r="AR1015" s="240" t="s">
        <v>695</v>
      </c>
      <c r="AT1015" s="240" t="s">
        <v>1347</v>
      </c>
      <c r="AU1015" s="240" t="s">
        <v>371</v>
      </c>
      <c r="AY1015" s="18" t="s">
        <v>350</v>
      </c>
      <c r="BE1015" s="241">
        <f>IF(N1015="základní",J1015,0)</f>
        <v>0</v>
      </c>
      <c r="BF1015" s="241">
        <f>IF(N1015="snížená",J1015,0)</f>
        <v>0</v>
      </c>
      <c r="BG1015" s="241">
        <f>IF(N1015="zákl. přenesená",J1015,0)</f>
        <v>0</v>
      </c>
      <c r="BH1015" s="241">
        <f>IF(N1015="sníž. přenesená",J1015,0)</f>
        <v>0</v>
      </c>
      <c r="BI1015" s="241">
        <f>IF(N1015="nulová",J1015,0)</f>
        <v>0</v>
      </c>
      <c r="BJ1015" s="18" t="s">
        <v>84</v>
      </c>
      <c r="BK1015" s="241">
        <f>ROUND(I1015*H1015,2)</f>
        <v>0</v>
      </c>
      <c r="BL1015" s="18" t="s">
        <v>530</v>
      </c>
      <c r="BM1015" s="240" t="s">
        <v>7147</v>
      </c>
    </row>
    <row r="1016" s="2" customFormat="1">
      <c r="A1016" s="39"/>
      <c r="B1016" s="40"/>
      <c r="C1016" s="41"/>
      <c r="D1016" s="242" t="s">
        <v>359</v>
      </c>
      <c r="E1016" s="41"/>
      <c r="F1016" s="243" t="s">
        <v>7148</v>
      </c>
      <c r="G1016" s="41"/>
      <c r="H1016" s="41"/>
      <c r="I1016" s="244"/>
      <c r="J1016" s="41"/>
      <c r="K1016" s="41"/>
      <c r="L1016" s="45"/>
      <c r="M1016" s="245"/>
      <c r="N1016" s="246"/>
      <c r="O1016" s="92"/>
      <c r="P1016" s="92"/>
      <c r="Q1016" s="92"/>
      <c r="R1016" s="92"/>
      <c r="S1016" s="92"/>
      <c r="T1016" s="93"/>
      <c r="U1016" s="39"/>
      <c r="V1016" s="39"/>
      <c r="W1016" s="39"/>
      <c r="X1016" s="39"/>
      <c r="Y1016" s="39"/>
      <c r="Z1016" s="39"/>
      <c r="AA1016" s="39"/>
      <c r="AB1016" s="39"/>
      <c r="AC1016" s="39"/>
      <c r="AD1016" s="39"/>
      <c r="AE1016" s="39"/>
      <c r="AT1016" s="18" t="s">
        <v>359</v>
      </c>
      <c r="AU1016" s="18" t="s">
        <v>371</v>
      </c>
    </row>
    <row r="1017" s="12" customFormat="1" ht="20.88" customHeight="1">
      <c r="A1017" s="12"/>
      <c r="B1017" s="213"/>
      <c r="C1017" s="214"/>
      <c r="D1017" s="215" t="s">
        <v>75</v>
      </c>
      <c r="E1017" s="227" t="s">
        <v>7149</v>
      </c>
      <c r="F1017" s="227" t="s">
        <v>7078</v>
      </c>
      <c r="G1017" s="214"/>
      <c r="H1017" s="214"/>
      <c r="I1017" s="217"/>
      <c r="J1017" s="228">
        <f>BK1017</f>
        <v>0</v>
      </c>
      <c r="K1017" s="214"/>
      <c r="L1017" s="219"/>
      <c r="M1017" s="220"/>
      <c r="N1017" s="221"/>
      <c r="O1017" s="221"/>
      <c r="P1017" s="222">
        <f>SUM(P1018:P1046)</f>
        <v>0</v>
      </c>
      <c r="Q1017" s="221"/>
      <c r="R1017" s="222">
        <f>SUM(R1018:R1046)</f>
        <v>0.05568</v>
      </c>
      <c r="S1017" s="221"/>
      <c r="T1017" s="223">
        <f>SUM(T1018:T1046)</f>
        <v>0.29999999999999999</v>
      </c>
      <c r="U1017" s="12"/>
      <c r="V1017" s="12"/>
      <c r="W1017" s="12"/>
      <c r="X1017" s="12"/>
      <c r="Y1017" s="12"/>
      <c r="Z1017" s="12"/>
      <c r="AA1017" s="12"/>
      <c r="AB1017" s="12"/>
      <c r="AC1017" s="12"/>
      <c r="AD1017" s="12"/>
      <c r="AE1017" s="12"/>
      <c r="AR1017" s="224" t="s">
        <v>86</v>
      </c>
      <c r="AT1017" s="225" t="s">
        <v>75</v>
      </c>
      <c r="AU1017" s="225" t="s">
        <v>86</v>
      </c>
      <c r="AY1017" s="224" t="s">
        <v>350</v>
      </c>
      <c r="BK1017" s="226">
        <f>SUM(BK1018:BK1046)</f>
        <v>0</v>
      </c>
    </row>
    <row r="1018" s="2" customFormat="1" ht="24.15" customHeight="1">
      <c r="A1018" s="39"/>
      <c r="B1018" s="40"/>
      <c r="C1018" s="229" t="s">
        <v>3948</v>
      </c>
      <c r="D1018" s="229" t="s">
        <v>352</v>
      </c>
      <c r="E1018" s="230" t="s">
        <v>6073</v>
      </c>
      <c r="F1018" s="231" t="s">
        <v>6074</v>
      </c>
      <c r="G1018" s="232" t="s">
        <v>551</v>
      </c>
      <c r="H1018" s="233">
        <v>300</v>
      </c>
      <c r="I1018" s="234"/>
      <c r="J1018" s="235">
        <f>ROUND(I1018*H1018,2)</f>
        <v>0</v>
      </c>
      <c r="K1018" s="231" t="s">
        <v>385</v>
      </c>
      <c r="L1018" s="45"/>
      <c r="M1018" s="236" t="s">
        <v>1</v>
      </c>
      <c r="N1018" s="237" t="s">
        <v>41</v>
      </c>
      <c r="O1018" s="92"/>
      <c r="P1018" s="238">
        <f>O1018*H1018</f>
        <v>0</v>
      </c>
      <c r="Q1018" s="238">
        <v>0</v>
      </c>
      <c r="R1018" s="238">
        <f>Q1018*H1018</f>
        <v>0</v>
      </c>
      <c r="S1018" s="238">
        <v>0</v>
      </c>
      <c r="T1018" s="239">
        <f>S1018*H1018</f>
        <v>0</v>
      </c>
      <c r="U1018" s="39"/>
      <c r="V1018" s="39"/>
      <c r="W1018" s="39"/>
      <c r="X1018" s="39"/>
      <c r="Y1018" s="39"/>
      <c r="Z1018" s="39"/>
      <c r="AA1018" s="39"/>
      <c r="AB1018" s="39"/>
      <c r="AC1018" s="39"/>
      <c r="AD1018" s="39"/>
      <c r="AE1018" s="39"/>
      <c r="AR1018" s="240" t="s">
        <v>357</v>
      </c>
      <c r="AT1018" s="240" t="s">
        <v>352</v>
      </c>
      <c r="AU1018" s="240" t="s">
        <v>371</v>
      </c>
      <c r="AY1018" s="18" t="s">
        <v>350</v>
      </c>
      <c r="BE1018" s="241">
        <f>IF(N1018="základní",J1018,0)</f>
        <v>0</v>
      </c>
      <c r="BF1018" s="241">
        <f>IF(N1018="snížená",J1018,0)</f>
        <v>0</v>
      </c>
      <c r="BG1018" s="241">
        <f>IF(N1018="zákl. přenesená",J1018,0)</f>
        <v>0</v>
      </c>
      <c r="BH1018" s="241">
        <f>IF(N1018="sníž. přenesená",J1018,0)</f>
        <v>0</v>
      </c>
      <c r="BI1018" s="241">
        <f>IF(N1018="nulová",J1018,0)</f>
        <v>0</v>
      </c>
      <c r="BJ1018" s="18" t="s">
        <v>84</v>
      </c>
      <c r="BK1018" s="241">
        <f>ROUND(I1018*H1018,2)</f>
        <v>0</v>
      </c>
      <c r="BL1018" s="18" t="s">
        <v>357</v>
      </c>
      <c r="BM1018" s="240" t="s">
        <v>7150</v>
      </c>
    </row>
    <row r="1019" s="2" customFormat="1">
      <c r="A1019" s="39"/>
      <c r="B1019" s="40"/>
      <c r="C1019" s="41"/>
      <c r="D1019" s="242" t="s">
        <v>359</v>
      </c>
      <c r="E1019" s="41"/>
      <c r="F1019" s="243" t="s">
        <v>6076</v>
      </c>
      <c r="G1019" s="41"/>
      <c r="H1019" s="41"/>
      <c r="I1019" s="244"/>
      <c r="J1019" s="41"/>
      <c r="K1019" s="41"/>
      <c r="L1019" s="45"/>
      <c r="M1019" s="245"/>
      <c r="N1019" s="246"/>
      <c r="O1019" s="92"/>
      <c r="P1019" s="92"/>
      <c r="Q1019" s="92"/>
      <c r="R1019" s="92"/>
      <c r="S1019" s="92"/>
      <c r="T1019" s="93"/>
      <c r="U1019" s="39"/>
      <c r="V1019" s="39"/>
      <c r="W1019" s="39"/>
      <c r="X1019" s="39"/>
      <c r="Y1019" s="39"/>
      <c r="Z1019" s="39"/>
      <c r="AA1019" s="39"/>
      <c r="AB1019" s="39"/>
      <c r="AC1019" s="39"/>
      <c r="AD1019" s="39"/>
      <c r="AE1019" s="39"/>
      <c r="AT1019" s="18" t="s">
        <v>359</v>
      </c>
      <c r="AU1019" s="18" t="s">
        <v>371</v>
      </c>
    </row>
    <row r="1020" s="2" customFormat="1" ht="21.75" customHeight="1">
      <c r="A1020" s="39"/>
      <c r="B1020" s="40"/>
      <c r="C1020" s="295" t="s">
        <v>3953</v>
      </c>
      <c r="D1020" s="295" t="s">
        <v>1347</v>
      </c>
      <c r="E1020" s="296" t="s">
        <v>6572</v>
      </c>
      <c r="F1020" s="297" t="s">
        <v>6573</v>
      </c>
      <c r="G1020" s="298" t="s">
        <v>551</v>
      </c>
      <c r="H1020" s="299">
        <v>200</v>
      </c>
      <c r="I1020" s="300"/>
      <c r="J1020" s="301">
        <f>ROUND(I1020*H1020,2)</f>
        <v>0</v>
      </c>
      <c r="K1020" s="297" t="s">
        <v>385</v>
      </c>
      <c r="L1020" s="302"/>
      <c r="M1020" s="303" t="s">
        <v>1</v>
      </c>
      <c r="N1020" s="304" t="s">
        <v>41</v>
      </c>
      <c r="O1020" s="92"/>
      <c r="P1020" s="238">
        <f>O1020*H1020</f>
        <v>0</v>
      </c>
      <c r="Q1020" s="238">
        <v>6.9999999999999994E-05</v>
      </c>
      <c r="R1020" s="238">
        <f>Q1020*H1020</f>
        <v>0.013999999999999999</v>
      </c>
      <c r="S1020" s="238">
        <v>0</v>
      </c>
      <c r="T1020" s="239">
        <f>S1020*H1020</f>
        <v>0</v>
      </c>
      <c r="U1020" s="39"/>
      <c r="V1020" s="39"/>
      <c r="W1020" s="39"/>
      <c r="X1020" s="39"/>
      <c r="Y1020" s="39"/>
      <c r="Z1020" s="39"/>
      <c r="AA1020" s="39"/>
      <c r="AB1020" s="39"/>
      <c r="AC1020" s="39"/>
      <c r="AD1020" s="39"/>
      <c r="AE1020" s="39"/>
      <c r="AR1020" s="240" t="s">
        <v>468</v>
      </c>
      <c r="AT1020" s="240" t="s">
        <v>1347</v>
      </c>
      <c r="AU1020" s="240" t="s">
        <v>371</v>
      </c>
      <c r="AY1020" s="18" t="s">
        <v>350</v>
      </c>
      <c r="BE1020" s="241">
        <f>IF(N1020="základní",J1020,0)</f>
        <v>0</v>
      </c>
      <c r="BF1020" s="241">
        <f>IF(N1020="snížená",J1020,0)</f>
        <v>0</v>
      </c>
      <c r="BG1020" s="241">
        <f>IF(N1020="zákl. přenesená",J1020,0)</f>
        <v>0</v>
      </c>
      <c r="BH1020" s="241">
        <f>IF(N1020="sníž. přenesená",J1020,0)</f>
        <v>0</v>
      </c>
      <c r="BI1020" s="241">
        <f>IF(N1020="nulová",J1020,0)</f>
        <v>0</v>
      </c>
      <c r="BJ1020" s="18" t="s">
        <v>84</v>
      </c>
      <c r="BK1020" s="241">
        <f>ROUND(I1020*H1020,2)</f>
        <v>0</v>
      </c>
      <c r="BL1020" s="18" t="s">
        <v>357</v>
      </c>
      <c r="BM1020" s="240" t="s">
        <v>7151</v>
      </c>
    </row>
    <row r="1021" s="2" customFormat="1">
      <c r="A1021" s="39"/>
      <c r="B1021" s="40"/>
      <c r="C1021" s="41"/>
      <c r="D1021" s="242" t="s">
        <v>359</v>
      </c>
      <c r="E1021" s="41"/>
      <c r="F1021" s="243" t="s">
        <v>6573</v>
      </c>
      <c r="G1021" s="41"/>
      <c r="H1021" s="41"/>
      <c r="I1021" s="244"/>
      <c r="J1021" s="41"/>
      <c r="K1021" s="41"/>
      <c r="L1021" s="45"/>
      <c r="M1021" s="245"/>
      <c r="N1021" s="246"/>
      <c r="O1021" s="92"/>
      <c r="P1021" s="92"/>
      <c r="Q1021" s="92"/>
      <c r="R1021" s="92"/>
      <c r="S1021" s="92"/>
      <c r="T1021" s="93"/>
      <c r="U1021" s="39"/>
      <c r="V1021" s="39"/>
      <c r="W1021" s="39"/>
      <c r="X1021" s="39"/>
      <c r="Y1021" s="39"/>
      <c r="Z1021" s="39"/>
      <c r="AA1021" s="39"/>
      <c r="AB1021" s="39"/>
      <c r="AC1021" s="39"/>
      <c r="AD1021" s="39"/>
      <c r="AE1021" s="39"/>
      <c r="AT1021" s="18" t="s">
        <v>359</v>
      </c>
      <c r="AU1021" s="18" t="s">
        <v>371</v>
      </c>
    </row>
    <row r="1022" s="13" customFormat="1">
      <c r="A1022" s="13"/>
      <c r="B1022" s="247"/>
      <c r="C1022" s="248"/>
      <c r="D1022" s="242" t="s">
        <v>361</v>
      </c>
      <c r="E1022" s="249" t="s">
        <v>1</v>
      </c>
      <c r="F1022" s="250" t="s">
        <v>7152</v>
      </c>
      <c r="G1022" s="248"/>
      <c r="H1022" s="251">
        <v>200</v>
      </c>
      <c r="I1022" s="252"/>
      <c r="J1022" s="248"/>
      <c r="K1022" s="248"/>
      <c r="L1022" s="253"/>
      <c r="M1022" s="254"/>
      <c r="N1022" s="255"/>
      <c r="O1022" s="255"/>
      <c r="P1022" s="255"/>
      <c r="Q1022" s="255"/>
      <c r="R1022" s="255"/>
      <c r="S1022" s="255"/>
      <c r="T1022" s="256"/>
      <c r="U1022" s="13"/>
      <c r="V1022" s="13"/>
      <c r="W1022" s="13"/>
      <c r="X1022" s="13"/>
      <c r="Y1022" s="13"/>
      <c r="Z1022" s="13"/>
      <c r="AA1022" s="13"/>
      <c r="AB1022" s="13"/>
      <c r="AC1022" s="13"/>
      <c r="AD1022" s="13"/>
      <c r="AE1022" s="13"/>
      <c r="AT1022" s="257" t="s">
        <v>361</v>
      </c>
      <c r="AU1022" s="257" t="s">
        <v>371</v>
      </c>
      <c r="AV1022" s="13" t="s">
        <v>86</v>
      </c>
      <c r="AW1022" s="13" t="s">
        <v>32</v>
      </c>
      <c r="AX1022" s="13" t="s">
        <v>84</v>
      </c>
      <c r="AY1022" s="257" t="s">
        <v>350</v>
      </c>
    </row>
    <row r="1023" s="2" customFormat="1" ht="21.75" customHeight="1">
      <c r="A1023" s="39"/>
      <c r="B1023" s="40"/>
      <c r="C1023" s="295" t="s">
        <v>3958</v>
      </c>
      <c r="D1023" s="295" t="s">
        <v>1347</v>
      </c>
      <c r="E1023" s="296" t="s">
        <v>6576</v>
      </c>
      <c r="F1023" s="297" t="s">
        <v>6577</v>
      </c>
      <c r="G1023" s="298" t="s">
        <v>551</v>
      </c>
      <c r="H1023" s="299">
        <v>100</v>
      </c>
      <c r="I1023" s="300"/>
      <c r="J1023" s="301">
        <f>ROUND(I1023*H1023,2)</f>
        <v>0</v>
      </c>
      <c r="K1023" s="297" t="s">
        <v>385</v>
      </c>
      <c r="L1023" s="302"/>
      <c r="M1023" s="303" t="s">
        <v>1</v>
      </c>
      <c r="N1023" s="304" t="s">
        <v>41</v>
      </c>
      <c r="O1023" s="92"/>
      <c r="P1023" s="238">
        <f>O1023*H1023</f>
        <v>0</v>
      </c>
      <c r="Q1023" s="238">
        <v>0.00010000000000000001</v>
      </c>
      <c r="R1023" s="238">
        <f>Q1023*H1023</f>
        <v>0.01</v>
      </c>
      <c r="S1023" s="238">
        <v>0</v>
      </c>
      <c r="T1023" s="239">
        <f>S1023*H1023</f>
        <v>0</v>
      </c>
      <c r="U1023" s="39"/>
      <c r="V1023" s="39"/>
      <c r="W1023" s="39"/>
      <c r="X1023" s="39"/>
      <c r="Y1023" s="39"/>
      <c r="Z1023" s="39"/>
      <c r="AA1023" s="39"/>
      <c r="AB1023" s="39"/>
      <c r="AC1023" s="39"/>
      <c r="AD1023" s="39"/>
      <c r="AE1023" s="39"/>
      <c r="AR1023" s="240" t="s">
        <v>468</v>
      </c>
      <c r="AT1023" s="240" t="s">
        <v>1347</v>
      </c>
      <c r="AU1023" s="240" t="s">
        <v>371</v>
      </c>
      <c r="AY1023" s="18" t="s">
        <v>350</v>
      </c>
      <c r="BE1023" s="241">
        <f>IF(N1023="základní",J1023,0)</f>
        <v>0</v>
      </c>
      <c r="BF1023" s="241">
        <f>IF(N1023="snížená",J1023,0)</f>
        <v>0</v>
      </c>
      <c r="BG1023" s="241">
        <f>IF(N1023="zákl. přenesená",J1023,0)</f>
        <v>0</v>
      </c>
      <c r="BH1023" s="241">
        <f>IF(N1023="sníž. přenesená",J1023,0)</f>
        <v>0</v>
      </c>
      <c r="BI1023" s="241">
        <f>IF(N1023="nulová",J1023,0)</f>
        <v>0</v>
      </c>
      <c r="BJ1023" s="18" t="s">
        <v>84</v>
      </c>
      <c r="BK1023" s="241">
        <f>ROUND(I1023*H1023,2)</f>
        <v>0</v>
      </c>
      <c r="BL1023" s="18" t="s">
        <v>357</v>
      </c>
      <c r="BM1023" s="240" t="s">
        <v>7153</v>
      </c>
    </row>
    <row r="1024" s="2" customFormat="1">
      <c r="A1024" s="39"/>
      <c r="B1024" s="40"/>
      <c r="C1024" s="41"/>
      <c r="D1024" s="242" t="s">
        <v>359</v>
      </c>
      <c r="E1024" s="41"/>
      <c r="F1024" s="243" t="s">
        <v>6577</v>
      </c>
      <c r="G1024" s="41"/>
      <c r="H1024" s="41"/>
      <c r="I1024" s="244"/>
      <c r="J1024" s="41"/>
      <c r="K1024" s="41"/>
      <c r="L1024" s="45"/>
      <c r="M1024" s="245"/>
      <c r="N1024" s="246"/>
      <c r="O1024" s="92"/>
      <c r="P1024" s="92"/>
      <c r="Q1024" s="92"/>
      <c r="R1024" s="92"/>
      <c r="S1024" s="92"/>
      <c r="T1024" s="93"/>
      <c r="U1024" s="39"/>
      <c r="V1024" s="39"/>
      <c r="W1024" s="39"/>
      <c r="X1024" s="39"/>
      <c r="Y1024" s="39"/>
      <c r="Z1024" s="39"/>
      <c r="AA1024" s="39"/>
      <c r="AB1024" s="39"/>
      <c r="AC1024" s="39"/>
      <c r="AD1024" s="39"/>
      <c r="AE1024" s="39"/>
      <c r="AT1024" s="18" t="s">
        <v>359</v>
      </c>
      <c r="AU1024" s="18" t="s">
        <v>371</v>
      </c>
    </row>
    <row r="1025" s="13" customFormat="1">
      <c r="A1025" s="13"/>
      <c r="B1025" s="247"/>
      <c r="C1025" s="248"/>
      <c r="D1025" s="242" t="s">
        <v>361</v>
      </c>
      <c r="E1025" s="249" t="s">
        <v>1</v>
      </c>
      <c r="F1025" s="250" t="s">
        <v>7154</v>
      </c>
      <c r="G1025" s="248"/>
      <c r="H1025" s="251">
        <v>100</v>
      </c>
      <c r="I1025" s="252"/>
      <c r="J1025" s="248"/>
      <c r="K1025" s="248"/>
      <c r="L1025" s="253"/>
      <c r="M1025" s="254"/>
      <c r="N1025" s="255"/>
      <c r="O1025" s="255"/>
      <c r="P1025" s="255"/>
      <c r="Q1025" s="255"/>
      <c r="R1025" s="255"/>
      <c r="S1025" s="255"/>
      <c r="T1025" s="256"/>
      <c r="U1025" s="13"/>
      <c r="V1025" s="13"/>
      <c r="W1025" s="13"/>
      <c r="X1025" s="13"/>
      <c r="Y1025" s="13"/>
      <c r="Z1025" s="13"/>
      <c r="AA1025" s="13"/>
      <c r="AB1025" s="13"/>
      <c r="AC1025" s="13"/>
      <c r="AD1025" s="13"/>
      <c r="AE1025" s="13"/>
      <c r="AT1025" s="257" t="s">
        <v>361</v>
      </c>
      <c r="AU1025" s="257" t="s">
        <v>371</v>
      </c>
      <c r="AV1025" s="13" t="s">
        <v>86</v>
      </c>
      <c r="AW1025" s="13" t="s">
        <v>32</v>
      </c>
      <c r="AX1025" s="13" t="s">
        <v>84</v>
      </c>
      <c r="AY1025" s="257" t="s">
        <v>350</v>
      </c>
    </row>
    <row r="1026" s="2" customFormat="1" ht="21.75" customHeight="1">
      <c r="A1026" s="39"/>
      <c r="B1026" s="40"/>
      <c r="C1026" s="229" t="s">
        <v>3963</v>
      </c>
      <c r="D1026" s="229" t="s">
        <v>352</v>
      </c>
      <c r="E1026" s="230" t="s">
        <v>6081</v>
      </c>
      <c r="F1026" s="231" t="s">
        <v>6082</v>
      </c>
      <c r="G1026" s="232" t="s">
        <v>551</v>
      </c>
      <c r="H1026" s="233">
        <v>360</v>
      </c>
      <c r="I1026" s="234"/>
      <c r="J1026" s="235">
        <f>ROUND(I1026*H1026,2)</f>
        <v>0</v>
      </c>
      <c r="K1026" s="231" t="s">
        <v>385</v>
      </c>
      <c r="L1026" s="45"/>
      <c r="M1026" s="236" t="s">
        <v>1</v>
      </c>
      <c r="N1026" s="237" t="s">
        <v>41</v>
      </c>
      <c r="O1026" s="92"/>
      <c r="P1026" s="238">
        <f>O1026*H1026</f>
        <v>0</v>
      </c>
      <c r="Q1026" s="238">
        <v>0</v>
      </c>
      <c r="R1026" s="238">
        <f>Q1026*H1026</f>
        <v>0</v>
      </c>
      <c r="S1026" s="238">
        <v>0</v>
      </c>
      <c r="T1026" s="239">
        <f>S1026*H1026</f>
        <v>0</v>
      </c>
      <c r="U1026" s="39"/>
      <c r="V1026" s="39"/>
      <c r="W1026" s="39"/>
      <c r="X1026" s="39"/>
      <c r="Y1026" s="39"/>
      <c r="Z1026" s="39"/>
      <c r="AA1026" s="39"/>
      <c r="AB1026" s="39"/>
      <c r="AC1026" s="39"/>
      <c r="AD1026" s="39"/>
      <c r="AE1026" s="39"/>
      <c r="AR1026" s="240" t="s">
        <v>530</v>
      </c>
      <c r="AT1026" s="240" t="s">
        <v>352</v>
      </c>
      <c r="AU1026" s="240" t="s">
        <v>371</v>
      </c>
      <c r="AY1026" s="18" t="s">
        <v>350</v>
      </c>
      <c r="BE1026" s="241">
        <f>IF(N1026="základní",J1026,0)</f>
        <v>0</v>
      </c>
      <c r="BF1026" s="241">
        <f>IF(N1026="snížená",J1026,0)</f>
        <v>0</v>
      </c>
      <c r="BG1026" s="241">
        <f>IF(N1026="zákl. přenesená",J1026,0)</f>
        <v>0</v>
      </c>
      <c r="BH1026" s="241">
        <f>IF(N1026="sníž. přenesená",J1026,0)</f>
        <v>0</v>
      </c>
      <c r="BI1026" s="241">
        <f>IF(N1026="nulová",J1026,0)</f>
        <v>0</v>
      </c>
      <c r="BJ1026" s="18" t="s">
        <v>84</v>
      </c>
      <c r="BK1026" s="241">
        <f>ROUND(I1026*H1026,2)</f>
        <v>0</v>
      </c>
      <c r="BL1026" s="18" t="s">
        <v>530</v>
      </c>
      <c r="BM1026" s="240" t="s">
        <v>7155</v>
      </c>
    </row>
    <row r="1027" s="2" customFormat="1">
      <c r="A1027" s="39"/>
      <c r="B1027" s="40"/>
      <c r="C1027" s="41"/>
      <c r="D1027" s="242" t="s">
        <v>359</v>
      </c>
      <c r="E1027" s="41"/>
      <c r="F1027" s="243" t="s">
        <v>6084</v>
      </c>
      <c r="G1027" s="41"/>
      <c r="H1027" s="41"/>
      <c r="I1027" s="244"/>
      <c r="J1027" s="41"/>
      <c r="K1027" s="41"/>
      <c r="L1027" s="45"/>
      <c r="M1027" s="245"/>
      <c r="N1027" s="246"/>
      <c r="O1027" s="92"/>
      <c r="P1027" s="92"/>
      <c r="Q1027" s="92"/>
      <c r="R1027" s="92"/>
      <c r="S1027" s="92"/>
      <c r="T1027" s="93"/>
      <c r="U1027" s="39"/>
      <c r="V1027" s="39"/>
      <c r="W1027" s="39"/>
      <c r="X1027" s="39"/>
      <c r="Y1027" s="39"/>
      <c r="Z1027" s="39"/>
      <c r="AA1027" s="39"/>
      <c r="AB1027" s="39"/>
      <c r="AC1027" s="39"/>
      <c r="AD1027" s="39"/>
      <c r="AE1027" s="39"/>
      <c r="AT1027" s="18" t="s">
        <v>359</v>
      </c>
      <c r="AU1027" s="18" t="s">
        <v>371</v>
      </c>
    </row>
    <row r="1028" s="2" customFormat="1" ht="16.5" customHeight="1">
      <c r="A1028" s="39"/>
      <c r="B1028" s="40"/>
      <c r="C1028" s="295" t="s">
        <v>3967</v>
      </c>
      <c r="D1028" s="295" t="s">
        <v>1347</v>
      </c>
      <c r="E1028" s="296" t="s">
        <v>7156</v>
      </c>
      <c r="F1028" s="297" t="s">
        <v>7157</v>
      </c>
      <c r="G1028" s="298" t="s">
        <v>551</v>
      </c>
      <c r="H1028" s="299">
        <v>432</v>
      </c>
      <c r="I1028" s="300"/>
      <c r="J1028" s="301">
        <f>ROUND(I1028*H1028,2)</f>
        <v>0</v>
      </c>
      <c r="K1028" s="297" t="s">
        <v>1</v>
      </c>
      <c r="L1028" s="302"/>
      <c r="M1028" s="303" t="s">
        <v>1</v>
      </c>
      <c r="N1028" s="304" t="s">
        <v>41</v>
      </c>
      <c r="O1028" s="92"/>
      <c r="P1028" s="238">
        <f>O1028*H1028</f>
        <v>0</v>
      </c>
      <c r="Q1028" s="238">
        <v>6.0000000000000002E-05</v>
      </c>
      <c r="R1028" s="238">
        <f>Q1028*H1028</f>
        <v>0.025920000000000002</v>
      </c>
      <c r="S1028" s="238">
        <v>0</v>
      </c>
      <c r="T1028" s="239">
        <f>S1028*H1028</f>
        <v>0</v>
      </c>
      <c r="U1028" s="39"/>
      <c r="V1028" s="39"/>
      <c r="W1028" s="39"/>
      <c r="X1028" s="39"/>
      <c r="Y1028" s="39"/>
      <c r="Z1028" s="39"/>
      <c r="AA1028" s="39"/>
      <c r="AB1028" s="39"/>
      <c r="AC1028" s="39"/>
      <c r="AD1028" s="39"/>
      <c r="AE1028" s="39"/>
      <c r="AR1028" s="240" t="s">
        <v>695</v>
      </c>
      <c r="AT1028" s="240" t="s">
        <v>1347</v>
      </c>
      <c r="AU1028" s="240" t="s">
        <v>371</v>
      </c>
      <c r="AY1028" s="18" t="s">
        <v>350</v>
      </c>
      <c r="BE1028" s="241">
        <f>IF(N1028="základní",J1028,0)</f>
        <v>0</v>
      </c>
      <c r="BF1028" s="241">
        <f>IF(N1028="snížená",J1028,0)</f>
        <v>0</v>
      </c>
      <c r="BG1028" s="241">
        <f>IF(N1028="zákl. přenesená",J1028,0)</f>
        <v>0</v>
      </c>
      <c r="BH1028" s="241">
        <f>IF(N1028="sníž. přenesená",J1028,0)</f>
        <v>0</v>
      </c>
      <c r="BI1028" s="241">
        <f>IF(N1028="nulová",J1028,0)</f>
        <v>0</v>
      </c>
      <c r="BJ1028" s="18" t="s">
        <v>84</v>
      </c>
      <c r="BK1028" s="241">
        <f>ROUND(I1028*H1028,2)</f>
        <v>0</v>
      </c>
      <c r="BL1028" s="18" t="s">
        <v>530</v>
      </c>
      <c r="BM1028" s="240" t="s">
        <v>7158</v>
      </c>
    </row>
    <row r="1029" s="2" customFormat="1">
      <c r="A1029" s="39"/>
      <c r="B1029" s="40"/>
      <c r="C1029" s="41"/>
      <c r="D1029" s="242" t="s">
        <v>359</v>
      </c>
      <c r="E1029" s="41"/>
      <c r="F1029" s="243" t="s">
        <v>7157</v>
      </c>
      <c r="G1029" s="41"/>
      <c r="H1029" s="41"/>
      <c r="I1029" s="244"/>
      <c r="J1029" s="41"/>
      <c r="K1029" s="41"/>
      <c r="L1029" s="45"/>
      <c r="M1029" s="245"/>
      <c r="N1029" s="246"/>
      <c r="O1029" s="92"/>
      <c r="P1029" s="92"/>
      <c r="Q1029" s="92"/>
      <c r="R1029" s="92"/>
      <c r="S1029" s="92"/>
      <c r="T1029" s="93"/>
      <c r="U1029" s="39"/>
      <c r="V1029" s="39"/>
      <c r="W1029" s="39"/>
      <c r="X1029" s="39"/>
      <c r="Y1029" s="39"/>
      <c r="Z1029" s="39"/>
      <c r="AA1029" s="39"/>
      <c r="AB1029" s="39"/>
      <c r="AC1029" s="39"/>
      <c r="AD1029" s="39"/>
      <c r="AE1029" s="39"/>
      <c r="AT1029" s="18" t="s">
        <v>359</v>
      </c>
      <c r="AU1029" s="18" t="s">
        <v>371</v>
      </c>
    </row>
    <row r="1030" s="13" customFormat="1">
      <c r="A1030" s="13"/>
      <c r="B1030" s="247"/>
      <c r="C1030" s="248"/>
      <c r="D1030" s="242" t="s">
        <v>361</v>
      </c>
      <c r="E1030" s="249" t="s">
        <v>1</v>
      </c>
      <c r="F1030" s="250" t="s">
        <v>7159</v>
      </c>
      <c r="G1030" s="248"/>
      <c r="H1030" s="251">
        <v>432</v>
      </c>
      <c r="I1030" s="252"/>
      <c r="J1030" s="248"/>
      <c r="K1030" s="248"/>
      <c r="L1030" s="253"/>
      <c r="M1030" s="254"/>
      <c r="N1030" s="255"/>
      <c r="O1030" s="255"/>
      <c r="P1030" s="255"/>
      <c r="Q1030" s="255"/>
      <c r="R1030" s="255"/>
      <c r="S1030" s="255"/>
      <c r="T1030" s="256"/>
      <c r="U1030" s="13"/>
      <c r="V1030" s="13"/>
      <c r="W1030" s="13"/>
      <c r="X1030" s="13"/>
      <c r="Y1030" s="13"/>
      <c r="Z1030" s="13"/>
      <c r="AA1030" s="13"/>
      <c r="AB1030" s="13"/>
      <c r="AC1030" s="13"/>
      <c r="AD1030" s="13"/>
      <c r="AE1030" s="13"/>
      <c r="AT1030" s="257" t="s">
        <v>361</v>
      </c>
      <c r="AU1030" s="257" t="s">
        <v>371</v>
      </c>
      <c r="AV1030" s="13" t="s">
        <v>86</v>
      </c>
      <c r="AW1030" s="13" t="s">
        <v>32</v>
      </c>
      <c r="AX1030" s="13" t="s">
        <v>84</v>
      </c>
      <c r="AY1030" s="257" t="s">
        <v>350</v>
      </c>
    </row>
    <row r="1031" s="2" customFormat="1" ht="16.5" customHeight="1">
      <c r="A1031" s="39"/>
      <c r="B1031" s="40"/>
      <c r="C1031" s="229" t="s">
        <v>3972</v>
      </c>
      <c r="D1031" s="229" t="s">
        <v>352</v>
      </c>
      <c r="E1031" s="230" t="s">
        <v>7160</v>
      </c>
      <c r="F1031" s="231" t="s">
        <v>7161</v>
      </c>
      <c r="G1031" s="232" t="s">
        <v>497</v>
      </c>
      <c r="H1031" s="233">
        <v>12</v>
      </c>
      <c r="I1031" s="234"/>
      <c r="J1031" s="235">
        <f>ROUND(I1031*H1031,2)</f>
        <v>0</v>
      </c>
      <c r="K1031" s="231" t="s">
        <v>385</v>
      </c>
      <c r="L1031" s="45"/>
      <c r="M1031" s="236" t="s">
        <v>1</v>
      </c>
      <c r="N1031" s="237" t="s">
        <v>41</v>
      </c>
      <c r="O1031" s="92"/>
      <c r="P1031" s="238">
        <f>O1031*H1031</f>
        <v>0</v>
      </c>
      <c r="Q1031" s="238">
        <v>0</v>
      </c>
      <c r="R1031" s="238">
        <f>Q1031*H1031</f>
        <v>0</v>
      </c>
      <c r="S1031" s="238">
        <v>0</v>
      </c>
      <c r="T1031" s="239">
        <f>S1031*H1031</f>
        <v>0</v>
      </c>
      <c r="U1031" s="39"/>
      <c r="V1031" s="39"/>
      <c r="W1031" s="39"/>
      <c r="X1031" s="39"/>
      <c r="Y1031" s="39"/>
      <c r="Z1031" s="39"/>
      <c r="AA1031" s="39"/>
      <c r="AB1031" s="39"/>
      <c r="AC1031" s="39"/>
      <c r="AD1031" s="39"/>
      <c r="AE1031" s="39"/>
      <c r="AR1031" s="240" t="s">
        <v>530</v>
      </c>
      <c r="AT1031" s="240" t="s">
        <v>352</v>
      </c>
      <c r="AU1031" s="240" t="s">
        <v>371</v>
      </c>
      <c r="AY1031" s="18" t="s">
        <v>350</v>
      </c>
      <c r="BE1031" s="241">
        <f>IF(N1031="základní",J1031,0)</f>
        <v>0</v>
      </c>
      <c r="BF1031" s="241">
        <f>IF(N1031="snížená",J1031,0)</f>
        <v>0</v>
      </c>
      <c r="BG1031" s="241">
        <f>IF(N1031="zákl. přenesená",J1031,0)</f>
        <v>0</v>
      </c>
      <c r="BH1031" s="241">
        <f>IF(N1031="sníž. přenesená",J1031,0)</f>
        <v>0</v>
      </c>
      <c r="BI1031" s="241">
        <f>IF(N1031="nulová",J1031,0)</f>
        <v>0</v>
      </c>
      <c r="BJ1031" s="18" t="s">
        <v>84</v>
      </c>
      <c r="BK1031" s="241">
        <f>ROUND(I1031*H1031,2)</f>
        <v>0</v>
      </c>
      <c r="BL1031" s="18" t="s">
        <v>530</v>
      </c>
      <c r="BM1031" s="240" t="s">
        <v>7162</v>
      </c>
    </row>
    <row r="1032" s="2" customFormat="1">
      <c r="A1032" s="39"/>
      <c r="B1032" s="40"/>
      <c r="C1032" s="41"/>
      <c r="D1032" s="242" t="s">
        <v>359</v>
      </c>
      <c r="E1032" s="41"/>
      <c r="F1032" s="243" t="s">
        <v>7163</v>
      </c>
      <c r="G1032" s="41"/>
      <c r="H1032" s="41"/>
      <c r="I1032" s="244"/>
      <c r="J1032" s="41"/>
      <c r="K1032" s="41"/>
      <c r="L1032" s="45"/>
      <c r="M1032" s="245"/>
      <c r="N1032" s="246"/>
      <c r="O1032" s="92"/>
      <c r="P1032" s="92"/>
      <c r="Q1032" s="92"/>
      <c r="R1032" s="92"/>
      <c r="S1032" s="92"/>
      <c r="T1032" s="93"/>
      <c r="U1032" s="39"/>
      <c r="V1032" s="39"/>
      <c r="W1032" s="39"/>
      <c r="X1032" s="39"/>
      <c r="Y1032" s="39"/>
      <c r="Z1032" s="39"/>
      <c r="AA1032" s="39"/>
      <c r="AB1032" s="39"/>
      <c r="AC1032" s="39"/>
      <c r="AD1032" s="39"/>
      <c r="AE1032" s="39"/>
      <c r="AT1032" s="18" t="s">
        <v>359</v>
      </c>
      <c r="AU1032" s="18" t="s">
        <v>371</v>
      </c>
    </row>
    <row r="1033" s="2" customFormat="1" ht="16.5" customHeight="1">
      <c r="A1033" s="39"/>
      <c r="B1033" s="40"/>
      <c r="C1033" s="295" t="s">
        <v>3976</v>
      </c>
      <c r="D1033" s="295" t="s">
        <v>1347</v>
      </c>
      <c r="E1033" s="296" t="s">
        <v>7164</v>
      </c>
      <c r="F1033" s="297" t="s">
        <v>7165</v>
      </c>
      <c r="G1033" s="298" t="s">
        <v>4932</v>
      </c>
      <c r="H1033" s="299">
        <v>10</v>
      </c>
      <c r="I1033" s="300"/>
      <c r="J1033" s="301">
        <f>ROUND(I1033*H1033,2)</f>
        <v>0</v>
      </c>
      <c r="K1033" s="297" t="s">
        <v>1</v>
      </c>
      <c r="L1033" s="302"/>
      <c r="M1033" s="303" t="s">
        <v>1</v>
      </c>
      <c r="N1033" s="304" t="s">
        <v>41</v>
      </c>
      <c r="O1033" s="92"/>
      <c r="P1033" s="238">
        <f>O1033*H1033</f>
        <v>0</v>
      </c>
      <c r="Q1033" s="238">
        <v>0</v>
      </c>
      <c r="R1033" s="238">
        <f>Q1033*H1033</f>
        <v>0</v>
      </c>
      <c r="S1033" s="238">
        <v>0</v>
      </c>
      <c r="T1033" s="239">
        <f>S1033*H1033</f>
        <v>0</v>
      </c>
      <c r="U1033" s="39"/>
      <c r="V1033" s="39"/>
      <c r="W1033" s="39"/>
      <c r="X1033" s="39"/>
      <c r="Y1033" s="39"/>
      <c r="Z1033" s="39"/>
      <c r="AA1033" s="39"/>
      <c r="AB1033" s="39"/>
      <c r="AC1033" s="39"/>
      <c r="AD1033" s="39"/>
      <c r="AE1033" s="39"/>
      <c r="AR1033" s="240" t="s">
        <v>695</v>
      </c>
      <c r="AT1033" s="240" t="s">
        <v>1347</v>
      </c>
      <c r="AU1033" s="240" t="s">
        <v>371</v>
      </c>
      <c r="AY1033" s="18" t="s">
        <v>350</v>
      </c>
      <c r="BE1033" s="241">
        <f>IF(N1033="základní",J1033,0)</f>
        <v>0</v>
      </c>
      <c r="BF1033" s="241">
        <f>IF(N1033="snížená",J1033,0)</f>
        <v>0</v>
      </c>
      <c r="BG1033" s="241">
        <f>IF(N1033="zákl. přenesená",J1033,0)</f>
        <v>0</v>
      </c>
      <c r="BH1033" s="241">
        <f>IF(N1033="sníž. přenesená",J1033,0)</f>
        <v>0</v>
      </c>
      <c r="BI1033" s="241">
        <f>IF(N1033="nulová",J1033,0)</f>
        <v>0</v>
      </c>
      <c r="BJ1033" s="18" t="s">
        <v>84</v>
      </c>
      <c r="BK1033" s="241">
        <f>ROUND(I1033*H1033,2)</f>
        <v>0</v>
      </c>
      <c r="BL1033" s="18" t="s">
        <v>530</v>
      </c>
      <c r="BM1033" s="240" t="s">
        <v>7166</v>
      </c>
    </row>
    <row r="1034" s="2" customFormat="1">
      <c r="A1034" s="39"/>
      <c r="B1034" s="40"/>
      <c r="C1034" s="41"/>
      <c r="D1034" s="242" t="s">
        <v>359</v>
      </c>
      <c r="E1034" s="41"/>
      <c r="F1034" s="243" t="s">
        <v>7167</v>
      </c>
      <c r="G1034" s="41"/>
      <c r="H1034" s="41"/>
      <c r="I1034" s="244"/>
      <c r="J1034" s="41"/>
      <c r="K1034" s="41"/>
      <c r="L1034" s="45"/>
      <c r="M1034" s="245"/>
      <c r="N1034" s="246"/>
      <c r="O1034" s="92"/>
      <c r="P1034" s="92"/>
      <c r="Q1034" s="92"/>
      <c r="R1034" s="92"/>
      <c r="S1034" s="92"/>
      <c r="T1034" s="93"/>
      <c r="U1034" s="39"/>
      <c r="V1034" s="39"/>
      <c r="W1034" s="39"/>
      <c r="X1034" s="39"/>
      <c r="Y1034" s="39"/>
      <c r="Z1034" s="39"/>
      <c r="AA1034" s="39"/>
      <c r="AB1034" s="39"/>
      <c r="AC1034" s="39"/>
      <c r="AD1034" s="39"/>
      <c r="AE1034" s="39"/>
      <c r="AT1034" s="18" t="s">
        <v>359</v>
      </c>
      <c r="AU1034" s="18" t="s">
        <v>371</v>
      </c>
    </row>
    <row r="1035" s="2" customFormat="1" ht="16.5" customHeight="1">
      <c r="A1035" s="39"/>
      <c r="B1035" s="40"/>
      <c r="C1035" s="295" t="s">
        <v>3981</v>
      </c>
      <c r="D1035" s="295" t="s">
        <v>1347</v>
      </c>
      <c r="E1035" s="296" t="s">
        <v>7168</v>
      </c>
      <c r="F1035" s="297" t="s">
        <v>7169</v>
      </c>
      <c r="G1035" s="298" t="s">
        <v>4932</v>
      </c>
      <c r="H1035" s="299">
        <v>2</v>
      </c>
      <c r="I1035" s="300"/>
      <c r="J1035" s="301">
        <f>ROUND(I1035*H1035,2)</f>
        <v>0</v>
      </c>
      <c r="K1035" s="297" t="s">
        <v>1</v>
      </c>
      <c r="L1035" s="302"/>
      <c r="M1035" s="303" t="s">
        <v>1</v>
      </c>
      <c r="N1035" s="304" t="s">
        <v>41</v>
      </c>
      <c r="O1035" s="92"/>
      <c r="P1035" s="238">
        <f>O1035*H1035</f>
        <v>0</v>
      </c>
      <c r="Q1035" s="238">
        <v>0</v>
      </c>
      <c r="R1035" s="238">
        <f>Q1035*H1035</f>
        <v>0</v>
      </c>
      <c r="S1035" s="238">
        <v>0</v>
      </c>
      <c r="T1035" s="239">
        <f>S1035*H1035</f>
        <v>0</v>
      </c>
      <c r="U1035" s="39"/>
      <c r="V1035" s="39"/>
      <c r="W1035" s="39"/>
      <c r="X1035" s="39"/>
      <c r="Y1035" s="39"/>
      <c r="Z1035" s="39"/>
      <c r="AA1035" s="39"/>
      <c r="AB1035" s="39"/>
      <c r="AC1035" s="39"/>
      <c r="AD1035" s="39"/>
      <c r="AE1035" s="39"/>
      <c r="AR1035" s="240" t="s">
        <v>695</v>
      </c>
      <c r="AT1035" s="240" t="s">
        <v>1347</v>
      </c>
      <c r="AU1035" s="240" t="s">
        <v>371</v>
      </c>
      <c r="AY1035" s="18" t="s">
        <v>350</v>
      </c>
      <c r="BE1035" s="241">
        <f>IF(N1035="základní",J1035,0)</f>
        <v>0</v>
      </c>
      <c r="BF1035" s="241">
        <f>IF(N1035="snížená",J1035,0)</f>
        <v>0</v>
      </c>
      <c r="BG1035" s="241">
        <f>IF(N1035="zákl. přenesená",J1035,0)</f>
        <v>0</v>
      </c>
      <c r="BH1035" s="241">
        <f>IF(N1035="sníž. přenesená",J1035,0)</f>
        <v>0</v>
      </c>
      <c r="BI1035" s="241">
        <f>IF(N1035="nulová",J1035,0)</f>
        <v>0</v>
      </c>
      <c r="BJ1035" s="18" t="s">
        <v>84</v>
      </c>
      <c r="BK1035" s="241">
        <f>ROUND(I1035*H1035,2)</f>
        <v>0</v>
      </c>
      <c r="BL1035" s="18" t="s">
        <v>530</v>
      </c>
      <c r="BM1035" s="240" t="s">
        <v>7170</v>
      </c>
    </row>
    <row r="1036" s="2" customFormat="1">
      <c r="A1036" s="39"/>
      <c r="B1036" s="40"/>
      <c r="C1036" s="41"/>
      <c r="D1036" s="242" t="s">
        <v>359</v>
      </c>
      <c r="E1036" s="41"/>
      <c r="F1036" s="243" t="s">
        <v>7171</v>
      </c>
      <c r="G1036" s="41"/>
      <c r="H1036" s="41"/>
      <c r="I1036" s="244"/>
      <c r="J1036" s="41"/>
      <c r="K1036" s="41"/>
      <c r="L1036" s="45"/>
      <c r="M1036" s="245"/>
      <c r="N1036" s="246"/>
      <c r="O1036" s="92"/>
      <c r="P1036" s="92"/>
      <c r="Q1036" s="92"/>
      <c r="R1036" s="92"/>
      <c r="S1036" s="92"/>
      <c r="T1036" s="93"/>
      <c r="U1036" s="39"/>
      <c r="V1036" s="39"/>
      <c r="W1036" s="39"/>
      <c r="X1036" s="39"/>
      <c r="Y1036" s="39"/>
      <c r="Z1036" s="39"/>
      <c r="AA1036" s="39"/>
      <c r="AB1036" s="39"/>
      <c r="AC1036" s="39"/>
      <c r="AD1036" s="39"/>
      <c r="AE1036" s="39"/>
      <c r="AT1036" s="18" t="s">
        <v>359</v>
      </c>
      <c r="AU1036" s="18" t="s">
        <v>371</v>
      </c>
    </row>
    <row r="1037" s="2" customFormat="1" ht="16.5" customHeight="1">
      <c r="A1037" s="39"/>
      <c r="B1037" s="40"/>
      <c r="C1037" s="229" t="s">
        <v>3985</v>
      </c>
      <c r="D1037" s="229" t="s">
        <v>352</v>
      </c>
      <c r="E1037" s="230" t="s">
        <v>7172</v>
      </c>
      <c r="F1037" s="231" t="s">
        <v>7173</v>
      </c>
      <c r="G1037" s="232" t="s">
        <v>497</v>
      </c>
      <c r="H1037" s="233">
        <v>15</v>
      </c>
      <c r="I1037" s="234"/>
      <c r="J1037" s="235">
        <f>ROUND(I1037*H1037,2)</f>
        <v>0</v>
      </c>
      <c r="K1037" s="231" t="s">
        <v>385</v>
      </c>
      <c r="L1037" s="45"/>
      <c r="M1037" s="236" t="s">
        <v>1</v>
      </c>
      <c r="N1037" s="237" t="s">
        <v>41</v>
      </c>
      <c r="O1037" s="92"/>
      <c r="P1037" s="238">
        <f>O1037*H1037</f>
        <v>0</v>
      </c>
      <c r="Q1037" s="238">
        <v>0</v>
      </c>
      <c r="R1037" s="238">
        <f>Q1037*H1037</f>
        <v>0</v>
      </c>
      <c r="S1037" s="238">
        <v>0</v>
      </c>
      <c r="T1037" s="239">
        <f>S1037*H1037</f>
        <v>0</v>
      </c>
      <c r="U1037" s="39"/>
      <c r="V1037" s="39"/>
      <c r="W1037" s="39"/>
      <c r="X1037" s="39"/>
      <c r="Y1037" s="39"/>
      <c r="Z1037" s="39"/>
      <c r="AA1037" s="39"/>
      <c r="AB1037" s="39"/>
      <c r="AC1037" s="39"/>
      <c r="AD1037" s="39"/>
      <c r="AE1037" s="39"/>
      <c r="AR1037" s="240" t="s">
        <v>530</v>
      </c>
      <c r="AT1037" s="240" t="s">
        <v>352</v>
      </c>
      <c r="AU1037" s="240" t="s">
        <v>371</v>
      </c>
      <c r="AY1037" s="18" t="s">
        <v>350</v>
      </c>
      <c r="BE1037" s="241">
        <f>IF(N1037="základní",J1037,0)</f>
        <v>0</v>
      </c>
      <c r="BF1037" s="241">
        <f>IF(N1037="snížená",J1037,0)</f>
        <v>0</v>
      </c>
      <c r="BG1037" s="241">
        <f>IF(N1037="zákl. přenesená",J1037,0)</f>
        <v>0</v>
      </c>
      <c r="BH1037" s="241">
        <f>IF(N1037="sníž. přenesená",J1037,0)</f>
        <v>0</v>
      </c>
      <c r="BI1037" s="241">
        <f>IF(N1037="nulová",J1037,0)</f>
        <v>0</v>
      </c>
      <c r="BJ1037" s="18" t="s">
        <v>84</v>
      </c>
      <c r="BK1037" s="241">
        <f>ROUND(I1037*H1037,2)</f>
        <v>0</v>
      </c>
      <c r="BL1037" s="18" t="s">
        <v>530</v>
      </c>
      <c r="BM1037" s="240" t="s">
        <v>7174</v>
      </c>
    </row>
    <row r="1038" s="2" customFormat="1">
      <c r="A1038" s="39"/>
      <c r="B1038" s="40"/>
      <c r="C1038" s="41"/>
      <c r="D1038" s="242" t="s">
        <v>359</v>
      </c>
      <c r="E1038" s="41"/>
      <c r="F1038" s="243" t="s">
        <v>7175</v>
      </c>
      <c r="G1038" s="41"/>
      <c r="H1038" s="41"/>
      <c r="I1038" s="244"/>
      <c r="J1038" s="41"/>
      <c r="K1038" s="41"/>
      <c r="L1038" s="45"/>
      <c r="M1038" s="245"/>
      <c r="N1038" s="246"/>
      <c r="O1038" s="92"/>
      <c r="P1038" s="92"/>
      <c r="Q1038" s="92"/>
      <c r="R1038" s="92"/>
      <c r="S1038" s="92"/>
      <c r="T1038" s="93"/>
      <c r="U1038" s="39"/>
      <c r="V1038" s="39"/>
      <c r="W1038" s="39"/>
      <c r="X1038" s="39"/>
      <c r="Y1038" s="39"/>
      <c r="Z1038" s="39"/>
      <c r="AA1038" s="39"/>
      <c r="AB1038" s="39"/>
      <c r="AC1038" s="39"/>
      <c r="AD1038" s="39"/>
      <c r="AE1038" s="39"/>
      <c r="AT1038" s="18" t="s">
        <v>359</v>
      </c>
      <c r="AU1038" s="18" t="s">
        <v>371</v>
      </c>
    </row>
    <row r="1039" s="2" customFormat="1" ht="24.15" customHeight="1">
      <c r="A1039" s="39"/>
      <c r="B1039" s="40"/>
      <c r="C1039" s="229" t="s">
        <v>3990</v>
      </c>
      <c r="D1039" s="229" t="s">
        <v>352</v>
      </c>
      <c r="E1039" s="230" t="s">
        <v>7176</v>
      </c>
      <c r="F1039" s="231" t="s">
        <v>7177</v>
      </c>
      <c r="G1039" s="232" t="s">
        <v>497</v>
      </c>
      <c r="H1039" s="233">
        <v>2</v>
      </c>
      <c r="I1039" s="234"/>
      <c r="J1039" s="235">
        <f>ROUND(I1039*H1039,2)</f>
        <v>0</v>
      </c>
      <c r="K1039" s="231" t="s">
        <v>385</v>
      </c>
      <c r="L1039" s="45"/>
      <c r="M1039" s="236" t="s">
        <v>1</v>
      </c>
      <c r="N1039" s="237" t="s">
        <v>41</v>
      </c>
      <c r="O1039" s="92"/>
      <c r="P1039" s="238">
        <f>O1039*H1039</f>
        <v>0</v>
      </c>
      <c r="Q1039" s="238">
        <v>0</v>
      </c>
      <c r="R1039" s="238">
        <f>Q1039*H1039</f>
        <v>0</v>
      </c>
      <c r="S1039" s="238">
        <v>0</v>
      </c>
      <c r="T1039" s="239">
        <f>S1039*H1039</f>
        <v>0</v>
      </c>
      <c r="U1039" s="39"/>
      <c r="V1039" s="39"/>
      <c r="W1039" s="39"/>
      <c r="X1039" s="39"/>
      <c r="Y1039" s="39"/>
      <c r="Z1039" s="39"/>
      <c r="AA1039" s="39"/>
      <c r="AB1039" s="39"/>
      <c r="AC1039" s="39"/>
      <c r="AD1039" s="39"/>
      <c r="AE1039" s="39"/>
      <c r="AR1039" s="240" t="s">
        <v>530</v>
      </c>
      <c r="AT1039" s="240" t="s">
        <v>352</v>
      </c>
      <c r="AU1039" s="240" t="s">
        <v>371</v>
      </c>
      <c r="AY1039" s="18" t="s">
        <v>350</v>
      </c>
      <c r="BE1039" s="241">
        <f>IF(N1039="základní",J1039,0)</f>
        <v>0</v>
      </c>
      <c r="BF1039" s="241">
        <f>IF(N1039="snížená",J1039,0)</f>
        <v>0</v>
      </c>
      <c r="BG1039" s="241">
        <f>IF(N1039="zákl. přenesená",J1039,0)</f>
        <v>0</v>
      </c>
      <c r="BH1039" s="241">
        <f>IF(N1039="sníž. přenesená",J1039,0)</f>
        <v>0</v>
      </c>
      <c r="BI1039" s="241">
        <f>IF(N1039="nulová",J1039,0)</f>
        <v>0</v>
      </c>
      <c r="BJ1039" s="18" t="s">
        <v>84</v>
      </c>
      <c r="BK1039" s="241">
        <f>ROUND(I1039*H1039,2)</f>
        <v>0</v>
      </c>
      <c r="BL1039" s="18" t="s">
        <v>530</v>
      </c>
      <c r="BM1039" s="240" t="s">
        <v>7178</v>
      </c>
    </row>
    <row r="1040" s="2" customFormat="1">
      <c r="A1040" s="39"/>
      <c r="B1040" s="40"/>
      <c r="C1040" s="41"/>
      <c r="D1040" s="242" t="s">
        <v>359</v>
      </c>
      <c r="E1040" s="41"/>
      <c r="F1040" s="243" t="s">
        <v>7179</v>
      </c>
      <c r="G1040" s="41"/>
      <c r="H1040" s="41"/>
      <c r="I1040" s="244"/>
      <c r="J1040" s="41"/>
      <c r="K1040" s="41"/>
      <c r="L1040" s="45"/>
      <c r="M1040" s="245"/>
      <c r="N1040" s="246"/>
      <c r="O1040" s="92"/>
      <c r="P1040" s="92"/>
      <c r="Q1040" s="92"/>
      <c r="R1040" s="92"/>
      <c r="S1040" s="92"/>
      <c r="T1040" s="93"/>
      <c r="U1040" s="39"/>
      <c r="V1040" s="39"/>
      <c r="W1040" s="39"/>
      <c r="X1040" s="39"/>
      <c r="Y1040" s="39"/>
      <c r="Z1040" s="39"/>
      <c r="AA1040" s="39"/>
      <c r="AB1040" s="39"/>
      <c r="AC1040" s="39"/>
      <c r="AD1040" s="39"/>
      <c r="AE1040" s="39"/>
      <c r="AT1040" s="18" t="s">
        <v>359</v>
      </c>
      <c r="AU1040" s="18" t="s">
        <v>371</v>
      </c>
    </row>
    <row r="1041" s="2" customFormat="1" ht="16.5" customHeight="1">
      <c r="A1041" s="39"/>
      <c r="B1041" s="40"/>
      <c r="C1041" s="295" t="s">
        <v>3994</v>
      </c>
      <c r="D1041" s="295" t="s">
        <v>1347</v>
      </c>
      <c r="E1041" s="296" t="s">
        <v>7180</v>
      </c>
      <c r="F1041" s="297" t="s">
        <v>7181</v>
      </c>
      <c r="G1041" s="298" t="s">
        <v>497</v>
      </c>
      <c r="H1041" s="299">
        <v>2</v>
      </c>
      <c r="I1041" s="300"/>
      <c r="J1041" s="301">
        <f>ROUND(I1041*H1041,2)</f>
        <v>0</v>
      </c>
      <c r="K1041" s="297" t="s">
        <v>1</v>
      </c>
      <c r="L1041" s="302"/>
      <c r="M1041" s="303" t="s">
        <v>1</v>
      </c>
      <c r="N1041" s="304" t="s">
        <v>41</v>
      </c>
      <c r="O1041" s="92"/>
      <c r="P1041" s="238">
        <f>O1041*H1041</f>
        <v>0</v>
      </c>
      <c r="Q1041" s="238">
        <v>0.0018799999999999999</v>
      </c>
      <c r="R1041" s="238">
        <f>Q1041*H1041</f>
        <v>0.0037599999999999999</v>
      </c>
      <c r="S1041" s="238">
        <v>0</v>
      </c>
      <c r="T1041" s="239">
        <f>S1041*H1041</f>
        <v>0</v>
      </c>
      <c r="U1041" s="39"/>
      <c r="V1041" s="39"/>
      <c r="W1041" s="39"/>
      <c r="X1041" s="39"/>
      <c r="Y1041" s="39"/>
      <c r="Z1041" s="39"/>
      <c r="AA1041" s="39"/>
      <c r="AB1041" s="39"/>
      <c r="AC1041" s="39"/>
      <c r="AD1041" s="39"/>
      <c r="AE1041" s="39"/>
      <c r="AR1041" s="240" t="s">
        <v>695</v>
      </c>
      <c r="AT1041" s="240" t="s">
        <v>1347</v>
      </c>
      <c r="AU1041" s="240" t="s">
        <v>371</v>
      </c>
      <c r="AY1041" s="18" t="s">
        <v>350</v>
      </c>
      <c r="BE1041" s="241">
        <f>IF(N1041="základní",J1041,0)</f>
        <v>0</v>
      </c>
      <c r="BF1041" s="241">
        <f>IF(N1041="snížená",J1041,0)</f>
        <v>0</v>
      </c>
      <c r="BG1041" s="241">
        <f>IF(N1041="zákl. přenesená",J1041,0)</f>
        <v>0</v>
      </c>
      <c r="BH1041" s="241">
        <f>IF(N1041="sníž. přenesená",J1041,0)</f>
        <v>0</v>
      </c>
      <c r="BI1041" s="241">
        <f>IF(N1041="nulová",J1041,0)</f>
        <v>0</v>
      </c>
      <c r="BJ1041" s="18" t="s">
        <v>84</v>
      </c>
      <c r="BK1041" s="241">
        <f>ROUND(I1041*H1041,2)</f>
        <v>0</v>
      </c>
      <c r="BL1041" s="18" t="s">
        <v>530</v>
      </c>
      <c r="BM1041" s="240" t="s">
        <v>7182</v>
      </c>
    </row>
    <row r="1042" s="2" customFormat="1">
      <c r="A1042" s="39"/>
      <c r="B1042" s="40"/>
      <c r="C1042" s="41"/>
      <c r="D1042" s="242" t="s">
        <v>359</v>
      </c>
      <c r="E1042" s="41"/>
      <c r="F1042" s="243" t="s">
        <v>7181</v>
      </c>
      <c r="G1042" s="41"/>
      <c r="H1042" s="41"/>
      <c r="I1042" s="244"/>
      <c r="J1042" s="41"/>
      <c r="K1042" s="41"/>
      <c r="L1042" s="45"/>
      <c r="M1042" s="245"/>
      <c r="N1042" s="246"/>
      <c r="O1042" s="92"/>
      <c r="P1042" s="92"/>
      <c r="Q1042" s="92"/>
      <c r="R1042" s="92"/>
      <c r="S1042" s="92"/>
      <c r="T1042" s="93"/>
      <c r="U1042" s="39"/>
      <c r="V1042" s="39"/>
      <c r="W1042" s="39"/>
      <c r="X1042" s="39"/>
      <c r="Y1042" s="39"/>
      <c r="Z1042" s="39"/>
      <c r="AA1042" s="39"/>
      <c r="AB1042" s="39"/>
      <c r="AC1042" s="39"/>
      <c r="AD1042" s="39"/>
      <c r="AE1042" s="39"/>
      <c r="AT1042" s="18" t="s">
        <v>359</v>
      </c>
      <c r="AU1042" s="18" t="s">
        <v>371</v>
      </c>
    </row>
    <row r="1043" s="2" customFormat="1" ht="24.15" customHeight="1">
      <c r="A1043" s="39"/>
      <c r="B1043" s="40"/>
      <c r="C1043" s="229" t="s">
        <v>3998</v>
      </c>
      <c r="D1043" s="229" t="s">
        <v>352</v>
      </c>
      <c r="E1043" s="230" t="s">
        <v>5639</v>
      </c>
      <c r="F1043" s="231" t="s">
        <v>5640</v>
      </c>
      <c r="G1043" s="232" t="s">
        <v>551</v>
      </c>
      <c r="H1043" s="233">
        <v>100</v>
      </c>
      <c r="I1043" s="234"/>
      <c r="J1043" s="235">
        <f>ROUND(I1043*H1043,2)</f>
        <v>0</v>
      </c>
      <c r="K1043" s="231" t="s">
        <v>385</v>
      </c>
      <c r="L1043" s="45"/>
      <c r="M1043" s="236" t="s">
        <v>1</v>
      </c>
      <c r="N1043" s="237" t="s">
        <v>41</v>
      </c>
      <c r="O1043" s="92"/>
      <c r="P1043" s="238">
        <f>O1043*H1043</f>
        <v>0</v>
      </c>
      <c r="Q1043" s="238">
        <v>2.0000000000000002E-05</v>
      </c>
      <c r="R1043" s="238">
        <f>Q1043*H1043</f>
        <v>0.002</v>
      </c>
      <c r="S1043" s="238">
        <v>0.0030000000000000001</v>
      </c>
      <c r="T1043" s="239">
        <f>S1043*H1043</f>
        <v>0.29999999999999999</v>
      </c>
      <c r="U1043" s="39"/>
      <c r="V1043" s="39"/>
      <c r="W1043" s="39"/>
      <c r="X1043" s="39"/>
      <c r="Y1043" s="39"/>
      <c r="Z1043" s="39"/>
      <c r="AA1043" s="39"/>
      <c r="AB1043" s="39"/>
      <c r="AC1043" s="39"/>
      <c r="AD1043" s="39"/>
      <c r="AE1043" s="39"/>
      <c r="AR1043" s="240" t="s">
        <v>357</v>
      </c>
      <c r="AT1043" s="240" t="s">
        <v>352</v>
      </c>
      <c r="AU1043" s="240" t="s">
        <v>371</v>
      </c>
      <c r="AY1043" s="18" t="s">
        <v>350</v>
      </c>
      <c r="BE1043" s="241">
        <f>IF(N1043="základní",J1043,0)</f>
        <v>0</v>
      </c>
      <c r="BF1043" s="241">
        <f>IF(N1043="snížená",J1043,0)</f>
        <v>0</v>
      </c>
      <c r="BG1043" s="241">
        <f>IF(N1043="zákl. přenesená",J1043,0)</f>
        <v>0</v>
      </c>
      <c r="BH1043" s="241">
        <f>IF(N1043="sníž. přenesená",J1043,0)</f>
        <v>0</v>
      </c>
      <c r="BI1043" s="241">
        <f>IF(N1043="nulová",J1043,0)</f>
        <v>0</v>
      </c>
      <c r="BJ1043" s="18" t="s">
        <v>84</v>
      </c>
      <c r="BK1043" s="241">
        <f>ROUND(I1043*H1043,2)</f>
        <v>0</v>
      </c>
      <c r="BL1043" s="18" t="s">
        <v>357</v>
      </c>
      <c r="BM1043" s="240" t="s">
        <v>7183</v>
      </c>
    </row>
    <row r="1044" s="2" customFormat="1">
      <c r="A1044" s="39"/>
      <c r="B1044" s="40"/>
      <c r="C1044" s="41"/>
      <c r="D1044" s="242" t="s">
        <v>359</v>
      </c>
      <c r="E1044" s="41"/>
      <c r="F1044" s="243" t="s">
        <v>5642</v>
      </c>
      <c r="G1044" s="41"/>
      <c r="H1044" s="41"/>
      <c r="I1044" s="244"/>
      <c r="J1044" s="41"/>
      <c r="K1044" s="41"/>
      <c r="L1044" s="45"/>
      <c r="M1044" s="245"/>
      <c r="N1044" s="246"/>
      <c r="O1044" s="92"/>
      <c r="P1044" s="92"/>
      <c r="Q1044" s="92"/>
      <c r="R1044" s="92"/>
      <c r="S1044" s="92"/>
      <c r="T1044" s="93"/>
      <c r="U1044" s="39"/>
      <c r="V1044" s="39"/>
      <c r="W1044" s="39"/>
      <c r="X1044" s="39"/>
      <c r="Y1044" s="39"/>
      <c r="Z1044" s="39"/>
      <c r="AA1044" s="39"/>
      <c r="AB1044" s="39"/>
      <c r="AC1044" s="39"/>
      <c r="AD1044" s="39"/>
      <c r="AE1044" s="39"/>
      <c r="AT1044" s="18" t="s">
        <v>359</v>
      </c>
      <c r="AU1044" s="18" t="s">
        <v>371</v>
      </c>
    </row>
    <row r="1045" s="2" customFormat="1" ht="16.5" customHeight="1">
      <c r="A1045" s="39"/>
      <c r="B1045" s="40"/>
      <c r="C1045" s="229" t="s">
        <v>4003</v>
      </c>
      <c r="D1045" s="229" t="s">
        <v>352</v>
      </c>
      <c r="E1045" s="230" t="s">
        <v>5646</v>
      </c>
      <c r="F1045" s="231" t="s">
        <v>5647</v>
      </c>
      <c r="G1045" s="232" t="s">
        <v>551</v>
      </c>
      <c r="H1045" s="233">
        <v>100</v>
      </c>
      <c r="I1045" s="234"/>
      <c r="J1045" s="235">
        <f>ROUND(I1045*H1045,2)</f>
        <v>0</v>
      </c>
      <c r="K1045" s="231" t="s">
        <v>1</v>
      </c>
      <c r="L1045" s="45"/>
      <c r="M1045" s="236" t="s">
        <v>1</v>
      </c>
      <c r="N1045" s="237" t="s">
        <v>41</v>
      </c>
      <c r="O1045" s="92"/>
      <c r="P1045" s="238">
        <f>O1045*H1045</f>
        <v>0</v>
      </c>
      <c r="Q1045" s="238">
        <v>0</v>
      </c>
      <c r="R1045" s="238">
        <f>Q1045*H1045</f>
        <v>0</v>
      </c>
      <c r="S1045" s="238">
        <v>0</v>
      </c>
      <c r="T1045" s="239">
        <f>S1045*H1045</f>
        <v>0</v>
      </c>
      <c r="U1045" s="39"/>
      <c r="V1045" s="39"/>
      <c r="W1045" s="39"/>
      <c r="X1045" s="39"/>
      <c r="Y1045" s="39"/>
      <c r="Z1045" s="39"/>
      <c r="AA1045" s="39"/>
      <c r="AB1045" s="39"/>
      <c r="AC1045" s="39"/>
      <c r="AD1045" s="39"/>
      <c r="AE1045" s="39"/>
      <c r="AR1045" s="240" t="s">
        <v>357</v>
      </c>
      <c r="AT1045" s="240" t="s">
        <v>352</v>
      </c>
      <c r="AU1045" s="240" t="s">
        <v>371</v>
      </c>
      <c r="AY1045" s="18" t="s">
        <v>350</v>
      </c>
      <c r="BE1045" s="241">
        <f>IF(N1045="základní",J1045,0)</f>
        <v>0</v>
      </c>
      <c r="BF1045" s="241">
        <f>IF(N1045="snížená",J1045,0)</f>
        <v>0</v>
      </c>
      <c r="BG1045" s="241">
        <f>IF(N1045="zákl. přenesená",J1045,0)</f>
        <v>0</v>
      </c>
      <c r="BH1045" s="241">
        <f>IF(N1045="sníž. přenesená",J1045,0)</f>
        <v>0</v>
      </c>
      <c r="BI1045" s="241">
        <f>IF(N1045="nulová",J1045,0)</f>
        <v>0</v>
      </c>
      <c r="BJ1045" s="18" t="s">
        <v>84</v>
      </c>
      <c r="BK1045" s="241">
        <f>ROUND(I1045*H1045,2)</f>
        <v>0</v>
      </c>
      <c r="BL1045" s="18" t="s">
        <v>357</v>
      </c>
      <c r="BM1045" s="240" t="s">
        <v>7184</v>
      </c>
    </row>
    <row r="1046" s="2" customFormat="1">
      <c r="A1046" s="39"/>
      <c r="B1046" s="40"/>
      <c r="C1046" s="41"/>
      <c r="D1046" s="242" t="s">
        <v>359</v>
      </c>
      <c r="E1046" s="41"/>
      <c r="F1046" s="243" t="s">
        <v>5647</v>
      </c>
      <c r="G1046" s="41"/>
      <c r="H1046" s="41"/>
      <c r="I1046" s="244"/>
      <c r="J1046" s="41"/>
      <c r="K1046" s="41"/>
      <c r="L1046" s="45"/>
      <c r="M1046" s="245"/>
      <c r="N1046" s="246"/>
      <c r="O1046" s="92"/>
      <c r="P1046" s="92"/>
      <c r="Q1046" s="92"/>
      <c r="R1046" s="92"/>
      <c r="S1046" s="92"/>
      <c r="T1046" s="93"/>
      <c r="U1046" s="39"/>
      <c r="V1046" s="39"/>
      <c r="W1046" s="39"/>
      <c r="X1046" s="39"/>
      <c r="Y1046" s="39"/>
      <c r="Z1046" s="39"/>
      <c r="AA1046" s="39"/>
      <c r="AB1046" s="39"/>
      <c r="AC1046" s="39"/>
      <c r="AD1046" s="39"/>
      <c r="AE1046" s="39"/>
      <c r="AT1046" s="18" t="s">
        <v>359</v>
      </c>
      <c r="AU1046" s="18" t="s">
        <v>371</v>
      </c>
    </row>
    <row r="1047" s="12" customFormat="1" ht="20.88" customHeight="1">
      <c r="A1047" s="12"/>
      <c r="B1047" s="213"/>
      <c r="C1047" s="214"/>
      <c r="D1047" s="215" t="s">
        <v>75</v>
      </c>
      <c r="E1047" s="227" t="s">
        <v>7185</v>
      </c>
      <c r="F1047" s="227" t="s">
        <v>7006</v>
      </c>
      <c r="G1047" s="214"/>
      <c r="H1047" s="214"/>
      <c r="I1047" s="217"/>
      <c r="J1047" s="228">
        <f>BK1047</f>
        <v>0</v>
      </c>
      <c r="K1047" s="214"/>
      <c r="L1047" s="219"/>
      <c r="M1047" s="220"/>
      <c r="N1047" s="221"/>
      <c r="O1047" s="221"/>
      <c r="P1047" s="222">
        <f>SUM(P1048:P1055)</f>
        <v>0</v>
      </c>
      <c r="Q1047" s="221"/>
      <c r="R1047" s="222">
        <f>SUM(R1048:R1055)</f>
        <v>0</v>
      </c>
      <c r="S1047" s="221"/>
      <c r="T1047" s="223">
        <f>SUM(T1048:T1055)</f>
        <v>0</v>
      </c>
      <c r="U1047" s="12"/>
      <c r="V1047" s="12"/>
      <c r="W1047" s="12"/>
      <c r="X1047" s="12"/>
      <c r="Y1047" s="12"/>
      <c r="Z1047" s="12"/>
      <c r="AA1047" s="12"/>
      <c r="AB1047" s="12"/>
      <c r="AC1047" s="12"/>
      <c r="AD1047" s="12"/>
      <c r="AE1047" s="12"/>
      <c r="AR1047" s="224" t="s">
        <v>86</v>
      </c>
      <c r="AT1047" s="225" t="s">
        <v>75</v>
      </c>
      <c r="AU1047" s="225" t="s">
        <v>86</v>
      </c>
      <c r="AY1047" s="224" t="s">
        <v>350</v>
      </c>
      <c r="BK1047" s="226">
        <f>SUM(BK1048:BK1055)</f>
        <v>0</v>
      </c>
    </row>
    <row r="1048" s="2" customFormat="1" ht="21.75" customHeight="1">
      <c r="A1048" s="39"/>
      <c r="B1048" s="40"/>
      <c r="C1048" s="229" t="s">
        <v>4007</v>
      </c>
      <c r="D1048" s="229" t="s">
        <v>352</v>
      </c>
      <c r="E1048" s="230" t="s">
        <v>7186</v>
      </c>
      <c r="F1048" s="231" t="s">
        <v>5644</v>
      </c>
      <c r="G1048" s="232" t="s">
        <v>5017</v>
      </c>
      <c r="H1048" s="233">
        <v>1</v>
      </c>
      <c r="I1048" s="234"/>
      <c r="J1048" s="235">
        <f>ROUND(I1048*H1048,2)</f>
        <v>0</v>
      </c>
      <c r="K1048" s="231" t="s">
        <v>1</v>
      </c>
      <c r="L1048" s="45"/>
      <c r="M1048" s="236" t="s">
        <v>1</v>
      </c>
      <c r="N1048" s="237" t="s">
        <v>41</v>
      </c>
      <c r="O1048" s="92"/>
      <c r="P1048" s="238">
        <f>O1048*H1048</f>
        <v>0</v>
      </c>
      <c r="Q1048" s="238">
        <v>0</v>
      </c>
      <c r="R1048" s="238">
        <f>Q1048*H1048</f>
        <v>0</v>
      </c>
      <c r="S1048" s="238">
        <v>0</v>
      </c>
      <c r="T1048" s="239">
        <f>S1048*H1048</f>
        <v>0</v>
      </c>
      <c r="U1048" s="39"/>
      <c r="V1048" s="39"/>
      <c r="W1048" s="39"/>
      <c r="X1048" s="39"/>
      <c r="Y1048" s="39"/>
      <c r="Z1048" s="39"/>
      <c r="AA1048" s="39"/>
      <c r="AB1048" s="39"/>
      <c r="AC1048" s="39"/>
      <c r="AD1048" s="39"/>
      <c r="AE1048" s="39"/>
      <c r="AR1048" s="240" t="s">
        <v>357</v>
      </c>
      <c r="AT1048" s="240" t="s">
        <v>352</v>
      </c>
      <c r="AU1048" s="240" t="s">
        <v>371</v>
      </c>
      <c r="AY1048" s="18" t="s">
        <v>350</v>
      </c>
      <c r="BE1048" s="241">
        <f>IF(N1048="základní",J1048,0)</f>
        <v>0</v>
      </c>
      <c r="BF1048" s="241">
        <f>IF(N1048="snížená",J1048,0)</f>
        <v>0</v>
      </c>
      <c r="BG1048" s="241">
        <f>IF(N1048="zákl. přenesená",J1048,0)</f>
        <v>0</v>
      </c>
      <c r="BH1048" s="241">
        <f>IF(N1048="sníž. přenesená",J1048,0)</f>
        <v>0</v>
      </c>
      <c r="BI1048" s="241">
        <f>IF(N1048="nulová",J1048,0)</f>
        <v>0</v>
      </c>
      <c r="BJ1048" s="18" t="s">
        <v>84</v>
      </c>
      <c r="BK1048" s="241">
        <f>ROUND(I1048*H1048,2)</f>
        <v>0</v>
      </c>
      <c r="BL1048" s="18" t="s">
        <v>357</v>
      </c>
      <c r="BM1048" s="240" t="s">
        <v>7187</v>
      </c>
    </row>
    <row r="1049" s="2" customFormat="1">
      <c r="A1049" s="39"/>
      <c r="B1049" s="40"/>
      <c r="C1049" s="41"/>
      <c r="D1049" s="242" t="s">
        <v>359</v>
      </c>
      <c r="E1049" s="41"/>
      <c r="F1049" s="243" t="s">
        <v>5644</v>
      </c>
      <c r="G1049" s="41"/>
      <c r="H1049" s="41"/>
      <c r="I1049" s="244"/>
      <c r="J1049" s="41"/>
      <c r="K1049" s="41"/>
      <c r="L1049" s="45"/>
      <c r="M1049" s="245"/>
      <c r="N1049" s="246"/>
      <c r="O1049" s="92"/>
      <c r="P1049" s="92"/>
      <c r="Q1049" s="92"/>
      <c r="R1049" s="92"/>
      <c r="S1049" s="92"/>
      <c r="T1049" s="93"/>
      <c r="U1049" s="39"/>
      <c r="V1049" s="39"/>
      <c r="W1049" s="39"/>
      <c r="X1049" s="39"/>
      <c r="Y1049" s="39"/>
      <c r="Z1049" s="39"/>
      <c r="AA1049" s="39"/>
      <c r="AB1049" s="39"/>
      <c r="AC1049" s="39"/>
      <c r="AD1049" s="39"/>
      <c r="AE1049" s="39"/>
      <c r="AT1049" s="18" t="s">
        <v>359</v>
      </c>
      <c r="AU1049" s="18" t="s">
        <v>371</v>
      </c>
    </row>
    <row r="1050" s="2" customFormat="1" ht="16.5" customHeight="1">
      <c r="A1050" s="39"/>
      <c r="B1050" s="40"/>
      <c r="C1050" s="229" t="s">
        <v>4019</v>
      </c>
      <c r="D1050" s="229" t="s">
        <v>352</v>
      </c>
      <c r="E1050" s="230" t="s">
        <v>7188</v>
      </c>
      <c r="F1050" s="231" t="s">
        <v>6161</v>
      </c>
      <c r="G1050" s="232" t="s">
        <v>5017</v>
      </c>
      <c r="H1050" s="233">
        <v>1</v>
      </c>
      <c r="I1050" s="234"/>
      <c r="J1050" s="235">
        <f>ROUND(I1050*H1050,2)</f>
        <v>0</v>
      </c>
      <c r="K1050" s="231" t="s">
        <v>1</v>
      </c>
      <c r="L1050" s="45"/>
      <c r="M1050" s="236" t="s">
        <v>1</v>
      </c>
      <c r="N1050" s="237" t="s">
        <v>41</v>
      </c>
      <c r="O1050" s="92"/>
      <c r="P1050" s="238">
        <f>O1050*H1050</f>
        <v>0</v>
      </c>
      <c r="Q1050" s="238">
        <v>0</v>
      </c>
      <c r="R1050" s="238">
        <f>Q1050*H1050</f>
        <v>0</v>
      </c>
      <c r="S1050" s="238">
        <v>0</v>
      </c>
      <c r="T1050" s="239">
        <f>S1050*H1050</f>
        <v>0</v>
      </c>
      <c r="U1050" s="39"/>
      <c r="V1050" s="39"/>
      <c r="W1050" s="39"/>
      <c r="X1050" s="39"/>
      <c r="Y1050" s="39"/>
      <c r="Z1050" s="39"/>
      <c r="AA1050" s="39"/>
      <c r="AB1050" s="39"/>
      <c r="AC1050" s="39"/>
      <c r="AD1050" s="39"/>
      <c r="AE1050" s="39"/>
      <c r="AR1050" s="240" t="s">
        <v>357</v>
      </c>
      <c r="AT1050" s="240" t="s">
        <v>352</v>
      </c>
      <c r="AU1050" s="240" t="s">
        <v>371</v>
      </c>
      <c r="AY1050" s="18" t="s">
        <v>350</v>
      </c>
      <c r="BE1050" s="241">
        <f>IF(N1050="základní",J1050,0)</f>
        <v>0</v>
      </c>
      <c r="BF1050" s="241">
        <f>IF(N1050="snížená",J1050,0)</f>
        <v>0</v>
      </c>
      <c r="BG1050" s="241">
        <f>IF(N1050="zákl. přenesená",J1050,0)</f>
        <v>0</v>
      </c>
      <c r="BH1050" s="241">
        <f>IF(N1050="sníž. přenesená",J1050,0)</f>
        <v>0</v>
      </c>
      <c r="BI1050" s="241">
        <f>IF(N1050="nulová",J1050,0)</f>
        <v>0</v>
      </c>
      <c r="BJ1050" s="18" t="s">
        <v>84</v>
      </c>
      <c r="BK1050" s="241">
        <f>ROUND(I1050*H1050,2)</f>
        <v>0</v>
      </c>
      <c r="BL1050" s="18" t="s">
        <v>357</v>
      </c>
      <c r="BM1050" s="240" t="s">
        <v>7189</v>
      </c>
    </row>
    <row r="1051" s="2" customFormat="1">
      <c r="A1051" s="39"/>
      <c r="B1051" s="40"/>
      <c r="C1051" s="41"/>
      <c r="D1051" s="242" t="s">
        <v>359</v>
      </c>
      <c r="E1051" s="41"/>
      <c r="F1051" s="243" t="s">
        <v>6161</v>
      </c>
      <c r="G1051" s="41"/>
      <c r="H1051" s="41"/>
      <c r="I1051" s="244"/>
      <c r="J1051" s="41"/>
      <c r="K1051" s="41"/>
      <c r="L1051" s="45"/>
      <c r="M1051" s="245"/>
      <c r="N1051" s="246"/>
      <c r="O1051" s="92"/>
      <c r="P1051" s="92"/>
      <c r="Q1051" s="92"/>
      <c r="R1051" s="92"/>
      <c r="S1051" s="92"/>
      <c r="T1051" s="93"/>
      <c r="U1051" s="39"/>
      <c r="V1051" s="39"/>
      <c r="W1051" s="39"/>
      <c r="X1051" s="39"/>
      <c r="Y1051" s="39"/>
      <c r="Z1051" s="39"/>
      <c r="AA1051" s="39"/>
      <c r="AB1051" s="39"/>
      <c r="AC1051" s="39"/>
      <c r="AD1051" s="39"/>
      <c r="AE1051" s="39"/>
      <c r="AT1051" s="18" t="s">
        <v>359</v>
      </c>
      <c r="AU1051" s="18" t="s">
        <v>371</v>
      </c>
    </row>
    <row r="1052" s="2" customFormat="1" ht="24.15" customHeight="1">
      <c r="A1052" s="39"/>
      <c r="B1052" s="40"/>
      <c r="C1052" s="229" t="s">
        <v>4025</v>
      </c>
      <c r="D1052" s="229" t="s">
        <v>352</v>
      </c>
      <c r="E1052" s="230" t="s">
        <v>7190</v>
      </c>
      <c r="F1052" s="231" t="s">
        <v>6164</v>
      </c>
      <c r="G1052" s="232" t="s">
        <v>5017</v>
      </c>
      <c r="H1052" s="233">
        <v>1</v>
      </c>
      <c r="I1052" s="234"/>
      <c r="J1052" s="235">
        <f>ROUND(I1052*H1052,2)</f>
        <v>0</v>
      </c>
      <c r="K1052" s="231" t="s">
        <v>1</v>
      </c>
      <c r="L1052" s="45"/>
      <c r="M1052" s="236" t="s">
        <v>1</v>
      </c>
      <c r="N1052" s="237" t="s">
        <v>41</v>
      </c>
      <c r="O1052" s="92"/>
      <c r="P1052" s="238">
        <f>O1052*H1052</f>
        <v>0</v>
      </c>
      <c r="Q1052" s="238">
        <v>0</v>
      </c>
      <c r="R1052" s="238">
        <f>Q1052*H1052</f>
        <v>0</v>
      </c>
      <c r="S1052" s="238">
        <v>0</v>
      </c>
      <c r="T1052" s="239">
        <f>S1052*H1052</f>
        <v>0</v>
      </c>
      <c r="U1052" s="39"/>
      <c r="V1052" s="39"/>
      <c r="W1052" s="39"/>
      <c r="X1052" s="39"/>
      <c r="Y1052" s="39"/>
      <c r="Z1052" s="39"/>
      <c r="AA1052" s="39"/>
      <c r="AB1052" s="39"/>
      <c r="AC1052" s="39"/>
      <c r="AD1052" s="39"/>
      <c r="AE1052" s="39"/>
      <c r="AR1052" s="240" t="s">
        <v>357</v>
      </c>
      <c r="AT1052" s="240" t="s">
        <v>352</v>
      </c>
      <c r="AU1052" s="240" t="s">
        <v>371</v>
      </c>
      <c r="AY1052" s="18" t="s">
        <v>350</v>
      </c>
      <c r="BE1052" s="241">
        <f>IF(N1052="základní",J1052,0)</f>
        <v>0</v>
      </c>
      <c r="BF1052" s="241">
        <f>IF(N1052="snížená",J1052,0)</f>
        <v>0</v>
      </c>
      <c r="BG1052" s="241">
        <f>IF(N1052="zákl. přenesená",J1052,0)</f>
        <v>0</v>
      </c>
      <c r="BH1052" s="241">
        <f>IF(N1052="sníž. přenesená",J1052,0)</f>
        <v>0</v>
      </c>
      <c r="BI1052" s="241">
        <f>IF(N1052="nulová",J1052,0)</f>
        <v>0</v>
      </c>
      <c r="BJ1052" s="18" t="s">
        <v>84</v>
      </c>
      <c r="BK1052" s="241">
        <f>ROUND(I1052*H1052,2)</f>
        <v>0</v>
      </c>
      <c r="BL1052" s="18" t="s">
        <v>357</v>
      </c>
      <c r="BM1052" s="240" t="s">
        <v>7191</v>
      </c>
    </row>
    <row r="1053" s="2" customFormat="1">
      <c r="A1053" s="39"/>
      <c r="B1053" s="40"/>
      <c r="C1053" s="41"/>
      <c r="D1053" s="242" t="s">
        <v>359</v>
      </c>
      <c r="E1053" s="41"/>
      <c r="F1053" s="243" t="s">
        <v>6164</v>
      </c>
      <c r="G1053" s="41"/>
      <c r="H1053" s="41"/>
      <c r="I1053" s="244"/>
      <c r="J1053" s="41"/>
      <c r="K1053" s="41"/>
      <c r="L1053" s="45"/>
      <c r="M1053" s="245"/>
      <c r="N1053" s="246"/>
      <c r="O1053" s="92"/>
      <c r="P1053" s="92"/>
      <c r="Q1053" s="92"/>
      <c r="R1053" s="92"/>
      <c r="S1053" s="92"/>
      <c r="T1053" s="93"/>
      <c r="U1053" s="39"/>
      <c r="V1053" s="39"/>
      <c r="W1053" s="39"/>
      <c r="X1053" s="39"/>
      <c r="Y1053" s="39"/>
      <c r="Z1053" s="39"/>
      <c r="AA1053" s="39"/>
      <c r="AB1053" s="39"/>
      <c r="AC1053" s="39"/>
      <c r="AD1053" s="39"/>
      <c r="AE1053" s="39"/>
      <c r="AT1053" s="18" t="s">
        <v>359</v>
      </c>
      <c r="AU1053" s="18" t="s">
        <v>371</v>
      </c>
    </row>
    <row r="1054" s="2" customFormat="1" ht="16.5" customHeight="1">
      <c r="A1054" s="39"/>
      <c r="B1054" s="40"/>
      <c r="C1054" s="229" t="s">
        <v>4030</v>
      </c>
      <c r="D1054" s="229" t="s">
        <v>352</v>
      </c>
      <c r="E1054" s="230" t="s">
        <v>7192</v>
      </c>
      <c r="F1054" s="231" t="s">
        <v>6167</v>
      </c>
      <c r="G1054" s="232" t="s">
        <v>5017</v>
      </c>
      <c r="H1054" s="233">
        <v>1</v>
      </c>
      <c r="I1054" s="234"/>
      <c r="J1054" s="235">
        <f>ROUND(I1054*H1054,2)</f>
        <v>0</v>
      </c>
      <c r="K1054" s="231" t="s">
        <v>1</v>
      </c>
      <c r="L1054" s="45"/>
      <c r="M1054" s="236" t="s">
        <v>1</v>
      </c>
      <c r="N1054" s="237" t="s">
        <v>41</v>
      </c>
      <c r="O1054" s="92"/>
      <c r="P1054" s="238">
        <f>O1054*H1054</f>
        <v>0</v>
      </c>
      <c r="Q1054" s="238">
        <v>0</v>
      </c>
      <c r="R1054" s="238">
        <f>Q1054*H1054</f>
        <v>0</v>
      </c>
      <c r="S1054" s="238">
        <v>0</v>
      </c>
      <c r="T1054" s="239">
        <f>S1054*H1054</f>
        <v>0</v>
      </c>
      <c r="U1054" s="39"/>
      <c r="V1054" s="39"/>
      <c r="W1054" s="39"/>
      <c r="X1054" s="39"/>
      <c r="Y1054" s="39"/>
      <c r="Z1054" s="39"/>
      <c r="AA1054" s="39"/>
      <c r="AB1054" s="39"/>
      <c r="AC1054" s="39"/>
      <c r="AD1054" s="39"/>
      <c r="AE1054" s="39"/>
      <c r="AR1054" s="240" t="s">
        <v>357</v>
      </c>
      <c r="AT1054" s="240" t="s">
        <v>352</v>
      </c>
      <c r="AU1054" s="240" t="s">
        <v>371</v>
      </c>
      <c r="AY1054" s="18" t="s">
        <v>350</v>
      </c>
      <c r="BE1054" s="241">
        <f>IF(N1054="základní",J1054,0)</f>
        <v>0</v>
      </c>
      <c r="BF1054" s="241">
        <f>IF(N1054="snížená",J1054,0)</f>
        <v>0</v>
      </c>
      <c r="BG1054" s="241">
        <f>IF(N1054="zákl. přenesená",J1054,0)</f>
        <v>0</v>
      </c>
      <c r="BH1054" s="241">
        <f>IF(N1054="sníž. přenesená",J1054,0)</f>
        <v>0</v>
      </c>
      <c r="BI1054" s="241">
        <f>IF(N1054="nulová",J1054,0)</f>
        <v>0</v>
      </c>
      <c r="BJ1054" s="18" t="s">
        <v>84</v>
      </c>
      <c r="BK1054" s="241">
        <f>ROUND(I1054*H1054,2)</f>
        <v>0</v>
      </c>
      <c r="BL1054" s="18" t="s">
        <v>357</v>
      </c>
      <c r="BM1054" s="240" t="s">
        <v>7193</v>
      </c>
    </row>
    <row r="1055" s="2" customFormat="1">
      <c r="A1055" s="39"/>
      <c r="B1055" s="40"/>
      <c r="C1055" s="41"/>
      <c r="D1055" s="242" t="s">
        <v>359</v>
      </c>
      <c r="E1055" s="41"/>
      <c r="F1055" s="243" t="s">
        <v>6167</v>
      </c>
      <c r="G1055" s="41"/>
      <c r="H1055" s="41"/>
      <c r="I1055" s="244"/>
      <c r="J1055" s="41"/>
      <c r="K1055" s="41"/>
      <c r="L1055" s="45"/>
      <c r="M1055" s="305"/>
      <c r="N1055" s="306"/>
      <c r="O1055" s="307"/>
      <c r="P1055" s="307"/>
      <c r="Q1055" s="307"/>
      <c r="R1055" s="307"/>
      <c r="S1055" s="307"/>
      <c r="T1055" s="308"/>
      <c r="U1055" s="39"/>
      <c r="V1055" s="39"/>
      <c r="W1055" s="39"/>
      <c r="X1055" s="39"/>
      <c r="Y1055" s="39"/>
      <c r="Z1055" s="39"/>
      <c r="AA1055" s="39"/>
      <c r="AB1055" s="39"/>
      <c r="AC1055" s="39"/>
      <c r="AD1055" s="39"/>
      <c r="AE1055" s="39"/>
      <c r="AT1055" s="18" t="s">
        <v>359</v>
      </c>
      <c r="AU1055" s="18" t="s">
        <v>371</v>
      </c>
    </row>
    <row r="1056" s="2" customFormat="1" ht="6.96" customHeight="1">
      <c r="A1056" s="39"/>
      <c r="B1056" s="67"/>
      <c r="C1056" s="68"/>
      <c r="D1056" s="68"/>
      <c r="E1056" s="68"/>
      <c r="F1056" s="68"/>
      <c r="G1056" s="68"/>
      <c r="H1056" s="68"/>
      <c r="I1056" s="68"/>
      <c r="J1056" s="68"/>
      <c r="K1056" s="68"/>
      <c r="L1056" s="45"/>
      <c r="M1056" s="39"/>
      <c r="O1056" s="39"/>
      <c r="P1056" s="39"/>
      <c r="Q1056" s="39"/>
      <c r="R1056" s="39"/>
      <c r="S1056" s="39"/>
      <c r="T1056" s="39"/>
      <c r="U1056" s="39"/>
      <c r="V1056" s="39"/>
      <c r="W1056" s="39"/>
      <c r="X1056" s="39"/>
      <c r="Y1056" s="39"/>
      <c r="Z1056" s="39"/>
      <c r="AA1056" s="39"/>
      <c r="AB1056" s="39"/>
      <c r="AC1056" s="39"/>
      <c r="AD1056" s="39"/>
      <c r="AE1056" s="39"/>
    </row>
  </sheetData>
  <sheetProtection sheet="1" autoFilter="0" formatColumns="0" formatRows="0" objects="1" scenarios="1" spinCount="100000" saltValue="8274FnvFU+HWIXmhdFZ6dqeadLcr+PPU1X9kv2gGcVV0tI4apei/xCJ5dr2coHDW7XxqtbJYjXRRZwJjrpE8Zg==" hashValue="dcxIvq9Ey71Ge8E/6V0le6snzl6bo+VTG9ipfk3bwgShH0t440S0OesYNI068AKpKDaYRv8Sooc6+FrghNDOTw==" algorithmName="SHA-512" password="CC35"/>
  <autoFilter ref="C162:K1055"/>
  <mergeCells count="12">
    <mergeCell ref="E7:H7"/>
    <mergeCell ref="E9:H9"/>
    <mergeCell ref="E11:H11"/>
    <mergeCell ref="E20:H20"/>
    <mergeCell ref="E29:H29"/>
    <mergeCell ref="E85:H85"/>
    <mergeCell ref="E87:H87"/>
    <mergeCell ref="E89:H89"/>
    <mergeCell ref="E151:H151"/>
    <mergeCell ref="E153:H153"/>
    <mergeCell ref="E155:H15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105</v>
      </c>
    </row>
    <row r="3" s="1" customFormat="1" ht="6.96" customHeight="1">
      <c r="B3" s="148"/>
      <c r="C3" s="149"/>
      <c r="D3" s="149"/>
      <c r="E3" s="149"/>
      <c r="F3" s="149"/>
      <c r="G3" s="149"/>
      <c r="H3" s="149"/>
      <c r="I3" s="149"/>
      <c r="J3" s="149"/>
      <c r="K3" s="149"/>
      <c r="L3" s="21"/>
      <c r="AT3" s="18" t="s">
        <v>86</v>
      </c>
    </row>
    <row r="4" s="1" customFormat="1" ht="24.96" customHeight="1">
      <c r="B4" s="21"/>
      <c r="D4" s="150" t="s">
        <v>142</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Rekonstrukce Kounicova domu, Berkova ul. č.p. 100, Česká Lípa</v>
      </c>
      <c r="F7" s="152"/>
      <c r="G7" s="152"/>
      <c r="H7" s="152"/>
      <c r="L7" s="21"/>
    </row>
    <row r="8" s="1" customFormat="1" ht="12" customHeight="1">
      <c r="B8" s="21"/>
      <c r="D8" s="152" t="s">
        <v>151</v>
      </c>
      <c r="L8" s="21"/>
    </row>
    <row r="9" s="2" customFormat="1" ht="16.5" customHeight="1">
      <c r="A9" s="39"/>
      <c r="B9" s="45"/>
      <c r="C9" s="39"/>
      <c r="D9" s="39"/>
      <c r="E9" s="153" t="s">
        <v>7194</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4914</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4" t="s">
        <v>7195</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20</v>
      </c>
      <c r="E14" s="39"/>
      <c r="F14" s="142" t="s">
        <v>21</v>
      </c>
      <c r="G14" s="39"/>
      <c r="H14" s="39"/>
      <c r="I14" s="152" t="s">
        <v>22</v>
      </c>
      <c r="J14" s="155" t="str">
        <f>'Rekapitulace stavby'!AN8</f>
        <v>5. 12. 2022</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24</v>
      </c>
      <c r="E16" s="39"/>
      <c r="F16" s="39"/>
      <c r="G16" s="39"/>
      <c r="H16" s="39"/>
      <c r="I16" s="152"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2"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28</v>
      </c>
      <c r="E19" s="39"/>
      <c r="F19" s="39"/>
      <c r="G19" s="39"/>
      <c r="H19" s="39"/>
      <c r="I19" s="152"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30</v>
      </c>
      <c r="E22" s="39"/>
      <c r="F22" s="39"/>
      <c r="G22" s="39"/>
      <c r="H22" s="39"/>
      <c r="I22" s="152"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2"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33</v>
      </c>
      <c r="E25" s="39"/>
      <c r="F25" s="39"/>
      <c r="G25" s="39"/>
      <c r="H25" s="39"/>
      <c r="I25" s="152" t="s">
        <v>25</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7196</v>
      </c>
      <c r="F26" s="39"/>
      <c r="G26" s="39"/>
      <c r="H26" s="39"/>
      <c r="I26" s="152" t="s">
        <v>27</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6"/>
      <c r="B29" s="157"/>
      <c r="C29" s="156"/>
      <c r="D29" s="156"/>
      <c r="E29" s="158" t="s">
        <v>1</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row>
    <row r="32" s="2" customFormat="1" ht="25.44" customHeight="1">
      <c r="A32" s="39"/>
      <c r="B32" s="45"/>
      <c r="C32" s="39"/>
      <c r="D32" s="162" t="s">
        <v>36</v>
      </c>
      <c r="E32" s="39"/>
      <c r="F32" s="39"/>
      <c r="G32" s="39"/>
      <c r="H32" s="39"/>
      <c r="I32" s="39"/>
      <c r="J32" s="163">
        <f>ROUND(J120, 2)</f>
        <v>0</v>
      </c>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14.4" customHeight="1">
      <c r="A34" s="39"/>
      <c r="B34" s="45"/>
      <c r="C34" s="39"/>
      <c r="D34" s="39"/>
      <c r="E34" s="39"/>
      <c r="F34" s="164" t="s">
        <v>38</v>
      </c>
      <c r="G34" s="39"/>
      <c r="H34" s="39"/>
      <c r="I34" s="164" t="s">
        <v>37</v>
      </c>
      <c r="J34" s="164" t="s">
        <v>39</v>
      </c>
      <c r="K34" s="39"/>
      <c r="L34" s="64"/>
      <c r="S34" s="39"/>
      <c r="T34" s="39"/>
      <c r="U34" s="39"/>
      <c r="V34" s="39"/>
      <c r="W34" s="39"/>
      <c r="X34" s="39"/>
      <c r="Y34" s="39"/>
      <c r="Z34" s="39"/>
      <c r="AA34" s="39"/>
      <c r="AB34" s="39"/>
      <c r="AC34" s="39"/>
      <c r="AD34" s="39"/>
      <c r="AE34" s="39"/>
    </row>
    <row r="35" s="2" customFormat="1" ht="14.4" customHeight="1">
      <c r="A35" s="39"/>
      <c r="B35" s="45"/>
      <c r="C35" s="39"/>
      <c r="D35" s="165" t="s">
        <v>40</v>
      </c>
      <c r="E35" s="152" t="s">
        <v>41</v>
      </c>
      <c r="F35" s="166">
        <f>ROUND((SUM(BE120:BE145)),  2)</f>
        <v>0</v>
      </c>
      <c r="G35" s="39"/>
      <c r="H35" s="39"/>
      <c r="I35" s="167">
        <v>0.20999999999999999</v>
      </c>
      <c r="J35" s="166">
        <f>ROUND(((SUM(BE120:BE145))*I35),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42</v>
      </c>
      <c r="F36" s="166">
        <f>ROUND((SUM(BF120:BF145)),  2)</f>
        <v>0</v>
      </c>
      <c r="G36" s="39"/>
      <c r="H36" s="39"/>
      <c r="I36" s="167">
        <v>0.14999999999999999</v>
      </c>
      <c r="J36" s="166">
        <f>ROUND(((SUM(BF120:BF145))*I36),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43</v>
      </c>
      <c r="F37" s="166">
        <f>ROUND((SUM(BG120:BG145)),  2)</f>
        <v>0</v>
      </c>
      <c r="G37" s="39"/>
      <c r="H37" s="39"/>
      <c r="I37" s="167">
        <v>0.20999999999999999</v>
      </c>
      <c r="J37" s="166">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44</v>
      </c>
      <c r="F38" s="166">
        <f>ROUND((SUM(BH120:BH145)),  2)</f>
        <v>0</v>
      </c>
      <c r="G38" s="39"/>
      <c r="H38" s="39"/>
      <c r="I38" s="167">
        <v>0.14999999999999999</v>
      </c>
      <c r="J38" s="166">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6">
        <f>ROUND((SUM(BI120:BI145)),  2)</f>
        <v>0</v>
      </c>
      <c r="G39" s="39"/>
      <c r="H39" s="39"/>
      <c r="I39" s="167">
        <v>0</v>
      </c>
      <c r="J39" s="166">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8"/>
      <c r="D41" s="169" t="s">
        <v>46</v>
      </c>
      <c r="E41" s="170"/>
      <c r="F41" s="170"/>
      <c r="G41" s="171" t="s">
        <v>47</v>
      </c>
      <c r="H41" s="172" t="s">
        <v>48</v>
      </c>
      <c r="I41" s="170"/>
      <c r="J41" s="173">
        <f>SUM(J32:J39)</f>
        <v>0</v>
      </c>
      <c r="K41" s="174"/>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49</v>
      </c>
      <c r="E50" s="176"/>
      <c r="F50" s="176"/>
      <c r="G50" s="175" t="s">
        <v>50</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51</v>
      </c>
      <c r="E61" s="178"/>
      <c r="F61" s="179" t="s">
        <v>52</v>
      </c>
      <c r="G61" s="177" t="s">
        <v>51</v>
      </c>
      <c r="H61" s="178"/>
      <c r="I61" s="178"/>
      <c r="J61" s="180" t="s">
        <v>52</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53</v>
      </c>
      <c r="E65" s="181"/>
      <c r="F65" s="181"/>
      <c r="G65" s="175" t="s">
        <v>54</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51</v>
      </c>
      <c r="E76" s="178"/>
      <c r="F76" s="179" t="s">
        <v>52</v>
      </c>
      <c r="G76" s="177" t="s">
        <v>51</v>
      </c>
      <c r="H76" s="178"/>
      <c r="I76" s="178"/>
      <c r="J76" s="180" t="s">
        <v>52</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299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Rekonstrukce Kounicova domu, Berkova ul. č.p. 100, Česká Lípa</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151</v>
      </c>
      <c r="D86" s="23"/>
      <c r="E86" s="23"/>
      <c r="F86" s="23"/>
      <c r="G86" s="23"/>
      <c r="H86" s="23"/>
      <c r="I86" s="23"/>
      <c r="J86" s="23"/>
      <c r="K86" s="23"/>
      <c r="L86" s="21"/>
    </row>
    <row r="87" s="2" customFormat="1" ht="16.5" customHeight="1">
      <c r="A87" s="39"/>
      <c r="B87" s="40"/>
      <c r="C87" s="41"/>
      <c r="D87" s="41"/>
      <c r="E87" s="186" t="s">
        <v>7194</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4914</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MOB-GR - Mobiliář - infografika</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Berkova ul. č.p. 100</v>
      </c>
      <c r="G91" s="41"/>
      <c r="H91" s="41"/>
      <c r="I91" s="33" t="s">
        <v>22</v>
      </c>
      <c r="J91" s="80" t="str">
        <f>IF(J14="","",J14)</f>
        <v>5. 12. 2022</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Město Česká Lípa</v>
      </c>
      <c r="G93" s="41"/>
      <c r="H93" s="41"/>
      <c r="I93" s="33" t="s">
        <v>30</v>
      </c>
      <c r="J93" s="37" t="str">
        <f>E23</f>
        <v>DigiTry Art Technologies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SGL Projekt s.r.o.</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7" t="s">
        <v>314</v>
      </c>
      <c r="D96" s="188"/>
      <c r="E96" s="188"/>
      <c r="F96" s="188"/>
      <c r="G96" s="188"/>
      <c r="H96" s="188"/>
      <c r="I96" s="188"/>
      <c r="J96" s="189" t="s">
        <v>315</v>
      </c>
      <c r="K96" s="188"/>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0" t="s">
        <v>316</v>
      </c>
      <c r="D98" s="41"/>
      <c r="E98" s="41"/>
      <c r="F98" s="41"/>
      <c r="G98" s="41"/>
      <c r="H98" s="41"/>
      <c r="I98" s="41"/>
      <c r="J98" s="111">
        <f>J120</f>
        <v>0</v>
      </c>
      <c r="K98" s="41"/>
      <c r="L98" s="64"/>
      <c r="S98" s="39"/>
      <c r="T98" s="39"/>
      <c r="U98" s="39"/>
      <c r="V98" s="39"/>
      <c r="W98" s="39"/>
      <c r="X98" s="39"/>
      <c r="Y98" s="39"/>
      <c r="Z98" s="39"/>
      <c r="AA98" s="39"/>
      <c r="AB98" s="39"/>
      <c r="AC98" s="39"/>
      <c r="AD98" s="39"/>
      <c r="AE98" s="39"/>
      <c r="AU98" s="18" t="s">
        <v>317</v>
      </c>
    </row>
    <row r="99" s="2" customFormat="1" ht="21.84"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6.96" customHeight="1">
      <c r="A100" s="39"/>
      <c r="B100" s="67"/>
      <c r="C100" s="68"/>
      <c r="D100" s="68"/>
      <c r="E100" s="68"/>
      <c r="F100" s="68"/>
      <c r="G100" s="68"/>
      <c r="H100" s="68"/>
      <c r="I100" s="68"/>
      <c r="J100" s="68"/>
      <c r="K100" s="68"/>
      <c r="L100" s="64"/>
      <c r="S100" s="39"/>
      <c r="T100" s="39"/>
      <c r="U100" s="39"/>
      <c r="V100" s="39"/>
      <c r="W100" s="39"/>
      <c r="X100" s="39"/>
      <c r="Y100" s="39"/>
      <c r="Z100" s="39"/>
      <c r="AA100" s="39"/>
      <c r="AB100" s="39"/>
      <c r="AC100" s="39"/>
      <c r="AD100" s="39"/>
      <c r="AE100" s="39"/>
    </row>
    <row r="104" s="2" customFormat="1" ht="6.96" customHeight="1">
      <c r="A104" s="39"/>
      <c r="B104" s="69"/>
      <c r="C104" s="70"/>
      <c r="D104" s="70"/>
      <c r="E104" s="70"/>
      <c r="F104" s="70"/>
      <c r="G104" s="70"/>
      <c r="H104" s="70"/>
      <c r="I104" s="70"/>
      <c r="J104" s="70"/>
      <c r="K104" s="70"/>
      <c r="L104" s="64"/>
      <c r="S104" s="39"/>
      <c r="T104" s="39"/>
      <c r="U104" s="39"/>
      <c r="V104" s="39"/>
      <c r="W104" s="39"/>
      <c r="X104" s="39"/>
      <c r="Y104" s="39"/>
      <c r="Z104" s="39"/>
      <c r="AA104" s="39"/>
      <c r="AB104" s="39"/>
      <c r="AC104" s="39"/>
      <c r="AD104" s="39"/>
      <c r="AE104" s="39"/>
    </row>
    <row r="105" s="2" customFormat="1" ht="24.96" customHeight="1">
      <c r="A105" s="39"/>
      <c r="B105" s="40"/>
      <c r="C105" s="24" t="s">
        <v>335</v>
      </c>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12" customHeight="1">
      <c r="A107" s="39"/>
      <c r="B107" s="40"/>
      <c r="C107" s="33" t="s">
        <v>16</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6.5" customHeight="1">
      <c r="A108" s="39"/>
      <c r="B108" s="40"/>
      <c r="C108" s="41"/>
      <c r="D108" s="41"/>
      <c r="E108" s="186" t="str">
        <f>E7</f>
        <v>Rekonstrukce Kounicova domu, Berkova ul. č.p. 100, Česká Lípa</v>
      </c>
      <c r="F108" s="33"/>
      <c r="G108" s="33"/>
      <c r="H108" s="33"/>
      <c r="I108" s="41"/>
      <c r="J108" s="41"/>
      <c r="K108" s="41"/>
      <c r="L108" s="64"/>
      <c r="S108" s="39"/>
      <c r="T108" s="39"/>
      <c r="U108" s="39"/>
      <c r="V108" s="39"/>
      <c r="W108" s="39"/>
      <c r="X108" s="39"/>
      <c r="Y108" s="39"/>
      <c r="Z108" s="39"/>
      <c r="AA108" s="39"/>
      <c r="AB108" s="39"/>
      <c r="AC108" s="39"/>
      <c r="AD108" s="39"/>
      <c r="AE108" s="39"/>
    </row>
    <row r="109" s="1" customFormat="1" ht="12" customHeight="1">
      <c r="B109" s="22"/>
      <c r="C109" s="33" t="s">
        <v>151</v>
      </c>
      <c r="D109" s="23"/>
      <c r="E109" s="23"/>
      <c r="F109" s="23"/>
      <c r="G109" s="23"/>
      <c r="H109" s="23"/>
      <c r="I109" s="23"/>
      <c r="J109" s="23"/>
      <c r="K109" s="23"/>
      <c r="L109" s="21"/>
    </row>
    <row r="110" s="2" customFormat="1" ht="16.5" customHeight="1">
      <c r="A110" s="39"/>
      <c r="B110" s="40"/>
      <c r="C110" s="41"/>
      <c r="D110" s="41"/>
      <c r="E110" s="186" t="s">
        <v>7194</v>
      </c>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4914</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77" t="str">
        <f>E11</f>
        <v>MOB-GR - Mobiliář - infografika</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20</v>
      </c>
      <c r="D114" s="41"/>
      <c r="E114" s="41"/>
      <c r="F114" s="28" t="str">
        <f>F14</f>
        <v>Berkova ul. č.p. 100</v>
      </c>
      <c r="G114" s="41"/>
      <c r="H114" s="41"/>
      <c r="I114" s="33" t="s">
        <v>22</v>
      </c>
      <c r="J114" s="80" t="str">
        <f>IF(J14="","",J14)</f>
        <v>5. 12. 2022</v>
      </c>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25.65" customHeight="1">
      <c r="A116" s="39"/>
      <c r="B116" s="40"/>
      <c r="C116" s="33" t="s">
        <v>24</v>
      </c>
      <c r="D116" s="41"/>
      <c r="E116" s="41"/>
      <c r="F116" s="28" t="str">
        <f>E17</f>
        <v>Město Česká Lípa</v>
      </c>
      <c r="G116" s="41"/>
      <c r="H116" s="41"/>
      <c r="I116" s="33" t="s">
        <v>30</v>
      </c>
      <c r="J116" s="37" t="str">
        <f>E23</f>
        <v>DigiTry Art Technologies s.r.o.</v>
      </c>
      <c r="K116" s="41"/>
      <c r="L116" s="64"/>
      <c r="S116" s="39"/>
      <c r="T116" s="39"/>
      <c r="U116" s="39"/>
      <c r="V116" s="39"/>
      <c r="W116" s="39"/>
      <c r="X116" s="39"/>
      <c r="Y116" s="39"/>
      <c r="Z116" s="39"/>
      <c r="AA116" s="39"/>
      <c r="AB116" s="39"/>
      <c r="AC116" s="39"/>
      <c r="AD116" s="39"/>
      <c r="AE116" s="39"/>
    </row>
    <row r="117" s="2" customFormat="1" ht="15.15" customHeight="1">
      <c r="A117" s="39"/>
      <c r="B117" s="40"/>
      <c r="C117" s="33" t="s">
        <v>28</v>
      </c>
      <c r="D117" s="41"/>
      <c r="E117" s="41"/>
      <c r="F117" s="28" t="str">
        <f>IF(E20="","",E20)</f>
        <v>Vyplň údaj</v>
      </c>
      <c r="G117" s="41"/>
      <c r="H117" s="41"/>
      <c r="I117" s="33" t="s">
        <v>33</v>
      </c>
      <c r="J117" s="37" t="str">
        <f>E26</f>
        <v>SGL Projekt s.r.o.</v>
      </c>
      <c r="K117" s="41"/>
      <c r="L117" s="64"/>
      <c r="S117" s="39"/>
      <c r="T117" s="39"/>
      <c r="U117" s="39"/>
      <c r="V117" s="39"/>
      <c r="W117" s="39"/>
      <c r="X117" s="39"/>
      <c r="Y117" s="39"/>
      <c r="Z117" s="39"/>
      <c r="AA117" s="39"/>
      <c r="AB117" s="39"/>
      <c r="AC117" s="39"/>
      <c r="AD117" s="39"/>
      <c r="AE117" s="39"/>
    </row>
    <row r="118" s="2" customFormat="1" ht="10.32"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11" customFormat="1" ht="29.28" customHeight="1">
      <c r="A119" s="202"/>
      <c r="B119" s="203"/>
      <c r="C119" s="204" t="s">
        <v>336</v>
      </c>
      <c r="D119" s="205" t="s">
        <v>61</v>
      </c>
      <c r="E119" s="205" t="s">
        <v>57</v>
      </c>
      <c r="F119" s="205" t="s">
        <v>58</v>
      </c>
      <c r="G119" s="205" t="s">
        <v>337</v>
      </c>
      <c r="H119" s="205" t="s">
        <v>338</v>
      </c>
      <c r="I119" s="205" t="s">
        <v>339</v>
      </c>
      <c r="J119" s="205" t="s">
        <v>315</v>
      </c>
      <c r="K119" s="206" t="s">
        <v>340</v>
      </c>
      <c r="L119" s="207"/>
      <c r="M119" s="101" t="s">
        <v>1</v>
      </c>
      <c r="N119" s="102" t="s">
        <v>40</v>
      </c>
      <c r="O119" s="102" t="s">
        <v>341</v>
      </c>
      <c r="P119" s="102" t="s">
        <v>342</v>
      </c>
      <c r="Q119" s="102" t="s">
        <v>343</v>
      </c>
      <c r="R119" s="102" t="s">
        <v>344</v>
      </c>
      <c r="S119" s="102" t="s">
        <v>345</v>
      </c>
      <c r="T119" s="103" t="s">
        <v>346</v>
      </c>
      <c r="U119" s="202"/>
      <c r="V119" s="202"/>
      <c r="W119" s="202"/>
      <c r="X119" s="202"/>
      <c r="Y119" s="202"/>
      <c r="Z119" s="202"/>
      <c r="AA119" s="202"/>
      <c r="AB119" s="202"/>
      <c r="AC119" s="202"/>
      <c r="AD119" s="202"/>
      <c r="AE119" s="202"/>
    </row>
    <row r="120" s="2" customFormat="1" ht="22.8" customHeight="1">
      <c r="A120" s="39"/>
      <c r="B120" s="40"/>
      <c r="C120" s="108" t="s">
        <v>347</v>
      </c>
      <c r="D120" s="41"/>
      <c r="E120" s="41"/>
      <c r="F120" s="41"/>
      <c r="G120" s="41"/>
      <c r="H120" s="41"/>
      <c r="I120" s="41"/>
      <c r="J120" s="208">
        <f>BK120</f>
        <v>0</v>
      </c>
      <c r="K120" s="41"/>
      <c r="L120" s="45"/>
      <c r="M120" s="104"/>
      <c r="N120" s="209"/>
      <c r="O120" s="105"/>
      <c r="P120" s="210">
        <f>SUM(P121:P145)</f>
        <v>0</v>
      </c>
      <c r="Q120" s="105"/>
      <c r="R120" s="210">
        <f>SUM(R121:R145)</f>
        <v>0</v>
      </c>
      <c r="S120" s="105"/>
      <c r="T120" s="211">
        <f>SUM(T121:T145)</f>
        <v>0</v>
      </c>
      <c r="U120" s="39"/>
      <c r="V120" s="39"/>
      <c r="W120" s="39"/>
      <c r="X120" s="39"/>
      <c r="Y120" s="39"/>
      <c r="Z120" s="39"/>
      <c r="AA120" s="39"/>
      <c r="AB120" s="39"/>
      <c r="AC120" s="39"/>
      <c r="AD120" s="39"/>
      <c r="AE120" s="39"/>
      <c r="AT120" s="18" t="s">
        <v>75</v>
      </c>
      <c r="AU120" s="18" t="s">
        <v>317</v>
      </c>
      <c r="BK120" s="212">
        <f>SUM(BK121:BK145)</f>
        <v>0</v>
      </c>
    </row>
    <row r="121" s="2" customFormat="1" ht="16.5" customHeight="1">
      <c r="A121" s="39"/>
      <c r="B121" s="40"/>
      <c r="C121" s="229" t="s">
        <v>84</v>
      </c>
      <c r="D121" s="229" t="s">
        <v>352</v>
      </c>
      <c r="E121" s="230" t="s">
        <v>7197</v>
      </c>
      <c r="F121" s="231" t="s">
        <v>7198</v>
      </c>
      <c r="G121" s="232" t="s">
        <v>497</v>
      </c>
      <c r="H121" s="233">
        <v>6</v>
      </c>
      <c r="I121" s="234"/>
      <c r="J121" s="235">
        <f>ROUND(I121*H121,2)</f>
        <v>0</v>
      </c>
      <c r="K121" s="231" t="s">
        <v>1</v>
      </c>
      <c r="L121" s="45"/>
      <c r="M121" s="236" t="s">
        <v>1</v>
      </c>
      <c r="N121" s="237" t="s">
        <v>41</v>
      </c>
      <c r="O121" s="92"/>
      <c r="P121" s="238">
        <f>O121*H121</f>
        <v>0</v>
      </c>
      <c r="Q121" s="238">
        <v>0</v>
      </c>
      <c r="R121" s="238">
        <f>Q121*H121</f>
        <v>0</v>
      </c>
      <c r="S121" s="238">
        <v>0</v>
      </c>
      <c r="T121" s="239">
        <f>S121*H121</f>
        <v>0</v>
      </c>
      <c r="U121" s="39"/>
      <c r="V121" s="39"/>
      <c r="W121" s="39"/>
      <c r="X121" s="39"/>
      <c r="Y121" s="39"/>
      <c r="Z121" s="39"/>
      <c r="AA121" s="39"/>
      <c r="AB121" s="39"/>
      <c r="AC121" s="39"/>
      <c r="AD121" s="39"/>
      <c r="AE121" s="39"/>
      <c r="AR121" s="240" t="s">
        <v>357</v>
      </c>
      <c r="AT121" s="240" t="s">
        <v>352</v>
      </c>
      <c r="AU121" s="240" t="s">
        <v>76</v>
      </c>
      <c r="AY121" s="18" t="s">
        <v>350</v>
      </c>
      <c r="BE121" s="241">
        <f>IF(N121="základní",J121,0)</f>
        <v>0</v>
      </c>
      <c r="BF121" s="241">
        <f>IF(N121="snížená",J121,0)</f>
        <v>0</v>
      </c>
      <c r="BG121" s="241">
        <f>IF(N121="zákl. přenesená",J121,0)</f>
        <v>0</v>
      </c>
      <c r="BH121" s="241">
        <f>IF(N121="sníž. přenesená",J121,0)</f>
        <v>0</v>
      </c>
      <c r="BI121" s="241">
        <f>IF(N121="nulová",J121,0)</f>
        <v>0</v>
      </c>
      <c r="BJ121" s="18" t="s">
        <v>84</v>
      </c>
      <c r="BK121" s="241">
        <f>ROUND(I121*H121,2)</f>
        <v>0</v>
      </c>
      <c r="BL121" s="18" t="s">
        <v>357</v>
      </c>
      <c r="BM121" s="240" t="s">
        <v>86</v>
      </c>
    </row>
    <row r="122" s="2" customFormat="1">
      <c r="A122" s="39"/>
      <c r="B122" s="40"/>
      <c r="C122" s="41"/>
      <c r="D122" s="242" t="s">
        <v>359</v>
      </c>
      <c r="E122" s="41"/>
      <c r="F122" s="243" t="s">
        <v>7198</v>
      </c>
      <c r="G122" s="41"/>
      <c r="H122" s="41"/>
      <c r="I122" s="244"/>
      <c r="J122" s="41"/>
      <c r="K122" s="41"/>
      <c r="L122" s="45"/>
      <c r="M122" s="245"/>
      <c r="N122" s="246"/>
      <c r="O122" s="92"/>
      <c r="P122" s="92"/>
      <c r="Q122" s="92"/>
      <c r="R122" s="92"/>
      <c r="S122" s="92"/>
      <c r="T122" s="93"/>
      <c r="U122" s="39"/>
      <c r="V122" s="39"/>
      <c r="W122" s="39"/>
      <c r="X122" s="39"/>
      <c r="Y122" s="39"/>
      <c r="Z122" s="39"/>
      <c r="AA122" s="39"/>
      <c r="AB122" s="39"/>
      <c r="AC122" s="39"/>
      <c r="AD122" s="39"/>
      <c r="AE122" s="39"/>
      <c r="AT122" s="18" t="s">
        <v>359</v>
      </c>
      <c r="AU122" s="18" t="s">
        <v>76</v>
      </c>
    </row>
    <row r="123" s="15" customFormat="1">
      <c r="A123" s="15"/>
      <c r="B123" s="269"/>
      <c r="C123" s="270"/>
      <c r="D123" s="242" t="s">
        <v>361</v>
      </c>
      <c r="E123" s="271" t="s">
        <v>1</v>
      </c>
      <c r="F123" s="272" t="s">
        <v>7199</v>
      </c>
      <c r="G123" s="270"/>
      <c r="H123" s="271" t="s">
        <v>1</v>
      </c>
      <c r="I123" s="273"/>
      <c r="J123" s="270"/>
      <c r="K123" s="270"/>
      <c r="L123" s="274"/>
      <c r="M123" s="275"/>
      <c r="N123" s="276"/>
      <c r="O123" s="276"/>
      <c r="P123" s="276"/>
      <c r="Q123" s="276"/>
      <c r="R123" s="276"/>
      <c r="S123" s="276"/>
      <c r="T123" s="277"/>
      <c r="U123" s="15"/>
      <c r="V123" s="15"/>
      <c r="W123" s="15"/>
      <c r="X123" s="15"/>
      <c r="Y123" s="15"/>
      <c r="Z123" s="15"/>
      <c r="AA123" s="15"/>
      <c r="AB123" s="15"/>
      <c r="AC123" s="15"/>
      <c r="AD123" s="15"/>
      <c r="AE123" s="15"/>
      <c r="AT123" s="278" t="s">
        <v>361</v>
      </c>
      <c r="AU123" s="278" t="s">
        <v>76</v>
      </c>
      <c r="AV123" s="15" t="s">
        <v>84</v>
      </c>
      <c r="AW123" s="15" t="s">
        <v>32</v>
      </c>
      <c r="AX123" s="15" t="s">
        <v>76</v>
      </c>
      <c r="AY123" s="278" t="s">
        <v>350</v>
      </c>
    </row>
    <row r="124" s="13" customFormat="1">
      <c r="A124" s="13"/>
      <c r="B124" s="247"/>
      <c r="C124" s="248"/>
      <c r="D124" s="242" t="s">
        <v>361</v>
      </c>
      <c r="E124" s="249" t="s">
        <v>1</v>
      </c>
      <c r="F124" s="250" t="s">
        <v>456</v>
      </c>
      <c r="G124" s="248"/>
      <c r="H124" s="251">
        <v>6</v>
      </c>
      <c r="I124" s="252"/>
      <c r="J124" s="248"/>
      <c r="K124" s="248"/>
      <c r="L124" s="253"/>
      <c r="M124" s="254"/>
      <c r="N124" s="255"/>
      <c r="O124" s="255"/>
      <c r="P124" s="255"/>
      <c r="Q124" s="255"/>
      <c r="R124" s="255"/>
      <c r="S124" s="255"/>
      <c r="T124" s="256"/>
      <c r="U124" s="13"/>
      <c r="V124" s="13"/>
      <c r="W124" s="13"/>
      <c r="X124" s="13"/>
      <c r="Y124" s="13"/>
      <c r="Z124" s="13"/>
      <c r="AA124" s="13"/>
      <c r="AB124" s="13"/>
      <c r="AC124" s="13"/>
      <c r="AD124" s="13"/>
      <c r="AE124" s="13"/>
      <c r="AT124" s="257" t="s">
        <v>361</v>
      </c>
      <c r="AU124" s="257" t="s">
        <v>76</v>
      </c>
      <c r="AV124" s="13" t="s">
        <v>86</v>
      </c>
      <c r="AW124" s="13" t="s">
        <v>32</v>
      </c>
      <c r="AX124" s="13" t="s">
        <v>84</v>
      </c>
      <c r="AY124" s="257" t="s">
        <v>350</v>
      </c>
    </row>
    <row r="125" s="2" customFormat="1" ht="16.5" customHeight="1">
      <c r="A125" s="39"/>
      <c r="B125" s="40"/>
      <c r="C125" s="229" t="s">
        <v>86</v>
      </c>
      <c r="D125" s="229" t="s">
        <v>352</v>
      </c>
      <c r="E125" s="230" t="s">
        <v>7200</v>
      </c>
      <c r="F125" s="231" t="s">
        <v>7201</v>
      </c>
      <c r="G125" s="232" t="s">
        <v>497</v>
      </c>
      <c r="H125" s="233">
        <v>7</v>
      </c>
      <c r="I125" s="234"/>
      <c r="J125" s="235">
        <f>ROUND(I125*H125,2)</f>
        <v>0</v>
      </c>
      <c r="K125" s="231" t="s">
        <v>1</v>
      </c>
      <c r="L125" s="45"/>
      <c r="M125" s="236" t="s">
        <v>1</v>
      </c>
      <c r="N125" s="237" t="s">
        <v>41</v>
      </c>
      <c r="O125" s="92"/>
      <c r="P125" s="238">
        <f>O125*H125</f>
        <v>0</v>
      </c>
      <c r="Q125" s="238">
        <v>0</v>
      </c>
      <c r="R125" s="238">
        <f>Q125*H125</f>
        <v>0</v>
      </c>
      <c r="S125" s="238">
        <v>0</v>
      </c>
      <c r="T125" s="239">
        <f>S125*H125</f>
        <v>0</v>
      </c>
      <c r="U125" s="39"/>
      <c r="V125" s="39"/>
      <c r="W125" s="39"/>
      <c r="X125" s="39"/>
      <c r="Y125" s="39"/>
      <c r="Z125" s="39"/>
      <c r="AA125" s="39"/>
      <c r="AB125" s="39"/>
      <c r="AC125" s="39"/>
      <c r="AD125" s="39"/>
      <c r="AE125" s="39"/>
      <c r="AR125" s="240" t="s">
        <v>357</v>
      </c>
      <c r="AT125" s="240" t="s">
        <v>352</v>
      </c>
      <c r="AU125" s="240" t="s">
        <v>76</v>
      </c>
      <c r="AY125" s="18" t="s">
        <v>350</v>
      </c>
      <c r="BE125" s="241">
        <f>IF(N125="základní",J125,0)</f>
        <v>0</v>
      </c>
      <c r="BF125" s="241">
        <f>IF(N125="snížená",J125,0)</f>
        <v>0</v>
      </c>
      <c r="BG125" s="241">
        <f>IF(N125="zákl. přenesená",J125,0)</f>
        <v>0</v>
      </c>
      <c r="BH125" s="241">
        <f>IF(N125="sníž. přenesená",J125,0)</f>
        <v>0</v>
      </c>
      <c r="BI125" s="241">
        <f>IF(N125="nulová",J125,0)</f>
        <v>0</v>
      </c>
      <c r="BJ125" s="18" t="s">
        <v>84</v>
      </c>
      <c r="BK125" s="241">
        <f>ROUND(I125*H125,2)</f>
        <v>0</v>
      </c>
      <c r="BL125" s="18" t="s">
        <v>357</v>
      </c>
      <c r="BM125" s="240" t="s">
        <v>357</v>
      </c>
    </row>
    <row r="126" s="2" customFormat="1">
      <c r="A126" s="39"/>
      <c r="B126" s="40"/>
      <c r="C126" s="41"/>
      <c r="D126" s="242" t="s">
        <v>359</v>
      </c>
      <c r="E126" s="41"/>
      <c r="F126" s="243" t="s">
        <v>7201</v>
      </c>
      <c r="G126" s="41"/>
      <c r="H126" s="41"/>
      <c r="I126" s="244"/>
      <c r="J126" s="41"/>
      <c r="K126" s="41"/>
      <c r="L126" s="45"/>
      <c r="M126" s="245"/>
      <c r="N126" s="246"/>
      <c r="O126" s="92"/>
      <c r="P126" s="92"/>
      <c r="Q126" s="92"/>
      <c r="R126" s="92"/>
      <c r="S126" s="92"/>
      <c r="T126" s="93"/>
      <c r="U126" s="39"/>
      <c r="V126" s="39"/>
      <c r="W126" s="39"/>
      <c r="X126" s="39"/>
      <c r="Y126" s="39"/>
      <c r="Z126" s="39"/>
      <c r="AA126" s="39"/>
      <c r="AB126" s="39"/>
      <c r="AC126" s="39"/>
      <c r="AD126" s="39"/>
      <c r="AE126" s="39"/>
      <c r="AT126" s="18" t="s">
        <v>359</v>
      </c>
      <c r="AU126" s="18" t="s">
        <v>76</v>
      </c>
    </row>
    <row r="127" s="15" customFormat="1">
      <c r="A127" s="15"/>
      <c r="B127" s="269"/>
      <c r="C127" s="270"/>
      <c r="D127" s="242" t="s">
        <v>361</v>
      </c>
      <c r="E127" s="271" t="s">
        <v>1</v>
      </c>
      <c r="F127" s="272" t="s">
        <v>7202</v>
      </c>
      <c r="G127" s="270"/>
      <c r="H127" s="271" t="s">
        <v>1</v>
      </c>
      <c r="I127" s="273"/>
      <c r="J127" s="270"/>
      <c r="K127" s="270"/>
      <c r="L127" s="274"/>
      <c r="M127" s="275"/>
      <c r="N127" s="276"/>
      <c r="O127" s="276"/>
      <c r="P127" s="276"/>
      <c r="Q127" s="276"/>
      <c r="R127" s="276"/>
      <c r="S127" s="276"/>
      <c r="T127" s="277"/>
      <c r="U127" s="15"/>
      <c r="V127" s="15"/>
      <c r="W127" s="15"/>
      <c r="X127" s="15"/>
      <c r="Y127" s="15"/>
      <c r="Z127" s="15"/>
      <c r="AA127" s="15"/>
      <c r="AB127" s="15"/>
      <c r="AC127" s="15"/>
      <c r="AD127" s="15"/>
      <c r="AE127" s="15"/>
      <c r="AT127" s="278" t="s">
        <v>361</v>
      </c>
      <c r="AU127" s="278" t="s">
        <v>76</v>
      </c>
      <c r="AV127" s="15" t="s">
        <v>84</v>
      </c>
      <c r="AW127" s="15" t="s">
        <v>32</v>
      </c>
      <c r="AX127" s="15" t="s">
        <v>76</v>
      </c>
      <c r="AY127" s="278" t="s">
        <v>350</v>
      </c>
    </row>
    <row r="128" s="13" customFormat="1">
      <c r="A128" s="13"/>
      <c r="B128" s="247"/>
      <c r="C128" s="248"/>
      <c r="D128" s="242" t="s">
        <v>361</v>
      </c>
      <c r="E128" s="249" t="s">
        <v>1</v>
      </c>
      <c r="F128" s="250" t="s">
        <v>462</v>
      </c>
      <c r="G128" s="248"/>
      <c r="H128" s="251">
        <v>7</v>
      </c>
      <c r="I128" s="252"/>
      <c r="J128" s="248"/>
      <c r="K128" s="248"/>
      <c r="L128" s="253"/>
      <c r="M128" s="254"/>
      <c r="N128" s="255"/>
      <c r="O128" s="255"/>
      <c r="P128" s="255"/>
      <c r="Q128" s="255"/>
      <c r="R128" s="255"/>
      <c r="S128" s="255"/>
      <c r="T128" s="256"/>
      <c r="U128" s="13"/>
      <c r="V128" s="13"/>
      <c r="W128" s="13"/>
      <c r="X128" s="13"/>
      <c r="Y128" s="13"/>
      <c r="Z128" s="13"/>
      <c r="AA128" s="13"/>
      <c r="AB128" s="13"/>
      <c r="AC128" s="13"/>
      <c r="AD128" s="13"/>
      <c r="AE128" s="13"/>
      <c r="AT128" s="257" t="s">
        <v>361</v>
      </c>
      <c r="AU128" s="257" t="s">
        <v>76</v>
      </c>
      <c r="AV128" s="13" t="s">
        <v>86</v>
      </c>
      <c r="AW128" s="13" t="s">
        <v>32</v>
      </c>
      <c r="AX128" s="13" t="s">
        <v>84</v>
      </c>
      <c r="AY128" s="257" t="s">
        <v>350</v>
      </c>
    </row>
    <row r="129" s="2" customFormat="1" ht="16.5" customHeight="1">
      <c r="A129" s="39"/>
      <c r="B129" s="40"/>
      <c r="C129" s="229" t="s">
        <v>371</v>
      </c>
      <c r="D129" s="229" t="s">
        <v>352</v>
      </c>
      <c r="E129" s="230" t="s">
        <v>7203</v>
      </c>
      <c r="F129" s="231" t="s">
        <v>7204</v>
      </c>
      <c r="G129" s="232" t="s">
        <v>497</v>
      </c>
      <c r="H129" s="233">
        <v>80</v>
      </c>
      <c r="I129" s="234"/>
      <c r="J129" s="235">
        <f>ROUND(I129*H129,2)</f>
        <v>0</v>
      </c>
      <c r="K129" s="231" t="s">
        <v>1</v>
      </c>
      <c r="L129" s="45"/>
      <c r="M129" s="236" t="s">
        <v>1</v>
      </c>
      <c r="N129" s="237" t="s">
        <v>41</v>
      </c>
      <c r="O129" s="92"/>
      <c r="P129" s="238">
        <f>O129*H129</f>
        <v>0</v>
      </c>
      <c r="Q129" s="238">
        <v>0</v>
      </c>
      <c r="R129" s="238">
        <f>Q129*H129</f>
        <v>0</v>
      </c>
      <c r="S129" s="238">
        <v>0</v>
      </c>
      <c r="T129" s="239">
        <f>S129*H129</f>
        <v>0</v>
      </c>
      <c r="U129" s="39"/>
      <c r="V129" s="39"/>
      <c r="W129" s="39"/>
      <c r="X129" s="39"/>
      <c r="Y129" s="39"/>
      <c r="Z129" s="39"/>
      <c r="AA129" s="39"/>
      <c r="AB129" s="39"/>
      <c r="AC129" s="39"/>
      <c r="AD129" s="39"/>
      <c r="AE129" s="39"/>
      <c r="AR129" s="240" t="s">
        <v>357</v>
      </c>
      <c r="AT129" s="240" t="s">
        <v>352</v>
      </c>
      <c r="AU129" s="240" t="s">
        <v>76</v>
      </c>
      <c r="AY129" s="18" t="s">
        <v>350</v>
      </c>
      <c r="BE129" s="241">
        <f>IF(N129="základní",J129,0)</f>
        <v>0</v>
      </c>
      <c r="BF129" s="241">
        <f>IF(N129="snížená",J129,0)</f>
        <v>0</v>
      </c>
      <c r="BG129" s="241">
        <f>IF(N129="zákl. přenesená",J129,0)</f>
        <v>0</v>
      </c>
      <c r="BH129" s="241">
        <f>IF(N129="sníž. přenesená",J129,0)</f>
        <v>0</v>
      </c>
      <c r="BI129" s="241">
        <f>IF(N129="nulová",J129,0)</f>
        <v>0</v>
      </c>
      <c r="BJ129" s="18" t="s">
        <v>84</v>
      </c>
      <c r="BK129" s="241">
        <f>ROUND(I129*H129,2)</f>
        <v>0</v>
      </c>
      <c r="BL129" s="18" t="s">
        <v>357</v>
      </c>
      <c r="BM129" s="240" t="s">
        <v>456</v>
      </c>
    </row>
    <row r="130" s="2" customFormat="1">
      <c r="A130" s="39"/>
      <c r="B130" s="40"/>
      <c r="C130" s="41"/>
      <c r="D130" s="242" t="s">
        <v>359</v>
      </c>
      <c r="E130" s="41"/>
      <c r="F130" s="243" t="s">
        <v>7204</v>
      </c>
      <c r="G130" s="41"/>
      <c r="H130" s="41"/>
      <c r="I130" s="244"/>
      <c r="J130" s="41"/>
      <c r="K130" s="41"/>
      <c r="L130" s="45"/>
      <c r="M130" s="245"/>
      <c r="N130" s="246"/>
      <c r="O130" s="92"/>
      <c r="P130" s="92"/>
      <c r="Q130" s="92"/>
      <c r="R130" s="92"/>
      <c r="S130" s="92"/>
      <c r="T130" s="93"/>
      <c r="U130" s="39"/>
      <c r="V130" s="39"/>
      <c r="W130" s="39"/>
      <c r="X130" s="39"/>
      <c r="Y130" s="39"/>
      <c r="Z130" s="39"/>
      <c r="AA130" s="39"/>
      <c r="AB130" s="39"/>
      <c r="AC130" s="39"/>
      <c r="AD130" s="39"/>
      <c r="AE130" s="39"/>
      <c r="AT130" s="18" t="s">
        <v>359</v>
      </c>
      <c r="AU130" s="18" t="s">
        <v>76</v>
      </c>
    </row>
    <row r="131" s="15" customFormat="1">
      <c r="A131" s="15"/>
      <c r="B131" s="269"/>
      <c r="C131" s="270"/>
      <c r="D131" s="242" t="s">
        <v>361</v>
      </c>
      <c r="E131" s="271" t="s">
        <v>1</v>
      </c>
      <c r="F131" s="272" t="s">
        <v>7205</v>
      </c>
      <c r="G131" s="270"/>
      <c r="H131" s="271" t="s">
        <v>1</v>
      </c>
      <c r="I131" s="273"/>
      <c r="J131" s="270"/>
      <c r="K131" s="270"/>
      <c r="L131" s="274"/>
      <c r="M131" s="275"/>
      <c r="N131" s="276"/>
      <c r="O131" s="276"/>
      <c r="P131" s="276"/>
      <c r="Q131" s="276"/>
      <c r="R131" s="276"/>
      <c r="S131" s="276"/>
      <c r="T131" s="277"/>
      <c r="U131" s="15"/>
      <c r="V131" s="15"/>
      <c r="W131" s="15"/>
      <c r="X131" s="15"/>
      <c r="Y131" s="15"/>
      <c r="Z131" s="15"/>
      <c r="AA131" s="15"/>
      <c r="AB131" s="15"/>
      <c r="AC131" s="15"/>
      <c r="AD131" s="15"/>
      <c r="AE131" s="15"/>
      <c r="AT131" s="278" t="s">
        <v>361</v>
      </c>
      <c r="AU131" s="278" t="s">
        <v>76</v>
      </c>
      <c r="AV131" s="15" t="s">
        <v>84</v>
      </c>
      <c r="AW131" s="15" t="s">
        <v>32</v>
      </c>
      <c r="AX131" s="15" t="s">
        <v>76</v>
      </c>
      <c r="AY131" s="278" t="s">
        <v>350</v>
      </c>
    </row>
    <row r="132" s="15" customFormat="1">
      <c r="A132" s="15"/>
      <c r="B132" s="269"/>
      <c r="C132" s="270"/>
      <c r="D132" s="242" t="s">
        <v>361</v>
      </c>
      <c r="E132" s="271" t="s">
        <v>1</v>
      </c>
      <c r="F132" s="272" t="s">
        <v>7206</v>
      </c>
      <c r="G132" s="270"/>
      <c r="H132" s="271" t="s">
        <v>1</v>
      </c>
      <c r="I132" s="273"/>
      <c r="J132" s="270"/>
      <c r="K132" s="270"/>
      <c r="L132" s="274"/>
      <c r="M132" s="275"/>
      <c r="N132" s="276"/>
      <c r="O132" s="276"/>
      <c r="P132" s="276"/>
      <c r="Q132" s="276"/>
      <c r="R132" s="276"/>
      <c r="S132" s="276"/>
      <c r="T132" s="277"/>
      <c r="U132" s="15"/>
      <c r="V132" s="15"/>
      <c r="W132" s="15"/>
      <c r="X132" s="15"/>
      <c r="Y132" s="15"/>
      <c r="Z132" s="15"/>
      <c r="AA132" s="15"/>
      <c r="AB132" s="15"/>
      <c r="AC132" s="15"/>
      <c r="AD132" s="15"/>
      <c r="AE132" s="15"/>
      <c r="AT132" s="278" t="s">
        <v>361</v>
      </c>
      <c r="AU132" s="278" t="s">
        <v>76</v>
      </c>
      <c r="AV132" s="15" t="s">
        <v>84</v>
      </c>
      <c r="AW132" s="15" t="s">
        <v>32</v>
      </c>
      <c r="AX132" s="15" t="s">
        <v>76</v>
      </c>
      <c r="AY132" s="278" t="s">
        <v>350</v>
      </c>
    </row>
    <row r="133" s="13" customFormat="1">
      <c r="A133" s="13"/>
      <c r="B133" s="247"/>
      <c r="C133" s="248"/>
      <c r="D133" s="242" t="s">
        <v>361</v>
      </c>
      <c r="E133" s="249" t="s">
        <v>1</v>
      </c>
      <c r="F133" s="250" t="s">
        <v>1871</v>
      </c>
      <c r="G133" s="248"/>
      <c r="H133" s="251">
        <v>80</v>
      </c>
      <c r="I133" s="252"/>
      <c r="J133" s="248"/>
      <c r="K133" s="248"/>
      <c r="L133" s="253"/>
      <c r="M133" s="254"/>
      <c r="N133" s="255"/>
      <c r="O133" s="255"/>
      <c r="P133" s="255"/>
      <c r="Q133" s="255"/>
      <c r="R133" s="255"/>
      <c r="S133" s="255"/>
      <c r="T133" s="256"/>
      <c r="U133" s="13"/>
      <c r="V133" s="13"/>
      <c r="W133" s="13"/>
      <c r="X133" s="13"/>
      <c r="Y133" s="13"/>
      <c r="Z133" s="13"/>
      <c r="AA133" s="13"/>
      <c r="AB133" s="13"/>
      <c r="AC133" s="13"/>
      <c r="AD133" s="13"/>
      <c r="AE133" s="13"/>
      <c r="AT133" s="257" t="s">
        <v>361</v>
      </c>
      <c r="AU133" s="257" t="s">
        <v>76</v>
      </c>
      <c r="AV133" s="13" t="s">
        <v>86</v>
      </c>
      <c r="AW133" s="13" t="s">
        <v>32</v>
      </c>
      <c r="AX133" s="13" t="s">
        <v>84</v>
      </c>
      <c r="AY133" s="257" t="s">
        <v>350</v>
      </c>
    </row>
    <row r="134" s="2" customFormat="1" ht="16.5" customHeight="1">
      <c r="A134" s="39"/>
      <c r="B134" s="40"/>
      <c r="C134" s="229" t="s">
        <v>357</v>
      </c>
      <c r="D134" s="229" t="s">
        <v>352</v>
      </c>
      <c r="E134" s="230" t="s">
        <v>7207</v>
      </c>
      <c r="F134" s="231" t="s">
        <v>7208</v>
      </c>
      <c r="G134" s="232" t="s">
        <v>497</v>
      </c>
      <c r="H134" s="233">
        <v>22</v>
      </c>
      <c r="I134" s="234"/>
      <c r="J134" s="235">
        <f>ROUND(I134*H134,2)</f>
        <v>0</v>
      </c>
      <c r="K134" s="231" t="s">
        <v>1</v>
      </c>
      <c r="L134" s="45"/>
      <c r="M134" s="236" t="s">
        <v>1</v>
      </c>
      <c r="N134" s="237" t="s">
        <v>41</v>
      </c>
      <c r="O134" s="92"/>
      <c r="P134" s="238">
        <f>O134*H134</f>
        <v>0</v>
      </c>
      <c r="Q134" s="238">
        <v>0</v>
      </c>
      <c r="R134" s="238">
        <f>Q134*H134</f>
        <v>0</v>
      </c>
      <c r="S134" s="238">
        <v>0</v>
      </c>
      <c r="T134" s="239">
        <f>S134*H134</f>
        <v>0</v>
      </c>
      <c r="U134" s="39"/>
      <c r="V134" s="39"/>
      <c r="W134" s="39"/>
      <c r="X134" s="39"/>
      <c r="Y134" s="39"/>
      <c r="Z134" s="39"/>
      <c r="AA134" s="39"/>
      <c r="AB134" s="39"/>
      <c r="AC134" s="39"/>
      <c r="AD134" s="39"/>
      <c r="AE134" s="39"/>
      <c r="AR134" s="240" t="s">
        <v>357</v>
      </c>
      <c r="AT134" s="240" t="s">
        <v>352</v>
      </c>
      <c r="AU134" s="240" t="s">
        <v>76</v>
      </c>
      <c r="AY134" s="18" t="s">
        <v>350</v>
      </c>
      <c r="BE134" s="241">
        <f>IF(N134="základní",J134,0)</f>
        <v>0</v>
      </c>
      <c r="BF134" s="241">
        <f>IF(N134="snížená",J134,0)</f>
        <v>0</v>
      </c>
      <c r="BG134" s="241">
        <f>IF(N134="zákl. přenesená",J134,0)</f>
        <v>0</v>
      </c>
      <c r="BH134" s="241">
        <f>IF(N134="sníž. přenesená",J134,0)</f>
        <v>0</v>
      </c>
      <c r="BI134" s="241">
        <f>IF(N134="nulová",J134,0)</f>
        <v>0</v>
      </c>
      <c r="BJ134" s="18" t="s">
        <v>84</v>
      </c>
      <c r="BK134" s="241">
        <f>ROUND(I134*H134,2)</f>
        <v>0</v>
      </c>
      <c r="BL134" s="18" t="s">
        <v>357</v>
      </c>
      <c r="BM134" s="240" t="s">
        <v>468</v>
      </c>
    </row>
    <row r="135" s="2" customFormat="1">
      <c r="A135" s="39"/>
      <c r="B135" s="40"/>
      <c r="C135" s="41"/>
      <c r="D135" s="242" t="s">
        <v>359</v>
      </c>
      <c r="E135" s="41"/>
      <c r="F135" s="243" t="s">
        <v>7208</v>
      </c>
      <c r="G135" s="41"/>
      <c r="H135" s="41"/>
      <c r="I135" s="244"/>
      <c r="J135" s="41"/>
      <c r="K135" s="41"/>
      <c r="L135" s="45"/>
      <c r="M135" s="245"/>
      <c r="N135" s="246"/>
      <c r="O135" s="92"/>
      <c r="P135" s="92"/>
      <c r="Q135" s="92"/>
      <c r="R135" s="92"/>
      <c r="S135" s="92"/>
      <c r="T135" s="93"/>
      <c r="U135" s="39"/>
      <c r="V135" s="39"/>
      <c r="W135" s="39"/>
      <c r="X135" s="39"/>
      <c r="Y135" s="39"/>
      <c r="Z135" s="39"/>
      <c r="AA135" s="39"/>
      <c r="AB135" s="39"/>
      <c r="AC135" s="39"/>
      <c r="AD135" s="39"/>
      <c r="AE135" s="39"/>
      <c r="AT135" s="18" t="s">
        <v>359</v>
      </c>
      <c r="AU135" s="18" t="s">
        <v>76</v>
      </c>
    </row>
    <row r="136" s="15" customFormat="1">
      <c r="A136" s="15"/>
      <c r="B136" s="269"/>
      <c r="C136" s="270"/>
      <c r="D136" s="242" t="s">
        <v>361</v>
      </c>
      <c r="E136" s="271" t="s">
        <v>1</v>
      </c>
      <c r="F136" s="272" t="s">
        <v>7209</v>
      </c>
      <c r="G136" s="270"/>
      <c r="H136" s="271" t="s">
        <v>1</v>
      </c>
      <c r="I136" s="273"/>
      <c r="J136" s="270"/>
      <c r="K136" s="270"/>
      <c r="L136" s="274"/>
      <c r="M136" s="275"/>
      <c r="N136" s="276"/>
      <c r="O136" s="276"/>
      <c r="P136" s="276"/>
      <c r="Q136" s="276"/>
      <c r="R136" s="276"/>
      <c r="S136" s="276"/>
      <c r="T136" s="277"/>
      <c r="U136" s="15"/>
      <c r="V136" s="15"/>
      <c r="W136" s="15"/>
      <c r="X136" s="15"/>
      <c r="Y136" s="15"/>
      <c r="Z136" s="15"/>
      <c r="AA136" s="15"/>
      <c r="AB136" s="15"/>
      <c r="AC136" s="15"/>
      <c r="AD136" s="15"/>
      <c r="AE136" s="15"/>
      <c r="AT136" s="278" t="s">
        <v>361</v>
      </c>
      <c r="AU136" s="278" t="s">
        <v>76</v>
      </c>
      <c r="AV136" s="15" t="s">
        <v>84</v>
      </c>
      <c r="AW136" s="15" t="s">
        <v>32</v>
      </c>
      <c r="AX136" s="15" t="s">
        <v>76</v>
      </c>
      <c r="AY136" s="278" t="s">
        <v>350</v>
      </c>
    </row>
    <row r="137" s="13" customFormat="1">
      <c r="A137" s="13"/>
      <c r="B137" s="247"/>
      <c r="C137" s="248"/>
      <c r="D137" s="242" t="s">
        <v>361</v>
      </c>
      <c r="E137" s="249" t="s">
        <v>1</v>
      </c>
      <c r="F137" s="250" t="s">
        <v>576</v>
      </c>
      <c r="G137" s="248"/>
      <c r="H137" s="251">
        <v>22</v>
      </c>
      <c r="I137" s="252"/>
      <c r="J137" s="248"/>
      <c r="K137" s="248"/>
      <c r="L137" s="253"/>
      <c r="M137" s="254"/>
      <c r="N137" s="255"/>
      <c r="O137" s="255"/>
      <c r="P137" s="255"/>
      <c r="Q137" s="255"/>
      <c r="R137" s="255"/>
      <c r="S137" s="255"/>
      <c r="T137" s="256"/>
      <c r="U137" s="13"/>
      <c r="V137" s="13"/>
      <c r="W137" s="13"/>
      <c r="X137" s="13"/>
      <c r="Y137" s="13"/>
      <c r="Z137" s="13"/>
      <c r="AA137" s="13"/>
      <c r="AB137" s="13"/>
      <c r="AC137" s="13"/>
      <c r="AD137" s="13"/>
      <c r="AE137" s="13"/>
      <c r="AT137" s="257" t="s">
        <v>361</v>
      </c>
      <c r="AU137" s="257" t="s">
        <v>76</v>
      </c>
      <c r="AV137" s="13" t="s">
        <v>86</v>
      </c>
      <c r="AW137" s="13" t="s">
        <v>32</v>
      </c>
      <c r="AX137" s="13" t="s">
        <v>84</v>
      </c>
      <c r="AY137" s="257" t="s">
        <v>350</v>
      </c>
    </row>
    <row r="138" s="2" customFormat="1" ht="16.5" customHeight="1">
      <c r="A138" s="39"/>
      <c r="B138" s="40"/>
      <c r="C138" s="229" t="s">
        <v>389</v>
      </c>
      <c r="D138" s="229" t="s">
        <v>352</v>
      </c>
      <c r="E138" s="230" t="s">
        <v>7210</v>
      </c>
      <c r="F138" s="231" t="s">
        <v>7211</v>
      </c>
      <c r="G138" s="232" t="s">
        <v>497</v>
      </c>
      <c r="H138" s="233">
        <v>15</v>
      </c>
      <c r="I138" s="234"/>
      <c r="J138" s="235">
        <f>ROUND(I138*H138,2)</f>
        <v>0</v>
      </c>
      <c r="K138" s="231" t="s">
        <v>1</v>
      </c>
      <c r="L138" s="45"/>
      <c r="M138" s="236" t="s">
        <v>1</v>
      </c>
      <c r="N138" s="237" t="s">
        <v>41</v>
      </c>
      <c r="O138" s="92"/>
      <c r="P138" s="238">
        <f>O138*H138</f>
        <v>0</v>
      </c>
      <c r="Q138" s="238">
        <v>0</v>
      </c>
      <c r="R138" s="238">
        <f>Q138*H138</f>
        <v>0</v>
      </c>
      <c r="S138" s="238">
        <v>0</v>
      </c>
      <c r="T138" s="239">
        <f>S138*H138</f>
        <v>0</v>
      </c>
      <c r="U138" s="39"/>
      <c r="V138" s="39"/>
      <c r="W138" s="39"/>
      <c r="X138" s="39"/>
      <c r="Y138" s="39"/>
      <c r="Z138" s="39"/>
      <c r="AA138" s="39"/>
      <c r="AB138" s="39"/>
      <c r="AC138" s="39"/>
      <c r="AD138" s="39"/>
      <c r="AE138" s="39"/>
      <c r="AR138" s="240" t="s">
        <v>357</v>
      </c>
      <c r="AT138" s="240" t="s">
        <v>352</v>
      </c>
      <c r="AU138" s="240" t="s">
        <v>76</v>
      </c>
      <c r="AY138" s="18" t="s">
        <v>350</v>
      </c>
      <c r="BE138" s="241">
        <f>IF(N138="základní",J138,0)</f>
        <v>0</v>
      </c>
      <c r="BF138" s="241">
        <f>IF(N138="snížená",J138,0)</f>
        <v>0</v>
      </c>
      <c r="BG138" s="241">
        <f>IF(N138="zákl. přenesená",J138,0)</f>
        <v>0</v>
      </c>
      <c r="BH138" s="241">
        <f>IF(N138="sníž. přenesená",J138,0)</f>
        <v>0</v>
      </c>
      <c r="BI138" s="241">
        <f>IF(N138="nulová",J138,0)</f>
        <v>0</v>
      </c>
      <c r="BJ138" s="18" t="s">
        <v>84</v>
      </c>
      <c r="BK138" s="241">
        <f>ROUND(I138*H138,2)</f>
        <v>0</v>
      </c>
      <c r="BL138" s="18" t="s">
        <v>357</v>
      </c>
      <c r="BM138" s="240" t="s">
        <v>480</v>
      </c>
    </row>
    <row r="139" s="2" customFormat="1">
      <c r="A139" s="39"/>
      <c r="B139" s="40"/>
      <c r="C139" s="41"/>
      <c r="D139" s="242" t="s">
        <v>359</v>
      </c>
      <c r="E139" s="41"/>
      <c r="F139" s="243" t="s">
        <v>7211</v>
      </c>
      <c r="G139" s="41"/>
      <c r="H139" s="41"/>
      <c r="I139" s="244"/>
      <c r="J139" s="41"/>
      <c r="K139" s="41"/>
      <c r="L139" s="45"/>
      <c r="M139" s="245"/>
      <c r="N139" s="246"/>
      <c r="O139" s="92"/>
      <c r="P139" s="92"/>
      <c r="Q139" s="92"/>
      <c r="R139" s="92"/>
      <c r="S139" s="92"/>
      <c r="T139" s="93"/>
      <c r="U139" s="39"/>
      <c r="V139" s="39"/>
      <c r="W139" s="39"/>
      <c r="X139" s="39"/>
      <c r="Y139" s="39"/>
      <c r="Z139" s="39"/>
      <c r="AA139" s="39"/>
      <c r="AB139" s="39"/>
      <c r="AC139" s="39"/>
      <c r="AD139" s="39"/>
      <c r="AE139" s="39"/>
      <c r="AT139" s="18" t="s">
        <v>359</v>
      </c>
      <c r="AU139" s="18" t="s">
        <v>76</v>
      </c>
    </row>
    <row r="140" s="15" customFormat="1">
      <c r="A140" s="15"/>
      <c r="B140" s="269"/>
      <c r="C140" s="270"/>
      <c r="D140" s="242" t="s">
        <v>361</v>
      </c>
      <c r="E140" s="271" t="s">
        <v>1</v>
      </c>
      <c r="F140" s="272" t="s">
        <v>7212</v>
      </c>
      <c r="G140" s="270"/>
      <c r="H140" s="271" t="s">
        <v>1</v>
      </c>
      <c r="I140" s="273"/>
      <c r="J140" s="270"/>
      <c r="K140" s="270"/>
      <c r="L140" s="274"/>
      <c r="M140" s="275"/>
      <c r="N140" s="276"/>
      <c r="O140" s="276"/>
      <c r="P140" s="276"/>
      <c r="Q140" s="276"/>
      <c r="R140" s="276"/>
      <c r="S140" s="276"/>
      <c r="T140" s="277"/>
      <c r="U140" s="15"/>
      <c r="V140" s="15"/>
      <c r="W140" s="15"/>
      <c r="X140" s="15"/>
      <c r="Y140" s="15"/>
      <c r="Z140" s="15"/>
      <c r="AA140" s="15"/>
      <c r="AB140" s="15"/>
      <c r="AC140" s="15"/>
      <c r="AD140" s="15"/>
      <c r="AE140" s="15"/>
      <c r="AT140" s="278" t="s">
        <v>361</v>
      </c>
      <c r="AU140" s="278" t="s">
        <v>76</v>
      </c>
      <c r="AV140" s="15" t="s">
        <v>84</v>
      </c>
      <c r="AW140" s="15" t="s">
        <v>32</v>
      </c>
      <c r="AX140" s="15" t="s">
        <v>76</v>
      </c>
      <c r="AY140" s="278" t="s">
        <v>350</v>
      </c>
    </row>
    <row r="141" s="13" customFormat="1">
      <c r="A141" s="13"/>
      <c r="B141" s="247"/>
      <c r="C141" s="248"/>
      <c r="D141" s="242" t="s">
        <v>361</v>
      </c>
      <c r="E141" s="249" t="s">
        <v>1</v>
      </c>
      <c r="F141" s="250" t="s">
        <v>8</v>
      </c>
      <c r="G141" s="248"/>
      <c r="H141" s="251">
        <v>15</v>
      </c>
      <c r="I141" s="252"/>
      <c r="J141" s="248"/>
      <c r="K141" s="248"/>
      <c r="L141" s="253"/>
      <c r="M141" s="254"/>
      <c r="N141" s="255"/>
      <c r="O141" s="255"/>
      <c r="P141" s="255"/>
      <c r="Q141" s="255"/>
      <c r="R141" s="255"/>
      <c r="S141" s="255"/>
      <c r="T141" s="256"/>
      <c r="U141" s="13"/>
      <c r="V141" s="13"/>
      <c r="W141" s="13"/>
      <c r="X141" s="13"/>
      <c r="Y141" s="13"/>
      <c r="Z141" s="13"/>
      <c r="AA141" s="13"/>
      <c r="AB141" s="13"/>
      <c r="AC141" s="13"/>
      <c r="AD141" s="13"/>
      <c r="AE141" s="13"/>
      <c r="AT141" s="257" t="s">
        <v>361</v>
      </c>
      <c r="AU141" s="257" t="s">
        <v>76</v>
      </c>
      <c r="AV141" s="13" t="s">
        <v>86</v>
      </c>
      <c r="AW141" s="13" t="s">
        <v>32</v>
      </c>
      <c r="AX141" s="13" t="s">
        <v>84</v>
      </c>
      <c r="AY141" s="257" t="s">
        <v>350</v>
      </c>
    </row>
    <row r="142" s="2" customFormat="1" ht="16.5" customHeight="1">
      <c r="A142" s="39"/>
      <c r="B142" s="40"/>
      <c r="C142" s="229" t="s">
        <v>456</v>
      </c>
      <c r="D142" s="229" t="s">
        <v>352</v>
      </c>
      <c r="E142" s="230" t="s">
        <v>7213</v>
      </c>
      <c r="F142" s="231" t="s">
        <v>7214</v>
      </c>
      <c r="G142" s="232" t="s">
        <v>497</v>
      </c>
      <c r="H142" s="233">
        <v>68</v>
      </c>
      <c r="I142" s="234"/>
      <c r="J142" s="235">
        <f>ROUND(I142*H142,2)</f>
        <v>0</v>
      </c>
      <c r="K142" s="231" t="s">
        <v>1</v>
      </c>
      <c r="L142" s="45"/>
      <c r="M142" s="236" t="s">
        <v>1</v>
      </c>
      <c r="N142" s="237" t="s">
        <v>41</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357</v>
      </c>
      <c r="AT142" s="240" t="s">
        <v>352</v>
      </c>
      <c r="AU142" s="240" t="s">
        <v>76</v>
      </c>
      <c r="AY142" s="18" t="s">
        <v>350</v>
      </c>
      <c r="BE142" s="241">
        <f>IF(N142="základní",J142,0)</f>
        <v>0</v>
      </c>
      <c r="BF142" s="241">
        <f>IF(N142="snížená",J142,0)</f>
        <v>0</v>
      </c>
      <c r="BG142" s="241">
        <f>IF(N142="zákl. přenesená",J142,0)</f>
        <v>0</v>
      </c>
      <c r="BH142" s="241">
        <f>IF(N142="sníž. přenesená",J142,0)</f>
        <v>0</v>
      </c>
      <c r="BI142" s="241">
        <f>IF(N142="nulová",J142,0)</f>
        <v>0</v>
      </c>
      <c r="BJ142" s="18" t="s">
        <v>84</v>
      </c>
      <c r="BK142" s="241">
        <f>ROUND(I142*H142,2)</f>
        <v>0</v>
      </c>
      <c r="BL142" s="18" t="s">
        <v>357</v>
      </c>
      <c r="BM142" s="240" t="s">
        <v>494</v>
      </c>
    </row>
    <row r="143" s="2" customFormat="1">
      <c r="A143" s="39"/>
      <c r="B143" s="40"/>
      <c r="C143" s="41"/>
      <c r="D143" s="242" t="s">
        <v>359</v>
      </c>
      <c r="E143" s="41"/>
      <c r="F143" s="243" t="s">
        <v>7214</v>
      </c>
      <c r="G143" s="41"/>
      <c r="H143" s="41"/>
      <c r="I143" s="244"/>
      <c r="J143" s="41"/>
      <c r="K143" s="41"/>
      <c r="L143" s="45"/>
      <c r="M143" s="245"/>
      <c r="N143" s="246"/>
      <c r="O143" s="92"/>
      <c r="P143" s="92"/>
      <c r="Q143" s="92"/>
      <c r="R143" s="92"/>
      <c r="S143" s="92"/>
      <c r="T143" s="93"/>
      <c r="U143" s="39"/>
      <c r="V143" s="39"/>
      <c r="W143" s="39"/>
      <c r="X143" s="39"/>
      <c r="Y143" s="39"/>
      <c r="Z143" s="39"/>
      <c r="AA143" s="39"/>
      <c r="AB143" s="39"/>
      <c r="AC143" s="39"/>
      <c r="AD143" s="39"/>
      <c r="AE143" s="39"/>
      <c r="AT143" s="18" t="s">
        <v>359</v>
      </c>
      <c r="AU143" s="18" t="s">
        <v>76</v>
      </c>
    </row>
    <row r="144" s="15" customFormat="1">
      <c r="A144" s="15"/>
      <c r="B144" s="269"/>
      <c r="C144" s="270"/>
      <c r="D144" s="242" t="s">
        <v>361</v>
      </c>
      <c r="E144" s="271" t="s">
        <v>1</v>
      </c>
      <c r="F144" s="272" t="s">
        <v>7215</v>
      </c>
      <c r="G144" s="270"/>
      <c r="H144" s="271" t="s">
        <v>1</v>
      </c>
      <c r="I144" s="273"/>
      <c r="J144" s="270"/>
      <c r="K144" s="270"/>
      <c r="L144" s="274"/>
      <c r="M144" s="275"/>
      <c r="N144" s="276"/>
      <c r="O144" s="276"/>
      <c r="P144" s="276"/>
      <c r="Q144" s="276"/>
      <c r="R144" s="276"/>
      <c r="S144" s="276"/>
      <c r="T144" s="277"/>
      <c r="U144" s="15"/>
      <c r="V144" s="15"/>
      <c r="W144" s="15"/>
      <c r="X144" s="15"/>
      <c r="Y144" s="15"/>
      <c r="Z144" s="15"/>
      <c r="AA144" s="15"/>
      <c r="AB144" s="15"/>
      <c r="AC144" s="15"/>
      <c r="AD144" s="15"/>
      <c r="AE144" s="15"/>
      <c r="AT144" s="278" t="s">
        <v>361</v>
      </c>
      <c r="AU144" s="278" t="s">
        <v>76</v>
      </c>
      <c r="AV144" s="15" t="s">
        <v>84</v>
      </c>
      <c r="AW144" s="15" t="s">
        <v>32</v>
      </c>
      <c r="AX144" s="15" t="s">
        <v>76</v>
      </c>
      <c r="AY144" s="278" t="s">
        <v>350</v>
      </c>
    </row>
    <row r="145" s="13" customFormat="1">
      <c r="A145" s="13"/>
      <c r="B145" s="247"/>
      <c r="C145" s="248"/>
      <c r="D145" s="242" t="s">
        <v>361</v>
      </c>
      <c r="E145" s="249" t="s">
        <v>1</v>
      </c>
      <c r="F145" s="250" t="s">
        <v>1034</v>
      </c>
      <c r="G145" s="248"/>
      <c r="H145" s="251">
        <v>68</v>
      </c>
      <c r="I145" s="252"/>
      <c r="J145" s="248"/>
      <c r="K145" s="248"/>
      <c r="L145" s="253"/>
      <c r="M145" s="310"/>
      <c r="N145" s="311"/>
      <c r="O145" s="311"/>
      <c r="P145" s="311"/>
      <c r="Q145" s="311"/>
      <c r="R145" s="311"/>
      <c r="S145" s="311"/>
      <c r="T145" s="312"/>
      <c r="U145" s="13"/>
      <c r="V145" s="13"/>
      <c r="W145" s="13"/>
      <c r="X145" s="13"/>
      <c r="Y145" s="13"/>
      <c r="Z145" s="13"/>
      <c r="AA145" s="13"/>
      <c r="AB145" s="13"/>
      <c r="AC145" s="13"/>
      <c r="AD145" s="13"/>
      <c r="AE145" s="13"/>
      <c r="AT145" s="257" t="s">
        <v>361</v>
      </c>
      <c r="AU145" s="257" t="s">
        <v>76</v>
      </c>
      <c r="AV145" s="13" t="s">
        <v>86</v>
      </c>
      <c r="AW145" s="13" t="s">
        <v>32</v>
      </c>
      <c r="AX145" s="13" t="s">
        <v>84</v>
      </c>
      <c r="AY145" s="257" t="s">
        <v>350</v>
      </c>
    </row>
    <row r="146" s="2" customFormat="1" ht="6.96" customHeight="1">
      <c r="A146" s="39"/>
      <c r="B146" s="67"/>
      <c r="C146" s="68"/>
      <c r="D146" s="68"/>
      <c r="E146" s="68"/>
      <c r="F146" s="68"/>
      <c r="G146" s="68"/>
      <c r="H146" s="68"/>
      <c r="I146" s="68"/>
      <c r="J146" s="68"/>
      <c r="K146" s="68"/>
      <c r="L146" s="45"/>
      <c r="M146" s="39"/>
      <c r="O146" s="39"/>
      <c r="P146" s="39"/>
      <c r="Q146" s="39"/>
      <c r="R146" s="39"/>
      <c r="S146" s="39"/>
      <c r="T146" s="39"/>
      <c r="U146" s="39"/>
      <c r="V146" s="39"/>
      <c r="W146" s="39"/>
      <c r="X146" s="39"/>
      <c r="Y146" s="39"/>
      <c r="Z146" s="39"/>
      <c r="AA146" s="39"/>
      <c r="AB146" s="39"/>
      <c r="AC146" s="39"/>
      <c r="AD146" s="39"/>
      <c r="AE146" s="39"/>
    </row>
  </sheetData>
  <sheetProtection sheet="1" autoFilter="0" formatColumns="0" formatRows="0" objects="1" scenarios="1" spinCount="100000" saltValue="MtXrA8+qgBdV3PNvHVui2U4r5qbZccxdCyxQs2BDYJZPdpbh2D//Ph8FiztpvLiI+xnH21w32tktRjSpUT0p3g==" hashValue="LZMaqHp/pT7aRHQRYY5or2K7yermBY4ga6AjihH59D544S/6E/hFv5KgO1Yxy44w2pRWYL+X09WyCXcmOmkorA==" algorithmName="SHA-512" password="CC35"/>
  <autoFilter ref="C119:K145"/>
  <mergeCells count="12">
    <mergeCell ref="E7:H7"/>
    <mergeCell ref="E9:H9"/>
    <mergeCell ref="E11:H11"/>
    <mergeCell ref="E20:H20"/>
    <mergeCell ref="E29:H29"/>
    <mergeCell ref="E85:H85"/>
    <mergeCell ref="E87:H87"/>
    <mergeCell ref="E89:H89"/>
    <mergeCell ref="E108:H108"/>
    <mergeCell ref="E110:H110"/>
    <mergeCell ref="E112:H11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108</v>
      </c>
    </row>
    <row r="3" s="1" customFormat="1" ht="6.96" customHeight="1">
      <c r="B3" s="148"/>
      <c r="C3" s="149"/>
      <c r="D3" s="149"/>
      <c r="E3" s="149"/>
      <c r="F3" s="149"/>
      <c r="G3" s="149"/>
      <c r="H3" s="149"/>
      <c r="I3" s="149"/>
      <c r="J3" s="149"/>
      <c r="K3" s="149"/>
      <c r="L3" s="21"/>
      <c r="AT3" s="18" t="s">
        <v>86</v>
      </c>
    </row>
    <row r="4" s="1" customFormat="1" ht="24.96" customHeight="1">
      <c r="B4" s="21"/>
      <c r="D4" s="150" t="s">
        <v>142</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Rekonstrukce Kounicova domu, Berkova ul. č.p. 100, Česká Lípa</v>
      </c>
      <c r="F7" s="152"/>
      <c r="G7" s="152"/>
      <c r="H7" s="152"/>
      <c r="L7" s="21"/>
    </row>
    <row r="8" s="1" customFormat="1" ht="12" customHeight="1">
      <c r="B8" s="21"/>
      <c r="D8" s="152" t="s">
        <v>151</v>
      </c>
      <c r="L8" s="21"/>
    </row>
    <row r="9" s="2" customFormat="1" ht="16.5" customHeight="1">
      <c r="A9" s="39"/>
      <c r="B9" s="45"/>
      <c r="C9" s="39"/>
      <c r="D9" s="39"/>
      <c r="E9" s="153" t="s">
        <v>7194</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4914</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4" t="s">
        <v>7216</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20</v>
      </c>
      <c r="E14" s="39"/>
      <c r="F14" s="142" t="s">
        <v>21</v>
      </c>
      <c r="G14" s="39"/>
      <c r="H14" s="39"/>
      <c r="I14" s="152" t="s">
        <v>22</v>
      </c>
      <c r="J14" s="155" t="str">
        <f>'Rekapitulace stavby'!AN8</f>
        <v>5. 12. 2022</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24</v>
      </c>
      <c r="E16" s="39"/>
      <c r="F16" s="39"/>
      <c r="G16" s="39"/>
      <c r="H16" s="39"/>
      <c r="I16" s="152"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2"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28</v>
      </c>
      <c r="E19" s="39"/>
      <c r="F19" s="39"/>
      <c r="G19" s="39"/>
      <c r="H19" s="39"/>
      <c r="I19" s="152"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30</v>
      </c>
      <c r="E22" s="39"/>
      <c r="F22" s="39"/>
      <c r="G22" s="39"/>
      <c r="H22" s="39"/>
      <c r="I22" s="152"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2"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33</v>
      </c>
      <c r="E25" s="39"/>
      <c r="F25" s="39"/>
      <c r="G25" s="39"/>
      <c r="H25" s="39"/>
      <c r="I25" s="152" t="s">
        <v>25</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7196</v>
      </c>
      <c r="F26" s="39"/>
      <c r="G26" s="39"/>
      <c r="H26" s="39"/>
      <c r="I26" s="152" t="s">
        <v>27</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6"/>
      <c r="B29" s="157"/>
      <c r="C29" s="156"/>
      <c r="D29" s="156"/>
      <c r="E29" s="158" t="s">
        <v>1</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row>
    <row r="32" s="2" customFormat="1" ht="25.44" customHeight="1">
      <c r="A32" s="39"/>
      <c r="B32" s="45"/>
      <c r="C32" s="39"/>
      <c r="D32" s="162" t="s">
        <v>36</v>
      </c>
      <c r="E32" s="39"/>
      <c r="F32" s="39"/>
      <c r="G32" s="39"/>
      <c r="H32" s="39"/>
      <c r="I32" s="39"/>
      <c r="J32" s="163">
        <f>ROUND(J120, 2)</f>
        <v>0</v>
      </c>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14.4" customHeight="1">
      <c r="A34" s="39"/>
      <c r="B34" s="45"/>
      <c r="C34" s="39"/>
      <c r="D34" s="39"/>
      <c r="E34" s="39"/>
      <c r="F34" s="164" t="s">
        <v>38</v>
      </c>
      <c r="G34" s="39"/>
      <c r="H34" s="39"/>
      <c r="I34" s="164" t="s">
        <v>37</v>
      </c>
      <c r="J34" s="164" t="s">
        <v>39</v>
      </c>
      <c r="K34" s="39"/>
      <c r="L34" s="64"/>
      <c r="S34" s="39"/>
      <c r="T34" s="39"/>
      <c r="U34" s="39"/>
      <c r="V34" s="39"/>
      <c r="W34" s="39"/>
      <c r="X34" s="39"/>
      <c r="Y34" s="39"/>
      <c r="Z34" s="39"/>
      <c r="AA34" s="39"/>
      <c r="AB34" s="39"/>
      <c r="AC34" s="39"/>
      <c r="AD34" s="39"/>
      <c r="AE34" s="39"/>
    </row>
    <row r="35" s="2" customFormat="1" ht="14.4" customHeight="1">
      <c r="A35" s="39"/>
      <c r="B35" s="45"/>
      <c r="C35" s="39"/>
      <c r="D35" s="165" t="s">
        <v>40</v>
      </c>
      <c r="E35" s="152" t="s">
        <v>41</v>
      </c>
      <c r="F35" s="166">
        <f>ROUND((SUM(BE120:BE377)),  2)</f>
        <v>0</v>
      </c>
      <c r="G35" s="39"/>
      <c r="H35" s="39"/>
      <c r="I35" s="167">
        <v>0.20999999999999999</v>
      </c>
      <c r="J35" s="166">
        <f>ROUND(((SUM(BE120:BE377))*I35),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42</v>
      </c>
      <c r="F36" s="166">
        <f>ROUND((SUM(BF120:BF377)),  2)</f>
        <v>0</v>
      </c>
      <c r="G36" s="39"/>
      <c r="H36" s="39"/>
      <c r="I36" s="167">
        <v>0.14999999999999999</v>
      </c>
      <c r="J36" s="166">
        <f>ROUND(((SUM(BF120:BF377))*I36),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43</v>
      </c>
      <c r="F37" s="166">
        <f>ROUND((SUM(BG120:BG377)),  2)</f>
        <v>0</v>
      </c>
      <c r="G37" s="39"/>
      <c r="H37" s="39"/>
      <c r="I37" s="167">
        <v>0.20999999999999999</v>
      </c>
      <c r="J37" s="166">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44</v>
      </c>
      <c r="F38" s="166">
        <f>ROUND((SUM(BH120:BH377)),  2)</f>
        <v>0</v>
      </c>
      <c r="G38" s="39"/>
      <c r="H38" s="39"/>
      <c r="I38" s="167">
        <v>0.14999999999999999</v>
      </c>
      <c r="J38" s="166">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6">
        <f>ROUND((SUM(BI120:BI377)),  2)</f>
        <v>0</v>
      </c>
      <c r="G39" s="39"/>
      <c r="H39" s="39"/>
      <c r="I39" s="167">
        <v>0</v>
      </c>
      <c r="J39" s="166">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8"/>
      <c r="D41" s="169" t="s">
        <v>46</v>
      </c>
      <c r="E41" s="170"/>
      <c r="F41" s="170"/>
      <c r="G41" s="171" t="s">
        <v>47</v>
      </c>
      <c r="H41" s="172" t="s">
        <v>48</v>
      </c>
      <c r="I41" s="170"/>
      <c r="J41" s="173">
        <f>SUM(J32:J39)</f>
        <v>0</v>
      </c>
      <c r="K41" s="174"/>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49</v>
      </c>
      <c r="E50" s="176"/>
      <c r="F50" s="176"/>
      <c r="G50" s="175" t="s">
        <v>50</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51</v>
      </c>
      <c r="E61" s="178"/>
      <c r="F61" s="179" t="s">
        <v>52</v>
      </c>
      <c r="G61" s="177" t="s">
        <v>51</v>
      </c>
      <c r="H61" s="178"/>
      <c r="I61" s="178"/>
      <c r="J61" s="180" t="s">
        <v>52</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53</v>
      </c>
      <c r="E65" s="181"/>
      <c r="F65" s="181"/>
      <c r="G65" s="175" t="s">
        <v>54</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51</v>
      </c>
      <c r="E76" s="178"/>
      <c r="F76" s="179" t="s">
        <v>52</v>
      </c>
      <c r="G76" s="177" t="s">
        <v>51</v>
      </c>
      <c r="H76" s="178"/>
      <c r="I76" s="178"/>
      <c r="J76" s="180" t="s">
        <v>52</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299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Rekonstrukce Kounicova domu, Berkova ul. č.p. 100, Česká Lípa</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151</v>
      </c>
      <c r="D86" s="23"/>
      <c r="E86" s="23"/>
      <c r="F86" s="23"/>
      <c r="G86" s="23"/>
      <c r="H86" s="23"/>
      <c r="I86" s="23"/>
      <c r="J86" s="23"/>
      <c r="K86" s="23"/>
      <c r="L86" s="21"/>
    </row>
    <row r="87" s="2" customFormat="1" ht="16.5" customHeight="1">
      <c r="A87" s="39"/>
      <c r="B87" s="40"/>
      <c r="C87" s="41"/>
      <c r="D87" s="41"/>
      <c r="E87" s="186" t="s">
        <v>7194</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4914</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MOB-ZTI - Mobiliář - zdravotechnika</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Berkova ul. č.p. 100</v>
      </c>
      <c r="G91" s="41"/>
      <c r="H91" s="41"/>
      <c r="I91" s="33" t="s">
        <v>22</v>
      </c>
      <c r="J91" s="80" t="str">
        <f>IF(J14="","",J14)</f>
        <v>5. 12. 2022</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Město Česká Lípa</v>
      </c>
      <c r="G93" s="41"/>
      <c r="H93" s="41"/>
      <c r="I93" s="33" t="s">
        <v>30</v>
      </c>
      <c r="J93" s="37" t="str">
        <f>E23</f>
        <v>DigiTry Art Technologies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SGL Projekt s.r.o.</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7" t="s">
        <v>314</v>
      </c>
      <c r="D96" s="188"/>
      <c r="E96" s="188"/>
      <c r="F96" s="188"/>
      <c r="G96" s="188"/>
      <c r="H96" s="188"/>
      <c r="I96" s="188"/>
      <c r="J96" s="189" t="s">
        <v>315</v>
      </c>
      <c r="K96" s="188"/>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0" t="s">
        <v>316</v>
      </c>
      <c r="D98" s="41"/>
      <c r="E98" s="41"/>
      <c r="F98" s="41"/>
      <c r="G98" s="41"/>
      <c r="H98" s="41"/>
      <c r="I98" s="41"/>
      <c r="J98" s="111">
        <f>J120</f>
        <v>0</v>
      </c>
      <c r="K98" s="41"/>
      <c r="L98" s="64"/>
      <c r="S98" s="39"/>
      <c r="T98" s="39"/>
      <c r="U98" s="39"/>
      <c r="V98" s="39"/>
      <c r="W98" s="39"/>
      <c r="X98" s="39"/>
      <c r="Y98" s="39"/>
      <c r="Z98" s="39"/>
      <c r="AA98" s="39"/>
      <c r="AB98" s="39"/>
      <c r="AC98" s="39"/>
      <c r="AD98" s="39"/>
      <c r="AE98" s="39"/>
      <c r="AU98" s="18" t="s">
        <v>317</v>
      </c>
    </row>
    <row r="99" s="2" customFormat="1" ht="21.84"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6.96" customHeight="1">
      <c r="A100" s="39"/>
      <c r="B100" s="67"/>
      <c r="C100" s="68"/>
      <c r="D100" s="68"/>
      <c r="E100" s="68"/>
      <c r="F100" s="68"/>
      <c r="G100" s="68"/>
      <c r="H100" s="68"/>
      <c r="I100" s="68"/>
      <c r="J100" s="68"/>
      <c r="K100" s="68"/>
      <c r="L100" s="64"/>
      <c r="S100" s="39"/>
      <c r="T100" s="39"/>
      <c r="U100" s="39"/>
      <c r="V100" s="39"/>
      <c r="W100" s="39"/>
      <c r="X100" s="39"/>
      <c r="Y100" s="39"/>
      <c r="Z100" s="39"/>
      <c r="AA100" s="39"/>
      <c r="AB100" s="39"/>
      <c r="AC100" s="39"/>
      <c r="AD100" s="39"/>
      <c r="AE100" s="39"/>
    </row>
    <row r="104" s="2" customFormat="1" ht="6.96" customHeight="1">
      <c r="A104" s="39"/>
      <c r="B104" s="69"/>
      <c r="C104" s="70"/>
      <c r="D104" s="70"/>
      <c r="E104" s="70"/>
      <c r="F104" s="70"/>
      <c r="G104" s="70"/>
      <c r="H104" s="70"/>
      <c r="I104" s="70"/>
      <c r="J104" s="70"/>
      <c r="K104" s="70"/>
      <c r="L104" s="64"/>
      <c r="S104" s="39"/>
      <c r="T104" s="39"/>
      <c r="U104" s="39"/>
      <c r="V104" s="39"/>
      <c r="W104" s="39"/>
      <c r="X104" s="39"/>
      <c r="Y104" s="39"/>
      <c r="Z104" s="39"/>
      <c r="AA104" s="39"/>
      <c r="AB104" s="39"/>
      <c r="AC104" s="39"/>
      <c r="AD104" s="39"/>
      <c r="AE104" s="39"/>
    </row>
    <row r="105" s="2" customFormat="1" ht="24.96" customHeight="1">
      <c r="A105" s="39"/>
      <c r="B105" s="40"/>
      <c r="C105" s="24" t="s">
        <v>335</v>
      </c>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12" customHeight="1">
      <c r="A107" s="39"/>
      <c r="B107" s="40"/>
      <c r="C107" s="33" t="s">
        <v>16</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6.5" customHeight="1">
      <c r="A108" s="39"/>
      <c r="B108" s="40"/>
      <c r="C108" s="41"/>
      <c r="D108" s="41"/>
      <c r="E108" s="186" t="str">
        <f>E7</f>
        <v>Rekonstrukce Kounicova domu, Berkova ul. č.p. 100, Česká Lípa</v>
      </c>
      <c r="F108" s="33"/>
      <c r="G108" s="33"/>
      <c r="H108" s="33"/>
      <c r="I108" s="41"/>
      <c r="J108" s="41"/>
      <c r="K108" s="41"/>
      <c r="L108" s="64"/>
      <c r="S108" s="39"/>
      <c r="T108" s="39"/>
      <c r="U108" s="39"/>
      <c r="V108" s="39"/>
      <c r="W108" s="39"/>
      <c r="X108" s="39"/>
      <c r="Y108" s="39"/>
      <c r="Z108" s="39"/>
      <c r="AA108" s="39"/>
      <c r="AB108" s="39"/>
      <c r="AC108" s="39"/>
      <c r="AD108" s="39"/>
      <c r="AE108" s="39"/>
    </row>
    <row r="109" s="1" customFormat="1" ht="12" customHeight="1">
      <c r="B109" s="22"/>
      <c r="C109" s="33" t="s">
        <v>151</v>
      </c>
      <c r="D109" s="23"/>
      <c r="E109" s="23"/>
      <c r="F109" s="23"/>
      <c r="G109" s="23"/>
      <c r="H109" s="23"/>
      <c r="I109" s="23"/>
      <c r="J109" s="23"/>
      <c r="K109" s="23"/>
      <c r="L109" s="21"/>
    </row>
    <row r="110" s="2" customFormat="1" ht="16.5" customHeight="1">
      <c r="A110" s="39"/>
      <c r="B110" s="40"/>
      <c r="C110" s="41"/>
      <c r="D110" s="41"/>
      <c r="E110" s="186" t="s">
        <v>7194</v>
      </c>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4914</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77" t="str">
        <f>E11</f>
        <v>MOB-ZTI - Mobiliář - zdravotechnika</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20</v>
      </c>
      <c r="D114" s="41"/>
      <c r="E114" s="41"/>
      <c r="F114" s="28" t="str">
        <f>F14</f>
        <v>Berkova ul. č.p. 100</v>
      </c>
      <c r="G114" s="41"/>
      <c r="H114" s="41"/>
      <c r="I114" s="33" t="s">
        <v>22</v>
      </c>
      <c r="J114" s="80" t="str">
        <f>IF(J14="","",J14)</f>
        <v>5. 12. 2022</v>
      </c>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25.65" customHeight="1">
      <c r="A116" s="39"/>
      <c r="B116" s="40"/>
      <c r="C116" s="33" t="s">
        <v>24</v>
      </c>
      <c r="D116" s="41"/>
      <c r="E116" s="41"/>
      <c r="F116" s="28" t="str">
        <f>E17</f>
        <v>Město Česká Lípa</v>
      </c>
      <c r="G116" s="41"/>
      <c r="H116" s="41"/>
      <c r="I116" s="33" t="s">
        <v>30</v>
      </c>
      <c r="J116" s="37" t="str">
        <f>E23</f>
        <v>DigiTry Art Technologies s.r.o.</v>
      </c>
      <c r="K116" s="41"/>
      <c r="L116" s="64"/>
      <c r="S116" s="39"/>
      <c r="T116" s="39"/>
      <c r="U116" s="39"/>
      <c r="V116" s="39"/>
      <c r="W116" s="39"/>
      <c r="X116" s="39"/>
      <c r="Y116" s="39"/>
      <c r="Z116" s="39"/>
      <c r="AA116" s="39"/>
      <c r="AB116" s="39"/>
      <c r="AC116" s="39"/>
      <c r="AD116" s="39"/>
      <c r="AE116" s="39"/>
    </row>
    <row r="117" s="2" customFormat="1" ht="15.15" customHeight="1">
      <c r="A117" s="39"/>
      <c r="B117" s="40"/>
      <c r="C117" s="33" t="s">
        <v>28</v>
      </c>
      <c r="D117" s="41"/>
      <c r="E117" s="41"/>
      <c r="F117" s="28" t="str">
        <f>IF(E20="","",E20)</f>
        <v>Vyplň údaj</v>
      </c>
      <c r="G117" s="41"/>
      <c r="H117" s="41"/>
      <c r="I117" s="33" t="s">
        <v>33</v>
      </c>
      <c r="J117" s="37" t="str">
        <f>E26</f>
        <v>SGL Projekt s.r.o.</v>
      </c>
      <c r="K117" s="41"/>
      <c r="L117" s="64"/>
      <c r="S117" s="39"/>
      <c r="T117" s="39"/>
      <c r="U117" s="39"/>
      <c r="V117" s="39"/>
      <c r="W117" s="39"/>
      <c r="X117" s="39"/>
      <c r="Y117" s="39"/>
      <c r="Z117" s="39"/>
      <c r="AA117" s="39"/>
      <c r="AB117" s="39"/>
      <c r="AC117" s="39"/>
      <c r="AD117" s="39"/>
      <c r="AE117" s="39"/>
    </row>
    <row r="118" s="2" customFormat="1" ht="10.32"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11" customFormat="1" ht="29.28" customHeight="1">
      <c r="A119" s="202"/>
      <c r="B119" s="203"/>
      <c r="C119" s="204" t="s">
        <v>336</v>
      </c>
      <c r="D119" s="205" t="s">
        <v>61</v>
      </c>
      <c r="E119" s="205" t="s">
        <v>57</v>
      </c>
      <c r="F119" s="205" t="s">
        <v>58</v>
      </c>
      <c r="G119" s="205" t="s">
        <v>337</v>
      </c>
      <c r="H119" s="205" t="s">
        <v>338</v>
      </c>
      <c r="I119" s="205" t="s">
        <v>339</v>
      </c>
      <c r="J119" s="205" t="s">
        <v>315</v>
      </c>
      <c r="K119" s="206" t="s">
        <v>340</v>
      </c>
      <c r="L119" s="207"/>
      <c r="M119" s="101" t="s">
        <v>1</v>
      </c>
      <c r="N119" s="102" t="s">
        <v>40</v>
      </c>
      <c r="O119" s="102" t="s">
        <v>341</v>
      </c>
      <c r="P119" s="102" t="s">
        <v>342</v>
      </c>
      <c r="Q119" s="102" t="s">
        <v>343</v>
      </c>
      <c r="R119" s="102" t="s">
        <v>344</v>
      </c>
      <c r="S119" s="102" t="s">
        <v>345</v>
      </c>
      <c r="T119" s="103" t="s">
        <v>346</v>
      </c>
      <c r="U119" s="202"/>
      <c r="V119" s="202"/>
      <c r="W119" s="202"/>
      <c r="X119" s="202"/>
      <c r="Y119" s="202"/>
      <c r="Z119" s="202"/>
      <c r="AA119" s="202"/>
      <c r="AB119" s="202"/>
      <c r="AC119" s="202"/>
      <c r="AD119" s="202"/>
      <c r="AE119" s="202"/>
    </row>
    <row r="120" s="2" customFormat="1" ht="22.8" customHeight="1">
      <c r="A120" s="39"/>
      <c r="B120" s="40"/>
      <c r="C120" s="108" t="s">
        <v>347</v>
      </c>
      <c r="D120" s="41"/>
      <c r="E120" s="41"/>
      <c r="F120" s="41"/>
      <c r="G120" s="41"/>
      <c r="H120" s="41"/>
      <c r="I120" s="41"/>
      <c r="J120" s="208">
        <f>BK120</f>
        <v>0</v>
      </c>
      <c r="K120" s="41"/>
      <c r="L120" s="45"/>
      <c r="M120" s="104"/>
      <c r="N120" s="209"/>
      <c r="O120" s="105"/>
      <c r="P120" s="210">
        <f>SUM(P121:P377)</f>
        <v>0</v>
      </c>
      <c r="Q120" s="105"/>
      <c r="R120" s="210">
        <f>SUM(R121:R377)</f>
        <v>0</v>
      </c>
      <c r="S120" s="105"/>
      <c r="T120" s="211">
        <f>SUM(T121:T377)</f>
        <v>0</v>
      </c>
      <c r="U120" s="39"/>
      <c r="V120" s="39"/>
      <c r="W120" s="39"/>
      <c r="X120" s="39"/>
      <c r="Y120" s="39"/>
      <c r="Z120" s="39"/>
      <c r="AA120" s="39"/>
      <c r="AB120" s="39"/>
      <c r="AC120" s="39"/>
      <c r="AD120" s="39"/>
      <c r="AE120" s="39"/>
      <c r="AT120" s="18" t="s">
        <v>75</v>
      </c>
      <c r="AU120" s="18" t="s">
        <v>317</v>
      </c>
      <c r="BK120" s="212">
        <f>SUM(BK121:BK377)</f>
        <v>0</v>
      </c>
    </row>
    <row r="121" s="2" customFormat="1" ht="16.5" customHeight="1">
      <c r="A121" s="39"/>
      <c r="B121" s="40"/>
      <c r="C121" s="229" t="s">
        <v>84</v>
      </c>
      <c r="D121" s="229" t="s">
        <v>352</v>
      </c>
      <c r="E121" s="230" t="s">
        <v>7217</v>
      </c>
      <c r="F121" s="231" t="s">
        <v>7218</v>
      </c>
      <c r="G121" s="232" t="s">
        <v>497</v>
      </c>
      <c r="H121" s="233">
        <v>25</v>
      </c>
      <c r="I121" s="234"/>
      <c r="J121" s="235">
        <f>ROUND(I121*H121,2)</f>
        <v>0</v>
      </c>
      <c r="K121" s="231" t="s">
        <v>1</v>
      </c>
      <c r="L121" s="45"/>
      <c r="M121" s="236" t="s">
        <v>1</v>
      </c>
      <c r="N121" s="237" t="s">
        <v>41</v>
      </c>
      <c r="O121" s="92"/>
      <c r="P121" s="238">
        <f>O121*H121</f>
        <v>0</v>
      </c>
      <c r="Q121" s="238">
        <v>0</v>
      </c>
      <c r="R121" s="238">
        <f>Q121*H121</f>
        <v>0</v>
      </c>
      <c r="S121" s="238">
        <v>0</v>
      </c>
      <c r="T121" s="239">
        <f>S121*H121</f>
        <v>0</v>
      </c>
      <c r="U121" s="39"/>
      <c r="V121" s="39"/>
      <c r="W121" s="39"/>
      <c r="X121" s="39"/>
      <c r="Y121" s="39"/>
      <c r="Z121" s="39"/>
      <c r="AA121" s="39"/>
      <c r="AB121" s="39"/>
      <c r="AC121" s="39"/>
      <c r="AD121" s="39"/>
      <c r="AE121" s="39"/>
      <c r="AR121" s="240" t="s">
        <v>357</v>
      </c>
      <c r="AT121" s="240" t="s">
        <v>352</v>
      </c>
      <c r="AU121" s="240" t="s">
        <v>76</v>
      </c>
      <c r="AY121" s="18" t="s">
        <v>350</v>
      </c>
      <c r="BE121" s="241">
        <f>IF(N121="základní",J121,0)</f>
        <v>0</v>
      </c>
      <c r="BF121" s="241">
        <f>IF(N121="snížená",J121,0)</f>
        <v>0</v>
      </c>
      <c r="BG121" s="241">
        <f>IF(N121="zákl. přenesená",J121,0)</f>
        <v>0</v>
      </c>
      <c r="BH121" s="241">
        <f>IF(N121="sníž. přenesená",J121,0)</f>
        <v>0</v>
      </c>
      <c r="BI121" s="241">
        <f>IF(N121="nulová",J121,0)</f>
        <v>0</v>
      </c>
      <c r="BJ121" s="18" t="s">
        <v>84</v>
      </c>
      <c r="BK121" s="241">
        <f>ROUND(I121*H121,2)</f>
        <v>0</v>
      </c>
      <c r="BL121" s="18" t="s">
        <v>357</v>
      </c>
      <c r="BM121" s="240" t="s">
        <v>86</v>
      </c>
    </row>
    <row r="122" s="2" customFormat="1">
      <c r="A122" s="39"/>
      <c r="B122" s="40"/>
      <c r="C122" s="41"/>
      <c r="D122" s="242" t="s">
        <v>359</v>
      </c>
      <c r="E122" s="41"/>
      <c r="F122" s="243" t="s">
        <v>7218</v>
      </c>
      <c r="G122" s="41"/>
      <c r="H122" s="41"/>
      <c r="I122" s="244"/>
      <c r="J122" s="41"/>
      <c r="K122" s="41"/>
      <c r="L122" s="45"/>
      <c r="M122" s="245"/>
      <c r="N122" s="246"/>
      <c r="O122" s="92"/>
      <c r="P122" s="92"/>
      <c r="Q122" s="92"/>
      <c r="R122" s="92"/>
      <c r="S122" s="92"/>
      <c r="T122" s="93"/>
      <c r="U122" s="39"/>
      <c r="V122" s="39"/>
      <c r="W122" s="39"/>
      <c r="X122" s="39"/>
      <c r="Y122" s="39"/>
      <c r="Z122" s="39"/>
      <c r="AA122" s="39"/>
      <c r="AB122" s="39"/>
      <c r="AC122" s="39"/>
      <c r="AD122" s="39"/>
      <c r="AE122" s="39"/>
      <c r="AT122" s="18" t="s">
        <v>359</v>
      </c>
      <c r="AU122" s="18" t="s">
        <v>76</v>
      </c>
    </row>
    <row r="123" s="15" customFormat="1">
      <c r="A123" s="15"/>
      <c r="B123" s="269"/>
      <c r="C123" s="270"/>
      <c r="D123" s="242" t="s">
        <v>361</v>
      </c>
      <c r="E123" s="271" t="s">
        <v>1</v>
      </c>
      <c r="F123" s="272" t="s">
        <v>7219</v>
      </c>
      <c r="G123" s="270"/>
      <c r="H123" s="271" t="s">
        <v>1</v>
      </c>
      <c r="I123" s="273"/>
      <c r="J123" s="270"/>
      <c r="K123" s="270"/>
      <c r="L123" s="274"/>
      <c r="M123" s="275"/>
      <c r="N123" s="276"/>
      <c r="O123" s="276"/>
      <c r="P123" s="276"/>
      <c r="Q123" s="276"/>
      <c r="R123" s="276"/>
      <c r="S123" s="276"/>
      <c r="T123" s="277"/>
      <c r="U123" s="15"/>
      <c r="V123" s="15"/>
      <c r="W123" s="15"/>
      <c r="X123" s="15"/>
      <c r="Y123" s="15"/>
      <c r="Z123" s="15"/>
      <c r="AA123" s="15"/>
      <c r="AB123" s="15"/>
      <c r="AC123" s="15"/>
      <c r="AD123" s="15"/>
      <c r="AE123" s="15"/>
      <c r="AT123" s="278" t="s">
        <v>361</v>
      </c>
      <c r="AU123" s="278" t="s">
        <v>76</v>
      </c>
      <c r="AV123" s="15" t="s">
        <v>84</v>
      </c>
      <c r="AW123" s="15" t="s">
        <v>32</v>
      </c>
      <c r="AX123" s="15" t="s">
        <v>76</v>
      </c>
      <c r="AY123" s="278" t="s">
        <v>350</v>
      </c>
    </row>
    <row r="124" s="15" customFormat="1">
      <c r="A124" s="15"/>
      <c r="B124" s="269"/>
      <c r="C124" s="270"/>
      <c r="D124" s="242" t="s">
        <v>361</v>
      </c>
      <c r="E124" s="271" t="s">
        <v>1</v>
      </c>
      <c r="F124" s="272" t="s">
        <v>7220</v>
      </c>
      <c r="G124" s="270"/>
      <c r="H124" s="271" t="s">
        <v>1</v>
      </c>
      <c r="I124" s="273"/>
      <c r="J124" s="270"/>
      <c r="K124" s="270"/>
      <c r="L124" s="274"/>
      <c r="M124" s="275"/>
      <c r="N124" s="276"/>
      <c r="O124" s="276"/>
      <c r="P124" s="276"/>
      <c r="Q124" s="276"/>
      <c r="R124" s="276"/>
      <c r="S124" s="276"/>
      <c r="T124" s="277"/>
      <c r="U124" s="15"/>
      <c r="V124" s="15"/>
      <c r="W124" s="15"/>
      <c r="X124" s="15"/>
      <c r="Y124" s="15"/>
      <c r="Z124" s="15"/>
      <c r="AA124" s="15"/>
      <c r="AB124" s="15"/>
      <c r="AC124" s="15"/>
      <c r="AD124" s="15"/>
      <c r="AE124" s="15"/>
      <c r="AT124" s="278" t="s">
        <v>361</v>
      </c>
      <c r="AU124" s="278" t="s">
        <v>76</v>
      </c>
      <c r="AV124" s="15" t="s">
        <v>84</v>
      </c>
      <c r="AW124" s="15" t="s">
        <v>32</v>
      </c>
      <c r="AX124" s="15" t="s">
        <v>76</v>
      </c>
      <c r="AY124" s="278" t="s">
        <v>350</v>
      </c>
    </row>
    <row r="125" s="13" customFormat="1">
      <c r="A125" s="13"/>
      <c r="B125" s="247"/>
      <c r="C125" s="248"/>
      <c r="D125" s="242" t="s">
        <v>361</v>
      </c>
      <c r="E125" s="249" t="s">
        <v>1</v>
      </c>
      <c r="F125" s="250" t="s">
        <v>617</v>
      </c>
      <c r="G125" s="248"/>
      <c r="H125" s="251">
        <v>25</v>
      </c>
      <c r="I125" s="252"/>
      <c r="J125" s="248"/>
      <c r="K125" s="248"/>
      <c r="L125" s="253"/>
      <c r="M125" s="254"/>
      <c r="N125" s="255"/>
      <c r="O125" s="255"/>
      <c r="P125" s="255"/>
      <c r="Q125" s="255"/>
      <c r="R125" s="255"/>
      <c r="S125" s="255"/>
      <c r="T125" s="256"/>
      <c r="U125" s="13"/>
      <c r="V125" s="13"/>
      <c r="W125" s="13"/>
      <c r="X125" s="13"/>
      <c r="Y125" s="13"/>
      <c r="Z125" s="13"/>
      <c r="AA125" s="13"/>
      <c r="AB125" s="13"/>
      <c r="AC125" s="13"/>
      <c r="AD125" s="13"/>
      <c r="AE125" s="13"/>
      <c r="AT125" s="257" t="s">
        <v>361</v>
      </c>
      <c r="AU125" s="257" t="s">
        <v>76</v>
      </c>
      <c r="AV125" s="13" t="s">
        <v>86</v>
      </c>
      <c r="AW125" s="13" t="s">
        <v>32</v>
      </c>
      <c r="AX125" s="13" t="s">
        <v>84</v>
      </c>
      <c r="AY125" s="257" t="s">
        <v>350</v>
      </c>
    </row>
    <row r="126" s="2" customFormat="1" ht="16.5" customHeight="1">
      <c r="A126" s="39"/>
      <c r="B126" s="40"/>
      <c r="C126" s="229" t="s">
        <v>86</v>
      </c>
      <c r="D126" s="229" t="s">
        <v>352</v>
      </c>
      <c r="E126" s="230" t="s">
        <v>7221</v>
      </c>
      <c r="F126" s="231" t="s">
        <v>7222</v>
      </c>
      <c r="G126" s="232" t="s">
        <v>497</v>
      </c>
      <c r="H126" s="233">
        <v>25</v>
      </c>
      <c r="I126" s="234"/>
      <c r="J126" s="235">
        <f>ROUND(I126*H126,2)</f>
        <v>0</v>
      </c>
      <c r="K126" s="231" t="s">
        <v>1</v>
      </c>
      <c r="L126" s="45"/>
      <c r="M126" s="236" t="s">
        <v>1</v>
      </c>
      <c r="N126" s="237" t="s">
        <v>41</v>
      </c>
      <c r="O126" s="92"/>
      <c r="P126" s="238">
        <f>O126*H126</f>
        <v>0</v>
      </c>
      <c r="Q126" s="238">
        <v>0</v>
      </c>
      <c r="R126" s="238">
        <f>Q126*H126</f>
        <v>0</v>
      </c>
      <c r="S126" s="238">
        <v>0</v>
      </c>
      <c r="T126" s="239">
        <f>S126*H126</f>
        <v>0</v>
      </c>
      <c r="U126" s="39"/>
      <c r="V126" s="39"/>
      <c r="W126" s="39"/>
      <c r="X126" s="39"/>
      <c r="Y126" s="39"/>
      <c r="Z126" s="39"/>
      <c r="AA126" s="39"/>
      <c r="AB126" s="39"/>
      <c r="AC126" s="39"/>
      <c r="AD126" s="39"/>
      <c r="AE126" s="39"/>
      <c r="AR126" s="240" t="s">
        <v>357</v>
      </c>
      <c r="AT126" s="240" t="s">
        <v>352</v>
      </c>
      <c r="AU126" s="240" t="s">
        <v>76</v>
      </c>
      <c r="AY126" s="18" t="s">
        <v>350</v>
      </c>
      <c r="BE126" s="241">
        <f>IF(N126="základní",J126,0)</f>
        <v>0</v>
      </c>
      <c r="BF126" s="241">
        <f>IF(N126="snížená",J126,0)</f>
        <v>0</v>
      </c>
      <c r="BG126" s="241">
        <f>IF(N126="zákl. přenesená",J126,0)</f>
        <v>0</v>
      </c>
      <c r="BH126" s="241">
        <f>IF(N126="sníž. přenesená",J126,0)</f>
        <v>0</v>
      </c>
      <c r="BI126" s="241">
        <f>IF(N126="nulová",J126,0)</f>
        <v>0</v>
      </c>
      <c r="BJ126" s="18" t="s">
        <v>84</v>
      </c>
      <c r="BK126" s="241">
        <f>ROUND(I126*H126,2)</f>
        <v>0</v>
      </c>
      <c r="BL126" s="18" t="s">
        <v>357</v>
      </c>
      <c r="BM126" s="240" t="s">
        <v>357</v>
      </c>
    </row>
    <row r="127" s="2" customFormat="1">
      <c r="A127" s="39"/>
      <c r="B127" s="40"/>
      <c r="C127" s="41"/>
      <c r="D127" s="242" t="s">
        <v>359</v>
      </c>
      <c r="E127" s="41"/>
      <c r="F127" s="243" t="s">
        <v>7222</v>
      </c>
      <c r="G127" s="41"/>
      <c r="H127" s="41"/>
      <c r="I127" s="244"/>
      <c r="J127" s="41"/>
      <c r="K127" s="41"/>
      <c r="L127" s="45"/>
      <c r="M127" s="245"/>
      <c r="N127" s="246"/>
      <c r="O127" s="92"/>
      <c r="P127" s="92"/>
      <c r="Q127" s="92"/>
      <c r="R127" s="92"/>
      <c r="S127" s="92"/>
      <c r="T127" s="93"/>
      <c r="U127" s="39"/>
      <c r="V127" s="39"/>
      <c r="W127" s="39"/>
      <c r="X127" s="39"/>
      <c r="Y127" s="39"/>
      <c r="Z127" s="39"/>
      <c r="AA127" s="39"/>
      <c r="AB127" s="39"/>
      <c r="AC127" s="39"/>
      <c r="AD127" s="39"/>
      <c r="AE127" s="39"/>
      <c r="AT127" s="18" t="s">
        <v>359</v>
      </c>
      <c r="AU127" s="18" t="s">
        <v>76</v>
      </c>
    </row>
    <row r="128" s="15" customFormat="1">
      <c r="A128" s="15"/>
      <c r="B128" s="269"/>
      <c r="C128" s="270"/>
      <c r="D128" s="242" t="s">
        <v>361</v>
      </c>
      <c r="E128" s="271" t="s">
        <v>1</v>
      </c>
      <c r="F128" s="272" t="s">
        <v>7219</v>
      </c>
      <c r="G128" s="270"/>
      <c r="H128" s="271" t="s">
        <v>1</v>
      </c>
      <c r="I128" s="273"/>
      <c r="J128" s="270"/>
      <c r="K128" s="270"/>
      <c r="L128" s="274"/>
      <c r="M128" s="275"/>
      <c r="N128" s="276"/>
      <c r="O128" s="276"/>
      <c r="P128" s="276"/>
      <c r="Q128" s="276"/>
      <c r="R128" s="276"/>
      <c r="S128" s="276"/>
      <c r="T128" s="277"/>
      <c r="U128" s="15"/>
      <c r="V128" s="15"/>
      <c r="W128" s="15"/>
      <c r="X128" s="15"/>
      <c r="Y128" s="15"/>
      <c r="Z128" s="15"/>
      <c r="AA128" s="15"/>
      <c r="AB128" s="15"/>
      <c r="AC128" s="15"/>
      <c r="AD128" s="15"/>
      <c r="AE128" s="15"/>
      <c r="AT128" s="278" t="s">
        <v>361</v>
      </c>
      <c r="AU128" s="278" t="s">
        <v>76</v>
      </c>
      <c r="AV128" s="15" t="s">
        <v>84</v>
      </c>
      <c r="AW128" s="15" t="s">
        <v>32</v>
      </c>
      <c r="AX128" s="15" t="s">
        <v>76</v>
      </c>
      <c r="AY128" s="278" t="s">
        <v>350</v>
      </c>
    </row>
    <row r="129" s="15" customFormat="1">
      <c r="A129" s="15"/>
      <c r="B129" s="269"/>
      <c r="C129" s="270"/>
      <c r="D129" s="242" t="s">
        <v>361</v>
      </c>
      <c r="E129" s="271" t="s">
        <v>1</v>
      </c>
      <c r="F129" s="272" t="s">
        <v>7220</v>
      </c>
      <c r="G129" s="270"/>
      <c r="H129" s="271" t="s">
        <v>1</v>
      </c>
      <c r="I129" s="273"/>
      <c r="J129" s="270"/>
      <c r="K129" s="270"/>
      <c r="L129" s="274"/>
      <c r="M129" s="275"/>
      <c r="N129" s="276"/>
      <c r="O129" s="276"/>
      <c r="P129" s="276"/>
      <c r="Q129" s="276"/>
      <c r="R129" s="276"/>
      <c r="S129" s="276"/>
      <c r="T129" s="277"/>
      <c r="U129" s="15"/>
      <c r="V129" s="15"/>
      <c r="W129" s="15"/>
      <c r="X129" s="15"/>
      <c r="Y129" s="15"/>
      <c r="Z129" s="15"/>
      <c r="AA129" s="15"/>
      <c r="AB129" s="15"/>
      <c r="AC129" s="15"/>
      <c r="AD129" s="15"/>
      <c r="AE129" s="15"/>
      <c r="AT129" s="278" t="s">
        <v>361</v>
      </c>
      <c r="AU129" s="278" t="s">
        <v>76</v>
      </c>
      <c r="AV129" s="15" t="s">
        <v>84</v>
      </c>
      <c r="AW129" s="15" t="s">
        <v>32</v>
      </c>
      <c r="AX129" s="15" t="s">
        <v>76</v>
      </c>
      <c r="AY129" s="278" t="s">
        <v>350</v>
      </c>
    </row>
    <row r="130" s="13" customFormat="1">
      <c r="A130" s="13"/>
      <c r="B130" s="247"/>
      <c r="C130" s="248"/>
      <c r="D130" s="242" t="s">
        <v>361</v>
      </c>
      <c r="E130" s="249" t="s">
        <v>1</v>
      </c>
      <c r="F130" s="250" t="s">
        <v>617</v>
      </c>
      <c r="G130" s="248"/>
      <c r="H130" s="251">
        <v>25</v>
      </c>
      <c r="I130" s="252"/>
      <c r="J130" s="248"/>
      <c r="K130" s="248"/>
      <c r="L130" s="253"/>
      <c r="M130" s="254"/>
      <c r="N130" s="255"/>
      <c r="O130" s="255"/>
      <c r="P130" s="255"/>
      <c r="Q130" s="255"/>
      <c r="R130" s="255"/>
      <c r="S130" s="255"/>
      <c r="T130" s="256"/>
      <c r="U130" s="13"/>
      <c r="V130" s="13"/>
      <c r="W130" s="13"/>
      <c r="X130" s="13"/>
      <c r="Y130" s="13"/>
      <c r="Z130" s="13"/>
      <c r="AA130" s="13"/>
      <c r="AB130" s="13"/>
      <c r="AC130" s="13"/>
      <c r="AD130" s="13"/>
      <c r="AE130" s="13"/>
      <c r="AT130" s="257" t="s">
        <v>361</v>
      </c>
      <c r="AU130" s="257" t="s">
        <v>76</v>
      </c>
      <c r="AV130" s="13" t="s">
        <v>86</v>
      </c>
      <c r="AW130" s="13" t="s">
        <v>32</v>
      </c>
      <c r="AX130" s="13" t="s">
        <v>84</v>
      </c>
      <c r="AY130" s="257" t="s">
        <v>350</v>
      </c>
    </row>
    <row r="131" s="2" customFormat="1" ht="16.5" customHeight="1">
      <c r="A131" s="39"/>
      <c r="B131" s="40"/>
      <c r="C131" s="229" t="s">
        <v>371</v>
      </c>
      <c r="D131" s="229" t="s">
        <v>352</v>
      </c>
      <c r="E131" s="230" t="s">
        <v>7223</v>
      </c>
      <c r="F131" s="231" t="s">
        <v>7224</v>
      </c>
      <c r="G131" s="232" t="s">
        <v>497</v>
      </c>
      <c r="H131" s="233">
        <v>14</v>
      </c>
      <c r="I131" s="234"/>
      <c r="J131" s="235">
        <f>ROUND(I131*H131,2)</f>
        <v>0</v>
      </c>
      <c r="K131" s="231" t="s">
        <v>1</v>
      </c>
      <c r="L131" s="45"/>
      <c r="M131" s="236" t="s">
        <v>1</v>
      </c>
      <c r="N131" s="237" t="s">
        <v>41</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357</v>
      </c>
      <c r="AT131" s="240" t="s">
        <v>352</v>
      </c>
      <c r="AU131" s="240" t="s">
        <v>76</v>
      </c>
      <c r="AY131" s="18" t="s">
        <v>350</v>
      </c>
      <c r="BE131" s="241">
        <f>IF(N131="základní",J131,0)</f>
        <v>0</v>
      </c>
      <c r="BF131" s="241">
        <f>IF(N131="snížená",J131,0)</f>
        <v>0</v>
      </c>
      <c r="BG131" s="241">
        <f>IF(N131="zákl. přenesená",J131,0)</f>
        <v>0</v>
      </c>
      <c r="BH131" s="241">
        <f>IF(N131="sníž. přenesená",J131,0)</f>
        <v>0</v>
      </c>
      <c r="BI131" s="241">
        <f>IF(N131="nulová",J131,0)</f>
        <v>0</v>
      </c>
      <c r="BJ131" s="18" t="s">
        <v>84</v>
      </c>
      <c r="BK131" s="241">
        <f>ROUND(I131*H131,2)</f>
        <v>0</v>
      </c>
      <c r="BL131" s="18" t="s">
        <v>357</v>
      </c>
      <c r="BM131" s="240" t="s">
        <v>456</v>
      </c>
    </row>
    <row r="132" s="2" customFormat="1">
      <c r="A132" s="39"/>
      <c r="B132" s="40"/>
      <c r="C132" s="41"/>
      <c r="D132" s="242" t="s">
        <v>359</v>
      </c>
      <c r="E132" s="41"/>
      <c r="F132" s="243" t="s">
        <v>7224</v>
      </c>
      <c r="G132" s="41"/>
      <c r="H132" s="41"/>
      <c r="I132" s="244"/>
      <c r="J132" s="41"/>
      <c r="K132" s="41"/>
      <c r="L132" s="45"/>
      <c r="M132" s="245"/>
      <c r="N132" s="246"/>
      <c r="O132" s="92"/>
      <c r="P132" s="92"/>
      <c r="Q132" s="92"/>
      <c r="R132" s="92"/>
      <c r="S132" s="92"/>
      <c r="T132" s="93"/>
      <c r="U132" s="39"/>
      <c r="V132" s="39"/>
      <c r="W132" s="39"/>
      <c r="X132" s="39"/>
      <c r="Y132" s="39"/>
      <c r="Z132" s="39"/>
      <c r="AA132" s="39"/>
      <c r="AB132" s="39"/>
      <c r="AC132" s="39"/>
      <c r="AD132" s="39"/>
      <c r="AE132" s="39"/>
      <c r="AT132" s="18" t="s">
        <v>359</v>
      </c>
      <c r="AU132" s="18" t="s">
        <v>76</v>
      </c>
    </row>
    <row r="133" s="15" customFormat="1">
      <c r="A133" s="15"/>
      <c r="B133" s="269"/>
      <c r="C133" s="270"/>
      <c r="D133" s="242" t="s">
        <v>361</v>
      </c>
      <c r="E133" s="271" t="s">
        <v>1</v>
      </c>
      <c r="F133" s="272" t="s">
        <v>7225</v>
      </c>
      <c r="G133" s="270"/>
      <c r="H133" s="271" t="s">
        <v>1</v>
      </c>
      <c r="I133" s="273"/>
      <c r="J133" s="270"/>
      <c r="K133" s="270"/>
      <c r="L133" s="274"/>
      <c r="M133" s="275"/>
      <c r="N133" s="276"/>
      <c r="O133" s="276"/>
      <c r="P133" s="276"/>
      <c r="Q133" s="276"/>
      <c r="R133" s="276"/>
      <c r="S133" s="276"/>
      <c r="T133" s="277"/>
      <c r="U133" s="15"/>
      <c r="V133" s="15"/>
      <c r="W133" s="15"/>
      <c r="X133" s="15"/>
      <c r="Y133" s="15"/>
      <c r="Z133" s="15"/>
      <c r="AA133" s="15"/>
      <c r="AB133" s="15"/>
      <c r="AC133" s="15"/>
      <c r="AD133" s="15"/>
      <c r="AE133" s="15"/>
      <c r="AT133" s="278" t="s">
        <v>361</v>
      </c>
      <c r="AU133" s="278" t="s">
        <v>76</v>
      </c>
      <c r="AV133" s="15" t="s">
        <v>84</v>
      </c>
      <c r="AW133" s="15" t="s">
        <v>32</v>
      </c>
      <c r="AX133" s="15" t="s">
        <v>76</v>
      </c>
      <c r="AY133" s="278" t="s">
        <v>350</v>
      </c>
    </row>
    <row r="134" s="15" customFormat="1">
      <c r="A134" s="15"/>
      <c r="B134" s="269"/>
      <c r="C134" s="270"/>
      <c r="D134" s="242" t="s">
        <v>361</v>
      </c>
      <c r="E134" s="271" t="s">
        <v>1</v>
      </c>
      <c r="F134" s="272" t="s">
        <v>7226</v>
      </c>
      <c r="G134" s="270"/>
      <c r="H134" s="271" t="s">
        <v>1</v>
      </c>
      <c r="I134" s="273"/>
      <c r="J134" s="270"/>
      <c r="K134" s="270"/>
      <c r="L134" s="274"/>
      <c r="M134" s="275"/>
      <c r="N134" s="276"/>
      <c r="O134" s="276"/>
      <c r="P134" s="276"/>
      <c r="Q134" s="276"/>
      <c r="R134" s="276"/>
      <c r="S134" s="276"/>
      <c r="T134" s="277"/>
      <c r="U134" s="15"/>
      <c r="V134" s="15"/>
      <c r="W134" s="15"/>
      <c r="X134" s="15"/>
      <c r="Y134" s="15"/>
      <c r="Z134" s="15"/>
      <c r="AA134" s="15"/>
      <c r="AB134" s="15"/>
      <c r="AC134" s="15"/>
      <c r="AD134" s="15"/>
      <c r="AE134" s="15"/>
      <c r="AT134" s="278" t="s">
        <v>361</v>
      </c>
      <c r="AU134" s="278" t="s">
        <v>76</v>
      </c>
      <c r="AV134" s="15" t="s">
        <v>84</v>
      </c>
      <c r="AW134" s="15" t="s">
        <v>32</v>
      </c>
      <c r="AX134" s="15" t="s">
        <v>76</v>
      </c>
      <c r="AY134" s="278" t="s">
        <v>350</v>
      </c>
    </row>
    <row r="135" s="15" customFormat="1">
      <c r="A135" s="15"/>
      <c r="B135" s="269"/>
      <c r="C135" s="270"/>
      <c r="D135" s="242" t="s">
        <v>361</v>
      </c>
      <c r="E135" s="271" t="s">
        <v>1</v>
      </c>
      <c r="F135" s="272" t="s">
        <v>7220</v>
      </c>
      <c r="G135" s="270"/>
      <c r="H135" s="271" t="s">
        <v>1</v>
      </c>
      <c r="I135" s="273"/>
      <c r="J135" s="270"/>
      <c r="K135" s="270"/>
      <c r="L135" s="274"/>
      <c r="M135" s="275"/>
      <c r="N135" s="276"/>
      <c r="O135" s="276"/>
      <c r="P135" s="276"/>
      <c r="Q135" s="276"/>
      <c r="R135" s="276"/>
      <c r="S135" s="276"/>
      <c r="T135" s="277"/>
      <c r="U135" s="15"/>
      <c r="V135" s="15"/>
      <c r="W135" s="15"/>
      <c r="X135" s="15"/>
      <c r="Y135" s="15"/>
      <c r="Z135" s="15"/>
      <c r="AA135" s="15"/>
      <c r="AB135" s="15"/>
      <c r="AC135" s="15"/>
      <c r="AD135" s="15"/>
      <c r="AE135" s="15"/>
      <c r="AT135" s="278" t="s">
        <v>361</v>
      </c>
      <c r="AU135" s="278" t="s">
        <v>76</v>
      </c>
      <c r="AV135" s="15" t="s">
        <v>84</v>
      </c>
      <c r="AW135" s="15" t="s">
        <v>32</v>
      </c>
      <c r="AX135" s="15" t="s">
        <v>76</v>
      </c>
      <c r="AY135" s="278" t="s">
        <v>350</v>
      </c>
    </row>
    <row r="136" s="13" customFormat="1">
      <c r="A136" s="13"/>
      <c r="B136" s="247"/>
      <c r="C136" s="248"/>
      <c r="D136" s="242" t="s">
        <v>361</v>
      </c>
      <c r="E136" s="249" t="s">
        <v>1</v>
      </c>
      <c r="F136" s="250" t="s">
        <v>512</v>
      </c>
      <c r="G136" s="248"/>
      <c r="H136" s="251">
        <v>14</v>
      </c>
      <c r="I136" s="252"/>
      <c r="J136" s="248"/>
      <c r="K136" s="248"/>
      <c r="L136" s="253"/>
      <c r="M136" s="254"/>
      <c r="N136" s="255"/>
      <c r="O136" s="255"/>
      <c r="P136" s="255"/>
      <c r="Q136" s="255"/>
      <c r="R136" s="255"/>
      <c r="S136" s="255"/>
      <c r="T136" s="256"/>
      <c r="U136" s="13"/>
      <c r="V136" s="13"/>
      <c r="W136" s="13"/>
      <c r="X136" s="13"/>
      <c r="Y136" s="13"/>
      <c r="Z136" s="13"/>
      <c r="AA136" s="13"/>
      <c r="AB136" s="13"/>
      <c r="AC136" s="13"/>
      <c r="AD136" s="13"/>
      <c r="AE136" s="13"/>
      <c r="AT136" s="257" t="s">
        <v>361</v>
      </c>
      <c r="AU136" s="257" t="s">
        <v>76</v>
      </c>
      <c r="AV136" s="13" t="s">
        <v>86</v>
      </c>
      <c r="AW136" s="13" t="s">
        <v>32</v>
      </c>
      <c r="AX136" s="13" t="s">
        <v>84</v>
      </c>
      <c r="AY136" s="257" t="s">
        <v>350</v>
      </c>
    </row>
    <row r="137" s="2" customFormat="1" ht="16.5" customHeight="1">
      <c r="A137" s="39"/>
      <c r="B137" s="40"/>
      <c r="C137" s="229" t="s">
        <v>357</v>
      </c>
      <c r="D137" s="229" t="s">
        <v>352</v>
      </c>
      <c r="E137" s="230" t="s">
        <v>7227</v>
      </c>
      <c r="F137" s="231" t="s">
        <v>7228</v>
      </c>
      <c r="G137" s="232" t="s">
        <v>497</v>
      </c>
      <c r="H137" s="233">
        <v>19</v>
      </c>
      <c r="I137" s="234"/>
      <c r="J137" s="235">
        <f>ROUND(I137*H137,2)</f>
        <v>0</v>
      </c>
      <c r="K137" s="231" t="s">
        <v>1</v>
      </c>
      <c r="L137" s="45"/>
      <c r="M137" s="236" t="s">
        <v>1</v>
      </c>
      <c r="N137" s="237" t="s">
        <v>41</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357</v>
      </c>
      <c r="AT137" s="240" t="s">
        <v>352</v>
      </c>
      <c r="AU137" s="240" t="s">
        <v>76</v>
      </c>
      <c r="AY137" s="18" t="s">
        <v>350</v>
      </c>
      <c r="BE137" s="241">
        <f>IF(N137="základní",J137,0)</f>
        <v>0</v>
      </c>
      <c r="BF137" s="241">
        <f>IF(N137="snížená",J137,0)</f>
        <v>0</v>
      </c>
      <c r="BG137" s="241">
        <f>IF(N137="zákl. přenesená",J137,0)</f>
        <v>0</v>
      </c>
      <c r="BH137" s="241">
        <f>IF(N137="sníž. přenesená",J137,0)</f>
        <v>0</v>
      </c>
      <c r="BI137" s="241">
        <f>IF(N137="nulová",J137,0)</f>
        <v>0</v>
      </c>
      <c r="BJ137" s="18" t="s">
        <v>84</v>
      </c>
      <c r="BK137" s="241">
        <f>ROUND(I137*H137,2)</f>
        <v>0</v>
      </c>
      <c r="BL137" s="18" t="s">
        <v>357</v>
      </c>
      <c r="BM137" s="240" t="s">
        <v>468</v>
      </c>
    </row>
    <row r="138" s="2" customFormat="1">
      <c r="A138" s="39"/>
      <c r="B138" s="40"/>
      <c r="C138" s="41"/>
      <c r="D138" s="242" t="s">
        <v>359</v>
      </c>
      <c r="E138" s="41"/>
      <c r="F138" s="243" t="s">
        <v>7228</v>
      </c>
      <c r="G138" s="41"/>
      <c r="H138" s="41"/>
      <c r="I138" s="244"/>
      <c r="J138" s="41"/>
      <c r="K138" s="41"/>
      <c r="L138" s="45"/>
      <c r="M138" s="245"/>
      <c r="N138" s="246"/>
      <c r="O138" s="92"/>
      <c r="P138" s="92"/>
      <c r="Q138" s="92"/>
      <c r="R138" s="92"/>
      <c r="S138" s="92"/>
      <c r="T138" s="93"/>
      <c r="U138" s="39"/>
      <c r="V138" s="39"/>
      <c r="W138" s="39"/>
      <c r="X138" s="39"/>
      <c r="Y138" s="39"/>
      <c r="Z138" s="39"/>
      <c r="AA138" s="39"/>
      <c r="AB138" s="39"/>
      <c r="AC138" s="39"/>
      <c r="AD138" s="39"/>
      <c r="AE138" s="39"/>
      <c r="AT138" s="18" t="s">
        <v>359</v>
      </c>
      <c r="AU138" s="18" t="s">
        <v>76</v>
      </c>
    </row>
    <row r="139" s="15" customFormat="1">
      <c r="A139" s="15"/>
      <c r="B139" s="269"/>
      <c r="C139" s="270"/>
      <c r="D139" s="242" t="s">
        <v>361</v>
      </c>
      <c r="E139" s="271" t="s">
        <v>1</v>
      </c>
      <c r="F139" s="272" t="s">
        <v>7229</v>
      </c>
      <c r="G139" s="270"/>
      <c r="H139" s="271" t="s">
        <v>1</v>
      </c>
      <c r="I139" s="273"/>
      <c r="J139" s="270"/>
      <c r="K139" s="270"/>
      <c r="L139" s="274"/>
      <c r="M139" s="275"/>
      <c r="N139" s="276"/>
      <c r="O139" s="276"/>
      <c r="P139" s="276"/>
      <c r="Q139" s="276"/>
      <c r="R139" s="276"/>
      <c r="S139" s="276"/>
      <c r="T139" s="277"/>
      <c r="U139" s="15"/>
      <c r="V139" s="15"/>
      <c r="W139" s="15"/>
      <c r="X139" s="15"/>
      <c r="Y139" s="15"/>
      <c r="Z139" s="15"/>
      <c r="AA139" s="15"/>
      <c r="AB139" s="15"/>
      <c r="AC139" s="15"/>
      <c r="AD139" s="15"/>
      <c r="AE139" s="15"/>
      <c r="AT139" s="278" t="s">
        <v>361</v>
      </c>
      <c r="AU139" s="278" t="s">
        <v>76</v>
      </c>
      <c r="AV139" s="15" t="s">
        <v>84</v>
      </c>
      <c r="AW139" s="15" t="s">
        <v>32</v>
      </c>
      <c r="AX139" s="15" t="s">
        <v>76</v>
      </c>
      <c r="AY139" s="278" t="s">
        <v>350</v>
      </c>
    </row>
    <row r="140" s="15" customFormat="1">
      <c r="A140" s="15"/>
      <c r="B140" s="269"/>
      <c r="C140" s="270"/>
      <c r="D140" s="242" t="s">
        <v>361</v>
      </c>
      <c r="E140" s="271" t="s">
        <v>1</v>
      </c>
      <c r="F140" s="272" t="s">
        <v>7220</v>
      </c>
      <c r="G140" s="270"/>
      <c r="H140" s="271" t="s">
        <v>1</v>
      </c>
      <c r="I140" s="273"/>
      <c r="J140" s="270"/>
      <c r="K140" s="270"/>
      <c r="L140" s="274"/>
      <c r="M140" s="275"/>
      <c r="N140" s="276"/>
      <c r="O140" s="276"/>
      <c r="P140" s="276"/>
      <c r="Q140" s="276"/>
      <c r="R140" s="276"/>
      <c r="S140" s="276"/>
      <c r="T140" s="277"/>
      <c r="U140" s="15"/>
      <c r="V140" s="15"/>
      <c r="W140" s="15"/>
      <c r="X140" s="15"/>
      <c r="Y140" s="15"/>
      <c r="Z140" s="15"/>
      <c r="AA140" s="15"/>
      <c r="AB140" s="15"/>
      <c r="AC140" s="15"/>
      <c r="AD140" s="15"/>
      <c r="AE140" s="15"/>
      <c r="AT140" s="278" t="s">
        <v>361</v>
      </c>
      <c r="AU140" s="278" t="s">
        <v>76</v>
      </c>
      <c r="AV140" s="15" t="s">
        <v>84</v>
      </c>
      <c r="AW140" s="15" t="s">
        <v>32</v>
      </c>
      <c r="AX140" s="15" t="s">
        <v>76</v>
      </c>
      <c r="AY140" s="278" t="s">
        <v>350</v>
      </c>
    </row>
    <row r="141" s="13" customFormat="1">
      <c r="A141" s="13"/>
      <c r="B141" s="247"/>
      <c r="C141" s="248"/>
      <c r="D141" s="242" t="s">
        <v>361</v>
      </c>
      <c r="E141" s="249" t="s">
        <v>1</v>
      </c>
      <c r="F141" s="250" t="s">
        <v>556</v>
      </c>
      <c r="G141" s="248"/>
      <c r="H141" s="251">
        <v>19</v>
      </c>
      <c r="I141" s="252"/>
      <c r="J141" s="248"/>
      <c r="K141" s="248"/>
      <c r="L141" s="253"/>
      <c r="M141" s="254"/>
      <c r="N141" s="255"/>
      <c r="O141" s="255"/>
      <c r="P141" s="255"/>
      <c r="Q141" s="255"/>
      <c r="R141" s="255"/>
      <c r="S141" s="255"/>
      <c r="T141" s="256"/>
      <c r="U141" s="13"/>
      <c r="V141" s="13"/>
      <c r="W141" s="13"/>
      <c r="X141" s="13"/>
      <c r="Y141" s="13"/>
      <c r="Z141" s="13"/>
      <c r="AA141" s="13"/>
      <c r="AB141" s="13"/>
      <c r="AC141" s="13"/>
      <c r="AD141" s="13"/>
      <c r="AE141" s="13"/>
      <c r="AT141" s="257" t="s">
        <v>361</v>
      </c>
      <c r="AU141" s="257" t="s">
        <v>76</v>
      </c>
      <c r="AV141" s="13" t="s">
        <v>86</v>
      </c>
      <c r="AW141" s="13" t="s">
        <v>32</v>
      </c>
      <c r="AX141" s="13" t="s">
        <v>84</v>
      </c>
      <c r="AY141" s="257" t="s">
        <v>350</v>
      </c>
    </row>
    <row r="142" s="2" customFormat="1" ht="16.5" customHeight="1">
      <c r="A142" s="39"/>
      <c r="B142" s="40"/>
      <c r="C142" s="229" t="s">
        <v>389</v>
      </c>
      <c r="D142" s="229" t="s">
        <v>352</v>
      </c>
      <c r="E142" s="230" t="s">
        <v>7230</v>
      </c>
      <c r="F142" s="231" t="s">
        <v>7228</v>
      </c>
      <c r="G142" s="232" t="s">
        <v>497</v>
      </c>
      <c r="H142" s="233">
        <v>2</v>
      </c>
      <c r="I142" s="234"/>
      <c r="J142" s="235">
        <f>ROUND(I142*H142,2)</f>
        <v>0</v>
      </c>
      <c r="K142" s="231" t="s">
        <v>1</v>
      </c>
      <c r="L142" s="45"/>
      <c r="M142" s="236" t="s">
        <v>1</v>
      </c>
      <c r="N142" s="237" t="s">
        <v>41</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357</v>
      </c>
      <c r="AT142" s="240" t="s">
        <v>352</v>
      </c>
      <c r="AU142" s="240" t="s">
        <v>76</v>
      </c>
      <c r="AY142" s="18" t="s">
        <v>350</v>
      </c>
      <c r="BE142" s="241">
        <f>IF(N142="základní",J142,0)</f>
        <v>0</v>
      </c>
      <c r="BF142" s="241">
        <f>IF(N142="snížená",J142,0)</f>
        <v>0</v>
      </c>
      <c r="BG142" s="241">
        <f>IF(N142="zákl. přenesená",J142,0)</f>
        <v>0</v>
      </c>
      <c r="BH142" s="241">
        <f>IF(N142="sníž. přenesená",J142,0)</f>
        <v>0</v>
      </c>
      <c r="BI142" s="241">
        <f>IF(N142="nulová",J142,0)</f>
        <v>0</v>
      </c>
      <c r="BJ142" s="18" t="s">
        <v>84</v>
      </c>
      <c r="BK142" s="241">
        <f>ROUND(I142*H142,2)</f>
        <v>0</v>
      </c>
      <c r="BL142" s="18" t="s">
        <v>357</v>
      </c>
      <c r="BM142" s="240" t="s">
        <v>480</v>
      </c>
    </row>
    <row r="143" s="2" customFormat="1">
      <c r="A143" s="39"/>
      <c r="B143" s="40"/>
      <c r="C143" s="41"/>
      <c r="D143" s="242" t="s">
        <v>359</v>
      </c>
      <c r="E143" s="41"/>
      <c r="F143" s="243" t="s">
        <v>7231</v>
      </c>
      <c r="G143" s="41"/>
      <c r="H143" s="41"/>
      <c r="I143" s="244"/>
      <c r="J143" s="41"/>
      <c r="K143" s="41"/>
      <c r="L143" s="45"/>
      <c r="M143" s="245"/>
      <c r="N143" s="246"/>
      <c r="O143" s="92"/>
      <c r="P143" s="92"/>
      <c r="Q143" s="92"/>
      <c r="R143" s="92"/>
      <c r="S143" s="92"/>
      <c r="T143" s="93"/>
      <c r="U143" s="39"/>
      <c r="V143" s="39"/>
      <c r="W143" s="39"/>
      <c r="X143" s="39"/>
      <c r="Y143" s="39"/>
      <c r="Z143" s="39"/>
      <c r="AA143" s="39"/>
      <c r="AB143" s="39"/>
      <c r="AC143" s="39"/>
      <c r="AD143" s="39"/>
      <c r="AE143" s="39"/>
      <c r="AT143" s="18" t="s">
        <v>359</v>
      </c>
      <c r="AU143" s="18" t="s">
        <v>76</v>
      </c>
    </row>
    <row r="144" s="15" customFormat="1">
      <c r="A144" s="15"/>
      <c r="B144" s="269"/>
      <c r="C144" s="270"/>
      <c r="D144" s="242" t="s">
        <v>361</v>
      </c>
      <c r="E144" s="271" t="s">
        <v>1</v>
      </c>
      <c r="F144" s="272" t="s">
        <v>7232</v>
      </c>
      <c r="G144" s="270"/>
      <c r="H144" s="271" t="s">
        <v>1</v>
      </c>
      <c r="I144" s="273"/>
      <c r="J144" s="270"/>
      <c r="K144" s="270"/>
      <c r="L144" s="274"/>
      <c r="M144" s="275"/>
      <c r="N144" s="276"/>
      <c r="O144" s="276"/>
      <c r="P144" s="276"/>
      <c r="Q144" s="276"/>
      <c r="R144" s="276"/>
      <c r="S144" s="276"/>
      <c r="T144" s="277"/>
      <c r="U144" s="15"/>
      <c r="V144" s="15"/>
      <c r="W144" s="15"/>
      <c r="X144" s="15"/>
      <c r="Y144" s="15"/>
      <c r="Z144" s="15"/>
      <c r="AA144" s="15"/>
      <c r="AB144" s="15"/>
      <c r="AC144" s="15"/>
      <c r="AD144" s="15"/>
      <c r="AE144" s="15"/>
      <c r="AT144" s="278" t="s">
        <v>361</v>
      </c>
      <c r="AU144" s="278" t="s">
        <v>76</v>
      </c>
      <c r="AV144" s="15" t="s">
        <v>84</v>
      </c>
      <c r="AW144" s="15" t="s">
        <v>32</v>
      </c>
      <c r="AX144" s="15" t="s">
        <v>76</v>
      </c>
      <c r="AY144" s="278" t="s">
        <v>350</v>
      </c>
    </row>
    <row r="145" s="15" customFormat="1">
      <c r="A145" s="15"/>
      <c r="B145" s="269"/>
      <c r="C145" s="270"/>
      <c r="D145" s="242" t="s">
        <v>361</v>
      </c>
      <c r="E145" s="271" t="s">
        <v>1</v>
      </c>
      <c r="F145" s="272" t="s">
        <v>7233</v>
      </c>
      <c r="G145" s="270"/>
      <c r="H145" s="271" t="s">
        <v>1</v>
      </c>
      <c r="I145" s="273"/>
      <c r="J145" s="270"/>
      <c r="K145" s="270"/>
      <c r="L145" s="274"/>
      <c r="M145" s="275"/>
      <c r="N145" s="276"/>
      <c r="O145" s="276"/>
      <c r="P145" s="276"/>
      <c r="Q145" s="276"/>
      <c r="R145" s="276"/>
      <c r="S145" s="276"/>
      <c r="T145" s="277"/>
      <c r="U145" s="15"/>
      <c r="V145" s="15"/>
      <c r="W145" s="15"/>
      <c r="X145" s="15"/>
      <c r="Y145" s="15"/>
      <c r="Z145" s="15"/>
      <c r="AA145" s="15"/>
      <c r="AB145" s="15"/>
      <c r="AC145" s="15"/>
      <c r="AD145" s="15"/>
      <c r="AE145" s="15"/>
      <c r="AT145" s="278" t="s">
        <v>361</v>
      </c>
      <c r="AU145" s="278" t="s">
        <v>76</v>
      </c>
      <c r="AV145" s="15" t="s">
        <v>84</v>
      </c>
      <c r="AW145" s="15" t="s">
        <v>32</v>
      </c>
      <c r="AX145" s="15" t="s">
        <v>76</v>
      </c>
      <c r="AY145" s="278" t="s">
        <v>350</v>
      </c>
    </row>
    <row r="146" s="15" customFormat="1">
      <c r="A146" s="15"/>
      <c r="B146" s="269"/>
      <c r="C146" s="270"/>
      <c r="D146" s="242" t="s">
        <v>361</v>
      </c>
      <c r="E146" s="271" t="s">
        <v>1</v>
      </c>
      <c r="F146" s="272" t="s">
        <v>7234</v>
      </c>
      <c r="G146" s="270"/>
      <c r="H146" s="271" t="s">
        <v>1</v>
      </c>
      <c r="I146" s="273"/>
      <c r="J146" s="270"/>
      <c r="K146" s="270"/>
      <c r="L146" s="274"/>
      <c r="M146" s="275"/>
      <c r="N146" s="276"/>
      <c r="O146" s="276"/>
      <c r="P146" s="276"/>
      <c r="Q146" s="276"/>
      <c r="R146" s="276"/>
      <c r="S146" s="276"/>
      <c r="T146" s="277"/>
      <c r="U146" s="15"/>
      <c r="V146" s="15"/>
      <c r="W146" s="15"/>
      <c r="X146" s="15"/>
      <c r="Y146" s="15"/>
      <c r="Z146" s="15"/>
      <c r="AA146" s="15"/>
      <c r="AB146" s="15"/>
      <c r="AC146" s="15"/>
      <c r="AD146" s="15"/>
      <c r="AE146" s="15"/>
      <c r="AT146" s="278" t="s">
        <v>361</v>
      </c>
      <c r="AU146" s="278" t="s">
        <v>76</v>
      </c>
      <c r="AV146" s="15" t="s">
        <v>84</v>
      </c>
      <c r="AW146" s="15" t="s">
        <v>32</v>
      </c>
      <c r="AX146" s="15" t="s">
        <v>76</v>
      </c>
      <c r="AY146" s="278" t="s">
        <v>350</v>
      </c>
    </row>
    <row r="147" s="15" customFormat="1">
      <c r="A147" s="15"/>
      <c r="B147" s="269"/>
      <c r="C147" s="270"/>
      <c r="D147" s="242" t="s">
        <v>361</v>
      </c>
      <c r="E147" s="271" t="s">
        <v>1</v>
      </c>
      <c r="F147" s="272" t="s">
        <v>7220</v>
      </c>
      <c r="G147" s="270"/>
      <c r="H147" s="271" t="s">
        <v>1</v>
      </c>
      <c r="I147" s="273"/>
      <c r="J147" s="270"/>
      <c r="K147" s="270"/>
      <c r="L147" s="274"/>
      <c r="M147" s="275"/>
      <c r="N147" s="276"/>
      <c r="O147" s="276"/>
      <c r="P147" s="276"/>
      <c r="Q147" s="276"/>
      <c r="R147" s="276"/>
      <c r="S147" s="276"/>
      <c r="T147" s="277"/>
      <c r="U147" s="15"/>
      <c r="V147" s="15"/>
      <c r="W147" s="15"/>
      <c r="X147" s="15"/>
      <c r="Y147" s="15"/>
      <c r="Z147" s="15"/>
      <c r="AA147" s="15"/>
      <c r="AB147" s="15"/>
      <c r="AC147" s="15"/>
      <c r="AD147" s="15"/>
      <c r="AE147" s="15"/>
      <c r="AT147" s="278" t="s">
        <v>361</v>
      </c>
      <c r="AU147" s="278" t="s">
        <v>76</v>
      </c>
      <c r="AV147" s="15" t="s">
        <v>84</v>
      </c>
      <c r="AW147" s="15" t="s">
        <v>32</v>
      </c>
      <c r="AX147" s="15" t="s">
        <v>76</v>
      </c>
      <c r="AY147" s="278" t="s">
        <v>350</v>
      </c>
    </row>
    <row r="148" s="13" customFormat="1">
      <c r="A148" s="13"/>
      <c r="B148" s="247"/>
      <c r="C148" s="248"/>
      <c r="D148" s="242" t="s">
        <v>361</v>
      </c>
      <c r="E148" s="249" t="s">
        <v>1</v>
      </c>
      <c r="F148" s="250" t="s">
        <v>86</v>
      </c>
      <c r="G148" s="248"/>
      <c r="H148" s="251">
        <v>2</v>
      </c>
      <c r="I148" s="252"/>
      <c r="J148" s="248"/>
      <c r="K148" s="248"/>
      <c r="L148" s="253"/>
      <c r="M148" s="254"/>
      <c r="N148" s="255"/>
      <c r="O148" s="255"/>
      <c r="P148" s="255"/>
      <c r="Q148" s="255"/>
      <c r="R148" s="255"/>
      <c r="S148" s="255"/>
      <c r="T148" s="256"/>
      <c r="U148" s="13"/>
      <c r="V148" s="13"/>
      <c r="W148" s="13"/>
      <c r="X148" s="13"/>
      <c r="Y148" s="13"/>
      <c r="Z148" s="13"/>
      <c r="AA148" s="13"/>
      <c r="AB148" s="13"/>
      <c r="AC148" s="13"/>
      <c r="AD148" s="13"/>
      <c r="AE148" s="13"/>
      <c r="AT148" s="257" t="s">
        <v>361</v>
      </c>
      <c r="AU148" s="257" t="s">
        <v>76</v>
      </c>
      <c r="AV148" s="13" t="s">
        <v>86</v>
      </c>
      <c r="AW148" s="13" t="s">
        <v>32</v>
      </c>
      <c r="AX148" s="13" t="s">
        <v>84</v>
      </c>
      <c r="AY148" s="257" t="s">
        <v>350</v>
      </c>
    </row>
    <row r="149" s="2" customFormat="1" ht="16.5" customHeight="1">
      <c r="A149" s="39"/>
      <c r="B149" s="40"/>
      <c r="C149" s="229" t="s">
        <v>456</v>
      </c>
      <c r="D149" s="229" t="s">
        <v>352</v>
      </c>
      <c r="E149" s="230" t="s">
        <v>7235</v>
      </c>
      <c r="F149" s="231" t="s">
        <v>7236</v>
      </c>
      <c r="G149" s="232" t="s">
        <v>497</v>
      </c>
      <c r="H149" s="233">
        <v>14</v>
      </c>
      <c r="I149" s="234"/>
      <c r="J149" s="235">
        <f>ROUND(I149*H149,2)</f>
        <v>0</v>
      </c>
      <c r="K149" s="231" t="s">
        <v>1</v>
      </c>
      <c r="L149" s="45"/>
      <c r="M149" s="236" t="s">
        <v>1</v>
      </c>
      <c r="N149" s="237" t="s">
        <v>41</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357</v>
      </c>
      <c r="AT149" s="240" t="s">
        <v>352</v>
      </c>
      <c r="AU149" s="240" t="s">
        <v>76</v>
      </c>
      <c r="AY149" s="18" t="s">
        <v>350</v>
      </c>
      <c r="BE149" s="241">
        <f>IF(N149="základní",J149,0)</f>
        <v>0</v>
      </c>
      <c r="BF149" s="241">
        <f>IF(N149="snížená",J149,0)</f>
        <v>0</v>
      </c>
      <c r="BG149" s="241">
        <f>IF(N149="zákl. přenesená",J149,0)</f>
        <v>0</v>
      </c>
      <c r="BH149" s="241">
        <f>IF(N149="sníž. přenesená",J149,0)</f>
        <v>0</v>
      </c>
      <c r="BI149" s="241">
        <f>IF(N149="nulová",J149,0)</f>
        <v>0</v>
      </c>
      <c r="BJ149" s="18" t="s">
        <v>84</v>
      </c>
      <c r="BK149" s="241">
        <f>ROUND(I149*H149,2)</f>
        <v>0</v>
      </c>
      <c r="BL149" s="18" t="s">
        <v>357</v>
      </c>
      <c r="BM149" s="240" t="s">
        <v>494</v>
      </c>
    </row>
    <row r="150" s="2" customFormat="1">
      <c r="A150" s="39"/>
      <c r="B150" s="40"/>
      <c r="C150" s="41"/>
      <c r="D150" s="242" t="s">
        <v>359</v>
      </c>
      <c r="E150" s="41"/>
      <c r="F150" s="243" t="s">
        <v>7236</v>
      </c>
      <c r="G150" s="41"/>
      <c r="H150" s="41"/>
      <c r="I150" s="244"/>
      <c r="J150" s="41"/>
      <c r="K150" s="41"/>
      <c r="L150" s="45"/>
      <c r="M150" s="245"/>
      <c r="N150" s="246"/>
      <c r="O150" s="92"/>
      <c r="P150" s="92"/>
      <c r="Q150" s="92"/>
      <c r="R150" s="92"/>
      <c r="S150" s="92"/>
      <c r="T150" s="93"/>
      <c r="U150" s="39"/>
      <c r="V150" s="39"/>
      <c r="W150" s="39"/>
      <c r="X150" s="39"/>
      <c r="Y150" s="39"/>
      <c r="Z150" s="39"/>
      <c r="AA150" s="39"/>
      <c r="AB150" s="39"/>
      <c r="AC150" s="39"/>
      <c r="AD150" s="39"/>
      <c r="AE150" s="39"/>
      <c r="AT150" s="18" t="s">
        <v>359</v>
      </c>
      <c r="AU150" s="18" t="s">
        <v>76</v>
      </c>
    </row>
    <row r="151" s="15" customFormat="1">
      <c r="A151" s="15"/>
      <c r="B151" s="269"/>
      <c r="C151" s="270"/>
      <c r="D151" s="242" t="s">
        <v>361</v>
      </c>
      <c r="E151" s="271" t="s">
        <v>1</v>
      </c>
      <c r="F151" s="272" t="s">
        <v>7229</v>
      </c>
      <c r="G151" s="270"/>
      <c r="H151" s="271" t="s">
        <v>1</v>
      </c>
      <c r="I151" s="273"/>
      <c r="J151" s="270"/>
      <c r="K151" s="270"/>
      <c r="L151" s="274"/>
      <c r="M151" s="275"/>
      <c r="N151" s="276"/>
      <c r="O151" s="276"/>
      <c r="P151" s="276"/>
      <c r="Q151" s="276"/>
      <c r="R151" s="276"/>
      <c r="S151" s="276"/>
      <c r="T151" s="277"/>
      <c r="U151" s="15"/>
      <c r="V151" s="15"/>
      <c r="W151" s="15"/>
      <c r="X151" s="15"/>
      <c r="Y151" s="15"/>
      <c r="Z151" s="15"/>
      <c r="AA151" s="15"/>
      <c r="AB151" s="15"/>
      <c r="AC151" s="15"/>
      <c r="AD151" s="15"/>
      <c r="AE151" s="15"/>
      <c r="AT151" s="278" t="s">
        <v>361</v>
      </c>
      <c r="AU151" s="278" t="s">
        <v>76</v>
      </c>
      <c r="AV151" s="15" t="s">
        <v>84</v>
      </c>
      <c r="AW151" s="15" t="s">
        <v>32</v>
      </c>
      <c r="AX151" s="15" t="s">
        <v>76</v>
      </c>
      <c r="AY151" s="278" t="s">
        <v>350</v>
      </c>
    </row>
    <row r="152" s="15" customFormat="1">
      <c r="A152" s="15"/>
      <c r="B152" s="269"/>
      <c r="C152" s="270"/>
      <c r="D152" s="242" t="s">
        <v>361</v>
      </c>
      <c r="E152" s="271" t="s">
        <v>1</v>
      </c>
      <c r="F152" s="272" t="s">
        <v>7220</v>
      </c>
      <c r="G152" s="270"/>
      <c r="H152" s="271" t="s">
        <v>1</v>
      </c>
      <c r="I152" s="273"/>
      <c r="J152" s="270"/>
      <c r="K152" s="270"/>
      <c r="L152" s="274"/>
      <c r="M152" s="275"/>
      <c r="N152" s="276"/>
      <c r="O152" s="276"/>
      <c r="P152" s="276"/>
      <c r="Q152" s="276"/>
      <c r="R152" s="276"/>
      <c r="S152" s="276"/>
      <c r="T152" s="277"/>
      <c r="U152" s="15"/>
      <c r="V152" s="15"/>
      <c r="W152" s="15"/>
      <c r="X152" s="15"/>
      <c r="Y152" s="15"/>
      <c r="Z152" s="15"/>
      <c r="AA152" s="15"/>
      <c r="AB152" s="15"/>
      <c r="AC152" s="15"/>
      <c r="AD152" s="15"/>
      <c r="AE152" s="15"/>
      <c r="AT152" s="278" t="s">
        <v>361</v>
      </c>
      <c r="AU152" s="278" t="s">
        <v>76</v>
      </c>
      <c r="AV152" s="15" t="s">
        <v>84</v>
      </c>
      <c r="AW152" s="15" t="s">
        <v>32</v>
      </c>
      <c r="AX152" s="15" t="s">
        <v>76</v>
      </c>
      <c r="AY152" s="278" t="s">
        <v>350</v>
      </c>
    </row>
    <row r="153" s="13" customFormat="1">
      <c r="A153" s="13"/>
      <c r="B153" s="247"/>
      <c r="C153" s="248"/>
      <c r="D153" s="242" t="s">
        <v>361</v>
      </c>
      <c r="E153" s="249" t="s">
        <v>1</v>
      </c>
      <c r="F153" s="250" t="s">
        <v>512</v>
      </c>
      <c r="G153" s="248"/>
      <c r="H153" s="251">
        <v>14</v>
      </c>
      <c r="I153" s="252"/>
      <c r="J153" s="248"/>
      <c r="K153" s="248"/>
      <c r="L153" s="253"/>
      <c r="M153" s="254"/>
      <c r="N153" s="255"/>
      <c r="O153" s="255"/>
      <c r="P153" s="255"/>
      <c r="Q153" s="255"/>
      <c r="R153" s="255"/>
      <c r="S153" s="255"/>
      <c r="T153" s="256"/>
      <c r="U153" s="13"/>
      <c r="V153" s="13"/>
      <c r="W153" s="13"/>
      <c r="X153" s="13"/>
      <c r="Y153" s="13"/>
      <c r="Z153" s="13"/>
      <c r="AA153" s="13"/>
      <c r="AB153" s="13"/>
      <c r="AC153" s="13"/>
      <c r="AD153" s="13"/>
      <c r="AE153" s="13"/>
      <c r="AT153" s="257" t="s">
        <v>361</v>
      </c>
      <c r="AU153" s="257" t="s">
        <v>76</v>
      </c>
      <c r="AV153" s="13" t="s">
        <v>86</v>
      </c>
      <c r="AW153" s="13" t="s">
        <v>32</v>
      </c>
      <c r="AX153" s="13" t="s">
        <v>84</v>
      </c>
      <c r="AY153" s="257" t="s">
        <v>350</v>
      </c>
    </row>
    <row r="154" s="2" customFormat="1" ht="16.5" customHeight="1">
      <c r="A154" s="39"/>
      <c r="B154" s="40"/>
      <c r="C154" s="229" t="s">
        <v>462</v>
      </c>
      <c r="D154" s="229" t="s">
        <v>352</v>
      </c>
      <c r="E154" s="230" t="s">
        <v>7237</v>
      </c>
      <c r="F154" s="231" t="s">
        <v>7238</v>
      </c>
      <c r="G154" s="232" t="s">
        <v>497</v>
      </c>
      <c r="H154" s="233">
        <v>6</v>
      </c>
      <c r="I154" s="234"/>
      <c r="J154" s="235">
        <f>ROUND(I154*H154,2)</f>
        <v>0</v>
      </c>
      <c r="K154" s="231" t="s">
        <v>1</v>
      </c>
      <c r="L154" s="45"/>
      <c r="M154" s="236" t="s">
        <v>1</v>
      </c>
      <c r="N154" s="237" t="s">
        <v>41</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357</v>
      </c>
      <c r="AT154" s="240" t="s">
        <v>352</v>
      </c>
      <c r="AU154" s="240" t="s">
        <v>76</v>
      </c>
      <c r="AY154" s="18" t="s">
        <v>350</v>
      </c>
      <c r="BE154" s="241">
        <f>IF(N154="základní",J154,0)</f>
        <v>0</v>
      </c>
      <c r="BF154" s="241">
        <f>IF(N154="snížená",J154,0)</f>
        <v>0</v>
      </c>
      <c r="BG154" s="241">
        <f>IF(N154="zákl. přenesená",J154,0)</f>
        <v>0</v>
      </c>
      <c r="BH154" s="241">
        <f>IF(N154="sníž. přenesená",J154,0)</f>
        <v>0</v>
      </c>
      <c r="BI154" s="241">
        <f>IF(N154="nulová",J154,0)</f>
        <v>0</v>
      </c>
      <c r="BJ154" s="18" t="s">
        <v>84</v>
      </c>
      <c r="BK154" s="241">
        <f>ROUND(I154*H154,2)</f>
        <v>0</v>
      </c>
      <c r="BL154" s="18" t="s">
        <v>357</v>
      </c>
      <c r="BM154" s="240" t="s">
        <v>512</v>
      </c>
    </row>
    <row r="155" s="2" customFormat="1">
      <c r="A155" s="39"/>
      <c r="B155" s="40"/>
      <c r="C155" s="41"/>
      <c r="D155" s="242" t="s">
        <v>359</v>
      </c>
      <c r="E155" s="41"/>
      <c r="F155" s="243" t="s">
        <v>7238</v>
      </c>
      <c r="G155" s="41"/>
      <c r="H155" s="41"/>
      <c r="I155" s="244"/>
      <c r="J155" s="41"/>
      <c r="K155" s="41"/>
      <c r="L155" s="45"/>
      <c r="M155" s="245"/>
      <c r="N155" s="246"/>
      <c r="O155" s="92"/>
      <c r="P155" s="92"/>
      <c r="Q155" s="92"/>
      <c r="R155" s="92"/>
      <c r="S155" s="92"/>
      <c r="T155" s="93"/>
      <c r="U155" s="39"/>
      <c r="V155" s="39"/>
      <c r="W155" s="39"/>
      <c r="X155" s="39"/>
      <c r="Y155" s="39"/>
      <c r="Z155" s="39"/>
      <c r="AA155" s="39"/>
      <c r="AB155" s="39"/>
      <c r="AC155" s="39"/>
      <c r="AD155" s="39"/>
      <c r="AE155" s="39"/>
      <c r="AT155" s="18" t="s">
        <v>359</v>
      </c>
      <c r="AU155" s="18" t="s">
        <v>76</v>
      </c>
    </row>
    <row r="156" s="15" customFormat="1">
      <c r="A156" s="15"/>
      <c r="B156" s="269"/>
      <c r="C156" s="270"/>
      <c r="D156" s="242" t="s">
        <v>361</v>
      </c>
      <c r="E156" s="271" t="s">
        <v>1</v>
      </c>
      <c r="F156" s="272" t="s">
        <v>7239</v>
      </c>
      <c r="G156" s="270"/>
      <c r="H156" s="271" t="s">
        <v>1</v>
      </c>
      <c r="I156" s="273"/>
      <c r="J156" s="270"/>
      <c r="K156" s="270"/>
      <c r="L156" s="274"/>
      <c r="M156" s="275"/>
      <c r="N156" s="276"/>
      <c r="O156" s="276"/>
      <c r="P156" s="276"/>
      <c r="Q156" s="276"/>
      <c r="R156" s="276"/>
      <c r="S156" s="276"/>
      <c r="T156" s="277"/>
      <c r="U156" s="15"/>
      <c r="V156" s="15"/>
      <c r="W156" s="15"/>
      <c r="X156" s="15"/>
      <c r="Y156" s="15"/>
      <c r="Z156" s="15"/>
      <c r="AA156" s="15"/>
      <c r="AB156" s="15"/>
      <c r="AC156" s="15"/>
      <c r="AD156" s="15"/>
      <c r="AE156" s="15"/>
      <c r="AT156" s="278" t="s">
        <v>361</v>
      </c>
      <c r="AU156" s="278" t="s">
        <v>76</v>
      </c>
      <c r="AV156" s="15" t="s">
        <v>84</v>
      </c>
      <c r="AW156" s="15" t="s">
        <v>32</v>
      </c>
      <c r="AX156" s="15" t="s">
        <v>76</v>
      </c>
      <c r="AY156" s="278" t="s">
        <v>350</v>
      </c>
    </row>
    <row r="157" s="15" customFormat="1">
      <c r="A157" s="15"/>
      <c r="B157" s="269"/>
      <c r="C157" s="270"/>
      <c r="D157" s="242" t="s">
        <v>361</v>
      </c>
      <c r="E157" s="271" t="s">
        <v>1</v>
      </c>
      <c r="F157" s="272" t="s">
        <v>7240</v>
      </c>
      <c r="G157" s="270"/>
      <c r="H157" s="271" t="s">
        <v>1</v>
      </c>
      <c r="I157" s="273"/>
      <c r="J157" s="270"/>
      <c r="K157" s="270"/>
      <c r="L157" s="274"/>
      <c r="M157" s="275"/>
      <c r="N157" s="276"/>
      <c r="O157" s="276"/>
      <c r="P157" s="276"/>
      <c r="Q157" s="276"/>
      <c r="R157" s="276"/>
      <c r="S157" s="276"/>
      <c r="T157" s="277"/>
      <c r="U157" s="15"/>
      <c r="V157" s="15"/>
      <c r="W157" s="15"/>
      <c r="X157" s="15"/>
      <c r="Y157" s="15"/>
      <c r="Z157" s="15"/>
      <c r="AA157" s="15"/>
      <c r="AB157" s="15"/>
      <c r="AC157" s="15"/>
      <c r="AD157" s="15"/>
      <c r="AE157" s="15"/>
      <c r="AT157" s="278" t="s">
        <v>361</v>
      </c>
      <c r="AU157" s="278" t="s">
        <v>76</v>
      </c>
      <c r="AV157" s="15" t="s">
        <v>84</v>
      </c>
      <c r="AW157" s="15" t="s">
        <v>32</v>
      </c>
      <c r="AX157" s="15" t="s">
        <v>76</v>
      </c>
      <c r="AY157" s="278" t="s">
        <v>350</v>
      </c>
    </row>
    <row r="158" s="15" customFormat="1">
      <c r="A158" s="15"/>
      <c r="B158" s="269"/>
      <c r="C158" s="270"/>
      <c r="D158" s="242" t="s">
        <v>361</v>
      </c>
      <c r="E158" s="271" t="s">
        <v>1</v>
      </c>
      <c r="F158" s="272" t="s">
        <v>7241</v>
      </c>
      <c r="G158" s="270"/>
      <c r="H158" s="271" t="s">
        <v>1</v>
      </c>
      <c r="I158" s="273"/>
      <c r="J158" s="270"/>
      <c r="K158" s="270"/>
      <c r="L158" s="274"/>
      <c r="M158" s="275"/>
      <c r="N158" s="276"/>
      <c r="O158" s="276"/>
      <c r="P158" s="276"/>
      <c r="Q158" s="276"/>
      <c r="R158" s="276"/>
      <c r="S158" s="276"/>
      <c r="T158" s="277"/>
      <c r="U158" s="15"/>
      <c r="V158" s="15"/>
      <c r="W158" s="15"/>
      <c r="X158" s="15"/>
      <c r="Y158" s="15"/>
      <c r="Z158" s="15"/>
      <c r="AA158" s="15"/>
      <c r="AB158" s="15"/>
      <c r="AC158" s="15"/>
      <c r="AD158" s="15"/>
      <c r="AE158" s="15"/>
      <c r="AT158" s="278" t="s">
        <v>361</v>
      </c>
      <c r="AU158" s="278" t="s">
        <v>76</v>
      </c>
      <c r="AV158" s="15" t="s">
        <v>84</v>
      </c>
      <c r="AW158" s="15" t="s">
        <v>32</v>
      </c>
      <c r="AX158" s="15" t="s">
        <v>76</v>
      </c>
      <c r="AY158" s="278" t="s">
        <v>350</v>
      </c>
    </row>
    <row r="159" s="15" customFormat="1">
      <c r="A159" s="15"/>
      <c r="B159" s="269"/>
      <c r="C159" s="270"/>
      <c r="D159" s="242" t="s">
        <v>361</v>
      </c>
      <c r="E159" s="271" t="s">
        <v>1</v>
      </c>
      <c r="F159" s="272" t="s">
        <v>7242</v>
      </c>
      <c r="G159" s="270"/>
      <c r="H159" s="271" t="s">
        <v>1</v>
      </c>
      <c r="I159" s="273"/>
      <c r="J159" s="270"/>
      <c r="K159" s="270"/>
      <c r="L159" s="274"/>
      <c r="M159" s="275"/>
      <c r="N159" s="276"/>
      <c r="O159" s="276"/>
      <c r="P159" s="276"/>
      <c r="Q159" s="276"/>
      <c r="R159" s="276"/>
      <c r="S159" s="276"/>
      <c r="T159" s="277"/>
      <c r="U159" s="15"/>
      <c r="V159" s="15"/>
      <c r="W159" s="15"/>
      <c r="X159" s="15"/>
      <c r="Y159" s="15"/>
      <c r="Z159" s="15"/>
      <c r="AA159" s="15"/>
      <c r="AB159" s="15"/>
      <c r="AC159" s="15"/>
      <c r="AD159" s="15"/>
      <c r="AE159" s="15"/>
      <c r="AT159" s="278" t="s">
        <v>361</v>
      </c>
      <c r="AU159" s="278" t="s">
        <v>76</v>
      </c>
      <c r="AV159" s="15" t="s">
        <v>84</v>
      </c>
      <c r="AW159" s="15" t="s">
        <v>32</v>
      </c>
      <c r="AX159" s="15" t="s">
        <v>76</v>
      </c>
      <c r="AY159" s="278" t="s">
        <v>350</v>
      </c>
    </row>
    <row r="160" s="15" customFormat="1">
      <c r="A160" s="15"/>
      <c r="B160" s="269"/>
      <c r="C160" s="270"/>
      <c r="D160" s="242" t="s">
        <v>361</v>
      </c>
      <c r="E160" s="271" t="s">
        <v>1</v>
      </c>
      <c r="F160" s="272" t="s">
        <v>7220</v>
      </c>
      <c r="G160" s="270"/>
      <c r="H160" s="271" t="s">
        <v>1</v>
      </c>
      <c r="I160" s="273"/>
      <c r="J160" s="270"/>
      <c r="K160" s="270"/>
      <c r="L160" s="274"/>
      <c r="M160" s="275"/>
      <c r="N160" s="276"/>
      <c r="O160" s="276"/>
      <c r="P160" s="276"/>
      <c r="Q160" s="276"/>
      <c r="R160" s="276"/>
      <c r="S160" s="276"/>
      <c r="T160" s="277"/>
      <c r="U160" s="15"/>
      <c r="V160" s="15"/>
      <c r="W160" s="15"/>
      <c r="X160" s="15"/>
      <c r="Y160" s="15"/>
      <c r="Z160" s="15"/>
      <c r="AA160" s="15"/>
      <c r="AB160" s="15"/>
      <c r="AC160" s="15"/>
      <c r="AD160" s="15"/>
      <c r="AE160" s="15"/>
      <c r="AT160" s="278" t="s">
        <v>361</v>
      </c>
      <c r="AU160" s="278" t="s">
        <v>76</v>
      </c>
      <c r="AV160" s="15" t="s">
        <v>84</v>
      </c>
      <c r="AW160" s="15" t="s">
        <v>32</v>
      </c>
      <c r="AX160" s="15" t="s">
        <v>76</v>
      </c>
      <c r="AY160" s="278" t="s">
        <v>350</v>
      </c>
    </row>
    <row r="161" s="13" customFormat="1">
      <c r="A161" s="13"/>
      <c r="B161" s="247"/>
      <c r="C161" s="248"/>
      <c r="D161" s="242" t="s">
        <v>361</v>
      </c>
      <c r="E161" s="249" t="s">
        <v>1</v>
      </c>
      <c r="F161" s="250" t="s">
        <v>456</v>
      </c>
      <c r="G161" s="248"/>
      <c r="H161" s="251">
        <v>6</v>
      </c>
      <c r="I161" s="252"/>
      <c r="J161" s="248"/>
      <c r="K161" s="248"/>
      <c r="L161" s="253"/>
      <c r="M161" s="254"/>
      <c r="N161" s="255"/>
      <c r="O161" s="255"/>
      <c r="P161" s="255"/>
      <c r="Q161" s="255"/>
      <c r="R161" s="255"/>
      <c r="S161" s="255"/>
      <c r="T161" s="256"/>
      <c r="U161" s="13"/>
      <c r="V161" s="13"/>
      <c r="W161" s="13"/>
      <c r="X161" s="13"/>
      <c r="Y161" s="13"/>
      <c r="Z161" s="13"/>
      <c r="AA161" s="13"/>
      <c r="AB161" s="13"/>
      <c r="AC161" s="13"/>
      <c r="AD161" s="13"/>
      <c r="AE161" s="13"/>
      <c r="AT161" s="257" t="s">
        <v>361</v>
      </c>
      <c r="AU161" s="257" t="s">
        <v>76</v>
      </c>
      <c r="AV161" s="13" t="s">
        <v>86</v>
      </c>
      <c r="AW161" s="13" t="s">
        <v>32</v>
      </c>
      <c r="AX161" s="13" t="s">
        <v>84</v>
      </c>
      <c r="AY161" s="257" t="s">
        <v>350</v>
      </c>
    </row>
    <row r="162" s="2" customFormat="1" ht="16.5" customHeight="1">
      <c r="A162" s="39"/>
      <c r="B162" s="40"/>
      <c r="C162" s="229" t="s">
        <v>468</v>
      </c>
      <c r="D162" s="229" t="s">
        <v>352</v>
      </c>
      <c r="E162" s="230" t="s">
        <v>7243</v>
      </c>
      <c r="F162" s="231" t="s">
        <v>7244</v>
      </c>
      <c r="G162" s="232" t="s">
        <v>497</v>
      </c>
      <c r="H162" s="233">
        <v>17</v>
      </c>
      <c r="I162" s="234"/>
      <c r="J162" s="235">
        <f>ROUND(I162*H162,2)</f>
        <v>0</v>
      </c>
      <c r="K162" s="231" t="s">
        <v>1</v>
      </c>
      <c r="L162" s="45"/>
      <c r="M162" s="236" t="s">
        <v>1</v>
      </c>
      <c r="N162" s="237" t="s">
        <v>41</v>
      </c>
      <c r="O162" s="92"/>
      <c r="P162" s="238">
        <f>O162*H162</f>
        <v>0</v>
      </c>
      <c r="Q162" s="238">
        <v>0</v>
      </c>
      <c r="R162" s="238">
        <f>Q162*H162</f>
        <v>0</v>
      </c>
      <c r="S162" s="238">
        <v>0</v>
      </c>
      <c r="T162" s="239">
        <f>S162*H162</f>
        <v>0</v>
      </c>
      <c r="U162" s="39"/>
      <c r="V162" s="39"/>
      <c r="W162" s="39"/>
      <c r="X162" s="39"/>
      <c r="Y162" s="39"/>
      <c r="Z162" s="39"/>
      <c r="AA162" s="39"/>
      <c r="AB162" s="39"/>
      <c r="AC162" s="39"/>
      <c r="AD162" s="39"/>
      <c r="AE162" s="39"/>
      <c r="AR162" s="240" t="s">
        <v>357</v>
      </c>
      <c r="AT162" s="240" t="s">
        <v>352</v>
      </c>
      <c r="AU162" s="240" t="s">
        <v>76</v>
      </c>
      <c r="AY162" s="18" t="s">
        <v>350</v>
      </c>
      <c r="BE162" s="241">
        <f>IF(N162="základní",J162,0)</f>
        <v>0</v>
      </c>
      <c r="BF162" s="241">
        <f>IF(N162="snížená",J162,0)</f>
        <v>0</v>
      </c>
      <c r="BG162" s="241">
        <f>IF(N162="zákl. přenesená",J162,0)</f>
        <v>0</v>
      </c>
      <c r="BH162" s="241">
        <f>IF(N162="sníž. přenesená",J162,0)</f>
        <v>0</v>
      </c>
      <c r="BI162" s="241">
        <f>IF(N162="nulová",J162,0)</f>
        <v>0</v>
      </c>
      <c r="BJ162" s="18" t="s">
        <v>84</v>
      </c>
      <c r="BK162" s="241">
        <f>ROUND(I162*H162,2)</f>
        <v>0</v>
      </c>
      <c r="BL162" s="18" t="s">
        <v>357</v>
      </c>
      <c r="BM162" s="240" t="s">
        <v>530</v>
      </c>
    </row>
    <row r="163" s="2" customFormat="1">
      <c r="A163" s="39"/>
      <c r="B163" s="40"/>
      <c r="C163" s="41"/>
      <c r="D163" s="242" t="s">
        <v>359</v>
      </c>
      <c r="E163" s="41"/>
      <c r="F163" s="243" t="s">
        <v>7244</v>
      </c>
      <c r="G163" s="41"/>
      <c r="H163" s="41"/>
      <c r="I163" s="244"/>
      <c r="J163" s="41"/>
      <c r="K163" s="41"/>
      <c r="L163" s="45"/>
      <c r="M163" s="245"/>
      <c r="N163" s="246"/>
      <c r="O163" s="92"/>
      <c r="P163" s="92"/>
      <c r="Q163" s="92"/>
      <c r="R163" s="92"/>
      <c r="S163" s="92"/>
      <c r="T163" s="93"/>
      <c r="U163" s="39"/>
      <c r="V163" s="39"/>
      <c r="W163" s="39"/>
      <c r="X163" s="39"/>
      <c r="Y163" s="39"/>
      <c r="Z163" s="39"/>
      <c r="AA163" s="39"/>
      <c r="AB163" s="39"/>
      <c r="AC163" s="39"/>
      <c r="AD163" s="39"/>
      <c r="AE163" s="39"/>
      <c r="AT163" s="18" t="s">
        <v>359</v>
      </c>
      <c r="AU163" s="18" t="s">
        <v>76</v>
      </c>
    </row>
    <row r="164" s="15" customFormat="1">
      <c r="A164" s="15"/>
      <c r="B164" s="269"/>
      <c r="C164" s="270"/>
      <c r="D164" s="242" t="s">
        <v>361</v>
      </c>
      <c r="E164" s="271" t="s">
        <v>1</v>
      </c>
      <c r="F164" s="272" t="s">
        <v>7219</v>
      </c>
      <c r="G164" s="270"/>
      <c r="H164" s="271" t="s">
        <v>1</v>
      </c>
      <c r="I164" s="273"/>
      <c r="J164" s="270"/>
      <c r="K164" s="270"/>
      <c r="L164" s="274"/>
      <c r="M164" s="275"/>
      <c r="N164" s="276"/>
      <c r="O164" s="276"/>
      <c r="P164" s="276"/>
      <c r="Q164" s="276"/>
      <c r="R164" s="276"/>
      <c r="S164" s="276"/>
      <c r="T164" s="277"/>
      <c r="U164" s="15"/>
      <c r="V164" s="15"/>
      <c r="W164" s="15"/>
      <c r="X164" s="15"/>
      <c r="Y164" s="15"/>
      <c r="Z164" s="15"/>
      <c r="AA164" s="15"/>
      <c r="AB164" s="15"/>
      <c r="AC164" s="15"/>
      <c r="AD164" s="15"/>
      <c r="AE164" s="15"/>
      <c r="AT164" s="278" t="s">
        <v>361</v>
      </c>
      <c r="AU164" s="278" t="s">
        <v>76</v>
      </c>
      <c r="AV164" s="15" t="s">
        <v>84</v>
      </c>
      <c r="AW164" s="15" t="s">
        <v>32</v>
      </c>
      <c r="AX164" s="15" t="s">
        <v>76</v>
      </c>
      <c r="AY164" s="278" t="s">
        <v>350</v>
      </c>
    </row>
    <row r="165" s="15" customFormat="1">
      <c r="A165" s="15"/>
      <c r="B165" s="269"/>
      <c r="C165" s="270"/>
      <c r="D165" s="242" t="s">
        <v>361</v>
      </c>
      <c r="E165" s="271" t="s">
        <v>1</v>
      </c>
      <c r="F165" s="272" t="s">
        <v>7220</v>
      </c>
      <c r="G165" s="270"/>
      <c r="H165" s="271" t="s">
        <v>1</v>
      </c>
      <c r="I165" s="273"/>
      <c r="J165" s="270"/>
      <c r="K165" s="270"/>
      <c r="L165" s="274"/>
      <c r="M165" s="275"/>
      <c r="N165" s="276"/>
      <c r="O165" s="276"/>
      <c r="P165" s="276"/>
      <c r="Q165" s="276"/>
      <c r="R165" s="276"/>
      <c r="S165" s="276"/>
      <c r="T165" s="277"/>
      <c r="U165" s="15"/>
      <c r="V165" s="15"/>
      <c r="W165" s="15"/>
      <c r="X165" s="15"/>
      <c r="Y165" s="15"/>
      <c r="Z165" s="15"/>
      <c r="AA165" s="15"/>
      <c r="AB165" s="15"/>
      <c r="AC165" s="15"/>
      <c r="AD165" s="15"/>
      <c r="AE165" s="15"/>
      <c r="AT165" s="278" t="s">
        <v>361</v>
      </c>
      <c r="AU165" s="278" t="s">
        <v>76</v>
      </c>
      <c r="AV165" s="15" t="s">
        <v>84</v>
      </c>
      <c r="AW165" s="15" t="s">
        <v>32</v>
      </c>
      <c r="AX165" s="15" t="s">
        <v>76</v>
      </c>
      <c r="AY165" s="278" t="s">
        <v>350</v>
      </c>
    </row>
    <row r="166" s="13" customFormat="1">
      <c r="A166" s="13"/>
      <c r="B166" s="247"/>
      <c r="C166" s="248"/>
      <c r="D166" s="242" t="s">
        <v>361</v>
      </c>
      <c r="E166" s="249" t="s">
        <v>1</v>
      </c>
      <c r="F166" s="250" t="s">
        <v>541</v>
      </c>
      <c r="G166" s="248"/>
      <c r="H166" s="251">
        <v>17</v>
      </c>
      <c r="I166" s="252"/>
      <c r="J166" s="248"/>
      <c r="K166" s="248"/>
      <c r="L166" s="253"/>
      <c r="M166" s="254"/>
      <c r="N166" s="255"/>
      <c r="O166" s="255"/>
      <c r="P166" s="255"/>
      <c r="Q166" s="255"/>
      <c r="R166" s="255"/>
      <c r="S166" s="255"/>
      <c r="T166" s="256"/>
      <c r="U166" s="13"/>
      <c r="V166" s="13"/>
      <c r="W166" s="13"/>
      <c r="X166" s="13"/>
      <c r="Y166" s="13"/>
      <c r="Z166" s="13"/>
      <c r="AA166" s="13"/>
      <c r="AB166" s="13"/>
      <c r="AC166" s="13"/>
      <c r="AD166" s="13"/>
      <c r="AE166" s="13"/>
      <c r="AT166" s="257" t="s">
        <v>361</v>
      </c>
      <c r="AU166" s="257" t="s">
        <v>76</v>
      </c>
      <c r="AV166" s="13" t="s">
        <v>86</v>
      </c>
      <c r="AW166" s="13" t="s">
        <v>32</v>
      </c>
      <c r="AX166" s="13" t="s">
        <v>84</v>
      </c>
      <c r="AY166" s="257" t="s">
        <v>350</v>
      </c>
    </row>
    <row r="167" s="2" customFormat="1" ht="16.5" customHeight="1">
      <c r="A167" s="39"/>
      <c r="B167" s="40"/>
      <c r="C167" s="229" t="s">
        <v>474</v>
      </c>
      <c r="D167" s="229" t="s">
        <v>352</v>
      </c>
      <c r="E167" s="230" t="s">
        <v>7245</v>
      </c>
      <c r="F167" s="231" t="s">
        <v>7244</v>
      </c>
      <c r="G167" s="232" t="s">
        <v>497</v>
      </c>
      <c r="H167" s="233">
        <v>5</v>
      </c>
      <c r="I167" s="234"/>
      <c r="J167" s="235">
        <f>ROUND(I167*H167,2)</f>
        <v>0</v>
      </c>
      <c r="K167" s="231" t="s">
        <v>1</v>
      </c>
      <c r="L167" s="45"/>
      <c r="M167" s="236" t="s">
        <v>1</v>
      </c>
      <c r="N167" s="237" t="s">
        <v>41</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357</v>
      </c>
      <c r="AT167" s="240" t="s">
        <v>352</v>
      </c>
      <c r="AU167" s="240" t="s">
        <v>76</v>
      </c>
      <c r="AY167" s="18" t="s">
        <v>350</v>
      </c>
      <c r="BE167" s="241">
        <f>IF(N167="základní",J167,0)</f>
        <v>0</v>
      </c>
      <c r="BF167" s="241">
        <f>IF(N167="snížená",J167,0)</f>
        <v>0</v>
      </c>
      <c r="BG167" s="241">
        <f>IF(N167="zákl. přenesená",J167,0)</f>
        <v>0</v>
      </c>
      <c r="BH167" s="241">
        <f>IF(N167="sníž. přenesená",J167,0)</f>
        <v>0</v>
      </c>
      <c r="BI167" s="241">
        <f>IF(N167="nulová",J167,0)</f>
        <v>0</v>
      </c>
      <c r="BJ167" s="18" t="s">
        <v>84</v>
      </c>
      <c r="BK167" s="241">
        <f>ROUND(I167*H167,2)</f>
        <v>0</v>
      </c>
      <c r="BL167" s="18" t="s">
        <v>357</v>
      </c>
      <c r="BM167" s="240" t="s">
        <v>548</v>
      </c>
    </row>
    <row r="168" s="2" customFormat="1">
      <c r="A168" s="39"/>
      <c r="B168" s="40"/>
      <c r="C168" s="41"/>
      <c r="D168" s="242" t="s">
        <v>359</v>
      </c>
      <c r="E168" s="41"/>
      <c r="F168" s="243" t="s">
        <v>7244</v>
      </c>
      <c r="G168" s="41"/>
      <c r="H168" s="41"/>
      <c r="I168" s="244"/>
      <c r="J168" s="41"/>
      <c r="K168" s="41"/>
      <c r="L168" s="45"/>
      <c r="M168" s="245"/>
      <c r="N168" s="246"/>
      <c r="O168" s="92"/>
      <c r="P168" s="92"/>
      <c r="Q168" s="92"/>
      <c r="R168" s="92"/>
      <c r="S168" s="92"/>
      <c r="T168" s="93"/>
      <c r="U168" s="39"/>
      <c r="V168" s="39"/>
      <c r="W168" s="39"/>
      <c r="X168" s="39"/>
      <c r="Y168" s="39"/>
      <c r="Z168" s="39"/>
      <c r="AA168" s="39"/>
      <c r="AB168" s="39"/>
      <c r="AC168" s="39"/>
      <c r="AD168" s="39"/>
      <c r="AE168" s="39"/>
      <c r="AT168" s="18" t="s">
        <v>359</v>
      </c>
      <c r="AU168" s="18" t="s">
        <v>76</v>
      </c>
    </row>
    <row r="169" s="15" customFormat="1">
      <c r="A169" s="15"/>
      <c r="B169" s="269"/>
      <c r="C169" s="270"/>
      <c r="D169" s="242" t="s">
        <v>361</v>
      </c>
      <c r="E169" s="271" t="s">
        <v>1</v>
      </c>
      <c r="F169" s="272" t="s">
        <v>7219</v>
      </c>
      <c r="G169" s="270"/>
      <c r="H169" s="271" t="s">
        <v>1</v>
      </c>
      <c r="I169" s="273"/>
      <c r="J169" s="270"/>
      <c r="K169" s="270"/>
      <c r="L169" s="274"/>
      <c r="M169" s="275"/>
      <c r="N169" s="276"/>
      <c r="O169" s="276"/>
      <c r="P169" s="276"/>
      <c r="Q169" s="276"/>
      <c r="R169" s="276"/>
      <c r="S169" s="276"/>
      <c r="T169" s="277"/>
      <c r="U169" s="15"/>
      <c r="V169" s="15"/>
      <c r="W169" s="15"/>
      <c r="X169" s="15"/>
      <c r="Y169" s="15"/>
      <c r="Z169" s="15"/>
      <c r="AA169" s="15"/>
      <c r="AB169" s="15"/>
      <c r="AC169" s="15"/>
      <c r="AD169" s="15"/>
      <c r="AE169" s="15"/>
      <c r="AT169" s="278" t="s">
        <v>361</v>
      </c>
      <c r="AU169" s="278" t="s">
        <v>76</v>
      </c>
      <c r="AV169" s="15" t="s">
        <v>84</v>
      </c>
      <c r="AW169" s="15" t="s">
        <v>32</v>
      </c>
      <c r="AX169" s="15" t="s">
        <v>76</v>
      </c>
      <c r="AY169" s="278" t="s">
        <v>350</v>
      </c>
    </row>
    <row r="170" s="15" customFormat="1">
      <c r="A170" s="15"/>
      <c r="B170" s="269"/>
      <c r="C170" s="270"/>
      <c r="D170" s="242" t="s">
        <v>361</v>
      </c>
      <c r="E170" s="271" t="s">
        <v>1</v>
      </c>
      <c r="F170" s="272" t="s">
        <v>7220</v>
      </c>
      <c r="G170" s="270"/>
      <c r="H170" s="271" t="s">
        <v>1</v>
      </c>
      <c r="I170" s="273"/>
      <c r="J170" s="270"/>
      <c r="K170" s="270"/>
      <c r="L170" s="274"/>
      <c r="M170" s="275"/>
      <c r="N170" s="276"/>
      <c r="O170" s="276"/>
      <c r="P170" s="276"/>
      <c r="Q170" s="276"/>
      <c r="R170" s="276"/>
      <c r="S170" s="276"/>
      <c r="T170" s="277"/>
      <c r="U170" s="15"/>
      <c r="V170" s="15"/>
      <c r="W170" s="15"/>
      <c r="X170" s="15"/>
      <c r="Y170" s="15"/>
      <c r="Z170" s="15"/>
      <c r="AA170" s="15"/>
      <c r="AB170" s="15"/>
      <c r="AC170" s="15"/>
      <c r="AD170" s="15"/>
      <c r="AE170" s="15"/>
      <c r="AT170" s="278" t="s">
        <v>361</v>
      </c>
      <c r="AU170" s="278" t="s">
        <v>76</v>
      </c>
      <c r="AV170" s="15" t="s">
        <v>84</v>
      </c>
      <c r="AW170" s="15" t="s">
        <v>32</v>
      </c>
      <c r="AX170" s="15" t="s">
        <v>76</v>
      </c>
      <c r="AY170" s="278" t="s">
        <v>350</v>
      </c>
    </row>
    <row r="171" s="13" customFormat="1">
      <c r="A171" s="13"/>
      <c r="B171" s="247"/>
      <c r="C171" s="248"/>
      <c r="D171" s="242" t="s">
        <v>361</v>
      </c>
      <c r="E171" s="249" t="s">
        <v>1</v>
      </c>
      <c r="F171" s="250" t="s">
        <v>389</v>
      </c>
      <c r="G171" s="248"/>
      <c r="H171" s="251">
        <v>5</v>
      </c>
      <c r="I171" s="252"/>
      <c r="J171" s="248"/>
      <c r="K171" s="248"/>
      <c r="L171" s="253"/>
      <c r="M171" s="254"/>
      <c r="N171" s="255"/>
      <c r="O171" s="255"/>
      <c r="P171" s="255"/>
      <c r="Q171" s="255"/>
      <c r="R171" s="255"/>
      <c r="S171" s="255"/>
      <c r="T171" s="256"/>
      <c r="U171" s="13"/>
      <c r="V171" s="13"/>
      <c r="W171" s="13"/>
      <c r="X171" s="13"/>
      <c r="Y171" s="13"/>
      <c r="Z171" s="13"/>
      <c r="AA171" s="13"/>
      <c r="AB171" s="13"/>
      <c r="AC171" s="13"/>
      <c r="AD171" s="13"/>
      <c r="AE171" s="13"/>
      <c r="AT171" s="257" t="s">
        <v>361</v>
      </c>
      <c r="AU171" s="257" t="s">
        <v>76</v>
      </c>
      <c r="AV171" s="13" t="s">
        <v>86</v>
      </c>
      <c r="AW171" s="13" t="s">
        <v>32</v>
      </c>
      <c r="AX171" s="13" t="s">
        <v>84</v>
      </c>
      <c r="AY171" s="257" t="s">
        <v>350</v>
      </c>
    </row>
    <row r="172" s="2" customFormat="1" ht="16.5" customHeight="1">
      <c r="A172" s="39"/>
      <c r="B172" s="40"/>
      <c r="C172" s="229" t="s">
        <v>480</v>
      </c>
      <c r="D172" s="229" t="s">
        <v>352</v>
      </c>
      <c r="E172" s="230" t="s">
        <v>7246</v>
      </c>
      <c r="F172" s="231" t="s">
        <v>7247</v>
      </c>
      <c r="G172" s="232" t="s">
        <v>497</v>
      </c>
      <c r="H172" s="233">
        <v>16</v>
      </c>
      <c r="I172" s="234"/>
      <c r="J172" s="235">
        <f>ROUND(I172*H172,2)</f>
        <v>0</v>
      </c>
      <c r="K172" s="231" t="s">
        <v>1</v>
      </c>
      <c r="L172" s="45"/>
      <c r="M172" s="236" t="s">
        <v>1</v>
      </c>
      <c r="N172" s="237" t="s">
        <v>41</v>
      </c>
      <c r="O172" s="92"/>
      <c r="P172" s="238">
        <f>O172*H172</f>
        <v>0</v>
      </c>
      <c r="Q172" s="238">
        <v>0</v>
      </c>
      <c r="R172" s="238">
        <f>Q172*H172</f>
        <v>0</v>
      </c>
      <c r="S172" s="238">
        <v>0</v>
      </c>
      <c r="T172" s="239">
        <f>S172*H172</f>
        <v>0</v>
      </c>
      <c r="U172" s="39"/>
      <c r="V172" s="39"/>
      <c r="W172" s="39"/>
      <c r="X172" s="39"/>
      <c r="Y172" s="39"/>
      <c r="Z172" s="39"/>
      <c r="AA172" s="39"/>
      <c r="AB172" s="39"/>
      <c r="AC172" s="39"/>
      <c r="AD172" s="39"/>
      <c r="AE172" s="39"/>
      <c r="AR172" s="240" t="s">
        <v>357</v>
      </c>
      <c r="AT172" s="240" t="s">
        <v>352</v>
      </c>
      <c r="AU172" s="240" t="s">
        <v>76</v>
      </c>
      <c r="AY172" s="18" t="s">
        <v>350</v>
      </c>
      <c r="BE172" s="241">
        <f>IF(N172="základní",J172,0)</f>
        <v>0</v>
      </c>
      <c r="BF172" s="241">
        <f>IF(N172="snížená",J172,0)</f>
        <v>0</v>
      </c>
      <c r="BG172" s="241">
        <f>IF(N172="zákl. přenesená",J172,0)</f>
        <v>0</v>
      </c>
      <c r="BH172" s="241">
        <f>IF(N172="sníž. přenesená",J172,0)</f>
        <v>0</v>
      </c>
      <c r="BI172" s="241">
        <f>IF(N172="nulová",J172,0)</f>
        <v>0</v>
      </c>
      <c r="BJ172" s="18" t="s">
        <v>84</v>
      </c>
      <c r="BK172" s="241">
        <f>ROUND(I172*H172,2)</f>
        <v>0</v>
      </c>
      <c r="BL172" s="18" t="s">
        <v>357</v>
      </c>
      <c r="BM172" s="240" t="s">
        <v>563</v>
      </c>
    </row>
    <row r="173" s="2" customFormat="1">
      <c r="A173" s="39"/>
      <c r="B173" s="40"/>
      <c r="C173" s="41"/>
      <c r="D173" s="242" t="s">
        <v>359</v>
      </c>
      <c r="E173" s="41"/>
      <c r="F173" s="243" t="s">
        <v>7247</v>
      </c>
      <c r="G173" s="41"/>
      <c r="H173" s="41"/>
      <c r="I173" s="244"/>
      <c r="J173" s="41"/>
      <c r="K173" s="41"/>
      <c r="L173" s="45"/>
      <c r="M173" s="245"/>
      <c r="N173" s="246"/>
      <c r="O173" s="92"/>
      <c r="P173" s="92"/>
      <c r="Q173" s="92"/>
      <c r="R173" s="92"/>
      <c r="S173" s="92"/>
      <c r="T173" s="93"/>
      <c r="U173" s="39"/>
      <c r="V173" s="39"/>
      <c r="W173" s="39"/>
      <c r="X173" s="39"/>
      <c r="Y173" s="39"/>
      <c r="Z173" s="39"/>
      <c r="AA173" s="39"/>
      <c r="AB173" s="39"/>
      <c r="AC173" s="39"/>
      <c r="AD173" s="39"/>
      <c r="AE173" s="39"/>
      <c r="AT173" s="18" t="s">
        <v>359</v>
      </c>
      <c r="AU173" s="18" t="s">
        <v>76</v>
      </c>
    </row>
    <row r="174" s="15" customFormat="1">
      <c r="A174" s="15"/>
      <c r="B174" s="269"/>
      <c r="C174" s="270"/>
      <c r="D174" s="242" t="s">
        <v>361</v>
      </c>
      <c r="E174" s="271" t="s">
        <v>1</v>
      </c>
      <c r="F174" s="272" t="s">
        <v>7248</v>
      </c>
      <c r="G174" s="270"/>
      <c r="H174" s="271" t="s">
        <v>1</v>
      </c>
      <c r="I174" s="273"/>
      <c r="J174" s="270"/>
      <c r="K174" s="270"/>
      <c r="L174" s="274"/>
      <c r="M174" s="275"/>
      <c r="N174" s="276"/>
      <c r="O174" s="276"/>
      <c r="P174" s="276"/>
      <c r="Q174" s="276"/>
      <c r="R174" s="276"/>
      <c r="S174" s="276"/>
      <c r="T174" s="277"/>
      <c r="U174" s="15"/>
      <c r="V174" s="15"/>
      <c r="W174" s="15"/>
      <c r="X174" s="15"/>
      <c r="Y174" s="15"/>
      <c r="Z174" s="15"/>
      <c r="AA174" s="15"/>
      <c r="AB174" s="15"/>
      <c r="AC174" s="15"/>
      <c r="AD174" s="15"/>
      <c r="AE174" s="15"/>
      <c r="AT174" s="278" t="s">
        <v>361</v>
      </c>
      <c r="AU174" s="278" t="s">
        <v>76</v>
      </c>
      <c r="AV174" s="15" t="s">
        <v>84</v>
      </c>
      <c r="AW174" s="15" t="s">
        <v>32</v>
      </c>
      <c r="AX174" s="15" t="s">
        <v>76</v>
      </c>
      <c r="AY174" s="278" t="s">
        <v>350</v>
      </c>
    </row>
    <row r="175" s="15" customFormat="1">
      <c r="A175" s="15"/>
      <c r="B175" s="269"/>
      <c r="C175" s="270"/>
      <c r="D175" s="242" t="s">
        <v>361</v>
      </c>
      <c r="E175" s="271" t="s">
        <v>1</v>
      </c>
      <c r="F175" s="272" t="s">
        <v>7220</v>
      </c>
      <c r="G175" s="270"/>
      <c r="H175" s="271" t="s">
        <v>1</v>
      </c>
      <c r="I175" s="273"/>
      <c r="J175" s="270"/>
      <c r="K175" s="270"/>
      <c r="L175" s="274"/>
      <c r="M175" s="275"/>
      <c r="N175" s="276"/>
      <c r="O175" s="276"/>
      <c r="P175" s="276"/>
      <c r="Q175" s="276"/>
      <c r="R175" s="276"/>
      <c r="S175" s="276"/>
      <c r="T175" s="277"/>
      <c r="U175" s="15"/>
      <c r="V175" s="15"/>
      <c r="W175" s="15"/>
      <c r="X175" s="15"/>
      <c r="Y175" s="15"/>
      <c r="Z175" s="15"/>
      <c r="AA175" s="15"/>
      <c r="AB175" s="15"/>
      <c r="AC175" s="15"/>
      <c r="AD175" s="15"/>
      <c r="AE175" s="15"/>
      <c r="AT175" s="278" t="s">
        <v>361</v>
      </c>
      <c r="AU175" s="278" t="s">
        <v>76</v>
      </c>
      <c r="AV175" s="15" t="s">
        <v>84</v>
      </c>
      <c r="AW175" s="15" t="s">
        <v>32</v>
      </c>
      <c r="AX175" s="15" t="s">
        <v>76</v>
      </c>
      <c r="AY175" s="278" t="s">
        <v>350</v>
      </c>
    </row>
    <row r="176" s="13" customFormat="1">
      <c r="A176" s="13"/>
      <c r="B176" s="247"/>
      <c r="C176" s="248"/>
      <c r="D176" s="242" t="s">
        <v>361</v>
      </c>
      <c r="E176" s="249" t="s">
        <v>1</v>
      </c>
      <c r="F176" s="250" t="s">
        <v>530</v>
      </c>
      <c r="G176" s="248"/>
      <c r="H176" s="251">
        <v>16</v>
      </c>
      <c r="I176" s="252"/>
      <c r="J176" s="248"/>
      <c r="K176" s="248"/>
      <c r="L176" s="253"/>
      <c r="M176" s="254"/>
      <c r="N176" s="255"/>
      <c r="O176" s="255"/>
      <c r="P176" s="255"/>
      <c r="Q176" s="255"/>
      <c r="R176" s="255"/>
      <c r="S176" s="255"/>
      <c r="T176" s="256"/>
      <c r="U176" s="13"/>
      <c r="V176" s="13"/>
      <c r="W176" s="13"/>
      <c r="X176" s="13"/>
      <c r="Y176" s="13"/>
      <c r="Z176" s="13"/>
      <c r="AA176" s="13"/>
      <c r="AB176" s="13"/>
      <c r="AC176" s="13"/>
      <c r="AD176" s="13"/>
      <c r="AE176" s="13"/>
      <c r="AT176" s="257" t="s">
        <v>361</v>
      </c>
      <c r="AU176" s="257" t="s">
        <v>76</v>
      </c>
      <c r="AV176" s="13" t="s">
        <v>86</v>
      </c>
      <c r="AW176" s="13" t="s">
        <v>32</v>
      </c>
      <c r="AX176" s="13" t="s">
        <v>84</v>
      </c>
      <c r="AY176" s="257" t="s">
        <v>350</v>
      </c>
    </row>
    <row r="177" s="2" customFormat="1" ht="16.5" customHeight="1">
      <c r="A177" s="39"/>
      <c r="B177" s="40"/>
      <c r="C177" s="229" t="s">
        <v>487</v>
      </c>
      <c r="D177" s="229" t="s">
        <v>352</v>
      </c>
      <c r="E177" s="230" t="s">
        <v>7249</v>
      </c>
      <c r="F177" s="231" t="s">
        <v>7250</v>
      </c>
      <c r="G177" s="232" t="s">
        <v>497</v>
      </c>
      <c r="H177" s="233">
        <v>3</v>
      </c>
      <c r="I177" s="234"/>
      <c r="J177" s="235">
        <f>ROUND(I177*H177,2)</f>
        <v>0</v>
      </c>
      <c r="K177" s="231" t="s">
        <v>1</v>
      </c>
      <c r="L177" s="45"/>
      <c r="M177" s="236" t="s">
        <v>1</v>
      </c>
      <c r="N177" s="237" t="s">
        <v>41</v>
      </c>
      <c r="O177" s="92"/>
      <c r="P177" s="238">
        <f>O177*H177</f>
        <v>0</v>
      </c>
      <c r="Q177" s="238">
        <v>0</v>
      </c>
      <c r="R177" s="238">
        <f>Q177*H177</f>
        <v>0</v>
      </c>
      <c r="S177" s="238">
        <v>0</v>
      </c>
      <c r="T177" s="239">
        <f>S177*H177</f>
        <v>0</v>
      </c>
      <c r="U177" s="39"/>
      <c r="V177" s="39"/>
      <c r="W177" s="39"/>
      <c r="X177" s="39"/>
      <c r="Y177" s="39"/>
      <c r="Z177" s="39"/>
      <c r="AA177" s="39"/>
      <c r="AB177" s="39"/>
      <c r="AC177" s="39"/>
      <c r="AD177" s="39"/>
      <c r="AE177" s="39"/>
      <c r="AR177" s="240" t="s">
        <v>357</v>
      </c>
      <c r="AT177" s="240" t="s">
        <v>352</v>
      </c>
      <c r="AU177" s="240" t="s">
        <v>76</v>
      </c>
      <c r="AY177" s="18" t="s">
        <v>350</v>
      </c>
      <c r="BE177" s="241">
        <f>IF(N177="základní",J177,0)</f>
        <v>0</v>
      </c>
      <c r="BF177" s="241">
        <f>IF(N177="snížená",J177,0)</f>
        <v>0</v>
      </c>
      <c r="BG177" s="241">
        <f>IF(N177="zákl. přenesená",J177,0)</f>
        <v>0</v>
      </c>
      <c r="BH177" s="241">
        <f>IF(N177="sníž. přenesená",J177,0)</f>
        <v>0</v>
      </c>
      <c r="BI177" s="241">
        <f>IF(N177="nulová",J177,0)</f>
        <v>0</v>
      </c>
      <c r="BJ177" s="18" t="s">
        <v>84</v>
      </c>
      <c r="BK177" s="241">
        <f>ROUND(I177*H177,2)</f>
        <v>0</v>
      </c>
      <c r="BL177" s="18" t="s">
        <v>357</v>
      </c>
      <c r="BM177" s="240" t="s">
        <v>576</v>
      </c>
    </row>
    <row r="178" s="2" customFormat="1">
      <c r="A178" s="39"/>
      <c r="B178" s="40"/>
      <c r="C178" s="41"/>
      <c r="D178" s="242" t="s">
        <v>359</v>
      </c>
      <c r="E178" s="41"/>
      <c r="F178" s="243" t="s">
        <v>7250</v>
      </c>
      <c r="G178" s="41"/>
      <c r="H178" s="41"/>
      <c r="I178" s="244"/>
      <c r="J178" s="41"/>
      <c r="K178" s="41"/>
      <c r="L178" s="45"/>
      <c r="M178" s="245"/>
      <c r="N178" s="246"/>
      <c r="O178" s="92"/>
      <c r="P178" s="92"/>
      <c r="Q178" s="92"/>
      <c r="R178" s="92"/>
      <c r="S178" s="92"/>
      <c r="T178" s="93"/>
      <c r="U178" s="39"/>
      <c r="V178" s="39"/>
      <c r="W178" s="39"/>
      <c r="X178" s="39"/>
      <c r="Y178" s="39"/>
      <c r="Z178" s="39"/>
      <c r="AA178" s="39"/>
      <c r="AB178" s="39"/>
      <c r="AC178" s="39"/>
      <c r="AD178" s="39"/>
      <c r="AE178" s="39"/>
      <c r="AT178" s="18" t="s">
        <v>359</v>
      </c>
      <c r="AU178" s="18" t="s">
        <v>76</v>
      </c>
    </row>
    <row r="179" s="15" customFormat="1">
      <c r="A179" s="15"/>
      <c r="B179" s="269"/>
      <c r="C179" s="270"/>
      <c r="D179" s="242" t="s">
        <v>361</v>
      </c>
      <c r="E179" s="271" t="s">
        <v>1</v>
      </c>
      <c r="F179" s="272" t="s">
        <v>7251</v>
      </c>
      <c r="G179" s="270"/>
      <c r="H179" s="271" t="s">
        <v>1</v>
      </c>
      <c r="I179" s="273"/>
      <c r="J179" s="270"/>
      <c r="K179" s="270"/>
      <c r="L179" s="274"/>
      <c r="M179" s="275"/>
      <c r="N179" s="276"/>
      <c r="O179" s="276"/>
      <c r="P179" s="276"/>
      <c r="Q179" s="276"/>
      <c r="R179" s="276"/>
      <c r="S179" s="276"/>
      <c r="T179" s="277"/>
      <c r="U179" s="15"/>
      <c r="V179" s="15"/>
      <c r="W179" s="15"/>
      <c r="X179" s="15"/>
      <c r="Y179" s="15"/>
      <c r="Z179" s="15"/>
      <c r="AA179" s="15"/>
      <c r="AB179" s="15"/>
      <c r="AC179" s="15"/>
      <c r="AD179" s="15"/>
      <c r="AE179" s="15"/>
      <c r="AT179" s="278" t="s">
        <v>361</v>
      </c>
      <c r="AU179" s="278" t="s">
        <v>76</v>
      </c>
      <c r="AV179" s="15" t="s">
        <v>84</v>
      </c>
      <c r="AW179" s="15" t="s">
        <v>32</v>
      </c>
      <c r="AX179" s="15" t="s">
        <v>76</v>
      </c>
      <c r="AY179" s="278" t="s">
        <v>350</v>
      </c>
    </row>
    <row r="180" s="15" customFormat="1">
      <c r="A180" s="15"/>
      <c r="B180" s="269"/>
      <c r="C180" s="270"/>
      <c r="D180" s="242" t="s">
        <v>361</v>
      </c>
      <c r="E180" s="271" t="s">
        <v>1</v>
      </c>
      <c r="F180" s="272" t="s">
        <v>7220</v>
      </c>
      <c r="G180" s="270"/>
      <c r="H180" s="271" t="s">
        <v>1</v>
      </c>
      <c r="I180" s="273"/>
      <c r="J180" s="270"/>
      <c r="K180" s="270"/>
      <c r="L180" s="274"/>
      <c r="M180" s="275"/>
      <c r="N180" s="276"/>
      <c r="O180" s="276"/>
      <c r="P180" s="276"/>
      <c r="Q180" s="276"/>
      <c r="R180" s="276"/>
      <c r="S180" s="276"/>
      <c r="T180" s="277"/>
      <c r="U180" s="15"/>
      <c r="V180" s="15"/>
      <c r="W180" s="15"/>
      <c r="X180" s="15"/>
      <c r="Y180" s="15"/>
      <c r="Z180" s="15"/>
      <c r="AA180" s="15"/>
      <c r="AB180" s="15"/>
      <c r="AC180" s="15"/>
      <c r="AD180" s="15"/>
      <c r="AE180" s="15"/>
      <c r="AT180" s="278" t="s">
        <v>361</v>
      </c>
      <c r="AU180" s="278" t="s">
        <v>76</v>
      </c>
      <c r="AV180" s="15" t="s">
        <v>84</v>
      </c>
      <c r="AW180" s="15" t="s">
        <v>32</v>
      </c>
      <c r="AX180" s="15" t="s">
        <v>76</v>
      </c>
      <c r="AY180" s="278" t="s">
        <v>350</v>
      </c>
    </row>
    <row r="181" s="15" customFormat="1">
      <c r="A181" s="15"/>
      <c r="B181" s="269"/>
      <c r="C181" s="270"/>
      <c r="D181" s="242" t="s">
        <v>361</v>
      </c>
      <c r="E181" s="271" t="s">
        <v>1</v>
      </c>
      <c r="F181" s="272" t="s">
        <v>7252</v>
      </c>
      <c r="G181" s="270"/>
      <c r="H181" s="271" t="s">
        <v>1</v>
      </c>
      <c r="I181" s="273"/>
      <c r="J181" s="270"/>
      <c r="K181" s="270"/>
      <c r="L181" s="274"/>
      <c r="M181" s="275"/>
      <c r="N181" s="276"/>
      <c r="O181" s="276"/>
      <c r="P181" s="276"/>
      <c r="Q181" s="276"/>
      <c r="R181" s="276"/>
      <c r="S181" s="276"/>
      <c r="T181" s="277"/>
      <c r="U181" s="15"/>
      <c r="V181" s="15"/>
      <c r="W181" s="15"/>
      <c r="X181" s="15"/>
      <c r="Y181" s="15"/>
      <c r="Z181" s="15"/>
      <c r="AA181" s="15"/>
      <c r="AB181" s="15"/>
      <c r="AC181" s="15"/>
      <c r="AD181" s="15"/>
      <c r="AE181" s="15"/>
      <c r="AT181" s="278" t="s">
        <v>361</v>
      </c>
      <c r="AU181" s="278" t="s">
        <v>76</v>
      </c>
      <c r="AV181" s="15" t="s">
        <v>84</v>
      </c>
      <c r="AW181" s="15" t="s">
        <v>32</v>
      </c>
      <c r="AX181" s="15" t="s">
        <v>76</v>
      </c>
      <c r="AY181" s="278" t="s">
        <v>350</v>
      </c>
    </row>
    <row r="182" s="13" customFormat="1">
      <c r="A182" s="13"/>
      <c r="B182" s="247"/>
      <c r="C182" s="248"/>
      <c r="D182" s="242" t="s">
        <v>361</v>
      </c>
      <c r="E182" s="249" t="s">
        <v>1</v>
      </c>
      <c r="F182" s="250" t="s">
        <v>371</v>
      </c>
      <c r="G182" s="248"/>
      <c r="H182" s="251">
        <v>3</v>
      </c>
      <c r="I182" s="252"/>
      <c r="J182" s="248"/>
      <c r="K182" s="248"/>
      <c r="L182" s="253"/>
      <c r="M182" s="254"/>
      <c r="N182" s="255"/>
      <c r="O182" s="255"/>
      <c r="P182" s="255"/>
      <c r="Q182" s="255"/>
      <c r="R182" s="255"/>
      <c r="S182" s="255"/>
      <c r="T182" s="256"/>
      <c r="U182" s="13"/>
      <c r="V182" s="13"/>
      <c r="W182" s="13"/>
      <c r="X182" s="13"/>
      <c r="Y182" s="13"/>
      <c r="Z182" s="13"/>
      <c r="AA182" s="13"/>
      <c r="AB182" s="13"/>
      <c r="AC182" s="13"/>
      <c r="AD182" s="13"/>
      <c r="AE182" s="13"/>
      <c r="AT182" s="257" t="s">
        <v>361</v>
      </c>
      <c r="AU182" s="257" t="s">
        <v>76</v>
      </c>
      <c r="AV182" s="13" t="s">
        <v>86</v>
      </c>
      <c r="AW182" s="13" t="s">
        <v>32</v>
      </c>
      <c r="AX182" s="13" t="s">
        <v>84</v>
      </c>
      <c r="AY182" s="257" t="s">
        <v>350</v>
      </c>
    </row>
    <row r="183" s="2" customFormat="1" ht="16.5" customHeight="1">
      <c r="A183" s="39"/>
      <c r="B183" s="40"/>
      <c r="C183" s="229" t="s">
        <v>494</v>
      </c>
      <c r="D183" s="229" t="s">
        <v>352</v>
      </c>
      <c r="E183" s="230" t="s">
        <v>7253</v>
      </c>
      <c r="F183" s="231" t="s">
        <v>7254</v>
      </c>
      <c r="G183" s="232" t="s">
        <v>497</v>
      </c>
      <c r="H183" s="233">
        <v>3</v>
      </c>
      <c r="I183" s="234"/>
      <c r="J183" s="235">
        <f>ROUND(I183*H183,2)</f>
        <v>0</v>
      </c>
      <c r="K183" s="231" t="s">
        <v>1</v>
      </c>
      <c r="L183" s="45"/>
      <c r="M183" s="236" t="s">
        <v>1</v>
      </c>
      <c r="N183" s="237" t="s">
        <v>41</v>
      </c>
      <c r="O183" s="92"/>
      <c r="P183" s="238">
        <f>O183*H183</f>
        <v>0</v>
      </c>
      <c r="Q183" s="238">
        <v>0</v>
      </c>
      <c r="R183" s="238">
        <f>Q183*H183</f>
        <v>0</v>
      </c>
      <c r="S183" s="238">
        <v>0</v>
      </c>
      <c r="T183" s="239">
        <f>S183*H183</f>
        <v>0</v>
      </c>
      <c r="U183" s="39"/>
      <c r="V183" s="39"/>
      <c r="W183" s="39"/>
      <c r="X183" s="39"/>
      <c r="Y183" s="39"/>
      <c r="Z183" s="39"/>
      <c r="AA183" s="39"/>
      <c r="AB183" s="39"/>
      <c r="AC183" s="39"/>
      <c r="AD183" s="39"/>
      <c r="AE183" s="39"/>
      <c r="AR183" s="240" t="s">
        <v>357</v>
      </c>
      <c r="AT183" s="240" t="s">
        <v>352</v>
      </c>
      <c r="AU183" s="240" t="s">
        <v>76</v>
      </c>
      <c r="AY183" s="18" t="s">
        <v>350</v>
      </c>
      <c r="BE183" s="241">
        <f>IF(N183="základní",J183,0)</f>
        <v>0</v>
      </c>
      <c r="BF183" s="241">
        <f>IF(N183="snížená",J183,0)</f>
        <v>0</v>
      </c>
      <c r="BG183" s="241">
        <f>IF(N183="zákl. přenesená",J183,0)</f>
        <v>0</v>
      </c>
      <c r="BH183" s="241">
        <f>IF(N183="sníž. přenesená",J183,0)</f>
        <v>0</v>
      </c>
      <c r="BI183" s="241">
        <f>IF(N183="nulová",J183,0)</f>
        <v>0</v>
      </c>
      <c r="BJ183" s="18" t="s">
        <v>84</v>
      </c>
      <c r="BK183" s="241">
        <f>ROUND(I183*H183,2)</f>
        <v>0</v>
      </c>
      <c r="BL183" s="18" t="s">
        <v>357</v>
      </c>
      <c r="BM183" s="240" t="s">
        <v>596</v>
      </c>
    </row>
    <row r="184" s="2" customFormat="1">
      <c r="A184" s="39"/>
      <c r="B184" s="40"/>
      <c r="C184" s="41"/>
      <c r="D184" s="242" t="s">
        <v>359</v>
      </c>
      <c r="E184" s="41"/>
      <c r="F184" s="243" t="s">
        <v>7254</v>
      </c>
      <c r="G184" s="41"/>
      <c r="H184" s="41"/>
      <c r="I184" s="244"/>
      <c r="J184" s="41"/>
      <c r="K184" s="41"/>
      <c r="L184" s="45"/>
      <c r="M184" s="245"/>
      <c r="N184" s="246"/>
      <c r="O184" s="92"/>
      <c r="P184" s="92"/>
      <c r="Q184" s="92"/>
      <c r="R184" s="92"/>
      <c r="S184" s="92"/>
      <c r="T184" s="93"/>
      <c r="U184" s="39"/>
      <c r="V184" s="39"/>
      <c r="W184" s="39"/>
      <c r="X184" s="39"/>
      <c r="Y184" s="39"/>
      <c r="Z184" s="39"/>
      <c r="AA184" s="39"/>
      <c r="AB184" s="39"/>
      <c r="AC184" s="39"/>
      <c r="AD184" s="39"/>
      <c r="AE184" s="39"/>
      <c r="AT184" s="18" t="s">
        <v>359</v>
      </c>
      <c r="AU184" s="18" t="s">
        <v>76</v>
      </c>
    </row>
    <row r="185" s="15" customFormat="1">
      <c r="A185" s="15"/>
      <c r="B185" s="269"/>
      <c r="C185" s="270"/>
      <c r="D185" s="242" t="s">
        <v>361</v>
      </c>
      <c r="E185" s="271" t="s">
        <v>1</v>
      </c>
      <c r="F185" s="272" t="s">
        <v>7219</v>
      </c>
      <c r="G185" s="270"/>
      <c r="H185" s="271" t="s">
        <v>1</v>
      </c>
      <c r="I185" s="273"/>
      <c r="J185" s="270"/>
      <c r="K185" s="270"/>
      <c r="L185" s="274"/>
      <c r="M185" s="275"/>
      <c r="N185" s="276"/>
      <c r="O185" s="276"/>
      <c r="P185" s="276"/>
      <c r="Q185" s="276"/>
      <c r="R185" s="276"/>
      <c r="S185" s="276"/>
      <c r="T185" s="277"/>
      <c r="U185" s="15"/>
      <c r="V185" s="15"/>
      <c r="W185" s="15"/>
      <c r="X185" s="15"/>
      <c r="Y185" s="15"/>
      <c r="Z185" s="15"/>
      <c r="AA185" s="15"/>
      <c r="AB185" s="15"/>
      <c r="AC185" s="15"/>
      <c r="AD185" s="15"/>
      <c r="AE185" s="15"/>
      <c r="AT185" s="278" t="s">
        <v>361</v>
      </c>
      <c r="AU185" s="278" t="s">
        <v>76</v>
      </c>
      <c r="AV185" s="15" t="s">
        <v>84</v>
      </c>
      <c r="AW185" s="15" t="s">
        <v>32</v>
      </c>
      <c r="AX185" s="15" t="s">
        <v>76</v>
      </c>
      <c r="AY185" s="278" t="s">
        <v>350</v>
      </c>
    </row>
    <row r="186" s="15" customFormat="1">
      <c r="A186" s="15"/>
      <c r="B186" s="269"/>
      <c r="C186" s="270"/>
      <c r="D186" s="242" t="s">
        <v>361</v>
      </c>
      <c r="E186" s="271" t="s">
        <v>1</v>
      </c>
      <c r="F186" s="272" t="s">
        <v>7220</v>
      </c>
      <c r="G186" s="270"/>
      <c r="H186" s="271" t="s">
        <v>1</v>
      </c>
      <c r="I186" s="273"/>
      <c r="J186" s="270"/>
      <c r="K186" s="270"/>
      <c r="L186" s="274"/>
      <c r="M186" s="275"/>
      <c r="N186" s="276"/>
      <c r="O186" s="276"/>
      <c r="P186" s="276"/>
      <c r="Q186" s="276"/>
      <c r="R186" s="276"/>
      <c r="S186" s="276"/>
      <c r="T186" s="277"/>
      <c r="U186" s="15"/>
      <c r="V186" s="15"/>
      <c r="W186" s="15"/>
      <c r="X186" s="15"/>
      <c r="Y186" s="15"/>
      <c r="Z186" s="15"/>
      <c r="AA186" s="15"/>
      <c r="AB186" s="15"/>
      <c r="AC186" s="15"/>
      <c r="AD186" s="15"/>
      <c r="AE186" s="15"/>
      <c r="AT186" s="278" t="s">
        <v>361</v>
      </c>
      <c r="AU186" s="278" t="s">
        <v>76</v>
      </c>
      <c r="AV186" s="15" t="s">
        <v>84</v>
      </c>
      <c r="AW186" s="15" t="s">
        <v>32</v>
      </c>
      <c r="AX186" s="15" t="s">
        <v>76</v>
      </c>
      <c r="AY186" s="278" t="s">
        <v>350</v>
      </c>
    </row>
    <row r="187" s="15" customFormat="1">
      <c r="A187" s="15"/>
      <c r="B187" s="269"/>
      <c r="C187" s="270"/>
      <c r="D187" s="242" t="s">
        <v>361</v>
      </c>
      <c r="E187" s="271" t="s">
        <v>1</v>
      </c>
      <c r="F187" s="272" t="s">
        <v>7255</v>
      </c>
      <c r="G187" s="270"/>
      <c r="H187" s="271" t="s">
        <v>1</v>
      </c>
      <c r="I187" s="273"/>
      <c r="J187" s="270"/>
      <c r="K187" s="270"/>
      <c r="L187" s="274"/>
      <c r="M187" s="275"/>
      <c r="N187" s="276"/>
      <c r="O187" s="276"/>
      <c r="P187" s="276"/>
      <c r="Q187" s="276"/>
      <c r="R187" s="276"/>
      <c r="S187" s="276"/>
      <c r="T187" s="277"/>
      <c r="U187" s="15"/>
      <c r="V187" s="15"/>
      <c r="W187" s="15"/>
      <c r="X187" s="15"/>
      <c r="Y187" s="15"/>
      <c r="Z187" s="15"/>
      <c r="AA187" s="15"/>
      <c r="AB187" s="15"/>
      <c r="AC187" s="15"/>
      <c r="AD187" s="15"/>
      <c r="AE187" s="15"/>
      <c r="AT187" s="278" t="s">
        <v>361</v>
      </c>
      <c r="AU187" s="278" t="s">
        <v>76</v>
      </c>
      <c r="AV187" s="15" t="s">
        <v>84</v>
      </c>
      <c r="AW187" s="15" t="s">
        <v>32</v>
      </c>
      <c r="AX187" s="15" t="s">
        <v>76</v>
      </c>
      <c r="AY187" s="278" t="s">
        <v>350</v>
      </c>
    </row>
    <row r="188" s="13" customFormat="1">
      <c r="A188" s="13"/>
      <c r="B188" s="247"/>
      <c r="C188" s="248"/>
      <c r="D188" s="242" t="s">
        <v>361</v>
      </c>
      <c r="E188" s="249" t="s">
        <v>1</v>
      </c>
      <c r="F188" s="250" t="s">
        <v>371</v>
      </c>
      <c r="G188" s="248"/>
      <c r="H188" s="251">
        <v>3</v>
      </c>
      <c r="I188" s="252"/>
      <c r="J188" s="248"/>
      <c r="K188" s="248"/>
      <c r="L188" s="253"/>
      <c r="M188" s="254"/>
      <c r="N188" s="255"/>
      <c r="O188" s="255"/>
      <c r="P188" s="255"/>
      <c r="Q188" s="255"/>
      <c r="R188" s="255"/>
      <c r="S188" s="255"/>
      <c r="T188" s="256"/>
      <c r="U188" s="13"/>
      <c r="V188" s="13"/>
      <c r="W188" s="13"/>
      <c r="X188" s="13"/>
      <c r="Y188" s="13"/>
      <c r="Z188" s="13"/>
      <c r="AA188" s="13"/>
      <c r="AB188" s="13"/>
      <c r="AC188" s="13"/>
      <c r="AD188" s="13"/>
      <c r="AE188" s="13"/>
      <c r="AT188" s="257" t="s">
        <v>361</v>
      </c>
      <c r="AU188" s="257" t="s">
        <v>76</v>
      </c>
      <c r="AV188" s="13" t="s">
        <v>86</v>
      </c>
      <c r="AW188" s="13" t="s">
        <v>32</v>
      </c>
      <c r="AX188" s="13" t="s">
        <v>84</v>
      </c>
      <c r="AY188" s="257" t="s">
        <v>350</v>
      </c>
    </row>
    <row r="189" s="2" customFormat="1" ht="16.5" customHeight="1">
      <c r="A189" s="39"/>
      <c r="B189" s="40"/>
      <c r="C189" s="229" t="s">
        <v>502</v>
      </c>
      <c r="D189" s="229" t="s">
        <v>352</v>
      </c>
      <c r="E189" s="230" t="s">
        <v>7256</v>
      </c>
      <c r="F189" s="231" t="s">
        <v>7257</v>
      </c>
      <c r="G189" s="232" t="s">
        <v>497</v>
      </c>
      <c r="H189" s="233">
        <v>3</v>
      </c>
      <c r="I189" s="234"/>
      <c r="J189" s="235">
        <f>ROUND(I189*H189,2)</f>
        <v>0</v>
      </c>
      <c r="K189" s="231" t="s">
        <v>1</v>
      </c>
      <c r="L189" s="45"/>
      <c r="M189" s="236" t="s">
        <v>1</v>
      </c>
      <c r="N189" s="237" t="s">
        <v>41</v>
      </c>
      <c r="O189" s="92"/>
      <c r="P189" s="238">
        <f>O189*H189</f>
        <v>0</v>
      </c>
      <c r="Q189" s="238">
        <v>0</v>
      </c>
      <c r="R189" s="238">
        <f>Q189*H189</f>
        <v>0</v>
      </c>
      <c r="S189" s="238">
        <v>0</v>
      </c>
      <c r="T189" s="239">
        <f>S189*H189</f>
        <v>0</v>
      </c>
      <c r="U189" s="39"/>
      <c r="V189" s="39"/>
      <c r="W189" s="39"/>
      <c r="X189" s="39"/>
      <c r="Y189" s="39"/>
      <c r="Z189" s="39"/>
      <c r="AA189" s="39"/>
      <c r="AB189" s="39"/>
      <c r="AC189" s="39"/>
      <c r="AD189" s="39"/>
      <c r="AE189" s="39"/>
      <c r="AR189" s="240" t="s">
        <v>357</v>
      </c>
      <c r="AT189" s="240" t="s">
        <v>352</v>
      </c>
      <c r="AU189" s="240" t="s">
        <v>76</v>
      </c>
      <c r="AY189" s="18" t="s">
        <v>350</v>
      </c>
      <c r="BE189" s="241">
        <f>IF(N189="základní",J189,0)</f>
        <v>0</v>
      </c>
      <c r="BF189" s="241">
        <f>IF(N189="snížená",J189,0)</f>
        <v>0</v>
      </c>
      <c r="BG189" s="241">
        <f>IF(N189="zákl. přenesená",J189,0)</f>
        <v>0</v>
      </c>
      <c r="BH189" s="241">
        <f>IF(N189="sníž. přenesená",J189,0)</f>
        <v>0</v>
      </c>
      <c r="BI189" s="241">
        <f>IF(N189="nulová",J189,0)</f>
        <v>0</v>
      </c>
      <c r="BJ189" s="18" t="s">
        <v>84</v>
      </c>
      <c r="BK189" s="241">
        <f>ROUND(I189*H189,2)</f>
        <v>0</v>
      </c>
      <c r="BL189" s="18" t="s">
        <v>357</v>
      </c>
      <c r="BM189" s="240" t="s">
        <v>655</v>
      </c>
    </row>
    <row r="190" s="2" customFormat="1">
      <c r="A190" s="39"/>
      <c r="B190" s="40"/>
      <c r="C190" s="41"/>
      <c r="D190" s="242" t="s">
        <v>359</v>
      </c>
      <c r="E190" s="41"/>
      <c r="F190" s="243" t="s">
        <v>7257</v>
      </c>
      <c r="G190" s="41"/>
      <c r="H190" s="41"/>
      <c r="I190" s="244"/>
      <c r="J190" s="41"/>
      <c r="K190" s="41"/>
      <c r="L190" s="45"/>
      <c r="M190" s="245"/>
      <c r="N190" s="246"/>
      <c r="O190" s="92"/>
      <c r="P190" s="92"/>
      <c r="Q190" s="92"/>
      <c r="R190" s="92"/>
      <c r="S190" s="92"/>
      <c r="T190" s="93"/>
      <c r="U190" s="39"/>
      <c r="V190" s="39"/>
      <c r="W190" s="39"/>
      <c r="X190" s="39"/>
      <c r="Y190" s="39"/>
      <c r="Z190" s="39"/>
      <c r="AA190" s="39"/>
      <c r="AB190" s="39"/>
      <c r="AC190" s="39"/>
      <c r="AD190" s="39"/>
      <c r="AE190" s="39"/>
      <c r="AT190" s="18" t="s">
        <v>359</v>
      </c>
      <c r="AU190" s="18" t="s">
        <v>76</v>
      </c>
    </row>
    <row r="191" s="15" customFormat="1">
      <c r="A191" s="15"/>
      <c r="B191" s="269"/>
      <c r="C191" s="270"/>
      <c r="D191" s="242" t="s">
        <v>361</v>
      </c>
      <c r="E191" s="271" t="s">
        <v>1</v>
      </c>
      <c r="F191" s="272" t="s">
        <v>7219</v>
      </c>
      <c r="G191" s="270"/>
      <c r="H191" s="271" t="s">
        <v>1</v>
      </c>
      <c r="I191" s="273"/>
      <c r="J191" s="270"/>
      <c r="K191" s="270"/>
      <c r="L191" s="274"/>
      <c r="M191" s="275"/>
      <c r="N191" s="276"/>
      <c r="O191" s="276"/>
      <c r="P191" s="276"/>
      <c r="Q191" s="276"/>
      <c r="R191" s="276"/>
      <c r="S191" s="276"/>
      <c r="T191" s="277"/>
      <c r="U191" s="15"/>
      <c r="V191" s="15"/>
      <c r="W191" s="15"/>
      <c r="X191" s="15"/>
      <c r="Y191" s="15"/>
      <c r="Z191" s="15"/>
      <c r="AA191" s="15"/>
      <c r="AB191" s="15"/>
      <c r="AC191" s="15"/>
      <c r="AD191" s="15"/>
      <c r="AE191" s="15"/>
      <c r="AT191" s="278" t="s">
        <v>361</v>
      </c>
      <c r="AU191" s="278" t="s">
        <v>76</v>
      </c>
      <c r="AV191" s="15" t="s">
        <v>84</v>
      </c>
      <c r="AW191" s="15" t="s">
        <v>32</v>
      </c>
      <c r="AX191" s="15" t="s">
        <v>76</v>
      </c>
      <c r="AY191" s="278" t="s">
        <v>350</v>
      </c>
    </row>
    <row r="192" s="15" customFormat="1">
      <c r="A192" s="15"/>
      <c r="B192" s="269"/>
      <c r="C192" s="270"/>
      <c r="D192" s="242" t="s">
        <v>361</v>
      </c>
      <c r="E192" s="271" t="s">
        <v>1</v>
      </c>
      <c r="F192" s="272" t="s">
        <v>7220</v>
      </c>
      <c r="G192" s="270"/>
      <c r="H192" s="271" t="s">
        <v>1</v>
      </c>
      <c r="I192" s="273"/>
      <c r="J192" s="270"/>
      <c r="K192" s="270"/>
      <c r="L192" s="274"/>
      <c r="M192" s="275"/>
      <c r="N192" s="276"/>
      <c r="O192" s="276"/>
      <c r="P192" s="276"/>
      <c r="Q192" s="276"/>
      <c r="R192" s="276"/>
      <c r="S192" s="276"/>
      <c r="T192" s="277"/>
      <c r="U192" s="15"/>
      <c r="V192" s="15"/>
      <c r="W192" s="15"/>
      <c r="X192" s="15"/>
      <c r="Y192" s="15"/>
      <c r="Z192" s="15"/>
      <c r="AA192" s="15"/>
      <c r="AB192" s="15"/>
      <c r="AC192" s="15"/>
      <c r="AD192" s="15"/>
      <c r="AE192" s="15"/>
      <c r="AT192" s="278" t="s">
        <v>361</v>
      </c>
      <c r="AU192" s="278" t="s">
        <v>76</v>
      </c>
      <c r="AV192" s="15" t="s">
        <v>84</v>
      </c>
      <c r="AW192" s="15" t="s">
        <v>32</v>
      </c>
      <c r="AX192" s="15" t="s">
        <v>76</v>
      </c>
      <c r="AY192" s="278" t="s">
        <v>350</v>
      </c>
    </row>
    <row r="193" s="13" customFormat="1">
      <c r="A193" s="13"/>
      <c r="B193" s="247"/>
      <c r="C193" s="248"/>
      <c r="D193" s="242" t="s">
        <v>361</v>
      </c>
      <c r="E193" s="249" t="s">
        <v>1</v>
      </c>
      <c r="F193" s="250" t="s">
        <v>371</v>
      </c>
      <c r="G193" s="248"/>
      <c r="H193" s="251">
        <v>3</v>
      </c>
      <c r="I193" s="252"/>
      <c r="J193" s="248"/>
      <c r="K193" s="248"/>
      <c r="L193" s="253"/>
      <c r="M193" s="254"/>
      <c r="N193" s="255"/>
      <c r="O193" s="255"/>
      <c r="P193" s="255"/>
      <c r="Q193" s="255"/>
      <c r="R193" s="255"/>
      <c r="S193" s="255"/>
      <c r="T193" s="256"/>
      <c r="U193" s="13"/>
      <c r="V193" s="13"/>
      <c r="W193" s="13"/>
      <c r="X193" s="13"/>
      <c r="Y193" s="13"/>
      <c r="Z193" s="13"/>
      <c r="AA193" s="13"/>
      <c r="AB193" s="13"/>
      <c r="AC193" s="13"/>
      <c r="AD193" s="13"/>
      <c r="AE193" s="13"/>
      <c r="AT193" s="257" t="s">
        <v>361</v>
      </c>
      <c r="AU193" s="257" t="s">
        <v>76</v>
      </c>
      <c r="AV193" s="13" t="s">
        <v>86</v>
      </c>
      <c r="AW193" s="13" t="s">
        <v>32</v>
      </c>
      <c r="AX193" s="13" t="s">
        <v>84</v>
      </c>
      <c r="AY193" s="257" t="s">
        <v>350</v>
      </c>
    </row>
    <row r="194" s="2" customFormat="1" ht="16.5" customHeight="1">
      <c r="A194" s="39"/>
      <c r="B194" s="40"/>
      <c r="C194" s="229" t="s">
        <v>512</v>
      </c>
      <c r="D194" s="229" t="s">
        <v>352</v>
      </c>
      <c r="E194" s="230" t="s">
        <v>7258</v>
      </c>
      <c r="F194" s="231" t="s">
        <v>7259</v>
      </c>
      <c r="G194" s="232" t="s">
        <v>497</v>
      </c>
      <c r="H194" s="233">
        <v>3</v>
      </c>
      <c r="I194" s="234"/>
      <c r="J194" s="235">
        <f>ROUND(I194*H194,2)</f>
        <v>0</v>
      </c>
      <c r="K194" s="231" t="s">
        <v>1</v>
      </c>
      <c r="L194" s="45"/>
      <c r="M194" s="236" t="s">
        <v>1</v>
      </c>
      <c r="N194" s="237" t="s">
        <v>41</v>
      </c>
      <c r="O194" s="92"/>
      <c r="P194" s="238">
        <f>O194*H194</f>
        <v>0</v>
      </c>
      <c r="Q194" s="238">
        <v>0</v>
      </c>
      <c r="R194" s="238">
        <f>Q194*H194</f>
        <v>0</v>
      </c>
      <c r="S194" s="238">
        <v>0</v>
      </c>
      <c r="T194" s="239">
        <f>S194*H194</f>
        <v>0</v>
      </c>
      <c r="U194" s="39"/>
      <c r="V194" s="39"/>
      <c r="W194" s="39"/>
      <c r="X194" s="39"/>
      <c r="Y194" s="39"/>
      <c r="Z194" s="39"/>
      <c r="AA194" s="39"/>
      <c r="AB194" s="39"/>
      <c r="AC194" s="39"/>
      <c r="AD194" s="39"/>
      <c r="AE194" s="39"/>
      <c r="AR194" s="240" t="s">
        <v>357</v>
      </c>
      <c r="AT194" s="240" t="s">
        <v>352</v>
      </c>
      <c r="AU194" s="240" t="s">
        <v>76</v>
      </c>
      <c r="AY194" s="18" t="s">
        <v>350</v>
      </c>
      <c r="BE194" s="241">
        <f>IF(N194="základní",J194,0)</f>
        <v>0</v>
      </c>
      <c r="BF194" s="241">
        <f>IF(N194="snížená",J194,0)</f>
        <v>0</v>
      </c>
      <c r="BG194" s="241">
        <f>IF(N194="zákl. přenesená",J194,0)</f>
        <v>0</v>
      </c>
      <c r="BH194" s="241">
        <f>IF(N194="sníž. přenesená",J194,0)</f>
        <v>0</v>
      </c>
      <c r="BI194" s="241">
        <f>IF(N194="nulová",J194,0)</f>
        <v>0</v>
      </c>
      <c r="BJ194" s="18" t="s">
        <v>84</v>
      </c>
      <c r="BK194" s="241">
        <f>ROUND(I194*H194,2)</f>
        <v>0</v>
      </c>
      <c r="BL194" s="18" t="s">
        <v>357</v>
      </c>
      <c r="BM194" s="240" t="s">
        <v>669</v>
      </c>
    </row>
    <row r="195" s="2" customFormat="1">
      <c r="A195" s="39"/>
      <c r="B195" s="40"/>
      <c r="C195" s="41"/>
      <c r="D195" s="242" t="s">
        <v>359</v>
      </c>
      <c r="E195" s="41"/>
      <c r="F195" s="243" t="s">
        <v>7259</v>
      </c>
      <c r="G195" s="41"/>
      <c r="H195" s="41"/>
      <c r="I195" s="244"/>
      <c r="J195" s="41"/>
      <c r="K195" s="41"/>
      <c r="L195" s="45"/>
      <c r="M195" s="245"/>
      <c r="N195" s="246"/>
      <c r="O195" s="92"/>
      <c r="P195" s="92"/>
      <c r="Q195" s="92"/>
      <c r="R195" s="92"/>
      <c r="S195" s="92"/>
      <c r="T195" s="93"/>
      <c r="U195" s="39"/>
      <c r="V195" s="39"/>
      <c r="W195" s="39"/>
      <c r="X195" s="39"/>
      <c r="Y195" s="39"/>
      <c r="Z195" s="39"/>
      <c r="AA195" s="39"/>
      <c r="AB195" s="39"/>
      <c r="AC195" s="39"/>
      <c r="AD195" s="39"/>
      <c r="AE195" s="39"/>
      <c r="AT195" s="18" t="s">
        <v>359</v>
      </c>
      <c r="AU195" s="18" t="s">
        <v>76</v>
      </c>
    </row>
    <row r="196" s="15" customFormat="1">
      <c r="A196" s="15"/>
      <c r="B196" s="269"/>
      <c r="C196" s="270"/>
      <c r="D196" s="242" t="s">
        <v>361</v>
      </c>
      <c r="E196" s="271" t="s">
        <v>1</v>
      </c>
      <c r="F196" s="272" t="s">
        <v>7260</v>
      </c>
      <c r="G196" s="270"/>
      <c r="H196" s="271" t="s">
        <v>1</v>
      </c>
      <c r="I196" s="273"/>
      <c r="J196" s="270"/>
      <c r="K196" s="270"/>
      <c r="L196" s="274"/>
      <c r="M196" s="275"/>
      <c r="N196" s="276"/>
      <c r="O196" s="276"/>
      <c r="P196" s="276"/>
      <c r="Q196" s="276"/>
      <c r="R196" s="276"/>
      <c r="S196" s="276"/>
      <c r="T196" s="277"/>
      <c r="U196" s="15"/>
      <c r="V196" s="15"/>
      <c r="W196" s="15"/>
      <c r="X196" s="15"/>
      <c r="Y196" s="15"/>
      <c r="Z196" s="15"/>
      <c r="AA196" s="15"/>
      <c r="AB196" s="15"/>
      <c r="AC196" s="15"/>
      <c r="AD196" s="15"/>
      <c r="AE196" s="15"/>
      <c r="AT196" s="278" t="s">
        <v>361</v>
      </c>
      <c r="AU196" s="278" t="s">
        <v>76</v>
      </c>
      <c r="AV196" s="15" t="s">
        <v>84</v>
      </c>
      <c r="AW196" s="15" t="s">
        <v>32</v>
      </c>
      <c r="AX196" s="15" t="s">
        <v>76</v>
      </c>
      <c r="AY196" s="278" t="s">
        <v>350</v>
      </c>
    </row>
    <row r="197" s="15" customFormat="1">
      <c r="A197" s="15"/>
      <c r="B197" s="269"/>
      <c r="C197" s="270"/>
      <c r="D197" s="242" t="s">
        <v>361</v>
      </c>
      <c r="E197" s="271" t="s">
        <v>1</v>
      </c>
      <c r="F197" s="272" t="s">
        <v>7220</v>
      </c>
      <c r="G197" s="270"/>
      <c r="H197" s="271" t="s">
        <v>1</v>
      </c>
      <c r="I197" s="273"/>
      <c r="J197" s="270"/>
      <c r="K197" s="270"/>
      <c r="L197" s="274"/>
      <c r="M197" s="275"/>
      <c r="N197" s="276"/>
      <c r="O197" s="276"/>
      <c r="P197" s="276"/>
      <c r="Q197" s="276"/>
      <c r="R197" s="276"/>
      <c r="S197" s="276"/>
      <c r="T197" s="277"/>
      <c r="U197" s="15"/>
      <c r="V197" s="15"/>
      <c r="W197" s="15"/>
      <c r="X197" s="15"/>
      <c r="Y197" s="15"/>
      <c r="Z197" s="15"/>
      <c r="AA197" s="15"/>
      <c r="AB197" s="15"/>
      <c r="AC197" s="15"/>
      <c r="AD197" s="15"/>
      <c r="AE197" s="15"/>
      <c r="AT197" s="278" t="s">
        <v>361</v>
      </c>
      <c r="AU197" s="278" t="s">
        <v>76</v>
      </c>
      <c r="AV197" s="15" t="s">
        <v>84</v>
      </c>
      <c r="AW197" s="15" t="s">
        <v>32</v>
      </c>
      <c r="AX197" s="15" t="s">
        <v>76</v>
      </c>
      <c r="AY197" s="278" t="s">
        <v>350</v>
      </c>
    </row>
    <row r="198" s="13" customFormat="1">
      <c r="A198" s="13"/>
      <c r="B198" s="247"/>
      <c r="C198" s="248"/>
      <c r="D198" s="242" t="s">
        <v>361</v>
      </c>
      <c r="E198" s="249" t="s">
        <v>1</v>
      </c>
      <c r="F198" s="250" t="s">
        <v>371</v>
      </c>
      <c r="G198" s="248"/>
      <c r="H198" s="251">
        <v>3</v>
      </c>
      <c r="I198" s="252"/>
      <c r="J198" s="248"/>
      <c r="K198" s="248"/>
      <c r="L198" s="253"/>
      <c r="M198" s="254"/>
      <c r="N198" s="255"/>
      <c r="O198" s="255"/>
      <c r="P198" s="255"/>
      <c r="Q198" s="255"/>
      <c r="R198" s="255"/>
      <c r="S198" s="255"/>
      <c r="T198" s="256"/>
      <c r="U198" s="13"/>
      <c r="V198" s="13"/>
      <c r="W198" s="13"/>
      <c r="X198" s="13"/>
      <c r="Y198" s="13"/>
      <c r="Z198" s="13"/>
      <c r="AA198" s="13"/>
      <c r="AB198" s="13"/>
      <c r="AC198" s="13"/>
      <c r="AD198" s="13"/>
      <c r="AE198" s="13"/>
      <c r="AT198" s="257" t="s">
        <v>361</v>
      </c>
      <c r="AU198" s="257" t="s">
        <v>76</v>
      </c>
      <c r="AV198" s="13" t="s">
        <v>86</v>
      </c>
      <c r="AW198" s="13" t="s">
        <v>32</v>
      </c>
      <c r="AX198" s="13" t="s">
        <v>84</v>
      </c>
      <c r="AY198" s="257" t="s">
        <v>350</v>
      </c>
    </row>
    <row r="199" s="2" customFormat="1" ht="16.5" customHeight="1">
      <c r="A199" s="39"/>
      <c r="B199" s="40"/>
      <c r="C199" s="229" t="s">
        <v>8</v>
      </c>
      <c r="D199" s="229" t="s">
        <v>352</v>
      </c>
      <c r="E199" s="230" t="s">
        <v>7261</v>
      </c>
      <c r="F199" s="231" t="s">
        <v>7262</v>
      </c>
      <c r="G199" s="232" t="s">
        <v>497</v>
      </c>
      <c r="H199" s="233">
        <v>1</v>
      </c>
      <c r="I199" s="234"/>
      <c r="J199" s="235">
        <f>ROUND(I199*H199,2)</f>
        <v>0</v>
      </c>
      <c r="K199" s="231" t="s">
        <v>1</v>
      </c>
      <c r="L199" s="45"/>
      <c r="M199" s="236" t="s">
        <v>1</v>
      </c>
      <c r="N199" s="237" t="s">
        <v>41</v>
      </c>
      <c r="O199" s="92"/>
      <c r="P199" s="238">
        <f>O199*H199</f>
        <v>0</v>
      </c>
      <c r="Q199" s="238">
        <v>0</v>
      </c>
      <c r="R199" s="238">
        <f>Q199*H199</f>
        <v>0</v>
      </c>
      <c r="S199" s="238">
        <v>0</v>
      </c>
      <c r="T199" s="239">
        <f>S199*H199</f>
        <v>0</v>
      </c>
      <c r="U199" s="39"/>
      <c r="V199" s="39"/>
      <c r="W199" s="39"/>
      <c r="X199" s="39"/>
      <c r="Y199" s="39"/>
      <c r="Z199" s="39"/>
      <c r="AA199" s="39"/>
      <c r="AB199" s="39"/>
      <c r="AC199" s="39"/>
      <c r="AD199" s="39"/>
      <c r="AE199" s="39"/>
      <c r="AR199" s="240" t="s">
        <v>357</v>
      </c>
      <c r="AT199" s="240" t="s">
        <v>352</v>
      </c>
      <c r="AU199" s="240" t="s">
        <v>76</v>
      </c>
      <c r="AY199" s="18" t="s">
        <v>350</v>
      </c>
      <c r="BE199" s="241">
        <f>IF(N199="základní",J199,0)</f>
        <v>0</v>
      </c>
      <c r="BF199" s="241">
        <f>IF(N199="snížená",J199,0)</f>
        <v>0</v>
      </c>
      <c r="BG199" s="241">
        <f>IF(N199="zákl. přenesená",J199,0)</f>
        <v>0</v>
      </c>
      <c r="BH199" s="241">
        <f>IF(N199="sníž. přenesená",J199,0)</f>
        <v>0</v>
      </c>
      <c r="BI199" s="241">
        <f>IF(N199="nulová",J199,0)</f>
        <v>0</v>
      </c>
      <c r="BJ199" s="18" t="s">
        <v>84</v>
      </c>
      <c r="BK199" s="241">
        <f>ROUND(I199*H199,2)</f>
        <v>0</v>
      </c>
      <c r="BL199" s="18" t="s">
        <v>357</v>
      </c>
      <c r="BM199" s="240" t="s">
        <v>682</v>
      </c>
    </row>
    <row r="200" s="2" customFormat="1">
      <c r="A200" s="39"/>
      <c r="B200" s="40"/>
      <c r="C200" s="41"/>
      <c r="D200" s="242" t="s">
        <v>359</v>
      </c>
      <c r="E200" s="41"/>
      <c r="F200" s="243" t="s">
        <v>7262</v>
      </c>
      <c r="G200" s="41"/>
      <c r="H200" s="41"/>
      <c r="I200" s="244"/>
      <c r="J200" s="41"/>
      <c r="K200" s="41"/>
      <c r="L200" s="45"/>
      <c r="M200" s="245"/>
      <c r="N200" s="246"/>
      <c r="O200" s="92"/>
      <c r="P200" s="92"/>
      <c r="Q200" s="92"/>
      <c r="R200" s="92"/>
      <c r="S200" s="92"/>
      <c r="T200" s="93"/>
      <c r="U200" s="39"/>
      <c r="V200" s="39"/>
      <c r="W200" s="39"/>
      <c r="X200" s="39"/>
      <c r="Y200" s="39"/>
      <c r="Z200" s="39"/>
      <c r="AA200" s="39"/>
      <c r="AB200" s="39"/>
      <c r="AC200" s="39"/>
      <c r="AD200" s="39"/>
      <c r="AE200" s="39"/>
      <c r="AT200" s="18" t="s">
        <v>359</v>
      </c>
      <c r="AU200" s="18" t="s">
        <v>76</v>
      </c>
    </row>
    <row r="201" s="15" customFormat="1">
      <c r="A201" s="15"/>
      <c r="B201" s="269"/>
      <c r="C201" s="270"/>
      <c r="D201" s="242" t="s">
        <v>361</v>
      </c>
      <c r="E201" s="271" t="s">
        <v>1</v>
      </c>
      <c r="F201" s="272" t="s">
        <v>7263</v>
      </c>
      <c r="G201" s="270"/>
      <c r="H201" s="271" t="s">
        <v>1</v>
      </c>
      <c r="I201" s="273"/>
      <c r="J201" s="270"/>
      <c r="K201" s="270"/>
      <c r="L201" s="274"/>
      <c r="M201" s="275"/>
      <c r="N201" s="276"/>
      <c r="O201" s="276"/>
      <c r="P201" s="276"/>
      <c r="Q201" s="276"/>
      <c r="R201" s="276"/>
      <c r="S201" s="276"/>
      <c r="T201" s="277"/>
      <c r="U201" s="15"/>
      <c r="V201" s="15"/>
      <c r="W201" s="15"/>
      <c r="X201" s="15"/>
      <c r="Y201" s="15"/>
      <c r="Z201" s="15"/>
      <c r="AA201" s="15"/>
      <c r="AB201" s="15"/>
      <c r="AC201" s="15"/>
      <c r="AD201" s="15"/>
      <c r="AE201" s="15"/>
      <c r="AT201" s="278" t="s">
        <v>361</v>
      </c>
      <c r="AU201" s="278" t="s">
        <v>76</v>
      </c>
      <c r="AV201" s="15" t="s">
        <v>84</v>
      </c>
      <c r="AW201" s="15" t="s">
        <v>32</v>
      </c>
      <c r="AX201" s="15" t="s">
        <v>76</v>
      </c>
      <c r="AY201" s="278" t="s">
        <v>350</v>
      </c>
    </row>
    <row r="202" s="15" customFormat="1">
      <c r="A202" s="15"/>
      <c r="B202" s="269"/>
      <c r="C202" s="270"/>
      <c r="D202" s="242" t="s">
        <v>361</v>
      </c>
      <c r="E202" s="271" t="s">
        <v>1</v>
      </c>
      <c r="F202" s="272" t="s">
        <v>7220</v>
      </c>
      <c r="G202" s="270"/>
      <c r="H202" s="271" t="s">
        <v>1</v>
      </c>
      <c r="I202" s="273"/>
      <c r="J202" s="270"/>
      <c r="K202" s="270"/>
      <c r="L202" s="274"/>
      <c r="M202" s="275"/>
      <c r="N202" s="276"/>
      <c r="O202" s="276"/>
      <c r="P202" s="276"/>
      <c r="Q202" s="276"/>
      <c r="R202" s="276"/>
      <c r="S202" s="276"/>
      <c r="T202" s="277"/>
      <c r="U202" s="15"/>
      <c r="V202" s="15"/>
      <c r="W202" s="15"/>
      <c r="X202" s="15"/>
      <c r="Y202" s="15"/>
      <c r="Z202" s="15"/>
      <c r="AA202" s="15"/>
      <c r="AB202" s="15"/>
      <c r="AC202" s="15"/>
      <c r="AD202" s="15"/>
      <c r="AE202" s="15"/>
      <c r="AT202" s="278" t="s">
        <v>361</v>
      </c>
      <c r="AU202" s="278" t="s">
        <v>76</v>
      </c>
      <c r="AV202" s="15" t="s">
        <v>84</v>
      </c>
      <c r="AW202" s="15" t="s">
        <v>32</v>
      </c>
      <c r="AX202" s="15" t="s">
        <v>76</v>
      </c>
      <c r="AY202" s="278" t="s">
        <v>350</v>
      </c>
    </row>
    <row r="203" s="15" customFormat="1">
      <c r="A203" s="15"/>
      <c r="B203" s="269"/>
      <c r="C203" s="270"/>
      <c r="D203" s="242" t="s">
        <v>361</v>
      </c>
      <c r="E203" s="271" t="s">
        <v>1</v>
      </c>
      <c r="F203" s="272" t="s">
        <v>7264</v>
      </c>
      <c r="G203" s="270"/>
      <c r="H203" s="271" t="s">
        <v>1</v>
      </c>
      <c r="I203" s="273"/>
      <c r="J203" s="270"/>
      <c r="K203" s="270"/>
      <c r="L203" s="274"/>
      <c r="M203" s="275"/>
      <c r="N203" s="276"/>
      <c r="O203" s="276"/>
      <c r="P203" s="276"/>
      <c r="Q203" s="276"/>
      <c r="R203" s="276"/>
      <c r="S203" s="276"/>
      <c r="T203" s="277"/>
      <c r="U203" s="15"/>
      <c r="V203" s="15"/>
      <c r="W203" s="15"/>
      <c r="X203" s="15"/>
      <c r="Y203" s="15"/>
      <c r="Z203" s="15"/>
      <c r="AA203" s="15"/>
      <c r="AB203" s="15"/>
      <c r="AC203" s="15"/>
      <c r="AD203" s="15"/>
      <c r="AE203" s="15"/>
      <c r="AT203" s="278" t="s">
        <v>361</v>
      </c>
      <c r="AU203" s="278" t="s">
        <v>76</v>
      </c>
      <c r="AV203" s="15" t="s">
        <v>84</v>
      </c>
      <c r="AW203" s="15" t="s">
        <v>32</v>
      </c>
      <c r="AX203" s="15" t="s">
        <v>76</v>
      </c>
      <c r="AY203" s="278" t="s">
        <v>350</v>
      </c>
    </row>
    <row r="204" s="13" customFormat="1">
      <c r="A204" s="13"/>
      <c r="B204" s="247"/>
      <c r="C204" s="248"/>
      <c r="D204" s="242" t="s">
        <v>361</v>
      </c>
      <c r="E204" s="249" t="s">
        <v>1</v>
      </c>
      <c r="F204" s="250" t="s">
        <v>84</v>
      </c>
      <c r="G204" s="248"/>
      <c r="H204" s="251">
        <v>1</v>
      </c>
      <c r="I204" s="252"/>
      <c r="J204" s="248"/>
      <c r="K204" s="248"/>
      <c r="L204" s="253"/>
      <c r="M204" s="254"/>
      <c r="N204" s="255"/>
      <c r="O204" s="255"/>
      <c r="P204" s="255"/>
      <c r="Q204" s="255"/>
      <c r="R204" s="255"/>
      <c r="S204" s="255"/>
      <c r="T204" s="256"/>
      <c r="U204" s="13"/>
      <c r="V204" s="13"/>
      <c r="W204" s="13"/>
      <c r="X204" s="13"/>
      <c r="Y204" s="13"/>
      <c r="Z204" s="13"/>
      <c r="AA204" s="13"/>
      <c r="AB204" s="13"/>
      <c r="AC204" s="13"/>
      <c r="AD204" s="13"/>
      <c r="AE204" s="13"/>
      <c r="AT204" s="257" t="s">
        <v>361</v>
      </c>
      <c r="AU204" s="257" t="s">
        <v>76</v>
      </c>
      <c r="AV204" s="13" t="s">
        <v>86</v>
      </c>
      <c r="AW204" s="13" t="s">
        <v>32</v>
      </c>
      <c r="AX204" s="13" t="s">
        <v>84</v>
      </c>
      <c r="AY204" s="257" t="s">
        <v>350</v>
      </c>
    </row>
    <row r="205" s="2" customFormat="1" ht="16.5" customHeight="1">
      <c r="A205" s="39"/>
      <c r="B205" s="40"/>
      <c r="C205" s="229" t="s">
        <v>530</v>
      </c>
      <c r="D205" s="229" t="s">
        <v>352</v>
      </c>
      <c r="E205" s="230" t="s">
        <v>7265</v>
      </c>
      <c r="F205" s="231" t="s">
        <v>7262</v>
      </c>
      <c r="G205" s="232" t="s">
        <v>497</v>
      </c>
      <c r="H205" s="233">
        <v>1</v>
      </c>
      <c r="I205" s="234"/>
      <c r="J205" s="235">
        <f>ROUND(I205*H205,2)</f>
        <v>0</v>
      </c>
      <c r="K205" s="231" t="s">
        <v>1</v>
      </c>
      <c r="L205" s="45"/>
      <c r="M205" s="236" t="s">
        <v>1</v>
      </c>
      <c r="N205" s="237" t="s">
        <v>41</v>
      </c>
      <c r="O205" s="92"/>
      <c r="P205" s="238">
        <f>O205*H205</f>
        <v>0</v>
      </c>
      <c r="Q205" s="238">
        <v>0</v>
      </c>
      <c r="R205" s="238">
        <f>Q205*H205</f>
        <v>0</v>
      </c>
      <c r="S205" s="238">
        <v>0</v>
      </c>
      <c r="T205" s="239">
        <f>S205*H205</f>
        <v>0</v>
      </c>
      <c r="U205" s="39"/>
      <c r="V205" s="39"/>
      <c r="W205" s="39"/>
      <c r="X205" s="39"/>
      <c r="Y205" s="39"/>
      <c r="Z205" s="39"/>
      <c r="AA205" s="39"/>
      <c r="AB205" s="39"/>
      <c r="AC205" s="39"/>
      <c r="AD205" s="39"/>
      <c r="AE205" s="39"/>
      <c r="AR205" s="240" t="s">
        <v>357</v>
      </c>
      <c r="AT205" s="240" t="s">
        <v>352</v>
      </c>
      <c r="AU205" s="240" t="s">
        <v>76</v>
      </c>
      <c r="AY205" s="18" t="s">
        <v>350</v>
      </c>
      <c r="BE205" s="241">
        <f>IF(N205="základní",J205,0)</f>
        <v>0</v>
      </c>
      <c r="BF205" s="241">
        <f>IF(N205="snížená",J205,0)</f>
        <v>0</v>
      </c>
      <c r="BG205" s="241">
        <f>IF(N205="zákl. přenesená",J205,0)</f>
        <v>0</v>
      </c>
      <c r="BH205" s="241">
        <f>IF(N205="sníž. přenesená",J205,0)</f>
        <v>0</v>
      </c>
      <c r="BI205" s="241">
        <f>IF(N205="nulová",J205,0)</f>
        <v>0</v>
      </c>
      <c r="BJ205" s="18" t="s">
        <v>84</v>
      </c>
      <c r="BK205" s="241">
        <f>ROUND(I205*H205,2)</f>
        <v>0</v>
      </c>
      <c r="BL205" s="18" t="s">
        <v>357</v>
      </c>
      <c r="BM205" s="240" t="s">
        <v>695</v>
      </c>
    </row>
    <row r="206" s="2" customFormat="1">
      <c r="A206" s="39"/>
      <c r="B206" s="40"/>
      <c r="C206" s="41"/>
      <c r="D206" s="242" t="s">
        <v>359</v>
      </c>
      <c r="E206" s="41"/>
      <c r="F206" s="243" t="s">
        <v>7262</v>
      </c>
      <c r="G206" s="41"/>
      <c r="H206" s="41"/>
      <c r="I206" s="244"/>
      <c r="J206" s="41"/>
      <c r="K206" s="41"/>
      <c r="L206" s="45"/>
      <c r="M206" s="245"/>
      <c r="N206" s="246"/>
      <c r="O206" s="92"/>
      <c r="P206" s="92"/>
      <c r="Q206" s="92"/>
      <c r="R206" s="92"/>
      <c r="S206" s="92"/>
      <c r="T206" s="93"/>
      <c r="U206" s="39"/>
      <c r="V206" s="39"/>
      <c r="W206" s="39"/>
      <c r="X206" s="39"/>
      <c r="Y206" s="39"/>
      <c r="Z206" s="39"/>
      <c r="AA206" s="39"/>
      <c r="AB206" s="39"/>
      <c r="AC206" s="39"/>
      <c r="AD206" s="39"/>
      <c r="AE206" s="39"/>
      <c r="AT206" s="18" t="s">
        <v>359</v>
      </c>
      <c r="AU206" s="18" t="s">
        <v>76</v>
      </c>
    </row>
    <row r="207" s="15" customFormat="1">
      <c r="A207" s="15"/>
      <c r="B207" s="269"/>
      <c r="C207" s="270"/>
      <c r="D207" s="242" t="s">
        <v>361</v>
      </c>
      <c r="E207" s="271" t="s">
        <v>1</v>
      </c>
      <c r="F207" s="272" t="s">
        <v>7263</v>
      </c>
      <c r="G207" s="270"/>
      <c r="H207" s="271" t="s">
        <v>1</v>
      </c>
      <c r="I207" s="273"/>
      <c r="J207" s="270"/>
      <c r="K207" s="270"/>
      <c r="L207" s="274"/>
      <c r="M207" s="275"/>
      <c r="N207" s="276"/>
      <c r="O207" s="276"/>
      <c r="P207" s="276"/>
      <c r="Q207" s="276"/>
      <c r="R207" s="276"/>
      <c r="S207" s="276"/>
      <c r="T207" s="277"/>
      <c r="U207" s="15"/>
      <c r="V207" s="15"/>
      <c r="W207" s="15"/>
      <c r="X207" s="15"/>
      <c r="Y207" s="15"/>
      <c r="Z207" s="15"/>
      <c r="AA207" s="15"/>
      <c r="AB207" s="15"/>
      <c r="AC207" s="15"/>
      <c r="AD207" s="15"/>
      <c r="AE207" s="15"/>
      <c r="AT207" s="278" t="s">
        <v>361</v>
      </c>
      <c r="AU207" s="278" t="s">
        <v>76</v>
      </c>
      <c r="AV207" s="15" t="s">
        <v>84</v>
      </c>
      <c r="AW207" s="15" t="s">
        <v>32</v>
      </c>
      <c r="AX207" s="15" t="s">
        <v>76</v>
      </c>
      <c r="AY207" s="278" t="s">
        <v>350</v>
      </c>
    </row>
    <row r="208" s="15" customFormat="1">
      <c r="A208" s="15"/>
      <c r="B208" s="269"/>
      <c r="C208" s="270"/>
      <c r="D208" s="242" t="s">
        <v>361</v>
      </c>
      <c r="E208" s="271" t="s">
        <v>1</v>
      </c>
      <c r="F208" s="272" t="s">
        <v>7220</v>
      </c>
      <c r="G208" s="270"/>
      <c r="H208" s="271" t="s">
        <v>1</v>
      </c>
      <c r="I208" s="273"/>
      <c r="J208" s="270"/>
      <c r="K208" s="270"/>
      <c r="L208" s="274"/>
      <c r="M208" s="275"/>
      <c r="N208" s="276"/>
      <c r="O208" s="276"/>
      <c r="P208" s="276"/>
      <c r="Q208" s="276"/>
      <c r="R208" s="276"/>
      <c r="S208" s="276"/>
      <c r="T208" s="277"/>
      <c r="U208" s="15"/>
      <c r="V208" s="15"/>
      <c r="W208" s="15"/>
      <c r="X208" s="15"/>
      <c r="Y208" s="15"/>
      <c r="Z208" s="15"/>
      <c r="AA208" s="15"/>
      <c r="AB208" s="15"/>
      <c r="AC208" s="15"/>
      <c r="AD208" s="15"/>
      <c r="AE208" s="15"/>
      <c r="AT208" s="278" t="s">
        <v>361</v>
      </c>
      <c r="AU208" s="278" t="s">
        <v>76</v>
      </c>
      <c r="AV208" s="15" t="s">
        <v>84</v>
      </c>
      <c r="AW208" s="15" t="s">
        <v>32</v>
      </c>
      <c r="AX208" s="15" t="s">
        <v>76</v>
      </c>
      <c r="AY208" s="278" t="s">
        <v>350</v>
      </c>
    </row>
    <row r="209" s="15" customFormat="1">
      <c r="A209" s="15"/>
      <c r="B209" s="269"/>
      <c r="C209" s="270"/>
      <c r="D209" s="242" t="s">
        <v>361</v>
      </c>
      <c r="E209" s="271" t="s">
        <v>1</v>
      </c>
      <c r="F209" s="272" t="s">
        <v>7266</v>
      </c>
      <c r="G209" s="270"/>
      <c r="H209" s="271" t="s">
        <v>1</v>
      </c>
      <c r="I209" s="273"/>
      <c r="J209" s="270"/>
      <c r="K209" s="270"/>
      <c r="L209" s="274"/>
      <c r="M209" s="275"/>
      <c r="N209" s="276"/>
      <c r="O209" s="276"/>
      <c r="P209" s="276"/>
      <c r="Q209" s="276"/>
      <c r="R209" s="276"/>
      <c r="S209" s="276"/>
      <c r="T209" s="277"/>
      <c r="U209" s="15"/>
      <c r="V209" s="15"/>
      <c r="W209" s="15"/>
      <c r="X209" s="15"/>
      <c r="Y209" s="15"/>
      <c r="Z209" s="15"/>
      <c r="AA209" s="15"/>
      <c r="AB209" s="15"/>
      <c r="AC209" s="15"/>
      <c r="AD209" s="15"/>
      <c r="AE209" s="15"/>
      <c r="AT209" s="278" t="s">
        <v>361</v>
      </c>
      <c r="AU209" s="278" t="s">
        <v>76</v>
      </c>
      <c r="AV209" s="15" t="s">
        <v>84</v>
      </c>
      <c r="AW209" s="15" t="s">
        <v>32</v>
      </c>
      <c r="AX209" s="15" t="s">
        <v>76</v>
      </c>
      <c r="AY209" s="278" t="s">
        <v>350</v>
      </c>
    </row>
    <row r="210" s="13" customFormat="1">
      <c r="A210" s="13"/>
      <c r="B210" s="247"/>
      <c r="C210" s="248"/>
      <c r="D210" s="242" t="s">
        <v>361</v>
      </c>
      <c r="E210" s="249" t="s">
        <v>1</v>
      </c>
      <c r="F210" s="250" t="s">
        <v>84</v>
      </c>
      <c r="G210" s="248"/>
      <c r="H210" s="251">
        <v>1</v>
      </c>
      <c r="I210" s="252"/>
      <c r="J210" s="248"/>
      <c r="K210" s="248"/>
      <c r="L210" s="253"/>
      <c r="M210" s="254"/>
      <c r="N210" s="255"/>
      <c r="O210" s="255"/>
      <c r="P210" s="255"/>
      <c r="Q210" s="255"/>
      <c r="R210" s="255"/>
      <c r="S210" s="255"/>
      <c r="T210" s="256"/>
      <c r="U210" s="13"/>
      <c r="V210" s="13"/>
      <c r="W210" s="13"/>
      <c r="X210" s="13"/>
      <c r="Y210" s="13"/>
      <c r="Z210" s="13"/>
      <c r="AA210" s="13"/>
      <c r="AB210" s="13"/>
      <c r="AC210" s="13"/>
      <c r="AD210" s="13"/>
      <c r="AE210" s="13"/>
      <c r="AT210" s="257" t="s">
        <v>361</v>
      </c>
      <c r="AU210" s="257" t="s">
        <v>76</v>
      </c>
      <c r="AV210" s="13" t="s">
        <v>86</v>
      </c>
      <c r="AW210" s="13" t="s">
        <v>32</v>
      </c>
      <c r="AX210" s="13" t="s">
        <v>84</v>
      </c>
      <c r="AY210" s="257" t="s">
        <v>350</v>
      </c>
    </row>
    <row r="211" s="2" customFormat="1" ht="16.5" customHeight="1">
      <c r="A211" s="39"/>
      <c r="B211" s="40"/>
      <c r="C211" s="229" t="s">
        <v>541</v>
      </c>
      <c r="D211" s="229" t="s">
        <v>352</v>
      </c>
      <c r="E211" s="230" t="s">
        <v>7267</v>
      </c>
      <c r="F211" s="231" t="s">
        <v>7262</v>
      </c>
      <c r="G211" s="232" t="s">
        <v>497</v>
      </c>
      <c r="H211" s="233">
        <v>1</v>
      </c>
      <c r="I211" s="234"/>
      <c r="J211" s="235">
        <f>ROUND(I211*H211,2)</f>
        <v>0</v>
      </c>
      <c r="K211" s="231" t="s">
        <v>1</v>
      </c>
      <c r="L211" s="45"/>
      <c r="M211" s="236" t="s">
        <v>1</v>
      </c>
      <c r="N211" s="237" t="s">
        <v>41</v>
      </c>
      <c r="O211" s="92"/>
      <c r="P211" s="238">
        <f>O211*H211</f>
        <v>0</v>
      </c>
      <c r="Q211" s="238">
        <v>0</v>
      </c>
      <c r="R211" s="238">
        <f>Q211*H211</f>
        <v>0</v>
      </c>
      <c r="S211" s="238">
        <v>0</v>
      </c>
      <c r="T211" s="239">
        <f>S211*H211</f>
        <v>0</v>
      </c>
      <c r="U211" s="39"/>
      <c r="V211" s="39"/>
      <c r="W211" s="39"/>
      <c r="X211" s="39"/>
      <c r="Y211" s="39"/>
      <c r="Z211" s="39"/>
      <c r="AA211" s="39"/>
      <c r="AB211" s="39"/>
      <c r="AC211" s="39"/>
      <c r="AD211" s="39"/>
      <c r="AE211" s="39"/>
      <c r="AR211" s="240" t="s">
        <v>357</v>
      </c>
      <c r="AT211" s="240" t="s">
        <v>352</v>
      </c>
      <c r="AU211" s="240" t="s">
        <v>76</v>
      </c>
      <c r="AY211" s="18" t="s">
        <v>350</v>
      </c>
      <c r="BE211" s="241">
        <f>IF(N211="základní",J211,0)</f>
        <v>0</v>
      </c>
      <c r="BF211" s="241">
        <f>IF(N211="snížená",J211,0)</f>
        <v>0</v>
      </c>
      <c r="BG211" s="241">
        <f>IF(N211="zákl. přenesená",J211,0)</f>
        <v>0</v>
      </c>
      <c r="BH211" s="241">
        <f>IF(N211="sníž. přenesená",J211,0)</f>
        <v>0</v>
      </c>
      <c r="BI211" s="241">
        <f>IF(N211="nulová",J211,0)</f>
        <v>0</v>
      </c>
      <c r="BJ211" s="18" t="s">
        <v>84</v>
      </c>
      <c r="BK211" s="241">
        <f>ROUND(I211*H211,2)</f>
        <v>0</v>
      </c>
      <c r="BL211" s="18" t="s">
        <v>357</v>
      </c>
      <c r="BM211" s="240" t="s">
        <v>707</v>
      </c>
    </row>
    <row r="212" s="2" customFormat="1">
      <c r="A212" s="39"/>
      <c r="B212" s="40"/>
      <c r="C212" s="41"/>
      <c r="D212" s="242" t="s">
        <v>359</v>
      </c>
      <c r="E212" s="41"/>
      <c r="F212" s="243" t="s">
        <v>7262</v>
      </c>
      <c r="G212" s="41"/>
      <c r="H212" s="41"/>
      <c r="I212" s="244"/>
      <c r="J212" s="41"/>
      <c r="K212" s="41"/>
      <c r="L212" s="45"/>
      <c r="M212" s="245"/>
      <c r="N212" s="246"/>
      <c r="O212" s="92"/>
      <c r="P212" s="92"/>
      <c r="Q212" s="92"/>
      <c r="R212" s="92"/>
      <c r="S212" s="92"/>
      <c r="T212" s="93"/>
      <c r="U212" s="39"/>
      <c r="V212" s="39"/>
      <c r="W212" s="39"/>
      <c r="X212" s="39"/>
      <c r="Y212" s="39"/>
      <c r="Z212" s="39"/>
      <c r="AA212" s="39"/>
      <c r="AB212" s="39"/>
      <c r="AC212" s="39"/>
      <c r="AD212" s="39"/>
      <c r="AE212" s="39"/>
      <c r="AT212" s="18" t="s">
        <v>359</v>
      </c>
      <c r="AU212" s="18" t="s">
        <v>76</v>
      </c>
    </row>
    <row r="213" s="15" customFormat="1">
      <c r="A213" s="15"/>
      <c r="B213" s="269"/>
      <c r="C213" s="270"/>
      <c r="D213" s="242" t="s">
        <v>361</v>
      </c>
      <c r="E213" s="271" t="s">
        <v>1</v>
      </c>
      <c r="F213" s="272" t="s">
        <v>7263</v>
      </c>
      <c r="G213" s="270"/>
      <c r="H213" s="271" t="s">
        <v>1</v>
      </c>
      <c r="I213" s="273"/>
      <c r="J213" s="270"/>
      <c r="K213" s="270"/>
      <c r="L213" s="274"/>
      <c r="M213" s="275"/>
      <c r="N213" s="276"/>
      <c r="O213" s="276"/>
      <c r="P213" s="276"/>
      <c r="Q213" s="276"/>
      <c r="R213" s="276"/>
      <c r="S213" s="276"/>
      <c r="T213" s="277"/>
      <c r="U213" s="15"/>
      <c r="V213" s="15"/>
      <c r="W213" s="15"/>
      <c r="X213" s="15"/>
      <c r="Y213" s="15"/>
      <c r="Z213" s="15"/>
      <c r="AA213" s="15"/>
      <c r="AB213" s="15"/>
      <c r="AC213" s="15"/>
      <c r="AD213" s="15"/>
      <c r="AE213" s="15"/>
      <c r="AT213" s="278" t="s">
        <v>361</v>
      </c>
      <c r="AU213" s="278" t="s">
        <v>76</v>
      </c>
      <c r="AV213" s="15" t="s">
        <v>84</v>
      </c>
      <c r="AW213" s="15" t="s">
        <v>32</v>
      </c>
      <c r="AX213" s="15" t="s">
        <v>76</v>
      </c>
      <c r="AY213" s="278" t="s">
        <v>350</v>
      </c>
    </row>
    <row r="214" s="15" customFormat="1">
      <c r="A214" s="15"/>
      <c r="B214" s="269"/>
      <c r="C214" s="270"/>
      <c r="D214" s="242" t="s">
        <v>361</v>
      </c>
      <c r="E214" s="271" t="s">
        <v>1</v>
      </c>
      <c r="F214" s="272" t="s">
        <v>7220</v>
      </c>
      <c r="G214" s="270"/>
      <c r="H214" s="271" t="s">
        <v>1</v>
      </c>
      <c r="I214" s="273"/>
      <c r="J214" s="270"/>
      <c r="K214" s="270"/>
      <c r="L214" s="274"/>
      <c r="M214" s="275"/>
      <c r="N214" s="276"/>
      <c r="O214" s="276"/>
      <c r="P214" s="276"/>
      <c r="Q214" s="276"/>
      <c r="R214" s="276"/>
      <c r="S214" s="276"/>
      <c r="T214" s="277"/>
      <c r="U214" s="15"/>
      <c r="V214" s="15"/>
      <c r="W214" s="15"/>
      <c r="X214" s="15"/>
      <c r="Y214" s="15"/>
      <c r="Z214" s="15"/>
      <c r="AA214" s="15"/>
      <c r="AB214" s="15"/>
      <c r="AC214" s="15"/>
      <c r="AD214" s="15"/>
      <c r="AE214" s="15"/>
      <c r="AT214" s="278" t="s">
        <v>361</v>
      </c>
      <c r="AU214" s="278" t="s">
        <v>76</v>
      </c>
      <c r="AV214" s="15" t="s">
        <v>84</v>
      </c>
      <c r="AW214" s="15" t="s">
        <v>32</v>
      </c>
      <c r="AX214" s="15" t="s">
        <v>76</v>
      </c>
      <c r="AY214" s="278" t="s">
        <v>350</v>
      </c>
    </row>
    <row r="215" s="15" customFormat="1">
      <c r="A215" s="15"/>
      <c r="B215" s="269"/>
      <c r="C215" s="270"/>
      <c r="D215" s="242" t="s">
        <v>361</v>
      </c>
      <c r="E215" s="271" t="s">
        <v>1</v>
      </c>
      <c r="F215" s="272" t="s">
        <v>7268</v>
      </c>
      <c r="G215" s="270"/>
      <c r="H215" s="271" t="s">
        <v>1</v>
      </c>
      <c r="I215" s="273"/>
      <c r="J215" s="270"/>
      <c r="K215" s="270"/>
      <c r="L215" s="274"/>
      <c r="M215" s="275"/>
      <c r="N215" s="276"/>
      <c r="O215" s="276"/>
      <c r="P215" s="276"/>
      <c r="Q215" s="276"/>
      <c r="R215" s="276"/>
      <c r="S215" s="276"/>
      <c r="T215" s="277"/>
      <c r="U215" s="15"/>
      <c r="V215" s="15"/>
      <c r="W215" s="15"/>
      <c r="X215" s="15"/>
      <c r="Y215" s="15"/>
      <c r="Z215" s="15"/>
      <c r="AA215" s="15"/>
      <c r="AB215" s="15"/>
      <c r="AC215" s="15"/>
      <c r="AD215" s="15"/>
      <c r="AE215" s="15"/>
      <c r="AT215" s="278" t="s">
        <v>361</v>
      </c>
      <c r="AU215" s="278" t="s">
        <v>76</v>
      </c>
      <c r="AV215" s="15" t="s">
        <v>84</v>
      </c>
      <c r="AW215" s="15" t="s">
        <v>32</v>
      </c>
      <c r="AX215" s="15" t="s">
        <v>76</v>
      </c>
      <c r="AY215" s="278" t="s">
        <v>350</v>
      </c>
    </row>
    <row r="216" s="13" customFormat="1">
      <c r="A216" s="13"/>
      <c r="B216" s="247"/>
      <c r="C216" s="248"/>
      <c r="D216" s="242" t="s">
        <v>361</v>
      </c>
      <c r="E216" s="249" t="s">
        <v>1</v>
      </c>
      <c r="F216" s="250" t="s">
        <v>84</v>
      </c>
      <c r="G216" s="248"/>
      <c r="H216" s="251">
        <v>1</v>
      </c>
      <c r="I216" s="252"/>
      <c r="J216" s="248"/>
      <c r="K216" s="248"/>
      <c r="L216" s="253"/>
      <c r="M216" s="254"/>
      <c r="N216" s="255"/>
      <c r="O216" s="255"/>
      <c r="P216" s="255"/>
      <c r="Q216" s="255"/>
      <c r="R216" s="255"/>
      <c r="S216" s="255"/>
      <c r="T216" s="256"/>
      <c r="U216" s="13"/>
      <c r="V216" s="13"/>
      <c r="W216" s="13"/>
      <c r="X216" s="13"/>
      <c r="Y216" s="13"/>
      <c r="Z216" s="13"/>
      <c r="AA216" s="13"/>
      <c r="AB216" s="13"/>
      <c r="AC216" s="13"/>
      <c r="AD216" s="13"/>
      <c r="AE216" s="13"/>
      <c r="AT216" s="257" t="s">
        <v>361</v>
      </c>
      <c r="AU216" s="257" t="s">
        <v>76</v>
      </c>
      <c r="AV216" s="13" t="s">
        <v>86</v>
      </c>
      <c r="AW216" s="13" t="s">
        <v>32</v>
      </c>
      <c r="AX216" s="13" t="s">
        <v>84</v>
      </c>
      <c r="AY216" s="257" t="s">
        <v>350</v>
      </c>
    </row>
    <row r="217" s="2" customFormat="1" ht="16.5" customHeight="1">
      <c r="A217" s="39"/>
      <c r="B217" s="40"/>
      <c r="C217" s="229" t="s">
        <v>548</v>
      </c>
      <c r="D217" s="229" t="s">
        <v>352</v>
      </c>
      <c r="E217" s="230" t="s">
        <v>7269</v>
      </c>
      <c r="F217" s="231" t="s">
        <v>7262</v>
      </c>
      <c r="G217" s="232" t="s">
        <v>497</v>
      </c>
      <c r="H217" s="233">
        <v>1</v>
      </c>
      <c r="I217" s="234"/>
      <c r="J217" s="235">
        <f>ROUND(I217*H217,2)</f>
        <v>0</v>
      </c>
      <c r="K217" s="231" t="s">
        <v>1</v>
      </c>
      <c r="L217" s="45"/>
      <c r="M217" s="236" t="s">
        <v>1</v>
      </c>
      <c r="N217" s="237" t="s">
        <v>41</v>
      </c>
      <c r="O217" s="92"/>
      <c r="P217" s="238">
        <f>O217*H217</f>
        <v>0</v>
      </c>
      <c r="Q217" s="238">
        <v>0</v>
      </c>
      <c r="R217" s="238">
        <f>Q217*H217</f>
        <v>0</v>
      </c>
      <c r="S217" s="238">
        <v>0</v>
      </c>
      <c r="T217" s="239">
        <f>S217*H217</f>
        <v>0</v>
      </c>
      <c r="U217" s="39"/>
      <c r="V217" s="39"/>
      <c r="W217" s="39"/>
      <c r="X217" s="39"/>
      <c r="Y217" s="39"/>
      <c r="Z217" s="39"/>
      <c r="AA217" s="39"/>
      <c r="AB217" s="39"/>
      <c r="AC217" s="39"/>
      <c r="AD217" s="39"/>
      <c r="AE217" s="39"/>
      <c r="AR217" s="240" t="s">
        <v>357</v>
      </c>
      <c r="AT217" s="240" t="s">
        <v>352</v>
      </c>
      <c r="AU217" s="240" t="s">
        <v>76</v>
      </c>
      <c r="AY217" s="18" t="s">
        <v>350</v>
      </c>
      <c r="BE217" s="241">
        <f>IF(N217="základní",J217,0)</f>
        <v>0</v>
      </c>
      <c r="BF217" s="241">
        <f>IF(N217="snížená",J217,0)</f>
        <v>0</v>
      </c>
      <c r="BG217" s="241">
        <f>IF(N217="zákl. přenesená",J217,0)</f>
        <v>0</v>
      </c>
      <c r="BH217" s="241">
        <f>IF(N217="sníž. přenesená",J217,0)</f>
        <v>0</v>
      </c>
      <c r="BI217" s="241">
        <f>IF(N217="nulová",J217,0)</f>
        <v>0</v>
      </c>
      <c r="BJ217" s="18" t="s">
        <v>84</v>
      </c>
      <c r="BK217" s="241">
        <f>ROUND(I217*H217,2)</f>
        <v>0</v>
      </c>
      <c r="BL217" s="18" t="s">
        <v>357</v>
      </c>
      <c r="BM217" s="240" t="s">
        <v>722</v>
      </c>
    </row>
    <row r="218" s="2" customFormat="1">
      <c r="A218" s="39"/>
      <c r="B218" s="40"/>
      <c r="C218" s="41"/>
      <c r="D218" s="242" t="s">
        <v>359</v>
      </c>
      <c r="E218" s="41"/>
      <c r="F218" s="243" t="s">
        <v>7262</v>
      </c>
      <c r="G218" s="41"/>
      <c r="H218" s="41"/>
      <c r="I218" s="244"/>
      <c r="J218" s="41"/>
      <c r="K218" s="41"/>
      <c r="L218" s="45"/>
      <c r="M218" s="245"/>
      <c r="N218" s="246"/>
      <c r="O218" s="92"/>
      <c r="P218" s="92"/>
      <c r="Q218" s="92"/>
      <c r="R218" s="92"/>
      <c r="S218" s="92"/>
      <c r="T218" s="93"/>
      <c r="U218" s="39"/>
      <c r="V218" s="39"/>
      <c r="W218" s="39"/>
      <c r="X218" s="39"/>
      <c r="Y218" s="39"/>
      <c r="Z218" s="39"/>
      <c r="AA218" s="39"/>
      <c r="AB218" s="39"/>
      <c r="AC218" s="39"/>
      <c r="AD218" s="39"/>
      <c r="AE218" s="39"/>
      <c r="AT218" s="18" t="s">
        <v>359</v>
      </c>
      <c r="AU218" s="18" t="s">
        <v>76</v>
      </c>
    </row>
    <row r="219" s="15" customFormat="1">
      <c r="A219" s="15"/>
      <c r="B219" s="269"/>
      <c r="C219" s="270"/>
      <c r="D219" s="242" t="s">
        <v>361</v>
      </c>
      <c r="E219" s="271" t="s">
        <v>1</v>
      </c>
      <c r="F219" s="272" t="s">
        <v>7263</v>
      </c>
      <c r="G219" s="270"/>
      <c r="H219" s="271" t="s">
        <v>1</v>
      </c>
      <c r="I219" s="273"/>
      <c r="J219" s="270"/>
      <c r="K219" s="270"/>
      <c r="L219" s="274"/>
      <c r="M219" s="275"/>
      <c r="N219" s="276"/>
      <c r="O219" s="276"/>
      <c r="P219" s="276"/>
      <c r="Q219" s="276"/>
      <c r="R219" s="276"/>
      <c r="S219" s="276"/>
      <c r="T219" s="277"/>
      <c r="U219" s="15"/>
      <c r="V219" s="15"/>
      <c r="W219" s="15"/>
      <c r="X219" s="15"/>
      <c r="Y219" s="15"/>
      <c r="Z219" s="15"/>
      <c r="AA219" s="15"/>
      <c r="AB219" s="15"/>
      <c r="AC219" s="15"/>
      <c r="AD219" s="15"/>
      <c r="AE219" s="15"/>
      <c r="AT219" s="278" t="s">
        <v>361</v>
      </c>
      <c r="AU219" s="278" t="s">
        <v>76</v>
      </c>
      <c r="AV219" s="15" t="s">
        <v>84</v>
      </c>
      <c r="AW219" s="15" t="s">
        <v>32</v>
      </c>
      <c r="AX219" s="15" t="s">
        <v>76</v>
      </c>
      <c r="AY219" s="278" t="s">
        <v>350</v>
      </c>
    </row>
    <row r="220" s="15" customFormat="1">
      <c r="A220" s="15"/>
      <c r="B220" s="269"/>
      <c r="C220" s="270"/>
      <c r="D220" s="242" t="s">
        <v>361</v>
      </c>
      <c r="E220" s="271" t="s">
        <v>1</v>
      </c>
      <c r="F220" s="272" t="s">
        <v>7220</v>
      </c>
      <c r="G220" s="270"/>
      <c r="H220" s="271" t="s">
        <v>1</v>
      </c>
      <c r="I220" s="273"/>
      <c r="J220" s="270"/>
      <c r="K220" s="270"/>
      <c r="L220" s="274"/>
      <c r="M220" s="275"/>
      <c r="N220" s="276"/>
      <c r="O220" s="276"/>
      <c r="P220" s="276"/>
      <c r="Q220" s="276"/>
      <c r="R220" s="276"/>
      <c r="S220" s="276"/>
      <c r="T220" s="277"/>
      <c r="U220" s="15"/>
      <c r="V220" s="15"/>
      <c r="W220" s="15"/>
      <c r="X220" s="15"/>
      <c r="Y220" s="15"/>
      <c r="Z220" s="15"/>
      <c r="AA220" s="15"/>
      <c r="AB220" s="15"/>
      <c r="AC220" s="15"/>
      <c r="AD220" s="15"/>
      <c r="AE220" s="15"/>
      <c r="AT220" s="278" t="s">
        <v>361</v>
      </c>
      <c r="AU220" s="278" t="s">
        <v>76</v>
      </c>
      <c r="AV220" s="15" t="s">
        <v>84</v>
      </c>
      <c r="AW220" s="15" t="s">
        <v>32</v>
      </c>
      <c r="AX220" s="15" t="s">
        <v>76</v>
      </c>
      <c r="AY220" s="278" t="s">
        <v>350</v>
      </c>
    </row>
    <row r="221" s="15" customFormat="1">
      <c r="A221" s="15"/>
      <c r="B221" s="269"/>
      <c r="C221" s="270"/>
      <c r="D221" s="242" t="s">
        <v>361</v>
      </c>
      <c r="E221" s="271" t="s">
        <v>1</v>
      </c>
      <c r="F221" s="272" t="s">
        <v>7270</v>
      </c>
      <c r="G221" s="270"/>
      <c r="H221" s="271" t="s">
        <v>1</v>
      </c>
      <c r="I221" s="273"/>
      <c r="J221" s="270"/>
      <c r="K221" s="270"/>
      <c r="L221" s="274"/>
      <c r="M221" s="275"/>
      <c r="N221" s="276"/>
      <c r="O221" s="276"/>
      <c r="P221" s="276"/>
      <c r="Q221" s="276"/>
      <c r="R221" s="276"/>
      <c r="S221" s="276"/>
      <c r="T221" s="277"/>
      <c r="U221" s="15"/>
      <c r="V221" s="15"/>
      <c r="W221" s="15"/>
      <c r="X221" s="15"/>
      <c r="Y221" s="15"/>
      <c r="Z221" s="15"/>
      <c r="AA221" s="15"/>
      <c r="AB221" s="15"/>
      <c r="AC221" s="15"/>
      <c r="AD221" s="15"/>
      <c r="AE221" s="15"/>
      <c r="AT221" s="278" t="s">
        <v>361</v>
      </c>
      <c r="AU221" s="278" t="s">
        <v>76</v>
      </c>
      <c r="AV221" s="15" t="s">
        <v>84</v>
      </c>
      <c r="AW221" s="15" t="s">
        <v>32</v>
      </c>
      <c r="AX221" s="15" t="s">
        <v>76</v>
      </c>
      <c r="AY221" s="278" t="s">
        <v>350</v>
      </c>
    </row>
    <row r="222" s="13" customFormat="1">
      <c r="A222" s="13"/>
      <c r="B222" s="247"/>
      <c r="C222" s="248"/>
      <c r="D222" s="242" t="s">
        <v>361</v>
      </c>
      <c r="E222" s="249" t="s">
        <v>1</v>
      </c>
      <c r="F222" s="250" t="s">
        <v>84</v>
      </c>
      <c r="G222" s="248"/>
      <c r="H222" s="251">
        <v>1</v>
      </c>
      <c r="I222" s="252"/>
      <c r="J222" s="248"/>
      <c r="K222" s="248"/>
      <c r="L222" s="253"/>
      <c r="M222" s="254"/>
      <c r="N222" s="255"/>
      <c r="O222" s="255"/>
      <c r="P222" s="255"/>
      <c r="Q222" s="255"/>
      <c r="R222" s="255"/>
      <c r="S222" s="255"/>
      <c r="T222" s="256"/>
      <c r="U222" s="13"/>
      <c r="V222" s="13"/>
      <c r="W222" s="13"/>
      <c r="X222" s="13"/>
      <c r="Y222" s="13"/>
      <c r="Z222" s="13"/>
      <c r="AA222" s="13"/>
      <c r="AB222" s="13"/>
      <c r="AC222" s="13"/>
      <c r="AD222" s="13"/>
      <c r="AE222" s="13"/>
      <c r="AT222" s="257" t="s">
        <v>361</v>
      </c>
      <c r="AU222" s="257" t="s">
        <v>76</v>
      </c>
      <c r="AV222" s="13" t="s">
        <v>86</v>
      </c>
      <c r="AW222" s="13" t="s">
        <v>32</v>
      </c>
      <c r="AX222" s="13" t="s">
        <v>84</v>
      </c>
      <c r="AY222" s="257" t="s">
        <v>350</v>
      </c>
    </row>
    <row r="223" s="2" customFormat="1" ht="16.5" customHeight="1">
      <c r="A223" s="39"/>
      <c r="B223" s="40"/>
      <c r="C223" s="229" t="s">
        <v>556</v>
      </c>
      <c r="D223" s="229" t="s">
        <v>352</v>
      </c>
      <c r="E223" s="230" t="s">
        <v>7271</v>
      </c>
      <c r="F223" s="231" t="s">
        <v>7262</v>
      </c>
      <c r="G223" s="232" t="s">
        <v>497</v>
      </c>
      <c r="H223" s="233">
        <v>1</v>
      </c>
      <c r="I223" s="234"/>
      <c r="J223" s="235">
        <f>ROUND(I223*H223,2)</f>
        <v>0</v>
      </c>
      <c r="K223" s="231" t="s">
        <v>1</v>
      </c>
      <c r="L223" s="45"/>
      <c r="M223" s="236" t="s">
        <v>1</v>
      </c>
      <c r="N223" s="237" t="s">
        <v>41</v>
      </c>
      <c r="O223" s="92"/>
      <c r="P223" s="238">
        <f>O223*H223</f>
        <v>0</v>
      </c>
      <c r="Q223" s="238">
        <v>0</v>
      </c>
      <c r="R223" s="238">
        <f>Q223*H223</f>
        <v>0</v>
      </c>
      <c r="S223" s="238">
        <v>0</v>
      </c>
      <c r="T223" s="239">
        <f>S223*H223</f>
        <v>0</v>
      </c>
      <c r="U223" s="39"/>
      <c r="V223" s="39"/>
      <c r="W223" s="39"/>
      <c r="X223" s="39"/>
      <c r="Y223" s="39"/>
      <c r="Z223" s="39"/>
      <c r="AA223" s="39"/>
      <c r="AB223" s="39"/>
      <c r="AC223" s="39"/>
      <c r="AD223" s="39"/>
      <c r="AE223" s="39"/>
      <c r="AR223" s="240" t="s">
        <v>357</v>
      </c>
      <c r="AT223" s="240" t="s">
        <v>352</v>
      </c>
      <c r="AU223" s="240" t="s">
        <v>76</v>
      </c>
      <c r="AY223" s="18" t="s">
        <v>350</v>
      </c>
      <c r="BE223" s="241">
        <f>IF(N223="základní",J223,0)</f>
        <v>0</v>
      </c>
      <c r="BF223" s="241">
        <f>IF(N223="snížená",J223,0)</f>
        <v>0</v>
      </c>
      <c r="BG223" s="241">
        <f>IF(N223="zákl. přenesená",J223,0)</f>
        <v>0</v>
      </c>
      <c r="BH223" s="241">
        <f>IF(N223="sníž. přenesená",J223,0)</f>
        <v>0</v>
      </c>
      <c r="BI223" s="241">
        <f>IF(N223="nulová",J223,0)</f>
        <v>0</v>
      </c>
      <c r="BJ223" s="18" t="s">
        <v>84</v>
      </c>
      <c r="BK223" s="241">
        <f>ROUND(I223*H223,2)</f>
        <v>0</v>
      </c>
      <c r="BL223" s="18" t="s">
        <v>357</v>
      </c>
      <c r="BM223" s="240" t="s">
        <v>735</v>
      </c>
    </row>
    <row r="224" s="2" customFormat="1">
      <c r="A224" s="39"/>
      <c r="B224" s="40"/>
      <c r="C224" s="41"/>
      <c r="D224" s="242" t="s">
        <v>359</v>
      </c>
      <c r="E224" s="41"/>
      <c r="F224" s="243" t="s">
        <v>7262</v>
      </c>
      <c r="G224" s="41"/>
      <c r="H224" s="41"/>
      <c r="I224" s="244"/>
      <c r="J224" s="41"/>
      <c r="K224" s="41"/>
      <c r="L224" s="45"/>
      <c r="M224" s="245"/>
      <c r="N224" s="246"/>
      <c r="O224" s="92"/>
      <c r="P224" s="92"/>
      <c r="Q224" s="92"/>
      <c r="R224" s="92"/>
      <c r="S224" s="92"/>
      <c r="T224" s="93"/>
      <c r="U224" s="39"/>
      <c r="V224" s="39"/>
      <c r="W224" s="39"/>
      <c r="X224" s="39"/>
      <c r="Y224" s="39"/>
      <c r="Z224" s="39"/>
      <c r="AA224" s="39"/>
      <c r="AB224" s="39"/>
      <c r="AC224" s="39"/>
      <c r="AD224" s="39"/>
      <c r="AE224" s="39"/>
      <c r="AT224" s="18" t="s">
        <v>359</v>
      </c>
      <c r="AU224" s="18" t="s">
        <v>76</v>
      </c>
    </row>
    <row r="225" s="15" customFormat="1">
      <c r="A225" s="15"/>
      <c r="B225" s="269"/>
      <c r="C225" s="270"/>
      <c r="D225" s="242" t="s">
        <v>361</v>
      </c>
      <c r="E225" s="271" t="s">
        <v>1</v>
      </c>
      <c r="F225" s="272" t="s">
        <v>7263</v>
      </c>
      <c r="G225" s="270"/>
      <c r="H225" s="271" t="s">
        <v>1</v>
      </c>
      <c r="I225" s="273"/>
      <c r="J225" s="270"/>
      <c r="K225" s="270"/>
      <c r="L225" s="274"/>
      <c r="M225" s="275"/>
      <c r="N225" s="276"/>
      <c r="O225" s="276"/>
      <c r="P225" s="276"/>
      <c r="Q225" s="276"/>
      <c r="R225" s="276"/>
      <c r="S225" s="276"/>
      <c r="T225" s="277"/>
      <c r="U225" s="15"/>
      <c r="V225" s="15"/>
      <c r="W225" s="15"/>
      <c r="X225" s="15"/>
      <c r="Y225" s="15"/>
      <c r="Z225" s="15"/>
      <c r="AA225" s="15"/>
      <c r="AB225" s="15"/>
      <c r="AC225" s="15"/>
      <c r="AD225" s="15"/>
      <c r="AE225" s="15"/>
      <c r="AT225" s="278" t="s">
        <v>361</v>
      </c>
      <c r="AU225" s="278" t="s">
        <v>76</v>
      </c>
      <c r="AV225" s="15" t="s">
        <v>84</v>
      </c>
      <c r="AW225" s="15" t="s">
        <v>32</v>
      </c>
      <c r="AX225" s="15" t="s">
        <v>76</v>
      </c>
      <c r="AY225" s="278" t="s">
        <v>350</v>
      </c>
    </row>
    <row r="226" s="15" customFormat="1">
      <c r="A226" s="15"/>
      <c r="B226" s="269"/>
      <c r="C226" s="270"/>
      <c r="D226" s="242" t="s">
        <v>361</v>
      </c>
      <c r="E226" s="271" t="s">
        <v>1</v>
      </c>
      <c r="F226" s="272" t="s">
        <v>7220</v>
      </c>
      <c r="G226" s="270"/>
      <c r="H226" s="271" t="s">
        <v>1</v>
      </c>
      <c r="I226" s="273"/>
      <c r="J226" s="270"/>
      <c r="K226" s="270"/>
      <c r="L226" s="274"/>
      <c r="M226" s="275"/>
      <c r="N226" s="276"/>
      <c r="O226" s="276"/>
      <c r="P226" s="276"/>
      <c r="Q226" s="276"/>
      <c r="R226" s="276"/>
      <c r="S226" s="276"/>
      <c r="T226" s="277"/>
      <c r="U226" s="15"/>
      <c r="V226" s="15"/>
      <c r="W226" s="15"/>
      <c r="X226" s="15"/>
      <c r="Y226" s="15"/>
      <c r="Z226" s="15"/>
      <c r="AA226" s="15"/>
      <c r="AB226" s="15"/>
      <c r="AC226" s="15"/>
      <c r="AD226" s="15"/>
      <c r="AE226" s="15"/>
      <c r="AT226" s="278" t="s">
        <v>361</v>
      </c>
      <c r="AU226" s="278" t="s">
        <v>76</v>
      </c>
      <c r="AV226" s="15" t="s">
        <v>84</v>
      </c>
      <c r="AW226" s="15" t="s">
        <v>32</v>
      </c>
      <c r="AX226" s="15" t="s">
        <v>76</v>
      </c>
      <c r="AY226" s="278" t="s">
        <v>350</v>
      </c>
    </row>
    <row r="227" s="15" customFormat="1">
      <c r="A227" s="15"/>
      <c r="B227" s="269"/>
      <c r="C227" s="270"/>
      <c r="D227" s="242" t="s">
        <v>361</v>
      </c>
      <c r="E227" s="271" t="s">
        <v>1</v>
      </c>
      <c r="F227" s="272" t="s">
        <v>7270</v>
      </c>
      <c r="G227" s="270"/>
      <c r="H227" s="271" t="s">
        <v>1</v>
      </c>
      <c r="I227" s="273"/>
      <c r="J227" s="270"/>
      <c r="K227" s="270"/>
      <c r="L227" s="274"/>
      <c r="M227" s="275"/>
      <c r="N227" s="276"/>
      <c r="O227" s="276"/>
      <c r="P227" s="276"/>
      <c r="Q227" s="276"/>
      <c r="R227" s="276"/>
      <c r="S227" s="276"/>
      <c r="T227" s="277"/>
      <c r="U227" s="15"/>
      <c r="V227" s="15"/>
      <c r="W227" s="15"/>
      <c r="X227" s="15"/>
      <c r="Y227" s="15"/>
      <c r="Z227" s="15"/>
      <c r="AA227" s="15"/>
      <c r="AB227" s="15"/>
      <c r="AC227" s="15"/>
      <c r="AD227" s="15"/>
      <c r="AE227" s="15"/>
      <c r="AT227" s="278" t="s">
        <v>361</v>
      </c>
      <c r="AU227" s="278" t="s">
        <v>76</v>
      </c>
      <c r="AV227" s="15" t="s">
        <v>84</v>
      </c>
      <c r="AW227" s="15" t="s">
        <v>32</v>
      </c>
      <c r="AX227" s="15" t="s">
        <v>76</v>
      </c>
      <c r="AY227" s="278" t="s">
        <v>350</v>
      </c>
    </row>
    <row r="228" s="13" customFormat="1">
      <c r="A228" s="13"/>
      <c r="B228" s="247"/>
      <c r="C228" s="248"/>
      <c r="D228" s="242" t="s">
        <v>361</v>
      </c>
      <c r="E228" s="249" t="s">
        <v>1</v>
      </c>
      <c r="F228" s="250" t="s">
        <v>84</v>
      </c>
      <c r="G228" s="248"/>
      <c r="H228" s="251">
        <v>1</v>
      </c>
      <c r="I228" s="252"/>
      <c r="J228" s="248"/>
      <c r="K228" s="248"/>
      <c r="L228" s="253"/>
      <c r="M228" s="254"/>
      <c r="N228" s="255"/>
      <c r="O228" s="255"/>
      <c r="P228" s="255"/>
      <c r="Q228" s="255"/>
      <c r="R228" s="255"/>
      <c r="S228" s="255"/>
      <c r="T228" s="256"/>
      <c r="U228" s="13"/>
      <c r="V228" s="13"/>
      <c r="W228" s="13"/>
      <c r="X228" s="13"/>
      <c r="Y228" s="13"/>
      <c r="Z228" s="13"/>
      <c r="AA228" s="13"/>
      <c r="AB228" s="13"/>
      <c r="AC228" s="13"/>
      <c r="AD228" s="13"/>
      <c r="AE228" s="13"/>
      <c r="AT228" s="257" t="s">
        <v>361</v>
      </c>
      <c r="AU228" s="257" t="s">
        <v>76</v>
      </c>
      <c r="AV228" s="13" t="s">
        <v>86</v>
      </c>
      <c r="AW228" s="13" t="s">
        <v>32</v>
      </c>
      <c r="AX228" s="13" t="s">
        <v>84</v>
      </c>
      <c r="AY228" s="257" t="s">
        <v>350</v>
      </c>
    </row>
    <row r="229" s="2" customFormat="1" ht="16.5" customHeight="1">
      <c r="A229" s="39"/>
      <c r="B229" s="40"/>
      <c r="C229" s="229" t="s">
        <v>563</v>
      </c>
      <c r="D229" s="229" t="s">
        <v>352</v>
      </c>
      <c r="E229" s="230" t="s">
        <v>7272</v>
      </c>
      <c r="F229" s="231" t="s">
        <v>7262</v>
      </c>
      <c r="G229" s="232" t="s">
        <v>497</v>
      </c>
      <c r="H229" s="233">
        <v>1</v>
      </c>
      <c r="I229" s="234"/>
      <c r="J229" s="235">
        <f>ROUND(I229*H229,2)</f>
        <v>0</v>
      </c>
      <c r="K229" s="231" t="s">
        <v>1</v>
      </c>
      <c r="L229" s="45"/>
      <c r="M229" s="236" t="s">
        <v>1</v>
      </c>
      <c r="N229" s="237" t="s">
        <v>41</v>
      </c>
      <c r="O229" s="92"/>
      <c r="P229" s="238">
        <f>O229*H229</f>
        <v>0</v>
      </c>
      <c r="Q229" s="238">
        <v>0</v>
      </c>
      <c r="R229" s="238">
        <f>Q229*H229</f>
        <v>0</v>
      </c>
      <c r="S229" s="238">
        <v>0</v>
      </c>
      <c r="T229" s="239">
        <f>S229*H229</f>
        <v>0</v>
      </c>
      <c r="U229" s="39"/>
      <c r="V229" s="39"/>
      <c r="W229" s="39"/>
      <c r="X229" s="39"/>
      <c r="Y229" s="39"/>
      <c r="Z229" s="39"/>
      <c r="AA229" s="39"/>
      <c r="AB229" s="39"/>
      <c r="AC229" s="39"/>
      <c r="AD229" s="39"/>
      <c r="AE229" s="39"/>
      <c r="AR229" s="240" t="s">
        <v>357</v>
      </c>
      <c r="AT229" s="240" t="s">
        <v>352</v>
      </c>
      <c r="AU229" s="240" t="s">
        <v>76</v>
      </c>
      <c r="AY229" s="18" t="s">
        <v>350</v>
      </c>
      <c r="BE229" s="241">
        <f>IF(N229="základní",J229,0)</f>
        <v>0</v>
      </c>
      <c r="BF229" s="241">
        <f>IF(N229="snížená",J229,0)</f>
        <v>0</v>
      </c>
      <c r="BG229" s="241">
        <f>IF(N229="zákl. přenesená",J229,0)</f>
        <v>0</v>
      </c>
      <c r="BH229" s="241">
        <f>IF(N229="sníž. přenesená",J229,0)</f>
        <v>0</v>
      </c>
      <c r="BI229" s="241">
        <f>IF(N229="nulová",J229,0)</f>
        <v>0</v>
      </c>
      <c r="BJ229" s="18" t="s">
        <v>84</v>
      </c>
      <c r="BK229" s="241">
        <f>ROUND(I229*H229,2)</f>
        <v>0</v>
      </c>
      <c r="BL229" s="18" t="s">
        <v>357</v>
      </c>
      <c r="BM229" s="240" t="s">
        <v>748</v>
      </c>
    </row>
    <row r="230" s="2" customFormat="1">
      <c r="A230" s="39"/>
      <c r="B230" s="40"/>
      <c r="C230" s="41"/>
      <c r="D230" s="242" t="s">
        <v>359</v>
      </c>
      <c r="E230" s="41"/>
      <c r="F230" s="243" t="s">
        <v>7262</v>
      </c>
      <c r="G230" s="41"/>
      <c r="H230" s="41"/>
      <c r="I230" s="244"/>
      <c r="J230" s="41"/>
      <c r="K230" s="41"/>
      <c r="L230" s="45"/>
      <c r="M230" s="245"/>
      <c r="N230" s="246"/>
      <c r="O230" s="92"/>
      <c r="P230" s="92"/>
      <c r="Q230" s="92"/>
      <c r="R230" s="92"/>
      <c r="S230" s="92"/>
      <c r="T230" s="93"/>
      <c r="U230" s="39"/>
      <c r="V230" s="39"/>
      <c r="W230" s="39"/>
      <c r="X230" s="39"/>
      <c r="Y230" s="39"/>
      <c r="Z230" s="39"/>
      <c r="AA230" s="39"/>
      <c r="AB230" s="39"/>
      <c r="AC230" s="39"/>
      <c r="AD230" s="39"/>
      <c r="AE230" s="39"/>
      <c r="AT230" s="18" t="s">
        <v>359</v>
      </c>
      <c r="AU230" s="18" t="s">
        <v>76</v>
      </c>
    </row>
    <row r="231" s="15" customFormat="1">
      <c r="A231" s="15"/>
      <c r="B231" s="269"/>
      <c r="C231" s="270"/>
      <c r="D231" s="242" t="s">
        <v>361</v>
      </c>
      <c r="E231" s="271" t="s">
        <v>1</v>
      </c>
      <c r="F231" s="272" t="s">
        <v>7263</v>
      </c>
      <c r="G231" s="270"/>
      <c r="H231" s="271" t="s">
        <v>1</v>
      </c>
      <c r="I231" s="273"/>
      <c r="J231" s="270"/>
      <c r="K231" s="270"/>
      <c r="L231" s="274"/>
      <c r="M231" s="275"/>
      <c r="N231" s="276"/>
      <c r="O231" s="276"/>
      <c r="P231" s="276"/>
      <c r="Q231" s="276"/>
      <c r="R231" s="276"/>
      <c r="S231" s="276"/>
      <c r="T231" s="277"/>
      <c r="U231" s="15"/>
      <c r="V231" s="15"/>
      <c r="W231" s="15"/>
      <c r="X231" s="15"/>
      <c r="Y231" s="15"/>
      <c r="Z231" s="15"/>
      <c r="AA231" s="15"/>
      <c r="AB231" s="15"/>
      <c r="AC231" s="15"/>
      <c r="AD231" s="15"/>
      <c r="AE231" s="15"/>
      <c r="AT231" s="278" t="s">
        <v>361</v>
      </c>
      <c r="AU231" s="278" t="s">
        <v>76</v>
      </c>
      <c r="AV231" s="15" t="s">
        <v>84</v>
      </c>
      <c r="AW231" s="15" t="s">
        <v>32</v>
      </c>
      <c r="AX231" s="15" t="s">
        <v>76</v>
      </c>
      <c r="AY231" s="278" t="s">
        <v>350</v>
      </c>
    </row>
    <row r="232" s="15" customFormat="1">
      <c r="A232" s="15"/>
      <c r="B232" s="269"/>
      <c r="C232" s="270"/>
      <c r="D232" s="242" t="s">
        <v>361</v>
      </c>
      <c r="E232" s="271" t="s">
        <v>1</v>
      </c>
      <c r="F232" s="272" t="s">
        <v>7220</v>
      </c>
      <c r="G232" s="270"/>
      <c r="H232" s="271" t="s">
        <v>1</v>
      </c>
      <c r="I232" s="273"/>
      <c r="J232" s="270"/>
      <c r="K232" s="270"/>
      <c r="L232" s="274"/>
      <c r="M232" s="275"/>
      <c r="N232" s="276"/>
      <c r="O232" s="276"/>
      <c r="P232" s="276"/>
      <c r="Q232" s="276"/>
      <c r="R232" s="276"/>
      <c r="S232" s="276"/>
      <c r="T232" s="277"/>
      <c r="U232" s="15"/>
      <c r="V232" s="15"/>
      <c r="W232" s="15"/>
      <c r="X232" s="15"/>
      <c r="Y232" s="15"/>
      <c r="Z232" s="15"/>
      <c r="AA232" s="15"/>
      <c r="AB232" s="15"/>
      <c r="AC232" s="15"/>
      <c r="AD232" s="15"/>
      <c r="AE232" s="15"/>
      <c r="AT232" s="278" t="s">
        <v>361</v>
      </c>
      <c r="AU232" s="278" t="s">
        <v>76</v>
      </c>
      <c r="AV232" s="15" t="s">
        <v>84</v>
      </c>
      <c r="AW232" s="15" t="s">
        <v>32</v>
      </c>
      <c r="AX232" s="15" t="s">
        <v>76</v>
      </c>
      <c r="AY232" s="278" t="s">
        <v>350</v>
      </c>
    </row>
    <row r="233" s="15" customFormat="1">
      <c r="A233" s="15"/>
      <c r="B233" s="269"/>
      <c r="C233" s="270"/>
      <c r="D233" s="242" t="s">
        <v>361</v>
      </c>
      <c r="E233" s="271" t="s">
        <v>1</v>
      </c>
      <c r="F233" s="272" t="s">
        <v>7266</v>
      </c>
      <c r="G233" s="270"/>
      <c r="H233" s="271" t="s">
        <v>1</v>
      </c>
      <c r="I233" s="273"/>
      <c r="J233" s="270"/>
      <c r="K233" s="270"/>
      <c r="L233" s="274"/>
      <c r="M233" s="275"/>
      <c r="N233" s="276"/>
      <c r="O233" s="276"/>
      <c r="P233" s="276"/>
      <c r="Q233" s="276"/>
      <c r="R233" s="276"/>
      <c r="S233" s="276"/>
      <c r="T233" s="277"/>
      <c r="U233" s="15"/>
      <c r="V233" s="15"/>
      <c r="W233" s="15"/>
      <c r="X233" s="15"/>
      <c r="Y233" s="15"/>
      <c r="Z233" s="15"/>
      <c r="AA233" s="15"/>
      <c r="AB233" s="15"/>
      <c r="AC233" s="15"/>
      <c r="AD233" s="15"/>
      <c r="AE233" s="15"/>
      <c r="AT233" s="278" t="s">
        <v>361</v>
      </c>
      <c r="AU233" s="278" t="s">
        <v>76</v>
      </c>
      <c r="AV233" s="15" t="s">
        <v>84</v>
      </c>
      <c r="AW233" s="15" t="s">
        <v>32</v>
      </c>
      <c r="AX233" s="15" t="s">
        <v>76</v>
      </c>
      <c r="AY233" s="278" t="s">
        <v>350</v>
      </c>
    </row>
    <row r="234" s="13" customFormat="1">
      <c r="A234" s="13"/>
      <c r="B234" s="247"/>
      <c r="C234" s="248"/>
      <c r="D234" s="242" t="s">
        <v>361</v>
      </c>
      <c r="E234" s="249" t="s">
        <v>1</v>
      </c>
      <c r="F234" s="250" t="s">
        <v>84</v>
      </c>
      <c r="G234" s="248"/>
      <c r="H234" s="251">
        <v>1</v>
      </c>
      <c r="I234" s="252"/>
      <c r="J234" s="248"/>
      <c r="K234" s="248"/>
      <c r="L234" s="253"/>
      <c r="M234" s="254"/>
      <c r="N234" s="255"/>
      <c r="O234" s="255"/>
      <c r="P234" s="255"/>
      <c r="Q234" s="255"/>
      <c r="R234" s="255"/>
      <c r="S234" s="255"/>
      <c r="T234" s="256"/>
      <c r="U234" s="13"/>
      <c r="V234" s="13"/>
      <c r="W234" s="13"/>
      <c r="X234" s="13"/>
      <c r="Y234" s="13"/>
      <c r="Z234" s="13"/>
      <c r="AA234" s="13"/>
      <c r="AB234" s="13"/>
      <c r="AC234" s="13"/>
      <c r="AD234" s="13"/>
      <c r="AE234" s="13"/>
      <c r="AT234" s="257" t="s">
        <v>361</v>
      </c>
      <c r="AU234" s="257" t="s">
        <v>76</v>
      </c>
      <c r="AV234" s="13" t="s">
        <v>86</v>
      </c>
      <c r="AW234" s="13" t="s">
        <v>32</v>
      </c>
      <c r="AX234" s="13" t="s">
        <v>84</v>
      </c>
      <c r="AY234" s="257" t="s">
        <v>350</v>
      </c>
    </row>
    <row r="235" s="2" customFormat="1" ht="16.5" customHeight="1">
      <c r="A235" s="39"/>
      <c r="B235" s="40"/>
      <c r="C235" s="229" t="s">
        <v>7</v>
      </c>
      <c r="D235" s="229" t="s">
        <v>352</v>
      </c>
      <c r="E235" s="230" t="s">
        <v>7273</v>
      </c>
      <c r="F235" s="231" t="s">
        <v>7262</v>
      </c>
      <c r="G235" s="232" t="s">
        <v>497</v>
      </c>
      <c r="H235" s="233">
        <v>1</v>
      </c>
      <c r="I235" s="234"/>
      <c r="J235" s="235">
        <f>ROUND(I235*H235,2)</f>
        <v>0</v>
      </c>
      <c r="K235" s="231" t="s">
        <v>1</v>
      </c>
      <c r="L235" s="45"/>
      <c r="M235" s="236" t="s">
        <v>1</v>
      </c>
      <c r="N235" s="237" t="s">
        <v>41</v>
      </c>
      <c r="O235" s="92"/>
      <c r="P235" s="238">
        <f>O235*H235</f>
        <v>0</v>
      </c>
      <c r="Q235" s="238">
        <v>0</v>
      </c>
      <c r="R235" s="238">
        <f>Q235*H235</f>
        <v>0</v>
      </c>
      <c r="S235" s="238">
        <v>0</v>
      </c>
      <c r="T235" s="239">
        <f>S235*H235</f>
        <v>0</v>
      </c>
      <c r="U235" s="39"/>
      <c r="V235" s="39"/>
      <c r="W235" s="39"/>
      <c r="X235" s="39"/>
      <c r="Y235" s="39"/>
      <c r="Z235" s="39"/>
      <c r="AA235" s="39"/>
      <c r="AB235" s="39"/>
      <c r="AC235" s="39"/>
      <c r="AD235" s="39"/>
      <c r="AE235" s="39"/>
      <c r="AR235" s="240" t="s">
        <v>357</v>
      </c>
      <c r="AT235" s="240" t="s">
        <v>352</v>
      </c>
      <c r="AU235" s="240" t="s">
        <v>76</v>
      </c>
      <c r="AY235" s="18" t="s">
        <v>350</v>
      </c>
      <c r="BE235" s="241">
        <f>IF(N235="základní",J235,0)</f>
        <v>0</v>
      </c>
      <c r="BF235" s="241">
        <f>IF(N235="snížená",J235,0)</f>
        <v>0</v>
      </c>
      <c r="BG235" s="241">
        <f>IF(N235="zákl. přenesená",J235,0)</f>
        <v>0</v>
      </c>
      <c r="BH235" s="241">
        <f>IF(N235="sníž. přenesená",J235,0)</f>
        <v>0</v>
      </c>
      <c r="BI235" s="241">
        <f>IF(N235="nulová",J235,0)</f>
        <v>0</v>
      </c>
      <c r="BJ235" s="18" t="s">
        <v>84</v>
      </c>
      <c r="BK235" s="241">
        <f>ROUND(I235*H235,2)</f>
        <v>0</v>
      </c>
      <c r="BL235" s="18" t="s">
        <v>357</v>
      </c>
      <c r="BM235" s="240" t="s">
        <v>767</v>
      </c>
    </row>
    <row r="236" s="2" customFormat="1">
      <c r="A236" s="39"/>
      <c r="B236" s="40"/>
      <c r="C236" s="41"/>
      <c r="D236" s="242" t="s">
        <v>359</v>
      </c>
      <c r="E236" s="41"/>
      <c r="F236" s="243" t="s">
        <v>7262</v>
      </c>
      <c r="G236" s="41"/>
      <c r="H236" s="41"/>
      <c r="I236" s="244"/>
      <c r="J236" s="41"/>
      <c r="K236" s="41"/>
      <c r="L236" s="45"/>
      <c r="M236" s="245"/>
      <c r="N236" s="246"/>
      <c r="O236" s="92"/>
      <c r="P236" s="92"/>
      <c r="Q236" s="92"/>
      <c r="R236" s="92"/>
      <c r="S236" s="92"/>
      <c r="T236" s="93"/>
      <c r="U236" s="39"/>
      <c r="V236" s="39"/>
      <c r="W236" s="39"/>
      <c r="X236" s="39"/>
      <c r="Y236" s="39"/>
      <c r="Z236" s="39"/>
      <c r="AA236" s="39"/>
      <c r="AB236" s="39"/>
      <c r="AC236" s="39"/>
      <c r="AD236" s="39"/>
      <c r="AE236" s="39"/>
      <c r="AT236" s="18" t="s">
        <v>359</v>
      </c>
      <c r="AU236" s="18" t="s">
        <v>76</v>
      </c>
    </row>
    <row r="237" s="15" customFormat="1">
      <c r="A237" s="15"/>
      <c r="B237" s="269"/>
      <c r="C237" s="270"/>
      <c r="D237" s="242" t="s">
        <v>361</v>
      </c>
      <c r="E237" s="271" t="s">
        <v>1</v>
      </c>
      <c r="F237" s="272" t="s">
        <v>7263</v>
      </c>
      <c r="G237" s="270"/>
      <c r="H237" s="271" t="s">
        <v>1</v>
      </c>
      <c r="I237" s="273"/>
      <c r="J237" s="270"/>
      <c r="K237" s="270"/>
      <c r="L237" s="274"/>
      <c r="M237" s="275"/>
      <c r="N237" s="276"/>
      <c r="O237" s="276"/>
      <c r="P237" s="276"/>
      <c r="Q237" s="276"/>
      <c r="R237" s="276"/>
      <c r="S237" s="276"/>
      <c r="T237" s="277"/>
      <c r="U237" s="15"/>
      <c r="V237" s="15"/>
      <c r="W237" s="15"/>
      <c r="X237" s="15"/>
      <c r="Y237" s="15"/>
      <c r="Z237" s="15"/>
      <c r="AA237" s="15"/>
      <c r="AB237" s="15"/>
      <c r="AC237" s="15"/>
      <c r="AD237" s="15"/>
      <c r="AE237" s="15"/>
      <c r="AT237" s="278" t="s">
        <v>361</v>
      </c>
      <c r="AU237" s="278" t="s">
        <v>76</v>
      </c>
      <c r="AV237" s="15" t="s">
        <v>84</v>
      </c>
      <c r="AW237" s="15" t="s">
        <v>32</v>
      </c>
      <c r="AX237" s="15" t="s">
        <v>76</v>
      </c>
      <c r="AY237" s="278" t="s">
        <v>350</v>
      </c>
    </row>
    <row r="238" s="15" customFormat="1">
      <c r="A238" s="15"/>
      <c r="B238" s="269"/>
      <c r="C238" s="270"/>
      <c r="D238" s="242" t="s">
        <v>361</v>
      </c>
      <c r="E238" s="271" t="s">
        <v>1</v>
      </c>
      <c r="F238" s="272" t="s">
        <v>7220</v>
      </c>
      <c r="G238" s="270"/>
      <c r="H238" s="271" t="s">
        <v>1</v>
      </c>
      <c r="I238" s="273"/>
      <c r="J238" s="270"/>
      <c r="K238" s="270"/>
      <c r="L238" s="274"/>
      <c r="M238" s="275"/>
      <c r="N238" s="276"/>
      <c r="O238" s="276"/>
      <c r="P238" s="276"/>
      <c r="Q238" s="276"/>
      <c r="R238" s="276"/>
      <c r="S238" s="276"/>
      <c r="T238" s="277"/>
      <c r="U238" s="15"/>
      <c r="V238" s="15"/>
      <c r="W238" s="15"/>
      <c r="X238" s="15"/>
      <c r="Y238" s="15"/>
      <c r="Z238" s="15"/>
      <c r="AA238" s="15"/>
      <c r="AB238" s="15"/>
      <c r="AC238" s="15"/>
      <c r="AD238" s="15"/>
      <c r="AE238" s="15"/>
      <c r="AT238" s="278" t="s">
        <v>361</v>
      </c>
      <c r="AU238" s="278" t="s">
        <v>76</v>
      </c>
      <c r="AV238" s="15" t="s">
        <v>84</v>
      </c>
      <c r="AW238" s="15" t="s">
        <v>32</v>
      </c>
      <c r="AX238" s="15" t="s">
        <v>76</v>
      </c>
      <c r="AY238" s="278" t="s">
        <v>350</v>
      </c>
    </row>
    <row r="239" s="15" customFormat="1">
      <c r="A239" s="15"/>
      <c r="B239" s="269"/>
      <c r="C239" s="270"/>
      <c r="D239" s="242" t="s">
        <v>361</v>
      </c>
      <c r="E239" s="271" t="s">
        <v>1</v>
      </c>
      <c r="F239" s="272" t="s">
        <v>7274</v>
      </c>
      <c r="G239" s="270"/>
      <c r="H239" s="271" t="s">
        <v>1</v>
      </c>
      <c r="I239" s="273"/>
      <c r="J239" s="270"/>
      <c r="K239" s="270"/>
      <c r="L239" s="274"/>
      <c r="M239" s="275"/>
      <c r="N239" s="276"/>
      <c r="O239" s="276"/>
      <c r="P239" s="276"/>
      <c r="Q239" s="276"/>
      <c r="R239" s="276"/>
      <c r="S239" s="276"/>
      <c r="T239" s="277"/>
      <c r="U239" s="15"/>
      <c r="V239" s="15"/>
      <c r="W239" s="15"/>
      <c r="X239" s="15"/>
      <c r="Y239" s="15"/>
      <c r="Z239" s="15"/>
      <c r="AA239" s="15"/>
      <c r="AB239" s="15"/>
      <c r="AC239" s="15"/>
      <c r="AD239" s="15"/>
      <c r="AE239" s="15"/>
      <c r="AT239" s="278" t="s">
        <v>361</v>
      </c>
      <c r="AU239" s="278" t="s">
        <v>76</v>
      </c>
      <c r="AV239" s="15" t="s">
        <v>84</v>
      </c>
      <c r="AW239" s="15" t="s">
        <v>32</v>
      </c>
      <c r="AX239" s="15" t="s">
        <v>76</v>
      </c>
      <c r="AY239" s="278" t="s">
        <v>350</v>
      </c>
    </row>
    <row r="240" s="13" customFormat="1">
      <c r="A240" s="13"/>
      <c r="B240" s="247"/>
      <c r="C240" s="248"/>
      <c r="D240" s="242" t="s">
        <v>361</v>
      </c>
      <c r="E240" s="249" t="s">
        <v>1</v>
      </c>
      <c r="F240" s="250" t="s">
        <v>84</v>
      </c>
      <c r="G240" s="248"/>
      <c r="H240" s="251">
        <v>1</v>
      </c>
      <c r="I240" s="252"/>
      <c r="J240" s="248"/>
      <c r="K240" s="248"/>
      <c r="L240" s="253"/>
      <c r="M240" s="254"/>
      <c r="N240" s="255"/>
      <c r="O240" s="255"/>
      <c r="P240" s="255"/>
      <c r="Q240" s="255"/>
      <c r="R240" s="255"/>
      <c r="S240" s="255"/>
      <c r="T240" s="256"/>
      <c r="U240" s="13"/>
      <c r="V240" s="13"/>
      <c r="W240" s="13"/>
      <c r="X240" s="13"/>
      <c r="Y240" s="13"/>
      <c r="Z240" s="13"/>
      <c r="AA240" s="13"/>
      <c r="AB240" s="13"/>
      <c r="AC240" s="13"/>
      <c r="AD240" s="13"/>
      <c r="AE240" s="13"/>
      <c r="AT240" s="257" t="s">
        <v>361</v>
      </c>
      <c r="AU240" s="257" t="s">
        <v>76</v>
      </c>
      <c r="AV240" s="13" t="s">
        <v>86</v>
      </c>
      <c r="AW240" s="13" t="s">
        <v>32</v>
      </c>
      <c r="AX240" s="13" t="s">
        <v>84</v>
      </c>
      <c r="AY240" s="257" t="s">
        <v>350</v>
      </c>
    </row>
    <row r="241" s="2" customFormat="1" ht="16.5" customHeight="1">
      <c r="A241" s="39"/>
      <c r="B241" s="40"/>
      <c r="C241" s="229" t="s">
        <v>576</v>
      </c>
      <c r="D241" s="229" t="s">
        <v>352</v>
      </c>
      <c r="E241" s="230" t="s">
        <v>7275</v>
      </c>
      <c r="F241" s="231" t="s">
        <v>7262</v>
      </c>
      <c r="G241" s="232" t="s">
        <v>497</v>
      </c>
      <c r="H241" s="233">
        <v>1</v>
      </c>
      <c r="I241" s="234"/>
      <c r="J241" s="235">
        <f>ROUND(I241*H241,2)</f>
        <v>0</v>
      </c>
      <c r="K241" s="231" t="s">
        <v>1</v>
      </c>
      <c r="L241" s="45"/>
      <c r="M241" s="236" t="s">
        <v>1</v>
      </c>
      <c r="N241" s="237" t="s">
        <v>41</v>
      </c>
      <c r="O241" s="92"/>
      <c r="P241" s="238">
        <f>O241*H241</f>
        <v>0</v>
      </c>
      <c r="Q241" s="238">
        <v>0</v>
      </c>
      <c r="R241" s="238">
        <f>Q241*H241</f>
        <v>0</v>
      </c>
      <c r="S241" s="238">
        <v>0</v>
      </c>
      <c r="T241" s="239">
        <f>S241*H241</f>
        <v>0</v>
      </c>
      <c r="U241" s="39"/>
      <c r="V241" s="39"/>
      <c r="W241" s="39"/>
      <c r="X241" s="39"/>
      <c r="Y241" s="39"/>
      <c r="Z241" s="39"/>
      <c r="AA241" s="39"/>
      <c r="AB241" s="39"/>
      <c r="AC241" s="39"/>
      <c r="AD241" s="39"/>
      <c r="AE241" s="39"/>
      <c r="AR241" s="240" t="s">
        <v>357</v>
      </c>
      <c r="AT241" s="240" t="s">
        <v>352</v>
      </c>
      <c r="AU241" s="240" t="s">
        <v>76</v>
      </c>
      <c r="AY241" s="18" t="s">
        <v>350</v>
      </c>
      <c r="BE241" s="241">
        <f>IF(N241="základní",J241,0)</f>
        <v>0</v>
      </c>
      <c r="BF241" s="241">
        <f>IF(N241="snížená",J241,0)</f>
        <v>0</v>
      </c>
      <c r="BG241" s="241">
        <f>IF(N241="zákl. přenesená",J241,0)</f>
        <v>0</v>
      </c>
      <c r="BH241" s="241">
        <f>IF(N241="sníž. přenesená",J241,0)</f>
        <v>0</v>
      </c>
      <c r="BI241" s="241">
        <f>IF(N241="nulová",J241,0)</f>
        <v>0</v>
      </c>
      <c r="BJ241" s="18" t="s">
        <v>84</v>
      </c>
      <c r="BK241" s="241">
        <f>ROUND(I241*H241,2)</f>
        <v>0</v>
      </c>
      <c r="BL241" s="18" t="s">
        <v>357</v>
      </c>
      <c r="BM241" s="240" t="s">
        <v>828</v>
      </c>
    </row>
    <row r="242" s="2" customFormat="1">
      <c r="A242" s="39"/>
      <c r="B242" s="40"/>
      <c r="C242" s="41"/>
      <c r="D242" s="242" t="s">
        <v>359</v>
      </c>
      <c r="E242" s="41"/>
      <c r="F242" s="243" t="s">
        <v>7262</v>
      </c>
      <c r="G242" s="41"/>
      <c r="H242" s="41"/>
      <c r="I242" s="244"/>
      <c r="J242" s="41"/>
      <c r="K242" s="41"/>
      <c r="L242" s="45"/>
      <c r="M242" s="245"/>
      <c r="N242" s="246"/>
      <c r="O242" s="92"/>
      <c r="P242" s="92"/>
      <c r="Q242" s="92"/>
      <c r="R242" s="92"/>
      <c r="S242" s="92"/>
      <c r="T242" s="93"/>
      <c r="U242" s="39"/>
      <c r="V242" s="39"/>
      <c r="W242" s="39"/>
      <c r="X242" s="39"/>
      <c r="Y242" s="39"/>
      <c r="Z242" s="39"/>
      <c r="AA242" s="39"/>
      <c r="AB242" s="39"/>
      <c r="AC242" s="39"/>
      <c r="AD242" s="39"/>
      <c r="AE242" s="39"/>
      <c r="AT242" s="18" t="s">
        <v>359</v>
      </c>
      <c r="AU242" s="18" t="s">
        <v>76</v>
      </c>
    </row>
    <row r="243" s="15" customFormat="1">
      <c r="A243" s="15"/>
      <c r="B243" s="269"/>
      <c r="C243" s="270"/>
      <c r="D243" s="242" t="s">
        <v>361</v>
      </c>
      <c r="E243" s="271" t="s">
        <v>1</v>
      </c>
      <c r="F243" s="272" t="s">
        <v>7263</v>
      </c>
      <c r="G243" s="270"/>
      <c r="H243" s="271" t="s">
        <v>1</v>
      </c>
      <c r="I243" s="273"/>
      <c r="J243" s="270"/>
      <c r="K243" s="270"/>
      <c r="L243" s="274"/>
      <c r="M243" s="275"/>
      <c r="N243" s="276"/>
      <c r="O243" s="276"/>
      <c r="P243" s="276"/>
      <c r="Q243" s="276"/>
      <c r="R243" s="276"/>
      <c r="S243" s="276"/>
      <c r="T243" s="277"/>
      <c r="U243" s="15"/>
      <c r="V243" s="15"/>
      <c r="W243" s="15"/>
      <c r="X243" s="15"/>
      <c r="Y243" s="15"/>
      <c r="Z243" s="15"/>
      <c r="AA243" s="15"/>
      <c r="AB243" s="15"/>
      <c r="AC243" s="15"/>
      <c r="AD243" s="15"/>
      <c r="AE243" s="15"/>
      <c r="AT243" s="278" t="s">
        <v>361</v>
      </c>
      <c r="AU243" s="278" t="s">
        <v>76</v>
      </c>
      <c r="AV243" s="15" t="s">
        <v>84</v>
      </c>
      <c r="AW243" s="15" t="s">
        <v>32</v>
      </c>
      <c r="AX243" s="15" t="s">
        <v>76</v>
      </c>
      <c r="AY243" s="278" t="s">
        <v>350</v>
      </c>
    </row>
    <row r="244" s="15" customFormat="1">
      <c r="A244" s="15"/>
      <c r="B244" s="269"/>
      <c r="C244" s="270"/>
      <c r="D244" s="242" t="s">
        <v>361</v>
      </c>
      <c r="E244" s="271" t="s">
        <v>1</v>
      </c>
      <c r="F244" s="272" t="s">
        <v>7220</v>
      </c>
      <c r="G244" s="270"/>
      <c r="H244" s="271" t="s">
        <v>1</v>
      </c>
      <c r="I244" s="273"/>
      <c r="J244" s="270"/>
      <c r="K244" s="270"/>
      <c r="L244" s="274"/>
      <c r="M244" s="275"/>
      <c r="N244" s="276"/>
      <c r="O244" s="276"/>
      <c r="P244" s="276"/>
      <c r="Q244" s="276"/>
      <c r="R244" s="276"/>
      <c r="S244" s="276"/>
      <c r="T244" s="277"/>
      <c r="U244" s="15"/>
      <c r="V244" s="15"/>
      <c r="W244" s="15"/>
      <c r="X244" s="15"/>
      <c r="Y244" s="15"/>
      <c r="Z244" s="15"/>
      <c r="AA244" s="15"/>
      <c r="AB244" s="15"/>
      <c r="AC244" s="15"/>
      <c r="AD244" s="15"/>
      <c r="AE244" s="15"/>
      <c r="AT244" s="278" t="s">
        <v>361</v>
      </c>
      <c r="AU244" s="278" t="s">
        <v>76</v>
      </c>
      <c r="AV244" s="15" t="s">
        <v>84</v>
      </c>
      <c r="AW244" s="15" t="s">
        <v>32</v>
      </c>
      <c r="AX244" s="15" t="s">
        <v>76</v>
      </c>
      <c r="AY244" s="278" t="s">
        <v>350</v>
      </c>
    </row>
    <row r="245" s="15" customFormat="1">
      <c r="A245" s="15"/>
      <c r="B245" s="269"/>
      <c r="C245" s="270"/>
      <c r="D245" s="242" t="s">
        <v>361</v>
      </c>
      <c r="E245" s="271" t="s">
        <v>1</v>
      </c>
      <c r="F245" s="272" t="s">
        <v>7276</v>
      </c>
      <c r="G245" s="270"/>
      <c r="H245" s="271" t="s">
        <v>1</v>
      </c>
      <c r="I245" s="273"/>
      <c r="J245" s="270"/>
      <c r="K245" s="270"/>
      <c r="L245" s="274"/>
      <c r="M245" s="275"/>
      <c r="N245" s="276"/>
      <c r="O245" s="276"/>
      <c r="P245" s="276"/>
      <c r="Q245" s="276"/>
      <c r="R245" s="276"/>
      <c r="S245" s="276"/>
      <c r="T245" s="277"/>
      <c r="U245" s="15"/>
      <c r="V245" s="15"/>
      <c r="W245" s="15"/>
      <c r="X245" s="15"/>
      <c r="Y245" s="15"/>
      <c r="Z245" s="15"/>
      <c r="AA245" s="15"/>
      <c r="AB245" s="15"/>
      <c r="AC245" s="15"/>
      <c r="AD245" s="15"/>
      <c r="AE245" s="15"/>
      <c r="AT245" s="278" t="s">
        <v>361</v>
      </c>
      <c r="AU245" s="278" t="s">
        <v>76</v>
      </c>
      <c r="AV245" s="15" t="s">
        <v>84</v>
      </c>
      <c r="AW245" s="15" t="s">
        <v>32</v>
      </c>
      <c r="AX245" s="15" t="s">
        <v>76</v>
      </c>
      <c r="AY245" s="278" t="s">
        <v>350</v>
      </c>
    </row>
    <row r="246" s="13" customFormat="1">
      <c r="A246" s="13"/>
      <c r="B246" s="247"/>
      <c r="C246" s="248"/>
      <c r="D246" s="242" t="s">
        <v>361</v>
      </c>
      <c r="E246" s="249" t="s">
        <v>1</v>
      </c>
      <c r="F246" s="250" t="s">
        <v>84</v>
      </c>
      <c r="G246" s="248"/>
      <c r="H246" s="251">
        <v>1</v>
      </c>
      <c r="I246" s="252"/>
      <c r="J246" s="248"/>
      <c r="K246" s="248"/>
      <c r="L246" s="253"/>
      <c r="M246" s="254"/>
      <c r="N246" s="255"/>
      <c r="O246" s="255"/>
      <c r="P246" s="255"/>
      <c r="Q246" s="255"/>
      <c r="R246" s="255"/>
      <c r="S246" s="255"/>
      <c r="T246" s="256"/>
      <c r="U246" s="13"/>
      <c r="V246" s="13"/>
      <c r="W246" s="13"/>
      <c r="X246" s="13"/>
      <c r="Y246" s="13"/>
      <c r="Z246" s="13"/>
      <c r="AA246" s="13"/>
      <c r="AB246" s="13"/>
      <c r="AC246" s="13"/>
      <c r="AD246" s="13"/>
      <c r="AE246" s="13"/>
      <c r="AT246" s="257" t="s">
        <v>361</v>
      </c>
      <c r="AU246" s="257" t="s">
        <v>76</v>
      </c>
      <c r="AV246" s="13" t="s">
        <v>86</v>
      </c>
      <c r="AW246" s="13" t="s">
        <v>32</v>
      </c>
      <c r="AX246" s="13" t="s">
        <v>84</v>
      </c>
      <c r="AY246" s="257" t="s">
        <v>350</v>
      </c>
    </row>
    <row r="247" s="2" customFormat="1" ht="16.5" customHeight="1">
      <c r="A247" s="39"/>
      <c r="B247" s="40"/>
      <c r="C247" s="229" t="s">
        <v>582</v>
      </c>
      <c r="D247" s="229" t="s">
        <v>352</v>
      </c>
      <c r="E247" s="230" t="s">
        <v>7277</v>
      </c>
      <c r="F247" s="231" t="s">
        <v>7262</v>
      </c>
      <c r="G247" s="232" t="s">
        <v>497</v>
      </c>
      <c r="H247" s="233">
        <v>1</v>
      </c>
      <c r="I247" s="234"/>
      <c r="J247" s="235">
        <f>ROUND(I247*H247,2)</f>
        <v>0</v>
      </c>
      <c r="K247" s="231" t="s">
        <v>1</v>
      </c>
      <c r="L247" s="45"/>
      <c r="M247" s="236" t="s">
        <v>1</v>
      </c>
      <c r="N247" s="237" t="s">
        <v>41</v>
      </c>
      <c r="O247" s="92"/>
      <c r="P247" s="238">
        <f>O247*H247</f>
        <v>0</v>
      </c>
      <c r="Q247" s="238">
        <v>0</v>
      </c>
      <c r="R247" s="238">
        <f>Q247*H247</f>
        <v>0</v>
      </c>
      <c r="S247" s="238">
        <v>0</v>
      </c>
      <c r="T247" s="239">
        <f>S247*H247</f>
        <v>0</v>
      </c>
      <c r="U247" s="39"/>
      <c r="V247" s="39"/>
      <c r="W247" s="39"/>
      <c r="X247" s="39"/>
      <c r="Y247" s="39"/>
      <c r="Z247" s="39"/>
      <c r="AA247" s="39"/>
      <c r="AB247" s="39"/>
      <c r="AC247" s="39"/>
      <c r="AD247" s="39"/>
      <c r="AE247" s="39"/>
      <c r="AR247" s="240" t="s">
        <v>357</v>
      </c>
      <c r="AT247" s="240" t="s">
        <v>352</v>
      </c>
      <c r="AU247" s="240" t="s">
        <v>76</v>
      </c>
      <c r="AY247" s="18" t="s">
        <v>350</v>
      </c>
      <c r="BE247" s="241">
        <f>IF(N247="základní",J247,0)</f>
        <v>0</v>
      </c>
      <c r="BF247" s="241">
        <f>IF(N247="snížená",J247,0)</f>
        <v>0</v>
      </c>
      <c r="BG247" s="241">
        <f>IF(N247="zákl. přenesená",J247,0)</f>
        <v>0</v>
      </c>
      <c r="BH247" s="241">
        <f>IF(N247="sníž. přenesená",J247,0)</f>
        <v>0</v>
      </c>
      <c r="BI247" s="241">
        <f>IF(N247="nulová",J247,0)</f>
        <v>0</v>
      </c>
      <c r="BJ247" s="18" t="s">
        <v>84</v>
      </c>
      <c r="BK247" s="241">
        <f>ROUND(I247*H247,2)</f>
        <v>0</v>
      </c>
      <c r="BL247" s="18" t="s">
        <v>357</v>
      </c>
      <c r="BM247" s="240" t="s">
        <v>854</v>
      </c>
    </row>
    <row r="248" s="2" customFormat="1">
      <c r="A248" s="39"/>
      <c r="B248" s="40"/>
      <c r="C248" s="41"/>
      <c r="D248" s="242" t="s">
        <v>359</v>
      </c>
      <c r="E248" s="41"/>
      <c r="F248" s="243" t="s">
        <v>7262</v>
      </c>
      <c r="G248" s="41"/>
      <c r="H248" s="41"/>
      <c r="I248" s="244"/>
      <c r="J248" s="41"/>
      <c r="K248" s="41"/>
      <c r="L248" s="45"/>
      <c r="M248" s="245"/>
      <c r="N248" s="246"/>
      <c r="O248" s="92"/>
      <c r="P248" s="92"/>
      <c r="Q248" s="92"/>
      <c r="R248" s="92"/>
      <c r="S248" s="92"/>
      <c r="T248" s="93"/>
      <c r="U248" s="39"/>
      <c r="V248" s="39"/>
      <c r="W248" s="39"/>
      <c r="X248" s="39"/>
      <c r="Y248" s="39"/>
      <c r="Z248" s="39"/>
      <c r="AA248" s="39"/>
      <c r="AB248" s="39"/>
      <c r="AC248" s="39"/>
      <c r="AD248" s="39"/>
      <c r="AE248" s="39"/>
      <c r="AT248" s="18" t="s">
        <v>359</v>
      </c>
      <c r="AU248" s="18" t="s">
        <v>76</v>
      </c>
    </row>
    <row r="249" s="15" customFormat="1">
      <c r="A249" s="15"/>
      <c r="B249" s="269"/>
      <c r="C249" s="270"/>
      <c r="D249" s="242" t="s">
        <v>361</v>
      </c>
      <c r="E249" s="271" t="s">
        <v>1</v>
      </c>
      <c r="F249" s="272" t="s">
        <v>7263</v>
      </c>
      <c r="G249" s="270"/>
      <c r="H249" s="271" t="s">
        <v>1</v>
      </c>
      <c r="I249" s="273"/>
      <c r="J249" s="270"/>
      <c r="K249" s="270"/>
      <c r="L249" s="274"/>
      <c r="M249" s="275"/>
      <c r="N249" s="276"/>
      <c r="O249" s="276"/>
      <c r="P249" s="276"/>
      <c r="Q249" s="276"/>
      <c r="R249" s="276"/>
      <c r="S249" s="276"/>
      <c r="T249" s="277"/>
      <c r="U249" s="15"/>
      <c r="V249" s="15"/>
      <c r="W249" s="15"/>
      <c r="X249" s="15"/>
      <c r="Y249" s="15"/>
      <c r="Z249" s="15"/>
      <c r="AA249" s="15"/>
      <c r="AB249" s="15"/>
      <c r="AC249" s="15"/>
      <c r="AD249" s="15"/>
      <c r="AE249" s="15"/>
      <c r="AT249" s="278" t="s">
        <v>361</v>
      </c>
      <c r="AU249" s="278" t="s">
        <v>76</v>
      </c>
      <c r="AV249" s="15" t="s">
        <v>84</v>
      </c>
      <c r="AW249" s="15" t="s">
        <v>32</v>
      </c>
      <c r="AX249" s="15" t="s">
        <v>76</v>
      </c>
      <c r="AY249" s="278" t="s">
        <v>350</v>
      </c>
    </row>
    <row r="250" s="15" customFormat="1">
      <c r="A250" s="15"/>
      <c r="B250" s="269"/>
      <c r="C250" s="270"/>
      <c r="D250" s="242" t="s">
        <v>361</v>
      </c>
      <c r="E250" s="271" t="s">
        <v>1</v>
      </c>
      <c r="F250" s="272" t="s">
        <v>7220</v>
      </c>
      <c r="G250" s="270"/>
      <c r="H250" s="271" t="s">
        <v>1</v>
      </c>
      <c r="I250" s="273"/>
      <c r="J250" s="270"/>
      <c r="K250" s="270"/>
      <c r="L250" s="274"/>
      <c r="M250" s="275"/>
      <c r="N250" s="276"/>
      <c r="O250" s="276"/>
      <c r="P250" s="276"/>
      <c r="Q250" s="276"/>
      <c r="R250" s="276"/>
      <c r="S250" s="276"/>
      <c r="T250" s="277"/>
      <c r="U250" s="15"/>
      <c r="V250" s="15"/>
      <c r="W250" s="15"/>
      <c r="X250" s="15"/>
      <c r="Y250" s="15"/>
      <c r="Z250" s="15"/>
      <c r="AA250" s="15"/>
      <c r="AB250" s="15"/>
      <c r="AC250" s="15"/>
      <c r="AD250" s="15"/>
      <c r="AE250" s="15"/>
      <c r="AT250" s="278" t="s">
        <v>361</v>
      </c>
      <c r="AU250" s="278" t="s">
        <v>76</v>
      </c>
      <c r="AV250" s="15" t="s">
        <v>84</v>
      </c>
      <c r="AW250" s="15" t="s">
        <v>32</v>
      </c>
      <c r="AX250" s="15" t="s">
        <v>76</v>
      </c>
      <c r="AY250" s="278" t="s">
        <v>350</v>
      </c>
    </row>
    <row r="251" s="15" customFormat="1">
      <c r="A251" s="15"/>
      <c r="B251" s="269"/>
      <c r="C251" s="270"/>
      <c r="D251" s="242" t="s">
        <v>361</v>
      </c>
      <c r="E251" s="271" t="s">
        <v>1</v>
      </c>
      <c r="F251" s="272" t="s">
        <v>7278</v>
      </c>
      <c r="G251" s="270"/>
      <c r="H251" s="271" t="s">
        <v>1</v>
      </c>
      <c r="I251" s="273"/>
      <c r="J251" s="270"/>
      <c r="K251" s="270"/>
      <c r="L251" s="274"/>
      <c r="M251" s="275"/>
      <c r="N251" s="276"/>
      <c r="O251" s="276"/>
      <c r="P251" s="276"/>
      <c r="Q251" s="276"/>
      <c r="R251" s="276"/>
      <c r="S251" s="276"/>
      <c r="T251" s="277"/>
      <c r="U251" s="15"/>
      <c r="V251" s="15"/>
      <c r="W251" s="15"/>
      <c r="X251" s="15"/>
      <c r="Y251" s="15"/>
      <c r="Z251" s="15"/>
      <c r="AA251" s="15"/>
      <c r="AB251" s="15"/>
      <c r="AC251" s="15"/>
      <c r="AD251" s="15"/>
      <c r="AE251" s="15"/>
      <c r="AT251" s="278" t="s">
        <v>361</v>
      </c>
      <c r="AU251" s="278" t="s">
        <v>76</v>
      </c>
      <c r="AV251" s="15" t="s">
        <v>84</v>
      </c>
      <c r="AW251" s="15" t="s">
        <v>32</v>
      </c>
      <c r="AX251" s="15" t="s">
        <v>76</v>
      </c>
      <c r="AY251" s="278" t="s">
        <v>350</v>
      </c>
    </row>
    <row r="252" s="13" customFormat="1">
      <c r="A252" s="13"/>
      <c r="B252" s="247"/>
      <c r="C252" s="248"/>
      <c r="D252" s="242" t="s">
        <v>361</v>
      </c>
      <c r="E252" s="249" t="s">
        <v>1</v>
      </c>
      <c r="F252" s="250" t="s">
        <v>84</v>
      </c>
      <c r="G252" s="248"/>
      <c r="H252" s="251">
        <v>1</v>
      </c>
      <c r="I252" s="252"/>
      <c r="J252" s="248"/>
      <c r="K252" s="248"/>
      <c r="L252" s="253"/>
      <c r="M252" s="254"/>
      <c r="N252" s="255"/>
      <c r="O252" s="255"/>
      <c r="P252" s="255"/>
      <c r="Q252" s="255"/>
      <c r="R252" s="255"/>
      <c r="S252" s="255"/>
      <c r="T252" s="256"/>
      <c r="U252" s="13"/>
      <c r="V252" s="13"/>
      <c r="W252" s="13"/>
      <c r="X252" s="13"/>
      <c r="Y252" s="13"/>
      <c r="Z252" s="13"/>
      <c r="AA252" s="13"/>
      <c r="AB252" s="13"/>
      <c r="AC252" s="13"/>
      <c r="AD252" s="13"/>
      <c r="AE252" s="13"/>
      <c r="AT252" s="257" t="s">
        <v>361</v>
      </c>
      <c r="AU252" s="257" t="s">
        <v>76</v>
      </c>
      <c r="AV252" s="13" t="s">
        <v>86</v>
      </c>
      <c r="AW252" s="13" t="s">
        <v>32</v>
      </c>
      <c r="AX252" s="13" t="s">
        <v>84</v>
      </c>
      <c r="AY252" s="257" t="s">
        <v>350</v>
      </c>
    </row>
    <row r="253" s="2" customFormat="1" ht="16.5" customHeight="1">
      <c r="A253" s="39"/>
      <c r="B253" s="40"/>
      <c r="C253" s="229" t="s">
        <v>596</v>
      </c>
      <c r="D253" s="229" t="s">
        <v>352</v>
      </c>
      <c r="E253" s="230" t="s">
        <v>7279</v>
      </c>
      <c r="F253" s="231" t="s">
        <v>7262</v>
      </c>
      <c r="G253" s="232" t="s">
        <v>497</v>
      </c>
      <c r="H253" s="233">
        <v>1</v>
      </c>
      <c r="I253" s="234"/>
      <c r="J253" s="235">
        <f>ROUND(I253*H253,2)</f>
        <v>0</v>
      </c>
      <c r="K253" s="231" t="s">
        <v>1</v>
      </c>
      <c r="L253" s="45"/>
      <c r="M253" s="236" t="s">
        <v>1</v>
      </c>
      <c r="N253" s="237" t="s">
        <v>41</v>
      </c>
      <c r="O253" s="92"/>
      <c r="P253" s="238">
        <f>O253*H253</f>
        <v>0</v>
      </c>
      <c r="Q253" s="238">
        <v>0</v>
      </c>
      <c r="R253" s="238">
        <f>Q253*H253</f>
        <v>0</v>
      </c>
      <c r="S253" s="238">
        <v>0</v>
      </c>
      <c r="T253" s="239">
        <f>S253*H253</f>
        <v>0</v>
      </c>
      <c r="U253" s="39"/>
      <c r="V253" s="39"/>
      <c r="W253" s="39"/>
      <c r="X253" s="39"/>
      <c r="Y253" s="39"/>
      <c r="Z253" s="39"/>
      <c r="AA253" s="39"/>
      <c r="AB253" s="39"/>
      <c r="AC253" s="39"/>
      <c r="AD253" s="39"/>
      <c r="AE253" s="39"/>
      <c r="AR253" s="240" t="s">
        <v>357</v>
      </c>
      <c r="AT253" s="240" t="s">
        <v>352</v>
      </c>
      <c r="AU253" s="240" t="s">
        <v>76</v>
      </c>
      <c r="AY253" s="18" t="s">
        <v>350</v>
      </c>
      <c r="BE253" s="241">
        <f>IF(N253="základní",J253,0)</f>
        <v>0</v>
      </c>
      <c r="BF253" s="241">
        <f>IF(N253="snížená",J253,0)</f>
        <v>0</v>
      </c>
      <c r="BG253" s="241">
        <f>IF(N253="zákl. přenesená",J253,0)</f>
        <v>0</v>
      </c>
      <c r="BH253" s="241">
        <f>IF(N253="sníž. přenesená",J253,0)</f>
        <v>0</v>
      </c>
      <c r="BI253" s="241">
        <f>IF(N253="nulová",J253,0)</f>
        <v>0</v>
      </c>
      <c r="BJ253" s="18" t="s">
        <v>84</v>
      </c>
      <c r="BK253" s="241">
        <f>ROUND(I253*H253,2)</f>
        <v>0</v>
      </c>
      <c r="BL253" s="18" t="s">
        <v>357</v>
      </c>
      <c r="BM253" s="240" t="s">
        <v>877</v>
      </c>
    </row>
    <row r="254" s="2" customFormat="1">
      <c r="A254" s="39"/>
      <c r="B254" s="40"/>
      <c r="C254" s="41"/>
      <c r="D254" s="242" t="s">
        <v>359</v>
      </c>
      <c r="E254" s="41"/>
      <c r="F254" s="243" t="s">
        <v>7262</v>
      </c>
      <c r="G254" s="41"/>
      <c r="H254" s="41"/>
      <c r="I254" s="244"/>
      <c r="J254" s="41"/>
      <c r="K254" s="41"/>
      <c r="L254" s="45"/>
      <c r="M254" s="245"/>
      <c r="N254" s="246"/>
      <c r="O254" s="92"/>
      <c r="P254" s="92"/>
      <c r="Q254" s="92"/>
      <c r="R254" s="92"/>
      <c r="S254" s="92"/>
      <c r="T254" s="93"/>
      <c r="U254" s="39"/>
      <c r="V254" s="39"/>
      <c r="W254" s="39"/>
      <c r="X254" s="39"/>
      <c r="Y254" s="39"/>
      <c r="Z254" s="39"/>
      <c r="AA254" s="39"/>
      <c r="AB254" s="39"/>
      <c r="AC254" s="39"/>
      <c r="AD254" s="39"/>
      <c r="AE254" s="39"/>
      <c r="AT254" s="18" t="s">
        <v>359</v>
      </c>
      <c r="AU254" s="18" t="s">
        <v>76</v>
      </c>
    </row>
    <row r="255" s="15" customFormat="1">
      <c r="A255" s="15"/>
      <c r="B255" s="269"/>
      <c r="C255" s="270"/>
      <c r="D255" s="242" t="s">
        <v>361</v>
      </c>
      <c r="E255" s="271" t="s">
        <v>1</v>
      </c>
      <c r="F255" s="272" t="s">
        <v>7263</v>
      </c>
      <c r="G255" s="270"/>
      <c r="H255" s="271" t="s">
        <v>1</v>
      </c>
      <c r="I255" s="273"/>
      <c r="J255" s="270"/>
      <c r="K255" s="270"/>
      <c r="L255" s="274"/>
      <c r="M255" s="275"/>
      <c r="N255" s="276"/>
      <c r="O255" s="276"/>
      <c r="P255" s="276"/>
      <c r="Q255" s="276"/>
      <c r="R255" s="276"/>
      <c r="S255" s="276"/>
      <c r="T255" s="277"/>
      <c r="U255" s="15"/>
      <c r="V255" s="15"/>
      <c r="W255" s="15"/>
      <c r="X255" s="15"/>
      <c r="Y255" s="15"/>
      <c r="Z255" s="15"/>
      <c r="AA255" s="15"/>
      <c r="AB255" s="15"/>
      <c r="AC255" s="15"/>
      <c r="AD255" s="15"/>
      <c r="AE255" s="15"/>
      <c r="AT255" s="278" t="s">
        <v>361</v>
      </c>
      <c r="AU255" s="278" t="s">
        <v>76</v>
      </c>
      <c r="AV255" s="15" t="s">
        <v>84</v>
      </c>
      <c r="AW255" s="15" t="s">
        <v>32</v>
      </c>
      <c r="AX255" s="15" t="s">
        <v>76</v>
      </c>
      <c r="AY255" s="278" t="s">
        <v>350</v>
      </c>
    </row>
    <row r="256" s="15" customFormat="1">
      <c r="A256" s="15"/>
      <c r="B256" s="269"/>
      <c r="C256" s="270"/>
      <c r="D256" s="242" t="s">
        <v>361</v>
      </c>
      <c r="E256" s="271" t="s">
        <v>1</v>
      </c>
      <c r="F256" s="272" t="s">
        <v>7220</v>
      </c>
      <c r="G256" s="270"/>
      <c r="H256" s="271" t="s">
        <v>1</v>
      </c>
      <c r="I256" s="273"/>
      <c r="J256" s="270"/>
      <c r="K256" s="270"/>
      <c r="L256" s="274"/>
      <c r="M256" s="275"/>
      <c r="N256" s="276"/>
      <c r="O256" s="276"/>
      <c r="P256" s="276"/>
      <c r="Q256" s="276"/>
      <c r="R256" s="276"/>
      <c r="S256" s="276"/>
      <c r="T256" s="277"/>
      <c r="U256" s="15"/>
      <c r="V256" s="15"/>
      <c r="W256" s="15"/>
      <c r="X256" s="15"/>
      <c r="Y256" s="15"/>
      <c r="Z256" s="15"/>
      <c r="AA256" s="15"/>
      <c r="AB256" s="15"/>
      <c r="AC256" s="15"/>
      <c r="AD256" s="15"/>
      <c r="AE256" s="15"/>
      <c r="AT256" s="278" t="s">
        <v>361</v>
      </c>
      <c r="AU256" s="278" t="s">
        <v>76</v>
      </c>
      <c r="AV256" s="15" t="s">
        <v>84</v>
      </c>
      <c r="AW256" s="15" t="s">
        <v>32</v>
      </c>
      <c r="AX256" s="15" t="s">
        <v>76</v>
      </c>
      <c r="AY256" s="278" t="s">
        <v>350</v>
      </c>
    </row>
    <row r="257" s="15" customFormat="1">
      <c r="A257" s="15"/>
      <c r="B257" s="269"/>
      <c r="C257" s="270"/>
      <c r="D257" s="242" t="s">
        <v>361</v>
      </c>
      <c r="E257" s="271" t="s">
        <v>1</v>
      </c>
      <c r="F257" s="272" t="s">
        <v>7280</v>
      </c>
      <c r="G257" s="270"/>
      <c r="H257" s="271" t="s">
        <v>1</v>
      </c>
      <c r="I257" s="273"/>
      <c r="J257" s="270"/>
      <c r="K257" s="270"/>
      <c r="L257" s="274"/>
      <c r="M257" s="275"/>
      <c r="N257" s="276"/>
      <c r="O257" s="276"/>
      <c r="P257" s="276"/>
      <c r="Q257" s="276"/>
      <c r="R257" s="276"/>
      <c r="S257" s="276"/>
      <c r="T257" s="277"/>
      <c r="U257" s="15"/>
      <c r="V257" s="15"/>
      <c r="W257" s="15"/>
      <c r="X257" s="15"/>
      <c r="Y257" s="15"/>
      <c r="Z257" s="15"/>
      <c r="AA257" s="15"/>
      <c r="AB257" s="15"/>
      <c r="AC257" s="15"/>
      <c r="AD257" s="15"/>
      <c r="AE257" s="15"/>
      <c r="AT257" s="278" t="s">
        <v>361</v>
      </c>
      <c r="AU257" s="278" t="s">
        <v>76</v>
      </c>
      <c r="AV257" s="15" t="s">
        <v>84</v>
      </c>
      <c r="AW257" s="15" t="s">
        <v>32</v>
      </c>
      <c r="AX257" s="15" t="s">
        <v>76</v>
      </c>
      <c r="AY257" s="278" t="s">
        <v>350</v>
      </c>
    </row>
    <row r="258" s="13" customFormat="1">
      <c r="A258" s="13"/>
      <c r="B258" s="247"/>
      <c r="C258" s="248"/>
      <c r="D258" s="242" t="s">
        <v>361</v>
      </c>
      <c r="E258" s="249" t="s">
        <v>1</v>
      </c>
      <c r="F258" s="250" t="s">
        <v>84</v>
      </c>
      <c r="G258" s="248"/>
      <c r="H258" s="251">
        <v>1</v>
      </c>
      <c r="I258" s="252"/>
      <c r="J258" s="248"/>
      <c r="K258" s="248"/>
      <c r="L258" s="253"/>
      <c r="M258" s="254"/>
      <c r="N258" s="255"/>
      <c r="O258" s="255"/>
      <c r="P258" s="255"/>
      <c r="Q258" s="255"/>
      <c r="R258" s="255"/>
      <c r="S258" s="255"/>
      <c r="T258" s="256"/>
      <c r="U258" s="13"/>
      <c r="V258" s="13"/>
      <c r="W258" s="13"/>
      <c r="X258" s="13"/>
      <c r="Y258" s="13"/>
      <c r="Z258" s="13"/>
      <c r="AA258" s="13"/>
      <c r="AB258" s="13"/>
      <c r="AC258" s="13"/>
      <c r="AD258" s="13"/>
      <c r="AE258" s="13"/>
      <c r="AT258" s="257" t="s">
        <v>361</v>
      </c>
      <c r="AU258" s="257" t="s">
        <v>76</v>
      </c>
      <c r="AV258" s="13" t="s">
        <v>86</v>
      </c>
      <c r="AW258" s="13" t="s">
        <v>32</v>
      </c>
      <c r="AX258" s="13" t="s">
        <v>84</v>
      </c>
      <c r="AY258" s="257" t="s">
        <v>350</v>
      </c>
    </row>
    <row r="259" s="2" customFormat="1" ht="16.5" customHeight="1">
      <c r="A259" s="39"/>
      <c r="B259" s="40"/>
      <c r="C259" s="229" t="s">
        <v>617</v>
      </c>
      <c r="D259" s="229" t="s">
        <v>352</v>
      </c>
      <c r="E259" s="230" t="s">
        <v>7281</v>
      </c>
      <c r="F259" s="231" t="s">
        <v>7262</v>
      </c>
      <c r="G259" s="232" t="s">
        <v>497</v>
      </c>
      <c r="H259" s="233">
        <v>1</v>
      </c>
      <c r="I259" s="234"/>
      <c r="J259" s="235">
        <f>ROUND(I259*H259,2)</f>
        <v>0</v>
      </c>
      <c r="K259" s="231" t="s">
        <v>1</v>
      </c>
      <c r="L259" s="45"/>
      <c r="M259" s="236" t="s">
        <v>1</v>
      </c>
      <c r="N259" s="237" t="s">
        <v>41</v>
      </c>
      <c r="O259" s="92"/>
      <c r="P259" s="238">
        <f>O259*H259</f>
        <v>0</v>
      </c>
      <c r="Q259" s="238">
        <v>0</v>
      </c>
      <c r="R259" s="238">
        <f>Q259*H259</f>
        <v>0</v>
      </c>
      <c r="S259" s="238">
        <v>0</v>
      </c>
      <c r="T259" s="239">
        <f>S259*H259</f>
        <v>0</v>
      </c>
      <c r="U259" s="39"/>
      <c r="V259" s="39"/>
      <c r="W259" s="39"/>
      <c r="X259" s="39"/>
      <c r="Y259" s="39"/>
      <c r="Z259" s="39"/>
      <c r="AA259" s="39"/>
      <c r="AB259" s="39"/>
      <c r="AC259" s="39"/>
      <c r="AD259" s="39"/>
      <c r="AE259" s="39"/>
      <c r="AR259" s="240" t="s">
        <v>357</v>
      </c>
      <c r="AT259" s="240" t="s">
        <v>352</v>
      </c>
      <c r="AU259" s="240" t="s">
        <v>76</v>
      </c>
      <c r="AY259" s="18" t="s">
        <v>350</v>
      </c>
      <c r="BE259" s="241">
        <f>IF(N259="základní",J259,0)</f>
        <v>0</v>
      </c>
      <c r="BF259" s="241">
        <f>IF(N259="snížená",J259,0)</f>
        <v>0</v>
      </c>
      <c r="BG259" s="241">
        <f>IF(N259="zákl. přenesená",J259,0)</f>
        <v>0</v>
      </c>
      <c r="BH259" s="241">
        <f>IF(N259="sníž. přenesená",J259,0)</f>
        <v>0</v>
      </c>
      <c r="BI259" s="241">
        <f>IF(N259="nulová",J259,0)</f>
        <v>0</v>
      </c>
      <c r="BJ259" s="18" t="s">
        <v>84</v>
      </c>
      <c r="BK259" s="241">
        <f>ROUND(I259*H259,2)</f>
        <v>0</v>
      </c>
      <c r="BL259" s="18" t="s">
        <v>357</v>
      </c>
      <c r="BM259" s="240" t="s">
        <v>888</v>
      </c>
    </row>
    <row r="260" s="2" customFormat="1">
      <c r="A260" s="39"/>
      <c r="B260" s="40"/>
      <c r="C260" s="41"/>
      <c r="D260" s="242" t="s">
        <v>359</v>
      </c>
      <c r="E260" s="41"/>
      <c r="F260" s="243" t="s">
        <v>7262</v>
      </c>
      <c r="G260" s="41"/>
      <c r="H260" s="41"/>
      <c r="I260" s="244"/>
      <c r="J260" s="41"/>
      <c r="K260" s="41"/>
      <c r="L260" s="45"/>
      <c r="M260" s="245"/>
      <c r="N260" s="246"/>
      <c r="O260" s="92"/>
      <c r="P260" s="92"/>
      <c r="Q260" s="92"/>
      <c r="R260" s="92"/>
      <c r="S260" s="92"/>
      <c r="T260" s="93"/>
      <c r="U260" s="39"/>
      <c r="V260" s="39"/>
      <c r="W260" s="39"/>
      <c r="X260" s="39"/>
      <c r="Y260" s="39"/>
      <c r="Z260" s="39"/>
      <c r="AA260" s="39"/>
      <c r="AB260" s="39"/>
      <c r="AC260" s="39"/>
      <c r="AD260" s="39"/>
      <c r="AE260" s="39"/>
      <c r="AT260" s="18" t="s">
        <v>359</v>
      </c>
      <c r="AU260" s="18" t="s">
        <v>76</v>
      </c>
    </row>
    <row r="261" s="15" customFormat="1">
      <c r="A261" s="15"/>
      <c r="B261" s="269"/>
      <c r="C261" s="270"/>
      <c r="D261" s="242" t="s">
        <v>361</v>
      </c>
      <c r="E261" s="271" t="s">
        <v>1</v>
      </c>
      <c r="F261" s="272" t="s">
        <v>7263</v>
      </c>
      <c r="G261" s="270"/>
      <c r="H261" s="271" t="s">
        <v>1</v>
      </c>
      <c r="I261" s="273"/>
      <c r="J261" s="270"/>
      <c r="K261" s="270"/>
      <c r="L261" s="274"/>
      <c r="M261" s="275"/>
      <c r="N261" s="276"/>
      <c r="O261" s="276"/>
      <c r="P261" s="276"/>
      <c r="Q261" s="276"/>
      <c r="R261" s="276"/>
      <c r="S261" s="276"/>
      <c r="T261" s="277"/>
      <c r="U261" s="15"/>
      <c r="V261" s="15"/>
      <c r="W261" s="15"/>
      <c r="X261" s="15"/>
      <c r="Y261" s="15"/>
      <c r="Z261" s="15"/>
      <c r="AA261" s="15"/>
      <c r="AB261" s="15"/>
      <c r="AC261" s="15"/>
      <c r="AD261" s="15"/>
      <c r="AE261" s="15"/>
      <c r="AT261" s="278" t="s">
        <v>361</v>
      </c>
      <c r="AU261" s="278" t="s">
        <v>76</v>
      </c>
      <c r="AV261" s="15" t="s">
        <v>84</v>
      </c>
      <c r="AW261" s="15" t="s">
        <v>32</v>
      </c>
      <c r="AX261" s="15" t="s">
        <v>76</v>
      </c>
      <c r="AY261" s="278" t="s">
        <v>350</v>
      </c>
    </row>
    <row r="262" s="15" customFormat="1">
      <c r="A262" s="15"/>
      <c r="B262" s="269"/>
      <c r="C262" s="270"/>
      <c r="D262" s="242" t="s">
        <v>361</v>
      </c>
      <c r="E262" s="271" t="s">
        <v>1</v>
      </c>
      <c r="F262" s="272" t="s">
        <v>7220</v>
      </c>
      <c r="G262" s="270"/>
      <c r="H262" s="271" t="s">
        <v>1</v>
      </c>
      <c r="I262" s="273"/>
      <c r="J262" s="270"/>
      <c r="K262" s="270"/>
      <c r="L262" s="274"/>
      <c r="M262" s="275"/>
      <c r="N262" s="276"/>
      <c r="O262" s="276"/>
      <c r="P262" s="276"/>
      <c r="Q262" s="276"/>
      <c r="R262" s="276"/>
      <c r="S262" s="276"/>
      <c r="T262" s="277"/>
      <c r="U262" s="15"/>
      <c r="V262" s="15"/>
      <c r="W262" s="15"/>
      <c r="X262" s="15"/>
      <c r="Y262" s="15"/>
      <c r="Z262" s="15"/>
      <c r="AA262" s="15"/>
      <c r="AB262" s="15"/>
      <c r="AC262" s="15"/>
      <c r="AD262" s="15"/>
      <c r="AE262" s="15"/>
      <c r="AT262" s="278" t="s">
        <v>361</v>
      </c>
      <c r="AU262" s="278" t="s">
        <v>76</v>
      </c>
      <c r="AV262" s="15" t="s">
        <v>84</v>
      </c>
      <c r="AW262" s="15" t="s">
        <v>32</v>
      </c>
      <c r="AX262" s="15" t="s">
        <v>76</v>
      </c>
      <c r="AY262" s="278" t="s">
        <v>350</v>
      </c>
    </row>
    <row r="263" s="15" customFormat="1">
      <c r="A263" s="15"/>
      <c r="B263" s="269"/>
      <c r="C263" s="270"/>
      <c r="D263" s="242" t="s">
        <v>361</v>
      </c>
      <c r="E263" s="271" t="s">
        <v>1</v>
      </c>
      <c r="F263" s="272" t="s">
        <v>7270</v>
      </c>
      <c r="G263" s="270"/>
      <c r="H263" s="271" t="s">
        <v>1</v>
      </c>
      <c r="I263" s="273"/>
      <c r="J263" s="270"/>
      <c r="K263" s="270"/>
      <c r="L263" s="274"/>
      <c r="M263" s="275"/>
      <c r="N263" s="276"/>
      <c r="O263" s="276"/>
      <c r="P263" s="276"/>
      <c r="Q263" s="276"/>
      <c r="R263" s="276"/>
      <c r="S263" s="276"/>
      <c r="T263" s="277"/>
      <c r="U263" s="15"/>
      <c r="V263" s="15"/>
      <c r="W263" s="15"/>
      <c r="X263" s="15"/>
      <c r="Y263" s="15"/>
      <c r="Z263" s="15"/>
      <c r="AA263" s="15"/>
      <c r="AB263" s="15"/>
      <c r="AC263" s="15"/>
      <c r="AD263" s="15"/>
      <c r="AE263" s="15"/>
      <c r="AT263" s="278" t="s">
        <v>361</v>
      </c>
      <c r="AU263" s="278" t="s">
        <v>76</v>
      </c>
      <c r="AV263" s="15" t="s">
        <v>84</v>
      </c>
      <c r="AW263" s="15" t="s">
        <v>32</v>
      </c>
      <c r="AX263" s="15" t="s">
        <v>76</v>
      </c>
      <c r="AY263" s="278" t="s">
        <v>350</v>
      </c>
    </row>
    <row r="264" s="13" customFormat="1">
      <c r="A264" s="13"/>
      <c r="B264" s="247"/>
      <c r="C264" s="248"/>
      <c r="D264" s="242" t="s">
        <v>361</v>
      </c>
      <c r="E264" s="249" t="s">
        <v>1</v>
      </c>
      <c r="F264" s="250" t="s">
        <v>84</v>
      </c>
      <c r="G264" s="248"/>
      <c r="H264" s="251">
        <v>1</v>
      </c>
      <c r="I264" s="252"/>
      <c r="J264" s="248"/>
      <c r="K264" s="248"/>
      <c r="L264" s="253"/>
      <c r="M264" s="254"/>
      <c r="N264" s="255"/>
      <c r="O264" s="255"/>
      <c r="P264" s="255"/>
      <c r="Q264" s="255"/>
      <c r="R264" s="255"/>
      <c r="S264" s="255"/>
      <c r="T264" s="256"/>
      <c r="U264" s="13"/>
      <c r="V264" s="13"/>
      <c r="W264" s="13"/>
      <c r="X264" s="13"/>
      <c r="Y264" s="13"/>
      <c r="Z264" s="13"/>
      <c r="AA264" s="13"/>
      <c r="AB264" s="13"/>
      <c r="AC264" s="13"/>
      <c r="AD264" s="13"/>
      <c r="AE264" s="13"/>
      <c r="AT264" s="257" t="s">
        <v>361</v>
      </c>
      <c r="AU264" s="257" t="s">
        <v>76</v>
      </c>
      <c r="AV264" s="13" t="s">
        <v>86</v>
      </c>
      <c r="AW264" s="13" t="s">
        <v>32</v>
      </c>
      <c r="AX264" s="13" t="s">
        <v>84</v>
      </c>
      <c r="AY264" s="257" t="s">
        <v>350</v>
      </c>
    </row>
    <row r="265" s="2" customFormat="1" ht="16.5" customHeight="1">
      <c r="A265" s="39"/>
      <c r="B265" s="40"/>
      <c r="C265" s="229" t="s">
        <v>655</v>
      </c>
      <c r="D265" s="229" t="s">
        <v>352</v>
      </c>
      <c r="E265" s="230" t="s">
        <v>7282</v>
      </c>
      <c r="F265" s="231" t="s">
        <v>7262</v>
      </c>
      <c r="G265" s="232" t="s">
        <v>497</v>
      </c>
      <c r="H265" s="233">
        <v>1</v>
      </c>
      <c r="I265" s="234"/>
      <c r="J265" s="235">
        <f>ROUND(I265*H265,2)</f>
        <v>0</v>
      </c>
      <c r="K265" s="231" t="s">
        <v>1</v>
      </c>
      <c r="L265" s="45"/>
      <c r="M265" s="236" t="s">
        <v>1</v>
      </c>
      <c r="N265" s="237" t="s">
        <v>41</v>
      </c>
      <c r="O265" s="92"/>
      <c r="P265" s="238">
        <f>O265*H265</f>
        <v>0</v>
      </c>
      <c r="Q265" s="238">
        <v>0</v>
      </c>
      <c r="R265" s="238">
        <f>Q265*H265</f>
        <v>0</v>
      </c>
      <c r="S265" s="238">
        <v>0</v>
      </c>
      <c r="T265" s="239">
        <f>S265*H265</f>
        <v>0</v>
      </c>
      <c r="U265" s="39"/>
      <c r="V265" s="39"/>
      <c r="W265" s="39"/>
      <c r="X265" s="39"/>
      <c r="Y265" s="39"/>
      <c r="Z265" s="39"/>
      <c r="AA265" s="39"/>
      <c r="AB265" s="39"/>
      <c r="AC265" s="39"/>
      <c r="AD265" s="39"/>
      <c r="AE265" s="39"/>
      <c r="AR265" s="240" t="s">
        <v>357</v>
      </c>
      <c r="AT265" s="240" t="s">
        <v>352</v>
      </c>
      <c r="AU265" s="240" t="s">
        <v>76</v>
      </c>
      <c r="AY265" s="18" t="s">
        <v>350</v>
      </c>
      <c r="BE265" s="241">
        <f>IF(N265="základní",J265,0)</f>
        <v>0</v>
      </c>
      <c r="BF265" s="241">
        <f>IF(N265="snížená",J265,0)</f>
        <v>0</v>
      </c>
      <c r="BG265" s="241">
        <f>IF(N265="zákl. přenesená",J265,0)</f>
        <v>0</v>
      </c>
      <c r="BH265" s="241">
        <f>IF(N265="sníž. přenesená",J265,0)</f>
        <v>0</v>
      </c>
      <c r="BI265" s="241">
        <f>IF(N265="nulová",J265,0)</f>
        <v>0</v>
      </c>
      <c r="BJ265" s="18" t="s">
        <v>84</v>
      </c>
      <c r="BK265" s="241">
        <f>ROUND(I265*H265,2)</f>
        <v>0</v>
      </c>
      <c r="BL265" s="18" t="s">
        <v>357</v>
      </c>
      <c r="BM265" s="240" t="s">
        <v>911</v>
      </c>
    </row>
    <row r="266" s="2" customFormat="1">
      <c r="A266" s="39"/>
      <c r="B266" s="40"/>
      <c r="C266" s="41"/>
      <c r="D266" s="242" t="s">
        <v>359</v>
      </c>
      <c r="E266" s="41"/>
      <c r="F266" s="243" t="s">
        <v>7262</v>
      </c>
      <c r="G266" s="41"/>
      <c r="H266" s="41"/>
      <c r="I266" s="244"/>
      <c r="J266" s="41"/>
      <c r="K266" s="41"/>
      <c r="L266" s="45"/>
      <c r="M266" s="245"/>
      <c r="N266" s="246"/>
      <c r="O266" s="92"/>
      <c r="P266" s="92"/>
      <c r="Q266" s="92"/>
      <c r="R266" s="92"/>
      <c r="S266" s="92"/>
      <c r="T266" s="93"/>
      <c r="U266" s="39"/>
      <c r="V266" s="39"/>
      <c r="W266" s="39"/>
      <c r="X266" s="39"/>
      <c r="Y266" s="39"/>
      <c r="Z266" s="39"/>
      <c r="AA266" s="39"/>
      <c r="AB266" s="39"/>
      <c r="AC266" s="39"/>
      <c r="AD266" s="39"/>
      <c r="AE266" s="39"/>
      <c r="AT266" s="18" t="s">
        <v>359</v>
      </c>
      <c r="AU266" s="18" t="s">
        <v>76</v>
      </c>
    </row>
    <row r="267" s="15" customFormat="1">
      <c r="A267" s="15"/>
      <c r="B267" s="269"/>
      <c r="C267" s="270"/>
      <c r="D267" s="242" t="s">
        <v>361</v>
      </c>
      <c r="E267" s="271" t="s">
        <v>1</v>
      </c>
      <c r="F267" s="272" t="s">
        <v>7263</v>
      </c>
      <c r="G267" s="270"/>
      <c r="H267" s="271" t="s">
        <v>1</v>
      </c>
      <c r="I267" s="273"/>
      <c r="J267" s="270"/>
      <c r="K267" s="270"/>
      <c r="L267" s="274"/>
      <c r="M267" s="275"/>
      <c r="N267" s="276"/>
      <c r="O267" s="276"/>
      <c r="P267" s="276"/>
      <c r="Q267" s="276"/>
      <c r="R267" s="276"/>
      <c r="S267" s="276"/>
      <c r="T267" s="277"/>
      <c r="U267" s="15"/>
      <c r="V267" s="15"/>
      <c r="W267" s="15"/>
      <c r="X267" s="15"/>
      <c r="Y267" s="15"/>
      <c r="Z267" s="15"/>
      <c r="AA267" s="15"/>
      <c r="AB267" s="15"/>
      <c r="AC267" s="15"/>
      <c r="AD267" s="15"/>
      <c r="AE267" s="15"/>
      <c r="AT267" s="278" t="s">
        <v>361</v>
      </c>
      <c r="AU267" s="278" t="s">
        <v>76</v>
      </c>
      <c r="AV267" s="15" t="s">
        <v>84</v>
      </c>
      <c r="AW267" s="15" t="s">
        <v>32</v>
      </c>
      <c r="AX267" s="15" t="s">
        <v>76</v>
      </c>
      <c r="AY267" s="278" t="s">
        <v>350</v>
      </c>
    </row>
    <row r="268" s="15" customFormat="1">
      <c r="A268" s="15"/>
      <c r="B268" s="269"/>
      <c r="C268" s="270"/>
      <c r="D268" s="242" t="s">
        <v>361</v>
      </c>
      <c r="E268" s="271" t="s">
        <v>1</v>
      </c>
      <c r="F268" s="272" t="s">
        <v>7220</v>
      </c>
      <c r="G268" s="270"/>
      <c r="H268" s="271" t="s">
        <v>1</v>
      </c>
      <c r="I268" s="273"/>
      <c r="J268" s="270"/>
      <c r="K268" s="270"/>
      <c r="L268" s="274"/>
      <c r="M268" s="275"/>
      <c r="N268" s="276"/>
      <c r="O268" s="276"/>
      <c r="P268" s="276"/>
      <c r="Q268" s="276"/>
      <c r="R268" s="276"/>
      <c r="S268" s="276"/>
      <c r="T268" s="277"/>
      <c r="U268" s="15"/>
      <c r="V268" s="15"/>
      <c r="W268" s="15"/>
      <c r="X268" s="15"/>
      <c r="Y268" s="15"/>
      <c r="Z268" s="15"/>
      <c r="AA268" s="15"/>
      <c r="AB268" s="15"/>
      <c r="AC268" s="15"/>
      <c r="AD268" s="15"/>
      <c r="AE268" s="15"/>
      <c r="AT268" s="278" t="s">
        <v>361</v>
      </c>
      <c r="AU268" s="278" t="s">
        <v>76</v>
      </c>
      <c r="AV268" s="15" t="s">
        <v>84</v>
      </c>
      <c r="AW268" s="15" t="s">
        <v>32</v>
      </c>
      <c r="AX268" s="15" t="s">
        <v>76</v>
      </c>
      <c r="AY268" s="278" t="s">
        <v>350</v>
      </c>
    </row>
    <row r="269" s="15" customFormat="1">
      <c r="A269" s="15"/>
      <c r="B269" s="269"/>
      <c r="C269" s="270"/>
      <c r="D269" s="242" t="s">
        <v>361</v>
      </c>
      <c r="E269" s="271" t="s">
        <v>1</v>
      </c>
      <c r="F269" s="272" t="s">
        <v>7283</v>
      </c>
      <c r="G269" s="270"/>
      <c r="H269" s="271" t="s">
        <v>1</v>
      </c>
      <c r="I269" s="273"/>
      <c r="J269" s="270"/>
      <c r="K269" s="270"/>
      <c r="L269" s="274"/>
      <c r="M269" s="275"/>
      <c r="N269" s="276"/>
      <c r="O269" s="276"/>
      <c r="P269" s="276"/>
      <c r="Q269" s="276"/>
      <c r="R269" s="276"/>
      <c r="S269" s="276"/>
      <c r="T269" s="277"/>
      <c r="U269" s="15"/>
      <c r="V269" s="15"/>
      <c r="W269" s="15"/>
      <c r="X269" s="15"/>
      <c r="Y269" s="15"/>
      <c r="Z269" s="15"/>
      <c r="AA269" s="15"/>
      <c r="AB269" s="15"/>
      <c r="AC269" s="15"/>
      <c r="AD269" s="15"/>
      <c r="AE269" s="15"/>
      <c r="AT269" s="278" t="s">
        <v>361</v>
      </c>
      <c r="AU269" s="278" t="s">
        <v>76</v>
      </c>
      <c r="AV269" s="15" t="s">
        <v>84</v>
      </c>
      <c r="AW269" s="15" t="s">
        <v>32</v>
      </c>
      <c r="AX269" s="15" t="s">
        <v>76</v>
      </c>
      <c r="AY269" s="278" t="s">
        <v>350</v>
      </c>
    </row>
    <row r="270" s="13" customFormat="1">
      <c r="A270" s="13"/>
      <c r="B270" s="247"/>
      <c r="C270" s="248"/>
      <c r="D270" s="242" t="s">
        <v>361</v>
      </c>
      <c r="E270" s="249" t="s">
        <v>1</v>
      </c>
      <c r="F270" s="250" t="s">
        <v>84</v>
      </c>
      <c r="G270" s="248"/>
      <c r="H270" s="251">
        <v>1</v>
      </c>
      <c r="I270" s="252"/>
      <c r="J270" s="248"/>
      <c r="K270" s="248"/>
      <c r="L270" s="253"/>
      <c r="M270" s="254"/>
      <c r="N270" s="255"/>
      <c r="O270" s="255"/>
      <c r="P270" s="255"/>
      <c r="Q270" s="255"/>
      <c r="R270" s="255"/>
      <c r="S270" s="255"/>
      <c r="T270" s="256"/>
      <c r="U270" s="13"/>
      <c r="V270" s="13"/>
      <c r="W270" s="13"/>
      <c r="X270" s="13"/>
      <c r="Y270" s="13"/>
      <c r="Z270" s="13"/>
      <c r="AA270" s="13"/>
      <c r="AB270" s="13"/>
      <c r="AC270" s="13"/>
      <c r="AD270" s="13"/>
      <c r="AE270" s="13"/>
      <c r="AT270" s="257" t="s">
        <v>361</v>
      </c>
      <c r="AU270" s="257" t="s">
        <v>76</v>
      </c>
      <c r="AV270" s="13" t="s">
        <v>86</v>
      </c>
      <c r="AW270" s="13" t="s">
        <v>32</v>
      </c>
      <c r="AX270" s="13" t="s">
        <v>84</v>
      </c>
      <c r="AY270" s="257" t="s">
        <v>350</v>
      </c>
    </row>
    <row r="271" s="2" customFormat="1" ht="16.5" customHeight="1">
      <c r="A271" s="39"/>
      <c r="B271" s="40"/>
      <c r="C271" s="229" t="s">
        <v>662</v>
      </c>
      <c r="D271" s="229" t="s">
        <v>352</v>
      </c>
      <c r="E271" s="230" t="s">
        <v>7284</v>
      </c>
      <c r="F271" s="231" t="s">
        <v>7285</v>
      </c>
      <c r="G271" s="232" t="s">
        <v>497</v>
      </c>
      <c r="H271" s="233">
        <v>33</v>
      </c>
      <c r="I271" s="234"/>
      <c r="J271" s="235">
        <f>ROUND(I271*H271,2)</f>
        <v>0</v>
      </c>
      <c r="K271" s="231" t="s">
        <v>1</v>
      </c>
      <c r="L271" s="45"/>
      <c r="M271" s="236" t="s">
        <v>1</v>
      </c>
      <c r="N271" s="237" t="s">
        <v>41</v>
      </c>
      <c r="O271" s="92"/>
      <c r="P271" s="238">
        <f>O271*H271</f>
        <v>0</v>
      </c>
      <c r="Q271" s="238">
        <v>0</v>
      </c>
      <c r="R271" s="238">
        <f>Q271*H271</f>
        <v>0</v>
      </c>
      <c r="S271" s="238">
        <v>0</v>
      </c>
      <c r="T271" s="239">
        <f>S271*H271</f>
        <v>0</v>
      </c>
      <c r="U271" s="39"/>
      <c r="V271" s="39"/>
      <c r="W271" s="39"/>
      <c r="X271" s="39"/>
      <c r="Y271" s="39"/>
      <c r="Z271" s="39"/>
      <c r="AA271" s="39"/>
      <c r="AB271" s="39"/>
      <c r="AC271" s="39"/>
      <c r="AD271" s="39"/>
      <c r="AE271" s="39"/>
      <c r="AR271" s="240" t="s">
        <v>357</v>
      </c>
      <c r="AT271" s="240" t="s">
        <v>352</v>
      </c>
      <c r="AU271" s="240" t="s">
        <v>76</v>
      </c>
      <c r="AY271" s="18" t="s">
        <v>350</v>
      </c>
      <c r="BE271" s="241">
        <f>IF(N271="základní",J271,0)</f>
        <v>0</v>
      </c>
      <c r="BF271" s="241">
        <f>IF(N271="snížená",J271,0)</f>
        <v>0</v>
      </c>
      <c r="BG271" s="241">
        <f>IF(N271="zákl. přenesená",J271,0)</f>
        <v>0</v>
      </c>
      <c r="BH271" s="241">
        <f>IF(N271="sníž. přenesená",J271,0)</f>
        <v>0</v>
      </c>
      <c r="BI271" s="241">
        <f>IF(N271="nulová",J271,0)</f>
        <v>0</v>
      </c>
      <c r="BJ271" s="18" t="s">
        <v>84</v>
      </c>
      <c r="BK271" s="241">
        <f>ROUND(I271*H271,2)</f>
        <v>0</v>
      </c>
      <c r="BL271" s="18" t="s">
        <v>357</v>
      </c>
      <c r="BM271" s="240" t="s">
        <v>924</v>
      </c>
    </row>
    <row r="272" s="2" customFormat="1">
      <c r="A272" s="39"/>
      <c r="B272" s="40"/>
      <c r="C272" s="41"/>
      <c r="D272" s="242" t="s">
        <v>359</v>
      </c>
      <c r="E272" s="41"/>
      <c r="F272" s="243" t="s">
        <v>7285</v>
      </c>
      <c r="G272" s="41"/>
      <c r="H272" s="41"/>
      <c r="I272" s="244"/>
      <c r="J272" s="41"/>
      <c r="K272" s="41"/>
      <c r="L272" s="45"/>
      <c r="M272" s="245"/>
      <c r="N272" s="246"/>
      <c r="O272" s="92"/>
      <c r="P272" s="92"/>
      <c r="Q272" s="92"/>
      <c r="R272" s="92"/>
      <c r="S272" s="92"/>
      <c r="T272" s="93"/>
      <c r="U272" s="39"/>
      <c r="V272" s="39"/>
      <c r="W272" s="39"/>
      <c r="X272" s="39"/>
      <c r="Y272" s="39"/>
      <c r="Z272" s="39"/>
      <c r="AA272" s="39"/>
      <c r="AB272" s="39"/>
      <c r="AC272" s="39"/>
      <c r="AD272" s="39"/>
      <c r="AE272" s="39"/>
      <c r="AT272" s="18" t="s">
        <v>359</v>
      </c>
      <c r="AU272" s="18" t="s">
        <v>76</v>
      </c>
    </row>
    <row r="273" s="15" customFormat="1">
      <c r="A273" s="15"/>
      <c r="B273" s="269"/>
      <c r="C273" s="270"/>
      <c r="D273" s="242" t="s">
        <v>361</v>
      </c>
      <c r="E273" s="271" t="s">
        <v>1</v>
      </c>
      <c r="F273" s="272" t="s">
        <v>7219</v>
      </c>
      <c r="G273" s="270"/>
      <c r="H273" s="271" t="s">
        <v>1</v>
      </c>
      <c r="I273" s="273"/>
      <c r="J273" s="270"/>
      <c r="K273" s="270"/>
      <c r="L273" s="274"/>
      <c r="M273" s="275"/>
      <c r="N273" s="276"/>
      <c r="O273" s="276"/>
      <c r="P273" s="276"/>
      <c r="Q273" s="276"/>
      <c r="R273" s="276"/>
      <c r="S273" s="276"/>
      <c r="T273" s="277"/>
      <c r="U273" s="15"/>
      <c r="V273" s="15"/>
      <c r="W273" s="15"/>
      <c r="X273" s="15"/>
      <c r="Y273" s="15"/>
      <c r="Z273" s="15"/>
      <c r="AA273" s="15"/>
      <c r="AB273" s="15"/>
      <c r="AC273" s="15"/>
      <c r="AD273" s="15"/>
      <c r="AE273" s="15"/>
      <c r="AT273" s="278" t="s">
        <v>361</v>
      </c>
      <c r="AU273" s="278" t="s">
        <v>76</v>
      </c>
      <c r="AV273" s="15" t="s">
        <v>84</v>
      </c>
      <c r="AW273" s="15" t="s">
        <v>32</v>
      </c>
      <c r="AX273" s="15" t="s">
        <v>76</v>
      </c>
      <c r="AY273" s="278" t="s">
        <v>350</v>
      </c>
    </row>
    <row r="274" s="15" customFormat="1">
      <c r="A274" s="15"/>
      <c r="B274" s="269"/>
      <c r="C274" s="270"/>
      <c r="D274" s="242" t="s">
        <v>361</v>
      </c>
      <c r="E274" s="271" t="s">
        <v>1</v>
      </c>
      <c r="F274" s="272" t="s">
        <v>7220</v>
      </c>
      <c r="G274" s="270"/>
      <c r="H274" s="271" t="s">
        <v>1</v>
      </c>
      <c r="I274" s="273"/>
      <c r="J274" s="270"/>
      <c r="K274" s="270"/>
      <c r="L274" s="274"/>
      <c r="M274" s="275"/>
      <c r="N274" s="276"/>
      <c r="O274" s="276"/>
      <c r="P274" s="276"/>
      <c r="Q274" s="276"/>
      <c r="R274" s="276"/>
      <c r="S274" s="276"/>
      <c r="T274" s="277"/>
      <c r="U274" s="15"/>
      <c r="V274" s="15"/>
      <c r="W274" s="15"/>
      <c r="X274" s="15"/>
      <c r="Y274" s="15"/>
      <c r="Z274" s="15"/>
      <c r="AA274" s="15"/>
      <c r="AB274" s="15"/>
      <c r="AC274" s="15"/>
      <c r="AD274" s="15"/>
      <c r="AE274" s="15"/>
      <c r="AT274" s="278" t="s">
        <v>361</v>
      </c>
      <c r="AU274" s="278" t="s">
        <v>76</v>
      </c>
      <c r="AV274" s="15" t="s">
        <v>84</v>
      </c>
      <c r="AW274" s="15" t="s">
        <v>32</v>
      </c>
      <c r="AX274" s="15" t="s">
        <v>76</v>
      </c>
      <c r="AY274" s="278" t="s">
        <v>350</v>
      </c>
    </row>
    <row r="275" s="13" customFormat="1">
      <c r="A275" s="13"/>
      <c r="B275" s="247"/>
      <c r="C275" s="248"/>
      <c r="D275" s="242" t="s">
        <v>361</v>
      </c>
      <c r="E275" s="249" t="s">
        <v>1</v>
      </c>
      <c r="F275" s="250" t="s">
        <v>701</v>
      </c>
      <c r="G275" s="248"/>
      <c r="H275" s="251">
        <v>33</v>
      </c>
      <c r="I275" s="252"/>
      <c r="J275" s="248"/>
      <c r="K275" s="248"/>
      <c r="L275" s="253"/>
      <c r="M275" s="254"/>
      <c r="N275" s="255"/>
      <c r="O275" s="255"/>
      <c r="P275" s="255"/>
      <c r="Q275" s="255"/>
      <c r="R275" s="255"/>
      <c r="S275" s="255"/>
      <c r="T275" s="256"/>
      <c r="U275" s="13"/>
      <c r="V275" s="13"/>
      <c r="W275" s="13"/>
      <c r="X275" s="13"/>
      <c r="Y275" s="13"/>
      <c r="Z275" s="13"/>
      <c r="AA275" s="13"/>
      <c r="AB275" s="13"/>
      <c r="AC275" s="13"/>
      <c r="AD275" s="13"/>
      <c r="AE275" s="13"/>
      <c r="AT275" s="257" t="s">
        <v>361</v>
      </c>
      <c r="AU275" s="257" t="s">
        <v>76</v>
      </c>
      <c r="AV275" s="13" t="s">
        <v>86</v>
      </c>
      <c r="AW275" s="13" t="s">
        <v>32</v>
      </c>
      <c r="AX275" s="13" t="s">
        <v>84</v>
      </c>
      <c r="AY275" s="257" t="s">
        <v>350</v>
      </c>
    </row>
    <row r="276" s="2" customFormat="1" ht="16.5" customHeight="1">
      <c r="A276" s="39"/>
      <c r="B276" s="40"/>
      <c r="C276" s="229" t="s">
        <v>669</v>
      </c>
      <c r="D276" s="229" t="s">
        <v>352</v>
      </c>
      <c r="E276" s="230" t="s">
        <v>7286</v>
      </c>
      <c r="F276" s="231" t="s">
        <v>7218</v>
      </c>
      <c r="G276" s="232" t="s">
        <v>497</v>
      </c>
      <c r="H276" s="233">
        <v>5</v>
      </c>
      <c r="I276" s="234"/>
      <c r="J276" s="235">
        <f>ROUND(I276*H276,2)</f>
        <v>0</v>
      </c>
      <c r="K276" s="231" t="s">
        <v>1</v>
      </c>
      <c r="L276" s="45"/>
      <c r="M276" s="236" t="s">
        <v>1</v>
      </c>
      <c r="N276" s="237" t="s">
        <v>41</v>
      </c>
      <c r="O276" s="92"/>
      <c r="P276" s="238">
        <f>O276*H276</f>
        <v>0</v>
      </c>
      <c r="Q276" s="238">
        <v>0</v>
      </c>
      <c r="R276" s="238">
        <f>Q276*H276</f>
        <v>0</v>
      </c>
      <c r="S276" s="238">
        <v>0</v>
      </c>
      <c r="T276" s="239">
        <f>S276*H276</f>
        <v>0</v>
      </c>
      <c r="U276" s="39"/>
      <c r="V276" s="39"/>
      <c r="W276" s="39"/>
      <c r="X276" s="39"/>
      <c r="Y276" s="39"/>
      <c r="Z276" s="39"/>
      <c r="AA276" s="39"/>
      <c r="AB276" s="39"/>
      <c r="AC276" s="39"/>
      <c r="AD276" s="39"/>
      <c r="AE276" s="39"/>
      <c r="AR276" s="240" t="s">
        <v>357</v>
      </c>
      <c r="AT276" s="240" t="s">
        <v>352</v>
      </c>
      <c r="AU276" s="240" t="s">
        <v>76</v>
      </c>
      <c r="AY276" s="18" t="s">
        <v>350</v>
      </c>
      <c r="BE276" s="241">
        <f>IF(N276="základní",J276,0)</f>
        <v>0</v>
      </c>
      <c r="BF276" s="241">
        <f>IF(N276="snížená",J276,0)</f>
        <v>0</v>
      </c>
      <c r="BG276" s="241">
        <f>IF(N276="zákl. přenesená",J276,0)</f>
        <v>0</v>
      </c>
      <c r="BH276" s="241">
        <f>IF(N276="sníž. přenesená",J276,0)</f>
        <v>0</v>
      </c>
      <c r="BI276" s="241">
        <f>IF(N276="nulová",J276,0)</f>
        <v>0</v>
      </c>
      <c r="BJ276" s="18" t="s">
        <v>84</v>
      </c>
      <c r="BK276" s="241">
        <f>ROUND(I276*H276,2)</f>
        <v>0</v>
      </c>
      <c r="BL276" s="18" t="s">
        <v>357</v>
      </c>
      <c r="BM276" s="240" t="s">
        <v>937</v>
      </c>
    </row>
    <row r="277" s="2" customFormat="1">
      <c r="A277" s="39"/>
      <c r="B277" s="40"/>
      <c r="C277" s="41"/>
      <c r="D277" s="242" t="s">
        <v>359</v>
      </c>
      <c r="E277" s="41"/>
      <c r="F277" s="243" t="s">
        <v>7218</v>
      </c>
      <c r="G277" s="41"/>
      <c r="H277" s="41"/>
      <c r="I277" s="244"/>
      <c r="J277" s="41"/>
      <c r="K277" s="41"/>
      <c r="L277" s="45"/>
      <c r="M277" s="245"/>
      <c r="N277" s="246"/>
      <c r="O277" s="92"/>
      <c r="P277" s="92"/>
      <c r="Q277" s="92"/>
      <c r="R277" s="92"/>
      <c r="S277" s="92"/>
      <c r="T277" s="93"/>
      <c r="U277" s="39"/>
      <c r="V277" s="39"/>
      <c r="W277" s="39"/>
      <c r="X277" s="39"/>
      <c r="Y277" s="39"/>
      <c r="Z277" s="39"/>
      <c r="AA277" s="39"/>
      <c r="AB277" s="39"/>
      <c r="AC277" s="39"/>
      <c r="AD277" s="39"/>
      <c r="AE277" s="39"/>
      <c r="AT277" s="18" t="s">
        <v>359</v>
      </c>
      <c r="AU277" s="18" t="s">
        <v>76</v>
      </c>
    </row>
    <row r="278" s="15" customFormat="1">
      <c r="A278" s="15"/>
      <c r="B278" s="269"/>
      <c r="C278" s="270"/>
      <c r="D278" s="242" t="s">
        <v>361</v>
      </c>
      <c r="E278" s="271" t="s">
        <v>1</v>
      </c>
      <c r="F278" s="272" t="s">
        <v>7287</v>
      </c>
      <c r="G278" s="270"/>
      <c r="H278" s="271" t="s">
        <v>1</v>
      </c>
      <c r="I278" s="273"/>
      <c r="J278" s="270"/>
      <c r="K278" s="270"/>
      <c r="L278" s="274"/>
      <c r="M278" s="275"/>
      <c r="N278" s="276"/>
      <c r="O278" s="276"/>
      <c r="P278" s="276"/>
      <c r="Q278" s="276"/>
      <c r="R278" s="276"/>
      <c r="S278" s="276"/>
      <c r="T278" s="277"/>
      <c r="U278" s="15"/>
      <c r="V278" s="15"/>
      <c r="W278" s="15"/>
      <c r="X278" s="15"/>
      <c r="Y278" s="15"/>
      <c r="Z278" s="15"/>
      <c r="AA278" s="15"/>
      <c r="AB278" s="15"/>
      <c r="AC278" s="15"/>
      <c r="AD278" s="15"/>
      <c r="AE278" s="15"/>
      <c r="AT278" s="278" t="s">
        <v>361</v>
      </c>
      <c r="AU278" s="278" t="s">
        <v>76</v>
      </c>
      <c r="AV278" s="15" t="s">
        <v>84</v>
      </c>
      <c r="AW278" s="15" t="s">
        <v>32</v>
      </c>
      <c r="AX278" s="15" t="s">
        <v>76</v>
      </c>
      <c r="AY278" s="278" t="s">
        <v>350</v>
      </c>
    </row>
    <row r="279" s="15" customFormat="1">
      <c r="A279" s="15"/>
      <c r="B279" s="269"/>
      <c r="C279" s="270"/>
      <c r="D279" s="242" t="s">
        <v>361</v>
      </c>
      <c r="E279" s="271" t="s">
        <v>1</v>
      </c>
      <c r="F279" s="272" t="s">
        <v>7220</v>
      </c>
      <c r="G279" s="270"/>
      <c r="H279" s="271" t="s">
        <v>1</v>
      </c>
      <c r="I279" s="273"/>
      <c r="J279" s="270"/>
      <c r="K279" s="270"/>
      <c r="L279" s="274"/>
      <c r="M279" s="275"/>
      <c r="N279" s="276"/>
      <c r="O279" s="276"/>
      <c r="P279" s="276"/>
      <c r="Q279" s="276"/>
      <c r="R279" s="276"/>
      <c r="S279" s="276"/>
      <c r="T279" s="277"/>
      <c r="U279" s="15"/>
      <c r="V279" s="15"/>
      <c r="W279" s="15"/>
      <c r="X279" s="15"/>
      <c r="Y279" s="15"/>
      <c r="Z279" s="15"/>
      <c r="AA279" s="15"/>
      <c r="AB279" s="15"/>
      <c r="AC279" s="15"/>
      <c r="AD279" s="15"/>
      <c r="AE279" s="15"/>
      <c r="AT279" s="278" t="s">
        <v>361</v>
      </c>
      <c r="AU279" s="278" t="s">
        <v>76</v>
      </c>
      <c r="AV279" s="15" t="s">
        <v>84</v>
      </c>
      <c r="AW279" s="15" t="s">
        <v>32</v>
      </c>
      <c r="AX279" s="15" t="s">
        <v>76</v>
      </c>
      <c r="AY279" s="278" t="s">
        <v>350</v>
      </c>
    </row>
    <row r="280" s="13" customFormat="1">
      <c r="A280" s="13"/>
      <c r="B280" s="247"/>
      <c r="C280" s="248"/>
      <c r="D280" s="242" t="s">
        <v>361</v>
      </c>
      <c r="E280" s="249" t="s">
        <v>1</v>
      </c>
      <c r="F280" s="250" t="s">
        <v>389</v>
      </c>
      <c r="G280" s="248"/>
      <c r="H280" s="251">
        <v>5</v>
      </c>
      <c r="I280" s="252"/>
      <c r="J280" s="248"/>
      <c r="K280" s="248"/>
      <c r="L280" s="253"/>
      <c r="M280" s="254"/>
      <c r="N280" s="255"/>
      <c r="O280" s="255"/>
      <c r="P280" s="255"/>
      <c r="Q280" s="255"/>
      <c r="R280" s="255"/>
      <c r="S280" s="255"/>
      <c r="T280" s="256"/>
      <c r="U280" s="13"/>
      <c r="V280" s="13"/>
      <c r="W280" s="13"/>
      <c r="X280" s="13"/>
      <c r="Y280" s="13"/>
      <c r="Z280" s="13"/>
      <c r="AA280" s="13"/>
      <c r="AB280" s="13"/>
      <c r="AC280" s="13"/>
      <c r="AD280" s="13"/>
      <c r="AE280" s="13"/>
      <c r="AT280" s="257" t="s">
        <v>361</v>
      </c>
      <c r="AU280" s="257" t="s">
        <v>76</v>
      </c>
      <c r="AV280" s="13" t="s">
        <v>86</v>
      </c>
      <c r="AW280" s="13" t="s">
        <v>32</v>
      </c>
      <c r="AX280" s="13" t="s">
        <v>84</v>
      </c>
      <c r="AY280" s="257" t="s">
        <v>350</v>
      </c>
    </row>
    <row r="281" s="2" customFormat="1" ht="16.5" customHeight="1">
      <c r="A281" s="39"/>
      <c r="B281" s="40"/>
      <c r="C281" s="229" t="s">
        <v>676</v>
      </c>
      <c r="D281" s="229" t="s">
        <v>352</v>
      </c>
      <c r="E281" s="230" t="s">
        <v>7288</v>
      </c>
      <c r="F281" s="231" t="s">
        <v>7222</v>
      </c>
      <c r="G281" s="232" t="s">
        <v>497</v>
      </c>
      <c r="H281" s="233">
        <v>5</v>
      </c>
      <c r="I281" s="234"/>
      <c r="J281" s="235">
        <f>ROUND(I281*H281,2)</f>
        <v>0</v>
      </c>
      <c r="K281" s="231" t="s">
        <v>1</v>
      </c>
      <c r="L281" s="45"/>
      <c r="M281" s="236" t="s">
        <v>1</v>
      </c>
      <c r="N281" s="237" t="s">
        <v>41</v>
      </c>
      <c r="O281" s="92"/>
      <c r="P281" s="238">
        <f>O281*H281</f>
        <v>0</v>
      </c>
      <c r="Q281" s="238">
        <v>0</v>
      </c>
      <c r="R281" s="238">
        <f>Q281*H281</f>
        <v>0</v>
      </c>
      <c r="S281" s="238">
        <v>0</v>
      </c>
      <c r="T281" s="239">
        <f>S281*H281</f>
        <v>0</v>
      </c>
      <c r="U281" s="39"/>
      <c r="V281" s="39"/>
      <c r="W281" s="39"/>
      <c r="X281" s="39"/>
      <c r="Y281" s="39"/>
      <c r="Z281" s="39"/>
      <c r="AA281" s="39"/>
      <c r="AB281" s="39"/>
      <c r="AC281" s="39"/>
      <c r="AD281" s="39"/>
      <c r="AE281" s="39"/>
      <c r="AR281" s="240" t="s">
        <v>357</v>
      </c>
      <c r="AT281" s="240" t="s">
        <v>352</v>
      </c>
      <c r="AU281" s="240" t="s">
        <v>76</v>
      </c>
      <c r="AY281" s="18" t="s">
        <v>350</v>
      </c>
      <c r="BE281" s="241">
        <f>IF(N281="základní",J281,0)</f>
        <v>0</v>
      </c>
      <c r="BF281" s="241">
        <f>IF(N281="snížená",J281,0)</f>
        <v>0</v>
      </c>
      <c r="BG281" s="241">
        <f>IF(N281="zákl. přenesená",J281,0)</f>
        <v>0</v>
      </c>
      <c r="BH281" s="241">
        <f>IF(N281="sníž. přenesená",J281,0)</f>
        <v>0</v>
      </c>
      <c r="BI281" s="241">
        <f>IF(N281="nulová",J281,0)</f>
        <v>0</v>
      </c>
      <c r="BJ281" s="18" t="s">
        <v>84</v>
      </c>
      <c r="BK281" s="241">
        <f>ROUND(I281*H281,2)</f>
        <v>0</v>
      </c>
      <c r="BL281" s="18" t="s">
        <v>357</v>
      </c>
      <c r="BM281" s="240" t="s">
        <v>950</v>
      </c>
    </row>
    <row r="282" s="2" customFormat="1">
      <c r="A282" s="39"/>
      <c r="B282" s="40"/>
      <c r="C282" s="41"/>
      <c r="D282" s="242" t="s">
        <v>359</v>
      </c>
      <c r="E282" s="41"/>
      <c r="F282" s="243" t="s">
        <v>7222</v>
      </c>
      <c r="G282" s="41"/>
      <c r="H282" s="41"/>
      <c r="I282" s="244"/>
      <c r="J282" s="41"/>
      <c r="K282" s="41"/>
      <c r="L282" s="45"/>
      <c r="M282" s="245"/>
      <c r="N282" s="246"/>
      <c r="O282" s="92"/>
      <c r="P282" s="92"/>
      <c r="Q282" s="92"/>
      <c r="R282" s="92"/>
      <c r="S282" s="92"/>
      <c r="T282" s="93"/>
      <c r="U282" s="39"/>
      <c r="V282" s="39"/>
      <c r="W282" s="39"/>
      <c r="X282" s="39"/>
      <c r="Y282" s="39"/>
      <c r="Z282" s="39"/>
      <c r="AA282" s="39"/>
      <c r="AB282" s="39"/>
      <c r="AC282" s="39"/>
      <c r="AD282" s="39"/>
      <c r="AE282" s="39"/>
      <c r="AT282" s="18" t="s">
        <v>359</v>
      </c>
      <c r="AU282" s="18" t="s">
        <v>76</v>
      </c>
    </row>
    <row r="283" s="15" customFormat="1">
      <c r="A283" s="15"/>
      <c r="B283" s="269"/>
      <c r="C283" s="270"/>
      <c r="D283" s="242" t="s">
        <v>361</v>
      </c>
      <c r="E283" s="271" t="s">
        <v>1</v>
      </c>
      <c r="F283" s="272" t="s">
        <v>7287</v>
      </c>
      <c r="G283" s="270"/>
      <c r="H283" s="271" t="s">
        <v>1</v>
      </c>
      <c r="I283" s="273"/>
      <c r="J283" s="270"/>
      <c r="K283" s="270"/>
      <c r="L283" s="274"/>
      <c r="M283" s="275"/>
      <c r="N283" s="276"/>
      <c r="O283" s="276"/>
      <c r="P283" s="276"/>
      <c r="Q283" s="276"/>
      <c r="R283" s="276"/>
      <c r="S283" s="276"/>
      <c r="T283" s="277"/>
      <c r="U283" s="15"/>
      <c r="V283" s="15"/>
      <c r="W283" s="15"/>
      <c r="X283" s="15"/>
      <c r="Y283" s="15"/>
      <c r="Z283" s="15"/>
      <c r="AA283" s="15"/>
      <c r="AB283" s="15"/>
      <c r="AC283" s="15"/>
      <c r="AD283" s="15"/>
      <c r="AE283" s="15"/>
      <c r="AT283" s="278" t="s">
        <v>361</v>
      </c>
      <c r="AU283" s="278" t="s">
        <v>76</v>
      </c>
      <c r="AV283" s="15" t="s">
        <v>84</v>
      </c>
      <c r="AW283" s="15" t="s">
        <v>32</v>
      </c>
      <c r="AX283" s="15" t="s">
        <v>76</v>
      </c>
      <c r="AY283" s="278" t="s">
        <v>350</v>
      </c>
    </row>
    <row r="284" s="15" customFormat="1">
      <c r="A284" s="15"/>
      <c r="B284" s="269"/>
      <c r="C284" s="270"/>
      <c r="D284" s="242" t="s">
        <v>361</v>
      </c>
      <c r="E284" s="271" t="s">
        <v>1</v>
      </c>
      <c r="F284" s="272" t="s">
        <v>7220</v>
      </c>
      <c r="G284" s="270"/>
      <c r="H284" s="271" t="s">
        <v>1</v>
      </c>
      <c r="I284" s="273"/>
      <c r="J284" s="270"/>
      <c r="K284" s="270"/>
      <c r="L284" s="274"/>
      <c r="M284" s="275"/>
      <c r="N284" s="276"/>
      <c r="O284" s="276"/>
      <c r="P284" s="276"/>
      <c r="Q284" s="276"/>
      <c r="R284" s="276"/>
      <c r="S284" s="276"/>
      <c r="T284" s="277"/>
      <c r="U284" s="15"/>
      <c r="V284" s="15"/>
      <c r="W284" s="15"/>
      <c r="X284" s="15"/>
      <c r="Y284" s="15"/>
      <c r="Z284" s="15"/>
      <c r="AA284" s="15"/>
      <c r="AB284" s="15"/>
      <c r="AC284" s="15"/>
      <c r="AD284" s="15"/>
      <c r="AE284" s="15"/>
      <c r="AT284" s="278" t="s">
        <v>361</v>
      </c>
      <c r="AU284" s="278" t="s">
        <v>76</v>
      </c>
      <c r="AV284" s="15" t="s">
        <v>84</v>
      </c>
      <c r="AW284" s="15" t="s">
        <v>32</v>
      </c>
      <c r="AX284" s="15" t="s">
        <v>76</v>
      </c>
      <c r="AY284" s="278" t="s">
        <v>350</v>
      </c>
    </row>
    <row r="285" s="13" customFormat="1">
      <c r="A285" s="13"/>
      <c r="B285" s="247"/>
      <c r="C285" s="248"/>
      <c r="D285" s="242" t="s">
        <v>361</v>
      </c>
      <c r="E285" s="249" t="s">
        <v>1</v>
      </c>
      <c r="F285" s="250" t="s">
        <v>389</v>
      </c>
      <c r="G285" s="248"/>
      <c r="H285" s="251">
        <v>5</v>
      </c>
      <c r="I285" s="252"/>
      <c r="J285" s="248"/>
      <c r="K285" s="248"/>
      <c r="L285" s="253"/>
      <c r="M285" s="254"/>
      <c r="N285" s="255"/>
      <c r="O285" s="255"/>
      <c r="P285" s="255"/>
      <c r="Q285" s="255"/>
      <c r="R285" s="255"/>
      <c r="S285" s="255"/>
      <c r="T285" s="256"/>
      <c r="U285" s="13"/>
      <c r="V285" s="13"/>
      <c r="W285" s="13"/>
      <c r="X285" s="13"/>
      <c r="Y285" s="13"/>
      <c r="Z285" s="13"/>
      <c r="AA285" s="13"/>
      <c r="AB285" s="13"/>
      <c r="AC285" s="13"/>
      <c r="AD285" s="13"/>
      <c r="AE285" s="13"/>
      <c r="AT285" s="257" t="s">
        <v>361</v>
      </c>
      <c r="AU285" s="257" t="s">
        <v>76</v>
      </c>
      <c r="AV285" s="13" t="s">
        <v>86</v>
      </c>
      <c r="AW285" s="13" t="s">
        <v>32</v>
      </c>
      <c r="AX285" s="13" t="s">
        <v>84</v>
      </c>
      <c r="AY285" s="257" t="s">
        <v>350</v>
      </c>
    </row>
    <row r="286" s="2" customFormat="1" ht="16.5" customHeight="1">
      <c r="A286" s="39"/>
      <c r="B286" s="40"/>
      <c r="C286" s="229" t="s">
        <v>682</v>
      </c>
      <c r="D286" s="229" t="s">
        <v>352</v>
      </c>
      <c r="E286" s="230" t="s">
        <v>7289</v>
      </c>
      <c r="F286" s="231" t="s">
        <v>7224</v>
      </c>
      <c r="G286" s="232" t="s">
        <v>497</v>
      </c>
      <c r="H286" s="233">
        <v>4</v>
      </c>
      <c r="I286" s="234"/>
      <c r="J286" s="235">
        <f>ROUND(I286*H286,2)</f>
        <v>0</v>
      </c>
      <c r="K286" s="231" t="s">
        <v>1</v>
      </c>
      <c r="L286" s="45"/>
      <c r="M286" s="236" t="s">
        <v>1</v>
      </c>
      <c r="N286" s="237" t="s">
        <v>41</v>
      </c>
      <c r="O286" s="92"/>
      <c r="P286" s="238">
        <f>O286*H286</f>
        <v>0</v>
      </c>
      <c r="Q286" s="238">
        <v>0</v>
      </c>
      <c r="R286" s="238">
        <f>Q286*H286</f>
        <v>0</v>
      </c>
      <c r="S286" s="238">
        <v>0</v>
      </c>
      <c r="T286" s="239">
        <f>S286*H286</f>
        <v>0</v>
      </c>
      <c r="U286" s="39"/>
      <c r="V286" s="39"/>
      <c r="W286" s="39"/>
      <c r="X286" s="39"/>
      <c r="Y286" s="39"/>
      <c r="Z286" s="39"/>
      <c r="AA286" s="39"/>
      <c r="AB286" s="39"/>
      <c r="AC286" s="39"/>
      <c r="AD286" s="39"/>
      <c r="AE286" s="39"/>
      <c r="AR286" s="240" t="s">
        <v>357</v>
      </c>
      <c r="AT286" s="240" t="s">
        <v>352</v>
      </c>
      <c r="AU286" s="240" t="s">
        <v>76</v>
      </c>
      <c r="AY286" s="18" t="s">
        <v>350</v>
      </c>
      <c r="BE286" s="241">
        <f>IF(N286="základní",J286,0)</f>
        <v>0</v>
      </c>
      <c r="BF286" s="241">
        <f>IF(N286="snížená",J286,0)</f>
        <v>0</v>
      </c>
      <c r="BG286" s="241">
        <f>IF(N286="zákl. přenesená",J286,0)</f>
        <v>0</v>
      </c>
      <c r="BH286" s="241">
        <f>IF(N286="sníž. přenesená",J286,0)</f>
        <v>0</v>
      </c>
      <c r="BI286" s="241">
        <f>IF(N286="nulová",J286,0)</f>
        <v>0</v>
      </c>
      <c r="BJ286" s="18" t="s">
        <v>84</v>
      </c>
      <c r="BK286" s="241">
        <f>ROUND(I286*H286,2)</f>
        <v>0</v>
      </c>
      <c r="BL286" s="18" t="s">
        <v>357</v>
      </c>
      <c r="BM286" s="240" t="s">
        <v>974</v>
      </c>
    </row>
    <row r="287" s="2" customFormat="1">
      <c r="A287" s="39"/>
      <c r="B287" s="40"/>
      <c r="C287" s="41"/>
      <c r="D287" s="242" t="s">
        <v>359</v>
      </c>
      <c r="E287" s="41"/>
      <c r="F287" s="243" t="s">
        <v>7224</v>
      </c>
      <c r="G287" s="41"/>
      <c r="H287" s="41"/>
      <c r="I287" s="244"/>
      <c r="J287" s="41"/>
      <c r="K287" s="41"/>
      <c r="L287" s="45"/>
      <c r="M287" s="245"/>
      <c r="N287" s="246"/>
      <c r="O287" s="92"/>
      <c r="P287" s="92"/>
      <c r="Q287" s="92"/>
      <c r="R287" s="92"/>
      <c r="S287" s="92"/>
      <c r="T287" s="93"/>
      <c r="U287" s="39"/>
      <c r="V287" s="39"/>
      <c r="W287" s="39"/>
      <c r="X287" s="39"/>
      <c r="Y287" s="39"/>
      <c r="Z287" s="39"/>
      <c r="AA287" s="39"/>
      <c r="AB287" s="39"/>
      <c r="AC287" s="39"/>
      <c r="AD287" s="39"/>
      <c r="AE287" s="39"/>
      <c r="AT287" s="18" t="s">
        <v>359</v>
      </c>
      <c r="AU287" s="18" t="s">
        <v>76</v>
      </c>
    </row>
    <row r="288" s="15" customFormat="1">
      <c r="A288" s="15"/>
      <c r="B288" s="269"/>
      <c r="C288" s="270"/>
      <c r="D288" s="242" t="s">
        <v>361</v>
      </c>
      <c r="E288" s="271" t="s">
        <v>1</v>
      </c>
      <c r="F288" s="272" t="s">
        <v>7225</v>
      </c>
      <c r="G288" s="270"/>
      <c r="H288" s="271" t="s">
        <v>1</v>
      </c>
      <c r="I288" s="273"/>
      <c r="J288" s="270"/>
      <c r="K288" s="270"/>
      <c r="L288" s="274"/>
      <c r="M288" s="275"/>
      <c r="N288" s="276"/>
      <c r="O288" s="276"/>
      <c r="P288" s="276"/>
      <c r="Q288" s="276"/>
      <c r="R288" s="276"/>
      <c r="S288" s="276"/>
      <c r="T288" s="277"/>
      <c r="U288" s="15"/>
      <c r="V288" s="15"/>
      <c r="W288" s="15"/>
      <c r="X288" s="15"/>
      <c r="Y288" s="15"/>
      <c r="Z288" s="15"/>
      <c r="AA288" s="15"/>
      <c r="AB288" s="15"/>
      <c r="AC288" s="15"/>
      <c r="AD288" s="15"/>
      <c r="AE288" s="15"/>
      <c r="AT288" s="278" t="s">
        <v>361</v>
      </c>
      <c r="AU288" s="278" t="s">
        <v>76</v>
      </c>
      <c r="AV288" s="15" t="s">
        <v>84</v>
      </c>
      <c r="AW288" s="15" t="s">
        <v>32</v>
      </c>
      <c r="AX288" s="15" t="s">
        <v>76</v>
      </c>
      <c r="AY288" s="278" t="s">
        <v>350</v>
      </c>
    </row>
    <row r="289" s="15" customFormat="1">
      <c r="A289" s="15"/>
      <c r="B289" s="269"/>
      <c r="C289" s="270"/>
      <c r="D289" s="242" t="s">
        <v>361</v>
      </c>
      <c r="E289" s="271" t="s">
        <v>1</v>
      </c>
      <c r="F289" s="272" t="s">
        <v>7290</v>
      </c>
      <c r="G289" s="270"/>
      <c r="H289" s="271" t="s">
        <v>1</v>
      </c>
      <c r="I289" s="273"/>
      <c r="J289" s="270"/>
      <c r="K289" s="270"/>
      <c r="L289" s="274"/>
      <c r="M289" s="275"/>
      <c r="N289" s="276"/>
      <c r="O289" s="276"/>
      <c r="P289" s="276"/>
      <c r="Q289" s="276"/>
      <c r="R289" s="276"/>
      <c r="S289" s="276"/>
      <c r="T289" s="277"/>
      <c r="U289" s="15"/>
      <c r="V289" s="15"/>
      <c r="W289" s="15"/>
      <c r="X289" s="15"/>
      <c r="Y289" s="15"/>
      <c r="Z289" s="15"/>
      <c r="AA289" s="15"/>
      <c r="AB289" s="15"/>
      <c r="AC289" s="15"/>
      <c r="AD289" s="15"/>
      <c r="AE289" s="15"/>
      <c r="AT289" s="278" t="s">
        <v>361</v>
      </c>
      <c r="AU289" s="278" t="s">
        <v>76</v>
      </c>
      <c r="AV289" s="15" t="s">
        <v>84</v>
      </c>
      <c r="AW289" s="15" t="s">
        <v>32</v>
      </c>
      <c r="AX289" s="15" t="s">
        <v>76</v>
      </c>
      <c r="AY289" s="278" t="s">
        <v>350</v>
      </c>
    </row>
    <row r="290" s="15" customFormat="1">
      <c r="A290" s="15"/>
      <c r="B290" s="269"/>
      <c r="C290" s="270"/>
      <c r="D290" s="242" t="s">
        <v>361</v>
      </c>
      <c r="E290" s="271" t="s">
        <v>1</v>
      </c>
      <c r="F290" s="272" t="s">
        <v>7220</v>
      </c>
      <c r="G290" s="270"/>
      <c r="H290" s="271" t="s">
        <v>1</v>
      </c>
      <c r="I290" s="273"/>
      <c r="J290" s="270"/>
      <c r="K290" s="270"/>
      <c r="L290" s="274"/>
      <c r="M290" s="275"/>
      <c r="N290" s="276"/>
      <c r="O290" s="276"/>
      <c r="P290" s="276"/>
      <c r="Q290" s="276"/>
      <c r="R290" s="276"/>
      <c r="S290" s="276"/>
      <c r="T290" s="277"/>
      <c r="U290" s="15"/>
      <c r="V290" s="15"/>
      <c r="W290" s="15"/>
      <c r="X290" s="15"/>
      <c r="Y290" s="15"/>
      <c r="Z290" s="15"/>
      <c r="AA290" s="15"/>
      <c r="AB290" s="15"/>
      <c r="AC290" s="15"/>
      <c r="AD290" s="15"/>
      <c r="AE290" s="15"/>
      <c r="AT290" s="278" t="s">
        <v>361</v>
      </c>
      <c r="AU290" s="278" t="s">
        <v>76</v>
      </c>
      <c r="AV290" s="15" t="s">
        <v>84</v>
      </c>
      <c r="AW290" s="15" t="s">
        <v>32</v>
      </c>
      <c r="AX290" s="15" t="s">
        <v>76</v>
      </c>
      <c r="AY290" s="278" t="s">
        <v>350</v>
      </c>
    </row>
    <row r="291" s="13" customFormat="1">
      <c r="A291" s="13"/>
      <c r="B291" s="247"/>
      <c r="C291" s="248"/>
      <c r="D291" s="242" t="s">
        <v>361</v>
      </c>
      <c r="E291" s="249" t="s">
        <v>1</v>
      </c>
      <c r="F291" s="250" t="s">
        <v>357</v>
      </c>
      <c r="G291" s="248"/>
      <c r="H291" s="251">
        <v>4</v>
      </c>
      <c r="I291" s="252"/>
      <c r="J291" s="248"/>
      <c r="K291" s="248"/>
      <c r="L291" s="253"/>
      <c r="M291" s="254"/>
      <c r="N291" s="255"/>
      <c r="O291" s="255"/>
      <c r="P291" s="255"/>
      <c r="Q291" s="255"/>
      <c r="R291" s="255"/>
      <c r="S291" s="255"/>
      <c r="T291" s="256"/>
      <c r="U291" s="13"/>
      <c r="V291" s="13"/>
      <c r="W291" s="13"/>
      <c r="X291" s="13"/>
      <c r="Y291" s="13"/>
      <c r="Z291" s="13"/>
      <c r="AA291" s="13"/>
      <c r="AB291" s="13"/>
      <c r="AC291" s="13"/>
      <c r="AD291" s="13"/>
      <c r="AE291" s="13"/>
      <c r="AT291" s="257" t="s">
        <v>361</v>
      </c>
      <c r="AU291" s="257" t="s">
        <v>76</v>
      </c>
      <c r="AV291" s="13" t="s">
        <v>86</v>
      </c>
      <c r="AW291" s="13" t="s">
        <v>32</v>
      </c>
      <c r="AX291" s="13" t="s">
        <v>84</v>
      </c>
      <c r="AY291" s="257" t="s">
        <v>350</v>
      </c>
    </row>
    <row r="292" s="2" customFormat="1" ht="16.5" customHeight="1">
      <c r="A292" s="39"/>
      <c r="B292" s="40"/>
      <c r="C292" s="229" t="s">
        <v>688</v>
      </c>
      <c r="D292" s="229" t="s">
        <v>352</v>
      </c>
      <c r="E292" s="230" t="s">
        <v>7291</v>
      </c>
      <c r="F292" s="231" t="s">
        <v>7231</v>
      </c>
      <c r="G292" s="232" t="s">
        <v>497</v>
      </c>
      <c r="H292" s="233">
        <v>4</v>
      </c>
      <c r="I292" s="234"/>
      <c r="J292" s="235">
        <f>ROUND(I292*H292,2)</f>
        <v>0</v>
      </c>
      <c r="K292" s="231" t="s">
        <v>1</v>
      </c>
      <c r="L292" s="45"/>
      <c r="M292" s="236" t="s">
        <v>1</v>
      </c>
      <c r="N292" s="237" t="s">
        <v>41</v>
      </c>
      <c r="O292" s="92"/>
      <c r="P292" s="238">
        <f>O292*H292</f>
        <v>0</v>
      </c>
      <c r="Q292" s="238">
        <v>0</v>
      </c>
      <c r="R292" s="238">
        <f>Q292*H292</f>
        <v>0</v>
      </c>
      <c r="S292" s="238">
        <v>0</v>
      </c>
      <c r="T292" s="239">
        <f>S292*H292</f>
        <v>0</v>
      </c>
      <c r="U292" s="39"/>
      <c r="V292" s="39"/>
      <c r="W292" s="39"/>
      <c r="X292" s="39"/>
      <c r="Y292" s="39"/>
      <c r="Z292" s="39"/>
      <c r="AA292" s="39"/>
      <c r="AB292" s="39"/>
      <c r="AC292" s="39"/>
      <c r="AD292" s="39"/>
      <c r="AE292" s="39"/>
      <c r="AR292" s="240" t="s">
        <v>357</v>
      </c>
      <c r="AT292" s="240" t="s">
        <v>352</v>
      </c>
      <c r="AU292" s="240" t="s">
        <v>76</v>
      </c>
      <c r="AY292" s="18" t="s">
        <v>350</v>
      </c>
      <c r="BE292" s="241">
        <f>IF(N292="základní",J292,0)</f>
        <v>0</v>
      </c>
      <c r="BF292" s="241">
        <f>IF(N292="snížená",J292,0)</f>
        <v>0</v>
      </c>
      <c r="BG292" s="241">
        <f>IF(N292="zákl. přenesená",J292,0)</f>
        <v>0</v>
      </c>
      <c r="BH292" s="241">
        <f>IF(N292="sníž. přenesená",J292,0)</f>
        <v>0</v>
      </c>
      <c r="BI292" s="241">
        <f>IF(N292="nulová",J292,0)</f>
        <v>0</v>
      </c>
      <c r="BJ292" s="18" t="s">
        <v>84</v>
      </c>
      <c r="BK292" s="241">
        <f>ROUND(I292*H292,2)</f>
        <v>0</v>
      </c>
      <c r="BL292" s="18" t="s">
        <v>357</v>
      </c>
      <c r="BM292" s="240" t="s">
        <v>987</v>
      </c>
    </row>
    <row r="293" s="2" customFormat="1">
      <c r="A293" s="39"/>
      <c r="B293" s="40"/>
      <c r="C293" s="41"/>
      <c r="D293" s="242" t="s">
        <v>359</v>
      </c>
      <c r="E293" s="41"/>
      <c r="F293" s="243" t="s">
        <v>7231</v>
      </c>
      <c r="G293" s="41"/>
      <c r="H293" s="41"/>
      <c r="I293" s="244"/>
      <c r="J293" s="41"/>
      <c r="K293" s="41"/>
      <c r="L293" s="45"/>
      <c r="M293" s="245"/>
      <c r="N293" s="246"/>
      <c r="O293" s="92"/>
      <c r="P293" s="92"/>
      <c r="Q293" s="92"/>
      <c r="R293" s="92"/>
      <c r="S293" s="92"/>
      <c r="T293" s="93"/>
      <c r="U293" s="39"/>
      <c r="V293" s="39"/>
      <c r="W293" s="39"/>
      <c r="X293" s="39"/>
      <c r="Y293" s="39"/>
      <c r="Z293" s="39"/>
      <c r="AA293" s="39"/>
      <c r="AB293" s="39"/>
      <c r="AC293" s="39"/>
      <c r="AD293" s="39"/>
      <c r="AE293" s="39"/>
      <c r="AT293" s="18" t="s">
        <v>359</v>
      </c>
      <c r="AU293" s="18" t="s">
        <v>76</v>
      </c>
    </row>
    <row r="294" s="15" customFormat="1">
      <c r="A294" s="15"/>
      <c r="B294" s="269"/>
      <c r="C294" s="270"/>
      <c r="D294" s="242" t="s">
        <v>361</v>
      </c>
      <c r="E294" s="271" t="s">
        <v>1</v>
      </c>
      <c r="F294" s="272" t="s">
        <v>7229</v>
      </c>
      <c r="G294" s="270"/>
      <c r="H294" s="271" t="s">
        <v>1</v>
      </c>
      <c r="I294" s="273"/>
      <c r="J294" s="270"/>
      <c r="K294" s="270"/>
      <c r="L294" s="274"/>
      <c r="M294" s="275"/>
      <c r="N294" s="276"/>
      <c r="O294" s="276"/>
      <c r="P294" s="276"/>
      <c r="Q294" s="276"/>
      <c r="R294" s="276"/>
      <c r="S294" s="276"/>
      <c r="T294" s="277"/>
      <c r="U294" s="15"/>
      <c r="V294" s="15"/>
      <c r="W294" s="15"/>
      <c r="X294" s="15"/>
      <c r="Y294" s="15"/>
      <c r="Z294" s="15"/>
      <c r="AA294" s="15"/>
      <c r="AB294" s="15"/>
      <c r="AC294" s="15"/>
      <c r="AD294" s="15"/>
      <c r="AE294" s="15"/>
      <c r="AT294" s="278" t="s">
        <v>361</v>
      </c>
      <c r="AU294" s="278" t="s">
        <v>76</v>
      </c>
      <c r="AV294" s="15" t="s">
        <v>84</v>
      </c>
      <c r="AW294" s="15" t="s">
        <v>32</v>
      </c>
      <c r="AX294" s="15" t="s">
        <v>76</v>
      </c>
      <c r="AY294" s="278" t="s">
        <v>350</v>
      </c>
    </row>
    <row r="295" s="15" customFormat="1">
      <c r="A295" s="15"/>
      <c r="B295" s="269"/>
      <c r="C295" s="270"/>
      <c r="D295" s="242" t="s">
        <v>361</v>
      </c>
      <c r="E295" s="271" t="s">
        <v>1</v>
      </c>
      <c r="F295" s="272" t="s">
        <v>7220</v>
      </c>
      <c r="G295" s="270"/>
      <c r="H295" s="271" t="s">
        <v>1</v>
      </c>
      <c r="I295" s="273"/>
      <c r="J295" s="270"/>
      <c r="K295" s="270"/>
      <c r="L295" s="274"/>
      <c r="M295" s="275"/>
      <c r="N295" s="276"/>
      <c r="O295" s="276"/>
      <c r="P295" s="276"/>
      <c r="Q295" s="276"/>
      <c r="R295" s="276"/>
      <c r="S295" s="276"/>
      <c r="T295" s="277"/>
      <c r="U295" s="15"/>
      <c r="V295" s="15"/>
      <c r="W295" s="15"/>
      <c r="X295" s="15"/>
      <c r="Y295" s="15"/>
      <c r="Z295" s="15"/>
      <c r="AA295" s="15"/>
      <c r="AB295" s="15"/>
      <c r="AC295" s="15"/>
      <c r="AD295" s="15"/>
      <c r="AE295" s="15"/>
      <c r="AT295" s="278" t="s">
        <v>361</v>
      </c>
      <c r="AU295" s="278" t="s">
        <v>76</v>
      </c>
      <c r="AV295" s="15" t="s">
        <v>84</v>
      </c>
      <c r="AW295" s="15" t="s">
        <v>32</v>
      </c>
      <c r="AX295" s="15" t="s">
        <v>76</v>
      </c>
      <c r="AY295" s="278" t="s">
        <v>350</v>
      </c>
    </row>
    <row r="296" s="13" customFormat="1">
      <c r="A296" s="13"/>
      <c r="B296" s="247"/>
      <c r="C296" s="248"/>
      <c r="D296" s="242" t="s">
        <v>361</v>
      </c>
      <c r="E296" s="249" t="s">
        <v>1</v>
      </c>
      <c r="F296" s="250" t="s">
        <v>357</v>
      </c>
      <c r="G296" s="248"/>
      <c r="H296" s="251">
        <v>4</v>
      </c>
      <c r="I296" s="252"/>
      <c r="J296" s="248"/>
      <c r="K296" s="248"/>
      <c r="L296" s="253"/>
      <c r="M296" s="254"/>
      <c r="N296" s="255"/>
      <c r="O296" s="255"/>
      <c r="P296" s="255"/>
      <c r="Q296" s="255"/>
      <c r="R296" s="255"/>
      <c r="S296" s="255"/>
      <c r="T296" s="256"/>
      <c r="U296" s="13"/>
      <c r="V296" s="13"/>
      <c r="W296" s="13"/>
      <c r="X296" s="13"/>
      <c r="Y296" s="13"/>
      <c r="Z296" s="13"/>
      <c r="AA296" s="13"/>
      <c r="AB296" s="13"/>
      <c r="AC296" s="13"/>
      <c r="AD296" s="13"/>
      <c r="AE296" s="13"/>
      <c r="AT296" s="257" t="s">
        <v>361</v>
      </c>
      <c r="AU296" s="257" t="s">
        <v>76</v>
      </c>
      <c r="AV296" s="13" t="s">
        <v>86</v>
      </c>
      <c r="AW296" s="13" t="s">
        <v>32</v>
      </c>
      <c r="AX296" s="13" t="s">
        <v>84</v>
      </c>
      <c r="AY296" s="257" t="s">
        <v>350</v>
      </c>
    </row>
    <row r="297" s="2" customFormat="1" ht="16.5" customHeight="1">
      <c r="A297" s="39"/>
      <c r="B297" s="40"/>
      <c r="C297" s="229" t="s">
        <v>695</v>
      </c>
      <c r="D297" s="229" t="s">
        <v>352</v>
      </c>
      <c r="E297" s="230" t="s">
        <v>7292</v>
      </c>
      <c r="F297" s="231" t="s">
        <v>7238</v>
      </c>
      <c r="G297" s="232" t="s">
        <v>497</v>
      </c>
      <c r="H297" s="233">
        <v>10</v>
      </c>
      <c r="I297" s="234"/>
      <c r="J297" s="235">
        <f>ROUND(I297*H297,2)</f>
        <v>0</v>
      </c>
      <c r="K297" s="231" t="s">
        <v>1</v>
      </c>
      <c r="L297" s="45"/>
      <c r="M297" s="236" t="s">
        <v>1</v>
      </c>
      <c r="N297" s="237" t="s">
        <v>41</v>
      </c>
      <c r="O297" s="92"/>
      <c r="P297" s="238">
        <f>O297*H297</f>
        <v>0</v>
      </c>
      <c r="Q297" s="238">
        <v>0</v>
      </c>
      <c r="R297" s="238">
        <f>Q297*H297</f>
        <v>0</v>
      </c>
      <c r="S297" s="238">
        <v>0</v>
      </c>
      <c r="T297" s="239">
        <f>S297*H297</f>
        <v>0</v>
      </c>
      <c r="U297" s="39"/>
      <c r="V297" s="39"/>
      <c r="W297" s="39"/>
      <c r="X297" s="39"/>
      <c r="Y297" s="39"/>
      <c r="Z297" s="39"/>
      <c r="AA297" s="39"/>
      <c r="AB297" s="39"/>
      <c r="AC297" s="39"/>
      <c r="AD297" s="39"/>
      <c r="AE297" s="39"/>
      <c r="AR297" s="240" t="s">
        <v>357</v>
      </c>
      <c r="AT297" s="240" t="s">
        <v>352</v>
      </c>
      <c r="AU297" s="240" t="s">
        <v>76</v>
      </c>
      <c r="AY297" s="18" t="s">
        <v>350</v>
      </c>
      <c r="BE297" s="241">
        <f>IF(N297="základní",J297,0)</f>
        <v>0</v>
      </c>
      <c r="BF297" s="241">
        <f>IF(N297="snížená",J297,0)</f>
        <v>0</v>
      </c>
      <c r="BG297" s="241">
        <f>IF(N297="zákl. přenesená",J297,0)</f>
        <v>0</v>
      </c>
      <c r="BH297" s="241">
        <f>IF(N297="sníž. přenesená",J297,0)</f>
        <v>0</v>
      </c>
      <c r="BI297" s="241">
        <f>IF(N297="nulová",J297,0)</f>
        <v>0</v>
      </c>
      <c r="BJ297" s="18" t="s">
        <v>84</v>
      </c>
      <c r="BK297" s="241">
        <f>ROUND(I297*H297,2)</f>
        <v>0</v>
      </c>
      <c r="BL297" s="18" t="s">
        <v>357</v>
      </c>
      <c r="BM297" s="240" t="s">
        <v>1001</v>
      </c>
    </row>
    <row r="298" s="2" customFormat="1">
      <c r="A298" s="39"/>
      <c r="B298" s="40"/>
      <c r="C298" s="41"/>
      <c r="D298" s="242" t="s">
        <v>359</v>
      </c>
      <c r="E298" s="41"/>
      <c r="F298" s="243" t="s">
        <v>7238</v>
      </c>
      <c r="G298" s="41"/>
      <c r="H298" s="41"/>
      <c r="I298" s="244"/>
      <c r="J298" s="41"/>
      <c r="K298" s="41"/>
      <c r="L298" s="45"/>
      <c r="M298" s="245"/>
      <c r="N298" s="246"/>
      <c r="O298" s="92"/>
      <c r="P298" s="92"/>
      <c r="Q298" s="92"/>
      <c r="R298" s="92"/>
      <c r="S298" s="92"/>
      <c r="T298" s="93"/>
      <c r="U298" s="39"/>
      <c r="V298" s="39"/>
      <c r="W298" s="39"/>
      <c r="X298" s="39"/>
      <c r="Y298" s="39"/>
      <c r="Z298" s="39"/>
      <c r="AA298" s="39"/>
      <c r="AB298" s="39"/>
      <c r="AC298" s="39"/>
      <c r="AD298" s="39"/>
      <c r="AE298" s="39"/>
      <c r="AT298" s="18" t="s">
        <v>359</v>
      </c>
      <c r="AU298" s="18" t="s">
        <v>76</v>
      </c>
    </row>
    <row r="299" s="15" customFormat="1">
      <c r="A299" s="15"/>
      <c r="B299" s="269"/>
      <c r="C299" s="270"/>
      <c r="D299" s="242" t="s">
        <v>361</v>
      </c>
      <c r="E299" s="271" t="s">
        <v>1</v>
      </c>
      <c r="F299" s="272" t="s">
        <v>7293</v>
      </c>
      <c r="G299" s="270"/>
      <c r="H299" s="271" t="s">
        <v>1</v>
      </c>
      <c r="I299" s="273"/>
      <c r="J299" s="270"/>
      <c r="K299" s="270"/>
      <c r="L299" s="274"/>
      <c r="M299" s="275"/>
      <c r="N299" s="276"/>
      <c r="O299" s="276"/>
      <c r="P299" s="276"/>
      <c r="Q299" s="276"/>
      <c r="R299" s="276"/>
      <c r="S299" s="276"/>
      <c r="T299" s="277"/>
      <c r="U299" s="15"/>
      <c r="V299" s="15"/>
      <c r="W299" s="15"/>
      <c r="X299" s="15"/>
      <c r="Y299" s="15"/>
      <c r="Z299" s="15"/>
      <c r="AA299" s="15"/>
      <c r="AB299" s="15"/>
      <c r="AC299" s="15"/>
      <c r="AD299" s="15"/>
      <c r="AE299" s="15"/>
      <c r="AT299" s="278" t="s">
        <v>361</v>
      </c>
      <c r="AU299" s="278" t="s">
        <v>76</v>
      </c>
      <c r="AV299" s="15" t="s">
        <v>84</v>
      </c>
      <c r="AW299" s="15" t="s">
        <v>32</v>
      </c>
      <c r="AX299" s="15" t="s">
        <v>76</v>
      </c>
      <c r="AY299" s="278" t="s">
        <v>350</v>
      </c>
    </row>
    <row r="300" s="15" customFormat="1">
      <c r="A300" s="15"/>
      <c r="B300" s="269"/>
      <c r="C300" s="270"/>
      <c r="D300" s="242" t="s">
        <v>361</v>
      </c>
      <c r="E300" s="271" t="s">
        <v>1</v>
      </c>
      <c r="F300" s="272" t="s">
        <v>7294</v>
      </c>
      <c r="G300" s="270"/>
      <c r="H300" s="271" t="s">
        <v>1</v>
      </c>
      <c r="I300" s="273"/>
      <c r="J300" s="270"/>
      <c r="K300" s="270"/>
      <c r="L300" s="274"/>
      <c r="M300" s="275"/>
      <c r="N300" s="276"/>
      <c r="O300" s="276"/>
      <c r="P300" s="276"/>
      <c r="Q300" s="276"/>
      <c r="R300" s="276"/>
      <c r="S300" s="276"/>
      <c r="T300" s="277"/>
      <c r="U300" s="15"/>
      <c r="V300" s="15"/>
      <c r="W300" s="15"/>
      <c r="X300" s="15"/>
      <c r="Y300" s="15"/>
      <c r="Z300" s="15"/>
      <c r="AA300" s="15"/>
      <c r="AB300" s="15"/>
      <c r="AC300" s="15"/>
      <c r="AD300" s="15"/>
      <c r="AE300" s="15"/>
      <c r="AT300" s="278" t="s">
        <v>361</v>
      </c>
      <c r="AU300" s="278" t="s">
        <v>76</v>
      </c>
      <c r="AV300" s="15" t="s">
        <v>84</v>
      </c>
      <c r="AW300" s="15" t="s">
        <v>32</v>
      </c>
      <c r="AX300" s="15" t="s">
        <v>76</v>
      </c>
      <c r="AY300" s="278" t="s">
        <v>350</v>
      </c>
    </row>
    <row r="301" s="15" customFormat="1">
      <c r="A301" s="15"/>
      <c r="B301" s="269"/>
      <c r="C301" s="270"/>
      <c r="D301" s="242" t="s">
        <v>361</v>
      </c>
      <c r="E301" s="271" t="s">
        <v>1</v>
      </c>
      <c r="F301" s="272" t="s">
        <v>7295</v>
      </c>
      <c r="G301" s="270"/>
      <c r="H301" s="271" t="s">
        <v>1</v>
      </c>
      <c r="I301" s="273"/>
      <c r="J301" s="270"/>
      <c r="K301" s="270"/>
      <c r="L301" s="274"/>
      <c r="M301" s="275"/>
      <c r="N301" s="276"/>
      <c r="O301" s="276"/>
      <c r="P301" s="276"/>
      <c r="Q301" s="276"/>
      <c r="R301" s="276"/>
      <c r="S301" s="276"/>
      <c r="T301" s="277"/>
      <c r="U301" s="15"/>
      <c r="V301" s="15"/>
      <c r="W301" s="15"/>
      <c r="X301" s="15"/>
      <c r="Y301" s="15"/>
      <c r="Z301" s="15"/>
      <c r="AA301" s="15"/>
      <c r="AB301" s="15"/>
      <c r="AC301" s="15"/>
      <c r="AD301" s="15"/>
      <c r="AE301" s="15"/>
      <c r="AT301" s="278" t="s">
        <v>361</v>
      </c>
      <c r="AU301" s="278" t="s">
        <v>76</v>
      </c>
      <c r="AV301" s="15" t="s">
        <v>84</v>
      </c>
      <c r="AW301" s="15" t="s">
        <v>32</v>
      </c>
      <c r="AX301" s="15" t="s">
        <v>76</v>
      </c>
      <c r="AY301" s="278" t="s">
        <v>350</v>
      </c>
    </row>
    <row r="302" s="15" customFormat="1">
      <c r="A302" s="15"/>
      <c r="B302" s="269"/>
      <c r="C302" s="270"/>
      <c r="D302" s="242" t="s">
        <v>361</v>
      </c>
      <c r="E302" s="271" t="s">
        <v>1</v>
      </c>
      <c r="F302" s="272" t="s">
        <v>7220</v>
      </c>
      <c r="G302" s="270"/>
      <c r="H302" s="271" t="s">
        <v>1</v>
      </c>
      <c r="I302" s="273"/>
      <c r="J302" s="270"/>
      <c r="K302" s="270"/>
      <c r="L302" s="274"/>
      <c r="M302" s="275"/>
      <c r="N302" s="276"/>
      <c r="O302" s="276"/>
      <c r="P302" s="276"/>
      <c r="Q302" s="276"/>
      <c r="R302" s="276"/>
      <c r="S302" s="276"/>
      <c r="T302" s="277"/>
      <c r="U302" s="15"/>
      <c r="V302" s="15"/>
      <c r="W302" s="15"/>
      <c r="X302" s="15"/>
      <c r="Y302" s="15"/>
      <c r="Z302" s="15"/>
      <c r="AA302" s="15"/>
      <c r="AB302" s="15"/>
      <c r="AC302" s="15"/>
      <c r="AD302" s="15"/>
      <c r="AE302" s="15"/>
      <c r="AT302" s="278" t="s">
        <v>361</v>
      </c>
      <c r="AU302" s="278" t="s">
        <v>76</v>
      </c>
      <c r="AV302" s="15" t="s">
        <v>84</v>
      </c>
      <c r="AW302" s="15" t="s">
        <v>32</v>
      </c>
      <c r="AX302" s="15" t="s">
        <v>76</v>
      </c>
      <c r="AY302" s="278" t="s">
        <v>350</v>
      </c>
    </row>
    <row r="303" s="13" customFormat="1">
      <c r="A303" s="13"/>
      <c r="B303" s="247"/>
      <c r="C303" s="248"/>
      <c r="D303" s="242" t="s">
        <v>361</v>
      </c>
      <c r="E303" s="249" t="s">
        <v>1</v>
      </c>
      <c r="F303" s="250" t="s">
        <v>480</v>
      </c>
      <c r="G303" s="248"/>
      <c r="H303" s="251">
        <v>10</v>
      </c>
      <c r="I303" s="252"/>
      <c r="J303" s="248"/>
      <c r="K303" s="248"/>
      <c r="L303" s="253"/>
      <c r="M303" s="254"/>
      <c r="N303" s="255"/>
      <c r="O303" s="255"/>
      <c r="P303" s="255"/>
      <c r="Q303" s="255"/>
      <c r="R303" s="255"/>
      <c r="S303" s="255"/>
      <c r="T303" s="256"/>
      <c r="U303" s="13"/>
      <c r="V303" s="13"/>
      <c r="W303" s="13"/>
      <c r="X303" s="13"/>
      <c r="Y303" s="13"/>
      <c r="Z303" s="13"/>
      <c r="AA303" s="13"/>
      <c r="AB303" s="13"/>
      <c r="AC303" s="13"/>
      <c r="AD303" s="13"/>
      <c r="AE303" s="13"/>
      <c r="AT303" s="257" t="s">
        <v>361</v>
      </c>
      <c r="AU303" s="257" t="s">
        <v>76</v>
      </c>
      <c r="AV303" s="13" t="s">
        <v>86</v>
      </c>
      <c r="AW303" s="13" t="s">
        <v>32</v>
      </c>
      <c r="AX303" s="13" t="s">
        <v>84</v>
      </c>
      <c r="AY303" s="257" t="s">
        <v>350</v>
      </c>
    </row>
    <row r="304" s="2" customFormat="1" ht="16.5" customHeight="1">
      <c r="A304" s="39"/>
      <c r="B304" s="40"/>
      <c r="C304" s="229" t="s">
        <v>701</v>
      </c>
      <c r="D304" s="229" t="s">
        <v>352</v>
      </c>
      <c r="E304" s="230" t="s">
        <v>7296</v>
      </c>
      <c r="F304" s="231" t="s">
        <v>7244</v>
      </c>
      <c r="G304" s="232" t="s">
        <v>497</v>
      </c>
      <c r="H304" s="233">
        <v>4</v>
      </c>
      <c r="I304" s="234"/>
      <c r="J304" s="235">
        <f>ROUND(I304*H304,2)</f>
        <v>0</v>
      </c>
      <c r="K304" s="231" t="s">
        <v>1</v>
      </c>
      <c r="L304" s="45"/>
      <c r="M304" s="236" t="s">
        <v>1</v>
      </c>
      <c r="N304" s="237" t="s">
        <v>41</v>
      </c>
      <c r="O304" s="92"/>
      <c r="P304" s="238">
        <f>O304*H304</f>
        <v>0</v>
      </c>
      <c r="Q304" s="238">
        <v>0</v>
      </c>
      <c r="R304" s="238">
        <f>Q304*H304</f>
        <v>0</v>
      </c>
      <c r="S304" s="238">
        <v>0</v>
      </c>
      <c r="T304" s="239">
        <f>S304*H304</f>
        <v>0</v>
      </c>
      <c r="U304" s="39"/>
      <c r="V304" s="39"/>
      <c r="W304" s="39"/>
      <c r="X304" s="39"/>
      <c r="Y304" s="39"/>
      <c r="Z304" s="39"/>
      <c r="AA304" s="39"/>
      <c r="AB304" s="39"/>
      <c r="AC304" s="39"/>
      <c r="AD304" s="39"/>
      <c r="AE304" s="39"/>
      <c r="AR304" s="240" t="s">
        <v>357</v>
      </c>
      <c r="AT304" s="240" t="s">
        <v>352</v>
      </c>
      <c r="AU304" s="240" t="s">
        <v>76</v>
      </c>
      <c r="AY304" s="18" t="s">
        <v>350</v>
      </c>
      <c r="BE304" s="241">
        <f>IF(N304="základní",J304,0)</f>
        <v>0</v>
      </c>
      <c r="BF304" s="241">
        <f>IF(N304="snížená",J304,0)</f>
        <v>0</v>
      </c>
      <c r="BG304" s="241">
        <f>IF(N304="zákl. přenesená",J304,0)</f>
        <v>0</v>
      </c>
      <c r="BH304" s="241">
        <f>IF(N304="sníž. přenesená",J304,0)</f>
        <v>0</v>
      </c>
      <c r="BI304" s="241">
        <f>IF(N304="nulová",J304,0)</f>
        <v>0</v>
      </c>
      <c r="BJ304" s="18" t="s">
        <v>84</v>
      </c>
      <c r="BK304" s="241">
        <f>ROUND(I304*H304,2)</f>
        <v>0</v>
      </c>
      <c r="BL304" s="18" t="s">
        <v>357</v>
      </c>
      <c r="BM304" s="240" t="s">
        <v>1014</v>
      </c>
    </row>
    <row r="305" s="2" customFormat="1">
      <c r="A305" s="39"/>
      <c r="B305" s="40"/>
      <c r="C305" s="41"/>
      <c r="D305" s="242" t="s">
        <v>359</v>
      </c>
      <c r="E305" s="41"/>
      <c r="F305" s="243" t="s">
        <v>7244</v>
      </c>
      <c r="G305" s="41"/>
      <c r="H305" s="41"/>
      <c r="I305" s="244"/>
      <c r="J305" s="41"/>
      <c r="K305" s="41"/>
      <c r="L305" s="45"/>
      <c r="M305" s="245"/>
      <c r="N305" s="246"/>
      <c r="O305" s="92"/>
      <c r="P305" s="92"/>
      <c r="Q305" s="92"/>
      <c r="R305" s="92"/>
      <c r="S305" s="92"/>
      <c r="T305" s="93"/>
      <c r="U305" s="39"/>
      <c r="V305" s="39"/>
      <c r="W305" s="39"/>
      <c r="X305" s="39"/>
      <c r="Y305" s="39"/>
      <c r="Z305" s="39"/>
      <c r="AA305" s="39"/>
      <c r="AB305" s="39"/>
      <c r="AC305" s="39"/>
      <c r="AD305" s="39"/>
      <c r="AE305" s="39"/>
      <c r="AT305" s="18" t="s">
        <v>359</v>
      </c>
      <c r="AU305" s="18" t="s">
        <v>76</v>
      </c>
    </row>
    <row r="306" s="15" customFormat="1">
      <c r="A306" s="15"/>
      <c r="B306" s="269"/>
      <c r="C306" s="270"/>
      <c r="D306" s="242" t="s">
        <v>361</v>
      </c>
      <c r="E306" s="271" t="s">
        <v>1</v>
      </c>
      <c r="F306" s="272" t="s">
        <v>7297</v>
      </c>
      <c r="G306" s="270"/>
      <c r="H306" s="271" t="s">
        <v>1</v>
      </c>
      <c r="I306" s="273"/>
      <c r="J306" s="270"/>
      <c r="K306" s="270"/>
      <c r="L306" s="274"/>
      <c r="M306" s="275"/>
      <c r="N306" s="276"/>
      <c r="O306" s="276"/>
      <c r="P306" s="276"/>
      <c r="Q306" s="276"/>
      <c r="R306" s="276"/>
      <c r="S306" s="276"/>
      <c r="T306" s="277"/>
      <c r="U306" s="15"/>
      <c r="V306" s="15"/>
      <c r="W306" s="15"/>
      <c r="X306" s="15"/>
      <c r="Y306" s="15"/>
      <c r="Z306" s="15"/>
      <c r="AA306" s="15"/>
      <c r="AB306" s="15"/>
      <c r="AC306" s="15"/>
      <c r="AD306" s="15"/>
      <c r="AE306" s="15"/>
      <c r="AT306" s="278" t="s">
        <v>361</v>
      </c>
      <c r="AU306" s="278" t="s">
        <v>76</v>
      </c>
      <c r="AV306" s="15" t="s">
        <v>84</v>
      </c>
      <c r="AW306" s="15" t="s">
        <v>32</v>
      </c>
      <c r="AX306" s="15" t="s">
        <v>76</v>
      </c>
      <c r="AY306" s="278" t="s">
        <v>350</v>
      </c>
    </row>
    <row r="307" s="15" customFormat="1">
      <c r="A307" s="15"/>
      <c r="B307" s="269"/>
      <c r="C307" s="270"/>
      <c r="D307" s="242" t="s">
        <v>361</v>
      </c>
      <c r="E307" s="271" t="s">
        <v>1</v>
      </c>
      <c r="F307" s="272" t="s">
        <v>7220</v>
      </c>
      <c r="G307" s="270"/>
      <c r="H307" s="271" t="s">
        <v>1</v>
      </c>
      <c r="I307" s="273"/>
      <c r="J307" s="270"/>
      <c r="K307" s="270"/>
      <c r="L307" s="274"/>
      <c r="M307" s="275"/>
      <c r="N307" s="276"/>
      <c r="O307" s="276"/>
      <c r="P307" s="276"/>
      <c r="Q307" s="276"/>
      <c r="R307" s="276"/>
      <c r="S307" s="276"/>
      <c r="T307" s="277"/>
      <c r="U307" s="15"/>
      <c r="V307" s="15"/>
      <c r="W307" s="15"/>
      <c r="X307" s="15"/>
      <c r="Y307" s="15"/>
      <c r="Z307" s="15"/>
      <c r="AA307" s="15"/>
      <c r="AB307" s="15"/>
      <c r="AC307" s="15"/>
      <c r="AD307" s="15"/>
      <c r="AE307" s="15"/>
      <c r="AT307" s="278" t="s">
        <v>361</v>
      </c>
      <c r="AU307" s="278" t="s">
        <v>76</v>
      </c>
      <c r="AV307" s="15" t="s">
        <v>84</v>
      </c>
      <c r="AW307" s="15" t="s">
        <v>32</v>
      </c>
      <c r="AX307" s="15" t="s">
        <v>76</v>
      </c>
      <c r="AY307" s="278" t="s">
        <v>350</v>
      </c>
    </row>
    <row r="308" s="13" customFormat="1">
      <c r="A308" s="13"/>
      <c r="B308" s="247"/>
      <c r="C308" s="248"/>
      <c r="D308" s="242" t="s">
        <v>361</v>
      </c>
      <c r="E308" s="249" t="s">
        <v>1</v>
      </c>
      <c r="F308" s="250" t="s">
        <v>357</v>
      </c>
      <c r="G308" s="248"/>
      <c r="H308" s="251">
        <v>4</v>
      </c>
      <c r="I308" s="252"/>
      <c r="J308" s="248"/>
      <c r="K308" s="248"/>
      <c r="L308" s="253"/>
      <c r="M308" s="254"/>
      <c r="N308" s="255"/>
      <c r="O308" s="255"/>
      <c r="P308" s="255"/>
      <c r="Q308" s="255"/>
      <c r="R308" s="255"/>
      <c r="S308" s="255"/>
      <c r="T308" s="256"/>
      <c r="U308" s="13"/>
      <c r="V308" s="13"/>
      <c r="W308" s="13"/>
      <c r="X308" s="13"/>
      <c r="Y308" s="13"/>
      <c r="Z308" s="13"/>
      <c r="AA308" s="13"/>
      <c r="AB308" s="13"/>
      <c r="AC308" s="13"/>
      <c r="AD308" s="13"/>
      <c r="AE308" s="13"/>
      <c r="AT308" s="257" t="s">
        <v>361</v>
      </c>
      <c r="AU308" s="257" t="s">
        <v>76</v>
      </c>
      <c r="AV308" s="13" t="s">
        <v>86</v>
      </c>
      <c r="AW308" s="13" t="s">
        <v>32</v>
      </c>
      <c r="AX308" s="13" t="s">
        <v>84</v>
      </c>
      <c r="AY308" s="257" t="s">
        <v>350</v>
      </c>
    </row>
    <row r="309" s="2" customFormat="1" ht="16.5" customHeight="1">
      <c r="A309" s="39"/>
      <c r="B309" s="40"/>
      <c r="C309" s="229" t="s">
        <v>707</v>
      </c>
      <c r="D309" s="229" t="s">
        <v>352</v>
      </c>
      <c r="E309" s="230" t="s">
        <v>7298</v>
      </c>
      <c r="F309" s="231" t="s">
        <v>7262</v>
      </c>
      <c r="G309" s="232" t="s">
        <v>497</v>
      </c>
      <c r="H309" s="233">
        <v>1</v>
      </c>
      <c r="I309" s="234"/>
      <c r="J309" s="235">
        <f>ROUND(I309*H309,2)</f>
        <v>0</v>
      </c>
      <c r="K309" s="231" t="s">
        <v>1</v>
      </c>
      <c r="L309" s="45"/>
      <c r="M309" s="236" t="s">
        <v>1</v>
      </c>
      <c r="N309" s="237" t="s">
        <v>41</v>
      </c>
      <c r="O309" s="92"/>
      <c r="P309" s="238">
        <f>O309*H309</f>
        <v>0</v>
      </c>
      <c r="Q309" s="238">
        <v>0</v>
      </c>
      <c r="R309" s="238">
        <f>Q309*H309</f>
        <v>0</v>
      </c>
      <c r="S309" s="238">
        <v>0</v>
      </c>
      <c r="T309" s="239">
        <f>S309*H309</f>
        <v>0</v>
      </c>
      <c r="U309" s="39"/>
      <c r="V309" s="39"/>
      <c r="W309" s="39"/>
      <c r="X309" s="39"/>
      <c r="Y309" s="39"/>
      <c r="Z309" s="39"/>
      <c r="AA309" s="39"/>
      <c r="AB309" s="39"/>
      <c r="AC309" s="39"/>
      <c r="AD309" s="39"/>
      <c r="AE309" s="39"/>
      <c r="AR309" s="240" t="s">
        <v>357</v>
      </c>
      <c r="AT309" s="240" t="s">
        <v>352</v>
      </c>
      <c r="AU309" s="240" t="s">
        <v>76</v>
      </c>
      <c r="AY309" s="18" t="s">
        <v>350</v>
      </c>
      <c r="BE309" s="241">
        <f>IF(N309="základní",J309,0)</f>
        <v>0</v>
      </c>
      <c r="BF309" s="241">
        <f>IF(N309="snížená",J309,0)</f>
        <v>0</v>
      </c>
      <c r="BG309" s="241">
        <f>IF(N309="zákl. přenesená",J309,0)</f>
        <v>0</v>
      </c>
      <c r="BH309" s="241">
        <f>IF(N309="sníž. přenesená",J309,0)</f>
        <v>0</v>
      </c>
      <c r="BI309" s="241">
        <f>IF(N309="nulová",J309,0)</f>
        <v>0</v>
      </c>
      <c r="BJ309" s="18" t="s">
        <v>84</v>
      </c>
      <c r="BK309" s="241">
        <f>ROUND(I309*H309,2)</f>
        <v>0</v>
      </c>
      <c r="BL309" s="18" t="s">
        <v>357</v>
      </c>
      <c r="BM309" s="240" t="s">
        <v>1034</v>
      </c>
    </row>
    <row r="310" s="2" customFormat="1">
      <c r="A310" s="39"/>
      <c r="B310" s="40"/>
      <c r="C310" s="41"/>
      <c r="D310" s="242" t="s">
        <v>359</v>
      </c>
      <c r="E310" s="41"/>
      <c r="F310" s="243" t="s">
        <v>7262</v>
      </c>
      <c r="G310" s="41"/>
      <c r="H310" s="41"/>
      <c r="I310" s="244"/>
      <c r="J310" s="41"/>
      <c r="K310" s="41"/>
      <c r="L310" s="45"/>
      <c r="M310" s="245"/>
      <c r="N310" s="246"/>
      <c r="O310" s="92"/>
      <c r="P310" s="92"/>
      <c r="Q310" s="92"/>
      <c r="R310" s="92"/>
      <c r="S310" s="92"/>
      <c r="T310" s="93"/>
      <c r="U310" s="39"/>
      <c r="V310" s="39"/>
      <c r="W310" s="39"/>
      <c r="X310" s="39"/>
      <c r="Y310" s="39"/>
      <c r="Z310" s="39"/>
      <c r="AA310" s="39"/>
      <c r="AB310" s="39"/>
      <c r="AC310" s="39"/>
      <c r="AD310" s="39"/>
      <c r="AE310" s="39"/>
      <c r="AT310" s="18" t="s">
        <v>359</v>
      </c>
      <c r="AU310" s="18" t="s">
        <v>76</v>
      </c>
    </row>
    <row r="311" s="15" customFormat="1">
      <c r="A311" s="15"/>
      <c r="B311" s="269"/>
      <c r="C311" s="270"/>
      <c r="D311" s="242" t="s">
        <v>361</v>
      </c>
      <c r="E311" s="271" t="s">
        <v>1</v>
      </c>
      <c r="F311" s="272" t="s">
        <v>7263</v>
      </c>
      <c r="G311" s="270"/>
      <c r="H311" s="271" t="s">
        <v>1</v>
      </c>
      <c r="I311" s="273"/>
      <c r="J311" s="270"/>
      <c r="K311" s="270"/>
      <c r="L311" s="274"/>
      <c r="M311" s="275"/>
      <c r="N311" s="276"/>
      <c r="O311" s="276"/>
      <c r="P311" s="276"/>
      <c r="Q311" s="276"/>
      <c r="R311" s="276"/>
      <c r="S311" s="276"/>
      <c r="T311" s="277"/>
      <c r="U311" s="15"/>
      <c r="V311" s="15"/>
      <c r="W311" s="15"/>
      <c r="X311" s="15"/>
      <c r="Y311" s="15"/>
      <c r="Z311" s="15"/>
      <c r="AA311" s="15"/>
      <c r="AB311" s="15"/>
      <c r="AC311" s="15"/>
      <c r="AD311" s="15"/>
      <c r="AE311" s="15"/>
      <c r="AT311" s="278" t="s">
        <v>361</v>
      </c>
      <c r="AU311" s="278" t="s">
        <v>76</v>
      </c>
      <c r="AV311" s="15" t="s">
        <v>84</v>
      </c>
      <c r="AW311" s="15" t="s">
        <v>32</v>
      </c>
      <c r="AX311" s="15" t="s">
        <v>76</v>
      </c>
      <c r="AY311" s="278" t="s">
        <v>350</v>
      </c>
    </row>
    <row r="312" s="15" customFormat="1">
      <c r="A312" s="15"/>
      <c r="B312" s="269"/>
      <c r="C312" s="270"/>
      <c r="D312" s="242" t="s">
        <v>361</v>
      </c>
      <c r="E312" s="271" t="s">
        <v>1</v>
      </c>
      <c r="F312" s="272" t="s">
        <v>7220</v>
      </c>
      <c r="G312" s="270"/>
      <c r="H312" s="271" t="s">
        <v>1</v>
      </c>
      <c r="I312" s="273"/>
      <c r="J312" s="270"/>
      <c r="K312" s="270"/>
      <c r="L312" s="274"/>
      <c r="M312" s="275"/>
      <c r="N312" s="276"/>
      <c r="O312" s="276"/>
      <c r="P312" s="276"/>
      <c r="Q312" s="276"/>
      <c r="R312" s="276"/>
      <c r="S312" s="276"/>
      <c r="T312" s="277"/>
      <c r="U312" s="15"/>
      <c r="V312" s="15"/>
      <c r="W312" s="15"/>
      <c r="X312" s="15"/>
      <c r="Y312" s="15"/>
      <c r="Z312" s="15"/>
      <c r="AA312" s="15"/>
      <c r="AB312" s="15"/>
      <c r="AC312" s="15"/>
      <c r="AD312" s="15"/>
      <c r="AE312" s="15"/>
      <c r="AT312" s="278" t="s">
        <v>361</v>
      </c>
      <c r="AU312" s="278" t="s">
        <v>76</v>
      </c>
      <c r="AV312" s="15" t="s">
        <v>84</v>
      </c>
      <c r="AW312" s="15" t="s">
        <v>32</v>
      </c>
      <c r="AX312" s="15" t="s">
        <v>76</v>
      </c>
      <c r="AY312" s="278" t="s">
        <v>350</v>
      </c>
    </row>
    <row r="313" s="15" customFormat="1">
      <c r="A313" s="15"/>
      <c r="B313" s="269"/>
      <c r="C313" s="270"/>
      <c r="D313" s="242" t="s">
        <v>361</v>
      </c>
      <c r="E313" s="271" t="s">
        <v>1</v>
      </c>
      <c r="F313" s="272" t="s">
        <v>7266</v>
      </c>
      <c r="G313" s="270"/>
      <c r="H313" s="271" t="s">
        <v>1</v>
      </c>
      <c r="I313" s="273"/>
      <c r="J313" s="270"/>
      <c r="K313" s="270"/>
      <c r="L313" s="274"/>
      <c r="M313" s="275"/>
      <c r="N313" s="276"/>
      <c r="O313" s="276"/>
      <c r="P313" s="276"/>
      <c r="Q313" s="276"/>
      <c r="R313" s="276"/>
      <c r="S313" s="276"/>
      <c r="T313" s="277"/>
      <c r="U313" s="15"/>
      <c r="V313" s="15"/>
      <c r="W313" s="15"/>
      <c r="X313" s="15"/>
      <c r="Y313" s="15"/>
      <c r="Z313" s="15"/>
      <c r="AA313" s="15"/>
      <c r="AB313" s="15"/>
      <c r="AC313" s="15"/>
      <c r="AD313" s="15"/>
      <c r="AE313" s="15"/>
      <c r="AT313" s="278" t="s">
        <v>361</v>
      </c>
      <c r="AU313" s="278" t="s">
        <v>76</v>
      </c>
      <c r="AV313" s="15" t="s">
        <v>84</v>
      </c>
      <c r="AW313" s="15" t="s">
        <v>32</v>
      </c>
      <c r="AX313" s="15" t="s">
        <v>76</v>
      </c>
      <c r="AY313" s="278" t="s">
        <v>350</v>
      </c>
    </row>
    <row r="314" s="13" customFormat="1">
      <c r="A314" s="13"/>
      <c r="B314" s="247"/>
      <c r="C314" s="248"/>
      <c r="D314" s="242" t="s">
        <v>361</v>
      </c>
      <c r="E314" s="249" t="s">
        <v>1</v>
      </c>
      <c r="F314" s="250" t="s">
        <v>84</v>
      </c>
      <c r="G314" s="248"/>
      <c r="H314" s="251">
        <v>1</v>
      </c>
      <c r="I314" s="252"/>
      <c r="J314" s="248"/>
      <c r="K314" s="248"/>
      <c r="L314" s="253"/>
      <c r="M314" s="254"/>
      <c r="N314" s="255"/>
      <c r="O314" s="255"/>
      <c r="P314" s="255"/>
      <c r="Q314" s="255"/>
      <c r="R314" s="255"/>
      <c r="S314" s="255"/>
      <c r="T314" s="256"/>
      <c r="U314" s="13"/>
      <c r="V314" s="13"/>
      <c r="W314" s="13"/>
      <c r="X314" s="13"/>
      <c r="Y314" s="13"/>
      <c r="Z314" s="13"/>
      <c r="AA314" s="13"/>
      <c r="AB314" s="13"/>
      <c r="AC314" s="13"/>
      <c r="AD314" s="13"/>
      <c r="AE314" s="13"/>
      <c r="AT314" s="257" t="s">
        <v>361</v>
      </c>
      <c r="AU314" s="257" t="s">
        <v>76</v>
      </c>
      <c r="AV314" s="13" t="s">
        <v>86</v>
      </c>
      <c r="AW314" s="13" t="s">
        <v>32</v>
      </c>
      <c r="AX314" s="13" t="s">
        <v>84</v>
      </c>
      <c r="AY314" s="257" t="s">
        <v>350</v>
      </c>
    </row>
    <row r="315" s="2" customFormat="1" ht="16.5" customHeight="1">
      <c r="A315" s="39"/>
      <c r="B315" s="40"/>
      <c r="C315" s="229" t="s">
        <v>713</v>
      </c>
      <c r="D315" s="229" t="s">
        <v>352</v>
      </c>
      <c r="E315" s="230" t="s">
        <v>7299</v>
      </c>
      <c r="F315" s="231" t="s">
        <v>7262</v>
      </c>
      <c r="G315" s="232" t="s">
        <v>497</v>
      </c>
      <c r="H315" s="233">
        <v>1</v>
      </c>
      <c r="I315" s="234"/>
      <c r="J315" s="235">
        <f>ROUND(I315*H315,2)</f>
        <v>0</v>
      </c>
      <c r="K315" s="231" t="s">
        <v>1</v>
      </c>
      <c r="L315" s="45"/>
      <c r="M315" s="236" t="s">
        <v>1</v>
      </c>
      <c r="N315" s="237" t="s">
        <v>41</v>
      </c>
      <c r="O315" s="92"/>
      <c r="P315" s="238">
        <f>O315*H315</f>
        <v>0</v>
      </c>
      <c r="Q315" s="238">
        <v>0</v>
      </c>
      <c r="R315" s="238">
        <f>Q315*H315</f>
        <v>0</v>
      </c>
      <c r="S315" s="238">
        <v>0</v>
      </c>
      <c r="T315" s="239">
        <f>S315*H315</f>
        <v>0</v>
      </c>
      <c r="U315" s="39"/>
      <c r="V315" s="39"/>
      <c r="W315" s="39"/>
      <c r="X315" s="39"/>
      <c r="Y315" s="39"/>
      <c r="Z315" s="39"/>
      <c r="AA315" s="39"/>
      <c r="AB315" s="39"/>
      <c r="AC315" s="39"/>
      <c r="AD315" s="39"/>
      <c r="AE315" s="39"/>
      <c r="AR315" s="240" t="s">
        <v>357</v>
      </c>
      <c r="AT315" s="240" t="s">
        <v>352</v>
      </c>
      <c r="AU315" s="240" t="s">
        <v>76</v>
      </c>
      <c r="AY315" s="18" t="s">
        <v>350</v>
      </c>
      <c r="BE315" s="241">
        <f>IF(N315="základní",J315,0)</f>
        <v>0</v>
      </c>
      <c r="BF315" s="241">
        <f>IF(N315="snížená",J315,0)</f>
        <v>0</v>
      </c>
      <c r="BG315" s="241">
        <f>IF(N315="zákl. přenesená",J315,0)</f>
        <v>0</v>
      </c>
      <c r="BH315" s="241">
        <f>IF(N315="sníž. přenesená",J315,0)</f>
        <v>0</v>
      </c>
      <c r="BI315" s="241">
        <f>IF(N315="nulová",J315,0)</f>
        <v>0</v>
      </c>
      <c r="BJ315" s="18" t="s">
        <v>84</v>
      </c>
      <c r="BK315" s="241">
        <f>ROUND(I315*H315,2)</f>
        <v>0</v>
      </c>
      <c r="BL315" s="18" t="s">
        <v>357</v>
      </c>
      <c r="BM315" s="240" t="s">
        <v>1050</v>
      </c>
    </row>
    <row r="316" s="2" customFormat="1">
      <c r="A316" s="39"/>
      <c r="B316" s="40"/>
      <c r="C316" s="41"/>
      <c r="D316" s="242" t="s">
        <v>359</v>
      </c>
      <c r="E316" s="41"/>
      <c r="F316" s="243" t="s">
        <v>7262</v>
      </c>
      <c r="G316" s="41"/>
      <c r="H316" s="41"/>
      <c r="I316" s="244"/>
      <c r="J316" s="41"/>
      <c r="K316" s="41"/>
      <c r="L316" s="45"/>
      <c r="M316" s="245"/>
      <c r="N316" s="246"/>
      <c r="O316" s="92"/>
      <c r="P316" s="92"/>
      <c r="Q316" s="92"/>
      <c r="R316" s="92"/>
      <c r="S316" s="92"/>
      <c r="T316" s="93"/>
      <c r="U316" s="39"/>
      <c r="V316" s="39"/>
      <c r="W316" s="39"/>
      <c r="X316" s="39"/>
      <c r="Y316" s="39"/>
      <c r="Z316" s="39"/>
      <c r="AA316" s="39"/>
      <c r="AB316" s="39"/>
      <c r="AC316" s="39"/>
      <c r="AD316" s="39"/>
      <c r="AE316" s="39"/>
      <c r="AT316" s="18" t="s">
        <v>359</v>
      </c>
      <c r="AU316" s="18" t="s">
        <v>76</v>
      </c>
    </row>
    <row r="317" s="15" customFormat="1">
      <c r="A317" s="15"/>
      <c r="B317" s="269"/>
      <c r="C317" s="270"/>
      <c r="D317" s="242" t="s">
        <v>361</v>
      </c>
      <c r="E317" s="271" t="s">
        <v>1</v>
      </c>
      <c r="F317" s="272" t="s">
        <v>7263</v>
      </c>
      <c r="G317" s="270"/>
      <c r="H317" s="271" t="s">
        <v>1</v>
      </c>
      <c r="I317" s="273"/>
      <c r="J317" s="270"/>
      <c r="K317" s="270"/>
      <c r="L317" s="274"/>
      <c r="M317" s="275"/>
      <c r="N317" s="276"/>
      <c r="O317" s="276"/>
      <c r="P317" s="276"/>
      <c r="Q317" s="276"/>
      <c r="R317" s="276"/>
      <c r="S317" s="276"/>
      <c r="T317" s="277"/>
      <c r="U317" s="15"/>
      <c r="V317" s="15"/>
      <c r="W317" s="15"/>
      <c r="X317" s="15"/>
      <c r="Y317" s="15"/>
      <c r="Z317" s="15"/>
      <c r="AA317" s="15"/>
      <c r="AB317" s="15"/>
      <c r="AC317" s="15"/>
      <c r="AD317" s="15"/>
      <c r="AE317" s="15"/>
      <c r="AT317" s="278" t="s">
        <v>361</v>
      </c>
      <c r="AU317" s="278" t="s">
        <v>76</v>
      </c>
      <c r="AV317" s="15" t="s">
        <v>84</v>
      </c>
      <c r="AW317" s="15" t="s">
        <v>32</v>
      </c>
      <c r="AX317" s="15" t="s">
        <v>76</v>
      </c>
      <c r="AY317" s="278" t="s">
        <v>350</v>
      </c>
    </row>
    <row r="318" s="15" customFormat="1">
      <c r="A318" s="15"/>
      <c r="B318" s="269"/>
      <c r="C318" s="270"/>
      <c r="D318" s="242" t="s">
        <v>361</v>
      </c>
      <c r="E318" s="271" t="s">
        <v>1</v>
      </c>
      <c r="F318" s="272" t="s">
        <v>7220</v>
      </c>
      <c r="G318" s="270"/>
      <c r="H318" s="271" t="s">
        <v>1</v>
      </c>
      <c r="I318" s="273"/>
      <c r="J318" s="270"/>
      <c r="K318" s="270"/>
      <c r="L318" s="274"/>
      <c r="M318" s="275"/>
      <c r="N318" s="276"/>
      <c r="O318" s="276"/>
      <c r="P318" s="276"/>
      <c r="Q318" s="276"/>
      <c r="R318" s="276"/>
      <c r="S318" s="276"/>
      <c r="T318" s="277"/>
      <c r="U318" s="15"/>
      <c r="V318" s="15"/>
      <c r="W318" s="15"/>
      <c r="X318" s="15"/>
      <c r="Y318" s="15"/>
      <c r="Z318" s="15"/>
      <c r="AA318" s="15"/>
      <c r="AB318" s="15"/>
      <c r="AC318" s="15"/>
      <c r="AD318" s="15"/>
      <c r="AE318" s="15"/>
      <c r="AT318" s="278" t="s">
        <v>361</v>
      </c>
      <c r="AU318" s="278" t="s">
        <v>76</v>
      </c>
      <c r="AV318" s="15" t="s">
        <v>84</v>
      </c>
      <c r="AW318" s="15" t="s">
        <v>32</v>
      </c>
      <c r="AX318" s="15" t="s">
        <v>76</v>
      </c>
      <c r="AY318" s="278" t="s">
        <v>350</v>
      </c>
    </row>
    <row r="319" s="15" customFormat="1">
      <c r="A319" s="15"/>
      <c r="B319" s="269"/>
      <c r="C319" s="270"/>
      <c r="D319" s="242" t="s">
        <v>361</v>
      </c>
      <c r="E319" s="271" t="s">
        <v>1</v>
      </c>
      <c r="F319" s="272" t="s">
        <v>7300</v>
      </c>
      <c r="G319" s="270"/>
      <c r="H319" s="271" t="s">
        <v>1</v>
      </c>
      <c r="I319" s="273"/>
      <c r="J319" s="270"/>
      <c r="K319" s="270"/>
      <c r="L319" s="274"/>
      <c r="M319" s="275"/>
      <c r="N319" s="276"/>
      <c r="O319" s="276"/>
      <c r="P319" s="276"/>
      <c r="Q319" s="276"/>
      <c r="R319" s="276"/>
      <c r="S319" s="276"/>
      <c r="T319" s="277"/>
      <c r="U319" s="15"/>
      <c r="V319" s="15"/>
      <c r="W319" s="15"/>
      <c r="X319" s="15"/>
      <c r="Y319" s="15"/>
      <c r="Z319" s="15"/>
      <c r="AA319" s="15"/>
      <c r="AB319" s="15"/>
      <c r="AC319" s="15"/>
      <c r="AD319" s="15"/>
      <c r="AE319" s="15"/>
      <c r="AT319" s="278" t="s">
        <v>361</v>
      </c>
      <c r="AU319" s="278" t="s">
        <v>76</v>
      </c>
      <c r="AV319" s="15" t="s">
        <v>84</v>
      </c>
      <c r="AW319" s="15" t="s">
        <v>32</v>
      </c>
      <c r="AX319" s="15" t="s">
        <v>76</v>
      </c>
      <c r="AY319" s="278" t="s">
        <v>350</v>
      </c>
    </row>
    <row r="320" s="13" customFormat="1">
      <c r="A320" s="13"/>
      <c r="B320" s="247"/>
      <c r="C320" s="248"/>
      <c r="D320" s="242" t="s">
        <v>361</v>
      </c>
      <c r="E320" s="249" t="s">
        <v>1</v>
      </c>
      <c r="F320" s="250" t="s">
        <v>84</v>
      </c>
      <c r="G320" s="248"/>
      <c r="H320" s="251">
        <v>1</v>
      </c>
      <c r="I320" s="252"/>
      <c r="J320" s="248"/>
      <c r="K320" s="248"/>
      <c r="L320" s="253"/>
      <c r="M320" s="254"/>
      <c r="N320" s="255"/>
      <c r="O320" s="255"/>
      <c r="P320" s="255"/>
      <c r="Q320" s="255"/>
      <c r="R320" s="255"/>
      <c r="S320" s="255"/>
      <c r="T320" s="256"/>
      <c r="U320" s="13"/>
      <c r="V320" s="13"/>
      <c r="W320" s="13"/>
      <c r="X320" s="13"/>
      <c r="Y320" s="13"/>
      <c r="Z320" s="13"/>
      <c r="AA320" s="13"/>
      <c r="AB320" s="13"/>
      <c r="AC320" s="13"/>
      <c r="AD320" s="13"/>
      <c r="AE320" s="13"/>
      <c r="AT320" s="257" t="s">
        <v>361</v>
      </c>
      <c r="AU320" s="257" t="s">
        <v>76</v>
      </c>
      <c r="AV320" s="13" t="s">
        <v>86</v>
      </c>
      <c r="AW320" s="13" t="s">
        <v>32</v>
      </c>
      <c r="AX320" s="13" t="s">
        <v>84</v>
      </c>
      <c r="AY320" s="257" t="s">
        <v>350</v>
      </c>
    </row>
    <row r="321" s="2" customFormat="1" ht="16.5" customHeight="1">
      <c r="A321" s="39"/>
      <c r="B321" s="40"/>
      <c r="C321" s="229" t="s">
        <v>722</v>
      </c>
      <c r="D321" s="229" t="s">
        <v>352</v>
      </c>
      <c r="E321" s="230" t="s">
        <v>7301</v>
      </c>
      <c r="F321" s="231" t="s">
        <v>7262</v>
      </c>
      <c r="G321" s="232" t="s">
        <v>497</v>
      </c>
      <c r="H321" s="233">
        <v>1</v>
      </c>
      <c r="I321" s="234"/>
      <c r="J321" s="235">
        <f>ROUND(I321*H321,2)</f>
        <v>0</v>
      </c>
      <c r="K321" s="231" t="s">
        <v>1</v>
      </c>
      <c r="L321" s="45"/>
      <c r="M321" s="236" t="s">
        <v>1</v>
      </c>
      <c r="N321" s="237" t="s">
        <v>41</v>
      </c>
      <c r="O321" s="92"/>
      <c r="P321" s="238">
        <f>O321*H321</f>
        <v>0</v>
      </c>
      <c r="Q321" s="238">
        <v>0</v>
      </c>
      <c r="R321" s="238">
        <f>Q321*H321</f>
        <v>0</v>
      </c>
      <c r="S321" s="238">
        <v>0</v>
      </c>
      <c r="T321" s="239">
        <f>S321*H321</f>
        <v>0</v>
      </c>
      <c r="U321" s="39"/>
      <c r="V321" s="39"/>
      <c r="W321" s="39"/>
      <c r="X321" s="39"/>
      <c r="Y321" s="39"/>
      <c r="Z321" s="39"/>
      <c r="AA321" s="39"/>
      <c r="AB321" s="39"/>
      <c r="AC321" s="39"/>
      <c r="AD321" s="39"/>
      <c r="AE321" s="39"/>
      <c r="AR321" s="240" t="s">
        <v>357</v>
      </c>
      <c r="AT321" s="240" t="s">
        <v>352</v>
      </c>
      <c r="AU321" s="240" t="s">
        <v>76</v>
      </c>
      <c r="AY321" s="18" t="s">
        <v>350</v>
      </c>
      <c r="BE321" s="241">
        <f>IF(N321="základní",J321,0)</f>
        <v>0</v>
      </c>
      <c r="BF321" s="241">
        <f>IF(N321="snížená",J321,0)</f>
        <v>0</v>
      </c>
      <c r="BG321" s="241">
        <f>IF(N321="zákl. přenesená",J321,0)</f>
        <v>0</v>
      </c>
      <c r="BH321" s="241">
        <f>IF(N321="sníž. přenesená",J321,0)</f>
        <v>0</v>
      </c>
      <c r="BI321" s="241">
        <f>IF(N321="nulová",J321,0)</f>
        <v>0</v>
      </c>
      <c r="BJ321" s="18" t="s">
        <v>84</v>
      </c>
      <c r="BK321" s="241">
        <f>ROUND(I321*H321,2)</f>
        <v>0</v>
      </c>
      <c r="BL321" s="18" t="s">
        <v>357</v>
      </c>
      <c r="BM321" s="240" t="s">
        <v>1080</v>
      </c>
    </row>
    <row r="322" s="2" customFormat="1">
      <c r="A322" s="39"/>
      <c r="B322" s="40"/>
      <c r="C322" s="41"/>
      <c r="D322" s="242" t="s">
        <v>359</v>
      </c>
      <c r="E322" s="41"/>
      <c r="F322" s="243" t="s">
        <v>7262</v>
      </c>
      <c r="G322" s="41"/>
      <c r="H322" s="41"/>
      <c r="I322" s="244"/>
      <c r="J322" s="41"/>
      <c r="K322" s="41"/>
      <c r="L322" s="45"/>
      <c r="M322" s="245"/>
      <c r="N322" s="246"/>
      <c r="O322" s="92"/>
      <c r="P322" s="92"/>
      <c r="Q322" s="92"/>
      <c r="R322" s="92"/>
      <c r="S322" s="92"/>
      <c r="T322" s="93"/>
      <c r="U322" s="39"/>
      <c r="V322" s="39"/>
      <c r="W322" s="39"/>
      <c r="X322" s="39"/>
      <c r="Y322" s="39"/>
      <c r="Z322" s="39"/>
      <c r="AA322" s="39"/>
      <c r="AB322" s="39"/>
      <c r="AC322" s="39"/>
      <c r="AD322" s="39"/>
      <c r="AE322" s="39"/>
      <c r="AT322" s="18" t="s">
        <v>359</v>
      </c>
      <c r="AU322" s="18" t="s">
        <v>76</v>
      </c>
    </row>
    <row r="323" s="15" customFormat="1">
      <c r="A323" s="15"/>
      <c r="B323" s="269"/>
      <c r="C323" s="270"/>
      <c r="D323" s="242" t="s">
        <v>361</v>
      </c>
      <c r="E323" s="271" t="s">
        <v>1</v>
      </c>
      <c r="F323" s="272" t="s">
        <v>7263</v>
      </c>
      <c r="G323" s="270"/>
      <c r="H323" s="271" t="s">
        <v>1</v>
      </c>
      <c r="I323" s="273"/>
      <c r="J323" s="270"/>
      <c r="K323" s="270"/>
      <c r="L323" s="274"/>
      <c r="M323" s="275"/>
      <c r="N323" s="276"/>
      <c r="O323" s="276"/>
      <c r="P323" s="276"/>
      <c r="Q323" s="276"/>
      <c r="R323" s="276"/>
      <c r="S323" s="276"/>
      <c r="T323" s="277"/>
      <c r="U323" s="15"/>
      <c r="V323" s="15"/>
      <c r="W323" s="15"/>
      <c r="X323" s="15"/>
      <c r="Y323" s="15"/>
      <c r="Z323" s="15"/>
      <c r="AA323" s="15"/>
      <c r="AB323" s="15"/>
      <c r="AC323" s="15"/>
      <c r="AD323" s="15"/>
      <c r="AE323" s="15"/>
      <c r="AT323" s="278" t="s">
        <v>361</v>
      </c>
      <c r="AU323" s="278" t="s">
        <v>76</v>
      </c>
      <c r="AV323" s="15" t="s">
        <v>84</v>
      </c>
      <c r="AW323" s="15" t="s">
        <v>32</v>
      </c>
      <c r="AX323" s="15" t="s">
        <v>76</v>
      </c>
      <c r="AY323" s="278" t="s">
        <v>350</v>
      </c>
    </row>
    <row r="324" s="15" customFormat="1">
      <c r="A324" s="15"/>
      <c r="B324" s="269"/>
      <c r="C324" s="270"/>
      <c r="D324" s="242" t="s">
        <v>361</v>
      </c>
      <c r="E324" s="271" t="s">
        <v>1</v>
      </c>
      <c r="F324" s="272" t="s">
        <v>7220</v>
      </c>
      <c r="G324" s="270"/>
      <c r="H324" s="271" t="s">
        <v>1</v>
      </c>
      <c r="I324" s="273"/>
      <c r="J324" s="270"/>
      <c r="K324" s="270"/>
      <c r="L324" s="274"/>
      <c r="M324" s="275"/>
      <c r="N324" s="276"/>
      <c r="O324" s="276"/>
      <c r="P324" s="276"/>
      <c r="Q324" s="276"/>
      <c r="R324" s="276"/>
      <c r="S324" s="276"/>
      <c r="T324" s="277"/>
      <c r="U324" s="15"/>
      <c r="V324" s="15"/>
      <c r="W324" s="15"/>
      <c r="X324" s="15"/>
      <c r="Y324" s="15"/>
      <c r="Z324" s="15"/>
      <c r="AA324" s="15"/>
      <c r="AB324" s="15"/>
      <c r="AC324" s="15"/>
      <c r="AD324" s="15"/>
      <c r="AE324" s="15"/>
      <c r="AT324" s="278" t="s">
        <v>361</v>
      </c>
      <c r="AU324" s="278" t="s">
        <v>76</v>
      </c>
      <c r="AV324" s="15" t="s">
        <v>84</v>
      </c>
      <c r="AW324" s="15" t="s">
        <v>32</v>
      </c>
      <c r="AX324" s="15" t="s">
        <v>76</v>
      </c>
      <c r="AY324" s="278" t="s">
        <v>350</v>
      </c>
    </row>
    <row r="325" s="15" customFormat="1">
      <c r="A325" s="15"/>
      <c r="B325" s="269"/>
      <c r="C325" s="270"/>
      <c r="D325" s="242" t="s">
        <v>361</v>
      </c>
      <c r="E325" s="271" t="s">
        <v>1</v>
      </c>
      <c r="F325" s="272" t="s">
        <v>7302</v>
      </c>
      <c r="G325" s="270"/>
      <c r="H325" s="271" t="s">
        <v>1</v>
      </c>
      <c r="I325" s="273"/>
      <c r="J325" s="270"/>
      <c r="K325" s="270"/>
      <c r="L325" s="274"/>
      <c r="M325" s="275"/>
      <c r="N325" s="276"/>
      <c r="O325" s="276"/>
      <c r="P325" s="276"/>
      <c r="Q325" s="276"/>
      <c r="R325" s="276"/>
      <c r="S325" s="276"/>
      <c r="T325" s="277"/>
      <c r="U325" s="15"/>
      <c r="V325" s="15"/>
      <c r="W325" s="15"/>
      <c r="X325" s="15"/>
      <c r="Y325" s="15"/>
      <c r="Z325" s="15"/>
      <c r="AA325" s="15"/>
      <c r="AB325" s="15"/>
      <c r="AC325" s="15"/>
      <c r="AD325" s="15"/>
      <c r="AE325" s="15"/>
      <c r="AT325" s="278" t="s">
        <v>361</v>
      </c>
      <c r="AU325" s="278" t="s">
        <v>76</v>
      </c>
      <c r="AV325" s="15" t="s">
        <v>84</v>
      </c>
      <c r="AW325" s="15" t="s">
        <v>32</v>
      </c>
      <c r="AX325" s="15" t="s">
        <v>76</v>
      </c>
      <c r="AY325" s="278" t="s">
        <v>350</v>
      </c>
    </row>
    <row r="326" s="13" customFormat="1">
      <c r="A326" s="13"/>
      <c r="B326" s="247"/>
      <c r="C326" s="248"/>
      <c r="D326" s="242" t="s">
        <v>361</v>
      </c>
      <c r="E326" s="249" t="s">
        <v>1</v>
      </c>
      <c r="F326" s="250" t="s">
        <v>84</v>
      </c>
      <c r="G326" s="248"/>
      <c r="H326" s="251">
        <v>1</v>
      </c>
      <c r="I326" s="252"/>
      <c r="J326" s="248"/>
      <c r="K326" s="248"/>
      <c r="L326" s="253"/>
      <c r="M326" s="254"/>
      <c r="N326" s="255"/>
      <c r="O326" s="255"/>
      <c r="P326" s="255"/>
      <c r="Q326" s="255"/>
      <c r="R326" s="255"/>
      <c r="S326" s="255"/>
      <c r="T326" s="256"/>
      <c r="U326" s="13"/>
      <c r="V326" s="13"/>
      <c r="W326" s="13"/>
      <c r="X326" s="13"/>
      <c r="Y326" s="13"/>
      <c r="Z326" s="13"/>
      <c r="AA326" s="13"/>
      <c r="AB326" s="13"/>
      <c r="AC326" s="13"/>
      <c r="AD326" s="13"/>
      <c r="AE326" s="13"/>
      <c r="AT326" s="257" t="s">
        <v>361</v>
      </c>
      <c r="AU326" s="257" t="s">
        <v>76</v>
      </c>
      <c r="AV326" s="13" t="s">
        <v>86</v>
      </c>
      <c r="AW326" s="13" t="s">
        <v>32</v>
      </c>
      <c r="AX326" s="13" t="s">
        <v>84</v>
      </c>
      <c r="AY326" s="257" t="s">
        <v>350</v>
      </c>
    </row>
    <row r="327" s="2" customFormat="1" ht="16.5" customHeight="1">
      <c r="A327" s="39"/>
      <c r="B327" s="40"/>
      <c r="C327" s="229" t="s">
        <v>729</v>
      </c>
      <c r="D327" s="229" t="s">
        <v>352</v>
      </c>
      <c r="E327" s="230" t="s">
        <v>7303</v>
      </c>
      <c r="F327" s="231" t="s">
        <v>7262</v>
      </c>
      <c r="G327" s="232" t="s">
        <v>497</v>
      </c>
      <c r="H327" s="233">
        <v>1</v>
      </c>
      <c r="I327" s="234"/>
      <c r="J327" s="235">
        <f>ROUND(I327*H327,2)</f>
        <v>0</v>
      </c>
      <c r="K327" s="231" t="s">
        <v>1</v>
      </c>
      <c r="L327" s="45"/>
      <c r="M327" s="236" t="s">
        <v>1</v>
      </c>
      <c r="N327" s="237" t="s">
        <v>41</v>
      </c>
      <c r="O327" s="92"/>
      <c r="P327" s="238">
        <f>O327*H327</f>
        <v>0</v>
      </c>
      <c r="Q327" s="238">
        <v>0</v>
      </c>
      <c r="R327" s="238">
        <f>Q327*H327</f>
        <v>0</v>
      </c>
      <c r="S327" s="238">
        <v>0</v>
      </c>
      <c r="T327" s="239">
        <f>S327*H327</f>
        <v>0</v>
      </c>
      <c r="U327" s="39"/>
      <c r="V327" s="39"/>
      <c r="W327" s="39"/>
      <c r="X327" s="39"/>
      <c r="Y327" s="39"/>
      <c r="Z327" s="39"/>
      <c r="AA327" s="39"/>
      <c r="AB327" s="39"/>
      <c r="AC327" s="39"/>
      <c r="AD327" s="39"/>
      <c r="AE327" s="39"/>
      <c r="AR327" s="240" t="s">
        <v>357</v>
      </c>
      <c r="AT327" s="240" t="s">
        <v>352</v>
      </c>
      <c r="AU327" s="240" t="s">
        <v>76</v>
      </c>
      <c r="AY327" s="18" t="s">
        <v>350</v>
      </c>
      <c r="BE327" s="241">
        <f>IF(N327="základní",J327,0)</f>
        <v>0</v>
      </c>
      <c r="BF327" s="241">
        <f>IF(N327="snížená",J327,0)</f>
        <v>0</v>
      </c>
      <c r="BG327" s="241">
        <f>IF(N327="zákl. přenesená",J327,0)</f>
        <v>0</v>
      </c>
      <c r="BH327" s="241">
        <f>IF(N327="sníž. přenesená",J327,0)</f>
        <v>0</v>
      </c>
      <c r="BI327" s="241">
        <f>IF(N327="nulová",J327,0)</f>
        <v>0</v>
      </c>
      <c r="BJ327" s="18" t="s">
        <v>84</v>
      </c>
      <c r="BK327" s="241">
        <f>ROUND(I327*H327,2)</f>
        <v>0</v>
      </c>
      <c r="BL327" s="18" t="s">
        <v>357</v>
      </c>
      <c r="BM327" s="240" t="s">
        <v>804</v>
      </c>
    </row>
    <row r="328" s="2" customFormat="1">
      <c r="A328" s="39"/>
      <c r="B328" s="40"/>
      <c r="C328" s="41"/>
      <c r="D328" s="242" t="s">
        <v>359</v>
      </c>
      <c r="E328" s="41"/>
      <c r="F328" s="243" t="s">
        <v>7262</v>
      </c>
      <c r="G328" s="41"/>
      <c r="H328" s="41"/>
      <c r="I328" s="244"/>
      <c r="J328" s="41"/>
      <c r="K328" s="41"/>
      <c r="L328" s="45"/>
      <c r="M328" s="245"/>
      <c r="N328" s="246"/>
      <c r="O328" s="92"/>
      <c r="P328" s="92"/>
      <c r="Q328" s="92"/>
      <c r="R328" s="92"/>
      <c r="S328" s="92"/>
      <c r="T328" s="93"/>
      <c r="U328" s="39"/>
      <c r="V328" s="39"/>
      <c r="W328" s="39"/>
      <c r="X328" s="39"/>
      <c r="Y328" s="39"/>
      <c r="Z328" s="39"/>
      <c r="AA328" s="39"/>
      <c r="AB328" s="39"/>
      <c r="AC328" s="39"/>
      <c r="AD328" s="39"/>
      <c r="AE328" s="39"/>
      <c r="AT328" s="18" t="s">
        <v>359</v>
      </c>
      <c r="AU328" s="18" t="s">
        <v>76</v>
      </c>
    </row>
    <row r="329" s="15" customFormat="1">
      <c r="A329" s="15"/>
      <c r="B329" s="269"/>
      <c r="C329" s="270"/>
      <c r="D329" s="242" t="s">
        <v>361</v>
      </c>
      <c r="E329" s="271" t="s">
        <v>1</v>
      </c>
      <c r="F329" s="272" t="s">
        <v>7263</v>
      </c>
      <c r="G329" s="270"/>
      <c r="H329" s="271" t="s">
        <v>1</v>
      </c>
      <c r="I329" s="273"/>
      <c r="J329" s="270"/>
      <c r="K329" s="270"/>
      <c r="L329" s="274"/>
      <c r="M329" s="275"/>
      <c r="N329" s="276"/>
      <c r="O329" s="276"/>
      <c r="P329" s="276"/>
      <c r="Q329" s="276"/>
      <c r="R329" s="276"/>
      <c r="S329" s="276"/>
      <c r="T329" s="277"/>
      <c r="U329" s="15"/>
      <c r="V329" s="15"/>
      <c r="W329" s="15"/>
      <c r="X329" s="15"/>
      <c r="Y329" s="15"/>
      <c r="Z329" s="15"/>
      <c r="AA329" s="15"/>
      <c r="AB329" s="15"/>
      <c r="AC329" s="15"/>
      <c r="AD329" s="15"/>
      <c r="AE329" s="15"/>
      <c r="AT329" s="278" t="s">
        <v>361</v>
      </c>
      <c r="AU329" s="278" t="s">
        <v>76</v>
      </c>
      <c r="AV329" s="15" t="s">
        <v>84</v>
      </c>
      <c r="AW329" s="15" t="s">
        <v>32</v>
      </c>
      <c r="AX329" s="15" t="s">
        <v>76</v>
      </c>
      <c r="AY329" s="278" t="s">
        <v>350</v>
      </c>
    </row>
    <row r="330" s="15" customFormat="1">
      <c r="A330" s="15"/>
      <c r="B330" s="269"/>
      <c r="C330" s="270"/>
      <c r="D330" s="242" t="s">
        <v>361</v>
      </c>
      <c r="E330" s="271" t="s">
        <v>1</v>
      </c>
      <c r="F330" s="272" t="s">
        <v>7220</v>
      </c>
      <c r="G330" s="270"/>
      <c r="H330" s="271" t="s">
        <v>1</v>
      </c>
      <c r="I330" s="273"/>
      <c r="J330" s="270"/>
      <c r="K330" s="270"/>
      <c r="L330" s="274"/>
      <c r="M330" s="275"/>
      <c r="N330" s="276"/>
      <c r="O330" s="276"/>
      <c r="P330" s="276"/>
      <c r="Q330" s="276"/>
      <c r="R330" s="276"/>
      <c r="S330" s="276"/>
      <c r="T330" s="277"/>
      <c r="U330" s="15"/>
      <c r="V330" s="15"/>
      <c r="W330" s="15"/>
      <c r="X330" s="15"/>
      <c r="Y330" s="15"/>
      <c r="Z330" s="15"/>
      <c r="AA330" s="15"/>
      <c r="AB330" s="15"/>
      <c r="AC330" s="15"/>
      <c r="AD330" s="15"/>
      <c r="AE330" s="15"/>
      <c r="AT330" s="278" t="s">
        <v>361</v>
      </c>
      <c r="AU330" s="278" t="s">
        <v>76</v>
      </c>
      <c r="AV330" s="15" t="s">
        <v>84</v>
      </c>
      <c r="AW330" s="15" t="s">
        <v>32</v>
      </c>
      <c r="AX330" s="15" t="s">
        <v>76</v>
      </c>
      <c r="AY330" s="278" t="s">
        <v>350</v>
      </c>
    </row>
    <row r="331" s="15" customFormat="1">
      <c r="A331" s="15"/>
      <c r="B331" s="269"/>
      <c r="C331" s="270"/>
      <c r="D331" s="242" t="s">
        <v>361</v>
      </c>
      <c r="E331" s="271" t="s">
        <v>1</v>
      </c>
      <c r="F331" s="272" t="s">
        <v>7302</v>
      </c>
      <c r="G331" s="270"/>
      <c r="H331" s="271" t="s">
        <v>1</v>
      </c>
      <c r="I331" s="273"/>
      <c r="J331" s="270"/>
      <c r="K331" s="270"/>
      <c r="L331" s="274"/>
      <c r="M331" s="275"/>
      <c r="N331" s="276"/>
      <c r="O331" s="276"/>
      <c r="P331" s="276"/>
      <c r="Q331" s="276"/>
      <c r="R331" s="276"/>
      <c r="S331" s="276"/>
      <c r="T331" s="277"/>
      <c r="U331" s="15"/>
      <c r="V331" s="15"/>
      <c r="W331" s="15"/>
      <c r="X331" s="15"/>
      <c r="Y331" s="15"/>
      <c r="Z331" s="15"/>
      <c r="AA331" s="15"/>
      <c r="AB331" s="15"/>
      <c r="AC331" s="15"/>
      <c r="AD331" s="15"/>
      <c r="AE331" s="15"/>
      <c r="AT331" s="278" t="s">
        <v>361</v>
      </c>
      <c r="AU331" s="278" t="s">
        <v>76</v>
      </c>
      <c r="AV331" s="15" t="s">
        <v>84</v>
      </c>
      <c r="AW331" s="15" t="s">
        <v>32</v>
      </c>
      <c r="AX331" s="15" t="s">
        <v>76</v>
      </c>
      <c r="AY331" s="278" t="s">
        <v>350</v>
      </c>
    </row>
    <row r="332" s="13" customFormat="1">
      <c r="A332" s="13"/>
      <c r="B332" s="247"/>
      <c r="C332" s="248"/>
      <c r="D332" s="242" t="s">
        <v>361</v>
      </c>
      <c r="E332" s="249" t="s">
        <v>1</v>
      </c>
      <c r="F332" s="250" t="s">
        <v>84</v>
      </c>
      <c r="G332" s="248"/>
      <c r="H332" s="251">
        <v>1</v>
      </c>
      <c r="I332" s="252"/>
      <c r="J332" s="248"/>
      <c r="K332" s="248"/>
      <c r="L332" s="253"/>
      <c r="M332" s="254"/>
      <c r="N332" s="255"/>
      <c r="O332" s="255"/>
      <c r="P332" s="255"/>
      <c r="Q332" s="255"/>
      <c r="R332" s="255"/>
      <c r="S332" s="255"/>
      <c r="T332" s="256"/>
      <c r="U332" s="13"/>
      <c r="V332" s="13"/>
      <c r="W332" s="13"/>
      <c r="X332" s="13"/>
      <c r="Y332" s="13"/>
      <c r="Z332" s="13"/>
      <c r="AA332" s="13"/>
      <c r="AB332" s="13"/>
      <c r="AC332" s="13"/>
      <c r="AD332" s="13"/>
      <c r="AE332" s="13"/>
      <c r="AT332" s="257" t="s">
        <v>361</v>
      </c>
      <c r="AU332" s="257" t="s">
        <v>76</v>
      </c>
      <c r="AV332" s="13" t="s">
        <v>86</v>
      </c>
      <c r="AW332" s="13" t="s">
        <v>32</v>
      </c>
      <c r="AX332" s="13" t="s">
        <v>84</v>
      </c>
      <c r="AY332" s="257" t="s">
        <v>350</v>
      </c>
    </row>
    <row r="333" s="2" customFormat="1" ht="16.5" customHeight="1">
      <c r="A333" s="39"/>
      <c r="B333" s="40"/>
      <c r="C333" s="229" t="s">
        <v>735</v>
      </c>
      <c r="D333" s="229" t="s">
        <v>352</v>
      </c>
      <c r="E333" s="230" t="s">
        <v>7304</v>
      </c>
      <c r="F333" s="231" t="s">
        <v>7236</v>
      </c>
      <c r="G333" s="232" t="s">
        <v>497</v>
      </c>
      <c r="H333" s="233">
        <v>2</v>
      </c>
      <c r="I333" s="234"/>
      <c r="J333" s="235">
        <f>ROUND(I333*H333,2)</f>
        <v>0</v>
      </c>
      <c r="K333" s="231" t="s">
        <v>1</v>
      </c>
      <c r="L333" s="45"/>
      <c r="M333" s="236" t="s">
        <v>1</v>
      </c>
      <c r="N333" s="237" t="s">
        <v>41</v>
      </c>
      <c r="O333" s="92"/>
      <c r="P333" s="238">
        <f>O333*H333</f>
        <v>0</v>
      </c>
      <c r="Q333" s="238">
        <v>0</v>
      </c>
      <c r="R333" s="238">
        <f>Q333*H333</f>
        <v>0</v>
      </c>
      <c r="S333" s="238">
        <v>0</v>
      </c>
      <c r="T333" s="239">
        <f>S333*H333</f>
        <v>0</v>
      </c>
      <c r="U333" s="39"/>
      <c r="V333" s="39"/>
      <c r="W333" s="39"/>
      <c r="X333" s="39"/>
      <c r="Y333" s="39"/>
      <c r="Z333" s="39"/>
      <c r="AA333" s="39"/>
      <c r="AB333" s="39"/>
      <c r="AC333" s="39"/>
      <c r="AD333" s="39"/>
      <c r="AE333" s="39"/>
      <c r="AR333" s="240" t="s">
        <v>357</v>
      </c>
      <c r="AT333" s="240" t="s">
        <v>352</v>
      </c>
      <c r="AU333" s="240" t="s">
        <v>76</v>
      </c>
      <c r="AY333" s="18" t="s">
        <v>350</v>
      </c>
      <c r="BE333" s="241">
        <f>IF(N333="základní",J333,0)</f>
        <v>0</v>
      </c>
      <c r="BF333" s="241">
        <f>IF(N333="snížená",J333,0)</f>
        <v>0</v>
      </c>
      <c r="BG333" s="241">
        <f>IF(N333="zákl. přenesená",J333,0)</f>
        <v>0</v>
      </c>
      <c r="BH333" s="241">
        <f>IF(N333="sníž. přenesená",J333,0)</f>
        <v>0</v>
      </c>
      <c r="BI333" s="241">
        <f>IF(N333="nulová",J333,0)</f>
        <v>0</v>
      </c>
      <c r="BJ333" s="18" t="s">
        <v>84</v>
      </c>
      <c r="BK333" s="241">
        <f>ROUND(I333*H333,2)</f>
        <v>0</v>
      </c>
      <c r="BL333" s="18" t="s">
        <v>357</v>
      </c>
      <c r="BM333" s="240" t="s">
        <v>865</v>
      </c>
    </row>
    <row r="334" s="2" customFormat="1">
      <c r="A334" s="39"/>
      <c r="B334" s="40"/>
      <c r="C334" s="41"/>
      <c r="D334" s="242" t="s">
        <v>359</v>
      </c>
      <c r="E334" s="41"/>
      <c r="F334" s="243" t="s">
        <v>7236</v>
      </c>
      <c r="G334" s="41"/>
      <c r="H334" s="41"/>
      <c r="I334" s="244"/>
      <c r="J334" s="41"/>
      <c r="K334" s="41"/>
      <c r="L334" s="45"/>
      <c r="M334" s="245"/>
      <c r="N334" s="246"/>
      <c r="O334" s="92"/>
      <c r="P334" s="92"/>
      <c r="Q334" s="92"/>
      <c r="R334" s="92"/>
      <c r="S334" s="92"/>
      <c r="T334" s="93"/>
      <c r="U334" s="39"/>
      <c r="V334" s="39"/>
      <c r="W334" s="39"/>
      <c r="X334" s="39"/>
      <c r="Y334" s="39"/>
      <c r="Z334" s="39"/>
      <c r="AA334" s="39"/>
      <c r="AB334" s="39"/>
      <c r="AC334" s="39"/>
      <c r="AD334" s="39"/>
      <c r="AE334" s="39"/>
      <c r="AT334" s="18" t="s">
        <v>359</v>
      </c>
      <c r="AU334" s="18" t="s">
        <v>76</v>
      </c>
    </row>
    <row r="335" s="15" customFormat="1">
      <c r="A335" s="15"/>
      <c r="B335" s="269"/>
      <c r="C335" s="270"/>
      <c r="D335" s="242" t="s">
        <v>361</v>
      </c>
      <c r="E335" s="271" t="s">
        <v>1</v>
      </c>
      <c r="F335" s="272" t="s">
        <v>7219</v>
      </c>
      <c r="G335" s="270"/>
      <c r="H335" s="271" t="s">
        <v>1</v>
      </c>
      <c r="I335" s="273"/>
      <c r="J335" s="270"/>
      <c r="K335" s="270"/>
      <c r="L335" s="274"/>
      <c r="M335" s="275"/>
      <c r="N335" s="276"/>
      <c r="O335" s="276"/>
      <c r="P335" s="276"/>
      <c r="Q335" s="276"/>
      <c r="R335" s="276"/>
      <c r="S335" s="276"/>
      <c r="T335" s="277"/>
      <c r="U335" s="15"/>
      <c r="V335" s="15"/>
      <c r="W335" s="15"/>
      <c r="X335" s="15"/>
      <c r="Y335" s="15"/>
      <c r="Z335" s="15"/>
      <c r="AA335" s="15"/>
      <c r="AB335" s="15"/>
      <c r="AC335" s="15"/>
      <c r="AD335" s="15"/>
      <c r="AE335" s="15"/>
      <c r="AT335" s="278" t="s">
        <v>361</v>
      </c>
      <c r="AU335" s="278" t="s">
        <v>76</v>
      </c>
      <c r="AV335" s="15" t="s">
        <v>84</v>
      </c>
      <c r="AW335" s="15" t="s">
        <v>32</v>
      </c>
      <c r="AX335" s="15" t="s">
        <v>76</v>
      </c>
      <c r="AY335" s="278" t="s">
        <v>350</v>
      </c>
    </row>
    <row r="336" s="15" customFormat="1">
      <c r="A336" s="15"/>
      <c r="B336" s="269"/>
      <c r="C336" s="270"/>
      <c r="D336" s="242" t="s">
        <v>361</v>
      </c>
      <c r="E336" s="271" t="s">
        <v>1</v>
      </c>
      <c r="F336" s="272" t="s">
        <v>7220</v>
      </c>
      <c r="G336" s="270"/>
      <c r="H336" s="271" t="s">
        <v>1</v>
      </c>
      <c r="I336" s="273"/>
      <c r="J336" s="270"/>
      <c r="K336" s="270"/>
      <c r="L336" s="274"/>
      <c r="M336" s="275"/>
      <c r="N336" s="276"/>
      <c r="O336" s="276"/>
      <c r="P336" s="276"/>
      <c r="Q336" s="276"/>
      <c r="R336" s="276"/>
      <c r="S336" s="276"/>
      <c r="T336" s="277"/>
      <c r="U336" s="15"/>
      <c r="V336" s="15"/>
      <c r="W336" s="15"/>
      <c r="X336" s="15"/>
      <c r="Y336" s="15"/>
      <c r="Z336" s="15"/>
      <c r="AA336" s="15"/>
      <c r="AB336" s="15"/>
      <c r="AC336" s="15"/>
      <c r="AD336" s="15"/>
      <c r="AE336" s="15"/>
      <c r="AT336" s="278" t="s">
        <v>361</v>
      </c>
      <c r="AU336" s="278" t="s">
        <v>76</v>
      </c>
      <c r="AV336" s="15" t="s">
        <v>84</v>
      </c>
      <c r="AW336" s="15" t="s">
        <v>32</v>
      </c>
      <c r="AX336" s="15" t="s">
        <v>76</v>
      </c>
      <c r="AY336" s="278" t="s">
        <v>350</v>
      </c>
    </row>
    <row r="337" s="13" customFormat="1">
      <c r="A337" s="13"/>
      <c r="B337" s="247"/>
      <c r="C337" s="248"/>
      <c r="D337" s="242" t="s">
        <v>361</v>
      </c>
      <c r="E337" s="249" t="s">
        <v>1</v>
      </c>
      <c r="F337" s="250" t="s">
        <v>86</v>
      </c>
      <c r="G337" s="248"/>
      <c r="H337" s="251">
        <v>2</v>
      </c>
      <c r="I337" s="252"/>
      <c r="J337" s="248"/>
      <c r="K337" s="248"/>
      <c r="L337" s="253"/>
      <c r="M337" s="254"/>
      <c r="N337" s="255"/>
      <c r="O337" s="255"/>
      <c r="P337" s="255"/>
      <c r="Q337" s="255"/>
      <c r="R337" s="255"/>
      <c r="S337" s="255"/>
      <c r="T337" s="256"/>
      <c r="U337" s="13"/>
      <c r="V337" s="13"/>
      <c r="W337" s="13"/>
      <c r="X337" s="13"/>
      <c r="Y337" s="13"/>
      <c r="Z337" s="13"/>
      <c r="AA337" s="13"/>
      <c r="AB337" s="13"/>
      <c r="AC337" s="13"/>
      <c r="AD337" s="13"/>
      <c r="AE337" s="13"/>
      <c r="AT337" s="257" t="s">
        <v>361</v>
      </c>
      <c r="AU337" s="257" t="s">
        <v>76</v>
      </c>
      <c r="AV337" s="13" t="s">
        <v>86</v>
      </c>
      <c r="AW337" s="13" t="s">
        <v>32</v>
      </c>
      <c r="AX337" s="13" t="s">
        <v>84</v>
      </c>
      <c r="AY337" s="257" t="s">
        <v>350</v>
      </c>
    </row>
    <row r="338" s="2" customFormat="1" ht="16.5" customHeight="1">
      <c r="A338" s="39"/>
      <c r="B338" s="40"/>
      <c r="C338" s="229" t="s">
        <v>742</v>
      </c>
      <c r="D338" s="229" t="s">
        <v>352</v>
      </c>
      <c r="E338" s="230" t="s">
        <v>7305</v>
      </c>
      <c r="F338" s="231" t="s">
        <v>7285</v>
      </c>
      <c r="G338" s="232" t="s">
        <v>497</v>
      </c>
      <c r="H338" s="233">
        <v>5</v>
      </c>
      <c r="I338" s="234"/>
      <c r="J338" s="235">
        <f>ROUND(I338*H338,2)</f>
        <v>0</v>
      </c>
      <c r="K338" s="231" t="s">
        <v>1</v>
      </c>
      <c r="L338" s="45"/>
      <c r="M338" s="236" t="s">
        <v>1</v>
      </c>
      <c r="N338" s="237" t="s">
        <v>41</v>
      </c>
      <c r="O338" s="92"/>
      <c r="P338" s="238">
        <f>O338*H338</f>
        <v>0</v>
      </c>
      <c r="Q338" s="238">
        <v>0</v>
      </c>
      <c r="R338" s="238">
        <f>Q338*H338</f>
        <v>0</v>
      </c>
      <c r="S338" s="238">
        <v>0</v>
      </c>
      <c r="T338" s="239">
        <f>S338*H338</f>
        <v>0</v>
      </c>
      <c r="U338" s="39"/>
      <c r="V338" s="39"/>
      <c r="W338" s="39"/>
      <c r="X338" s="39"/>
      <c r="Y338" s="39"/>
      <c r="Z338" s="39"/>
      <c r="AA338" s="39"/>
      <c r="AB338" s="39"/>
      <c r="AC338" s="39"/>
      <c r="AD338" s="39"/>
      <c r="AE338" s="39"/>
      <c r="AR338" s="240" t="s">
        <v>357</v>
      </c>
      <c r="AT338" s="240" t="s">
        <v>352</v>
      </c>
      <c r="AU338" s="240" t="s">
        <v>76</v>
      </c>
      <c r="AY338" s="18" t="s">
        <v>350</v>
      </c>
      <c r="BE338" s="241">
        <f>IF(N338="základní",J338,0)</f>
        <v>0</v>
      </c>
      <c r="BF338" s="241">
        <f>IF(N338="snížená",J338,0)</f>
        <v>0</v>
      </c>
      <c r="BG338" s="241">
        <f>IF(N338="zákl. přenesená",J338,0)</f>
        <v>0</v>
      </c>
      <c r="BH338" s="241">
        <f>IF(N338="sníž. přenesená",J338,0)</f>
        <v>0</v>
      </c>
      <c r="BI338" s="241">
        <f>IF(N338="nulová",J338,0)</f>
        <v>0</v>
      </c>
      <c r="BJ338" s="18" t="s">
        <v>84</v>
      </c>
      <c r="BK338" s="241">
        <f>ROUND(I338*H338,2)</f>
        <v>0</v>
      </c>
      <c r="BL338" s="18" t="s">
        <v>357</v>
      </c>
      <c r="BM338" s="240" t="s">
        <v>1859</v>
      </c>
    </row>
    <row r="339" s="2" customFormat="1">
      <c r="A339" s="39"/>
      <c r="B339" s="40"/>
      <c r="C339" s="41"/>
      <c r="D339" s="242" t="s">
        <v>359</v>
      </c>
      <c r="E339" s="41"/>
      <c r="F339" s="243" t="s">
        <v>7285</v>
      </c>
      <c r="G339" s="41"/>
      <c r="H339" s="41"/>
      <c r="I339" s="244"/>
      <c r="J339" s="41"/>
      <c r="K339" s="41"/>
      <c r="L339" s="45"/>
      <c r="M339" s="245"/>
      <c r="N339" s="246"/>
      <c r="O339" s="92"/>
      <c r="P339" s="92"/>
      <c r="Q339" s="92"/>
      <c r="R339" s="92"/>
      <c r="S339" s="92"/>
      <c r="T339" s="93"/>
      <c r="U339" s="39"/>
      <c r="V339" s="39"/>
      <c r="W339" s="39"/>
      <c r="X339" s="39"/>
      <c r="Y339" s="39"/>
      <c r="Z339" s="39"/>
      <c r="AA339" s="39"/>
      <c r="AB339" s="39"/>
      <c r="AC339" s="39"/>
      <c r="AD339" s="39"/>
      <c r="AE339" s="39"/>
      <c r="AT339" s="18" t="s">
        <v>359</v>
      </c>
      <c r="AU339" s="18" t="s">
        <v>76</v>
      </c>
    </row>
    <row r="340" s="15" customFormat="1">
      <c r="A340" s="15"/>
      <c r="B340" s="269"/>
      <c r="C340" s="270"/>
      <c r="D340" s="242" t="s">
        <v>361</v>
      </c>
      <c r="E340" s="271" t="s">
        <v>1</v>
      </c>
      <c r="F340" s="272" t="s">
        <v>7219</v>
      </c>
      <c r="G340" s="270"/>
      <c r="H340" s="271" t="s">
        <v>1</v>
      </c>
      <c r="I340" s="273"/>
      <c r="J340" s="270"/>
      <c r="K340" s="270"/>
      <c r="L340" s="274"/>
      <c r="M340" s="275"/>
      <c r="N340" s="276"/>
      <c r="O340" s="276"/>
      <c r="P340" s="276"/>
      <c r="Q340" s="276"/>
      <c r="R340" s="276"/>
      <c r="S340" s="276"/>
      <c r="T340" s="277"/>
      <c r="U340" s="15"/>
      <c r="V340" s="15"/>
      <c r="W340" s="15"/>
      <c r="X340" s="15"/>
      <c r="Y340" s="15"/>
      <c r="Z340" s="15"/>
      <c r="AA340" s="15"/>
      <c r="AB340" s="15"/>
      <c r="AC340" s="15"/>
      <c r="AD340" s="15"/>
      <c r="AE340" s="15"/>
      <c r="AT340" s="278" t="s">
        <v>361</v>
      </c>
      <c r="AU340" s="278" t="s">
        <v>76</v>
      </c>
      <c r="AV340" s="15" t="s">
        <v>84</v>
      </c>
      <c r="AW340" s="15" t="s">
        <v>32</v>
      </c>
      <c r="AX340" s="15" t="s">
        <v>76</v>
      </c>
      <c r="AY340" s="278" t="s">
        <v>350</v>
      </c>
    </row>
    <row r="341" s="15" customFormat="1">
      <c r="A341" s="15"/>
      <c r="B341" s="269"/>
      <c r="C341" s="270"/>
      <c r="D341" s="242" t="s">
        <v>361</v>
      </c>
      <c r="E341" s="271" t="s">
        <v>1</v>
      </c>
      <c r="F341" s="272" t="s">
        <v>7220</v>
      </c>
      <c r="G341" s="270"/>
      <c r="H341" s="271" t="s">
        <v>1</v>
      </c>
      <c r="I341" s="273"/>
      <c r="J341" s="270"/>
      <c r="K341" s="270"/>
      <c r="L341" s="274"/>
      <c r="M341" s="275"/>
      <c r="N341" s="276"/>
      <c r="O341" s="276"/>
      <c r="P341" s="276"/>
      <c r="Q341" s="276"/>
      <c r="R341" s="276"/>
      <c r="S341" s="276"/>
      <c r="T341" s="277"/>
      <c r="U341" s="15"/>
      <c r="V341" s="15"/>
      <c r="W341" s="15"/>
      <c r="X341" s="15"/>
      <c r="Y341" s="15"/>
      <c r="Z341" s="15"/>
      <c r="AA341" s="15"/>
      <c r="AB341" s="15"/>
      <c r="AC341" s="15"/>
      <c r="AD341" s="15"/>
      <c r="AE341" s="15"/>
      <c r="AT341" s="278" t="s">
        <v>361</v>
      </c>
      <c r="AU341" s="278" t="s">
        <v>76</v>
      </c>
      <c r="AV341" s="15" t="s">
        <v>84</v>
      </c>
      <c r="AW341" s="15" t="s">
        <v>32</v>
      </c>
      <c r="AX341" s="15" t="s">
        <v>76</v>
      </c>
      <c r="AY341" s="278" t="s">
        <v>350</v>
      </c>
    </row>
    <row r="342" s="13" customFormat="1">
      <c r="A342" s="13"/>
      <c r="B342" s="247"/>
      <c r="C342" s="248"/>
      <c r="D342" s="242" t="s">
        <v>361</v>
      </c>
      <c r="E342" s="249" t="s">
        <v>1</v>
      </c>
      <c r="F342" s="250" t="s">
        <v>389</v>
      </c>
      <c r="G342" s="248"/>
      <c r="H342" s="251">
        <v>5</v>
      </c>
      <c r="I342" s="252"/>
      <c r="J342" s="248"/>
      <c r="K342" s="248"/>
      <c r="L342" s="253"/>
      <c r="M342" s="254"/>
      <c r="N342" s="255"/>
      <c r="O342" s="255"/>
      <c r="P342" s="255"/>
      <c r="Q342" s="255"/>
      <c r="R342" s="255"/>
      <c r="S342" s="255"/>
      <c r="T342" s="256"/>
      <c r="U342" s="13"/>
      <c r="V342" s="13"/>
      <c r="W342" s="13"/>
      <c r="X342" s="13"/>
      <c r="Y342" s="13"/>
      <c r="Z342" s="13"/>
      <c r="AA342" s="13"/>
      <c r="AB342" s="13"/>
      <c r="AC342" s="13"/>
      <c r="AD342" s="13"/>
      <c r="AE342" s="13"/>
      <c r="AT342" s="257" t="s">
        <v>361</v>
      </c>
      <c r="AU342" s="257" t="s">
        <v>76</v>
      </c>
      <c r="AV342" s="13" t="s">
        <v>86</v>
      </c>
      <c r="AW342" s="13" t="s">
        <v>32</v>
      </c>
      <c r="AX342" s="13" t="s">
        <v>84</v>
      </c>
      <c r="AY342" s="257" t="s">
        <v>350</v>
      </c>
    </row>
    <row r="343" s="2" customFormat="1" ht="16.5" customHeight="1">
      <c r="A343" s="39"/>
      <c r="B343" s="40"/>
      <c r="C343" s="229" t="s">
        <v>748</v>
      </c>
      <c r="D343" s="229" t="s">
        <v>352</v>
      </c>
      <c r="E343" s="230" t="s">
        <v>7306</v>
      </c>
      <c r="F343" s="231" t="s">
        <v>7307</v>
      </c>
      <c r="G343" s="232" t="s">
        <v>497</v>
      </c>
      <c r="H343" s="233">
        <v>10</v>
      </c>
      <c r="I343" s="234"/>
      <c r="J343" s="235">
        <f>ROUND(I343*H343,2)</f>
        <v>0</v>
      </c>
      <c r="K343" s="231" t="s">
        <v>1</v>
      </c>
      <c r="L343" s="45"/>
      <c r="M343" s="236" t="s">
        <v>1</v>
      </c>
      <c r="N343" s="237" t="s">
        <v>41</v>
      </c>
      <c r="O343" s="92"/>
      <c r="P343" s="238">
        <f>O343*H343</f>
        <v>0</v>
      </c>
      <c r="Q343" s="238">
        <v>0</v>
      </c>
      <c r="R343" s="238">
        <f>Q343*H343</f>
        <v>0</v>
      </c>
      <c r="S343" s="238">
        <v>0</v>
      </c>
      <c r="T343" s="239">
        <f>S343*H343</f>
        <v>0</v>
      </c>
      <c r="U343" s="39"/>
      <c r="V343" s="39"/>
      <c r="W343" s="39"/>
      <c r="X343" s="39"/>
      <c r="Y343" s="39"/>
      <c r="Z343" s="39"/>
      <c r="AA343" s="39"/>
      <c r="AB343" s="39"/>
      <c r="AC343" s="39"/>
      <c r="AD343" s="39"/>
      <c r="AE343" s="39"/>
      <c r="AR343" s="240" t="s">
        <v>357</v>
      </c>
      <c r="AT343" s="240" t="s">
        <v>352</v>
      </c>
      <c r="AU343" s="240" t="s">
        <v>76</v>
      </c>
      <c r="AY343" s="18" t="s">
        <v>350</v>
      </c>
      <c r="BE343" s="241">
        <f>IF(N343="základní",J343,0)</f>
        <v>0</v>
      </c>
      <c r="BF343" s="241">
        <f>IF(N343="snížená",J343,0)</f>
        <v>0</v>
      </c>
      <c r="BG343" s="241">
        <f>IF(N343="zákl. přenesená",J343,0)</f>
        <v>0</v>
      </c>
      <c r="BH343" s="241">
        <f>IF(N343="sníž. přenesená",J343,0)</f>
        <v>0</v>
      </c>
      <c r="BI343" s="241">
        <f>IF(N343="nulová",J343,0)</f>
        <v>0</v>
      </c>
      <c r="BJ343" s="18" t="s">
        <v>84</v>
      </c>
      <c r="BK343" s="241">
        <f>ROUND(I343*H343,2)</f>
        <v>0</v>
      </c>
      <c r="BL343" s="18" t="s">
        <v>357</v>
      </c>
      <c r="BM343" s="240" t="s">
        <v>1871</v>
      </c>
    </row>
    <row r="344" s="2" customFormat="1">
      <c r="A344" s="39"/>
      <c r="B344" s="40"/>
      <c r="C344" s="41"/>
      <c r="D344" s="242" t="s">
        <v>359</v>
      </c>
      <c r="E344" s="41"/>
      <c r="F344" s="243" t="s">
        <v>7307</v>
      </c>
      <c r="G344" s="41"/>
      <c r="H344" s="41"/>
      <c r="I344" s="244"/>
      <c r="J344" s="41"/>
      <c r="K344" s="41"/>
      <c r="L344" s="45"/>
      <c r="M344" s="245"/>
      <c r="N344" s="246"/>
      <c r="O344" s="92"/>
      <c r="P344" s="92"/>
      <c r="Q344" s="92"/>
      <c r="R344" s="92"/>
      <c r="S344" s="92"/>
      <c r="T344" s="93"/>
      <c r="U344" s="39"/>
      <c r="V344" s="39"/>
      <c r="W344" s="39"/>
      <c r="X344" s="39"/>
      <c r="Y344" s="39"/>
      <c r="Z344" s="39"/>
      <c r="AA344" s="39"/>
      <c r="AB344" s="39"/>
      <c r="AC344" s="39"/>
      <c r="AD344" s="39"/>
      <c r="AE344" s="39"/>
      <c r="AT344" s="18" t="s">
        <v>359</v>
      </c>
      <c r="AU344" s="18" t="s">
        <v>76</v>
      </c>
    </row>
    <row r="345" s="15" customFormat="1">
      <c r="A345" s="15"/>
      <c r="B345" s="269"/>
      <c r="C345" s="270"/>
      <c r="D345" s="242" t="s">
        <v>361</v>
      </c>
      <c r="E345" s="271" t="s">
        <v>1</v>
      </c>
      <c r="F345" s="272" t="s">
        <v>7308</v>
      </c>
      <c r="G345" s="270"/>
      <c r="H345" s="271" t="s">
        <v>1</v>
      </c>
      <c r="I345" s="273"/>
      <c r="J345" s="270"/>
      <c r="K345" s="270"/>
      <c r="L345" s="274"/>
      <c r="M345" s="275"/>
      <c r="N345" s="276"/>
      <c r="O345" s="276"/>
      <c r="P345" s="276"/>
      <c r="Q345" s="276"/>
      <c r="R345" s="276"/>
      <c r="S345" s="276"/>
      <c r="T345" s="277"/>
      <c r="U345" s="15"/>
      <c r="V345" s="15"/>
      <c r="W345" s="15"/>
      <c r="X345" s="15"/>
      <c r="Y345" s="15"/>
      <c r="Z345" s="15"/>
      <c r="AA345" s="15"/>
      <c r="AB345" s="15"/>
      <c r="AC345" s="15"/>
      <c r="AD345" s="15"/>
      <c r="AE345" s="15"/>
      <c r="AT345" s="278" t="s">
        <v>361</v>
      </c>
      <c r="AU345" s="278" t="s">
        <v>76</v>
      </c>
      <c r="AV345" s="15" t="s">
        <v>84</v>
      </c>
      <c r="AW345" s="15" t="s">
        <v>32</v>
      </c>
      <c r="AX345" s="15" t="s">
        <v>76</v>
      </c>
      <c r="AY345" s="278" t="s">
        <v>350</v>
      </c>
    </row>
    <row r="346" s="15" customFormat="1">
      <c r="A346" s="15"/>
      <c r="B346" s="269"/>
      <c r="C346" s="270"/>
      <c r="D346" s="242" t="s">
        <v>361</v>
      </c>
      <c r="E346" s="271" t="s">
        <v>1</v>
      </c>
      <c r="F346" s="272" t="s">
        <v>7220</v>
      </c>
      <c r="G346" s="270"/>
      <c r="H346" s="271" t="s">
        <v>1</v>
      </c>
      <c r="I346" s="273"/>
      <c r="J346" s="270"/>
      <c r="K346" s="270"/>
      <c r="L346" s="274"/>
      <c r="M346" s="275"/>
      <c r="N346" s="276"/>
      <c r="O346" s="276"/>
      <c r="P346" s="276"/>
      <c r="Q346" s="276"/>
      <c r="R346" s="276"/>
      <c r="S346" s="276"/>
      <c r="T346" s="277"/>
      <c r="U346" s="15"/>
      <c r="V346" s="15"/>
      <c r="W346" s="15"/>
      <c r="X346" s="15"/>
      <c r="Y346" s="15"/>
      <c r="Z346" s="15"/>
      <c r="AA346" s="15"/>
      <c r="AB346" s="15"/>
      <c r="AC346" s="15"/>
      <c r="AD346" s="15"/>
      <c r="AE346" s="15"/>
      <c r="AT346" s="278" t="s">
        <v>361</v>
      </c>
      <c r="AU346" s="278" t="s">
        <v>76</v>
      </c>
      <c r="AV346" s="15" t="s">
        <v>84</v>
      </c>
      <c r="AW346" s="15" t="s">
        <v>32</v>
      </c>
      <c r="AX346" s="15" t="s">
        <v>76</v>
      </c>
      <c r="AY346" s="278" t="s">
        <v>350</v>
      </c>
    </row>
    <row r="347" s="13" customFormat="1">
      <c r="A347" s="13"/>
      <c r="B347" s="247"/>
      <c r="C347" s="248"/>
      <c r="D347" s="242" t="s">
        <v>361</v>
      </c>
      <c r="E347" s="249" t="s">
        <v>1</v>
      </c>
      <c r="F347" s="250" t="s">
        <v>480</v>
      </c>
      <c r="G347" s="248"/>
      <c r="H347" s="251">
        <v>10</v>
      </c>
      <c r="I347" s="252"/>
      <c r="J347" s="248"/>
      <c r="K347" s="248"/>
      <c r="L347" s="253"/>
      <c r="M347" s="254"/>
      <c r="N347" s="255"/>
      <c r="O347" s="255"/>
      <c r="P347" s="255"/>
      <c r="Q347" s="255"/>
      <c r="R347" s="255"/>
      <c r="S347" s="255"/>
      <c r="T347" s="256"/>
      <c r="U347" s="13"/>
      <c r="V347" s="13"/>
      <c r="W347" s="13"/>
      <c r="X347" s="13"/>
      <c r="Y347" s="13"/>
      <c r="Z347" s="13"/>
      <c r="AA347" s="13"/>
      <c r="AB347" s="13"/>
      <c r="AC347" s="13"/>
      <c r="AD347" s="13"/>
      <c r="AE347" s="13"/>
      <c r="AT347" s="257" t="s">
        <v>361</v>
      </c>
      <c r="AU347" s="257" t="s">
        <v>76</v>
      </c>
      <c r="AV347" s="13" t="s">
        <v>86</v>
      </c>
      <c r="AW347" s="13" t="s">
        <v>32</v>
      </c>
      <c r="AX347" s="13" t="s">
        <v>84</v>
      </c>
      <c r="AY347" s="257" t="s">
        <v>350</v>
      </c>
    </row>
    <row r="348" s="2" customFormat="1" ht="16.5" customHeight="1">
      <c r="A348" s="39"/>
      <c r="B348" s="40"/>
      <c r="C348" s="229" t="s">
        <v>761</v>
      </c>
      <c r="D348" s="229" t="s">
        <v>352</v>
      </c>
      <c r="E348" s="230" t="s">
        <v>7309</v>
      </c>
      <c r="F348" s="231" t="s">
        <v>7310</v>
      </c>
      <c r="G348" s="232" t="s">
        <v>497</v>
      </c>
      <c r="H348" s="233">
        <v>2</v>
      </c>
      <c r="I348" s="234"/>
      <c r="J348" s="235">
        <f>ROUND(I348*H348,2)</f>
        <v>0</v>
      </c>
      <c r="K348" s="231" t="s">
        <v>1</v>
      </c>
      <c r="L348" s="45"/>
      <c r="M348" s="236" t="s">
        <v>1</v>
      </c>
      <c r="N348" s="237" t="s">
        <v>41</v>
      </c>
      <c r="O348" s="92"/>
      <c r="P348" s="238">
        <f>O348*H348</f>
        <v>0</v>
      </c>
      <c r="Q348" s="238">
        <v>0</v>
      </c>
      <c r="R348" s="238">
        <f>Q348*H348</f>
        <v>0</v>
      </c>
      <c r="S348" s="238">
        <v>0</v>
      </c>
      <c r="T348" s="239">
        <f>S348*H348</f>
        <v>0</v>
      </c>
      <c r="U348" s="39"/>
      <c r="V348" s="39"/>
      <c r="W348" s="39"/>
      <c r="X348" s="39"/>
      <c r="Y348" s="39"/>
      <c r="Z348" s="39"/>
      <c r="AA348" s="39"/>
      <c r="AB348" s="39"/>
      <c r="AC348" s="39"/>
      <c r="AD348" s="39"/>
      <c r="AE348" s="39"/>
      <c r="AR348" s="240" t="s">
        <v>357</v>
      </c>
      <c r="AT348" s="240" t="s">
        <v>352</v>
      </c>
      <c r="AU348" s="240" t="s">
        <v>76</v>
      </c>
      <c r="AY348" s="18" t="s">
        <v>350</v>
      </c>
      <c r="BE348" s="241">
        <f>IF(N348="základní",J348,0)</f>
        <v>0</v>
      </c>
      <c r="BF348" s="241">
        <f>IF(N348="snížená",J348,0)</f>
        <v>0</v>
      </c>
      <c r="BG348" s="241">
        <f>IF(N348="zákl. přenesená",J348,0)</f>
        <v>0</v>
      </c>
      <c r="BH348" s="241">
        <f>IF(N348="sníž. přenesená",J348,0)</f>
        <v>0</v>
      </c>
      <c r="BI348" s="241">
        <f>IF(N348="nulová",J348,0)</f>
        <v>0</v>
      </c>
      <c r="BJ348" s="18" t="s">
        <v>84</v>
      </c>
      <c r="BK348" s="241">
        <f>ROUND(I348*H348,2)</f>
        <v>0</v>
      </c>
      <c r="BL348" s="18" t="s">
        <v>357</v>
      </c>
      <c r="BM348" s="240" t="s">
        <v>1881</v>
      </c>
    </row>
    <row r="349" s="2" customFormat="1">
      <c r="A349" s="39"/>
      <c r="B349" s="40"/>
      <c r="C349" s="41"/>
      <c r="D349" s="242" t="s">
        <v>359</v>
      </c>
      <c r="E349" s="41"/>
      <c r="F349" s="243" t="s">
        <v>7310</v>
      </c>
      <c r="G349" s="41"/>
      <c r="H349" s="41"/>
      <c r="I349" s="244"/>
      <c r="J349" s="41"/>
      <c r="K349" s="41"/>
      <c r="L349" s="45"/>
      <c r="M349" s="245"/>
      <c r="N349" s="246"/>
      <c r="O349" s="92"/>
      <c r="P349" s="92"/>
      <c r="Q349" s="92"/>
      <c r="R349" s="92"/>
      <c r="S349" s="92"/>
      <c r="T349" s="93"/>
      <c r="U349" s="39"/>
      <c r="V349" s="39"/>
      <c r="W349" s="39"/>
      <c r="X349" s="39"/>
      <c r="Y349" s="39"/>
      <c r="Z349" s="39"/>
      <c r="AA349" s="39"/>
      <c r="AB349" s="39"/>
      <c r="AC349" s="39"/>
      <c r="AD349" s="39"/>
      <c r="AE349" s="39"/>
      <c r="AT349" s="18" t="s">
        <v>359</v>
      </c>
      <c r="AU349" s="18" t="s">
        <v>76</v>
      </c>
    </row>
    <row r="350" s="2" customFormat="1" ht="16.5" customHeight="1">
      <c r="A350" s="39"/>
      <c r="B350" s="40"/>
      <c r="C350" s="229" t="s">
        <v>767</v>
      </c>
      <c r="D350" s="229" t="s">
        <v>352</v>
      </c>
      <c r="E350" s="230" t="s">
        <v>7311</v>
      </c>
      <c r="F350" s="231" t="s">
        <v>7312</v>
      </c>
      <c r="G350" s="232" t="s">
        <v>497</v>
      </c>
      <c r="H350" s="233">
        <v>5</v>
      </c>
      <c r="I350" s="234"/>
      <c r="J350" s="235">
        <f>ROUND(I350*H350,2)</f>
        <v>0</v>
      </c>
      <c r="K350" s="231" t="s">
        <v>1</v>
      </c>
      <c r="L350" s="45"/>
      <c r="M350" s="236" t="s">
        <v>1</v>
      </c>
      <c r="N350" s="237" t="s">
        <v>41</v>
      </c>
      <c r="O350" s="92"/>
      <c r="P350" s="238">
        <f>O350*H350</f>
        <v>0</v>
      </c>
      <c r="Q350" s="238">
        <v>0</v>
      </c>
      <c r="R350" s="238">
        <f>Q350*H350</f>
        <v>0</v>
      </c>
      <c r="S350" s="238">
        <v>0</v>
      </c>
      <c r="T350" s="239">
        <f>S350*H350</f>
        <v>0</v>
      </c>
      <c r="U350" s="39"/>
      <c r="V350" s="39"/>
      <c r="W350" s="39"/>
      <c r="X350" s="39"/>
      <c r="Y350" s="39"/>
      <c r="Z350" s="39"/>
      <c r="AA350" s="39"/>
      <c r="AB350" s="39"/>
      <c r="AC350" s="39"/>
      <c r="AD350" s="39"/>
      <c r="AE350" s="39"/>
      <c r="AR350" s="240" t="s">
        <v>357</v>
      </c>
      <c r="AT350" s="240" t="s">
        <v>352</v>
      </c>
      <c r="AU350" s="240" t="s">
        <v>76</v>
      </c>
      <c r="AY350" s="18" t="s">
        <v>350</v>
      </c>
      <c r="BE350" s="241">
        <f>IF(N350="základní",J350,0)</f>
        <v>0</v>
      </c>
      <c r="BF350" s="241">
        <f>IF(N350="snížená",J350,0)</f>
        <v>0</v>
      </c>
      <c r="BG350" s="241">
        <f>IF(N350="zákl. přenesená",J350,0)</f>
        <v>0</v>
      </c>
      <c r="BH350" s="241">
        <f>IF(N350="sníž. přenesená",J350,0)</f>
        <v>0</v>
      </c>
      <c r="BI350" s="241">
        <f>IF(N350="nulová",J350,0)</f>
        <v>0</v>
      </c>
      <c r="BJ350" s="18" t="s">
        <v>84</v>
      </c>
      <c r="BK350" s="241">
        <f>ROUND(I350*H350,2)</f>
        <v>0</v>
      </c>
      <c r="BL350" s="18" t="s">
        <v>357</v>
      </c>
      <c r="BM350" s="240" t="s">
        <v>1931</v>
      </c>
    </row>
    <row r="351" s="2" customFormat="1">
      <c r="A351" s="39"/>
      <c r="B351" s="40"/>
      <c r="C351" s="41"/>
      <c r="D351" s="242" t="s">
        <v>359</v>
      </c>
      <c r="E351" s="41"/>
      <c r="F351" s="243" t="s">
        <v>7312</v>
      </c>
      <c r="G351" s="41"/>
      <c r="H351" s="41"/>
      <c r="I351" s="244"/>
      <c r="J351" s="41"/>
      <c r="K351" s="41"/>
      <c r="L351" s="45"/>
      <c r="M351" s="245"/>
      <c r="N351" s="246"/>
      <c r="O351" s="92"/>
      <c r="P351" s="92"/>
      <c r="Q351" s="92"/>
      <c r="R351" s="92"/>
      <c r="S351" s="92"/>
      <c r="T351" s="93"/>
      <c r="U351" s="39"/>
      <c r="V351" s="39"/>
      <c r="W351" s="39"/>
      <c r="X351" s="39"/>
      <c r="Y351" s="39"/>
      <c r="Z351" s="39"/>
      <c r="AA351" s="39"/>
      <c r="AB351" s="39"/>
      <c r="AC351" s="39"/>
      <c r="AD351" s="39"/>
      <c r="AE351" s="39"/>
      <c r="AT351" s="18" t="s">
        <v>359</v>
      </c>
      <c r="AU351" s="18" t="s">
        <v>76</v>
      </c>
    </row>
    <row r="352" s="15" customFormat="1">
      <c r="A352" s="15"/>
      <c r="B352" s="269"/>
      <c r="C352" s="270"/>
      <c r="D352" s="242" t="s">
        <v>361</v>
      </c>
      <c r="E352" s="271" t="s">
        <v>1</v>
      </c>
      <c r="F352" s="272" t="s">
        <v>7219</v>
      </c>
      <c r="G352" s="270"/>
      <c r="H352" s="271" t="s">
        <v>1</v>
      </c>
      <c r="I352" s="273"/>
      <c r="J352" s="270"/>
      <c r="K352" s="270"/>
      <c r="L352" s="274"/>
      <c r="M352" s="275"/>
      <c r="N352" s="276"/>
      <c r="O352" s="276"/>
      <c r="P352" s="276"/>
      <c r="Q352" s="276"/>
      <c r="R352" s="276"/>
      <c r="S352" s="276"/>
      <c r="T352" s="277"/>
      <c r="U352" s="15"/>
      <c r="V352" s="15"/>
      <c r="W352" s="15"/>
      <c r="X352" s="15"/>
      <c r="Y352" s="15"/>
      <c r="Z352" s="15"/>
      <c r="AA352" s="15"/>
      <c r="AB352" s="15"/>
      <c r="AC352" s="15"/>
      <c r="AD352" s="15"/>
      <c r="AE352" s="15"/>
      <c r="AT352" s="278" t="s">
        <v>361</v>
      </c>
      <c r="AU352" s="278" t="s">
        <v>76</v>
      </c>
      <c r="AV352" s="15" t="s">
        <v>84</v>
      </c>
      <c r="AW352" s="15" t="s">
        <v>32</v>
      </c>
      <c r="AX352" s="15" t="s">
        <v>76</v>
      </c>
      <c r="AY352" s="278" t="s">
        <v>350</v>
      </c>
    </row>
    <row r="353" s="15" customFormat="1">
      <c r="A353" s="15"/>
      <c r="B353" s="269"/>
      <c r="C353" s="270"/>
      <c r="D353" s="242" t="s">
        <v>361</v>
      </c>
      <c r="E353" s="271" t="s">
        <v>1</v>
      </c>
      <c r="F353" s="272" t="s">
        <v>7220</v>
      </c>
      <c r="G353" s="270"/>
      <c r="H353" s="271" t="s">
        <v>1</v>
      </c>
      <c r="I353" s="273"/>
      <c r="J353" s="270"/>
      <c r="K353" s="270"/>
      <c r="L353" s="274"/>
      <c r="M353" s="275"/>
      <c r="N353" s="276"/>
      <c r="O353" s="276"/>
      <c r="P353" s="276"/>
      <c r="Q353" s="276"/>
      <c r="R353" s="276"/>
      <c r="S353" s="276"/>
      <c r="T353" s="277"/>
      <c r="U353" s="15"/>
      <c r="V353" s="15"/>
      <c r="W353" s="15"/>
      <c r="X353" s="15"/>
      <c r="Y353" s="15"/>
      <c r="Z353" s="15"/>
      <c r="AA353" s="15"/>
      <c r="AB353" s="15"/>
      <c r="AC353" s="15"/>
      <c r="AD353" s="15"/>
      <c r="AE353" s="15"/>
      <c r="AT353" s="278" t="s">
        <v>361</v>
      </c>
      <c r="AU353" s="278" t="s">
        <v>76</v>
      </c>
      <c r="AV353" s="15" t="s">
        <v>84</v>
      </c>
      <c r="AW353" s="15" t="s">
        <v>32</v>
      </c>
      <c r="AX353" s="15" t="s">
        <v>76</v>
      </c>
      <c r="AY353" s="278" t="s">
        <v>350</v>
      </c>
    </row>
    <row r="354" s="13" customFormat="1">
      <c r="A354" s="13"/>
      <c r="B354" s="247"/>
      <c r="C354" s="248"/>
      <c r="D354" s="242" t="s">
        <v>361</v>
      </c>
      <c r="E354" s="249" t="s">
        <v>1</v>
      </c>
      <c r="F354" s="250" t="s">
        <v>389</v>
      </c>
      <c r="G354" s="248"/>
      <c r="H354" s="251">
        <v>5</v>
      </c>
      <c r="I354" s="252"/>
      <c r="J354" s="248"/>
      <c r="K354" s="248"/>
      <c r="L354" s="253"/>
      <c r="M354" s="254"/>
      <c r="N354" s="255"/>
      <c r="O354" s="255"/>
      <c r="P354" s="255"/>
      <c r="Q354" s="255"/>
      <c r="R354" s="255"/>
      <c r="S354" s="255"/>
      <c r="T354" s="256"/>
      <c r="U354" s="13"/>
      <c r="V354" s="13"/>
      <c r="W354" s="13"/>
      <c r="X354" s="13"/>
      <c r="Y354" s="13"/>
      <c r="Z354" s="13"/>
      <c r="AA354" s="13"/>
      <c r="AB354" s="13"/>
      <c r="AC354" s="13"/>
      <c r="AD354" s="13"/>
      <c r="AE354" s="13"/>
      <c r="AT354" s="257" t="s">
        <v>361</v>
      </c>
      <c r="AU354" s="257" t="s">
        <v>76</v>
      </c>
      <c r="AV354" s="13" t="s">
        <v>86</v>
      </c>
      <c r="AW354" s="13" t="s">
        <v>32</v>
      </c>
      <c r="AX354" s="13" t="s">
        <v>84</v>
      </c>
      <c r="AY354" s="257" t="s">
        <v>350</v>
      </c>
    </row>
    <row r="355" s="2" customFormat="1" ht="16.5" customHeight="1">
      <c r="A355" s="39"/>
      <c r="B355" s="40"/>
      <c r="C355" s="229" t="s">
        <v>821</v>
      </c>
      <c r="D355" s="229" t="s">
        <v>352</v>
      </c>
      <c r="E355" s="230" t="s">
        <v>7313</v>
      </c>
      <c r="F355" s="231" t="s">
        <v>7247</v>
      </c>
      <c r="G355" s="232" t="s">
        <v>497</v>
      </c>
      <c r="H355" s="233">
        <v>4</v>
      </c>
      <c r="I355" s="234"/>
      <c r="J355" s="235">
        <f>ROUND(I355*H355,2)</f>
        <v>0</v>
      </c>
      <c r="K355" s="231" t="s">
        <v>1</v>
      </c>
      <c r="L355" s="45"/>
      <c r="M355" s="236" t="s">
        <v>1</v>
      </c>
      <c r="N355" s="237" t="s">
        <v>41</v>
      </c>
      <c r="O355" s="92"/>
      <c r="P355" s="238">
        <f>O355*H355</f>
        <v>0</v>
      </c>
      <c r="Q355" s="238">
        <v>0</v>
      </c>
      <c r="R355" s="238">
        <f>Q355*H355</f>
        <v>0</v>
      </c>
      <c r="S355" s="238">
        <v>0</v>
      </c>
      <c r="T355" s="239">
        <f>S355*H355</f>
        <v>0</v>
      </c>
      <c r="U355" s="39"/>
      <c r="V355" s="39"/>
      <c r="W355" s="39"/>
      <c r="X355" s="39"/>
      <c r="Y355" s="39"/>
      <c r="Z355" s="39"/>
      <c r="AA355" s="39"/>
      <c r="AB355" s="39"/>
      <c r="AC355" s="39"/>
      <c r="AD355" s="39"/>
      <c r="AE355" s="39"/>
      <c r="AR355" s="240" t="s">
        <v>357</v>
      </c>
      <c r="AT355" s="240" t="s">
        <v>352</v>
      </c>
      <c r="AU355" s="240" t="s">
        <v>76</v>
      </c>
      <c r="AY355" s="18" t="s">
        <v>350</v>
      </c>
      <c r="BE355" s="241">
        <f>IF(N355="základní",J355,0)</f>
        <v>0</v>
      </c>
      <c r="BF355" s="241">
        <f>IF(N355="snížená",J355,0)</f>
        <v>0</v>
      </c>
      <c r="BG355" s="241">
        <f>IF(N355="zákl. přenesená",J355,0)</f>
        <v>0</v>
      </c>
      <c r="BH355" s="241">
        <f>IF(N355="sníž. přenesená",J355,0)</f>
        <v>0</v>
      </c>
      <c r="BI355" s="241">
        <f>IF(N355="nulová",J355,0)</f>
        <v>0</v>
      </c>
      <c r="BJ355" s="18" t="s">
        <v>84</v>
      </c>
      <c r="BK355" s="241">
        <f>ROUND(I355*H355,2)</f>
        <v>0</v>
      </c>
      <c r="BL355" s="18" t="s">
        <v>357</v>
      </c>
      <c r="BM355" s="240" t="s">
        <v>1961</v>
      </c>
    </row>
    <row r="356" s="2" customFormat="1">
      <c r="A356" s="39"/>
      <c r="B356" s="40"/>
      <c r="C356" s="41"/>
      <c r="D356" s="242" t="s">
        <v>359</v>
      </c>
      <c r="E356" s="41"/>
      <c r="F356" s="243" t="s">
        <v>7247</v>
      </c>
      <c r="G356" s="41"/>
      <c r="H356" s="41"/>
      <c r="I356" s="244"/>
      <c r="J356" s="41"/>
      <c r="K356" s="41"/>
      <c r="L356" s="45"/>
      <c r="M356" s="245"/>
      <c r="N356" s="246"/>
      <c r="O356" s="92"/>
      <c r="P356" s="92"/>
      <c r="Q356" s="92"/>
      <c r="R356" s="92"/>
      <c r="S356" s="92"/>
      <c r="T356" s="93"/>
      <c r="U356" s="39"/>
      <c r="V356" s="39"/>
      <c r="W356" s="39"/>
      <c r="X356" s="39"/>
      <c r="Y356" s="39"/>
      <c r="Z356" s="39"/>
      <c r="AA356" s="39"/>
      <c r="AB356" s="39"/>
      <c r="AC356" s="39"/>
      <c r="AD356" s="39"/>
      <c r="AE356" s="39"/>
      <c r="AT356" s="18" t="s">
        <v>359</v>
      </c>
      <c r="AU356" s="18" t="s">
        <v>76</v>
      </c>
    </row>
    <row r="357" s="15" customFormat="1">
      <c r="A357" s="15"/>
      <c r="B357" s="269"/>
      <c r="C357" s="270"/>
      <c r="D357" s="242" t="s">
        <v>361</v>
      </c>
      <c r="E357" s="271" t="s">
        <v>1</v>
      </c>
      <c r="F357" s="272" t="s">
        <v>7219</v>
      </c>
      <c r="G357" s="270"/>
      <c r="H357" s="271" t="s">
        <v>1</v>
      </c>
      <c r="I357" s="273"/>
      <c r="J357" s="270"/>
      <c r="K357" s="270"/>
      <c r="L357" s="274"/>
      <c r="M357" s="275"/>
      <c r="N357" s="276"/>
      <c r="O357" s="276"/>
      <c r="P357" s="276"/>
      <c r="Q357" s="276"/>
      <c r="R357" s="276"/>
      <c r="S357" s="276"/>
      <c r="T357" s="277"/>
      <c r="U357" s="15"/>
      <c r="V357" s="15"/>
      <c r="W357" s="15"/>
      <c r="X357" s="15"/>
      <c r="Y357" s="15"/>
      <c r="Z357" s="15"/>
      <c r="AA357" s="15"/>
      <c r="AB357" s="15"/>
      <c r="AC357" s="15"/>
      <c r="AD357" s="15"/>
      <c r="AE357" s="15"/>
      <c r="AT357" s="278" t="s">
        <v>361</v>
      </c>
      <c r="AU357" s="278" t="s">
        <v>76</v>
      </c>
      <c r="AV357" s="15" t="s">
        <v>84</v>
      </c>
      <c r="AW357" s="15" t="s">
        <v>32</v>
      </c>
      <c r="AX357" s="15" t="s">
        <v>76</v>
      </c>
      <c r="AY357" s="278" t="s">
        <v>350</v>
      </c>
    </row>
    <row r="358" s="15" customFormat="1">
      <c r="A358" s="15"/>
      <c r="B358" s="269"/>
      <c r="C358" s="270"/>
      <c r="D358" s="242" t="s">
        <v>361</v>
      </c>
      <c r="E358" s="271" t="s">
        <v>1</v>
      </c>
      <c r="F358" s="272" t="s">
        <v>7220</v>
      </c>
      <c r="G358" s="270"/>
      <c r="H358" s="271" t="s">
        <v>1</v>
      </c>
      <c r="I358" s="273"/>
      <c r="J358" s="270"/>
      <c r="K358" s="270"/>
      <c r="L358" s="274"/>
      <c r="M358" s="275"/>
      <c r="N358" s="276"/>
      <c r="O358" s="276"/>
      <c r="P358" s="276"/>
      <c r="Q358" s="276"/>
      <c r="R358" s="276"/>
      <c r="S358" s="276"/>
      <c r="T358" s="277"/>
      <c r="U358" s="15"/>
      <c r="V358" s="15"/>
      <c r="W358" s="15"/>
      <c r="X358" s="15"/>
      <c r="Y358" s="15"/>
      <c r="Z358" s="15"/>
      <c r="AA358" s="15"/>
      <c r="AB358" s="15"/>
      <c r="AC358" s="15"/>
      <c r="AD358" s="15"/>
      <c r="AE358" s="15"/>
      <c r="AT358" s="278" t="s">
        <v>361</v>
      </c>
      <c r="AU358" s="278" t="s">
        <v>76</v>
      </c>
      <c r="AV358" s="15" t="s">
        <v>84</v>
      </c>
      <c r="AW358" s="15" t="s">
        <v>32</v>
      </c>
      <c r="AX358" s="15" t="s">
        <v>76</v>
      </c>
      <c r="AY358" s="278" t="s">
        <v>350</v>
      </c>
    </row>
    <row r="359" s="13" customFormat="1">
      <c r="A359" s="13"/>
      <c r="B359" s="247"/>
      <c r="C359" s="248"/>
      <c r="D359" s="242" t="s">
        <v>361</v>
      </c>
      <c r="E359" s="249" t="s">
        <v>1</v>
      </c>
      <c r="F359" s="250" t="s">
        <v>357</v>
      </c>
      <c r="G359" s="248"/>
      <c r="H359" s="251">
        <v>4</v>
      </c>
      <c r="I359" s="252"/>
      <c r="J359" s="248"/>
      <c r="K359" s="248"/>
      <c r="L359" s="253"/>
      <c r="M359" s="254"/>
      <c r="N359" s="255"/>
      <c r="O359" s="255"/>
      <c r="P359" s="255"/>
      <c r="Q359" s="255"/>
      <c r="R359" s="255"/>
      <c r="S359" s="255"/>
      <c r="T359" s="256"/>
      <c r="U359" s="13"/>
      <c r="V359" s="13"/>
      <c r="W359" s="13"/>
      <c r="X359" s="13"/>
      <c r="Y359" s="13"/>
      <c r="Z359" s="13"/>
      <c r="AA359" s="13"/>
      <c r="AB359" s="13"/>
      <c r="AC359" s="13"/>
      <c r="AD359" s="13"/>
      <c r="AE359" s="13"/>
      <c r="AT359" s="257" t="s">
        <v>361</v>
      </c>
      <c r="AU359" s="257" t="s">
        <v>76</v>
      </c>
      <c r="AV359" s="13" t="s">
        <v>86</v>
      </c>
      <c r="AW359" s="13" t="s">
        <v>32</v>
      </c>
      <c r="AX359" s="13" t="s">
        <v>84</v>
      </c>
      <c r="AY359" s="257" t="s">
        <v>350</v>
      </c>
    </row>
    <row r="360" s="2" customFormat="1" ht="16.5" customHeight="1">
      <c r="A360" s="39"/>
      <c r="B360" s="40"/>
      <c r="C360" s="229" t="s">
        <v>828</v>
      </c>
      <c r="D360" s="229" t="s">
        <v>352</v>
      </c>
      <c r="E360" s="230" t="s">
        <v>7314</v>
      </c>
      <c r="F360" s="231" t="s">
        <v>7315</v>
      </c>
      <c r="G360" s="232" t="s">
        <v>497</v>
      </c>
      <c r="H360" s="233">
        <v>4</v>
      </c>
      <c r="I360" s="234"/>
      <c r="J360" s="235">
        <f>ROUND(I360*H360,2)</f>
        <v>0</v>
      </c>
      <c r="K360" s="231" t="s">
        <v>1</v>
      </c>
      <c r="L360" s="45"/>
      <c r="M360" s="236" t="s">
        <v>1</v>
      </c>
      <c r="N360" s="237" t="s">
        <v>41</v>
      </c>
      <c r="O360" s="92"/>
      <c r="P360" s="238">
        <f>O360*H360</f>
        <v>0</v>
      </c>
      <c r="Q360" s="238">
        <v>0</v>
      </c>
      <c r="R360" s="238">
        <f>Q360*H360</f>
        <v>0</v>
      </c>
      <c r="S360" s="238">
        <v>0</v>
      </c>
      <c r="T360" s="239">
        <f>S360*H360</f>
        <v>0</v>
      </c>
      <c r="U360" s="39"/>
      <c r="V360" s="39"/>
      <c r="W360" s="39"/>
      <c r="X360" s="39"/>
      <c r="Y360" s="39"/>
      <c r="Z360" s="39"/>
      <c r="AA360" s="39"/>
      <c r="AB360" s="39"/>
      <c r="AC360" s="39"/>
      <c r="AD360" s="39"/>
      <c r="AE360" s="39"/>
      <c r="AR360" s="240" t="s">
        <v>357</v>
      </c>
      <c r="AT360" s="240" t="s">
        <v>352</v>
      </c>
      <c r="AU360" s="240" t="s">
        <v>76</v>
      </c>
      <c r="AY360" s="18" t="s">
        <v>350</v>
      </c>
      <c r="BE360" s="241">
        <f>IF(N360="základní",J360,0)</f>
        <v>0</v>
      </c>
      <c r="BF360" s="241">
        <f>IF(N360="snížená",J360,0)</f>
        <v>0</v>
      </c>
      <c r="BG360" s="241">
        <f>IF(N360="zákl. přenesená",J360,0)</f>
        <v>0</v>
      </c>
      <c r="BH360" s="241">
        <f>IF(N360="sníž. přenesená",J360,0)</f>
        <v>0</v>
      </c>
      <c r="BI360" s="241">
        <f>IF(N360="nulová",J360,0)</f>
        <v>0</v>
      </c>
      <c r="BJ360" s="18" t="s">
        <v>84</v>
      </c>
      <c r="BK360" s="241">
        <f>ROUND(I360*H360,2)</f>
        <v>0</v>
      </c>
      <c r="BL360" s="18" t="s">
        <v>357</v>
      </c>
      <c r="BM360" s="240" t="s">
        <v>1977</v>
      </c>
    </row>
    <row r="361" s="2" customFormat="1">
      <c r="A361" s="39"/>
      <c r="B361" s="40"/>
      <c r="C361" s="41"/>
      <c r="D361" s="242" t="s">
        <v>359</v>
      </c>
      <c r="E361" s="41"/>
      <c r="F361" s="243" t="s">
        <v>7315</v>
      </c>
      <c r="G361" s="41"/>
      <c r="H361" s="41"/>
      <c r="I361" s="244"/>
      <c r="J361" s="41"/>
      <c r="K361" s="41"/>
      <c r="L361" s="45"/>
      <c r="M361" s="245"/>
      <c r="N361" s="246"/>
      <c r="O361" s="92"/>
      <c r="P361" s="92"/>
      <c r="Q361" s="92"/>
      <c r="R361" s="92"/>
      <c r="S361" s="92"/>
      <c r="T361" s="93"/>
      <c r="U361" s="39"/>
      <c r="V361" s="39"/>
      <c r="W361" s="39"/>
      <c r="X361" s="39"/>
      <c r="Y361" s="39"/>
      <c r="Z361" s="39"/>
      <c r="AA361" s="39"/>
      <c r="AB361" s="39"/>
      <c r="AC361" s="39"/>
      <c r="AD361" s="39"/>
      <c r="AE361" s="39"/>
      <c r="AT361" s="18" t="s">
        <v>359</v>
      </c>
      <c r="AU361" s="18" t="s">
        <v>76</v>
      </c>
    </row>
    <row r="362" s="15" customFormat="1">
      <c r="A362" s="15"/>
      <c r="B362" s="269"/>
      <c r="C362" s="270"/>
      <c r="D362" s="242" t="s">
        <v>361</v>
      </c>
      <c r="E362" s="271" t="s">
        <v>1</v>
      </c>
      <c r="F362" s="272" t="s">
        <v>7219</v>
      </c>
      <c r="G362" s="270"/>
      <c r="H362" s="271" t="s">
        <v>1</v>
      </c>
      <c r="I362" s="273"/>
      <c r="J362" s="270"/>
      <c r="K362" s="270"/>
      <c r="L362" s="274"/>
      <c r="M362" s="275"/>
      <c r="N362" s="276"/>
      <c r="O362" s="276"/>
      <c r="P362" s="276"/>
      <c r="Q362" s="276"/>
      <c r="R362" s="276"/>
      <c r="S362" s="276"/>
      <c r="T362" s="277"/>
      <c r="U362" s="15"/>
      <c r="V362" s="15"/>
      <c r="W362" s="15"/>
      <c r="X362" s="15"/>
      <c r="Y362" s="15"/>
      <c r="Z362" s="15"/>
      <c r="AA362" s="15"/>
      <c r="AB362" s="15"/>
      <c r="AC362" s="15"/>
      <c r="AD362" s="15"/>
      <c r="AE362" s="15"/>
      <c r="AT362" s="278" t="s">
        <v>361</v>
      </c>
      <c r="AU362" s="278" t="s">
        <v>76</v>
      </c>
      <c r="AV362" s="15" t="s">
        <v>84</v>
      </c>
      <c r="AW362" s="15" t="s">
        <v>32</v>
      </c>
      <c r="AX362" s="15" t="s">
        <v>76</v>
      </c>
      <c r="AY362" s="278" t="s">
        <v>350</v>
      </c>
    </row>
    <row r="363" s="15" customFormat="1">
      <c r="A363" s="15"/>
      <c r="B363" s="269"/>
      <c r="C363" s="270"/>
      <c r="D363" s="242" t="s">
        <v>361</v>
      </c>
      <c r="E363" s="271" t="s">
        <v>1</v>
      </c>
      <c r="F363" s="272" t="s">
        <v>7220</v>
      </c>
      <c r="G363" s="270"/>
      <c r="H363" s="271" t="s">
        <v>1</v>
      </c>
      <c r="I363" s="273"/>
      <c r="J363" s="270"/>
      <c r="K363" s="270"/>
      <c r="L363" s="274"/>
      <c r="M363" s="275"/>
      <c r="N363" s="276"/>
      <c r="O363" s="276"/>
      <c r="P363" s="276"/>
      <c r="Q363" s="276"/>
      <c r="R363" s="276"/>
      <c r="S363" s="276"/>
      <c r="T363" s="277"/>
      <c r="U363" s="15"/>
      <c r="V363" s="15"/>
      <c r="W363" s="15"/>
      <c r="X363" s="15"/>
      <c r="Y363" s="15"/>
      <c r="Z363" s="15"/>
      <c r="AA363" s="15"/>
      <c r="AB363" s="15"/>
      <c r="AC363" s="15"/>
      <c r="AD363" s="15"/>
      <c r="AE363" s="15"/>
      <c r="AT363" s="278" t="s">
        <v>361</v>
      </c>
      <c r="AU363" s="278" t="s">
        <v>76</v>
      </c>
      <c r="AV363" s="15" t="s">
        <v>84</v>
      </c>
      <c r="AW363" s="15" t="s">
        <v>32</v>
      </c>
      <c r="AX363" s="15" t="s">
        <v>76</v>
      </c>
      <c r="AY363" s="278" t="s">
        <v>350</v>
      </c>
    </row>
    <row r="364" s="13" customFormat="1">
      <c r="A364" s="13"/>
      <c r="B364" s="247"/>
      <c r="C364" s="248"/>
      <c r="D364" s="242" t="s">
        <v>361</v>
      </c>
      <c r="E364" s="249" t="s">
        <v>1</v>
      </c>
      <c r="F364" s="250" t="s">
        <v>357</v>
      </c>
      <c r="G364" s="248"/>
      <c r="H364" s="251">
        <v>4</v>
      </c>
      <c r="I364" s="252"/>
      <c r="J364" s="248"/>
      <c r="K364" s="248"/>
      <c r="L364" s="253"/>
      <c r="M364" s="254"/>
      <c r="N364" s="255"/>
      <c r="O364" s="255"/>
      <c r="P364" s="255"/>
      <c r="Q364" s="255"/>
      <c r="R364" s="255"/>
      <c r="S364" s="255"/>
      <c r="T364" s="256"/>
      <c r="U364" s="13"/>
      <c r="V364" s="13"/>
      <c r="W364" s="13"/>
      <c r="X364" s="13"/>
      <c r="Y364" s="13"/>
      <c r="Z364" s="13"/>
      <c r="AA364" s="13"/>
      <c r="AB364" s="13"/>
      <c r="AC364" s="13"/>
      <c r="AD364" s="13"/>
      <c r="AE364" s="13"/>
      <c r="AT364" s="257" t="s">
        <v>361</v>
      </c>
      <c r="AU364" s="257" t="s">
        <v>76</v>
      </c>
      <c r="AV364" s="13" t="s">
        <v>86</v>
      </c>
      <c r="AW364" s="13" t="s">
        <v>32</v>
      </c>
      <c r="AX364" s="13" t="s">
        <v>84</v>
      </c>
      <c r="AY364" s="257" t="s">
        <v>350</v>
      </c>
    </row>
    <row r="365" s="2" customFormat="1" ht="16.5" customHeight="1">
      <c r="A365" s="39"/>
      <c r="B365" s="40"/>
      <c r="C365" s="229" t="s">
        <v>834</v>
      </c>
      <c r="D365" s="229" t="s">
        <v>352</v>
      </c>
      <c r="E365" s="230" t="s">
        <v>7316</v>
      </c>
      <c r="F365" s="231" t="s">
        <v>7317</v>
      </c>
      <c r="G365" s="232" t="s">
        <v>497</v>
      </c>
      <c r="H365" s="233">
        <v>7</v>
      </c>
      <c r="I365" s="234"/>
      <c r="J365" s="235">
        <f>ROUND(I365*H365,2)</f>
        <v>0</v>
      </c>
      <c r="K365" s="231" t="s">
        <v>1</v>
      </c>
      <c r="L365" s="45"/>
      <c r="M365" s="236" t="s">
        <v>1</v>
      </c>
      <c r="N365" s="237" t="s">
        <v>41</v>
      </c>
      <c r="O365" s="92"/>
      <c r="P365" s="238">
        <f>O365*H365</f>
        <v>0</v>
      </c>
      <c r="Q365" s="238">
        <v>0</v>
      </c>
      <c r="R365" s="238">
        <f>Q365*H365</f>
        <v>0</v>
      </c>
      <c r="S365" s="238">
        <v>0</v>
      </c>
      <c r="T365" s="239">
        <f>S365*H365</f>
        <v>0</v>
      </c>
      <c r="U365" s="39"/>
      <c r="V365" s="39"/>
      <c r="W365" s="39"/>
      <c r="X365" s="39"/>
      <c r="Y365" s="39"/>
      <c r="Z365" s="39"/>
      <c r="AA365" s="39"/>
      <c r="AB365" s="39"/>
      <c r="AC365" s="39"/>
      <c r="AD365" s="39"/>
      <c r="AE365" s="39"/>
      <c r="AR365" s="240" t="s">
        <v>357</v>
      </c>
      <c r="AT365" s="240" t="s">
        <v>352</v>
      </c>
      <c r="AU365" s="240" t="s">
        <v>76</v>
      </c>
      <c r="AY365" s="18" t="s">
        <v>350</v>
      </c>
      <c r="BE365" s="241">
        <f>IF(N365="základní",J365,0)</f>
        <v>0</v>
      </c>
      <c r="BF365" s="241">
        <f>IF(N365="snížená",J365,0)</f>
        <v>0</v>
      </c>
      <c r="BG365" s="241">
        <f>IF(N365="zákl. přenesená",J365,0)</f>
        <v>0</v>
      </c>
      <c r="BH365" s="241">
        <f>IF(N365="sníž. přenesená",J365,0)</f>
        <v>0</v>
      </c>
      <c r="BI365" s="241">
        <f>IF(N365="nulová",J365,0)</f>
        <v>0</v>
      </c>
      <c r="BJ365" s="18" t="s">
        <v>84</v>
      </c>
      <c r="BK365" s="241">
        <f>ROUND(I365*H365,2)</f>
        <v>0</v>
      </c>
      <c r="BL365" s="18" t="s">
        <v>357</v>
      </c>
      <c r="BM365" s="240" t="s">
        <v>1990</v>
      </c>
    </row>
    <row r="366" s="2" customFormat="1">
      <c r="A366" s="39"/>
      <c r="B366" s="40"/>
      <c r="C366" s="41"/>
      <c r="D366" s="242" t="s">
        <v>359</v>
      </c>
      <c r="E366" s="41"/>
      <c r="F366" s="243" t="s">
        <v>7317</v>
      </c>
      <c r="G366" s="41"/>
      <c r="H366" s="41"/>
      <c r="I366" s="244"/>
      <c r="J366" s="41"/>
      <c r="K366" s="41"/>
      <c r="L366" s="45"/>
      <c r="M366" s="245"/>
      <c r="N366" s="246"/>
      <c r="O366" s="92"/>
      <c r="P366" s="92"/>
      <c r="Q366" s="92"/>
      <c r="R366" s="92"/>
      <c r="S366" s="92"/>
      <c r="T366" s="93"/>
      <c r="U366" s="39"/>
      <c r="V366" s="39"/>
      <c r="W366" s="39"/>
      <c r="X366" s="39"/>
      <c r="Y366" s="39"/>
      <c r="Z366" s="39"/>
      <c r="AA366" s="39"/>
      <c r="AB366" s="39"/>
      <c r="AC366" s="39"/>
      <c r="AD366" s="39"/>
      <c r="AE366" s="39"/>
      <c r="AT366" s="18" t="s">
        <v>359</v>
      </c>
      <c r="AU366" s="18" t="s">
        <v>76</v>
      </c>
    </row>
    <row r="367" s="15" customFormat="1">
      <c r="A367" s="15"/>
      <c r="B367" s="269"/>
      <c r="C367" s="270"/>
      <c r="D367" s="242" t="s">
        <v>361</v>
      </c>
      <c r="E367" s="271" t="s">
        <v>1</v>
      </c>
      <c r="F367" s="272" t="s">
        <v>7219</v>
      </c>
      <c r="G367" s="270"/>
      <c r="H367" s="271" t="s">
        <v>1</v>
      </c>
      <c r="I367" s="273"/>
      <c r="J367" s="270"/>
      <c r="K367" s="270"/>
      <c r="L367" s="274"/>
      <c r="M367" s="275"/>
      <c r="N367" s="276"/>
      <c r="O367" s="276"/>
      <c r="P367" s="276"/>
      <c r="Q367" s="276"/>
      <c r="R367" s="276"/>
      <c r="S367" s="276"/>
      <c r="T367" s="277"/>
      <c r="U367" s="15"/>
      <c r="V367" s="15"/>
      <c r="W367" s="15"/>
      <c r="X367" s="15"/>
      <c r="Y367" s="15"/>
      <c r="Z367" s="15"/>
      <c r="AA367" s="15"/>
      <c r="AB367" s="15"/>
      <c r="AC367" s="15"/>
      <c r="AD367" s="15"/>
      <c r="AE367" s="15"/>
      <c r="AT367" s="278" t="s">
        <v>361</v>
      </c>
      <c r="AU367" s="278" t="s">
        <v>76</v>
      </c>
      <c r="AV367" s="15" t="s">
        <v>84</v>
      </c>
      <c r="AW367" s="15" t="s">
        <v>32</v>
      </c>
      <c r="AX367" s="15" t="s">
        <v>76</v>
      </c>
      <c r="AY367" s="278" t="s">
        <v>350</v>
      </c>
    </row>
    <row r="368" s="15" customFormat="1">
      <c r="A368" s="15"/>
      <c r="B368" s="269"/>
      <c r="C368" s="270"/>
      <c r="D368" s="242" t="s">
        <v>361</v>
      </c>
      <c r="E368" s="271" t="s">
        <v>1</v>
      </c>
      <c r="F368" s="272" t="s">
        <v>7220</v>
      </c>
      <c r="G368" s="270"/>
      <c r="H368" s="271" t="s">
        <v>1</v>
      </c>
      <c r="I368" s="273"/>
      <c r="J368" s="270"/>
      <c r="K368" s="270"/>
      <c r="L368" s="274"/>
      <c r="M368" s="275"/>
      <c r="N368" s="276"/>
      <c r="O368" s="276"/>
      <c r="P368" s="276"/>
      <c r="Q368" s="276"/>
      <c r="R368" s="276"/>
      <c r="S368" s="276"/>
      <c r="T368" s="277"/>
      <c r="U368" s="15"/>
      <c r="V368" s="15"/>
      <c r="W368" s="15"/>
      <c r="X368" s="15"/>
      <c r="Y368" s="15"/>
      <c r="Z368" s="15"/>
      <c r="AA368" s="15"/>
      <c r="AB368" s="15"/>
      <c r="AC368" s="15"/>
      <c r="AD368" s="15"/>
      <c r="AE368" s="15"/>
      <c r="AT368" s="278" t="s">
        <v>361</v>
      </c>
      <c r="AU368" s="278" t="s">
        <v>76</v>
      </c>
      <c r="AV368" s="15" t="s">
        <v>84</v>
      </c>
      <c r="AW368" s="15" t="s">
        <v>32</v>
      </c>
      <c r="AX368" s="15" t="s">
        <v>76</v>
      </c>
      <c r="AY368" s="278" t="s">
        <v>350</v>
      </c>
    </row>
    <row r="369" s="13" customFormat="1">
      <c r="A369" s="13"/>
      <c r="B369" s="247"/>
      <c r="C369" s="248"/>
      <c r="D369" s="242" t="s">
        <v>361</v>
      </c>
      <c r="E369" s="249" t="s">
        <v>1</v>
      </c>
      <c r="F369" s="250" t="s">
        <v>462</v>
      </c>
      <c r="G369" s="248"/>
      <c r="H369" s="251">
        <v>7</v>
      </c>
      <c r="I369" s="252"/>
      <c r="J369" s="248"/>
      <c r="K369" s="248"/>
      <c r="L369" s="253"/>
      <c r="M369" s="254"/>
      <c r="N369" s="255"/>
      <c r="O369" s="255"/>
      <c r="P369" s="255"/>
      <c r="Q369" s="255"/>
      <c r="R369" s="255"/>
      <c r="S369" s="255"/>
      <c r="T369" s="256"/>
      <c r="U369" s="13"/>
      <c r="V369" s="13"/>
      <c r="W369" s="13"/>
      <c r="X369" s="13"/>
      <c r="Y369" s="13"/>
      <c r="Z369" s="13"/>
      <c r="AA369" s="13"/>
      <c r="AB369" s="13"/>
      <c r="AC369" s="13"/>
      <c r="AD369" s="13"/>
      <c r="AE369" s="13"/>
      <c r="AT369" s="257" t="s">
        <v>361</v>
      </c>
      <c r="AU369" s="257" t="s">
        <v>76</v>
      </c>
      <c r="AV369" s="13" t="s">
        <v>86</v>
      </c>
      <c r="AW369" s="13" t="s">
        <v>32</v>
      </c>
      <c r="AX369" s="13" t="s">
        <v>84</v>
      </c>
      <c r="AY369" s="257" t="s">
        <v>350</v>
      </c>
    </row>
    <row r="370" s="2" customFormat="1" ht="16.5" customHeight="1">
      <c r="A370" s="39"/>
      <c r="B370" s="40"/>
      <c r="C370" s="229" t="s">
        <v>854</v>
      </c>
      <c r="D370" s="229" t="s">
        <v>352</v>
      </c>
      <c r="E370" s="230" t="s">
        <v>7318</v>
      </c>
      <c r="F370" s="231" t="s">
        <v>7319</v>
      </c>
      <c r="G370" s="232" t="s">
        <v>497</v>
      </c>
      <c r="H370" s="233">
        <v>7</v>
      </c>
      <c r="I370" s="234"/>
      <c r="J370" s="235">
        <f>ROUND(I370*H370,2)</f>
        <v>0</v>
      </c>
      <c r="K370" s="231" t="s">
        <v>1</v>
      </c>
      <c r="L370" s="45"/>
      <c r="M370" s="236" t="s">
        <v>1</v>
      </c>
      <c r="N370" s="237" t="s">
        <v>41</v>
      </c>
      <c r="O370" s="92"/>
      <c r="P370" s="238">
        <f>O370*H370</f>
        <v>0</v>
      </c>
      <c r="Q370" s="238">
        <v>0</v>
      </c>
      <c r="R370" s="238">
        <f>Q370*H370</f>
        <v>0</v>
      </c>
      <c r="S370" s="238">
        <v>0</v>
      </c>
      <c r="T370" s="239">
        <f>S370*H370</f>
        <v>0</v>
      </c>
      <c r="U370" s="39"/>
      <c r="V370" s="39"/>
      <c r="W370" s="39"/>
      <c r="X370" s="39"/>
      <c r="Y370" s="39"/>
      <c r="Z370" s="39"/>
      <c r="AA370" s="39"/>
      <c r="AB370" s="39"/>
      <c r="AC370" s="39"/>
      <c r="AD370" s="39"/>
      <c r="AE370" s="39"/>
      <c r="AR370" s="240" t="s">
        <v>357</v>
      </c>
      <c r="AT370" s="240" t="s">
        <v>352</v>
      </c>
      <c r="AU370" s="240" t="s">
        <v>76</v>
      </c>
      <c r="AY370" s="18" t="s">
        <v>350</v>
      </c>
      <c r="BE370" s="241">
        <f>IF(N370="základní",J370,0)</f>
        <v>0</v>
      </c>
      <c r="BF370" s="241">
        <f>IF(N370="snížená",J370,0)</f>
        <v>0</v>
      </c>
      <c r="BG370" s="241">
        <f>IF(N370="zákl. přenesená",J370,0)</f>
        <v>0</v>
      </c>
      <c r="BH370" s="241">
        <f>IF(N370="sníž. přenesená",J370,0)</f>
        <v>0</v>
      </c>
      <c r="BI370" s="241">
        <f>IF(N370="nulová",J370,0)</f>
        <v>0</v>
      </c>
      <c r="BJ370" s="18" t="s">
        <v>84</v>
      </c>
      <c r="BK370" s="241">
        <f>ROUND(I370*H370,2)</f>
        <v>0</v>
      </c>
      <c r="BL370" s="18" t="s">
        <v>357</v>
      </c>
      <c r="BM370" s="240" t="s">
        <v>2003</v>
      </c>
    </row>
    <row r="371" s="2" customFormat="1">
      <c r="A371" s="39"/>
      <c r="B371" s="40"/>
      <c r="C371" s="41"/>
      <c r="D371" s="242" t="s">
        <v>359</v>
      </c>
      <c r="E371" s="41"/>
      <c r="F371" s="243" t="s">
        <v>7319</v>
      </c>
      <c r="G371" s="41"/>
      <c r="H371" s="41"/>
      <c r="I371" s="244"/>
      <c r="J371" s="41"/>
      <c r="K371" s="41"/>
      <c r="L371" s="45"/>
      <c r="M371" s="245"/>
      <c r="N371" s="246"/>
      <c r="O371" s="92"/>
      <c r="P371" s="92"/>
      <c r="Q371" s="92"/>
      <c r="R371" s="92"/>
      <c r="S371" s="92"/>
      <c r="T371" s="93"/>
      <c r="U371" s="39"/>
      <c r="V371" s="39"/>
      <c r="W371" s="39"/>
      <c r="X371" s="39"/>
      <c r="Y371" s="39"/>
      <c r="Z371" s="39"/>
      <c r="AA371" s="39"/>
      <c r="AB371" s="39"/>
      <c r="AC371" s="39"/>
      <c r="AD371" s="39"/>
      <c r="AE371" s="39"/>
      <c r="AT371" s="18" t="s">
        <v>359</v>
      </c>
      <c r="AU371" s="18" t="s">
        <v>76</v>
      </c>
    </row>
    <row r="372" s="15" customFormat="1">
      <c r="A372" s="15"/>
      <c r="B372" s="269"/>
      <c r="C372" s="270"/>
      <c r="D372" s="242" t="s">
        <v>361</v>
      </c>
      <c r="E372" s="271" t="s">
        <v>1</v>
      </c>
      <c r="F372" s="272" t="s">
        <v>7320</v>
      </c>
      <c r="G372" s="270"/>
      <c r="H372" s="271" t="s">
        <v>1</v>
      </c>
      <c r="I372" s="273"/>
      <c r="J372" s="270"/>
      <c r="K372" s="270"/>
      <c r="L372" s="274"/>
      <c r="M372" s="275"/>
      <c r="N372" s="276"/>
      <c r="O372" s="276"/>
      <c r="P372" s="276"/>
      <c r="Q372" s="276"/>
      <c r="R372" s="276"/>
      <c r="S372" s="276"/>
      <c r="T372" s="277"/>
      <c r="U372" s="15"/>
      <c r="V372" s="15"/>
      <c r="W372" s="15"/>
      <c r="X372" s="15"/>
      <c r="Y372" s="15"/>
      <c r="Z372" s="15"/>
      <c r="AA372" s="15"/>
      <c r="AB372" s="15"/>
      <c r="AC372" s="15"/>
      <c r="AD372" s="15"/>
      <c r="AE372" s="15"/>
      <c r="AT372" s="278" t="s">
        <v>361</v>
      </c>
      <c r="AU372" s="278" t="s">
        <v>76</v>
      </c>
      <c r="AV372" s="15" t="s">
        <v>84</v>
      </c>
      <c r="AW372" s="15" t="s">
        <v>32</v>
      </c>
      <c r="AX372" s="15" t="s">
        <v>76</v>
      </c>
      <c r="AY372" s="278" t="s">
        <v>350</v>
      </c>
    </row>
    <row r="373" s="15" customFormat="1">
      <c r="A373" s="15"/>
      <c r="B373" s="269"/>
      <c r="C373" s="270"/>
      <c r="D373" s="242" t="s">
        <v>361</v>
      </c>
      <c r="E373" s="271" t="s">
        <v>1</v>
      </c>
      <c r="F373" s="272" t="s">
        <v>7321</v>
      </c>
      <c r="G373" s="270"/>
      <c r="H373" s="271" t="s">
        <v>1</v>
      </c>
      <c r="I373" s="273"/>
      <c r="J373" s="270"/>
      <c r="K373" s="270"/>
      <c r="L373" s="274"/>
      <c r="M373" s="275"/>
      <c r="N373" s="276"/>
      <c r="O373" s="276"/>
      <c r="P373" s="276"/>
      <c r="Q373" s="276"/>
      <c r="R373" s="276"/>
      <c r="S373" s="276"/>
      <c r="T373" s="277"/>
      <c r="U373" s="15"/>
      <c r="V373" s="15"/>
      <c r="W373" s="15"/>
      <c r="X373" s="15"/>
      <c r="Y373" s="15"/>
      <c r="Z373" s="15"/>
      <c r="AA373" s="15"/>
      <c r="AB373" s="15"/>
      <c r="AC373" s="15"/>
      <c r="AD373" s="15"/>
      <c r="AE373" s="15"/>
      <c r="AT373" s="278" t="s">
        <v>361</v>
      </c>
      <c r="AU373" s="278" t="s">
        <v>76</v>
      </c>
      <c r="AV373" s="15" t="s">
        <v>84</v>
      </c>
      <c r="AW373" s="15" t="s">
        <v>32</v>
      </c>
      <c r="AX373" s="15" t="s">
        <v>76</v>
      </c>
      <c r="AY373" s="278" t="s">
        <v>350</v>
      </c>
    </row>
    <row r="374" s="15" customFormat="1">
      <c r="A374" s="15"/>
      <c r="B374" s="269"/>
      <c r="C374" s="270"/>
      <c r="D374" s="242" t="s">
        <v>361</v>
      </c>
      <c r="E374" s="271" t="s">
        <v>1</v>
      </c>
      <c r="F374" s="272" t="s">
        <v>7322</v>
      </c>
      <c r="G374" s="270"/>
      <c r="H374" s="271" t="s">
        <v>1</v>
      </c>
      <c r="I374" s="273"/>
      <c r="J374" s="270"/>
      <c r="K374" s="270"/>
      <c r="L374" s="274"/>
      <c r="M374" s="275"/>
      <c r="N374" s="276"/>
      <c r="O374" s="276"/>
      <c r="P374" s="276"/>
      <c r="Q374" s="276"/>
      <c r="R374" s="276"/>
      <c r="S374" s="276"/>
      <c r="T374" s="277"/>
      <c r="U374" s="15"/>
      <c r="V374" s="15"/>
      <c r="W374" s="15"/>
      <c r="X374" s="15"/>
      <c r="Y374" s="15"/>
      <c r="Z374" s="15"/>
      <c r="AA374" s="15"/>
      <c r="AB374" s="15"/>
      <c r="AC374" s="15"/>
      <c r="AD374" s="15"/>
      <c r="AE374" s="15"/>
      <c r="AT374" s="278" t="s">
        <v>361</v>
      </c>
      <c r="AU374" s="278" t="s">
        <v>76</v>
      </c>
      <c r="AV374" s="15" t="s">
        <v>84</v>
      </c>
      <c r="AW374" s="15" t="s">
        <v>32</v>
      </c>
      <c r="AX374" s="15" t="s">
        <v>76</v>
      </c>
      <c r="AY374" s="278" t="s">
        <v>350</v>
      </c>
    </row>
    <row r="375" s="15" customFormat="1">
      <c r="A375" s="15"/>
      <c r="B375" s="269"/>
      <c r="C375" s="270"/>
      <c r="D375" s="242" t="s">
        <v>361</v>
      </c>
      <c r="E375" s="271" t="s">
        <v>1</v>
      </c>
      <c r="F375" s="272" t="s">
        <v>7323</v>
      </c>
      <c r="G375" s="270"/>
      <c r="H375" s="271" t="s">
        <v>1</v>
      </c>
      <c r="I375" s="273"/>
      <c r="J375" s="270"/>
      <c r="K375" s="270"/>
      <c r="L375" s="274"/>
      <c r="M375" s="275"/>
      <c r="N375" s="276"/>
      <c r="O375" s="276"/>
      <c r="P375" s="276"/>
      <c r="Q375" s="276"/>
      <c r="R375" s="276"/>
      <c r="S375" s="276"/>
      <c r="T375" s="277"/>
      <c r="U375" s="15"/>
      <c r="V375" s="15"/>
      <c r="W375" s="15"/>
      <c r="X375" s="15"/>
      <c r="Y375" s="15"/>
      <c r="Z375" s="15"/>
      <c r="AA375" s="15"/>
      <c r="AB375" s="15"/>
      <c r="AC375" s="15"/>
      <c r="AD375" s="15"/>
      <c r="AE375" s="15"/>
      <c r="AT375" s="278" t="s">
        <v>361</v>
      </c>
      <c r="AU375" s="278" t="s">
        <v>76</v>
      </c>
      <c r="AV375" s="15" t="s">
        <v>84</v>
      </c>
      <c r="AW375" s="15" t="s">
        <v>32</v>
      </c>
      <c r="AX375" s="15" t="s">
        <v>76</v>
      </c>
      <c r="AY375" s="278" t="s">
        <v>350</v>
      </c>
    </row>
    <row r="376" s="15" customFormat="1">
      <c r="A376" s="15"/>
      <c r="B376" s="269"/>
      <c r="C376" s="270"/>
      <c r="D376" s="242" t="s">
        <v>361</v>
      </c>
      <c r="E376" s="271" t="s">
        <v>1</v>
      </c>
      <c r="F376" s="272" t="s">
        <v>7220</v>
      </c>
      <c r="G376" s="270"/>
      <c r="H376" s="271" t="s">
        <v>1</v>
      </c>
      <c r="I376" s="273"/>
      <c r="J376" s="270"/>
      <c r="K376" s="270"/>
      <c r="L376" s="274"/>
      <c r="M376" s="275"/>
      <c r="N376" s="276"/>
      <c r="O376" s="276"/>
      <c r="P376" s="276"/>
      <c r="Q376" s="276"/>
      <c r="R376" s="276"/>
      <c r="S376" s="276"/>
      <c r="T376" s="277"/>
      <c r="U376" s="15"/>
      <c r="V376" s="15"/>
      <c r="W376" s="15"/>
      <c r="X376" s="15"/>
      <c r="Y376" s="15"/>
      <c r="Z376" s="15"/>
      <c r="AA376" s="15"/>
      <c r="AB376" s="15"/>
      <c r="AC376" s="15"/>
      <c r="AD376" s="15"/>
      <c r="AE376" s="15"/>
      <c r="AT376" s="278" t="s">
        <v>361</v>
      </c>
      <c r="AU376" s="278" t="s">
        <v>76</v>
      </c>
      <c r="AV376" s="15" t="s">
        <v>84</v>
      </c>
      <c r="AW376" s="15" t="s">
        <v>32</v>
      </c>
      <c r="AX376" s="15" t="s">
        <v>76</v>
      </c>
      <c r="AY376" s="278" t="s">
        <v>350</v>
      </c>
    </row>
    <row r="377" s="13" customFormat="1">
      <c r="A377" s="13"/>
      <c r="B377" s="247"/>
      <c r="C377" s="248"/>
      <c r="D377" s="242" t="s">
        <v>361</v>
      </c>
      <c r="E377" s="249" t="s">
        <v>1</v>
      </c>
      <c r="F377" s="250" t="s">
        <v>462</v>
      </c>
      <c r="G377" s="248"/>
      <c r="H377" s="251">
        <v>7</v>
      </c>
      <c r="I377" s="252"/>
      <c r="J377" s="248"/>
      <c r="K377" s="248"/>
      <c r="L377" s="253"/>
      <c r="M377" s="310"/>
      <c r="N377" s="311"/>
      <c r="O377" s="311"/>
      <c r="P377" s="311"/>
      <c r="Q377" s="311"/>
      <c r="R377" s="311"/>
      <c r="S377" s="311"/>
      <c r="T377" s="312"/>
      <c r="U377" s="13"/>
      <c r="V377" s="13"/>
      <c r="W377" s="13"/>
      <c r="X377" s="13"/>
      <c r="Y377" s="13"/>
      <c r="Z377" s="13"/>
      <c r="AA377" s="13"/>
      <c r="AB377" s="13"/>
      <c r="AC377" s="13"/>
      <c r="AD377" s="13"/>
      <c r="AE377" s="13"/>
      <c r="AT377" s="257" t="s">
        <v>361</v>
      </c>
      <c r="AU377" s="257" t="s">
        <v>76</v>
      </c>
      <c r="AV377" s="13" t="s">
        <v>86</v>
      </c>
      <c r="AW377" s="13" t="s">
        <v>32</v>
      </c>
      <c r="AX377" s="13" t="s">
        <v>84</v>
      </c>
      <c r="AY377" s="257" t="s">
        <v>350</v>
      </c>
    </row>
    <row r="378" s="2" customFormat="1" ht="6.96" customHeight="1">
      <c r="A378" s="39"/>
      <c r="B378" s="67"/>
      <c r="C378" s="68"/>
      <c r="D378" s="68"/>
      <c r="E378" s="68"/>
      <c r="F378" s="68"/>
      <c r="G378" s="68"/>
      <c r="H378" s="68"/>
      <c r="I378" s="68"/>
      <c r="J378" s="68"/>
      <c r="K378" s="68"/>
      <c r="L378" s="45"/>
      <c r="M378" s="39"/>
      <c r="O378" s="39"/>
      <c r="P378" s="39"/>
      <c r="Q378" s="39"/>
      <c r="R378" s="39"/>
      <c r="S378" s="39"/>
      <c r="T378" s="39"/>
      <c r="U378" s="39"/>
      <c r="V378" s="39"/>
      <c r="W378" s="39"/>
      <c r="X378" s="39"/>
      <c r="Y378" s="39"/>
      <c r="Z378" s="39"/>
      <c r="AA378" s="39"/>
      <c r="AB378" s="39"/>
      <c r="AC378" s="39"/>
      <c r="AD378" s="39"/>
      <c r="AE378" s="39"/>
    </row>
  </sheetData>
  <sheetProtection sheet="1" autoFilter="0" formatColumns="0" formatRows="0" objects="1" scenarios="1" spinCount="100000" saltValue="7bejkMVkOY89h8saxkOwTFHh9smIIkBUIbhBEixjr4vuFcRMaiVL6is6agPicetChJiwE/v7n98IzFj9GWs2HQ==" hashValue="zKIza1udpzWm05iM87YtDpYTX4DjLgTnB1772J+LUf+dzMBkqQ3DgRkeiMIhWn2wc6B7rBe7vBrnIKYffqHLfQ==" algorithmName="SHA-512" password="CC35"/>
  <autoFilter ref="C119:K377"/>
  <mergeCells count="12">
    <mergeCell ref="E7:H7"/>
    <mergeCell ref="E9:H9"/>
    <mergeCell ref="E11:H11"/>
    <mergeCell ref="E20:H20"/>
    <mergeCell ref="E29:H29"/>
    <mergeCell ref="E85:H85"/>
    <mergeCell ref="E87:H87"/>
    <mergeCell ref="E89:H89"/>
    <mergeCell ref="E108:H108"/>
    <mergeCell ref="E110:H110"/>
    <mergeCell ref="E112:H11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111</v>
      </c>
    </row>
    <row r="3" s="1" customFormat="1" ht="6.96" customHeight="1">
      <c r="B3" s="148"/>
      <c r="C3" s="149"/>
      <c r="D3" s="149"/>
      <c r="E3" s="149"/>
      <c r="F3" s="149"/>
      <c r="G3" s="149"/>
      <c r="H3" s="149"/>
      <c r="I3" s="149"/>
      <c r="J3" s="149"/>
      <c r="K3" s="149"/>
      <c r="L3" s="21"/>
      <c r="AT3" s="18" t="s">
        <v>86</v>
      </c>
    </row>
    <row r="4" s="1" customFormat="1" ht="24.96" customHeight="1">
      <c r="B4" s="21"/>
      <c r="D4" s="150" t="s">
        <v>142</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Rekonstrukce Kounicova domu, Berkova ul. č.p. 100, Česká Lípa</v>
      </c>
      <c r="F7" s="152"/>
      <c r="G7" s="152"/>
      <c r="H7" s="152"/>
      <c r="L7" s="21"/>
    </row>
    <row r="8" s="1" customFormat="1" ht="12" customHeight="1">
      <c r="B8" s="21"/>
      <c r="D8" s="152" t="s">
        <v>151</v>
      </c>
      <c r="L8" s="21"/>
    </row>
    <row r="9" s="2" customFormat="1" ht="16.5" customHeight="1">
      <c r="A9" s="39"/>
      <c r="B9" s="45"/>
      <c r="C9" s="39"/>
      <c r="D9" s="39"/>
      <c r="E9" s="153" t="s">
        <v>7194</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4914</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4" t="s">
        <v>7324</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20</v>
      </c>
      <c r="E14" s="39"/>
      <c r="F14" s="142" t="s">
        <v>21</v>
      </c>
      <c r="G14" s="39"/>
      <c r="H14" s="39"/>
      <c r="I14" s="152" t="s">
        <v>22</v>
      </c>
      <c r="J14" s="155" t="str">
        <f>'Rekapitulace stavby'!AN8</f>
        <v>5. 12. 2022</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24</v>
      </c>
      <c r="E16" s="39"/>
      <c r="F16" s="39"/>
      <c r="G16" s="39"/>
      <c r="H16" s="39"/>
      <c r="I16" s="152"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2"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28</v>
      </c>
      <c r="E19" s="39"/>
      <c r="F19" s="39"/>
      <c r="G19" s="39"/>
      <c r="H19" s="39"/>
      <c r="I19" s="152"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30</v>
      </c>
      <c r="E22" s="39"/>
      <c r="F22" s="39"/>
      <c r="G22" s="39"/>
      <c r="H22" s="39"/>
      <c r="I22" s="152"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2"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33</v>
      </c>
      <c r="E25" s="39"/>
      <c r="F25" s="39"/>
      <c r="G25" s="39"/>
      <c r="H25" s="39"/>
      <c r="I25" s="152" t="s">
        <v>25</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7196</v>
      </c>
      <c r="F26" s="39"/>
      <c r="G26" s="39"/>
      <c r="H26" s="39"/>
      <c r="I26" s="152" t="s">
        <v>27</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6"/>
      <c r="B29" s="157"/>
      <c r="C29" s="156"/>
      <c r="D29" s="156"/>
      <c r="E29" s="158" t="s">
        <v>1</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row>
    <row r="32" s="2" customFormat="1" ht="25.44" customHeight="1">
      <c r="A32" s="39"/>
      <c r="B32" s="45"/>
      <c r="C32" s="39"/>
      <c r="D32" s="162" t="s">
        <v>36</v>
      </c>
      <c r="E32" s="39"/>
      <c r="F32" s="39"/>
      <c r="G32" s="39"/>
      <c r="H32" s="39"/>
      <c r="I32" s="39"/>
      <c r="J32" s="163">
        <f>ROUND(J120, 2)</f>
        <v>0</v>
      </c>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14.4" customHeight="1">
      <c r="A34" s="39"/>
      <c r="B34" s="45"/>
      <c r="C34" s="39"/>
      <c r="D34" s="39"/>
      <c r="E34" s="39"/>
      <c r="F34" s="164" t="s">
        <v>38</v>
      </c>
      <c r="G34" s="39"/>
      <c r="H34" s="39"/>
      <c r="I34" s="164" t="s">
        <v>37</v>
      </c>
      <c r="J34" s="164" t="s">
        <v>39</v>
      </c>
      <c r="K34" s="39"/>
      <c r="L34" s="64"/>
      <c r="S34" s="39"/>
      <c r="T34" s="39"/>
      <c r="U34" s="39"/>
      <c r="V34" s="39"/>
      <c r="W34" s="39"/>
      <c r="X34" s="39"/>
      <c r="Y34" s="39"/>
      <c r="Z34" s="39"/>
      <c r="AA34" s="39"/>
      <c r="AB34" s="39"/>
      <c r="AC34" s="39"/>
      <c r="AD34" s="39"/>
      <c r="AE34" s="39"/>
    </row>
    <row r="35" s="2" customFormat="1" ht="14.4" customHeight="1">
      <c r="A35" s="39"/>
      <c r="B35" s="45"/>
      <c r="C35" s="39"/>
      <c r="D35" s="165" t="s">
        <v>40</v>
      </c>
      <c r="E35" s="152" t="s">
        <v>41</v>
      </c>
      <c r="F35" s="166">
        <f>ROUND((SUM(BE120:BE752)),  2)</f>
        <v>0</v>
      </c>
      <c r="G35" s="39"/>
      <c r="H35" s="39"/>
      <c r="I35" s="167">
        <v>0.20999999999999999</v>
      </c>
      <c r="J35" s="166">
        <f>ROUND(((SUM(BE120:BE752))*I35),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42</v>
      </c>
      <c r="F36" s="166">
        <f>ROUND((SUM(BF120:BF752)),  2)</f>
        <v>0</v>
      </c>
      <c r="G36" s="39"/>
      <c r="H36" s="39"/>
      <c r="I36" s="167">
        <v>0.14999999999999999</v>
      </c>
      <c r="J36" s="166">
        <f>ROUND(((SUM(BF120:BF752))*I36),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43</v>
      </c>
      <c r="F37" s="166">
        <f>ROUND((SUM(BG120:BG752)),  2)</f>
        <v>0</v>
      </c>
      <c r="G37" s="39"/>
      <c r="H37" s="39"/>
      <c r="I37" s="167">
        <v>0.20999999999999999</v>
      </c>
      <c r="J37" s="166">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44</v>
      </c>
      <c r="F38" s="166">
        <f>ROUND((SUM(BH120:BH752)),  2)</f>
        <v>0</v>
      </c>
      <c r="G38" s="39"/>
      <c r="H38" s="39"/>
      <c r="I38" s="167">
        <v>0.14999999999999999</v>
      </c>
      <c r="J38" s="166">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6">
        <f>ROUND((SUM(BI120:BI752)),  2)</f>
        <v>0</v>
      </c>
      <c r="G39" s="39"/>
      <c r="H39" s="39"/>
      <c r="I39" s="167">
        <v>0</v>
      </c>
      <c r="J39" s="166">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8"/>
      <c r="D41" s="169" t="s">
        <v>46</v>
      </c>
      <c r="E41" s="170"/>
      <c r="F41" s="170"/>
      <c r="G41" s="171" t="s">
        <v>47</v>
      </c>
      <c r="H41" s="172" t="s">
        <v>48</v>
      </c>
      <c r="I41" s="170"/>
      <c r="J41" s="173">
        <f>SUM(J32:J39)</f>
        <v>0</v>
      </c>
      <c r="K41" s="174"/>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49</v>
      </c>
      <c r="E50" s="176"/>
      <c r="F50" s="176"/>
      <c r="G50" s="175" t="s">
        <v>50</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51</v>
      </c>
      <c r="E61" s="178"/>
      <c r="F61" s="179" t="s">
        <v>52</v>
      </c>
      <c r="G61" s="177" t="s">
        <v>51</v>
      </c>
      <c r="H61" s="178"/>
      <c r="I61" s="178"/>
      <c r="J61" s="180" t="s">
        <v>52</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53</v>
      </c>
      <c r="E65" s="181"/>
      <c r="F65" s="181"/>
      <c r="G65" s="175" t="s">
        <v>54</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51</v>
      </c>
      <c r="E76" s="178"/>
      <c r="F76" s="179" t="s">
        <v>52</v>
      </c>
      <c r="G76" s="177" t="s">
        <v>51</v>
      </c>
      <c r="H76" s="178"/>
      <c r="I76" s="178"/>
      <c r="J76" s="180" t="s">
        <v>52</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299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Rekonstrukce Kounicova domu, Berkova ul. č.p. 100, Česká Lípa</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151</v>
      </c>
      <c r="D86" s="23"/>
      <c r="E86" s="23"/>
      <c r="F86" s="23"/>
      <c r="G86" s="23"/>
      <c r="H86" s="23"/>
      <c r="I86" s="23"/>
      <c r="J86" s="23"/>
      <c r="K86" s="23"/>
      <c r="L86" s="21"/>
    </row>
    <row r="87" s="2" customFormat="1" ht="16.5" customHeight="1">
      <c r="A87" s="39"/>
      <c r="B87" s="40"/>
      <c r="C87" s="41"/>
      <c r="D87" s="41"/>
      <c r="E87" s="186" t="s">
        <v>7194</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4914</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MOB-NAB - Mobiliář - nábytek</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Berkova ul. č.p. 100</v>
      </c>
      <c r="G91" s="41"/>
      <c r="H91" s="41"/>
      <c r="I91" s="33" t="s">
        <v>22</v>
      </c>
      <c r="J91" s="80" t="str">
        <f>IF(J14="","",J14)</f>
        <v>5. 12. 2022</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Město Česká Lípa</v>
      </c>
      <c r="G93" s="41"/>
      <c r="H93" s="41"/>
      <c r="I93" s="33" t="s">
        <v>30</v>
      </c>
      <c r="J93" s="37" t="str">
        <f>E23</f>
        <v>DigiTry Art Technologies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SGL Projekt s.r.o.</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7" t="s">
        <v>314</v>
      </c>
      <c r="D96" s="188"/>
      <c r="E96" s="188"/>
      <c r="F96" s="188"/>
      <c r="G96" s="188"/>
      <c r="H96" s="188"/>
      <c r="I96" s="188"/>
      <c r="J96" s="189" t="s">
        <v>315</v>
      </c>
      <c r="K96" s="188"/>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0" t="s">
        <v>316</v>
      </c>
      <c r="D98" s="41"/>
      <c r="E98" s="41"/>
      <c r="F98" s="41"/>
      <c r="G98" s="41"/>
      <c r="H98" s="41"/>
      <c r="I98" s="41"/>
      <c r="J98" s="111">
        <f>J120</f>
        <v>0</v>
      </c>
      <c r="K98" s="41"/>
      <c r="L98" s="64"/>
      <c r="S98" s="39"/>
      <c r="T98" s="39"/>
      <c r="U98" s="39"/>
      <c r="V98" s="39"/>
      <c r="W98" s="39"/>
      <c r="X98" s="39"/>
      <c r="Y98" s="39"/>
      <c r="Z98" s="39"/>
      <c r="AA98" s="39"/>
      <c r="AB98" s="39"/>
      <c r="AC98" s="39"/>
      <c r="AD98" s="39"/>
      <c r="AE98" s="39"/>
      <c r="AU98" s="18" t="s">
        <v>317</v>
      </c>
    </row>
    <row r="99" s="2" customFormat="1" ht="21.84"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6.96" customHeight="1">
      <c r="A100" s="39"/>
      <c r="B100" s="67"/>
      <c r="C100" s="68"/>
      <c r="D100" s="68"/>
      <c r="E100" s="68"/>
      <c r="F100" s="68"/>
      <c r="G100" s="68"/>
      <c r="H100" s="68"/>
      <c r="I100" s="68"/>
      <c r="J100" s="68"/>
      <c r="K100" s="68"/>
      <c r="L100" s="64"/>
      <c r="S100" s="39"/>
      <c r="T100" s="39"/>
      <c r="U100" s="39"/>
      <c r="V100" s="39"/>
      <c r="W100" s="39"/>
      <c r="X100" s="39"/>
      <c r="Y100" s="39"/>
      <c r="Z100" s="39"/>
      <c r="AA100" s="39"/>
      <c r="AB100" s="39"/>
      <c r="AC100" s="39"/>
      <c r="AD100" s="39"/>
      <c r="AE100" s="39"/>
    </row>
    <row r="104" s="2" customFormat="1" ht="6.96" customHeight="1">
      <c r="A104" s="39"/>
      <c r="B104" s="69"/>
      <c r="C104" s="70"/>
      <c r="D104" s="70"/>
      <c r="E104" s="70"/>
      <c r="F104" s="70"/>
      <c r="G104" s="70"/>
      <c r="H104" s="70"/>
      <c r="I104" s="70"/>
      <c r="J104" s="70"/>
      <c r="K104" s="70"/>
      <c r="L104" s="64"/>
      <c r="S104" s="39"/>
      <c r="T104" s="39"/>
      <c r="U104" s="39"/>
      <c r="V104" s="39"/>
      <c r="W104" s="39"/>
      <c r="X104" s="39"/>
      <c r="Y104" s="39"/>
      <c r="Z104" s="39"/>
      <c r="AA104" s="39"/>
      <c r="AB104" s="39"/>
      <c r="AC104" s="39"/>
      <c r="AD104" s="39"/>
      <c r="AE104" s="39"/>
    </row>
    <row r="105" s="2" customFormat="1" ht="24.96" customHeight="1">
      <c r="A105" s="39"/>
      <c r="B105" s="40"/>
      <c r="C105" s="24" t="s">
        <v>335</v>
      </c>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12" customHeight="1">
      <c r="A107" s="39"/>
      <c r="B107" s="40"/>
      <c r="C107" s="33" t="s">
        <v>16</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6.5" customHeight="1">
      <c r="A108" s="39"/>
      <c r="B108" s="40"/>
      <c r="C108" s="41"/>
      <c r="D108" s="41"/>
      <c r="E108" s="186" t="str">
        <f>E7</f>
        <v>Rekonstrukce Kounicova domu, Berkova ul. č.p. 100, Česká Lípa</v>
      </c>
      <c r="F108" s="33"/>
      <c r="G108" s="33"/>
      <c r="H108" s="33"/>
      <c r="I108" s="41"/>
      <c r="J108" s="41"/>
      <c r="K108" s="41"/>
      <c r="L108" s="64"/>
      <c r="S108" s="39"/>
      <c r="T108" s="39"/>
      <c r="U108" s="39"/>
      <c r="V108" s="39"/>
      <c r="W108" s="39"/>
      <c r="X108" s="39"/>
      <c r="Y108" s="39"/>
      <c r="Z108" s="39"/>
      <c r="AA108" s="39"/>
      <c r="AB108" s="39"/>
      <c r="AC108" s="39"/>
      <c r="AD108" s="39"/>
      <c r="AE108" s="39"/>
    </row>
    <row r="109" s="1" customFormat="1" ht="12" customHeight="1">
      <c r="B109" s="22"/>
      <c r="C109" s="33" t="s">
        <v>151</v>
      </c>
      <c r="D109" s="23"/>
      <c r="E109" s="23"/>
      <c r="F109" s="23"/>
      <c r="G109" s="23"/>
      <c r="H109" s="23"/>
      <c r="I109" s="23"/>
      <c r="J109" s="23"/>
      <c r="K109" s="23"/>
      <c r="L109" s="21"/>
    </row>
    <row r="110" s="2" customFormat="1" ht="16.5" customHeight="1">
      <c r="A110" s="39"/>
      <c r="B110" s="40"/>
      <c r="C110" s="41"/>
      <c r="D110" s="41"/>
      <c r="E110" s="186" t="s">
        <v>7194</v>
      </c>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4914</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77" t="str">
        <f>E11</f>
        <v>MOB-NAB - Mobiliář - nábytek</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20</v>
      </c>
      <c r="D114" s="41"/>
      <c r="E114" s="41"/>
      <c r="F114" s="28" t="str">
        <f>F14</f>
        <v>Berkova ul. č.p. 100</v>
      </c>
      <c r="G114" s="41"/>
      <c r="H114" s="41"/>
      <c r="I114" s="33" t="s">
        <v>22</v>
      </c>
      <c r="J114" s="80" t="str">
        <f>IF(J14="","",J14)</f>
        <v>5. 12. 2022</v>
      </c>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25.65" customHeight="1">
      <c r="A116" s="39"/>
      <c r="B116" s="40"/>
      <c r="C116" s="33" t="s">
        <v>24</v>
      </c>
      <c r="D116" s="41"/>
      <c r="E116" s="41"/>
      <c r="F116" s="28" t="str">
        <f>E17</f>
        <v>Město Česká Lípa</v>
      </c>
      <c r="G116" s="41"/>
      <c r="H116" s="41"/>
      <c r="I116" s="33" t="s">
        <v>30</v>
      </c>
      <c r="J116" s="37" t="str">
        <f>E23</f>
        <v>DigiTry Art Technologies s.r.o.</v>
      </c>
      <c r="K116" s="41"/>
      <c r="L116" s="64"/>
      <c r="S116" s="39"/>
      <c r="T116" s="39"/>
      <c r="U116" s="39"/>
      <c r="V116" s="39"/>
      <c r="W116" s="39"/>
      <c r="X116" s="39"/>
      <c r="Y116" s="39"/>
      <c r="Z116" s="39"/>
      <c r="AA116" s="39"/>
      <c r="AB116" s="39"/>
      <c r="AC116" s="39"/>
      <c r="AD116" s="39"/>
      <c r="AE116" s="39"/>
    </row>
    <row r="117" s="2" customFormat="1" ht="15.15" customHeight="1">
      <c r="A117" s="39"/>
      <c r="B117" s="40"/>
      <c r="C117" s="33" t="s">
        <v>28</v>
      </c>
      <c r="D117" s="41"/>
      <c r="E117" s="41"/>
      <c r="F117" s="28" t="str">
        <f>IF(E20="","",E20)</f>
        <v>Vyplň údaj</v>
      </c>
      <c r="G117" s="41"/>
      <c r="H117" s="41"/>
      <c r="I117" s="33" t="s">
        <v>33</v>
      </c>
      <c r="J117" s="37" t="str">
        <f>E26</f>
        <v>SGL Projekt s.r.o.</v>
      </c>
      <c r="K117" s="41"/>
      <c r="L117" s="64"/>
      <c r="S117" s="39"/>
      <c r="T117" s="39"/>
      <c r="U117" s="39"/>
      <c r="V117" s="39"/>
      <c r="W117" s="39"/>
      <c r="X117" s="39"/>
      <c r="Y117" s="39"/>
      <c r="Z117" s="39"/>
      <c r="AA117" s="39"/>
      <c r="AB117" s="39"/>
      <c r="AC117" s="39"/>
      <c r="AD117" s="39"/>
      <c r="AE117" s="39"/>
    </row>
    <row r="118" s="2" customFormat="1" ht="10.32"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11" customFormat="1" ht="29.28" customHeight="1">
      <c r="A119" s="202"/>
      <c r="B119" s="203"/>
      <c r="C119" s="204" t="s">
        <v>336</v>
      </c>
      <c r="D119" s="205" t="s">
        <v>61</v>
      </c>
      <c r="E119" s="205" t="s">
        <v>57</v>
      </c>
      <c r="F119" s="205" t="s">
        <v>58</v>
      </c>
      <c r="G119" s="205" t="s">
        <v>337</v>
      </c>
      <c r="H119" s="205" t="s">
        <v>338</v>
      </c>
      <c r="I119" s="205" t="s">
        <v>339</v>
      </c>
      <c r="J119" s="205" t="s">
        <v>315</v>
      </c>
      <c r="K119" s="206" t="s">
        <v>340</v>
      </c>
      <c r="L119" s="207"/>
      <c r="M119" s="101" t="s">
        <v>1</v>
      </c>
      <c r="N119" s="102" t="s">
        <v>40</v>
      </c>
      <c r="O119" s="102" t="s">
        <v>341</v>
      </c>
      <c r="P119" s="102" t="s">
        <v>342</v>
      </c>
      <c r="Q119" s="102" t="s">
        <v>343</v>
      </c>
      <c r="R119" s="102" t="s">
        <v>344</v>
      </c>
      <c r="S119" s="102" t="s">
        <v>345</v>
      </c>
      <c r="T119" s="103" t="s">
        <v>346</v>
      </c>
      <c r="U119" s="202"/>
      <c r="V119" s="202"/>
      <c r="W119" s="202"/>
      <c r="X119" s="202"/>
      <c r="Y119" s="202"/>
      <c r="Z119" s="202"/>
      <c r="AA119" s="202"/>
      <c r="AB119" s="202"/>
      <c r="AC119" s="202"/>
      <c r="AD119" s="202"/>
      <c r="AE119" s="202"/>
    </row>
    <row r="120" s="2" customFormat="1" ht="22.8" customHeight="1">
      <c r="A120" s="39"/>
      <c r="B120" s="40"/>
      <c r="C120" s="108" t="s">
        <v>347</v>
      </c>
      <c r="D120" s="41"/>
      <c r="E120" s="41"/>
      <c r="F120" s="41"/>
      <c r="G120" s="41"/>
      <c r="H120" s="41"/>
      <c r="I120" s="41"/>
      <c r="J120" s="208">
        <f>BK120</f>
        <v>0</v>
      </c>
      <c r="K120" s="41"/>
      <c r="L120" s="45"/>
      <c r="M120" s="104"/>
      <c r="N120" s="209"/>
      <c r="O120" s="105"/>
      <c r="P120" s="210">
        <f>SUM(P121:P752)</f>
        <v>0</v>
      </c>
      <c r="Q120" s="105"/>
      <c r="R120" s="210">
        <f>SUM(R121:R752)</f>
        <v>0</v>
      </c>
      <c r="S120" s="105"/>
      <c r="T120" s="211">
        <f>SUM(T121:T752)</f>
        <v>0</v>
      </c>
      <c r="U120" s="39"/>
      <c r="V120" s="39"/>
      <c r="W120" s="39"/>
      <c r="X120" s="39"/>
      <c r="Y120" s="39"/>
      <c r="Z120" s="39"/>
      <c r="AA120" s="39"/>
      <c r="AB120" s="39"/>
      <c r="AC120" s="39"/>
      <c r="AD120" s="39"/>
      <c r="AE120" s="39"/>
      <c r="AT120" s="18" t="s">
        <v>75</v>
      </c>
      <c r="AU120" s="18" t="s">
        <v>317</v>
      </c>
      <c r="BK120" s="212">
        <f>SUM(BK121:BK752)</f>
        <v>0</v>
      </c>
    </row>
    <row r="121" s="2" customFormat="1" ht="16.5" customHeight="1">
      <c r="A121" s="39"/>
      <c r="B121" s="40"/>
      <c r="C121" s="229" t="s">
        <v>84</v>
      </c>
      <c r="D121" s="229" t="s">
        <v>352</v>
      </c>
      <c r="E121" s="230" t="s">
        <v>7325</v>
      </c>
      <c r="F121" s="231" t="s">
        <v>7326</v>
      </c>
      <c r="G121" s="232" t="s">
        <v>497</v>
      </c>
      <c r="H121" s="233">
        <v>1</v>
      </c>
      <c r="I121" s="234"/>
      <c r="J121" s="235">
        <f>ROUND(I121*H121,2)</f>
        <v>0</v>
      </c>
      <c r="K121" s="231" t="s">
        <v>1</v>
      </c>
      <c r="L121" s="45"/>
      <c r="M121" s="236" t="s">
        <v>1</v>
      </c>
      <c r="N121" s="237" t="s">
        <v>41</v>
      </c>
      <c r="O121" s="92"/>
      <c r="P121" s="238">
        <f>O121*H121</f>
        <v>0</v>
      </c>
      <c r="Q121" s="238">
        <v>0</v>
      </c>
      <c r="R121" s="238">
        <f>Q121*H121</f>
        <v>0</v>
      </c>
      <c r="S121" s="238">
        <v>0</v>
      </c>
      <c r="T121" s="239">
        <f>S121*H121</f>
        <v>0</v>
      </c>
      <c r="U121" s="39"/>
      <c r="V121" s="39"/>
      <c r="W121" s="39"/>
      <c r="X121" s="39"/>
      <c r="Y121" s="39"/>
      <c r="Z121" s="39"/>
      <c r="AA121" s="39"/>
      <c r="AB121" s="39"/>
      <c r="AC121" s="39"/>
      <c r="AD121" s="39"/>
      <c r="AE121" s="39"/>
      <c r="AR121" s="240" t="s">
        <v>357</v>
      </c>
      <c r="AT121" s="240" t="s">
        <v>352</v>
      </c>
      <c r="AU121" s="240" t="s">
        <v>76</v>
      </c>
      <c r="AY121" s="18" t="s">
        <v>350</v>
      </c>
      <c r="BE121" s="241">
        <f>IF(N121="základní",J121,0)</f>
        <v>0</v>
      </c>
      <c r="BF121" s="241">
        <f>IF(N121="snížená",J121,0)</f>
        <v>0</v>
      </c>
      <c r="BG121" s="241">
        <f>IF(N121="zákl. přenesená",J121,0)</f>
        <v>0</v>
      </c>
      <c r="BH121" s="241">
        <f>IF(N121="sníž. přenesená",J121,0)</f>
        <v>0</v>
      </c>
      <c r="BI121" s="241">
        <f>IF(N121="nulová",J121,0)</f>
        <v>0</v>
      </c>
      <c r="BJ121" s="18" t="s">
        <v>84</v>
      </c>
      <c r="BK121" s="241">
        <f>ROUND(I121*H121,2)</f>
        <v>0</v>
      </c>
      <c r="BL121" s="18" t="s">
        <v>357</v>
      </c>
      <c r="BM121" s="240" t="s">
        <v>86</v>
      </c>
    </row>
    <row r="122" s="2" customFormat="1">
      <c r="A122" s="39"/>
      <c r="B122" s="40"/>
      <c r="C122" s="41"/>
      <c r="D122" s="242" t="s">
        <v>359</v>
      </c>
      <c r="E122" s="41"/>
      <c r="F122" s="243" t="s">
        <v>7326</v>
      </c>
      <c r="G122" s="41"/>
      <c r="H122" s="41"/>
      <c r="I122" s="244"/>
      <c r="J122" s="41"/>
      <c r="K122" s="41"/>
      <c r="L122" s="45"/>
      <c r="M122" s="245"/>
      <c r="N122" s="246"/>
      <c r="O122" s="92"/>
      <c r="P122" s="92"/>
      <c r="Q122" s="92"/>
      <c r="R122" s="92"/>
      <c r="S122" s="92"/>
      <c r="T122" s="93"/>
      <c r="U122" s="39"/>
      <c r="V122" s="39"/>
      <c r="W122" s="39"/>
      <c r="X122" s="39"/>
      <c r="Y122" s="39"/>
      <c r="Z122" s="39"/>
      <c r="AA122" s="39"/>
      <c r="AB122" s="39"/>
      <c r="AC122" s="39"/>
      <c r="AD122" s="39"/>
      <c r="AE122" s="39"/>
      <c r="AT122" s="18" t="s">
        <v>359</v>
      </c>
      <c r="AU122" s="18" t="s">
        <v>76</v>
      </c>
    </row>
    <row r="123" s="2" customFormat="1" ht="16.5" customHeight="1">
      <c r="A123" s="39"/>
      <c r="B123" s="40"/>
      <c r="C123" s="229" t="s">
        <v>86</v>
      </c>
      <c r="D123" s="229" t="s">
        <v>352</v>
      </c>
      <c r="E123" s="230" t="s">
        <v>7327</v>
      </c>
      <c r="F123" s="231" t="s">
        <v>7328</v>
      </c>
      <c r="G123" s="232" t="s">
        <v>497</v>
      </c>
      <c r="H123" s="233">
        <v>1</v>
      </c>
      <c r="I123" s="234"/>
      <c r="J123" s="235">
        <f>ROUND(I123*H123,2)</f>
        <v>0</v>
      </c>
      <c r="K123" s="231" t="s">
        <v>1</v>
      </c>
      <c r="L123" s="45"/>
      <c r="M123" s="236" t="s">
        <v>1</v>
      </c>
      <c r="N123" s="237" t="s">
        <v>41</v>
      </c>
      <c r="O123" s="92"/>
      <c r="P123" s="238">
        <f>O123*H123</f>
        <v>0</v>
      </c>
      <c r="Q123" s="238">
        <v>0</v>
      </c>
      <c r="R123" s="238">
        <f>Q123*H123</f>
        <v>0</v>
      </c>
      <c r="S123" s="238">
        <v>0</v>
      </c>
      <c r="T123" s="239">
        <f>S123*H123</f>
        <v>0</v>
      </c>
      <c r="U123" s="39"/>
      <c r="V123" s="39"/>
      <c r="W123" s="39"/>
      <c r="X123" s="39"/>
      <c r="Y123" s="39"/>
      <c r="Z123" s="39"/>
      <c r="AA123" s="39"/>
      <c r="AB123" s="39"/>
      <c r="AC123" s="39"/>
      <c r="AD123" s="39"/>
      <c r="AE123" s="39"/>
      <c r="AR123" s="240" t="s">
        <v>357</v>
      </c>
      <c r="AT123" s="240" t="s">
        <v>352</v>
      </c>
      <c r="AU123" s="240" t="s">
        <v>76</v>
      </c>
      <c r="AY123" s="18" t="s">
        <v>350</v>
      </c>
      <c r="BE123" s="241">
        <f>IF(N123="základní",J123,0)</f>
        <v>0</v>
      </c>
      <c r="BF123" s="241">
        <f>IF(N123="snížená",J123,0)</f>
        <v>0</v>
      </c>
      <c r="BG123" s="241">
        <f>IF(N123="zákl. přenesená",J123,0)</f>
        <v>0</v>
      </c>
      <c r="BH123" s="241">
        <f>IF(N123="sníž. přenesená",J123,0)</f>
        <v>0</v>
      </c>
      <c r="BI123" s="241">
        <f>IF(N123="nulová",J123,0)</f>
        <v>0</v>
      </c>
      <c r="BJ123" s="18" t="s">
        <v>84</v>
      </c>
      <c r="BK123" s="241">
        <f>ROUND(I123*H123,2)</f>
        <v>0</v>
      </c>
      <c r="BL123" s="18" t="s">
        <v>357</v>
      </c>
      <c r="BM123" s="240" t="s">
        <v>357</v>
      </c>
    </row>
    <row r="124" s="2" customFormat="1">
      <c r="A124" s="39"/>
      <c r="B124" s="40"/>
      <c r="C124" s="41"/>
      <c r="D124" s="242" t="s">
        <v>359</v>
      </c>
      <c r="E124" s="41"/>
      <c r="F124" s="243" t="s">
        <v>7328</v>
      </c>
      <c r="G124" s="41"/>
      <c r="H124" s="41"/>
      <c r="I124" s="244"/>
      <c r="J124" s="41"/>
      <c r="K124" s="41"/>
      <c r="L124" s="45"/>
      <c r="M124" s="245"/>
      <c r="N124" s="246"/>
      <c r="O124" s="92"/>
      <c r="P124" s="92"/>
      <c r="Q124" s="92"/>
      <c r="R124" s="92"/>
      <c r="S124" s="92"/>
      <c r="T124" s="93"/>
      <c r="U124" s="39"/>
      <c r="V124" s="39"/>
      <c r="W124" s="39"/>
      <c r="X124" s="39"/>
      <c r="Y124" s="39"/>
      <c r="Z124" s="39"/>
      <c r="AA124" s="39"/>
      <c r="AB124" s="39"/>
      <c r="AC124" s="39"/>
      <c r="AD124" s="39"/>
      <c r="AE124" s="39"/>
      <c r="AT124" s="18" t="s">
        <v>359</v>
      </c>
      <c r="AU124" s="18" t="s">
        <v>76</v>
      </c>
    </row>
    <row r="125" s="15" customFormat="1">
      <c r="A125" s="15"/>
      <c r="B125" s="269"/>
      <c r="C125" s="270"/>
      <c r="D125" s="242" t="s">
        <v>361</v>
      </c>
      <c r="E125" s="271" t="s">
        <v>1</v>
      </c>
      <c r="F125" s="272" t="s">
        <v>7329</v>
      </c>
      <c r="G125" s="270"/>
      <c r="H125" s="271" t="s">
        <v>1</v>
      </c>
      <c r="I125" s="273"/>
      <c r="J125" s="270"/>
      <c r="K125" s="270"/>
      <c r="L125" s="274"/>
      <c r="M125" s="275"/>
      <c r="N125" s="276"/>
      <c r="O125" s="276"/>
      <c r="P125" s="276"/>
      <c r="Q125" s="276"/>
      <c r="R125" s="276"/>
      <c r="S125" s="276"/>
      <c r="T125" s="277"/>
      <c r="U125" s="15"/>
      <c r="V125" s="15"/>
      <c r="W125" s="15"/>
      <c r="X125" s="15"/>
      <c r="Y125" s="15"/>
      <c r="Z125" s="15"/>
      <c r="AA125" s="15"/>
      <c r="AB125" s="15"/>
      <c r="AC125" s="15"/>
      <c r="AD125" s="15"/>
      <c r="AE125" s="15"/>
      <c r="AT125" s="278" t="s">
        <v>361</v>
      </c>
      <c r="AU125" s="278" t="s">
        <v>76</v>
      </c>
      <c r="AV125" s="15" t="s">
        <v>84</v>
      </c>
      <c r="AW125" s="15" t="s">
        <v>32</v>
      </c>
      <c r="AX125" s="15" t="s">
        <v>76</v>
      </c>
      <c r="AY125" s="278" t="s">
        <v>350</v>
      </c>
    </row>
    <row r="126" s="15" customFormat="1">
      <c r="A126" s="15"/>
      <c r="B126" s="269"/>
      <c r="C126" s="270"/>
      <c r="D126" s="242" t="s">
        <v>361</v>
      </c>
      <c r="E126" s="271" t="s">
        <v>1</v>
      </c>
      <c r="F126" s="272" t="s">
        <v>7330</v>
      </c>
      <c r="G126" s="270"/>
      <c r="H126" s="271" t="s">
        <v>1</v>
      </c>
      <c r="I126" s="273"/>
      <c r="J126" s="270"/>
      <c r="K126" s="270"/>
      <c r="L126" s="274"/>
      <c r="M126" s="275"/>
      <c r="N126" s="276"/>
      <c r="O126" s="276"/>
      <c r="P126" s="276"/>
      <c r="Q126" s="276"/>
      <c r="R126" s="276"/>
      <c r="S126" s="276"/>
      <c r="T126" s="277"/>
      <c r="U126" s="15"/>
      <c r="V126" s="15"/>
      <c r="W126" s="15"/>
      <c r="X126" s="15"/>
      <c r="Y126" s="15"/>
      <c r="Z126" s="15"/>
      <c r="AA126" s="15"/>
      <c r="AB126" s="15"/>
      <c r="AC126" s="15"/>
      <c r="AD126" s="15"/>
      <c r="AE126" s="15"/>
      <c r="AT126" s="278" t="s">
        <v>361</v>
      </c>
      <c r="AU126" s="278" t="s">
        <v>76</v>
      </c>
      <c r="AV126" s="15" t="s">
        <v>84</v>
      </c>
      <c r="AW126" s="15" t="s">
        <v>32</v>
      </c>
      <c r="AX126" s="15" t="s">
        <v>76</v>
      </c>
      <c r="AY126" s="278" t="s">
        <v>350</v>
      </c>
    </row>
    <row r="127" s="13" customFormat="1">
      <c r="A127" s="13"/>
      <c r="B127" s="247"/>
      <c r="C127" s="248"/>
      <c r="D127" s="242" t="s">
        <v>361</v>
      </c>
      <c r="E127" s="249" t="s">
        <v>1</v>
      </c>
      <c r="F127" s="250" t="s">
        <v>84</v>
      </c>
      <c r="G127" s="248"/>
      <c r="H127" s="251">
        <v>1</v>
      </c>
      <c r="I127" s="252"/>
      <c r="J127" s="248"/>
      <c r="K127" s="248"/>
      <c r="L127" s="253"/>
      <c r="M127" s="254"/>
      <c r="N127" s="255"/>
      <c r="O127" s="255"/>
      <c r="P127" s="255"/>
      <c r="Q127" s="255"/>
      <c r="R127" s="255"/>
      <c r="S127" s="255"/>
      <c r="T127" s="256"/>
      <c r="U127" s="13"/>
      <c r="V127" s="13"/>
      <c r="W127" s="13"/>
      <c r="X127" s="13"/>
      <c r="Y127" s="13"/>
      <c r="Z127" s="13"/>
      <c r="AA127" s="13"/>
      <c r="AB127" s="13"/>
      <c r="AC127" s="13"/>
      <c r="AD127" s="13"/>
      <c r="AE127" s="13"/>
      <c r="AT127" s="257" t="s">
        <v>361</v>
      </c>
      <c r="AU127" s="257" t="s">
        <v>76</v>
      </c>
      <c r="AV127" s="13" t="s">
        <v>86</v>
      </c>
      <c r="AW127" s="13" t="s">
        <v>32</v>
      </c>
      <c r="AX127" s="13" t="s">
        <v>84</v>
      </c>
      <c r="AY127" s="257" t="s">
        <v>350</v>
      </c>
    </row>
    <row r="128" s="2" customFormat="1" ht="16.5" customHeight="1">
      <c r="A128" s="39"/>
      <c r="B128" s="40"/>
      <c r="C128" s="229" t="s">
        <v>371</v>
      </c>
      <c r="D128" s="229" t="s">
        <v>352</v>
      </c>
      <c r="E128" s="230" t="s">
        <v>7331</v>
      </c>
      <c r="F128" s="231" t="s">
        <v>7332</v>
      </c>
      <c r="G128" s="232" t="s">
        <v>497</v>
      </c>
      <c r="H128" s="233">
        <v>1</v>
      </c>
      <c r="I128" s="234"/>
      <c r="J128" s="235">
        <f>ROUND(I128*H128,2)</f>
        <v>0</v>
      </c>
      <c r="K128" s="231" t="s">
        <v>1</v>
      </c>
      <c r="L128" s="45"/>
      <c r="M128" s="236" t="s">
        <v>1</v>
      </c>
      <c r="N128" s="237" t="s">
        <v>41</v>
      </c>
      <c r="O128" s="92"/>
      <c r="P128" s="238">
        <f>O128*H128</f>
        <v>0</v>
      </c>
      <c r="Q128" s="238">
        <v>0</v>
      </c>
      <c r="R128" s="238">
        <f>Q128*H128</f>
        <v>0</v>
      </c>
      <c r="S128" s="238">
        <v>0</v>
      </c>
      <c r="T128" s="239">
        <f>S128*H128</f>
        <v>0</v>
      </c>
      <c r="U128" s="39"/>
      <c r="V128" s="39"/>
      <c r="W128" s="39"/>
      <c r="X128" s="39"/>
      <c r="Y128" s="39"/>
      <c r="Z128" s="39"/>
      <c r="AA128" s="39"/>
      <c r="AB128" s="39"/>
      <c r="AC128" s="39"/>
      <c r="AD128" s="39"/>
      <c r="AE128" s="39"/>
      <c r="AR128" s="240" t="s">
        <v>357</v>
      </c>
      <c r="AT128" s="240" t="s">
        <v>352</v>
      </c>
      <c r="AU128" s="240" t="s">
        <v>76</v>
      </c>
      <c r="AY128" s="18" t="s">
        <v>350</v>
      </c>
      <c r="BE128" s="241">
        <f>IF(N128="základní",J128,0)</f>
        <v>0</v>
      </c>
      <c r="BF128" s="241">
        <f>IF(N128="snížená",J128,0)</f>
        <v>0</v>
      </c>
      <c r="BG128" s="241">
        <f>IF(N128="zákl. přenesená",J128,0)</f>
        <v>0</v>
      </c>
      <c r="BH128" s="241">
        <f>IF(N128="sníž. přenesená",J128,0)</f>
        <v>0</v>
      </c>
      <c r="BI128" s="241">
        <f>IF(N128="nulová",J128,0)</f>
        <v>0</v>
      </c>
      <c r="BJ128" s="18" t="s">
        <v>84</v>
      </c>
      <c r="BK128" s="241">
        <f>ROUND(I128*H128,2)</f>
        <v>0</v>
      </c>
      <c r="BL128" s="18" t="s">
        <v>357</v>
      </c>
      <c r="BM128" s="240" t="s">
        <v>456</v>
      </c>
    </row>
    <row r="129" s="2" customFormat="1">
      <c r="A129" s="39"/>
      <c r="B129" s="40"/>
      <c r="C129" s="41"/>
      <c r="D129" s="242" t="s">
        <v>359</v>
      </c>
      <c r="E129" s="41"/>
      <c r="F129" s="243" t="s">
        <v>7332</v>
      </c>
      <c r="G129" s="41"/>
      <c r="H129" s="41"/>
      <c r="I129" s="244"/>
      <c r="J129" s="41"/>
      <c r="K129" s="41"/>
      <c r="L129" s="45"/>
      <c r="M129" s="245"/>
      <c r="N129" s="246"/>
      <c r="O129" s="92"/>
      <c r="P129" s="92"/>
      <c r="Q129" s="92"/>
      <c r="R129" s="92"/>
      <c r="S129" s="92"/>
      <c r="T129" s="93"/>
      <c r="U129" s="39"/>
      <c r="V129" s="39"/>
      <c r="W129" s="39"/>
      <c r="X129" s="39"/>
      <c r="Y129" s="39"/>
      <c r="Z129" s="39"/>
      <c r="AA129" s="39"/>
      <c r="AB129" s="39"/>
      <c r="AC129" s="39"/>
      <c r="AD129" s="39"/>
      <c r="AE129" s="39"/>
      <c r="AT129" s="18" t="s">
        <v>359</v>
      </c>
      <c r="AU129" s="18" t="s">
        <v>76</v>
      </c>
    </row>
    <row r="130" s="15" customFormat="1">
      <c r="A130" s="15"/>
      <c r="B130" s="269"/>
      <c r="C130" s="270"/>
      <c r="D130" s="242" t="s">
        <v>361</v>
      </c>
      <c r="E130" s="271" t="s">
        <v>1</v>
      </c>
      <c r="F130" s="272" t="s">
        <v>7333</v>
      </c>
      <c r="G130" s="270"/>
      <c r="H130" s="271" t="s">
        <v>1</v>
      </c>
      <c r="I130" s="273"/>
      <c r="J130" s="270"/>
      <c r="K130" s="270"/>
      <c r="L130" s="274"/>
      <c r="M130" s="275"/>
      <c r="N130" s="276"/>
      <c r="O130" s="276"/>
      <c r="P130" s="276"/>
      <c r="Q130" s="276"/>
      <c r="R130" s="276"/>
      <c r="S130" s="276"/>
      <c r="T130" s="277"/>
      <c r="U130" s="15"/>
      <c r="V130" s="15"/>
      <c r="W130" s="15"/>
      <c r="X130" s="15"/>
      <c r="Y130" s="15"/>
      <c r="Z130" s="15"/>
      <c r="AA130" s="15"/>
      <c r="AB130" s="15"/>
      <c r="AC130" s="15"/>
      <c r="AD130" s="15"/>
      <c r="AE130" s="15"/>
      <c r="AT130" s="278" t="s">
        <v>361</v>
      </c>
      <c r="AU130" s="278" t="s">
        <v>76</v>
      </c>
      <c r="AV130" s="15" t="s">
        <v>84</v>
      </c>
      <c r="AW130" s="15" t="s">
        <v>32</v>
      </c>
      <c r="AX130" s="15" t="s">
        <v>76</v>
      </c>
      <c r="AY130" s="278" t="s">
        <v>350</v>
      </c>
    </row>
    <row r="131" s="13" customFormat="1">
      <c r="A131" s="13"/>
      <c r="B131" s="247"/>
      <c r="C131" s="248"/>
      <c r="D131" s="242" t="s">
        <v>361</v>
      </c>
      <c r="E131" s="249" t="s">
        <v>1</v>
      </c>
      <c r="F131" s="250" t="s">
        <v>84</v>
      </c>
      <c r="G131" s="248"/>
      <c r="H131" s="251">
        <v>1</v>
      </c>
      <c r="I131" s="252"/>
      <c r="J131" s="248"/>
      <c r="K131" s="248"/>
      <c r="L131" s="253"/>
      <c r="M131" s="254"/>
      <c r="N131" s="255"/>
      <c r="O131" s="255"/>
      <c r="P131" s="255"/>
      <c r="Q131" s="255"/>
      <c r="R131" s="255"/>
      <c r="S131" s="255"/>
      <c r="T131" s="256"/>
      <c r="U131" s="13"/>
      <c r="V131" s="13"/>
      <c r="W131" s="13"/>
      <c r="X131" s="13"/>
      <c r="Y131" s="13"/>
      <c r="Z131" s="13"/>
      <c r="AA131" s="13"/>
      <c r="AB131" s="13"/>
      <c r="AC131" s="13"/>
      <c r="AD131" s="13"/>
      <c r="AE131" s="13"/>
      <c r="AT131" s="257" t="s">
        <v>361</v>
      </c>
      <c r="AU131" s="257" t="s">
        <v>76</v>
      </c>
      <c r="AV131" s="13" t="s">
        <v>86</v>
      </c>
      <c r="AW131" s="13" t="s">
        <v>32</v>
      </c>
      <c r="AX131" s="13" t="s">
        <v>84</v>
      </c>
      <c r="AY131" s="257" t="s">
        <v>350</v>
      </c>
    </row>
    <row r="132" s="2" customFormat="1" ht="16.5" customHeight="1">
      <c r="A132" s="39"/>
      <c r="B132" s="40"/>
      <c r="C132" s="229" t="s">
        <v>357</v>
      </c>
      <c r="D132" s="229" t="s">
        <v>352</v>
      </c>
      <c r="E132" s="230" t="s">
        <v>7334</v>
      </c>
      <c r="F132" s="231" t="s">
        <v>7328</v>
      </c>
      <c r="G132" s="232" t="s">
        <v>497</v>
      </c>
      <c r="H132" s="233">
        <v>1</v>
      </c>
      <c r="I132" s="234"/>
      <c r="J132" s="235">
        <f>ROUND(I132*H132,2)</f>
        <v>0</v>
      </c>
      <c r="K132" s="231" t="s">
        <v>1</v>
      </c>
      <c r="L132" s="45"/>
      <c r="M132" s="236" t="s">
        <v>1</v>
      </c>
      <c r="N132" s="237" t="s">
        <v>41</v>
      </c>
      <c r="O132" s="92"/>
      <c r="P132" s="238">
        <f>O132*H132</f>
        <v>0</v>
      </c>
      <c r="Q132" s="238">
        <v>0</v>
      </c>
      <c r="R132" s="238">
        <f>Q132*H132</f>
        <v>0</v>
      </c>
      <c r="S132" s="238">
        <v>0</v>
      </c>
      <c r="T132" s="239">
        <f>S132*H132</f>
        <v>0</v>
      </c>
      <c r="U132" s="39"/>
      <c r="V132" s="39"/>
      <c r="W132" s="39"/>
      <c r="X132" s="39"/>
      <c r="Y132" s="39"/>
      <c r="Z132" s="39"/>
      <c r="AA132" s="39"/>
      <c r="AB132" s="39"/>
      <c r="AC132" s="39"/>
      <c r="AD132" s="39"/>
      <c r="AE132" s="39"/>
      <c r="AR132" s="240" t="s">
        <v>357</v>
      </c>
      <c r="AT132" s="240" t="s">
        <v>352</v>
      </c>
      <c r="AU132" s="240" t="s">
        <v>76</v>
      </c>
      <c r="AY132" s="18" t="s">
        <v>350</v>
      </c>
      <c r="BE132" s="241">
        <f>IF(N132="základní",J132,0)</f>
        <v>0</v>
      </c>
      <c r="BF132" s="241">
        <f>IF(N132="snížená",J132,0)</f>
        <v>0</v>
      </c>
      <c r="BG132" s="241">
        <f>IF(N132="zákl. přenesená",J132,0)</f>
        <v>0</v>
      </c>
      <c r="BH132" s="241">
        <f>IF(N132="sníž. přenesená",J132,0)</f>
        <v>0</v>
      </c>
      <c r="BI132" s="241">
        <f>IF(N132="nulová",J132,0)</f>
        <v>0</v>
      </c>
      <c r="BJ132" s="18" t="s">
        <v>84</v>
      </c>
      <c r="BK132" s="241">
        <f>ROUND(I132*H132,2)</f>
        <v>0</v>
      </c>
      <c r="BL132" s="18" t="s">
        <v>357</v>
      </c>
      <c r="BM132" s="240" t="s">
        <v>468</v>
      </c>
    </row>
    <row r="133" s="2" customFormat="1">
      <c r="A133" s="39"/>
      <c r="B133" s="40"/>
      <c r="C133" s="41"/>
      <c r="D133" s="242" t="s">
        <v>359</v>
      </c>
      <c r="E133" s="41"/>
      <c r="F133" s="243" t="s">
        <v>7328</v>
      </c>
      <c r="G133" s="41"/>
      <c r="H133" s="41"/>
      <c r="I133" s="244"/>
      <c r="J133" s="41"/>
      <c r="K133" s="41"/>
      <c r="L133" s="45"/>
      <c r="M133" s="245"/>
      <c r="N133" s="246"/>
      <c r="O133" s="92"/>
      <c r="P133" s="92"/>
      <c r="Q133" s="92"/>
      <c r="R133" s="92"/>
      <c r="S133" s="92"/>
      <c r="T133" s="93"/>
      <c r="U133" s="39"/>
      <c r="V133" s="39"/>
      <c r="W133" s="39"/>
      <c r="X133" s="39"/>
      <c r="Y133" s="39"/>
      <c r="Z133" s="39"/>
      <c r="AA133" s="39"/>
      <c r="AB133" s="39"/>
      <c r="AC133" s="39"/>
      <c r="AD133" s="39"/>
      <c r="AE133" s="39"/>
      <c r="AT133" s="18" t="s">
        <v>359</v>
      </c>
      <c r="AU133" s="18" t="s">
        <v>76</v>
      </c>
    </row>
    <row r="134" s="15" customFormat="1">
      <c r="A134" s="15"/>
      <c r="B134" s="269"/>
      <c r="C134" s="270"/>
      <c r="D134" s="242" t="s">
        <v>361</v>
      </c>
      <c r="E134" s="271" t="s">
        <v>1</v>
      </c>
      <c r="F134" s="272" t="s">
        <v>7335</v>
      </c>
      <c r="G134" s="270"/>
      <c r="H134" s="271" t="s">
        <v>1</v>
      </c>
      <c r="I134" s="273"/>
      <c r="J134" s="270"/>
      <c r="K134" s="270"/>
      <c r="L134" s="274"/>
      <c r="M134" s="275"/>
      <c r="N134" s="276"/>
      <c r="O134" s="276"/>
      <c r="P134" s="276"/>
      <c r="Q134" s="276"/>
      <c r="R134" s="276"/>
      <c r="S134" s="276"/>
      <c r="T134" s="277"/>
      <c r="U134" s="15"/>
      <c r="V134" s="15"/>
      <c r="W134" s="15"/>
      <c r="X134" s="15"/>
      <c r="Y134" s="15"/>
      <c r="Z134" s="15"/>
      <c r="AA134" s="15"/>
      <c r="AB134" s="15"/>
      <c r="AC134" s="15"/>
      <c r="AD134" s="15"/>
      <c r="AE134" s="15"/>
      <c r="AT134" s="278" t="s">
        <v>361</v>
      </c>
      <c r="AU134" s="278" t="s">
        <v>76</v>
      </c>
      <c r="AV134" s="15" t="s">
        <v>84</v>
      </c>
      <c r="AW134" s="15" t="s">
        <v>32</v>
      </c>
      <c r="AX134" s="15" t="s">
        <v>76</v>
      </c>
      <c r="AY134" s="278" t="s">
        <v>350</v>
      </c>
    </row>
    <row r="135" s="15" customFormat="1">
      <c r="A135" s="15"/>
      <c r="B135" s="269"/>
      <c r="C135" s="270"/>
      <c r="D135" s="242" t="s">
        <v>361</v>
      </c>
      <c r="E135" s="271" t="s">
        <v>1</v>
      </c>
      <c r="F135" s="272" t="s">
        <v>7330</v>
      </c>
      <c r="G135" s="270"/>
      <c r="H135" s="271" t="s">
        <v>1</v>
      </c>
      <c r="I135" s="273"/>
      <c r="J135" s="270"/>
      <c r="K135" s="270"/>
      <c r="L135" s="274"/>
      <c r="M135" s="275"/>
      <c r="N135" s="276"/>
      <c r="O135" s="276"/>
      <c r="P135" s="276"/>
      <c r="Q135" s="276"/>
      <c r="R135" s="276"/>
      <c r="S135" s="276"/>
      <c r="T135" s="277"/>
      <c r="U135" s="15"/>
      <c r="V135" s="15"/>
      <c r="W135" s="15"/>
      <c r="X135" s="15"/>
      <c r="Y135" s="15"/>
      <c r="Z135" s="15"/>
      <c r="AA135" s="15"/>
      <c r="AB135" s="15"/>
      <c r="AC135" s="15"/>
      <c r="AD135" s="15"/>
      <c r="AE135" s="15"/>
      <c r="AT135" s="278" t="s">
        <v>361</v>
      </c>
      <c r="AU135" s="278" t="s">
        <v>76</v>
      </c>
      <c r="AV135" s="15" t="s">
        <v>84</v>
      </c>
      <c r="AW135" s="15" t="s">
        <v>32</v>
      </c>
      <c r="AX135" s="15" t="s">
        <v>76</v>
      </c>
      <c r="AY135" s="278" t="s">
        <v>350</v>
      </c>
    </row>
    <row r="136" s="13" customFormat="1">
      <c r="A136" s="13"/>
      <c r="B136" s="247"/>
      <c r="C136" s="248"/>
      <c r="D136" s="242" t="s">
        <v>361</v>
      </c>
      <c r="E136" s="249" t="s">
        <v>1</v>
      </c>
      <c r="F136" s="250" t="s">
        <v>84</v>
      </c>
      <c r="G136" s="248"/>
      <c r="H136" s="251">
        <v>1</v>
      </c>
      <c r="I136" s="252"/>
      <c r="J136" s="248"/>
      <c r="K136" s="248"/>
      <c r="L136" s="253"/>
      <c r="M136" s="254"/>
      <c r="N136" s="255"/>
      <c r="O136" s="255"/>
      <c r="P136" s="255"/>
      <c r="Q136" s="255"/>
      <c r="R136" s="255"/>
      <c r="S136" s="255"/>
      <c r="T136" s="256"/>
      <c r="U136" s="13"/>
      <c r="V136" s="13"/>
      <c r="W136" s="13"/>
      <c r="X136" s="13"/>
      <c r="Y136" s="13"/>
      <c r="Z136" s="13"/>
      <c r="AA136" s="13"/>
      <c r="AB136" s="13"/>
      <c r="AC136" s="13"/>
      <c r="AD136" s="13"/>
      <c r="AE136" s="13"/>
      <c r="AT136" s="257" t="s">
        <v>361</v>
      </c>
      <c r="AU136" s="257" t="s">
        <v>76</v>
      </c>
      <c r="AV136" s="13" t="s">
        <v>86</v>
      </c>
      <c r="AW136" s="13" t="s">
        <v>32</v>
      </c>
      <c r="AX136" s="13" t="s">
        <v>84</v>
      </c>
      <c r="AY136" s="257" t="s">
        <v>350</v>
      </c>
    </row>
    <row r="137" s="2" customFormat="1" ht="16.5" customHeight="1">
      <c r="A137" s="39"/>
      <c r="B137" s="40"/>
      <c r="C137" s="229" t="s">
        <v>389</v>
      </c>
      <c r="D137" s="229" t="s">
        <v>352</v>
      </c>
      <c r="E137" s="230" t="s">
        <v>7336</v>
      </c>
      <c r="F137" s="231" t="s">
        <v>7337</v>
      </c>
      <c r="G137" s="232" t="s">
        <v>497</v>
      </c>
      <c r="H137" s="233">
        <v>10</v>
      </c>
      <c r="I137" s="234"/>
      <c r="J137" s="235">
        <f>ROUND(I137*H137,2)</f>
        <v>0</v>
      </c>
      <c r="K137" s="231" t="s">
        <v>1</v>
      </c>
      <c r="L137" s="45"/>
      <c r="M137" s="236" t="s">
        <v>1</v>
      </c>
      <c r="N137" s="237" t="s">
        <v>41</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357</v>
      </c>
      <c r="AT137" s="240" t="s">
        <v>352</v>
      </c>
      <c r="AU137" s="240" t="s">
        <v>76</v>
      </c>
      <c r="AY137" s="18" t="s">
        <v>350</v>
      </c>
      <c r="BE137" s="241">
        <f>IF(N137="základní",J137,0)</f>
        <v>0</v>
      </c>
      <c r="BF137" s="241">
        <f>IF(N137="snížená",J137,0)</f>
        <v>0</v>
      </c>
      <c r="BG137" s="241">
        <f>IF(N137="zákl. přenesená",J137,0)</f>
        <v>0</v>
      </c>
      <c r="BH137" s="241">
        <f>IF(N137="sníž. přenesená",J137,0)</f>
        <v>0</v>
      </c>
      <c r="BI137" s="241">
        <f>IF(N137="nulová",J137,0)</f>
        <v>0</v>
      </c>
      <c r="BJ137" s="18" t="s">
        <v>84</v>
      </c>
      <c r="BK137" s="241">
        <f>ROUND(I137*H137,2)</f>
        <v>0</v>
      </c>
      <c r="BL137" s="18" t="s">
        <v>357</v>
      </c>
      <c r="BM137" s="240" t="s">
        <v>480</v>
      </c>
    </row>
    <row r="138" s="2" customFormat="1">
      <c r="A138" s="39"/>
      <c r="B138" s="40"/>
      <c r="C138" s="41"/>
      <c r="D138" s="242" t="s">
        <v>359</v>
      </c>
      <c r="E138" s="41"/>
      <c r="F138" s="243" t="s">
        <v>7337</v>
      </c>
      <c r="G138" s="41"/>
      <c r="H138" s="41"/>
      <c r="I138" s="244"/>
      <c r="J138" s="41"/>
      <c r="K138" s="41"/>
      <c r="L138" s="45"/>
      <c r="M138" s="245"/>
      <c r="N138" s="246"/>
      <c r="O138" s="92"/>
      <c r="P138" s="92"/>
      <c r="Q138" s="92"/>
      <c r="R138" s="92"/>
      <c r="S138" s="92"/>
      <c r="T138" s="93"/>
      <c r="U138" s="39"/>
      <c r="V138" s="39"/>
      <c r="W138" s="39"/>
      <c r="X138" s="39"/>
      <c r="Y138" s="39"/>
      <c r="Z138" s="39"/>
      <c r="AA138" s="39"/>
      <c r="AB138" s="39"/>
      <c r="AC138" s="39"/>
      <c r="AD138" s="39"/>
      <c r="AE138" s="39"/>
      <c r="AT138" s="18" t="s">
        <v>359</v>
      </c>
      <c r="AU138" s="18" t="s">
        <v>76</v>
      </c>
    </row>
    <row r="139" s="15" customFormat="1">
      <c r="A139" s="15"/>
      <c r="B139" s="269"/>
      <c r="C139" s="270"/>
      <c r="D139" s="242" t="s">
        <v>361</v>
      </c>
      <c r="E139" s="271" t="s">
        <v>1</v>
      </c>
      <c r="F139" s="272" t="s">
        <v>7338</v>
      </c>
      <c r="G139" s="270"/>
      <c r="H139" s="271" t="s">
        <v>1</v>
      </c>
      <c r="I139" s="273"/>
      <c r="J139" s="270"/>
      <c r="K139" s="270"/>
      <c r="L139" s="274"/>
      <c r="M139" s="275"/>
      <c r="N139" s="276"/>
      <c r="O139" s="276"/>
      <c r="P139" s="276"/>
      <c r="Q139" s="276"/>
      <c r="R139" s="276"/>
      <c r="S139" s="276"/>
      <c r="T139" s="277"/>
      <c r="U139" s="15"/>
      <c r="V139" s="15"/>
      <c r="W139" s="15"/>
      <c r="X139" s="15"/>
      <c r="Y139" s="15"/>
      <c r="Z139" s="15"/>
      <c r="AA139" s="15"/>
      <c r="AB139" s="15"/>
      <c r="AC139" s="15"/>
      <c r="AD139" s="15"/>
      <c r="AE139" s="15"/>
      <c r="AT139" s="278" t="s">
        <v>361</v>
      </c>
      <c r="AU139" s="278" t="s">
        <v>76</v>
      </c>
      <c r="AV139" s="15" t="s">
        <v>84</v>
      </c>
      <c r="AW139" s="15" t="s">
        <v>32</v>
      </c>
      <c r="AX139" s="15" t="s">
        <v>76</v>
      </c>
      <c r="AY139" s="278" t="s">
        <v>350</v>
      </c>
    </row>
    <row r="140" s="13" customFormat="1">
      <c r="A140" s="13"/>
      <c r="B140" s="247"/>
      <c r="C140" s="248"/>
      <c r="D140" s="242" t="s">
        <v>361</v>
      </c>
      <c r="E140" s="249" t="s">
        <v>1</v>
      </c>
      <c r="F140" s="250" t="s">
        <v>480</v>
      </c>
      <c r="G140" s="248"/>
      <c r="H140" s="251">
        <v>10</v>
      </c>
      <c r="I140" s="252"/>
      <c r="J140" s="248"/>
      <c r="K140" s="248"/>
      <c r="L140" s="253"/>
      <c r="M140" s="254"/>
      <c r="N140" s="255"/>
      <c r="O140" s="255"/>
      <c r="P140" s="255"/>
      <c r="Q140" s="255"/>
      <c r="R140" s="255"/>
      <c r="S140" s="255"/>
      <c r="T140" s="256"/>
      <c r="U140" s="13"/>
      <c r="V140" s="13"/>
      <c r="W140" s="13"/>
      <c r="X140" s="13"/>
      <c r="Y140" s="13"/>
      <c r="Z140" s="13"/>
      <c r="AA140" s="13"/>
      <c r="AB140" s="13"/>
      <c r="AC140" s="13"/>
      <c r="AD140" s="13"/>
      <c r="AE140" s="13"/>
      <c r="AT140" s="257" t="s">
        <v>361</v>
      </c>
      <c r="AU140" s="257" t="s">
        <v>76</v>
      </c>
      <c r="AV140" s="13" t="s">
        <v>86</v>
      </c>
      <c r="AW140" s="13" t="s">
        <v>32</v>
      </c>
      <c r="AX140" s="13" t="s">
        <v>84</v>
      </c>
      <c r="AY140" s="257" t="s">
        <v>350</v>
      </c>
    </row>
    <row r="141" s="2" customFormat="1" ht="16.5" customHeight="1">
      <c r="A141" s="39"/>
      <c r="B141" s="40"/>
      <c r="C141" s="229" t="s">
        <v>456</v>
      </c>
      <c r="D141" s="229" t="s">
        <v>352</v>
      </c>
      <c r="E141" s="230" t="s">
        <v>7339</v>
      </c>
      <c r="F141" s="231" t="s">
        <v>7340</v>
      </c>
      <c r="G141" s="232" t="s">
        <v>497</v>
      </c>
      <c r="H141" s="233">
        <v>1</v>
      </c>
      <c r="I141" s="234"/>
      <c r="J141" s="235">
        <f>ROUND(I141*H141,2)</f>
        <v>0</v>
      </c>
      <c r="K141" s="231" t="s">
        <v>1</v>
      </c>
      <c r="L141" s="45"/>
      <c r="M141" s="236" t="s">
        <v>1</v>
      </c>
      <c r="N141" s="237" t="s">
        <v>41</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357</v>
      </c>
      <c r="AT141" s="240" t="s">
        <v>352</v>
      </c>
      <c r="AU141" s="240" t="s">
        <v>76</v>
      </c>
      <c r="AY141" s="18" t="s">
        <v>350</v>
      </c>
      <c r="BE141" s="241">
        <f>IF(N141="základní",J141,0)</f>
        <v>0</v>
      </c>
      <c r="BF141" s="241">
        <f>IF(N141="snížená",J141,0)</f>
        <v>0</v>
      </c>
      <c r="BG141" s="241">
        <f>IF(N141="zákl. přenesená",J141,0)</f>
        <v>0</v>
      </c>
      <c r="BH141" s="241">
        <f>IF(N141="sníž. přenesená",J141,0)</f>
        <v>0</v>
      </c>
      <c r="BI141" s="241">
        <f>IF(N141="nulová",J141,0)</f>
        <v>0</v>
      </c>
      <c r="BJ141" s="18" t="s">
        <v>84</v>
      </c>
      <c r="BK141" s="241">
        <f>ROUND(I141*H141,2)</f>
        <v>0</v>
      </c>
      <c r="BL141" s="18" t="s">
        <v>357</v>
      </c>
      <c r="BM141" s="240" t="s">
        <v>494</v>
      </c>
    </row>
    <row r="142" s="2" customFormat="1">
      <c r="A142" s="39"/>
      <c r="B142" s="40"/>
      <c r="C142" s="41"/>
      <c r="D142" s="242" t="s">
        <v>359</v>
      </c>
      <c r="E142" s="41"/>
      <c r="F142" s="243" t="s">
        <v>7340</v>
      </c>
      <c r="G142" s="41"/>
      <c r="H142" s="41"/>
      <c r="I142" s="244"/>
      <c r="J142" s="41"/>
      <c r="K142" s="41"/>
      <c r="L142" s="45"/>
      <c r="M142" s="245"/>
      <c r="N142" s="246"/>
      <c r="O142" s="92"/>
      <c r="P142" s="92"/>
      <c r="Q142" s="92"/>
      <c r="R142" s="92"/>
      <c r="S142" s="92"/>
      <c r="T142" s="93"/>
      <c r="U142" s="39"/>
      <c r="V142" s="39"/>
      <c r="W142" s="39"/>
      <c r="X142" s="39"/>
      <c r="Y142" s="39"/>
      <c r="Z142" s="39"/>
      <c r="AA142" s="39"/>
      <c r="AB142" s="39"/>
      <c r="AC142" s="39"/>
      <c r="AD142" s="39"/>
      <c r="AE142" s="39"/>
      <c r="AT142" s="18" t="s">
        <v>359</v>
      </c>
      <c r="AU142" s="18" t="s">
        <v>76</v>
      </c>
    </row>
    <row r="143" s="15" customFormat="1">
      <c r="A143" s="15"/>
      <c r="B143" s="269"/>
      <c r="C143" s="270"/>
      <c r="D143" s="242" t="s">
        <v>361</v>
      </c>
      <c r="E143" s="271" t="s">
        <v>1</v>
      </c>
      <c r="F143" s="272" t="s">
        <v>7341</v>
      </c>
      <c r="G143" s="270"/>
      <c r="H143" s="271" t="s">
        <v>1</v>
      </c>
      <c r="I143" s="273"/>
      <c r="J143" s="270"/>
      <c r="K143" s="270"/>
      <c r="L143" s="274"/>
      <c r="M143" s="275"/>
      <c r="N143" s="276"/>
      <c r="O143" s="276"/>
      <c r="P143" s="276"/>
      <c r="Q143" s="276"/>
      <c r="R143" s="276"/>
      <c r="S143" s="276"/>
      <c r="T143" s="277"/>
      <c r="U143" s="15"/>
      <c r="V143" s="15"/>
      <c r="W143" s="15"/>
      <c r="X143" s="15"/>
      <c r="Y143" s="15"/>
      <c r="Z143" s="15"/>
      <c r="AA143" s="15"/>
      <c r="AB143" s="15"/>
      <c r="AC143" s="15"/>
      <c r="AD143" s="15"/>
      <c r="AE143" s="15"/>
      <c r="AT143" s="278" t="s">
        <v>361</v>
      </c>
      <c r="AU143" s="278" t="s">
        <v>76</v>
      </c>
      <c r="AV143" s="15" t="s">
        <v>84</v>
      </c>
      <c r="AW143" s="15" t="s">
        <v>32</v>
      </c>
      <c r="AX143" s="15" t="s">
        <v>76</v>
      </c>
      <c r="AY143" s="278" t="s">
        <v>350</v>
      </c>
    </row>
    <row r="144" s="15" customFormat="1">
      <c r="A144" s="15"/>
      <c r="B144" s="269"/>
      <c r="C144" s="270"/>
      <c r="D144" s="242" t="s">
        <v>361</v>
      </c>
      <c r="E144" s="271" t="s">
        <v>1</v>
      </c>
      <c r="F144" s="272" t="s">
        <v>7342</v>
      </c>
      <c r="G144" s="270"/>
      <c r="H144" s="271" t="s">
        <v>1</v>
      </c>
      <c r="I144" s="273"/>
      <c r="J144" s="270"/>
      <c r="K144" s="270"/>
      <c r="L144" s="274"/>
      <c r="M144" s="275"/>
      <c r="N144" s="276"/>
      <c r="O144" s="276"/>
      <c r="P144" s="276"/>
      <c r="Q144" s="276"/>
      <c r="R144" s="276"/>
      <c r="S144" s="276"/>
      <c r="T144" s="277"/>
      <c r="U144" s="15"/>
      <c r="V144" s="15"/>
      <c r="W144" s="15"/>
      <c r="X144" s="15"/>
      <c r="Y144" s="15"/>
      <c r="Z144" s="15"/>
      <c r="AA144" s="15"/>
      <c r="AB144" s="15"/>
      <c r="AC144" s="15"/>
      <c r="AD144" s="15"/>
      <c r="AE144" s="15"/>
      <c r="AT144" s="278" t="s">
        <v>361</v>
      </c>
      <c r="AU144" s="278" t="s">
        <v>76</v>
      </c>
      <c r="AV144" s="15" t="s">
        <v>84</v>
      </c>
      <c r="AW144" s="15" t="s">
        <v>32</v>
      </c>
      <c r="AX144" s="15" t="s">
        <v>76</v>
      </c>
      <c r="AY144" s="278" t="s">
        <v>350</v>
      </c>
    </row>
    <row r="145" s="13" customFormat="1">
      <c r="A145" s="13"/>
      <c r="B145" s="247"/>
      <c r="C145" s="248"/>
      <c r="D145" s="242" t="s">
        <v>361</v>
      </c>
      <c r="E145" s="249" t="s">
        <v>1</v>
      </c>
      <c r="F145" s="250" t="s">
        <v>84</v>
      </c>
      <c r="G145" s="248"/>
      <c r="H145" s="251">
        <v>1</v>
      </c>
      <c r="I145" s="252"/>
      <c r="J145" s="248"/>
      <c r="K145" s="248"/>
      <c r="L145" s="253"/>
      <c r="M145" s="254"/>
      <c r="N145" s="255"/>
      <c r="O145" s="255"/>
      <c r="P145" s="255"/>
      <c r="Q145" s="255"/>
      <c r="R145" s="255"/>
      <c r="S145" s="255"/>
      <c r="T145" s="256"/>
      <c r="U145" s="13"/>
      <c r="V145" s="13"/>
      <c r="W145" s="13"/>
      <c r="X145" s="13"/>
      <c r="Y145" s="13"/>
      <c r="Z145" s="13"/>
      <c r="AA145" s="13"/>
      <c r="AB145" s="13"/>
      <c r="AC145" s="13"/>
      <c r="AD145" s="13"/>
      <c r="AE145" s="13"/>
      <c r="AT145" s="257" t="s">
        <v>361</v>
      </c>
      <c r="AU145" s="257" t="s">
        <v>76</v>
      </c>
      <c r="AV145" s="13" t="s">
        <v>86</v>
      </c>
      <c r="AW145" s="13" t="s">
        <v>32</v>
      </c>
      <c r="AX145" s="13" t="s">
        <v>84</v>
      </c>
      <c r="AY145" s="257" t="s">
        <v>350</v>
      </c>
    </row>
    <row r="146" s="2" customFormat="1" ht="16.5" customHeight="1">
      <c r="A146" s="39"/>
      <c r="B146" s="40"/>
      <c r="C146" s="229" t="s">
        <v>462</v>
      </c>
      <c r="D146" s="229" t="s">
        <v>352</v>
      </c>
      <c r="E146" s="230" t="s">
        <v>7343</v>
      </c>
      <c r="F146" s="231" t="s">
        <v>7344</v>
      </c>
      <c r="G146" s="232" t="s">
        <v>497</v>
      </c>
      <c r="H146" s="233">
        <v>1</v>
      </c>
      <c r="I146" s="234"/>
      <c r="J146" s="235">
        <f>ROUND(I146*H146,2)</f>
        <v>0</v>
      </c>
      <c r="K146" s="231" t="s">
        <v>1</v>
      </c>
      <c r="L146" s="45"/>
      <c r="M146" s="236" t="s">
        <v>1</v>
      </c>
      <c r="N146" s="237" t="s">
        <v>41</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357</v>
      </c>
      <c r="AT146" s="240" t="s">
        <v>352</v>
      </c>
      <c r="AU146" s="240" t="s">
        <v>76</v>
      </c>
      <c r="AY146" s="18" t="s">
        <v>350</v>
      </c>
      <c r="BE146" s="241">
        <f>IF(N146="základní",J146,0)</f>
        <v>0</v>
      </c>
      <c r="BF146" s="241">
        <f>IF(N146="snížená",J146,0)</f>
        <v>0</v>
      </c>
      <c r="BG146" s="241">
        <f>IF(N146="zákl. přenesená",J146,0)</f>
        <v>0</v>
      </c>
      <c r="BH146" s="241">
        <f>IF(N146="sníž. přenesená",J146,0)</f>
        <v>0</v>
      </c>
      <c r="BI146" s="241">
        <f>IF(N146="nulová",J146,0)</f>
        <v>0</v>
      </c>
      <c r="BJ146" s="18" t="s">
        <v>84</v>
      </c>
      <c r="BK146" s="241">
        <f>ROUND(I146*H146,2)</f>
        <v>0</v>
      </c>
      <c r="BL146" s="18" t="s">
        <v>357</v>
      </c>
      <c r="BM146" s="240" t="s">
        <v>512</v>
      </c>
    </row>
    <row r="147" s="2" customFormat="1">
      <c r="A147" s="39"/>
      <c r="B147" s="40"/>
      <c r="C147" s="41"/>
      <c r="D147" s="242" t="s">
        <v>359</v>
      </c>
      <c r="E147" s="41"/>
      <c r="F147" s="243" t="s">
        <v>7344</v>
      </c>
      <c r="G147" s="41"/>
      <c r="H147" s="41"/>
      <c r="I147" s="244"/>
      <c r="J147" s="41"/>
      <c r="K147" s="41"/>
      <c r="L147" s="45"/>
      <c r="M147" s="245"/>
      <c r="N147" s="246"/>
      <c r="O147" s="92"/>
      <c r="P147" s="92"/>
      <c r="Q147" s="92"/>
      <c r="R147" s="92"/>
      <c r="S147" s="92"/>
      <c r="T147" s="93"/>
      <c r="U147" s="39"/>
      <c r="V147" s="39"/>
      <c r="W147" s="39"/>
      <c r="X147" s="39"/>
      <c r="Y147" s="39"/>
      <c r="Z147" s="39"/>
      <c r="AA147" s="39"/>
      <c r="AB147" s="39"/>
      <c r="AC147" s="39"/>
      <c r="AD147" s="39"/>
      <c r="AE147" s="39"/>
      <c r="AT147" s="18" t="s">
        <v>359</v>
      </c>
      <c r="AU147" s="18" t="s">
        <v>76</v>
      </c>
    </row>
    <row r="148" s="15" customFormat="1">
      <c r="A148" s="15"/>
      <c r="B148" s="269"/>
      <c r="C148" s="270"/>
      <c r="D148" s="242" t="s">
        <v>361</v>
      </c>
      <c r="E148" s="271" t="s">
        <v>1</v>
      </c>
      <c r="F148" s="272" t="s">
        <v>7345</v>
      </c>
      <c r="G148" s="270"/>
      <c r="H148" s="271" t="s">
        <v>1</v>
      </c>
      <c r="I148" s="273"/>
      <c r="J148" s="270"/>
      <c r="K148" s="270"/>
      <c r="L148" s="274"/>
      <c r="M148" s="275"/>
      <c r="N148" s="276"/>
      <c r="O148" s="276"/>
      <c r="P148" s="276"/>
      <c r="Q148" s="276"/>
      <c r="R148" s="276"/>
      <c r="S148" s="276"/>
      <c r="T148" s="277"/>
      <c r="U148" s="15"/>
      <c r="V148" s="15"/>
      <c r="W148" s="15"/>
      <c r="X148" s="15"/>
      <c r="Y148" s="15"/>
      <c r="Z148" s="15"/>
      <c r="AA148" s="15"/>
      <c r="AB148" s="15"/>
      <c r="AC148" s="15"/>
      <c r="AD148" s="15"/>
      <c r="AE148" s="15"/>
      <c r="AT148" s="278" t="s">
        <v>361</v>
      </c>
      <c r="AU148" s="278" t="s">
        <v>76</v>
      </c>
      <c r="AV148" s="15" t="s">
        <v>84</v>
      </c>
      <c r="AW148" s="15" t="s">
        <v>32</v>
      </c>
      <c r="AX148" s="15" t="s">
        <v>76</v>
      </c>
      <c r="AY148" s="278" t="s">
        <v>350</v>
      </c>
    </row>
    <row r="149" s="15" customFormat="1">
      <c r="A149" s="15"/>
      <c r="B149" s="269"/>
      <c r="C149" s="270"/>
      <c r="D149" s="242" t="s">
        <v>361</v>
      </c>
      <c r="E149" s="271" t="s">
        <v>1</v>
      </c>
      <c r="F149" s="272" t="s">
        <v>7346</v>
      </c>
      <c r="G149" s="270"/>
      <c r="H149" s="271" t="s">
        <v>1</v>
      </c>
      <c r="I149" s="273"/>
      <c r="J149" s="270"/>
      <c r="K149" s="270"/>
      <c r="L149" s="274"/>
      <c r="M149" s="275"/>
      <c r="N149" s="276"/>
      <c r="O149" s="276"/>
      <c r="P149" s="276"/>
      <c r="Q149" s="276"/>
      <c r="R149" s="276"/>
      <c r="S149" s="276"/>
      <c r="T149" s="277"/>
      <c r="U149" s="15"/>
      <c r="V149" s="15"/>
      <c r="W149" s="15"/>
      <c r="X149" s="15"/>
      <c r="Y149" s="15"/>
      <c r="Z149" s="15"/>
      <c r="AA149" s="15"/>
      <c r="AB149" s="15"/>
      <c r="AC149" s="15"/>
      <c r="AD149" s="15"/>
      <c r="AE149" s="15"/>
      <c r="AT149" s="278" t="s">
        <v>361</v>
      </c>
      <c r="AU149" s="278" t="s">
        <v>76</v>
      </c>
      <c r="AV149" s="15" t="s">
        <v>84</v>
      </c>
      <c r="AW149" s="15" t="s">
        <v>32</v>
      </c>
      <c r="AX149" s="15" t="s">
        <v>76</v>
      </c>
      <c r="AY149" s="278" t="s">
        <v>350</v>
      </c>
    </row>
    <row r="150" s="15" customFormat="1">
      <c r="A150" s="15"/>
      <c r="B150" s="269"/>
      <c r="C150" s="270"/>
      <c r="D150" s="242" t="s">
        <v>361</v>
      </c>
      <c r="E150" s="271" t="s">
        <v>1</v>
      </c>
      <c r="F150" s="272" t="s">
        <v>7347</v>
      </c>
      <c r="G150" s="270"/>
      <c r="H150" s="271" t="s">
        <v>1</v>
      </c>
      <c r="I150" s="273"/>
      <c r="J150" s="270"/>
      <c r="K150" s="270"/>
      <c r="L150" s="274"/>
      <c r="M150" s="275"/>
      <c r="N150" s="276"/>
      <c r="O150" s="276"/>
      <c r="P150" s="276"/>
      <c r="Q150" s="276"/>
      <c r="R150" s="276"/>
      <c r="S150" s="276"/>
      <c r="T150" s="277"/>
      <c r="U150" s="15"/>
      <c r="V150" s="15"/>
      <c r="W150" s="15"/>
      <c r="X150" s="15"/>
      <c r="Y150" s="15"/>
      <c r="Z150" s="15"/>
      <c r="AA150" s="15"/>
      <c r="AB150" s="15"/>
      <c r="AC150" s="15"/>
      <c r="AD150" s="15"/>
      <c r="AE150" s="15"/>
      <c r="AT150" s="278" t="s">
        <v>361</v>
      </c>
      <c r="AU150" s="278" t="s">
        <v>76</v>
      </c>
      <c r="AV150" s="15" t="s">
        <v>84</v>
      </c>
      <c r="AW150" s="15" t="s">
        <v>32</v>
      </c>
      <c r="AX150" s="15" t="s">
        <v>76</v>
      </c>
      <c r="AY150" s="278" t="s">
        <v>350</v>
      </c>
    </row>
    <row r="151" s="13" customFormat="1">
      <c r="A151" s="13"/>
      <c r="B151" s="247"/>
      <c r="C151" s="248"/>
      <c r="D151" s="242" t="s">
        <v>361</v>
      </c>
      <c r="E151" s="249" t="s">
        <v>1</v>
      </c>
      <c r="F151" s="250" t="s">
        <v>84</v>
      </c>
      <c r="G151" s="248"/>
      <c r="H151" s="251">
        <v>1</v>
      </c>
      <c r="I151" s="252"/>
      <c r="J151" s="248"/>
      <c r="K151" s="248"/>
      <c r="L151" s="253"/>
      <c r="M151" s="254"/>
      <c r="N151" s="255"/>
      <c r="O151" s="255"/>
      <c r="P151" s="255"/>
      <c r="Q151" s="255"/>
      <c r="R151" s="255"/>
      <c r="S151" s="255"/>
      <c r="T151" s="256"/>
      <c r="U151" s="13"/>
      <c r="V151" s="13"/>
      <c r="W151" s="13"/>
      <c r="X151" s="13"/>
      <c r="Y151" s="13"/>
      <c r="Z151" s="13"/>
      <c r="AA151" s="13"/>
      <c r="AB151" s="13"/>
      <c r="AC151" s="13"/>
      <c r="AD151" s="13"/>
      <c r="AE151" s="13"/>
      <c r="AT151" s="257" t="s">
        <v>361</v>
      </c>
      <c r="AU151" s="257" t="s">
        <v>76</v>
      </c>
      <c r="AV151" s="13" t="s">
        <v>86</v>
      </c>
      <c r="AW151" s="13" t="s">
        <v>32</v>
      </c>
      <c r="AX151" s="13" t="s">
        <v>84</v>
      </c>
      <c r="AY151" s="257" t="s">
        <v>350</v>
      </c>
    </row>
    <row r="152" s="2" customFormat="1" ht="16.5" customHeight="1">
      <c r="A152" s="39"/>
      <c r="B152" s="40"/>
      <c r="C152" s="229" t="s">
        <v>468</v>
      </c>
      <c r="D152" s="229" t="s">
        <v>352</v>
      </c>
      <c r="E152" s="230" t="s">
        <v>7348</v>
      </c>
      <c r="F152" s="231" t="s">
        <v>7349</v>
      </c>
      <c r="G152" s="232" t="s">
        <v>497</v>
      </c>
      <c r="H152" s="233">
        <v>10</v>
      </c>
      <c r="I152" s="234"/>
      <c r="J152" s="235">
        <f>ROUND(I152*H152,2)</f>
        <v>0</v>
      </c>
      <c r="K152" s="231" t="s">
        <v>1</v>
      </c>
      <c r="L152" s="45"/>
      <c r="M152" s="236" t="s">
        <v>1</v>
      </c>
      <c r="N152" s="237" t="s">
        <v>41</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357</v>
      </c>
      <c r="AT152" s="240" t="s">
        <v>352</v>
      </c>
      <c r="AU152" s="240" t="s">
        <v>76</v>
      </c>
      <c r="AY152" s="18" t="s">
        <v>350</v>
      </c>
      <c r="BE152" s="241">
        <f>IF(N152="základní",J152,0)</f>
        <v>0</v>
      </c>
      <c r="BF152" s="241">
        <f>IF(N152="snížená",J152,0)</f>
        <v>0</v>
      </c>
      <c r="BG152" s="241">
        <f>IF(N152="zákl. přenesená",J152,0)</f>
        <v>0</v>
      </c>
      <c r="BH152" s="241">
        <f>IF(N152="sníž. přenesená",J152,0)</f>
        <v>0</v>
      </c>
      <c r="BI152" s="241">
        <f>IF(N152="nulová",J152,0)</f>
        <v>0</v>
      </c>
      <c r="BJ152" s="18" t="s">
        <v>84</v>
      </c>
      <c r="BK152" s="241">
        <f>ROUND(I152*H152,2)</f>
        <v>0</v>
      </c>
      <c r="BL152" s="18" t="s">
        <v>357</v>
      </c>
      <c r="BM152" s="240" t="s">
        <v>530</v>
      </c>
    </row>
    <row r="153" s="2" customFormat="1">
      <c r="A153" s="39"/>
      <c r="B153" s="40"/>
      <c r="C153" s="41"/>
      <c r="D153" s="242" t="s">
        <v>359</v>
      </c>
      <c r="E153" s="41"/>
      <c r="F153" s="243" t="s">
        <v>7349</v>
      </c>
      <c r="G153" s="41"/>
      <c r="H153" s="41"/>
      <c r="I153" s="244"/>
      <c r="J153" s="41"/>
      <c r="K153" s="41"/>
      <c r="L153" s="45"/>
      <c r="M153" s="245"/>
      <c r="N153" s="246"/>
      <c r="O153" s="92"/>
      <c r="P153" s="92"/>
      <c r="Q153" s="92"/>
      <c r="R153" s="92"/>
      <c r="S153" s="92"/>
      <c r="T153" s="93"/>
      <c r="U153" s="39"/>
      <c r="V153" s="39"/>
      <c r="W153" s="39"/>
      <c r="X153" s="39"/>
      <c r="Y153" s="39"/>
      <c r="Z153" s="39"/>
      <c r="AA153" s="39"/>
      <c r="AB153" s="39"/>
      <c r="AC153" s="39"/>
      <c r="AD153" s="39"/>
      <c r="AE153" s="39"/>
      <c r="AT153" s="18" t="s">
        <v>359</v>
      </c>
      <c r="AU153" s="18" t="s">
        <v>76</v>
      </c>
    </row>
    <row r="154" s="15" customFormat="1">
      <c r="A154" s="15"/>
      <c r="B154" s="269"/>
      <c r="C154" s="270"/>
      <c r="D154" s="242" t="s">
        <v>361</v>
      </c>
      <c r="E154" s="271" t="s">
        <v>1</v>
      </c>
      <c r="F154" s="272" t="s">
        <v>7350</v>
      </c>
      <c r="G154" s="270"/>
      <c r="H154" s="271" t="s">
        <v>1</v>
      </c>
      <c r="I154" s="273"/>
      <c r="J154" s="270"/>
      <c r="K154" s="270"/>
      <c r="L154" s="274"/>
      <c r="M154" s="275"/>
      <c r="N154" s="276"/>
      <c r="O154" s="276"/>
      <c r="P154" s="276"/>
      <c r="Q154" s="276"/>
      <c r="R154" s="276"/>
      <c r="S154" s="276"/>
      <c r="T154" s="277"/>
      <c r="U154" s="15"/>
      <c r="V154" s="15"/>
      <c r="W154" s="15"/>
      <c r="X154" s="15"/>
      <c r="Y154" s="15"/>
      <c r="Z154" s="15"/>
      <c r="AA154" s="15"/>
      <c r="AB154" s="15"/>
      <c r="AC154" s="15"/>
      <c r="AD154" s="15"/>
      <c r="AE154" s="15"/>
      <c r="AT154" s="278" t="s">
        <v>361</v>
      </c>
      <c r="AU154" s="278" t="s">
        <v>76</v>
      </c>
      <c r="AV154" s="15" t="s">
        <v>84</v>
      </c>
      <c r="AW154" s="15" t="s">
        <v>32</v>
      </c>
      <c r="AX154" s="15" t="s">
        <v>76</v>
      </c>
      <c r="AY154" s="278" t="s">
        <v>350</v>
      </c>
    </row>
    <row r="155" s="15" customFormat="1">
      <c r="A155" s="15"/>
      <c r="B155" s="269"/>
      <c r="C155" s="270"/>
      <c r="D155" s="242" t="s">
        <v>361</v>
      </c>
      <c r="E155" s="271" t="s">
        <v>1</v>
      </c>
      <c r="F155" s="272" t="s">
        <v>7351</v>
      </c>
      <c r="G155" s="270"/>
      <c r="H155" s="271" t="s">
        <v>1</v>
      </c>
      <c r="I155" s="273"/>
      <c r="J155" s="270"/>
      <c r="K155" s="270"/>
      <c r="L155" s="274"/>
      <c r="M155" s="275"/>
      <c r="N155" s="276"/>
      <c r="O155" s="276"/>
      <c r="P155" s="276"/>
      <c r="Q155" s="276"/>
      <c r="R155" s="276"/>
      <c r="S155" s="276"/>
      <c r="T155" s="277"/>
      <c r="U155" s="15"/>
      <c r="V155" s="15"/>
      <c r="W155" s="15"/>
      <c r="X155" s="15"/>
      <c r="Y155" s="15"/>
      <c r="Z155" s="15"/>
      <c r="AA155" s="15"/>
      <c r="AB155" s="15"/>
      <c r="AC155" s="15"/>
      <c r="AD155" s="15"/>
      <c r="AE155" s="15"/>
      <c r="AT155" s="278" t="s">
        <v>361</v>
      </c>
      <c r="AU155" s="278" t="s">
        <v>76</v>
      </c>
      <c r="AV155" s="15" t="s">
        <v>84</v>
      </c>
      <c r="AW155" s="15" t="s">
        <v>32</v>
      </c>
      <c r="AX155" s="15" t="s">
        <v>76</v>
      </c>
      <c r="AY155" s="278" t="s">
        <v>350</v>
      </c>
    </row>
    <row r="156" s="15" customFormat="1">
      <c r="A156" s="15"/>
      <c r="B156" s="269"/>
      <c r="C156" s="270"/>
      <c r="D156" s="242" t="s">
        <v>361</v>
      </c>
      <c r="E156" s="271" t="s">
        <v>1</v>
      </c>
      <c r="F156" s="272" t="s">
        <v>7352</v>
      </c>
      <c r="G156" s="270"/>
      <c r="H156" s="271" t="s">
        <v>1</v>
      </c>
      <c r="I156" s="273"/>
      <c r="J156" s="270"/>
      <c r="K156" s="270"/>
      <c r="L156" s="274"/>
      <c r="M156" s="275"/>
      <c r="N156" s="276"/>
      <c r="O156" s="276"/>
      <c r="P156" s="276"/>
      <c r="Q156" s="276"/>
      <c r="R156" s="276"/>
      <c r="S156" s="276"/>
      <c r="T156" s="277"/>
      <c r="U156" s="15"/>
      <c r="V156" s="15"/>
      <c r="W156" s="15"/>
      <c r="X156" s="15"/>
      <c r="Y156" s="15"/>
      <c r="Z156" s="15"/>
      <c r="AA156" s="15"/>
      <c r="AB156" s="15"/>
      <c r="AC156" s="15"/>
      <c r="AD156" s="15"/>
      <c r="AE156" s="15"/>
      <c r="AT156" s="278" t="s">
        <v>361</v>
      </c>
      <c r="AU156" s="278" t="s">
        <v>76</v>
      </c>
      <c r="AV156" s="15" t="s">
        <v>84</v>
      </c>
      <c r="AW156" s="15" t="s">
        <v>32</v>
      </c>
      <c r="AX156" s="15" t="s">
        <v>76</v>
      </c>
      <c r="AY156" s="278" t="s">
        <v>350</v>
      </c>
    </row>
    <row r="157" s="15" customFormat="1">
      <c r="A157" s="15"/>
      <c r="B157" s="269"/>
      <c r="C157" s="270"/>
      <c r="D157" s="242" t="s">
        <v>361</v>
      </c>
      <c r="E157" s="271" t="s">
        <v>1</v>
      </c>
      <c r="F157" s="272" t="s">
        <v>7220</v>
      </c>
      <c r="G157" s="270"/>
      <c r="H157" s="271" t="s">
        <v>1</v>
      </c>
      <c r="I157" s="273"/>
      <c r="J157" s="270"/>
      <c r="K157" s="270"/>
      <c r="L157" s="274"/>
      <c r="M157" s="275"/>
      <c r="N157" s="276"/>
      <c r="O157" s="276"/>
      <c r="P157" s="276"/>
      <c r="Q157" s="276"/>
      <c r="R157" s="276"/>
      <c r="S157" s="276"/>
      <c r="T157" s="277"/>
      <c r="U157" s="15"/>
      <c r="V157" s="15"/>
      <c r="W157" s="15"/>
      <c r="X157" s="15"/>
      <c r="Y157" s="15"/>
      <c r="Z157" s="15"/>
      <c r="AA157" s="15"/>
      <c r="AB157" s="15"/>
      <c r="AC157" s="15"/>
      <c r="AD157" s="15"/>
      <c r="AE157" s="15"/>
      <c r="AT157" s="278" t="s">
        <v>361</v>
      </c>
      <c r="AU157" s="278" t="s">
        <v>76</v>
      </c>
      <c r="AV157" s="15" t="s">
        <v>84</v>
      </c>
      <c r="AW157" s="15" t="s">
        <v>32</v>
      </c>
      <c r="AX157" s="15" t="s">
        <v>76</v>
      </c>
      <c r="AY157" s="278" t="s">
        <v>350</v>
      </c>
    </row>
    <row r="158" s="13" customFormat="1">
      <c r="A158" s="13"/>
      <c r="B158" s="247"/>
      <c r="C158" s="248"/>
      <c r="D158" s="242" t="s">
        <v>361</v>
      </c>
      <c r="E158" s="249" t="s">
        <v>1</v>
      </c>
      <c r="F158" s="250" t="s">
        <v>480</v>
      </c>
      <c r="G158" s="248"/>
      <c r="H158" s="251">
        <v>10</v>
      </c>
      <c r="I158" s="252"/>
      <c r="J158" s="248"/>
      <c r="K158" s="248"/>
      <c r="L158" s="253"/>
      <c r="M158" s="254"/>
      <c r="N158" s="255"/>
      <c r="O158" s="255"/>
      <c r="P158" s="255"/>
      <c r="Q158" s="255"/>
      <c r="R158" s="255"/>
      <c r="S158" s="255"/>
      <c r="T158" s="256"/>
      <c r="U158" s="13"/>
      <c r="V158" s="13"/>
      <c r="W158" s="13"/>
      <c r="X158" s="13"/>
      <c r="Y158" s="13"/>
      <c r="Z158" s="13"/>
      <c r="AA158" s="13"/>
      <c r="AB158" s="13"/>
      <c r="AC158" s="13"/>
      <c r="AD158" s="13"/>
      <c r="AE158" s="13"/>
      <c r="AT158" s="257" t="s">
        <v>361</v>
      </c>
      <c r="AU158" s="257" t="s">
        <v>76</v>
      </c>
      <c r="AV158" s="13" t="s">
        <v>86</v>
      </c>
      <c r="AW158" s="13" t="s">
        <v>32</v>
      </c>
      <c r="AX158" s="13" t="s">
        <v>84</v>
      </c>
      <c r="AY158" s="257" t="s">
        <v>350</v>
      </c>
    </row>
    <row r="159" s="2" customFormat="1" ht="16.5" customHeight="1">
      <c r="A159" s="39"/>
      <c r="B159" s="40"/>
      <c r="C159" s="229" t="s">
        <v>474</v>
      </c>
      <c r="D159" s="229" t="s">
        <v>352</v>
      </c>
      <c r="E159" s="230" t="s">
        <v>7353</v>
      </c>
      <c r="F159" s="231" t="s">
        <v>7354</v>
      </c>
      <c r="G159" s="232" t="s">
        <v>497</v>
      </c>
      <c r="H159" s="233">
        <v>4</v>
      </c>
      <c r="I159" s="234"/>
      <c r="J159" s="235">
        <f>ROUND(I159*H159,2)</f>
        <v>0</v>
      </c>
      <c r="K159" s="231" t="s">
        <v>1</v>
      </c>
      <c r="L159" s="45"/>
      <c r="M159" s="236" t="s">
        <v>1</v>
      </c>
      <c r="N159" s="237" t="s">
        <v>41</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357</v>
      </c>
      <c r="AT159" s="240" t="s">
        <v>352</v>
      </c>
      <c r="AU159" s="240" t="s">
        <v>76</v>
      </c>
      <c r="AY159" s="18" t="s">
        <v>350</v>
      </c>
      <c r="BE159" s="241">
        <f>IF(N159="základní",J159,0)</f>
        <v>0</v>
      </c>
      <c r="BF159" s="241">
        <f>IF(N159="snížená",J159,0)</f>
        <v>0</v>
      </c>
      <c r="BG159" s="241">
        <f>IF(N159="zákl. přenesená",J159,0)</f>
        <v>0</v>
      </c>
      <c r="BH159" s="241">
        <f>IF(N159="sníž. přenesená",J159,0)</f>
        <v>0</v>
      </c>
      <c r="BI159" s="241">
        <f>IF(N159="nulová",J159,0)</f>
        <v>0</v>
      </c>
      <c r="BJ159" s="18" t="s">
        <v>84</v>
      </c>
      <c r="BK159" s="241">
        <f>ROUND(I159*H159,2)</f>
        <v>0</v>
      </c>
      <c r="BL159" s="18" t="s">
        <v>357</v>
      </c>
      <c r="BM159" s="240" t="s">
        <v>548</v>
      </c>
    </row>
    <row r="160" s="2" customFormat="1">
      <c r="A160" s="39"/>
      <c r="B160" s="40"/>
      <c r="C160" s="41"/>
      <c r="D160" s="242" t="s">
        <v>359</v>
      </c>
      <c r="E160" s="41"/>
      <c r="F160" s="243" t="s">
        <v>7354</v>
      </c>
      <c r="G160" s="41"/>
      <c r="H160" s="41"/>
      <c r="I160" s="244"/>
      <c r="J160" s="41"/>
      <c r="K160" s="41"/>
      <c r="L160" s="45"/>
      <c r="M160" s="245"/>
      <c r="N160" s="246"/>
      <c r="O160" s="92"/>
      <c r="P160" s="92"/>
      <c r="Q160" s="92"/>
      <c r="R160" s="92"/>
      <c r="S160" s="92"/>
      <c r="T160" s="93"/>
      <c r="U160" s="39"/>
      <c r="V160" s="39"/>
      <c r="W160" s="39"/>
      <c r="X160" s="39"/>
      <c r="Y160" s="39"/>
      <c r="Z160" s="39"/>
      <c r="AA160" s="39"/>
      <c r="AB160" s="39"/>
      <c r="AC160" s="39"/>
      <c r="AD160" s="39"/>
      <c r="AE160" s="39"/>
      <c r="AT160" s="18" t="s">
        <v>359</v>
      </c>
      <c r="AU160" s="18" t="s">
        <v>76</v>
      </c>
    </row>
    <row r="161" s="15" customFormat="1">
      <c r="A161" s="15"/>
      <c r="B161" s="269"/>
      <c r="C161" s="270"/>
      <c r="D161" s="242" t="s">
        <v>361</v>
      </c>
      <c r="E161" s="271" t="s">
        <v>1</v>
      </c>
      <c r="F161" s="272" t="s">
        <v>7355</v>
      </c>
      <c r="G161" s="270"/>
      <c r="H161" s="271" t="s">
        <v>1</v>
      </c>
      <c r="I161" s="273"/>
      <c r="J161" s="270"/>
      <c r="K161" s="270"/>
      <c r="L161" s="274"/>
      <c r="M161" s="275"/>
      <c r="N161" s="276"/>
      <c r="O161" s="276"/>
      <c r="P161" s="276"/>
      <c r="Q161" s="276"/>
      <c r="R161" s="276"/>
      <c r="S161" s="276"/>
      <c r="T161" s="277"/>
      <c r="U161" s="15"/>
      <c r="V161" s="15"/>
      <c r="W161" s="15"/>
      <c r="X161" s="15"/>
      <c r="Y161" s="15"/>
      <c r="Z161" s="15"/>
      <c r="AA161" s="15"/>
      <c r="AB161" s="15"/>
      <c r="AC161" s="15"/>
      <c r="AD161" s="15"/>
      <c r="AE161" s="15"/>
      <c r="AT161" s="278" t="s">
        <v>361</v>
      </c>
      <c r="AU161" s="278" t="s">
        <v>76</v>
      </c>
      <c r="AV161" s="15" t="s">
        <v>84</v>
      </c>
      <c r="AW161" s="15" t="s">
        <v>32</v>
      </c>
      <c r="AX161" s="15" t="s">
        <v>76</v>
      </c>
      <c r="AY161" s="278" t="s">
        <v>350</v>
      </c>
    </row>
    <row r="162" s="15" customFormat="1">
      <c r="A162" s="15"/>
      <c r="B162" s="269"/>
      <c r="C162" s="270"/>
      <c r="D162" s="242" t="s">
        <v>361</v>
      </c>
      <c r="E162" s="271" t="s">
        <v>1</v>
      </c>
      <c r="F162" s="272" t="s">
        <v>7356</v>
      </c>
      <c r="G162" s="270"/>
      <c r="H162" s="271" t="s">
        <v>1</v>
      </c>
      <c r="I162" s="273"/>
      <c r="J162" s="270"/>
      <c r="K162" s="270"/>
      <c r="L162" s="274"/>
      <c r="M162" s="275"/>
      <c r="N162" s="276"/>
      <c r="O162" s="276"/>
      <c r="P162" s="276"/>
      <c r="Q162" s="276"/>
      <c r="R162" s="276"/>
      <c r="S162" s="276"/>
      <c r="T162" s="277"/>
      <c r="U162" s="15"/>
      <c r="V162" s="15"/>
      <c r="W162" s="15"/>
      <c r="X162" s="15"/>
      <c r="Y162" s="15"/>
      <c r="Z162" s="15"/>
      <c r="AA162" s="15"/>
      <c r="AB162" s="15"/>
      <c r="AC162" s="15"/>
      <c r="AD162" s="15"/>
      <c r="AE162" s="15"/>
      <c r="AT162" s="278" t="s">
        <v>361</v>
      </c>
      <c r="AU162" s="278" t="s">
        <v>76</v>
      </c>
      <c r="AV162" s="15" t="s">
        <v>84</v>
      </c>
      <c r="AW162" s="15" t="s">
        <v>32</v>
      </c>
      <c r="AX162" s="15" t="s">
        <v>76</v>
      </c>
      <c r="AY162" s="278" t="s">
        <v>350</v>
      </c>
    </row>
    <row r="163" s="15" customFormat="1">
      <c r="A163" s="15"/>
      <c r="B163" s="269"/>
      <c r="C163" s="270"/>
      <c r="D163" s="242" t="s">
        <v>361</v>
      </c>
      <c r="E163" s="271" t="s">
        <v>1</v>
      </c>
      <c r="F163" s="272" t="s">
        <v>7352</v>
      </c>
      <c r="G163" s="270"/>
      <c r="H163" s="271" t="s">
        <v>1</v>
      </c>
      <c r="I163" s="273"/>
      <c r="J163" s="270"/>
      <c r="K163" s="270"/>
      <c r="L163" s="274"/>
      <c r="M163" s="275"/>
      <c r="N163" s="276"/>
      <c r="O163" s="276"/>
      <c r="P163" s="276"/>
      <c r="Q163" s="276"/>
      <c r="R163" s="276"/>
      <c r="S163" s="276"/>
      <c r="T163" s="277"/>
      <c r="U163" s="15"/>
      <c r="V163" s="15"/>
      <c r="W163" s="15"/>
      <c r="X163" s="15"/>
      <c r="Y163" s="15"/>
      <c r="Z163" s="15"/>
      <c r="AA163" s="15"/>
      <c r="AB163" s="15"/>
      <c r="AC163" s="15"/>
      <c r="AD163" s="15"/>
      <c r="AE163" s="15"/>
      <c r="AT163" s="278" t="s">
        <v>361</v>
      </c>
      <c r="AU163" s="278" t="s">
        <v>76</v>
      </c>
      <c r="AV163" s="15" t="s">
        <v>84</v>
      </c>
      <c r="AW163" s="15" t="s">
        <v>32</v>
      </c>
      <c r="AX163" s="15" t="s">
        <v>76</v>
      </c>
      <c r="AY163" s="278" t="s">
        <v>350</v>
      </c>
    </row>
    <row r="164" s="15" customFormat="1">
      <c r="A164" s="15"/>
      <c r="B164" s="269"/>
      <c r="C164" s="270"/>
      <c r="D164" s="242" t="s">
        <v>361</v>
      </c>
      <c r="E164" s="271" t="s">
        <v>1</v>
      </c>
      <c r="F164" s="272" t="s">
        <v>7220</v>
      </c>
      <c r="G164" s="270"/>
      <c r="H164" s="271" t="s">
        <v>1</v>
      </c>
      <c r="I164" s="273"/>
      <c r="J164" s="270"/>
      <c r="K164" s="270"/>
      <c r="L164" s="274"/>
      <c r="M164" s="275"/>
      <c r="N164" s="276"/>
      <c r="O164" s="276"/>
      <c r="P164" s="276"/>
      <c r="Q164" s="276"/>
      <c r="R164" s="276"/>
      <c r="S164" s="276"/>
      <c r="T164" s="277"/>
      <c r="U164" s="15"/>
      <c r="V164" s="15"/>
      <c r="W164" s="15"/>
      <c r="X164" s="15"/>
      <c r="Y164" s="15"/>
      <c r="Z164" s="15"/>
      <c r="AA164" s="15"/>
      <c r="AB164" s="15"/>
      <c r="AC164" s="15"/>
      <c r="AD164" s="15"/>
      <c r="AE164" s="15"/>
      <c r="AT164" s="278" t="s">
        <v>361</v>
      </c>
      <c r="AU164" s="278" t="s">
        <v>76</v>
      </c>
      <c r="AV164" s="15" t="s">
        <v>84</v>
      </c>
      <c r="AW164" s="15" t="s">
        <v>32</v>
      </c>
      <c r="AX164" s="15" t="s">
        <v>76</v>
      </c>
      <c r="AY164" s="278" t="s">
        <v>350</v>
      </c>
    </row>
    <row r="165" s="13" customFormat="1">
      <c r="A165" s="13"/>
      <c r="B165" s="247"/>
      <c r="C165" s="248"/>
      <c r="D165" s="242" t="s">
        <v>361</v>
      </c>
      <c r="E165" s="249" t="s">
        <v>1</v>
      </c>
      <c r="F165" s="250" t="s">
        <v>357</v>
      </c>
      <c r="G165" s="248"/>
      <c r="H165" s="251">
        <v>4</v>
      </c>
      <c r="I165" s="252"/>
      <c r="J165" s="248"/>
      <c r="K165" s="248"/>
      <c r="L165" s="253"/>
      <c r="M165" s="254"/>
      <c r="N165" s="255"/>
      <c r="O165" s="255"/>
      <c r="P165" s="255"/>
      <c r="Q165" s="255"/>
      <c r="R165" s="255"/>
      <c r="S165" s="255"/>
      <c r="T165" s="256"/>
      <c r="U165" s="13"/>
      <c r="V165" s="13"/>
      <c r="W165" s="13"/>
      <c r="X165" s="13"/>
      <c r="Y165" s="13"/>
      <c r="Z165" s="13"/>
      <c r="AA165" s="13"/>
      <c r="AB165" s="13"/>
      <c r="AC165" s="13"/>
      <c r="AD165" s="13"/>
      <c r="AE165" s="13"/>
      <c r="AT165" s="257" t="s">
        <v>361</v>
      </c>
      <c r="AU165" s="257" t="s">
        <v>76</v>
      </c>
      <c r="AV165" s="13" t="s">
        <v>86</v>
      </c>
      <c r="AW165" s="13" t="s">
        <v>32</v>
      </c>
      <c r="AX165" s="13" t="s">
        <v>84</v>
      </c>
      <c r="AY165" s="257" t="s">
        <v>350</v>
      </c>
    </row>
    <row r="166" s="2" customFormat="1" ht="16.5" customHeight="1">
      <c r="A166" s="39"/>
      <c r="B166" s="40"/>
      <c r="C166" s="229" t="s">
        <v>480</v>
      </c>
      <c r="D166" s="229" t="s">
        <v>352</v>
      </c>
      <c r="E166" s="230" t="s">
        <v>7357</v>
      </c>
      <c r="F166" s="231" t="s">
        <v>7358</v>
      </c>
      <c r="G166" s="232" t="s">
        <v>497</v>
      </c>
      <c r="H166" s="233">
        <v>1</v>
      </c>
      <c r="I166" s="234"/>
      <c r="J166" s="235">
        <f>ROUND(I166*H166,2)</f>
        <v>0</v>
      </c>
      <c r="K166" s="231" t="s">
        <v>1</v>
      </c>
      <c r="L166" s="45"/>
      <c r="M166" s="236" t="s">
        <v>1</v>
      </c>
      <c r="N166" s="237" t="s">
        <v>41</v>
      </c>
      <c r="O166" s="92"/>
      <c r="P166" s="238">
        <f>O166*H166</f>
        <v>0</v>
      </c>
      <c r="Q166" s="238">
        <v>0</v>
      </c>
      <c r="R166" s="238">
        <f>Q166*H166</f>
        <v>0</v>
      </c>
      <c r="S166" s="238">
        <v>0</v>
      </c>
      <c r="T166" s="239">
        <f>S166*H166</f>
        <v>0</v>
      </c>
      <c r="U166" s="39"/>
      <c r="V166" s="39"/>
      <c r="W166" s="39"/>
      <c r="X166" s="39"/>
      <c r="Y166" s="39"/>
      <c r="Z166" s="39"/>
      <c r="AA166" s="39"/>
      <c r="AB166" s="39"/>
      <c r="AC166" s="39"/>
      <c r="AD166" s="39"/>
      <c r="AE166" s="39"/>
      <c r="AR166" s="240" t="s">
        <v>357</v>
      </c>
      <c r="AT166" s="240" t="s">
        <v>352</v>
      </c>
      <c r="AU166" s="240" t="s">
        <v>76</v>
      </c>
      <c r="AY166" s="18" t="s">
        <v>350</v>
      </c>
      <c r="BE166" s="241">
        <f>IF(N166="základní",J166,0)</f>
        <v>0</v>
      </c>
      <c r="BF166" s="241">
        <f>IF(N166="snížená",J166,0)</f>
        <v>0</v>
      </c>
      <c r="BG166" s="241">
        <f>IF(N166="zákl. přenesená",J166,0)</f>
        <v>0</v>
      </c>
      <c r="BH166" s="241">
        <f>IF(N166="sníž. přenesená",J166,0)</f>
        <v>0</v>
      </c>
      <c r="BI166" s="241">
        <f>IF(N166="nulová",J166,0)</f>
        <v>0</v>
      </c>
      <c r="BJ166" s="18" t="s">
        <v>84</v>
      </c>
      <c r="BK166" s="241">
        <f>ROUND(I166*H166,2)</f>
        <v>0</v>
      </c>
      <c r="BL166" s="18" t="s">
        <v>357</v>
      </c>
      <c r="BM166" s="240" t="s">
        <v>563</v>
      </c>
    </row>
    <row r="167" s="2" customFormat="1">
      <c r="A167" s="39"/>
      <c r="B167" s="40"/>
      <c r="C167" s="41"/>
      <c r="D167" s="242" t="s">
        <v>359</v>
      </c>
      <c r="E167" s="41"/>
      <c r="F167" s="243" t="s">
        <v>7358</v>
      </c>
      <c r="G167" s="41"/>
      <c r="H167" s="41"/>
      <c r="I167" s="244"/>
      <c r="J167" s="41"/>
      <c r="K167" s="41"/>
      <c r="L167" s="45"/>
      <c r="M167" s="245"/>
      <c r="N167" s="246"/>
      <c r="O167" s="92"/>
      <c r="P167" s="92"/>
      <c r="Q167" s="92"/>
      <c r="R167" s="92"/>
      <c r="S167" s="92"/>
      <c r="T167" s="93"/>
      <c r="U167" s="39"/>
      <c r="V167" s="39"/>
      <c r="W167" s="39"/>
      <c r="X167" s="39"/>
      <c r="Y167" s="39"/>
      <c r="Z167" s="39"/>
      <c r="AA167" s="39"/>
      <c r="AB167" s="39"/>
      <c r="AC167" s="39"/>
      <c r="AD167" s="39"/>
      <c r="AE167" s="39"/>
      <c r="AT167" s="18" t="s">
        <v>359</v>
      </c>
      <c r="AU167" s="18" t="s">
        <v>76</v>
      </c>
    </row>
    <row r="168" s="15" customFormat="1">
      <c r="A168" s="15"/>
      <c r="B168" s="269"/>
      <c r="C168" s="270"/>
      <c r="D168" s="242" t="s">
        <v>361</v>
      </c>
      <c r="E168" s="271" t="s">
        <v>1</v>
      </c>
      <c r="F168" s="272" t="s">
        <v>7359</v>
      </c>
      <c r="G168" s="270"/>
      <c r="H168" s="271" t="s">
        <v>1</v>
      </c>
      <c r="I168" s="273"/>
      <c r="J168" s="270"/>
      <c r="K168" s="270"/>
      <c r="L168" s="274"/>
      <c r="M168" s="275"/>
      <c r="N168" s="276"/>
      <c r="O168" s="276"/>
      <c r="P168" s="276"/>
      <c r="Q168" s="276"/>
      <c r="R168" s="276"/>
      <c r="S168" s="276"/>
      <c r="T168" s="277"/>
      <c r="U168" s="15"/>
      <c r="V168" s="15"/>
      <c r="W168" s="15"/>
      <c r="X168" s="15"/>
      <c r="Y168" s="15"/>
      <c r="Z168" s="15"/>
      <c r="AA168" s="15"/>
      <c r="AB168" s="15"/>
      <c r="AC168" s="15"/>
      <c r="AD168" s="15"/>
      <c r="AE168" s="15"/>
      <c r="AT168" s="278" t="s">
        <v>361</v>
      </c>
      <c r="AU168" s="278" t="s">
        <v>76</v>
      </c>
      <c r="AV168" s="15" t="s">
        <v>84</v>
      </c>
      <c r="AW168" s="15" t="s">
        <v>32</v>
      </c>
      <c r="AX168" s="15" t="s">
        <v>76</v>
      </c>
      <c r="AY168" s="278" t="s">
        <v>350</v>
      </c>
    </row>
    <row r="169" s="15" customFormat="1">
      <c r="A169" s="15"/>
      <c r="B169" s="269"/>
      <c r="C169" s="270"/>
      <c r="D169" s="242" t="s">
        <v>361</v>
      </c>
      <c r="E169" s="271" t="s">
        <v>1</v>
      </c>
      <c r="F169" s="272" t="s">
        <v>7360</v>
      </c>
      <c r="G169" s="270"/>
      <c r="H169" s="271" t="s">
        <v>1</v>
      </c>
      <c r="I169" s="273"/>
      <c r="J169" s="270"/>
      <c r="K169" s="270"/>
      <c r="L169" s="274"/>
      <c r="M169" s="275"/>
      <c r="N169" s="276"/>
      <c r="O169" s="276"/>
      <c r="P169" s="276"/>
      <c r="Q169" s="276"/>
      <c r="R169" s="276"/>
      <c r="S169" s="276"/>
      <c r="T169" s="277"/>
      <c r="U169" s="15"/>
      <c r="V169" s="15"/>
      <c r="W169" s="15"/>
      <c r="X169" s="15"/>
      <c r="Y169" s="15"/>
      <c r="Z169" s="15"/>
      <c r="AA169" s="15"/>
      <c r="AB169" s="15"/>
      <c r="AC169" s="15"/>
      <c r="AD169" s="15"/>
      <c r="AE169" s="15"/>
      <c r="AT169" s="278" t="s">
        <v>361</v>
      </c>
      <c r="AU169" s="278" t="s">
        <v>76</v>
      </c>
      <c r="AV169" s="15" t="s">
        <v>84</v>
      </c>
      <c r="AW169" s="15" t="s">
        <v>32</v>
      </c>
      <c r="AX169" s="15" t="s">
        <v>76</v>
      </c>
      <c r="AY169" s="278" t="s">
        <v>350</v>
      </c>
    </row>
    <row r="170" s="13" customFormat="1">
      <c r="A170" s="13"/>
      <c r="B170" s="247"/>
      <c r="C170" s="248"/>
      <c r="D170" s="242" t="s">
        <v>361</v>
      </c>
      <c r="E170" s="249" t="s">
        <v>1</v>
      </c>
      <c r="F170" s="250" t="s">
        <v>84</v>
      </c>
      <c r="G170" s="248"/>
      <c r="H170" s="251">
        <v>1</v>
      </c>
      <c r="I170" s="252"/>
      <c r="J170" s="248"/>
      <c r="K170" s="248"/>
      <c r="L170" s="253"/>
      <c r="M170" s="254"/>
      <c r="N170" s="255"/>
      <c r="O170" s="255"/>
      <c r="P170" s="255"/>
      <c r="Q170" s="255"/>
      <c r="R170" s="255"/>
      <c r="S170" s="255"/>
      <c r="T170" s="256"/>
      <c r="U170" s="13"/>
      <c r="V170" s="13"/>
      <c r="W170" s="13"/>
      <c r="X170" s="13"/>
      <c r="Y170" s="13"/>
      <c r="Z170" s="13"/>
      <c r="AA170" s="13"/>
      <c r="AB170" s="13"/>
      <c r="AC170" s="13"/>
      <c r="AD170" s="13"/>
      <c r="AE170" s="13"/>
      <c r="AT170" s="257" t="s">
        <v>361</v>
      </c>
      <c r="AU170" s="257" t="s">
        <v>76</v>
      </c>
      <c r="AV170" s="13" t="s">
        <v>86</v>
      </c>
      <c r="AW170" s="13" t="s">
        <v>32</v>
      </c>
      <c r="AX170" s="13" t="s">
        <v>84</v>
      </c>
      <c r="AY170" s="257" t="s">
        <v>350</v>
      </c>
    </row>
    <row r="171" s="2" customFormat="1" ht="16.5" customHeight="1">
      <c r="A171" s="39"/>
      <c r="B171" s="40"/>
      <c r="C171" s="229" t="s">
        <v>487</v>
      </c>
      <c r="D171" s="229" t="s">
        <v>352</v>
      </c>
      <c r="E171" s="230" t="s">
        <v>7361</v>
      </c>
      <c r="F171" s="231" t="s">
        <v>7362</v>
      </c>
      <c r="G171" s="232" t="s">
        <v>497</v>
      </c>
      <c r="H171" s="233">
        <v>1</v>
      </c>
      <c r="I171" s="234"/>
      <c r="J171" s="235">
        <f>ROUND(I171*H171,2)</f>
        <v>0</v>
      </c>
      <c r="K171" s="231" t="s">
        <v>1</v>
      </c>
      <c r="L171" s="45"/>
      <c r="M171" s="236" t="s">
        <v>1</v>
      </c>
      <c r="N171" s="237" t="s">
        <v>41</v>
      </c>
      <c r="O171" s="92"/>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357</v>
      </c>
      <c r="AT171" s="240" t="s">
        <v>352</v>
      </c>
      <c r="AU171" s="240" t="s">
        <v>76</v>
      </c>
      <c r="AY171" s="18" t="s">
        <v>350</v>
      </c>
      <c r="BE171" s="241">
        <f>IF(N171="základní",J171,0)</f>
        <v>0</v>
      </c>
      <c r="BF171" s="241">
        <f>IF(N171="snížená",J171,0)</f>
        <v>0</v>
      </c>
      <c r="BG171" s="241">
        <f>IF(N171="zákl. přenesená",J171,0)</f>
        <v>0</v>
      </c>
      <c r="BH171" s="241">
        <f>IF(N171="sníž. přenesená",J171,0)</f>
        <v>0</v>
      </c>
      <c r="BI171" s="241">
        <f>IF(N171="nulová",J171,0)</f>
        <v>0</v>
      </c>
      <c r="BJ171" s="18" t="s">
        <v>84</v>
      </c>
      <c r="BK171" s="241">
        <f>ROUND(I171*H171,2)</f>
        <v>0</v>
      </c>
      <c r="BL171" s="18" t="s">
        <v>357</v>
      </c>
      <c r="BM171" s="240" t="s">
        <v>576</v>
      </c>
    </row>
    <row r="172" s="2" customFormat="1">
      <c r="A172" s="39"/>
      <c r="B172" s="40"/>
      <c r="C172" s="41"/>
      <c r="D172" s="242" t="s">
        <v>359</v>
      </c>
      <c r="E172" s="41"/>
      <c r="F172" s="243" t="s">
        <v>7362</v>
      </c>
      <c r="G172" s="41"/>
      <c r="H172" s="41"/>
      <c r="I172" s="244"/>
      <c r="J172" s="41"/>
      <c r="K172" s="41"/>
      <c r="L172" s="45"/>
      <c r="M172" s="245"/>
      <c r="N172" s="246"/>
      <c r="O172" s="92"/>
      <c r="P172" s="92"/>
      <c r="Q172" s="92"/>
      <c r="R172" s="92"/>
      <c r="S172" s="92"/>
      <c r="T172" s="93"/>
      <c r="U172" s="39"/>
      <c r="V172" s="39"/>
      <c r="W172" s="39"/>
      <c r="X172" s="39"/>
      <c r="Y172" s="39"/>
      <c r="Z172" s="39"/>
      <c r="AA172" s="39"/>
      <c r="AB172" s="39"/>
      <c r="AC172" s="39"/>
      <c r="AD172" s="39"/>
      <c r="AE172" s="39"/>
      <c r="AT172" s="18" t="s">
        <v>359</v>
      </c>
      <c r="AU172" s="18" t="s">
        <v>76</v>
      </c>
    </row>
    <row r="173" s="15" customFormat="1">
      <c r="A173" s="15"/>
      <c r="B173" s="269"/>
      <c r="C173" s="270"/>
      <c r="D173" s="242" t="s">
        <v>361</v>
      </c>
      <c r="E173" s="271" t="s">
        <v>1</v>
      </c>
      <c r="F173" s="272" t="s">
        <v>7346</v>
      </c>
      <c r="G173" s="270"/>
      <c r="H173" s="271" t="s">
        <v>1</v>
      </c>
      <c r="I173" s="273"/>
      <c r="J173" s="270"/>
      <c r="K173" s="270"/>
      <c r="L173" s="274"/>
      <c r="M173" s="275"/>
      <c r="N173" s="276"/>
      <c r="O173" s="276"/>
      <c r="P173" s="276"/>
      <c r="Q173" s="276"/>
      <c r="R173" s="276"/>
      <c r="S173" s="276"/>
      <c r="T173" s="277"/>
      <c r="U173" s="15"/>
      <c r="V173" s="15"/>
      <c r="W173" s="15"/>
      <c r="X173" s="15"/>
      <c r="Y173" s="15"/>
      <c r="Z173" s="15"/>
      <c r="AA173" s="15"/>
      <c r="AB173" s="15"/>
      <c r="AC173" s="15"/>
      <c r="AD173" s="15"/>
      <c r="AE173" s="15"/>
      <c r="AT173" s="278" t="s">
        <v>361</v>
      </c>
      <c r="AU173" s="278" t="s">
        <v>76</v>
      </c>
      <c r="AV173" s="15" t="s">
        <v>84</v>
      </c>
      <c r="AW173" s="15" t="s">
        <v>32</v>
      </c>
      <c r="AX173" s="15" t="s">
        <v>76</v>
      </c>
      <c r="AY173" s="278" t="s">
        <v>350</v>
      </c>
    </row>
    <row r="174" s="15" customFormat="1">
      <c r="A174" s="15"/>
      <c r="B174" s="269"/>
      <c r="C174" s="270"/>
      <c r="D174" s="242" t="s">
        <v>361</v>
      </c>
      <c r="E174" s="271" t="s">
        <v>1</v>
      </c>
      <c r="F174" s="272" t="s">
        <v>7363</v>
      </c>
      <c r="G174" s="270"/>
      <c r="H174" s="271" t="s">
        <v>1</v>
      </c>
      <c r="I174" s="273"/>
      <c r="J174" s="270"/>
      <c r="K174" s="270"/>
      <c r="L174" s="274"/>
      <c r="M174" s="275"/>
      <c r="N174" s="276"/>
      <c r="O174" s="276"/>
      <c r="P174" s="276"/>
      <c r="Q174" s="276"/>
      <c r="R174" s="276"/>
      <c r="S174" s="276"/>
      <c r="T174" s="277"/>
      <c r="U174" s="15"/>
      <c r="V174" s="15"/>
      <c r="W174" s="15"/>
      <c r="X174" s="15"/>
      <c r="Y174" s="15"/>
      <c r="Z174" s="15"/>
      <c r="AA174" s="15"/>
      <c r="AB174" s="15"/>
      <c r="AC174" s="15"/>
      <c r="AD174" s="15"/>
      <c r="AE174" s="15"/>
      <c r="AT174" s="278" t="s">
        <v>361</v>
      </c>
      <c r="AU174" s="278" t="s">
        <v>76</v>
      </c>
      <c r="AV174" s="15" t="s">
        <v>84</v>
      </c>
      <c r="AW174" s="15" t="s">
        <v>32</v>
      </c>
      <c r="AX174" s="15" t="s">
        <v>76</v>
      </c>
      <c r="AY174" s="278" t="s">
        <v>350</v>
      </c>
    </row>
    <row r="175" s="13" customFormat="1">
      <c r="A175" s="13"/>
      <c r="B175" s="247"/>
      <c r="C175" s="248"/>
      <c r="D175" s="242" t="s">
        <v>361</v>
      </c>
      <c r="E175" s="249" t="s">
        <v>1</v>
      </c>
      <c r="F175" s="250" t="s">
        <v>84</v>
      </c>
      <c r="G175" s="248"/>
      <c r="H175" s="251">
        <v>1</v>
      </c>
      <c r="I175" s="252"/>
      <c r="J175" s="248"/>
      <c r="K175" s="248"/>
      <c r="L175" s="253"/>
      <c r="M175" s="254"/>
      <c r="N175" s="255"/>
      <c r="O175" s="255"/>
      <c r="P175" s="255"/>
      <c r="Q175" s="255"/>
      <c r="R175" s="255"/>
      <c r="S175" s="255"/>
      <c r="T175" s="256"/>
      <c r="U175" s="13"/>
      <c r="V175" s="13"/>
      <c r="W175" s="13"/>
      <c r="X175" s="13"/>
      <c r="Y175" s="13"/>
      <c r="Z175" s="13"/>
      <c r="AA175" s="13"/>
      <c r="AB175" s="13"/>
      <c r="AC175" s="13"/>
      <c r="AD175" s="13"/>
      <c r="AE175" s="13"/>
      <c r="AT175" s="257" t="s">
        <v>361</v>
      </c>
      <c r="AU175" s="257" t="s">
        <v>76</v>
      </c>
      <c r="AV175" s="13" t="s">
        <v>86</v>
      </c>
      <c r="AW175" s="13" t="s">
        <v>32</v>
      </c>
      <c r="AX175" s="13" t="s">
        <v>84</v>
      </c>
      <c r="AY175" s="257" t="s">
        <v>350</v>
      </c>
    </row>
    <row r="176" s="2" customFormat="1" ht="16.5" customHeight="1">
      <c r="A176" s="39"/>
      <c r="B176" s="40"/>
      <c r="C176" s="229" t="s">
        <v>494</v>
      </c>
      <c r="D176" s="229" t="s">
        <v>352</v>
      </c>
      <c r="E176" s="230" t="s">
        <v>7364</v>
      </c>
      <c r="F176" s="231" t="s">
        <v>7365</v>
      </c>
      <c r="G176" s="232" t="s">
        <v>497</v>
      </c>
      <c r="H176" s="233">
        <v>1</v>
      </c>
      <c r="I176" s="234"/>
      <c r="J176" s="235">
        <f>ROUND(I176*H176,2)</f>
        <v>0</v>
      </c>
      <c r="K176" s="231" t="s">
        <v>1</v>
      </c>
      <c r="L176" s="45"/>
      <c r="M176" s="236" t="s">
        <v>1</v>
      </c>
      <c r="N176" s="237" t="s">
        <v>41</v>
      </c>
      <c r="O176" s="92"/>
      <c r="P176" s="238">
        <f>O176*H176</f>
        <v>0</v>
      </c>
      <c r="Q176" s="238">
        <v>0</v>
      </c>
      <c r="R176" s="238">
        <f>Q176*H176</f>
        <v>0</v>
      </c>
      <c r="S176" s="238">
        <v>0</v>
      </c>
      <c r="T176" s="239">
        <f>S176*H176</f>
        <v>0</v>
      </c>
      <c r="U176" s="39"/>
      <c r="V176" s="39"/>
      <c r="W176" s="39"/>
      <c r="X176" s="39"/>
      <c r="Y176" s="39"/>
      <c r="Z176" s="39"/>
      <c r="AA176" s="39"/>
      <c r="AB176" s="39"/>
      <c r="AC176" s="39"/>
      <c r="AD176" s="39"/>
      <c r="AE176" s="39"/>
      <c r="AR176" s="240" t="s">
        <v>357</v>
      </c>
      <c r="AT176" s="240" t="s">
        <v>352</v>
      </c>
      <c r="AU176" s="240" t="s">
        <v>76</v>
      </c>
      <c r="AY176" s="18" t="s">
        <v>350</v>
      </c>
      <c r="BE176" s="241">
        <f>IF(N176="základní",J176,0)</f>
        <v>0</v>
      </c>
      <c r="BF176" s="241">
        <f>IF(N176="snížená",J176,0)</f>
        <v>0</v>
      </c>
      <c r="BG176" s="241">
        <f>IF(N176="zákl. přenesená",J176,0)</f>
        <v>0</v>
      </c>
      <c r="BH176" s="241">
        <f>IF(N176="sníž. přenesená",J176,0)</f>
        <v>0</v>
      </c>
      <c r="BI176" s="241">
        <f>IF(N176="nulová",J176,0)</f>
        <v>0</v>
      </c>
      <c r="BJ176" s="18" t="s">
        <v>84</v>
      </c>
      <c r="BK176" s="241">
        <f>ROUND(I176*H176,2)</f>
        <v>0</v>
      </c>
      <c r="BL176" s="18" t="s">
        <v>357</v>
      </c>
      <c r="BM176" s="240" t="s">
        <v>596</v>
      </c>
    </row>
    <row r="177" s="2" customFormat="1">
      <c r="A177" s="39"/>
      <c r="B177" s="40"/>
      <c r="C177" s="41"/>
      <c r="D177" s="242" t="s">
        <v>359</v>
      </c>
      <c r="E177" s="41"/>
      <c r="F177" s="243" t="s">
        <v>7365</v>
      </c>
      <c r="G177" s="41"/>
      <c r="H177" s="41"/>
      <c r="I177" s="244"/>
      <c r="J177" s="41"/>
      <c r="K177" s="41"/>
      <c r="L177" s="45"/>
      <c r="M177" s="245"/>
      <c r="N177" s="246"/>
      <c r="O177" s="92"/>
      <c r="P177" s="92"/>
      <c r="Q177" s="92"/>
      <c r="R177" s="92"/>
      <c r="S177" s="92"/>
      <c r="T177" s="93"/>
      <c r="U177" s="39"/>
      <c r="V177" s="39"/>
      <c r="W177" s="39"/>
      <c r="X177" s="39"/>
      <c r="Y177" s="39"/>
      <c r="Z177" s="39"/>
      <c r="AA177" s="39"/>
      <c r="AB177" s="39"/>
      <c r="AC177" s="39"/>
      <c r="AD177" s="39"/>
      <c r="AE177" s="39"/>
      <c r="AT177" s="18" t="s">
        <v>359</v>
      </c>
      <c r="AU177" s="18" t="s">
        <v>76</v>
      </c>
    </row>
    <row r="178" s="15" customFormat="1">
      <c r="A178" s="15"/>
      <c r="B178" s="269"/>
      <c r="C178" s="270"/>
      <c r="D178" s="242" t="s">
        <v>361</v>
      </c>
      <c r="E178" s="271" t="s">
        <v>1</v>
      </c>
      <c r="F178" s="272" t="s">
        <v>7366</v>
      </c>
      <c r="G178" s="270"/>
      <c r="H178" s="271" t="s">
        <v>1</v>
      </c>
      <c r="I178" s="273"/>
      <c r="J178" s="270"/>
      <c r="K178" s="270"/>
      <c r="L178" s="274"/>
      <c r="M178" s="275"/>
      <c r="N178" s="276"/>
      <c r="O178" s="276"/>
      <c r="P178" s="276"/>
      <c r="Q178" s="276"/>
      <c r="R178" s="276"/>
      <c r="S178" s="276"/>
      <c r="T178" s="277"/>
      <c r="U178" s="15"/>
      <c r="V178" s="15"/>
      <c r="W178" s="15"/>
      <c r="X178" s="15"/>
      <c r="Y178" s="15"/>
      <c r="Z178" s="15"/>
      <c r="AA178" s="15"/>
      <c r="AB178" s="15"/>
      <c r="AC178" s="15"/>
      <c r="AD178" s="15"/>
      <c r="AE178" s="15"/>
      <c r="AT178" s="278" t="s">
        <v>361</v>
      </c>
      <c r="AU178" s="278" t="s">
        <v>76</v>
      </c>
      <c r="AV178" s="15" t="s">
        <v>84</v>
      </c>
      <c r="AW178" s="15" t="s">
        <v>32</v>
      </c>
      <c r="AX178" s="15" t="s">
        <v>76</v>
      </c>
      <c r="AY178" s="278" t="s">
        <v>350</v>
      </c>
    </row>
    <row r="179" s="15" customFormat="1">
      <c r="A179" s="15"/>
      <c r="B179" s="269"/>
      <c r="C179" s="270"/>
      <c r="D179" s="242" t="s">
        <v>361</v>
      </c>
      <c r="E179" s="271" t="s">
        <v>1</v>
      </c>
      <c r="F179" s="272" t="s">
        <v>7367</v>
      </c>
      <c r="G179" s="270"/>
      <c r="H179" s="271" t="s">
        <v>1</v>
      </c>
      <c r="I179" s="273"/>
      <c r="J179" s="270"/>
      <c r="K179" s="270"/>
      <c r="L179" s="274"/>
      <c r="M179" s="275"/>
      <c r="N179" s="276"/>
      <c r="O179" s="276"/>
      <c r="P179" s="276"/>
      <c r="Q179" s="276"/>
      <c r="R179" s="276"/>
      <c r="S179" s="276"/>
      <c r="T179" s="277"/>
      <c r="U179" s="15"/>
      <c r="V179" s="15"/>
      <c r="W179" s="15"/>
      <c r="X179" s="15"/>
      <c r="Y179" s="15"/>
      <c r="Z179" s="15"/>
      <c r="AA179" s="15"/>
      <c r="AB179" s="15"/>
      <c r="AC179" s="15"/>
      <c r="AD179" s="15"/>
      <c r="AE179" s="15"/>
      <c r="AT179" s="278" t="s">
        <v>361</v>
      </c>
      <c r="AU179" s="278" t="s">
        <v>76</v>
      </c>
      <c r="AV179" s="15" t="s">
        <v>84</v>
      </c>
      <c r="AW179" s="15" t="s">
        <v>32</v>
      </c>
      <c r="AX179" s="15" t="s">
        <v>76</v>
      </c>
      <c r="AY179" s="278" t="s">
        <v>350</v>
      </c>
    </row>
    <row r="180" s="13" customFormat="1">
      <c r="A180" s="13"/>
      <c r="B180" s="247"/>
      <c r="C180" s="248"/>
      <c r="D180" s="242" t="s">
        <v>361</v>
      </c>
      <c r="E180" s="249" t="s">
        <v>1</v>
      </c>
      <c r="F180" s="250" t="s">
        <v>84</v>
      </c>
      <c r="G180" s="248"/>
      <c r="H180" s="251">
        <v>1</v>
      </c>
      <c r="I180" s="252"/>
      <c r="J180" s="248"/>
      <c r="K180" s="248"/>
      <c r="L180" s="253"/>
      <c r="M180" s="254"/>
      <c r="N180" s="255"/>
      <c r="O180" s="255"/>
      <c r="P180" s="255"/>
      <c r="Q180" s="255"/>
      <c r="R180" s="255"/>
      <c r="S180" s="255"/>
      <c r="T180" s="256"/>
      <c r="U180" s="13"/>
      <c r="V180" s="13"/>
      <c r="W180" s="13"/>
      <c r="X180" s="13"/>
      <c r="Y180" s="13"/>
      <c r="Z180" s="13"/>
      <c r="AA180" s="13"/>
      <c r="AB180" s="13"/>
      <c r="AC180" s="13"/>
      <c r="AD180" s="13"/>
      <c r="AE180" s="13"/>
      <c r="AT180" s="257" t="s">
        <v>361</v>
      </c>
      <c r="AU180" s="257" t="s">
        <v>76</v>
      </c>
      <c r="AV180" s="13" t="s">
        <v>86</v>
      </c>
      <c r="AW180" s="13" t="s">
        <v>32</v>
      </c>
      <c r="AX180" s="13" t="s">
        <v>84</v>
      </c>
      <c r="AY180" s="257" t="s">
        <v>350</v>
      </c>
    </row>
    <row r="181" s="2" customFormat="1" ht="16.5" customHeight="1">
      <c r="A181" s="39"/>
      <c r="B181" s="40"/>
      <c r="C181" s="229" t="s">
        <v>502</v>
      </c>
      <c r="D181" s="229" t="s">
        <v>352</v>
      </c>
      <c r="E181" s="230" t="s">
        <v>7368</v>
      </c>
      <c r="F181" s="231" t="s">
        <v>7369</v>
      </c>
      <c r="G181" s="232" t="s">
        <v>497</v>
      </c>
      <c r="H181" s="233">
        <v>2</v>
      </c>
      <c r="I181" s="234"/>
      <c r="J181" s="235">
        <f>ROUND(I181*H181,2)</f>
        <v>0</v>
      </c>
      <c r="K181" s="231" t="s">
        <v>1</v>
      </c>
      <c r="L181" s="45"/>
      <c r="M181" s="236" t="s">
        <v>1</v>
      </c>
      <c r="N181" s="237" t="s">
        <v>41</v>
      </c>
      <c r="O181" s="92"/>
      <c r="P181" s="238">
        <f>O181*H181</f>
        <v>0</v>
      </c>
      <c r="Q181" s="238">
        <v>0</v>
      </c>
      <c r="R181" s="238">
        <f>Q181*H181</f>
        <v>0</v>
      </c>
      <c r="S181" s="238">
        <v>0</v>
      </c>
      <c r="T181" s="239">
        <f>S181*H181</f>
        <v>0</v>
      </c>
      <c r="U181" s="39"/>
      <c r="V181" s="39"/>
      <c r="W181" s="39"/>
      <c r="X181" s="39"/>
      <c r="Y181" s="39"/>
      <c r="Z181" s="39"/>
      <c r="AA181" s="39"/>
      <c r="AB181" s="39"/>
      <c r="AC181" s="39"/>
      <c r="AD181" s="39"/>
      <c r="AE181" s="39"/>
      <c r="AR181" s="240" t="s">
        <v>357</v>
      </c>
      <c r="AT181" s="240" t="s">
        <v>352</v>
      </c>
      <c r="AU181" s="240" t="s">
        <v>76</v>
      </c>
      <c r="AY181" s="18" t="s">
        <v>350</v>
      </c>
      <c r="BE181" s="241">
        <f>IF(N181="základní",J181,0)</f>
        <v>0</v>
      </c>
      <c r="BF181" s="241">
        <f>IF(N181="snížená",J181,0)</f>
        <v>0</v>
      </c>
      <c r="BG181" s="241">
        <f>IF(N181="zákl. přenesená",J181,0)</f>
        <v>0</v>
      </c>
      <c r="BH181" s="241">
        <f>IF(N181="sníž. přenesená",J181,0)</f>
        <v>0</v>
      </c>
      <c r="BI181" s="241">
        <f>IF(N181="nulová",J181,0)</f>
        <v>0</v>
      </c>
      <c r="BJ181" s="18" t="s">
        <v>84</v>
      </c>
      <c r="BK181" s="241">
        <f>ROUND(I181*H181,2)</f>
        <v>0</v>
      </c>
      <c r="BL181" s="18" t="s">
        <v>357</v>
      </c>
      <c r="BM181" s="240" t="s">
        <v>655</v>
      </c>
    </row>
    <row r="182" s="2" customFormat="1">
      <c r="A182" s="39"/>
      <c r="B182" s="40"/>
      <c r="C182" s="41"/>
      <c r="D182" s="242" t="s">
        <v>359</v>
      </c>
      <c r="E182" s="41"/>
      <c r="F182" s="243" t="s">
        <v>7369</v>
      </c>
      <c r="G182" s="41"/>
      <c r="H182" s="41"/>
      <c r="I182" s="244"/>
      <c r="J182" s="41"/>
      <c r="K182" s="41"/>
      <c r="L182" s="45"/>
      <c r="M182" s="245"/>
      <c r="N182" s="246"/>
      <c r="O182" s="92"/>
      <c r="P182" s="92"/>
      <c r="Q182" s="92"/>
      <c r="R182" s="92"/>
      <c r="S182" s="92"/>
      <c r="T182" s="93"/>
      <c r="U182" s="39"/>
      <c r="V182" s="39"/>
      <c r="W182" s="39"/>
      <c r="X182" s="39"/>
      <c r="Y182" s="39"/>
      <c r="Z182" s="39"/>
      <c r="AA182" s="39"/>
      <c r="AB182" s="39"/>
      <c r="AC182" s="39"/>
      <c r="AD182" s="39"/>
      <c r="AE182" s="39"/>
      <c r="AT182" s="18" t="s">
        <v>359</v>
      </c>
      <c r="AU182" s="18" t="s">
        <v>76</v>
      </c>
    </row>
    <row r="183" s="15" customFormat="1">
      <c r="A183" s="15"/>
      <c r="B183" s="269"/>
      <c r="C183" s="270"/>
      <c r="D183" s="242" t="s">
        <v>361</v>
      </c>
      <c r="E183" s="271" t="s">
        <v>1</v>
      </c>
      <c r="F183" s="272" t="s">
        <v>7370</v>
      </c>
      <c r="G183" s="270"/>
      <c r="H183" s="271" t="s">
        <v>1</v>
      </c>
      <c r="I183" s="273"/>
      <c r="J183" s="270"/>
      <c r="K183" s="270"/>
      <c r="L183" s="274"/>
      <c r="M183" s="275"/>
      <c r="N183" s="276"/>
      <c r="O183" s="276"/>
      <c r="P183" s="276"/>
      <c r="Q183" s="276"/>
      <c r="R183" s="276"/>
      <c r="S183" s="276"/>
      <c r="T183" s="277"/>
      <c r="U183" s="15"/>
      <c r="V183" s="15"/>
      <c r="W183" s="15"/>
      <c r="X183" s="15"/>
      <c r="Y183" s="15"/>
      <c r="Z183" s="15"/>
      <c r="AA183" s="15"/>
      <c r="AB183" s="15"/>
      <c r="AC183" s="15"/>
      <c r="AD183" s="15"/>
      <c r="AE183" s="15"/>
      <c r="AT183" s="278" t="s">
        <v>361</v>
      </c>
      <c r="AU183" s="278" t="s">
        <v>76</v>
      </c>
      <c r="AV183" s="15" t="s">
        <v>84</v>
      </c>
      <c r="AW183" s="15" t="s">
        <v>32</v>
      </c>
      <c r="AX183" s="15" t="s">
        <v>76</v>
      </c>
      <c r="AY183" s="278" t="s">
        <v>350</v>
      </c>
    </row>
    <row r="184" s="15" customFormat="1">
      <c r="A184" s="15"/>
      <c r="B184" s="269"/>
      <c r="C184" s="270"/>
      <c r="D184" s="242" t="s">
        <v>361</v>
      </c>
      <c r="E184" s="271" t="s">
        <v>1</v>
      </c>
      <c r="F184" s="272" t="s">
        <v>7330</v>
      </c>
      <c r="G184" s="270"/>
      <c r="H184" s="271" t="s">
        <v>1</v>
      </c>
      <c r="I184" s="273"/>
      <c r="J184" s="270"/>
      <c r="K184" s="270"/>
      <c r="L184" s="274"/>
      <c r="M184" s="275"/>
      <c r="N184" s="276"/>
      <c r="O184" s="276"/>
      <c r="P184" s="276"/>
      <c r="Q184" s="276"/>
      <c r="R184" s="276"/>
      <c r="S184" s="276"/>
      <c r="T184" s="277"/>
      <c r="U184" s="15"/>
      <c r="V184" s="15"/>
      <c r="W184" s="15"/>
      <c r="X184" s="15"/>
      <c r="Y184" s="15"/>
      <c r="Z184" s="15"/>
      <c r="AA184" s="15"/>
      <c r="AB184" s="15"/>
      <c r="AC184" s="15"/>
      <c r="AD184" s="15"/>
      <c r="AE184" s="15"/>
      <c r="AT184" s="278" t="s">
        <v>361</v>
      </c>
      <c r="AU184" s="278" t="s">
        <v>76</v>
      </c>
      <c r="AV184" s="15" t="s">
        <v>84</v>
      </c>
      <c r="AW184" s="15" t="s">
        <v>32</v>
      </c>
      <c r="AX184" s="15" t="s">
        <v>76</v>
      </c>
      <c r="AY184" s="278" t="s">
        <v>350</v>
      </c>
    </row>
    <row r="185" s="15" customFormat="1">
      <c r="A185" s="15"/>
      <c r="B185" s="269"/>
      <c r="C185" s="270"/>
      <c r="D185" s="242" t="s">
        <v>361</v>
      </c>
      <c r="E185" s="271" t="s">
        <v>1</v>
      </c>
      <c r="F185" s="272" t="s">
        <v>7371</v>
      </c>
      <c r="G185" s="270"/>
      <c r="H185" s="271" t="s">
        <v>1</v>
      </c>
      <c r="I185" s="273"/>
      <c r="J185" s="270"/>
      <c r="K185" s="270"/>
      <c r="L185" s="274"/>
      <c r="M185" s="275"/>
      <c r="N185" s="276"/>
      <c r="O185" s="276"/>
      <c r="P185" s="276"/>
      <c r="Q185" s="276"/>
      <c r="R185" s="276"/>
      <c r="S185" s="276"/>
      <c r="T185" s="277"/>
      <c r="U185" s="15"/>
      <c r="V185" s="15"/>
      <c r="W185" s="15"/>
      <c r="X185" s="15"/>
      <c r="Y185" s="15"/>
      <c r="Z185" s="15"/>
      <c r="AA185" s="15"/>
      <c r="AB185" s="15"/>
      <c r="AC185" s="15"/>
      <c r="AD185" s="15"/>
      <c r="AE185" s="15"/>
      <c r="AT185" s="278" t="s">
        <v>361</v>
      </c>
      <c r="AU185" s="278" t="s">
        <v>76</v>
      </c>
      <c r="AV185" s="15" t="s">
        <v>84</v>
      </c>
      <c r="AW185" s="15" t="s">
        <v>32</v>
      </c>
      <c r="AX185" s="15" t="s">
        <v>76</v>
      </c>
      <c r="AY185" s="278" t="s">
        <v>350</v>
      </c>
    </row>
    <row r="186" s="13" customFormat="1">
      <c r="A186" s="13"/>
      <c r="B186" s="247"/>
      <c r="C186" s="248"/>
      <c r="D186" s="242" t="s">
        <v>361</v>
      </c>
      <c r="E186" s="249" t="s">
        <v>1</v>
      </c>
      <c r="F186" s="250" t="s">
        <v>86</v>
      </c>
      <c r="G186" s="248"/>
      <c r="H186" s="251">
        <v>2</v>
      </c>
      <c r="I186" s="252"/>
      <c r="J186" s="248"/>
      <c r="K186" s="248"/>
      <c r="L186" s="253"/>
      <c r="M186" s="254"/>
      <c r="N186" s="255"/>
      <c r="O186" s="255"/>
      <c r="P186" s="255"/>
      <c r="Q186" s="255"/>
      <c r="R186" s="255"/>
      <c r="S186" s="255"/>
      <c r="T186" s="256"/>
      <c r="U186" s="13"/>
      <c r="V186" s="13"/>
      <c r="W186" s="13"/>
      <c r="X186" s="13"/>
      <c r="Y186" s="13"/>
      <c r="Z186" s="13"/>
      <c r="AA186" s="13"/>
      <c r="AB186" s="13"/>
      <c r="AC186" s="13"/>
      <c r="AD186" s="13"/>
      <c r="AE186" s="13"/>
      <c r="AT186" s="257" t="s">
        <v>361</v>
      </c>
      <c r="AU186" s="257" t="s">
        <v>76</v>
      </c>
      <c r="AV186" s="13" t="s">
        <v>86</v>
      </c>
      <c r="AW186" s="13" t="s">
        <v>32</v>
      </c>
      <c r="AX186" s="13" t="s">
        <v>84</v>
      </c>
      <c r="AY186" s="257" t="s">
        <v>350</v>
      </c>
    </row>
    <row r="187" s="2" customFormat="1" ht="16.5" customHeight="1">
      <c r="A187" s="39"/>
      <c r="B187" s="40"/>
      <c r="C187" s="229" t="s">
        <v>512</v>
      </c>
      <c r="D187" s="229" t="s">
        <v>352</v>
      </c>
      <c r="E187" s="230" t="s">
        <v>7372</v>
      </c>
      <c r="F187" s="231" t="s">
        <v>7369</v>
      </c>
      <c r="G187" s="232" t="s">
        <v>497</v>
      </c>
      <c r="H187" s="233">
        <v>1</v>
      </c>
      <c r="I187" s="234"/>
      <c r="J187" s="235">
        <f>ROUND(I187*H187,2)</f>
        <v>0</v>
      </c>
      <c r="K187" s="231" t="s">
        <v>1</v>
      </c>
      <c r="L187" s="45"/>
      <c r="M187" s="236" t="s">
        <v>1</v>
      </c>
      <c r="N187" s="237" t="s">
        <v>41</v>
      </c>
      <c r="O187" s="92"/>
      <c r="P187" s="238">
        <f>O187*H187</f>
        <v>0</v>
      </c>
      <c r="Q187" s="238">
        <v>0</v>
      </c>
      <c r="R187" s="238">
        <f>Q187*H187</f>
        <v>0</v>
      </c>
      <c r="S187" s="238">
        <v>0</v>
      </c>
      <c r="T187" s="239">
        <f>S187*H187</f>
        <v>0</v>
      </c>
      <c r="U187" s="39"/>
      <c r="V187" s="39"/>
      <c r="W187" s="39"/>
      <c r="X187" s="39"/>
      <c r="Y187" s="39"/>
      <c r="Z187" s="39"/>
      <c r="AA187" s="39"/>
      <c r="AB187" s="39"/>
      <c r="AC187" s="39"/>
      <c r="AD187" s="39"/>
      <c r="AE187" s="39"/>
      <c r="AR187" s="240" t="s">
        <v>357</v>
      </c>
      <c r="AT187" s="240" t="s">
        <v>352</v>
      </c>
      <c r="AU187" s="240" t="s">
        <v>76</v>
      </c>
      <c r="AY187" s="18" t="s">
        <v>350</v>
      </c>
      <c r="BE187" s="241">
        <f>IF(N187="základní",J187,0)</f>
        <v>0</v>
      </c>
      <c r="BF187" s="241">
        <f>IF(N187="snížená",J187,0)</f>
        <v>0</v>
      </c>
      <c r="BG187" s="241">
        <f>IF(N187="zákl. přenesená",J187,0)</f>
        <v>0</v>
      </c>
      <c r="BH187" s="241">
        <f>IF(N187="sníž. přenesená",J187,0)</f>
        <v>0</v>
      </c>
      <c r="BI187" s="241">
        <f>IF(N187="nulová",J187,0)</f>
        <v>0</v>
      </c>
      <c r="BJ187" s="18" t="s">
        <v>84</v>
      </c>
      <c r="BK187" s="241">
        <f>ROUND(I187*H187,2)</f>
        <v>0</v>
      </c>
      <c r="BL187" s="18" t="s">
        <v>357</v>
      </c>
      <c r="BM187" s="240" t="s">
        <v>669</v>
      </c>
    </row>
    <row r="188" s="2" customFormat="1">
      <c r="A188" s="39"/>
      <c r="B188" s="40"/>
      <c r="C188" s="41"/>
      <c r="D188" s="242" t="s">
        <v>359</v>
      </c>
      <c r="E188" s="41"/>
      <c r="F188" s="243" t="s">
        <v>7369</v>
      </c>
      <c r="G188" s="41"/>
      <c r="H188" s="41"/>
      <c r="I188" s="244"/>
      <c r="J188" s="41"/>
      <c r="K188" s="41"/>
      <c r="L188" s="45"/>
      <c r="M188" s="245"/>
      <c r="N188" s="246"/>
      <c r="O188" s="92"/>
      <c r="P188" s="92"/>
      <c r="Q188" s="92"/>
      <c r="R188" s="92"/>
      <c r="S188" s="92"/>
      <c r="T188" s="93"/>
      <c r="U188" s="39"/>
      <c r="V188" s="39"/>
      <c r="W188" s="39"/>
      <c r="X188" s="39"/>
      <c r="Y188" s="39"/>
      <c r="Z188" s="39"/>
      <c r="AA188" s="39"/>
      <c r="AB188" s="39"/>
      <c r="AC188" s="39"/>
      <c r="AD188" s="39"/>
      <c r="AE188" s="39"/>
      <c r="AT188" s="18" t="s">
        <v>359</v>
      </c>
      <c r="AU188" s="18" t="s">
        <v>76</v>
      </c>
    </row>
    <row r="189" s="15" customFormat="1">
      <c r="A189" s="15"/>
      <c r="B189" s="269"/>
      <c r="C189" s="270"/>
      <c r="D189" s="242" t="s">
        <v>361</v>
      </c>
      <c r="E189" s="271" t="s">
        <v>1</v>
      </c>
      <c r="F189" s="272" t="s">
        <v>7373</v>
      </c>
      <c r="G189" s="270"/>
      <c r="H189" s="271" t="s">
        <v>1</v>
      </c>
      <c r="I189" s="273"/>
      <c r="J189" s="270"/>
      <c r="K189" s="270"/>
      <c r="L189" s="274"/>
      <c r="M189" s="275"/>
      <c r="N189" s="276"/>
      <c r="O189" s="276"/>
      <c r="P189" s="276"/>
      <c r="Q189" s="276"/>
      <c r="R189" s="276"/>
      <c r="S189" s="276"/>
      <c r="T189" s="277"/>
      <c r="U189" s="15"/>
      <c r="V189" s="15"/>
      <c r="W189" s="15"/>
      <c r="X189" s="15"/>
      <c r="Y189" s="15"/>
      <c r="Z189" s="15"/>
      <c r="AA189" s="15"/>
      <c r="AB189" s="15"/>
      <c r="AC189" s="15"/>
      <c r="AD189" s="15"/>
      <c r="AE189" s="15"/>
      <c r="AT189" s="278" t="s">
        <v>361</v>
      </c>
      <c r="AU189" s="278" t="s">
        <v>76</v>
      </c>
      <c r="AV189" s="15" t="s">
        <v>84</v>
      </c>
      <c r="AW189" s="15" t="s">
        <v>32</v>
      </c>
      <c r="AX189" s="15" t="s">
        <v>76</v>
      </c>
      <c r="AY189" s="278" t="s">
        <v>350</v>
      </c>
    </row>
    <row r="190" s="15" customFormat="1">
      <c r="A190" s="15"/>
      <c r="B190" s="269"/>
      <c r="C190" s="270"/>
      <c r="D190" s="242" t="s">
        <v>361</v>
      </c>
      <c r="E190" s="271" t="s">
        <v>1</v>
      </c>
      <c r="F190" s="272" t="s">
        <v>7330</v>
      </c>
      <c r="G190" s="270"/>
      <c r="H190" s="271" t="s">
        <v>1</v>
      </c>
      <c r="I190" s="273"/>
      <c r="J190" s="270"/>
      <c r="K190" s="270"/>
      <c r="L190" s="274"/>
      <c r="M190" s="275"/>
      <c r="N190" s="276"/>
      <c r="O190" s="276"/>
      <c r="P190" s="276"/>
      <c r="Q190" s="276"/>
      <c r="R190" s="276"/>
      <c r="S190" s="276"/>
      <c r="T190" s="277"/>
      <c r="U190" s="15"/>
      <c r="V190" s="15"/>
      <c r="W190" s="15"/>
      <c r="X190" s="15"/>
      <c r="Y190" s="15"/>
      <c r="Z190" s="15"/>
      <c r="AA190" s="15"/>
      <c r="AB190" s="15"/>
      <c r="AC190" s="15"/>
      <c r="AD190" s="15"/>
      <c r="AE190" s="15"/>
      <c r="AT190" s="278" t="s">
        <v>361</v>
      </c>
      <c r="AU190" s="278" t="s">
        <v>76</v>
      </c>
      <c r="AV190" s="15" t="s">
        <v>84</v>
      </c>
      <c r="AW190" s="15" t="s">
        <v>32</v>
      </c>
      <c r="AX190" s="15" t="s">
        <v>76</v>
      </c>
      <c r="AY190" s="278" t="s">
        <v>350</v>
      </c>
    </row>
    <row r="191" s="15" customFormat="1">
      <c r="A191" s="15"/>
      <c r="B191" s="269"/>
      <c r="C191" s="270"/>
      <c r="D191" s="242" t="s">
        <v>361</v>
      </c>
      <c r="E191" s="271" t="s">
        <v>1</v>
      </c>
      <c r="F191" s="272" t="s">
        <v>7374</v>
      </c>
      <c r="G191" s="270"/>
      <c r="H191" s="271" t="s">
        <v>1</v>
      </c>
      <c r="I191" s="273"/>
      <c r="J191" s="270"/>
      <c r="K191" s="270"/>
      <c r="L191" s="274"/>
      <c r="M191" s="275"/>
      <c r="N191" s="276"/>
      <c r="O191" s="276"/>
      <c r="P191" s="276"/>
      <c r="Q191" s="276"/>
      <c r="R191" s="276"/>
      <c r="S191" s="276"/>
      <c r="T191" s="277"/>
      <c r="U191" s="15"/>
      <c r="V191" s="15"/>
      <c r="W191" s="15"/>
      <c r="X191" s="15"/>
      <c r="Y191" s="15"/>
      <c r="Z191" s="15"/>
      <c r="AA191" s="15"/>
      <c r="AB191" s="15"/>
      <c r="AC191" s="15"/>
      <c r="AD191" s="15"/>
      <c r="AE191" s="15"/>
      <c r="AT191" s="278" t="s">
        <v>361</v>
      </c>
      <c r="AU191" s="278" t="s">
        <v>76</v>
      </c>
      <c r="AV191" s="15" t="s">
        <v>84</v>
      </c>
      <c r="AW191" s="15" t="s">
        <v>32</v>
      </c>
      <c r="AX191" s="15" t="s">
        <v>76</v>
      </c>
      <c r="AY191" s="278" t="s">
        <v>350</v>
      </c>
    </row>
    <row r="192" s="13" customFormat="1">
      <c r="A192" s="13"/>
      <c r="B192" s="247"/>
      <c r="C192" s="248"/>
      <c r="D192" s="242" t="s">
        <v>361</v>
      </c>
      <c r="E192" s="249" t="s">
        <v>1</v>
      </c>
      <c r="F192" s="250" t="s">
        <v>84</v>
      </c>
      <c r="G192" s="248"/>
      <c r="H192" s="251">
        <v>1</v>
      </c>
      <c r="I192" s="252"/>
      <c r="J192" s="248"/>
      <c r="K192" s="248"/>
      <c r="L192" s="253"/>
      <c r="M192" s="254"/>
      <c r="N192" s="255"/>
      <c r="O192" s="255"/>
      <c r="P192" s="255"/>
      <c r="Q192" s="255"/>
      <c r="R192" s="255"/>
      <c r="S192" s="255"/>
      <c r="T192" s="256"/>
      <c r="U192" s="13"/>
      <c r="V192" s="13"/>
      <c r="W192" s="13"/>
      <c r="X192" s="13"/>
      <c r="Y192" s="13"/>
      <c r="Z192" s="13"/>
      <c r="AA192" s="13"/>
      <c r="AB192" s="13"/>
      <c r="AC192" s="13"/>
      <c r="AD192" s="13"/>
      <c r="AE192" s="13"/>
      <c r="AT192" s="257" t="s">
        <v>361</v>
      </c>
      <c r="AU192" s="257" t="s">
        <v>76</v>
      </c>
      <c r="AV192" s="13" t="s">
        <v>86</v>
      </c>
      <c r="AW192" s="13" t="s">
        <v>32</v>
      </c>
      <c r="AX192" s="13" t="s">
        <v>84</v>
      </c>
      <c r="AY192" s="257" t="s">
        <v>350</v>
      </c>
    </row>
    <row r="193" s="2" customFormat="1" ht="16.5" customHeight="1">
      <c r="A193" s="39"/>
      <c r="B193" s="40"/>
      <c r="C193" s="229" t="s">
        <v>8</v>
      </c>
      <c r="D193" s="229" t="s">
        <v>352</v>
      </c>
      <c r="E193" s="230" t="s">
        <v>7375</v>
      </c>
      <c r="F193" s="231" t="s">
        <v>7369</v>
      </c>
      <c r="G193" s="232" t="s">
        <v>497</v>
      </c>
      <c r="H193" s="233">
        <v>1</v>
      </c>
      <c r="I193" s="234"/>
      <c r="J193" s="235">
        <f>ROUND(I193*H193,2)</f>
        <v>0</v>
      </c>
      <c r="K193" s="231" t="s">
        <v>1</v>
      </c>
      <c r="L193" s="45"/>
      <c r="M193" s="236" t="s">
        <v>1</v>
      </c>
      <c r="N193" s="237" t="s">
        <v>41</v>
      </c>
      <c r="O193" s="92"/>
      <c r="P193" s="238">
        <f>O193*H193</f>
        <v>0</v>
      </c>
      <c r="Q193" s="238">
        <v>0</v>
      </c>
      <c r="R193" s="238">
        <f>Q193*H193</f>
        <v>0</v>
      </c>
      <c r="S193" s="238">
        <v>0</v>
      </c>
      <c r="T193" s="239">
        <f>S193*H193</f>
        <v>0</v>
      </c>
      <c r="U193" s="39"/>
      <c r="V193" s="39"/>
      <c r="W193" s="39"/>
      <c r="X193" s="39"/>
      <c r="Y193" s="39"/>
      <c r="Z193" s="39"/>
      <c r="AA193" s="39"/>
      <c r="AB193" s="39"/>
      <c r="AC193" s="39"/>
      <c r="AD193" s="39"/>
      <c r="AE193" s="39"/>
      <c r="AR193" s="240" t="s">
        <v>357</v>
      </c>
      <c r="AT193" s="240" t="s">
        <v>352</v>
      </c>
      <c r="AU193" s="240" t="s">
        <v>76</v>
      </c>
      <c r="AY193" s="18" t="s">
        <v>350</v>
      </c>
      <c r="BE193" s="241">
        <f>IF(N193="základní",J193,0)</f>
        <v>0</v>
      </c>
      <c r="BF193" s="241">
        <f>IF(N193="snížená",J193,0)</f>
        <v>0</v>
      </c>
      <c r="BG193" s="241">
        <f>IF(N193="zákl. přenesená",J193,0)</f>
        <v>0</v>
      </c>
      <c r="BH193" s="241">
        <f>IF(N193="sníž. přenesená",J193,0)</f>
        <v>0</v>
      </c>
      <c r="BI193" s="241">
        <f>IF(N193="nulová",J193,0)</f>
        <v>0</v>
      </c>
      <c r="BJ193" s="18" t="s">
        <v>84</v>
      </c>
      <c r="BK193" s="241">
        <f>ROUND(I193*H193,2)</f>
        <v>0</v>
      </c>
      <c r="BL193" s="18" t="s">
        <v>357</v>
      </c>
      <c r="BM193" s="240" t="s">
        <v>682</v>
      </c>
    </row>
    <row r="194" s="2" customFormat="1">
      <c r="A194" s="39"/>
      <c r="B194" s="40"/>
      <c r="C194" s="41"/>
      <c r="D194" s="242" t="s">
        <v>359</v>
      </c>
      <c r="E194" s="41"/>
      <c r="F194" s="243" t="s">
        <v>7369</v>
      </c>
      <c r="G194" s="41"/>
      <c r="H194" s="41"/>
      <c r="I194" s="244"/>
      <c r="J194" s="41"/>
      <c r="K194" s="41"/>
      <c r="L194" s="45"/>
      <c r="M194" s="245"/>
      <c r="N194" s="246"/>
      <c r="O194" s="92"/>
      <c r="P194" s="92"/>
      <c r="Q194" s="92"/>
      <c r="R194" s="92"/>
      <c r="S194" s="92"/>
      <c r="T194" s="93"/>
      <c r="U194" s="39"/>
      <c r="V194" s="39"/>
      <c r="W194" s="39"/>
      <c r="X194" s="39"/>
      <c r="Y194" s="39"/>
      <c r="Z194" s="39"/>
      <c r="AA194" s="39"/>
      <c r="AB194" s="39"/>
      <c r="AC194" s="39"/>
      <c r="AD194" s="39"/>
      <c r="AE194" s="39"/>
      <c r="AT194" s="18" t="s">
        <v>359</v>
      </c>
      <c r="AU194" s="18" t="s">
        <v>76</v>
      </c>
    </row>
    <row r="195" s="15" customFormat="1">
      <c r="A195" s="15"/>
      <c r="B195" s="269"/>
      <c r="C195" s="270"/>
      <c r="D195" s="242" t="s">
        <v>361</v>
      </c>
      <c r="E195" s="271" t="s">
        <v>1</v>
      </c>
      <c r="F195" s="272" t="s">
        <v>7376</v>
      </c>
      <c r="G195" s="270"/>
      <c r="H195" s="271" t="s">
        <v>1</v>
      </c>
      <c r="I195" s="273"/>
      <c r="J195" s="270"/>
      <c r="K195" s="270"/>
      <c r="L195" s="274"/>
      <c r="M195" s="275"/>
      <c r="N195" s="276"/>
      <c r="O195" s="276"/>
      <c r="P195" s="276"/>
      <c r="Q195" s="276"/>
      <c r="R195" s="276"/>
      <c r="S195" s="276"/>
      <c r="T195" s="277"/>
      <c r="U195" s="15"/>
      <c r="V195" s="15"/>
      <c r="W195" s="15"/>
      <c r="X195" s="15"/>
      <c r="Y195" s="15"/>
      <c r="Z195" s="15"/>
      <c r="AA195" s="15"/>
      <c r="AB195" s="15"/>
      <c r="AC195" s="15"/>
      <c r="AD195" s="15"/>
      <c r="AE195" s="15"/>
      <c r="AT195" s="278" t="s">
        <v>361</v>
      </c>
      <c r="AU195" s="278" t="s">
        <v>76</v>
      </c>
      <c r="AV195" s="15" t="s">
        <v>84</v>
      </c>
      <c r="AW195" s="15" t="s">
        <v>32</v>
      </c>
      <c r="AX195" s="15" t="s">
        <v>76</v>
      </c>
      <c r="AY195" s="278" t="s">
        <v>350</v>
      </c>
    </row>
    <row r="196" s="15" customFormat="1">
      <c r="A196" s="15"/>
      <c r="B196" s="269"/>
      <c r="C196" s="270"/>
      <c r="D196" s="242" t="s">
        <v>361</v>
      </c>
      <c r="E196" s="271" t="s">
        <v>1</v>
      </c>
      <c r="F196" s="272" t="s">
        <v>7330</v>
      </c>
      <c r="G196" s="270"/>
      <c r="H196" s="271" t="s">
        <v>1</v>
      </c>
      <c r="I196" s="273"/>
      <c r="J196" s="270"/>
      <c r="K196" s="270"/>
      <c r="L196" s="274"/>
      <c r="M196" s="275"/>
      <c r="N196" s="276"/>
      <c r="O196" s="276"/>
      <c r="P196" s="276"/>
      <c r="Q196" s="276"/>
      <c r="R196" s="276"/>
      <c r="S196" s="276"/>
      <c r="T196" s="277"/>
      <c r="U196" s="15"/>
      <c r="V196" s="15"/>
      <c r="W196" s="15"/>
      <c r="X196" s="15"/>
      <c r="Y196" s="15"/>
      <c r="Z196" s="15"/>
      <c r="AA196" s="15"/>
      <c r="AB196" s="15"/>
      <c r="AC196" s="15"/>
      <c r="AD196" s="15"/>
      <c r="AE196" s="15"/>
      <c r="AT196" s="278" t="s">
        <v>361</v>
      </c>
      <c r="AU196" s="278" t="s">
        <v>76</v>
      </c>
      <c r="AV196" s="15" t="s">
        <v>84</v>
      </c>
      <c r="AW196" s="15" t="s">
        <v>32</v>
      </c>
      <c r="AX196" s="15" t="s">
        <v>76</v>
      </c>
      <c r="AY196" s="278" t="s">
        <v>350</v>
      </c>
    </row>
    <row r="197" s="15" customFormat="1">
      <c r="A197" s="15"/>
      <c r="B197" s="269"/>
      <c r="C197" s="270"/>
      <c r="D197" s="242" t="s">
        <v>361</v>
      </c>
      <c r="E197" s="271" t="s">
        <v>1</v>
      </c>
      <c r="F197" s="272" t="s">
        <v>7377</v>
      </c>
      <c r="G197" s="270"/>
      <c r="H197" s="271" t="s">
        <v>1</v>
      </c>
      <c r="I197" s="273"/>
      <c r="J197" s="270"/>
      <c r="K197" s="270"/>
      <c r="L197" s="274"/>
      <c r="M197" s="275"/>
      <c r="N197" s="276"/>
      <c r="O197" s="276"/>
      <c r="P197" s="276"/>
      <c r="Q197" s="276"/>
      <c r="R197" s="276"/>
      <c r="S197" s="276"/>
      <c r="T197" s="277"/>
      <c r="U197" s="15"/>
      <c r="V197" s="15"/>
      <c r="W197" s="15"/>
      <c r="X197" s="15"/>
      <c r="Y197" s="15"/>
      <c r="Z197" s="15"/>
      <c r="AA197" s="15"/>
      <c r="AB197" s="15"/>
      <c r="AC197" s="15"/>
      <c r="AD197" s="15"/>
      <c r="AE197" s="15"/>
      <c r="AT197" s="278" t="s">
        <v>361</v>
      </c>
      <c r="AU197" s="278" t="s">
        <v>76</v>
      </c>
      <c r="AV197" s="15" t="s">
        <v>84</v>
      </c>
      <c r="AW197" s="15" t="s">
        <v>32</v>
      </c>
      <c r="AX197" s="15" t="s">
        <v>76</v>
      </c>
      <c r="AY197" s="278" t="s">
        <v>350</v>
      </c>
    </row>
    <row r="198" s="13" customFormat="1">
      <c r="A198" s="13"/>
      <c r="B198" s="247"/>
      <c r="C198" s="248"/>
      <c r="D198" s="242" t="s">
        <v>361</v>
      </c>
      <c r="E198" s="249" t="s">
        <v>1</v>
      </c>
      <c r="F198" s="250" t="s">
        <v>84</v>
      </c>
      <c r="G198" s="248"/>
      <c r="H198" s="251">
        <v>1</v>
      </c>
      <c r="I198" s="252"/>
      <c r="J198" s="248"/>
      <c r="K198" s="248"/>
      <c r="L198" s="253"/>
      <c r="M198" s="254"/>
      <c r="N198" s="255"/>
      <c r="O198" s="255"/>
      <c r="P198" s="255"/>
      <c r="Q198" s="255"/>
      <c r="R198" s="255"/>
      <c r="S198" s="255"/>
      <c r="T198" s="256"/>
      <c r="U198" s="13"/>
      <c r="V198" s="13"/>
      <c r="W198" s="13"/>
      <c r="X198" s="13"/>
      <c r="Y198" s="13"/>
      <c r="Z198" s="13"/>
      <c r="AA198" s="13"/>
      <c r="AB198" s="13"/>
      <c r="AC198" s="13"/>
      <c r="AD198" s="13"/>
      <c r="AE198" s="13"/>
      <c r="AT198" s="257" t="s">
        <v>361</v>
      </c>
      <c r="AU198" s="257" t="s">
        <v>76</v>
      </c>
      <c r="AV198" s="13" t="s">
        <v>86</v>
      </c>
      <c r="AW198" s="13" t="s">
        <v>32</v>
      </c>
      <c r="AX198" s="13" t="s">
        <v>84</v>
      </c>
      <c r="AY198" s="257" t="s">
        <v>350</v>
      </c>
    </row>
    <row r="199" s="2" customFormat="1" ht="16.5" customHeight="1">
      <c r="A199" s="39"/>
      <c r="B199" s="40"/>
      <c r="C199" s="229" t="s">
        <v>530</v>
      </c>
      <c r="D199" s="229" t="s">
        <v>352</v>
      </c>
      <c r="E199" s="230" t="s">
        <v>7378</v>
      </c>
      <c r="F199" s="231" t="s">
        <v>7358</v>
      </c>
      <c r="G199" s="232" t="s">
        <v>497</v>
      </c>
      <c r="H199" s="233">
        <v>3</v>
      </c>
      <c r="I199" s="234"/>
      <c r="J199" s="235">
        <f>ROUND(I199*H199,2)</f>
        <v>0</v>
      </c>
      <c r="K199" s="231" t="s">
        <v>1</v>
      </c>
      <c r="L199" s="45"/>
      <c r="M199" s="236" t="s">
        <v>1</v>
      </c>
      <c r="N199" s="237" t="s">
        <v>41</v>
      </c>
      <c r="O199" s="92"/>
      <c r="P199" s="238">
        <f>O199*H199</f>
        <v>0</v>
      </c>
      <c r="Q199" s="238">
        <v>0</v>
      </c>
      <c r="R199" s="238">
        <f>Q199*H199</f>
        <v>0</v>
      </c>
      <c r="S199" s="238">
        <v>0</v>
      </c>
      <c r="T199" s="239">
        <f>S199*H199</f>
        <v>0</v>
      </c>
      <c r="U199" s="39"/>
      <c r="V199" s="39"/>
      <c r="W199" s="39"/>
      <c r="X199" s="39"/>
      <c r="Y199" s="39"/>
      <c r="Z199" s="39"/>
      <c r="AA199" s="39"/>
      <c r="AB199" s="39"/>
      <c r="AC199" s="39"/>
      <c r="AD199" s="39"/>
      <c r="AE199" s="39"/>
      <c r="AR199" s="240" t="s">
        <v>357</v>
      </c>
      <c r="AT199" s="240" t="s">
        <v>352</v>
      </c>
      <c r="AU199" s="240" t="s">
        <v>76</v>
      </c>
      <c r="AY199" s="18" t="s">
        <v>350</v>
      </c>
      <c r="BE199" s="241">
        <f>IF(N199="základní",J199,0)</f>
        <v>0</v>
      </c>
      <c r="BF199" s="241">
        <f>IF(N199="snížená",J199,0)</f>
        <v>0</v>
      </c>
      <c r="BG199" s="241">
        <f>IF(N199="zákl. přenesená",J199,0)</f>
        <v>0</v>
      </c>
      <c r="BH199" s="241">
        <f>IF(N199="sníž. přenesená",J199,0)</f>
        <v>0</v>
      </c>
      <c r="BI199" s="241">
        <f>IF(N199="nulová",J199,0)</f>
        <v>0</v>
      </c>
      <c r="BJ199" s="18" t="s">
        <v>84</v>
      </c>
      <c r="BK199" s="241">
        <f>ROUND(I199*H199,2)</f>
        <v>0</v>
      </c>
      <c r="BL199" s="18" t="s">
        <v>357</v>
      </c>
      <c r="BM199" s="240" t="s">
        <v>695</v>
      </c>
    </row>
    <row r="200" s="2" customFormat="1">
      <c r="A200" s="39"/>
      <c r="B200" s="40"/>
      <c r="C200" s="41"/>
      <c r="D200" s="242" t="s">
        <v>359</v>
      </c>
      <c r="E200" s="41"/>
      <c r="F200" s="243" t="s">
        <v>7358</v>
      </c>
      <c r="G200" s="41"/>
      <c r="H200" s="41"/>
      <c r="I200" s="244"/>
      <c r="J200" s="41"/>
      <c r="K200" s="41"/>
      <c r="L200" s="45"/>
      <c r="M200" s="245"/>
      <c r="N200" s="246"/>
      <c r="O200" s="92"/>
      <c r="P200" s="92"/>
      <c r="Q200" s="92"/>
      <c r="R200" s="92"/>
      <c r="S200" s="92"/>
      <c r="T200" s="93"/>
      <c r="U200" s="39"/>
      <c r="V200" s="39"/>
      <c r="W200" s="39"/>
      <c r="X200" s="39"/>
      <c r="Y200" s="39"/>
      <c r="Z200" s="39"/>
      <c r="AA200" s="39"/>
      <c r="AB200" s="39"/>
      <c r="AC200" s="39"/>
      <c r="AD200" s="39"/>
      <c r="AE200" s="39"/>
      <c r="AT200" s="18" t="s">
        <v>359</v>
      </c>
      <c r="AU200" s="18" t="s">
        <v>76</v>
      </c>
    </row>
    <row r="201" s="15" customFormat="1">
      <c r="A201" s="15"/>
      <c r="B201" s="269"/>
      <c r="C201" s="270"/>
      <c r="D201" s="242" t="s">
        <v>361</v>
      </c>
      <c r="E201" s="271" t="s">
        <v>1</v>
      </c>
      <c r="F201" s="272" t="s">
        <v>7379</v>
      </c>
      <c r="G201" s="270"/>
      <c r="H201" s="271" t="s">
        <v>1</v>
      </c>
      <c r="I201" s="273"/>
      <c r="J201" s="270"/>
      <c r="K201" s="270"/>
      <c r="L201" s="274"/>
      <c r="M201" s="275"/>
      <c r="N201" s="276"/>
      <c r="O201" s="276"/>
      <c r="P201" s="276"/>
      <c r="Q201" s="276"/>
      <c r="R201" s="276"/>
      <c r="S201" s="276"/>
      <c r="T201" s="277"/>
      <c r="U201" s="15"/>
      <c r="V201" s="15"/>
      <c r="W201" s="15"/>
      <c r="X201" s="15"/>
      <c r="Y201" s="15"/>
      <c r="Z201" s="15"/>
      <c r="AA201" s="15"/>
      <c r="AB201" s="15"/>
      <c r="AC201" s="15"/>
      <c r="AD201" s="15"/>
      <c r="AE201" s="15"/>
      <c r="AT201" s="278" t="s">
        <v>361</v>
      </c>
      <c r="AU201" s="278" t="s">
        <v>76</v>
      </c>
      <c r="AV201" s="15" t="s">
        <v>84</v>
      </c>
      <c r="AW201" s="15" t="s">
        <v>32</v>
      </c>
      <c r="AX201" s="15" t="s">
        <v>76</v>
      </c>
      <c r="AY201" s="278" t="s">
        <v>350</v>
      </c>
    </row>
    <row r="202" s="15" customFormat="1">
      <c r="A202" s="15"/>
      <c r="B202" s="269"/>
      <c r="C202" s="270"/>
      <c r="D202" s="242" t="s">
        <v>361</v>
      </c>
      <c r="E202" s="271" t="s">
        <v>1</v>
      </c>
      <c r="F202" s="272" t="s">
        <v>7360</v>
      </c>
      <c r="G202" s="270"/>
      <c r="H202" s="271" t="s">
        <v>1</v>
      </c>
      <c r="I202" s="273"/>
      <c r="J202" s="270"/>
      <c r="K202" s="270"/>
      <c r="L202" s="274"/>
      <c r="M202" s="275"/>
      <c r="N202" s="276"/>
      <c r="O202" s="276"/>
      <c r="P202" s="276"/>
      <c r="Q202" s="276"/>
      <c r="R202" s="276"/>
      <c r="S202" s="276"/>
      <c r="T202" s="277"/>
      <c r="U202" s="15"/>
      <c r="V202" s="15"/>
      <c r="W202" s="15"/>
      <c r="X202" s="15"/>
      <c r="Y202" s="15"/>
      <c r="Z202" s="15"/>
      <c r="AA202" s="15"/>
      <c r="AB202" s="15"/>
      <c r="AC202" s="15"/>
      <c r="AD202" s="15"/>
      <c r="AE202" s="15"/>
      <c r="AT202" s="278" t="s">
        <v>361</v>
      </c>
      <c r="AU202" s="278" t="s">
        <v>76</v>
      </c>
      <c r="AV202" s="15" t="s">
        <v>84</v>
      </c>
      <c r="AW202" s="15" t="s">
        <v>32</v>
      </c>
      <c r="AX202" s="15" t="s">
        <v>76</v>
      </c>
      <c r="AY202" s="278" t="s">
        <v>350</v>
      </c>
    </row>
    <row r="203" s="13" customFormat="1">
      <c r="A203" s="13"/>
      <c r="B203" s="247"/>
      <c r="C203" s="248"/>
      <c r="D203" s="242" t="s">
        <v>361</v>
      </c>
      <c r="E203" s="249" t="s">
        <v>1</v>
      </c>
      <c r="F203" s="250" t="s">
        <v>371</v>
      </c>
      <c r="G203" s="248"/>
      <c r="H203" s="251">
        <v>3</v>
      </c>
      <c r="I203" s="252"/>
      <c r="J203" s="248"/>
      <c r="K203" s="248"/>
      <c r="L203" s="253"/>
      <c r="M203" s="254"/>
      <c r="N203" s="255"/>
      <c r="O203" s="255"/>
      <c r="P203" s="255"/>
      <c r="Q203" s="255"/>
      <c r="R203" s="255"/>
      <c r="S203" s="255"/>
      <c r="T203" s="256"/>
      <c r="U203" s="13"/>
      <c r="V203" s="13"/>
      <c r="W203" s="13"/>
      <c r="X203" s="13"/>
      <c r="Y203" s="13"/>
      <c r="Z203" s="13"/>
      <c r="AA203" s="13"/>
      <c r="AB203" s="13"/>
      <c r="AC203" s="13"/>
      <c r="AD203" s="13"/>
      <c r="AE203" s="13"/>
      <c r="AT203" s="257" t="s">
        <v>361</v>
      </c>
      <c r="AU203" s="257" t="s">
        <v>76</v>
      </c>
      <c r="AV203" s="13" t="s">
        <v>86</v>
      </c>
      <c r="AW203" s="13" t="s">
        <v>32</v>
      </c>
      <c r="AX203" s="13" t="s">
        <v>84</v>
      </c>
      <c r="AY203" s="257" t="s">
        <v>350</v>
      </c>
    </row>
    <row r="204" s="2" customFormat="1" ht="16.5" customHeight="1">
      <c r="A204" s="39"/>
      <c r="B204" s="40"/>
      <c r="C204" s="229" t="s">
        <v>541</v>
      </c>
      <c r="D204" s="229" t="s">
        <v>352</v>
      </c>
      <c r="E204" s="230" t="s">
        <v>7380</v>
      </c>
      <c r="F204" s="231" t="s">
        <v>7358</v>
      </c>
      <c r="G204" s="232" t="s">
        <v>497</v>
      </c>
      <c r="H204" s="233">
        <v>1</v>
      </c>
      <c r="I204" s="234"/>
      <c r="J204" s="235">
        <f>ROUND(I204*H204,2)</f>
        <v>0</v>
      </c>
      <c r="K204" s="231" t="s">
        <v>1</v>
      </c>
      <c r="L204" s="45"/>
      <c r="M204" s="236" t="s">
        <v>1</v>
      </c>
      <c r="N204" s="237" t="s">
        <v>41</v>
      </c>
      <c r="O204" s="92"/>
      <c r="P204" s="238">
        <f>O204*H204</f>
        <v>0</v>
      </c>
      <c r="Q204" s="238">
        <v>0</v>
      </c>
      <c r="R204" s="238">
        <f>Q204*H204</f>
        <v>0</v>
      </c>
      <c r="S204" s="238">
        <v>0</v>
      </c>
      <c r="T204" s="239">
        <f>S204*H204</f>
        <v>0</v>
      </c>
      <c r="U204" s="39"/>
      <c r="V204" s="39"/>
      <c r="W204" s="39"/>
      <c r="X204" s="39"/>
      <c r="Y204" s="39"/>
      <c r="Z204" s="39"/>
      <c r="AA204" s="39"/>
      <c r="AB204" s="39"/>
      <c r="AC204" s="39"/>
      <c r="AD204" s="39"/>
      <c r="AE204" s="39"/>
      <c r="AR204" s="240" t="s">
        <v>357</v>
      </c>
      <c r="AT204" s="240" t="s">
        <v>352</v>
      </c>
      <c r="AU204" s="240" t="s">
        <v>76</v>
      </c>
      <c r="AY204" s="18" t="s">
        <v>350</v>
      </c>
      <c r="BE204" s="241">
        <f>IF(N204="základní",J204,0)</f>
        <v>0</v>
      </c>
      <c r="BF204" s="241">
        <f>IF(N204="snížená",J204,0)</f>
        <v>0</v>
      </c>
      <c r="BG204" s="241">
        <f>IF(N204="zákl. přenesená",J204,0)</f>
        <v>0</v>
      </c>
      <c r="BH204" s="241">
        <f>IF(N204="sníž. přenesená",J204,0)</f>
        <v>0</v>
      </c>
      <c r="BI204" s="241">
        <f>IF(N204="nulová",J204,0)</f>
        <v>0</v>
      </c>
      <c r="BJ204" s="18" t="s">
        <v>84</v>
      </c>
      <c r="BK204" s="241">
        <f>ROUND(I204*H204,2)</f>
        <v>0</v>
      </c>
      <c r="BL204" s="18" t="s">
        <v>357</v>
      </c>
      <c r="BM204" s="240" t="s">
        <v>707</v>
      </c>
    </row>
    <row r="205" s="2" customFormat="1">
      <c r="A205" s="39"/>
      <c r="B205" s="40"/>
      <c r="C205" s="41"/>
      <c r="D205" s="242" t="s">
        <v>359</v>
      </c>
      <c r="E205" s="41"/>
      <c r="F205" s="243" t="s">
        <v>7358</v>
      </c>
      <c r="G205" s="41"/>
      <c r="H205" s="41"/>
      <c r="I205" s="244"/>
      <c r="J205" s="41"/>
      <c r="K205" s="41"/>
      <c r="L205" s="45"/>
      <c r="M205" s="245"/>
      <c r="N205" s="246"/>
      <c r="O205" s="92"/>
      <c r="P205" s="92"/>
      <c r="Q205" s="92"/>
      <c r="R205" s="92"/>
      <c r="S205" s="92"/>
      <c r="T205" s="93"/>
      <c r="U205" s="39"/>
      <c r="V205" s="39"/>
      <c r="W205" s="39"/>
      <c r="X205" s="39"/>
      <c r="Y205" s="39"/>
      <c r="Z205" s="39"/>
      <c r="AA205" s="39"/>
      <c r="AB205" s="39"/>
      <c r="AC205" s="39"/>
      <c r="AD205" s="39"/>
      <c r="AE205" s="39"/>
      <c r="AT205" s="18" t="s">
        <v>359</v>
      </c>
      <c r="AU205" s="18" t="s">
        <v>76</v>
      </c>
    </row>
    <row r="206" s="15" customFormat="1">
      <c r="A206" s="15"/>
      <c r="B206" s="269"/>
      <c r="C206" s="270"/>
      <c r="D206" s="242" t="s">
        <v>361</v>
      </c>
      <c r="E206" s="271" t="s">
        <v>1</v>
      </c>
      <c r="F206" s="272" t="s">
        <v>7381</v>
      </c>
      <c r="G206" s="270"/>
      <c r="H206" s="271" t="s">
        <v>1</v>
      </c>
      <c r="I206" s="273"/>
      <c r="J206" s="270"/>
      <c r="K206" s="270"/>
      <c r="L206" s="274"/>
      <c r="M206" s="275"/>
      <c r="N206" s="276"/>
      <c r="O206" s="276"/>
      <c r="P206" s="276"/>
      <c r="Q206" s="276"/>
      <c r="R206" s="276"/>
      <c r="S206" s="276"/>
      <c r="T206" s="277"/>
      <c r="U206" s="15"/>
      <c r="V206" s="15"/>
      <c r="W206" s="15"/>
      <c r="X206" s="15"/>
      <c r="Y206" s="15"/>
      <c r="Z206" s="15"/>
      <c r="AA206" s="15"/>
      <c r="AB206" s="15"/>
      <c r="AC206" s="15"/>
      <c r="AD206" s="15"/>
      <c r="AE206" s="15"/>
      <c r="AT206" s="278" t="s">
        <v>361</v>
      </c>
      <c r="AU206" s="278" t="s">
        <v>76</v>
      </c>
      <c r="AV206" s="15" t="s">
        <v>84</v>
      </c>
      <c r="AW206" s="15" t="s">
        <v>32</v>
      </c>
      <c r="AX206" s="15" t="s">
        <v>76</v>
      </c>
      <c r="AY206" s="278" t="s">
        <v>350</v>
      </c>
    </row>
    <row r="207" s="13" customFormat="1">
      <c r="A207" s="13"/>
      <c r="B207" s="247"/>
      <c r="C207" s="248"/>
      <c r="D207" s="242" t="s">
        <v>361</v>
      </c>
      <c r="E207" s="249" t="s">
        <v>1</v>
      </c>
      <c r="F207" s="250" t="s">
        <v>84</v>
      </c>
      <c r="G207" s="248"/>
      <c r="H207" s="251">
        <v>1</v>
      </c>
      <c r="I207" s="252"/>
      <c r="J207" s="248"/>
      <c r="K207" s="248"/>
      <c r="L207" s="253"/>
      <c r="M207" s="254"/>
      <c r="N207" s="255"/>
      <c r="O207" s="255"/>
      <c r="P207" s="255"/>
      <c r="Q207" s="255"/>
      <c r="R207" s="255"/>
      <c r="S207" s="255"/>
      <c r="T207" s="256"/>
      <c r="U207" s="13"/>
      <c r="V207" s="13"/>
      <c r="W207" s="13"/>
      <c r="X207" s="13"/>
      <c r="Y207" s="13"/>
      <c r="Z207" s="13"/>
      <c r="AA207" s="13"/>
      <c r="AB207" s="13"/>
      <c r="AC207" s="13"/>
      <c r="AD207" s="13"/>
      <c r="AE207" s="13"/>
      <c r="AT207" s="257" t="s">
        <v>361</v>
      </c>
      <c r="AU207" s="257" t="s">
        <v>76</v>
      </c>
      <c r="AV207" s="13" t="s">
        <v>86</v>
      </c>
      <c r="AW207" s="13" t="s">
        <v>32</v>
      </c>
      <c r="AX207" s="13" t="s">
        <v>84</v>
      </c>
      <c r="AY207" s="257" t="s">
        <v>350</v>
      </c>
    </row>
    <row r="208" s="2" customFormat="1" ht="16.5" customHeight="1">
      <c r="A208" s="39"/>
      <c r="B208" s="40"/>
      <c r="C208" s="229" t="s">
        <v>548</v>
      </c>
      <c r="D208" s="229" t="s">
        <v>352</v>
      </c>
      <c r="E208" s="230" t="s">
        <v>7382</v>
      </c>
      <c r="F208" s="231" t="s">
        <v>7358</v>
      </c>
      <c r="G208" s="232" t="s">
        <v>497</v>
      </c>
      <c r="H208" s="233">
        <v>1</v>
      </c>
      <c r="I208" s="234"/>
      <c r="J208" s="235">
        <f>ROUND(I208*H208,2)</f>
        <v>0</v>
      </c>
      <c r="K208" s="231" t="s">
        <v>1</v>
      </c>
      <c r="L208" s="45"/>
      <c r="M208" s="236" t="s">
        <v>1</v>
      </c>
      <c r="N208" s="237" t="s">
        <v>41</v>
      </c>
      <c r="O208" s="92"/>
      <c r="P208" s="238">
        <f>O208*H208</f>
        <v>0</v>
      </c>
      <c r="Q208" s="238">
        <v>0</v>
      </c>
      <c r="R208" s="238">
        <f>Q208*H208</f>
        <v>0</v>
      </c>
      <c r="S208" s="238">
        <v>0</v>
      </c>
      <c r="T208" s="239">
        <f>S208*H208</f>
        <v>0</v>
      </c>
      <c r="U208" s="39"/>
      <c r="V208" s="39"/>
      <c r="W208" s="39"/>
      <c r="X208" s="39"/>
      <c r="Y208" s="39"/>
      <c r="Z208" s="39"/>
      <c r="AA208" s="39"/>
      <c r="AB208" s="39"/>
      <c r="AC208" s="39"/>
      <c r="AD208" s="39"/>
      <c r="AE208" s="39"/>
      <c r="AR208" s="240" t="s">
        <v>357</v>
      </c>
      <c r="AT208" s="240" t="s">
        <v>352</v>
      </c>
      <c r="AU208" s="240" t="s">
        <v>76</v>
      </c>
      <c r="AY208" s="18" t="s">
        <v>350</v>
      </c>
      <c r="BE208" s="241">
        <f>IF(N208="základní",J208,0)</f>
        <v>0</v>
      </c>
      <c r="BF208" s="241">
        <f>IF(N208="snížená",J208,0)</f>
        <v>0</v>
      </c>
      <c r="BG208" s="241">
        <f>IF(N208="zákl. přenesená",J208,0)</f>
        <v>0</v>
      </c>
      <c r="BH208" s="241">
        <f>IF(N208="sníž. přenesená",J208,0)</f>
        <v>0</v>
      </c>
      <c r="BI208" s="241">
        <f>IF(N208="nulová",J208,0)</f>
        <v>0</v>
      </c>
      <c r="BJ208" s="18" t="s">
        <v>84</v>
      </c>
      <c r="BK208" s="241">
        <f>ROUND(I208*H208,2)</f>
        <v>0</v>
      </c>
      <c r="BL208" s="18" t="s">
        <v>357</v>
      </c>
      <c r="BM208" s="240" t="s">
        <v>722</v>
      </c>
    </row>
    <row r="209" s="2" customFormat="1">
      <c r="A209" s="39"/>
      <c r="B209" s="40"/>
      <c r="C209" s="41"/>
      <c r="D209" s="242" t="s">
        <v>359</v>
      </c>
      <c r="E209" s="41"/>
      <c r="F209" s="243" t="s">
        <v>7358</v>
      </c>
      <c r="G209" s="41"/>
      <c r="H209" s="41"/>
      <c r="I209" s="244"/>
      <c r="J209" s="41"/>
      <c r="K209" s="41"/>
      <c r="L209" s="45"/>
      <c r="M209" s="245"/>
      <c r="N209" s="246"/>
      <c r="O209" s="92"/>
      <c r="P209" s="92"/>
      <c r="Q209" s="92"/>
      <c r="R209" s="92"/>
      <c r="S209" s="92"/>
      <c r="T209" s="93"/>
      <c r="U209" s="39"/>
      <c r="V209" s="39"/>
      <c r="W209" s="39"/>
      <c r="X209" s="39"/>
      <c r="Y209" s="39"/>
      <c r="Z209" s="39"/>
      <c r="AA209" s="39"/>
      <c r="AB209" s="39"/>
      <c r="AC209" s="39"/>
      <c r="AD209" s="39"/>
      <c r="AE209" s="39"/>
      <c r="AT209" s="18" t="s">
        <v>359</v>
      </c>
      <c r="AU209" s="18" t="s">
        <v>76</v>
      </c>
    </row>
    <row r="210" s="15" customFormat="1">
      <c r="A210" s="15"/>
      <c r="B210" s="269"/>
      <c r="C210" s="270"/>
      <c r="D210" s="242" t="s">
        <v>361</v>
      </c>
      <c r="E210" s="271" t="s">
        <v>1</v>
      </c>
      <c r="F210" s="272" t="s">
        <v>7383</v>
      </c>
      <c r="G210" s="270"/>
      <c r="H210" s="271" t="s">
        <v>1</v>
      </c>
      <c r="I210" s="273"/>
      <c r="J210" s="270"/>
      <c r="K210" s="270"/>
      <c r="L210" s="274"/>
      <c r="M210" s="275"/>
      <c r="N210" s="276"/>
      <c r="O210" s="276"/>
      <c r="P210" s="276"/>
      <c r="Q210" s="276"/>
      <c r="R210" s="276"/>
      <c r="S210" s="276"/>
      <c r="T210" s="277"/>
      <c r="U210" s="15"/>
      <c r="V210" s="15"/>
      <c r="W210" s="15"/>
      <c r="X210" s="15"/>
      <c r="Y210" s="15"/>
      <c r="Z210" s="15"/>
      <c r="AA210" s="15"/>
      <c r="AB210" s="15"/>
      <c r="AC210" s="15"/>
      <c r="AD210" s="15"/>
      <c r="AE210" s="15"/>
      <c r="AT210" s="278" t="s">
        <v>361</v>
      </c>
      <c r="AU210" s="278" t="s">
        <v>76</v>
      </c>
      <c r="AV210" s="15" t="s">
        <v>84</v>
      </c>
      <c r="AW210" s="15" t="s">
        <v>32</v>
      </c>
      <c r="AX210" s="15" t="s">
        <v>76</v>
      </c>
      <c r="AY210" s="278" t="s">
        <v>350</v>
      </c>
    </row>
    <row r="211" s="13" customFormat="1">
      <c r="A211" s="13"/>
      <c r="B211" s="247"/>
      <c r="C211" s="248"/>
      <c r="D211" s="242" t="s">
        <v>361</v>
      </c>
      <c r="E211" s="249" t="s">
        <v>1</v>
      </c>
      <c r="F211" s="250" t="s">
        <v>84</v>
      </c>
      <c r="G211" s="248"/>
      <c r="H211" s="251">
        <v>1</v>
      </c>
      <c r="I211" s="252"/>
      <c r="J211" s="248"/>
      <c r="K211" s="248"/>
      <c r="L211" s="253"/>
      <c r="M211" s="254"/>
      <c r="N211" s="255"/>
      <c r="O211" s="255"/>
      <c r="P211" s="255"/>
      <c r="Q211" s="255"/>
      <c r="R211" s="255"/>
      <c r="S211" s="255"/>
      <c r="T211" s="256"/>
      <c r="U211" s="13"/>
      <c r="V211" s="13"/>
      <c r="W211" s="13"/>
      <c r="X211" s="13"/>
      <c r="Y211" s="13"/>
      <c r="Z211" s="13"/>
      <c r="AA211" s="13"/>
      <c r="AB211" s="13"/>
      <c r="AC211" s="13"/>
      <c r="AD211" s="13"/>
      <c r="AE211" s="13"/>
      <c r="AT211" s="257" t="s">
        <v>361</v>
      </c>
      <c r="AU211" s="257" t="s">
        <v>76</v>
      </c>
      <c r="AV211" s="13" t="s">
        <v>86</v>
      </c>
      <c r="AW211" s="13" t="s">
        <v>32</v>
      </c>
      <c r="AX211" s="13" t="s">
        <v>84</v>
      </c>
      <c r="AY211" s="257" t="s">
        <v>350</v>
      </c>
    </row>
    <row r="212" s="2" customFormat="1" ht="16.5" customHeight="1">
      <c r="A212" s="39"/>
      <c r="B212" s="40"/>
      <c r="C212" s="229" t="s">
        <v>556</v>
      </c>
      <c r="D212" s="229" t="s">
        <v>352</v>
      </c>
      <c r="E212" s="230" t="s">
        <v>7384</v>
      </c>
      <c r="F212" s="231" t="s">
        <v>7385</v>
      </c>
      <c r="G212" s="232" t="s">
        <v>497</v>
      </c>
      <c r="H212" s="233">
        <v>1</v>
      </c>
      <c r="I212" s="234"/>
      <c r="J212" s="235">
        <f>ROUND(I212*H212,2)</f>
        <v>0</v>
      </c>
      <c r="K212" s="231" t="s">
        <v>1</v>
      </c>
      <c r="L212" s="45"/>
      <c r="M212" s="236" t="s">
        <v>1</v>
      </c>
      <c r="N212" s="237" t="s">
        <v>41</v>
      </c>
      <c r="O212" s="92"/>
      <c r="P212" s="238">
        <f>O212*H212</f>
        <v>0</v>
      </c>
      <c r="Q212" s="238">
        <v>0</v>
      </c>
      <c r="R212" s="238">
        <f>Q212*H212</f>
        <v>0</v>
      </c>
      <c r="S212" s="238">
        <v>0</v>
      </c>
      <c r="T212" s="239">
        <f>S212*H212</f>
        <v>0</v>
      </c>
      <c r="U212" s="39"/>
      <c r="V212" s="39"/>
      <c r="W212" s="39"/>
      <c r="X212" s="39"/>
      <c r="Y212" s="39"/>
      <c r="Z212" s="39"/>
      <c r="AA212" s="39"/>
      <c r="AB212" s="39"/>
      <c r="AC212" s="39"/>
      <c r="AD212" s="39"/>
      <c r="AE212" s="39"/>
      <c r="AR212" s="240" t="s">
        <v>357</v>
      </c>
      <c r="AT212" s="240" t="s">
        <v>352</v>
      </c>
      <c r="AU212" s="240" t="s">
        <v>76</v>
      </c>
      <c r="AY212" s="18" t="s">
        <v>350</v>
      </c>
      <c r="BE212" s="241">
        <f>IF(N212="základní",J212,0)</f>
        <v>0</v>
      </c>
      <c r="BF212" s="241">
        <f>IF(N212="snížená",J212,0)</f>
        <v>0</v>
      </c>
      <c r="BG212" s="241">
        <f>IF(N212="zákl. přenesená",J212,0)</f>
        <v>0</v>
      </c>
      <c r="BH212" s="241">
        <f>IF(N212="sníž. přenesená",J212,0)</f>
        <v>0</v>
      </c>
      <c r="BI212" s="241">
        <f>IF(N212="nulová",J212,0)</f>
        <v>0</v>
      </c>
      <c r="BJ212" s="18" t="s">
        <v>84</v>
      </c>
      <c r="BK212" s="241">
        <f>ROUND(I212*H212,2)</f>
        <v>0</v>
      </c>
      <c r="BL212" s="18" t="s">
        <v>357</v>
      </c>
      <c r="BM212" s="240" t="s">
        <v>735</v>
      </c>
    </row>
    <row r="213" s="2" customFormat="1">
      <c r="A213" s="39"/>
      <c r="B213" s="40"/>
      <c r="C213" s="41"/>
      <c r="D213" s="242" t="s">
        <v>359</v>
      </c>
      <c r="E213" s="41"/>
      <c r="F213" s="243" t="s">
        <v>7385</v>
      </c>
      <c r="G213" s="41"/>
      <c r="H213" s="41"/>
      <c r="I213" s="244"/>
      <c r="J213" s="41"/>
      <c r="K213" s="41"/>
      <c r="L213" s="45"/>
      <c r="M213" s="245"/>
      <c r="N213" s="246"/>
      <c r="O213" s="92"/>
      <c r="P213" s="92"/>
      <c r="Q213" s="92"/>
      <c r="R213" s="92"/>
      <c r="S213" s="92"/>
      <c r="T213" s="93"/>
      <c r="U213" s="39"/>
      <c r="V213" s="39"/>
      <c r="W213" s="39"/>
      <c r="X213" s="39"/>
      <c r="Y213" s="39"/>
      <c r="Z213" s="39"/>
      <c r="AA213" s="39"/>
      <c r="AB213" s="39"/>
      <c r="AC213" s="39"/>
      <c r="AD213" s="39"/>
      <c r="AE213" s="39"/>
      <c r="AT213" s="18" t="s">
        <v>359</v>
      </c>
      <c r="AU213" s="18" t="s">
        <v>76</v>
      </c>
    </row>
    <row r="214" s="15" customFormat="1">
      <c r="A214" s="15"/>
      <c r="B214" s="269"/>
      <c r="C214" s="270"/>
      <c r="D214" s="242" t="s">
        <v>361</v>
      </c>
      <c r="E214" s="271" t="s">
        <v>1</v>
      </c>
      <c r="F214" s="272" t="s">
        <v>7386</v>
      </c>
      <c r="G214" s="270"/>
      <c r="H214" s="271" t="s">
        <v>1</v>
      </c>
      <c r="I214" s="273"/>
      <c r="J214" s="270"/>
      <c r="K214" s="270"/>
      <c r="L214" s="274"/>
      <c r="M214" s="275"/>
      <c r="N214" s="276"/>
      <c r="O214" s="276"/>
      <c r="P214" s="276"/>
      <c r="Q214" s="276"/>
      <c r="R214" s="276"/>
      <c r="S214" s="276"/>
      <c r="T214" s="277"/>
      <c r="U214" s="15"/>
      <c r="V214" s="15"/>
      <c r="W214" s="15"/>
      <c r="X214" s="15"/>
      <c r="Y214" s="15"/>
      <c r="Z214" s="15"/>
      <c r="AA214" s="15"/>
      <c r="AB214" s="15"/>
      <c r="AC214" s="15"/>
      <c r="AD214" s="15"/>
      <c r="AE214" s="15"/>
      <c r="AT214" s="278" t="s">
        <v>361</v>
      </c>
      <c r="AU214" s="278" t="s">
        <v>76</v>
      </c>
      <c r="AV214" s="15" t="s">
        <v>84</v>
      </c>
      <c r="AW214" s="15" t="s">
        <v>32</v>
      </c>
      <c r="AX214" s="15" t="s">
        <v>76</v>
      </c>
      <c r="AY214" s="278" t="s">
        <v>350</v>
      </c>
    </row>
    <row r="215" s="15" customFormat="1">
      <c r="A215" s="15"/>
      <c r="B215" s="269"/>
      <c r="C215" s="270"/>
      <c r="D215" s="242" t="s">
        <v>361</v>
      </c>
      <c r="E215" s="271" t="s">
        <v>1</v>
      </c>
      <c r="F215" s="272" t="s">
        <v>7387</v>
      </c>
      <c r="G215" s="270"/>
      <c r="H215" s="271" t="s">
        <v>1</v>
      </c>
      <c r="I215" s="273"/>
      <c r="J215" s="270"/>
      <c r="K215" s="270"/>
      <c r="L215" s="274"/>
      <c r="M215" s="275"/>
      <c r="N215" s="276"/>
      <c r="O215" s="276"/>
      <c r="P215" s="276"/>
      <c r="Q215" s="276"/>
      <c r="R215" s="276"/>
      <c r="S215" s="276"/>
      <c r="T215" s="277"/>
      <c r="U215" s="15"/>
      <c r="V215" s="15"/>
      <c r="W215" s="15"/>
      <c r="X215" s="15"/>
      <c r="Y215" s="15"/>
      <c r="Z215" s="15"/>
      <c r="AA215" s="15"/>
      <c r="AB215" s="15"/>
      <c r="AC215" s="15"/>
      <c r="AD215" s="15"/>
      <c r="AE215" s="15"/>
      <c r="AT215" s="278" t="s">
        <v>361</v>
      </c>
      <c r="AU215" s="278" t="s">
        <v>76</v>
      </c>
      <c r="AV215" s="15" t="s">
        <v>84</v>
      </c>
      <c r="AW215" s="15" t="s">
        <v>32</v>
      </c>
      <c r="AX215" s="15" t="s">
        <v>76</v>
      </c>
      <c r="AY215" s="278" t="s">
        <v>350</v>
      </c>
    </row>
    <row r="216" s="15" customFormat="1">
      <c r="A216" s="15"/>
      <c r="B216" s="269"/>
      <c r="C216" s="270"/>
      <c r="D216" s="242" t="s">
        <v>361</v>
      </c>
      <c r="E216" s="271" t="s">
        <v>1</v>
      </c>
      <c r="F216" s="272" t="s">
        <v>7388</v>
      </c>
      <c r="G216" s="270"/>
      <c r="H216" s="271" t="s">
        <v>1</v>
      </c>
      <c r="I216" s="273"/>
      <c r="J216" s="270"/>
      <c r="K216" s="270"/>
      <c r="L216" s="274"/>
      <c r="M216" s="275"/>
      <c r="N216" s="276"/>
      <c r="O216" s="276"/>
      <c r="P216" s="276"/>
      <c r="Q216" s="276"/>
      <c r="R216" s="276"/>
      <c r="S216" s="276"/>
      <c r="T216" s="277"/>
      <c r="U216" s="15"/>
      <c r="V216" s="15"/>
      <c r="W216" s="15"/>
      <c r="X216" s="15"/>
      <c r="Y216" s="15"/>
      <c r="Z216" s="15"/>
      <c r="AA216" s="15"/>
      <c r="AB216" s="15"/>
      <c r="AC216" s="15"/>
      <c r="AD216" s="15"/>
      <c r="AE216" s="15"/>
      <c r="AT216" s="278" t="s">
        <v>361</v>
      </c>
      <c r="AU216" s="278" t="s">
        <v>76</v>
      </c>
      <c r="AV216" s="15" t="s">
        <v>84</v>
      </c>
      <c r="AW216" s="15" t="s">
        <v>32</v>
      </c>
      <c r="AX216" s="15" t="s">
        <v>76</v>
      </c>
      <c r="AY216" s="278" t="s">
        <v>350</v>
      </c>
    </row>
    <row r="217" s="13" customFormat="1">
      <c r="A217" s="13"/>
      <c r="B217" s="247"/>
      <c r="C217" s="248"/>
      <c r="D217" s="242" t="s">
        <v>361</v>
      </c>
      <c r="E217" s="249" t="s">
        <v>1</v>
      </c>
      <c r="F217" s="250" t="s">
        <v>84</v>
      </c>
      <c r="G217" s="248"/>
      <c r="H217" s="251">
        <v>1</v>
      </c>
      <c r="I217" s="252"/>
      <c r="J217" s="248"/>
      <c r="K217" s="248"/>
      <c r="L217" s="253"/>
      <c r="M217" s="254"/>
      <c r="N217" s="255"/>
      <c r="O217" s="255"/>
      <c r="P217" s="255"/>
      <c r="Q217" s="255"/>
      <c r="R217" s="255"/>
      <c r="S217" s="255"/>
      <c r="T217" s="256"/>
      <c r="U217" s="13"/>
      <c r="V217" s="13"/>
      <c r="W217" s="13"/>
      <c r="X217" s="13"/>
      <c r="Y217" s="13"/>
      <c r="Z217" s="13"/>
      <c r="AA217" s="13"/>
      <c r="AB217" s="13"/>
      <c r="AC217" s="13"/>
      <c r="AD217" s="13"/>
      <c r="AE217" s="13"/>
      <c r="AT217" s="257" t="s">
        <v>361</v>
      </c>
      <c r="AU217" s="257" t="s">
        <v>76</v>
      </c>
      <c r="AV217" s="13" t="s">
        <v>86</v>
      </c>
      <c r="AW217" s="13" t="s">
        <v>32</v>
      </c>
      <c r="AX217" s="13" t="s">
        <v>84</v>
      </c>
      <c r="AY217" s="257" t="s">
        <v>350</v>
      </c>
    </row>
    <row r="218" s="2" customFormat="1" ht="16.5" customHeight="1">
      <c r="A218" s="39"/>
      <c r="B218" s="40"/>
      <c r="C218" s="229" t="s">
        <v>563</v>
      </c>
      <c r="D218" s="229" t="s">
        <v>352</v>
      </c>
      <c r="E218" s="230" t="s">
        <v>7389</v>
      </c>
      <c r="F218" s="231" t="s">
        <v>7390</v>
      </c>
      <c r="G218" s="232" t="s">
        <v>497</v>
      </c>
      <c r="H218" s="233">
        <v>1</v>
      </c>
      <c r="I218" s="234"/>
      <c r="J218" s="235">
        <f>ROUND(I218*H218,2)</f>
        <v>0</v>
      </c>
      <c r="K218" s="231" t="s">
        <v>1</v>
      </c>
      <c r="L218" s="45"/>
      <c r="M218" s="236" t="s">
        <v>1</v>
      </c>
      <c r="N218" s="237" t="s">
        <v>41</v>
      </c>
      <c r="O218" s="92"/>
      <c r="P218" s="238">
        <f>O218*H218</f>
        <v>0</v>
      </c>
      <c r="Q218" s="238">
        <v>0</v>
      </c>
      <c r="R218" s="238">
        <f>Q218*H218</f>
        <v>0</v>
      </c>
      <c r="S218" s="238">
        <v>0</v>
      </c>
      <c r="T218" s="239">
        <f>S218*H218</f>
        <v>0</v>
      </c>
      <c r="U218" s="39"/>
      <c r="V218" s="39"/>
      <c r="W218" s="39"/>
      <c r="X218" s="39"/>
      <c r="Y218" s="39"/>
      <c r="Z218" s="39"/>
      <c r="AA218" s="39"/>
      <c r="AB218" s="39"/>
      <c r="AC218" s="39"/>
      <c r="AD218" s="39"/>
      <c r="AE218" s="39"/>
      <c r="AR218" s="240" t="s">
        <v>357</v>
      </c>
      <c r="AT218" s="240" t="s">
        <v>352</v>
      </c>
      <c r="AU218" s="240" t="s">
        <v>76</v>
      </c>
      <c r="AY218" s="18" t="s">
        <v>350</v>
      </c>
      <c r="BE218" s="241">
        <f>IF(N218="základní",J218,0)</f>
        <v>0</v>
      </c>
      <c r="BF218" s="241">
        <f>IF(N218="snížená",J218,0)</f>
        <v>0</v>
      </c>
      <c r="BG218" s="241">
        <f>IF(N218="zákl. přenesená",J218,0)</f>
        <v>0</v>
      </c>
      <c r="BH218" s="241">
        <f>IF(N218="sníž. přenesená",J218,0)</f>
        <v>0</v>
      </c>
      <c r="BI218" s="241">
        <f>IF(N218="nulová",J218,0)</f>
        <v>0</v>
      </c>
      <c r="BJ218" s="18" t="s">
        <v>84</v>
      </c>
      <c r="BK218" s="241">
        <f>ROUND(I218*H218,2)</f>
        <v>0</v>
      </c>
      <c r="BL218" s="18" t="s">
        <v>357</v>
      </c>
      <c r="BM218" s="240" t="s">
        <v>748</v>
      </c>
    </row>
    <row r="219" s="2" customFormat="1">
      <c r="A219" s="39"/>
      <c r="B219" s="40"/>
      <c r="C219" s="41"/>
      <c r="D219" s="242" t="s">
        <v>359</v>
      </c>
      <c r="E219" s="41"/>
      <c r="F219" s="243" t="s">
        <v>7390</v>
      </c>
      <c r="G219" s="41"/>
      <c r="H219" s="41"/>
      <c r="I219" s="244"/>
      <c r="J219" s="41"/>
      <c r="K219" s="41"/>
      <c r="L219" s="45"/>
      <c r="M219" s="245"/>
      <c r="N219" s="246"/>
      <c r="O219" s="92"/>
      <c r="P219" s="92"/>
      <c r="Q219" s="92"/>
      <c r="R219" s="92"/>
      <c r="S219" s="92"/>
      <c r="T219" s="93"/>
      <c r="U219" s="39"/>
      <c r="V219" s="39"/>
      <c r="W219" s="39"/>
      <c r="X219" s="39"/>
      <c r="Y219" s="39"/>
      <c r="Z219" s="39"/>
      <c r="AA219" s="39"/>
      <c r="AB219" s="39"/>
      <c r="AC219" s="39"/>
      <c r="AD219" s="39"/>
      <c r="AE219" s="39"/>
      <c r="AT219" s="18" t="s">
        <v>359</v>
      </c>
      <c r="AU219" s="18" t="s">
        <v>76</v>
      </c>
    </row>
    <row r="220" s="15" customFormat="1">
      <c r="A220" s="15"/>
      <c r="B220" s="269"/>
      <c r="C220" s="270"/>
      <c r="D220" s="242" t="s">
        <v>361</v>
      </c>
      <c r="E220" s="271" t="s">
        <v>1</v>
      </c>
      <c r="F220" s="272" t="s">
        <v>7391</v>
      </c>
      <c r="G220" s="270"/>
      <c r="H220" s="271" t="s">
        <v>1</v>
      </c>
      <c r="I220" s="273"/>
      <c r="J220" s="270"/>
      <c r="K220" s="270"/>
      <c r="L220" s="274"/>
      <c r="M220" s="275"/>
      <c r="N220" s="276"/>
      <c r="O220" s="276"/>
      <c r="P220" s="276"/>
      <c r="Q220" s="276"/>
      <c r="R220" s="276"/>
      <c r="S220" s="276"/>
      <c r="T220" s="277"/>
      <c r="U220" s="15"/>
      <c r="V220" s="15"/>
      <c r="W220" s="15"/>
      <c r="X220" s="15"/>
      <c r="Y220" s="15"/>
      <c r="Z220" s="15"/>
      <c r="AA220" s="15"/>
      <c r="AB220" s="15"/>
      <c r="AC220" s="15"/>
      <c r="AD220" s="15"/>
      <c r="AE220" s="15"/>
      <c r="AT220" s="278" t="s">
        <v>361</v>
      </c>
      <c r="AU220" s="278" t="s">
        <v>76</v>
      </c>
      <c r="AV220" s="15" t="s">
        <v>84</v>
      </c>
      <c r="AW220" s="15" t="s">
        <v>32</v>
      </c>
      <c r="AX220" s="15" t="s">
        <v>76</v>
      </c>
      <c r="AY220" s="278" t="s">
        <v>350</v>
      </c>
    </row>
    <row r="221" s="15" customFormat="1">
      <c r="A221" s="15"/>
      <c r="B221" s="269"/>
      <c r="C221" s="270"/>
      <c r="D221" s="242" t="s">
        <v>361</v>
      </c>
      <c r="E221" s="271" t="s">
        <v>1</v>
      </c>
      <c r="F221" s="272" t="s">
        <v>7392</v>
      </c>
      <c r="G221" s="270"/>
      <c r="H221" s="271" t="s">
        <v>1</v>
      </c>
      <c r="I221" s="273"/>
      <c r="J221" s="270"/>
      <c r="K221" s="270"/>
      <c r="L221" s="274"/>
      <c r="M221" s="275"/>
      <c r="N221" s="276"/>
      <c r="O221" s="276"/>
      <c r="P221" s="276"/>
      <c r="Q221" s="276"/>
      <c r="R221" s="276"/>
      <c r="S221" s="276"/>
      <c r="T221" s="277"/>
      <c r="U221" s="15"/>
      <c r="V221" s="15"/>
      <c r="W221" s="15"/>
      <c r="X221" s="15"/>
      <c r="Y221" s="15"/>
      <c r="Z221" s="15"/>
      <c r="AA221" s="15"/>
      <c r="AB221" s="15"/>
      <c r="AC221" s="15"/>
      <c r="AD221" s="15"/>
      <c r="AE221" s="15"/>
      <c r="AT221" s="278" t="s">
        <v>361</v>
      </c>
      <c r="AU221" s="278" t="s">
        <v>76</v>
      </c>
      <c r="AV221" s="15" t="s">
        <v>84</v>
      </c>
      <c r="AW221" s="15" t="s">
        <v>32</v>
      </c>
      <c r="AX221" s="15" t="s">
        <v>76</v>
      </c>
      <c r="AY221" s="278" t="s">
        <v>350</v>
      </c>
    </row>
    <row r="222" s="13" customFormat="1">
      <c r="A222" s="13"/>
      <c r="B222" s="247"/>
      <c r="C222" s="248"/>
      <c r="D222" s="242" t="s">
        <v>361</v>
      </c>
      <c r="E222" s="249" t="s">
        <v>1</v>
      </c>
      <c r="F222" s="250" t="s">
        <v>84</v>
      </c>
      <c r="G222" s="248"/>
      <c r="H222" s="251">
        <v>1</v>
      </c>
      <c r="I222" s="252"/>
      <c r="J222" s="248"/>
      <c r="K222" s="248"/>
      <c r="L222" s="253"/>
      <c r="M222" s="254"/>
      <c r="N222" s="255"/>
      <c r="O222" s="255"/>
      <c r="P222" s="255"/>
      <c r="Q222" s="255"/>
      <c r="R222" s="255"/>
      <c r="S222" s="255"/>
      <c r="T222" s="256"/>
      <c r="U222" s="13"/>
      <c r="V222" s="13"/>
      <c r="W222" s="13"/>
      <c r="X222" s="13"/>
      <c r="Y222" s="13"/>
      <c r="Z222" s="13"/>
      <c r="AA222" s="13"/>
      <c r="AB222" s="13"/>
      <c r="AC222" s="13"/>
      <c r="AD222" s="13"/>
      <c r="AE222" s="13"/>
      <c r="AT222" s="257" t="s">
        <v>361</v>
      </c>
      <c r="AU222" s="257" t="s">
        <v>76</v>
      </c>
      <c r="AV222" s="13" t="s">
        <v>86</v>
      </c>
      <c r="AW222" s="13" t="s">
        <v>32</v>
      </c>
      <c r="AX222" s="13" t="s">
        <v>84</v>
      </c>
      <c r="AY222" s="257" t="s">
        <v>350</v>
      </c>
    </row>
    <row r="223" s="2" customFormat="1" ht="16.5" customHeight="1">
      <c r="A223" s="39"/>
      <c r="B223" s="40"/>
      <c r="C223" s="229" t="s">
        <v>7</v>
      </c>
      <c r="D223" s="229" t="s">
        <v>352</v>
      </c>
      <c r="E223" s="230" t="s">
        <v>7393</v>
      </c>
      <c r="F223" s="231" t="s">
        <v>7390</v>
      </c>
      <c r="G223" s="232" t="s">
        <v>497</v>
      </c>
      <c r="H223" s="233">
        <v>1</v>
      </c>
      <c r="I223" s="234"/>
      <c r="J223" s="235">
        <f>ROUND(I223*H223,2)</f>
        <v>0</v>
      </c>
      <c r="K223" s="231" t="s">
        <v>1</v>
      </c>
      <c r="L223" s="45"/>
      <c r="M223" s="236" t="s">
        <v>1</v>
      </c>
      <c r="N223" s="237" t="s">
        <v>41</v>
      </c>
      <c r="O223" s="92"/>
      <c r="P223" s="238">
        <f>O223*H223</f>
        <v>0</v>
      </c>
      <c r="Q223" s="238">
        <v>0</v>
      </c>
      <c r="R223" s="238">
        <f>Q223*H223</f>
        <v>0</v>
      </c>
      <c r="S223" s="238">
        <v>0</v>
      </c>
      <c r="T223" s="239">
        <f>S223*H223</f>
        <v>0</v>
      </c>
      <c r="U223" s="39"/>
      <c r="V223" s="39"/>
      <c r="W223" s="39"/>
      <c r="X223" s="39"/>
      <c r="Y223" s="39"/>
      <c r="Z223" s="39"/>
      <c r="AA223" s="39"/>
      <c r="AB223" s="39"/>
      <c r="AC223" s="39"/>
      <c r="AD223" s="39"/>
      <c r="AE223" s="39"/>
      <c r="AR223" s="240" t="s">
        <v>357</v>
      </c>
      <c r="AT223" s="240" t="s">
        <v>352</v>
      </c>
      <c r="AU223" s="240" t="s">
        <v>76</v>
      </c>
      <c r="AY223" s="18" t="s">
        <v>350</v>
      </c>
      <c r="BE223" s="241">
        <f>IF(N223="základní",J223,0)</f>
        <v>0</v>
      </c>
      <c r="BF223" s="241">
        <f>IF(N223="snížená",J223,0)</f>
        <v>0</v>
      </c>
      <c r="BG223" s="241">
        <f>IF(N223="zákl. přenesená",J223,0)</f>
        <v>0</v>
      </c>
      <c r="BH223" s="241">
        <f>IF(N223="sníž. přenesená",J223,0)</f>
        <v>0</v>
      </c>
      <c r="BI223" s="241">
        <f>IF(N223="nulová",J223,0)</f>
        <v>0</v>
      </c>
      <c r="BJ223" s="18" t="s">
        <v>84</v>
      </c>
      <c r="BK223" s="241">
        <f>ROUND(I223*H223,2)</f>
        <v>0</v>
      </c>
      <c r="BL223" s="18" t="s">
        <v>357</v>
      </c>
      <c r="BM223" s="240" t="s">
        <v>767</v>
      </c>
    </row>
    <row r="224" s="2" customFormat="1">
      <c r="A224" s="39"/>
      <c r="B224" s="40"/>
      <c r="C224" s="41"/>
      <c r="D224" s="242" t="s">
        <v>359</v>
      </c>
      <c r="E224" s="41"/>
      <c r="F224" s="243" t="s">
        <v>7390</v>
      </c>
      <c r="G224" s="41"/>
      <c r="H224" s="41"/>
      <c r="I224" s="244"/>
      <c r="J224" s="41"/>
      <c r="K224" s="41"/>
      <c r="L224" s="45"/>
      <c r="M224" s="245"/>
      <c r="N224" s="246"/>
      <c r="O224" s="92"/>
      <c r="P224" s="92"/>
      <c r="Q224" s="92"/>
      <c r="R224" s="92"/>
      <c r="S224" s="92"/>
      <c r="T224" s="93"/>
      <c r="U224" s="39"/>
      <c r="V224" s="39"/>
      <c r="W224" s="39"/>
      <c r="X224" s="39"/>
      <c r="Y224" s="39"/>
      <c r="Z224" s="39"/>
      <c r="AA224" s="39"/>
      <c r="AB224" s="39"/>
      <c r="AC224" s="39"/>
      <c r="AD224" s="39"/>
      <c r="AE224" s="39"/>
      <c r="AT224" s="18" t="s">
        <v>359</v>
      </c>
      <c r="AU224" s="18" t="s">
        <v>76</v>
      </c>
    </row>
    <row r="225" s="15" customFormat="1">
      <c r="A225" s="15"/>
      <c r="B225" s="269"/>
      <c r="C225" s="270"/>
      <c r="D225" s="242" t="s">
        <v>361</v>
      </c>
      <c r="E225" s="271" t="s">
        <v>1</v>
      </c>
      <c r="F225" s="272" t="s">
        <v>7394</v>
      </c>
      <c r="G225" s="270"/>
      <c r="H225" s="271" t="s">
        <v>1</v>
      </c>
      <c r="I225" s="273"/>
      <c r="J225" s="270"/>
      <c r="K225" s="270"/>
      <c r="L225" s="274"/>
      <c r="M225" s="275"/>
      <c r="N225" s="276"/>
      <c r="O225" s="276"/>
      <c r="P225" s="276"/>
      <c r="Q225" s="276"/>
      <c r="R225" s="276"/>
      <c r="S225" s="276"/>
      <c r="T225" s="277"/>
      <c r="U225" s="15"/>
      <c r="V225" s="15"/>
      <c r="W225" s="15"/>
      <c r="X225" s="15"/>
      <c r="Y225" s="15"/>
      <c r="Z225" s="15"/>
      <c r="AA225" s="15"/>
      <c r="AB225" s="15"/>
      <c r="AC225" s="15"/>
      <c r="AD225" s="15"/>
      <c r="AE225" s="15"/>
      <c r="AT225" s="278" t="s">
        <v>361</v>
      </c>
      <c r="AU225" s="278" t="s">
        <v>76</v>
      </c>
      <c r="AV225" s="15" t="s">
        <v>84</v>
      </c>
      <c r="AW225" s="15" t="s">
        <v>32</v>
      </c>
      <c r="AX225" s="15" t="s">
        <v>76</v>
      </c>
      <c r="AY225" s="278" t="s">
        <v>350</v>
      </c>
    </row>
    <row r="226" s="15" customFormat="1">
      <c r="A226" s="15"/>
      <c r="B226" s="269"/>
      <c r="C226" s="270"/>
      <c r="D226" s="242" t="s">
        <v>361</v>
      </c>
      <c r="E226" s="271" t="s">
        <v>1</v>
      </c>
      <c r="F226" s="272" t="s">
        <v>7395</v>
      </c>
      <c r="G226" s="270"/>
      <c r="H226" s="271" t="s">
        <v>1</v>
      </c>
      <c r="I226" s="273"/>
      <c r="J226" s="270"/>
      <c r="K226" s="270"/>
      <c r="L226" s="274"/>
      <c r="M226" s="275"/>
      <c r="N226" s="276"/>
      <c r="O226" s="276"/>
      <c r="P226" s="276"/>
      <c r="Q226" s="276"/>
      <c r="R226" s="276"/>
      <c r="S226" s="276"/>
      <c r="T226" s="277"/>
      <c r="U226" s="15"/>
      <c r="V226" s="15"/>
      <c r="W226" s="15"/>
      <c r="X226" s="15"/>
      <c r="Y226" s="15"/>
      <c r="Z226" s="15"/>
      <c r="AA226" s="15"/>
      <c r="AB226" s="15"/>
      <c r="AC226" s="15"/>
      <c r="AD226" s="15"/>
      <c r="AE226" s="15"/>
      <c r="AT226" s="278" t="s">
        <v>361</v>
      </c>
      <c r="AU226" s="278" t="s">
        <v>76</v>
      </c>
      <c r="AV226" s="15" t="s">
        <v>84</v>
      </c>
      <c r="AW226" s="15" t="s">
        <v>32</v>
      </c>
      <c r="AX226" s="15" t="s">
        <v>76</v>
      </c>
      <c r="AY226" s="278" t="s">
        <v>350</v>
      </c>
    </row>
    <row r="227" s="13" customFormat="1">
      <c r="A227" s="13"/>
      <c r="B227" s="247"/>
      <c r="C227" s="248"/>
      <c r="D227" s="242" t="s">
        <v>361</v>
      </c>
      <c r="E227" s="249" t="s">
        <v>1</v>
      </c>
      <c r="F227" s="250" t="s">
        <v>84</v>
      </c>
      <c r="G227" s="248"/>
      <c r="H227" s="251">
        <v>1</v>
      </c>
      <c r="I227" s="252"/>
      <c r="J227" s="248"/>
      <c r="K227" s="248"/>
      <c r="L227" s="253"/>
      <c r="M227" s="254"/>
      <c r="N227" s="255"/>
      <c r="O227" s="255"/>
      <c r="P227" s="255"/>
      <c r="Q227" s="255"/>
      <c r="R227" s="255"/>
      <c r="S227" s="255"/>
      <c r="T227" s="256"/>
      <c r="U227" s="13"/>
      <c r="V227" s="13"/>
      <c r="W227" s="13"/>
      <c r="X227" s="13"/>
      <c r="Y227" s="13"/>
      <c r="Z227" s="13"/>
      <c r="AA227" s="13"/>
      <c r="AB227" s="13"/>
      <c r="AC227" s="13"/>
      <c r="AD227" s="13"/>
      <c r="AE227" s="13"/>
      <c r="AT227" s="257" t="s">
        <v>361</v>
      </c>
      <c r="AU227" s="257" t="s">
        <v>76</v>
      </c>
      <c r="AV227" s="13" t="s">
        <v>86</v>
      </c>
      <c r="AW227" s="13" t="s">
        <v>32</v>
      </c>
      <c r="AX227" s="13" t="s">
        <v>84</v>
      </c>
      <c r="AY227" s="257" t="s">
        <v>350</v>
      </c>
    </row>
    <row r="228" s="2" customFormat="1" ht="16.5" customHeight="1">
      <c r="A228" s="39"/>
      <c r="B228" s="40"/>
      <c r="C228" s="229" t="s">
        <v>576</v>
      </c>
      <c r="D228" s="229" t="s">
        <v>352</v>
      </c>
      <c r="E228" s="230" t="s">
        <v>7396</v>
      </c>
      <c r="F228" s="231" t="s">
        <v>7390</v>
      </c>
      <c r="G228" s="232" t="s">
        <v>497</v>
      </c>
      <c r="H228" s="233">
        <v>2</v>
      </c>
      <c r="I228" s="234"/>
      <c r="J228" s="235">
        <f>ROUND(I228*H228,2)</f>
        <v>0</v>
      </c>
      <c r="K228" s="231" t="s">
        <v>1</v>
      </c>
      <c r="L228" s="45"/>
      <c r="M228" s="236" t="s">
        <v>1</v>
      </c>
      <c r="N228" s="237" t="s">
        <v>41</v>
      </c>
      <c r="O228" s="92"/>
      <c r="P228" s="238">
        <f>O228*H228</f>
        <v>0</v>
      </c>
      <c r="Q228" s="238">
        <v>0</v>
      </c>
      <c r="R228" s="238">
        <f>Q228*H228</f>
        <v>0</v>
      </c>
      <c r="S228" s="238">
        <v>0</v>
      </c>
      <c r="T228" s="239">
        <f>S228*H228</f>
        <v>0</v>
      </c>
      <c r="U228" s="39"/>
      <c r="V228" s="39"/>
      <c r="W228" s="39"/>
      <c r="X228" s="39"/>
      <c r="Y228" s="39"/>
      <c r="Z228" s="39"/>
      <c r="AA228" s="39"/>
      <c r="AB228" s="39"/>
      <c r="AC228" s="39"/>
      <c r="AD228" s="39"/>
      <c r="AE228" s="39"/>
      <c r="AR228" s="240" t="s">
        <v>357</v>
      </c>
      <c r="AT228" s="240" t="s">
        <v>352</v>
      </c>
      <c r="AU228" s="240" t="s">
        <v>76</v>
      </c>
      <c r="AY228" s="18" t="s">
        <v>350</v>
      </c>
      <c r="BE228" s="241">
        <f>IF(N228="základní",J228,0)</f>
        <v>0</v>
      </c>
      <c r="BF228" s="241">
        <f>IF(N228="snížená",J228,0)</f>
        <v>0</v>
      </c>
      <c r="BG228" s="241">
        <f>IF(N228="zákl. přenesená",J228,0)</f>
        <v>0</v>
      </c>
      <c r="BH228" s="241">
        <f>IF(N228="sníž. přenesená",J228,0)</f>
        <v>0</v>
      </c>
      <c r="BI228" s="241">
        <f>IF(N228="nulová",J228,0)</f>
        <v>0</v>
      </c>
      <c r="BJ228" s="18" t="s">
        <v>84</v>
      </c>
      <c r="BK228" s="241">
        <f>ROUND(I228*H228,2)</f>
        <v>0</v>
      </c>
      <c r="BL228" s="18" t="s">
        <v>357</v>
      </c>
      <c r="BM228" s="240" t="s">
        <v>828</v>
      </c>
    </row>
    <row r="229" s="2" customFormat="1">
      <c r="A229" s="39"/>
      <c r="B229" s="40"/>
      <c r="C229" s="41"/>
      <c r="D229" s="242" t="s">
        <v>359</v>
      </c>
      <c r="E229" s="41"/>
      <c r="F229" s="243" t="s">
        <v>7390</v>
      </c>
      <c r="G229" s="41"/>
      <c r="H229" s="41"/>
      <c r="I229" s="244"/>
      <c r="J229" s="41"/>
      <c r="K229" s="41"/>
      <c r="L229" s="45"/>
      <c r="M229" s="245"/>
      <c r="N229" s="246"/>
      <c r="O229" s="92"/>
      <c r="P229" s="92"/>
      <c r="Q229" s="92"/>
      <c r="R229" s="92"/>
      <c r="S229" s="92"/>
      <c r="T229" s="93"/>
      <c r="U229" s="39"/>
      <c r="V229" s="39"/>
      <c r="W229" s="39"/>
      <c r="X229" s="39"/>
      <c r="Y229" s="39"/>
      <c r="Z229" s="39"/>
      <c r="AA229" s="39"/>
      <c r="AB229" s="39"/>
      <c r="AC229" s="39"/>
      <c r="AD229" s="39"/>
      <c r="AE229" s="39"/>
      <c r="AT229" s="18" t="s">
        <v>359</v>
      </c>
      <c r="AU229" s="18" t="s">
        <v>76</v>
      </c>
    </row>
    <row r="230" s="15" customFormat="1">
      <c r="A230" s="15"/>
      <c r="B230" s="269"/>
      <c r="C230" s="270"/>
      <c r="D230" s="242" t="s">
        <v>361</v>
      </c>
      <c r="E230" s="271" t="s">
        <v>1</v>
      </c>
      <c r="F230" s="272" t="s">
        <v>7394</v>
      </c>
      <c r="G230" s="270"/>
      <c r="H230" s="271" t="s">
        <v>1</v>
      </c>
      <c r="I230" s="273"/>
      <c r="J230" s="270"/>
      <c r="K230" s="270"/>
      <c r="L230" s="274"/>
      <c r="M230" s="275"/>
      <c r="N230" s="276"/>
      <c r="O230" s="276"/>
      <c r="P230" s="276"/>
      <c r="Q230" s="276"/>
      <c r="R230" s="276"/>
      <c r="S230" s="276"/>
      <c r="T230" s="277"/>
      <c r="U230" s="15"/>
      <c r="V230" s="15"/>
      <c r="W230" s="15"/>
      <c r="X230" s="15"/>
      <c r="Y230" s="15"/>
      <c r="Z230" s="15"/>
      <c r="AA230" s="15"/>
      <c r="AB230" s="15"/>
      <c r="AC230" s="15"/>
      <c r="AD230" s="15"/>
      <c r="AE230" s="15"/>
      <c r="AT230" s="278" t="s">
        <v>361</v>
      </c>
      <c r="AU230" s="278" t="s">
        <v>76</v>
      </c>
      <c r="AV230" s="15" t="s">
        <v>84</v>
      </c>
      <c r="AW230" s="15" t="s">
        <v>32</v>
      </c>
      <c r="AX230" s="15" t="s">
        <v>76</v>
      </c>
      <c r="AY230" s="278" t="s">
        <v>350</v>
      </c>
    </row>
    <row r="231" s="15" customFormat="1">
      <c r="A231" s="15"/>
      <c r="B231" s="269"/>
      <c r="C231" s="270"/>
      <c r="D231" s="242" t="s">
        <v>361</v>
      </c>
      <c r="E231" s="271" t="s">
        <v>1</v>
      </c>
      <c r="F231" s="272" t="s">
        <v>7397</v>
      </c>
      <c r="G231" s="270"/>
      <c r="H231" s="271" t="s">
        <v>1</v>
      </c>
      <c r="I231" s="273"/>
      <c r="J231" s="270"/>
      <c r="K231" s="270"/>
      <c r="L231" s="274"/>
      <c r="M231" s="275"/>
      <c r="N231" s="276"/>
      <c r="O231" s="276"/>
      <c r="P231" s="276"/>
      <c r="Q231" s="276"/>
      <c r="R231" s="276"/>
      <c r="S231" s="276"/>
      <c r="T231" s="277"/>
      <c r="U231" s="15"/>
      <c r="V231" s="15"/>
      <c r="W231" s="15"/>
      <c r="X231" s="15"/>
      <c r="Y231" s="15"/>
      <c r="Z231" s="15"/>
      <c r="AA231" s="15"/>
      <c r="AB231" s="15"/>
      <c r="AC231" s="15"/>
      <c r="AD231" s="15"/>
      <c r="AE231" s="15"/>
      <c r="AT231" s="278" t="s">
        <v>361</v>
      </c>
      <c r="AU231" s="278" t="s">
        <v>76</v>
      </c>
      <c r="AV231" s="15" t="s">
        <v>84</v>
      </c>
      <c r="AW231" s="15" t="s">
        <v>32</v>
      </c>
      <c r="AX231" s="15" t="s">
        <v>76</v>
      </c>
      <c r="AY231" s="278" t="s">
        <v>350</v>
      </c>
    </row>
    <row r="232" s="13" customFormat="1">
      <c r="A232" s="13"/>
      <c r="B232" s="247"/>
      <c r="C232" s="248"/>
      <c r="D232" s="242" t="s">
        <v>361</v>
      </c>
      <c r="E232" s="249" t="s">
        <v>1</v>
      </c>
      <c r="F232" s="250" t="s">
        <v>86</v>
      </c>
      <c r="G232" s="248"/>
      <c r="H232" s="251">
        <v>2</v>
      </c>
      <c r="I232" s="252"/>
      <c r="J232" s="248"/>
      <c r="K232" s="248"/>
      <c r="L232" s="253"/>
      <c r="M232" s="254"/>
      <c r="N232" s="255"/>
      <c r="O232" s="255"/>
      <c r="P232" s="255"/>
      <c r="Q232" s="255"/>
      <c r="R232" s="255"/>
      <c r="S232" s="255"/>
      <c r="T232" s="256"/>
      <c r="U232" s="13"/>
      <c r="V232" s="13"/>
      <c r="W232" s="13"/>
      <c r="X232" s="13"/>
      <c r="Y232" s="13"/>
      <c r="Z232" s="13"/>
      <c r="AA232" s="13"/>
      <c r="AB232" s="13"/>
      <c r="AC232" s="13"/>
      <c r="AD232" s="13"/>
      <c r="AE232" s="13"/>
      <c r="AT232" s="257" t="s">
        <v>361</v>
      </c>
      <c r="AU232" s="257" t="s">
        <v>76</v>
      </c>
      <c r="AV232" s="13" t="s">
        <v>86</v>
      </c>
      <c r="AW232" s="13" t="s">
        <v>32</v>
      </c>
      <c r="AX232" s="13" t="s">
        <v>84</v>
      </c>
      <c r="AY232" s="257" t="s">
        <v>350</v>
      </c>
    </row>
    <row r="233" s="2" customFormat="1" ht="16.5" customHeight="1">
      <c r="A233" s="39"/>
      <c r="B233" s="40"/>
      <c r="C233" s="229" t="s">
        <v>582</v>
      </c>
      <c r="D233" s="229" t="s">
        <v>352</v>
      </c>
      <c r="E233" s="230" t="s">
        <v>7398</v>
      </c>
      <c r="F233" s="231" t="s">
        <v>7390</v>
      </c>
      <c r="G233" s="232" t="s">
        <v>497</v>
      </c>
      <c r="H233" s="233">
        <v>1</v>
      </c>
      <c r="I233" s="234"/>
      <c r="J233" s="235">
        <f>ROUND(I233*H233,2)</f>
        <v>0</v>
      </c>
      <c r="K233" s="231" t="s">
        <v>1</v>
      </c>
      <c r="L233" s="45"/>
      <c r="M233" s="236" t="s">
        <v>1</v>
      </c>
      <c r="N233" s="237" t="s">
        <v>41</v>
      </c>
      <c r="O233" s="92"/>
      <c r="P233" s="238">
        <f>O233*H233</f>
        <v>0</v>
      </c>
      <c r="Q233" s="238">
        <v>0</v>
      </c>
      <c r="R233" s="238">
        <f>Q233*H233</f>
        <v>0</v>
      </c>
      <c r="S233" s="238">
        <v>0</v>
      </c>
      <c r="T233" s="239">
        <f>S233*H233</f>
        <v>0</v>
      </c>
      <c r="U233" s="39"/>
      <c r="V233" s="39"/>
      <c r="W233" s="39"/>
      <c r="X233" s="39"/>
      <c r="Y233" s="39"/>
      <c r="Z233" s="39"/>
      <c r="AA233" s="39"/>
      <c r="AB233" s="39"/>
      <c r="AC233" s="39"/>
      <c r="AD233" s="39"/>
      <c r="AE233" s="39"/>
      <c r="AR233" s="240" t="s">
        <v>357</v>
      </c>
      <c r="AT233" s="240" t="s">
        <v>352</v>
      </c>
      <c r="AU233" s="240" t="s">
        <v>76</v>
      </c>
      <c r="AY233" s="18" t="s">
        <v>350</v>
      </c>
      <c r="BE233" s="241">
        <f>IF(N233="základní",J233,0)</f>
        <v>0</v>
      </c>
      <c r="BF233" s="241">
        <f>IF(N233="snížená",J233,0)</f>
        <v>0</v>
      </c>
      <c r="BG233" s="241">
        <f>IF(N233="zákl. přenesená",J233,0)</f>
        <v>0</v>
      </c>
      <c r="BH233" s="241">
        <f>IF(N233="sníž. přenesená",J233,0)</f>
        <v>0</v>
      </c>
      <c r="BI233" s="241">
        <f>IF(N233="nulová",J233,0)</f>
        <v>0</v>
      </c>
      <c r="BJ233" s="18" t="s">
        <v>84</v>
      </c>
      <c r="BK233" s="241">
        <f>ROUND(I233*H233,2)</f>
        <v>0</v>
      </c>
      <c r="BL233" s="18" t="s">
        <v>357</v>
      </c>
      <c r="BM233" s="240" t="s">
        <v>854</v>
      </c>
    </row>
    <row r="234" s="2" customFormat="1">
      <c r="A234" s="39"/>
      <c r="B234" s="40"/>
      <c r="C234" s="41"/>
      <c r="D234" s="242" t="s">
        <v>359</v>
      </c>
      <c r="E234" s="41"/>
      <c r="F234" s="243" t="s">
        <v>7390</v>
      </c>
      <c r="G234" s="41"/>
      <c r="H234" s="41"/>
      <c r="I234" s="244"/>
      <c r="J234" s="41"/>
      <c r="K234" s="41"/>
      <c r="L234" s="45"/>
      <c r="M234" s="245"/>
      <c r="N234" s="246"/>
      <c r="O234" s="92"/>
      <c r="P234" s="92"/>
      <c r="Q234" s="92"/>
      <c r="R234" s="92"/>
      <c r="S234" s="92"/>
      <c r="T234" s="93"/>
      <c r="U234" s="39"/>
      <c r="V234" s="39"/>
      <c r="W234" s="39"/>
      <c r="X234" s="39"/>
      <c r="Y234" s="39"/>
      <c r="Z234" s="39"/>
      <c r="AA234" s="39"/>
      <c r="AB234" s="39"/>
      <c r="AC234" s="39"/>
      <c r="AD234" s="39"/>
      <c r="AE234" s="39"/>
      <c r="AT234" s="18" t="s">
        <v>359</v>
      </c>
      <c r="AU234" s="18" t="s">
        <v>76</v>
      </c>
    </row>
    <row r="235" s="15" customFormat="1">
      <c r="A235" s="15"/>
      <c r="B235" s="269"/>
      <c r="C235" s="270"/>
      <c r="D235" s="242" t="s">
        <v>361</v>
      </c>
      <c r="E235" s="271" t="s">
        <v>1</v>
      </c>
      <c r="F235" s="272" t="s">
        <v>7394</v>
      </c>
      <c r="G235" s="270"/>
      <c r="H235" s="271" t="s">
        <v>1</v>
      </c>
      <c r="I235" s="273"/>
      <c r="J235" s="270"/>
      <c r="K235" s="270"/>
      <c r="L235" s="274"/>
      <c r="M235" s="275"/>
      <c r="N235" s="276"/>
      <c r="O235" s="276"/>
      <c r="P235" s="276"/>
      <c r="Q235" s="276"/>
      <c r="R235" s="276"/>
      <c r="S235" s="276"/>
      <c r="T235" s="277"/>
      <c r="U235" s="15"/>
      <c r="V235" s="15"/>
      <c r="W235" s="15"/>
      <c r="X235" s="15"/>
      <c r="Y235" s="15"/>
      <c r="Z235" s="15"/>
      <c r="AA235" s="15"/>
      <c r="AB235" s="15"/>
      <c r="AC235" s="15"/>
      <c r="AD235" s="15"/>
      <c r="AE235" s="15"/>
      <c r="AT235" s="278" t="s">
        <v>361</v>
      </c>
      <c r="AU235" s="278" t="s">
        <v>76</v>
      </c>
      <c r="AV235" s="15" t="s">
        <v>84</v>
      </c>
      <c r="AW235" s="15" t="s">
        <v>32</v>
      </c>
      <c r="AX235" s="15" t="s">
        <v>76</v>
      </c>
      <c r="AY235" s="278" t="s">
        <v>350</v>
      </c>
    </row>
    <row r="236" s="15" customFormat="1">
      <c r="A236" s="15"/>
      <c r="B236" s="269"/>
      <c r="C236" s="270"/>
      <c r="D236" s="242" t="s">
        <v>361</v>
      </c>
      <c r="E236" s="271" t="s">
        <v>1</v>
      </c>
      <c r="F236" s="272" t="s">
        <v>7395</v>
      </c>
      <c r="G236" s="270"/>
      <c r="H236" s="271" t="s">
        <v>1</v>
      </c>
      <c r="I236" s="273"/>
      <c r="J236" s="270"/>
      <c r="K236" s="270"/>
      <c r="L236" s="274"/>
      <c r="M236" s="275"/>
      <c r="N236" s="276"/>
      <c r="O236" s="276"/>
      <c r="P236" s="276"/>
      <c r="Q236" s="276"/>
      <c r="R236" s="276"/>
      <c r="S236" s="276"/>
      <c r="T236" s="277"/>
      <c r="U236" s="15"/>
      <c r="V236" s="15"/>
      <c r="W236" s="15"/>
      <c r="X236" s="15"/>
      <c r="Y236" s="15"/>
      <c r="Z236" s="15"/>
      <c r="AA236" s="15"/>
      <c r="AB236" s="15"/>
      <c r="AC236" s="15"/>
      <c r="AD236" s="15"/>
      <c r="AE236" s="15"/>
      <c r="AT236" s="278" t="s">
        <v>361</v>
      </c>
      <c r="AU236" s="278" t="s">
        <v>76</v>
      </c>
      <c r="AV236" s="15" t="s">
        <v>84</v>
      </c>
      <c r="AW236" s="15" t="s">
        <v>32</v>
      </c>
      <c r="AX236" s="15" t="s">
        <v>76</v>
      </c>
      <c r="AY236" s="278" t="s">
        <v>350</v>
      </c>
    </row>
    <row r="237" s="13" customFormat="1">
      <c r="A237" s="13"/>
      <c r="B237" s="247"/>
      <c r="C237" s="248"/>
      <c r="D237" s="242" t="s">
        <v>361</v>
      </c>
      <c r="E237" s="249" t="s">
        <v>1</v>
      </c>
      <c r="F237" s="250" t="s">
        <v>84</v>
      </c>
      <c r="G237" s="248"/>
      <c r="H237" s="251">
        <v>1</v>
      </c>
      <c r="I237" s="252"/>
      <c r="J237" s="248"/>
      <c r="K237" s="248"/>
      <c r="L237" s="253"/>
      <c r="M237" s="254"/>
      <c r="N237" s="255"/>
      <c r="O237" s="255"/>
      <c r="P237" s="255"/>
      <c r="Q237" s="255"/>
      <c r="R237" s="255"/>
      <c r="S237" s="255"/>
      <c r="T237" s="256"/>
      <c r="U237" s="13"/>
      <c r="V237" s="13"/>
      <c r="W237" s="13"/>
      <c r="X237" s="13"/>
      <c r="Y237" s="13"/>
      <c r="Z237" s="13"/>
      <c r="AA237" s="13"/>
      <c r="AB237" s="13"/>
      <c r="AC237" s="13"/>
      <c r="AD237" s="13"/>
      <c r="AE237" s="13"/>
      <c r="AT237" s="257" t="s">
        <v>361</v>
      </c>
      <c r="AU237" s="257" t="s">
        <v>76</v>
      </c>
      <c r="AV237" s="13" t="s">
        <v>86</v>
      </c>
      <c r="AW237" s="13" t="s">
        <v>32</v>
      </c>
      <c r="AX237" s="13" t="s">
        <v>84</v>
      </c>
      <c r="AY237" s="257" t="s">
        <v>350</v>
      </c>
    </row>
    <row r="238" s="2" customFormat="1" ht="16.5" customHeight="1">
      <c r="A238" s="39"/>
      <c r="B238" s="40"/>
      <c r="C238" s="229" t="s">
        <v>596</v>
      </c>
      <c r="D238" s="229" t="s">
        <v>352</v>
      </c>
      <c r="E238" s="230" t="s">
        <v>7399</v>
      </c>
      <c r="F238" s="231" t="s">
        <v>7390</v>
      </c>
      <c r="G238" s="232" t="s">
        <v>497</v>
      </c>
      <c r="H238" s="233">
        <v>1</v>
      </c>
      <c r="I238" s="234"/>
      <c r="J238" s="235">
        <f>ROUND(I238*H238,2)</f>
        <v>0</v>
      </c>
      <c r="K238" s="231" t="s">
        <v>1</v>
      </c>
      <c r="L238" s="45"/>
      <c r="M238" s="236" t="s">
        <v>1</v>
      </c>
      <c r="N238" s="237" t="s">
        <v>41</v>
      </c>
      <c r="O238" s="92"/>
      <c r="P238" s="238">
        <f>O238*H238</f>
        <v>0</v>
      </c>
      <c r="Q238" s="238">
        <v>0</v>
      </c>
      <c r="R238" s="238">
        <f>Q238*H238</f>
        <v>0</v>
      </c>
      <c r="S238" s="238">
        <v>0</v>
      </c>
      <c r="T238" s="239">
        <f>S238*H238</f>
        <v>0</v>
      </c>
      <c r="U238" s="39"/>
      <c r="V238" s="39"/>
      <c r="W238" s="39"/>
      <c r="X238" s="39"/>
      <c r="Y238" s="39"/>
      <c r="Z238" s="39"/>
      <c r="AA238" s="39"/>
      <c r="AB238" s="39"/>
      <c r="AC238" s="39"/>
      <c r="AD238" s="39"/>
      <c r="AE238" s="39"/>
      <c r="AR238" s="240" t="s">
        <v>357</v>
      </c>
      <c r="AT238" s="240" t="s">
        <v>352</v>
      </c>
      <c r="AU238" s="240" t="s">
        <v>76</v>
      </c>
      <c r="AY238" s="18" t="s">
        <v>350</v>
      </c>
      <c r="BE238" s="241">
        <f>IF(N238="základní",J238,0)</f>
        <v>0</v>
      </c>
      <c r="BF238" s="241">
        <f>IF(N238="snížená",J238,0)</f>
        <v>0</v>
      </c>
      <c r="BG238" s="241">
        <f>IF(N238="zákl. přenesená",J238,0)</f>
        <v>0</v>
      </c>
      <c r="BH238" s="241">
        <f>IF(N238="sníž. přenesená",J238,0)</f>
        <v>0</v>
      </c>
      <c r="BI238" s="241">
        <f>IF(N238="nulová",J238,0)</f>
        <v>0</v>
      </c>
      <c r="BJ238" s="18" t="s">
        <v>84</v>
      </c>
      <c r="BK238" s="241">
        <f>ROUND(I238*H238,2)</f>
        <v>0</v>
      </c>
      <c r="BL238" s="18" t="s">
        <v>357</v>
      </c>
      <c r="BM238" s="240" t="s">
        <v>877</v>
      </c>
    </row>
    <row r="239" s="2" customFormat="1">
      <c r="A239" s="39"/>
      <c r="B239" s="40"/>
      <c r="C239" s="41"/>
      <c r="D239" s="242" t="s">
        <v>359</v>
      </c>
      <c r="E239" s="41"/>
      <c r="F239" s="243" t="s">
        <v>7390</v>
      </c>
      <c r="G239" s="41"/>
      <c r="H239" s="41"/>
      <c r="I239" s="244"/>
      <c r="J239" s="41"/>
      <c r="K239" s="41"/>
      <c r="L239" s="45"/>
      <c r="M239" s="245"/>
      <c r="N239" s="246"/>
      <c r="O239" s="92"/>
      <c r="P239" s="92"/>
      <c r="Q239" s="92"/>
      <c r="R239" s="92"/>
      <c r="S239" s="92"/>
      <c r="T239" s="93"/>
      <c r="U239" s="39"/>
      <c r="V239" s="39"/>
      <c r="W239" s="39"/>
      <c r="X239" s="39"/>
      <c r="Y239" s="39"/>
      <c r="Z239" s="39"/>
      <c r="AA239" s="39"/>
      <c r="AB239" s="39"/>
      <c r="AC239" s="39"/>
      <c r="AD239" s="39"/>
      <c r="AE239" s="39"/>
      <c r="AT239" s="18" t="s">
        <v>359</v>
      </c>
      <c r="AU239" s="18" t="s">
        <v>76</v>
      </c>
    </row>
    <row r="240" s="15" customFormat="1">
      <c r="A240" s="15"/>
      <c r="B240" s="269"/>
      <c r="C240" s="270"/>
      <c r="D240" s="242" t="s">
        <v>361</v>
      </c>
      <c r="E240" s="271" t="s">
        <v>1</v>
      </c>
      <c r="F240" s="272" t="s">
        <v>7394</v>
      </c>
      <c r="G240" s="270"/>
      <c r="H240" s="271" t="s">
        <v>1</v>
      </c>
      <c r="I240" s="273"/>
      <c r="J240" s="270"/>
      <c r="K240" s="270"/>
      <c r="L240" s="274"/>
      <c r="M240" s="275"/>
      <c r="N240" s="276"/>
      <c r="O240" s="276"/>
      <c r="P240" s="276"/>
      <c r="Q240" s="276"/>
      <c r="R240" s="276"/>
      <c r="S240" s="276"/>
      <c r="T240" s="277"/>
      <c r="U240" s="15"/>
      <c r="V240" s="15"/>
      <c r="W240" s="15"/>
      <c r="X240" s="15"/>
      <c r="Y240" s="15"/>
      <c r="Z240" s="15"/>
      <c r="AA240" s="15"/>
      <c r="AB240" s="15"/>
      <c r="AC240" s="15"/>
      <c r="AD240" s="15"/>
      <c r="AE240" s="15"/>
      <c r="AT240" s="278" t="s">
        <v>361</v>
      </c>
      <c r="AU240" s="278" t="s">
        <v>76</v>
      </c>
      <c r="AV240" s="15" t="s">
        <v>84</v>
      </c>
      <c r="AW240" s="15" t="s">
        <v>32</v>
      </c>
      <c r="AX240" s="15" t="s">
        <v>76</v>
      </c>
      <c r="AY240" s="278" t="s">
        <v>350</v>
      </c>
    </row>
    <row r="241" s="15" customFormat="1">
      <c r="A241" s="15"/>
      <c r="B241" s="269"/>
      <c r="C241" s="270"/>
      <c r="D241" s="242" t="s">
        <v>361</v>
      </c>
      <c r="E241" s="271" t="s">
        <v>1</v>
      </c>
      <c r="F241" s="272" t="s">
        <v>7397</v>
      </c>
      <c r="G241" s="270"/>
      <c r="H241" s="271" t="s">
        <v>1</v>
      </c>
      <c r="I241" s="273"/>
      <c r="J241" s="270"/>
      <c r="K241" s="270"/>
      <c r="L241" s="274"/>
      <c r="M241" s="275"/>
      <c r="N241" s="276"/>
      <c r="O241" s="276"/>
      <c r="P241" s="276"/>
      <c r="Q241" s="276"/>
      <c r="R241" s="276"/>
      <c r="S241" s="276"/>
      <c r="T241" s="277"/>
      <c r="U241" s="15"/>
      <c r="V241" s="15"/>
      <c r="W241" s="15"/>
      <c r="X241" s="15"/>
      <c r="Y241" s="15"/>
      <c r="Z241" s="15"/>
      <c r="AA241" s="15"/>
      <c r="AB241" s="15"/>
      <c r="AC241" s="15"/>
      <c r="AD241" s="15"/>
      <c r="AE241" s="15"/>
      <c r="AT241" s="278" t="s">
        <v>361</v>
      </c>
      <c r="AU241" s="278" t="s">
        <v>76</v>
      </c>
      <c r="AV241" s="15" t="s">
        <v>84</v>
      </c>
      <c r="AW241" s="15" t="s">
        <v>32</v>
      </c>
      <c r="AX241" s="15" t="s">
        <v>76</v>
      </c>
      <c r="AY241" s="278" t="s">
        <v>350</v>
      </c>
    </row>
    <row r="242" s="13" customFormat="1">
      <c r="A242" s="13"/>
      <c r="B242" s="247"/>
      <c r="C242" s="248"/>
      <c r="D242" s="242" t="s">
        <v>361</v>
      </c>
      <c r="E242" s="249" t="s">
        <v>1</v>
      </c>
      <c r="F242" s="250" t="s">
        <v>84</v>
      </c>
      <c r="G242" s="248"/>
      <c r="H242" s="251">
        <v>1</v>
      </c>
      <c r="I242" s="252"/>
      <c r="J242" s="248"/>
      <c r="K242" s="248"/>
      <c r="L242" s="253"/>
      <c r="M242" s="254"/>
      <c r="N242" s="255"/>
      <c r="O242" s="255"/>
      <c r="P242" s="255"/>
      <c r="Q242" s="255"/>
      <c r="R242" s="255"/>
      <c r="S242" s="255"/>
      <c r="T242" s="256"/>
      <c r="U242" s="13"/>
      <c r="V242" s="13"/>
      <c r="W242" s="13"/>
      <c r="X242" s="13"/>
      <c r="Y242" s="13"/>
      <c r="Z242" s="13"/>
      <c r="AA242" s="13"/>
      <c r="AB242" s="13"/>
      <c r="AC242" s="13"/>
      <c r="AD242" s="13"/>
      <c r="AE242" s="13"/>
      <c r="AT242" s="257" t="s">
        <v>361</v>
      </c>
      <c r="AU242" s="257" t="s">
        <v>76</v>
      </c>
      <c r="AV242" s="13" t="s">
        <v>86</v>
      </c>
      <c r="AW242" s="13" t="s">
        <v>32</v>
      </c>
      <c r="AX242" s="13" t="s">
        <v>84</v>
      </c>
      <c r="AY242" s="257" t="s">
        <v>350</v>
      </c>
    </row>
    <row r="243" s="2" customFormat="1" ht="16.5" customHeight="1">
      <c r="A243" s="39"/>
      <c r="B243" s="40"/>
      <c r="C243" s="229" t="s">
        <v>617</v>
      </c>
      <c r="D243" s="229" t="s">
        <v>352</v>
      </c>
      <c r="E243" s="230" t="s">
        <v>7400</v>
      </c>
      <c r="F243" s="231" t="s">
        <v>7401</v>
      </c>
      <c r="G243" s="232" t="s">
        <v>497</v>
      </c>
      <c r="H243" s="233">
        <v>2</v>
      </c>
      <c r="I243" s="234"/>
      <c r="J243" s="235">
        <f>ROUND(I243*H243,2)</f>
        <v>0</v>
      </c>
      <c r="K243" s="231" t="s">
        <v>1</v>
      </c>
      <c r="L243" s="45"/>
      <c r="M243" s="236" t="s">
        <v>1</v>
      </c>
      <c r="N243" s="237" t="s">
        <v>41</v>
      </c>
      <c r="O243" s="92"/>
      <c r="P243" s="238">
        <f>O243*H243</f>
        <v>0</v>
      </c>
      <c r="Q243" s="238">
        <v>0</v>
      </c>
      <c r="R243" s="238">
        <f>Q243*H243</f>
        <v>0</v>
      </c>
      <c r="S243" s="238">
        <v>0</v>
      </c>
      <c r="T243" s="239">
        <f>S243*H243</f>
        <v>0</v>
      </c>
      <c r="U243" s="39"/>
      <c r="V243" s="39"/>
      <c r="W243" s="39"/>
      <c r="X243" s="39"/>
      <c r="Y243" s="39"/>
      <c r="Z243" s="39"/>
      <c r="AA243" s="39"/>
      <c r="AB243" s="39"/>
      <c r="AC243" s="39"/>
      <c r="AD243" s="39"/>
      <c r="AE243" s="39"/>
      <c r="AR243" s="240" t="s">
        <v>357</v>
      </c>
      <c r="AT243" s="240" t="s">
        <v>352</v>
      </c>
      <c r="AU243" s="240" t="s">
        <v>76</v>
      </c>
      <c r="AY243" s="18" t="s">
        <v>350</v>
      </c>
      <c r="BE243" s="241">
        <f>IF(N243="základní",J243,0)</f>
        <v>0</v>
      </c>
      <c r="BF243" s="241">
        <f>IF(N243="snížená",J243,0)</f>
        <v>0</v>
      </c>
      <c r="BG243" s="241">
        <f>IF(N243="zákl. přenesená",J243,0)</f>
        <v>0</v>
      </c>
      <c r="BH243" s="241">
        <f>IF(N243="sníž. přenesená",J243,0)</f>
        <v>0</v>
      </c>
      <c r="BI243" s="241">
        <f>IF(N243="nulová",J243,0)</f>
        <v>0</v>
      </c>
      <c r="BJ243" s="18" t="s">
        <v>84</v>
      </c>
      <c r="BK243" s="241">
        <f>ROUND(I243*H243,2)</f>
        <v>0</v>
      </c>
      <c r="BL243" s="18" t="s">
        <v>357</v>
      </c>
      <c r="BM243" s="240" t="s">
        <v>888</v>
      </c>
    </row>
    <row r="244" s="2" customFormat="1">
      <c r="A244" s="39"/>
      <c r="B244" s="40"/>
      <c r="C244" s="41"/>
      <c r="D244" s="242" t="s">
        <v>359</v>
      </c>
      <c r="E244" s="41"/>
      <c r="F244" s="243" t="s">
        <v>7401</v>
      </c>
      <c r="G244" s="41"/>
      <c r="H244" s="41"/>
      <c r="I244" s="244"/>
      <c r="J244" s="41"/>
      <c r="K244" s="41"/>
      <c r="L244" s="45"/>
      <c r="M244" s="245"/>
      <c r="N244" s="246"/>
      <c r="O244" s="92"/>
      <c r="P244" s="92"/>
      <c r="Q244" s="92"/>
      <c r="R244" s="92"/>
      <c r="S244" s="92"/>
      <c r="T244" s="93"/>
      <c r="U244" s="39"/>
      <c r="V244" s="39"/>
      <c r="W244" s="39"/>
      <c r="X244" s="39"/>
      <c r="Y244" s="39"/>
      <c r="Z244" s="39"/>
      <c r="AA244" s="39"/>
      <c r="AB244" s="39"/>
      <c r="AC244" s="39"/>
      <c r="AD244" s="39"/>
      <c r="AE244" s="39"/>
      <c r="AT244" s="18" t="s">
        <v>359</v>
      </c>
      <c r="AU244" s="18" t="s">
        <v>76</v>
      </c>
    </row>
    <row r="245" s="15" customFormat="1">
      <c r="A245" s="15"/>
      <c r="B245" s="269"/>
      <c r="C245" s="270"/>
      <c r="D245" s="242" t="s">
        <v>361</v>
      </c>
      <c r="E245" s="271" t="s">
        <v>1</v>
      </c>
      <c r="F245" s="272" t="s">
        <v>7394</v>
      </c>
      <c r="G245" s="270"/>
      <c r="H245" s="271" t="s">
        <v>1</v>
      </c>
      <c r="I245" s="273"/>
      <c r="J245" s="270"/>
      <c r="K245" s="270"/>
      <c r="L245" s="274"/>
      <c r="M245" s="275"/>
      <c r="N245" s="276"/>
      <c r="O245" s="276"/>
      <c r="P245" s="276"/>
      <c r="Q245" s="276"/>
      <c r="R245" s="276"/>
      <c r="S245" s="276"/>
      <c r="T245" s="277"/>
      <c r="U245" s="15"/>
      <c r="V245" s="15"/>
      <c r="W245" s="15"/>
      <c r="X245" s="15"/>
      <c r="Y245" s="15"/>
      <c r="Z245" s="15"/>
      <c r="AA245" s="15"/>
      <c r="AB245" s="15"/>
      <c r="AC245" s="15"/>
      <c r="AD245" s="15"/>
      <c r="AE245" s="15"/>
      <c r="AT245" s="278" t="s">
        <v>361</v>
      </c>
      <c r="AU245" s="278" t="s">
        <v>76</v>
      </c>
      <c r="AV245" s="15" t="s">
        <v>84</v>
      </c>
      <c r="AW245" s="15" t="s">
        <v>32</v>
      </c>
      <c r="AX245" s="15" t="s">
        <v>76</v>
      </c>
      <c r="AY245" s="278" t="s">
        <v>350</v>
      </c>
    </row>
    <row r="246" s="15" customFormat="1">
      <c r="A246" s="15"/>
      <c r="B246" s="269"/>
      <c r="C246" s="270"/>
      <c r="D246" s="242" t="s">
        <v>361</v>
      </c>
      <c r="E246" s="271" t="s">
        <v>1</v>
      </c>
      <c r="F246" s="272" t="s">
        <v>7402</v>
      </c>
      <c r="G246" s="270"/>
      <c r="H246" s="271" t="s">
        <v>1</v>
      </c>
      <c r="I246" s="273"/>
      <c r="J246" s="270"/>
      <c r="K246" s="270"/>
      <c r="L246" s="274"/>
      <c r="M246" s="275"/>
      <c r="N246" s="276"/>
      <c r="O246" s="276"/>
      <c r="P246" s="276"/>
      <c r="Q246" s="276"/>
      <c r="R246" s="276"/>
      <c r="S246" s="276"/>
      <c r="T246" s="277"/>
      <c r="U246" s="15"/>
      <c r="V246" s="15"/>
      <c r="W246" s="15"/>
      <c r="X246" s="15"/>
      <c r="Y246" s="15"/>
      <c r="Z246" s="15"/>
      <c r="AA246" s="15"/>
      <c r="AB246" s="15"/>
      <c r="AC246" s="15"/>
      <c r="AD246" s="15"/>
      <c r="AE246" s="15"/>
      <c r="AT246" s="278" t="s">
        <v>361</v>
      </c>
      <c r="AU246" s="278" t="s">
        <v>76</v>
      </c>
      <c r="AV246" s="15" t="s">
        <v>84</v>
      </c>
      <c r="AW246" s="15" t="s">
        <v>32</v>
      </c>
      <c r="AX246" s="15" t="s">
        <v>76</v>
      </c>
      <c r="AY246" s="278" t="s">
        <v>350</v>
      </c>
    </row>
    <row r="247" s="13" customFormat="1">
      <c r="A247" s="13"/>
      <c r="B247" s="247"/>
      <c r="C247" s="248"/>
      <c r="D247" s="242" t="s">
        <v>361</v>
      </c>
      <c r="E247" s="249" t="s">
        <v>1</v>
      </c>
      <c r="F247" s="250" t="s">
        <v>86</v>
      </c>
      <c r="G247" s="248"/>
      <c r="H247" s="251">
        <v>2</v>
      </c>
      <c r="I247" s="252"/>
      <c r="J247" s="248"/>
      <c r="K247" s="248"/>
      <c r="L247" s="253"/>
      <c r="M247" s="254"/>
      <c r="N247" s="255"/>
      <c r="O247" s="255"/>
      <c r="P247" s="255"/>
      <c r="Q247" s="255"/>
      <c r="R247" s="255"/>
      <c r="S247" s="255"/>
      <c r="T247" s="256"/>
      <c r="U247" s="13"/>
      <c r="V247" s="13"/>
      <c r="W247" s="13"/>
      <c r="X247" s="13"/>
      <c r="Y247" s="13"/>
      <c r="Z247" s="13"/>
      <c r="AA247" s="13"/>
      <c r="AB247" s="13"/>
      <c r="AC247" s="13"/>
      <c r="AD247" s="13"/>
      <c r="AE247" s="13"/>
      <c r="AT247" s="257" t="s">
        <v>361</v>
      </c>
      <c r="AU247" s="257" t="s">
        <v>76</v>
      </c>
      <c r="AV247" s="13" t="s">
        <v>86</v>
      </c>
      <c r="AW247" s="13" t="s">
        <v>32</v>
      </c>
      <c r="AX247" s="13" t="s">
        <v>84</v>
      </c>
      <c r="AY247" s="257" t="s">
        <v>350</v>
      </c>
    </row>
    <row r="248" s="2" customFormat="1" ht="16.5" customHeight="1">
      <c r="A248" s="39"/>
      <c r="B248" s="40"/>
      <c r="C248" s="229" t="s">
        <v>655</v>
      </c>
      <c r="D248" s="229" t="s">
        <v>352</v>
      </c>
      <c r="E248" s="230" t="s">
        <v>7403</v>
      </c>
      <c r="F248" s="231" t="s">
        <v>7390</v>
      </c>
      <c r="G248" s="232" t="s">
        <v>497</v>
      </c>
      <c r="H248" s="233">
        <v>1</v>
      </c>
      <c r="I248" s="234"/>
      <c r="J248" s="235">
        <f>ROUND(I248*H248,2)</f>
        <v>0</v>
      </c>
      <c r="K248" s="231" t="s">
        <v>1</v>
      </c>
      <c r="L248" s="45"/>
      <c r="M248" s="236" t="s">
        <v>1</v>
      </c>
      <c r="N248" s="237" t="s">
        <v>41</v>
      </c>
      <c r="O248" s="92"/>
      <c r="P248" s="238">
        <f>O248*H248</f>
        <v>0</v>
      </c>
      <c r="Q248" s="238">
        <v>0</v>
      </c>
      <c r="R248" s="238">
        <f>Q248*H248</f>
        <v>0</v>
      </c>
      <c r="S248" s="238">
        <v>0</v>
      </c>
      <c r="T248" s="239">
        <f>S248*H248</f>
        <v>0</v>
      </c>
      <c r="U248" s="39"/>
      <c r="V248" s="39"/>
      <c r="W248" s="39"/>
      <c r="X248" s="39"/>
      <c r="Y248" s="39"/>
      <c r="Z248" s="39"/>
      <c r="AA248" s="39"/>
      <c r="AB248" s="39"/>
      <c r="AC248" s="39"/>
      <c r="AD248" s="39"/>
      <c r="AE248" s="39"/>
      <c r="AR248" s="240" t="s">
        <v>357</v>
      </c>
      <c r="AT248" s="240" t="s">
        <v>352</v>
      </c>
      <c r="AU248" s="240" t="s">
        <v>76</v>
      </c>
      <c r="AY248" s="18" t="s">
        <v>350</v>
      </c>
      <c r="BE248" s="241">
        <f>IF(N248="základní",J248,0)</f>
        <v>0</v>
      </c>
      <c r="BF248" s="241">
        <f>IF(N248="snížená",J248,0)</f>
        <v>0</v>
      </c>
      <c r="BG248" s="241">
        <f>IF(N248="zákl. přenesená",J248,0)</f>
        <v>0</v>
      </c>
      <c r="BH248" s="241">
        <f>IF(N248="sníž. přenesená",J248,0)</f>
        <v>0</v>
      </c>
      <c r="BI248" s="241">
        <f>IF(N248="nulová",J248,0)</f>
        <v>0</v>
      </c>
      <c r="BJ248" s="18" t="s">
        <v>84</v>
      </c>
      <c r="BK248" s="241">
        <f>ROUND(I248*H248,2)</f>
        <v>0</v>
      </c>
      <c r="BL248" s="18" t="s">
        <v>357</v>
      </c>
      <c r="BM248" s="240" t="s">
        <v>911</v>
      </c>
    </row>
    <row r="249" s="2" customFormat="1">
      <c r="A249" s="39"/>
      <c r="B249" s="40"/>
      <c r="C249" s="41"/>
      <c r="D249" s="242" t="s">
        <v>359</v>
      </c>
      <c r="E249" s="41"/>
      <c r="F249" s="243" t="s">
        <v>7390</v>
      </c>
      <c r="G249" s="41"/>
      <c r="H249" s="41"/>
      <c r="I249" s="244"/>
      <c r="J249" s="41"/>
      <c r="K249" s="41"/>
      <c r="L249" s="45"/>
      <c r="M249" s="245"/>
      <c r="N249" s="246"/>
      <c r="O249" s="92"/>
      <c r="P249" s="92"/>
      <c r="Q249" s="92"/>
      <c r="R249" s="92"/>
      <c r="S249" s="92"/>
      <c r="T249" s="93"/>
      <c r="U249" s="39"/>
      <c r="V249" s="39"/>
      <c r="W249" s="39"/>
      <c r="X249" s="39"/>
      <c r="Y249" s="39"/>
      <c r="Z249" s="39"/>
      <c r="AA249" s="39"/>
      <c r="AB249" s="39"/>
      <c r="AC249" s="39"/>
      <c r="AD249" s="39"/>
      <c r="AE249" s="39"/>
      <c r="AT249" s="18" t="s">
        <v>359</v>
      </c>
      <c r="AU249" s="18" t="s">
        <v>76</v>
      </c>
    </row>
    <row r="250" s="15" customFormat="1">
      <c r="A250" s="15"/>
      <c r="B250" s="269"/>
      <c r="C250" s="270"/>
      <c r="D250" s="242" t="s">
        <v>361</v>
      </c>
      <c r="E250" s="271" t="s">
        <v>1</v>
      </c>
      <c r="F250" s="272" t="s">
        <v>7394</v>
      </c>
      <c r="G250" s="270"/>
      <c r="H250" s="271" t="s">
        <v>1</v>
      </c>
      <c r="I250" s="273"/>
      <c r="J250" s="270"/>
      <c r="K250" s="270"/>
      <c r="L250" s="274"/>
      <c r="M250" s="275"/>
      <c r="N250" s="276"/>
      <c r="O250" s="276"/>
      <c r="P250" s="276"/>
      <c r="Q250" s="276"/>
      <c r="R250" s="276"/>
      <c r="S250" s="276"/>
      <c r="T250" s="277"/>
      <c r="U250" s="15"/>
      <c r="V250" s="15"/>
      <c r="W250" s="15"/>
      <c r="X250" s="15"/>
      <c r="Y250" s="15"/>
      <c r="Z250" s="15"/>
      <c r="AA250" s="15"/>
      <c r="AB250" s="15"/>
      <c r="AC250" s="15"/>
      <c r="AD250" s="15"/>
      <c r="AE250" s="15"/>
      <c r="AT250" s="278" t="s">
        <v>361</v>
      </c>
      <c r="AU250" s="278" t="s">
        <v>76</v>
      </c>
      <c r="AV250" s="15" t="s">
        <v>84</v>
      </c>
      <c r="AW250" s="15" t="s">
        <v>32</v>
      </c>
      <c r="AX250" s="15" t="s">
        <v>76</v>
      </c>
      <c r="AY250" s="278" t="s">
        <v>350</v>
      </c>
    </row>
    <row r="251" s="15" customFormat="1">
      <c r="A251" s="15"/>
      <c r="B251" s="269"/>
      <c r="C251" s="270"/>
      <c r="D251" s="242" t="s">
        <v>361</v>
      </c>
      <c r="E251" s="271" t="s">
        <v>1</v>
      </c>
      <c r="F251" s="272" t="s">
        <v>7404</v>
      </c>
      <c r="G251" s="270"/>
      <c r="H251" s="271" t="s">
        <v>1</v>
      </c>
      <c r="I251" s="273"/>
      <c r="J251" s="270"/>
      <c r="K251" s="270"/>
      <c r="L251" s="274"/>
      <c r="M251" s="275"/>
      <c r="N251" s="276"/>
      <c r="O251" s="276"/>
      <c r="P251" s="276"/>
      <c r="Q251" s="276"/>
      <c r="R251" s="276"/>
      <c r="S251" s="276"/>
      <c r="T251" s="277"/>
      <c r="U251" s="15"/>
      <c r="V251" s="15"/>
      <c r="W251" s="15"/>
      <c r="X251" s="15"/>
      <c r="Y251" s="15"/>
      <c r="Z251" s="15"/>
      <c r="AA251" s="15"/>
      <c r="AB251" s="15"/>
      <c r="AC251" s="15"/>
      <c r="AD251" s="15"/>
      <c r="AE251" s="15"/>
      <c r="AT251" s="278" t="s">
        <v>361</v>
      </c>
      <c r="AU251" s="278" t="s">
        <v>76</v>
      </c>
      <c r="AV251" s="15" t="s">
        <v>84</v>
      </c>
      <c r="AW251" s="15" t="s">
        <v>32</v>
      </c>
      <c r="AX251" s="15" t="s">
        <v>76</v>
      </c>
      <c r="AY251" s="278" t="s">
        <v>350</v>
      </c>
    </row>
    <row r="252" s="15" customFormat="1">
      <c r="A252" s="15"/>
      <c r="B252" s="269"/>
      <c r="C252" s="270"/>
      <c r="D252" s="242" t="s">
        <v>361</v>
      </c>
      <c r="E252" s="271" t="s">
        <v>1</v>
      </c>
      <c r="F252" s="272" t="s">
        <v>7405</v>
      </c>
      <c r="G252" s="270"/>
      <c r="H252" s="271" t="s">
        <v>1</v>
      </c>
      <c r="I252" s="273"/>
      <c r="J252" s="270"/>
      <c r="K252" s="270"/>
      <c r="L252" s="274"/>
      <c r="M252" s="275"/>
      <c r="N252" s="276"/>
      <c r="O252" s="276"/>
      <c r="P252" s="276"/>
      <c r="Q252" s="276"/>
      <c r="R252" s="276"/>
      <c r="S252" s="276"/>
      <c r="T252" s="277"/>
      <c r="U252" s="15"/>
      <c r="V252" s="15"/>
      <c r="W252" s="15"/>
      <c r="X252" s="15"/>
      <c r="Y252" s="15"/>
      <c r="Z252" s="15"/>
      <c r="AA252" s="15"/>
      <c r="AB252" s="15"/>
      <c r="AC252" s="15"/>
      <c r="AD252" s="15"/>
      <c r="AE252" s="15"/>
      <c r="AT252" s="278" t="s">
        <v>361</v>
      </c>
      <c r="AU252" s="278" t="s">
        <v>76</v>
      </c>
      <c r="AV252" s="15" t="s">
        <v>84</v>
      </c>
      <c r="AW252" s="15" t="s">
        <v>32</v>
      </c>
      <c r="AX252" s="15" t="s">
        <v>76</v>
      </c>
      <c r="AY252" s="278" t="s">
        <v>350</v>
      </c>
    </row>
    <row r="253" s="13" customFormat="1">
      <c r="A253" s="13"/>
      <c r="B253" s="247"/>
      <c r="C253" s="248"/>
      <c r="D253" s="242" t="s">
        <v>361</v>
      </c>
      <c r="E253" s="249" t="s">
        <v>1</v>
      </c>
      <c r="F253" s="250" t="s">
        <v>84</v>
      </c>
      <c r="G253" s="248"/>
      <c r="H253" s="251">
        <v>1</v>
      </c>
      <c r="I253" s="252"/>
      <c r="J253" s="248"/>
      <c r="K253" s="248"/>
      <c r="L253" s="253"/>
      <c r="M253" s="254"/>
      <c r="N253" s="255"/>
      <c r="O253" s="255"/>
      <c r="P253" s="255"/>
      <c r="Q253" s="255"/>
      <c r="R253" s="255"/>
      <c r="S253" s="255"/>
      <c r="T253" s="256"/>
      <c r="U253" s="13"/>
      <c r="V253" s="13"/>
      <c r="W253" s="13"/>
      <c r="X253" s="13"/>
      <c r="Y253" s="13"/>
      <c r="Z253" s="13"/>
      <c r="AA253" s="13"/>
      <c r="AB253" s="13"/>
      <c r="AC253" s="13"/>
      <c r="AD253" s="13"/>
      <c r="AE253" s="13"/>
      <c r="AT253" s="257" t="s">
        <v>361</v>
      </c>
      <c r="AU253" s="257" t="s">
        <v>76</v>
      </c>
      <c r="AV253" s="13" t="s">
        <v>86</v>
      </c>
      <c r="AW253" s="13" t="s">
        <v>32</v>
      </c>
      <c r="AX253" s="13" t="s">
        <v>84</v>
      </c>
      <c r="AY253" s="257" t="s">
        <v>350</v>
      </c>
    </row>
    <row r="254" s="2" customFormat="1" ht="16.5" customHeight="1">
      <c r="A254" s="39"/>
      <c r="B254" s="40"/>
      <c r="C254" s="229" t="s">
        <v>662</v>
      </c>
      <c r="D254" s="229" t="s">
        <v>352</v>
      </c>
      <c r="E254" s="230" t="s">
        <v>7406</v>
      </c>
      <c r="F254" s="231" t="s">
        <v>7390</v>
      </c>
      <c r="G254" s="232" t="s">
        <v>497</v>
      </c>
      <c r="H254" s="233">
        <v>1</v>
      </c>
      <c r="I254" s="234"/>
      <c r="J254" s="235">
        <f>ROUND(I254*H254,2)</f>
        <v>0</v>
      </c>
      <c r="K254" s="231" t="s">
        <v>1</v>
      </c>
      <c r="L254" s="45"/>
      <c r="M254" s="236" t="s">
        <v>1</v>
      </c>
      <c r="N254" s="237" t="s">
        <v>41</v>
      </c>
      <c r="O254" s="92"/>
      <c r="P254" s="238">
        <f>O254*H254</f>
        <v>0</v>
      </c>
      <c r="Q254" s="238">
        <v>0</v>
      </c>
      <c r="R254" s="238">
        <f>Q254*H254</f>
        <v>0</v>
      </c>
      <c r="S254" s="238">
        <v>0</v>
      </c>
      <c r="T254" s="239">
        <f>S254*H254</f>
        <v>0</v>
      </c>
      <c r="U254" s="39"/>
      <c r="V254" s="39"/>
      <c r="W254" s="39"/>
      <c r="X254" s="39"/>
      <c r="Y254" s="39"/>
      <c r="Z254" s="39"/>
      <c r="AA254" s="39"/>
      <c r="AB254" s="39"/>
      <c r="AC254" s="39"/>
      <c r="AD254" s="39"/>
      <c r="AE254" s="39"/>
      <c r="AR254" s="240" t="s">
        <v>357</v>
      </c>
      <c r="AT254" s="240" t="s">
        <v>352</v>
      </c>
      <c r="AU254" s="240" t="s">
        <v>76</v>
      </c>
      <c r="AY254" s="18" t="s">
        <v>350</v>
      </c>
      <c r="BE254" s="241">
        <f>IF(N254="základní",J254,0)</f>
        <v>0</v>
      </c>
      <c r="BF254" s="241">
        <f>IF(N254="snížená",J254,0)</f>
        <v>0</v>
      </c>
      <c r="BG254" s="241">
        <f>IF(N254="zákl. přenesená",J254,0)</f>
        <v>0</v>
      </c>
      <c r="BH254" s="241">
        <f>IF(N254="sníž. přenesená",J254,0)</f>
        <v>0</v>
      </c>
      <c r="BI254" s="241">
        <f>IF(N254="nulová",J254,0)</f>
        <v>0</v>
      </c>
      <c r="BJ254" s="18" t="s">
        <v>84</v>
      </c>
      <c r="BK254" s="241">
        <f>ROUND(I254*H254,2)</f>
        <v>0</v>
      </c>
      <c r="BL254" s="18" t="s">
        <v>357</v>
      </c>
      <c r="BM254" s="240" t="s">
        <v>924</v>
      </c>
    </row>
    <row r="255" s="2" customFormat="1">
      <c r="A255" s="39"/>
      <c r="B255" s="40"/>
      <c r="C255" s="41"/>
      <c r="D255" s="242" t="s">
        <v>359</v>
      </c>
      <c r="E255" s="41"/>
      <c r="F255" s="243" t="s">
        <v>7390</v>
      </c>
      <c r="G255" s="41"/>
      <c r="H255" s="41"/>
      <c r="I255" s="244"/>
      <c r="J255" s="41"/>
      <c r="K255" s="41"/>
      <c r="L255" s="45"/>
      <c r="M255" s="245"/>
      <c r="N255" s="246"/>
      <c r="O255" s="92"/>
      <c r="P255" s="92"/>
      <c r="Q255" s="92"/>
      <c r="R255" s="92"/>
      <c r="S255" s="92"/>
      <c r="T255" s="93"/>
      <c r="U255" s="39"/>
      <c r="V255" s="39"/>
      <c r="W255" s="39"/>
      <c r="X255" s="39"/>
      <c r="Y255" s="39"/>
      <c r="Z255" s="39"/>
      <c r="AA255" s="39"/>
      <c r="AB255" s="39"/>
      <c r="AC255" s="39"/>
      <c r="AD255" s="39"/>
      <c r="AE255" s="39"/>
      <c r="AT255" s="18" t="s">
        <v>359</v>
      </c>
      <c r="AU255" s="18" t="s">
        <v>76</v>
      </c>
    </row>
    <row r="256" s="15" customFormat="1">
      <c r="A256" s="15"/>
      <c r="B256" s="269"/>
      <c r="C256" s="270"/>
      <c r="D256" s="242" t="s">
        <v>361</v>
      </c>
      <c r="E256" s="271" t="s">
        <v>1</v>
      </c>
      <c r="F256" s="272" t="s">
        <v>7394</v>
      </c>
      <c r="G256" s="270"/>
      <c r="H256" s="271" t="s">
        <v>1</v>
      </c>
      <c r="I256" s="273"/>
      <c r="J256" s="270"/>
      <c r="K256" s="270"/>
      <c r="L256" s="274"/>
      <c r="M256" s="275"/>
      <c r="N256" s="276"/>
      <c r="O256" s="276"/>
      <c r="P256" s="276"/>
      <c r="Q256" s="276"/>
      <c r="R256" s="276"/>
      <c r="S256" s="276"/>
      <c r="T256" s="277"/>
      <c r="U256" s="15"/>
      <c r="V256" s="15"/>
      <c r="W256" s="15"/>
      <c r="X256" s="15"/>
      <c r="Y256" s="15"/>
      <c r="Z256" s="15"/>
      <c r="AA256" s="15"/>
      <c r="AB256" s="15"/>
      <c r="AC256" s="15"/>
      <c r="AD256" s="15"/>
      <c r="AE256" s="15"/>
      <c r="AT256" s="278" t="s">
        <v>361</v>
      </c>
      <c r="AU256" s="278" t="s">
        <v>76</v>
      </c>
      <c r="AV256" s="15" t="s">
        <v>84</v>
      </c>
      <c r="AW256" s="15" t="s">
        <v>32</v>
      </c>
      <c r="AX256" s="15" t="s">
        <v>76</v>
      </c>
      <c r="AY256" s="278" t="s">
        <v>350</v>
      </c>
    </row>
    <row r="257" s="15" customFormat="1">
      <c r="A257" s="15"/>
      <c r="B257" s="269"/>
      <c r="C257" s="270"/>
      <c r="D257" s="242" t="s">
        <v>361</v>
      </c>
      <c r="E257" s="271" t="s">
        <v>1</v>
      </c>
      <c r="F257" s="272" t="s">
        <v>7407</v>
      </c>
      <c r="G257" s="270"/>
      <c r="H257" s="271" t="s">
        <v>1</v>
      </c>
      <c r="I257" s="273"/>
      <c r="J257" s="270"/>
      <c r="K257" s="270"/>
      <c r="L257" s="274"/>
      <c r="M257" s="275"/>
      <c r="N257" s="276"/>
      <c r="O257" s="276"/>
      <c r="P257" s="276"/>
      <c r="Q257" s="276"/>
      <c r="R257" s="276"/>
      <c r="S257" s="276"/>
      <c r="T257" s="277"/>
      <c r="U257" s="15"/>
      <c r="V257" s="15"/>
      <c r="W257" s="15"/>
      <c r="X257" s="15"/>
      <c r="Y257" s="15"/>
      <c r="Z257" s="15"/>
      <c r="AA257" s="15"/>
      <c r="AB257" s="15"/>
      <c r="AC257" s="15"/>
      <c r="AD257" s="15"/>
      <c r="AE257" s="15"/>
      <c r="AT257" s="278" t="s">
        <v>361</v>
      </c>
      <c r="AU257" s="278" t="s">
        <v>76</v>
      </c>
      <c r="AV257" s="15" t="s">
        <v>84</v>
      </c>
      <c r="AW257" s="15" t="s">
        <v>32</v>
      </c>
      <c r="AX257" s="15" t="s">
        <v>76</v>
      </c>
      <c r="AY257" s="278" t="s">
        <v>350</v>
      </c>
    </row>
    <row r="258" s="13" customFormat="1">
      <c r="A258" s="13"/>
      <c r="B258" s="247"/>
      <c r="C258" s="248"/>
      <c r="D258" s="242" t="s">
        <v>361</v>
      </c>
      <c r="E258" s="249" t="s">
        <v>1</v>
      </c>
      <c r="F258" s="250" t="s">
        <v>84</v>
      </c>
      <c r="G258" s="248"/>
      <c r="H258" s="251">
        <v>1</v>
      </c>
      <c r="I258" s="252"/>
      <c r="J258" s="248"/>
      <c r="K258" s="248"/>
      <c r="L258" s="253"/>
      <c r="M258" s="254"/>
      <c r="N258" s="255"/>
      <c r="O258" s="255"/>
      <c r="P258" s="255"/>
      <c r="Q258" s="255"/>
      <c r="R258" s="255"/>
      <c r="S258" s="255"/>
      <c r="T258" s="256"/>
      <c r="U258" s="13"/>
      <c r="V258" s="13"/>
      <c r="W258" s="13"/>
      <c r="X258" s="13"/>
      <c r="Y258" s="13"/>
      <c r="Z258" s="13"/>
      <c r="AA258" s="13"/>
      <c r="AB258" s="13"/>
      <c r="AC258" s="13"/>
      <c r="AD258" s="13"/>
      <c r="AE258" s="13"/>
      <c r="AT258" s="257" t="s">
        <v>361</v>
      </c>
      <c r="AU258" s="257" t="s">
        <v>76</v>
      </c>
      <c r="AV258" s="13" t="s">
        <v>86</v>
      </c>
      <c r="AW258" s="13" t="s">
        <v>32</v>
      </c>
      <c r="AX258" s="13" t="s">
        <v>84</v>
      </c>
      <c r="AY258" s="257" t="s">
        <v>350</v>
      </c>
    </row>
    <row r="259" s="2" customFormat="1" ht="16.5" customHeight="1">
      <c r="A259" s="39"/>
      <c r="B259" s="40"/>
      <c r="C259" s="229" t="s">
        <v>669</v>
      </c>
      <c r="D259" s="229" t="s">
        <v>352</v>
      </c>
      <c r="E259" s="230" t="s">
        <v>7408</v>
      </c>
      <c r="F259" s="231" t="s">
        <v>7409</v>
      </c>
      <c r="G259" s="232" t="s">
        <v>497</v>
      </c>
      <c r="H259" s="233">
        <v>1</v>
      </c>
      <c r="I259" s="234"/>
      <c r="J259" s="235">
        <f>ROUND(I259*H259,2)</f>
        <v>0</v>
      </c>
      <c r="K259" s="231" t="s">
        <v>1</v>
      </c>
      <c r="L259" s="45"/>
      <c r="M259" s="236" t="s">
        <v>1</v>
      </c>
      <c r="N259" s="237" t="s">
        <v>41</v>
      </c>
      <c r="O259" s="92"/>
      <c r="P259" s="238">
        <f>O259*H259</f>
        <v>0</v>
      </c>
      <c r="Q259" s="238">
        <v>0</v>
      </c>
      <c r="R259" s="238">
        <f>Q259*H259</f>
        <v>0</v>
      </c>
      <c r="S259" s="238">
        <v>0</v>
      </c>
      <c r="T259" s="239">
        <f>S259*H259</f>
        <v>0</v>
      </c>
      <c r="U259" s="39"/>
      <c r="V259" s="39"/>
      <c r="W259" s="39"/>
      <c r="X259" s="39"/>
      <c r="Y259" s="39"/>
      <c r="Z259" s="39"/>
      <c r="AA259" s="39"/>
      <c r="AB259" s="39"/>
      <c r="AC259" s="39"/>
      <c r="AD259" s="39"/>
      <c r="AE259" s="39"/>
      <c r="AR259" s="240" t="s">
        <v>357</v>
      </c>
      <c r="AT259" s="240" t="s">
        <v>352</v>
      </c>
      <c r="AU259" s="240" t="s">
        <v>76</v>
      </c>
      <c r="AY259" s="18" t="s">
        <v>350</v>
      </c>
      <c r="BE259" s="241">
        <f>IF(N259="základní",J259,0)</f>
        <v>0</v>
      </c>
      <c r="BF259" s="241">
        <f>IF(N259="snížená",J259,0)</f>
        <v>0</v>
      </c>
      <c r="BG259" s="241">
        <f>IF(N259="zákl. přenesená",J259,0)</f>
        <v>0</v>
      </c>
      <c r="BH259" s="241">
        <f>IF(N259="sníž. přenesená",J259,0)</f>
        <v>0</v>
      </c>
      <c r="BI259" s="241">
        <f>IF(N259="nulová",J259,0)</f>
        <v>0</v>
      </c>
      <c r="BJ259" s="18" t="s">
        <v>84</v>
      </c>
      <c r="BK259" s="241">
        <f>ROUND(I259*H259,2)</f>
        <v>0</v>
      </c>
      <c r="BL259" s="18" t="s">
        <v>357</v>
      </c>
      <c r="BM259" s="240" t="s">
        <v>937</v>
      </c>
    </row>
    <row r="260" s="2" customFormat="1">
      <c r="A260" s="39"/>
      <c r="B260" s="40"/>
      <c r="C260" s="41"/>
      <c r="D260" s="242" t="s">
        <v>359</v>
      </c>
      <c r="E260" s="41"/>
      <c r="F260" s="243" t="s">
        <v>7409</v>
      </c>
      <c r="G260" s="41"/>
      <c r="H260" s="41"/>
      <c r="I260" s="244"/>
      <c r="J260" s="41"/>
      <c r="K260" s="41"/>
      <c r="L260" s="45"/>
      <c r="M260" s="245"/>
      <c r="N260" s="246"/>
      <c r="O260" s="92"/>
      <c r="P260" s="92"/>
      <c r="Q260" s="92"/>
      <c r="R260" s="92"/>
      <c r="S260" s="92"/>
      <c r="T260" s="93"/>
      <c r="U260" s="39"/>
      <c r="V260" s="39"/>
      <c r="W260" s="39"/>
      <c r="X260" s="39"/>
      <c r="Y260" s="39"/>
      <c r="Z260" s="39"/>
      <c r="AA260" s="39"/>
      <c r="AB260" s="39"/>
      <c r="AC260" s="39"/>
      <c r="AD260" s="39"/>
      <c r="AE260" s="39"/>
      <c r="AT260" s="18" t="s">
        <v>359</v>
      </c>
      <c r="AU260" s="18" t="s">
        <v>76</v>
      </c>
    </row>
    <row r="261" s="15" customFormat="1">
      <c r="A261" s="15"/>
      <c r="B261" s="269"/>
      <c r="C261" s="270"/>
      <c r="D261" s="242" t="s">
        <v>361</v>
      </c>
      <c r="E261" s="271" t="s">
        <v>1</v>
      </c>
      <c r="F261" s="272" t="s">
        <v>7394</v>
      </c>
      <c r="G261" s="270"/>
      <c r="H261" s="271" t="s">
        <v>1</v>
      </c>
      <c r="I261" s="273"/>
      <c r="J261" s="270"/>
      <c r="K261" s="270"/>
      <c r="L261" s="274"/>
      <c r="M261" s="275"/>
      <c r="N261" s="276"/>
      <c r="O261" s="276"/>
      <c r="P261" s="276"/>
      <c r="Q261" s="276"/>
      <c r="R261" s="276"/>
      <c r="S261" s="276"/>
      <c r="T261" s="277"/>
      <c r="U261" s="15"/>
      <c r="V261" s="15"/>
      <c r="W261" s="15"/>
      <c r="X261" s="15"/>
      <c r="Y261" s="15"/>
      <c r="Z261" s="15"/>
      <c r="AA261" s="15"/>
      <c r="AB261" s="15"/>
      <c r="AC261" s="15"/>
      <c r="AD261" s="15"/>
      <c r="AE261" s="15"/>
      <c r="AT261" s="278" t="s">
        <v>361</v>
      </c>
      <c r="AU261" s="278" t="s">
        <v>76</v>
      </c>
      <c r="AV261" s="15" t="s">
        <v>84</v>
      </c>
      <c r="AW261" s="15" t="s">
        <v>32</v>
      </c>
      <c r="AX261" s="15" t="s">
        <v>76</v>
      </c>
      <c r="AY261" s="278" t="s">
        <v>350</v>
      </c>
    </row>
    <row r="262" s="15" customFormat="1">
      <c r="A262" s="15"/>
      <c r="B262" s="269"/>
      <c r="C262" s="270"/>
      <c r="D262" s="242" t="s">
        <v>361</v>
      </c>
      <c r="E262" s="271" t="s">
        <v>1</v>
      </c>
      <c r="F262" s="272" t="s">
        <v>7410</v>
      </c>
      <c r="G262" s="270"/>
      <c r="H262" s="271" t="s">
        <v>1</v>
      </c>
      <c r="I262" s="273"/>
      <c r="J262" s="270"/>
      <c r="K262" s="270"/>
      <c r="L262" s="274"/>
      <c r="M262" s="275"/>
      <c r="N262" s="276"/>
      <c r="O262" s="276"/>
      <c r="P262" s="276"/>
      <c r="Q262" s="276"/>
      <c r="R262" s="276"/>
      <c r="S262" s="276"/>
      <c r="T262" s="277"/>
      <c r="U262" s="15"/>
      <c r="V262" s="15"/>
      <c r="W262" s="15"/>
      <c r="X262" s="15"/>
      <c r="Y262" s="15"/>
      <c r="Z262" s="15"/>
      <c r="AA262" s="15"/>
      <c r="AB262" s="15"/>
      <c r="AC262" s="15"/>
      <c r="AD262" s="15"/>
      <c r="AE262" s="15"/>
      <c r="AT262" s="278" t="s">
        <v>361</v>
      </c>
      <c r="AU262" s="278" t="s">
        <v>76</v>
      </c>
      <c r="AV262" s="15" t="s">
        <v>84</v>
      </c>
      <c r="AW262" s="15" t="s">
        <v>32</v>
      </c>
      <c r="AX262" s="15" t="s">
        <v>76</v>
      </c>
      <c r="AY262" s="278" t="s">
        <v>350</v>
      </c>
    </row>
    <row r="263" s="13" customFormat="1">
      <c r="A263" s="13"/>
      <c r="B263" s="247"/>
      <c r="C263" s="248"/>
      <c r="D263" s="242" t="s">
        <v>361</v>
      </c>
      <c r="E263" s="249" t="s">
        <v>1</v>
      </c>
      <c r="F263" s="250" t="s">
        <v>84</v>
      </c>
      <c r="G263" s="248"/>
      <c r="H263" s="251">
        <v>1</v>
      </c>
      <c r="I263" s="252"/>
      <c r="J263" s="248"/>
      <c r="K263" s="248"/>
      <c r="L263" s="253"/>
      <c r="M263" s="254"/>
      <c r="N263" s="255"/>
      <c r="O263" s="255"/>
      <c r="P263" s="255"/>
      <c r="Q263" s="255"/>
      <c r="R263" s="255"/>
      <c r="S263" s="255"/>
      <c r="T263" s="256"/>
      <c r="U263" s="13"/>
      <c r="V263" s="13"/>
      <c r="W263" s="13"/>
      <c r="X263" s="13"/>
      <c r="Y263" s="13"/>
      <c r="Z263" s="13"/>
      <c r="AA263" s="13"/>
      <c r="AB263" s="13"/>
      <c r="AC263" s="13"/>
      <c r="AD263" s="13"/>
      <c r="AE263" s="13"/>
      <c r="AT263" s="257" t="s">
        <v>361</v>
      </c>
      <c r="AU263" s="257" t="s">
        <v>76</v>
      </c>
      <c r="AV263" s="13" t="s">
        <v>86</v>
      </c>
      <c r="AW263" s="13" t="s">
        <v>32</v>
      </c>
      <c r="AX263" s="13" t="s">
        <v>84</v>
      </c>
      <c r="AY263" s="257" t="s">
        <v>350</v>
      </c>
    </row>
    <row r="264" s="2" customFormat="1" ht="16.5" customHeight="1">
      <c r="A264" s="39"/>
      <c r="B264" s="40"/>
      <c r="C264" s="229" t="s">
        <v>676</v>
      </c>
      <c r="D264" s="229" t="s">
        <v>352</v>
      </c>
      <c r="E264" s="230" t="s">
        <v>7288</v>
      </c>
      <c r="F264" s="231" t="s">
        <v>7409</v>
      </c>
      <c r="G264" s="232" t="s">
        <v>497</v>
      </c>
      <c r="H264" s="233">
        <v>1</v>
      </c>
      <c r="I264" s="234"/>
      <c r="J264" s="235">
        <f>ROUND(I264*H264,2)</f>
        <v>0</v>
      </c>
      <c r="K264" s="231" t="s">
        <v>1</v>
      </c>
      <c r="L264" s="45"/>
      <c r="M264" s="236" t="s">
        <v>1</v>
      </c>
      <c r="N264" s="237" t="s">
        <v>41</v>
      </c>
      <c r="O264" s="92"/>
      <c r="P264" s="238">
        <f>O264*H264</f>
        <v>0</v>
      </c>
      <c r="Q264" s="238">
        <v>0</v>
      </c>
      <c r="R264" s="238">
        <f>Q264*H264</f>
        <v>0</v>
      </c>
      <c r="S264" s="238">
        <v>0</v>
      </c>
      <c r="T264" s="239">
        <f>S264*H264</f>
        <v>0</v>
      </c>
      <c r="U264" s="39"/>
      <c r="V264" s="39"/>
      <c r="W264" s="39"/>
      <c r="X264" s="39"/>
      <c r="Y264" s="39"/>
      <c r="Z264" s="39"/>
      <c r="AA264" s="39"/>
      <c r="AB264" s="39"/>
      <c r="AC264" s="39"/>
      <c r="AD264" s="39"/>
      <c r="AE264" s="39"/>
      <c r="AR264" s="240" t="s">
        <v>357</v>
      </c>
      <c r="AT264" s="240" t="s">
        <v>352</v>
      </c>
      <c r="AU264" s="240" t="s">
        <v>76</v>
      </c>
      <c r="AY264" s="18" t="s">
        <v>350</v>
      </c>
      <c r="BE264" s="241">
        <f>IF(N264="základní",J264,0)</f>
        <v>0</v>
      </c>
      <c r="BF264" s="241">
        <f>IF(N264="snížená",J264,0)</f>
        <v>0</v>
      </c>
      <c r="BG264" s="241">
        <f>IF(N264="zákl. přenesená",J264,0)</f>
        <v>0</v>
      </c>
      <c r="BH264" s="241">
        <f>IF(N264="sníž. přenesená",J264,0)</f>
        <v>0</v>
      </c>
      <c r="BI264" s="241">
        <f>IF(N264="nulová",J264,0)</f>
        <v>0</v>
      </c>
      <c r="BJ264" s="18" t="s">
        <v>84</v>
      </c>
      <c r="BK264" s="241">
        <f>ROUND(I264*H264,2)</f>
        <v>0</v>
      </c>
      <c r="BL264" s="18" t="s">
        <v>357</v>
      </c>
      <c r="BM264" s="240" t="s">
        <v>950</v>
      </c>
    </row>
    <row r="265" s="2" customFormat="1">
      <c r="A265" s="39"/>
      <c r="B265" s="40"/>
      <c r="C265" s="41"/>
      <c r="D265" s="242" t="s">
        <v>359</v>
      </c>
      <c r="E265" s="41"/>
      <c r="F265" s="243" t="s">
        <v>7409</v>
      </c>
      <c r="G265" s="41"/>
      <c r="H265" s="41"/>
      <c r="I265" s="244"/>
      <c r="J265" s="41"/>
      <c r="K265" s="41"/>
      <c r="L265" s="45"/>
      <c r="M265" s="245"/>
      <c r="N265" s="246"/>
      <c r="O265" s="92"/>
      <c r="P265" s="92"/>
      <c r="Q265" s="92"/>
      <c r="R265" s="92"/>
      <c r="S265" s="92"/>
      <c r="T265" s="93"/>
      <c r="U265" s="39"/>
      <c r="V265" s="39"/>
      <c r="W265" s="39"/>
      <c r="X265" s="39"/>
      <c r="Y265" s="39"/>
      <c r="Z265" s="39"/>
      <c r="AA265" s="39"/>
      <c r="AB265" s="39"/>
      <c r="AC265" s="39"/>
      <c r="AD265" s="39"/>
      <c r="AE265" s="39"/>
      <c r="AT265" s="18" t="s">
        <v>359</v>
      </c>
      <c r="AU265" s="18" t="s">
        <v>76</v>
      </c>
    </row>
    <row r="266" s="15" customFormat="1">
      <c r="A266" s="15"/>
      <c r="B266" s="269"/>
      <c r="C266" s="270"/>
      <c r="D266" s="242" t="s">
        <v>361</v>
      </c>
      <c r="E266" s="271" t="s">
        <v>1</v>
      </c>
      <c r="F266" s="272" t="s">
        <v>7394</v>
      </c>
      <c r="G266" s="270"/>
      <c r="H266" s="271" t="s">
        <v>1</v>
      </c>
      <c r="I266" s="273"/>
      <c r="J266" s="270"/>
      <c r="K266" s="270"/>
      <c r="L266" s="274"/>
      <c r="M266" s="275"/>
      <c r="N266" s="276"/>
      <c r="O266" s="276"/>
      <c r="P266" s="276"/>
      <c r="Q266" s="276"/>
      <c r="R266" s="276"/>
      <c r="S266" s="276"/>
      <c r="T266" s="277"/>
      <c r="U266" s="15"/>
      <c r="V266" s="15"/>
      <c r="W266" s="15"/>
      <c r="X266" s="15"/>
      <c r="Y266" s="15"/>
      <c r="Z266" s="15"/>
      <c r="AA266" s="15"/>
      <c r="AB266" s="15"/>
      <c r="AC266" s="15"/>
      <c r="AD266" s="15"/>
      <c r="AE266" s="15"/>
      <c r="AT266" s="278" t="s">
        <v>361</v>
      </c>
      <c r="AU266" s="278" t="s">
        <v>76</v>
      </c>
      <c r="AV266" s="15" t="s">
        <v>84</v>
      </c>
      <c r="AW266" s="15" t="s">
        <v>32</v>
      </c>
      <c r="AX266" s="15" t="s">
        <v>76</v>
      </c>
      <c r="AY266" s="278" t="s">
        <v>350</v>
      </c>
    </row>
    <row r="267" s="15" customFormat="1">
      <c r="A267" s="15"/>
      <c r="B267" s="269"/>
      <c r="C267" s="270"/>
      <c r="D267" s="242" t="s">
        <v>361</v>
      </c>
      <c r="E267" s="271" t="s">
        <v>1</v>
      </c>
      <c r="F267" s="272" t="s">
        <v>7411</v>
      </c>
      <c r="G267" s="270"/>
      <c r="H267" s="271" t="s">
        <v>1</v>
      </c>
      <c r="I267" s="273"/>
      <c r="J267" s="270"/>
      <c r="K267" s="270"/>
      <c r="L267" s="274"/>
      <c r="M267" s="275"/>
      <c r="N267" s="276"/>
      <c r="O267" s="276"/>
      <c r="P267" s="276"/>
      <c r="Q267" s="276"/>
      <c r="R267" s="276"/>
      <c r="S267" s="276"/>
      <c r="T267" s="277"/>
      <c r="U267" s="15"/>
      <c r="V267" s="15"/>
      <c r="W267" s="15"/>
      <c r="X267" s="15"/>
      <c r="Y267" s="15"/>
      <c r="Z267" s="15"/>
      <c r="AA267" s="15"/>
      <c r="AB267" s="15"/>
      <c r="AC267" s="15"/>
      <c r="AD267" s="15"/>
      <c r="AE267" s="15"/>
      <c r="AT267" s="278" t="s">
        <v>361</v>
      </c>
      <c r="AU267" s="278" t="s">
        <v>76</v>
      </c>
      <c r="AV267" s="15" t="s">
        <v>84</v>
      </c>
      <c r="AW267" s="15" t="s">
        <v>32</v>
      </c>
      <c r="AX267" s="15" t="s">
        <v>76</v>
      </c>
      <c r="AY267" s="278" t="s">
        <v>350</v>
      </c>
    </row>
    <row r="268" s="13" customFormat="1">
      <c r="A268" s="13"/>
      <c r="B268" s="247"/>
      <c r="C268" s="248"/>
      <c r="D268" s="242" t="s">
        <v>361</v>
      </c>
      <c r="E268" s="249" t="s">
        <v>1</v>
      </c>
      <c r="F268" s="250" t="s">
        <v>84</v>
      </c>
      <c r="G268" s="248"/>
      <c r="H268" s="251">
        <v>1</v>
      </c>
      <c r="I268" s="252"/>
      <c r="J268" s="248"/>
      <c r="K268" s="248"/>
      <c r="L268" s="253"/>
      <c r="M268" s="254"/>
      <c r="N268" s="255"/>
      <c r="O268" s="255"/>
      <c r="P268" s="255"/>
      <c r="Q268" s="255"/>
      <c r="R268" s="255"/>
      <c r="S268" s="255"/>
      <c r="T268" s="256"/>
      <c r="U268" s="13"/>
      <c r="V268" s="13"/>
      <c r="W268" s="13"/>
      <c r="X268" s="13"/>
      <c r="Y268" s="13"/>
      <c r="Z268" s="13"/>
      <c r="AA268" s="13"/>
      <c r="AB268" s="13"/>
      <c r="AC268" s="13"/>
      <c r="AD268" s="13"/>
      <c r="AE268" s="13"/>
      <c r="AT268" s="257" t="s">
        <v>361</v>
      </c>
      <c r="AU268" s="257" t="s">
        <v>76</v>
      </c>
      <c r="AV268" s="13" t="s">
        <v>86</v>
      </c>
      <c r="AW268" s="13" t="s">
        <v>32</v>
      </c>
      <c r="AX268" s="13" t="s">
        <v>84</v>
      </c>
      <c r="AY268" s="257" t="s">
        <v>350</v>
      </c>
    </row>
    <row r="269" s="2" customFormat="1" ht="16.5" customHeight="1">
      <c r="A269" s="39"/>
      <c r="B269" s="40"/>
      <c r="C269" s="229" t="s">
        <v>682</v>
      </c>
      <c r="D269" s="229" t="s">
        <v>352</v>
      </c>
      <c r="E269" s="230" t="s">
        <v>7412</v>
      </c>
      <c r="F269" s="231" t="s">
        <v>7413</v>
      </c>
      <c r="G269" s="232" t="s">
        <v>497</v>
      </c>
      <c r="H269" s="233">
        <v>1</v>
      </c>
      <c r="I269" s="234"/>
      <c r="J269" s="235">
        <f>ROUND(I269*H269,2)</f>
        <v>0</v>
      </c>
      <c r="K269" s="231" t="s">
        <v>1</v>
      </c>
      <c r="L269" s="45"/>
      <c r="M269" s="236" t="s">
        <v>1</v>
      </c>
      <c r="N269" s="237" t="s">
        <v>41</v>
      </c>
      <c r="O269" s="92"/>
      <c r="P269" s="238">
        <f>O269*H269</f>
        <v>0</v>
      </c>
      <c r="Q269" s="238">
        <v>0</v>
      </c>
      <c r="R269" s="238">
        <f>Q269*H269</f>
        <v>0</v>
      </c>
      <c r="S269" s="238">
        <v>0</v>
      </c>
      <c r="T269" s="239">
        <f>S269*H269</f>
        <v>0</v>
      </c>
      <c r="U269" s="39"/>
      <c r="V269" s="39"/>
      <c r="W269" s="39"/>
      <c r="X269" s="39"/>
      <c r="Y269" s="39"/>
      <c r="Z269" s="39"/>
      <c r="AA269" s="39"/>
      <c r="AB269" s="39"/>
      <c r="AC269" s="39"/>
      <c r="AD269" s="39"/>
      <c r="AE269" s="39"/>
      <c r="AR269" s="240" t="s">
        <v>357</v>
      </c>
      <c r="AT269" s="240" t="s">
        <v>352</v>
      </c>
      <c r="AU269" s="240" t="s">
        <v>76</v>
      </c>
      <c r="AY269" s="18" t="s">
        <v>350</v>
      </c>
      <c r="BE269" s="241">
        <f>IF(N269="základní",J269,0)</f>
        <v>0</v>
      </c>
      <c r="BF269" s="241">
        <f>IF(N269="snížená",J269,0)</f>
        <v>0</v>
      </c>
      <c r="BG269" s="241">
        <f>IF(N269="zákl. přenesená",J269,0)</f>
        <v>0</v>
      </c>
      <c r="BH269" s="241">
        <f>IF(N269="sníž. přenesená",J269,0)</f>
        <v>0</v>
      </c>
      <c r="BI269" s="241">
        <f>IF(N269="nulová",J269,0)</f>
        <v>0</v>
      </c>
      <c r="BJ269" s="18" t="s">
        <v>84</v>
      </c>
      <c r="BK269" s="241">
        <f>ROUND(I269*H269,2)</f>
        <v>0</v>
      </c>
      <c r="BL269" s="18" t="s">
        <v>357</v>
      </c>
      <c r="BM269" s="240" t="s">
        <v>974</v>
      </c>
    </row>
    <row r="270" s="2" customFormat="1">
      <c r="A270" s="39"/>
      <c r="B270" s="40"/>
      <c r="C270" s="41"/>
      <c r="D270" s="242" t="s">
        <v>359</v>
      </c>
      <c r="E270" s="41"/>
      <c r="F270" s="243" t="s">
        <v>7413</v>
      </c>
      <c r="G270" s="41"/>
      <c r="H270" s="41"/>
      <c r="I270" s="244"/>
      <c r="J270" s="41"/>
      <c r="K270" s="41"/>
      <c r="L270" s="45"/>
      <c r="M270" s="245"/>
      <c r="N270" s="246"/>
      <c r="O270" s="92"/>
      <c r="P270" s="92"/>
      <c r="Q270" s="92"/>
      <c r="R270" s="92"/>
      <c r="S270" s="92"/>
      <c r="T270" s="93"/>
      <c r="U270" s="39"/>
      <c r="V270" s="39"/>
      <c r="W270" s="39"/>
      <c r="X270" s="39"/>
      <c r="Y270" s="39"/>
      <c r="Z270" s="39"/>
      <c r="AA270" s="39"/>
      <c r="AB270" s="39"/>
      <c r="AC270" s="39"/>
      <c r="AD270" s="39"/>
      <c r="AE270" s="39"/>
      <c r="AT270" s="18" t="s">
        <v>359</v>
      </c>
      <c r="AU270" s="18" t="s">
        <v>76</v>
      </c>
    </row>
    <row r="271" s="15" customFormat="1">
      <c r="A271" s="15"/>
      <c r="B271" s="269"/>
      <c r="C271" s="270"/>
      <c r="D271" s="242" t="s">
        <v>361</v>
      </c>
      <c r="E271" s="271" t="s">
        <v>1</v>
      </c>
      <c r="F271" s="272" t="s">
        <v>7414</v>
      </c>
      <c r="G271" s="270"/>
      <c r="H271" s="271" t="s">
        <v>1</v>
      </c>
      <c r="I271" s="273"/>
      <c r="J271" s="270"/>
      <c r="K271" s="270"/>
      <c r="L271" s="274"/>
      <c r="M271" s="275"/>
      <c r="N271" s="276"/>
      <c r="O271" s="276"/>
      <c r="P271" s="276"/>
      <c r="Q271" s="276"/>
      <c r="R271" s="276"/>
      <c r="S271" s="276"/>
      <c r="T271" s="277"/>
      <c r="U271" s="15"/>
      <c r="V271" s="15"/>
      <c r="W271" s="15"/>
      <c r="X271" s="15"/>
      <c r="Y271" s="15"/>
      <c r="Z271" s="15"/>
      <c r="AA271" s="15"/>
      <c r="AB271" s="15"/>
      <c r="AC271" s="15"/>
      <c r="AD271" s="15"/>
      <c r="AE271" s="15"/>
      <c r="AT271" s="278" t="s">
        <v>361</v>
      </c>
      <c r="AU271" s="278" t="s">
        <v>76</v>
      </c>
      <c r="AV271" s="15" t="s">
        <v>84</v>
      </c>
      <c r="AW271" s="15" t="s">
        <v>32</v>
      </c>
      <c r="AX271" s="15" t="s">
        <v>76</v>
      </c>
      <c r="AY271" s="278" t="s">
        <v>350</v>
      </c>
    </row>
    <row r="272" s="15" customFormat="1">
      <c r="A272" s="15"/>
      <c r="B272" s="269"/>
      <c r="C272" s="270"/>
      <c r="D272" s="242" t="s">
        <v>361</v>
      </c>
      <c r="E272" s="271" t="s">
        <v>1</v>
      </c>
      <c r="F272" s="272" t="s">
        <v>7391</v>
      </c>
      <c r="G272" s="270"/>
      <c r="H272" s="271" t="s">
        <v>1</v>
      </c>
      <c r="I272" s="273"/>
      <c r="J272" s="270"/>
      <c r="K272" s="270"/>
      <c r="L272" s="274"/>
      <c r="M272" s="275"/>
      <c r="N272" s="276"/>
      <c r="O272" s="276"/>
      <c r="P272" s="276"/>
      <c r="Q272" s="276"/>
      <c r="R272" s="276"/>
      <c r="S272" s="276"/>
      <c r="T272" s="277"/>
      <c r="U272" s="15"/>
      <c r="V272" s="15"/>
      <c r="W272" s="15"/>
      <c r="X272" s="15"/>
      <c r="Y272" s="15"/>
      <c r="Z272" s="15"/>
      <c r="AA272" s="15"/>
      <c r="AB272" s="15"/>
      <c r="AC272" s="15"/>
      <c r="AD272" s="15"/>
      <c r="AE272" s="15"/>
      <c r="AT272" s="278" t="s">
        <v>361</v>
      </c>
      <c r="AU272" s="278" t="s">
        <v>76</v>
      </c>
      <c r="AV272" s="15" t="s">
        <v>84</v>
      </c>
      <c r="AW272" s="15" t="s">
        <v>32</v>
      </c>
      <c r="AX272" s="15" t="s">
        <v>76</v>
      </c>
      <c r="AY272" s="278" t="s">
        <v>350</v>
      </c>
    </row>
    <row r="273" s="15" customFormat="1">
      <c r="A273" s="15"/>
      <c r="B273" s="269"/>
      <c r="C273" s="270"/>
      <c r="D273" s="242" t="s">
        <v>361</v>
      </c>
      <c r="E273" s="271" t="s">
        <v>1</v>
      </c>
      <c r="F273" s="272" t="s">
        <v>7415</v>
      </c>
      <c r="G273" s="270"/>
      <c r="H273" s="271" t="s">
        <v>1</v>
      </c>
      <c r="I273" s="273"/>
      <c r="J273" s="270"/>
      <c r="K273" s="270"/>
      <c r="L273" s="274"/>
      <c r="M273" s="275"/>
      <c r="N273" s="276"/>
      <c r="O273" s="276"/>
      <c r="P273" s="276"/>
      <c r="Q273" s="276"/>
      <c r="R273" s="276"/>
      <c r="S273" s="276"/>
      <c r="T273" s="277"/>
      <c r="U273" s="15"/>
      <c r="V273" s="15"/>
      <c r="W273" s="15"/>
      <c r="X273" s="15"/>
      <c r="Y273" s="15"/>
      <c r="Z273" s="15"/>
      <c r="AA273" s="15"/>
      <c r="AB273" s="15"/>
      <c r="AC273" s="15"/>
      <c r="AD273" s="15"/>
      <c r="AE273" s="15"/>
      <c r="AT273" s="278" t="s">
        <v>361</v>
      </c>
      <c r="AU273" s="278" t="s">
        <v>76</v>
      </c>
      <c r="AV273" s="15" t="s">
        <v>84</v>
      </c>
      <c r="AW273" s="15" t="s">
        <v>32</v>
      </c>
      <c r="AX273" s="15" t="s">
        <v>76</v>
      </c>
      <c r="AY273" s="278" t="s">
        <v>350</v>
      </c>
    </row>
    <row r="274" s="13" customFormat="1">
      <c r="A274" s="13"/>
      <c r="B274" s="247"/>
      <c r="C274" s="248"/>
      <c r="D274" s="242" t="s">
        <v>361</v>
      </c>
      <c r="E274" s="249" t="s">
        <v>1</v>
      </c>
      <c r="F274" s="250" t="s">
        <v>84</v>
      </c>
      <c r="G274" s="248"/>
      <c r="H274" s="251">
        <v>1</v>
      </c>
      <c r="I274" s="252"/>
      <c r="J274" s="248"/>
      <c r="K274" s="248"/>
      <c r="L274" s="253"/>
      <c r="M274" s="254"/>
      <c r="N274" s="255"/>
      <c r="O274" s="255"/>
      <c r="P274" s="255"/>
      <c r="Q274" s="255"/>
      <c r="R274" s="255"/>
      <c r="S274" s="255"/>
      <c r="T274" s="256"/>
      <c r="U274" s="13"/>
      <c r="V274" s="13"/>
      <c r="W274" s="13"/>
      <c r="X274" s="13"/>
      <c r="Y274" s="13"/>
      <c r="Z274" s="13"/>
      <c r="AA274" s="13"/>
      <c r="AB274" s="13"/>
      <c r="AC274" s="13"/>
      <c r="AD274" s="13"/>
      <c r="AE274" s="13"/>
      <c r="AT274" s="257" t="s">
        <v>361</v>
      </c>
      <c r="AU274" s="257" t="s">
        <v>76</v>
      </c>
      <c r="AV274" s="13" t="s">
        <v>86</v>
      </c>
      <c r="AW274" s="13" t="s">
        <v>32</v>
      </c>
      <c r="AX274" s="13" t="s">
        <v>84</v>
      </c>
      <c r="AY274" s="257" t="s">
        <v>350</v>
      </c>
    </row>
    <row r="275" s="2" customFormat="1" ht="16.5" customHeight="1">
      <c r="A275" s="39"/>
      <c r="B275" s="40"/>
      <c r="C275" s="229" t="s">
        <v>688</v>
      </c>
      <c r="D275" s="229" t="s">
        <v>352</v>
      </c>
      <c r="E275" s="230" t="s">
        <v>7416</v>
      </c>
      <c r="F275" s="231" t="s">
        <v>7328</v>
      </c>
      <c r="G275" s="232" t="s">
        <v>497</v>
      </c>
      <c r="H275" s="233">
        <v>1</v>
      </c>
      <c r="I275" s="234"/>
      <c r="J275" s="235">
        <f>ROUND(I275*H275,2)</f>
        <v>0</v>
      </c>
      <c r="K275" s="231" t="s">
        <v>1</v>
      </c>
      <c r="L275" s="45"/>
      <c r="M275" s="236" t="s">
        <v>1</v>
      </c>
      <c r="N275" s="237" t="s">
        <v>41</v>
      </c>
      <c r="O275" s="92"/>
      <c r="P275" s="238">
        <f>O275*H275</f>
        <v>0</v>
      </c>
      <c r="Q275" s="238">
        <v>0</v>
      </c>
      <c r="R275" s="238">
        <f>Q275*H275</f>
        <v>0</v>
      </c>
      <c r="S275" s="238">
        <v>0</v>
      </c>
      <c r="T275" s="239">
        <f>S275*H275</f>
        <v>0</v>
      </c>
      <c r="U275" s="39"/>
      <c r="V275" s="39"/>
      <c r="W275" s="39"/>
      <c r="X275" s="39"/>
      <c r="Y275" s="39"/>
      <c r="Z275" s="39"/>
      <c r="AA275" s="39"/>
      <c r="AB275" s="39"/>
      <c r="AC275" s="39"/>
      <c r="AD275" s="39"/>
      <c r="AE275" s="39"/>
      <c r="AR275" s="240" t="s">
        <v>357</v>
      </c>
      <c r="AT275" s="240" t="s">
        <v>352</v>
      </c>
      <c r="AU275" s="240" t="s">
        <v>76</v>
      </c>
      <c r="AY275" s="18" t="s">
        <v>350</v>
      </c>
      <c r="BE275" s="241">
        <f>IF(N275="základní",J275,0)</f>
        <v>0</v>
      </c>
      <c r="BF275" s="241">
        <f>IF(N275="snížená",J275,0)</f>
        <v>0</v>
      </c>
      <c r="BG275" s="241">
        <f>IF(N275="zákl. přenesená",J275,0)</f>
        <v>0</v>
      </c>
      <c r="BH275" s="241">
        <f>IF(N275="sníž. přenesená",J275,0)</f>
        <v>0</v>
      </c>
      <c r="BI275" s="241">
        <f>IF(N275="nulová",J275,0)</f>
        <v>0</v>
      </c>
      <c r="BJ275" s="18" t="s">
        <v>84</v>
      </c>
      <c r="BK275" s="241">
        <f>ROUND(I275*H275,2)</f>
        <v>0</v>
      </c>
      <c r="BL275" s="18" t="s">
        <v>357</v>
      </c>
      <c r="BM275" s="240" t="s">
        <v>987</v>
      </c>
    </row>
    <row r="276" s="2" customFormat="1">
      <c r="A276" s="39"/>
      <c r="B276" s="40"/>
      <c r="C276" s="41"/>
      <c r="D276" s="242" t="s">
        <v>359</v>
      </c>
      <c r="E276" s="41"/>
      <c r="F276" s="243" t="s">
        <v>7328</v>
      </c>
      <c r="G276" s="41"/>
      <c r="H276" s="41"/>
      <c r="I276" s="244"/>
      <c r="J276" s="41"/>
      <c r="K276" s="41"/>
      <c r="L276" s="45"/>
      <c r="M276" s="245"/>
      <c r="N276" s="246"/>
      <c r="O276" s="92"/>
      <c r="P276" s="92"/>
      <c r="Q276" s="92"/>
      <c r="R276" s="92"/>
      <c r="S276" s="92"/>
      <c r="T276" s="93"/>
      <c r="U276" s="39"/>
      <c r="V276" s="39"/>
      <c r="W276" s="39"/>
      <c r="X276" s="39"/>
      <c r="Y276" s="39"/>
      <c r="Z276" s="39"/>
      <c r="AA276" s="39"/>
      <c r="AB276" s="39"/>
      <c r="AC276" s="39"/>
      <c r="AD276" s="39"/>
      <c r="AE276" s="39"/>
      <c r="AT276" s="18" t="s">
        <v>359</v>
      </c>
      <c r="AU276" s="18" t="s">
        <v>76</v>
      </c>
    </row>
    <row r="277" s="15" customFormat="1">
      <c r="A277" s="15"/>
      <c r="B277" s="269"/>
      <c r="C277" s="270"/>
      <c r="D277" s="242" t="s">
        <v>361</v>
      </c>
      <c r="E277" s="271" t="s">
        <v>1</v>
      </c>
      <c r="F277" s="272" t="s">
        <v>7417</v>
      </c>
      <c r="G277" s="270"/>
      <c r="H277" s="271" t="s">
        <v>1</v>
      </c>
      <c r="I277" s="273"/>
      <c r="J277" s="270"/>
      <c r="K277" s="270"/>
      <c r="L277" s="274"/>
      <c r="M277" s="275"/>
      <c r="N277" s="276"/>
      <c r="O277" s="276"/>
      <c r="P277" s="276"/>
      <c r="Q277" s="276"/>
      <c r="R277" s="276"/>
      <c r="S277" s="276"/>
      <c r="T277" s="277"/>
      <c r="U277" s="15"/>
      <c r="V277" s="15"/>
      <c r="W277" s="15"/>
      <c r="X277" s="15"/>
      <c r="Y277" s="15"/>
      <c r="Z277" s="15"/>
      <c r="AA277" s="15"/>
      <c r="AB277" s="15"/>
      <c r="AC277" s="15"/>
      <c r="AD277" s="15"/>
      <c r="AE277" s="15"/>
      <c r="AT277" s="278" t="s">
        <v>361</v>
      </c>
      <c r="AU277" s="278" t="s">
        <v>76</v>
      </c>
      <c r="AV277" s="15" t="s">
        <v>84</v>
      </c>
      <c r="AW277" s="15" t="s">
        <v>32</v>
      </c>
      <c r="AX277" s="15" t="s">
        <v>76</v>
      </c>
      <c r="AY277" s="278" t="s">
        <v>350</v>
      </c>
    </row>
    <row r="278" s="15" customFormat="1">
      <c r="A278" s="15"/>
      <c r="B278" s="269"/>
      <c r="C278" s="270"/>
      <c r="D278" s="242" t="s">
        <v>361</v>
      </c>
      <c r="E278" s="271" t="s">
        <v>1</v>
      </c>
      <c r="F278" s="272" t="s">
        <v>7418</v>
      </c>
      <c r="G278" s="270"/>
      <c r="H278" s="271" t="s">
        <v>1</v>
      </c>
      <c r="I278" s="273"/>
      <c r="J278" s="270"/>
      <c r="K278" s="270"/>
      <c r="L278" s="274"/>
      <c r="M278" s="275"/>
      <c r="N278" s="276"/>
      <c r="O278" s="276"/>
      <c r="P278" s="276"/>
      <c r="Q278" s="276"/>
      <c r="R278" s="276"/>
      <c r="S278" s="276"/>
      <c r="T278" s="277"/>
      <c r="U278" s="15"/>
      <c r="V278" s="15"/>
      <c r="W278" s="15"/>
      <c r="X278" s="15"/>
      <c r="Y278" s="15"/>
      <c r="Z278" s="15"/>
      <c r="AA278" s="15"/>
      <c r="AB278" s="15"/>
      <c r="AC278" s="15"/>
      <c r="AD278" s="15"/>
      <c r="AE278" s="15"/>
      <c r="AT278" s="278" t="s">
        <v>361</v>
      </c>
      <c r="AU278" s="278" t="s">
        <v>76</v>
      </c>
      <c r="AV278" s="15" t="s">
        <v>84</v>
      </c>
      <c r="AW278" s="15" t="s">
        <v>32</v>
      </c>
      <c r="AX278" s="15" t="s">
        <v>76</v>
      </c>
      <c r="AY278" s="278" t="s">
        <v>350</v>
      </c>
    </row>
    <row r="279" s="15" customFormat="1">
      <c r="A279" s="15"/>
      <c r="B279" s="269"/>
      <c r="C279" s="270"/>
      <c r="D279" s="242" t="s">
        <v>361</v>
      </c>
      <c r="E279" s="271" t="s">
        <v>1</v>
      </c>
      <c r="F279" s="272" t="s">
        <v>7419</v>
      </c>
      <c r="G279" s="270"/>
      <c r="H279" s="271" t="s">
        <v>1</v>
      </c>
      <c r="I279" s="273"/>
      <c r="J279" s="270"/>
      <c r="K279" s="270"/>
      <c r="L279" s="274"/>
      <c r="M279" s="275"/>
      <c r="N279" s="276"/>
      <c r="O279" s="276"/>
      <c r="P279" s="276"/>
      <c r="Q279" s="276"/>
      <c r="R279" s="276"/>
      <c r="S279" s="276"/>
      <c r="T279" s="277"/>
      <c r="U279" s="15"/>
      <c r="V279" s="15"/>
      <c r="W279" s="15"/>
      <c r="X279" s="15"/>
      <c r="Y279" s="15"/>
      <c r="Z279" s="15"/>
      <c r="AA279" s="15"/>
      <c r="AB279" s="15"/>
      <c r="AC279" s="15"/>
      <c r="AD279" s="15"/>
      <c r="AE279" s="15"/>
      <c r="AT279" s="278" t="s">
        <v>361</v>
      </c>
      <c r="AU279" s="278" t="s">
        <v>76</v>
      </c>
      <c r="AV279" s="15" t="s">
        <v>84</v>
      </c>
      <c r="AW279" s="15" t="s">
        <v>32</v>
      </c>
      <c r="AX279" s="15" t="s">
        <v>76</v>
      </c>
      <c r="AY279" s="278" t="s">
        <v>350</v>
      </c>
    </row>
    <row r="280" s="15" customFormat="1">
      <c r="A280" s="15"/>
      <c r="B280" s="269"/>
      <c r="C280" s="270"/>
      <c r="D280" s="242" t="s">
        <v>361</v>
      </c>
      <c r="E280" s="271" t="s">
        <v>1</v>
      </c>
      <c r="F280" s="272" t="s">
        <v>7220</v>
      </c>
      <c r="G280" s="270"/>
      <c r="H280" s="271" t="s">
        <v>1</v>
      </c>
      <c r="I280" s="273"/>
      <c r="J280" s="270"/>
      <c r="K280" s="270"/>
      <c r="L280" s="274"/>
      <c r="M280" s="275"/>
      <c r="N280" s="276"/>
      <c r="O280" s="276"/>
      <c r="P280" s="276"/>
      <c r="Q280" s="276"/>
      <c r="R280" s="276"/>
      <c r="S280" s="276"/>
      <c r="T280" s="277"/>
      <c r="U280" s="15"/>
      <c r="V280" s="15"/>
      <c r="W280" s="15"/>
      <c r="X280" s="15"/>
      <c r="Y280" s="15"/>
      <c r="Z280" s="15"/>
      <c r="AA280" s="15"/>
      <c r="AB280" s="15"/>
      <c r="AC280" s="15"/>
      <c r="AD280" s="15"/>
      <c r="AE280" s="15"/>
      <c r="AT280" s="278" t="s">
        <v>361</v>
      </c>
      <c r="AU280" s="278" t="s">
        <v>76</v>
      </c>
      <c r="AV280" s="15" t="s">
        <v>84</v>
      </c>
      <c r="AW280" s="15" t="s">
        <v>32</v>
      </c>
      <c r="AX280" s="15" t="s">
        <v>76</v>
      </c>
      <c r="AY280" s="278" t="s">
        <v>350</v>
      </c>
    </row>
    <row r="281" s="13" customFormat="1">
      <c r="A281" s="13"/>
      <c r="B281" s="247"/>
      <c r="C281" s="248"/>
      <c r="D281" s="242" t="s">
        <v>361</v>
      </c>
      <c r="E281" s="249" t="s">
        <v>1</v>
      </c>
      <c r="F281" s="250" t="s">
        <v>84</v>
      </c>
      <c r="G281" s="248"/>
      <c r="H281" s="251">
        <v>1</v>
      </c>
      <c r="I281" s="252"/>
      <c r="J281" s="248"/>
      <c r="K281" s="248"/>
      <c r="L281" s="253"/>
      <c r="M281" s="254"/>
      <c r="N281" s="255"/>
      <c r="O281" s="255"/>
      <c r="P281" s="255"/>
      <c r="Q281" s="255"/>
      <c r="R281" s="255"/>
      <c r="S281" s="255"/>
      <c r="T281" s="256"/>
      <c r="U281" s="13"/>
      <c r="V281" s="13"/>
      <c r="W281" s="13"/>
      <c r="X281" s="13"/>
      <c r="Y281" s="13"/>
      <c r="Z281" s="13"/>
      <c r="AA281" s="13"/>
      <c r="AB281" s="13"/>
      <c r="AC281" s="13"/>
      <c r="AD281" s="13"/>
      <c r="AE281" s="13"/>
      <c r="AT281" s="257" t="s">
        <v>361</v>
      </c>
      <c r="AU281" s="257" t="s">
        <v>76</v>
      </c>
      <c r="AV281" s="13" t="s">
        <v>86</v>
      </c>
      <c r="AW281" s="13" t="s">
        <v>32</v>
      </c>
      <c r="AX281" s="13" t="s">
        <v>84</v>
      </c>
      <c r="AY281" s="257" t="s">
        <v>350</v>
      </c>
    </row>
    <row r="282" s="2" customFormat="1" ht="16.5" customHeight="1">
      <c r="A282" s="39"/>
      <c r="B282" s="40"/>
      <c r="C282" s="229" t="s">
        <v>695</v>
      </c>
      <c r="D282" s="229" t="s">
        <v>352</v>
      </c>
      <c r="E282" s="230" t="s">
        <v>7420</v>
      </c>
      <c r="F282" s="231" t="s">
        <v>7421</v>
      </c>
      <c r="G282" s="232" t="s">
        <v>497</v>
      </c>
      <c r="H282" s="233">
        <v>1</v>
      </c>
      <c r="I282" s="234"/>
      <c r="J282" s="235">
        <f>ROUND(I282*H282,2)</f>
        <v>0</v>
      </c>
      <c r="K282" s="231" t="s">
        <v>1</v>
      </c>
      <c r="L282" s="45"/>
      <c r="M282" s="236" t="s">
        <v>1</v>
      </c>
      <c r="N282" s="237" t="s">
        <v>41</v>
      </c>
      <c r="O282" s="92"/>
      <c r="P282" s="238">
        <f>O282*H282</f>
        <v>0</v>
      </c>
      <c r="Q282" s="238">
        <v>0</v>
      </c>
      <c r="R282" s="238">
        <f>Q282*H282</f>
        <v>0</v>
      </c>
      <c r="S282" s="238">
        <v>0</v>
      </c>
      <c r="T282" s="239">
        <f>S282*H282</f>
        <v>0</v>
      </c>
      <c r="U282" s="39"/>
      <c r="V282" s="39"/>
      <c r="W282" s="39"/>
      <c r="X282" s="39"/>
      <c r="Y282" s="39"/>
      <c r="Z282" s="39"/>
      <c r="AA282" s="39"/>
      <c r="AB282" s="39"/>
      <c r="AC282" s="39"/>
      <c r="AD282" s="39"/>
      <c r="AE282" s="39"/>
      <c r="AR282" s="240" t="s">
        <v>357</v>
      </c>
      <c r="AT282" s="240" t="s">
        <v>352</v>
      </c>
      <c r="AU282" s="240" t="s">
        <v>76</v>
      </c>
      <c r="AY282" s="18" t="s">
        <v>350</v>
      </c>
      <c r="BE282" s="241">
        <f>IF(N282="základní",J282,0)</f>
        <v>0</v>
      </c>
      <c r="BF282" s="241">
        <f>IF(N282="snížená",J282,0)</f>
        <v>0</v>
      </c>
      <c r="BG282" s="241">
        <f>IF(N282="zákl. přenesená",J282,0)</f>
        <v>0</v>
      </c>
      <c r="BH282" s="241">
        <f>IF(N282="sníž. přenesená",J282,0)</f>
        <v>0</v>
      </c>
      <c r="BI282" s="241">
        <f>IF(N282="nulová",J282,0)</f>
        <v>0</v>
      </c>
      <c r="BJ282" s="18" t="s">
        <v>84</v>
      </c>
      <c r="BK282" s="241">
        <f>ROUND(I282*H282,2)</f>
        <v>0</v>
      </c>
      <c r="BL282" s="18" t="s">
        <v>357</v>
      </c>
      <c r="BM282" s="240" t="s">
        <v>1001</v>
      </c>
    </row>
    <row r="283" s="2" customFormat="1">
      <c r="A283" s="39"/>
      <c r="B283" s="40"/>
      <c r="C283" s="41"/>
      <c r="D283" s="242" t="s">
        <v>359</v>
      </c>
      <c r="E283" s="41"/>
      <c r="F283" s="243" t="s">
        <v>7421</v>
      </c>
      <c r="G283" s="41"/>
      <c r="H283" s="41"/>
      <c r="I283" s="244"/>
      <c r="J283" s="41"/>
      <c r="K283" s="41"/>
      <c r="L283" s="45"/>
      <c r="M283" s="245"/>
      <c r="N283" s="246"/>
      <c r="O283" s="92"/>
      <c r="P283" s="92"/>
      <c r="Q283" s="92"/>
      <c r="R283" s="92"/>
      <c r="S283" s="92"/>
      <c r="T283" s="93"/>
      <c r="U283" s="39"/>
      <c r="V283" s="39"/>
      <c r="W283" s="39"/>
      <c r="X283" s="39"/>
      <c r="Y283" s="39"/>
      <c r="Z283" s="39"/>
      <c r="AA283" s="39"/>
      <c r="AB283" s="39"/>
      <c r="AC283" s="39"/>
      <c r="AD283" s="39"/>
      <c r="AE283" s="39"/>
      <c r="AT283" s="18" t="s">
        <v>359</v>
      </c>
      <c r="AU283" s="18" t="s">
        <v>76</v>
      </c>
    </row>
    <row r="284" s="2" customFormat="1" ht="16.5" customHeight="1">
      <c r="A284" s="39"/>
      <c r="B284" s="40"/>
      <c r="C284" s="229" t="s">
        <v>701</v>
      </c>
      <c r="D284" s="229" t="s">
        <v>352</v>
      </c>
      <c r="E284" s="230" t="s">
        <v>7422</v>
      </c>
      <c r="F284" s="231" t="s">
        <v>7423</v>
      </c>
      <c r="G284" s="232" t="s">
        <v>497</v>
      </c>
      <c r="H284" s="233">
        <v>2</v>
      </c>
      <c r="I284" s="234"/>
      <c r="J284" s="235">
        <f>ROUND(I284*H284,2)</f>
        <v>0</v>
      </c>
      <c r="K284" s="231" t="s">
        <v>1</v>
      </c>
      <c r="L284" s="45"/>
      <c r="M284" s="236" t="s">
        <v>1</v>
      </c>
      <c r="N284" s="237" t="s">
        <v>41</v>
      </c>
      <c r="O284" s="92"/>
      <c r="P284" s="238">
        <f>O284*H284</f>
        <v>0</v>
      </c>
      <c r="Q284" s="238">
        <v>0</v>
      </c>
      <c r="R284" s="238">
        <f>Q284*H284</f>
        <v>0</v>
      </c>
      <c r="S284" s="238">
        <v>0</v>
      </c>
      <c r="T284" s="239">
        <f>S284*H284</f>
        <v>0</v>
      </c>
      <c r="U284" s="39"/>
      <c r="V284" s="39"/>
      <c r="W284" s="39"/>
      <c r="X284" s="39"/>
      <c r="Y284" s="39"/>
      <c r="Z284" s="39"/>
      <c r="AA284" s="39"/>
      <c r="AB284" s="39"/>
      <c r="AC284" s="39"/>
      <c r="AD284" s="39"/>
      <c r="AE284" s="39"/>
      <c r="AR284" s="240" t="s">
        <v>357</v>
      </c>
      <c r="AT284" s="240" t="s">
        <v>352</v>
      </c>
      <c r="AU284" s="240" t="s">
        <v>76</v>
      </c>
      <c r="AY284" s="18" t="s">
        <v>350</v>
      </c>
      <c r="BE284" s="241">
        <f>IF(N284="základní",J284,0)</f>
        <v>0</v>
      </c>
      <c r="BF284" s="241">
        <f>IF(N284="snížená",J284,0)</f>
        <v>0</v>
      </c>
      <c r="BG284" s="241">
        <f>IF(N284="zákl. přenesená",J284,0)</f>
        <v>0</v>
      </c>
      <c r="BH284" s="241">
        <f>IF(N284="sníž. přenesená",J284,0)</f>
        <v>0</v>
      </c>
      <c r="BI284" s="241">
        <f>IF(N284="nulová",J284,0)</f>
        <v>0</v>
      </c>
      <c r="BJ284" s="18" t="s">
        <v>84</v>
      </c>
      <c r="BK284" s="241">
        <f>ROUND(I284*H284,2)</f>
        <v>0</v>
      </c>
      <c r="BL284" s="18" t="s">
        <v>357</v>
      </c>
      <c r="BM284" s="240" t="s">
        <v>1014</v>
      </c>
    </row>
    <row r="285" s="2" customFormat="1">
      <c r="A285" s="39"/>
      <c r="B285" s="40"/>
      <c r="C285" s="41"/>
      <c r="D285" s="242" t="s">
        <v>359</v>
      </c>
      <c r="E285" s="41"/>
      <c r="F285" s="243" t="s">
        <v>7423</v>
      </c>
      <c r="G285" s="41"/>
      <c r="H285" s="41"/>
      <c r="I285" s="244"/>
      <c r="J285" s="41"/>
      <c r="K285" s="41"/>
      <c r="L285" s="45"/>
      <c r="M285" s="245"/>
      <c r="N285" s="246"/>
      <c r="O285" s="92"/>
      <c r="P285" s="92"/>
      <c r="Q285" s="92"/>
      <c r="R285" s="92"/>
      <c r="S285" s="92"/>
      <c r="T285" s="93"/>
      <c r="U285" s="39"/>
      <c r="V285" s="39"/>
      <c r="W285" s="39"/>
      <c r="X285" s="39"/>
      <c r="Y285" s="39"/>
      <c r="Z285" s="39"/>
      <c r="AA285" s="39"/>
      <c r="AB285" s="39"/>
      <c r="AC285" s="39"/>
      <c r="AD285" s="39"/>
      <c r="AE285" s="39"/>
      <c r="AT285" s="18" t="s">
        <v>359</v>
      </c>
      <c r="AU285" s="18" t="s">
        <v>76</v>
      </c>
    </row>
    <row r="286" s="15" customFormat="1">
      <c r="A286" s="15"/>
      <c r="B286" s="269"/>
      <c r="C286" s="270"/>
      <c r="D286" s="242" t="s">
        <v>361</v>
      </c>
      <c r="E286" s="271" t="s">
        <v>1</v>
      </c>
      <c r="F286" s="272" t="s">
        <v>7424</v>
      </c>
      <c r="G286" s="270"/>
      <c r="H286" s="271" t="s">
        <v>1</v>
      </c>
      <c r="I286" s="273"/>
      <c r="J286" s="270"/>
      <c r="K286" s="270"/>
      <c r="L286" s="274"/>
      <c r="M286" s="275"/>
      <c r="N286" s="276"/>
      <c r="O286" s="276"/>
      <c r="P286" s="276"/>
      <c r="Q286" s="276"/>
      <c r="R286" s="276"/>
      <c r="S286" s="276"/>
      <c r="T286" s="277"/>
      <c r="U286" s="15"/>
      <c r="V286" s="15"/>
      <c r="W286" s="15"/>
      <c r="X286" s="15"/>
      <c r="Y286" s="15"/>
      <c r="Z286" s="15"/>
      <c r="AA286" s="15"/>
      <c r="AB286" s="15"/>
      <c r="AC286" s="15"/>
      <c r="AD286" s="15"/>
      <c r="AE286" s="15"/>
      <c r="AT286" s="278" t="s">
        <v>361</v>
      </c>
      <c r="AU286" s="278" t="s">
        <v>76</v>
      </c>
      <c r="AV286" s="15" t="s">
        <v>84</v>
      </c>
      <c r="AW286" s="15" t="s">
        <v>32</v>
      </c>
      <c r="AX286" s="15" t="s">
        <v>76</v>
      </c>
      <c r="AY286" s="278" t="s">
        <v>350</v>
      </c>
    </row>
    <row r="287" s="15" customFormat="1">
      <c r="A287" s="15"/>
      <c r="B287" s="269"/>
      <c r="C287" s="270"/>
      <c r="D287" s="242" t="s">
        <v>361</v>
      </c>
      <c r="E287" s="271" t="s">
        <v>1</v>
      </c>
      <c r="F287" s="272" t="s">
        <v>7425</v>
      </c>
      <c r="G287" s="270"/>
      <c r="H287" s="271" t="s">
        <v>1</v>
      </c>
      <c r="I287" s="273"/>
      <c r="J287" s="270"/>
      <c r="K287" s="270"/>
      <c r="L287" s="274"/>
      <c r="M287" s="275"/>
      <c r="N287" s="276"/>
      <c r="O287" s="276"/>
      <c r="P287" s="276"/>
      <c r="Q287" s="276"/>
      <c r="R287" s="276"/>
      <c r="S287" s="276"/>
      <c r="T287" s="277"/>
      <c r="U287" s="15"/>
      <c r="V287" s="15"/>
      <c r="W287" s="15"/>
      <c r="X287" s="15"/>
      <c r="Y287" s="15"/>
      <c r="Z287" s="15"/>
      <c r="AA287" s="15"/>
      <c r="AB287" s="15"/>
      <c r="AC287" s="15"/>
      <c r="AD287" s="15"/>
      <c r="AE287" s="15"/>
      <c r="AT287" s="278" t="s">
        <v>361</v>
      </c>
      <c r="AU287" s="278" t="s">
        <v>76</v>
      </c>
      <c r="AV287" s="15" t="s">
        <v>84</v>
      </c>
      <c r="AW287" s="15" t="s">
        <v>32</v>
      </c>
      <c r="AX287" s="15" t="s">
        <v>76</v>
      </c>
      <c r="AY287" s="278" t="s">
        <v>350</v>
      </c>
    </row>
    <row r="288" s="15" customFormat="1">
      <c r="A288" s="15"/>
      <c r="B288" s="269"/>
      <c r="C288" s="270"/>
      <c r="D288" s="242" t="s">
        <v>361</v>
      </c>
      <c r="E288" s="271" t="s">
        <v>1</v>
      </c>
      <c r="F288" s="272" t="s">
        <v>7220</v>
      </c>
      <c r="G288" s="270"/>
      <c r="H288" s="271" t="s">
        <v>1</v>
      </c>
      <c r="I288" s="273"/>
      <c r="J288" s="270"/>
      <c r="K288" s="270"/>
      <c r="L288" s="274"/>
      <c r="M288" s="275"/>
      <c r="N288" s="276"/>
      <c r="O288" s="276"/>
      <c r="P288" s="276"/>
      <c r="Q288" s="276"/>
      <c r="R288" s="276"/>
      <c r="S288" s="276"/>
      <c r="T288" s="277"/>
      <c r="U288" s="15"/>
      <c r="V288" s="15"/>
      <c r="W288" s="15"/>
      <c r="X288" s="15"/>
      <c r="Y288" s="15"/>
      <c r="Z288" s="15"/>
      <c r="AA288" s="15"/>
      <c r="AB288" s="15"/>
      <c r="AC288" s="15"/>
      <c r="AD288" s="15"/>
      <c r="AE288" s="15"/>
      <c r="AT288" s="278" t="s">
        <v>361</v>
      </c>
      <c r="AU288" s="278" t="s">
        <v>76</v>
      </c>
      <c r="AV288" s="15" t="s">
        <v>84</v>
      </c>
      <c r="AW288" s="15" t="s">
        <v>32</v>
      </c>
      <c r="AX288" s="15" t="s">
        <v>76</v>
      </c>
      <c r="AY288" s="278" t="s">
        <v>350</v>
      </c>
    </row>
    <row r="289" s="15" customFormat="1">
      <c r="A289" s="15"/>
      <c r="B289" s="269"/>
      <c r="C289" s="270"/>
      <c r="D289" s="242" t="s">
        <v>361</v>
      </c>
      <c r="E289" s="271" t="s">
        <v>1</v>
      </c>
      <c r="F289" s="272" t="s">
        <v>7426</v>
      </c>
      <c r="G289" s="270"/>
      <c r="H289" s="271" t="s">
        <v>1</v>
      </c>
      <c r="I289" s="273"/>
      <c r="J289" s="270"/>
      <c r="K289" s="270"/>
      <c r="L289" s="274"/>
      <c r="M289" s="275"/>
      <c r="N289" s="276"/>
      <c r="O289" s="276"/>
      <c r="P289" s="276"/>
      <c r="Q289" s="276"/>
      <c r="R289" s="276"/>
      <c r="S289" s="276"/>
      <c r="T289" s="277"/>
      <c r="U289" s="15"/>
      <c r="V289" s="15"/>
      <c r="W289" s="15"/>
      <c r="X289" s="15"/>
      <c r="Y289" s="15"/>
      <c r="Z289" s="15"/>
      <c r="AA289" s="15"/>
      <c r="AB289" s="15"/>
      <c r="AC289" s="15"/>
      <c r="AD289" s="15"/>
      <c r="AE289" s="15"/>
      <c r="AT289" s="278" t="s">
        <v>361</v>
      </c>
      <c r="AU289" s="278" t="s">
        <v>76</v>
      </c>
      <c r="AV289" s="15" t="s">
        <v>84</v>
      </c>
      <c r="AW289" s="15" t="s">
        <v>32</v>
      </c>
      <c r="AX289" s="15" t="s">
        <v>76</v>
      </c>
      <c r="AY289" s="278" t="s">
        <v>350</v>
      </c>
    </row>
    <row r="290" s="13" customFormat="1">
      <c r="A290" s="13"/>
      <c r="B290" s="247"/>
      <c r="C290" s="248"/>
      <c r="D290" s="242" t="s">
        <v>361</v>
      </c>
      <c r="E290" s="249" t="s">
        <v>1</v>
      </c>
      <c r="F290" s="250" t="s">
        <v>86</v>
      </c>
      <c r="G290" s="248"/>
      <c r="H290" s="251">
        <v>2</v>
      </c>
      <c r="I290" s="252"/>
      <c r="J290" s="248"/>
      <c r="K290" s="248"/>
      <c r="L290" s="253"/>
      <c r="M290" s="254"/>
      <c r="N290" s="255"/>
      <c r="O290" s="255"/>
      <c r="P290" s="255"/>
      <c r="Q290" s="255"/>
      <c r="R290" s="255"/>
      <c r="S290" s="255"/>
      <c r="T290" s="256"/>
      <c r="U290" s="13"/>
      <c r="V290" s="13"/>
      <c r="W290" s="13"/>
      <c r="X290" s="13"/>
      <c r="Y290" s="13"/>
      <c r="Z290" s="13"/>
      <c r="AA290" s="13"/>
      <c r="AB290" s="13"/>
      <c r="AC290" s="13"/>
      <c r="AD290" s="13"/>
      <c r="AE290" s="13"/>
      <c r="AT290" s="257" t="s">
        <v>361</v>
      </c>
      <c r="AU290" s="257" t="s">
        <v>76</v>
      </c>
      <c r="AV290" s="13" t="s">
        <v>86</v>
      </c>
      <c r="AW290" s="13" t="s">
        <v>32</v>
      </c>
      <c r="AX290" s="13" t="s">
        <v>84</v>
      </c>
      <c r="AY290" s="257" t="s">
        <v>350</v>
      </c>
    </row>
    <row r="291" s="2" customFormat="1" ht="16.5" customHeight="1">
      <c r="A291" s="39"/>
      <c r="B291" s="40"/>
      <c r="C291" s="229" t="s">
        <v>707</v>
      </c>
      <c r="D291" s="229" t="s">
        <v>352</v>
      </c>
      <c r="E291" s="230" t="s">
        <v>7427</v>
      </c>
      <c r="F291" s="231" t="s">
        <v>7423</v>
      </c>
      <c r="G291" s="232" t="s">
        <v>497</v>
      </c>
      <c r="H291" s="233">
        <v>2</v>
      </c>
      <c r="I291" s="234"/>
      <c r="J291" s="235">
        <f>ROUND(I291*H291,2)</f>
        <v>0</v>
      </c>
      <c r="K291" s="231" t="s">
        <v>1</v>
      </c>
      <c r="L291" s="45"/>
      <c r="M291" s="236" t="s">
        <v>1</v>
      </c>
      <c r="N291" s="237" t="s">
        <v>41</v>
      </c>
      <c r="O291" s="92"/>
      <c r="P291" s="238">
        <f>O291*H291</f>
        <v>0</v>
      </c>
      <c r="Q291" s="238">
        <v>0</v>
      </c>
      <c r="R291" s="238">
        <f>Q291*H291</f>
        <v>0</v>
      </c>
      <c r="S291" s="238">
        <v>0</v>
      </c>
      <c r="T291" s="239">
        <f>S291*H291</f>
        <v>0</v>
      </c>
      <c r="U291" s="39"/>
      <c r="V291" s="39"/>
      <c r="W291" s="39"/>
      <c r="X291" s="39"/>
      <c r="Y291" s="39"/>
      <c r="Z291" s="39"/>
      <c r="AA291" s="39"/>
      <c r="AB291" s="39"/>
      <c r="AC291" s="39"/>
      <c r="AD291" s="39"/>
      <c r="AE291" s="39"/>
      <c r="AR291" s="240" t="s">
        <v>357</v>
      </c>
      <c r="AT291" s="240" t="s">
        <v>352</v>
      </c>
      <c r="AU291" s="240" t="s">
        <v>76</v>
      </c>
      <c r="AY291" s="18" t="s">
        <v>350</v>
      </c>
      <c r="BE291" s="241">
        <f>IF(N291="základní",J291,0)</f>
        <v>0</v>
      </c>
      <c r="BF291" s="241">
        <f>IF(N291="snížená",J291,0)</f>
        <v>0</v>
      </c>
      <c r="BG291" s="241">
        <f>IF(N291="zákl. přenesená",J291,0)</f>
        <v>0</v>
      </c>
      <c r="BH291" s="241">
        <f>IF(N291="sníž. přenesená",J291,0)</f>
        <v>0</v>
      </c>
      <c r="BI291" s="241">
        <f>IF(N291="nulová",J291,0)</f>
        <v>0</v>
      </c>
      <c r="BJ291" s="18" t="s">
        <v>84</v>
      </c>
      <c r="BK291" s="241">
        <f>ROUND(I291*H291,2)</f>
        <v>0</v>
      </c>
      <c r="BL291" s="18" t="s">
        <v>357</v>
      </c>
      <c r="BM291" s="240" t="s">
        <v>1034</v>
      </c>
    </row>
    <row r="292" s="2" customFormat="1">
      <c r="A292" s="39"/>
      <c r="B292" s="40"/>
      <c r="C292" s="41"/>
      <c r="D292" s="242" t="s">
        <v>359</v>
      </c>
      <c r="E292" s="41"/>
      <c r="F292" s="243" t="s">
        <v>7423</v>
      </c>
      <c r="G292" s="41"/>
      <c r="H292" s="41"/>
      <c r="I292" s="244"/>
      <c r="J292" s="41"/>
      <c r="K292" s="41"/>
      <c r="L292" s="45"/>
      <c r="M292" s="245"/>
      <c r="N292" s="246"/>
      <c r="O292" s="92"/>
      <c r="P292" s="92"/>
      <c r="Q292" s="92"/>
      <c r="R292" s="92"/>
      <c r="S292" s="92"/>
      <c r="T292" s="93"/>
      <c r="U292" s="39"/>
      <c r="V292" s="39"/>
      <c r="W292" s="39"/>
      <c r="X292" s="39"/>
      <c r="Y292" s="39"/>
      <c r="Z292" s="39"/>
      <c r="AA292" s="39"/>
      <c r="AB292" s="39"/>
      <c r="AC292" s="39"/>
      <c r="AD292" s="39"/>
      <c r="AE292" s="39"/>
      <c r="AT292" s="18" t="s">
        <v>359</v>
      </c>
      <c r="AU292" s="18" t="s">
        <v>76</v>
      </c>
    </row>
    <row r="293" s="15" customFormat="1">
      <c r="A293" s="15"/>
      <c r="B293" s="269"/>
      <c r="C293" s="270"/>
      <c r="D293" s="242" t="s">
        <v>361</v>
      </c>
      <c r="E293" s="271" t="s">
        <v>1</v>
      </c>
      <c r="F293" s="272" t="s">
        <v>7424</v>
      </c>
      <c r="G293" s="270"/>
      <c r="H293" s="271" t="s">
        <v>1</v>
      </c>
      <c r="I293" s="273"/>
      <c r="J293" s="270"/>
      <c r="K293" s="270"/>
      <c r="L293" s="274"/>
      <c r="M293" s="275"/>
      <c r="N293" s="276"/>
      <c r="O293" s="276"/>
      <c r="P293" s="276"/>
      <c r="Q293" s="276"/>
      <c r="R293" s="276"/>
      <c r="S293" s="276"/>
      <c r="T293" s="277"/>
      <c r="U293" s="15"/>
      <c r="V293" s="15"/>
      <c r="W293" s="15"/>
      <c r="X293" s="15"/>
      <c r="Y293" s="15"/>
      <c r="Z293" s="15"/>
      <c r="AA293" s="15"/>
      <c r="AB293" s="15"/>
      <c r="AC293" s="15"/>
      <c r="AD293" s="15"/>
      <c r="AE293" s="15"/>
      <c r="AT293" s="278" t="s">
        <v>361</v>
      </c>
      <c r="AU293" s="278" t="s">
        <v>76</v>
      </c>
      <c r="AV293" s="15" t="s">
        <v>84</v>
      </c>
      <c r="AW293" s="15" t="s">
        <v>32</v>
      </c>
      <c r="AX293" s="15" t="s">
        <v>76</v>
      </c>
      <c r="AY293" s="278" t="s">
        <v>350</v>
      </c>
    </row>
    <row r="294" s="15" customFormat="1">
      <c r="A294" s="15"/>
      <c r="B294" s="269"/>
      <c r="C294" s="270"/>
      <c r="D294" s="242" t="s">
        <v>361</v>
      </c>
      <c r="E294" s="271" t="s">
        <v>1</v>
      </c>
      <c r="F294" s="272" t="s">
        <v>7425</v>
      </c>
      <c r="G294" s="270"/>
      <c r="H294" s="271" t="s">
        <v>1</v>
      </c>
      <c r="I294" s="273"/>
      <c r="J294" s="270"/>
      <c r="K294" s="270"/>
      <c r="L294" s="274"/>
      <c r="M294" s="275"/>
      <c r="N294" s="276"/>
      <c r="O294" s="276"/>
      <c r="P294" s="276"/>
      <c r="Q294" s="276"/>
      <c r="R294" s="276"/>
      <c r="S294" s="276"/>
      <c r="T294" s="277"/>
      <c r="U294" s="15"/>
      <c r="V294" s="15"/>
      <c r="W294" s="15"/>
      <c r="X294" s="15"/>
      <c r="Y294" s="15"/>
      <c r="Z294" s="15"/>
      <c r="AA294" s="15"/>
      <c r="AB294" s="15"/>
      <c r="AC294" s="15"/>
      <c r="AD294" s="15"/>
      <c r="AE294" s="15"/>
      <c r="AT294" s="278" t="s">
        <v>361</v>
      </c>
      <c r="AU294" s="278" t="s">
        <v>76</v>
      </c>
      <c r="AV294" s="15" t="s">
        <v>84</v>
      </c>
      <c r="AW294" s="15" t="s">
        <v>32</v>
      </c>
      <c r="AX294" s="15" t="s">
        <v>76</v>
      </c>
      <c r="AY294" s="278" t="s">
        <v>350</v>
      </c>
    </row>
    <row r="295" s="15" customFormat="1">
      <c r="A295" s="15"/>
      <c r="B295" s="269"/>
      <c r="C295" s="270"/>
      <c r="D295" s="242" t="s">
        <v>361</v>
      </c>
      <c r="E295" s="271" t="s">
        <v>1</v>
      </c>
      <c r="F295" s="272" t="s">
        <v>7220</v>
      </c>
      <c r="G295" s="270"/>
      <c r="H295" s="271" t="s">
        <v>1</v>
      </c>
      <c r="I295" s="273"/>
      <c r="J295" s="270"/>
      <c r="K295" s="270"/>
      <c r="L295" s="274"/>
      <c r="M295" s="275"/>
      <c r="N295" s="276"/>
      <c r="O295" s="276"/>
      <c r="P295" s="276"/>
      <c r="Q295" s="276"/>
      <c r="R295" s="276"/>
      <c r="S295" s="276"/>
      <c r="T295" s="277"/>
      <c r="U295" s="15"/>
      <c r="V295" s="15"/>
      <c r="W295" s="15"/>
      <c r="X295" s="15"/>
      <c r="Y295" s="15"/>
      <c r="Z295" s="15"/>
      <c r="AA295" s="15"/>
      <c r="AB295" s="15"/>
      <c r="AC295" s="15"/>
      <c r="AD295" s="15"/>
      <c r="AE295" s="15"/>
      <c r="AT295" s="278" t="s">
        <v>361</v>
      </c>
      <c r="AU295" s="278" t="s">
        <v>76</v>
      </c>
      <c r="AV295" s="15" t="s">
        <v>84</v>
      </c>
      <c r="AW295" s="15" t="s">
        <v>32</v>
      </c>
      <c r="AX295" s="15" t="s">
        <v>76</v>
      </c>
      <c r="AY295" s="278" t="s">
        <v>350</v>
      </c>
    </row>
    <row r="296" s="15" customFormat="1">
      <c r="A296" s="15"/>
      <c r="B296" s="269"/>
      <c r="C296" s="270"/>
      <c r="D296" s="242" t="s">
        <v>361</v>
      </c>
      <c r="E296" s="271" t="s">
        <v>1</v>
      </c>
      <c r="F296" s="272" t="s">
        <v>7428</v>
      </c>
      <c r="G296" s="270"/>
      <c r="H296" s="271" t="s">
        <v>1</v>
      </c>
      <c r="I296" s="273"/>
      <c r="J296" s="270"/>
      <c r="K296" s="270"/>
      <c r="L296" s="274"/>
      <c r="M296" s="275"/>
      <c r="N296" s="276"/>
      <c r="O296" s="276"/>
      <c r="P296" s="276"/>
      <c r="Q296" s="276"/>
      <c r="R296" s="276"/>
      <c r="S296" s="276"/>
      <c r="T296" s="277"/>
      <c r="U296" s="15"/>
      <c r="V296" s="15"/>
      <c r="W296" s="15"/>
      <c r="X296" s="15"/>
      <c r="Y296" s="15"/>
      <c r="Z296" s="15"/>
      <c r="AA296" s="15"/>
      <c r="AB296" s="15"/>
      <c r="AC296" s="15"/>
      <c r="AD296" s="15"/>
      <c r="AE296" s="15"/>
      <c r="AT296" s="278" t="s">
        <v>361</v>
      </c>
      <c r="AU296" s="278" t="s">
        <v>76</v>
      </c>
      <c r="AV296" s="15" t="s">
        <v>84</v>
      </c>
      <c r="AW296" s="15" t="s">
        <v>32</v>
      </c>
      <c r="AX296" s="15" t="s">
        <v>76</v>
      </c>
      <c r="AY296" s="278" t="s">
        <v>350</v>
      </c>
    </row>
    <row r="297" s="13" customFormat="1">
      <c r="A297" s="13"/>
      <c r="B297" s="247"/>
      <c r="C297" s="248"/>
      <c r="D297" s="242" t="s">
        <v>361</v>
      </c>
      <c r="E297" s="249" t="s">
        <v>1</v>
      </c>
      <c r="F297" s="250" t="s">
        <v>86</v>
      </c>
      <c r="G297" s="248"/>
      <c r="H297" s="251">
        <v>2</v>
      </c>
      <c r="I297" s="252"/>
      <c r="J297" s="248"/>
      <c r="K297" s="248"/>
      <c r="L297" s="253"/>
      <c r="M297" s="254"/>
      <c r="N297" s="255"/>
      <c r="O297" s="255"/>
      <c r="P297" s="255"/>
      <c r="Q297" s="255"/>
      <c r="R297" s="255"/>
      <c r="S297" s="255"/>
      <c r="T297" s="256"/>
      <c r="U297" s="13"/>
      <c r="V297" s="13"/>
      <c r="W297" s="13"/>
      <c r="X297" s="13"/>
      <c r="Y297" s="13"/>
      <c r="Z297" s="13"/>
      <c r="AA297" s="13"/>
      <c r="AB297" s="13"/>
      <c r="AC297" s="13"/>
      <c r="AD297" s="13"/>
      <c r="AE297" s="13"/>
      <c r="AT297" s="257" t="s">
        <v>361</v>
      </c>
      <c r="AU297" s="257" t="s">
        <v>76</v>
      </c>
      <c r="AV297" s="13" t="s">
        <v>86</v>
      </c>
      <c r="AW297" s="13" t="s">
        <v>32</v>
      </c>
      <c r="AX297" s="13" t="s">
        <v>84</v>
      </c>
      <c r="AY297" s="257" t="s">
        <v>350</v>
      </c>
    </row>
    <row r="298" s="2" customFormat="1" ht="16.5" customHeight="1">
      <c r="A298" s="39"/>
      <c r="B298" s="40"/>
      <c r="C298" s="229" t="s">
        <v>713</v>
      </c>
      <c r="D298" s="229" t="s">
        <v>352</v>
      </c>
      <c r="E298" s="230" t="s">
        <v>7429</v>
      </c>
      <c r="F298" s="231" t="s">
        <v>7423</v>
      </c>
      <c r="G298" s="232" t="s">
        <v>497</v>
      </c>
      <c r="H298" s="233">
        <v>4</v>
      </c>
      <c r="I298" s="234"/>
      <c r="J298" s="235">
        <f>ROUND(I298*H298,2)</f>
        <v>0</v>
      </c>
      <c r="K298" s="231" t="s">
        <v>1</v>
      </c>
      <c r="L298" s="45"/>
      <c r="M298" s="236" t="s">
        <v>1</v>
      </c>
      <c r="N298" s="237" t="s">
        <v>41</v>
      </c>
      <c r="O298" s="92"/>
      <c r="P298" s="238">
        <f>O298*H298</f>
        <v>0</v>
      </c>
      <c r="Q298" s="238">
        <v>0</v>
      </c>
      <c r="R298" s="238">
        <f>Q298*H298</f>
        <v>0</v>
      </c>
      <c r="S298" s="238">
        <v>0</v>
      </c>
      <c r="T298" s="239">
        <f>S298*H298</f>
        <v>0</v>
      </c>
      <c r="U298" s="39"/>
      <c r="V298" s="39"/>
      <c r="W298" s="39"/>
      <c r="X298" s="39"/>
      <c r="Y298" s="39"/>
      <c r="Z298" s="39"/>
      <c r="AA298" s="39"/>
      <c r="AB298" s="39"/>
      <c r="AC298" s="39"/>
      <c r="AD298" s="39"/>
      <c r="AE298" s="39"/>
      <c r="AR298" s="240" t="s">
        <v>357</v>
      </c>
      <c r="AT298" s="240" t="s">
        <v>352</v>
      </c>
      <c r="AU298" s="240" t="s">
        <v>76</v>
      </c>
      <c r="AY298" s="18" t="s">
        <v>350</v>
      </c>
      <c r="BE298" s="241">
        <f>IF(N298="základní",J298,0)</f>
        <v>0</v>
      </c>
      <c r="BF298" s="241">
        <f>IF(N298="snížená",J298,0)</f>
        <v>0</v>
      </c>
      <c r="BG298" s="241">
        <f>IF(N298="zákl. přenesená",J298,0)</f>
        <v>0</v>
      </c>
      <c r="BH298" s="241">
        <f>IF(N298="sníž. přenesená",J298,0)</f>
        <v>0</v>
      </c>
      <c r="BI298" s="241">
        <f>IF(N298="nulová",J298,0)</f>
        <v>0</v>
      </c>
      <c r="BJ298" s="18" t="s">
        <v>84</v>
      </c>
      <c r="BK298" s="241">
        <f>ROUND(I298*H298,2)</f>
        <v>0</v>
      </c>
      <c r="BL298" s="18" t="s">
        <v>357</v>
      </c>
      <c r="BM298" s="240" t="s">
        <v>1050</v>
      </c>
    </row>
    <row r="299" s="2" customFormat="1">
      <c r="A299" s="39"/>
      <c r="B299" s="40"/>
      <c r="C299" s="41"/>
      <c r="D299" s="242" t="s">
        <v>359</v>
      </c>
      <c r="E299" s="41"/>
      <c r="F299" s="243" t="s">
        <v>7423</v>
      </c>
      <c r="G299" s="41"/>
      <c r="H299" s="41"/>
      <c r="I299" s="244"/>
      <c r="J299" s="41"/>
      <c r="K299" s="41"/>
      <c r="L299" s="45"/>
      <c r="M299" s="245"/>
      <c r="N299" s="246"/>
      <c r="O299" s="92"/>
      <c r="P299" s="92"/>
      <c r="Q299" s="92"/>
      <c r="R299" s="92"/>
      <c r="S299" s="92"/>
      <c r="T299" s="93"/>
      <c r="U299" s="39"/>
      <c r="V299" s="39"/>
      <c r="W299" s="39"/>
      <c r="X299" s="39"/>
      <c r="Y299" s="39"/>
      <c r="Z299" s="39"/>
      <c r="AA299" s="39"/>
      <c r="AB299" s="39"/>
      <c r="AC299" s="39"/>
      <c r="AD299" s="39"/>
      <c r="AE299" s="39"/>
      <c r="AT299" s="18" t="s">
        <v>359</v>
      </c>
      <c r="AU299" s="18" t="s">
        <v>76</v>
      </c>
    </row>
    <row r="300" s="15" customFormat="1">
      <c r="A300" s="15"/>
      <c r="B300" s="269"/>
      <c r="C300" s="270"/>
      <c r="D300" s="242" t="s">
        <v>361</v>
      </c>
      <c r="E300" s="271" t="s">
        <v>1</v>
      </c>
      <c r="F300" s="272" t="s">
        <v>7424</v>
      </c>
      <c r="G300" s="270"/>
      <c r="H300" s="271" t="s">
        <v>1</v>
      </c>
      <c r="I300" s="273"/>
      <c r="J300" s="270"/>
      <c r="K300" s="270"/>
      <c r="L300" s="274"/>
      <c r="M300" s="275"/>
      <c r="N300" s="276"/>
      <c r="O300" s="276"/>
      <c r="P300" s="276"/>
      <c r="Q300" s="276"/>
      <c r="R300" s="276"/>
      <c r="S300" s="276"/>
      <c r="T300" s="277"/>
      <c r="U300" s="15"/>
      <c r="V300" s="15"/>
      <c r="W300" s="15"/>
      <c r="X300" s="15"/>
      <c r="Y300" s="15"/>
      <c r="Z300" s="15"/>
      <c r="AA300" s="15"/>
      <c r="AB300" s="15"/>
      <c r="AC300" s="15"/>
      <c r="AD300" s="15"/>
      <c r="AE300" s="15"/>
      <c r="AT300" s="278" t="s">
        <v>361</v>
      </c>
      <c r="AU300" s="278" t="s">
        <v>76</v>
      </c>
      <c r="AV300" s="15" t="s">
        <v>84</v>
      </c>
      <c r="AW300" s="15" t="s">
        <v>32</v>
      </c>
      <c r="AX300" s="15" t="s">
        <v>76</v>
      </c>
      <c r="AY300" s="278" t="s">
        <v>350</v>
      </c>
    </row>
    <row r="301" s="15" customFormat="1">
      <c r="A301" s="15"/>
      <c r="B301" s="269"/>
      <c r="C301" s="270"/>
      <c r="D301" s="242" t="s">
        <v>361</v>
      </c>
      <c r="E301" s="271" t="s">
        <v>1</v>
      </c>
      <c r="F301" s="272" t="s">
        <v>7425</v>
      </c>
      <c r="G301" s="270"/>
      <c r="H301" s="271" t="s">
        <v>1</v>
      </c>
      <c r="I301" s="273"/>
      <c r="J301" s="270"/>
      <c r="K301" s="270"/>
      <c r="L301" s="274"/>
      <c r="M301" s="275"/>
      <c r="N301" s="276"/>
      <c r="O301" s="276"/>
      <c r="P301" s="276"/>
      <c r="Q301" s="276"/>
      <c r="R301" s="276"/>
      <c r="S301" s="276"/>
      <c r="T301" s="277"/>
      <c r="U301" s="15"/>
      <c r="V301" s="15"/>
      <c r="W301" s="15"/>
      <c r="X301" s="15"/>
      <c r="Y301" s="15"/>
      <c r="Z301" s="15"/>
      <c r="AA301" s="15"/>
      <c r="AB301" s="15"/>
      <c r="AC301" s="15"/>
      <c r="AD301" s="15"/>
      <c r="AE301" s="15"/>
      <c r="AT301" s="278" t="s">
        <v>361</v>
      </c>
      <c r="AU301" s="278" t="s">
        <v>76</v>
      </c>
      <c r="AV301" s="15" t="s">
        <v>84</v>
      </c>
      <c r="AW301" s="15" t="s">
        <v>32</v>
      </c>
      <c r="AX301" s="15" t="s">
        <v>76</v>
      </c>
      <c r="AY301" s="278" t="s">
        <v>350</v>
      </c>
    </row>
    <row r="302" s="15" customFormat="1">
      <c r="A302" s="15"/>
      <c r="B302" s="269"/>
      <c r="C302" s="270"/>
      <c r="D302" s="242" t="s">
        <v>361</v>
      </c>
      <c r="E302" s="271" t="s">
        <v>1</v>
      </c>
      <c r="F302" s="272" t="s">
        <v>7220</v>
      </c>
      <c r="G302" s="270"/>
      <c r="H302" s="271" t="s">
        <v>1</v>
      </c>
      <c r="I302" s="273"/>
      <c r="J302" s="270"/>
      <c r="K302" s="270"/>
      <c r="L302" s="274"/>
      <c r="M302" s="275"/>
      <c r="N302" s="276"/>
      <c r="O302" s="276"/>
      <c r="P302" s="276"/>
      <c r="Q302" s="276"/>
      <c r="R302" s="276"/>
      <c r="S302" s="276"/>
      <c r="T302" s="277"/>
      <c r="U302" s="15"/>
      <c r="V302" s="15"/>
      <c r="W302" s="15"/>
      <c r="X302" s="15"/>
      <c r="Y302" s="15"/>
      <c r="Z302" s="15"/>
      <c r="AA302" s="15"/>
      <c r="AB302" s="15"/>
      <c r="AC302" s="15"/>
      <c r="AD302" s="15"/>
      <c r="AE302" s="15"/>
      <c r="AT302" s="278" t="s">
        <v>361</v>
      </c>
      <c r="AU302" s="278" t="s">
        <v>76</v>
      </c>
      <c r="AV302" s="15" t="s">
        <v>84</v>
      </c>
      <c r="AW302" s="15" t="s">
        <v>32</v>
      </c>
      <c r="AX302" s="15" t="s">
        <v>76</v>
      </c>
      <c r="AY302" s="278" t="s">
        <v>350</v>
      </c>
    </row>
    <row r="303" s="15" customFormat="1">
      <c r="A303" s="15"/>
      <c r="B303" s="269"/>
      <c r="C303" s="270"/>
      <c r="D303" s="242" t="s">
        <v>361</v>
      </c>
      <c r="E303" s="271" t="s">
        <v>1</v>
      </c>
      <c r="F303" s="272" t="s">
        <v>7430</v>
      </c>
      <c r="G303" s="270"/>
      <c r="H303" s="271" t="s">
        <v>1</v>
      </c>
      <c r="I303" s="273"/>
      <c r="J303" s="270"/>
      <c r="K303" s="270"/>
      <c r="L303" s="274"/>
      <c r="M303" s="275"/>
      <c r="N303" s="276"/>
      <c r="O303" s="276"/>
      <c r="P303" s="276"/>
      <c r="Q303" s="276"/>
      <c r="R303" s="276"/>
      <c r="S303" s="276"/>
      <c r="T303" s="277"/>
      <c r="U303" s="15"/>
      <c r="V303" s="15"/>
      <c r="W303" s="15"/>
      <c r="X303" s="15"/>
      <c r="Y303" s="15"/>
      <c r="Z303" s="15"/>
      <c r="AA303" s="15"/>
      <c r="AB303" s="15"/>
      <c r="AC303" s="15"/>
      <c r="AD303" s="15"/>
      <c r="AE303" s="15"/>
      <c r="AT303" s="278" t="s">
        <v>361</v>
      </c>
      <c r="AU303" s="278" t="s">
        <v>76</v>
      </c>
      <c r="AV303" s="15" t="s">
        <v>84</v>
      </c>
      <c r="AW303" s="15" t="s">
        <v>32</v>
      </c>
      <c r="AX303" s="15" t="s">
        <v>76</v>
      </c>
      <c r="AY303" s="278" t="s">
        <v>350</v>
      </c>
    </row>
    <row r="304" s="13" customFormat="1">
      <c r="A304" s="13"/>
      <c r="B304" s="247"/>
      <c r="C304" s="248"/>
      <c r="D304" s="242" t="s">
        <v>361</v>
      </c>
      <c r="E304" s="249" t="s">
        <v>1</v>
      </c>
      <c r="F304" s="250" t="s">
        <v>357</v>
      </c>
      <c r="G304" s="248"/>
      <c r="H304" s="251">
        <v>4</v>
      </c>
      <c r="I304" s="252"/>
      <c r="J304" s="248"/>
      <c r="K304" s="248"/>
      <c r="L304" s="253"/>
      <c r="M304" s="254"/>
      <c r="N304" s="255"/>
      <c r="O304" s="255"/>
      <c r="P304" s="255"/>
      <c r="Q304" s="255"/>
      <c r="R304" s="255"/>
      <c r="S304" s="255"/>
      <c r="T304" s="256"/>
      <c r="U304" s="13"/>
      <c r="V304" s="13"/>
      <c r="W304" s="13"/>
      <c r="X304" s="13"/>
      <c r="Y304" s="13"/>
      <c r="Z304" s="13"/>
      <c r="AA304" s="13"/>
      <c r="AB304" s="13"/>
      <c r="AC304" s="13"/>
      <c r="AD304" s="13"/>
      <c r="AE304" s="13"/>
      <c r="AT304" s="257" t="s">
        <v>361</v>
      </c>
      <c r="AU304" s="257" t="s">
        <v>76</v>
      </c>
      <c r="AV304" s="13" t="s">
        <v>86</v>
      </c>
      <c r="AW304" s="13" t="s">
        <v>32</v>
      </c>
      <c r="AX304" s="13" t="s">
        <v>84</v>
      </c>
      <c r="AY304" s="257" t="s">
        <v>350</v>
      </c>
    </row>
    <row r="305" s="2" customFormat="1" ht="16.5" customHeight="1">
      <c r="A305" s="39"/>
      <c r="B305" s="40"/>
      <c r="C305" s="229" t="s">
        <v>722</v>
      </c>
      <c r="D305" s="229" t="s">
        <v>352</v>
      </c>
      <c r="E305" s="230" t="s">
        <v>7431</v>
      </c>
      <c r="F305" s="231" t="s">
        <v>7423</v>
      </c>
      <c r="G305" s="232" t="s">
        <v>497</v>
      </c>
      <c r="H305" s="233">
        <v>5</v>
      </c>
      <c r="I305" s="234"/>
      <c r="J305" s="235">
        <f>ROUND(I305*H305,2)</f>
        <v>0</v>
      </c>
      <c r="K305" s="231" t="s">
        <v>1</v>
      </c>
      <c r="L305" s="45"/>
      <c r="M305" s="236" t="s">
        <v>1</v>
      </c>
      <c r="N305" s="237" t="s">
        <v>41</v>
      </c>
      <c r="O305" s="92"/>
      <c r="P305" s="238">
        <f>O305*H305</f>
        <v>0</v>
      </c>
      <c r="Q305" s="238">
        <v>0</v>
      </c>
      <c r="R305" s="238">
        <f>Q305*H305</f>
        <v>0</v>
      </c>
      <c r="S305" s="238">
        <v>0</v>
      </c>
      <c r="T305" s="239">
        <f>S305*H305</f>
        <v>0</v>
      </c>
      <c r="U305" s="39"/>
      <c r="V305" s="39"/>
      <c r="W305" s="39"/>
      <c r="X305" s="39"/>
      <c r="Y305" s="39"/>
      <c r="Z305" s="39"/>
      <c r="AA305" s="39"/>
      <c r="AB305" s="39"/>
      <c r="AC305" s="39"/>
      <c r="AD305" s="39"/>
      <c r="AE305" s="39"/>
      <c r="AR305" s="240" t="s">
        <v>357</v>
      </c>
      <c r="AT305" s="240" t="s">
        <v>352</v>
      </c>
      <c r="AU305" s="240" t="s">
        <v>76</v>
      </c>
      <c r="AY305" s="18" t="s">
        <v>350</v>
      </c>
      <c r="BE305" s="241">
        <f>IF(N305="základní",J305,0)</f>
        <v>0</v>
      </c>
      <c r="BF305" s="241">
        <f>IF(N305="snížená",J305,0)</f>
        <v>0</v>
      </c>
      <c r="BG305" s="241">
        <f>IF(N305="zákl. přenesená",J305,0)</f>
        <v>0</v>
      </c>
      <c r="BH305" s="241">
        <f>IF(N305="sníž. přenesená",J305,0)</f>
        <v>0</v>
      </c>
      <c r="BI305" s="241">
        <f>IF(N305="nulová",J305,0)</f>
        <v>0</v>
      </c>
      <c r="BJ305" s="18" t="s">
        <v>84</v>
      </c>
      <c r="BK305" s="241">
        <f>ROUND(I305*H305,2)</f>
        <v>0</v>
      </c>
      <c r="BL305" s="18" t="s">
        <v>357</v>
      </c>
      <c r="BM305" s="240" t="s">
        <v>1080</v>
      </c>
    </row>
    <row r="306" s="2" customFormat="1">
      <c r="A306" s="39"/>
      <c r="B306" s="40"/>
      <c r="C306" s="41"/>
      <c r="D306" s="242" t="s">
        <v>359</v>
      </c>
      <c r="E306" s="41"/>
      <c r="F306" s="243" t="s">
        <v>7423</v>
      </c>
      <c r="G306" s="41"/>
      <c r="H306" s="41"/>
      <c r="I306" s="244"/>
      <c r="J306" s="41"/>
      <c r="K306" s="41"/>
      <c r="L306" s="45"/>
      <c r="M306" s="245"/>
      <c r="N306" s="246"/>
      <c r="O306" s="92"/>
      <c r="P306" s="92"/>
      <c r="Q306" s="92"/>
      <c r="R306" s="92"/>
      <c r="S306" s="92"/>
      <c r="T306" s="93"/>
      <c r="U306" s="39"/>
      <c r="V306" s="39"/>
      <c r="W306" s="39"/>
      <c r="X306" s="39"/>
      <c r="Y306" s="39"/>
      <c r="Z306" s="39"/>
      <c r="AA306" s="39"/>
      <c r="AB306" s="39"/>
      <c r="AC306" s="39"/>
      <c r="AD306" s="39"/>
      <c r="AE306" s="39"/>
      <c r="AT306" s="18" t="s">
        <v>359</v>
      </c>
      <c r="AU306" s="18" t="s">
        <v>76</v>
      </c>
    </row>
    <row r="307" s="15" customFormat="1">
      <c r="A307" s="15"/>
      <c r="B307" s="269"/>
      <c r="C307" s="270"/>
      <c r="D307" s="242" t="s">
        <v>361</v>
      </c>
      <c r="E307" s="271" t="s">
        <v>1</v>
      </c>
      <c r="F307" s="272" t="s">
        <v>7424</v>
      </c>
      <c r="G307" s="270"/>
      <c r="H307" s="271" t="s">
        <v>1</v>
      </c>
      <c r="I307" s="273"/>
      <c r="J307" s="270"/>
      <c r="K307" s="270"/>
      <c r="L307" s="274"/>
      <c r="M307" s="275"/>
      <c r="N307" s="276"/>
      <c r="O307" s="276"/>
      <c r="P307" s="276"/>
      <c r="Q307" s="276"/>
      <c r="R307" s="276"/>
      <c r="S307" s="276"/>
      <c r="T307" s="277"/>
      <c r="U307" s="15"/>
      <c r="V307" s="15"/>
      <c r="W307" s="15"/>
      <c r="X307" s="15"/>
      <c r="Y307" s="15"/>
      <c r="Z307" s="15"/>
      <c r="AA307" s="15"/>
      <c r="AB307" s="15"/>
      <c r="AC307" s="15"/>
      <c r="AD307" s="15"/>
      <c r="AE307" s="15"/>
      <c r="AT307" s="278" t="s">
        <v>361</v>
      </c>
      <c r="AU307" s="278" t="s">
        <v>76</v>
      </c>
      <c r="AV307" s="15" t="s">
        <v>84</v>
      </c>
      <c r="AW307" s="15" t="s">
        <v>32</v>
      </c>
      <c r="AX307" s="15" t="s">
        <v>76</v>
      </c>
      <c r="AY307" s="278" t="s">
        <v>350</v>
      </c>
    </row>
    <row r="308" s="15" customFormat="1">
      <c r="A308" s="15"/>
      <c r="B308" s="269"/>
      <c r="C308" s="270"/>
      <c r="D308" s="242" t="s">
        <v>361</v>
      </c>
      <c r="E308" s="271" t="s">
        <v>1</v>
      </c>
      <c r="F308" s="272" t="s">
        <v>7425</v>
      </c>
      <c r="G308" s="270"/>
      <c r="H308" s="271" t="s">
        <v>1</v>
      </c>
      <c r="I308" s="273"/>
      <c r="J308" s="270"/>
      <c r="K308" s="270"/>
      <c r="L308" s="274"/>
      <c r="M308" s="275"/>
      <c r="N308" s="276"/>
      <c r="O308" s="276"/>
      <c r="P308" s="276"/>
      <c r="Q308" s="276"/>
      <c r="R308" s="276"/>
      <c r="S308" s="276"/>
      <c r="T308" s="277"/>
      <c r="U308" s="15"/>
      <c r="V308" s="15"/>
      <c r="W308" s="15"/>
      <c r="X308" s="15"/>
      <c r="Y308" s="15"/>
      <c r="Z308" s="15"/>
      <c r="AA308" s="15"/>
      <c r="AB308" s="15"/>
      <c r="AC308" s="15"/>
      <c r="AD308" s="15"/>
      <c r="AE308" s="15"/>
      <c r="AT308" s="278" t="s">
        <v>361</v>
      </c>
      <c r="AU308" s="278" t="s">
        <v>76</v>
      </c>
      <c r="AV308" s="15" t="s">
        <v>84</v>
      </c>
      <c r="AW308" s="15" t="s">
        <v>32</v>
      </c>
      <c r="AX308" s="15" t="s">
        <v>76</v>
      </c>
      <c r="AY308" s="278" t="s">
        <v>350</v>
      </c>
    </row>
    <row r="309" s="15" customFormat="1">
      <c r="A309" s="15"/>
      <c r="B309" s="269"/>
      <c r="C309" s="270"/>
      <c r="D309" s="242" t="s">
        <v>361</v>
      </c>
      <c r="E309" s="271" t="s">
        <v>1</v>
      </c>
      <c r="F309" s="272" t="s">
        <v>7220</v>
      </c>
      <c r="G309" s="270"/>
      <c r="H309" s="271" t="s">
        <v>1</v>
      </c>
      <c r="I309" s="273"/>
      <c r="J309" s="270"/>
      <c r="K309" s="270"/>
      <c r="L309" s="274"/>
      <c r="M309" s="275"/>
      <c r="N309" s="276"/>
      <c r="O309" s="276"/>
      <c r="P309" s="276"/>
      <c r="Q309" s="276"/>
      <c r="R309" s="276"/>
      <c r="S309" s="276"/>
      <c r="T309" s="277"/>
      <c r="U309" s="15"/>
      <c r="V309" s="15"/>
      <c r="W309" s="15"/>
      <c r="X309" s="15"/>
      <c r="Y309" s="15"/>
      <c r="Z309" s="15"/>
      <c r="AA309" s="15"/>
      <c r="AB309" s="15"/>
      <c r="AC309" s="15"/>
      <c r="AD309" s="15"/>
      <c r="AE309" s="15"/>
      <c r="AT309" s="278" t="s">
        <v>361</v>
      </c>
      <c r="AU309" s="278" t="s">
        <v>76</v>
      </c>
      <c r="AV309" s="15" t="s">
        <v>84</v>
      </c>
      <c r="AW309" s="15" t="s">
        <v>32</v>
      </c>
      <c r="AX309" s="15" t="s">
        <v>76</v>
      </c>
      <c r="AY309" s="278" t="s">
        <v>350</v>
      </c>
    </row>
    <row r="310" s="15" customFormat="1">
      <c r="A310" s="15"/>
      <c r="B310" s="269"/>
      <c r="C310" s="270"/>
      <c r="D310" s="242" t="s">
        <v>361</v>
      </c>
      <c r="E310" s="271" t="s">
        <v>1</v>
      </c>
      <c r="F310" s="272" t="s">
        <v>7432</v>
      </c>
      <c r="G310" s="270"/>
      <c r="H310" s="271" t="s">
        <v>1</v>
      </c>
      <c r="I310" s="273"/>
      <c r="J310" s="270"/>
      <c r="K310" s="270"/>
      <c r="L310" s="274"/>
      <c r="M310" s="275"/>
      <c r="N310" s="276"/>
      <c r="O310" s="276"/>
      <c r="P310" s="276"/>
      <c r="Q310" s="276"/>
      <c r="R310" s="276"/>
      <c r="S310" s="276"/>
      <c r="T310" s="277"/>
      <c r="U310" s="15"/>
      <c r="V310" s="15"/>
      <c r="W310" s="15"/>
      <c r="X310" s="15"/>
      <c r="Y310" s="15"/>
      <c r="Z310" s="15"/>
      <c r="AA310" s="15"/>
      <c r="AB310" s="15"/>
      <c r="AC310" s="15"/>
      <c r="AD310" s="15"/>
      <c r="AE310" s="15"/>
      <c r="AT310" s="278" t="s">
        <v>361</v>
      </c>
      <c r="AU310" s="278" t="s">
        <v>76</v>
      </c>
      <c r="AV310" s="15" t="s">
        <v>84</v>
      </c>
      <c r="AW310" s="15" t="s">
        <v>32</v>
      </c>
      <c r="AX310" s="15" t="s">
        <v>76</v>
      </c>
      <c r="AY310" s="278" t="s">
        <v>350</v>
      </c>
    </row>
    <row r="311" s="13" customFormat="1">
      <c r="A311" s="13"/>
      <c r="B311" s="247"/>
      <c r="C311" s="248"/>
      <c r="D311" s="242" t="s">
        <v>361</v>
      </c>
      <c r="E311" s="249" t="s">
        <v>1</v>
      </c>
      <c r="F311" s="250" t="s">
        <v>389</v>
      </c>
      <c r="G311" s="248"/>
      <c r="H311" s="251">
        <v>5</v>
      </c>
      <c r="I311" s="252"/>
      <c r="J311" s="248"/>
      <c r="K311" s="248"/>
      <c r="L311" s="253"/>
      <c r="M311" s="254"/>
      <c r="N311" s="255"/>
      <c r="O311" s="255"/>
      <c r="P311" s="255"/>
      <c r="Q311" s="255"/>
      <c r="R311" s="255"/>
      <c r="S311" s="255"/>
      <c r="T311" s="256"/>
      <c r="U311" s="13"/>
      <c r="V311" s="13"/>
      <c r="W311" s="13"/>
      <c r="X311" s="13"/>
      <c r="Y311" s="13"/>
      <c r="Z311" s="13"/>
      <c r="AA311" s="13"/>
      <c r="AB311" s="13"/>
      <c r="AC311" s="13"/>
      <c r="AD311" s="13"/>
      <c r="AE311" s="13"/>
      <c r="AT311" s="257" t="s">
        <v>361</v>
      </c>
      <c r="AU311" s="257" t="s">
        <v>76</v>
      </c>
      <c r="AV311" s="13" t="s">
        <v>86</v>
      </c>
      <c r="AW311" s="13" t="s">
        <v>32</v>
      </c>
      <c r="AX311" s="13" t="s">
        <v>84</v>
      </c>
      <c r="AY311" s="257" t="s">
        <v>350</v>
      </c>
    </row>
    <row r="312" s="2" customFormat="1" ht="16.5" customHeight="1">
      <c r="A312" s="39"/>
      <c r="B312" s="40"/>
      <c r="C312" s="229" t="s">
        <v>729</v>
      </c>
      <c r="D312" s="229" t="s">
        <v>352</v>
      </c>
      <c r="E312" s="230" t="s">
        <v>7433</v>
      </c>
      <c r="F312" s="231" t="s">
        <v>7423</v>
      </c>
      <c r="G312" s="232" t="s">
        <v>497</v>
      </c>
      <c r="H312" s="233">
        <v>2</v>
      </c>
      <c r="I312" s="234"/>
      <c r="J312" s="235">
        <f>ROUND(I312*H312,2)</f>
        <v>0</v>
      </c>
      <c r="K312" s="231" t="s">
        <v>1</v>
      </c>
      <c r="L312" s="45"/>
      <c r="M312" s="236" t="s">
        <v>1</v>
      </c>
      <c r="N312" s="237" t="s">
        <v>41</v>
      </c>
      <c r="O312" s="92"/>
      <c r="P312" s="238">
        <f>O312*H312</f>
        <v>0</v>
      </c>
      <c r="Q312" s="238">
        <v>0</v>
      </c>
      <c r="R312" s="238">
        <f>Q312*H312</f>
        <v>0</v>
      </c>
      <c r="S312" s="238">
        <v>0</v>
      </c>
      <c r="T312" s="239">
        <f>S312*H312</f>
        <v>0</v>
      </c>
      <c r="U312" s="39"/>
      <c r="V312" s="39"/>
      <c r="W312" s="39"/>
      <c r="X312" s="39"/>
      <c r="Y312" s="39"/>
      <c r="Z312" s="39"/>
      <c r="AA312" s="39"/>
      <c r="AB312" s="39"/>
      <c r="AC312" s="39"/>
      <c r="AD312" s="39"/>
      <c r="AE312" s="39"/>
      <c r="AR312" s="240" t="s">
        <v>357</v>
      </c>
      <c r="AT312" s="240" t="s">
        <v>352</v>
      </c>
      <c r="AU312" s="240" t="s">
        <v>76</v>
      </c>
      <c r="AY312" s="18" t="s">
        <v>350</v>
      </c>
      <c r="BE312" s="241">
        <f>IF(N312="základní",J312,0)</f>
        <v>0</v>
      </c>
      <c r="BF312" s="241">
        <f>IF(N312="snížená",J312,0)</f>
        <v>0</v>
      </c>
      <c r="BG312" s="241">
        <f>IF(N312="zákl. přenesená",J312,0)</f>
        <v>0</v>
      </c>
      <c r="BH312" s="241">
        <f>IF(N312="sníž. přenesená",J312,0)</f>
        <v>0</v>
      </c>
      <c r="BI312" s="241">
        <f>IF(N312="nulová",J312,0)</f>
        <v>0</v>
      </c>
      <c r="BJ312" s="18" t="s">
        <v>84</v>
      </c>
      <c r="BK312" s="241">
        <f>ROUND(I312*H312,2)</f>
        <v>0</v>
      </c>
      <c r="BL312" s="18" t="s">
        <v>357</v>
      </c>
      <c r="BM312" s="240" t="s">
        <v>804</v>
      </c>
    </row>
    <row r="313" s="2" customFormat="1">
      <c r="A313" s="39"/>
      <c r="B313" s="40"/>
      <c r="C313" s="41"/>
      <c r="D313" s="242" t="s">
        <v>359</v>
      </c>
      <c r="E313" s="41"/>
      <c r="F313" s="243" t="s">
        <v>7423</v>
      </c>
      <c r="G313" s="41"/>
      <c r="H313" s="41"/>
      <c r="I313" s="244"/>
      <c r="J313" s="41"/>
      <c r="K313" s="41"/>
      <c r="L313" s="45"/>
      <c r="M313" s="245"/>
      <c r="N313" s="246"/>
      <c r="O313" s="92"/>
      <c r="P313" s="92"/>
      <c r="Q313" s="92"/>
      <c r="R313" s="92"/>
      <c r="S313" s="92"/>
      <c r="T313" s="93"/>
      <c r="U313" s="39"/>
      <c r="V313" s="39"/>
      <c r="W313" s="39"/>
      <c r="X313" s="39"/>
      <c r="Y313" s="39"/>
      <c r="Z313" s="39"/>
      <c r="AA313" s="39"/>
      <c r="AB313" s="39"/>
      <c r="AC313" s="39"/>
      <c r="AD313" s="39"/>
      <c r="AE313" s="39"/>
      <c r="AT313" s="18" t="s">
        <v>359</v>
      </c>
      <c r="AU313" s="18" t="s">
        <v>76</v>
      </c>
    </row>
    <row r="314" s="15" customFormat="1">
      <c r="A314" s="15"/>
      <c r="B314" s="269"/>
      <c r="C314" s="270"/>
      <c r="D314" s="242" t="s">
        <v>361</v>
      </c>
      <c r="E314" s="271" t="s">
        <v>1</v>
      </c>
      <c r="F314" s="272" t="s">
        <v>7424</v>
      </c>
      <c r="G314" s="270"/>
      <c r="H314" s="271" t="s">
        <v>1</v>
      </c>
      <c r="I314" s="273"/>
      <c r="J314" s="270"/>
      <c r="K314" s="270"/>
      <c r="L314" s="274"/>
      <c r="M314" s="275"/>
      <c r="N314" s="276"/>
      <c r="O314" s="276"/>
      <c r="P314" s="276"/>
      <c r="Q314" s="276"/>
      <c r="R314" s="276"/>
      <c r="S314" s="276"/>
      <c r="T314" s="277"/>
      <c r="U314" s="15"/>
      <c r="V314" s="15"/>
      <c r="W314" s="15"/>
      <c r="X314" s="15"/>
      <c r="Y314" s="15"/>
      <c r="Z314" s="15"/>
      <c r="AA314" s="15"/>
      <c r="AB314" s="15"/>
      <c r="AC314" s="15"/>
      <c r="AD314" s="15"/>
      <c r="AE314" s="15"/>
      <c r="AT314" s="278" t="s">
        <v>361</v>
      </c>
      <c r="AU314" s="278" t="s">
        <v>76</v>
      </c>
      <c r="AV314" s="15" t="s">
        <v>84</v>
      </c>
      <c r="AW314" s="15" t="s">
        <v>32</v>
      </c>
      <c r="AX314" s="15" t="s">
        <v>76</v>
      </c>
      <c r="AY314" s="278" t="s">
        <v>350</v>
      </c>
    </row>
    <row r="315" s="15" customFormat="1">
      <c r="A315" s="15"/>
      <c r="B315" s="269"/>
      <c r="C315" s="270"/>
      <c r="D315" s="242" t="s">
        <v>361</v>
      </c>
      <c r="E315" s="271" t="s">
        <v>1</v>
      </c>
      <c r="F315" s="272" t="s">
        <v>7425</v>
      </c>
      <c r="G315" s="270"/>
      <c r="H315" s="271" t="s">
        <v>1</v>
      </c>
      <c r="I315" s="273"/>
      <c r="J315" s="270"/>
      <c r="K315" s="270"/>
      <c r="L315" s="274"/>
      <c r="M315" s="275"/>
      <c r="N315" s="276"/>
      <c r="O315" s="276"/>
      <c r="P315" s="276"/>
      <c r="Q315" s="276"/>
      <c r="R315" s="276"/>
      <c r="S315" s="276"/>
      <c r="T315" s="277"/>
      <c r="U315" s="15"/>
      <c r="V315" s="15"/>
      <c r="W315" s="15"/>
      <c r="X315" s="15"/>
      <c r="Y315" s="15"/>
      <c r="Z315" s="15"/>
      <c r="AA315" s="15"/>
      <c r="AB315" s="15"/>
      <c r="AC315" s="15"/>
      <c r="AD315" s="15"/>
      <c r="AE315" s="15"/>
      <c r="AT315" s="278" t="s">
        <v>361</v>
      </c>
      <c r="AU315" s="278" t="s">
        <v>76</v>
      </c>
      <c r="AV315" s="15" t="s">
        <v>84</v>
      </c>
      <c r="AW315" s="15" t="s">
        <v>32</v>
      </c>
      <c r="AX315" s="15" t="s">
        <v>76</v>
      </c>
      <c r="AY315" s="278" t="s">
        <v>350</v>
      </c>
    </row>
    <row r="316" s="15" customFormat="1">
      <c r="A316" s="15"/>
      <c r="B316" s="269"/>
      <c r="C316" s="270"/>
      <c r="D316" s="242" t="s">
        <v>361</v>
      </c>
      <c r="E316" s="271" t="s">
        <v>1</v>
      </c>
      <c r="F316" s="272" t="s">
        <v>7220</v>
      </c>
      <c r="G316" s="270"/>
      <c r="H316" s="271" t="s">
        <v>1</v>
      </c>
      <c r="I316" s="273"/>
      <c r="J316" s="270"/>
      <c r="K316" s="270"/>
      <c r="L316" s="274"/>
      <c r="M316" s="275"/>
      <c r="N316" s="276"/>
      <c r="O316" s="276"/>
      <c r="P316" s="276"/>
      <c r="Q316" s="276"/>
      <c r="R316" s="276"/>
      <c r="S316" s="276"/>
      <c r="T316" s="277"/>
      <c r="U316" s="15"/>
      <c r="V316" s="15"/>
      <c r="W316" s="15"/>
      <c r="X316" s="15"/>
      <c r="Y316" s="15"/>
      <c r="Z316" s="15"/>
      <c r="AA316" s="15"/>
      <c r="AB316" s="15"/>
      <c r="AC316" s="15"/>
      <c r="AD316" s="15"/>
      <c r="AE316" s="15"/>
      <c r="AT316" s="278" t="s">
        <v>361</v>
      </c>
      <c r="AU316" s="278" t="s">
        <v>76</v>
      </c>
      <c r="AV316" s="15" t="s">
        <v>84</v>
      </c>
      <c r="AW316" s="15" t="s">
        <v>32</v>
      </c>
      <c r="AX316" s="15" t="s">
        <v>76</v>
      </c>
      <c r="AY316" s="278" t="s">
        <v>350</v>
      </c>
    </row>
    <row r="317" s="15" customFormat="1">
      <c r="A317" s="15"/>
      <c r="B317" s="269"/>
      <c r="C317" s="270"/>
      <c r="D317" s="242" t="s">
        <v>361</v>
      </c>
      <c r="E317" s="271" t="s">
        <v>1</v>
      </c>
      <c r="F317" s="272" t="s">
        <v>7434</v>
      </c>
      <c r="G317" s="270"/>
      <c r="H317" s="271" t="s">
        <v>1</v>
      </c>
      <c r="I317" s="273"/>
      <c r="J317" s="270"/>
      <c r="K317" s="270"/>
      <c r="L317" s="274"/>
      <c r="M317" s="275"/>
      <c r="N317" s="276"/>
      <c r="O317" s="276"/>
      <c r="P317" s="276"/>
      <c r="Q317" s="276"/>
      <c r="R317" s="276"/>
      <c r="S317" s="276"/>
      <c r="T317" s="277"/>
      <c r="U317" s="15"/>
      <c r="V317" s="15"/>
      <c r="W317" s="15"/>
      <c r="X317" s="15"/>
      <c r="Y317" s="15"/>
      <c r="Z317" s="15"/>
      <c r="AA317" s="15"/>
      <c r="AB317" s="15"/>
      <c r="AC317" s="15"/>
      <c r="AD317" s="15"/>
      <c r="AE317" s="15"/>
      <c r="AT317" s="278" t="s">
        <v>361</v>
      </c>
      <c r="AU317" s="278" t="s">
        <v>76</v>
      </c>
      <c r="AV317" s="15" t="s">
        <v>84</v>
      </c>
      <c r="AW317" s="15" t="s">
        <v>32</v>
      </c>
      <c r="AX317" s="15" t="s">
        <v>76</v>
      </c>
      <c r="AY317" s="278" t="s">
        <v>350</v>
      </c>
    </row>
    <row r="318" s="13" customFormat="1">
      <c r="A318" s="13"/>
      <c r="B318" s="247"/>
      <c r="C318" s="248"/>
      <c r="D318" s="242" t="s">
        <v>361</v>
      </c>
      <c r="E318" s="249" t="s">
        <v>1</v>
      </c>
      <c r="F318" s="250" t="s">
        <v>86</v>
      </c>
      <c r="G318" s="248"/>
      <c r="H318" s="251">
        <v>2</v>
      </c>
      <c r="I318" s="252"/>
      <c r="J318" s="248"/>
      <c r="K318" s="248"/>
      <c r="L318" s="253"/>
      <c r="M318" s="254"/>
      <c r="N318" s="255"/>
      <c r="O318" s="255"/>
      <c r="P318" s="255"/>
      <c r="Q318" s="255"/>
      <c r="R318" s="255"/>
      <c r="S318" s="255"/>
      <c r="T318" s="256"/>
      <c r="U318" s="13"/>
      <c r="V318" s="13"/>
      <c r="W318" s="13"/>
      <c r="X318" s="13"/>
      <c r="Y318" s="13"/>
      <c r="Z318" s="13"/>
      <c r="AA318" s="13"/>
      <c r="AB318" s="13"/>
      <c r="AC318" s="13"/>
      <c r="AD318" s="13"/>
      <c r="AE318" s="13"/>
      <c r="AT318" s="257" t="s">
        <v>361</v>
      </c>
      <c r="AU318" s="257" t="s">
        <v>76</v>
      </c>
      <c r="AV318" s="13" t="s">
        <v>86</v>
      </c>
      <c r="AW318" s="13" t="s">
        <v>32</v>
      </c>
      <c r="AX318" s="13" t="s">
        <v>84</v>
      </c>
      <c r="AY318" s="257" t="s">
        <v>350</v>
      </c>
    </row>
    <row r="319" s="2" customFormat="1" ht="16.5" customHeight="1">
      <c r="A319" s="39"/>
      <c r="B319" s="40"/>
      <c r="C319" s="229" t="s">
        <v>735</v>
      </c>
      <c r="D319" s="229" t="s">
        <v>352</v>
      </c>
      <c r="E319" s="230" t="s">
        <v>7435</v>
      </c>
      <c r="F319" s="231" t="s">
        <v>7423</v>
      </c>
      <c r="G319" s="232" t="s">
        <v>497</v>
      </c>
      <c r="H319" s="233">
        <v>1</v>
      </c>
      <c r="I319" s="234"/>
      <c r="J319" s="235">
        <f>ROUND(I319*H319,2)</f>
        <v>0</v>
      </c>
      <c r="K319" s="231" t="s">
        <v>1</v>
      </c>
      <c r="L319" s="45"/>
      <c r="M319" s="236" t="s">
        <v>1</v>
      </c>
      <c r="N319" s="237" t="s">
        <v>41</v>
      </c>
      <c r="O319" s="92"/>
      <c r="P319" s="238">
        <f>O319*H319</f>
        <v>0</v>
      </c>
      <c r="Q319" s="238">
        <v>0</v>
      </c>
      <c r="R319" s="238">
        <f>Q319*H319</f>
        <v>0</v>
      </c>
      <c r="S319" s="238">
        <v>0</v>
      </c>
      <c r="T319" s="239">
        <f>S319*H319</f>
        <v>0</v>
      </c>
      <c r="U319" s="39"/>
      <c r="V319" s="39"/>
      <c r="W319" s="39"/>
      <c r="X319" s="39"/>
      <c r="Y319" s="39"/>
      <c r="Z319" s="39"/>
      <c r="AA319" s="39"/>
      <c r="AB319" s="39"/>
      <c r="AC319" s="39"/>
      <c r="AD319" s="39"/>
      <c r="AE319" s="39"/>
      <c r="AR319" s="240" t="s">
        <v>357</v>
      </c>
      <c r="AT319" s="240" t="s">
        <v>352</v>
      </c>
      <c r="AU319" s="240" t="s">
        <v>76</v>
      </c>
      <c r="AY319" s="18" t="s">
        <v>350</v>
      </c>
      <c r="BE319" s="241">
        <f>IF(N319="základní",J319,0)</f>
        <v>0</v>
      </c>
      <c r="BF319" s="241">
        <f>IF(N319="snížená",J319,0)</f>
        <v>0</v>
      </c>
      <c r="BG319" s="241">
        <f>IF(N319="zákl. přenesená",J319,0)</f>
        <v>0</v>
      </c>
      <c r="BH319" s="241">
        <f>IF(N319="sníž. přenesená",J319,0)</f>
        <v>0</v>
      </c>
      <c r="BI319" s="241">
        <f>IF(N319="nulová",J319,0)</f>
        <v>0</v>
      </c>
      <c r="BJ319" s="18" t="s">
        <v>84</v>
      </c>
      <c r="BK319" s="241">
        <f>ROUND(I319*H319,2)</f>
        <v>0</v>
      </c>
      <c r="BL319" s="18" t="s">
        <v>357</v>
      </c>
      <c r="BM319" s="240" t="s">
        <v>865</v>
      </c>
    </row>
    <row r="320" s="2" customFormat="1">
      <c r="A320" s="39"/>
      <c r="B320" s="40"/>
      <c r="C320" s="41"/>
      <c r="D320" s="242" t="s">
        <v>359</v>
      </c>
      <c r="E320" s="41"/>
      <c r="F320" s="243" t="s">
        <v>7423</v>
      </c>
      <c r="G320" s="41"/>
      <c r="H320" s="41"/>
      <c r="I320" s="244"/>
      <c r="J320" s="41"/>
      <c r="K320" s="41"/>
      <c r="L320" s="45"/>
      <c r="M320" s="245"/>
      <c r="N320" s="246"/>
      <c r="O320" s="92"/>
      <c r="P320" s="92"/>
      <c r="Q320" s="92"/>
      <c r="R320" s="92"/>
      <c r="S320" s="92"/>
      <c r="T320" s="93"/>
      <c r="U320" s="39"/>
      <c r="V320" s="39"/>
      <c r="W320" s="39"/>
      <c r="X320" s="39"/>
      <c r="Y320" s="39"/>
      <c r="Z320" s="39"/>
      <c r="AA320" s="39"/>
      <c r="AB320" s="39"/>
      <c r="AC320" s="39"/>
      <c r="AD320" s="39"/>
      <c r="AE320" s="39"/>
      <c r="AT320" s="18" t="s">
        <v>359</v>
      </c>
      <c r="AU320" s="18" t="s">
        <v>76</v>
      </c>
    </row>
    <row r="321" s="15" customFormat="1">
      <c r="A321" s="15"/>
      <c r="B321" s="269"/>
      <c r="C321" s="270"/>
      <c r="D321" s="242" t="s">
        <v>361</v>
      </c>
      <c r="E321" s="271" t="s">
        <v>1</v>
      </c>
      <c r="F321" s="272" t="s">
        <v>7424</v>
      </c>
      <c r="G321" s="270"/>
      <c r="H321" s="271" t="s">
        <v>1</v>
      </c>
      <c r="I321" s="273"/>
      <c r="J321" s="270"/>
      <c r="K321" s="270"/>
      <c r="L321" s="274"/>
      <c r="M321" s="275"/>
      <c r="N321" s="276"/>
      <c r="O321" s="276"/>
      <c r="P321" s="276"/>
      <c r="Q321" s="276"/>
      <c r="R321" s="276"/>
      <c r="S321" s="276"/>
      <c r="T321" s="277"/>
      <c r="U321" s="15"/>
      <c r="V321" s="15"/>
      <c r="W321" s="15"/>
      <c r="X321" s="15"/>
      <c r="Y321" s="15"/>
      <c r="Z321" s="15"/>
      <c r="AA321" s="15"/>
      <c r="AB321" s="15"/>
      <c r="AC321" s="15"/>
      <c r="AD321" s="15"/>
      <c r="AE321" s="15"/>
      <c r="AT321" s="278" t="s">
        <v>361</v>
      </c>
      <c r="AU321" s="278" t="s">
        <v>76</v>
      </c>
      <c r="AV321" s="15" t="s">
        <v>84</v>
      </c>
      <c r="AW321" s="15" t="s">
        <v>32</v>
      </c>
      <c r="AX321" s="15" t="s">
        <v>76</v>
      </c>
      <c r="AY321" s="278" t="s">
        <v>350</v>
      </c>
    </row>
    <row r="322" s="15" customFormat="1">
      <c r="A322" s="15"/>
      <c r="B322" s="269"/>
      <c r="C322" s="270"/>
      <c r="D322" s="242" t="s">
        <v>361</v>
      </c>
      <c r="E322" s="271" t="s">
        <v>1</v>
      </c>
      <c r="F322" s="272" t="s">
        <v>7425</v>
      </c>
      <c r="G322" s="270"/>
      <c r="H322" s="271" t="s">
        <v>1</v>
      </c>
      <c r="I322" s="273"/>
      <c r="J322" s="270"/>
      <c r="K322" s="270"/>
      <c r="L322" s="274"/>
      <c r="M322" s="275"/>
      <c r="N322" s="276"/>
      <c r="O322" s="276"/>
      <c r="P322" s="276"/>
      <c r="Q322" s="276"/>
      <c r="R322" s="276"/>
      <c r="S322" s="276"/>
      <c r="T322" s="277"/>
      <c r="U322" s="15"/>
      <c r="V322" s="15"/>
      <c r="W322" s="15"/>
      <c r="X322" s="15"/>
      <c r="Y322" s="15"/>
      <c r="Z322" s="15"/>
      <c r="AA322" s="15"/>
      <c r="AB322" s="15"/>
      <c r="AC322" s="15"/>
      <c r="AD322" s="15"/>
      <c r="AE322" s="15"/>
      <c r="AT322" s="278" t="s">
        <v>361</v>
      </c>
      <c r="AU322" s="278" t="s">
        <v>76</v>
      </c>
      <c r="AV322" s="15" t="s">
        <v>84</v>
      </c>
      <c r="AW322" s="15" t="s">
        <v>32</v>
      </c>
      <c r="AX322" s="15" t="s">
        <v>76</v>
      </c>
      <c r="AY322" s="278" t="s">
        <v>350</v>
      </c>
    </row>
    <row r="323" s="15" customFormat="1">
      <c r="A323" s="15"/>
      <c r="B323" s="269"/>
      <c r="C323" s="270"/>
      <c r="D323" s="242" t="s">
        <v>361</v>
      </c>
      <c r="E323" s="271" t="s">
        <v>1</v>
      </c>
      <c r="F323" s="272" t="s">
        <v>7220</v>
      </c>
      <c r="G323" s="270"/>
      <c r="H323" s="271" t="s">
        <v>1</v>
      </c>
      <c r="I323" s="273"/>
      <c r="J323" s="270"/>
      <c r="K323" s="270"/>
      <c r="L323" s="274"/>
      <c r="M323" s="275"/>
      <c r="N323" s="276"/>
      <c r="O323" s="276"/>
      <c r="P323" s="276"/>
      <c r="Q323" s="276"/>
      <c r="R323" s="276"/>
      <c r="S323" s="276"/>
      <c r="T323" s="277"/>
      <c r="U323" s="15"/>
      <c r="V323" s="15"/>
      <c r="W323" s="15"/>
      <c r="X323" s="15"/>
      <c r="Y323" s="15"/>
      <c r="Z323" s="15"/>
      <c r="AA323" s="15"/>
      <c r="AB323" s="15"/>
      <c r="AC323" s="15"/>
      <c r="AD323" s="15"/>
      <c r="AE323" s="15"/>
      <c r="AT323" s="278" t="s">
        <v>361</v>
      </c>
      <c r="AU323" s="278" t="s">
        <v>76</v>
      </c>
      <c r="AV323" s="15" t="s">
        <v>84</v>
      </c>
      <c r="AW323" s="15" t="s">
        <v>32</v>
      </c>
      <c r="AX323" s="15" t="s">
        <v>76</v>
      </c>
      <c r="AY323" s="278" t="s">
        <v>350</v>
      </c>
    </row>
    <row r="324" s="15" customFormat="1">
      <c r="A324" s="15"/>
      <c r="B324" s="269"/>
      <c r="C324" s="270"/>
      <c r="D324" s="242" t="s">
        <v>361</v>
      </c>
      <c r="E324" s="271" t="s">
        <v>1</v>
      </c>
      <c r="F324" s="272" t="s">
        <v>7436</v>
      </c>
      <c r="G324" s="270"/>
      <c r="H324" s="271" t="s">
        <v>1</v>
      </c>
      <c r="I324" s="273"/>
      <c r="J324" s="270"/>
      <c r="K324" s="270"/>
      <c r="L324" s="274"/>
      <c r="M324" s="275"/>
      <c r="N324" s="276"/>
      <c r="O324" s="276"/>
      <c r="P324" s="276"/>
      <c r="Q324" s="276"/>
      <c r="R324" s="276"/>
      <c r="S324" s="276"/>
      <c r="T324" s="277"/>
      <c r="U324" s="15"/>
      <c r="V324" s="15"/>
      <c r="W324" s="15"/>
      <c r="X324" s="15"/>
      <c r="Y324" s="15"/>
      <c r="Z324" s="15"/>
      <c r="AA324" s="15"/>
      <c r="AB324" s="15"/>
      <c r="AC324" s="15"/>
      <c r="AD324" s="15"/>
      <c r="AE324" s="15"/>
      <c r="AT324" s="278" t="s">
        <v>361</v>
      </c>
      <c r="AU324" s="278" t="s">
        <v>76</v>
      </c>
      <c r="AV324" s="15" t="s">
        <v>84</v>
      </c>
      <c r="AW324" s="15" t="s">
        <v>32</v>
      </c>
      <c r="AX324" s="15" t="s">
        <v>76</v>
      </c>
      <c r="AY324" s="278" t="s">
        <v>350</v>
      </c>
    </row>
    <row r="325" s="13" customFormat="1">
      <c r="A325" s="13"/>
      <c r="B325" s="247"/>
      <c r="C325" s="248"/>
      <c r="D325" s="242" t="s">
        <v>361</v>
      </c>
      <c r="E325" s="249" t="s">
        <v>1</v>
      </c>
      <c r="F325" s="250" t="s">
        <v>84</v>
      </c>
      <c r="G325" s="248"/>
      <c r="H325" s="251">
        <v>1</v>
      </c>
      <c r="I325" s="252"/>
      <c r="J325" s="248"/>
      <c r="K325" s="248"/>
      <c r="L325" s="253"/>
      <c r="M325" s="254"/>
      <c r="N325" s="255"/>
      <c r="O325" s="255"/>
      <c r="P325" s="255"/>
      <c r="Q325" s="255"/>
      <c r="R325" s="255"/>
      <c r="S325" s="255"/>
      <c r="T325" s="256"/>
      <c r="U325" s="13"/>
      <c r="V325" s="13"/>
      <c r="W325" s="13"/>
      <c r="X325" s="13"/>
      <c r="Y325" s="13"/>
      <c r="Z325" s="13"/>
      <c r="AA325" s="13"/>
      <c r="AB325" s="13"/>
      <c r="AC325" s="13"/>
      <c r="AD325" s="13"/>
      <c r="AE325" s="13"/>
      <c r="AT325" s="257" t="s">
        <v>361</v>
      </c>
      <c r="AU325" s="257" t="s">
        <v>76</v>
      </c>
      <c r="AV325" s="13" t="s">
        <v>86</v>
      </c>
      <c r="AW325" s="13" t="s">
        <v>32</v>
      </c>
      <c r="AX325" s="13" t="s">
        <v>84</v>
      </c>
      <c r="AY325" s="257" t="s">
        <v>350</v>
      </c>
    </row>
    <row r="326" s="2" customFormat="1" ht="16.5" customHeight="1">
      <c r="A326" s="39"/>
      <c r="B326" s="40"/>
      <c r="C326" s="229" t="s">
        <v>742</v>
      </c>
      <c r="D326" s="229" t="s">
        <v>352</v>
      </c>
      <c r="E326" s="230" t="s">
        <v>7437</v>
      </c>
      <c r="F326" s="231" t="s">
        <v>7423</v>
      </c>
      <c r="G326" s="232" t="s">
        <v>497</v>
      </c>
      <c r="H326" s="233">
        <v>3</v>
      </c>
      <c r="I326" s="234"/>
      <c r="J326" s="235">
        <f>ROUND(I326*H326,2)</f>
        <v>0</v>
      </c>
      <c r="K326" s="231" t="s">
        <v>1</v>
      </c>
      <c r="L326" s="45"/>
      <c r="M326" s="236" t="s">
        <v>1</v>
      </c>
      <c r="N326" s="237" t="s">
        <v>41</v>
      </c>
      <c r="O326" s="92"/>
      <c r="P326" s="238">
        <f>O326*H326</f>
        <v>0</v>
      </c>
      <c r="Q326" s="238">
        <v>0</v>
      </c>
      <c r="R326" s="238">
        <f>Q326*H326</f>
        <v>0</v>
      </c>
      <c r="S326" s="238">
        <v>0</v>
      </c>
      <c r="T326" s="239">
        <f>S326*H326</f>
        <v>0</v>
      </c>
      <c r="U326" s="39"/>
      <c r="V326" s="39"/>
      <c r="W326" s="39"/>
      <c r="X326" s="39"/>
      <c r="Y326" s="39"/>
      <c r="Z326" s="39"/>
      <c r="AA326" s="39"/>
      <c r="AB326" s="39"/>
      <c r="AC326" s="39"/>
      <c r="AD326" s="39"/>
      <c r="AE326" s="39"/>
      <c r="AR326" s="240" t="s">
        <v>357</v>
      </c>
      <c r="AT326" s="240" t="s">
        <v>352</v>
      </c>
      <c r="AU326" s="240" t="s">
        <v>76</v>
      </c>
      <c r="AY326" s="18" t="s">
        <v>350</v>
      </c>
      <c r="BE326" s="241">
        <f>IF(N326="základní",J326,0)</f>
        <v>0</v>
      </c>
      <c r="BF326" s="241">
        <f>IF(N326="snížená",J326,0)</f>
        <v>0</v>
      </c>
      <c r="BG326" s="241">
        <f>IF(N326="zákl. přenesená",J326,0)</f>
        <v>0</v>
      </c>
      <c r="BH326" s="241">
        <f>IF(N326="sníž. přenesená",J326,0)</f>
        <v>0</v>
      </c>
      <c r="BI326" s="241">
        <f>IF(N326="nulová",J326,0)</f>
        <v>0</v>
      </c>
      <c r="BJ326" s="18" t="s">
        <v>84</v>
      </c>
      <c r="BK326" s="241">
        <f>ROUND(I326*H326,2)</f>
        <v>0</v>
      </c>
      <c r="BL326" s="18" t="s">
        <v>357</v>
      </c>
      <c r="BM326" s="240" t="s">
        <v>1859</v>
      </c>
    </row>
    <row r="327" s="2" customFormat="1">
      <c r="A327" s="39"/>
      <c r="B327" s="40"/>
      <c r="C327" s="41"/>
      <c r="D327" s="242" t="s">
        <v>359</v>
      </c>
      <c r="E327" s="41"/>
      <c r="F327" s="243" t="s">
        <v>7423</v>
      </c>
      <c r="G327" s="41"/>
      <c r="H327" s="41"/>
      <c r="I327" s="244"/>
      <c r="J327" s="41"/>
      <c r="K327" s="41"/>
      <c r="L327" s="45"/>
      <c r="M327" s="245"/>
      <c r="N327" s="246"/>
      <c r="O327" s="92"/>
      <c r="P327" s="92"/>
      <c r="Q327" s="92"/>
      <c r="R327" s="92"/>
      <c r="S327" s="92"/>
      <c r="T327" s="93"/>
      <c r="U327" s="39"/>
      <c r="V327" s="39"/>
      <c r="W327" s="39"/>
      <c r="X327" s="39"/>
      <c r="Y327" s="39"/>
      <c r="Z327" s="39"/>
      <c r="AA327" s="39"/>
      <c r="AB327" s="39"/>
      <c r="AC327" s="39"/>
      <c r="AD327" s="39"/>
      <c r="AE327" s="39"/>
      <c r="AT327" s="18" t="s">
        <v>359</v>
      </c>
      <c r="AU327" s="18" t="s">
        <v>76</v>
      </c>
    </row>
    <row r="328" s="15" customFormat="1">
      <c r="A328" s="15"/>
      <c r="B328" s="269"/>
      <c r="C328" s="270"/>
      <c r="D328" s="242" t="s">
        <v>361</v>
      </c>
      <c r="E328" s="271" t="s">
        <v>1</v>
      </c>
      <c r="F328" s="272" t="s">
        <v>7424</v>
      </c>
      <c r="G328" s="270"/>
      <c r="H328" s="271" t="s">
        <v>1</v>
      </c>
      <c r="I328" s="273"/>
      <c r="J328" s="270"/>
      <c r="K328" s="270"/>
      <c r="L328" s="274"/>
      <c r="M328" s="275"/>
      <c r="N328" s="276"/>
      <c r="O328" s="276"/>
      <c r="P328" s="276"/>
      <c r="Q328" s="276"/>
      <c r="R328" s="276"/>
      <c r="S328" s="276"/>
      <c r="T328" s="277"/>
      <c r="U328" s="15"/>
      <c r="V328" s="15"/>
      <c r="W328" s="15"/>
      <c r="X328" s="15"/>
      <c r="Y328" s="15"/>
      <c r="Z328" s="15"/>
      <c r="AA328" s="15"/>
      <c r="AB328" s="15"/>
      <c r="AC328" s="15"/>
      <c r="AD328" s="15"/>
      <c r="AE328" s="15"/>
      <c r="AT328" s="278" t="s">
        <v>361</v>
      </c>
      <c r="AU328" s="278" t="s">
        <v>76</v>
      </c>
      <c r="AV328" s="15" t="s">
        <v>84</v>
      </c>
      <c r="AW328" s="15" t="s">
        <v>32</v>
      </c>
      <c r="AX328" s="15" t="s">
        <v>76</v>
      </c>
      <c r="AY328" s="278" t="s">
        <v>350</v>
      </c>
    </row>
    <row r="329" s="15" customFormat="1">
      <c r="A329" s="15"/>
      <c r="B329" s="269"/>
      <c r="C329" s="270"/>
      <c r="D329" s="242" t="s">
        <v>361</v>
      </c>
      <c r="E329" s="271" t="s">
        <v>1</v>
      </c>
      <c r="F329" s="272" t="s">
        <v>7425</v>
      </c>
      <c r="G329" s="270"/>
      <c r="H329" s="271" t="s">
        <v>1</v>
      </c>
      <c r="I329" s="273"/>
      <c r="J329" s="270"/>
      <c r="K329" s="270"/>
      <c r="L329" s="274"/>
      <c r="M329" s="275"/>
      <c r="N329" s="276"/>
      <c r="O329" s="276"/>
      <c r="P329" s="276"/>
      <c r="Q329" s="276"/>
      <c r="R329" s="276"/>
      <c r="S329" s="276"/>
      <c r="T329" s="277"/>
      <c r="U329" s="15"/>
      <c r="V329" s="15"/>
      <c r="W329" s="15"/>
      <c r="X329" s="15"/>
      <c r="Y329" s="15"/>
      <c r="Z329" s="15"/>
      <c r="AA329" s="15"/>
      <c r="AB329" s="15"/>
      <c r="AC329" s="15"/>
      <c r="AD329" s="15"/>
      <c r="AE329" s="15"/>
      <c r="AT329" s="278" t="s">
        <v>361</v>
      </c>
      <c r="AU329" s="278" t="s">
        <v>76</v>
      </c>
      <c r="AV329" s="15" t="s">
        <v>84</v>
      </c>
      <c r="AW329" s="15" t="s">
        <v>32</v>
      </c>
      <c r="AX329" s="15" t="s">
        <v>76</v>
      </c>
      <c r="AY329" s="278" t="s">
        <v>350</v>
      </c>
    </row>
    <row r="330" s="15" customFormat="1">
      <c r="A330" s="15"/>
      <c r="B330" s="269"/>
      <c r="C330" s="270"/>
      <c r="D330" s="242" t="s">
        <v>361</v>
      </c>
      <c r="E330" s="271" t="s">
        <v>1</v>
      </c>
      <c r="F330" s="272" t="s">
        <v>7220</v>
      </c>
      <c r="G330" s="270"/>
      <c r="H330" s="271" t="s">
        <v>1</v>
      </c>
      <c r="I330" s="273"/>
      <c r="J330" s="270"/>
      <c r="K330" s="270"/>
      <c r="L330" s="274"/>
      <c r="M330" s="275"/>
      <c r="N330" s="276"/>
      <c r="O330" s="276"/>
      <c r="P330" s="276"/>
      <c r="Q330" s="276"/>
      <c r="R330" s="276"/>
      <c r="S330" s="276"/>
      <c r="T330" s="277"/>
      <c r="U330" s="15"/>
      <c r="V330" s="15"/>
      <c r="W330" s="15"/>
      <c r="X330" s="15"/>
      <c r="Y330" s="15"/>
      <c r="Z330" s="15"/>
      <c r="AA330" s="15"/>
      <c r="AB330" s="15"/>
      <c r="AC330" s="15"/>
      <c r="AD330" s="15"/>
      <c r="AE330" s="15"/>
      <c r="AT330" s="278" t="s">
        <v>361</v>
      </c>
      <c r="AU330" s="278" t="s">
        <v>76</v>
      </c>
      <c r="AV330" s="15" t="s">
        <v>84</v>
      </c>
      <c r="AW330" s="15" t="s">
        <v>32</v>
      </c>
      <c r="AX330" s="15" t="s">
        <v>76</v>
      </c>
      <c r="AY330" s="278" t="s">
        <v>350</v>
      </c>
    </row>
    <row r="331" s="15" customFormat="1">
      <c r="A331" s="15"/>
      <c r="B331" s="269"/>
      <c r="C331" s="270"/>
      <c r="D331" s="242" t="s">
        <v>361</v>
      </c>
      <c r="E331" s="271" t="s">
        <v>1</v>
      </c>
      <c r="F331" s="272" t="s">
        <v>7434</v>
      </c>
      <c r="G331" s="270"/>
      <c r="H331" s="271" t="s">
        <v>1</v>
      </c>
      <c r="I331" s="273"/>
      <c r="J331" s="270"/>
      <c r="K331" s="270"/>
      <c r="L331" s="274"/>
      <c r="M331" s="275"/>
      <c r="N331" s="276"/>
      <c r="O331" s="276"/>
      <c r="P331" s="276"/>
      <c r="Q331" s="276"/>
      <c r="R331" s="276"/>
      <c r="S331" s="276"/>
      <c r="T331" s="277"/>
      <c r="U331" s="15"/>
      <c r="V331" s="15"/>
      <c r="W331" s="15"/>
      <c r="X331" s="15"/>
      <c r="Y331" s="15"/>
      <c r="Z331" s="15"/>
      <c r="AA331" s="15"/>
      <c r="AB331" s="15"/>
      <c r="AC331" s="15"/>
      <c r="AD331" s="15"/>
      <c r="AE331" s="15"/>
      <c r="AT331" s="278" t="s">
        <v>361</v>
      </c>
      <c r="AU331" s="278" t="s">
        <v>76</v>
      </c>
      <c r="AV331" s="15" t="s">
        <v>84</v>
      </c>
      <c r="AW331" s="15" t="s">
        <v>32</v>
      </c>
      <c r="AX331" s="15" t="s">
        <v>76</v>
      </c>
      <c r="AY331" s="278" t="s">
        <v>350</v>
      </c>
    </row>
    <row r="332" s="13" customFormat="1">
      <c r="A332" s="13"/>
      <c r="B332" s="247"/>
      <c r="C332" s="248"/>
      <c r="D332" s="242" t="s">
        <v>361</v>
      </c>
      <c r="E332" s="249" t="s">
        <v>1</v>
      </c>
      <c r="F332" s="250" t="s">
        <v>371</v>
      </c>
      <c r="G332" s="248"/>
      <c r="H332" s="251">
        <v>3</v>
      </c>
      <c r="I332" s="252"/>
      <c r="J332" s="248"/>
      <c r="K332" s="248"/>
      <c r="L332" s="253"/>
      <c r="M332" s="254"/>
      <c r="N332" s="255"/>
      <c r="O332" s="255"/>
      <c r="P332" s="255"/>
      <c r="Q332" s="255"/>
      <c r="R332" s="255"/>
      <c r="S332" s="255"/>
      <c r="T332" s="256"/>
      <c r="U332" s="13"/>
      <c r="V332" s="13"/>
      <c r="W332" s="13"/>
      <c r="X332" s="13"/>
      <c r="Y332" s="13"/>
      <c r="Z332" s="13"/>
      <c r="AA332" s="13"/>
      <c r="AB332" s="13"/>
      <c r="AC332" s="13"/>
      <c r="AD332" s="13"/>
      <c r="AE332" s="13"/>
      <c r="AT332" s="257" t="s">
        <v>361</v>
      </c>
      <c r="AU332" s="257" t="s">
        <v>76</v>
      </c>
      <c r="AV332" s="13" t="s">
        <v>86</v>
      </c>
      <c r="AW332" s="13" t="s">
        <v>32</v>
      </c>
      <c r="AX332" s="13" t="s">
        <v>84</v>
      </c>
      <c r="AY332" s="257" t="s">
        <v>350</v>
      </c>
    </row>
    <row r="333" s="2" customFormat="1" ht="16.5" customHeight="1">
      <c r="A333" s="39"/>
      <c r="B333" s="40"/>
      <c r="C333" s="229" t="s">
        <v>748</v>
      </c>
      <c r="D333" s="229" t="s">
        <v>352</v>
      </c>
      <c r="E333" s="230" t="s">
        <v>7438</v>
      </c>
      <c r="F333" s="231" t="s">
        <v>7423</v>
      </c>
      <c r="G333" s="232" t="s">
        <v>497</v>
      </c>
      <c r="H333" s="233">
        <v>1</v>
      </c>
      <c r="I333" s="234"/>
      <c r="J333" s="235">
        <f>ROUND(I333*H333,2)</f>
        <v>0</v>
      </c>
      <c r="K333" s="231" t="s">
        <v>1</v>
      </c>
      <c r="L333" s="45"/>
      <c r="M333" s="236" t="s">
        <v>1</v>
      </c>
      <c r="N333" s="237" t="s">
        <v>41</v>
      </c>
      <c r="O333" s="92"/>
      <c r="P333" s="238">
        <f>O333*H333</f>
        <v>0</v>
      </c>
      <c r="Q333" s="238">
        <v>0</v>
      </c>
      <c r="R333" s="238">
        <f>Q333*H333</f>
        <v>0</v>
      </c>
      <c r="S333" s="238">
        <v>0</v>
      </c>
      <c r="T333" s="239">
        <f>S333*H333</f>
        <v>0</v>
      </c>
      <c r="U333" s="39"/>
      <c r="V333" s="39"/>
      <c r="W333" s="39"/>
      <c r="X333" s="39"/>
      <c r="Y333" s="39"/>
      <c r="Z333" s="39"/>
      <c r="AA333" s="39"/>
      <c r="AB333" s="39"/>
      <c r="AC333" s="39"/>
      <c r="AD333" s="39"/>
      <c r="AE333" s="39"/>
      <c r="AR333" s="240" t="s">
        <v>357</v>
      </c>
      <c r="AT333" s="240" t="s">
        <v>352</v>
      </c>
      <c r="AU333" s="240" t="s">
        <v>76</v>
      </c>
      <c r="AY333" s="18" t="s">
        <v>350</v>
      </c>
      <c r="BE333" s="241">
        <f>IF(N333="základní",J333,0)</f>
        <v>0</v>
      </c>
      <c r="BF333" s="241">
        <f>IF(N333="snížená",J333,0)</f>
        <v>0</v>
      </c>
      <c r="BG333" s="241">
        <f>IF(N333="zákl. přenesená",J333,0)</f>
        <v>0</v>
      </c>
      <c r="BH333" s="241">
        <f>IF(N333="sníž. přenesená",J333,0)</f>
        <v>0</v>
      </c>
      <c r="BI333" s="241">
        <f>IF(N333="nulová",J333,0)</f>
        <v>0</v>
      </c>
      <c r="BJ333" s="18" t="s">
        <v>84</v>
      </c>
      <c r="BK333" s="241">
        <f>ROUND(I333*H333,2)</f>
        <v>0</v>
      </c>
      <c r="BL333" s="18" t="s">
        <v>357</v>
      </c>
      <c r="BM333" s="240" t="s">
        <v>1871</v>
      </c>
    </row>
    <row r="334" s="2" customFormat="1">
      <c r="A334" s="39"/>
      <c r="B334" s="40"/>
      <c r="C334" s="41"/>
      <c r="D334" s="242" t="s">
        <v>359</v>
      </c>
      <c r="E334" s="41"/>
      <c r="F334" s="243" t="s">
        <v>7423</v>
      </c>
      <c r="G334" s="41"/>
      <c r="H334" s="41"/>
      <c r="I334" s="244"/>
      <c r="J334" s="41"/>
      <c r="K334" s="41"/>
      <c r="L334" s="45"/>
      <c r="M334" s="245"/>
      <c r="N334" s="246"/>
      <c r="O334" s="92"/>
      <c r="P334" s="92"/>
      <c r="Q334" s="92"/>
      <c r="R334" s="92"/>
      <c r="S334" s="92"/>
      <c r="T334" s="93"/>
      <c r="U334" s="39"/>
      <c r="V334" s="39"/>
      <c r="W334" s="39"/>
      <c r="X334" s="39"/>
      <c r="Y334" s="39"/>
      <c r="Z334" s="39"/>
      <c r="AA334" s="39"/>
      <c r="AB334" s="39"/>
      <c r="AC334" s="39"/>
      <c r="AD334" s="39"/>
      <c r="AE334" s="39"/>
      <c r="AT334" s="18" t="s">
        <v>359</v>
      </c>
      <c r="AU334" s="18" t="s">
        <v>76</v>
      </c>
    </row>
    <row r="335" s="15" customFormat="1">
      <c r="A335" s="15"/>
      <c r="B335" s="269"/>
      <c r="C335" s="270"/>
      <c r="D335" s="242" t="s">
        <v>361</v>
      </c>
      <c r="E335" s="271" t="s">
        <v>1</v>
      </c>
      <c r="F335" s="272" t="s">
        <v>7424</v>
      </c>
      <c r="G335" s="270"/>
      <c r="H335" s="271" t="s">
        <v>1</v>
      </c>
      <c r="I335" s="273"/>
      <c r="J335" s="270"/>
      <c r="K335" s="270"/>
      <c r="L335" s="274"/>
      <c r="M335" s="275"/>
      <c r="N335" s="276"/>
      <c r="O335" s="276"/>
      <c r="P335" s="276"/>
      <c r="Q335" s="276"/>
      <c r="R335" s="276"/>
      <c r="S335" s="276"/>
      <c r="T335" s="277"/>
      <c r="U335" s="15"/>
      <c r="V335" s="15"/>
      <c r="W335" s="15"/>
      <c r="X335" s="15"/>
      <c r="Y335" s="15"/>
      <c r="Z335" s="15"/>
      <c r="AA335" s="15"/>
      <c r="AB335" s="15"/>
      <c r="AC335" s="15"/>
      <c r="AD335" s="15"/>
      <c r="AE335" s="15"/>
      <c r="AT335" s="278" t="s">
        <v>361</v>
      </c>
      <c r="AU335" s="278" t="s">
        <v>76</v>
      </c>
      <c r="AV335" s="15" t="s">
        <v>84</v>
      </c>
      <c r="AW335" s="15" t="s">
        <v>32</v>
      </c>
      <c r="AX335" s="15" t="s">
        <v>76</v>
      </c>
      <c r="AY335" s="278" t="s">
        <v>350</v>
      </c>
    </row>
    <row r="336" s="15" customFormat="1">
      <c r="A336" s="15"/>
      <c r="B336" s="269"/>
      <c r="C336" s="270"/>
      <c r="D336" s="242" t="s">
        <v>361</v>
      </c>
      <c r="E336" s="271" t="s">
        <v>1</v>
      </c>
      <c r="F336" s="272" t="s">
        <v>7425</v>
      </c>
      <c r="G336" s="270"/>
      <c r="H336" s="271" t="s">
        <v>1</v>
      </c>
      <c r="I336" s="273"/>
      <c r="J336" s="270"/>
      <c r="K336" s="270"/>
      <c r="L336" s="274"/>
      <c r="M336" s="275"/>
      <c r="N336" s="276"/>
      <c r="O336" s="276"/>
      <c r="P336" s="276"/>
      <c r="Q336" s="276"/>
      <c r="R336" s="276"/>
      <c r="S336" s="276"/>
      <c r="T336" s="277"/>
      <c r="U336" s="15"/>
      <c r="V336" s="15"/>
      <c r="W336" s="15"/>
      <c r="X336" s="15"/>
      <c r="Y336" s="15"/>
      <c r="Z336" s="15"/>
      <c r="AA336" s="15"/>
      <c r="AB336" s="15"/>
      <c r="AC336" s="15"/>
      <c r="AD336" s="15"/>
      <c r="AE336" s="15"/>
      <c r="AT336" s="278" t="s">
        <v>361</v>
      </c>
      <c r="AU336" s="278" t="s">
        <v>76</v>
      </c>
      <c r="AV336" s="15" t="s">
        <v>84</v>
      </c>
      <c r="AW336" s="15" t="s">
        <v>32</v>
      </c>
      <c r="AX336" s="15" t="s">
        <v>76</v>
      </c>
      <c r="AY336" s="278" t="s">
        <v>350</v>
      </c>
    </row>
    <row r="337" s="15" customFormat="1">
      <c r="A337" s="15"/>
      <c r="B337" s="269"/>
      <c r="C337" s="270"/>
      <c r="D337" s="242" t="s">
        <v>361</v>
      </c>
      <c r="E337" s="271" t="s">
        <v>1</v>
      </c>
      <c r="F337" s="272" t="s">
        <v>7220</v>
      </c>
      <c r="G337" s="270"/>
      <c r="H337" s="271" t="s">
        <v>1</v>
      </c>
      <c r="I337" s="273"/>
      <c r="J337" s="270"/>
      <c r="K337" s="270"/>
      <c r="L337" s="274"/>
      <c r="M337" s="275"/>
      <c r="N337" s="276"/>
      <c r="O337" s="276"/>
      <c r="P337" s="276"/>
      <c r="Q337" s="276"/>
      <c r="R337" s="276"/>
      <c r="S337" s="276"/>
      <c r="T337" s="277"/>
      <c r="U337" s="15"/>
      <c r="V337" s="15"/>
      <c r="W337" s="15"/>
      <c r="X337" s="15"/>
      <c r="Y337" s="15"/>
      <c r="Z337" s="15"/>
      <c r="AA337" s="15"/>
      <c r="AB337" s="15"/>
      <c r="AC337" s="15"/>
      <c r="AD337" s="15"/>
      <c r="AE337" s="15"/>
      <c r="AT337" s="278" t="s">
        <v>361</v>
      </c>
      <c r="AU337" s="278" t="s">
        <v>76</v>
      </c>
      <c r="AV337" s="15" t="s">
        <v>84</v>
      </c>
      <c r="AW337" s="15" t="s">
        <v>32</v>
      </c>
      <c r="AX337" s="15" t="s">
        <v>76</v>
      </c>
      <c r="AY337" s="278" t="s">
        <v>350</v>
      </c>
    </row>
    <row r="338" s="15" customFormat="1">
      <c r="A338" s="15"/>
      <c r="B338" s="269"/>
      <c r="C338" s="270"/>
      <c r="D338" s="242" t="s">
        <v>361</v>
      </c>
      <c r="E338" s="271" t="s">
        <v>1</v>
      </c>
      <c r="F338" s="272" t="s">
        <v>7439</v>
      </c>
      <c r="G338" s="270"/>
      <c r="H338" s="271" t="s">
        <v>1</v>
      </c>
      <c r="I338" s="273"/>
      <c r="J338" s="270"/>
      <c r="K338" s="270"/>
      <c r="L338" s="274"/>
      <c r="M338" s="275"/>
      <c r="N338" s="276"/>
      <c r="O338" s="276"/>
      <c r="P338" s="276"/>
      <c r="Q338" s="276"/>
      <c r="R338" s="276"/>
      <c r="S338" s="276"/>
      <c r="T338" s="277"/>
      <c r="U338" s="15"/>
      <c r="V338" s="15"/>
      <c r="W338" s="15"/>
      <c r="X338" s="15"/>
      <c r="Y338" s="15"/>
      <c r="Z338" s="15"/>
      <c r="AA338" s="15"/>
      <c r="AB338" s="15"/>
      <c r="AC338" s="15"/>
      <c r="AD338" s="15"/>
      <c r="AE338" s="15"/>
      <c r="AT338" s="278" t="s">
        <v>361</v>
      </c>
      <c r="AU338" s="278" t="s">
        <v>76</v>
      </c>
      <c r="AV338" s="15" t="s">
        <v>84</v>
      </c>
      <c r="AW338" s="15" t="s">
        <v>32</v>
      </c>
      <c r="AX338" s="15" t="s">
        <v>76</v>
      </c>
      <c r="AY338" s="278" t="s">
        <v>350</v>
      </c>
    </row>
    <row r="339" s="13" customFormat="1">
      <c r="A339" s="13"/>
      <c r="B339" s="247"/>
      <c r="C339" s="248"/>
      <c r="D339" s="242" t="s">
        <v>361</v>
      </c>
      <c r="E339" s="249" t="s">
        <v>1</v>
      </c>
      <c r="F339" s="250" t="s">
        <v>84</v>
      </c>
      <c r="G339" s="248"/>
      <c r="H339" s="251">
        <v>1</v>
      </c>
      <c r="I339" s="252"/>
      <c r="J339" s="248"/>
      <c r="K339" s="248"/>
      <c r="L339" s="253"/>
      <c r="M339" s="254"/>
      <c r="N339" s="255"/>
      <c r="O339" s="255"/>
      <c r="P339" s="255"/>
      <c r="Q339" s="255"/>
      <c r="R339" s="255"/>
      <c r="S339" s="255"/>
      <c r="T339" s="256"/>
      <c r="U339" s="13"/>
      <c r="V339" s="13"/>
      <c r="W339" s="13"/>
      <c r="X339" s="13"/>
      <c r="Y339" s="13"/>
      <c r="Z339" s="13"/>
      <c r="AA339" s="13"/>
      <c r="AB339" s="13"/>
      <c r="AC339" s="13"/>
      <c r="AD339" s="13"/>
      <c r="AE339" s="13"/>
      <c r="AT339" s="257" t="s">
        <v>361</v>
      </c>
      <c r="AU339" s="257" t="s">
        <v>76</v>
      </c>
      <c r="AV339" s="13" t="s">
        <v>86</v>
      </c>
      <c r="AW339" s="13" t="s">
        <v>32</v>
      </c>
      <c r="AX339" s="13" t="s">
        <v>84</v>
      </c>
      <c r="AY339" s="257" t="s">
        <v>350</v>
      </c>
    </row>
    <row r="340" s="2" customFormat="1" ht="16.5" customHeight="1">
      <c r="A340" s="39"/>
      <c r="B340" s="40"/>
      <c r="C340" s="229" t="s">
        <v>761</v>
      </c>
      <c r="D340" s="229" t="s">
        <v>352</v>
      </c>
      <c r="E340" s="230" t="s">
        <v>7440</v>
      </c>
      <c r="F340" s="231" t="s">
        <v>7441</v>
      </c>
      <c r="G340" s="232" t="s">
        <v>497</v>
      </c>
      <c r="H340" s="233">
        <v>2</v>
      </c>
      <c r="I340" s="234"/>
      <c r="J340" s="235">
        <f>ROUND(I340*H340,2)</f>
        <v>0</v>
      </c>
      <c r="K340" s="231" t="s">
        <v>1</v>
      </c>
      <c r="L340" s="45"/>
      <c r="M340" s="236" t="s">
        <v>1</v>
      </c>
      <c r="N340" s="237" t="s">
        <v>41</v>
      </c>
      <c r="O340" s="92"/>
      <c r="P340" s="238">
        <f>O340*H340</f>
        <v>0</v>
      </c>
      <c r="Q340" s="238">
        <v>0</v>
      </c>
      <c r="R340" s="238">
        <f>Q340*H340</f>
        <v>0</v>
      </c>
      <c r="S340" s="238">
        <v>0</v>
      </c>
      <c r="T340" s="239">
        <f>S340*H340</f>
        <v>0</v>
      </c>
      <c r="U340" s="39"/>
      <c r="V340" s="39"/>
      <c r="W340" s="39"/>
      <c r="X340" s="39"/>
      <c r="Y340" s="39"/>
      <c r="Z340" s="39"/>
      <c r="AA340" s="39"/>
      <c r="AB340" s="39"/>
      <c r="AC340" s="39"/>
      <c r="AD340" s="39"/>
      <c r="AE340" s="39"/>
      <c r="AR340" s="240" t="s">
        <v>357</v>
      </c>
      <c r="AT340" s="240" t="s">
        <v>352</v>
      </c>
      <c r="AU340" s="240" t="s">
        <v>76</v>
      </c>
      <c r="AY340" s="18" t="s">
        <v>350</v>
      </c>
      <c r="BE340" s="241">
        <f>IF(N340="základní",J340,0)</f>
        <v>0</v>
      </c>
      <c r="BF340" s="241">
        <f>IF(N340="snížená",J340,0)</f>
        <v>0</v>
      </c>
      <c r="BG340" s="241">
        <f>IF(N340="zákl. přenesená",J340,0)</f>
        <v>0</v>
      </c>
      <c r="BH340" s="241">
        <f>IF(N340="sníž. přenesená",J340,0)</f>
        <v>0</v>
      </c>
      <c r="BI340" s="241">
        <f>IF(N340="nulová",J340,0)</f>
        <v>0</v>
      </c>
      <c r="BJ340" s="18" t="s">
        <v>84</v>
      </c>
      <c r="BK340" s="241">
        <f>ROUND(I340*H340,2)</f>
        <v>0</v>
      </c>
      <c r="BL340" s="18" t="s">
        <v>357</v>
      </c>
      <c r="BM340" s="240" t="s">
        <v>1881</v>
      </c>
    </row>
    <row r="341" s="2" customFormat="1">
      <c r="A341" s="39"/>
      <c r="B341" s="40"/>
      <c r="C341" s="41"/>
      <c r="D341" s="242" t="s">
        <v>359</v>
      </c>
      <c r="E341" s="41"/>
      <c r="F341" s="243" t="s">
        <v>7441</v>
      </c>
      <c r="G341" s="41"/>
      <c r="H341" s="41"/>
      <c r="I341" s="244"/>
      <c r="J341" s="41"/>
      <c r="K341" s="41"/>
      <c r="L341" s="45"/>
      <c r="M341" s="245"/>
      <c r="N341" s="246"/>
      <c r="O341" s="92"/>
      <c r="P341" s="92"/>
      <c r="Q341" s="92"/>
      <c r="R341" s="92"/>
      <c r="S341" s="92"/>
      <c r="T341" s="93"/>
      <c r="U341" s="39"/>
      <c r="V341" s="39"/>
      <c r="W341" s="39"/>
      <c r="X341" s="39"/>
      <c r="Y341" s="39"/>
      <c r="Z341" s="39"/>
      <c r="AA341" s="39"/>
      <c r="AB341" s="39"/>
      <c r="AC341" s="39"/>
      <c r="AD341" s="39"/>
      <c r="AE341" s="39"/>
      <c r="AT341" s="18" t="s">
        <v>359</v>
      </c>
      <c r="AU341" s="18" t="s">
        <v>76</v>
      </c>
    </row>
    <row r="342" s="15" customFormat="1">
      <c r="A342" s="15"/>
      <c r="B342" s="269"/>
      <c r="C342" s="270"/>
      <c r="D342" s="242" t="s">
        <v>361</v>
      </c>
      <c r="E342" s="271" t="s">
        <v>1</v>
      </c>
      <c r="F342" s="272" t="s">
        <v>7442</v>
      </c>
      <c r="G342" s="270"/>
      <c r="H342" s="271" t="s">
        <v>1</v>
      </c>
      <c r="I342" s="273"/>
      <c r="J342" s="270"/>
      <c r="K342" s="270"/>
      <c r="L342" s="274"/>
      <c r="M342" s="275"/>
      <c r="N342" s="276"/>
      <c r="O342" s="276"/>
      <c r="P342" s="276"/>
      <c r="Q342" s="276"/>
      <c r="R342" s="276"/>
      <c r="S342" s="276"/>
      <c r="T342" s="277"/>
      <c r="U342" s="15"/>
      <c r="V342" s="15"/>
      <c r="W342" s="15"/>
      <c r="X342" s="15"/>
      <c r="Y342" s="15"/>
      <c r="Z342" s="15"/>
      <c r="AA342" s="15"/>
      <c r="AB342" s="15"/>
      <c r="AC342" s="15"/>
      <c r="AD342" s="15"/>
      <c r="AE342" s="15"/>
      <c r="AT342" s="278" t="s">
        <v>361</v>
      </c>
      <c r="AU342" s="278" t="s">
        <v>76</v>
      </c>
      <c r="AV342" s="15" t="s">
        <v>84</v>
      </c>
      <c r="AW342" s="15" t="s">
        <v>32</v>
      </c>
      <c r="AX342" s="15" t="s">
        <v>76</v>
      </c>
      <c r="AY342" s="278" t="s">
        <v>350</v>
      </c>
    </row>
    <row r="343" s="15" customFormat="1">
      <c r="A343" s="15"/>
      <c r="B343" s="269"/>
      <c r="C343" s="270"/>
      <c r="D343" s="242" t="s">
        <v>361</v>
      </c>
      <c r="E343" s="271" t="s">
        <v>1</v>
      </c>
      <c r="F343" s="272" t="s">
        <v>7443</v>
      </c>
      <c r="G343" s="270"/>
      <c r="H343" s="271" t="s">
        <v>1</v>
      </c>
      <c r="I343" s="273"/>
      <c r="J343" s="270"/>
      <c r="K343" s="270"/>
      <c r="L343" s="274"/>
      <c r="M343" s="275"/>
      <c r="N343" s="276"/>
      <c r="O343" s="276"/>
      <c r="P343" s="276"/>
      <c r="Q343" s="276"/>
      <c r="R343" s="276"/>
      <c r="S343" s="276"/>
      <c r="T343" s="277"/>
      <c r="U343" s="15"/>
      <c r="V343" s="15"/>
      <c r="W343" s="15"/>
      <c r="X343" s="15"/>
      <c r="Y343" s="15"/>
      <c r="Z343" s="15"/>
      <c r="AA343" s="15"/>
      <c r="AB343" s="15"/>
      <c r="AC343" s="15"/>
      <c r="AD343" s="15"/>
      <c r="AE343" s="15"/>
      <c r="AT343" s="278" t="s">
        <v>361</v>
      </c>
      <c r="AU343" s="278" t="s">
        <v>76</v>
      </c>
      <c r="AV343" s="15" t="s">
        <v>84</v>
      </c>
      <c r="AW343" s="15" t="s">
        <v>32</v>
      </c>
      <c r="AX343" s="15" t="s">
        <v>76</v>
      </c>
      <c r="AY343" s="278" t="s">
        <v>350</v>
      </c>
    </row>
    <row r="344" s="15" customFormat="1">
      <c r="A344" s="15"/>
      <c r="B344" s="269"/>
      <c r="C344" s="270"/>
      <c r="D344" s="242" t="s">
        <v>361</v>
      </c>
      <c r="E344" s="271" t="s">
        <v>1</v>
      </c>
      <c r="F344" s="272" t="s">
        <v>7444</v>
      </c>
      <c r="G344" s="270"/>
      <c r="H344" s="271" t="s">
        <v>1</v>
      </c>
      <c r="I344" s="273"/>
      <c r="J344" s="270"/>
      <c r="K344" s="270"/>
      <c r="L344" s="274"/>
      <c r="M344" s="275"/>
      <c r="N344" s="276"/>
      <c r="O344" s="276"/>
      <c r="P344" s="276"/>
      <c r="Q344" s="276"/>
      <c r="R344" s="276"/>
      <c r="S344" s="276"/>
      <c r="T344" s="277"/>
      <c r="U344" s="15"/>
      <c r="V344" s="15"/>
      <c r="W344" s="15"/>
      <c r="X344" s="15"/>
      <c r="Y344" s="15"/>
      <c r="Z344" s="15"/>
      <c r="AA344" s="15"/>
      <c r="AB344" s="15"/>
      <c r="AC344" s="15"/>
      <c r="AD344" s="15"/>
      <c r="AE344" s="15"/>
      <c r="AT344" s="278" t="s">
        <v>361</v>
      </c>
      <c r="AU344" s="278" t="s">
        <v>76</v>
      </c>
      <c r="AV344" s="15" t="s">
        <v>84</v>
      </c>
      <c r="AW344" s="15" t="s">
        <v>32</v>
      </c>
      <c r="AX344" s="15" t="s">
        <v>76</v>
      </c>
      <c r="AY344" s="278" t="s">
        <v>350</v>
      </c>
    </row>
    <row r="345" s="15" customFormat="1">
      <c r="A345" s="15"/>
      <c r="B345" s="269"/>
      <c r="C345" s="270"/>
      <c r="D345" s="242" t="s">
        <v>361</v>
      </c>
      <c r="E345" s="271" t="s">
        <v>1</v>
      </c>
      <c r="F345" s="272" t="s">
        <v>7445</v>
      </c>
      <c r="G345" s="270"/>
      <c r="H345" s="271" t="s">
        <v>1</v>
      </c>
      <c r="I345" s="273"/>
      <c r="J345" s="270"/>
      <c r="K345" s="270"/>
      <c r="L345" s="274"/>
      <c r="M345" s="275"/>
      <c r="N345" s="276"/>
      <c r="O345" s="276"/>
      <c r="P345" s="276"/>
      <c r="Q345" s="276"/>
      <c r="R345" s="276"/>
      <c r="S345" s="276"/>
      <c r="T345" s="277"/>
      <c r="U345" s="15"/>
      <c r="V345" s="15"/>
      <c r="W345" s="15"/>
      <c r="X345" s="15"/>
      <c r="Y345" s="15"/>
      <c r="Z345" s="15"/>
      <c r="AA345" s="15"/>
      <c r="AB345" s="15"/>
      <c r="AC345" s="15"/>
      <c r="AD345" s="15"/>
      <c r="AE345" s="15"/>
      <c r="AT345" s="278" t="s">
        <v>361</v>
      </c>
      <c r="AU345" s="278" t="s">
        <v>76</v>
      </c>
      <c r="AV345" s="15" t="s">
        <v>84</v>
      </c>
      <c r="AW345" s="15" t="s">
        <v>32</v>
      </c>
      <c r="AX345" s="15" t="s">
        <v>76</v>
      </c>
      <c r="AY345" s="278" t="s">
        <v>350</v>
      </c>
    </row>
    <row r="346" s="15" customFormat="1">
      <c r="A346" s="15"/>
      <c r="B346" s="269"/>
      <c r="C346" s="270"/>
      <c r="D346" s="242" t="s">
        <v>361</v>
      </c>
      <c r="E346" s="271" t="s">
        <v>1</v>
      </c>
      <c r="F346" s="272" t="s">
        <v>7446</v>
      </c>
      <c r="G346" s="270"/>
      <c r="H346" s="271" t="s">
        <v>1</v>
      </c>
      <c r="I346" s="273"/>
      <c r="J346" s="270"/>
      <c r="K346" s="270"/>
      <c r="L346" s="274"/>
      <c r="M346" s="275"/>
      <c r="N346" s="276"/>
      <c r="O346" s="276"/>
      <c r="P346" s="276"/>
      <c r="Q346" s="276"/>
      <c r="R346" s="276"/>
      <c r="S346" s="276"/>
      <c r="T346" s="277"/>
      <c r="U346" s="15"/>
      <c r="V346" s="15"/>
      <c r="W346" s="15"/>
      <c r="X346" s="15"/>
      <c r="Y346" s="15"/>
      <c r="Z346" s="15"/>
      <c r="AA346" s="15"/>
      <c r="AB346" s="15"/>
      <c r="AC346" s="15"/>
      <c r="AD346" s="15"/>
      <c r="AE346" s="15"/>
      <c r="AT346" s="278" t="s">
        <v>361</v>
      </c>
      <c r="AU346" s="278" t="s">
        <v>76</v>
      </c>
      <c r="AV346" s="15" t="s">
        <v>84</v>
      </c>
      <c r="AW346" s="15" t="s">
        <v>32</v>
      </c>
      <c r="AX346" s="15" t="s">
        <v>76</v>
      </c>
      <c r="AY346" s="278" t="s">
        <v>350</v>
      </c>
    </row>
    <row r="347" s="15" customFormat="1">
      <c r="A347" s="15"/>
      <c r="B347" s="269"/>
      <c r="C347" s="270"/>
      <c r="D347" s="242" t="s">
        <v>361</v>
      </c>
      <c r="E347" s="271" t="s">
        <v>1</v>
      </c>
      <c r="F347" s="272" t="s">
        <v>7220</v>
      </c>
      <c r="G347" s="270"/>
      <c r="H347" s="271" t="s">
        <v>1</v>
      </c>
      <c r="I347" s="273"/>
      <c r="J347" s="270"/>
      <c r="K347" s="270"/>
      <c r="L347" s="274"/>
      <c r="M347" s="275"/>
      <c r="N347" s="276"/>
      <c r="O347" s="276"/>
      <c r="P347" s="276"/>
      <c r="Q347" s="276"/>
      <c r="R347" s="276"/>
      <c r="S347" s="276"/>
      <c r="T347" s="277"/>
      <c r="U347" s="15"/>
      <c r="V347" s="15"/>
      <c r="W347" s="15"/>
      <c r="X347" s="15"/>
      <c r="Y347" s="15"/>
      <c r="Z347" s="15"/>
      <c r="AA347" s="15"/>
      <c r="AB347" s="15"/>
      <c r="AC347" s="15"/>
      <c r="AD347" s="15"/>
      <c r="AE347" s="15"/>
      <c r="AT347" s="278" t="s">
        <v>361</v>
      </c>
      <c r="AU347" s="278" t="s">
        <v>76</v>
      </c>
      <c r="AV347" s="15" t="s">
        <v>84</v>
      </c>
      <c r="AW347" s="15" t="s">
        <v>32</v>
      </c>
      <c r="AX347" s="15" t="s">
        <v>76</v>
      </c>
      <c r="AY347" s="278" t="s">
        <v>350</v>
      </c>
    </row>
    <row r="348" s="15" customFormat="1">
      <c r="A348" s="15"/>
      <c r="B348" s="269"/>
      <c r="C348" s="270"/>
      <c r="D348" s="242" t="s">
        <v>361</v>
      </c>
      <c r="E348" s="271" t="s">
        <v>1</v>
      </c>
      <c r="F348" s="272" t="s">
        <v>7447</v>
      </c>
      <c r="G348" s="270"/>
      <c r="H348" s="271" t="s">
        <v>1</v>
      </c>
      <c r="I348" s="273"/>
      <c r="J348" s="270"/>
      <c r="K348" s="270"/>
      <c r="L348" s="274"/>
      <c r="M348" s="275"/>
      <c r="N348" s="276"/>
      <c r="O348" s="276"/>
      <c r="P348" s="276"/>
      <c r="Q348" s="276"/>
      <c r="R348" s="276"/>
      <c r="S348" s="276"/>
      <c r="T348" s="277"/>
      <c r="U348" s="15"/>
      <c r="V348" s="15"/>
      <c r="W348" s="15"/>
      <c r="X348" s="15"/>
      <c r="Y348" s="15"/>
      <c r="Z348" s="15"/>
      <c r="AA348" s="15"/>
      <c r="AB348" s="15"/>
      <c r="AC348" s="15"/>
      <c r="AD348" s="15"/>
      <c r="AE348" s="15"/>
      <c r="AT348" s="278" t="s">
        <v>361</v>
      </c>
      <c r="AU348" s="278" t="s">
        <v>76</v>
      </c>
      <c r="AV348" s="15" t="s">
        <v>84</v>
      </c>
      <c r="AW348" s="15" t="s">
        <v>32</v>
      </c>
      <c r="AX348" s="15" t="s">
        <v>76</v>
      </c>
      <c r="AY348" s="278" t="s">
        <v>350</v>
      </c>
    </row>
    <row r="349" s="13" customFormat="1">
      <c r="A349" s="13"/>
      <c r="B349" s="247"/>
      <c r="C349" s="248"/>
      <c r="D349" s="242" t="s">
        <v>361</v>
      </c>
      <c r="E349" s="249" t="s">
        <v>1</v>
      </c>
      <c r="F349" s="250" t="s">
        <v>86</v>
      </c>
      <c r="G349" s="248"/>
      <c r="H349" s="251">
        <v>2</v>
      </c>
      <c r="I349" s="252"/>
      <c r="J349" s="248"/>
      <c r="K349" s="248"/>
      <c r="L349" s="253"/>
      <c r="M349" s="254"/>
      <c r="N349" s="255"/>
      <c r="O349" s="255"/>
      <c r="P349" s="255"/>
      <c r="Q349" s="255"/>
      <c r="R349" s="255"/>
      <c r="S349" s="255"/>
      <c r="T349" s="256"/>
      <c r="U349" s="13"/>
      <c r="V349" s="13"/>
      <c r="W349" s="13"/>
      <c r="X349" s="13"/>
      <c r="Y349" s="13"/>
      <c r="Z349" s="13"/>
      <c r="AA349" s="13"/>
      <c r="AB349" s="13"/>
      <c r="AC349" s="13"/>
      <c r="AD349" s="13"/>
      <c r="AE349" s="13"/>
      <c r="AT349" s="257" t="s">
        <v>361</v>
      </c>
      <c r="AU349" s="257" t="s">
        <v>76</v>
      </c>
      <c r="AV349" s="13" t="s">
        <v>86</v>
      </c>
      <c r="AW349" s="13" t="s">
        <v>32</v>
      </c>
      <c r="AX349" s="13" t="s">
        <v>84</v>
      </c>
      <c r="AY349" s="257" t="s">
        <v>350</v>
      </c>
    </row>
    <row r="350" s="2" customFormat="1" ht="16.5" customHeight="1">
      <c r="A350" s="39"/>
      <c r="B350" s="40"/>
      <c r="C350" s="229" t="s">
        <v>767</v>
      </c>
      <c r="D350" s="229" t="s">
        <v>352</v>
      </c>
      <c r="E350" s="230" t="s">
        <v>7448</v>
      </c>
      <c r="F350" s="231" t="s">
        <v>7441</v>
      </c>
      <c r="G350" s="232" t="s">
        <v>497</v>
      </c>
      <c r="H350" s="233">
        <v>1</v>
      </c>
      <c r="I350" s="234"/>
      <c r="J350" s="235">
        <f>ROUND(I350*H350,2)</f>
        <v>0</v>
      </c>
      <c r="K350" s="231" t="s">
        <v>1</v>
      </c>
      <c r="L350" s="45"/>
      <c r="M350" s="236" t="s">
        <v>1</v>
      </c>
      <c r="N350" s="237" t="s">
        <v>41</v>
      </c>
      <c r="O350" s="92"/>
      <c r="P350" s="238">
        <f>O350*H350</f>
        <v>0</v>
      </c>
      <c r="Q350" s="238">
        <v>0</v>
      </c>
      <c r="R350" s="238">
        <f>Q350*H350</f>
        <v>0</v>
      </c>
      <c r="S350" s="238">
        <v>0</v>
      </c>
      <c r="T350" s="239">
        <f>S350*H350</f>
        <v>0</v>
      </c>
      <c r="U350" s="39"/>
      <c r="V350" s="39"/>
      <c r="W350" s="39"/>
      <c r="X350" s="39"/>
      <c r="Y350" s="39"/>
      <c r="Z350" s="39"/>
      <c r="AA350" s="39"/>
      <c r="AB350" s="39"/>
      <c r="AC350" s="39"/>
      <c r="AD350" s="39"/>
      <c r="AE350" s="39"/>
      <c r="AR350" s="240" t="s">
        <v>357</v>
      </c>
      <c r="AT350" s="240" t="s">
        <v>352</v>
      </c>
      <c r="AU350" s="240" t="s">
        <v>76</v>
      </c>
      <c r="AY350" s="18" t="s">
        <v>350</v>
      </c>
      <c r="BE350" s="241">
        <f>IF(N350="základní",J350,0)</f>
        <v>0</v>
      </c>
      <c r="BF350" s="241">
        <f>IF(N350="snížená",J350,0)</f>
        <v>0</v>
      </c>
      <c r="BG350" s="241">
        <f>IF(N350="zákl. přenesená",J350,0)</f>
        <v>0</v>
      </c>
      <c r="BH350" s="241">
        <f>IF(N350="sníž. přenesená",J350,0)</f>
        <v>0</v>
      </c>
      <c r="BI350" s="241">
        <f>IF(N350="nulová",J350,0)</f>
        <v>0</v>
      </c>
      <c r="BJ350" s="18" t="s">
        <v>84</v>
      </c>
      <c r="BK350" s="241">
        <f>ROUND(I350*H350,2)</f>
        <v>0</v>
      </c>
      <c r="BL350" s="18" t="s">
        <v>357</v>
      </c>
      <c r="BM350" s="240" t="s">
        <v>1931</v>
      </c>
    </row>
    <row r="351" s="2" customFormat="1">
      <c r="A351" s="39"/>
      <c r="B351" s="40"/>
      <c r="C351" s="41"/>
      <c r="D351" s="242" t="s">
        <v>359</v>
      </c>
      <c r="E351" s="41"/>
      <c r="F351" s="243" t="s">
        <v>7441</v>
      </c>
      <c r="G351" s="41"/>
      <c r="H351" s="41"/>
      <c r="I351" s="244"/>
      <c r="J351" s="41"/>
      <c r="K351" s="41"/>
      <c r="L351" s="45"/>
      <c r="M351" s="245"/>
      <c r="N351" s="246"/>
      <c r="O351" s="92"/>
      <c r="P351" s="92"/>
      <c r="Q351" s="92"/>
      <c r="R351" s="92"/>
      <c r="S351" s="92"/>
      <c r="T351" s="93"/>
      <c r="U351" s="39"/>
      <c r="V351" s="39"/>
      <c r="W351" s="39"/>
      <c r="X351" s="39"/>
      <c r="Y351" s="39"/>
      <c r="Z351" s="39"/>
      <c r="AA351" s="39"/>
      <c r="AB351" s="39"/>
      <c r="AC351" s="39"/>
      <c r="AD351" s="39"/>
      <c r="AE351" s="39"/>
      <c r="AT351" s="18" t="s">
        <v>359</v>
      </c>
      <c r="AU351" s="18" t="s">
        <v>76</v>
      </c>
    </row>
    <row r="352" s="15" customFormat="1">
      <c r="A352" s="15"/>
      <c r="B352" s="269"/>
      <c r="C352" s="270"/>
      <c r="D352" s="242" t="s">
        <v>361</v>
      </c>
      <c r="E352" s="271" t="s">
        <v>1</v>
      </c>
      <c r="F352" s="272" t="s">
        <v>7442</v>
      </c>
      <c r="G352" s="270"/>
      <c r="H352" s="271" t="s">
        <v>1</v>
      </c>
      <c r="I352" s="273"/>
      <c r="J352" s="270"/>
      <c r="K352" s="270"/>
      <c r="L352" s="274"/>
      <c r="M352" s="275"/>
      <c r="N352" s="276"/>
      <c r="O352" s="276"/>
      <c r="P352" s="276"/>
      <c r="Q352" s="276"/>
      <c r="R352" s="276"/>
      <c r="S352" s="276"/>
      <c r="T352" s="277"/>
      <c r="U352" s="15"/>
      <c r="V352" s="15"/>
      <c r="W352" s="15"/>
      <c r="X352" s="15"/>
      <c r="Y352" s="15"/>
      <c r="Z352" s="15"/>
      <c r="AA352" s="15"/>
      <c r="AB352" s="15"/>
      <c r="AC352" s="15"/>
      <c r="AD352" s="15"/>
      <c r="AE352" s="15"/>
      <c r="AT352" s="278" t="s">
        <v>361</v>
      </c>
      <c r="AU352" s="278" t="s">
        <v>76</v>
      </c>
      <c r="AV352" s="15" t="s">
        <v>84</v>
      </c>
      <c r="AW352" s="15" t="s">
        <v>32</v>
      </c>
      <c r="AX352" s="15" t="s">
        <v>76</v>
      </c>
      <c r="AY352" s="278" t="s">
        <v>350</v>
      </c>
    </row>
    <row r="353" s="15" customFormat="1">
      <c r="A353" s="15"/>
      <c r="B353" s="269"/>
      <c r="C353" s="270"/>
      <c r="D353" s="242" t="s">
        <v>361</v>
      </c>
      <c r="E353" s="271" t="s">
        <v>1</v>
      </c>
      <c r="F353" s="272" t="s">
        <v>7443</v>
      </c>
      <c r="G353" s="270"/>
      <c r="H353" s="271" t="s">
        <v>1</v>
      </c>
      <c r="I353" s="273"/>
      <c r="J353" s="270"/>
      <c r="K353" s="270"/>
      <c r="L353" s="274"/>
      <c r="M353" s="275"/>
      <c r="N353" s="276"/>
      <c r="O353" s="276"/>
      <c r="P353" s="276"/>
      <c r="Q353" s="276"/>
      <c r="R353" s="276"/>
      <c r="S353" s="276"/>
      <c r="T353" s="277"/>
      <c r="U353" s="15"/>
      <c r="V353" s="15"/>
      <c r="W353" s="15"/>
      <c r="X353" s="15"/>
      <c r="Y353" s="15"/>
      <c r="Z353" s="15"/>
      <c r="AA353" s="15"/>
      <c r="AB353" s="15"/>
      <c r="AC353" s="15"/>
      <c r="AD353" s="15"/>
      <c r="AE353" s="15"/>
      <c r="AT353" s="278" t="s">
        <v>361</v>
      </c>
      <c r="AU353" s="278" t="s">
        <v>76</v>
      </c>
      <c r="AV353" s="15" t="s">
        <v>84</v>
      </c>
      <c r="AW353" s="15" t="s">
        <v>32</v>
      </c>
      <c r="AX353" s="15" t="s">
        <v>76</v>
      </c>
      <c r="AY353" s="278" t="s">
        <v>350</v>
      </c>
    </row>
    <row r="354" s="15" customFormat="1">
      <c r="A354" s="15"/>
      <c r="B354" s="269"/>
      <c r="C354" s="270"/>
      <c r="D354" s="242" t="s">
        <v>361</v>
      </c>
      <c r="E354" s="271" t="s">
        <v>1</v>
      </c>
      <c r="F354" s="272" t="s">
        <v>7444</v>
      </c>
      <c r="G354" s="270"/>
      <c r="H354" s="271" t="s">
        <v>1</v>
      </c>
      <c r="I354" s="273"/>
      <c r="J354" s="270"/>
      <c r="K354" s="270"/>
      <c r="L354" s="274"/>
      <c r="M354" s="275"/>
      <c r="N354" s="276"/>
      <c r="O354" s="276"/>
      <c r="P354" s="276"/>
      <c r="Q354" s="276"/>
      <c r="R354" s="276"/>
      <c r="S354" s="276"/>
      <c r="T354" s="277"/>
      <c r="U354" s="15"/>
      <c r="V354" s="15"/>
      <c r="W354" s="15"/>
      <c r="X354" s="15"/>
      <c r="Y354" s="15"/>
      <c r="Z354" s="15"/>
      <c r="AA354" s="15"/>
      <c r="AB354" s="15"/>
      <c r="AC354" s="15"/>
      <c r="AD354" s="15"/>
      <c r="AE354" s="15"/>
      <c r="AT354" s="278" t="s">
        <v>361</v>
      </c>
      <c r="AU354" s="278" t="s">
        <v>76</v>
      </c>
      <c r="AV354" s="15" t="s">
        <v>84</v>
      </c>
      <c r="AW354" s="15" t="s">
        <v>32</v>
      </c>
      <c r="AX354" s="15" t="s">
        <v>76</v>
      </c>
      <c r="AY354" s="278" t="s">
        <v>350</v>
      </c>
    </row>
    <row r="355" s="15" customFormat="1">
      <c r="A355" s="15"/>
      <c r="B355" s="269"/>
      <c r="C355" s="270"/>
      <c r="D355" s="242" t="s">
        <v>361</v>
      </c>
      <c r="E355" s="271" t="s">
        <v>1</v>
      </c>
      <c r="F355" s="272" t="s">
        <v>7445</v>
      </c>
      <c r="G355" s="270"/>
      <c r="H355" s="271" t="s">
        <v>1</v>
      </c>
      <c r="I355" s="273"/>
      <c r="J355" s="270"/>
      <c r="K355" s="270"/>
      <c r="L355" s="274"/>
      <c r="M355" s="275"/>
      <c r="N355" s="276"/>
      <c r="O355" s="276"/>
      <c r="P355" s="276"/>
      <c r="Q355" s="276"/>
      <c r="R355" s="276"/>
      <c r="S355" s="276"/>
      <c r="T355" s="277"/>
      <c r="U355" s="15"/>
      <c r="V355" s="15"/>
      <c r="W355" s="15"/>
      <c r="X355" s="15"/>
      <c r="Y355" s="15"/>
      <c r="Z355" s="15"/>
      <c r="AA355" s="15"/>
      <c r="AB355" s="15"/>
      <c r="AC355" s="15"/>
      <c r="AD355" s="15"/>
      <c r="AE355" s="15"/>
      <c r="AT355" s="278" t="s">
        <v>361</v>
      </c>
      <c r="AU355" s="278" t="s">
        <v>76</v>
      </c>
      <c r="AV355" s="15" t="s">
        <v>84</v>
      </c>
      <c r="AW355" s="15" t="s">
        <v>32</v>
      </c>
      <c r="AX355" s="15" t="s">
        <v>76</v>
      </c>
      <c r="AY355" s="278" t="s">
        <v>350</v>
      </c>
    </row>
    <row r="356" s="15" customFormat="1">
      <c r="A356" s="15"/>
      <c r="B356" s="269"/>
      <c r="C356" s="270"/>
      <c r="D356" s="242" t="s">
        <v>361</v>
      </c>
      <c r="E356" s="271" t="s">
        <v>1</v>
      </c>
      <c r="F356" s="272" t="s">
        <v>7446</v>
      </c>
      <c r="G356" s="270"/>
      <c r="H356" s="271" t="s">
        <v>1</v>
      </c>
      <c r="I356" s="273"/>
      <c r="J356" s="270"/>
      <c r="K356" s="270"/>
      <c r="L356" s="274"/>
      <c r="M356" s="275"/>
      <c r="N356" s="276"/>
      <c r="O356" s="276"/>
      <c r="P356" s="276"/>
      <c r="Q356" s="276"/>
      <c r="R356" s="276"/>
      <c r="S356" s="276"/>
      <c r="T356" s="277"/>
      <c r="U356" s="15"/>
      <c r="V356" s="15"/>
      <c r="W356" s="15"/>
      <c r="X356" s="15"/>
      <c r="Y356" s="15"/>
      <c r="Z356" s="15"/>
      <c r="AA356" s="15"/>
      <c r="AB356" s="15"/>
      <c r="AC356" s="15"/>
      <c r="AD356" s="15"/>
      <c r="AE356" s="15"/>
      <c r="AT356" s="278" t="s">
        <v>361</v>
      </c>
      <c r="AU356" s="278" t="s">
        <v>76</v>
      </c>
      <c r="AV356" s="15" t="s">
        <v>84</v>
      </c>
      <c r="AW356" s="15" t="s">
        <v>32</v>
      </c>
      <c r="AX356" s="15" t="s">
        <v>76</v>
      </c>
      <c r="AY356" s="278" t="s">
        <v>350</v>
      </c>
    </row>
    <row r="357" s="15" customFormat="1">
      <c r="A357" s="15"/>
      <c r="B357" s="269"/>
      <c r="C357" s="270"/>
      <c r="D357" s="242" t="s">
        <v>361</v>
      </c>
      <c r="E357" s="271" t="s">
        <v>1</v>
      </c>
      <c r="F357" s="272" t="s">
        <v>7220</v>
      </c>
      <c r="G357" s="270"/>
      <c r="H357" s="271" t="s">
        <v>1</v>
      </c>
      <c r="I357" s="273"/>
      <c r="J357" s="270"/>
      <c r="K357" s="270"/>
      <c r="L357" s="274"/>
      <c r="M357" s="275"/>
      <c r="N357" s="276"/>
      <c r="O357" s="276"/>
      <c r="P357" s="276"/>
      <c r="Q357" s="276"/>
      <c r="R357" s="276"/>
      <c r="S357" s="276"/>
      <c r="T357" s="277"/>
      <c r="U357" s="15"/>
      <c r="V357" s="15"/>
      <c r="W357" s="15"/>
      <c r="X357" s="15"/>
      <c r="Y357" s="15"/>
      <c r="Z357" s="15"/>
      <c r="AA357" s="15"/>
      <c r="AB357" s="15"/>
      <c r="AC357" s="15"/>
      <c r="AD357" s="15"/>
      <c r="AE357" s="15"/>
      <c r="AT357" s="278" t="s">
        <v>361</v>
      </c>
      <c r="AU357" s="278" t="s">
        <v>76</v>
      </c>
      <c r="AV357" s="15" t="s">
        <v>84</v>
      </c>
      <c r="AW357" s="15" t="s">
        <v>32</v>
      </c>
      <c r="AX357" s="15" t="s">
        <v>76</v>
      </c>
      <c r="AY357" s="278" t="s">
        <v>350</v>
      </c>
    </row>
    <row r="358" s="15" customFormat="1">
      <c r="A358" s="15"/>
      <c r="B358" s="269"/>
      <c r="C358" s="270"/>
      <c r="D358" s="242" t="s">
        <v>361</v>
      </c>
      <c r="E358" s="271" t="s">
        <v>1</v>
      </c>
      <c r="F358" s="272" t="s">
        <v>7447</v>
      </c>
      <c r="G358" s="270"/>
      <c r="H358" s="271" t="s">
        <v>1</v>
      </c>
      <c r="I358" s="273"/>
      <c r="J358" s="270"/>
      <c r="K358" s="270"/>
      <c r="L358" s="274"/>
      <c r="M358" s="275"/>
      <c r="N358" s="276"/>
      <c r="O358" s="276"/>
      <c r="P358" s="276"/>
      <c r="Q358" s="276"/>
      <c r="R358" s="276"/>
      <c r="S358" s="276"/>
      <c r="T358" s="277"/>
      <c r="U358" s="15"/>
      <c r="V358" s="15"/>
      <c r="W358" s="15"/>
      <c r="X358" s="15"/>
      <c r="Y358" s="15"/>
      <c r="Z358" s="15"/>
      <c r="AA358" s="15"/>
      <c r="AB358" s="15"/>
      <c r="AC358" s="15"/>
      <c r="AD358" s="15"/>
      <c r="AE358" s="15"/>
      <c r="AT358" s="278" t="s">
        <v>361</v>
      </c>
      <c r="AU358" s="278" t="s">
        <v>76</v>
      </c>
      <c r="AV358" s="15" t="s">
        <v>84</v>
      </c>
      <c r="AW358" s="15" t="s">
        <v>32</v>
      </c>
      <c r="AX358" s="15" t="s">
        <v>76</v>
      </c>
      <c r="AY358" s="278" t="s">
        <v>350</v>
      </c>
    </row>
    <row r="359" s="13" customFormat="1">
      <c r="A359" s="13"/>
      <c r="B359" s="247"/>
      <c r="C359" s="248"/>
      <c r="D359" s="242" t="s">
        <v>361</v>
      </c>
      <c r="E359" s="249" t="s">
        <v>1</v>
      </c>
      <c r="F359" s="250" t="s">
        <v>84</v>
      </c>
      <c r="G359" s="248"/>
      <c r="H359" s="251">
        <v>1</v>
      </c>
      <c r="I359" s="252"/>
      <c r="J359" s="248"/>
      <c r="K359" s="248"/>
      <c r="L359" s="253"/>
      <c r="M359" s="254"/>
      <c r="N359" s="255"/>
      <c r="O359" s="255"/>
      <c r="P359" s="255"/>
      <c r="Q359" s="255"/>
      <c r="R359" s="255"/>
      <c r="S359" s="255"/>
      <c r="T359" s="256"/>
      <c r="U359" s="13"/>
      <c r="V359" s="13"/>
      <c r="W359" s="13"/>
      <c r="X359" s="13"/>
      <c r="Y359" s="13"/>
      <c r="Z359" s="13"/>
      <c r="AA359" s="13"/>
      <c r="AB359" s="13"/>
      <c r="AC359" s="13"/>
      <c r="AD359" s="13"/>
      <c r="AE359" s="13"/>
      <c r="AT359" s="257" t="s">
        <v>361</v>
      </c>
      <c r="AU359" s="257" t="s">
        <v>76</v>
      </c>
      <c r="AV359" s="13" t="s">
        <v>86</v>
      </c>
      <c r="AW359" s="13" t="s">
        <v>32</v>
      </c>
      <c r="AX359" s="13" t="s">
        <v>84</v>
      </c>
      <c r="AY359" s="257" t="s">
        <v>350</v>
      </c>
    </row>
    <row r="360" s="2" customFormat="1" ht="16.5" customHeight="1">
      <c r="A360" s="39"/>
      <c r="B360" s="40"/>
      <c r="C360" s="229" t="s">
        <v>821</v>
      </c>
      <c r="D360" s="229" t="s">
        <v>352</v>
      </c>
      <c r="E360" s="230" t="s">
        <v>7449</v>
      </c>
      <c r="F360" s="231" t="s">
        <v>7441</v>
      </c>
      <c r="G360" s="232" t="s">
        <v>497</v>
      </c>
      <c r="H360" s="233">
        <v>4</v>
      </c>
      <c r="I360" s="234"/>
      <c r="J360" s="235">
        <f>ROUND(I360*H360,2)</f>
        <v>0</v>
      </c>
      <c r="K360" s="231" t="s">
        <v>1</v>
      </c>
      <c r="L360" s="45"/>
      <c r="M360" s="236" t="s">
        <v>1</v>
      </c>
      <c r="N360" s="237" t="s">
        <v>41</v>
      </c>
      <c r="O360" s="92"/>
      <c r="P360" s="238">
        <f>O360*H360</f>
        <v>0</v>
      </c>
      <c r="Q360" s="238">
        <v>0</v>
      </c>
      <c r="R360" s="238">
        <f>Q360*H360</f>
        <v>0</v>
      </c>
      <c r="S360" s="238">
        <v>0</v>
      </c>
      <c r="T360" s="239">
        <f>S360*H360</f>
        <v>0</v>
      </c>
      <c r="U360" s="39"/>
      <c r="V360" s="39"/>
      <c r="W360" s="39"/>
      <c r="X360" s="39"/>
      <c r="Y360" s="39"/>
      <c r="Z360" s="39"/>
      <c r="AA360" s="39"/>
      <c r="AB360" s="39"/>
      <c r="AC360" s="39"/>
      <c r="AD360" s="39"/>
      <c r="AE360" s="39"/>
      <c r="AR360" s="240" t="s">
        <v>357</v>
      </c>
      <c r="AT360" s="240" t="s">
        <v>352</v>
      </c>
      <c r="AU360" s="240" t="s">
        <v>76</v>
      </c>
      <c r="AY360" s="18" t="s">
        <v>350</v>
      </c>
      <c r="BE360" s="241">
        <f>IF(N360="základní",J360,0)</f>
        <v>0</v>
      </c>
      <c r="BF360" s="241">
        <f>IF(N360="snížená",J360,0)</f>
        <v>0</v>
      </c>
      <c r="BG360" s="241">
        <f>IF(N360="zákl. přenesená",J360,0)</f>
        <v>0</v>
      </c>
      <c r="BH360" s="241">
        <f>IF(N360="sníž. přenesená",J360,0)</f>
        <v>0</v>
      </c>
      <c r="BI360" s="241">
        <f>IF(N360="nulová",J360,0)</f>
        <v>0</v>
      </c>
      <c r="BJ360" s="18" t="s">
        <v>84</v>
      </c>
      <c r="BK360" s="241">
        <f>ROUND(I360*H360,2)</f>
        <v>0</v>
      </c>
      <c r="BL360" s="18" t="s">
        <v>357</v>
      </c>
      <c r="BM360" s="240" t="s">
        <v>1961</v>
      </c>
    </row>
    <row r="361" s="2" customFormat="1">
      <c r="A361" s="39"/>
      <c r="B361" s="40"/>
      <c r="C361" s="41"/>
      <c r="D361" s="242" t="s">
        <v>359</v>
      </c>
      <c r="E361" s="41"/>
      <c r="F361" s="243" t="s">
        <v>7441</v>
      </c>
      <c r="G361" s="41"/>
      <c r="H361" s="41"/>
      <c r="I361" s="244"/>
      <c r="J361" s="41"/>
      <c r="K361" s="41"/>
      <c r="L361" s="45"/>
      <c r="M361" s="245"/>
      <c r="N361" s="246"/>
      <c r="O361" s="92"/>
      <c r="P361" s="92"/>
      <c r="Q361" s="92"/>
      <c r="R361" s="92"/>
      <c r="S361" s="92"/>
      <c r="T361" s="93"/>
      <c r="U361" s="39"/>
      <c r="V361" s="39"/>
      <c r="W361" s="39"/>
      <c r="X361" s="39"/>
      <c r="Y361" s="39"/>
      <c r="Z361" s="39"/>
      <c r="AA361" s="39"/>
      <c r="AB361" s="39"/>
      <c r="AC361" s="39"/>
      <c r="AD361" s="39"/>
      <c r="AE361" s="39"/>
      <c r="AT361" s="18" t="s">
        <v>359</v>
      </c>
      <c r="AU361" s="18" t="s">
        <v>76</v>
      </c>
    </row>
    <row r="362" s="15" customFormat="1">
      <c r="A362" s="15"/>
      <c r="B362" s="269"/>
      <c r="C362" s="270"/>
      <c r="D362" s="242" t="s">
        <v>361</v>
      </c>
      <c r="E362" s="271" t="s">
        <v>1</v>
      </c>
      <c r="F362" s="272" t="s">
        <v>7442</v>
      </c>
      <c r="G362" s="270"/>
      <c r="H362" s="271" t="s">
        <v>1</v>
      </c>
      <c r="I362" s="273"/>
      <c r="J362" s="270"/>
      <c r="K362" s="270"/>
      <c r="L362" s="274"/>
      <c r="M362" s="275"/>
      <c r="N362" s="276"/>
      <c r="O362" s="276"/>
      <c r="P362" s="276"/>
      <c r="Q362" s="276"/>
      <c r="R362" s="276"/>
      <c r="S362" s="276"/>
      <c r="T362" s="277"/>
      <c r="U362" s="15"/>
      <c r="V362" s="15"/>
      <c r="W362" s="15"/>
      <c r="X362" s="15"/>
      <c r="Y362" s="15"/>
      <c r="Z362" s="15"/>
      <c r="AA362" s="15"/>
      <c r="AB362" s="15"/>
      <c r="AC362" s="15"/>
      <c r="AD362" s="15"/>
      <c r="AE362" s="15"/>
      <c r="AT362" s="278" t="s">
        <v>361</v>
      </c>
      <c r="AU362" s="278" t="s">
        <v>76</v>
      </c>
      <c r="AV362" s="15" t="s">
        <v>84</v>
      </c>
      <c r="AW362" s="15" t="s">
        <v>32</v>
      </c>
      <c r="AX362" s="15" t="s">
        <v>76</v>
      </c>
      <c r="AY362" s="278" t="s">
        <v>350</v>
      </c>
    </row>
    <row r="363" s="15" customFormat="1">
      <c r="A363" s="15"/>
      <c r="B363" s="269"/>
      <c r="C363" s="270"/>
      <c r="D363" s="242" t="s">
        <v>361</v>
      </c>
      <c r="E363" s="271" t="s">
        <v>1</v>
      </c>
      <c r="F363" s="272" t="s">
        <v>7443</v>
      </c>
      <c r="G363" s="270"/>
      <c r="H363" s="271" t="s">
        <v>1</v>
      </c>
      <c r="I363" s="273"/>
      <c r="J363" s="270"/>
      <c r="K363" s="270"/>
      <c r="L363" s="274"/>
      <c r="M363" s="275"/>
      <c r="N363" s="276"/>
      <c r="O363" s="276"/>
      <c r="P363" s="276"/>
      <c r="Q363" s="276"/>
      <c r="R363" s="276"/>
      <c r="S363" s="276"/>
      <c r="T363" s="277"/>
      <c r="U363" s="15"/>
      <c r="V363" s="15"/>
      <c r="W363" s="15"/>
      <c r="X363" s="15"/>
      <c r="Y363" s="15"/>
      <c r="Z363" s="15"/>
      <c r="AA363" s="15"/>
      <c r="AB363" s="15"/>
      <c r="AC363" s="15"/>
      <c r="AD363" s="15"/>
      <c r="AE363" s="15"/>
      <c r="AT363" s="278" t="s">
        <v>361</v>
      </c>
      <c r="AU363" s="278" t="s">
        <v>76</v>
      </c>
      <c r="AV363" s="15" t="s">
        <v>84</v>
      </c>
      <c r="AW363" s="15" t="s">
        <v>32</v>
      </c>
      <c r="AX363" s="15" t="s">
        <v>76</v>
      </c>
      <c r="AY363" s="278" t="s">
        <v>350</v>
      </c>
    </row>
    <row r="364" s="15" customFormat="1">
      <c r="A364" s="15"/>
      <c r="B364" s="269"/>
      <c r="C364" s="270"/>
      <c r="D364" s="242" t="s">
        <v>361</v>
      </c>
      <c r="E364" s="271" t="s">
        <v>1</v>
      </c>
      <c r="F364" s="272" t="s">
        <v>7444</v>
      </c>
      <c r="G364" s="270"/>
      <c r="H364" s="271" t="s">
        <v>1</v>
      </c>
      <c r="I364" s="273"/>
      <c r="J364" s="270"/>
      <c r="K364" s="270"/>
      <c r="L364" s="274"/>
      <c r="M364" s="275"/>
      <c r="N364" s="276"/>
      <c r="O364" s="276"/>
      <c r="P364" s="276"/>
      <c r="Q364" s="276"/>
      <c r="R364" s="276"/>
      <c r="S364" s="276"/>
      <c r="T364" s="277"/>
      <c r="U364" s="15"/>
      <c r="V364" s="15"/>
      <c r="W364" s="15"/>
      <c r="X364" s="15"/>
      <c r="Y364" s="15"/>
      <c r="Z364" s="15"/>
      <c r="AA364" s="15"/>
      <c r="AB364" s="15"/>
      <c r="AC364" s="15"/>
      <c r="AD364" s="15"/>
      <c r="AE364" s="15"/>
      <c r="AT364" s="278" t="s">
        <v>361</v>
      </c>
      <c r="AU364" s="278" t="s">
        <v>76</v>
      </c>
      <c r="AV364" s="15" t="s">
        <v>84</v>
      </c>
      <c r="AW364" s="15" t="s">
        <v>32</v>
      </c>
      <c r="AX364" s="15" t="s">
        <v>76</v>
      </c>
      <c r="AY364" s="278" t="s">
        <v>350</v>
      </c>
    </row>
    <row r="365" s="15" customFormat="1">
      <c r="A365" s="15"/>
      <c r="B365" s="269"/>
      <c r="C365" s="270"/>
      <c r="D365" s="242" t="s">
        <v>361</v>
      </c>
      <c r="E365" s="271" t="s">
        <v>1</v>
      </c>
      <c r="F365" s="272" t="s">
        <v>7445</v>
      </c>
      <c r="G365" s="270"/>
      <c r="H365" s="271" t="s">
        <v>1</v>
      </c>
      <c r="I365" s="273"/>
      <c r="J365" s="270"/>
      <c r="K365" s="270"/>
      <c r="L365" s="274"/>
      <c r="M365" s="275"/>
      <c r="N365" s="276"/>
      <c r="O365" s="276"/>
      <c r="P365" s="276"/>
      <c r="Q365" s="276"/>
      <c r="R365" s="276"/>
      <c r="S365" s="276"/>
      <c r="T365" s="277"/>
      <c r="U365" s="15"/>
      <c r="V365" s="15"/>
      <c r="W365" s="15"/>
      <c r="X365" s="15"/>
      <c r="Y365" s="15"/>
      <c r="Z365" s="15"/>
      <c r="AA365" s="15"/>
      <c r="AB365" s="15"/>
      <c r="AC365" s="15"/>
      <c r="AD365" s="15"/>
      <c r="AE365" s="15"/>
      <c r="AT365" s="278" t="s">
        <v>361</v>
      </c>
      <c r="AU365" s="278" t="s">
        <v>76</v>
      </c>
      <c r="AV365" s="15" t="s">
        <v>84</v>
      </c>
      <c r="AW365" s="15" t="s">
        <v>32</v>
      </c>
      <c r="AX365" s="15" t="s">
        <v>76</v>
      </c>
      <c r="AY365" s="278" t="s">
        <v>350</v>
      </c>
    </row>
    <row r="366" s="15" customFormat="1">
      <c r="A366" s="15"/>
      <c r="B366" s="269"/>
      <c r="C366" s="270"/>
      <c r="D366" s="242" t="s">
        <v>361</v>
      </c>
      <c r="E366" s="271" t="s">
        <v>1</v>
      </c>
      <c r="F366" s="272" t="s">
        <v>7446</v>
      </c>
      <c r="G366" s="270"/>
      <c r="H366" s="271" t="s">
        <v>1</v>
      </c>
      <c r="I366" s="273"/>
      <c r="J366" s="270"/>
      <c r="K366" s="270"/>
      <c r="L366" s="274"/>
      <c r="M366" s="275"/>
      <c r="N366" s="276"/>
      <c r="O366" s="276"/>
      <c r="P366" s="276"/>
      <c r="Q366" s="276"/>
      <c r="R366" s="276"/>
      <c r="S366" s="276"/>
      <c r="T366" s="277"/>
      <c r="U366" s="15"/>
      <c r="V366" s="15"/>
      <c r="W366" s="15"/>
      <c r="X366" s="15"/>
      <c r="Y366" s="15"/>
      <c r="Z366" s="15"/>
      <c r="AA366" s="15"/>
      <c r="AB366" s="15"/>
      <c r="AC366" s="15"/>
      <c r="AD366" s="15"/>
      <c r="AE366" s="15"/>
      <c r="AT366" s="278" t="s">
        <v>361</v>
      </c>
      <c r="AU366" s="278" t="s">
        <v>76</v>
      </c>
      <c r="AV366" s="15" t="s">
        <v>84</v>
      </c>
      <c r="AW366" s="15" t="s">
        <v>32</v>
      </c>
      <c r="AX366" s="15" t="s">
        <v>76</v>
      </c>
      <c r="AY366" s="278" t="s">
        <v>350</v>
      </c>
    </row>
    <row r="367" s="15" customFormat="1">
      <c r="A367" s="15"/>
      <c r="B367" s="269"/>
      <c r="C367" s="270"/>
      <c r="D367" s="242" t="s">
        <v>361</v>
      </c>
      <c r="E367" s="271" t="s">
        <v>1</v>
      </c>
      <c r="F367" s="272" t="s">
        <v>7220</v>
      </c>
      <c r="G367" s="270"/>
      <c r="H367" s="271" t="s">
        <v>1</v>
      </c>
      <c r="I367" s="273"/>
      <c r="J367" s="270"/>
      <c r="K367" s="270"/>
      <c r="L367" s="274"/>
      <c r="M367" s="275"/>
      <c r="N367" s="276"/>
      <c r="O367" s="276"/>
      <c r="P367" s="276"/>
      <c r="Q367" s="276"/>
      <c r="R367" s="276"/>
      <c r="S367" s="276"/>
      <c r="T367" s="277"/>
      <c r="U367" s="15"/>
      <c r="V367" s="15"/>
      <c r="W367" s="15"/>
      <c r="X367" s="15"/>
      <c r="Y367" s="15"/>
      <c r="Z367" s="15"/>
      <c r="AA367" s="15"/>
      <c r="AB367" s="15"/>
      <c r="AC367" s="15"/>
      <c r="AD367" s="15"/>
      <c r="AE367" s="15"/>
      <c r="AT367" s="278" t="s">
        <v>361</v>
      </c>
      <c r="AU367" s="278" t="s">
        <v>76</v>
      </c>
      <c r="AV367" s="15" t="s">
        <v>84</v>
      </c>
      <c r="AW367" s="15" t="s">
        <v>32</v>
      </c>
      <c r="AX367" s="15" t="s">
        <v>76</v>
      </c>
      <c r="AY367" s="278" t="s">
        <v>350</v>
      </c>
    </row>
    <row r="368" s="15" customFormat="1">
      <c r="A368" s="15"/>
      <c r="B368" s="269"/>
      <c r="C368" s="270"/>
      <c r="D368" s="242" t="s">
        <v>361</v>
      </c>
      <c r="E368" s="271" t="s">
        <v>1</v>
      </c>
      <c r="F368" s="272" t="s">
        <v>7447</v>
      </c>
      <c r="G368" s="270"/>
      <c r="H368" s="271" t="s">
        <v>1</v>
      </c>
      <c r="I368" s="273"/>
      <c r="J368" s="270"/>
      <c r="K368" s="270"/>
      <c r="L368" s="274"/>
      <c r="M368" s="275"/>
      <c r="N368" s="276"/>
      <c r="O368" s="276"/>
      <c r="P368" s="276"/>
      <c r="Q368" s="276"/>
      <c r="R368" s="276"/>
      <c r="S368" s="276"/>
      <c r="T368" s="277"/>
      <c r="U368" s="15"/>
      <c r="V368" s="15"/>
      <c r="W368" s="15"/>
      <c r="X368" s="15"/>
      <c r="Y368" s="15"/>
      <c r="Z368" s="15"/>
      <c r="AA368" s="15"/>
      <c r="AB368" s="15"/>
      <c r="AC368" s="15"/>
      <c r="AD368" s="15"/>
      <c r="AE368" s="15"/>
      <c r="AT368" s="278" t="s">
        <v>361</v>
      </c>
      <c r="AU368" s="278" t="s">
        <v>76</v>
      </c>
      <c r="AV368" s="15" t="s">
        <v>84</v>
      </c>
      <c r="AW368" s="15" t="s">
        <v>32</v>
      </c>
      <c r="AX368" s="15" t="s">
        <v>76</v>
      </c>
      <c r="AY368" s="278" t="s">
        <v>350</v>
      </c>
    </row>
    <row r="369" s="13" customFormat="1">
      <c r="A369" s="13"/>
      <c r="B369" s="247"/>
      <c r="C369" s="248"/>
      <c r="D369" s="242" t="s">
        <v>361</v>
      </c>
      <c r="E369" s="249" t="s">
        <v>1</v>
      </c>
      <c r="F369" s="250" t="s">
        <v>357</v>
      </c>
      <c r="G369" s="248"/>
      <c r="H369" s="251">
        <v>4</v>
      </c>
      <c r="I369" s="252"/>
      <c r="J369" s="248"/>
      <c r="K369" s="248"/>
      <c r="L369" s="253"/>
      <c r="M369" s="254"/>
      <c r="N369" s="255"/>
      <c r="O369" s="255"/>
      <c r="P369" s="255"/>
      <c r="Q369" s="255"/>
      <c r="R369" s="255"/>
      <c r="S369" s="255"/>
      <c r="T369" s="256"/>
      <c r="U369" s="13"/>
      <c r="V369" s="13"/>
      <c r="W369" s="13"/>
      <c r="X369" s="13"/>
      <c r="Y369" s="13"/>
      <c r="Z369" s="13"/>
      <c r="AA369" s="13"/>
      <c r="AB369" s="13"/>
      <c r="AC369" s="13"/>
      <c r="AD369" s="13"/>
      <c r="AE369" s="13"/>
      <c r="AT369" s="257" t="s">
        <v>361</v>
      </c>
      <c r="AU369" s="257" t="s">
        <v>76</v>
      </c>
      <c r="AV369" s="13" t="s">
        <v>86</v>
      </c>
      <c r="AW369" s="13" t="s">
        <v>32</v>
      </c>
      <c r="AX369" s="13" t="s">
        <v>84</v>
      </c>
      <c r="AY369" s="257" t="s">
        <v>350</v>
      </c>
    </row>
    <row r="370" s="2" customFormat="1" ht="16.5" customHeight="1">
      <c r="A370" s="39"/>
      <c r="B370" s="40"/>
      <c r="C370" s="229" t="s">
        <v>828</v>
      </c>
      <c r="D370" s="229" t="s">
        <v>352</v>
      </c>
      <c r="E370" s="230" t="s">
        <v>7450</v>
      </c>
      <c r="F370" s="231" t="s">
        <v>7441</v>
      </c>
      <c r="G370" s="232" t="s">
        <v>497</v>
      </c>
      <c r="H370" s="233">
        <v>1</v>
      </c>
      <c r="I370" s="234"/>
      <c r="J370" s="235">
        <f>ROUND(I370*H370,2)</f>
        <v>0</v>
      </c>
      <c r="K370" s="231" t="s">
        <v>1</v>
      </c>
      <c r="L370" s="45"/>
      <c r="M370" s="236" t="s">
        <v>1</v>
      </c>
      <c r="N370" s="237" t="s">
        <v>41</v>
      </c>
      <c r="O370" s="92"/>
      <c r="P370" s="238">
        <f>O370*H370</f>
        <v>0</v>
      </c>
      <c r="Q370" s="238">
        <v>0</v>
      </c>
      <c r="R370" s="238">
        <f>Q370*H370</f>
        <v>0</v>
      </c>
      <c r="S370" s="238">
        <v>0</v>
      </c>
      <c r="T370" s="239">
        <f>S370*H370</f>
        <v>0</v>
      </c>
      <c r="U370" s="39"/>
      <c r="V370" s="39"/>
      <c r="W370" s="39"/>
      <c r="X370" s="39"/>
      <c r="Y370" s="39"/>
      <c r="Z370" s="39"/>
      <c r="AA370" s="39"/>
      <c r="AB370" s="39"/>
      <c r="AC370" s="39"/>
      <c r="AD370" s="39"/>
      <c r="AE370" s="39"/>
      <c r="AR370" s="240" t="s">
        <v>357</v>
      </c>
      <c r="AT370" s="240" t="s">
        <v>352</v>
      </c>
      <c r="AU370" s="240" t="s">
        <v>76</v>
      </c>
      <c r="AY370" s="18" t="s">
        <v>350</v>
      </c>
      <c r="BE370" s="241">
        <f>IF(N370="základní",J370,0)</f>
        <v>0</v>
      </c>
      <c r="BF370" s="241">
        <f>IF(N370="snížená",J370,0)</f>
        <v>0</v>
      </c>
      <c r="BG370" s="241">
        <f>IF(N370="zákl. přenesená",J370,0)</f>
        <v>0</v>
      </c>
      <c r="BH370" s="241">
        <f>IF(N370="sníž. přenesená",J370,0)</f>
        <v>0</v>
      </c>
      <c r="BI370" s="241">
        <f>IF(N370="nulová",J370,0)</f>
        <v>0</v>
      </c>
      <c r="BJ370" s="18" t="s">
        <v>84</v>
      </c>
      <c r="BK370" s="241">
        <f>ROUND(I370*H370,2)</f>
        <v>0</v>
      </c>
      <c r="BL370" s="18" t="s">
        <v>357</v>
      </c>
      <c r="BM370" s="240" t="s">
        <v>1977</v>
      </c>
    </row>
    <row r="371" s="2" customFormat="1">
      <c r="A371" s="39"/>
      <c r="B371" s="40"/>
      <c r="C371" s="41"/>
      <c r="D371" s="242" t="s">
        <v>359</v>
      </c>
      <c r="E371" s="41"/>
      <c r="F371" s="243" t="s">
        <v>7441</v>
      </c>
      <c r="G371" s="41"/>
      <c r="H371" s="41"/>
      <c r="I371" s="244"/>
      <c r="J371" s="41"/>
      <c r="K371" s="41"/>
      <c r="L371" s="45"/>
      <c r="M371" s="245"/>
      <c r="N371" s="246"/>
      <c r="O371" s="92"/>
      <c r="P371" s="92"/>
      <c r="Q371" s="92"/>
      <c r="R371" s="92"/>
      <c r="S371" s="92"/>
      <c r="T371" s="93"/>
      <c r="U371" s="39"/>
      <c r="V371" s="39"/>
      <c r="W371" s="39"/>
      <c r="X371" s="39"/>
      <c r="Y371" s="39"/>
      <c r="Z371" s="39"/>
      <c r="AA371" s="39"/>
      <c r="AB371" s="39"/>
      <c r="AC371" s="39"/>
      <c r="AD371" s="39"/>
      <c r="AE371" s="39"/>
      <c r="AT371" s="18" t="s">
        <v>359</v>
      </c>
      <c r="AU371" s="18" t="s">
        <v>76</v>
      </c>
    </row>
    <row r="372" s="15" customFormat="1">
      <c r="A372" s="15"/>
      <c r="B372" s="269"/>
      <c r="C372" s="270"/>
      <c r="D372" s="242" t="s">
        <v>361</v>
      </c>
      <c r="E372" s="271" t="s">
        <v>1</v>
      </c>
      <c r="F372" s="272" t="s">
        <v>7442</v>
      </c>
      <c r="G372" s="270"/>
      <c r="H372" s="271" t="s">
        <v>1</v>
      </c>
      <c r="I372" s="273"/>
      <c r="J372" s="270"/>
      <c r="K372" s="270"/>
      <c r="L372" s="274"/>
      <c r="M372" s="275"/>
      <c r="N372" s="276"/>
      <c r="O372" s="276"/>
      <c r="P372" s="276"/>
      <c r="Q372" s="276"/>
      <c r="R372" s="276"/>
      <c r="S372" s="276"/>
      <c r="T372" s="277"/>
      <c r="U372" s="15"/>
      <c r="V372" s="15"/>
      <c r="W372" s="15"/>
      <c r="X372" s="15"/>
      <c r="Y372" s="15"/>
      <c r="Z372" s="15"/>
      <c r="AA372" s="15"/>
      <c r="AB372" s="15"/>
      <c r="AC372" s="15"/>
      <c r="AD372" s="15"/>
      <c r="AE372" s="15"/>
      <c r="AT372" s="278" t="s">
        <v>361</v>
      </c>
      <c r="AU372" s="278" t="s">
        <v>76</v>
      </c>
      <c r="AV372" s="15" t="s">
        <v>84</v>
      </c>
      <c r="AW372" s="15" t="s">
        <v>32</v>
      </c>
      <c r="AX372" s="15" t="s">
        <v>76</v>
      </c>
      <c r="AY372" s="278" t="s">
        <v>350</v>
      </c>
    </row>
    <row r="373" s="15" customFormat="1">
      <c r="A373" s="15"/>
      <c r="B373" s="269"/>
      <c r="C373" s="270"/>
      <c r="D373" s="242" t="s">
        <v>361</v>
      </c>
      <c r="E373" s="271" t="s">
        <v>1</v>
      </c>
      <c r="F373" s="272" t="s">
        <v>7443</v>
      </c>
      <c r="G373" s="270"/>
      <c r="H373" s="271" t="s">
        <v>1</v>
      </c>
      <c r="I373" s="273"/>
      <c r="J373" s="270"/>
      <c r="K373" s="270"/>
      <c r="L373" s="274"/>
      <c r="M373" s="275"/>
      <c r="N373" s="276"/>
      <c r="O373" s="276"/>
      <c r="P373" s="276"/>
      <c r="Q373" s="276"/>
      <c r="R373" s="276"/>
      <c r="S373" s="276"/>
      <c r="T373" s="277"/>
      <c r="U373" s="15"/>
      <c r="V373" s="15"/>
      <c r="W373" s="15"/>
      <c r="X373" s="15"/>
      <c r="Y373" s="15"/>
      <c r="Z373" s="15"/>
      <c r="AA373" s="15"/>
      <c r="AB373" s="15"/>
      <c r="AC373" s="15"/>
      <c r="AD373" s="15"/>
      <c r="AE373" s="15"/>
      <c r="AT373" s="278" t="s">
        <v>361</v>
      </c>
      <c r="AU373" s="278" t="s">
        <v>76</v>
      </c>
      <c r="AV373" s="15" t="s">
        <v>84</v>
      </c>
      <c r="AW373" s="15" t="s">
        <v>32</v>
      </c>
      <c r="AX373" s="15" t="s">
        <v>76</v>
      </c>
      <c r="AY373" s="278" t="s">
        <v>350</v>
      </c>
    </row>
    <row r="374" s="15" customFormat="1">
      <c r="A374" s="15"/>
      <c r="B374" s="269"/>
      <c r="C374" s="270"/>
      <c r="D374" s="242" t="s">
        <v>361</v>
      </c>
      <c r="E374" s="271" t="s">
        <v>1</v>
      </c>
      <c r="F374" s="272" t="s">
        <v>7444</v>
      </c>
      <c r="G374" s="270"/>
      <c r="H374" s="271" t="s">
        <v>1</v>
      </c>
      <c r="I374" s="273"/>
      <c r="J374" s="270"/>
      <c r="K374" s="270"/>
      <c r="L374" s="274"/>
      <c r="M374" s="275"/>
      <c r="N374" s="276"/>
      <c r="O374" s="276"/>
      <c r="P374" s="276"/>
      <c r="Q374" s="276"/>
      <c r="R374" s="276"/>
      <c r="S374" s="276"/>
      <c r="T374" s="277"/>
      <c r="U374" s="15"/>
      <c r="V374" s="15"/>
      <c r="W374" s="15"/>
      <c r="X374" s="15"/>
      <c r="Y374" s="15"/>
      <c r="Z374" s="15"/>
      <c r="AA374" s="15"/>
      <c r="AB374" s="15"/>
      <c r="AC374" s="15"/>
      <c r="AD374" s="15"/>
      <c r="AE374" s="15"/>
      <c r="AT374" s="278" t="s">
        <v>361</v>
      </c>
      <c r="AU374" s="278" t="s">
        <v>76</v>
      </c>
      <c r="AV374" s="15" t="s">
        <v>84</v>
      </c>
      <c r="AW374" s="15" t="s">
        <v>32</v>
      </c>
      <c r="AX374" s="15" t="s">
        <v>76</v>
      </c>
      <c r="AY374" s="278" t="s">
        <v>350</v>
      </c>
    </row>
    <row r="375" s="15" customFormat="1">
      <c r="A375" s="15"/>
      <c r="B375" s="269"/>
      <c r="C375" s="270"/>
      <c r="D375" s="242" t="s">
        <v>361</v>
      </c>
      <c r="E375" s="271" t="s">
        <v>1</v>
      </c>
      <c r="F375" s="272" t="s">
        <v>7445</v>
      </c>
      <c r="G375" s="270"/>
      <c r="H375" s="271" t="s">
        <v>1</v>
      </c>
      <c r="I375" s="273"/>
      <c r="J375" s="270"/>
      <c r="K375" s="270"/>
      <c r="L375" s="274"/>
      <c r="M375" s="275"/>
      <c r="N375" s="276"/>
      <c r="O375" s="276"/>
      <c r="P375" s="276"/>
      <c r="Q375" s="276"/>
      <c r="R375" s="276"/>
      <c r="S375" s="276"/>
      <c r="T375" s="277"/>
      <c r="U375" s="15"/>
      <c r="V375" s="15"/>
      <c r="W375" s="15"/>
      <c r="X375" s="15"/>
      <c r="Y375" s="15"/>
      <c r="Z375" s="15"/>
      <c r="AA375" s="15"/>
      <c r="AB375" s="15"/>
      <c r="AC375" s="15"/>
      <c r="AD375" s="15"/>
      <c r="AE375" s="15"/>
      <c r="AT375" s="278" t="s">
        <v>361</v>
      </c>
      <c r="AU375" s="278" t="s">
        <v>76</v>
      </c>
      <c r="AV375" s="15" t="s">
        <v>84</v>
      </c>
      <c r="AW375" s="15" t="s">
        <v>32</v>
      </c>
      <c r="AX375" s="15" t="s">
        <v>76</v>
      </c>
      <c r="AY375" s="278" t="s">
        <v>350</v>
      </c>
    </row>
    <row r="376" s="15" customFormat="1">
      <c r="A376" s="15"/>
      <c r="B376" s="269"/>
      <c r="C376" s="270"/>
      <c r="D376" s="242" t="s">
        <v>361</v>
      </c>
      <c r="E376" s="271" t="s">
        <v>1</v>
      </c>
      <c r="F376" s="272" t="s">
        <v>7446</v>
      </c>
      <c r="G376" s="270"/>
      <c r="H376" s="271" t="s">
        <v>1</v>
      </c>
      <c r="I376" s="273"/>
      <c r="J376" s="270"/>
      <c r="K376" s="270"/>
      <c r="L376" s="274"/>
      <c r="M376" s="275"/>
      <c r="N376" s="276"/>
      <c r="O376" s="276"/>
      <c r="P376" s="276"/>
      <c r="Q376" s="276"/>
      <c r="R376" s="276"/>
      <c r="S376" s="276"/>
      <c r="T376" s="277"/>
      <c r="U376" s="15"/>
      <c r="V376" s="15"/>
      <c r="W376" s="15"/>
      <c r="X376" s="15"/>
      <c r="Y376" s="15"/>
      <c r="Z376" s="15"/>
      <c r="AA376" s="15"/>
      <c r="AB376" s="15"/>
      <c r="AC376" s="15"/>
      <c r="AD376" s="15"/>
      <c r="AE376" s="15"/>
      <c r="AT376" s="278" t="s">
        <v>361</v>
      </c>
      <c r="AU376" s="278" t="s">
        <v>76</v>
      </c>
      <c r="AV376" s="15" t="s">
        <v>84</v>
      </c>
      <c r="AW376" s="15" t="s">
        <v>32</v>
      </c>
      <c r="AX376" s="15" t="s">
        <v>76</v>
      </c>
      <c r="AY376" s="278" t="s">
        <v>350</v>
      </c>
    </row>
    <row r="377" s="15" customFormat="1">
      <c r="A377" s="15"/>
      <c r="B377" s="269"/>
      <c r="C377" s="270"/>
      <c r="D377" s="242" t="s">
        <v>361</v>
      </c>
      <c r="E377" s="271" t="s">
        <v>1</v>
      </c>
      <c r="F377" s="272" t="s">
        <v>7220</v>
      </c>
      <c r="G377" s="270"/>
      <c r="H377" s="271" t="s">
        <v>1</v>
      </c>
      <c r="I377" s="273"/>
      <c r="J377" s="270"/>
      <c r="K377" s="270"/>
      <c r="L377" s="274"/>
      <c r="M377" s="275"/>
      <c r="N377" s="276"/>
      <c r="O377" s="276"/>
      <c r="P377" s="276"/>
      <c r="Q377" s="276"/>
      <c r="R377" s="276"/>
      <c r="S377" s="276"/>
      <c r="T377" s="277"/>
      <c r="U377" s="15"/>
      <c r="V377" s="15"/>
      <c r="W377" s="15"/>
      <c r="X377" s="15"/>
      <c r="Y377" s="15"/>
      <c r="Z377" s="15"/>
      <c r="AA377" s="15"/>
      <c r="AB377" s="15"/>
      <c r="AC377" s="15"/>
      <c r="AD377" s="15"/>
      <c r="AE377" s="15"/>
      <c r="AT377" s="278" t="s">
        <v>361</v>
      </c>
      <c r="AU377" s="278" t="s">
        <v>76</v>
      </c>
      <c r="AV377" s="15" t="s">
        <v>84</v>
      </c>
      <c r="AW377" s="15" t="s">
        <v>32</v>
      </c>
      <c r="AX377" s="15" t="s">
        <v>76</v>
      </c>
      <c r="AY377" s="278" t="s">
        <v>350</v>
      </c>
    </row>
    <row r="378" s="15" customFormat="1">
      <c r="A378" s="15"/>
      <c r="B378" s="269"/>
      <c r="C378" s="270"/>
      <c r="D378" s="242" t="s">
        <v>361</v>
      </c>
      <c r="E378" s="271" t="s">
        <v>1</v>
      </c>
      <c r="F378" s="272" t="s">
        <v>7447</v>
      </c>
      <c r="G378" s="270"/>
      <c r="H378" s="271" t="s">
        <v>1</v>
      </c>
      <c r="I378" s="273"/>
      <c r="J378" s="270"/>
      <c r="K378" s="270"/>
      <c r="L378" s="274"/>
      <c r="M378" s="275"/>
      <c r="N378" s="276"/>
      <c r="O378" s="276"/>
      <c r="P378" s="276"/>
      <c r="Q378" s="276"/>
      <c r="R378" s="276"/>
      <c r="S378" s="276"/>
      <c r="T378" s="277"/>
      <c r="U378" s="15"/>
      <c r="V378" s="15"/>
      <c r="W378" s="15"/>
      <c r="X378" s="15"/>
      <c r="Y378" s="15"/>
      <c r="Z378" s="15"/>
      <c r="AA378" s="15"/>
      <c r="AB378" s="15"/>
      <c r="AC378" s="15"/>
      <c r="AD378" s="15"/>
      <c r="AE378" s="15"/>
      <c r="AT378" s="278" t="s">
        <v>361</v>
      </c>
      <c r="AU378" s="278" t="s">
        <v>76</v>
      </c>
      <c r="AV378" s="15" t="s">
        <v>84</v>
      </c>
      <c r="AW378" s="15" t="s">
        <v>32</v>
      </c>
      <c r="AX378" s="15" t="s">
        <v>76</v>
      </c>
      <c r="AY378" s="278" t="s">
        <v>350</v>
      </c>
    </row>
    <row r="379" s="13" customFormat="1">
      <c r="A379" s="13"/>
      <c r="B379" s="247"/>
      <c r="C379" s="248"/>
      <c r="D379" s="242" t="s">
        <v>361</v>
      </c>
      <c r="E379" s="249" t="s">
        <v>1</v>
      </c>
      <c r="F379" s="250" t="s">
        <v>84</v>
      </c>
      <c r="G379" s="248"/>
      <c r="H379" s="251">
        <v>1</v>
      </c>
      <c r="I379" s="252"/>
      <c r="J379" s="248"/>
      <c r="K379" s="248"/>
      <c r="L379" s="253"/>
      <c r="M379" s="254"/>
      <c r="N379" s="255"/>
      <c r="O379" s="255"/>
      <c r="P379" s="255"/>
      <c r="Q379" s="255"/>
      <c r="R379" s="255"/>
      <c r="S379" s="255"/>
      <c r="T379" s="256"/>
      <c r="U379" s="13"/>
      <c r="V379" s="13"/>
      <c r="W379" s="13"/>
      <c r="X379" s="13"/>
      <c r="Y379" s="13"/>
      <c r="Z379" s="13"/>
      <c r="AA379" s="13"/>
      <c r="AB379" s="13"/>
      <c r="AC379" s="13"/>
      <c r="AD379" s="13"/>
      <c r="AE379" s="13"/>
      <c r="AT379" s="257" t="s">
        <v>361</v>
      </c>
      <c r="AU379" s="257" t="s">
        <v>76</v>
      </c>
      <c r="AV379" s="13" t="s">
        <v>86</v>
      </c>
      <c r="AW379" s="13" t="s">
        <v>32</v>
      </c>
      <c r="AX379" s="13" t="s">
        <v>84</v>
      </c>
      <c r="AY379" s="257" t="s">
        <v>350</v>
      </c>
    </row>
    <row r="380" s="2" customFormat="1" ht="16.5" customHeight="1">
      <c r="A380" s="39"/>
      <c r="B380" s="40"/>
      <c r="C380" s="229" t="s">
        <v>834</v>
      </c>
      <c r="D380" s="229" t="s">
        <v>352</v>
      </c>
      <c r="E380" s="230" t="s">
        <v>7451</v>
      </c>
      <c r="F380" s="231" t="s">
        <v>7441</v>
      </c>
      <c r="G380" s="232" t="s">
        <v>497</v>
      </c>
      <c r="H380" s="233">
        <v>1</v>
      </c>
      <c r="I380" s="234"/>
      <c r="J380" s="235">
        <f>ROUND(I380*H380,2)</f>
        <v>0</v>
      </c>
      <c r="K380" s="231" t="s">
        <v>1</v>
      </c>
      <c r="L380" s="45"/>
      <c r="M380" s="236" t="s">
        <v>1</v>
      </c>
      <c r="N380" s="237" t="s">
        <v>41</v>
      </c>
      <c r="O380" s="92"/>
      <c r="P380" s="238">
        <f>O380*H380</f>
        <v>0</v>
      </c>
      <c r="Q380" s="238">
        <v>0</v>
      </c>
      <c r="R380" s="238">
        <f>Q380*H380</f>
        <v>0</v>
      </c>
      <c r="S380" s="238">
        <v>0</v>
      </c>
      <c r="T380" s="239">
        <f>S380*H380</f>
        <v>0</v>
      </c>
      <c r="U380" s="39"/>
      <c r="V380" s="39"/>
      <c r="W380" s="39"/>
      <c r="X380" s="39"/>
      <c r="Y380" s="39"/>
      <c r="Z380" s="39"/>
      <c r="AA380" s="39"/>
      <c r="AB380" s="39"/>
      <c r="AC380" s="39"/>
      <c r="AD380" s="39"/>
      <c r="AE380" s="39"/>
      <c r="AR380" s="240" t="s">
        <v>357</v>
      </c>
      <c r="AT380" s="240" t="s">
        <v>352</v>
      </c>
      <c r="AU380" s="240" t="s">
        <v>76</v>
      </c>
      <c r="AY380" s="18" t="s">
        <v>350</v>
      </c>
      <c r="BE380" s="241">
        <f>IF(N380="základní",J380,0)</f>
        <v>0</v>
      </c>
      <c r="BF380" s="241">
        <f>IF(N380="snížená",J380,0)</f>
        <v>0</v>
      </c>
      <c r="BG380" s="241">
        <f>IF(N380="zákl. přenesená",J380,0)</f>
        <v>0</v>
      </c>
      <c r="BH380" s="241">
        <f>IF(N380="sníž. přenesená",J380,0)</f>
        <v>0</v>
      </c>
      <c r="BI380" s="241">
        <f>IF(N380="nulová",J380,0)</f>
        <v>0</v>
      </c>
      <c r="BJ380" s="18" t="s">
        <v>84</v>
      </c>
      <c r="BK380" s="241">
        <f>ROUND(I380*H380,2)</f>
        <v>0</v>
      </c>
      <c r="BL380" s="18" t="s">
        <v>357</v>
      </c>
      <c r="BM380" s="240" t="s">
        <v>1990</v>
      </c>
    </row>
    <row r="381" s="2" customFormat="1">
      <c r="A381" s="39"/>
      <c r="B381" s="40"/>
      <c r="C381" s="41"/>
      <c r="D381" s="242" t="s">
        <v>359</v>
      </c>
      <c r="E381" s="41"/>
      <c r="F381" s="243" t="s">
        <v>7441</v>
      </c>
      <c r="G381" s="41"/>
      <c r="H381" s="41"/>
      <c r="I381" s="244"/>
      <c r="J381" s="41"/>
      <c r="K381" s="41"/>
      <c r="L381" s="45"/>
      <c r="M381" s="245"/>
      <c r="N381" s="246"/>
      <c r="O381" s="92"/>
      <c r="P381" s="92"/>
      <c r="Q381" s="92"/>
      <c r="R381" s="92"/>
      <c r="S381" s="92"/>
      <c r="T381" s="93"/>
      <c r="U381" s="39"/>
      <c r="V381" s="39"/>
      <c r="W381" s="39"/>
      <c r="X381" s="39"/>
      <c r="Y381" s="39"/>
      <c r="Z381" s="39"/>
      <c r="AA381" s="39"/>
      <c r="AB381" s="39"/>
      <c r="AC381" s="39"/>
      <c r="AD381" s="39"/>
      <c r="AE381" s="39"/>
      <c r="AT381" s="18" t="s">
        <v>359</v>
      </c>
      <c r="AU381" s="18" t="s">
        <v>76</v>
      </c>
    </row>
    <row r="382" s="15" customFormat="1">
      <c r="A382" s="15"/>
      <c r="B382" s="269"/>
      <c r="C382" s="270"/>
      <c r="D382" s="242" t="s">
        <v>361</v>
      </c>
      <c r="E382" s="271" t="s">
        <v>1</v>
      </c>
      <c r="F382" s="272" t="s">
        <v>7442</v>
      </c>
      <c r="G382" s="270"/>
      <c r="H382" s="271" t="s">
        <v>1</v>
      </c>
      <c r="I382" s="273"/>
      <c r="J382" s="270"/>
      <c r="K382" s="270"/>
      <c r="L382" s="274"/>
      <c r="M382" s="275"/>
      <c r="N382" s="276"/>
      <c r="O382" s="276"/>
      <c r="P382" s="276"/>
      <c r="Q382" s="276"/>
      <c r="R382" s="276"/>
      <c r="S382" s="276"/>
      <c r="T382" s="277"/>
      <c r="U382" s="15"/>
      <c r="V382" s="15"/>
      <c r="W382" s="15"/>
      <c r="X382" s="15"/>
      <c r="Y382" s="15"/>
      <c r="Z382" s="15"/>
      <c r="AA382" s="15"/>
      <c r="AB382" s="15"/>
      <c r="AC382" s="15"/>
      <c r="AD382" s="15"/>
      <c r="AE382" s="15"/>
      <c r="AT382" s="278" t="s">
        <v>361</v>
      </c>
      <c r="AU382" s="278" t="s">
        <v>76</v>
      </c>
      <c r="AV382" s="15" t="s">
        <v>84</v>
      </c>
      <c r="AW382" s="15" t="s">
        <v>32</v>
      </c>
      <c r="AX382" s="15" t="s">
        <v>76</v>
      </c>
      <c r="AY382" s="278" t="s">
        <v>350</v>
      </c>
    </row>
    <row r="383" s="15" customFormat="1">
      <c r="A383" s="15"/>
      <c r="B383" s="269"/>
      <c r="C383" s="270"/>
      <c r="D383" s="242" t="s">
        <v>361</v>
      </c>
      <c r="E383" s="271" t="s">
        <v>1</v>
      </c>
      <c r="F383" s="272" t="s">
        <v>7443</v>
      </c>
      <c r="G383" s="270"/>
      <c r="H383" s="271" t="s">
        <v>1</v>
      </c>
      <c r="I383" s="273"/>
      <c r="J383" s="270"/>
      <c r="K383" s="270"/>
      <c r="L383" s="274"/>
      <c r="M383" s="275"/>
      <c r="N383" s="276"/>
      <c r="O383" s="276"/>
      <c r="P383" s="276"/>
      <c r="Q383" s="276"/>
      <c r="R383" s="276"/>
      <c r="S383" s="276"/>
      <c r="T383" s="277"/>
      <c r="U383" s="15"/>
      <c r="V383" s="15"/>
      <c r="W383" s="15"/>
      <c r="X383" s="15"/>
      <c r="Y383" s="15"/>
      <c r="Z383" s="15"/>
      <c r="AA383" s="15"/>
      <c r="AB383" s="15"/>
      <c r="AC383" s="15"/>
      <c r="AD383" s="15"/>
      <c r="AE383" s="15"/>
      <c r="AT383" s="278" t="s">
        <v>361</v>
      </c>
      <c r="AU383" s="278" t="s">
        <v>76</v>
      </c>
      <c r="AV383" s="15" t="s">
        <v>84</v>
      </c>
      <c r="AW383" s="15" t="s">
        <v>32</v>
      </c>
      <c r="AX383" s="15" t="s">
        <v>76</v>
      </c>
      <c r="AY383" s="278" t="s">
        <v>350</v>
      </c>
    </row>
    <row r="384" s="15" customFormat="1">
      <c r="A384" s="15"/>
      <c r="B384" s="269"/>
      <c r="C384" s="270"/>
      <c r="D384" s="242" t="s">
        <v>361</v>
      </c>
      <c r="E384" s="271" t="s">
        <v>1</v>
      </c>
      <c r="F384" s="272" t="s">
        <v>7444</v>
      </c>
      <c r="G384" s="270"/>
      <c r="H384" s="271" t="s">
        <v>1</v>
      </c>
      <c r="I384" s="273"/>
      <c r="J384" s="270"/>
      <c r="K384" s="270"/>
      <c r="L384" s="274"/>
      <c r="M384" s="275"/>
      <c r="N384" s="276"/>
      <c r="O384" s="276"/>
      <c r="P384" s="276"/>
      <c r="Q384" s="276"/>
      <c r="R384" s="276"/>
      <c r="S384" s="276"/>
      <c r="T384" s="277"/>
      <c r="U384" s="15"/>
      <c r="V384" s="15"/>
      <c r="W384" s="15"/>
      <c r="X384" s="15"/>
      <c r="Y384" s="15"/>
      <c r="Z384" s="15"/>
      <c r="AA384" s="15"/>
      <c r="AB384" s="15"/>
      <c r="AC384" s="15"/>
      <c r="AD384" s="15"/>
      <c r="AE384" s="15"/>
      <c r="AT384" s="278" t="s">
        <v>361</v>
      </c>
      <c r="AU384" s="278" t="s">
        <v>76</v>
      </c>
      <c r="AV384" s="15" t="s">
        <v>84</v>
      </c>
      <c r="AW384" s="15" t="s">
        <v>32</v>
      </c>
      <c r="AX384" s="15" t="s">
        <v>76</v>
      </c>
      <c r="AY384" s="278" t="s">
        <v>350</v>
      </c>
    </row>
    <row r="385" s="15" customFormat="1">
      <c r="A385" s="15"/>
      <c r="B385" s="269"/>
      <c r="C385" s="270"/>
      <c r="D385" s="242" t="s">
        <v>361</v>
      </c>
      <c r="E385" s="271" t="s">
        <v>1</v>
      </c>
      <c r="F385" s="272" t="s">
        <v>7445</v>
      </c>
      <c r="G385" s="270"/>
      <c r="H385" s="271" t="s">
        <v>1</v>
      </c>
      <c r="I385" s="273"/>
      <c r="J385" s="270"/>
      <c r="K385" s="270"/>
      <c r="L385" s="274"/>
      <c r="M385" s="275"/>
      <c r="N385" s="276"/>
      <c r="O385" s="276"/>
      <c r="P385" s="276"/>
      <c r="Q385" s="276"/>
      <c r="R385" s="276"/>
      <c r="S385" s="276"/>
      <c r="T385" s="277"/>
      <c r="U385" s="15"/>
      <c r="V385" s="15"/>
      <c r="W385" s="15"/>
      <c r="X385" s="15"/>
      <c r="Y385" s="15"/>
      <c r="Z385" s="15"/>
      <c r="AA385" s="15"/>
      <c r="AB385" s="15"/>
      <c r="AC385" s="15"/>
      <c r="AD385" s="15"/>
      <c r="AE385" s="15"/>
      <c r="AT385" s="278" t="s">
        <v>361</v>
      </c>
      <c r="AU385" s="278" t="s">
        <v>76</v>
      </c>
      <c r="AV385" s="15" t="s">
        <v>84</v>
      </c>
      <c r="AW385" s="15" t="s">
        <v>32</v>
      </c>
      <c r="AX385" s="15" t="s">
        <v>76</v>
      </c>
      <c r="AY385" s="278" t="s">
        <v>350</v>
      </c>
    </row>
    <row r="386" s="15" customFormat="1">
      <c r="A386" s="15"/>
      <c r="B386" s="269"/>
      <c r="C386" s="270"/>
      <c r="D386" s="242" t="s">
        <v>361</v>
      </c>
      <c r="E386" s="271" t="s">
        <v>1</v>
      </c>
      <c r="F386" s="272" t="s">
        <v>7446</v>
      </c>
      <c r="G386" s="270"/>
      <c r="H386" s="271" t="s">
        <v>1</v>
      </c>
      <c r="I386" s="273"/>
      <c r="J386" s="270"/>
      <c r="K386" s="270"/>
      <c r="L386" s="274"/>
      <c r="M386" s="275"/>
      <c r="N386" s="276"/>
      <c r="O386" s="276"/>
      <c r="P386" s="276"/>
      <c r="Q386" s="276"/>
      <c r="R386" s="276"/>
      <c r="S386" s="276"/>
      <c r="T386" s="277"/>
      <c r="U386" s="15"/>
      <c r="V386" s="15"/>
      <c r="W386" s="15"/>
      <c r="X386" s="15"/>
      <c r="Y386" s="15"/>
      <c r="Z386" s="15"/>
      <c r="AA386" s="15"/>
      <c r="AB386" s="15"/>
      <c r="AC386" s="15"/>
      <c r="AD386" s="15"/>
      <c r="AE386" s="15"/>
      <c r="AT386" s="278" t="s">
        <v>361</v>
      </c>
      <c r="AU386" s="278" t="s">
        <v>76</v>
      </c>
      <c r="AV386" s="15" t="s">
        <v>84</v>
      </c>
      <c r="AW386" s="15" t="s">
        <v>32</v>
      </c>
      <c r="AX386" s="15" t="s">
        <v>76</v>
      </c>
      <c r="AY386" s="278" t="s">
        <v>350</v>
      </c>
    </row>
    <row r="387" s="15" customFormat="1">
      <c r="A387" s="15"/>
      <c r="B387" s="269"/>
      <c r="C387" s="270"/>
      <c r="D387" s="242" t="s">
        <v>361</v>
      </c>
      <c r="E387" s="271" t="s">
        <v>1</v>
      </c>
      <c r="F387" s="272" t="s">
        <v>7220</v>
      </c>
      <c r="G387" s="270"/>
      <c r="H387" s="271" t="s">
        <v>1</v>
      </c>
      <c r="I387" s="273"/>
      <c r="J387" s="270"/>
      <c r="K387" s="270"/>
      <c r="L387" s="274"/>
      <c r="M387" s="275"/>
      <c r="N387" s="276"/>
      <c r="O387" s="276"/>
      <c r="P387" s="276"/>
      <c r="Q387" s="276"/>
      <c r="R387" s="276"/>
      <c r="S387" s="276"/>
      <c r="T387" s="277"/>
      <c r="U387" s="15"/>
      <c r="V387" s="15"/>
      <c r="W387" s="15"/>
      <c r="X387" s="15"/>
      <c r="Y387" s="15"/>
      <c r="Z387" s="15"/>
      <c r="AA387" s="15"/>
      <c r="AB387" s="15"/>
      <c r="AC387" s="15"/>
      <c r="AD387" s="15"/>
      <c r="AE387" s="15"/>
      <c r="AT387" s="278" t="s">
        <v>361</v>
      </c>
      <c r="AU387" s="278" t="s">
        <v>76</v>
      </c>
      <c r="AV387" s="15" t="s">
        <v>84</v>
      </c>
      <c r="AW387" s="15" t="s">
        <v>32</v>
      </c>
      <c r="AX387" s="15" t="s">
        <v>76</v>
      </c>
      <c r="AY387" s="278" t="s">
        <v>350</v>
      </c>
    </row>
    <row r="388" s="15" customFormat="1">
      <c r="A388" s="15"/>
      <c r="B388" s="269"/>
      <c r="C388" s="270"/>
      <c r="D388" s="242" t="s">
        <v>361</v>
      </c>
      <c r="E388" s="271" t="s">
        <v>1</v>
      </c>
      <c r="F388" s="272" t="s">
        <v>7447</v>
      </c>
      <c r="G388" s="270"/>
      <c r="H388" s="271" t="s">
        <v>1</v>
      </c>
      <c r="I388" s="273"/>
      <c r="J388" s="270"/>
      <c r="K388" s="270"/>
      <c r="L388" s="274"/>
      <c r="M388" s="275"/>
      <c r="N388" s="276"/>
      <c r="O388" s="276"/>
      <c r="P388" s="276"/>
      <c r="Q388" s="276"/>
      <c r="R388" s="276"/>
      <c r="S388" s="276"/>
      <c r="T388" s="277"/>
      <c r="U388" s="15"/>
      <c r="V388" s="15"/>
      <c r="W388" s="15"/>
      <c r="X388" s="15"/>
      <c r="Y388" s="15"/>
      <c r="Z388" s="15"/>
      <c r="AA388" s="15"/>
      <c r="AB388" s="15"/>
      <c r="AC388" s="15"/>
      <c r="AD388" s="15"/>
      <c r="AE388" s="15"/>
      <c r="AT388" s="278" t="s">
        <v>361</v>
      </c>
      <c r="AU388" s="278" t="s">
        <v>76</v>
      </c>
      <c r="AV388" s="15" t="s">
        <v>84</v>
      </c>
      <c r="AW388" s="15" t="s">
        <v>32</v>
      </c>
      <c r="AX388" s="15" t="s">
        <v>76</v>
      </c>
      <c r="AY388" s="278" t="s">
        <v>350</v>
      </c>
    </row>
    <row r="389" s="13" customFormat="1">
      <c r="A389" s="13"/>
      <c r="B389" s="247"/>
      <c r="C389" s="248"/>
      <c r="D389" s="242" t="s">
        <v>361</v>
      </c>
      <c r="E389" s="249" t="s">
        <v>1</v>
      </c>
      <c r="F389" s="250" t="s">
        <v>84</v>
      </c>
      <c r="G389" s="248"/>
      <c r="H389" s="251">
        <v>1</v>
      </c>
      <c r="I389" s="252"/>
      <c r="J389" s="248"/>
      <c r="K389" s="248"/>
      <c r="L389" s="253"/>
      <c r="M389" s="254"/>
      <c r="N389" s="255"/>
      <c r="O389" s="255"/>
      <c r="P389" s="255"/>
      <c r="Q389" s="255"/>
      <c r="R389" s="255"/>
      <c r="S389" s="255"/>
      <c r="T389" s="256"/>
      <c r="U389" s="13"/>
      <c r="V389" s="13"/>
      <c r="W389" s="13"/>
      <c r="X389" s="13"/>
      <c r="Y389" s="13"/>
      <c r="Z389" s="13"/>
      <c r="AA389" s="13"/>
      <c r="AB389" s="13"/>
      <c r="AC389" s="13"/>
      <c r="AD389" s="13"/>
      <c r="AE389" s="13"/>
      <c r="AT389" s="257" t="s">
        <v>361</v>
      </c>
      <c r="AU389" s="257" t="s">
        <v>76</v>
      </c>
      <c r="AV389" s="13" t="s">
        <v>86</v>
      </c>
      <c r="AW389" s="13" t="s">
        <v>32</v>
      </c>
      <c r="AX389" s="13" t="s">
        <v>84</v>
      </c>
      <c r="AY389" s="257" t="s">
        <v>350</v>
      </c>
    </row>
    <row r="390" s="2" customFormat="1" ht="16.5" customHeight="1">
      <c r="A390" s="39"/>
      <c r="B390" s="40"/>
      <c r="C390" s="229" t="s">
        <v>854</v>
      </c>
      <c r="D390" s="229" t="s">
        <v>352</v>
      </c>
      <c r="E390" s="230" t="s">
        <v>7452</v>
      </c>
      <c r="F390" s="231" t="s">
        <v>7441</v>
      </c>
      <c r="G390" s="232" t="s">
        <v>497</v>
      </c>
      <c r="H390" s="233">
        <v>1</v>
      </c>
      <c r="I390" s="234"/>
      <c r="J390" s="235">
        <f>ROUND(I390*H390,2)</f>
        <v>0</v>
      </c>
      <c r="K390" s="231" t="s">
        <v>1</v>
      </c>
      <c r="L390" s="45"/>
      <c r="M390" s="236" t="s">
        <v>1</v>
      </c>
      <c r="N390" s="237" t="s">
        <v>41</v>
      </c>
      <c r="O390" s="92"/>
      <c r="P390" s="238">
        <f>O390*H390</f>
        <v>0</v>
      </c>
      <c r="Q390" s="238">
        <v>0</v>
      </c>
      <c r="R390" s="238">
        <f>Q390*H390</f>
        <v>0</v>
      </c>
      <c r="S390" s="238">
        <v>0</v>
      </c>
      <c r="T390" s="239">
        <f>S390*H390</f>
        <v>0</v>
      </c>
      <c r="U390" s="39"/>
      <c r="V390" s="39"/>
      <c r="W390" s="39"/>
      <c r="X390" s="39"/>
      <c r="Y390" s="39"/>
      <c r="Z390" s="39"/>
      <c r="AA390" s="39"/>
      <c r="AB390" s="39"/>
      <c r="AC390" s="39"/>
      <c r="AD390" s="39"/>
      <c r="AE390" s="39"/>
      <c r="AR390" s="240" t="s">
        <v>357</v>
      </c>
      <c r="AT390" s="240" t="s">
        <v>352</v>
      </c>
      <c r="AU390" s="240" t="s">
        <v>76</v>
      </c>
      <c r="AY390" s="18" t="s">
        <v>350</v>
      </c>
      <c r="BE390" s="241">
        <f>IF(N390="základní",J390,0)</f>
        <v>0</v>
      </c>
      <c r="BF390" s="241">
        <f>IF(N390="snížená",J390,0)</f>
        <v>0</v>
      </c>
      <c r="BG390" s="241">
        <f>IF(N390="zákl. přenesená",J390,0)</f>
        <v>0</v>
      </c>
      <c r="BH390" s="241">
        <f>IF(N390="sníž. přenesená",J390,0)</f>
        <v>0</v>
      </c>
      <c r="BI390" s="241">
        <f>IF(N390="nulová",J390,0)</f>
        <v>0</v>
      </c>
      <c r="BJ390" s="18" t="s">
        <v>84</v>
      </c>
      <c r="BK390" s="241">
        <f>ROUND(I390*H390,2)</f>
        <v>0</v>
      </c>
      <c r="BL390" s="18" t="s">
        <v>357</v>
      </c>
      <c r="BM390" s="240" t="s">
        <v>2003</v>
      </c>
    </row>
    <row r="391" s="2" customFormat="1">
      <c r="A391" s="39"/>
      <c r="B391" s="40"/>
      <c r="C391" s="41"/>
      <c r="D391" s="242" t="s">
        <v>359</v>
      </c>
      <c r="E391" s="41"/>
      <c r="F391" s="243" t="s">
        <v>7441</v>
      </c>
      <c r="G391" s="41"/>
      <c r="H391" s="41"/>
      <c r="I391" s="244"/>
      <c r="J391" s="41"/>
      <c r="K391" s="41"/>
      <c r="L391" s="45"/>
      <c r="M391" s="245"/>
      <c r="N391" s="246"/>
      <c r="O391" s="92"/>
      <c r="P391" s="92"/>
      <c r="Q391" s="92"/>
      <c r="R391" s="92"/>
      <c r="S391" s="92"/>
      <c r="T391" s="93"/>
      <c r="U391" s="39"/>
      <c r="V391" s="39"/>
      <c r="W391" s="39"/>
      <c r="X391" s="39"/>
      <c r="Y391" s="39"/>
      <c r="Z391" s="39"/>
      <c r="AA391" s="39"/>
      <c r="AB391" s="39"/>
      <c r="AC391" s="39"/>
      <c r="AD391" s="39"/>
      <c r="AE391" s="39"/>
      <c r="AT391" s="18" t="s">
        <v>359</v>
      </c>
      <c r="AU391" s="18" t="s">
        <v>76</v>
      </c>
    </row>
    <row r="392" s="15" customFormat="1">
      <c r="A392" s="15"/>
      <c r="B392" s="269"/>
      <c r="C392" s="270"/>
      <c r="D392" s="242" t="s">
        <v>361</v>
      </c>
      <c r="E392" s="271" t="s">
        <v>1</v>
      </c>
      <c r="F392" s="272" t="s">
        <v>7442</v>
      </c>
      <c r="G392" s="270"/>
      <c r="H392" s="271" t="s">
        <v>1</v>
      </c>
      <c r="I392" s="273"/>
      <c r="J392" s="270"/>
      <c r="K392" s="270"/>
      <c r="L392" s="274"/>
      <c r="M392" s="275"/>
      <c r="N392" s="276"/>
      <c r="O392" s="276"/>
      <c r="P392" s="276"/>
      <c r="Q392" s="276"/>
      <c r="R392" s="276"/>
      <c r="S392" s="276"/>
      <c r="T392" s="277"/>
      <c r="U392" s="15"/>
      <c r="V392" s="15"/>
      <c r="W392" s="15"/>
      <c r="X392" s="15"/>
      <c r="Y392" s="15"/>
      <c r="Z392" s="15"/>
      <c r="AA392" s="15"/>
      <c r="AB392" s="15"/>
      <c r="AC392" s="15"/>
      <c r="AD392" s="15"/>
      <c r="AE392" s="15"/>
      <c r="AT392" s="278" t="s">
        <v>361</v>
      </c>
      <c r="AU392" s="278" t="s">
        <v>76</v>
      </c>
      <c r="AV392" s="15" t="s">
        <v>84</v>
      </c>
      <c r="AW392" s="15" t="s">
        <v>32</v>
      </c>
      <c r="AX392" s="15" t="s">
        <v>76</v>
      </c>
      <c r="AY392" s="278" t="s">
        <v>350</v>
      </c>
    </row>
    <row r="393" s="15" customFormat="1">
      <c r="A393" s="15"/>
      <c r="B393" s="269"/>
      <c r="C393" s="270"/>
      <c r="D393" s="242" t="s">
        <v>361</v>
      </c>
      <c r="E393" s="271" t="s">
        <v>1</v>
      </c>
      <c r="F393" s="272" t="s">
        <v>7443</v>
      </c>
      <c r="G393" s="270"/>
      <c r="H393" s="271" t="s">
        <v>1</v>
      </c>
      <c r="I393" s="273"/>
      <c r="J393" s="270"/>
      <c r="K393" s="270"/>
      <c r="L393" s="274"/>
      <c r="M393" s="275"/>
      <c r="N393" s="276"/>
      <c r="O393" s="276"/>
      <c r="P393" s="276"/>
      <c r="Q393" s="276"/>
      <c r="R393" s="276"/>
      <c r="S393" s="276"/>
      <c r="T393" s="277"/>
      <c r="U393" s="15"/>
      <c r="V393" s="15"/>
      <c r="W393" s="15"/>
      <c r="X393" s="15"/>
      <c r="Y393" s="15"/>
      <c r="Z393" s="15"/>
      <c r="AA393" s="15"/>
      <c r="AB393" s="15"/>
      <c r="AC393" s="15"/>
      <c r="AD393" s="15"/>
      <c r="AE393" s="15"/>
      <c r="AT393" s="278" t="s">
        <v>361</v>
      </c>
      <c r="AU393" s="278" t="s">
        <v>76</v>
      </c>
      <c r="AV393" s="15" t="s">
        <v>84</v>
      </c>
      <c r="AW393" s="15" t="s">
        <v>32</v>
      </c>
      <c r="AX393" s="15" t="s">
        <v>76</v>
      </c>
      <c r="AY393" s="278" t="s">
        <v>350</v>
      </c>
    </row>
    <row r="394" s="15" customFormat="1">
      <c r="A394" s="15"/>
      <c r="B394" s="269"/>
      <c r="C394" s="270"/>
      <c r="D394" s="242" t="s">
        <v>361</v>
      </c>
      <c r="E394" s="271" t="s">
        <v>1</v>
      </c>
      <c r="F394" s="272" t="s">
        <v>7444</v>
      </c>
      <c r="G394" s="270"/>
      <c r="H394" s="271" t="s">
        <v>1</v>
      </c>
      <c r="I394" s="273"/>
      <c r="J394" s="270"/>
      <c r="K394" s="270"/>
      <c r="L394" s="274"/>
      <c r="M394" s="275"/>
      <c r="N394" s="276"/>
      <c r="O394" s="276"/>
      <c r="P394" s="276"/>
      <c r="Q394" s="276"/>
      <c r="R394" s="276"/>
      <c r="S394" s="276"/>
      <c r="T394" s="277"/>
      <c r="U394" s="15"/>
      <c r="V394" s="15"/>
      <c r="W394" s="15"/>
      <c r="X394" s="15"/>
      <c r="Y394" s="15"/>
      <c r="Z394" s="15"/>
      <c r="AA394" s="15"/>
      <c r="AB394" s="15"/>
      <c r="AC394" s="15"/>
      <c r="AD394" s="15"/>
      <c r="AE394" s="15"/>
      <c r="AT394" s="278" t="s">
        <v>361</v>
      </c>
      <c r="AU394" s="278" t="s">
        <v>76</v>
      </c>
      <c r="AV394" s="15" t="s">
        <v>84</v>
      </c>
      <c r="AW394" s="15" t="s">
        <v>32</v>
      </c>
      <c r="AX394" s="15" t="s">
        <v>76</v>
      </c>
      <c r="AY394" s="278" t="s">
        <v>350</v>
      </c>
    </row>
    <row r="395" s="15" customFormat="1">
      <c r="A395" s="15"/>
      <c r="B395" s="269"/>
      <c r="C395" s="270"/>
      <c r="D395" s="242" t="s">
        <v>361</v>
      </c>
      <c r="E395" s="271" t="s">
        <v>1</v>
      </c>
      <c r="F395" s="272" t="s">
        <v>7445</v>
      </c>
      <c r="G395" s="270"/>
      <c r="H395" s="271" t="s">
        <v>1</v>
      </c>
      <c r="I395" s="273"/>
      <c r="J395" s="270"/>
      <c r="K395" s="270"/>
      <c r="L395" s="274"/>
      <c r="M395" s="275"/>
      <c r="N395" s="276"/>
      <c r="O395" s="276"/>
      <c r="P395" s="276"/>
      <c r="Q395" s="276"/>
      <c r="R395" s="276"/>
      <c r="S395" s="276"/>
      <c r="T395" s="277"/>
      <c r="U395" s="15"/>
      <c r="V395" s="15"/>
      <c r="W395" s="15"/>
      <c r="X395" s="15"/>
      <c r="Y395" s="15"/>
      <c r="Z395" s="15"/>
      <c r="AA395" s="15"/>
      <c r="AB395" s="15"/>
      <c r="AC395" s="15"/>
      <c r="AD395" s="15"/>
      <c r="AE395" s="15"/>
      <c r="AT395" s="278" t="s">
        <v>361</v>
      </c>
      <c r="AU395" s="278" t="s">
        <v>76</v>
      </c>
      <c r="AV395" s="15" t="s">
        <v>84</v>
      </c>
      <c r="AW395" s="15" t="s">
        <v>32</v>
      </c>
      <c r="AX395" s="15" t="s">
        <v>76</v>
      </c>
      <c r="AY395" s="278" t="s">
        <v>350</v>
      </c>
    </row>
    <row r="396" s="15" customFormat="1">
      <c r="A396" s="15"/>
      <c r="B396" s="269"/>
      <c r="C396" s="270"/>
      <c r="D396" s="242" t="s">
        <v>361</v>
      </c>
      <c r="E396" s="271" t="s">
        <v>1</v>
      </c>
      <c r="F396" s="272" t="s">
        <v>7446</v>
      </c>
      <c r="G396" s="270"/>
      <c r="H396" s="271" t="s">
        <v>1</v>
      </c>
      <c r="I396" s="273"/>
      <c r="J396" s="270"/>
      <c r="K396" s="270"/>
      <c r="L396" s="274"/>
      <c r="M396" s="275"/>
      <c r="N396" s="276"/>
      <c r="O396" s="276"/>
      <c r="P396" s="276"/>
      <c r="Q396" s="276"/>
      <c r="R396" s="276"/>
      <c r="S396" s="276"/>
      <c r="T396" s="277"/>
      <c r="U396" s="15"/>
      <c r="V396" s="15"/>
      <c r="W396" s="15"/>
      <c r="X396" s="15"/>
      <c r="Y396" s="15"/>
      <c r="Z396" s="15"/>
      <c r="AA396" s="15"/>
      <c r="AB396" s="15"/>
      <c r="AC396" s="15"/>
      <c r="AD396" s="15"/>
      <c r="AE396" s="15"/>
      <c r="AT396" s="278" t="s">
        <v>361</v>
      </c>
      <c r="AU396" s="278" t="s">
        <v>76</v>
      </c>
      <c r="AV396" s="15" t="s">
        <v>84</v>
      </c>
      <c r="AW396" s="15" t="s">
        <v>32</v>
      </c>
      <c r="AX396" s="15" t="s">
        <v>76</v>
      </c>
      <c r="AY396" s="278" t="s">
        <v>350</v>
      </c>
    </row>
    <row r="397" s="15" customFormat="1">
      <c r="A397" s="15"/>
      <c r="B397" s="269"/>
      <c r="C397" s="270"/>
      <c r="D397" s="242" t="s">
        <v>361</v>
      </c>
      <c r="E397" s="271" t="s">
        <v>1</v>
      </c>
      <c r="F397" s="272" t="s">
        <v>7220</v>
      </c>
      <c r="G397" s="270"/>
      <c r="H397" s="271" t="s">
        <v>1</v>
      </c>
      <c r="I397" s="273"/>
      <c r="J397" s="270"/>
      <c r="K397" s="270"/>
      <c r="L397" s="274"/>
      <c r="M397" s="275"/>
      <c r="N397" s="276"/>
      <c r="O397" s="276"/>
      <c r="P397" s="276"/>
      <c r="Q397" s="276"/>
      <c r="R397" s="276"/>
      <c r="S397" s="276"/>
      <c r="T397" s="277"/>
      <c r="U397" s="15"/>
      <c r="V397" s="15"/>
      <c r="W397" s="15"/>
      <c r="X397" s="15"/>
      <c r="Y397" s="15"/>
      <c r="Z397" s="15"/>
      <c r="AA397" s="15"/>
      <c r="AB397" s="15"/>
      <c r="AC397" s="15"/>
      <c r="AD397" s="15"/>
      <c r="AE397" s="15"/>
      <c r="AT397" s="278" t="s">
        <v>361</v>
      </c>
      <c r="AU397" s="278" t="s">
        <v>76</v>
      </c>
      <c r="AV397" s="15" t="s">
        <v>84</v>
      </c>
      <c r="AW397" s="15" t="s">
        <v>32</v>
      </c>
      <c r="AX397" s="15" t="s">
        <v>76</v>
      </c>
      <c r="AY397" s="278" t="s">
        <v>350</v>
      </c>
    </row>
    <row r="398" s="15" customFormat="1">
      <c r="A398" s="15"/>
      <c r="B398" s="269"/>
      <c r="C398" s="270"/>
      <c r="D398" s="242" t="s">
        <v>361</v>
      </c>
      <c r="E398" s="271" t="s">
        <v>1</v>
      </c>
      <c r="F398" s="272" t="s">
        <v>7453</v>
      </c>
      <c r="G398" s="270"/>
      <c r="H398" s="271" t="s">
        <v>1</v>
      </c>
      <c r="I398" s="273"/>
      <c r="J398" s="270"/>
      <c r="K398" s="270"/>
      <c r="L398" s="274"/>
      <c r="M398" s="275"/>
      <c r="N398" s="276"/>
      <c r="O398" s="276"/>
      <c r="P398" s="276"/>
      <c r="Q398" s="276"/>
      <c r="R398" s="276"/>
      <c r="S398" s="276"/>
      <c r="T398" s="277"/>
      <c r="U398" s="15"/>
      <c r="V398" s="15"/>
      <c r="W398" s="15"/>
      <c r="X398" s="15"/>
      <c r="Y398" s="15"/>
      <c r="Z398" s="15"/>
      <c r="AA398" s="15"/>
      <c r="AB398" s="15"/>
      <c r="AC398" s="15"/>
      <c r="AD398" s="15"/>
      <c r="AE398" s="15"/>
      <c r="AT398" s="278" t="s">
        <v>361</v>
      </c>
      <c r="AU398" s="278" t="s">
        <v>76</v>
      </c>
      <c r="AV398" s="15" t="s">
        <v>84</v>
      </c>
      <c r="AW398" s="15" t="s">
        <v>32</v>
      </c>
      <c r="AX398" s="15" t="s">
        <v>76</v>
      </c>
      <c r="AY398" s="278" t="s">
        <v>350</v>
      </c>
    </row>
    <row r="399" s="13" customFormat="1">
      <c r="A399" s="13"/>
      <c r="B399" s="247"/>
      <c r="C399" s="248"/>
      <c r="D399" s="242" t="s">
        <v>361</v>
      </c>
      <c r="E399" s="249" t="s">
        <v>1</v>
      </c>
      <c r="F399" s="250" t="s">
        <v>84</v>
      </c>
      <c r="G399" s="248"/>
      <c r="H399" s="251">
        <v>1</v>
      </c>
      <c r="I399" s="252"/>
      <c r="J399" s="248"/>
      <c r="K399" s="248"/>
      <c r="L399" s="253"/>
      <c r="M399" s="254"/>
      <c r="N399" s="255"/>
      <c r="O399" s="255"/>
      <c r="P399" s="255"/>
      <c r="Q399" s="255"/>
      <c r="R399" s="255"/>
      <c r="S399" s="255"/>
      <c r="T399" s="256"/>
      <c r="U399" s="13"/>
      <c r="V399" s="13"/>
      <c r="W399" s="13"/>
      <c r="X399" s="13"/>
      <c r="Y399" s="13"/>
      <c r="Z399" s="13"/>
      <c r="AA399" s="13"/>
      <c r="AB399" s="13"/>
      <c r="AC399" s="13"/>
      <c r="AD399" s="13"/>
      <c r="AE399" s="13"/>
      <c r="AT399" s="257" t="s">
        <v>361</v>
      </c>
      <c r="AU399" s="257" t="s">
        <v>76</v>
      </c>
      <c r="AV399" s="13" t="s">
        <v>86</v>
      </c>
      <c r="AW399" s="13" t="s">
        <v>32</v>
      </c>
      <c r="AX399" s="13" t="s">
        <v>84</v>
      </c>
      <c r="AY399" s="257" t="s">
        <v>350</v>
      </c>
    </row>
    <row r="400" s="2" customFormat="1" ht="16.5" customHeight="1">
      <c r="A400" s="39"/>
      <c r="B400" s="40"/>
      <c r="C400" s="229" t="s">
        <v>872</v>
      </c>
      <c r="D400" s="229" t="s">
        <v>352</v>
      </c>
      <c r="E400" s="230" t="s">
        <v>7454</v>
      </c>
      <c r="F400" s="231" t="s">
        <v>7441</v>
      </c>
      <c r="G400" s="232" t="s">
        <v>497</v>
      </c>
      <c r="H400" s="233">
        <v>4</v>
      </c>
      <c r="I400" s="234"/>
      <c r="J400" s="235">
        <f>ROUND(I400*H400,2)</f>
        <v>0</v>
      </c>
      <c r="K400" s="231" t="s">
        <v>1</v>
      </c>
      <c r="L400" s="45"/>
      <c r="M400" s="236" t="s">
        <v>1</v>
      </c>
      <c r="N400" s="237" t="s">
        <v>41</v>
      </c>
      <c r="O400" s="92"/>
      <c r="P400" s="238">
        <f>O400*H400</f>
        <v>0</v>
      </c>
      <c r="Q400" s="238">
        <v>0</v>
      </c>
      <c r="R400" s="238">
        <f>Q400*H400</f>
        <v>0</v>
      </c>
      <c r="S400" s="238">
        <v>0</v>
      </c>
      <c r="T400" s="239">
        <f>S400*H400</f>
        <v>0</v>
      </c>
      <c r="U400" s="39"/>
      <c r="V400" s="39"/>
      <c r="W400" s="39"/>
      <c r="X400" s="39"/>
      <c r="Y400" s="39"/>
      <c r="Z400" s="39"/>
      <c r="AA400" s="39"/>
      <c r="AB400" s="39"/>
      <c r="AC400" s="39"/>
      <c r="AD400" s="39"/>
      <c r="AE400" s="39"/>
      <c r="AR400" s="240" t="s">
        <v>357</v>
      </c>
      <c r="AT400" s="240" t="s">
        <v>352</v>
      </c>
      <c r="AU400" s="240" t="s">
        <v>76</v>
      </c>
      <c r="AY400" s="18" t="s">
        <v>350</v>
      </c>
      <c r="BE400" s="241">
        <f>IF(N400="základní",J400,0)</f>
        <v>0</v>
      </c>
      <c r="BF400" s="241">
        <f>IF(N400="snížená",J400,0)</f>
        <v>0</v>
      </c>
      <c r="BG400" s="241">
        <f>IF(N400="zákl. přenesená",J400,0)</f>
        <v>0</v>
      </c>
      <c r="BH400" s="241">
        <f>IF(N400="sníž. přenesená",J400,0)</f>
        <v>0</v>
      </c>
      <c r="BI400" s="241">
        <f>IF(N400="nulová",J400,0)</f>
        <v>0</v>
      </c>
      <c r="BJ400" s="18" t="s">
        <v>84</v>
      </c>
      <c r="BK400" s="241">
        <f>ROUND(I400*H400,2)</f>
        <v>0</v>
      </c>
      <c r="BL400" s="18" t="s">
        <v>357</v>
      </c>
      <c r="BM400" s="240" t="s">
        <v>2015</v>
      </c>
    </row>
    <row r="401" s="2" customFormat="1">
      <c r="A401" s="39"/>
      <c r="B401" s="40"/>
      <c r="C401" s="41"/>
      <c r="D401" s="242" t="s">
        <v>359</v>
      </c>
      <c r="E401" s="41"/>
      <c r="F401" s="243" t="s">
        <v>7441</v>
      </c>
      <c r="G401" s="41"/>
      <c r="H401" s="41"/>
      <c r="I401" s="244"/>
      <c r="J401" s="41"/>
      <c r="K401" s="41"/>
      <c r="L401" s="45"/>
      <c r="M401" s="245"/>
      <c r="N401" s="246"/>
      <c r="O401" s="92"/>
      <c r="P401" s="92"/>
      <c r="Q401" s="92"/>
      <c r="R401" s="92"/>
      <c r="S401" s="92"/>
      <c r="T401" s="93"/>
      <c r="U401" s="39"/>
      <c r="V401" s="39"/>
      <c r="W401" s="39"/>
      <c r="X401" s="39"/>
      <c r="Y401" s="39"/>
      <c r="Z401" s="39"/>
      <c r="AA401" s="39"/>
      <c r="AB401" s="39"/>
      <c r="AC401" s="39"/>
      <c r="AD401" s="39"/>
      <c r="AE401" s="39"/>
      <c r="AT401" s="18" t="s">
        <v>359</v>
      </c>
      <c r="AU401" s="18" t="s">
        <v>76</v>
      </c>
    </row>
    <row r="402" s="15" customFormat="1">
      <c r="A402" s="15"/>
      <c r="B402" s="269"/>
      <c r="C402" s="270"/>
      <c r="D402" s="242" t="s">
        <v>361</v>
      </c>
      <c r="E402" s="271" t="s">
        <v>1</v>
      </c>
      <c r="F402" s="272" t="s">
        <v>7442</v>
      </c>
      <c r="G402" s="270"/>
      <c r="H402" s="271" t="s">
        <v>1</v>
      </c>
      <c r="I402" s="273"/>
      <c r="J402" s="270"/>
      <c r="K402" s="270"/>
      <c r="L402" s="274"/>
      <c r="M402" s="275"/>
      <c r="N402" s="276"/>
      <c r="O402" s="276"/>
      <c r="P402" s="276"/>
      <c r="Q402" s="276"/>
      <c r="R402" s="276"/>
      <c r="S402" s="276"/>
      <c r="T402" s="277"/>
      <c r="U402" s="15"/>
      <c r="V402" s="15"/>
      <c r="W402" s="15"/>
      <c r="X402" s="15"/>
      <c r="Y402" s="15"/>
      <c r="Z402" s="15"/>
      <c r="AA402" s="15"/>
      <c r="AB402" s="15"/>
      <c r="AC402" s="15"/>
      <c r="AD402" s="15"/>
      <c r="AE402" s="15"/>
      <c r="AT402" s="278" t="s">
        <v>361</v>
      </c>
      <c r="AU402" s="278" t="s">
        <v>76</v>
      </c>
      <c r="AV402" s="15" t="s">
        <v>84</v>
      </c>
      <c r="AW402" s="15" t="s">
        <v>32</v>
      </c>
      <c r="AX402" s="15" t="s">
        <v>76</v>
      </c>
      <c r="AY402" s="278" t="s">
        <v>350</v>
      </c>
    </row>
    <row r="403" s="15" customFormat="1">
      <c r="A403" s="15"/>
      <c r="B403" s="269"/>
      <c r="C403" s="270"/>
      <c r="D403" s="242" t="s">
        <v>361</v>
      </c>
      <c r="E403" s="271" t="s">
        <v>1</v>
      </c>
      <c r="F403" s="272" t="s">
        <v>7443</v>
      </c>
      <c r="G403" s="270"/>
      <c r="H403" s="271" t="s">
        <v>1</v>
      </c>
      <c r="I403" s="273"/>
      <c r="J403" s="270"/>
      <c r="K403" s="270"/>
      <c r="L403" s="274"/>
      <c r="M403" s="275"/>
      <c r="N403" s="276"/>
      <c r="O403" s="276"/>
      <c r="P403" s="276"/>
      <c r="Q403" s="276"/>
      <c r="R403" s="276"/>
      <c r="S403" s="276"/>
      <c r="T403" s="277"/>
      <c r="U403" s="15"/>
      <c r="V403" s="15"/>
      <c r="W403" s="15"/>
      <c r="X403" s="15"/>
      <c r="Y403" s="15"/>
      <c r="Z403" s="15"/>
      <c r="AA403" s="15"/>
      <c r="AB403" s="15"/>
      <c r="AC403" s="15"/>
      <c r="AD403" s="15"/>
      <c r="AE403" s="15"/>
      <c r="AT403" s="278" t="s">
        <v>361</v>
      </c>
      <c r="AU403" s="278" t="s">
        <v>76</v>
      </c>
      <c r="AV403" s="15" t="s">
        <v>84</v>
      </c>
      <c r="AW403" s="15" t="s">
        <v>32</v>
      </c>
      <c r="AX403" s="15" t="s">
        <v>76</v>
      </c>
      <c r="AY403" s="278" t="s">
        <v>350</v>
      </c>
    </row>
    <row r="404" s="15" customFormat="1">
      <c r="A404" s="15"/>
      <c r="B404" s="269"/>
      <c r="C404" s="270"/>
      <c r="D404" s="242" t="s">
        <v>361</v>
      </c>
      <c r="E404" s="271" t="s">
        <v>1</v>
      </c>
      <c r="F404" s="272" t="s">
        <v>7444</v>
      </c>
      <c r="G404" s="270"/>
      <c r="H404" s="271" t="s">
        <v>1</v>
      </c>
      <c r="I404" s="273"/>
      <c r="J404" s="270"/>
      <c r="K404" s="270"/>
      <c r="L404" s="274"/>
      <c r="M404" s="275"/>
      <c r="N404" s="276"/>
      <c r="O404" s="276"/>
      <c r="P404" s="276"/>
      <c r="Q404" s="276"/>
      <c r="R404" s="276"/>
      <c r="S404" s="276"/>
      <c r="T404" s="277"/>
      <c r="U404" s="15"/>
      <c r="V404" s="15"/>
      <c r="W404" s="15"/>
      <c r="X404" s="15"/>
      <c r="Y404" s="15"/>
      <c r="Z404" s="15"/>
      <c r="AA404" s="15"/>
      <c r="AB404" s="15"/>
      <c r="AC404" s="15"/>
      <c r="AD404" s="15"/>
      <c r="AE404" s="15"/>
      <c r="AT404" s="278" t="s">
        <v>361</v>
      </c>
      <c r="AU404" s="278" t="s">
        <v>76</v>
      </c>
      <c r="AV404" s="15" t="s">
        <v>84</v>
      </c>
      <c r="AW404" s="15" t="s">
        <v>32</v>
      </c>
      <c r="AX404" s="15" t="s">
        <v>76</v>
      </c>
      <c r="AY404" s="278" t="s">
        <v>350</v>
      </c>
    </row>
    <row r="405" s="15" customFormat="1">
      <c r="A405" s="15"/>
      <c r="B405" s="269"/>
      <c r="C405" s="270"/>
      <c r="D405" s="242" t="s">
        <v>361</v>
      </c>
      <c r="E405" s="271" t="s">
        <v>1</v>
      </c>
      <c r="F405" s="272" t="s">
        <v>7445</v>
      </c>
      <c r="G405" s="270"/>
      <c r="H405" s="271" t="s">
        <v>1</v>
      </c>
      <c r="I405" s="273"/>
      <c r="J405" s="270"/>
      <c r="K405" s="270"/>
      <c r="L405" s="274"/>
      <c r="M405" s="275"/>
      <c r="N405" s="276"/>
      <c r="O405" s="276"/>
      <c r="P405" s="276"/>
      <c r="Q405" s="276"/>
      <c r="R405" s="276"/>
      <c r="S405" s="276"/>
      <c r="T405" s="277"/>
      <c r="U405" s="15"/>
      <c r="V405" s="15"/>
      <c r="W405" s="15"/>
      <c r="X405" s="15"/>
      <c r="Y405" s="15"/>
      <c r="Z405" s="15"/>
      <c r="AA405" s="15"/>
      <c r="AB405" s="15"/>
      <c r="AC405" s="15"/>
      <c r="AD405" s="15"/>
      <c r="AE405" s="15"/>
      <c r="AT405" s="278" t="s">
        <v>361</v>
      </c>
      <c r="AU405" s="278" t="s">
        <v>76</v>
      </c>
      <c r="AV405" s="15" t="s">
        <v>84</v>
      </c>
      <c r="AW405" s="15" t="s">
        <v>32</v>
      </c>
      <c r="AX405" s="15" t="s">
        <v>76</v>
      </c>
      <c r="AY405" s="278" t="s">
        <v>350</v>
      </c>
    </row>
    <row r="406" s="15" customFormat="1">
      <c r="A406" s="15"/>
      <c r="B406" s="269"/>
      <c r="C406" s="270"/>
      <c r="D406" s="242" t="s">
        <v>361</v>
      </c>
      <c r="E406" s="271" t="s">
        <v>1</v>
      </c>
      <c r="F406" s="272" t="s">
        <v>7446</v>
      </c>
      <c r="G406" s="270"/>
      <c r="H406" s="271" t="s">
        <v>1</v>
      </c>
      <c r="I406" s="273"/>
      <c r="J406" s="270"/>
      <c r="K406" s="270"/>
      <c r="L406" s="274"/>
      <c r="M406" s="275"/>
      <c r="N406" s="276"/>
      <c r="O406" s="276"/>
      <c r="P406" s="276"/>
      <c r="Q406" s="276"/>
      <c r="R406" s="276"/>
      <c r="S406" s="276"/>
      <c r="T406" s="277"/>
      <c r="U406" s="15"/>
      <c r="V406" s="15"/>
      <c r="W406" s="15"/>
      <c r="X406" s="15"/>
      <c r="Y406" s="15"/>
      <c r="Z406" s="15"/>
      <c r="AA406" s="15"/>
      <c r="AB406" s="15"/>
      <c r="AC406" s="15"/>
      <c r="AD406" s="15"/>
      <c r="AE406" s="15"/>
      <c r="AT406" s="278" t="s">
        <v>361</v>
      </c>
      <c r="AU406" s="278" t="s">
        <v>76</v>
      </c>
      <c r="AV406" s="15" t="s">
        <v>84</v>
      </c>
      <c r="AW406" s="15" t="s">
        <v>32</v>
      </c>
      <c r="AX406" s="15" t="s">
        <v>76</v>
      </c>
      <c r="AY406" s="278" t="s">
        <v>350</v>
      </c>
    </row>
    <row r="407" s="15" customFormat="1">
      <c r="A407" s="15"/>
      <c r="B407" s="269"/>
      <c r="C407" s="270"/>
      <c r="D407" s="242" t="s">
        <v>361</v>
      </c>
      <c r="E407" s="271" t="s">
        <v>1</v>
      </c>
      <c r="F407" s="272" t="s">
        <v>7220</v>
      </c>
      <c r="G407" s="270"/>
      <c r="H407" s="271" t="s">
        <v>1</v>
      </c>
      <c r="I407" s="273"/>
      <c r="J407" s="270"/>
      <c r="K407" s="270"/>
      <c r="L407" s="274"/>
      <c r="M407" s="275"/>
      <c r="N407" s="276"/>
      <c r="O407" s="276"/>
      <c r="P407" s="276"/>
      <c r="Q407" s="276"/>
      <c r="R407" s="276"/>
      <c r="S407" s="276"/>
      <c r="T407" s="277"/>
      <c r="U407" s="15"/>
      <c r="V407" s="15"/>
      <c r="W407" s="15"/>
      <c r="X407" s="15"/>
      <c r="Y407" s="15"/>
      <c r="Z407" s="15"/>
      <c r="AA407" s="15"/>
      <c r="AB407" s="15"/>
      <c r="AC407" s="15"/>
      <c r="AD407" s="15"/>
      <c r="AE407" s="15"/>
      <c r="AT407" s="278" t="s">
        <v>361</v>
      </c>
      <c r="AU407" s="278" t="s">
        <v>76</v>
      </c>
      <c r="AV407" s="15" t="s">
        <v>84</v>
      </c>
      <c r="AW407" s="15" t="s">
        <v>32</v>
      </c>
      <c r="AX407" s="15" t="s">
        <v>76</v>
      </c>
      <c r="AY407" s="278" t="s">
        <v>350</v>
      </c>
    </row>
    <row r="408" s="15" customFormat="1">
      <c r="A408" s="15"/>
      <c r="B408" s="269"/>
      <c r="C408" s="270"/>
      <c r="D408" s="242" t="s">
        <v>361</v>
      </c>
      <c r="E408" s="271" t="s">
        <v>1</v>
      </c>
      <c r="F408" s="272" t="s">
        <v>7455</v>
      </c>
      <c r="G408" s="270"/>
      <c r="H408" s="271" t="s">
        <v>1</v>
      </c>
      <c r="I408" s="273"/>
      <c r="J408" s="270"/>
      <c r="K408" s="270"/>
      <c r="L408" s="274"/>
      <c r="M408" s="275"/>
      <c r="N408" s="276"/>
      <c r="O408" s="276"/>
      <c r="P408" s="276"/>
      <c r="Q408" s="276"/>
      <c r="R408" s="276"/>
      <c r="S408" s="276"/>
      <c r="T408" s="277"/>
      <c r="U408" s="15"/>
      <c r="V408" s="15"/>
      <c r="W408" s="15"/>
      <c r="X408" s="15"/>
      <c r="Y408" s="15"/>
      <c r="Z408" s="15"/>
      <c r="AA408" s="15"/>
      <c r="AB408" s="15"/>
      <c r="AC408" s="15"/>
      <c r="AD408" s="15"/>
      <c r="AE408" s="15"/>
      <c r="AT408" s="278" t="s">
        <v>361</v>
      </c>
      <c r="AU408" s="278" t="s">
        <v>76</v>
      </c>
      <c r="AV408" s="15" t="s">
        <v>84</v>
      </c>
      <c r="AW408" s="15" t="s">
        <v>32</v>
      </c>
      <c r="AX408" s="15" t="s">
        <v>76</v>
      </c>
      <c r="AY408" s="278" t="s">
        <v>350</v>
      </c>
    </row>
    <row r="409" s="13" customFormat="1">
      <c r="A409" s="13"/>
      <c r="B409" s="247"/>
      <c r="C409" s="248"/>
      <c r="D409" s="242" t="s">
        <v>361</v>
      </c>
      <c r="E409" s="249" t="s">
        <v>1</v>
      </c>
      <c r="F409" s="250" t="s">
        <v>357</v>
      </c>
      <c r="G409" s="248"/>
      <c r="H409" s="251">
        <v>4</v>
      </c>
      <c r="I409" s="252"/>
      <c r="J409" s="248"/>
      <c r="K409" s="248"/>
      <c r="L409" s="253"/>
      <c r="M409" s="254"/>
      <c r="N409" s="255"/>
      <c r="O409" s="255"/>
      <c r="P409" s="255"/>
      <c r="Q409" s="255"/>
      <c r="R409" s="255"/>
      <c r="S409" s="255"/>
      <c r="T409" s="256"/>
      <c r="U409" s="13"/>
      <c r="V409" s="13"/>
      <c r="W409" s="13"/>
      <c r="X409" s="13"/>
      <c r="Y409" s="13"/>
      <c r="Z409" s="13"/>
      <c r="AA409" s="13"/>
      <c r="AB409" s="13"/>
      <c r="AC409" s="13"/>
      <c r="AD409" s="13"/>
      <c r="AE409" s="13"/>
      <c r="AT409" s="257" t="s">
        <v>361</v>
      </c>
      <c r="AU409" s="257" t="s">
        <v>76</v>
      </c>
      <c r="AV409" s="13" t="s">
        <v>86</v>
      </c>
      <c r="AW409" s="13" t="s">
        <v>32</v>
      </c>
      <c r="AX409" s="13" t="s">
        <v>84</v>
      </c>
      <c r="AY409" s="257" t="s">
        <v>350</v>
      </c>
    </row>
    <row r="410" s="2" customFormat="1" ht="16.5" customHeight="1">
      <c r="A410" s="39"/>
      <c r="B410" s="40"/>
      <c r="C410" s="229" t="s">
        <v>877</v>
      </c>
      <c r="D410" s="229" t="s">
        <v>352</v>
      </c>
      <c r="E410" s="230" t="s">
        <v>7456</v>
      </c>
      <c r="F410" s="231" t="s">
        <v>7441</v>
      </c>
      <c r="G410" s="232" t="s">
        <v>497</v>
      </c>
      <c r="H410" s="233">
        <v>1</v>
      </c>
      <c r="I410" s="234"/>
      <c r="J410" s="235">
        <f>ROUND(I410*H410,2)</f>
        <v>0</v>
      </c>
      <c r="K410" s="231" t="s">
        <v>1</v>
      </c>
      <c r="L410" s="45"/>
      <c r="M410" s="236" t="s">
        <v>1</v>
      </c>
      <c r="N410" s="237" t="s">
        <v>41</v>
      </c>
      <c r="O410" s="92"/>
      <c r="P410" s="238">
        <f>O410*H410</f>
        <v>0</v>
      </c>
      <c r="Q410" s="238">
        <v>0</v>
      </c>
      <c r="R410" s="238">
        <f>Q410*H410</f>
        <v>0</v>
      </c>
      <c r="S410" s="238">
        <v>0</v>
      </c>
      <c r="T410" s="239">
        <f>S410*H410</f>
        <v>0</v>
      </c>
      <c r="U410" s="39"/>
      <c r="V410" s="39"/>
      <c r="W410" s="39"/>
      <c r="X410" s="39"/>
      <c r="Y410" s="39"/>
      <c r="Z410" s="39"/>
      <c r="AA410" s="39"/>
      <c r="AB410" s="39"/>
      <c r="AC410" s="39"/>
      <c r="AD410" s="39"/>
      <c r="AE410" s="39"/>
      <c r="AR410" s="240" t="s">
        <v>357</v>
      </c>
      <c r="AT410" s="240" t="s">
        <v>352</v>
      </c>
      <c r="AU410" s="240" t="s">
        <v>76</v>
      </c>
      <c r="AY410" s="18" t="s">
        <v>350</v>
      </c>
      <c r="BE410" s="241">
        <f>IF(N410="základní",J410,0)</f>
        <v>0</v>
      </c>
      <c r="BF410" s="241">
        <f>IF(N410="snížená",J410,0)</f>
        <v>0</v>
      </c>
      <c r="BG410" s="241">
        <f>IF(N410="zákl. přenesená",J410,0)</f>
        <v>0</v>
      </c>
      <c r="BH410" s="241">
        <f>IF(N410="sníž. přenesená",J410,0)</f>
        <v>0</v>
      </c>
      <c r="BI410" s="241">
        <f>IF(N410="nulová",J410,0)</f>
        <v>0</v>
      </c>
      <c r="BJ410" s="18" t="s">
        <v>84</v>
      </c>
      <c r="BK410" s="241">
        <f>ROUND(I410*H410,2)</f>
        <v>0</v>
      </c>
      <c r="BL410" s="18" t="s">
        <v>357</v>
      </c>
      <c r="BM410" s="240" t="s">
        <v>2024</v>
      </c>
    </row>
    <row r="411" s="2" customFormat="1">
      <c r="A411" s="39"/>
      <c r="B411" s="40"/>
      <c r="C411" s="41"/>
      <c r="D411" s="242" t="s">
        <v>359</v>
      </c>
      <c r="E411" s="41"/>
      <c r="F411" s="243" t="s">
        <v>7441</v>
      </c>
      <c r="G411" s="41"/>
      <c r="H411" s="41"/>
      <c r="I411" s="244"/>
      <c r="J411" s="41"/>
      <c r="K411" s="41"/>
      <c r="L411" s="45"/>
      <c r="M411" s="245"/>
      <c r="N411" s="246"/>
      <c r="O411" s="92"/>
      <c r="P411" s="92"/>
      <c r="Q411" s="92"/>
      <c r="R411" s="92"/>
      <c r="S411" s="92"/>
      <c r="T411" s="93"/>
      <c r="U411" s="39"/>
      <c r="V411" s="39"/>
      <c r="W411" s="39"/>
      <c r="X411" s="39"/>
      <c r="Y411" s="39"/>
      <c r="Z411" s="39"/>
      <c r="AA411" s="39"/>
      <c r="AB411" s="39"/>
      <c r="AC411" s="39"/>
      <c r="AD411" s="39"/>
      <c r="AE411" s="39"/>
      <c r="AT411" s="18" t="s">
        <v>359</v>
      </c>
      <c r="AU411" s="18" t="s">
        <v>76</v>
      </c>
    </row>
    <row r="412" s="15" customFormat="1">
      <c r="A412" s="15"/>
      <c r="B412" s="269"/>
      <c r="C412" s="270"/>
      <c r="D412" s="242" t="s">
        <v>361</v>
      </c>
      <c r="E412" s="271" t="s">
        <v>1</v>
      </c>
      <c r="F412" s="272" t="s">
        <v>7442</v>
      </c>
      <c r="G412" s="270"/>
      <c r="H412" s="271" t="s">
        <v>1</v>
      </c>
      <c r="I412" s="273"/>
      <c r="J412" s="270"/>
      <c r="K412" s="270"/>
      <c r="L412" s="274"/>
      <c r="M412" s="275"/>
      <c r="N412" s="276"/>
      <c r="O412" s="276"/>
      <c r="P412" s="276"/>
      <c r="Q412" s="276"/>
      <c r="R412" s="276"/>
      <c r="S412" s="276"/>
      <c r="T412" s="277"/>
      <c r="U412" s="15"/>
      <c r="V412" s="15"/>
      <c r="W412" s="15"/>
      <c r="X412" s="15"/>
      <c r="Y412" s="15"/>
      <c r="Z412" s="15"/>
      <c r="AA412" s="15"/>
      <c r="AB412" s="15"/>
      <c r="AC412" s="15"/>
      <c r="AD412" s="15"/>
      <c r="AE412" s="15"/>
      <c r="AT412" s="278" t="s">
        <v>361</v>
      </c>
      <c r="AU412" s="278" t="s">
        <v>76</v>
      </c>
      <c r="AV412" s="15" t="s">
        <v>84</v>
      </c>
      <c r="AW412" s="15" t="s">
        <v>32</v>
      </c>
      <c r="AX412" s="15" t="s">
        <v>76</v>
      </c>
      <c r="AY412" s="278" t="s">
        <v>350</v>
      </c>
    </row>
    <row r="413" s="15" customFormat="1">
      <c r="A413" s="15"/>
      <c r="B413" s="269"/>
      <c r="C413" s="270"/>
      <c r="D413" s="242" t="s">
        <v>361</v>
      </c>
      <c r="E413" s="271" t="s">
        <v>1</v>
      </c>
      <c r="F413" s="272" t="s">
        <v>7443</v>
      </c>
      <c r="G413" s="270"/>
      <c r="H413" s="271" t="s">
        <v>1</v>
      </c>
      <c r="I413" s="273"/>
      <c r="J413" s="270"/>
      <c r="K413" s="270"/>
      <c r="L413" s="274"/>
      <c r="M413" s="275"/>
      <c r="N413" s="276"/>
      <c r="O413" s="276"/>
      <c r="P413" s="276"/>
      <c r="Q413" s="276"/>
      <c r="R413" s="276"/>
      <c r="S413" s="276"/>
      <c r="T413" s="277"/>
      <c r="U413" s="15"/>
      <c r="V413" s="15"/>
      <c r="W413" s="15"/>
      <c r="X413" s="15"/>
      <c r="Y413" s="15"/>
      <c r="Z413" s="15"/>
      <c r="AA413" s="15"/>
      <c r="AB413" s="15"/>
      <c r="AC413" s="15"/>
      <c r="AD413" s="15"/>
      <c r="AE413" s="15"/>
      <c r="AT413" s="278" t="s">
        <v>361</v>
      </c>
      <c r="AU413" s="278" t="s">
        <v>76</v>
      </c>
      <c r="AV413" s="15" t="s">
        <v>84</v>
      </c>
      <c r="AW413" s="15" t="s">
        <v>32</v>
      </c>
      <c r="AX413" s="15" t="s">
        <v>76</v>
      </c>
      <c r="AY413" s="278" t="s">
        <v>350</v>
      </c>
    </row>
    <row r="414" s="15" customFormat="1">
      <c r="A414" s="15"/>
      <c r="B414" s="269"/>
      <c r="C414" s="270"/>
      <c r="D414" s="242" t="s">
        <v>361</v>
      </c>
      <c r="E414" s="271" t="s">
        <v>1</v>
      </c>
      <c r="F414" s="272" t="s">
        <v>7444</v>
      </c>
      <c r="G414" s="270"/>
      <c r="H414" s="271" t="s">
        <v>1</v>
      </c>
      <c r="I414" s="273"/>
      <c r="J414" s="270"/>
      <c r="K414" s="270"/>
      <c r="L414" s="274"/>
      <c r="M414" s="275"/>
      <c r="N414" s="276"/>
      <c r="O414" s="276"/>
      <c r="P414" s="276"/>
      <c r="Q414" s="276"/>
      <c r="R414" s="276"/>
      <c r="S414" s="276"/>
      <c r="T414" s="277"/>
      <c r="U414" s="15"/>
      <c r="V414" s="15"/>
      <c r="W414" s="15"/>
      <c r="X414" s="15"/>
      <c r="Y414" s="15"/>
      <c r="Z414" s="15"/>
      <c r="AA414" s="15"/>
      <c r="AB414" s="15"/>
      <c r="AC414" s="15"/>
      <c r="AD414" s="15"/>
      <c r="AE414" s="15"/>
      <c r="AT414" s="278" t="s">
        <v>361</v>
      </c>
      <c r="AU414" s="278" t="s">
        <v>76</v>
      </c>
      <c r="AV414" s="15" t="s">
        <v>84</v>
      </c>
      <c r="AW414" s="15" t="s">
        <v>32</v>
      </c>
      <c r="AX414" s="15" t="s">
        <v>76</v>
      </c>
      <c r="AY414" s="278" t="s">
        <v>350</v>
      </c>
    </row>
    <row r="415" s="15" customFormat="1">
      <c r="A415" s="15"/>
      <c r="B415" s="269"/>
      <c r="C415" s="270"/>
      <c r="D415" s="242" t="s">
        <v>361</v>
      </c>
      <c r="E415" s="271" t="s">
        <v>1</v>
      </c>
      <c r="F415" s="272" t="s">
        <v>7445</v>
      </c>
      <c r="G415" s="270"/>
      <c r="H415" s="271" t="s">
        <v>1</v>
      </c>
      <c r="I415" s="273"/>
      <c r="J415" s="270"/>
      <c r="K415" s="270"/>
      <c r="L415" s="274"/>
      <c r="M415" s="275"/>
      <c r="N415" s="276"/>
      <c r="O415" s="276"/>
      <c r="P415" s="276"/>
      <c r="Q415" s="276"/>
      <c r="R415" s="276"/>
      <c r="S415" s="276"/>
      <c r="T415" s="277"/>
      <c r="U415" s="15"/>
      <c r="V415" s="15"/>
      <c r="W415" s="15"/>
      <c r="X415" s="15"/>
      <c r="Y415" s="15"/>
      <c r="Z415" s="15"/>
      <c r="AA415" s="15"/>
      <c r="AB415" s="15"/>
      <c r="AC415" s="15"/>
      <c r="AD415" s="15"/>
      <c r="AE415" s="15"/>
      <c r="AT415" s="278" t="s">
        <v>361</v>
      </c>
      <c r="AU415" s="278" t="s">
        <v>76</v>
      </c>
      <c r="AV415" s="15" t="s">
        <v>84</v>
      </c>
      <c r="AW415" s="15" t="s">
        <v>32</v>
      </c>
      <c r="AX415" s="15" t="s">
        <v>76</v>
      </c>
      <c r="AY415" s="278" t="s">
        <v>350</v>
      </c>
    </row>
    <row r="416" s="15" customFormat="1">
      <c r="A416" s="15"/>
      <c r="B416" s="269"/>
      <c r="C416" s="270"/>
      <c r="D416" s="242" t="s">
        <v>361</v>
      </c>
      <c r="E416" s="271" t="s">
        <v>1</v>
      </c>
      <c r="F416" s="272" t="s">
        <v>7446</v>
      </c>
      <c r="G416" s="270"/>
      <c r="H416" s="271" t="s">
        <v>1</v>
      </c>
      <c r="I416" s="273"/>
      <c r="J416" s="270"/>
      <c r="K416" s="270"/>
      <c r="L416" s="274"/>
      <c r="M416" s="275"/>
      <c r="N416" s="276"/>
      <c r="O416" s="276"/>
      <c r="P416" s="276"/>
      <c r="Q416" s="276"/>
      <c r="R416" s="276"/>
      <c r="S416" s="276"/>
      <c r="T416" s="277"/>
      <c r="U416" s="15"/>
      <c r="V416" s="15"/>
      <c r="W416" s="15"/>
      <c r="X416" s="15"/>
      <c r="Y416" s="15"/>
      <c r="Z416" s="15"/>
      <c r="AA416" s="15"/>
      <c r="AB416" s="15"/>
      <c r="AC416" s="15"/>
      <c r="AD416" s="15"/>
      <c r="AE416" s="15"/>
      <c r="AT416" s="278" t="s">
        <v>361</v>
      </c>
      <c r="AU416" s="278" t="s">
        <v>76</v>
      </c>
      <c r="AV416" s="15" t="s">
        <v>84</v>
      </c>
      <c r="AW416" s="15" t="s">
        <v>32</v>
      </c>
      <c r="AX416" s="15" t="s">
        <v>76</v>
      </c>
      <c r="AY416" s="278" t="s">
        <v>350</v>
      </c>
    </row>
    <row r="417" s="15" customFormat="1">
      <c r="A417" s="15"/>
      <c r="B417" s="269"/>
      <c r="C417" s="270"/>
      <c r="D417" s="242" t="s">
        <v>361</v>
      </c>
      <c r="E417" s="271" t="s">
        <v>1</v>
      </c>
      <c r="F417" s="272" t="s">
        <v>7220</v>
      </c>
      <c r="G417" s="270"/>
      <c r="H417" s="271" t="s">
        <v>1</v>
      </c>
      <c r="I417" s="273"/>
      <c r="J417" s="270"/>
      <c r="K417" s="270"/>
      <c r="L417" s="274"/>
      <c r="M417" s="275"/>
      <c r="N417" s="276"/>
      <c r="O417" s="276"/>
      <c r="P417" s="276"/>
      <c r="Q417" s="276"/>
      <c r="R417" s="276"/>
      <c r="S417" s="276"/>
      <c r="T417" s="277"/>
      <c r="U417" s="15"/>
      <c r="V417" s="15"/>
      <c r="W417" s="15"/>
      <c r="X417" s="15"/>
      <c r="Y417" s="15"/>
      <c r="Z417" s="15"/>
      <c r="AA417" s="15"/>
      <c r="AB417" s="15"/>
      <c r="AC417" s="15"/>
      <c r="AD417" s="15"/>
      <c r="AE417" s="15"/>
      <c r="AT417" s="278" t="s">
        <v>361</v>
      </c>
      <c r="AU417" s="278" t="s">
        <v>76</v>
      </c>
      <c r="AV417" s="15" t="s">
        <v>84</v>
      </c>
      <c r="AW417" s="15" t="s">
        <v>32</v>
      </c>
      <c r="AX417" s="15" t="s">
        <v>76</v>
      </c>
      <c r="AY417" s="278" t="s">
        <v>350</v>
      </c>
    </row>
    <row r="418" s="15" customFormat="1">
      <c r="A418" s="15"/>
      <c r="B418" s="269"/>
      <c r="C418" s="270"/>
      <c r="D418" s="242" t="s">
        <v>361</v>
      </c>
      <c r="E418" s="271" t="s">
        <v>1</v>
      </c>
      <c r="F418" s="272" t="s">
        <v>7447</v>
      </c>
      <c r="G418" s="270"/>
      <c r="H418" s="271" t="s">
        <v>1</v>
      </c>
      <c r="I418" s="273"/>
      <c r="J418" s="270"/>
      <c r="K418" s="270"/>
      <c r="L418" s="274"/>
      <c r="M418" s="275"/>
      <c r="N418" s="276"/>
      <c r="O418" s="276"/>
      <c r="P418" s="276"/>
      <c r="Q418" s="276"/>
      <c r="R418" s="276"/>
      <c r="S418" s="276"/>
      <c r="T418" s="277"/>
      <c r="U418" s="15"/>
      <c r="V418" s="15"/>
      <c r="W418" s="15"/>
      <c r="X418" s="15"/>
      <c r="Y418" s="15"/>
      <c r="Z418" s="15"/>
      <c r="AA418" s="15"/>
      <c r="AB418" s="15"/>
      <c r="AC418" s="15"/>
      <c r="AD418" s="15"/>
      <c r="AE418" s="15"/>
      <c r="AT418" s="278" t="s">
        <v>361</v>
      </c>
      <c r="AU418" s="278" t="s">
        <v>76</v>
      </c>
      <c r="AV418" s="15" t="s">
        <v>84</v>
      </c>
      <c r="AW418" s="15" t="s">
        <v>32</v>
      </c>
      <c r="AX418" s="15" t="s">
        <v>76</v>
      </c>
      <c r="AY418" s="278" t="s">
        <v>350</v>
      </c>
    </row>
    <row r="419" s="13" customFormat="1">
      <c r="A419" s="13"/>
      <c r="B419" s="247"/>
      <c r="C419" s="248"/>
      <c r="D419" s="242" t="s">
        <v>361</v>
      </c>
      <c r="E419" s="249" t="s">
        <v>1</v>
      </c>
      <c r="F419" s="250" t="s">
        <v>84</v>
      </c>
      <c r="G419" s="248"/>
      <c r="H419" s="251">
        <v>1</v>
      </c>
      <c r="I419" s="252"/>
      <c r="J419" s="248"/>
      <c r="K419" s="248"/>
      <c r="L419" s="253"/>
      <c r="M419" s="254"/>
      <c r="N419" s="255"/>
      <c r="O419" s="255"/>
      <c r="P419" s="255"/>
      <c r="Q419" s="255"/>
      <c r="R419" s="255"/>
      <c r="S419" s="255"/>
      <c r="T419" s="256"/>
      <c r="U419" s="13"/>
      <c r="V419" s="13"/>
      <c r="W419" s="13"/>
      <c r="X419" s="13"/>
      <c r="Y419" s="13"/>
      <c r="Z419" s="13"/>
      <c r="AA419" s="13"/>
      <c r="AB419" s="13"/>
      <c r="AC419" s="13"/>
      <c r="AD419" s="13"/>
      <c r="AE419" s="13"/>
      <c r="AT419" s="257" t="s">
        <v>361</v>
      </c>
      <c r="AU419" s="257" t="s">
        <v>76</v>
      </c>
      <c r="AV419" s="13" t="s">
        <v>86</v>
      </c>
      <c r="AW419" s="13" t="s">
        <v>32</v>
      </c>
      <c r="AX419" s="13" t="s">
        <v>84</v>
      </c>
      <c r="AY419" s="257" t="s">
        <v>350</v>
      </c>
    </row>
    <row r="420" s="2" customFormat="1" ht="16.5" customHeight="1">
      <c r="A420" s="39"/>
      <c r="B420" s="40"/>
      <c r="C420" s="229" t="s">
        <v>882</v>
      </c>
      <c r="D420" s="229" t="s">
        <v>352</v>
      </c>
      <c r="E420" s="230" t="s">
        <v>7457</v>
      </c>
      <c r="F420" s="231" t="s">
        <v>7458</v>
      </c>
      <c r="G420" s="232" t="s">
        <v>497</v>
      </c>
      <c r="H420" s="233">
        <v>14</v>
      </c>
      <c r="I420" s="234"/>
      <c r="J420" s="235">
        <f>ROUND(I420*H420,2)</f>
        <v>0</v>
      </c>
      <c r="K420" s="231" t="s">
        <v>1</v>
      </c>
      <c r="L420" s="45"/>
      <c r="M420" s="236" t="s">
        <v>1</v>
      </c>
      <c r="N420" s="237" t="s">
        <v>41</v>
      </c>
      <c r="O420" s="92"/>
      <c r="P420" s="238">
        <f>O420*H420</f>
        <v>0</v>
      </c>
      <c r="Q420" s="238">
        <v>0</v>
      </c>
      <c r="R420" s="238">
        <f>Q420*H420</f>
        <v>0</v>
      </c>
      <c r="S420" s="238">
        <v>0</v>
      </c>
      <c r="T420" s="239">
        <f>S420*H420</f>
        <v>0</v>
      </c>
      <c r="U420" s="39"/>
      <c r="V420" s="39"/>
      <c r="W420" s="39"/>
      <c r="X420" s="39"/>
      <c r="Y420" s="39"/>
      <c r="Z420" s="39"/>
      <c r="AA420" s="39"/>
      <c r="AB420" s="39"/>
      <c r="AC420" s="39"/>
      <c r="AD420" s="39"/>
      <c r="AE420" s="39"/>
      <c r="AR420" s="240" t="s">
        <v>357</v>
      </c>
      <c r="AT420" s="240" t="s">
        <v>352</v>
      </c>
      <c r="AU420" s="240" t="s">
        <v>76</v>
      </c>
      <c r="AY420" s="18" t="s">
        <v>350</v>
      </c>
      <c r="BE420" s="241">
        <f>IF(N420="základní",J420,0)</f>
        <v>0</v>
      </c>
      <c r="BF420" s="241">
        <f>IF(N420="snížená",J420,0)</f>
        <v>0</v>
      </c>
      <c r="BG420" s="241">
        <f>IF(N420="zákl. přenesená",J420,0)</f>
        <v>0</v>
      </c>
      <c r="BH420" s="241">
        <f>IF(N420="sníž. přenesená",J420,0)</f>
        <v>0</v>
      </c>
      <c r="BI420" s="241">
        <f>IF(N420="nulová",J420,0)</f>
        <v>0</v>
      </c>
      <c r="BJ420" s="18" t="s">
        <v>84</v>
      </c>
      <c r="BK420" s="241">
        <f>ROUND(I420*H420,2)</f>
        <v>0</v>
      </c>
      <c r="BL420" s="18" t="s">
        <v>357</v>
      </c>
      <c r="BM420" s="240" t="s">
        <v>2035</v>
      </c>
    </row>
    <row r="421" s="2" customFormat="1">
      <c r="A421" s="39"/>
      <c r="B421" s="40"/>
      <c r="C421" s="41"/>
      <c r="D421" s="242" t="s">
        <v>359</v>
      </c>
      <c r="E421" s="41"/>
      <c r="F421" s="243" t="s">
        <v>7458</v>
      </c>
      <c r="G421" s="41"/>
      <c r="H421" s="41"/>
      <c r="I421" s="244"/>
      <c r="J421" s="41"/>
      <c r="K421" s="41"/>
      <c r="L421" s="45"/>
      <c r="M421" s="245"/>
      <c r="N421" s="246"/>
      <c r="O421" s="92"/>
      <c r="P421" s="92"/>
      <c r="Q421" s="92"/>
      <c r="R421" s="92"/>
      <c r="S421" s="92"/>
      <c r="T421" s="93"/>
      <c r="U421" s="39"/>
      <c r="V421" s="39"/>
      <c r="W421" s="39"/>
      <c r="X421" s="39"/>
      <c r="Y421" s="39"/>
      <c r="Z421" s="39"/>
      <c r="AA421" s="39"/>
      <c r="AB421" s="39"/>
      <c r="AC421" s="39"/>
      <c r="AD421" s="39"/>
      <c r="AE421" s="39"/>
      <c r="AT421" s="18" t="s">
        <v>359</v>
      </c>
      <c r="AU421" s="18" t="s">
        <v>76</v>
      </c>
    </row>
    <row r="422" s="15" customFormat="1">
      <c r="A422" s="15"/>
      <c r="B422" s="269"/>
      <c r="C422" s="270"/>
      <c r="D422" s="242" t="s">
        <v>361</v>
      </c>
      <c r="E422" s="271" t="s">
        <v>1</v>
      </c>
      <c r="F422" s="272" t="s">
        <v>7459</v>
      </c>
      <c r="G422" s="270"/>
      <c r="H422" s="271" t="s">
        <v>1</v>
      </c>
      <c r="I422" s="273"/>
      <c r="J422" s="270"/>
      <c r="K422" s="270"/>
      <c r="L422" s="274"/>
      <c r="M422" s="275"/>
      <c r="N422" s="276"/>
      <c r="O422" s="276"/>
      <c r="P422" s="276"/>
      <c r="Q422" s="276"/>
      <c r="R422" s="276"/>
      <c r="S422" s="276"/>
      <c r="T422" s="277"/>
      <c r="U422" s="15"/>
      <c r="V422" s="15"/>
      <c r="W422" s="15"/>
      <c r="X422" s="15"/>
      <c r="Y422" s="15"/>
      <c r="Z422" s="15"/>
      <c r="AA422" s="15"/>
      <c r="AB422" s="15"/>
      <c r="AC422" s="15"/>
      <c r="AD422" s="15"/>
      <c r="AE422" s="15"/>
      <c r="AT422" s="278" t="s">
        <v>361</v>
      </c>
      <c r="AU422" s="278" t="s">
        <v>76</v>
      </c>
      <c r="AV422" s="15" t="s">
        <v>84</v>
      </c>
      <c r="AW422" s="15" t="s">
        <v>32</v>
      </c>
      <c r="AX422" s="15" t="s">
        <v>76</v>
      </c>
      <c r="AY422" s="278" t="s">
        <v>350</v>
      </c>
    </row>
    <row r="423" s="15" customFormat="1">
      <c r="A423" s="15"/>
      <c r="B423" s="269"/>
      <c r="C423" s="270"/>
      <c r="D423" s="242" t="s">
        <v>361</v>
      </c>
      <c r="E423" s="271" t="s">
        <v>1</v>
      </c>
      <c r="F423" s="272" t="s">
        <v>7460</v>
      </c>
      <c r="G423" s="270"/>
      <c r="H423" s="271" t="s">
        <v>1</v>
      </c>
      <c r="I423" s="273"/>
      <c r="J423" s="270"/>
      <c r="K423" s="270"/>
      <c r="L423" s="274"/>
      <c r="M423" s="275"/>
      <c r="N423" s="276"/>
      <c r="O423" s="276"/>
      <c r="P423" s="276"/>
      <c r="Q423" s="276"/>
      <c r="R423" s="276"/>
      <c r="S423" s="276"/>
      <c r="T423" s="277"/>
      <c r="U423" s="15"/>
      <c r="V423" s="15"/>
      <c r="W423" s="15"/>
      <c r="X423" s="15"/>
      <c r="Y423" s="15"/>
      <c r="Z423" s="15"/>
      <c r="AA423" s="15"/>
      <c r="AB423" s="15"/>
      <c r="AC423" s="15"/>
      <c r="AD423" s="15"/>
      <c r="AE423" s="15"/>
      <c r="AT423" s="278" t="s">
        <v>361</v>
      </c>
      <c r="AU423" s="278" t="s">
        <v>76</v>
      </c>
      <c r="AV423" s="15" t="s">
        <v>84</v>
      </c>
      <c r="AW423" s="15" t="s">
        <v>32</v>
      </c>
      <c r="AX423" s="15" t="s">
        <v>76</v>
      </c>
      <c r="AY423" s="278" t="s">
        <v>350</v>
      </c>
    </row>
    <row r="424" s="13" customFormat="1">
      <c r="A424" s="13"/>
      <c r="B424" s="247"/>
      <c r="C424" s="248"/>
      <c r="D424" s="242" t="s">
        <v>361</v>
      </c>
      <c r="E424" s="249" t="s">
        <v>1</v>
      </c>
      <c r="F424" s="250" t="s">
        <v>512</v>
      </c>
      <c r="G424" s="248"/>
      <c r="H424" s="251">
        <v>14</v>
      </c>
      <c r="I424" s="252"/>
      <c r="J424" s="248"/>
      <c r="K424" s="248"/>
      <c r="L424" s="253"/>
      <c r="M424" s="254"/>
      <c r="N424" s="255"/>
      <c r="O424" s="255"/>
      <c r="P424" s="255"/>
      <c r="Q424" s="255"/>
      <c r="R424" s="255"/>
      <c r="S424" s="255"/>
      <c r="T424" s="256"/>
      <c r="U424" s="13"/>
      <c r="V424" s="13"/>
      <c r="W424" s="13"/>
      <c r="X424" s="13"/>
      <c r="Y424" s="13"/>
      <c r="Z424" s="13"/>
      <c r="AA424" s="13"/>
      <c r="AB424" s="13"/>
      <c r="AC424" s="13"/>
      <c r="AD424" s="13"/>
      <c r="AE424" s="13"/>
      <c r="AT424" s="257" t="s">
        <v>361</v>
      </c>
      <c r="AU424" s="257" t="s">
        <v>76</v>
      </c>
      <c r="AV424" s="13" t="s">
        <v>86</v>
      </c>
      <c r="AW424" s="13" t="s">
        <v>32</v>
      </c>
      <c r="AX424" s="13" t="s">
        <v>84</v>
      </c>
      <c r="AY424" s="257" t="s">
        <v>350</v>
      </c>
    </row>
    <row r="425" s="2" customFormat="1" ht="16.5" customHeight="1">
      <c r="A425" s="39"/>
      <c r="B425" s="40"/>
      <c r="C425" s="229" t="s">
        <v>888</v>
      </c>
      <c r="D425" s="229" t="s">
        <v>352</v>
      </c>
      <c r="E425" s="230" t="s">
        <v>7461</v>
      </c>
      <c r="F425" s="231" t="s">
        <v>7462</v>
      </c>
      <c r="G425" s="232" t="s">
        <v>497</v>
      </c>
      <c r="H425" s="233">
        <v>2</v>
      </c>
      <c r="I425" s="234"/>
      <c r="J425" s="235">
        <f>ROUND(I425*H425,2)</f>
        <v>0</v>
      </c>
      <c r="K425" s="231" t="s">
        <v>1</v>
      </c>
      <c r="L425" s="45"/>
      <c r="M425" s="236" t="s">
        <v>1</v>
      </c>
      <c r="N425" s="237" t="s">
        <v>41</v>
      </c>
      <c r="O425" s="92"/>
      <c r="P425" s="238">
        <f>O425*H425</f>
        <v>0</v>
      </c>
      <c r="Q425" s="238">
        <v>0</v>
      </c>
      <c r="R425" s="238">
        <f>Q425*H425</f>
        <v>0</v>
      </c>
      <c r="S425" s="238">
        <v>0</v>
      </c>
      <c r="T425" s="239">
        <f>S425*H425</f>
        <v>0</v>
      </c>
      <c r="U425" s="39"/>
      <c r="V425" s="39"/>
      <c r="W425" s="39"/>
      <c r="X425" s="39"/>
      <c r="Y425" s="39"/>
      <c r="Z425" s="39"/>
      <c r="AA425" s="39"/>
      <c r="AB425" s="39"/>
      <c r="AC425" s="39"/>
      <c r="AD425" s="39"/>
      <c r="AE425" s="39"/>
      <c r="AR425" s="240" t="s">
        <v>357</v>
      </c>
      <c r="AT425" s="240" t="s">
        <v>352</v>
      </c>
      <c r="AU425" s="240" t="s">
        <v>76</v>
      </c>
      <c r="AY425" s="18" t="s">
        <v>350</v>
      </c>
      <c r="BE425" s="241">
        <f>IF(N425="základní",J425,0)</f>
        <v>0</v>
      </c>
      <c r="BF425" s="241">
        <f>IF(N425="snížená",J425,0)</f>
        <v>0</v>
      </c>
      <c r="BG425" s="241">
        <f>IF(N425="zákl. přenesená",J425,0)</f>
        <v>0</v>
      </c>
      <c r="BH425" s="241">
        <f>IF(N425="sníž. přenesená",J425,0)</f>
        <v>0</v>
      </c>
      <c r="BI425" s="241">
        <f>IF(N425="nulová",J425,0)</f>
        <v>0</v>
      </c>
      <c r="BJ425" s="18" t="s">
        <v>84</v>
      </c>
      <c r="BK425" s="241">
        <f>ROUND(I425*H425,2)</f>
        <v>0</v>
      </c>
      <c r="BL425" s="18" t="s">
        <v>357</v>
      </c>
      <c r="BM425" s="240" t="s">
        <v>2048</v>
      </c>
    </row>
    <row r="426" s="2" customFormat="1">
      <c r="A426" s="39"/>
      <c r="B426" s="40"/>
      <c r="C426" s="41"/>
      <c r="D426" s="242" t="s">
        <v>359</v>
      </c>
      <c r="E426" s="41"/>
      <c r="F426" s="243" t="s">
        <v>7462</v>
      </c>
      <c r="G426" s="41"/>
      <c r="H426" s="41"/>
      <c r="I426" s="244"/>
      <c r="J426" s="41"/>
      <c r="K426" s="41"/>
      <c r="L426" s="45"/>
      <c r="M426" s="245"/>
      <c r="N426" s="246"/>
      <c r="O426" s="92"/>
      <c r="P426" s="92"/>
      <c r="Q426" s="92"/>
      <c r="R426" s="92"/>
      <c r="S426" s="92"/>
      <c r="T426" s="93"/>
      <c r="U426" s="39"/>
      <c r="V426" s="39"/>
      <c r="W426" s="39"/>
      <c r="X426" s="39"/>
      <c r="Y426" s="39"/>
      <c r="Z426" s="39"/>
      <c r="AA426" s="39"/>
      <c r="AB426" s="39"/>
      <c r="AC426" s="39"/>
      <c r="AD426" s="39"/>
      <c r="AE426" s="39"/>
      <c r="AT426" s="18" t="s">
        <v>359</v>
      </c>
      <c r="AU426" s="18" t="s">
        <v>76</v>
      </c>
    </row>
    <row r="427" s="15" customFormat="1">
      <c r="A427" s="15"/>
      <c r="B427" s="269"/>
      <c r="C427" s="270"/>
      <c r="D427" s="242" t="s">
        <v>361</v>
      </c>
      <c r="E427" s="271" t="s">
        <v>1</v>
      </c>
      <c r="F427" s="272" t="s">
        <v>7463</v>
      </c>
      <c r="G427" s="270"/>
      <c r="H427" s="271" t="s">
        <v>1</v>
      </c>
      <c r="I427" s="273"/>
      <c r="J427" s="270"/>
      <c r="K427" s="270"/>
      <c r="L427" s="274"/>
      <c r="M427" s="275"/>
      <c r="N427" s="276"/>
      <c r="O427" s="276"/>
      <c r="P427" s="276"/>
      <c r="Q427" s="276"/>
      <c r="R427" s="276"/>
      <c r="S427" s="276"/>
      <c r="T427" s="277"/>
      <c r="U427" s="15"/>
      <c r="V427" s="15"/>
      <c r="W427" s="15"/>
      <c r="X427" s="15"/>
      <c r="Y427" s="15"/>
      <c r="Z427" s="15"/>
      <c r="AA427" s="15"/>
      <c r="AB427" s="15"/>
      <c r="AC427" s="15"/>
      <c r="AD427" s="15"/>
      <c r="AE427" s="15"/>
      <c r="AT427" s="278" t="s">
        <v>361</v>
      </c>
      <c r="AU427" s="278" t="s">
        <v>76</v>
      </c>
      <c r="AV427" s="15" t="s">
        <v>84</v>
      </c>
      <c r="AW427" s="15" t="s">
        <v>32</v>
      </c>
      <c r="AX427" s="15" t="s">
        <v>76</v>
      </c>
      <c r="AY427" s="278" t="s">
        <v>350</v>
      </c>
    </row>
    <row r="428" s="15" customFormat="1">
      <c r="A428" s="15"/>
      <c r="B428" s="269"/>
      <c r="C428" s="270"/>
      <c r="D428" s="242" t="s">
        <v>361</v>
      </c>
      <c r="E428" s="271" t="s">
        <v>1</v>
      </c>
      <c r="F428" s="272" t="s">
        <v>7464</v>
      </c>
      <c r="G428" s="270"/>
      <c r="H428" s="271" t="s">
        <v>1</v>
      </c>
      <c r="I428" s="273"/>
      <c r="J428" s="270"/>
      <c r="K428" s="270"/>
      <c r="L428" s="274"/>
      <c r="M428" s="275"/>
      <c r="N428" s="276"/>
      <c r="O428" s="276"/>
      <c r="P428" s="276"/>
      <c r="Q428" s="276"/>
      <c r="R428" s="276"/>
      <c r="S428" s="276"/>
      <c r="T428" s="277"/>
      <c r="U428" s="15"/>
      <c r="V428" s="15"/>
      <c r="W428" s="15"/>
      <c r="X428" s="15"/>
      <c r="Y428" s="15"/>
      <c r="Z428" s="15"/>
      <c r="AA428" s="15"/>
      <c r="AB428" s="15"/>
      <c r="AC428" s="15"/>
      <c r="AD428" s="15"/>
      <c r="AE428" s="15"/>
      <c r="AT428" s="278" t="s">
        <v>361</v>
      </c>
      <c r="AU428" s="278" t="s">
        <v>76</v>
      </c>
      <c r="AV428" s="15" t="s">
        <v>84</v>
      </c>
      <c r="AW428" s="15" t="s">
        <v>32</v>
      </c>
      <c r="AX428" s="15" t="s">
        <v>76</v>
      </c>
      <c r="AY428" s="278" t="s">
        <v>350</v>
      </c>
    </row>
    <row r="429" s="13" customFormat="1">
      <c r="A429" s="13"/>
      <c r="B429" s="247"/>
      <c r="C429" s="248"/>
      <c r="D429" s="242" t="s">
        <v>361</v>
      </c>
      <c r="E429" s="249" t="s">
        <v>1</v>
      </c>
      <c r="F429" s="250" t="s">
        <v>86</v>
      </c>
      <c r="G429" s="248"/>
      <c r="H429" s="251">
        <v>2</v>
      </c>
      <c r="I429" s="252"/>
      <c r="J429" s="248"/>
      <c r="K429" s="248"/>
      <c r="L429" s="253"/>
      <c r="M429" s="254"/>
      <c r="N429" s="255"/>
      <c r="O429" s="255"/>
      <c r="P429" s="255"/>
      <c r="Q429" s="255"/>
      <c r="R429" s="255"/>
      <c r="S429" s="255"/>
      <c r="T429" s="256"/>
      <c r="U429" s="13"/>
      <c r="V429" s="13"/>
      <c r="W429" s="13"/>
      <c r="X429" s="13"/>
      <c r="Y429" s="13"/>
      <c r="Z429" s="13"/>
      <c r="AA429" s="13"/>
      <c r="AB429" s="13"/>
      <c r="AC429" s="13"/>
      <c r="AD429" s="13"/>
      <c r="AE429" s="13"/>
      <c r="AT429" s="257" t="s">
        <v>361</v>
      </c>
      <c r="AU429" s="257" t="s">
        <v>76</v>
      </c>
      <c r="AV429" s="13" t="s">
        <v>86</v>
      </c>
      <c r="AW429" s="13" t="s">
        <v>32</v>
      </c>
      <c r="AX429" s="13" t="s">
        <v>84</v>
      </c>
      <c r="AY429" s="257" t="s">
        <v>350</v>
      </c>
    </row>
    <row r="430" s="2" customFormat="1" ht="16.5" customHeight="1">
      <c r="A430" s="39"/>
      <c r="B430" s="40"/>
      <c r="C430" s="229" t="s">
        <v>894</v>
      </c>
      <c r="D430" s="229" t="s">
        <v>352</v>
      </c>
      <c r="E430" s="230" t="s">
        <v>7465</v>
      </c>
      <c r="F430" s="231" t="s">
        <v>7462</v>
      </c>
      <c r="G430" s="232" t="s">
        <v>497</v>
      </c>
      <c r="H430" s="233">
        <v>7</v>
      </c>
      <c r="I430" s="234"/>
      <c r="J430" s="235">
        <f>ROUND(I430*H430,2)</f>
        <v>0</v>
      </c>
      <c r="K430" s="231" t="s">
        <v>1</v>
      </c>
      <c r="L430" s="45"/>
      <c r="M430" s="236" t="s">
        <v>1</v>
      </c>
      <c r="N430" s="237" t="s">
        <v>41</v>
      </c>
      <c r="O430" s="92"/>
      <c r="P430" s="238">
        <f>O430*H430</f>
        <v>0</v>
      </c>
      <c r="Q430" s="238">
        <v>0</v>
      </c>
      <c r="R430" s="238">
        <f>Q430*H430</f>
        <v>0</v>
      </c>
      <c r="S430" s="238">
        <v>0</v>
      </c>
      <c r="T430" s="239">
        <f>S430*H430</f>
        <v>0</v>
      </c>
      <c r="U430" s="39"/>
      <c r="V430" s="39"/>
      <c r="W430" s="39"/>
      <c r="X430" s="39"/>
      <c r="Y430" s="39"/>
      <c r="Z430" s="39"/>
      <c r="AA430" s="39"/>
      <c r="AB430" s="39"/>
      <c r="AC430" s="39"/>
      <c r="AD430" s="39"/>
      <c r="AE430" s="39"/>
      <c r="AR430" s="240" t="s">
        <v>357</v>
      </c>
      <c r="AT430" s="240" t="s">
        <v>352</v>
      </c>
      <c r="AU430" s="240" t="s">
        <v>76</v>
      </c>
      <c r="AY430" s="18" t="s">
        <v>350</v>
      </c>
      <c r="BE430" s="241">
        <f>IF(N430="základní",J430,0)</f>
        <v>0</v>
      </c>
      <c r="BF430" s="241">
        <f>IF(N430="snížená",J430,0)</f>
        <v>0</v>
      </c>
      <c r="BG430" s="241">
        <f>IF(N430="zákl. přenesená",J430,0)</f>
        <v>0</v>
      </c>
      <c r="BH430" s="241">
        <f>IF(N430="sníž. přenesená",J430,0)</f>
        <v>0</v>
      </c>
      <c r="BI430" s="241">
        <f>IF(N430="nulová",J430,0)</f>
        <v>0</v>
      </c>
      <c r="BJ430" s="18" t="s">
        <v>84</v>
      </c>
      <c r="BK430" s="241">
        <f>ROUND(I430*H430,2)</f>
        <v>0</v>
      </c>
      <c r="BL430" s="18" t="s">
        <v>357</v>
      </c>
      <c r="BM430" s="240" t="s">
        <v>2060</v>
      </c>
    </row>
    <row r="431" s="2" customFormat="1">
      <c r="A431" s="39"/>
      <c r="B431" s="40"/>
      <c r="C431" s="41"/>
      <c r="D431" s="242" t="s">
        <v>359</v>
      </c>
      <c r="E431" s="41"/>
      <c r="F431" s="243" t="s">
        <v>7462</v>
      </c>
      <c r="G431" s="41"/>
      <c r="H431" s="41"/>
      <c r="I431" s="244"/>
      <c r="J431" s="41"/>
      <c r="K431" s="41"/>
      <c r="L431" s="45"/>
      <c r="M431" s="245"/>
      <c r="N431" s="246"/>
      <c r="O431" s="92"/>
      <c r="P431" s="92"/>
      <c r="Q431" s="92"/>
      <c r="R431" s="92"/>
      <c r="S431" s="92"/>
      <c r="T431" s="93"/>
      <c r="U431" s="39"/>
      <c r="V431" s="39"/>
      <c r="W431" s="39"/>
      <c r="X431" s="39"/>
      <c r="Y431" s="39"/>
      <c r="Z431" s="39"/>
      <c r="AA431" s="39"/>
      <c r="AB431" s="39"/>
      <c r="AC431" s="39"/>
      <c r="AD431" s="39"/>
      <c r="AE431" s="39"/>
      <c r="AT431" s="18" t="s">
        <v>359</v>
      </c>
      <c r="AU431" s="18" t="s">
        <v>76</v>
      </c>
    </row>
    <row r="432" s="15" customFormat="1">
      <c r="A432" s="15"/>
      <c r="B432" s="269"/>
      <c r="C432" s="270"/>
      <c r="D432" s="242" t="s">
        <v>361</v>
      </c>
      <c r="E432" s="271" t="s">
        <v>1</v>
      </c>
      <c r="F432" s="272" t="s">
        <v>7463</v>
      </c>
      <c r="G432" s="270"/>
      <c r="H432" s="271" t="s">
        <v>1</v>
      </c>
      <c r="I432" s="273"/>
      <c r="J432" s="270"/>
      <c r="K432" s="270"/>
      <c r="L432" s="274"/>
      <c r="M432" s="275"/>
      <c r="N432" s="276"/>
      <c r="O432" s="276"/>
      <c r="P432" s="276"/>
      <c r="Q432" s="276"/>
      <c r="R432" s="276"/>
      <c r="S432" s="276"/>
      <c r="T432" s="277"/>
      <c r="U432" s="15"/>
      <c r="V432" s="15"/>
      <c r="W432" s="15"/>
      <c r="X432" s="15"/>
      <c r="Y432" s="15"/>
      <c r="Z432" s="15"/>
      <c r="AA432" s="15"/>
      <c r="AB432" s="15"/>
      <c r="AC432" s="15"/>
      <c r="AD432" s="15"/>
      <c r="AE432" s="15"/>
      <c r="AT432" s="278" t="s">
        <v>361</v>
      </c>
      <c r="AU432" s="278" t="s">
        <v>76</v>
      </c>
      <c r="AV432" s="15" t="s">
        <v>84</v>
      </c>
      <c r="AW432" s="15" t="s">
        <v>32</v>
      </c>
      <c r="AX432" s="15" t="s">
        <v>76</v>
      </c>
      <c r="AY432" s="278" t="s">
        <v>350</v>
      </c>
    </row>
    <row r="433" s="15" customFormat="1">
      <c r="A433" s="15"/>
      <c r="B433" s="269"/>
      <c r="C433" s="270"/>
      <c r="D433" s="242" t="s">
        <v>361</v>
      </c>
      <c r="E433" s="271" t="s">
        <v>1</v>
      </c>
      <c r="F433" s="272" t="s">
        <v>7466</v>
      </c>
      <c r="G433" s="270"/>
      <c r="H433" s="271" t="s">
        <v>1</v>
      </c>
      <c r="I433" s="273"/>
      <c r="J433" s="270"/>
      <c r="K433" s="270"/>
      <c r="L433" s="274"/>
      <c r="M433" s="275"/>
      <c r="N433" s="276"/>
      <c r="O433" s="276"/>
      <c r="P433" s="276"/>
      <c r="Q433" s="276"/>
      <c r="R433" s="276"/>
      <c r="S433" s="276"/>
      <c r="T433" s="277"/>
      <c r="U433" s="15"/>
      <c r="V433" s="15"/>
      <c r="W433" s="15"/>
      <c r="X433" s="15"/>
      <c r="Y433" s="15"/>
      <c r="Z433" s="15"/>
      <c r="AA433" s="15"/>
      <c r="AB433" s="15"/>
      <c r="AC433" s="15"/>
      <c r="AD433" s="15"/>
      <c r="AE433" s="15"/>
      <c r="AT433" s="278" t="s">
        <v>361</v>
      </c>
      <c r="AU433" s="278" t="s">
        <v>76</v>
      </c>
      <c r="AV433" s="15" t="s">
        <v>84</v>
      </c>
      <c r="AW433" s="15" t="s">
        <v>32</v>
      </c>
      <c r="AX433" s="15" t="s">
        <v>76</v>
      </c>
      <c r="AY433" s="278" t="s">
        <v>350</v>
      </c>
    </row>
    <row r="434" s="13" customFormat="1">
      <c r="A434" s="13"/>
      <c r="B434" s="247"/>
      <c r="C434" s="248"/>
      <c r="D434" s="242" t="s">
        <v>361</v>
      </c>
      <c r="E434" s="249" t="s">
        <v>1</v>
      </c>
      <c r="F434" s="250" t="s">
        <v>462</v>
      </c>
      <c r="G434" s="248"/>
      <c r="H434" s="251">
        <v>7</v>
      </c>
      <c r="I434" s="252"/>
      <c r="J434" s="248"/>
      <c r="K434" s="248"/>
      <c r="L434" s="253"/>
      <c r="M434" s="254"/>
      <c r="N434" s="255"/>
      <c r="O434" s="255"/>
      <c r="P434" s="255"/>
      <c r="Q434" s="255"/>
      <c r="R434" s="255"/>
      <c r="S434" s="255"/>
      <c r="T434" s="256"/>
      <c r="U434" s="13"/>
      <c r="V434" s="13"/>
      <c r="W434" s="13"/>
      <c r="X434" s="13"/>
      <c r="Y434" s="13"/>
      <c r="Z434" s="13"/>
      <c r="AA434" s="13"/>
      <c r="AB434" s="13"/>
      <c r="AC434" s="13"/>
      <c r="AD434" s="13"/>
      <c r="AE434" s="13"/>
      <c r="AT434" s="257" t="s">
        <v>361</v>
      </c>
      <c r="AU434" s="257" t="s">
        <v>76</v>
      </c>
      <c r="AV434" s="13" t="s">
        <v>86</v>
      </c>
      <c r="AW434" s="13" t="s">
        <v>32</v>
      </c>
      <c r="AX434" s="13" t="s">
        <v>84</v>
      </c>
      <c r="AY434" s="257" t="s">
        <v>350</v>
      </c>
    </row>
    <row r="435" s="2" customFormat="1" ht="16.5" customHeight="1">
      <c r="A435" s="39"/>
      <c r="B435" s="40"/>
      <c r="C435" s="229" t="s">
        <v>911</v>
      </c>
      <c r="D435" s="229" t="s">
        <v>352</v>
      </c>
      <c r="E435" s="230" t="s">
        <v>7467</v>
      </c>
      <c r="F435" s="231" t="s">
        <v>7468</v>
      </c>
      <c r="G435" s="232" t="s">
        <v>497</v>
      </c>
      <c r="H435" s="233">
        <v>8</v>
      </c>
      <c r="I435" s="234"/>
      <c r="J435" s="235">
        <f>ROUND(I435*H435,2)</f>
        <v>0</v>
      </c>
      <c r="K435" s="231" t="s">
        <v>1</v>
      </c>
      <c r="L435" s="45"/>
      <c r="M435" s="236" t="s">
        <v>1</v>
      </c>
      <c r="N435" s="237" t="s">
        <v>41</v>
      </c>
      <c r="O435" s="92"/>
      <c r="P435" s="238">
        <f>O435*H435</f>
        <v>0</v>
      </c>
      <c r="Q435" s="238">
        <v>0</v>
      </c>
      <c r="R435" s="238">
        <f>Q435*H435</f>
        <v>0</v>
      </c>
      <c r="S435" s="238">
        <v>0</v>
      </c>
      <c r="T435" s="239">
        <f>S435*H435</f>
        <v>0</v>
      </c>
      <c r="U435" s="39"/>
      <c r="V435" s="39"/>
      <c r="W435" s="39"/>
      <c r="X435" s="39"/>
      <c r="Y435" s="39"/>
      <c r="Z435" s="39"/>
      <c r="AA435" s="39"/>
      <c r="AB435" s="39"/>
      <c r="AC435" s="39"/>
      <c r="AD435" s="39"/>
      <c r="AE435" s="39"/>
      <c r="AR435" s="240" t="s">
        <v>357</v>
      </c>
      <c r="AT435" s="240" t="s">
        <v>352</v>
      </c>
      <c r="AU435" s="240" t="s">
        <v>76</v>
      </c>
      <c r="AY435" s="18" t="s">
        <v>350</v>
      </c>
      <c r="BE435" s="241">
        <f>IF(N435="základní",J435,0)</f>
        <v>0</v>
      </c>
      <c r="BF435" s="241">
        <f>IF(N435="snížená",J435,0)</f>
        <v>0</v>
      </c>
      <c r="BG435" s="241">
        <f>IF(N435="zákl. přenesená",J435,0)</f>
        <v>0</v>
      </c>
      <c r="BH435" s="241">
        <f>IF(N435="sníž. přenesená",J435,0)</f>
        <v>0</v>
      </c>
      <c r="BI435" s="241">
        <f>IF(N435="nulová",J435,0)</f>
        <v>0</v>
      </c>
      <c r="BJ435" s="18" t="s">
        <v>84</v>
      </c>
      <c r="BK435" s="241">
        <f>ROUND(I435*H435,2)</f>
        <v>0</v>
      </c>
      <c r="BL435" s="18" t="s">
        <v>357</v>
      </c>
      <c r="BM435" s="240" t="s">
        <v>2074</v>
      </c>
    </row>
    <row r="436" s="2" customFormat="1">
      <c r="A436" s="39"/>
      <c r="B436" s="40"/>
      <c r="C436" s="41"/>
      <c r="D436" s="242" t="s">
        <v>359</v>
      </c>
      <c r="E436" s="41"/>
      <c r="F436" s="243" t="s">
        <v>7468</v>
      </c>
      <c r="G436" s="41"/>
      <c r="H436" s="41"/>
      <c r="I436" s="244"/>
      <c r="J436" s="41"/>
      <c r="K436" s="41"/>
      <c r="L436" s="45"/>
      <c r="M436" s="245"/>
      <c r="N436" s="246"/>
      <c r="O436" s="92"/>
      <c r="P436" s="92"/>
      <c r="Q436" s="92"/>
      <c r="R436" s="92"/>
      <c r="S436" s="92"/>
      <c r="T436" s="93"/>
      <c r="U436" s="39"/>
      <c r="V436" s="39"/>
      <c r="W436" s="39"/>
      <c r="X436" s="39"/>
      <c r="Y436" s="39"/>
      <c r="Z436" s="39"/>
      <c r="AA436" s="39"/>
      <c r="AB436" s="39"/>
      <c r="AC436" s="39"/>
      <c r="AD436" s="39"/>
      <c r="AE436" s="39"/>
      <c r="AT436" s="18" t="s">
        <v>359</v>
      </c>
      <c r="AU436" s="18" t="s">
        <v>76</v>
      </c>
    </row>
    <row r="437" s="15" customFormat="1">
      <c r="A437" s="15"/>
      <c r="B437" s="269"/>
      <c r="C437" s="270"/>
      <c r="D437" s="242" t="s">
        <v>361</v>
      </c>
      <c r="E437" s="271" t="s">
        <v>1</v>
      </c>
      <c r="F437" s="272" t="s">
        <v>7469</v>
      </c>
      <c r="G437" s="270"/>
      <c r="H437" s="271" t="s">
        <v>1</v>
      </c>
      <c r="I437" s="273"/>
      <c r="J437" s="270"/>
      <c r="K437" s="270"/>
      <c r="L437" s="274"/>
      <c r="M437" s="275"/>
      <c r="N437" s="276"/>
      <c r="O437" s="276"/>
      <c r="P437" s="276"/>
      <c r="Q437" s="276"/>
      <c r="R437" s="276"/>
      <c r="S437" s="276"/>
      <c r="T437" s="277"/>
      <c r="U437" s="15"/>
      <c r="V437" s="15"/>
      <c r="W437" s="15"/>
      <c r="X437" s="15"/>
      <c r="Y437" s="15"/>
      <c r="Z437" s="15"/>
      <c r="AA437" s="15"/>
      <c r="AB437" s="15"/>
      <c r="AC437" s="15"/>
      <c r="AD437" s="15"/>
      <c r="AE437" s="15"/>
      <c r="AT437" s="278" t="s">
        <v>361</v>
      </c>
      <c r="AU437" s="278" t="s">
        <v>76</v>
      </c>
      <c r="AV437" s="15" t="s">
        <v>84</v>
      </c>
      <c r="AW437" s="15" t="s">
        <v>32</v>
      </c>
      <c r="AX437" s="15" t="s">
        <v>76</v>
      </c>
      <c r="AY437" s="278" t="s">
        <v>350</v>
      </c>
    </row>
    <row r="438" s="13" customFormat="1">
      <c r="A438" s="13"/>
      <c r="B438" s="247"/>
      <c r="C438" s="248"/>
      <c r="D438" s="242" t="s">
        <v>361</v>
      </c>
      <c r="E438" s="249" t="s">
        <v>1</v>
      </c>
      <c r="F438" s="250" t="s">
        <v>468</v>
      </c>
      <c r="G438" s="248"/>
      <c r="H438" s="251">
        <v>8</v>
      </c>
      <c r="I438" s="252"/>
      <c r="J438" s="248"/>
      <c r="K438" s="248"/>
      <c r="L438" s="253"/>
      <c r="M438" s="254"/>
      <c r="N438" s="255"/>
      <c r="O438" s="255"/>
      <c r="P438" s="255"/>
      <c r="Q438" s="255"/>
      <c r="R438" s="255"/>
      <c r="S438" s="255"/>
      <c r="T438" s="256"/>
      <c r="U438" s="13"/>
      <c r="V438" s="13"/>
      <c r="W438" s="13"/>
      <c r="X438" s="13"/>
      <c r="Y438" s="13"/>
      <c r="Z438" s="13"/>
      <c r="AA438" s="13"/>
      <c r="AB438" s="13"/>
      <c r="AC438" s="13"/>
      <c r="AD438" s="13"/>
      <c r="AE438" s="13"/>
      <c r="AT438" s="257" t="s">
        <v>361</v>
      </c>
      <c r="AU438" s="257" t="s">
        <v>76</v>
      </c>
      <c r="AV438" s="13" t="s">
        <v>86</v>
      </c>
      <c r="AW438" s="13" t="s">
        <v>32</v>
      </c>
      <c r="AX438" s="13" t="s">
        <v>84</v>
      </c>
      <c r="AY438" s="257" t="s">
        <v>350</v>
      </c>
    </row>
    <row r="439" s="2" customFormat="1" ht="16.5" customHeight="1">
      <c r="A439" s="39"/>
      <c r="B439" s="40"/>
      <c r="C439" s="229" t="s">
        <v>918</v>
      </c>
      <c r="D439" s="229" t="s">
        <v>352</v>
      </c>
      <c r="E439" s="230" t="s">
        <v>7470</v>
      </c>
      <c r="F439" s="231" t="s">
        <v>7471</v>
      </c>
      <c r="G439" s="232" t="s">
        <v>497</v>
      </c>
      <c r="H439" s="233">
        <v>1</v>
      </c>
      <c r="I439" s="234"/>
      <c r="J439" s="235">
        <f>ROUND(I439*H439,2)</f>
        <v>0</v>
      </c>
      <c r="K439" s="231" t="s">
        <v>1</v>
      </c>
      <c r="L439" s="45"/>
      <c r="M439" s="236" t="s">
        <v>1</v>
      </c>
      <c r="N439" s="237" t="s">
        <v>41</v>
      </c>
      <c r="O439" s="92"/>
      <c r="P439" s="238">
        <f>O439*H439</f>
        <v>0</v>
      </c>
      <c r="Q439" s="238">
        <v>0</v>
      </c>
      <c r="R439" s="238">
        <f>Q439*H439</f>
        <v>0</v>
      </c>
      <c r="S439" s="238">
        <v>0</v>
      </c>
      <c r="T439" s="239">
        <f>S439*H439</f>
        <v>0</v>
      </c>
      <c r="U439" s="39"/>
      <c r="V439" s="39"/>
      <c r="W439" s="39"/>
      <c r="X439" s="39"/>
      <c r="Y439" s="39"/>
      <c r="Z439" s="39"/>
      <c r="AA439" s="39"/>
      <c r="AB439" s="39"/>
      <c r="AC439" s="39"/>
      <c r="AD439" s="39"/>
      <c r="AE439" s="39"/>
      <c r="AR439" s="240" t="s">
        <v>357</v>
      </c>
      <c r="AT439" s="240" t="s">
        <v>352</v>
      </c>
      <c r="AU439" s="240" t="s">
        <v>76</v>
      </c>
      <c r="AY439" s="18" t="s">
        <v>350</v>
      </c>
      <c r="BE439" s="241">
        <f>IF(N439="základní",J439,0)</f>
        <v>0</v>
      </c>
      <c r="BF439" s="241">
        <f>IF(N439="snížená",J439,0)</f>
        <v>0</v>
      </c>
      <c r="BG439" s="241">
        <f>IF(N439="zákl. přenesená",J439,0)</f>
        <v>0</v>
      </c>
      <c r="BH439" s="241">
        <f>IF(N439="sníž. přenesená",J439,0)</f>
        <v>0</v>
      </c>
      <c r="BI439" s="241">
        <f>IF(N439="nulová",J439,0)</f>
        <v>0</v>
      </c>
      <c r="BJ439" s="18" t="s">
        <v>84</v>
      </c>
      <c r="BK439" s="241">
        <f>ROUND(I439*H439,2)</f>
        <v>0</v>
      </c>
      <c r="BL439" s="18" t="s">
        <v>357</v>
      </c>
      <c r="BM439" s="240" t="s">
        <v>2091</v>
      </c>
    </row>
    <row r="440" s="2" customFormat="1">
      <c r="A440" s="39"/>
      <c r="B440" s="40"/>
      <c r="C440" s="41"/>
      <c r="D440" s="242" t="s">
        <v>359</v>
      </c>
      <c r="E440" s="41"/>
      <c r="F440" s="243" t="s">
        <v>7471</v>
      </c>
      <c r="G440" s="41"/>
      <c r="H440" s="41"/>
      <c r="I440" s="244"/>
      <c r="J440" s="41"/>
      <c r="K440" s="41"/>
      <c r="L440" s="45"/>
      <c r="M440" s="245"/>
      <c r="N440" s="246"/>
      <c r="O440" s="92"/>
      <c r="P440" s="92"/>
      <c r="Q440" s="92"/>
      <c r="R440" s="92"/>
      <c r="S440" s="92"/>
      <c r="T440" s="93"/>
      <c r="U440" s="39"/>
      <c r="V440" s="39"/>
      <c r="W440" s="39"/>
      <c r="X440" s="39"/>
      <c r="Y440" s="39"/>
      <c r="Z440" s="39"/>
      <c r="AA440" s="39"/>
      <c r="AB440" s="39"/>
      <c r="AC440" s="39"/>
      <c r="AD440" s="39"/>
      <c r="AE440" s="39"/>
      <c r="AT440" s="18" t="s">
        <v>359</v>
      </c>
      <c r="AU440" s="18" t="s">
        <v>76</v>
      </c>
    </row>
    <row r="441" s="15" customFormat="1">
      <c r="A441" s="15"/>
      <c r="B441" s="269"/>
      <c r="C441" s="270"/>
      <c r="D441" s="242" t="s">
        <v>361</v>
      </c>
      <c r="E441" s="271" t="s">
        <v>1</v>
      </c>
      <c r="F441" s="272" t="s">
        <v>7394</v>
      </c>
      <c r="G441" s="270"/>
      <c r="H441" s="271" t="s">
        <v>1</v>
      </c>
      <c r="I441" s="273"/>
      <c r="J441" s="270"/>
      <c r="K441" s="270"/>
      <c r="L441" s="274"/>
      <c r="M441" s="275"/>
      <c r="N441" s="276"/>
      <c r="O441" s="276"/>
      <c r="P441" s="276"/>
      <c r="Q441" s="276"/>
      <c r="R441" s="276"/>
      <c r="S441" s="276"/>
      <c r="T441" s="277"/>
      <c r="U441" s="15"/>
      <c r="V441" s="15"/>
      <c r="W441" s="15"/>
      <c r="X441" s="15"/>
      <c r="Y441" s="15"/>
      <c r="Z441" s="15"/>
      <c r="AA441" s="15"/>
      <c r="AB441" s="15"/>
      <c r="AC441" s="15"/>
      <c r="AD441" s="15"/>
      <c r="AE441" s="15"/>
      <c r="AT441" s="278" t="s">
        <v>361</v>
      </c>
      <c r="AU441" s="278" t="s">
        <v>76</v>
      </c>
      <c r="AV441" s="15" t="s">
        <v>84</v>
      </c>
      <c r="AW441" s="15" t="s">
        <v>32</v>
      </c>
      <c r="AX441" s="15" t="s">
        <v>76</v>
      </c>
      <c r="AY441" s="278" t="s">
        <v>350</v>
      </c>
    </row>
    <row r="442" s="13" customFormat="1">
      <c r="A442" s="13"/>
      <c r="B442" s="247"/>
      <c r="C442" s="248"/>
      <c r="D442" s="242" t="s">
        <v>361</v>
      </c>
      <c r="E442" s="249" t="s">
        <v>1</v>
      </c>
      <c r="F442" s="250" t="s">
        <v>84</v>
      </c>
      <c r="G442" s="248"/>
      <c r="H442" s="251">
        <v>1</v>
      </c>
      <c r="I442" s="252"/>
      <c r="J442" s="248"/>
      <c r="K442" s="248"/>
      <c r="L442" s="253"/>
      <c r="M442" s="254"/>
      <c r="N442" s="255"/>
      <c r="O442" s="255"/>
      <c r="P442" s="255"/>
      <c r="Q442" s="255"/>
      <c r="R442" s="255"/>
      <c r="S442" s="255"/>
      <c r="T442" s="256"/>
      <c r="U442" s="13"/>
      <c r="V442" s="13"/>
      <c r="W442" s="13"/>
      <c r="X442" s="13"/>
      <c r="Y442" s="13"/>
      <c r="Z442" s="13"/>
      <c r="AA442" s="13"/>
      <c r="AB442" s="13"/>
      <c r="AC442" s="13"/>
      <c r="AD442" s="13"/>
      <c r="AE442" s="13"/>
      <c r="AT442" s="257" t="s">
        <v>361</v>
      </c>
      <c r="AU442" s="257" t="s">
        <v>76</v>
      </c>
      <c r="AV442" s="13" t="s">
        <v>86</v>
      </c>
      <c r="AW442" s="13" t="s">
        <v>32</v>
      </c>
      <c r="AX442" s="13" t="s">
        <v>84</v>
      </c>
      <c r="AY442" s="257" t="s">
        <v>350</v>
      </c>
    </row>
    <row r="443" s="2" customFormat="1" ht="16.5" customHeight="1">
      <c r="A443" s="39"/>
      <c r="B443" s="40"/>
      <c r="C443" s="229" t="s">
        <v>924</v>
      </c>
      <c r="D443" s="229" t="s">
        <v>352</v>
      </c>
      <c r="E443" s="230" t="s">
        <v>7472</v>
      </c>
      <c r="F443" s="231" t="s">
        <v>7473</v>
      </c>
      <c r="G443" s="232" t="s">
        <v>497</v>
      </c>
      <c r="H443" s="233">
        <v>1</v>
      </c>
      <c r="I443" s="234"/>
      <c r="J443" s="235">
        <f>ROUND(I443*H443,2)</f>
        <v>0</v>
      </c>
      <c r="K443" s="231" t="s">
        <v>1</v>
      </c>
      <c r="L443" s="45"/>
      <c r="M443" s="236" t="s">
        <v>1</v>
      </c>
      <c r="N443" s="237" t="s">
        <v>41</v>
      </c>
      <c r="O443" s="92"/>
      <c r="P443" s="238">
        <f>O443*H443</f>
        <v>0</v>
      </c>
      <c r="Q443" s="238">
        <v>0</v>
      </c>
      <c r="R443" s="238">
        <f>Q443*H443</f>
        <v>0</v>
      </c>
      <c r="S443" s="238">
        <v>0</v>
      </c>
      <c r="T443" s="239">
        <f>S443*H443</f>
        <v>0</v>
      </c>
      <c r="U443" s="39"/>
      <c r="V443" s="39"/>
      <c r="W443" s="39"/>
      <c r="X443" s="39"/>
      <c r="Y443" s="39"/>
      <c r="Z443" s="39"/>
      <c r="AA443" s="39"/>
      <c r="AB443" s="39"/>
      <c r="AC443" s="39"/>
      <c r="AD443" s="39"/>
      <c r="AE443" s="39"/>
      <c r="AR443" s="240" t="s">
        <v>357</v>
      </c>
      <c r="AT443" s="240" t="s">
        <v>352</v>
      </c>
      <c r="AU443" s="240" t="s">
        <v>76</v>
      </c>
      <c r="AY443" s="18" t="s">
        <v>350</v>
      </c>
      <c r="BE443" s="241">
        <f>IF(N443="základní",J443,0)</f>
        <v>0</v>
      </c>
      <c r="BF443" s="241">
        <f>IF(N443="snížená",J443,0)</f>
        <v>0</v>
      </c>
      <c r="BG443" s="241">
        <f>IF(N443="zákl. přenesená",J443,0)</f>
        <v>0</v>
      </c>
      <c r="BH443" s="241">
        <f>IF(N443="sníž. přenesená",J443,0)</f>
        <v>0</v>
      </c>
      <c r="BI443" s="241">
        <f>IF(N443="nulová",J443,0)</f>
        <v>0</v>
      </c>
      <c r="BJ443" s="18" t="s">
        <v>84</v>
      </c>
      <c r="BK443" s="241">
        <f>ROUND(I443*H443,2)</f>
        <v>0</v>
      </c>
      <c r="BL443" s="18" t="s">
        <v>357</v>
      </c>
      <c r="BM443" s="240" t="s">
        <v>2102</v>
      </c>
    </row>
    <row r="444" s="2" customFormat="1">
      <c r="A444" s="39"/>
      <c r="B444" s="40"/>
      <c r="C444" s="41"/>
      <c r="D444" s="242" t="s">
        <v>359</v>
      </c>
      <c r="E444" s="41"/>
      <c r="F444" s="243" t="s">
        <v>7473</v>
      </c>
      <c r="G444" s="41"/>
      <c r="H444" s="41"/>
      <c r="I444" s="244"/>
      <c r="J444" s="41"/>
      <c r="K444" s="41"/>
      <c r="L444" s="45"/>
      <c r="M444" s="245"/>
      <c r="N444" s="246"/>
      <c r="O444" s="92"/>
      <c r="P444" s="92"/>
      <c r="Q444" s="92"/>
      <c r="R444" s="92"/>
      <c r="S444" s="92"/>
      <c r="T444" s="93"/>
      <c r="U444" s="39"/>
      <c r="V444" s="39"/>
      <c r="W444" s="39"/>
      <c r="X444" s="39"/>
      <c r="Y444" s="39"/>
      <c r="Z444" s="39"/>
      <c r="AA444" s="39"/>
      <c r="AB444" s="39"/>
      <c r="AC444" s="39"/>
      <c r="AD444" s="39"/>
      <c r="AE444" s="39"/>
      <c r="AT444" s="18" t="s">
        <v>359</v>
      </c>
      <c r="AU444" s="18" t="s">
        <v>76</v>
      </c>
    </row>
    <row r="445" s="15" customFormat="1">
      <c r="A445" s="15"/>
      <c r="B445" s="269"/>
      <c r="C445" s="270"/>
      <c r="D445" s="242" t="s">
        <v>361</v>
      </c>
      <c r="E445" s="271" t="s">
        <v>1</v>
      </c>
      <c r="F445" s="272" t="s">
        <v>7474</v>
      </c>
      <c r="G445" s="270"/>
      <c r="H445" s="271" t="s">
        <v>1</v>
      </c>
      <c r="I445" s="273"/>
      <c r="J445" s="270"/>
      <c r="K445" s="270"/>
      <c r="L445" s="274"/>
      <c r="M445" s="275"/>
      <c r="N445" s="276"/>
      <c r="O445" s="276"/>
      <c r="P445" s="276"/>
      <c r="Q445" s="276"/>
      <c r="R445" s="276"/>
      <c r="S445" s="276"/>
      <c r="T445" s="277"/>
      <c r="U445" s="15"/>
      <c r="V445" s="15"/>
      <c r="W445" s="15"/>
      <c r="X445" s="15"/>
      <c r="Y445" s="15"/>
      <c r="Z445" s="15"/>
      <c r="AA445" s="15"/>
      <c r="AB445" s="15"/>
      <c r="AC445" s="15"/>
      <c r="AD445" s="15"/>
      <c r="AE445" s="15"/>
      <c r="AT445" s="278" t="s">
        <v>361</v>
      </c>
      <c r="AU445" s="278" t="s">
        <v>76</v>
      </c>
      <c r="AV445" s="15" t="s">
        <v>84</v>
      </c>
      <c r="AW445" s="15" t="s">
        <v>32</v>
      </c>
      <c r="AX445" s="15" t="s">
        <v>76</v>
      </c>
      <c r="AY445" s="278" t="s">
        <v>350</v>
      </c>
    </row>
    <row r="446" s="13" customFormat="1">
      <c r="A446" s="13"/>
      <c r="B446" s="247"/>
      <c r="C446" s="248"/>
      <c r="D446" s="242" t="s">
        <v>361</v>
      </c>
      <c r="E446" s="249" t="s">
        <v>1</v>
      </c>
      <c r="F446" s="250" t="s">
        <v>84</v>
      </c>
      <c r="G446" s="248"/>
      <c r="H446" s="251">
        <v>1</v>
      </c>
      <c r="I446" s="252"/>
      <c r="J446" s="248"/>
      <c r="K446" s="248"/>
      <c r="L446" s="253"/>
      <c r="M446" s="254"/>
      <c r="N446" s="255"/>
      <c r="O446" s="255"/>
      <c r="P446" s="255"/>
      <c r="Q446" s="255"/>
      <c r="R446" s="255"/>
      <c r="S446" s="255"/>
      <c r="T446" s="256"/>
      <c r="U446" s="13"/>
      <c r="V446" s="13"/>
      <c r="W446" s="13"/>
      <c r="X446" s="13"/>
      <c r="Y446" s="13"/>
      <c r="Z446" s="13"/>
      <c r="AA446" s="13"/>
      <c r="AB446" s="13"/>
      <c r="AC446" s="13"/>
      <c r="AD446" s="13"/>
      <c r="AE446" s="13"/>
      <c r="AT446" s="257" t="s">
        <v>361</v>
      </c>
      <c r="AU446" s="257" t="s">
        <v>76</v>
      </c>
      <c r="AV446" s="13" t="s">
        <v>86</v>
      </c>
      <c r="AW446" s="13" t="s">
        <v>32</v>
      </c>
      <c r="AX446" s="13" t="s">
        <v>84</v>
      </c>
      <c r="AY446" s="257" t="s">
        <v>350</v>
      </c>
    </row>
    <row r="447" s="2" customFormat="1" ht="16.5" customHeight="1">
      <c r="A447" s="39"/>
      <c r="B447" s="40"/>
      <c r="C447" s="229" t="s">
        <v>929</v>
      </c>
      <c r="D447" s="229" t="s">
        <v>352</v>
      </c>
      <c r="E447" s="230" t="s">
        <v>7475</v>
      </c>
      <c r="F447" s="231" t="s">
        <v>7476</v>
      </c>
      <c r="G447" s="232" t="s">
        <v>497</v>
      </c>
      <c r="H447" s="233">
        <v>1</v>
      </c>
      <c r="I447" s="234"/>
      <c r="J447" s="235">
        <f>ROUND(I447*H447,2)</f>
        <v>0</v>
      </c>
      <c r="K447" s="231" t="s">
        <v>1</v>
      </c>
      <c r="L447" s="45"/>
      <c r="M447" s="236" t="s">
        <v>1</v>
      </c>
      <c r="N447" s="237" t="s">
        <v>41</v>
      </c>
      <c r="O447" s="92"/>
      <c r="P447" s="238">
        <f>O447*H447</f>
        <v>0</v>
      </c>
      <c r="Q447" s="238">
        <v>0</v>
      </c>
      <c r="R447" s="238">
        <f>Q447*H447</f>
        <v>0</v>
      </c>
      <c r="S447" s="238">
        <v>0</v>
      </c>
      <c r="T447" s="239">
        <f>S447*H447</f>
        <v>0</v>
      </c>
      <c r="U447" s="39"/>
      <c r="V447" s="39"/>
      <c r="W447" s="39"/>
      <c r="X447" s="39"/>
      <c r="Y447" s="39"/>
      <c r="Z447" s="39"/>
      <c r="AA447" s="39"/>
      <c r="AB447" s="39"/>
      <c r="AC447" s="39"/>
      <c r="AD447" s="39"/>
      <c r="AE447" s="39"/>
      <c r="AR447" s="240" t="s">
        <v>357</v>
      </c>
      <c r="AT447" s="240" t="s">
        <v>352</v>
      </c>
      <c r="AU447" s="240" t="s">
        <v>76</v>
      </c>
      <c r="AY447" s="18" t="s">
        <v>350</v>
      </c>
      <c r="BE447" s="241">
        <f>IF(N447="základní",J447,0)</f>
        <v>0</v>
      </c>
      <c r="BF447" s="241">
        <f>IF(N447="snížená",J447,0)</f>
        <v>0</v>
      </c>
      <c r="BG447" s="241">
        <f>IF(N447="zákl. přenesená",J447,0)</f>
        <v>0</v>
      </c>
      <c r="BH447" s="241">
        <f>IF(N447="sníž. přenesená",J447,0)</f>
        <v>0</v>
      </c>
      <c r="BI447" s="241">
        <f>IF(N447="nulová",J447,0)</f>
        <v>0</v>
      </c>
      <c r="BJ447" s="18" t="s">
        <v>84</v>
      </c>
      <c r="BK447" s="241">
        <f>ROUND(I447*H447,2)</f>
        <v>0</v>
      </c>
      <c r="BL447" s="18" t="s">
        <v>357</v>
      </c>
      <c r="BM447" s="240" t="s">
        <v>2117</v>
      </c>
    </row>
    <row r="448" s="2" customFormat="1">
      <c r="A448" s="39"/>
      <c r="B448" s="40"/>
      <c r="C448" s="41"/>
      <c r="D448" s="242" t="s">
        <v>359</v>
      </c>
      <c r="E448" s="41"/>
      <c r="F448" s="243" t="s">
        <v>7476</v>
      </c>
      <c r="G448" s="41"/>
      <c r="H448" s="41"/>
      <c r="I448" s="244"/>
      <c r="J448" s="41"/>
      <c r="K448" s="41"/>
      <c r="L448" s="45"/>
      <c r="M448" s="245"/>
      <c r="N448" s="246"/>
      <c r="O448" s="92"/>
      <c r="P448" s="92"/>
      <c r="Q448" s="92"/>
      <c r="R448" s="92"/>
      <c r="S448" s="92"/>
      <c r="T448" s="93"/>
      <c r="U448" s="39"/>
      <c r="V448" s="39"/>
      <c r="W448" s="39"/>
      <c r="X448" s="39"/>
      <c r="Y448" s="39"/>
      <c r="Z448" s="39"/>
      <c r="AA448" s="39"/>
      <c r="AB448" s="39"/>
      <c r="AC448" s="39"/>
      <c r="AD448" s="39"/>
      <c r="AE448" s="39"/>
      <c r="AT448" s="18" t="s">
        <v>359</v>
      </c>
      <c r="AU448" s="18" t="s">
        <v>76</v>
      </c>
    </row>
    <row r="449" s="15" customFormat="1">
      <c r="A449" s="15"/>
      <c r="B449" s="269"/>
      <c r="C449" s="270"/>
      <c r="D449" s="242" t="s">
        <v>361</v>
      </c>
      <c r="E449" s="271" t="s">
        <v>1</v>
      </c>
      <c r="F449" s="272" t="s">
        <v>7474</v>
      </c>
      <c r="G449" s="270"/>
      <c r="H449" s="271" t="s">
        <v>1</v>
      </c>
      <c r="I449" s="273"/>
      <c r="J449" s="270"/>
      <c r="K449" s="270"/>
      <c r="L449" s="274"/>
      <c r="M449" s="275"/>
      <c r="N449" s="276"/>
      <c r="O449" s="276"/>
      <c r="P449" s="276"/>
      <c r="Q449" s="276"/>
      <c r="R449" s="276"/>
      <c r="S449" s="276"/>
      <c r="T449" s="277"/>
      <c r="U449" s="15"/>
      <c r="V449" s="15"/>
      <c r="W449" s="15"/>
      <c r="X449" s="15"/>
      <c r="Y449" s="15"/>
      <c r="Z449" s="15"/>
      <c r="AA449" s="15"/>
      <c r="AB449" s="15"/>
      <c r="AC449" s="15"/>
      <c r="AD449" s="15"/>
      <c r="AE449" s="15"/>
      <c r="AT449" s="278" t="s">
        <v>361</v>
      </c>
      <c r="AU449" s="278" t="s">
        <v>76</v>
      </c>
      <c r="AV449" s="15" t="s">
        <v>84</v>
      </c>
      <c r="AW449" s="15" t="s">
        <v>32</v>
      </c>
      <c r="AX449" s="15" t="s">
        <v>76</v>
      </c>
      <c r="AY449" s="278" t="s">
        <v>350</v>
      </c>
    </row>
    <row r="450" s="13" customFormat="1">
      <c r="A450" s="13"/>
      <c r="B450" s="247"/>
      <c r="C450" s="248"/>
      <c r="D450" s="242" t="s">
        <v>361</v>
      </c>
      <c r="E450" s="249" t="s">
        <v>1</v>
      </c>
      <c r="F450" s="250" t="s">
        <v>84</v>
      </c>
      <c r="G450" s="248"/>
      <c r="H450" s="251">
        <v>1</v>
      </c>
      <c r="I450" s="252"/>
      <c r="J450" s="248"/>
      <c r="K450" s="248"/>
      <c r="L450" s="253"/>
      <c r="M450" s="254"/>
      <c r="N450" s="255"/>
      <c r="O450" s="255"/>
      <c r="P450" s="255"/>
      <c r="Q450" s="255"/>
      <c r="R450" s="255"/>
      <c r="S450" s="255"/>
      <c r="T450" s="256"/>
      <c r="U450" s="13"/>
      <c r="V450" s="13"/>
      <c r="W450" s="13"/>
      <c r="X450" s="13"/>
      <c r="Y450" s="13"/>
      <c r="Z450" s="13"/>
      <c r="AA450" s="13"/>
      <c r="AB450" s="13"/>
      <c r="AC450" s="13"/>
      <c r="AD450" s="13"/>
      <c r="AE450" s="13"/>
      <c r="AT450" s="257" t="s">
        <v>361</v>
      </c>
      <c r="AU450" s="257" t="s">
        <v>76</v>
      </c>
      <c r="AV450" s="13" t="s">
        <v>86</v>
      </c>
      <c r="AW450" s="13" t="s">
        <v>32</v>
      </c>
      <c r="AX450" s="13" t="s">
        <v>84</v>
      </c>
      <c r="AY450" s="257" t="s">
        <v>350</v>
      </c>
    </row>
    <row r="451" s="2" customFormat="1" ht="16.5" customHeight="1">
      <c r="A451" s="39"/>
      <c r="B451" s="40"/>
      <c r="C451" s="229" t="s">
        <v>937</v>
      </c>
      <c r="D451" s="229" t="s">
        <v>352</v>
      </c>
      <c r="E451" s="230" t="s">
        <v>7477</v>
      </c>
      <c r="F451" s="231" t="s">
        <v>7478</v>
      </c>
      <c r="G451" s="232" t="s">
        <v>497</v>
      </c>
      <c r="H451" s="233">
        <v>12</v>
      </c>
      <c r="I451" s="234"/>
      <c r="J451" s="235">
        <f>ROUND(I451*H451,2)</f>
        <v>0</v>
      </c>
      <c r="K451" s="231" t="s">
        <v>1</v>
      </c>
      <c r="L451" s="45"/>
      <c r="M451" s="236" t="s">
        <v>1</v>
      </c>
      <c r="N451" s="237" t="s">
        <v>41</v>
      </c>
      <c r="O451" s="92"/>
      <c r="P451" s="238">
        <f>O451*H451</f>
        <v>0</v>
      </c>
      <c r="Q451" s="238">
        <v>0</v>
      </c>
      <c r="R451" s="238">
        <f>Q451*H451</f>
        <v>0</v>
      </c>
      <c r="S451" s="238">
        <v>0</v>
      </c>
      <c r="T451" s="239">
        <f>S451*H451</f>
        <v>0</v>
      </c>
      <c r="U451" s="39"/>
      <c r="V451" s="39"/>
      <c r="W451" s="39"/>
      <c r="X451" s="39"/>
      <c r="Y451" s="39"/>
      <c r="Z451" s="39"/>
      <c r="AA451" s="39"/>
      <c r="AB451" s="39"/>
      <c r="AC451" s="39"/>
      <c r="AD451" s="39"/>
      <c r="AE451" s="39"/>
      <c r="AR451" s="240" t="s">
        <v>357</v>
      </c>
      <c r="AT451" s="240" t="s">
        <v>352</v>
      </c>
      <c r="AU451" s="240" t="s">
        <v>76</v>
      </c>
      <c r="AY451" s="18" t="s">
        <v>350</v>
      </c>
      <c r="BE451" s="241">
        <f>IF(N451="základní",J451,0)</f>
        <v>0</v>
      </c>
      <c r="BF451" s="241">
        <f>IF(N451="snížená",J451,0)</f>
        <v>0</v>
      </c>
      <c r="BG451" s="241">
        <f>IF(N451="zákl. přenesená",J451,0)</f>
        <v>0</v>
      </c>
      <c r="BH451" s="241">
        <f>IF(N451="sníž. přenesená",J451,0)</f>
        <v>0</v>
      </c>
      <c r="BI451" s="241">
        <f>IF(N451="nulová",J451,0)</f>
        <v>0</v>
      </c>
      <c r="BJ451" s="18" t="s">
        <v>84</v>
      </c>
      <c r="BK451" s="241">
        <f>ROUND(I451*H451,2)</f>
        <v>0</v>
      </c>
      <c r="BL451" s="18" t="s">
        <v>357</v>
      </c>
      <c r="BM451" s="240" t="s">
        <v>2128</v>
      </c>
    </row>
    <row r="452" s="2" customFormat="1">
      <c r="A452" s="39"/>
      <c r="B452" s="40"/>
      <c r="C452" s="41"/>
      <c r="D452" s="242" t="s">
        <v>359</v>
      </c>
      <c r="E452" s="41"/>
      <c r="F452" s="243" t="s">
        <v>7478</v>
      </c>
      <c r="G452" s="41"/>
      <c r="H452" s="41"/>
      <c r="I452" s="244"/>
      <c r="J452" s="41"/>
      <c r="K452" s="41"/>
      <c r="L452" s="45"/>
      <c r="M452" s="245"/>
      <c r="N452" s="246"/>
      <c r="O452" s="92"/>
      <c r="P452" s="92"/>
      <c r="Q452" s="92"/>
      <c r="R452" s="92"/>
      <c r="S452" s="92"/>
      <c r="T452" s="93"/>
      <c r="U452" s="39"/>
      <c r="V452" s="39"/>
      <c r="W452" s="39"/>
      <c r="X452" s="39"/>
      <c r="Y452" s="39"/>
      <c r="Z452" s="39"/>
      <c r="AA452" s="39"/>
      <c r="AB452" s="39"/>
      <c r="AC452" s="39"/>
      <c r="AD452" s="39"/>
      <c r="AE452" s="39"/>
      <c r="AT452" s="18" t="s">
        <v>359</v>
      </c>
      <c r="AU452" s="18" t="s">
        <v>76</v>
      </c>
    </row>
    <row r="453" s="15" customFormat="1">
      <c r="A453" s="15"/>
      <c r="B453" s="269"/>
      <c r="C453" s="270"/>
      <c r="D453" s="242" t="s">
        <v>361</v>
      </c>
      <c r="E453" s="271" t="s">
        <v>1</v>
      </c>
      <c r="F453" s="272" t="s">
        <v>7479</v>
      </c>
      <c r="G453" s="270"/>
      <c r="H453" s="271" t="s">
        <v>1</v>
      </c>
      <c r="I453" s="273"/>
      <c r="J453" s="270"/>
      <c r="K453" s="270"/>
      <c r="L453" s="274"/>
      <c r="M453" s="275"/>
      <c r="N453" s="276"/>
      <c r="O453" s="276"/>
      <c r="P453" s="276"/>
      <c r="Q453" s="276"/>
      <c r="R453" s="276"/>
      <c r="S453" s="276"/>
      <c r="T453" s="277"/>
      <c r="U453" s="15"/>
      <c r="V453" s="15"/>
      <c r="W453" s="15"/>
      <c r="X453" s="15"/>
      <c r="Y453" s="15"/>
      <c r="Z453" s="15"/>
      <c r="AA453" s="15"/>
      <c r="AB453" s="15"/>
      <c r="AC453" s="15"/>
      <c r="AD453" s="15"/>
      <c r="AE453" s="15"/>
      <c r="AT453" s="278" t="s">
        <v>361</v>
      </c>
      <c r="AU453" s="278" t="s">
        <v>76</v>
      </c>
      <c r="AV453" s="15" t="s">
        <v>84</v>
      </c>
      <c r="AW453" s="15" t="s">
        <v>32</v>
      </c>
      <c r="AX453" s="15" t="s">
        <v>76</v>
      </c>
      <c r="AY453" s="278" t="s">
        <v>350</v>
      </c>
    </row>
    <row r="454" s="13" customFormat="1">
      <c r="A454" s="13"/>
      <c r="B454" s="247"/>
      <c r="C454" s="248"/>
      <c r="D454" s="242" t="s">
        <v>361</v>
      </c>
      <c r="E454" s="249" t="s">
        <v>1</v>
      </c>
      <c r="F454" s="250" t="s">
        <v>494</v>
      </c>
      <c r="G454" s="248"/>
      <c r="H454" s="251">
        <v>12</v>
      </c>
      <c r="I454" s="252"/>
      <c r="J454" s="248"/>
      <c r="K454" s="248"/>
      <c r="L454" s="253"/>
      <c r="M454" s="254"/>
      <c r="N454" s="255"/>
      <c r="O454" s="255"/>
      <c r="P454" s="255"/>
      <c r="Q454" s="255"/>
      <c r="R454" s="255"/>
      <c r="S454" s="255"/>
      <c r="T454" s="256"/>
      <c r="U454" s="13"/>
      <c r="V454" s="13"/>
      <c r="W454" s="13"/>
      <c r="X454" s="13"/>
      <c r="Y454" s="13"/>
      <c r="Z454" s="13"/>
      <c r="AA454" s="13"/>
      <c r="AB454" s="13"/>
      <c r="AC454" s="13"/>
      <c r="AD454" s="13"/>
      <c r="AE454" s="13"/>
      <c r="AT454" s="257" t="s">
        <v>361</v>
      </c>
      <c r="AU454" s="257" t="s">
        <v>76</v>
      </c>
      <c r="AV454" s="13" t="s">
        <v>86</v>
      </c>
      <c r="AW454" s="13" t="s">
        <v>32</v>
      </c>
      <c r="AX454" s="13" t="s">
        <v>84</v>
      </c>
      <c r="AY454" s="257" t="s">
        <v>350</v>
      </c>
    </row>
    <row r="455" s="2" customFormat="1" ht="16.5" customHeight="1">
      <c r="A455" s="39"/>
      <c r="B455" s="40"/>
      <c r="C455" s="229" t="s">
        <v>943</v>
      </c>
      <c r="D455" s="229" t="s">
        <v>352</v>
      </c>
      <c r="E455" s="230" t="s">
        <v>7480</v>
      </c>
      <c r="F455" s="231" t="s">
        <v>7481</v>
      </c>
      <c r="G455" s="232" t="s">
        <v>497</v>
      </c>
      <c r="H455" s="233">
        <v>16</v>
      </c>
      <c r="I455" s="234"/>
      <c r="J455" s="235">
        <f>ROUND(I455*H455,2)</f>
        <v>0</v>
      </c>
      <c r="K455" s="231" t="s">
        <v>1</v>
      </c>
      <c r="L455" s="45"/>
      <c r="M455" s="236" t="s">
        <v>1</v>
      </c>
      <c r="N455" s="237" t="s">
        <v>41</v>
      </c>
      <c r="O455" s="92"/>
      <c r="P455" s="238">
        <f>O455*H455</f>
        <v>0</v>
      </c>
      <c r="Q455" s="238">
        <v>0</v>
      </c>
      <c r="R455" s="238">
        <f>Q455*H455</f>
        <v>0</v>
      </c>
      <c r="S455" s="238">
        <v>0</v>
      </c>
      <c r="T455" s="239">
        <f>S455*H455</f>
        <v>0</v>
      </c>
      <c r="U455" s="39"/>
      <c r="V455" s="39"/>
      <c r="W455" s="39"/>
      <c r="X455" s="39"/>
      <c r="Y455" s="39"/>
      <c r="Z455" s="39"/>
      <c r="AA455" s="39"/>
      <c r="AB455" s="39"/>
      <c r="AC455" s="39"/>
      <c r="AD455" s="39"/>
      <c r="AE455" s="39"/>
      <c r="AR455" s="240" t="s">
        <v>357</v>
      </c>
      <c r="AT455" s="240" t="s">
        <v>352</v>
      </c>
      <c r="AU455" s="240" t="s">
        <v>76</v>
      </c>
      <c r="AY455" s="18" t="s">
        <v>350</v>
      </c>
      <c r="BE455" s="241">
        <f>IF(N455="základní",J455,0)</f>
        <v>0</v>
      </c>
      <c r="BF455" s="241">
        <f>IF(N455="snížená",J455,0)</f>
        <v>0</v>
      </c>
      <c r="BG455" s="241">
        <f>IF(N455="zákl. přenesená",J455,0)</f>
        <v>0</v>
      </c>
      <c r="BH455" s="241">
        <f>IF(N455="sníž. přenesená",J455,0)</f>
        <v>0</v>
      </c>
      <c r="BI455" s="241">
        <f>IF(N455="nulová",J455,0)</f>
        <v>0</v>
      </c>
      <c r="BJ455" s="18" t="s">
        <v>84</v>
      </c>
      <c r="BK455" s="241">
        <f>ROUND(I455*H455,2)</f>
        <v>0</v>
      </c>
      <c r="BL455" s="18" t="s">
        <v>357</v>
      </c>
      <c r="BM455" s="240" t="s">
        <v>2152</v>
      </c>
    </row>
    <row r="456" s="2" customFormat="1">
      <c r="A456" s="39"/>
      <c r="B456" s="40"/>
      <c r="C456" s="41"/>
      <c r="D456" s="242" t="s">
        <v>359</v>
      </c>
      <c r="E456" s="41"/>
      <c r="F456" s="243" t="s">
        <v>7481</v>
      </c>
      <c r="G456" s="41"/>
      <c r="H456" s="41"/>
      <c r="I456" s="244"/>
      <c r="J456" s="41"/>
      <c r="K456" s="41"/>
      <c r="L456" s="45"/>
      <c r="M456" s="245"/>
      <c r="N456" s="246"/>
      <c r="O456" s="92"/>
      <c r="P456" s="92"/>
      <c r="Q456" s="92"/>
      <c r="R456" s="92"/>
      <c r="S456" s="92"/>
      <c r="T456" s="93"/>
      <c r="U456" s="39"/>
      <c r="V456" s="39"/>
      <c r="W456" s="39"/>
      <c r="X456" s="39"/>
      <c r="Y456" s="39"/>
      <c r="Z456" s="39"/>
      <c r="AA456" s="39"/>
      <c r="AB456" s="39"/>
      <c r="AC456" s="39"/>
      <c r="AD456" s="39"/>
      <c r="AE456" s="39"/>
      <c r="AT456" s="18" t="s">
        <v>359</v>
      </c>
      <c r="AU456" s="18" t="s">
        <v>76</v>
      </c>
    </row>
    <row r="457" s="15" customFormat="1">
      <c r="A457" s="15"/>
      <c r="B457" s="269"/>
      <c r="C457" s="270"/>
      <c r="D457" s="242" t="s">
        <v>361</v>
      </c>
      <c r="E457" s="271" t="s">
        <v>1</v>
      </c>
      <c r="F457" s="272" t="s">
        <v>7482</v>
      </c>
      <c r="G457" s="270"/>
      <c r="H457" s="271" t="s">
        <v>1</v>
      </c>
      <c r="I457" s="273"/>
      <c r="J457" s="270"/>
      <c r="K457" s="270"/>
      <c r="L457" s="274"/>
      <c r="M457" s="275"/>
      <c r="N457" s="276"/>
      <c r="O457" s="276"/>
      <c r="P457" s="276"/>
      <c r="Q457" s="276"/>
      <c r="R457" s="276"/>
      <c r="S457" s="276"/>
      <c r="T457" s="277"/>
      <c r="U457" s="15"/>
      <c r="V457" s="15"/>
      <c r="W457" s="15"/>
      <c r="X457" s="15"/>
      <c r="Y457" s="15"/>
      <c r="Z457" s="15"/>
      <c r="AA457" s="15"/>
      <c r="AB457" s="15"/>
      <c r="AC457" s="15"/>
      <c r="AD457" s="15"/>
      <c r="AE457" s="15"/>
      <c r="AT457" s="278" t="s">
        <v>361</v>
      </c>
      <c r="AU457" s="278" t="s">
        <v>76</v>
      </c>
      <c r="AV457" s="15" t="s">
        <v>84</v>
      </c>
      <c r="AW457" s="15" t="s">
        <v>32</v>
      </c>
      <c r="AX457" s="15" t="s">
        <v>76</v>
      </c>
      <c r="AY457" s="278" t="s">
        <v>350</v>
      </c>
    </row>
    <row r="458" s="15" customFormat="1">
      <c r="A458" s="15"/>
      <c r="B458" s="269"/>
      <c r="C458" s="270"/>
      <c r="D458" s="242" t="s">
        <v>361</v>
      </c>
      <c r="E458" s="271" t="s">
        <v>1</v>
      </c>
      <c r="F458" s="272" t="s">
        <v>7483</v>
      </c>
      <c r="G458" s="270"/>
      <c r="H458" s="271" t="s">
        <v>1</v>
      </c>
      <c r="I458" s="273"/>
      <c r="J458" s="270"/>
      <c r="K458" s="270"/>
      <c r="L458" s="274"/>
      <c r="M458" s="275"/>
      <c r="N458" s="276"/>
      <c r="O458" s="276"/>
      <c r="P458" s="276"/>
      <c r="Q458" s="276"/>
      <c r="R458" s="276"/>
      <c r="S458" s="276"/>
      <c r="T458" s="277"/>
      <c r="U458" s="15"/>
      <c r="V458" s="15"/>
      <c r="W458" s="15"/>
      <c r="X458" s="15"/>
      <c r="Y458" s="15"/>
      <c r="Z458" s="15"/>
      <c r="AA458" s="15"/>
      <c r="AB458" s="15"/>
      <c r="AC458" s="15"/>
      <c r="AD458" s="15"/>
      <c r="AE458" s="15"/>
      <c r="AT458" s="278" t="s">
        <v>361</v>
      </c>
      <c r="AU458" s="278" t="s">
        <v>76</v>
      </c>
      <c r="AV458" s="15" t="s">
        <v>84</v>
      </c>
      <c r="AW458" s="15" t="s">
        <v>32</v>
      </c>
      <c r="AX458" s="15" t="s">
        <v>76</v>
      </c>
      <c r="AY458" s="278" t="s">
        <v>350</v>
      </c>
    </row>
    <row r="459" s="13" customFormat="1">
      <c r="A459" s="13"/>
      <c r="B459" s="247"/>
      <c r="C459" s="248"/>
      <c r="D459" s="242" t="s">
        <v>361</v>
      </c>
      <c r="E459" s="249" t="s">
        <v>1</v>
      </c>
      <c r="F459" s="250" t="s">
        <v>530</v>
      </c>
      <c r="G459" s="248"/>
      <c r="H459" s="251">
        <v>16</v>
      </c>
      <c r="I459" s="252"/>
      <c r="J459" s="248"/>
      <c r="K459" s="248"/>
      <c r="L459" s="253"/>
      <c r="M459" s="254"/>
      <c r="N459" s="255"/>
      <c r="O459" s="255"/>
      <c r="P459" s="255"/>
      <c r="Q459" s="255"/>
      <c r="R459" s="255"/>
      <c r="S459" s="255"/>
      <c r="T459" s="256"/>
      <c r="U459" s="13"/>
      <c r="V459" s="13"/>
      <c r="W459" s="13"/>
      <c r="X459" s="13"/>
      <c r="Y459" s="13"/>
      <c r="Z459" s="13"/>
      <c r="AA459" s="13"/>
      <c r="AB459" s="13"/>
      <c r="AC459" s="13"/>
      <c r="AD459" s="13"/>
      <c r="AE459" s="13"/>
      <c r="AT459" s="257" t="s">
        <v>361</v>
      </c>
      <c r="AU459" s="257" t="s">
        <v>76</v>
      </c>
      <c r="AV459" s="13" t="s">
        <v>86</v>
      </c>
      <c r="AW459" s="13" t="s">
        <v>32</v>
      </c>
      <c r="AX459" s="13" t="s">
        <v>84</v>
      </c>
      <c r="AY459" s="257" t="s">
        <v>350</v>
      </c>
    </row>
    <row r="460" s="2" customFormat="1" ht="16.5" customHeight="1">
      <c r="A460" s="39"/>
      <c r="B460" s="40"/>
      <c r="C460" s="229" t="s">
        <v>950</v>
      </c>
      <c r="D460" s="229" t="s">
        <v>352</v>
      </c>
      <c r="E460" s="230" t="s">
        <v>7484</v>
      </c>
      <c r="F460" s="231" t="s">
        <v>7481</v>
      </c>
      <c r="G460" s="232" t="s">
        <v>497</v>
      </c>
      <c r="H460" s="233">
        <v>18</v>
      </c>
      <c r="I460" s="234"/>
      <c r="J460" s="235">
        <f>ROUND(I460*H460,2)</f>
        <v>0</v>
      </c>
      <c r="K460" s="231" t="s">
        <v>1</v>
      </c>
      <c r="L460" s="45"/>
      <c r="M460" s="236" t="s">
        <v>1</v>
      </c>
      <c r="N460" s="237" t="s">
        <v>41</v>
      </c>
      <c r="O460" s="92"/>
      <c r="P460" s="238">
        <f>O460*H460</f>
        <v>0</v>
      </c>
      <c r="Q460" s="238">
        <v>0</v>
      </c>
      <c r="R460" s="238">
        <f>Q460*H460</f>
        <v>0</v>
      </c>
      <c r="S460" s="238">
        <v>0</v>
      </c>
      <c r="T460" s="239">
        <f>S460*H460</f>
        <v>0</v>
      </c>
      <c r="U460" s="39"/>
      <c r="V460" s="39"/>
      <c r="W460" s="39"/>
      <c r="X460" s="39"/>
      <c r="Y460" s="39"/>
      <c r="Z460" s="39"/>
      <c r="AA460" s="39"/>
      <c r="AB460" s="39"/>
      <c r="AC460" s="39"/>
      <c r="AD460" s="39"/>
      <c r="AE460" s="39"/>
      <c r="AR460" s="240" t="s">
        <v>357</v>
      </c>
      <c r="AT460" s="240" t="s">
        <v>352</v>
      </c>
      <c r="AU460" s="240" t="s">
        <v>76</v>
      </c>
      <c r="AY460" s="18" t="s">
        <v>350</v>
      </c>
      <c r="BE460" s="241">
        <f>IF(N460="základní",J460,0)</f>
        <v>0</v>
      </c>
      <c r="BF460" s="241">
        <f>IF(N460="snížená",J460,0)</f>
        <v>0</v>
      </c>
      <c r="BG460" s="241">
        <f>IF(N460="zákl. přenesená",J460,0)</f>
        <v>0</v>
      </c>
      <c r="BH460" s="241">
        <f>IF(N460="sníž. přenesená",J460,0)</f>
        <v>0</v>
      </c>
      <c r="BI460" s="241">
        <f>IF(N460="nulová",J460,0)</f>
        <v>0</v>
      </c>
      <c r="BJ460" s="18" t="s">
        <v>84</v>
      </c>
      <c r="BK460" s="241">
        <f>ROUND(I460*H460,2)</f>
        <v>0</v>
      </c>
      <c r="BL460" s="18" t="s">
        <v>357</v>
      </c>
      <c r="BM460" s="240" t="s">
        <v>2195</v>
      </c>
    </row>
    <row r="461" s="2" customFormat="1">
      <c r="A461" s="39"/>
      <c r="B461" s="40"/>
      <c r="C461" s="41"/>
      <c r="D461" s="242" t="s">
        <v>359</v>
      </c>
      <c r="E461" s="41"/>
      <c r="F461" s="243" t="s">
        <v>7481</v>
      </c>
      <c r="G461" s="41"/>
      <c r="H461" s="41"/>
      <c r="I461" s="244"/>
      <c r="J461" s="41"/>
      <c r="K461" s="41"/>
      <c r="L461" s="45"/>
      <c r="M461" s="245"/>
      <c r="N461" s="246"/>
      <c r="O461" s="92"/>
      <c r="P461" s="92"/>
      <c r="Q461" s="92"/>
      <c r="R461" s="92"/>
      <c r="S461" s="92"/>
      <c r="T461" s="93"/>
      <c r="U461" s="39"/>
      <c r="V461" s="39"/>
      <c r="W461" s="39"/>
      <c r="X461" s="39"/>
      <c r="Y461" s="39"/>
      <c r="Z461" s="39"/>
      <c r="AA461" s="39"/>
      <c r="AB461" s="39"/>
      <c r="AC461" s="39"/>
      <c r="AD461" s="39"/>
      <c r="AE461" s="39"/>
      <c r="AT461" s="18" t="s">
        <v>359</v>
      </c>
      <c r="AU461" s="18" t="s">
        <v>76</v>
      </c>
    </row>
    <row r="462" s="15" customFormat="1">
      <c r="A462" s="15"/>
      <c r="B462" s="269"/>
      <c r="C462" s="270"/>
      <c r="D462" s="242" t="s">
        <v>361</v>
      </c>
      <c r="E462" s="271" t="s">
        <v>1</v>
      </c>
      <c r="F462" s="272" t="s">
        <v>7485</v>
      </c>
      <c r="G462" s="270"/>
      <c r="H462" s="271" t="s">
        <v>1</v>
      </c>
      <c r="I462" s="273"/>
      <c r="J462" s="270"/>
      <c r="K462" s="270"/>
      <c r="L462" s="274"/>
      <c r="M462" s="275"/>
      <c r="N462" s="276"/>
      <c r="O462" s="276"/>
      <c r="P462" s="276"/>
      <c r="Q462" s="276"/>
      <c r="R462" s="276"/>
      <c r="S462" s="276"/>
      <c r="T462" s="277"/>
      <c r="U462" s="15"/>
      <c r="V462" s="15"/>
      <c r="W462" s="15"/>
      <c r="X462" s="15"/>
      <c r="Y462" s="15"/>
      <c r="Z462" s="15"/>
      <c r="AA462" s="15"/>
      <c r="AB462" s="15"/>
      <c r="AC462" s="15"/>
      <c r="AD462" s="15"/>
      <c r="AE462" s="15"/>
      <c r="AT462" s="278" t="s">
        <v>361</v>
      </c>
      <c r="AU462" s="278" t="s">
        <v>76</v>
      </c>
      <c r="AV462" s="15" t="s">
        <v>84</v>
      </c>
      <c r="AW462" s="15" t="s">
        <v>32</v>
      </c>
      <c r="AX462" s="15" t="s">
        <v>76</v>
      </c>
      <c r="AY462" s="278" t="s">
        <v>350</v>
      </c>
    </row>
    <row r="463" s="15" customFormat="1">
      <c r="A463" s="15"/>
      <c r="B463" s="269"/>
      <c r="C463" s="270"/>
      <c r="D463" s="242" t="s">
        <v>361</v>
      </c>
      <c r="E463" s="271" t="s">
        <v>1</v>
      </c>
      <c r="F463" s="272" t="s">
        <v>7486</v>
      </c>
      <c r="G463" s="270"/>
      <c r="H463" s="271" t="s">
        <v>1</v>
      </c>
      <c r="I463" s="273"/>
      <c r="J463" s="270"/>
      <c r="K463" s="270"/>
      <c r="L463" s="274"/>
      <c r="M463" s="275"/>
      <c r="N463" s="276"/>
      <c r="O463" s="276"/>
      <c r="P463" s="276"/>
      <c r="Q463" s="276"/>
      <c r="R463" s="276"/>
      <c r="S463" s="276"/>
      <c r="T463" s="277"/>
      <c r="U463" s="15"/>
      <c r="V463" s="15"/>
      <c r="W463" s="15"/>
      <c r="X463" s="15"/>
      <c r="Y463" s="15"/>
      <c r="Z463" s="15"/>
      <c r="AA463" s="15"/>
      <c r="AB463" s="15"/>
      <c r="AC463" s="15"/>
      <c r="AD463" s="15"/>
      <c r="AE463" s="15"/>
      <c r="AT463" s="278" t="s">
        <v>361</v>
      </c>
      <c r="AU463" s="278" t="s">
        <v>76</v>
      </c>
      <c r="AV463" s="15" t="s">
        <v>84</v>
      </c>
      <c r="AW463" s="15" t="s">
        <v>32</v>
      </c>
      <c r="AX463" s="15" t="s">
        <v>76</v>
      </c>
      <c r="AY463" s="278" t="s">
        <v>350</v>
      </c>
    </row>
    <row r="464" s="13" customFormat="1">
      <c r="A464" s="13"/>
      <c r="B464" s="247"/>
      <c r="C464" s="248"/>
      <c r="D464" s="242" t="s">
        <v>361</v>
      </c>
      <c r="E464" s="249" t="s">
        <v>1</v>
      </c>
      <c r="F464" s="250" t="s">
        <v>548</v>
      </c>
      <c r="G464" s="248"/>
      <c r="H464" s="251">
        <v>18</v>
      </c>
      <c r="I464" s="252"/>
      <c r="J464" s="248"/>
      <c r="K464" s="248"/>
      <c r="L464" s="253"/>
      <c r="M464" s="254"/>
      <c r="N464" s="255"/>
      <c r="O464" s="255"/>
      <c r="P464" s="255"/>
      <c r="Q464" s="255"/>
      <c r="R464" s="255"/>
      <c r="S464" s="255"/>
      <c r="T464" s="256"/>
      <c r="U464" s="13"/>
      <c r="V464" s="13"/>
      <c r="W464" s="13"/>
      <c r="X464" s="13"/>
      <c r="Y464" s="13"/>
      <c r="Z464" s="13"/>
      <c r="AA464" s="13"/>
      <c r="AB464" s="13"/>
      <c r="AC464" s="13"/>
      <c r="AD464" s="13"/>
      <c r="AE464" s="13"/>
      <c r="AT464" s="257" t="s">
        <v>361</v>
      </c>
      <c r="AU464" s="257" t="s">
        <v>76</v>
      </c>
      <c r="AV464" s="13" t="s">
        <v>86</v>
      </c>
      <c r="AW464" s="13" t="s">
        <v>32</v>
      </c>
      <c r="AX464" s="13" t="s">
        <v>84</v>
      </c>
      <c r="AY464" s="257" t="s">
        <v>350</v>
      </c>
    </row>
    <row r="465" s="2" customFormat="1" ht="16.5" customHeight="1">
      <c r="A465" s="39"/>
      <c r="B465" s="40"/>
      <c r="C465" s="229" t="s">
        <v>981</v>
      </c>
      <c r="D465" s="229" t="s">
        <v>352</v>
      </c>
      <c r="E465" s="230" t="s">
        <v>7487</v>
      </c>
      <c r="F465" s="231" t="s">
        <v>7488</v>
      </c>
      <c r="G465" s="232" t="s">
        <v>497</v>
      </c>
      <c r="H465" s="233">
        <v>3</v>
      </c>
      <c r="I465" s="234"/>
      <c r="J465" s="235">
        <f>ROUND(I465*H465,2)</f>
        <v>0</v>
      </c>
      <c r="K465" s="231" t="s">
        <v>1</v>
      </c>
      <c r="L465" s="45"/>
      <c r="M465" s="236" t="s">
        <v>1</v>
      </c>
      <c r="N465" s="237" t="s">
        <v>41</v>
      </c>
      <c r="O465" s="92"/>
      <c r="P465" s="238">
        <f>O465*H465</f>
        <v>0</v>
      </c>
      <c r="Q465" s="238">
        <v>0</v>
      </c>
      <c r="R465" s="238">
        <f>Q465*H465</f>
        <v>0</v>
      </c>
      <c r="S465" s="238">
        <v>0</v>
      </c>
      <c r="T465" s="239">
        <f>S465*H465</f>
        <v>0</v>
      </c>
      <c r="U465" s="39"/>
      <c r="V465" s="39"/>
      <c r="W465" s="39"/>
      <c r="X465" s="39"/>
      <c r="Y465" s="39"/>
      <c r="Z465" s="39"/>
      <c r="AA465" s="39"/>
      <c r="AB465" s="39"/>
      <c r="AC465" s="39"/>
      <c r="AD465" s="39"/>
      <c r="AE465" s="39"/>
      <c r="AR465" s="240" t="s">
        <v>357</v>
      </c>
      <c r="AT465" s="240" t="s">
        <v>352</v>
      </c>
      <c r="AU465" s="240" t="s">
        <v>76</v>
      </c>
      <c r="AY465" s="18" t="s">
        <v>350</v>
      </c>
      <c r="BE465" s="241">
        <f>IF(N465="základní",J465,0)</f>
        <v>0</v>
      </c>
      <c r="BF465" s="241">
        <f>IF(N465="snížená",J465,0)</f>
        <v>0</v>
      </c>
      <c r="BG465" s="241">
        <f>IF(N465="zákl. přenesená",J465,0)</f>
        <v>0</v>
      </c>
      <c r="BH465" s="241">
        <f>IF(N465="sníž. přenesená",J465,0)</f>
        <v>0</v>
      </c>
      <c r="BI465" s="241">
        <f>IF(N465="nulová",J465,0)</f>
        <v>0</v>
      </c>
      <c r="BJ465" s="18" t="s">
        <v>84</v>
      </c>
      <c r="BK465" s="241">
        <f>ROUND(I465*H465,2)</f>
        <v>0</v>
      </c>
      <c r="BL465" s="18" t="s">
        <v>357</v>
      </c>
      <c r="BM465" s="240" t="s">
        <v>2261</v>
      </c>
    </row>
    <row r="466" s="2" customFormat="1">
      <c r="A466" s="39"/>
      <c r="B466" s="40"/>
      <c r="C466" s="41"/>
      <c r="D466" s="242" t="s">
        <v>359</v>
      </c>
      <c r="E466" s="41"/>
      <c r="F466" s="243" t="s">
        <v>7488</v>
      </c>
      <c r="G466" s="41"/>
      <c r="H466" s="41"/>
      <c r="I466" s="244"/>
      <c r="J466" s="41"/>
      <c r="K466" s="41"/>
      <c r="L466" s="45"/>
      <c r="M466" s="245"/>
      <c r="N466" s="246"/>
      <c r="O466" s="92"/>
      <c r="P466" s="92"/>
      <c r="Q466" s="92"/>
      <c r="R466" s="92"/>
      <c r="S466" s="92"/>
      <c r="T466" s="93"/>
      <c r="U466" s="39"/>
      <c r="V466" s="39"/>
      <c r="W466" s="39"/>
      <c r="X466" s="39"/>
      <c r="Y466" s="39"/>
      <c r="Z466" s="39"/>
      <c r="AA466" s="39"/>
      <c r="AB466" s="39"/>
      <c r="AC466" s="39"/>
      <c r="AD466" s="39"/>
      <c r="AE466" s="39"/>
      <c r="AT466" s="18" t="s">
        <v>359</v>
      </c>
      <c r="AU466" s="18" t="s">
        <v>76</v>
      </c>
    </row>
    <row r="467" s="15" customFormat="1">
      <c r="A467" s="15"/>
      <c r="B467" s="269"/>
      <c r="C467" s="270"/>
      <c r="D467" s="242" t="s">
        <v>361</v>
      </c>
      <c r="E467" s="271" t="s">
        <v>1</v>
      </c>
      <c r="F467" s="272" t="s">
        <v>7489</v>
      </c>
      <c r="G467" s="270"/>
      <c r="H467" s="271" t="s">
        <v>1</v>
      </c>
      <c r="I467" s="273"/>
      <c r="J467" s="270"/>
      <c r="K467" s="270"/>
      <c r="L467" s="274"/>
      <c r="M467" s="275"/>
      <c r="N467" s="276"/>
      <c r="O467" s="276"/>
      <c r="P467" s="276"/>
      <c r="Q467" s="276"/>
      <c r="R467" s="276"/>
      <c r="S467" s="276"/>
      <c r="T467" s="277"/>
      <c r="U467" s="15"/>
      <c r="V467" s="15"/>
      <c r="W467" s="15"/>
      <c r="X467" s="15"/>
      <c r="Y467" s="15"/>
      <c r="Z467" s="15"/>
      <c r="AA467" s="15"/>
      <c r="AB467" s="15"/>
      <c r="AC467" s="15"/>
      <c r="AD467" s="15"/>
      <c r="AE467" s="15"/>
      <c r="AT467" s="278" t="s">
        <v>361</v>
      </c>
      <c r="AU467" s="278" t="s">
        <v>76</v>
      </c>
      <c r="AV467" s="15" t="s">
        <v>84</v>
      </c>
      <c r="AW467" s="15" t="s">
        <v>32</v>
      </c>
      <c r="AX467" s="15" t="s">
        <v>76</v>
      </c>
      <c r="AY467" s="278" t="s">
        <v>350</v>
      </c>
    </row>
    <row r="468" s="13" customFormat="1">
      <c r="A468" s="13"/>
      <c r="B468" s="247"/>
      <c r="C468" s="248"/>
      <c r="D468" s="242" t="s">
        <v>361</v>
      </c>
      <c r="E468" s="249" t="s">
        <v>1</v>
      </c>
      <c r="F468" s="250" t="s">
        <v>371</v>
      </c>
      <c r="G468" s="248"/>
      <c r="H468" s="251">
        <v>3</v>
      </c>
      <c r="I468" s="252"/>
      <c r="J468" s="248"/>
      <c r="K468" s="248"/>
      <c r="L468" s="253"/>
      <c r="M468" s="254"/>
      <c r="N468" s="255"/>
      <c r="O468" s="255"/>
      <c r="P468" s="255"/>
      <c r="Q468" s="255"/>
      <c r="R468" s="255"/>
      <c r="S468" s="255"/>
      <c r="T468" s="256"/>
      <c r="U468" s="13"/>
      <c r="V468" s="13"/>
      <c r="W468" s="13"/>
      <c r="X468" s="13"/>
      <c r="Y468" s="13"/>
      <c r="Z468" s="13"/>
      <c r="AA468" s="13"/>
      <c r="AB468" s="13"/>
      <c r="AC468" s="13"/>
      <c r="AD468" s="13"/>
      <c r="AE468" s="13"/>
      <c r="AT468" s="257" t="s">
        <v>361</v>
      </c>
      <c r="AU468" s="257" t="s">
        <v>76</v>
      </c>
      <c r="AV468" s="13" t="s">
        <v>86</v>
      </c>
      <c r="AW468" s="13" t="s">
        <v>32</v>
      </c>
      <c r="AX468" s="13" t="s">
        <v>84</v>
      </c>
      <c r="AY468" s="257" t="s">
        <v>350</v>
      </c>
    </row>
    <row r="469" s="2" customFormat="1" ht="16.5" customHeight="1">
      <c r="A469" s="39"/>
      <c r="B469" s="40"/>
      <c r="C469" s="229" t="s">
        <v>987</v>
      </c>
      <c r="D469" s="229" t="s">
        <v>352</v>
      </c>
      <c r="E469" s="230" t="s">
        <v>7490</v>
      </c>
      <c r="F469" s="231" t="s">
        <v>7491</v>
      </c>
      <c r="G469" s="232" t="s">
        <v>497</v>
      </c>
      <c r="H469" s="233">
        <v>6</v>
      </c>
      <c r="I469" s="234"/>
      <c r="J469" s="235">
        <f>ROUND(I469*H469,2)</f>
        <v>0</v>
      </c>
      <c r="K469" s="231" t="s">
        <v>1</v>
      </c>
      <c r="L469" s="45"/>
      <c r="M469" s="236" t="s">
        <v>1</v>
      </c>
      <c r="N469" s="237" t="s">
        <v>41</v>
      </c>
      <c r="O469" s="92"/>
      <c r="P469" s="238">
        <f>O469*H469</f>
        <v>0</v>
      </c>
      <c r="Q469" s="238">
        <v>0</v>
      </c>
      <c r="R469" s="238">
        <f>Q469*H469</f>
        <v>0</v>
      </c>
      <c r="S469" s="238">
        <v>0</v>
      </c>
      <c r="T469" s="239">
        <f>S469*H469</f>
        <v>0</v>
      </c>
      <c r="U469" s="39"/>
      <c r="V469" s="39"/>
      <c r="W469" s="39"/>
      <c r="X469" s="39"/>
      <c r="Y469" s="39"/>
      <c r="Z469" s="39"/>
      <c r="AA469" s="39"/>
      <c r="AB469" s="39"/>
      <c r="AC469" s="39"/>
      <c r="AD469" s="39"/>
      <c r="AE469" s="39"/>
      <c r="AR469" s="240" t="s">
        <v>357</v>
      </c>
      <c r="AT469" s="240" t="s">
        <v>352</v>
      </c>
      <c r="AU469" s="240" t="s">
        <v>76</v>
      </c>
      <c r="AY469" s="18" t="s">
        <v>350</v>
      </c>
      <c r="BE469" s="241">
        <f>IF(N469="základní",J469,0)</f>
        <v>0</v>
      </c>
      <c r="BF469" s="241">
        <f>IF(N469="snížená",J469,0)</f>
        <v>0</v>
      </c>
      <c r="BG469" s="241">
        <f>IF(N469="zákl. přenesená",J469,0)</f>
        <v>0</v>
      </c>
      <c r="BH469" s="241">
        <f>IF(N469="sníž. přenesená",J469,0)</f>
        <v>0</v>
      </c>
      <c r="BI469" s="241">
        <f>IF(N469="nulová",J469,0)</f>
        <v>0</v>
      </c>
      <c r="BJ469" s="18" t="s">
        <v>84</v>
      </c>
      <c r="BK469" s="241">
        <f>ROUND(I469*H469,2)</f>
        <v>0</v>
      </c>
      <c r="BL469" s="18" t="s">
        <v>357</v>
      </c>
      <c r="BM469" s="240" t="s">
        <v>2282</v>
      </c>
    </row>
    <row r="470" s="2" customFormat="1">
      <c r="A470" s="39"/>
      <c r="B470" s="40"/>
      <c r="C470" s="41"/>
      <c r="D470" s="242" t="s">
        <v>359</v>
      </c>
      <c r="E470" s="41"/>
      <c r="F470" s="243" t="s">
        <v>7491</v>
      </c>
      <c r="G470" s="41"/>
      <c r="H470" s="41"/>
      <c r="I470" s="244"/>
      <c r="J470" s="41"/>
      <c r="K470" s="41"/>
      <c r="L470" s="45"/>
      <c r="M470" s="245"/>
      <c r="N470" s="246"/>
      <c r="O470" s="92"/>
      <c r="P470" s="92"/>
      <c r="Q470" s="92"/>
      <c r="R470" s="92"/>
      <c r="S470" s="92"/>
      <c r="T470" s="93"/>
      <c r="U470" s="39"/>
      <c r="V470" s="39"/>
      <c r="W470" s="39"/>
      <c r="X470" s="39"/>
      <c r="Y470" s="39"/>
      <c r="Z470" s="39"/>
      <c r="AA470" s="39"/>
      <c r="AB470" s="39"/>
      <c r="AC470" s="39"/>
      <c r="AD470" s="39"/>
      <c r="AE470" s="39"/>
      <c r="AT470" s="18" t="s">
        <v>359</v>
      </c>
      <c r="AU470" s="18" t="s">
        <v>76</v>
      </c>
    </row>
    <row r="471" s="15" customFormat="1">
      <c r="A471" s="15"/>
      <c r="B471" s="269"/>
      <c r="C471" s="270"/>
      <c r="D471" s="242" t="s">
        <v>361</v>
      </c>
      <c r="E471" s="271" t="s">
        <v>1</v>
      </c>
      <c r="F471" s="272" t="s">
        <v>7492</v>
      </c>
      <c r="G471" s="270"/>
      <c r="H471" s="271" t="s">
        <v>1</v>
      </c>
      <c r="I471" s="273"/>
      <c r="J471" s="270"/>
      <c r="K471" s="270"/>
      <c r="L471" s="274"/>
      <c r="M471" s="275"/>
      <c r="N471" s="276"/>
      <c r="O471" s="276"/>
      <c r="P471" s="276"/>
      <c r="Q471" s="276"/>
      <c r="R471" s="276"/>
      <c r="S471" s="276"/>
      <c r="T471" s="277"/>
      <c r="U471" s="15"/>
      <c r="V471" s="15"/>
      <c r="W471" s="15"/>
      <c r="X471" s="15"/>
      <c r="Y471" s="15"/>
      <c r="Z471" s="15"/>
      <c r="AA471" s="15"/>
      <c r="AB471" s="15"/>
      <c r="AC471" s="15"/>
      <c r="AD471" s="15"/>
      <c r="AE471" s="15"/>
      <c r="AT471" s="278" t="s">
        <v>361</v>
      </c>
      <c r="AU471" s="278" t="s">
        <v>76</v>
      </c>
      <c r="AV471" s="15" t="s">
        <v>84</v>
      </c>
      <c r="AW471" s="15" t="s">
        <v>32</v>
      </c>
      <c r="AX471" s="15" t="s">
        <v>76</v>
      </c>
      <c r="AY471" s="278" t="s">
        <v>350</v>
      </c>
    </row>
    <row r="472" s="13" customFormat="1">
      <c r="A472" s="13"/>
      <c r="B472" s="247"/>
      <c r="C472" s="248"/>
      <c r="D472" s="242" t="s">
        <v>361</v>
      </c>
      <c r="E472" s="249" t="s">
        <v>1</v>
      </c>
      <c r="F472" s="250" t="s">
        <v>456</v>
      </c>
      <c r="G472" s="248"/>
      <c r="H472" s="251">
        <v>6</v>
      </c>
      <c r="I472" s="252"/>
      <c r="J472" s="248"/>
      <c r="K472" s="248"/>
      <c r="L472" s="253"/>
      <c r="M472" s="254"/>
      <c r="N472" s="255"/>
      <c r="O472" s="255"/>
      <c r="P472" s="255"/>
      <c r="Q472" s="255"/>
      <c r="R472" s="255"/>
      <c r="S472" s="255"/>
      <c r="T472" s="256"/>
      <c r="U472" s="13"/>
      <c r="V472" s="13"/>
      <c r="W472" s="13"/>
      <c r="X472" s="13"/>
      <c r="Y472" s="13"/>
      <c r="Z472" s="13"/>
      <c r="AA472" s="13"/>
      <c r="AB472" s="13"/>
      <c r="AC472" s="13"/>
      <c r="AD472" s="13"/>
      <c r="AE472" s="13"/>
      <c r="AT472" s="257" t="s">
        <v>361</v>
      </c>
      <c r="AU472" s="257" t="s">
        <v>76</v>
      </c>
      <c r="AV472" s="13" t="s">
        <v>86</v>
      </c>
      <c r="AW472" s="13" t="s">
        <v>32</v>
      </c>
      <c r="AX472" s="13" t="s">
        <v>84</v>
      </c>
      <c r="AY472" s="257" t="s">
        <v>350</v>
      </c>
    </row>
    <row r="473" s="2" customFormat="1" ht="16.5" customHeight="1">
      <c r="A473" s="39"/>
      <c r="B473" s="40"/>
      <c r="C473" s="229" t="s">
        <v>993</v>
      </c>
      <c r="D473" s="229" t="s">
        <v>352</v>
      </c>
      <c r="E473" s="230" t="s">
        <v>7493</v>
      </c>
      <c r="F473" s="231" t="s">
        <v>7494</v>
      </c>
      <c r="G473" s="232" t="s">
        <v>497</v>
      </c>
      <c r="H473" s="233">
        <v>4</v>
      </c>
      <c r="I473" s="234"/>
      <c r="J473" s="235">
        <f>ROUND(I473*H473,2)</f>
        <v>0</v>
      </c>
      <c r="K473" s="231" t="s">
        <v>1</v>
      </c>
      <c r="L473" s="45"/>
      <c r="M473" s="236" t="s">
        <v>1</v>
      </c>
      <c r="N473" s="237" t="s">
        <v>41</v>
      </c>
      <c r="O473" s="92"/>
      <c r="P473" s="238">
        <f>O473*H473</f>
        <v>0</v>
      </c>
      <c r="Q473" s="238">
        <v>0</v>
      </c>
      <c r="R473" s="238">
        <f>Q473*H473</f>
        <v>0</v>
      </c>
      <c r="S473" s="238">
        <v>0</v>
      </c>
      <c r="T473" s="239">
        <f>S473*H473</f>
        <v>0</v>
      </c>
      <c r="U473" s="39"/>
      <c r="V473" s="39"/>
      <c r="W473" s="39"/>
      <c r="X473" s="39"/>
      <c r="Y473" s="39"/>
      <c r="Z473" s="39"/>
      <c r="AA473" s="39"/>
      <c r="AB473" s="39"/>
      <c r="AC473" s="39"/>
      <c r="AD473" s="39"/>
      <c r="AE473" s="39"/>
      <c r="AR473" s="240" t="s">
        <v>357</v>
      </c>
      <c r="AT473" s="240" t="s">
        <v>352</v>
      </c>
      <c r="AU473" s="240" t="s">
        <v>76</v>
      </c>
      <c r="AY473" s="18" t="s">
        <v>350</v>
      </c>
      <c r="BE473" s="241">
        <f>IF(N473="základní",J473,0)</f>
        <v>0</v>
      </c>
      <c r="BF473" s="241">
        <f>IF(N473="snížená",J473,0)</f>
        <v>0</v>
      </c>
      <c r="BG473" s="241">
        <f>IF(N473="zákl. přenesená",J473,0)</f>
        <v>0</v>
      </c>
      <c r="BH473" s="241">
        <f>IF(N473="sníž. přenesená",J473,0)</f>
        <v>0</v>
      </c>
      <c r="BI473" s="241">
        <f>IF(N473="nulová",J473,0)</f>
        <v>0</v>
      </c>
      <c r="BJ473" s="18" t="s">
        <v>84</v>
      </c>
      <c r="BK473" s="241">
        <f>ROUND(I473*H473,2)</f>
        <v>0</v>
      </c>
      <c r="BL473" s="18" t="s">
        <v>357</v>
      </c>
      <c r="BM473" s="240" t="s">
        <v>2298</v>
      </c>
    </row>
    <row r="474" s="2" customFormat="1">
      <c r="A474" s="39"/>
      <c r="B474" s="40"/>
      <c r="C474" s="41"/>
      <c r="D474" s="242" t="s">
        <v>359</v>
      </c>
      <c r="E474" s="41"/>
      <c r="F474" s="243" t="s">
        <v>7494</v>
      </c>
      <c r="G474" s="41"/>
      <c r="H474" s="41"/>
      <c r="I474" s="244"/>
      <c r="J474" s="41"/>
      <c r="K474" s="41"/>
      <c r="L474" s="45"/>
      <c r="M474" s="245"/>
      <c r="N474" s="246"/>
      <c r="O474" s="92"/>
      <c r="P474" s="92"/>
      <c r="Q474" s="92"/>
      <c r="R474" s="92"/>
      <c r="S474" s="92"/>
      <c r="T474" s="93"/>
      <c r="U474" s="39"/>
      <c r="V474" s="39"/>
      <c r="W474" s="39"/>
      <c r="X474" s="39"/>
      <c r="Y474" s="39"/>
      <c r="Z474" s="39"/>
      <c r="AA474" s="39"/>
      <c r="AB474" s="39"/>
      <c r="AC474" s="39"/>
      <c r="AD474" s="39"/>
      <c r="AE474" s="39"/>
      <c r="AT474" s="18" t="s">
        <v>359</v>
      </c>
      <c r="AU474" s="18" t="s">
        <v>76</v>
      </c>
    </row>
    <row r="475" s="15" customFormat="1">
      <c r="A475" s="15"/>
      <c r="B475" s="269"/>
      <c r="C475" s="270"/>
      <c r="D475" s="242" t="s">
        <v>361</v>
      </c>
      <c r="E475" s="271" t="s">
        <v>1</v>
      </c>
      <c r="F475" s="272" t="s">
        <v>7492</v>
      </c>
      <c r="G475" s="270"/>
      <c r="H475" s="271" t="s">
        <v>1</v>
      </c>
      <c r="I475" s="273"/>
      <c r="J475" s="270"/>
      <c r="K475" s="270"/>
      <c r="L475" s="274"/>
      <c r="M475" s="275"/>
      <c r="N475" s="276"/>
      <c r="O475" s="276"/>
      <c r="P475" s="276"/>
      <c r="Q475" s="276"/>
      <c r="R475" s="276"/>
      <c r="S475" s="276"/>
      <c r="T475" s="277"/>
      <c r="U475" s="15"/>
      <c r="V475" s="15"/>
      <c r="W475" s="15"/>
      <c r="X475" s="15"/>
      <c r="Y475" s="15"/>
      <c r="Z475" s="15"/>
      <c r="AA475" s="15"/>
      <c r="AB475" s="15"/>
      <c r="AC475" s="15"/>
      <c r="AD475" s="15"/>
      <c r="AE475" s="15"/>
      <c r="AT475" s="278" t="s">
        <v>361</v>
      </c>
      <c r="AU475" s="278" t="s">
        <v>76</v>
      </c>
      <c r="AV475" s="15" t="s">
        <v>84</v>
      </c>
      <c r="AW475" s="15" t="s">
        <v>32</v>
      </c>
      <c r="AX475" s="15" t="s">
        <v>76</v>
      </c>
      <c r="AY475" s="278" t="s">
        <v>350</v>
      </c>
    </row>
    <row r="476" s="13" customFormat="1">
      <c r="A476" s="13"/>
      <c r="B476" s="247"/>
      <c r="C476" s="248"/>
      <c r="D476" s="242" t="s">
        <v>361</v>
      </c>
      <c r="E476" s="249" t="s">
        <v>1</v>
      </c>
      <c r="F476" s="250" t="s">
        <v>357</v>
      </c>
      <c r="G476" s="248"/>
      <c r="H476" s="251">
        <v>4</v>
      </c>
      <c r="I476" s="252"/>
      <c r="J476" s="248"/>
      <c r="K476" s="248"/>
      <c r="L476" s="253"/>
      <c r="M476" s="254"/>
      <c r="N476" s="255"/>
      <c r="O476" s="255"/>
      <c r="P476" s="255"/>
      <c r="Q476" s="255"/>
      <c r="R476" s="255"/>
      <c r="S476" s="255"/>
      <c r="T476" s="256"/>
      <c r="U476" s="13"/>
      <c r="V476" s="13"/>
      <c r="W476" s="13"/>
      <c r="X476" s="13"/>
      <c r="Y476" s="13"/>
      <c r="Z476" s="13"/>
      <c r="AA476" s="13"/>
      <c r="AB476" s="13"/>
      <c r="AC476" s="13"/>
      <c r="AD476" s="13"/>
      <c r="AE476" s="13"/>
      <c r="AT476" s="257" t="s">
        <v>361</v>
      </c>
      <c r="AU476" s="257" t="s">
        <v>76</v>
      </c>
      <c r="AV476" s="13" t="s">
        <v>86</v>
      </c>
      <c r="AW476" s="13" t="s">
        <v>32</v>
      </c>
      <c r="AX476" s="13" t="s">
        <v>84</v>
      </c>
      <c r="AY476" s="257" t="s">
        <v>350</v>
      </c>
    </row>
    <row r="477" s="2" customFormat="1" ht="16.5" customHeight="1">
      <c r="A477" s="39"/>
      <c r="B477" s="40"/>
      <c r="C477" s="229" t="s">
        <v>1001</v>
      </c>
      <c r="D477" s="229" t="s">
        <v>352</v>
      </c>
      <c r="E477" s="230" t="s">
        <v>7495</v>
      </c>
      <c r="F477" s="231" t="s">
        <v>7496</v>
      </c>
      <c r="G477" s="232" t="s">
        <v>497</v>
      </c>
      <c r="H477" s="233">
        <v>15</v>
      </c>
      <c r="I477" s="234"/>
      <c r="J477" s="235">
        <f>ROUND(I477*H477,2)</f>
        <v>0</v>
      </c>
      <c r="K477" s="231" t="s">
        <v>1</v>
      </c>
      <c r="L477" s="45"/>
      <c r="M477" s="236" t="s">
        <v>1</v>
      </c>
      <c r="N477" s="237" t="s">
        <v>41</v>
      </c>
      <c r="O477" s="92"/>
      <c r="P477" s="238">
        <f>O477*H477</f>
        <v>0</v>
      </c>
      <c r="Q477" s="238">
        <v>0</v>
      </c>
      <c r="R477" s="238">
        <f>Q477*H477</f>
        <v>0</v>
      </c>
      <c r="S477" s="238">
        <v>0</v>
      </c>
      <c r="T477" s="239">
        <f>S477*H477</f>
        <v>0</v>
      </c>
      <c r="U477" s="39"/>
      <c r="V477" s="39"/>
      <c r="W477" s="39"/>
      <c r="X477" s="39"/>
      <c r="Y477" s="39"/>
      <c r="Z477" s="39"/>
      <c r="AA477" s="39"/>
      <c r="AB477" s="39"/>
      <c r="AC477" s="39"/>
      <c r="AD477" s="39"/>
      <c r="AE477" s="39"/>
      <c r="AR477" s="240" t="s">
        <v>357</v>
      </c>
      <c r="AT477" s="240" t="s">
        <v>352</v>
      </c>
      <c r="AU477" s="240" t="s">
        <v>76</v>
      </c>
      <c r="AY477" s="18" t="s">
        <v>350</v>
      </c>
      <c r="BE477" s="241">
        <f>IF(N477="základní",J477,0)</f>
        <v>0</v>
      </c>
      <c r="BF477" s="241">
        <f>IF(N477="snížená",J477,0)</f>
        <v>0</v>
      </c>
      <c r="BG477" s="241">
        <f>IF(N477="zákl. přenesená",J477,0)</f>
        <v>0</v>
      </c>
      <c r="BH477" s="241">
        <f>IF(N477="sníž. přenesená",J477,0)</f>
        <v>0</v>
      </c>
      <c r="BI477" s="241">
        <f>IF(N477="nulová",J477,0)</f>
        <v>0</v>
      </c>
      <c r="BJ477" s="18" t="s">
        <v>84</v>
      </c>
      <c r="BK477" s="241">
        <f>ROUND(I477*H477,2)</f>
        <v>0</v>
      </c>
      <c r="BL477" s="18" t="s">
        <v>357</v>
      </c>
      <c r="BM477" s="240" t="s">
        <v>2322</v>
      </c>
    </row>
    <row r="478" s="2" customFormat="1">
      <c r="A478" s="39"/>
      <c r="B478" s="40"/>
      <c r="C478" s="41"/>
      <c r="D478" s="242" t="s">
        <v>359</v>
      </c>
      <c r="E478" s="41"/>
      <c r="F478" s="243" t="s">
        <v>7496</v>
      </c>
      <c r="G478" s="41"/>
      <c r="H478" s="41"/>
      <c r="I478" s="244"/>
      <c r="J478" s="41"/>
      <c r="K478" s="41"/>
      <c r="L478" s="45"/>
      <c r="M478" s="245"/>
      <c r="N478" s="246"/>
      <c r="O478" s="92"/>
      <c r="P478" s="92"/>
      <c r="Q478" s="92"/>
      <c r="R478" s="92"/>
      <c r="S478" s="92"/>
      <c r="T478" s="93"/>
      <c r="U478" s="39"/>
      <c r="V478" s="39"/>
      <c r="W478" s="39"/>
      <c r="X478" s="39"/>
      <c r="Y478" s="39"/>
      <c r="Z478" s="39"/>
      <c r="AA478" s="39"/>
      <c r="AB478" s="39"/>
      <c r="AC478" s="39"/>
      <c r="AD478" s="39"/>
      <c r="AE478" s="39"/>
      <c r="AT478" s="18" t="s">
        <v>359</v>
      </c>
      <c r="AU478" s="18" t="s">
        <v>76</v>
      </c>
    </row>
    <row r="479" s="15" customFormat="1">
      <c r="A479" s="15"/>
      <c r="B479" s="269"/>
      <c r="C479" s="270"/>
      <c r="D479" s="242" t="s">
        <v>361</v>
      </c>
      <c r="E479" s="271" t="s">
        <v>1</v>
      </c>
      <c r="F479" s="272" t="s">
        <v>7492</v>
      </c>
      <c r="G479" s="270"/>
      <c r="H479" s="271" t="s">
        <v>1</v>
      </c>
      <c r="I479" s="273"/>
      <c r="J479" s="270"/>
      <c r="K479" s="270"/>
      <c r="L479" s="274"/>
      <c r="M479" s="275"/>
      <c r="N479" s="276"/>
      <c r="O479" s="276"/>
      <c r="P479" s="276"/>
      <c r="Q479" s="276"/>
      <c r="R479" s="276"/>
      <c r="S479" s="276"/>
      <c r="T479" s="277"/>
      <c r="U479" s="15"/>
      <c r="V479" s="15"/>
      <c r="W479" s="15"/>
      <c r="X479" s="15"/>
      <c r="Y479" s="15"/>
      <c r="Z479" s="15"/>
      <c r="AA479" s="15"/>
      <c r="AB479" s="15"/>
      <c r="AC479" s="15"/>
      <c r="AD479" s="15"/>
      <c r="AE479" s="15"/>
      <c r="AT479" s="278" t="s">
        <v>361</v>
      </c>
      <c r="AU479" s="278" t="s">
        <v>76</v>
      </c>
      <c r="AV479" s="15" t="s">
        <v>84</v>
      </c>
      <c r="AW479" s="15" t="s">
        <v>32</v>
      </c>
      <c r="AX479" s="15" t="s">
        <v>76</v>
      </c>
      <c r="AY479" s="278" t="s">
        <v>350</v>
      </c>
    </row>
    <row r="480" s="13" customFormat="1">
      <c r="A480" s="13"/>
      <c r="B480" s="247"/>
      <c r="C480" s="248"/>
      <c r="D480" s="242" t="s">
        <v>361</v>
      </c>
      <c r="E480" s="249" t="s">
        <v>1</v>
      </c>
      <c r="F480" s="250" t="s">
        <v>8</v>
      </c>
      <c r="G480" s="248"/>
      <c r="H480" s="251">
        <v>15</v>
      </c>
      <c r="I480" s="252"/>
      <c r="J480" s="248"/>
      <c r="K480" s="248"/>
      <c r="L480" s="253"/>
      <c r="M480" s="254"/>
      <c r="N480" s="255"/>
      <c r="O480" s="255"/>
      <c r="P480" s="255"/>
      <c r="Q480" s="255"/>
      <c r="R480" s="255"/>
      <c r="S480" s="255"/>
      <c r="T480" s="256"/>
      <c r="U480" s="13"/>
      <c r="V480" s="13"/>
      <c r="W480" s="13"/>
      <c r="X480" s="13"/>
      <c r="Y480" s="13"/>
      <c r="Z480" s="13"/>
      <c r="AA480" s="13"/>
      <c r="AB480" s="13"/>
      <c r="AC480" s="13"/>
      <c r="AD480" s="13"/>
      <c r="AE480" s="13"/>
      <c r="AT480" s="257" t="s">
        <v>361</v>
      </c>
      <c r="AU480" s="257" t="s">
        <v>76</v>
      </c>
      <c r="AV480" s="13" t="s">
        <v>86</v>
      </c>
      <c r="AW480" s="13" t="s">
        <v>32</v>
      </c>
      <c r="AX480" s="13" t="s">
        <v>84</v>
      </c>
      <c r="AY480" s="257" t="s">
        <v>350</v>
      </c>
    </row>
    <row r="481" s="2" customFormat="1" ht="16.5" customHeight="1">
      <c r="A481" s="39"/>
      <c r="B481" s="40"/>
      <c r="C481" s="229" t="s">
        <v>1008</v>
      </c>
      <c r="D481" s="229" t="s">
        <v>352</v>
      </c>
      <c r="E481" s="230" t="s">
        <v>7497</v>
      </c>
      <c r="F481" s="231" t="s">
        <v>7498</v>
      </c>
      <c r="G481" s="232" t="s">
        <v>497</v>
      </c>
      <c r="H481" s="233">
        <v>156</v>
      </c>
      <c r="I481" s="234"/>
      <c r="J481" s="235">
        <f>ROUND(I481*H481,2)</f>
        <v>0</v>
      </c>
      <c r="K481" s="231" t="s">
        <v>1</v>
      </c>
      <c r="L481" s="45"/>
      <c r="M481" s="236" t="s">
        <v>1</v>
      </c>
      <c r="N481" s="237" t="s">
        <v>41</v>
      </c>
      <c r="O481" s="92"/>
      <c r="P481" s="238">
        <f>O481*H481</f>
        <v>0</v>
      </c>
      <c r="Q481" s="238">
        <v>0</v>
      </c>
      <c r="R481" s="238">
        <f>Q481*H481</f>
        <v>0</v>
      </c>
      <c r="S481" s="238">
        <v>0</v>
      </c>
      <c r="T481" s="239">
        <f>S481*H481</f>
        <v>0</v>
      </c>
      <c r="U481" s="39"/>
      <c r="V481" s="39"/>
      <c r="W481" s="39"/>
      <c r="X481" s="39"/>
      <c r="Y481" s="39"/>
      <c r="Z481" s="39"/>
      <c r="AA481" s="39"/>
      <c r="AB481" s="39"/>
      <c r="AC481" s="39"/>
      <c r="AD481" s="39"/>
      <c r="AE481" s="39"/>
      <c r="AR481" s="240" t="s">
        <v>357</v>
      </c>
      <c r="AT481" s="240" t="s">
        <v>352</v>
      </c>
      <c r="AU481" s="240" t="s">
        <v>76</v>
      </c>
      <c r="AY481" s="18" t="s">
        <v>350</v>
      </c>
      <c r="BE481" s="241">
        <f>IF(N481="základní",J481,0)</f>
        <v>0</v>
      </c>
      <c r="BF481" s="241">
        <f>IF(N481="snížená",J481,0)</f>
        <v>0</v>
      </c>
      <c r="BG481" s="241">
        <f>IF(N481="zákl. přenesená",J481,0)</f>
        <v>0</v>
      </c>
      <c r="BH481" s="241">
        <f>IF(N481="sníž. přenesená",J481,0)</f>
        <v>0</v>
      </c>
      <c r="BI481" s="241">
        <f>IF(N481="nulová",J481,0)</f>
        <v>0</v>
      </c>
      <c r="BJ481" s="18" t="s">
        <v>84</v>
      </c>
      <c r="BK481" s="241">
        <f>ROUND(I481*H481,2)</f>
        <v>0</v>
      </c>
      <c r="BL481" s="18" t="s">
        <v>357</v>
      </c>
      <c r="BM481" s="240" t="s">
        <v>2336</v>
      </c>
    </row>
    <row r="482" s="2" customFormat="1">
      <c r="A482" s="39"/>
      <c r="B482" s="40"/>
      <c r="C482" s="41"/>
      <c r="D482" s="242" t="s">
        <v>359</v>
      </c>
      <c r="E482" s="41"/>
      <c r="F482" s="243" t="s">
        <v>7498</v>
      </c>
      <c r="G482" s="41"/>
      <c r="H482" s="41"/>
      <c r="I482" s="244"/>
      <c r="J482" s="41"/>
      <c r="K482" s="41"/>
      <c r="L482" s="45"/>
      <c r="M482" s="245"/>
      <c r="N482" s="246"/>
      <c r="O482" s="92"/>
      <c r="P482" s="92"/>
      <c r="Q482" s="92"/>
      <c r="R482" s="92"/>
      <c r="S482" s="92"/>
      <c r="T482" s="93"/>
      <c r="U482" s="39"/>
      <c r="V482" s="39"/>
      <c r="W482" s="39"/>
      <c r="X482" s="39"/>
      <c r="Y482" s="39"/>
      <c r="Z482" s="39"/>
      <c r="AA482" s="39"/>
      <c r="AB482" s="39"/>
      <c r="AC482" s="39"/>
      <c r="AD482" s="39"/>
      <c r="AE482" s="39"/>
      <c r="AT482" s="18" t="s">
        <v>359</v>
      </c>
      <c r="AU482" s="18" t="s">
        <v>76</v>
      </c>
    </row>
    <row r="483" s="15" customFormat="1">
      <c r="A483" s="15"/>
      <c r="B483" s="269"/>
      <c r="C483" s="270"/>
      <c r="D483" s="242" t="s">
        <v>361</v>
      </c>
      <c r="E483" s="271" t="s">
        <v>1</v>
      </c>
      <c r="F483" s="272" t="s">
        <v>7499</v>
      </c>
      <c r="G483" s="270"/>
      <c r="H483" s="271" t="s">
        <v>1</v>
      </c>
      <c r="I483" s="273"/>
      <c r="J483" s="270"/>
      <c r="K483" s="270"/>
      <c r="L483" s="274"/>
      <c r="M483" s="275"/>
      <c r="N483" s="276"/>
      <c r="O483" s="276"/>
      <c r="P483" s="276"/>
      <c r="Q483" s="276"/>
      <c r="R483" s="276"/>
      <c r="S483" s="276"/>
      <c r="T483" s="277"/>
      <c r="U483" s="15"/>
      <c r="V483" s="15"/>
      <c r="W483" s="15"/>
      <c r="X483" s="15"/>
      <c r="Y483" s="15"/>
      <c r="Z483" s="15"/>
      <c r="AA483" s="15"/>
      <c r="AB483" s="15"/>
      <c r="AC483" s="15"/>
      <c r="AD483" s="15"/>
      <c r="AE483" s="15"/>
      <c r="AT483" s="278" t="s">
        <v>361</v>
      </c>
      <c r="AU483" s="278" t="s">
        <v>76</v>
      </c>
      <c r="AV483" s="15" t="s">
        <v>84</v>
      </c>
      <c r="AW483" s="15" t="s">
        <v>32</v>
      </c>
      <c r="AX483" s="15" t="s">
        <v>76</v>
      </c>
      <c r="AY483" s="278" t="s">
        <v>350</v>
      </c>
    </row>
    <row r="484" s="15" customFormat="1">
      <c r="A484" s="15"/>
      <c r="B484" s="269"/>
      <c r="C484" s="270"/>
      <c r="D484" s="242" t="s">
        <v>361</v>
      </c>
      <c r="E484" s="271" t="s">
        <v>1</v>
      </c>
      <c r="F484" s="272" t="s">
        <v>7500</v>
      </c>
      <c r="G484" s="270"/>
      <c r="H484" s="271" t="s">
        <v>1</v>
      </c>
      <c r="I484" s="273"/>
      <c r="J484" s="270"/>
      <c r="K484" s="270"/>
      <c r="L484" s="274"/>
      <c r="M484" s="275"/>
      <c r="N484" s="276"/>
      <c r="O484" s="276"/>
      <c r="P484" s="276"/>
      <c r="Q484" s="276"/>
      <c r="R484" s="276"/>
      <c r="S484" s="276"/>
      <c r="T484" s="277"/>
      <c r="U484" s="15"/>
      <c r="V484" s="15"/>
      <c r="W484" s="15"/>
      <c r="X484" s="15"/>
      <c r="Y484" s="15"/>
      <c r="Z484" s="15"/>
      <c r="AA484" s="15"/>
      <c r="AB484" s="15"/>
      <c r="AC484" s="15"/>
      <c r="AD484" s="15"/>
      <c r="AE484" s="15"/>
      <c r="AT484" s="278" t="s">
        <v>361</v>
      </c>
      <c r="AU484" s="278" t="s">
        <v>76</v>
      </c>
      <c r="AV484" s="15" t="s">
        <v>84</v>
      </c>
      <c r="AW484" s="15" t="s">
        <v>32</v>
      </c>
      <c r="AX484" s="15" t="s">
        <v>76</v>
      </c>
      <c r="AY484" s="278" t="s">
        <v>350</v>
      </c>
    </row>
    <row r="485" s="15" customFormat="1">
      <c r="A485" s="15"/>
      <c r="B485" s="269"/>
      <c r="C485" s="270"/>
      <c r="D485" s="242" t="s">
        <v>361</v>
      </c>
      <c r="E485" s="271" t="s">
        <v>1</v>
      </c>
      <c r="F485" s="272" t="s">
        <v>7501</v>
      </c>
      <c r="G485" s="270"/>
      <c r="H485" s="271" t="s">
        <v>1</v>
      </c>
      <c r="I485" s="273"/>
      <c r="J485" s="270"/>
      <c r="K485" s="270"/>
      <c r="L485" s="274"/>
      <c r="M485" s="275"/>
      <c r="N485" s="276"/>
      <c r="O485" s="276"/>
      <c r="P485" s="276"/>
      <c r="Q485" s="276"/>
      <c r="R485" s="276"/>
      <c r="S485" s="276"/>
      <c r="T485" s="277"/>
      <c r="U485" s="15"/>
      <c r="V485" s="15"/>
      <c r="W485" s="15"/>
      <c r="X485" s="15"/>
      <c r="Y485" s="15"/>
      <c r="Z485" s="15"/>
      <c r="AA485" s="15"/>
      <c r="AB485" s="15"/>
      <c r="AC485" s="15"/>
      <c r="AD485" s="15"/>
      <c r="AE485" s="15"/>
      <c r="AT485" s="278" t="s">
        <v>361</v>
      </c>
      <c r="AU485" s="278" t="s">
        <v>76</v>
      </c>
      <c r="AV485" s="15" t="s">
        <v>84</v>
      </c>
      <c r="AW485" s="15" t="s">
        <v>32</v>
      </c>
      <c r="AX485" s="15" t="s">
        <v>76</v>
      </c>
      <c r="AY485" s="278" t="s">
        <v>350</v>
      </c>
    </row>
    <row r="486" s="15" customFormat="1">
      <c r="A486" s="15"/>
      <c r="B486" s="269"/>
      <c r="C486" s="270"/>
      <c r="D486" s="242" t="s">
        <v>361</v>
      </c>
      <c r="E486" s="271" t="s">
        <v>1</v>
      </c>
      <c r="F486" s="272" t="s">
        <v>7220</v>
      </c>
      <c r="G486" s="270"/>
      <c r="H486" s="271" t="s">
        <v>1</v>
      </c>
      <c r="I486" s="273"/>
      <c r="J486" s="270"/>
      <c r="K486" s="270"/>
      <c r="L486" s="274"/>
      <c r="M486" s="275"/>
      <c r="N486" s="276"/>
      <c r="O486" s="276"/>
      <c r="P486" s="276"/>
      <c r="Q486" s="276"/>
      <c r="R486" s="276"/>
      <c r="S486" s="276"/>
      <c r="T486" s="277"/>
      <c r="U486" s="15"/>
      <c r="V486" s="15"/>
      <c r="W486" s="15"/>
      <c r="X486" s="15"/>
      <c r="Y486" s="15"/>
      <c r="Z486" s="15"/>
      <c r="AA486" s="15"/>
      <c r="AB486" s="15"/>
      <c r="AC486" s="15"/>
      <c r="AD486" s="15"/>
      <c r="AE486" s="15"/>
      <c r="AT486" s="278" t="s">
        <v>361</v>
      </c>
      <c r="AU486" s="278" t="s">
        <v>76</v>
      </c>
      <c r="AV486" s="15" t="s">
        <v>84</v>
      </c>
      <c r="AW486" s="15" t="s">
        <v>32</v>
      </c>
      <c r="AX486" s="15" t="s">
        <v>76</v>
      </c>
      <c r="AY486" s="278" t="s">
        <v>350</v>
      </c>
    </row>
    <row r="487" s="13" customFormat="1">
      <c r="A487" s="13"/>
      <c r="B487" s="247"/>
      <c r="C487" s="248"/>
      <c r="D487" s="242" t="s">
        <v>361</v>
      </c>
      <c r="E487" s="249" t="s">
        <v>1</v>
      </c>
      <c r="F487" s="250" t="s">
        <v>2504</v>
      </c>
      <c r="G487" s="248"/>
      <c r="H487" s="251">
        <v>156</v>
      </c>
      <c r="I487" s="252"/>
      <c r="J487" s="248"/>
      <c r="K487" s="248"/>
      <c r="L487" s="253"/>
      <c r="M487" s="254"/>
      <c r="N487" s="255"/>
      <c r="O487" s="255"/>
      <c r="P487" s="255"/>
      <c r="Q487" s="255"/>
      <c r="R487" s="255"/>
      <c r="S487" s="255"/>
      <c r="T487" s="256"/>
      <c r="U487" s="13"/>
      <c r="V487" s="13"/>
      <c r="W487" s="13"/>
      <c r="X487" s="13"/>
      <c r="Y487" s="13"/>
      <c r="Z487" s="13"/>
      <c r="AA487" s="13"/>
      <c r="AB487" s="13"/>
      <c r="AC487" s="13"/>
      <c r="AD487" s="13"/>
      <c r="AE487" s="13"/>
      <c r="AT487" s="257" t="s">
        <v>361</v>
      </c>
      <c r="AU487" s="257" t="s">
        <v>76</v>
      </c>
      <c r="AV487" s="13" t="s">
        <v>86</v>
      </c>
      <c r="AW487" s="13" t="s">
        <v>32</v>
      </c>
      <c r="AX487" s="13" t="s">
        <v>84</v>
      </c>
      <c r="AY487" s="257" t="s">
        <v>350</v>
      </c>
    </row>
    <row r="488" s="2" customFormat="1" ht="16.5" customHeight="1">
      <c r="A488" s="39"/>
      <c r="B488" s="40"/>
      <c r="C488" s="229" t="s">
        <v>1014</v>
      </c>
      <c r="D488" s="229" t="s">
        <v>352</v>
      </c>
      <c r="E488" s="230" t="s">
        <v>7502</v>
      </c>
      <c r="F488" s="231" t="s">
        <v>7503</v>
      </c>
      <c r="G488" s="232" t="s">
        <v>497</v>
      </c>
      <c r="H488" s="233">
        <v>37</v>
      </c>
      <c r="I488" s="234"/>
      <c r="J488" s="235">
        <f>ROUND(I488*H488,2)</f>
        <v>0</v>
      </c>
      <c r="K488" s="231" t="s">
        <v>1</v>
      </c>
      <c r="L488" s="45"/>
      <c r="M488" s="236" t="s">
        <v>1</v>
      </c>
      <c r="N488" s="237" t="s">
        <v>41</v>
      </c>
      <c r="O488" s="92"/>
      <c r="P488" s="238">
        <f>O488*H488</f>
        <v>0</v>
      </c>
      <c r="Q488" s="238">
        <v>0</v>
      </c>
      <c r="R488" s="238">
        <f>Q488*H488</f>
        <v>0</v>
      </c>
      <c r="S488" s="238">
        <v>0</v>
      </c>
      <c r="T488" s="239">
        <f>S488*H488</f>
        <v>0</v>
      </c>
      <c r="U488" s="39"/>
      <c r="V488" s="39"/>
      <c r="W488" s="39"/>
      <c r="X488" s="39"/>
      <c r="Y488" s="39"/>
      <c r="Z488" s="39"/>
      <c r="AA488" s="39"/>
      <c r="AB488" s="39"/>
      <c r="AC488" s="39"/>
      <c r="AD488" s="39"/>
      <c r="AE488" s="39"/>
      <c r="AR488" s="240" t="s">
        <v>357</v>
      </c>
      <c r="AT488" s="240" t="s">
        <v>352</v>
      </c>
      <c r="AU488" s="240" t="s">
        <v>76</v>
      </c>
      <c r="AY488" s="18" t="s">
        <v>350</v>
      </c>
      <c r="BE488" s="241">
        <f>IF(N488="základní",J488,0)</f>
        <v>0</v>
      </c>
      <c r="BF488" s="241">
        <f>IF(N488="snížená",J488,0)</f>
        <v>0</v>
      </c>
      <c r="BG488" s="241">
        <f>IF(N488="zákl. přenesená",J488,0)</f>
        <v>0</v>
      </c>
      <c r="BH488" s="241">
        <f>IF(N488="sníž. přenesená",J488,0)</f>
        <v>0</v>
      </c>
      <c r="BI488" s="241">
        <f>IF(N488="nulová",J488,0)</f>
        <v>0</v>
      </c>
      <c r="BJ488" s="18" t="s">
        <v>84</v>
      </c>
      <c r="BK488" s="241">
        <f>ROUND(I488*H488,2)</f>
        <v>0</v>
      </c>
      <c r="BL488" s="18" t="s">
        <v>357</v>
      </c>
      <c r="BM488" s="240" t="s">
        <v>2357</v>
      </c>
    </row>
    <row r="489" s="2" customFormat="1">
      <c r="A489" s="39"/>
      <c r="B489" s="40"/>
      <c r="C489" s="41"/>
      <c r="D489" s="242" t="s">
        <v>359</v>
      </c>
      <c r="E489" s="41"/>
      <c r="F489" s="243" t="s">
        <v>7503</v>
      </c>
      <c r="G489" s="41"/>
      <c r="H489" s="41"/>
      <c r="I489" s="244"/>
      <c r="J489" s="41"/>
      <c r="K489" s="41"/>
      <c r="L489" s="45"/>
      <c r="M489" s="245"/>
      <c r="N489" s="246"/>
      <c r="O489" s="92"/>
      <c r="P489" s="92"/>
      <c r="Q489" s="92"/>
      <c r="R489" s="92"/>
      <c r="S489" s="92"/>
      <c r="T489" s="93"/>
      <c r="U489" s="39"/>
      <c r="V489" s="39"/>
      <c r="W489" s="39"/>
      <c r="X489" s="39"/>
      <c r="Y489" s="39"/>
      <c r="Z489" s="39"/>
      <c r="AA489" s="39"/>
      <c r="AB489" s="39"/>
      <c r="AC489" s="39"/>
      <c r="AD489" s="39"/>
      <c r="AE489" s="39"/>
      <c r="AT489" s="18" t="s">
        <v>359</v>
      </c>
      <c r="AU489" s="18" t="s">
        <v>76</v>
      </c>
    </row>
    <row r="490" s="15" customFormat="1">
      <c r="A490" s="15"/>
      <c r="B490" s="269"/>
      <c r="C490" s="270"/>
      <c r="D490" s="242" t="s">
        <v>361</v>
      </c>
      <c r="E490" s="271" t="s">
        <v>1</v>
      </c>
      <c r="F490" s="272" t="s">
        <v>7504</v>
      </c>
      <c r="G490" s="270"/>
      <c r="H490" s="271" t="s">
        <v>1</v>
      </c>
      <c r="I490" s="273"/>
      <c r="J490" s="270"/>
      <c r="K490" s="270"/>
      <c r="L490" s="274"/>
      <c r="M490" s="275"/>
      <c r="N490" s="276"/>
      <c r="O490" s="276"/>
      <c r="P490" s="276"/>
      <c r="Q490" s="276"/>
      <c r="R490" s="276"/>
      <c r="S490" s="276"/>
      <c r="T490" s="277"/>
      <c r="U490" s="15"/>
      <c r="V490" s="15"/>
      <c r="W490" s="15"/>
      <c r="X490" s="15"/>
      <c r="Y490" s="15"/>
      <c r="Z490" s="15"/>
      <c r="AA490" s="15"/>
      <c r="AB490" s="15"/>
      <c r="AC490" s="15"/>
      <c r="AD490" s="15"/>
      <c r="AE490" s="15"/>
      <c r="AT490" s="278" t="s">
        <v>361</v>
      </c>
      <c r="AU490" s="278" t="s">
        <v>76</v>
      </c>
      <c r="AV490" s="15" t="s">
        <v>84</v>
      </c>
      <c r="AW490" s="15" t="s">
        <v>32</v>
      </c>
      <c r="AX490" s="15" t="s">
        <v>76</v>
      </c>
      <c r="AY490" s="278" t="s">
        <v>350</v>
      </c>
    </row>
    <row r="491" s="15" customFormat="1">
      <c r="A491" s="15"/>
      <c r="B491" s="269"/>
      <c r="C491" s="270"/>
      <c r="D491" s="242" t="s">
        <v>361</v>
      </c>
      <c r="E491" s="271" t="s">
        <v>1</v>
      </c>
      <c r="F491" s="272" t="s">
        <v>7505</v>
      </c>
      <c r="G491" s="270"/>
      <c r="H491" s="271" t="s">
        <v>1</v>
      </c>
      <c r="I491" s="273"/>
      <c r="J491" s="270"/>
      <c r="K491" s="270"/>
      <c r="L491" s="274"/>
      <c r="M491" s="275"/>
      <c r="N491" s="276"/>
      <c r="O491" s="276"/>
      <c r="P491" s="276"/>
      <c r="Q491" s="276"/>
      <c r="R491" s="276"/>
      <c r="S491" s="276"/>
      <c r="T491" s="277"/>
      <c r="U491" s="15"/>
      <c r="V491" s="15"/>
      <c r="W491" s="15"/>
      <c r="X491" s="15"/>
      <c r="Y491" s="15"/>
      <c r="Z491" s="15"/>
      <c r="AA491" s="15"/>
      <c r="AB491" s="15"/>
      <c r="AC491" s="15"/>
      <c r="AD491" s="15"/>
      <c r="AE491" s="15"/>
      <c r="AT491" s="278" t="s">
        <v>361</v>
      </c>
      <c r="AU491" s="278" t="s">
        <v>76</v>
      </c>
      <c r="AV491" s="15" t="s">
        <v>84</v>
      </c>
      <c r="AW491" s="15" t="s">
        <v>32</v>
      </c>
      <c r="AX491" s="15" t="s">
        <v>76</v>
      </c>
      <c r="AY491" s="278" t="s">
        <v>350</v>
      </c>
    </row>
    <row r="492" s="15" customFormat="1">
      <c r="A492" s="15"/>
      <c r="B492" s="269"/>
      <c r="C492" s="270"/>
      <c r="D492" s="242" t="s">
        <v>361</v>
      </c>
      <c r="E492" s="271" t="s">
        <v>1</v>
      </c>
      <c r="F492" s="272" t="s">
        <v>7220</v>
      </c>
      <c r="G492" s="270"/>
      <c r="H492" s="271" t="s">
        <v>1</v>
      </c>
      <c r="I492" s="273"/>
      <c r="J492" s="270"/>
      <c r="K492" s="270"/>
      <c r="L492" s="274"/>
      <c r="M492" s="275"/>
      <c r="N492" s="276"/>
      <c r="O492" s="276"/>
      <c r="P492" s="276"/>
      <c r="Q492" s="276"/>
      <c r="R492" s="276"/>
      <c r="S492" s="276"/>
      <c r="T492" s="277"/>
      <c r="U492" s="15"/>
      <c r="V492" s="15"/>
      <c r="W492" s="15"/>
      <c r="X492" s="15"/>
      <c r="Y492" s="15"/>
      <c r="Z492" s="15"/>
      <c r="AA492" s="15"/>
      <c r="AB492" s="15"/>
      <c r="AC492" s="15"/>
      <c r="AD492" s="15"/>
      <c r="AE492" s="15"/>
      <c r="AT492" s="278" t="s">
        <v>361</v>
      </c>
      <c r="AU492" s="278" t="s">
        <v>76</v>
      </c>
      <c r="AV492" s="15" t="s">
        <v>84</v>
      </c>
      <c r="AW492" s="15" t="s">
        <v>32</v>
      </c>
      <c r="AX492" s="15" t="s">
        <v>76</v>
      </c>
      <c r="AY492" s="278" t="s">
        <v>350</v>
      </c>
    </row>
    <row r="493" s="13" customFormat="1">
      <c r="A493" s="13"/>
      <c r="B493" s="247"/>
      <c r="C493" s="248"/>
      <c r="D493" s="242" t="s">
        <v>361</v>
      </c>
      <c r="E493" s="249" t="s">
        <v>1</v>
      </c>
      <c r="F493" s="250" t="s">
        <v>729</v>
      </c>
      <c r="G493" s="248"/>
      <c r="H493" s="251">
        <v>37</v>
      </c>
      <c r="I493" s="252"/>
      <c r="J493" s="248"/>
      <c r="K493" s="248"/>
      <c r="L493" s="253"/>
      <c r="M493" s="254"/>
      <c r="N493" s="255"/>
      <c r="O493" s="255"/>
      <c r="P493" s="255"/>
      <c r="Q493" s="255"/>
      <c r="R493" s="255"/>
      <c r="S493" s="255"/>
      <c r="T493" s="256"/>
      <c r="U493" s="13"/>
      <c r="V493" s="13"/>
      <c r="W493" s="13"/>
      <c r="X493" s="13"/>
      <c r="Y493" s="13"/>
      <c r="Z493" s="13"/>
      <c r="AA493" s="13"/>
      <c r="AB493" s="13"/>
      <c r="AC493" s="13"/>
      <c r="AD493" s="13"/>
      <c r="AE493" s="13"/>
      <c r="AT493" s="257" t="s">
        <v>361</v>
      </c>
      <c r="AU493" s="257" t="s">
        <v>76</v>
      </c>
      <c r="AV493" s="13" t="s">
        <v>86</v>
      </c>
      <c r="AW493" s="13" t="s">
        <v>32</v>
      </c>
      <c r="AX493" s="13" t="s">
        <v>84</v>
      </c>
      <c r="AY493" s="257" t="s">
        <v>350</v>
      </c>
    </row>
    <row r="494" s="2" customFormat="1" ht="16.5" customHeight="1">
      <c r="A494" s="39"/>
      <c r="B494" s="40"/>
      <c r="C494" s="229" t="s">
        <v>1023</v>
      </c>
      <c r="D494" s="229" t="s">
        <v>352</v>
      </c>
      <c r="E494" s="230" t="s">
        <v>7506</v>
      </c>
      <c r="F494" s="231" t="s">
        <v>7507</v>
      </c>
      <c r="G494" s="232" t="s">
        <v>497</v>
      </c>
      <c r="H494" s="233">
        <v>8</v>
      </c>
      <c r="I494" s="234"/>
      <c r="J494" s="235">
        <f>ROUND(I494*H494,2)</f>
        <v>0</v>
      </c>
      <c r="K494" s="231" t="s">
        <v>1</v>
      </c>
      <c r="L494" s="45"/>
      <c r="M494" s="236" t="s">
        <v>1</v>
      </c>
      <c r="N494" s="237" t="s">
        <v>41</v>
      </c>
      <c r="O494" s="92"/>
      <c r="P494" s="238">
        <f>O494*H494</f>
        <v>0</v>
      </c>
      <c r="Q494" s="238">
        <v>0</v>
      </c>
      <c r="R494" s="238">
        <f>Q494*H494</f>
        <v>0</v>
      </c>
      <c r="S494" s="238">
        <v>0</v>
      </c>
      <c r="T494" s="239">
        <f>S494*H494</f>
        <v>0</v>
      </c>
      <c r="U494" s="39"/>
      <c r="V494" s="39"/>
      <c r="W494" s="39"/>
      <c r="X494" s="39"/>
      <c r="Y494" s="39"/>
      <c r="Z494" s="39"/>
      <c r="AA494" s="39"/>
      <c r="AB494" s="39"/>
      <c r="AC494" s="39"/>
      <c r="AD494" s="39"/>
      <c r="AE494" s="39"/>
      <c r="AR494" s="240" t="s">
        <v>357</v>
      </c>
      <c r="AT494" s="240" t="s">
        <v>352</v>
      </c>
      <c r="AU494" s="240" t="s">
        <v>76</v>
      </c>
      <c r="AY494" s="18" t="s">
        <v>350</v>
      </c>
      <c r="BE494" s="241">
        <f>IF(N494="základní",J494,0)</f>
        <v>0</v>
      </c>
      <c r="BF494" s="241">
        <f>IF(N494="snížená",J494,0)</f>
        <v>0</v>
      </c>
      <c r="BG494" s="241">
        <f>IF(N494="zákl. přenesená",J494,0)</f>
        <v>0</v>
      </c>
      <c r="BH494" s="241">
        <f>IF(N494="sníž. přenesená",J494,0)</f>
        <v>0</v>
      </c>
      <c r="BI494" s="241">
        <f>IF(N494="nulová",J494,0)</f>
        <v>0</v>
      </c>
      <c r="BJ494" s="18" t="s">
        <v>84</v>
      </c>
      <c r="BK494" s="241">
        <f>ROUND(I494*H494,2)</f>
        <v>0</v>
      </c>
      <c r="BL494" s="18" t="s">
        <v>357</v>
      </c>
      <c r="BM494" s="240" t="s">
        <v>2367</v>
      </c>
    </row>
    <row r="495" s="2" customFormat="1">
      <c r="A495" s="39"/>
      <c r="B495" s="40"/>
      <c r="C495" s="41"/>
      <c r="D495" s="242" t="s">
        <v>359</v>
      </c>
      <c r="E495" s="41"/>
      <c r="F495" s="243" t="s">
        <v>7507</v>
      </c>
      <c r="G495" s="41"/>
      <c r="H495" s="41"/>
      <c r="I495" s="244"/>
      <c r="J495" s="41"/>
      <c r="K495" s="41"/>
      <c r="L495" s="45"/>
      <c r="M495" s="245"/>
      <c r="N495" s="246"/>
      <c r="O495" s="92"/>
      <c r="P495" s="92"/>
      <c r="Q495" s="92"/>
      <c r="R495" s="92"/>
      <c r="S495" s="92"/>
      <c r="T495" s="93"/>
      <c r="U495" s="39"/>
      <c r="V495" s="39"/>
      <c r="W495" s="39"/>
      <c r="X495" s="39"/>
      <c r="Y495" s="39"/>
      <c r="Z495" s="39"/>
      <c r="AA495" s="39"/>
      <c r="AB495" s="39"/>
      <c r="AC495" s="39"/>
      <c r="AD495" s="39"/>
      <c r="AE495" s="39"/>
      <c r="AT495" s="18" t="s">
        <v>359</v>
      </c>
      <c r="AU495" s="18" t="s">
        <v>76</v>
      </c>
    </row>
    <row r="496" s="15" customFormat="1">
      <c r="A496" s="15"/>
      <c r="B496" s="269"/>
      <c r="C496" s="270"/>
      <c r="D496" s="242" t="s">
        <v>361</v>
      </c>
      <c r="E496" s="271" t="s">
        <v>1</v>
      </c>
      <c r="F496" s="272" t="s">
        <v>7508</v>
      </c>
      <c r="G496" s="270"/>
      <c r="H496" s="271" t="s">
        <v>1</v>
      </c>
      <c r="I496" s="273"/>
      <c r="J496" s="270"/>
      <c r="K496" s="270"/>
      <c r="L496" s="274"/>
      <c r="M496" s="275"/>
      <c r="N496" s="276"/>
      <c r="O496" s="276"/>
      <c r="P496" s="276"/>
      <c r="Q496" s="276"/>
      <c r="R496" s="276"/>
      <c r="S496" s="276"/>
      <c r="T496" s="277"/>
      <c r="U496" s="15"/>
      <c r="V496" s="15"/>
      <c r="W496" s="15"/>
      <c r="X496" s="15"/>
      <c r="Y496" s="15"/>
      <c r="Z496" s="15"/>
      <c r="AA496" s="15"/>
      <c r="AB496" s="15"/>
      <c r="AC496" s="15"/>
      <c r="AD496" s="15"/>
      <c r="AE496" s="15"/>
      <c r="AT496" s="278" t="s">
        <v>361</v>
      </c>
      <c r="AU496" s="278" t="s">
        <v>76</v>
      </c>
      <c r="AV496" s="15" t="s">
        <v>84</v>
      </c>
      <c r="AW496" s="15" t="s">
        <v>32</v>
      </c>
      <c r="AX496" s="15" t="s">
        <v>76</v>
      </c>
      <c r="AY496" s="278" t="s">
        <v>350</v>
      </c>
    </row>
    <row r="497" s="15" customFormat="1">
      <c r="A497" s="15"/>
      <c r="B497" s="269"/>
      <c r="C497" s="270"/>
      <c r="D497" s="242" t="s">
        <v>361</v>
      </c>
      <c r="E497" s="271" t="s">
        <v>1</v>
      </c>
      <c r="F497" s="272" t="s">
        <v>7509</v>
      </c>
      <c r="G497" s="270"/>
      <c r="H497" s="271" t="s">
        <v>1</v>
      </c>
      <c r="I497" s="273"/>
      <c r="J497" s="270"/>
      <c r="K497" s="270"/>
      <c r="L497" s="274"/>
      <c r="M497" s="275"/>
      <c r="N497" s="276"/>
      <c r="O497" s="276"/>
      <c r="P497" s="276"/>
      <c r="Q497" s="276"/>
      <c r="R497" s="276"/>
      <c r="S497" s="276"/>
      <c r="T497" s="277"/>
      <c r="U497" s="15"/>
      <c r="V497" s="15"/>
      <c r="W497" s="15"/>
      <c r="X497" s="15"/>
      <c r="Y497" s="15"/>
      <c r="Z497" s="15"/>
      <c r="AA497" s="15"/>
      <c r="AB497" s="15"/>
      <c r="AC497" s="15"/>
      <c r="AD497" s="15"/>
      <c r="AE497" s="15"/>
      <c r="AT497" s="278" t="s">
        <v>361</v>
      </c>
      <c r="AU497" s="278" t="s">
        <v>76</v>
      </c>
      <c r="AV497" s="15" t="s">
        <v>84</v>
      </c>
      <c r="AW497" s="15" t="s">
        <v>32</v>
      </c>
      <c r="AX497" s="15" t="s">
        <v>76</v>
      </c>
      <c r="AY497" s="278" t="s">
        <v>350</v>
      </c>
    </row>
    <row r="498" s="13" customFormat="1">
      <c r="A498" s="13"/>
      <c r="B498" s="247"/>
      <c r="C498" s="248"/>
      <c r="D498" s="242" t="s">
        <v>361</v>
      </c>
      <c r="E498" s="249" t="s">
        <v>1</v>
      </c>
      <c r="F498" s="250" t="s">
        <v>468</v>
      </c>
      <c r="G498" s="248"/>
      <c r="H498" s="251">
        <v>8</v>
      </c>
      <c r="I498" s="252"/>
      <c r="J498" s="248"/>
      <c r="K498" s="248"/>
      <c r="L498" s="253"/>
      <c r="M498" s="254"/>
      <c r="N498" s="255"/>
      <c r="O498" s="255"/>
      <c r="P498" s="255"/>
      <c r="Q498" s="255"/>
      <c r="R498" s="255"/>
      <c r="S498" s="255"/>
      <c r="T498" s="256"/>
      <c r="U498" s="13"/>
      <c r="V498" s="13"/>
      <c r="W498" s="13"/>
      <c r="X498" s="13"/>
      <c r="Y498" s="13"/>
      <c r="Z498" s="13"/>
      <c r="AA498" s="13"/>
      <c r="AB498" s="13"/>
      <c r="AC498" s="13"/>
      <c r="AD498" s="13"/>
      <c r="AE498" s="13"/>
      <c r="AT498" s="257" t="s">
        <v>361</v>
      </c>
      <c r="AU498" s="257" t="s">
        <v>76</v>
      </c>
      <c r="AV498" s="13" t="s">
        <v>86</v>
      </c>
      <c r="AW498" s="13" t="s">
        <v>32</v>
      </c>
      <c r="AX498" s="13" t="s">
        <v>84</v>
      </c>
      <c r="AY498" s="257" t="s">
        <v>350</v>
      </c>
    </row>
    <row r="499" s="2" customFormat="1" ht="16.5" customHeight="1">
      <c r="A499" s="39"/>
      <c r="B499" s="40"/>
      <c r="C499" s="229" t="s">
        <v>1034</v>
      </c>
      <c r="D499" s="229" t="s">
        <v>352</v>
      </c>
      <c r="E499" s="230" t="s">
        <v>7510</v>
      </c>
      <c r="F499" s="231" t="s">
        <v>7511</v>
      </c>
      <c r="G499" s="232" t="s">
        <v>497</v>
      </c>
      <c r="H499" s="233">
        <v>14</v>
      </c>
      <c r="I499" s="234"/>
      <c r="J499" s="235">
        <f>ROUND(I499*H499,2)</f>
        <v>0</v>
      </c>
      <c r="K499" s="231" t="s">
        <v>1</v>
      </c>
      <c r="L499" s="45"/>
      <c r="M499" s="236" t="s">
        <v>1</v>
      </c>
      <c r="N499" s="237" t="s">
        <v>41</v>
      </c>
      <c r="O499" s="92"/>
      <c r="P499" s="238">
        <f>O499*H499</f>
        <v>0</v>
      </c>
      <c r="Q499" s="238">
        <v>0</v>
      </c>
      <c r="R499" s="238">
        <f>Q499*H499</f>
        <v>0</v>
      </c>
      <c r="S499" s="238">
        <v>0</v>
      </c>
      <c r="T499" s="239">
        <f>S499*H499</f>
        <v>0</v>
      </c>
      <c r="U499" s="39"/>
      <c r="V499" s="39"/>
      <c r="W499" s="39"/>
      <c r="X499" s="39"/>
      <c r="Y499" s="39"/>
      <c r="Z499" s="39"/>
      <c r="AA499" s="39"/>
      <c r="AB499" s="39"/>
      <c r="AC499" s="39"/>
      <c r="AD499" s="39"/>
      <c r="AE499" s="39"/>
      <c r="AR499" s="240" t="s">
        <v>357</v>
      </c>
      <c r="AT499" s="240" t="s">
        <v>352</v>
      </c>
      <c r="AU499" s="240" t="s">
        <v>76</v>
      </c>
      <c r="AY499" s="18" t="s">
        <v>350</v>
      </c>
      <c r="BE499" s="241">
        <f>IF(N499="základní",J499,0)</f>
        <v>0</v>
      </c>
      <c r="BF499" s="241">
        <f>IF(N499="snížená",J499,0)</f>
        <v>0</v>
      </c>
      <c r="BG499" s="241">
        <f>IF(N499="zákl. přenesená",J499,0)</f>
        <v>0</v>
      </c>
      <c r="BH499" s="241">
        <f>IF(N499="sníž. přenesená",J499,0)</f>
        <v>0</v>
      </c>
      <c r="BI499" s="241">
        <f>IF(N499="nulová",J499,0)</f>
        <v>0</v>
      </c>
      <c r="BJ499" s="18" t="s">
        <v>84</v>
      </c>
      <c r="BK499" s="241">
        <f>ROUND(I499*H499,2)</f>
        <v>0</v>
      </c>
      <c r="BL499" s="18" t="s">
        <v>357</v>
      </c>
      <c r="BM499" s="240" t="s">
        <v>2377</v>
      </c>
    </row>
    <row r="500" s="2" customFormat="1">
      <c r="A500" s="39"/>
      <c r="B500" s="40"/>
      <c r="C500" s="41"/>
      <c r="D500" s="242" t="s">
        <v>359</v>
      </c>
      <c r="E500" s="41"/>
      <c r="F500" s="243" t="s">
        <v>7511</v>
      </c>
      <c r="G500" s="41"/>
      <c r="H500" s="41"/>
      <c r="I500" s="244"/>
      <c r="J500" s="41"/>
      <c r="K500" s="41"/>
      <c r="L500" s="45"/>
      <c r="M500" s="245"/>
      <c r="N500" s="246"/>
      <c r="O500" s="92"/>
      <c r="P500" s="92"/>
      <c r="Q500" s="92"/>
      <c r="R500" s="92"/>
      <c r="S500" s="92"/>
      <c r="T500" s="93"/>
      <c r="U500" s="39"/>
      <c r="V500" s="39"/>
      <c r="W500" s="39"/>
      <c r="X500" s="39"/>
      <c r="Y500" s="39"/>
      <c r="Z500" s="39"/>
      <c r="AA500" s="39"/>
      <c r="AB500" s="39"/>
      <c r="AC500" s="39"/>
      <c r="AD500" s="39"/>
      <c r="AE500" s="39"/>
      <c r="AT500" s="18" t="s">
        <v>359</v>
      </c>
      <c r="AU500" s="18" t="s">
        <v>76</v>
      </c>
    </row>
    <row r="501" s="15" customFormat="1">
      <c r="A501" s="15"/>
      <c r="B501" s="269"/>
      <c r="C501" s="270"/>
      <c r="D501" s="242" t="s">
        <v>361</v>
      </c>
      <c r="E501" s="271" t="s">
        <v>1</v>
      </c>
      <c r="F501" s="272" t="s">
        <v>7512</v>
      </c>
      <c r="G501" s="270"/>
      <c r="H501" s="271" t="s">
        <v>1</v>
      </c>
      <c r="I501" s="273"/>
      <c r="J501" s="270"/>
      <c r="K501" s="270"/>
      <c r="L501" s="274"/>
      <c r="M501" s="275"/>
      <c r="N501" s="276"/>
      <c r="O501" s="276"/>
      <c r="P501" s="276"/>
      <c r="Q501" s="276"/>
      <c r="R501" s="276"/>
      <c r="S501" s="276"/>
      <c r="T501" s="277"/>
      <c r="U501" s="15"/>
      <c r="V501" s="15"/>
      <c r="W501" s="15"/>
      <c r="X501" s="15"/>
      <c r="Y501" s="15"/>
      <c r="Z501" s="15"/>
      <c r="AA501" s="15"/>
      <c r="AB501" s="15"/>
      <c r="AC501" s="15"/>
      <c r="AD501" s="15"/>
      <c r="AE501" s="15"/>
      <c r="AT501" s="278" t="s">
        <v>361</v>
      </c>
      <c r="AU501" s="278" t="s">
        <v>76</v>
      </c>
      <c r="AV501" s="15" t="s">
        <v>84</v>
      </c>
      <c r="AW501" s="15" t="s">
        <v>32</v>
      </c>
      <c r="AX501" s="15" t="s">
        <v>76</v>
      </c>
      <c r="AY501" s="278" t="s">
        <v>350</v>
      </c>
    </row>
    <row r="502" s="15" customFormat="1">
      <c r="A502" s="15"/>
      <c r="B502" s="269"/>
      <c r="C502" s="270"/>
      <c r="D502" s="242" t="s">
        <v>361</v>
      </c>
      <c r="E502" s="271" t="s">
        <v>1</v>
      </c>
      <c r="F502" s="272" t="s">
        <v>7513</v>
      </c>
      <c r="G502" s="270"/>
      <c r="H502" s="271" t="s">
        <v>1</v>
      </c>
      <c r="I502" s="273"/>
      <c r="J502" s="270"/>
      <c r="K502" s="270"/>
      <c r="L502" s="274"/>
      <c r="M502" s="275"/>
      <c r="N502" s="276"/>
      <c r="O502" s="276"/>
      <c r="P502" s="276"/>
      <c r="Q502" s="276"/>
      <c r="R502" s="276"/>
      <c r="S502" s="276"/>
      <c r="T502" s="277"/>
      <c r="U502" s="15"/>
      <c r="V502" s="15"/>
      <c r="W502" s="15"/>
      <c r="X502" s="15"/>
      <c r="Y502" s="15"/>
      <c r="Z502" s="15"/>
      <c r="AA502" s="15"/>
      <c r="AB502" s="15"/>
      <c r="AC502" s="15"/>
      <c r="AD502" s="15"/>
      <c r="AE502" s="15"/>
      <c r="AT502" s="278" t="s">
        <v>361</v>
      </c>
      <c r="AU502" s="278" t="s">
        <v>76</v>
      </c>
      <c r="AV502" s="15" t="s">
        <v>84</v>
      </c>
      <c r="AW502" s="15" t="s">
        <v>32</v>
      </c>
      <c r="AX502" s="15" t="s">
        <v>76</v>
      </c>
      <c r="AY502" s="278" t="s">
        <v>350</v>
      </c>
    </row>
    <row r="503" s="15" customFormat="1">
      <c r="A503" s="15"/>
      <c r="B503" s="269"/>
      <c r="C503" s="270"/>
      <c r="D503" s="242" t="s">
        <v>361</v>
      </c>
      <c r="E503" s="271" t="s">
        <v>1</v>
      </c>
      <c r="F503" s="272" t="s">
        <v>7220</v>
      </c>
      <c r="G503" s="270"/>
      <c r="H503" s="271" t="s">
        <v>1</v>
      </c>
      <c r="I503" s="273"/>
      <c r="J503" s="270"/>
      <c r="K503" s="270"/>
      <c r="L503" s="274"/>
      <c r="M503" s="275"/>
      <c r="N503" s="276"/>
      <c r="O503" s="276"/>
      <c r="P503" s="276"/>
      <c r="Q503" s="276"/>
      <c r="R503" s="276"/>
      <c r="S503" s="276"/>
      <c r="T503" s="277"/>
      <c r="U503" s="15"/>
      <c r="V503" s="15"/>
      <c r="W503" s="15"/>
      <c r="X503" s="15"/>
      <c r="Y503" s="15"/>
      <c r="Z503" s="15"/>
      <c r="AA503" s="15"/>
      <c r="AB503" s="15"/>
      <c r="AC503" s="15"/>
      <c r="AD503" s="15"/>
      <c r="AE503" s="15"/>
      <c r="AT503" s="278" t="s">
        <v>361</v>
      </c>
      <c r="AU503" s="278" t="s">
        <v>76</v>
      </c>
      <c r="AV503" s="15" t="s">
        <v>84</v>
      </c>
      <c r="AW503" s="15" t="s">
        <v>32</v>
      </c>
      <c r="AX503" s="15" t="s">
        <v>76</v>
      </c>
      <c r="AY503" s="278" t="s">
        <v>350</v>
      </c>
    </row>
    <row r="504" s="13" customFormat="1">
      <c r="A504" s="13"/>
      <c r="B504" s="247"/>
      <c r="C504" s="248"/>
      <c r="D504" s="242" t="s">
        <v>361</v>
      </c>
      <c r="E504" s="249" t="s">
        <v>1</v>
      </c>
      <c r="F504" s="250" t="s">
        <v>512</v>
      </c>
      <c r="G504" s="248"/>
      <c r="H504" s="251">
        <v>14</v>
      </c>
      <c r="I504" s="252"/>
      <c r="J504" s="248"/>
      <c r="K504" s="248"/>
      <c r="L504" s="253"/>
      <c r="M504" s="254"/>
      <c r="N504" s="255"/>
      <c r="O504" s="255"/>
      <c r="P504" s="255"/>
      <c r="Q504" s="255"/>
      <c r="R504" s="255"/>
      <c r="S504" s="255"/>
      <c r="T504" s="256"/>
      <c r="U504" s="13"/>
      <c r="V504" s="13"/>
      <c r="W504" s="13"/>
      <c r="X504" s="13"/>
      <c r="Y504" s="13"/>
      <c r="Z504" s="13"/>
      <c r="AA504" s="13"/>
      <c r="AB504" s="13"/>
      <c r="AC504" s="13"/>
      <c r="AD504" s="13"/>
      <c r="AE504" s="13"/>
      <c r="AT504" s="257" t="s">
        <v>361</v>
      </c>
      <c r="AU504" s="257" t="s">
        <v>76</v>
      </c>
      <c r="AV504" s="13" t="s">
        <v>86</v>
      </c>
      <c r="AW504" s="13" t="s">
        <v>32</v>
      </c>
      <c r="AX504" s="13" t="s">
        <v>84</v>
      </c>
      <c r="AY504" s="257" t="s">
        <v>350</v>
      </c>
    </row>
    <row r="505" s="2" customFormat="1" ht="16.5" customHeight="1">
      <c r="A505" s="39"/>
      <c r="B505" s="40"/>
      <c r="C505" s="229" t="s">
        <v>1042</v>
      </c>
      <c r="D505" s="229" t="s">
        <v>352</v>
      </c>
      <c r="E505" s="230" t="s">
        <v>7514</v>
      </c>
      <c r="F505" s="231" t="s">
        <v>7515</v>
      </c>
      <c r="G505" s="232" t="s">
        <v>497</v>
      </c>
      <c r="H505" s="233">
        <v>2</v>
      </c>
      <c r="I505" s="234"/>
      <c r="J505" s="235">
        <f>ROUND(I505*H505,2)</f>
        <v>0</v>
      </c>
      <c r="K505" s="231" t="s">
        <v>1</v>
      </c>
      <c r="L505" s="45"/>
      <c r="M505" s="236" t="s">
        <v>1</v>
      </c>
      <c r="N505" s="237" t="s">
        <v>41</v>
      </c>
      <c r="O505" s="92"/>
      <c r="P505" s="238">
        <f>O505*H505</f>
        <v>0</v>
      </c>
      <c r="Q505" s="238">
        <v>0</v>
      </c>
      <c r="R505" s="238">
        <f>Q505*H505</f>
        <v>0</v>
      </c>
      <c r="S505" s="238">
        <v>0</v>
      </c>
      <c r="T505" s="239">
        <f>S505*H505</f>
        <v>0</v>
      </c>
      <c r="U505" s="39"/>
      <c r="V505" s="39"/>
      <c r="W505" s="39"/>
      <c r="X505" s="39"/>
      <c r="Y505" s="39"/>
      <c r="Z505" s="39"/>
      <c r="AA505" s="39"/>
      <c r="AB505" s="39"/>
      <c r="AC505" s="39"/>
      <c r="AD505" s="39"/>
      <c r="AE505" s="39"/>
      <c r="AR505" s="240" t="s">
        <v>357</v>
      </c>
      <c r="AT505" s="240" t="s">
        <v>352</v>
      </c>
      <c r="AU505" s="240" t="s">
        <v>76</v>
      </c>
      <c r="AY505" s="18" t="s">
        <v>350</v>
      </c>
      <c r="BE505" s="241">
        <f>IF(N505="základní",J505,0)</f>
        <v>0</v>
      </c>
      <c r="BF505" s="241">
        <f>IF(N505="snížená",J505,0)</f>
        <v>0</v>
      </c>
      <c r="BG505" s="241">
        <f>IF(N505="zákl. přenesená",J505,0)</f>
        <v>0</v>
      </c>
      <c r="BH505" s="241">
        <f>IF(N505="sníž. přenesená",J505,0)</f>
        <v>0</v>
      </c>
      <c r="BI505" s="241">
        <f>IF(N505="nulová",J505,0)</f>
        <v>0</v>
      </c>
      <c r="BJ505" s="18" t="s">
        <v>84</v>
      </c>
      <c r="BK505" s="241">
        <f>ROUND(I505*H505,2)</f>
        <v>0</v>
      </c>
      <c r="BL505" s="18" t="s">
        <v>357</v>
      </c>
      <c r="BM505" s="240" t="s">
        <v>2388</v>
      </c>
    </row>
    <row r="506" s="2" customFormat="1">
      <c r="A506" s="39"/>
      <c r="B506" s="40"/>
      <c r="C506" s="41"/>
      <c r="D506" s="242" t="s">
        <v>359</v>
      </c>
      <c r="E506" s="41"/>
      <c r="F506" s="243" t="s">
        <v>7515</v>
      </c>
      <c r="G506" s="41"/>
      <c r="H506" s="41"/>
      <c r="I506" s="244"/>
      <c r="J506" s="41"/>
      <c r="K506" s="41"/>
      <c r="L506" s="45"/>
      <c r="M506" s="245"/>
      <c r="N506" s="246"/>
      <c r="O506" s="92"/>
      <c r="P506" s="92"/>
      <c r="Q506" s="92"/>
      <c r="R506" s="92"/>
      <c r="S506" s="92"/>
      <c r="T506" s="93"/>
      <c r="U506" s="39"/>
      <c r="V506" s="39"/>
      <c r="W506" s="39"/>
      <c r="X506" s="39"/>
      <c r="Y506" s="39"/>
      <c r="Z506" s="39"/>
      <c r="AA506" s="39"/>
      <c r="AB506" s="39"/>
      <c r="AC506" s="39"/>
      <c r="AD506" s="39"/>
      <c r="AE506" s="39"/>
      <c r="AT506" s="18" t="s">
        <v>359</v>
      </c>
      <c r="AU506" s="18" t="s">
        <v>76</v>
      </c>
    </row>
    <row r="507" s="15" customFormat="1">
      <c r="A507" s="15"/>
      <c r="B507" s="269"/>
      <c r="C507" s="270"/>
      <c r="D507" s="242" t="s">
        <v>361</v>
      </c>
      <c r="E507" s="271" t="s">
        <v>1</v>
      </c>
      <c r="F507" s="272" t="s">
        <v>7516</v>
      </c>
      <c r="G507" s="270"/>
      <c r="H507" s="271" t="s">
        <v>1</v>
      </c>
      <c r="I507" s="273"/>
      <c r="J507" s="270"/>
      <c r="K507" s="270"/>
      <c r="L507" s="274"/>
      <c r="M507" s="275"/>
      <c r="N507" s="276"/>
      <c r="O507" s="276"/>
      <c r="P507" s="276"/>
      <c r="Q507" s="276"/>
      <c r="R507" s="276"/>
      <c r="S507" s="276"/>
      <c r="T507" s="277"/>
      <c r="U507" s="15"/>
      <c r="V507" s="15"/>
      <c r="W507" s="15"/>
      <c r="X507" s="15"/>
      <c r="Y507" s="15"/>
      <c r="Z507" s="15"/>
      <c r="AA507" s="15"/>
      <c r="AB507" s="15"/>
      <c r="AC507" s="15"/>
      <c r="AD507" s="15"/>
      <c r="AE507" s="15"/>
      <c r="AT507" s="278" t="s">
        <v>361</v>
      </c>
      <c r="AU507" s="278" t="s">
        <v>76</v>
      </c>
      <c r="AV507" s="15" t="s">
        <v>84</v>
      </c>
      <c r="AW507" s="15" t="s">
        <v>32</v>
      </c>
      <c r="AX507" s="15" t="s">
        <v>76</v>
      </c>
      <c r="AY507" s="278" t="s">
        <v>350</v>
      </c>
    </row>
    <row r="508" s="15" customFormat="1">
      <c r="A508" s="15"/>
      <c r="B508" s="269"/>
      <c r="C508" s="270"/>
      <c r="D508" s="242" t="s">
        <v>361</v>
      </c>
      <c r="E508" s="271" t="s">
        <v>1</v>
      </c>
      <c r="F508" s="272" t="s">
        <v>7517</v>
      </c>
      <c r="G508" s="270"/>
      <c r="H508" s="271" t="s">
        <v>1</v>
      </c>
      <c r="I508" s="273"/>
      <c r="J508" s="270"/>
      <c r="K508" s="270"/>
      <c r="L508" s="274"/>
      <c r="M508" s="275"/>
      <c r="N508" s="276"/>
      <c r="O508" s="276"/>
      <c r="P508" s="276"/>
      <c r="Q508" s="276"/>
      <c r="R508" s="276"/>
      <c r="S508" s="276"/>
      <c r="T508" s="277"/>
      <c r="U508" s="15"/>
      <c r="V508" s="15"/>
      <c r="W508" s="15"/>
      <c r="X508" s="15"/>
      <c r="Y508" s="15"/>
      <c r="Z508" s="15"/>
      <c r="AA508" s="15"/>
      <c r="AB508" s="15"/>
      <c r="AC508" s="15"/>
      <c r="AD508" s="15"/>
      <c r="AE508" s="15"/>
      <c r="AT508" s="278" t="s">
        <v>361</v>
      </c>
      <c r="AU508" s="278" t="s">
        <v>76</v>
      </c>
      <c r="AV508" s="15" t="s">
        <v>84</v>
      </c>
      <c r="AW508" s="15" t="s">
        <v>32</v>
      </c>
      <c r="AX508" s="15" t="s">
        <v>76</v>
      </c>
      <c r="AY508" s="278" t="s">
        <v>350</v>
      </c>
    </row>
    <row r="509" s="15" customFormat="1">
      <c r="A509" s="15"/>
      <c r="B509" s="269"/>
      <c r="C509" s="270"/>
      <c r="D509" s="242" t="s">
        <v>361</v>
      </c>
      <c r="E509" s="271" t="s">
        <v>1</v>
      </c>
      <c r="F509" s="272" t="s">
        <v>7518</v>
      </c>
      <c r="G509" s="270"/>
      <c r="H509" s="271" t="s">
        <v>1</v>
      </c>
      <c r="I509" s="273"/>
      <c r="J509" s="270"/>
      <c r="K509" s="270"/>
      <c r="L509" s="274"/>
      <c r="M509" s="275"/>
      <c r="N509" s="276"/>
      <c r="O509" s="276"/>
      <c r="P509" s="276"/>
      <c r="Q509" s="276"/>
      <c r="R509" s="276"/>
      <c r="S509" s="276"/>
      <c r="T509" s="277"/>
      <c r="U509" s="15"/>
      <c r="V509" s="15"/>
      <c r="W509" s="15"/>
      <c r="X509" s="15"/>
      <c r="Y509" s="15"/>
      <c r="Z509" s="15"/>
      <c r="AA509" s="15"/>
      <c r="AB509" s="15"/>
      <c r="AC509" s="15"/>
      <c r="AD509" s="15"/>
      <c r="AE509" s="15"/>
      <c r="AT509" s="278" t="s">
        <v>361</v>
      </c>
      <c r="AU509" s="278" t="s">
        <v>76</v>
      </c>
      <c r="AV509" s="15" t="s">
        <v>84</v>
      </c>
      <c r="AW509" s="15" t="s">
        <v>32</v>
      </c>
      <c r="AX509" s="15" t="s">
        <v>76</v>
      </c>
      <c r="AY509" s="278" t="s">
        <v>350</v>
      </c>
    </row>
    <row r="510" s="15" customFormat="1">
      <c r="A510" s="15"/>
      <c r="B510" s="269"/>
      <c r="C510" s="270"/>
      <c r="D510" s="242" t="s">
        <v>361</v>
      </c>
      <c r="E510" s="271" t="s">
        <v>1</v>
      </c>
      <c r="F510" s="272" t="s">
        <v>7519</v>
      </c>
      <c r="G510" s="270"/>
      <c r="H510" s="271" t="s">
        <v>1</v>
      </c>
      <c r="I510" s="273"/>
      <c r="J510" s="270"/>
      <c r="K510" s="270"/>
      <c r="L510" s="274"/>
      <c r="M510" s="275"/>
      <c r="N510" s="276"/>
      <c r="O510" s="276"/>
      <c r="P510" s="276"/>
      <c r="Q510" s="276"/>
      <c r="R510" s="276"/>
      <c r="S510" s="276"/>
      <c r="T510" s="277"/>
      <c r="U510" s="15"/>
      <c r="V510" s="15"/>
      <c r="W510" s="15"/>
      <c r="X510" s="15"/>
      <c r="Y510" s="15"/>
      <c r="Z510" s="15"/>
      <c r="AA510" s="15"/>
      <c r="AB510" s="15"/>
      <c r="AC510" s="15"/>
      <c r="AD510" s="15"/>
      <c r="AE510" s="15"/>
      <c r="AT510" s="278" t="s">
        <v>361</v>
      </c>
      <c r="AU510" s="278" t="s">
        <v>76</v>
      </c>
      <c r="AV510" s="15" t="s">
        <v>84</v>
      </c>
      <c r="AW510" s="15" t="s">
        <v>32</v>
      </c>
      <c r="AX510" s="15" t="s">
        <v>76</v>
      </c>
      <c r="AY510" s="278" t="s">
        <v>350</v>
      </c>
    </row>
    <row r="511" s="13" customFormat="1">
      <c r="A511" s="13"/>
      <c r="B511" s="247"/>
      <c r="C511" s="248"/>
      <c r="D511" s="242" t="s">
        <v>361</v>
      </c>
      <c r="E511" s="249" t="s">
        <v>1</v>
      </c>
      <c r="F511" s="250" t="s">
        <v>86</v>
      </c>
      <c r="G511" s="248"/>
      <c r="H511" s="251">
        <v>2</v>
      </c>
      <c r="I511" s="252"/>
      <c r="J511" s="248"/>
      <c r="K511" s="248"/>
      <c r="L511" s="253"/>
      <c r="M511" s="254"/>
      <c r="N511" s="255"/>
      <c r="O511" s="255"/>
      <c r="P511" s="255"/>
      <c r="Q511" s="255"/>
      <c r="R511" s="255"/>
      <c r="S511" s="255"/>
      <c r="T511" s="256"/>
      <c r="U511" s="13"/>
      <c r="V511" s="13"/>
      <c r="W511" s="13"/>
      <c r="X511" s="13"/>
      <c r="Y511" s="13"/>
      <c r="Z511" s="13"/>
      <c r="AA511" s="13"/>
      <c r="AB511" s="13"/>
      <c r="AC511" s="13"/>
      <c r="AD511" s="13"/>
      <c r="AE511" s="13"/>
      <c r="AT511" s="257" t="s">
        <v>361</v>
      </c>
      <c r="AU511" s="257" t="s">
        <v>76</v>
      </c>
      <c r="AV511" s="13" t="s">
        <v>86</v>
      </c>
      <c r="AW511" s="13" t="s">
        <v>32</v>
      </c>
      <c r="AX511" s="13" t="s">
        <v>84</v>
      </c>
      <c r="AY511" s="257" t="s">
        <v>350</v>
      </c>
    </row>
    <row r="512" s="2" customFormat="1" ht="16.5" customHeight="1">
      <c r="A512" s="39"/>
      <c r="B512" s="40"/>
      <c r="C512" s="229" t="s">
        <v>1050</v>
      </c>
      <c r="D512" s="229" t="s">
        <v>352</v>
      </c>
      <c r="E512" s="230" t="s">
        <v>7520</v>
      </c>
      <c r="F512" s="231" t="s">
        <v>7521</v>
      </c>
      <c r="G512" s="232" t="s">
        <v>497</v>
      </c>
      <c r="H512" s="233">
        <v>13</v>
      </c>
      <c r="I512" s="234"/>
      <c r="J512" s="235">
        <f>ROUND(I512*H512,2)</f>
        <v>0</v>
      </c>
      <c r="K512" s="231" t="s">
        <v>1</v>
      </c>
      <c r="L512" s="45"/>
      <c r="M512" s="236" t="s">
        <v>1</v>
      </c>
      <c r="N512" s="237" t="s">
        <v>41</v>
      </c>
      <c r="O512" s="92"/>
      <c r="P512" s="238">
        <f>O512*H512</f>
        <v>0</v>
      </c>
      <c r="Q512" s="238">
        <v>0</v>
      </c>
      <c r="R512" s="238">
        <f>Q512*H512</f>
        <v>0</v>
      </c>
      <c r="S512" s="238">
        <v>0</v>
      </c>
      <c r="T512" s="239">
        <f>S512*H512</f>
        <v>0</v>
      </c>
      <c r="U512" s="39"/>
      <c r="V512" s="39"/>
      <c r="W512" s="39"/>
      <c r="X512" s="39"/>
      <c r="Y512" s="39"/>
      <c r="Z512" s="39"/>
      <c r="AA512" s="39"/>
      <c r="AB512" s="39"/>
      <c r="AC512" s="39"/>
      <c r="AD512" s="39"/>
      <c r="AE512" s="39"/>
      <c r="AR512" s="240" t="s">
        <v>357</v>
      </c>
      <c r="AT512" s="240" t="s">
        <v>352</v>
      </c>
      <c r="AU512" s="240" t="s">
        <v>76</v>
      </c>
      <c r="AY512" s="18" t="s">
        <v>350</v>
      </c>
      <c r="BE512" s="241">
        <f>IF(N512="základní",J512,0)</f>
        <v>0</v>
      </c>
      <c r="BF512" s="241">
        <f>IF(N512="snížená",J512,0)</f>
        <v>0</v>
      </c>
      <c r="BG512" s="241">
        <f>IF(N512="zákl. přenesená",J512,0)</f>
        <v>0</v>
      </c>
      <c r="BH512" s="241">
        <f>IF(N512="sníž. přenesená",J512,0)</f>
        <v>0</v>
      </c>
      <c r="BI512" s="241">
        <f>IF(N512="nulová",J512,0)</f>
        <v>0</v>
      </c>
      <c r="BJ512" s="18" t="s">
        <v>84</v>
      </c>
      <c r="BK512" s="241">
        <f>ROUND(I512*H512,2)</f>
        <v>0</v>
      </c>
      <c r="BL512" s="18" t="s">
        <v>357</v>
      </c>
      <c r="BM512" s="240" t="s">
        <v>2407</v>
      </c>
    </row>
    <row r="513" s="2" customFormat="1">
      <c r="A513" s="39"/>
      <c r="B513" s="40"/>
      <c r="C513" s="41"/>
      <c r="D513" s="242" t="s">
        <v>359</v>
      </c>
      <c r="E513" s="41"/>
      <c r="F513" s="243" t="s">
        <v>7521</v>
      </c>
      <c r="G513" s="41"/>
      <c r="H513" s="41"/>
      <c r="I513" s="244"/>
      <c r="J513" s="41"/>
      <c r="K513" s="41"/>
      <c r="L513" s="45"/>
      <c r="M513" s="245"/>
      <c r="N513" s="246"/>
      <c r="O513" s="92"/>
      <c r="P513" s="92"/>
      <c r="Q513" s="92"/>
      <c r="R513" s="92"/>
      <c r="S513" s="92"/>
      <c r="T513" s="93"/>
      <c r="U513" s="39"/>
      <c r="V513" s="39"/>
      <c r="W513" s="39"/>
      <c r="X513" s="39"/>
      <c r="Y513" s="39"/>
      <c r="Z513" s="39"/>
      <c r="AA513" s="39"/>
      <c r="AB513" s="39"/>
      <c r="AC513" s="39"/>
      <c r="AD513" s="39"/>
      <c r="AE513" s="39"/>
      <c r="AT513" s="18" t="s">
        <v>359</v>
      </c>
      <c r="AU513" s="18" t="s">
        <v>76</v>
      </c>
    </row>
    <row r="514" s="15" customFormat="1">
      <c r="A514" s="15"/>
      <c r="B514" s="269"/>
      <c r="C514" s="270"/>
      <c r="D514" s="242" t="s">
        <v>361</v>
      </c>
      <c r="E514" s="271" t="s">
        <v>1</v>
      </c>
      <c r="F514" s="272" t="s">
        <v>7522</v>
      </c>
      <c r="G514" s="270"/>
      <c r="H514" s="271" t="s">
        <v>1</v>
      </c>
      <c r="I514" s="273"/>
      <c r="J514" s="270"/>
      <c r="K514" s="270"/>
      <c r="L514" s="274"/>
      <c r="M514" s="275"/>
      <c r="N514" s="276"/>
      <c r="O514" s="276"/>
      <c r="P514" s="276"/>
      <c r="Q514" s="276"/>
      <c r="R514" s="276"/>
      <c r="S514" s="276"/>
      <c r="T514" s="277"/>
      <c r="U514" s="15"/>
      <c r="V514" s="15"/>
      <c r="W514" s="15"/>
      <c r="X514" s="15"/>
      <c r="Y514" s="15"/>
      <c r="Z514" s="15"/>
      <c r="AA514" s="15"/>
      <c r="AB514" s="15"/>
      <c r="AC514" s="15"/>
      <c r="AD514" s="15"/>
      <c r="AE514" s="15"/>
      <c r="AT514" s="278" t="s">
        <v>361</v>
      </c>
      <c r="AU514" s="278" t="s">
        <v>76</v>
      </c>
      <c r="AV514" s="15" t="s">
        <v>84</v>
      </c>
      <c r="AW514" s="15" t="s">
        <v>32</v>
      </c>
      <c r="AX514" s="15" t="s">
        <v>76</v>
      </c>
      <c r="AY514" s="278" t="s">
        <v>350</v>
      </c>
    </row>
    <row r="515" s="15" customFormat="1">
      <c r="A515" s="15"/>
      <c r="B515" s="269"/>
      <c r="C515" s="270"/>
      <c r="D515" s="242" t="s">
        <v>361</v>
      </c>
      <c r="E515" s="271" t="s">
        <v>1</v>
      </c>
      <c r="F515" s="272" t="s">
        <v>7523</v>
      </c>
      <c r="G515" s="270"/>
      <c r="H515" s="271" t="s">
        <v>1</v>
      </c>
      <c r="I515" s="273"/>
      <c r="J515" s="270"/>
      <c r="K515" s="270"/>
      <c r="L515" s="274"/>
      <c r="M515" s="275"/>
      <c r="N515" s="276"/>
      <c r="O515" s="276"/>
      <c r="P515" s="276"/>
      <c r="Q515" s="276"/>
      <c r="R515" s="276"/>
      <c r="S515" s="276"/>
      <c r="T515" s="277"/>
      <c r="U515" s="15"/>
      <c r="V515" s="15"/>
      <c r="W515" s="15"/>
      <c r="X515" s="15"/>
      <c r="Y515" s="15"/>
      <c r="Z515" s="15"/>
      <c r="AA515" s="15"/>
      <c r="AB515" s="15"/>
      <c r="AC515" s="15"/>
      <c r="AD515" s="15"/>
      <c r="AE515" s="15"/>
      <c r="AT515" s="278" t="s">
        <v>361</v>
      </c>
      <c r="AU515" s="278" t="s">
        <v>76</v>
      </c>
      <c r="AV515" s="15" t="s">
        <v>84</v>
      </c>
      <c r="AW515" s="15" t="s">
        <v>32</v>
      </c>
      <c r="AX515" s="15" t="s">
        <v>76</v>
      </c>
      <c r="AY515" s="278" t="s">
        <v>350</v>
      </c>
    </row>
    <row r="516" s="15" customFormat="1">
      <c r="A516" s="15"/>
      <c r="B516" s="269"/>
      <c r="C516" s="270"/>
      <c r="D516" s="242" t="s">
        <v>361</v>
      </c>
      <c r="E516" s="271" t="s">
        <v>1</v>
      </c>
      <c r="F516" s="272" t="s">
        <v>7220</v>
      </c>
      <c r="G516" s="270"/>
      <c r="H516" s="271" t="s">
        <v>1</v>
      </c>
      <c r="I516" s="273"/>
      <c r="J516" s="270"/>
      <c r="K516" s="270"/>
      <c r="L516" s="274"/>
      <c r="M516" s="275"/>
      <c r="N516" s="276"/>
      <c r="O516" s="276"/>
      <c r="P516" s="276"/>
      <c r="Q516" s="276"/>
      <c r="R516" s="276"/>
      <c r="S516" s="276"/>
      <c r="T516" s="277"/>
      <c r="U516" s="15"/>
      <c r="V516" s="15"/>
      <c r="W516" s="15"/>
      <c r="X516" s="15"/>
      <c r="Y516" s="15"/>
      <c r="Z516" s="15"/>
      <c r="AA516" s="15"/>
      <c r="AB516" s="15"/>
      <c r="AC516" s="15"/>
      <c r="AD516" s="15"/>
      <c r="AE516" s="15"/>
      <c r="AT516" s="278" t="s">
        <v>361</v>
      </c>
      <c r="AU516" s="278" t="s">
        <v>76</v>
      </c>
      <c r="AV516" s="15" t="s">
        <v>84</v>
      </c>
      <c r="AW516" s="15" t="s">
        <v>32</v>
      </c>
      <c r="AX516" s="15" t="s">
        <v>76</v>
      </c>
      <c r="AY516" s="278" t="s">
        <v>350</v>
      </c>
    </row>
    <row r="517" s="13" customFormat="1">
      <c r="A517" s="13"/>
      <c r="B517" s="247"/>
      <c r="C517" s="248"/>
      <c r="D517" s="242" t="s">
        <v>361</v>
      </c>
      <c r="E517" s="249" t="s">
        <v>1</v>
      </c>
      <c r="F517" s="250" t="s">
        <v>502</v>
      </c>
      <c r="G517" s="248"/>
      <c r="H517" s="251">
        <v>13</v>
      </c>
      <c r="I517" s="252"/>
      <c r="J517" s="248"/>
      <c r="K517" s="248"/>
      <c r="L517" s="253"/>
      <c r="M517" s="254"/>
      <c r="N517" s="255"/>
      <c r="O517" s="255"/>
      <c r="P517" s="255"/>
      <c r="Q517" s="255"/>
      <c r="R517" s="255"/>
      <c r="S517" s="255"/>
      <c r="T517" s="256"/>
      <c r="U517" s="13"/>
      <c r="V517" s="13"/>
      <c r="W517" s="13"/>
      <c r="X517" s="13"/>
      <c r="Y517" s="13"/>
      <c r="Z517" s="13"/>
      <c r="AA517" s="13"/>
      <c r="AB517" s="13"/>
      <c r="AC517" s="13"/>
      <c r="AD517" s="13"/>
      <c r="AE517" s="13"/>
      <c r="AT517" s="257" t="s">
        <v>361</v>
      </c>
      <c r="AU517" s="257" t="s">
        <v>76</v>
      </c>
      <c r="AV517" s="13" t="s">
        <v>86</v>
      </c>
      <c r="AW517" s="13" t="s">
        <v>32</v>
      </c>
      <c r="AX517" s="13" t="s">
        <v>84</v>
      </c>
      <c r="AY517" s="257" t="s">
        <v>350</v>
      </c>
    </row>
    <row r="518" s="2" customFormat="1" ht="16.5" customHeight="1">
      <c r="A518" s="39"/>
      <c r="B518" s="40"/>
      <c r="C518" s="229" t="s">
        <v>1059</v>
      </c>
      <c r="D518" s="229" t="s">
        <v>352</v>
      </c>
      <c r="E518" s="230" t="s">
        <v>7524</v>
      </c>
      <c r="F518" s="231" t="s">
        <v>7525</v>
      </c>
      <c r="G518" s="232" t="s">
        <v>497</v>
      </c>
      <c r="H518" s="233">
        <v>14</v>
      </c>
      <c r="I518" s="234"/>
      <c r="J518" s="235">
        <f>ROUND(I518*H518,2)</f>
        <v>0</v>
      </c>
      <c r="K518" s="231" t="s">
        <v>1</v>
      </c>
      <c r="L518" s="45"/>
      <c r="M518" s="236" t="s">
        <v>1</v>
      </c>
      <c r="N518" s="237" t="s">
        <v>41</v>
      </c>
      <c r="O518" s="92"/>
      <c r="P518" s="238">
        <f>O518*H518</f>
        <v>0</v>
      </c>
      <c r="Q518" s="238">
        <v>0</v>
      </c>
      <c r="R518" s="238">
        <f>Q518*H518</f>
        <v>0</v>
      </c>
      <c r="S518" s="238">
        <v>0</v>
      </c>
      <c r="T518" s="239">
        <f>S518*H518</f>
        <v>0</v>
      </c>
      <c r="U518" s="39"/>
      <c r="V518" s="39"/>
      <c r="W518" s="39"/>
      <c r="X518" s="39"/>
      <c r="Y518" s="39"/>
      <c r="Z518" s="39"/>
      <c r="AA518" s="39"/>
      <c r="AB518" s="39"/>
      <c r="AC518" s="39"/>
      <c r="AD518" s="39"/>
      <c r="AE518" s="39"/>
      <c r="AR518" s="240" t="s">
        <v>357</v>
      </c>
      <c r="AT518" s="240" t="s">
        <v>352</v>
      </c>
      <c r="AU518" s="240" t="s">
        <v>76</v>
      </c>
      <c r="AY518" s="18" t="s">
        <v>350</v>
      </c>
      <c r="BE518" s="241">
        <f>IF(N518="základní",J518,0)</f>
        <v>0</v>
      </c>
      <c r="BF518" s="241">
        <f>IF(N518="snížená",J518,0)</f>
        <v>0</v>
      </c>
      <c r="BG518" s="241">
        <f>IF(N518="zákl. přenesená",J518,0)</f>
        <v>0</v>
      </c>
      <c r="BH518" s="241">
        <f>IF(N518="sníž. přenesená",J518,0)</f>
        <v>0</v>
      </c>
      <c r="BI518" s="241">
        <f>IF(N518="nulová",J518,0)</f>
        <v>0</v>
      </c>
      <c r="BJ518" s="18" t="s">
        <v>84</v>
      </c>
      <c r="BK518" s="241">
        <f>ROUND(I518*H518,2)</f>
        <v>0</v>
      </c>
      <c r="BL518" s="18" t="s">
        <v>357</v>
      </c>
      <c r="BM518" s="240" t="s">
        <v>2445</v>
      </c>
    </row>
    <row r="519" s="2" customFormat="1">
      <c r="A519" s="39"/>
      <c r="B519" s="40"/>
      <c r="C519" s="41"/>
      <c r="D519" s="242" t="s">
        <v>359</v>
      </c>
      <c r="E519" s="41"/>
      <c r="F519" s="243" t="s">
        <v>7525</v>
      </c>
      <c r="G519" s="41"/>
      <c r="H519" s="41"/>
      <c r="I519" s="244"/>
      <c r="J519" s="41"/>
      <c r="K519" s="41"/>
      <c r="L519" s="45"/>
      <c r="M519" s="245"/>
      <c r="N519" s="246"/>
      <c r="O519" s="92"/>
      <c r="P519" s="92"/>
      <c r="Q519" s="92"/>
      <c r="R519" s="92"/>
      <c r="S519" s="92"/>
      <c r="T519" s="93"/>
      <c r="U519" s="39"/>
      <c r="V519" s="39"/>
      <c r="W519" s="39"/>
      <c r="X519" s="39"/>
      <c r="Y519" s="39"/>
      <c r="Z519" s="39"/>
      <c r="AA519" s="39"/>
      <c r="AB519" s="39"/>
      <c r="AC519" s="39"/>
      <c r="AD519" s="39"/>
      <c r="AE519" s="39"/>
      <c r="AT519" s="18" t="s">
        <v>359</v>
      </c>
      <c r="AU519" s="18" t="s">
        <v>76</v>
      </c>
    </row>
    <row r="520" s="15" customFormat="1">
      <c r="A520" s="15"/>
      <c r="B520" s="269"/>
      <c r="C520" s="270"/>
      <c r="D520" s="242" t="s">
        <v>361</v>
      </c>
      <c r="E520" s="271" t="s">
        <v>1</v>
      </c>
      <c r="F520" s="272" t="s">
        <v>7526</v>
      </c>
      <c r="G520" s="270"/>
      <c r="H520" s="271" t="s">
        <v>1</v>
      </c>
      <c r="I520" s="273"/>
      <c r="J520" s="270"/>
      <c r="K520" s="270"/>
      <c r="L520" s="274"/>
      <c r="M520" s="275"/>
      <c r="N520" s="276"/>
      <c r="O520" s="276"/>
      <c r="P520" s="276"/>
      <c r="Q520" s="276"/>
      <c r="R520" s="276"/>
      <c r="S520" s="276"/>
      <c r="T520" s="277"/>
      <c r="U520" s="15"/>
      <c r="V520" s="15"/>
      <c r="W520" s="15"/>
      <c r="X520" s="15"/>
      <c r="Y520" s="15"/>
      <c r="Z520" s="15"/>
      <c r="AA520" s="15"/>
      <c r="AB520" s="15"/>
      <c r="AC520" s="15"/>
      <c r="AD520" s="15"/>
      <c r="AE520" s="15"/>
      <c r="AT520" s="278" t="s">
        <v>361</v>
      </c>
      <c r="AU520" s="278" t="s">
        <v>76</v>
      </c>
      <c r="AV520" s="15" t="s">
        <v>84</v>
      </c>
      <c r="AW520" s="15" t="s">
        <v>32</v>
      </c>
      <c r="AX520" s="15" t="s">
        <v>76</v>
      </c>
      <c r="AY520" s="278" t="s">
        <v>350</v>
      </c>
    </row>
    <row r="521" s="15" customFormat="1">
      <c r="A521" s="15"/>
      <c r="B521" s="269"/>
      <c r="C521" s="270"/>
      <c r="D521" s="242" t="s">
        <v>361</v>
      </c>
      <c r="E521" s="271" t="s">
        <v>1</v>
      </c>
      <c r="F521" s="272" t="s">
        <v>7527</v>
      </c>
      <c r="G521" s="270"/>
      <c r="H521" s="271" t="s">
        <v>1</v>
      </c>
      <c r="I521" s="273"/>
      <c r="J521" s="270"/>
      <c r="K521" s="270"/>
      <c r="L521" s="274"/>
      <c r="M521" s="275"/>
      <c r="N521" s="276"/>
      <c r="O521" s="276"/>
      <c r="P521" s="276"/>
      <c r="Q521" s="276"/>
      <c r="R521" s="276"/>
      <c r="S521" s="276"/>
      <c r="T521" s="277"/>
      <c r="U521" s="15"/>
      <c r="V521" s="15"/>
      <c r="W521" s="15"/>
      <c r="X521" s="15"/>
      <c r="Y521" s="15"/>
      <c r="Z521" s="15"/>
      <c r="AA521" s="15"/>
      <c r="AB521" s="15"/>
      <c r="AC521" s="15"/>
      <c r="AD521" s="15"/>
      <c r="AE521" s="15"/>
      <c r="AT521" s="278" t="s">
        <v>361</v>
      </c>
      <c r="AU521" s="278" t="s">
        <v>76</v>
      </c>
      <c r="AV521" s="15" t="s">
        <v>84</v>
      </c>
      <c r="AW521" s="15" t="s">
        <v>32</v>
      </c>
      <c r="AX521" s="15" t="s">
        <v>76</v>
      </c>
      <c r="AY521" s="278" t="s">
        <v>350</v>
      </c>
    </row>
    <row r="522" s="15" customFormat="1">
      <c r="A522" s="15"/>
      <c r="B522" s="269"/>
      <c r="C522" s="270"/>
      <c r="D522" s="242" t="s">
        <v>361</v>
      </c>
      <c r="E522" s="271" t="s">
        <v>1</v>
      </c>
      <c r="F522" s="272" t="s">
        <v>7528</v>
      </c>
      <c r="G522" s="270"/>
      <c r="H522" s="271" t="s">
        <v>1</v>
      </c>
      <c r="I522" s="273"/>
      <c r="J522" s="270"/>
      <c r="K522" s="270"/>
      <c r="L522" s="274"/>
      <c r="M522" s="275"/>
      <c r="N522" s="276"/>
      <c r="O522" s="276"/>
      <c r="P522" s="276"/>
      <c r="Q522" s="276"/>
      <c r="R522" s="276"/>
      <c r="S522" s="276"/>
      <c r="T522" s="277"/>
      <c r="U522" s="15"/>
      <c r="V522" s="15"/>
      <c r="W522" s="15"/>
      <c r="X522" s="15"/>
      <c r="Y522" s="15"/>
      <c r="Z522" s="15"/>
      <c r="AA522" s="15"/>
      <c r="AB522" s="15"/>
      <c r="AC522" s="15"/>
      <c r="AD522" s="15"/>
      <c r="AE522" s="15"/>
      <c r="AT522" s="278" t="s">
        <v>361</v>
      </c>
      <c r="AU522" s="278" t="s">
        <v>76</v>
      </c>
      <c r="AV522" s="15" t="s">
        <v>84</v>
      </c>
      <c r="AW522" s="15" t="s">
        <v>32</v>
      </c>
      <c r="AX522" s="15" t="s">
        <v>76</v>
      </c>
      <c r="AY522" s="278" t="s">
        <v>350</v>
      </c>
    </row>
    <row r="523" s="13" customFormat="1">
      <c r="A523" s="13"/>
      <c r="B523" s="247"/>
      <c r="C523" s="248"/>
      <c r="D523" s="242" t="s">
        <v>361</v>
      </c>
      <c r="E523" s="249" t="s">
        <v>1</v>
      </c>
      <c r="F523" s="250" t="s">
        <v>512</v>
      </c>
      <c r="G523" s="248"/>
      <c r="H523" s="251">
        <v>14</v>
      </c>
      <c r="I523" s="252"/>
      <c r="J523" s="248"/>
      <c r="K523" s="248"/>
      <c r="L523" s="253"/>
      <c r="M523" s="254"/>
      <c r="N523" s="255"/>
      <c r="O523" s="255"/>
      <c r="P523" s="255"/>
      <c r="Q523" s="255"/>
      <c r="R523" s="255"/>
      <c r="S523" s="255"/>
      <c r="T523" s="256"/>
      <c r="U523" s="13"/>
      <c r="V523" s="13"/>
      <c r="W523" s="13"/>
      <c r="X523" s="13"/>
      <c r="Y523" s="13"/>
      <c r="Z523" s="13"/>
      <c r="AA523" s="13"/>
      <c r="AB523" s="13"/>
      <c r="AC523" s="13"/>
      <c r="AD523" s="13"/>
      <c r="AE523" s="13"/>
      <c r="AT523" s="257" t="s">
        <v>361</v>
      </c>
      <c r="AU523" s="257" t="s">
        <v>76</v>
      </c>
      <c r="AV523" s="13" t="s">
        <v>86</v>
      </c>
      <c r="AW523" s="13" t="s">
        <v>32</v>
      </c>
      <c r="AX523" s="13" t="s">
        <v>84</v>
      </c>
      <c r="AY523" s="257" t="s">
        <v>350</v>
      </c>
    </row>
    <row r="524" s="2" customFormat="1" ht="16.5" customHeight="1">
      <c r="A524" s="39"/>
      <c r="B524" s="40"/>
      <c r="C524" s="229" t="s">
        <v>1080</v>
      </c>
      <c r="D524" s="229" t="s">
        <v>352</v>
      </c>
      <c r="E524" s="230" t="s">
        <v>7529</v>
      </c>
      <c r="F524" s="231" t="s">
        <v>7530</v>
      </c>
      <c r="G524" s="232" t="s">
        <v>497</v>
      </c>
      <c r="H524" s="233">
        <v>34</v>
      </c>
      <c r="I524" s="234"/>
      <c r="J524" s="235">
        <f>ROUND(I524*H524,2)</f>
        <v>0</v>
      </c>
      <c r="K524" s="231" t="s">
        <v>1</v>
      </c>
      <c r="L524" s="45"/>
      <c r="M524" s="236" t="s">
        <v>1</v>
      </c>
      <c r="N524" s="237" t="s">
        <v>41</v>
      </c>
      <c r="O524" s="92"/>
      <c r="P524" s="238">
        <f>O524*H524</f>
        <v>0</v>
      </c>
      <c r="Q524" s="238">
        <v>0</v>
      </c>
      <c r="R524" s="238">
        <f>Q524*H524</f>
        <v>0</v>
      </c>
      <c r="S524" s="238">
        <v>0</v>
      </c>
      <c r="T524" s="239">
        <f>S524*H524</f>
        <v>0</v>
      </c>
      <c r="U524" s="39"/>
      <c r="V524" s="39"/>
      <c r="W524" s="39"/>
      <c r="X524" s="39"/>
      <c r="Y524" s="39"/>
      <c r="Z524" s="39"/>
      <c r="AA524" s="39"/>
      <c r="AB524" s="39"/>
      <c r="AC524" s="39"/>
      <c r="AD524" s="39"/>
      <c r="AE524" s="39"/>
      <c r="AR524" s="240" t="s">
        <v>357</v>
      </c>
      <c r="AT524" s="240" t="s">
        <v>352</v>
      </c>
      <c r="AU524" s="240" t="s">
        <v>76</v>
      </c>
      <c r="AY524" s="18" t="s">
        <v>350</v>
      </c>
      <c r="BE524" s="241">
        <f>IF(N524="základní",J524,0)</f>
        <v>0</v>
      </c>
      <c r="BF524" s="241">
        <f>IF(N524="snížená",J524,0)</f>
        <v>0</v>
      </c>
      <c r="BG524" s="241">
        <f>IF(N524="zákl. přenesená",J524,0)</f>
        <v>0</v>
      </c>
      <c r="BH524" s="241">
        <f>IF(N524="sníž. přenesená",J524,0)</f>
        <v>0</v>
      </c>
      <c r="BI524" s="241">
        <f>IF(N524="nulová",J524,0)</f>
        <v>0</v>
      </c>
      <c r="BJ524" s="18" t="s">
        <v>84</v>
      </c>
      <c r="BK524" s="241">
        <f>ROUND(I524*H524,2)</f>
        <v>0</v>
      </c>
      <c r="BL524" s="18" t="s">
        <v>357</v>
      </c>
      <c r="BM524" s="240" t="s">
        <v>2449</v>
      </c>
    </row>
    <row r="525" s="2" customFormat="1">
      <c r="A525" s="39"/>
      <c r="B525" s="40"/>
      <c r="C525" s="41"/>
      <c r="D525" s="242" t="s">
        <v>359</v>
      </c>
      <c r="E525" s="41"/>
      <c r="F525" s="243" t="s">
        <v>7530</v>
      </c>
      <c r="G525" s="41"/>
      <c r="H525" s="41"/>
      <c r="I525" s="244"/>
      <c r="J525" s="41"/>
      <c r="K525" s="41"/>
      <c r="L525" s="45"/>
      <c r="M525" s="245"/>
      <c r="N525" s="246"/>
      <c r="O525" s="92"/>
      <c r="P525" s="92"/>
      <c r="Q525" s="92"/>
      <c r="R525" s="92"/>
      <c r="S525" s="92"/>
      <c r="T525" s="93"/>
      <c r="U525" s="39"/>
      <c r="V525" s="39"/>
      <c r="W525" s="39"/>
      <c r="X525" s="39"/>
      <c r="Y525" s="39"/>
      <c r="Z525" s="39"/>
      <c r="AA525" s="39"/>
      <c r="AB525" s="39"/>
      <c r="AC525" s="39"/>
      <c r="AD525" s="39"/>
      <c r="AE525" s="39"/>
      <c r="AT525" s="18" t="s">
        <v>359</v>
      </c>
      <c r="AU525" s="18" t="s">
        <v>76</v>
      </c>
    </row>
    <row r="526" s="15" customFormat="1">
      <c r="A526" s="15"/>
      <c r="B526" s="269"/>
      <c r="C526" s="270"/>
      <c r="D526" s="242" t="s">
        <v>361</v>
      </c>
      <c r="E526" s="271" t="s">
        <v>1</v>
      </c>
      <c r="F526" s="272" t="s">
        <v>7531</v>
      </c>
      <c r="G526" s="270"/>
      <c r="H526" s="271" t="s">
        <v>1</v>
      </c>
      <c r="I526" s="273"/>
      <c r="J526" s="270"/>
      <c r="K526" s="270"/>
      <c r="L526" s="274"/>
      <c r="M526" s="275"/>
      <c r="N526" s="276"/>
      <c r="O526" s="276"/>
      <c r="P526" s="276"/>
      <c r="Q526" s="276"/>
      <c r="R526" s="276"/>
      <c r="S526" s="276"/>
      <c r="T526" s="277"/>
      <c r="U526" s="15"/>
      <c r="V526" s="15"/>
      <c r="W526" s="15"/>
      <c r="X526" s="15"/>
      <c r="Y526" s="15"/>
      <c r="Z526" s="15"/>
      <c r="AA526" s="15"/>
      <c r="AB526" s="15"/>
      <c r="AC526" s="15"/>
      <c r="AD526" s="15"/>
      <c r="AE526" s="15"/>
      <c r="AT526" s="278" t="s">
        <v>361</v>
      </c>
      <c r="AU526" s="278" t="s">
        <v>76</v>
      </c>
      <c r="AV526" s="15" t="s">
        <v>84</v>
      </c>
      <c r="AW526" s="15" t="s">
        <v>32</v>
      </c>
      <c r="AX526" s="15" t="s">
        <v>76</v>
      </c>
      <c r="AY526" s="278" t="s">
        <v>350</v>
      </c>
    </row>
    <row r="527" s="15" customFormat="1">
      <c r="A527" s="15"/>
      <c r="B527" s="269"/>
      <c r="C527" s="270"/>
      <c r="D527" s="242" t="s">
        <v>361</v>
      </c>
      <c r="E527" s="271" t="s">
        <v>1</v>
      </c>
      <c r="F527" s="272" t="s">
        <v>7532</v>
      </c>
      <c r="G527" s="270"/>
      <c r="H527" s="271" t="s">
        <v>1</v>
      </c>
      <c r="I527" s="273"/>
      <c r="J527" s="270"/>
      <c r="K527" s="270"/>
      <c r="L527" s="274"/>
      <c r="M527" s="275"/>
      <c r="N527" s="276"/>
      <c r="O527" s="276"/>
      <c r="P527" s="276"/>
      <c r="Q527" s="276"/>
      <c r="R527" s="276"/>
      <c r="S527" s="276"/>
      <c r="T527" s="277"/>
      <c r="U527" s="15"/>
      <c r="V527" s="15"/>
      <c r="W527" s="15"/>
      <c r="X527" s="15"/>
      <c r="Y527" s="15"/>
      <c r="Z527" s="15"/>
      <c r="AA527" s="15"/>
      <c r="AB527" s="15"/>
      <c r="AC527" s="15"/>
      <c r="AD527" s="15"/>
      <c r="AE527" s="15"/>
      <c r="AT527" s="278" t="s">
        <v>361</v>
      </c>
      <c r="AU527" s="278" t="s">
        <v>76</v>
      </c>
      <c r="AV527" s="15" t="s">
        <v>84</v>
      </c>
      <c r="AW527" s="15" t="s">
        <v>32</v>
      </c>
      <c r="AX527" s="15" t="s">
        <v>76</v>
      </c>
      <c r="AY527" s="278" t="s">
        <v>350</v>
      </c>
    </row>
    <row r="528" s="13" customFormat="1">
      <c r="A528" s="13"/>
      <c r="B528" s="247"/>
      <c r="C528" s="248"/>
      <c r="D528" s="242" t="s">
        <v>361</v>
      </c>
      <c r="E528" s="249" t="s">
        <v>1</v>
      </c>
      <c r="F528" s="250" t="s">
        <v>707</v>
      </c>
      <c r="G528" s="248"/>
      <c r="H528" s="251">
        <v>34</v>
      </c>
      <c r="I528" s="252"/>
      <c r="J528" s="248"/>
      <c r="K528" s="248"/>
      <c r="L528" s="253"/>
      <c r="M528" s="254"/>
      <c r="N528" s="255"/>
      <c r="O528" s="255"/>
      <c r="P528" s="255"/>
      <c r="Q528" s="255"/>
      <c r="R528" s="255"/>
      <c r="S528" s="255"/>
      <c r="T528" s="256"/>
      <c r="U528" s="13"/>
      <c r="V528" s="13"/>
      <c r="W528" s="13"/>
      <c r="X528" s="13"/>
      <c r="Y528" s="13"/>
      <c r="Z528" s="13"/>
      <c r="AA528" s="13"/>
      <c r="AB528" s="13"/>
      <c r="AC528" s="13"/>
      <c r="AD528" s="13"/>
      <c r="AE528" s="13"/>
      <c r="AT528" s="257" t="s">
        <v>361</v>
      </c>
      <c r="AU528" s="257" t="s">
        <v>76</v>
      </c>
      <c r="AV528" s="13" t="s">
        <v>86</v>
      </c>
      <c r="AW528" s="13" t="s">
        <v>32</v>
      </c>
      <c r="AX528" s="13" t="s">
        <v>84</v>
      </c>
      <c r="AY528" s="257" t="s">
        <v>350</v>
      </c>
    </row>
    <row r="529" s="2" customFormat="1" ht="16.5" customHeight="1">
      <c r="A529" s="39"/>
      <c r="B529" s="40"/>
      <c r="C529" s="229" t="s">
        <v>1092</v>
      </c>
      <c r="D529" s="229" t="s">
        <v>352</v>
      </c>
      <c r="E529" s="230" t="s">
        <v>7533</v>
      </c>
      <c r="F529" s="231" t="s">
        <v>7534</v>
      </c>
      <c r="G529" s="232" t="s">
        <v>497</v>
      </c>
      <c r="H529" s="233">
        <v>50</v>
      </c>
      <c r="I529" s="234"/>
      <c r="J529" s="235">
        <f>ROUND(I529*H529,2)</f>
        <v>0</v>
      </c>
      <c r="K529" s="231" t="s">
        <v>1</v>
      </c>
      <c r="L529" s="45"/>
      <c r="M529" s="236" t="s">
        <v>1</v>
      </c>
      <c r="N529" s="237" t="s">
        <v>41</v>
      </c>
      <c r="O529" s="92"/>
      <c r="P529" s="238">
        <f>O529*H529</f>
        <v>0</v>
      </c>
      <c r="Q529" s="238">
        <v>0</v>
      </c>
      <c r="R529" s="238">
        <f>Q529*H529</f>
        <v>0</v>
      </c>
      <c r="S529" s="238">
        <v>0</v>
      </c>
      <c r="T529" s="239">
        <f>S529*H529</f>
        <v>0</v>
      </c>
      <c r="U529" s="39"/>
      <c r="V529" s="39"/>
      <c r="W529" s="39"/>
      <c r="X529" s="39"/>
      <c r="Y529" s="39"/>
      <c r="Z529" s="39"/>
      <c r="AA529" s="39"/>
      <c r="AB529" s="39"/>
      <c r="AC529" s="39"/>
      <c r="AD529" s="39"/>
      <c r="AE529" s="39"/>
      <c r="AR529" s="240" t="s">
        <v>357</v>
      </c>
      <c r="AT529" s="240" t="s">
        <v>352</v>
      </c>
      <c r="AU529" s="240" t="s">
        <v>76</v>
      </c>
      <c r="AY529" s="18" t="s">
        <v>350</v>
      </c>
      <c r="BE529" s="241">
        <f>IF(N529="základní",J529,0)</f>
        <v>0</v>
      </c>
      <c r="BF529" s="241">
        <f>IF(N529="snížená",J529,0)</f>
        <v>0</v>
      </c>
      <c r="BG529" s="241">
        <f>IF(N529="zákl. přenesená",J529,0)</f>
        <v>0</v>
      </c>
      <c r="BH529" s="241">
        <f>IF(N529="sníž. přenesená",J529,0)</f>
        <v>0</v>
      </c>
      <c r="BI529" s="241">
        <f>IF(N529="nulová",J529,0)</f>
        <v>0</v>
      </c>
      <c r="BJ529" s="18" t="s">
        <v>84</v>
      </c>
      <c r="BK529" s="241">
        <f>ROUND(I529*H529,2)</f>
        <v>0</v>
      </c>
      <c r="BL529" s="18" t="s">
        <v>357</v>
      </c>
      <c r="BM529" s="240" t="s">
        <v>2462</v>
      </c>
    </row>
    <row r="530" s="2" customFormat="1">
      <c r="A530" s="39"/>
      <c r="B530" s="40"/>
      <c r="C530" s="41"/>
      <c r="D530" s="242" t="s">
        <v>359</v>
      </c>
      <c r="E530" s="41"/>
      <c r="F530" s="243" t="s">
        <v>7534</v>
      </c>
      <c r="G530" s="41"/>
      <c r="H530" s="41"/>
      <c r="I530" s="244"/>
      <c r="J530" s="41"/>
      <c r="K530" s="41"/>
      <c r="L530" s="45"/>
      <c r="M530" s="245"/>
      <c r="N530" s="246"/>
      <c r="O530" s="92"/>
      <c r="P530" s="92"/>
      <c r="Q530" s="92"/>
      <c r="R530" s="92"/>
      <c r="S530" s="92"/>
      <c r="T530" s="93"/>
      <c r="U530" s="39"/>
      <c r="V530" s="39"/>
      <c r="W530" s="39"/>
      <c r="X530" s="39"/>
      <c r="Y530" s="39"/>
      <c r="Z530" s="39"/>
      <c r="AA530" s="39"/>
      <c r="AB530" s="39"/>
      <c r="AC530" s="39"/>
      <c r="AD530" s="39"/>
      <c r="AE530" s="39"/>
      <c r="AT530" s="18" t="s">
        <v>359</v>
      </c>
      <c r="AU530" s="18" t="s">
        <v>76</v>
      </c>
    </row>
    <row r="531" s="15" customFormat="1">
      <c r="A531" s="15"/>
      <c r="B531" s="269"/>
      <c r="C531" s="270"/>
      <c r="D531" s="242" t="s">
        <v>361</v>
      </c>
      <c r="E531" s="271" t="s">
        <v>1</v>
      </c>
      <c r="F531" s="272" t="s">
        <v>7535</v>
      </c>
      <c r="G531" s="270"/>
      <c r="H531" s="271" t="s">
        <v>1</v>
      </c>
      <c r="I531" s="273"/>
      <c r="J531" s="270"/>
      <c r="K531" s="270"/>
      <c r="L531" s="274"/>
      <c r="M531" s="275"/>
      <c r="N531" s="276"/>
      <c r="O531" s="276"/>
      <c r="P531" s="276"/>
      <c r="Q531" s="276"/>
      <c r="R531" s="276"/>
      <c r="S531" s="276"/>
      <c r="T531" s="277"/>
      <c r="U531" s="15"/>
      <c r="V531" s="15"/>
      <c r="W531" s="15"/>
      <c r="X531" s="15"/>
      <c r="Y531" s="15"/>
      <c r="Z531" s="15"/>
      <c r="AA531" s="15"/>
      <c r="AB531" s="15"/>
      <c r="AC531" s="15"/>
      <c r="AD531" s="15"/>
      <c r="AE531" s="15"/>
      <c r="AT531" s="278" t="s">
        <v>361</v>
      </c>
      <c r="AU531" s="278" t="s">
        <v>76</v>
      </c>
      <c r="AV531" s="15" t="s">
        <v>84</v>
      </c>
      <c r="AW531" s="15" t="s">
        <v>32</v>
      </c>
      <c r="AX531" s="15" t="s">
        <v>76</v>
      </c>
      <c r="AY531" s="278" t="s">
        <v>350</v>
      </c>
    </row>
    <row r="532" s="15" customFormat="1">
      <c r="A532" s="15"/>
      <c r="B532" s="269"/>
      <c r="C532" s="270"/>
      <c r="D532" s="242" t="s">
        <v>361</v>
      </c>
      <c r="E532" s="271" t="s">
        <v>1</v>
      </c>
      <c r="F532" s="272" t="s">
        <v>7220</v>
      </c>
      <c r="G532" s="270"/>
      <c r="H532" s="271" t="s">
        <v>1</v>
      </c>
      <c r="I532" s="273"/>
      <c r="J532" s="270"/>
      <c r="K532" s="270"/>
      <c r="L532" s="274"/>
      <c r="M532" s="275"/>
      <c r="N532" s="276"/>
      <c r="O532" s="276"/>
      <c r="P532" s="276"/>
      <c r="Q532" s="276"/>
      <c r="R532" s="276"/>
      <c r="S532" s="276"/>
      <c r="T532" s="277"/>
      <c r="U532" s="15"/>
      <c r="V532" s="15"/>
      <c r="W532" s="15"/>
      <c r="X532" s="15"/>
      <c r="Y532" s="15"/>
      <c r="Z532" s="15"/>
      <c r="AA532" s="15"/>
      <c r="AB532" s="15"/>
      <c r="AC532" s="15"/>
      <c r="AD532" s="15"/>
      <c r="AE532" s="15"/>
      <c r="AT532" s="278" t="s">
        <v>361</v>
      </c>
      <c r="AU532" s="278" t="s">
        <v>76</v>
      </c>
      <c r="AV532" s="15" t="s">
        <v>84</v>
      </c>
      <c r="AW532" s="15" t="s">
        <v>32</v>
      </c>
      <c r="AX532" s="15" t="s">
        <v>76</v>
      </c>
      <c r="AY532" s="278" t="s">
        <v>350</v>
      </c>
    </row>
    <row r="533" s="13" customFormat="1">
      <c r="A533" s="13"/>
      <c r="B533" s="247"/>
      <c r="C533" s="248"/>
      <c r="D533" s="242" t="s">
        <v>361</v>
      </c>
      <c r="E533" s="249" t="s">
        <v>1</v>
      </c>
      <c r="F533" s="250" t="s">
        <v>888</v>
      </c>
      <c r="G533" s="248"/>
      <c r="H533" s="251">
        <v>50</v>
      </c>
      <c r="I533" s="252"/>
      <c r="J533" s="248"/>
      <c r="K533" s="248"/>
      <c r="L533" s="253"/>
      <c r="M533" s="254"/>
      <c r="N533" s="255"/>
      <c r="O533" s="255"/>
      <c r="P533" s="255"/>
      <c r="Q533" s="255"/>
      <c r="R533" s="255"/>
      <c r="S533" s="255"/>
      <c r="T533" s="256"/>
      <c r="U533" s="13"/>
      <c r="V533" s="13"/>
      <c r="W533" s="13"/>
      <c r="X533" s="13"/>
      <c r="Y533" s="13"/>
      <c r="Z533" s="13"/>
      <c r="AA533" s="13"/>
      <c r="AB533" s="13"/>
      <c r="AC533" s="13"/>
      <c r="AD533" s="13"/>
      <c r="AE533" s="13"/>
      <c r="AT533" s="257" t="s">
        <v>361</v>
      </c>
      <c r="AU533" s="257" t="s">
        <v>76</v>
      </c>
      <c r="AV533" s="13" t="s">
        <v>86</v>
      </c>
      <c r="AW533" s="13" t="s">
        <v>32</v>
      </c>
      <c r="AX533" s="13" t="s">
        <v>84</v>
      </c>
      <c r="AY533" s="257" t="s">
        <v>350</v>
      </c>
    </row>
    <row r="534" s="2" customFormat="1" ht="16.5" customHeight="1">
      <c r="A534" s="39"/>
      <c r="B534" s="40"/>
      <c r="C534" s="229" t="s">
        <v>804</v>
      </c>
      <c r="D534" s="229" t="s">
        <v>352</v>
      </c>
      <c r="E534" s="230" t="s">
        <v>7536</v>
      </c>
      <c r="F534" s="231" t="s">
        <v>7537</v>
      </c>
      <c r="G534" s="232" t="s">
        <v>497</v>
      </c>
      <c r="H534" s="233">
        <v>13</v>
      </c>
      <c r="I534" s="234"/>
      <c r="J534" s="235">
        <f>ROUND(I534*H534,2)</f>
        <v>0</v>
      </c>
      <c r="K534" s="231" t="s">
        <v>1</v>
      </c>
      <c r="L534" s="45"/>
      <c r="M534" s="236" t="s">
        <v>1</v>
      </c>
      <c r="N534" s="237" t="s">
        <v>41</v>
      </c>
      <c r="O534" s="92"/>
      <c r="P534" s="238">
        <f>O534*H534</f>
        <v>0</v>
      </c>
      <c r="Q534" s="238">
        <v>0</v>
      </c>
      <c r="R534" s="238">
        <f>Q534*H534</f>
        <v>0</v>
      </c>
      <c r="S534" s="238">
        <v>0</v>
      </c>
      <c r="T534" s="239">
        <f>S534*H534</f>
        <v>0</v>
      </c>
      <c r="U534" s="39"/>
      <c r="V534" s="39"/>
      <c r="W534" s="39"/>
      <c r="X534" s="39"/>
      <c r="Y534" s="39"/>
      <c r="Z534" s="39"/>
      <c r="AA534" s="39"/>
      <c r="AB534" s="39"/>
      <c r="AC534" s="39"/>
      <c r="AD534" s="39"/>
      <c r="AE534" s="39"/>
      <c r="AR534" s="240" t="s">
        <v>357</v>
      </c>
      <c r="AT534" s="240" t="s">
        <v>352</v>
      </c>
      <c r="AU534" s="240" t="s">
        <v>76</v>
      </c>
      <c r="AY534" s="18" t="s">
        <v>350</v>
      </c>
      <c r="BE534" s="241">
        <f>IF(N534="základní",J534,0)</f>
        <v>0</v>
      </c>
      <c r="BF534" s="241">
        <f>IF(N534="snížená",J534,0)</f>
        <v>0</v>
      </c>
      <c r="BG534" s="241">
        <f>IF(N534="zákl. přenesená",J534,0)</f>
        <v>0</v>
      </c>
      <c r="BH534" s="241">
        <f>IF(N534="sníž. přenesená",J534,0)</f>
        <v>0</v>
      </c>
      <c r="BI534" s="241">
        <f>IF(N534="nulová",J534,0)</f>
        <v>0</v>
      </c>
      <c r="BJ534" s="18" t="s">
        <v>84</v>
      </c>
      <c r="BK534" s="241">
        <f>ROUND(I534*H534,2)</f>
        <v>0</v>
      </c>
      <c r="BL534" s="18" t="s">
        <v>357</v>
      </c>
      <c r="BM534" s="240" t="s">
        <v>2466</v>
      </c>
    </row>
    <row r="535" s="2" customFormat="1">
      <c r="A535" s="39"/>
      <c r="B535" s="40"/>
      <c r="C535" s="41"/>
      <c r="D535" s="242" t="s">
        <v>359</v>
      </c>
      <c r="E535" s="41"/>
      <c r="F535" s="243" t="s">
        <v>7537</v>
      </c>
      <c r="G535" s="41"/>
      <c r="H535" s="41"/>
      <c r="I535" s="244"/>
      <c r="J535" s="41"/>
      <c r="K535" s="41"/>
      <c r="L535" s="45"/>
      <c r="M535" s="245"/>
      <c r="N535" s="246"/>
      <c r="O535" s="92"/>
      <c r="P535" s="92"/>
      <c r="Q535" s="92"/>
      <c r="R535" s="92"/>
      <c r="S535" s="92"/>
      <c r="T535" s="93"/>
      <c r="U535" s="39"/>
      <c r="V535" s="39"/>
      <c r="W535" s="39"/>
      <c r="X535" s="39"/>
      <c r="Y535" s="39"/>
      <c r="Z535" s="39"/>
      <c r="AA535" s="39"/>
      <c r="AB535" s="39"/>
      <c r="AC535" s="39"/>
      <c r="AD535" s="39"/>
      <c r="AE535" s="39"/>
      <c r="AT535" s="18" t="s">
        <v>359</v>
      </c>
      <c r="AU535" s="18" t="s">
        <v>76</v>
      </c>
    </row>
    <row r="536" s="15" customFormat="1">
      <c r="A536" s="15"/>
      <c r="B536" s="269"/>
      <c r="C536" s="270"/>
      <c r="D536" s="242" t="s">
        <v>361</v>
      </c>
      <c r="E536" s="271" t="s">
        <v>1</v>
      </c>
      <c r="F536" s="272" t="s">
        <v>7538</v>
      </c>
      <c r="G536" s="270"/>
      <c r="H536" s="271" t="s">
        <v>1</v>
      </c>
      <c r="I536" s="273"/>
      <c r="J536" s="270"/>
      <c r="K536" s="270"/>
      <c r="L536" s="274"/>
      <c r="M536" s="275"/>
      <c r="N536" s="276"/>
      <c r="O536" s="276"/>
      <c r="P536" s="276"/>
      <c r="Q536" s="276"/>
      <c r="R536" s="276"/>
      <c r="S536" s="276"/>
      <c r="T536" s="277"/>
      <c r="U536" s="15"/>
      <c r="V536" s="15"/>
      <c r="W536" s="15"/>
      <c r="X536" s="15"/>
      <c r="Y536" s="15"/>
      <c r="Z536" s="15"/>
      <c r="AA536" s="15"/>
      <c r="AB536" s="15"/>
      <c r="AC536" s="15"/>
      <c r="AD536" s="15"/>
      <c r="AE536" s="15"/>
      <c r="AT536" s="278" t="s">
        <v>361</v>
      </c>
      <c r="AU536" s="278" t="s">
        <v>76</v>
      </c>
      <c r="AV536" s="15" t="s">
        <v>84</v>
      </c>
      <c r="AW536" s="15" t="s">
        <v>32</v>
      </c>
      <c r="AX536" s="15" t="s">
        <v>76</v>
      </c>
      <c r="AY536" s="278" t="s">
        <v>350</v>
      </c>
    </row>
    <row r="537" s="15" customFormat="1">
      <c r="A537" s="15"/>
      <c r="B537" s="269"/>
      <c r="C537" s="270"/>
      <c r="D537" s="242" t="s">
        <v>361</v>
      </c>
      <c r="E537" s="271" t="s">
        <v>1</v>
      </c>
      <c r="F537" s="272" t="s">
        <v>7539</v>
      </c>
      <c r="G537" s="270"/>
      <c r="H537" s="271" t="s">
        <v>1</v>
      </c>
      <c r="I537" s="273"/>
      <c r="J537" s="270"/>
      <c r="K537" s="270"/>
      <c r="L537" s="274"/>
      <c r="M537" s="275"/>
      <c r="N537" s="276"/>
      <c r="O537" s="276"/>
      <c r="P537" s="276"/>
      <c r="Q537" s="276"/>
      <c r="R537" s="276"/>
      <c r="S537" s="276"/>
      <c r="T537" s="277"/>
      <c r="U537" s="15"/>
      <c r="V537" s="15"/>
      <c r="W537" s="15"/>
      <c r="X537" s="15"/>
      <c r="Y537" s="15"/>
      <c r="Z537" s="15"/>
      <c r="AA537" s="15"/>
      <c r="AB537" s="15"/>
      <c r="AC537" s="15"/>
      <c r="AD537" s="15"/>
      <c r="AE537" s="15"/>
      <c r="AT537" s="278" t="s">
        <v>361</v>
      </c>
      <c r="AU537" s="278" t="s">
        <v>76</v>
      </c>
      <c r="AV537" s="15" t="s">
        <v>84</v>
      </c>
      <c r="AW537" s="15" t="s">
        <v>32</v>
      </c>
      <c r="AX537" s="15" t="s">
        <v>76</v>
      </c>
      <c r="AY537" s="278" t="s">
        <v>350</v>
      </c>
    </row>
    <row r="538" s="13" customFormat="1">
      <c r="A538" s="13"/>
      <c r="B538" s="247"/>
      <c r="C538" s="248"/>
      <c r="D538" s="242" t="s">
        <v>361</v>
      </c>
      <c r="E538" s="249" t="s">
        <v>1</v>
      </c>
      <c r="F538" s="250" t="s">
        <v>502</v>
      </c>
      <c r="G538" s="248"/>
      <c r="H538" s="251">
        <v>13</v>
      </c>
      <c r="I538" s="252"/>
      <c r="J538" s="248"/>
      <c r="K538" s="248"/>
      <c r="L538" s="253"/>
      <c r="M538" s="254"/>
      <c r="N538" s="255"/>
      <c r="O538" s="255"/>
      <c r="P538" s="255"/>
      <c r="Q538" s="255"/>
      <c r="R538" s="255"/>
      <c r="S538" s="255"/>
      <c r="T538" s="256"/>
      <c r="U538" s="13"/>
      <c r="V538" s="13"/>
      <c r="W538" s="13"/>
      <c r="X538" s="13"/>
      <c r="Y538" s="13"/>
      <c r="Z538" s="13"/>
      <c r="AA538" s="13"/>
      <c r="AB538" s="13"/>
      <c r="AC538" s="13"/>
      <c r="AD538" s="13"/>
      <c r="AE538" s="13"/>
      <c r="AT538" s="257" t="s">
        <v>361</v>
      </c>
      <c r="AU538" s="257" t="s">
        <v>76</v>
      </c>
      <c r="AV538" s="13" t="s">
        <v>86</v>
      </c>
      <c r="AW538" s="13" t="s">
        <v>32</v>
      </c>
      <c r="AX538" s="13" t="s">
        <v>84</v>
      </c>
      <c r="AY538" s="257" t="s">
        <v>350</v>
      </c>
    </row>
    <row r="539" s="2" customFormat="1" ht="16.5" customHeight="1">
      <c r="A539" s="39"/>
      <c r="B539" s="40"/>
      <c r="C539" s="229" t="s">
        <v>813</v>
      </c>
      <c r="D539" s="229" t="s">
        <v>352</v>
      </c>
      <c r="E539" s="230" t="s">
        <v>7540</v>
      </c>
      <c r="F539" s="231" t="s">
        <v>7541</v>
      </c>
      <c r="G539" s="232" t="s">
        <v>497</v>
      </c>
      <c r="H539" s="233">
        <v>42</v>
      </c>
      <c r="I539" s="234"/>
      <c r="J539" s="235">
        <f>ROUND(I539*H539,2)</f>
        <v>0</v>
      </c>
      <c r="K539" s="231" t="s">
        <v>1</v>
      </c>
      <c r="L539" s="45"/>
      <c r="M539" s="236" t="s">
        <v>1</v>
      </c>
      <c r="N539" s="237" t="s">
        <v>41</v>
      </c>
      <c r="O539" s="92"/>
      <c r="P539" s="238">
        <f>O539*H539</f>
        <v>0</v>
      </c>
      <c r="Q539" s="238">
        <v>0</v>
      </c>
      <c r="R539" s="238">
        <f>Q539*H539</f>
        <v>0</v>
      </c>
      <c r="S539" s="238">
        <v>0</v>
      </c>
      <c r="T539" s="239">
        <f>S539*H539</f>
        <v>0</v>
      </c>
      <c r="U539" s="39"/>
      <c r="V539" s="39"/>
      <c r="W539" s="39"/>
      <c r="X539" s="39"/>
      <c r="Y539" s="39"/>
      <c r="Z539" s="39"/>
      <c r="AA539" s="39"/>
      <c r="AB539" s="39"/>
      <c r="AC539" s="39"/>
      <c r="AD539" s="39"/>
      <c r="AE539" s="39"/>
      <c r="AR539" s="240" t="s">
        <v>357</v>
      </c>
      <c r="AT539" s="240" t="s">
        <v>352</v>
      </c>
      <c r="AU539" s="240" t="s">
        <v>76</v>
      </c>
      <c r="AY539" s="18" t="s">
        <v>350</v>
      </c>
      <c r="BE539" s="241">
        <f>IF(N539="základní",J539,0)</f>
        <v>0</v>
      </c>
      <c r="BF539" s="241">
        <f>IF(N539="snížená",J539,0)</f>
        <v>0</v>
      </c>
      <c r="BG539" s="241">
        <f>IF(N539="zákl. přenesená",J539,0)</f>
        <v>0</v>
      </c>
      <c r="BH539" s="241">
        <f>IF(N539="sníž. přenesená",J539,0)</f>
        <v>0</v>
      </c>
      <c r="BI539" s="241">
        <f>IF(N539="nulová",J539,0)</f>
        <v>0</v>
      </c>
      <c r="BJ539" s="18" t="s">
        <v>84</v>
      </c>
      <c r="BK539" s="241">
        <f>ROUND(I539*H539,2)</f>
        <v>0</v>
      </c>
      <c r="BL539" s="18" t="s">
        <v>357</v>
      </c>
      <c r="BM539" s="240" t="s">
        <v>2471</v>
      </c>
    </row>
    <row r="540" s="2" customFormat="1">
      <c r="A540" s="39"/>
      <c r="B540" s="40"/>
      <c r="C540" s="41"/>
      <c r="D540" s="242" t="s">
        <v>359</v>
      </c>
      <c r="E540" s="41"/>
      <c r="F540" s="243" t="s">
        <v>7541</v>
      </c>
      <c r="G540" s="41"/>
      <c r="H540" s="41"/>
      <c r="I540" s="244"/>
      <c r="J540" s="41"/>
      <c r="K540" s="41"/>
      <c r="L540" s="45"/>
      <c r="M540" s="245"/>
      <c r="N540" s="246"/>
      <c r="O540" s="92"/>
      <c r="P540" s="92"/>
      <c r="Q540" s="92"/>
      <c r="R540" s="92"/>
      <c r="S540" s="92"/>
      <c r="T540" s="93"/>
      <c r="U540" s="39"/>
      <c r="V540" s="39"/>
      <c r="W540" s="39"/>
      <c r="X540" s="39"/>
      <c r="Y540" s="39"/>
      <c r="Z540" s="39"/>
      <c r="AA540" s="39"/>
      <c r="AB540" s="39"/>
      <c r="AC540" s="39"/>
      <c r="AD540" s="39"/>
      <c r="AE540" s="39"/>
      <c r="AT540" s="18" t="s">
        <v>359</v>
      </c>
      <c r="AU540" s="18" t="s">
        <v>76</v>
      </c>
    </row>
    <row r="541" s="15" customFormat="1">
      <c r="A541" s="15"/>
      <c r="B541" s="269"/>
      <c r="C541" s="270"/>
      <c r="D541" s="242" t="s">
        <v>361</v>
      </c>
      <c r="E541" s="271" t="s">
        <v>1</v>
      </c>
      <c r="F541" s="272" t="s">
        <v>7542</v>
      </c>
      <c r="G541" s="270"/>
      <c r="H541" s="271" t="s">
        <v>1</v>
      </c>
      <c r="I541" s="273"/>
      <c r="J541" s="270"/>
      <c r="K541" s="270"/>
      <c r="L541" s="274"/>
      <c r="M541" s="275"/>
      <c r="N541" s="276"/>
      <c r="O541" s="276"/>
      <c r="P541" s="276"/>
      <c r="Q541" s="276"/>
      <c r="R541" s="276"/>
      <c r="S541" s="276"/>
      <c r="T541" s="277"/>
      <c r="U541" s="15"/>
      <c r="V541" s="15"/>
      <c r="W541" s="15"/>
      <c r="X541" s="15"/>
      <c r="Y541" s="15"/>
      <c r="Z541" s="15"/>
      <c r="AA541" s="15"/>
      <c r="AB541" s="15"/>
      <c r="AC541" s="15"/>
      <c r="AD541" s="15"/>
      <c r="AE541" s="15"/>
      <c r="AT541" s="278" t="s">
        <v>361</v>
      </c>
      <c r="AU541" s="278" t="s">
        <v>76</v>
      </c>
      <c r="AV541" s="15" t="s">
        <v>84</v>
      </c>
      <c r="AW541" s="15" t="s">
        <v>32</v>
      </c>
      <c r="AX541" s="15" t="s">
        <v>76</v>
      </c>
      <c r="AY541" s="278" t="s">
        <v>350</v>
      </c>
    </row>
    <row r="542" s="15" customFormat="1">
      <c r="A542" s="15"/>
      <c r="B542" s="269"/>
      <c r="C542" s="270"/>
      <c r="D542" s="242" t="s">
        <v>361</v>
      </c>
      <c r="E542" s="271" t="s">
        <v>1</v>
      </c>
      <c r="F542" s="272" t="s">
        <v>7543</v>
      </c>
      <c r="G542" s="270"/>
      <c r="H542" s="271" t="s">
        <v>1</v>
      </c>
      <c r="I542" s="273"/>
      <c r="J542" s="270"/>
      <c r="K542" s="270"/>
      <c r="L542" s="274"/>
      <c r="M542" s="275"/>
      <c r="N542" s="276"/>
      <c r="O542" s="276"/>
      <c r="P542" s="276"/>
      <c r="Q542" s="276"/>
      <c r="R542" s="276"/>
      <c r="S542" s="276"/>
      <c r="T542" s="277"/>
      <c r="U542" s="15"/>
      <c r="V542" s="15"/>
      <c r="W542" s="15"/>
      <c r="X542" s="15"/>
      <c r="Y542" s="15"/>
      <c r="Z542" s="15"/>
      <c r="AA542" s="15"/>
      <c r="AB542" s="15"/>
      <c r="AC542" s="15"/>
      <c r="AD542" s="15"/>
      <c r="AE542" s="15"/>
      <c r="AT542" s="278" t="s">
        <v>361</v>
      </c>
      <c r="AU542" s="278" t="s">
        <v>76</v>
      </c>
      <c r="AV542" s="15" t="s">
        <v>84</v>
      </c>
      <c r="AW542" s="15" t="s">
        <v>32</v>
      </c>
      <c r="AX542" s="15" t="s">
        <v>76</v>
      </c>
      <c r="AY542" s="278" t="s">
        <v>350</v>
      </c>
    </row>
    <row r="543" s="15" customFormat="1">
      <c r="A543" s="15"/>
      <c r="B543" s="269"/>
      <c r="C543" s="270"/>
      <c r="D543" s="242" t="s">
        <v>361</v>
      </c>
      <c r="E543" s="271" t="s">
        <v>1</v>
      </c>
      <c r="F543" s="272" t="s">
        <v>7544</v>
      </c>
      <c r="G543" s="270"/>
      <c r="H543" s="271" t="s">
        <v>1</v>
      </c>
      <c r="I543" s="273"/>
      <c r="J543" s="270"/>
      <c r="K543" s="270"/>
      <c r="L543" s="274"/>
      <c r="M543" s="275"/>
      <c r="N543" s="276"/>
      <c r="O543" s="276"/>
      <c r="P543" s="276"/>
      <c r="Q543" s="276"/>
      <c r="R543" s="276"/>
      <c r="S543" s="276"/>
      <c r="T543" s="277"/>
      <c r="U543" s="15"/>
      <c r="V543" s="15"/>
      <c r="W543" s="15"/>
      <c r="X543" s="15"/>
      <c r="Y543" s="15"/>
      <c r="Z543" s="15"/>
      <c r="AA543" s="15"/>
      <c r="AB543" s="15"/>
      <c r="AC543" s="15"/>
      <c r="AD543" s="15"/>
      <c r="AE543" s="15"/>
      <c r="AT543" s="278" t="s">
        <v>361</v>
      </c>
      <c r="AU543" s="278" t="s">
        <v>76</v>
      </c>
      <c r="AV543" s="15" t="s">
        <v>84</v>
      </c>
      <c r="AW543" s="15" t="s">
        <v>32</v>
      </c>
      <c r="AX543" s="15" t="s">
        <v>76</v>
      </c>
      <c r="AY543" s="278" t="s">
        <v>350</v>
      </c>
    </row>
    <row r="544" s="15" customFormat="1">
      <c r="A544" s="15"/>
      <c r="B544" s="269"/>
      <c r="C544" s="270"/>
      <c r="D544" s="242" t="s">
        <v>361</v>
      </c>
      <c r="E544" s="271" t="s">
        <v>1</v>
      </c>
      <c r="F544" s="272" t="s">
        <v>7220</v>
      </c>
      <c r="G544" s="270"/>
      <c r="H544" s="271" t="s">
        <v>1</v>
      </c>
      <c r="I544" s="273"/>
      <c r="J544" s="270"/>
      <c r="K544" s="270"/>
      <c r="L544" s="274"/>
      <c r="M544" s="275"/>
      <c r="N544" s="276"/>
      <c r="O544" s="276"/>
      <c r="P544" s="276"/>
      <c r="Q544" s="276"/>
      <c r="R544" s="276"/>
      <c r="S544" s="276"/>
      <c r="T544" s="277"/>
      <c r="U544" s="15"/>
      <c r="V544" s="15"/>
      <c r="W544" s="15"/>
      <c r="X544" s="15"/>
      <c r="Y544" s="15"/>
      <c r="Z544" s="15"/>
      <c r="AA544" s="15"/>
      <c r="AB544" s="15"/>
      <c r="AC544" s="15"/>
      <c r="AD544" s="15"/>
      <c r="AE544" s="15"/>
      <c r="AT544" s="278" t="s">
        <v>361</v>
      </c>
      <c r="AU544" s="278" t="s">
        <v>76</v>
      </c>
      <c r="AV544" s="15" t="s">
        <v>84</v>
      </c>
      <c r="AW544" s="15" t="s">
        <v>32</v>
      </c>
      <c r="AX544" s="15" t="s">
        <v>76</v>
      </c>
      <c r="AY544" s="278" t="s">
        <v>350</v>
      </c>
    </row>
    <row r="545" s="13" customFormat="1">
      <c r="A545" s="13"/>
      <c r="B545" s="247"/>
      <c r="C545" s="248"/>
      <c r="D545" s="242" t="s">
        <v>361</v>
      </c>
      <c r="E545" s="249" t="s">
        <v>1</v>
      </c>
      <c r="F545" s="250" t="s">
        <v>767</v>
      </c>
      <c r="G545" s="248"/>
      <c r="H545" s="251">
        <v>42</v>
      </c>
      <c r="I545" s="252"/>
      <c r="J545" s="248"/>
      <c r="K545" s="248"/>
      <c r="L545" s="253"/>
      <c r="M545" s="254"/>
      <c r="N545" s="255"/>
      <c r="O545" s="255"/>
      <c r="P545" s="255"/>
      <c r="Q545" s="255"/>
      <c r="R545" s="255"/>
      <c r="S545" s="255"/>
      <c r="T545" s="256"/>
      <c r="U545" s="13"/>
      <c r="V545" s="13"/>
      <c r="W545" s="13"/>
      <c r="X545" s="13"/>
      <c r="Y545" s="13"/>
      <c r="Z545" s="13"/>
      <c r="AA545" s="13"/>
      <c r="AB545" s="13"/>
      <c r="AC545" s="13"/>
      <c r="AD545" s="13"/>
      <c r="AE545" s="13"/>
      <c r="AT545" s="257" t="s">
        <v>361</v>
      </c>
      <c r="AU545" s="257" t="s">
        <v>76</v>
      </c>
      <c r="AV545" s="13" t="s">
        <v>86</v>
      </c>
      <c r="AW545" s="13" t="s">
        <v>32</v>
      </c>
      <c r="AX545" s="13" t="s">
        <v>84</v>
      </c>
      <c r="AY545" s="257" t="s">
        <v>350</v>
      </c>
    </row>
    <row r="546" s="2" customFormat="1" ht="16.5" customHeight="1">
      <c r="A546" s="39"/>
      <c r="B546" s="40"/>
      <c r="C546" s="229" t="s">
        <v>865</v>
      </c>
      <c r="D546" s="229" t="s">
        <v>352</v>
      </c>
      <c r="E546" s="230" t="s">
        <v>7545</v>
      </c>
      <c r="F546" s="231" t="s">
        <v>7546</v>
      </c>
      <c r="G546" s="232" t="s">
        <v>497</v>
      </c>
      <c r="H546" s="233">
        <v>1</v>
      </c>
      <c r="I546" s="234"/>
      <c r="J546" s="235">
        <f>ROUND(I546*H546,2)</f>
        <v>0</v>
      </c>
      <c r="K546" s="231" t="s">
        <v>1</v>
      </c>
      <c r="L546" s="45"/>
      <c r="M546" s="236" t="s">
        <v>1</v>
      </c>
      <c r="N546" s="237" t="s">
        <v>41</v>
      </c>
      <c r="O546" s="92"/>
      <c r="P546" s="238">
        <f>O546*H546</f>
        <v>0</v>
      </c>
      <c r="Q546" s="238">
        <v>0</v>
      </c>
      <c r="R546" s="238">
        <f>Q546*H546</f>
        <v>0</v>
      </c>
      <c r="S546" s="238">
        <v>0</v>
      </c>
      <c r="T546" s="239">
        <f>S546*H546</f>
        <v>0</v>
      </c>
      <c r="U546" s="39"/>
      <c r="V546" s="39"/>
      <c r="W546" s="39"/>
      <c r="X546" s="39"/>
      <c r="Y546" s="39"/>
      <c r="Z546" s="39"/>
      <c r="AA546" s="39"/>
      <c r="AB546" s="39"/>
      <c r="AC546" s="39"/>
      <c r="AD546" s="39"/>
      <c r="AE546" s="39"/>
      <c r="AR546" s="240" t="s">
        <v>357</v>
      </c>
      <c r="AT546" s="240" t="s">
        <v>352</v>
      </c>
      <c r="AU546" s="240" t="s">
        <v>76</v>
      </c>
      <c r="AY546" s="18" t="s">
        <v>350</v>
      </c>
      <c r="BE546" s="241">
        <f>IF(N546="základní",J546,0)</f>
        <v>0</v>
      </c>
      <c r="BF546" s="241">
        <f>IF(N546="snížená",J546,0)</f>
        <v>0</v>
      </c>
      <c r="BG546" s="241">
        <f>IF(N546="zákl. přenesená",J546,0)</f>
        <v>0</v>
      </c>
      <c r="BH546" s="241">
        <f>IF(N546="sníž. přenesená",J546,0)</f>
        <v>0</v>
      </c>
      <c r="BI546" s="241">
        <f>IF(N546="nulová",J546,0)</f>
        <v>0</v>
      </c>
      <c r="BJ546" s="18" t="s">
        <v>84</v>
      </c>
      <c r="BK546" s="241">
        <f>ROUND(I546*H546,2)</f>
        <v>0</v>
      </c>
      <c r="BL546" s="18" t="s">
        <v>357</v>
      </c>
      <c r="BM546" s="240" t="s">
        <v>2481</v>
      </c>
    </row>
    <row r="547" s="2" customFormat="1">
      <c r="A547" s="39"/>
      <c r="B547" s="40"/>
      <c r="C547" s="41"/>
      <c r="D547" s="242" t="s">
        <v>359</v>
      </c>
      <c r="E547" s="41"/>
      <c r="F547" s="243" t="s">
        <v>7546</v>
      </c>
      <c r="G547" s="41"/>
      <c r="H547" s="41"/>
      <c r="I547" s="244"/>
      <c r="J547" s="41"/>
      <c r="K547" s="41"/>
      <c r="L547" s="45"/>
      <c r="M547" s="245"/>
      <c r="N547" s="246"/>
      <c r="O547" s="92"/>
      <c r="P547" s="92"/>
      <c r="Q547" s="92"/>
      <c r="R547" s="92"/>
      <c r="S547" s="92"/>
      <c r="T547" s="93"/>
      <c r="U547" s="39"/>
      <c r="V547" s="39"/>
      <c r="W547" s="39"/>
      <c r="X547" s="39"/>
      <c r="Y547" s="39"/>
      <c r="Z547" s="39"/>
      <c r="AA547" s="39"/>
      <c r="AB547" s="39"/>
      <c r="AC547" s="39"/>
      <c r="AD547" s="39"/>
      <c r="AE547" s="39"/>
      <c r="AT547" s="18" t="s">
        <v>359</v>
      </c>
      <c r="AU547" s="18" t="s">
        <v>76</v>
      </c>
    </row>
    <row r="548" s="15" customFormat="1">
      <c r="A548" s="15"/>
      <c r="B548" s="269"/>
      <c r="C548" s="270"/>
      <c r="D548" s="242" t="s">
        <v>361</v>
      </c>
      <c r="E548" s="271" t="s">
        <v>1</v>
      </c>
      <c r="F548" s="272" t="s">
        <v>7547</v>
      </c>
      <c r="G548" s="270"/>
      <c r="H548" s="271" t="s">
        <v>1</v>
      </c>
      <c r="I548" s="273"/>
      <c r="J548" s="270"/>
      <c r="K548" s="270"/>
      <c r="L548" s="274"/>
      <c r="M548" s="275"/>
      <c r="N548" s="276"/>
      <c r="O548" s="276"/>
      <c r="P548" s="276"/>
      <c r="Q548" s="276"/>
      <c r="R548" s="276"/>
      <c r="S548" s="276"/>
      <c r="T548" s="277"/>
      <c r="U548" s="15"/>
      <c r="V548" s="15"/>
      <c r="W548" s="15"/>
      <c r="X548" s="15"/>
      <c r="Y548" s="15"/>
      <c r="Z548" s="15"/>
      <c r="AA548" s="15"/>
      <c r="AB548" s="15"/>
      <c r="AC548" s="15"/>
      <c r="AD548" s="15"/>
      <c r="AE548" s="15"/>
      <c r="AT548" s="278" t="s">
        <v>361</v>
      </c>
      <c r="AU548" s="278" t="s">
        <v>76</v>
      </c>
      <c r="AV548" s="15" t="s">
        <v>84</v>
      </c>
      <c r="AW548" s="15" t="s">
        <v>32</v>
      </c>
      <c r="AX548" s="15" t="s">
        <v>76</v>
      </c>
      <c r="AY548" s="278" t="s">
        <v>350</v>
      </c>
    </row>
    <row r="549" s="15" customFormat="1">
      <c r="A549" s="15"/>
      <c r="B549" s="269"/>
      <c r="C549" s="270"/>
      <c r="D549" s="242" t="s">
        <v>361</v>
      </c>
      <c r="E549" s="271" t="s">
        <v>1</v>
      </c>
      <c r="F549" s="272" t="s">
        <v>7548</v>
      </c>
      <c r="G549" s="270"/>
      <c r="H549" s="271" t="s">
        <v>1</v>
      </c>
      <c r="I549" s="273"/>
      <c r="J549" s="270"/>
      <c r="K549" s="270"/>
      <c r="L549" s="274"/>
      <c r="M549" s="275"/>
      <c r="N549" s="276"/>
      <c r="O549" s="276"/>
      <c r="P549" s="276"/>
      <c r="Q549" s="276"/>
      <c r="R549" s="276"/>
      <c r="S549" s="276"/>
      <c r="T549" s="277"/>
      <c r="U549" s="15"/>
      <c r="V549" s="15"/>
      <c r="W549" s="15"/>
      <c r="X549" s="15"/>
      <c r="Y549" s="15"/>
      <c r="Z549" s="15"/>
      <c r="AA549" s="15"/>
      <c r="AB549" s="15"/>
      <c r="AC549" s="15"/>
      <c r="AD549" s="15"/>
      <c r="AE549" s="15"/>
      <c r="AT549" s="278" t="s">
        <v>361</v>
      </c>
      <c r="AU549" s="278" t="s">
        <v>76</v>
      </c>
      <c r="AV549" s="15" t="s">
        <v>84</v>
      </c>
      <c r="AW549" s="15" t="s">
        <v>32</v>
      </c>
      <c r="AX549" s="15" t="s">
        <v>76</v>
      </c>
      <c r="AY549" s="278" t="s">
        <v>350</v>
      </c>
    </row>
    <row r="550" s="15" customFormat="1">
      <c r="A550" s="15"/>
      <c r="B550" s="269"/>
      <c r="C550" s="270"/>
      <c r="D550" s="242" t="s">
        <v>361</v>
      </c>
      <c r="E550" s="271" t="s">
        <v>1</v>
      </c>
      <c r="F550" s="272" t="s">
        <v>7220</v>
      </c>
      <c r="G550" s="270"/>
      <c r="H550" s="271" t="s">
        <v>1</v>
      </c>
      <c r="I550" s="273"/>
      <c r="J550" s="270"/>
      <c r="K550" s="270"/>
      <c r="L550" s="274"/>
      <c r="M550" s="275"/>
      <c r="N550" s="276"/>
      <c r="O550" s="276"/>
      <c r="P550" s="276"/>
      <c r="Q550" s="276"/>
      <c r="R550" s="276"/>
      <c r="S550" s="276"/>
      <c r="T550" s="277"/>
      <c r="U550" s="15"/>
      <c r="V550" s="15"/>
      <c r="W550" s="15"/>
      <c r="X550" s="15"/>
      <c r="Y550" s="15"/>
      <c r="Z550" s="15"/>
      <c r="AA550" s="15"/>
      <c r="AB550" s="15"/>
      <c r="AC550" s="15"/>
      <c r="AD550" s="15"/>
      <c r="AE550" s="15"/>
      <c r="AT550" s="278" t="s">
        <v>361</v>
      </c>
      <c r="AU550" s="278" t="s">
        <v>76</v>
      </c>
      <c r="AV550" s="15" t="s">
        <v>84</v>
      </c>
      <c r="AW550" s="15" t="s">
        <v>32</v>
      </c>
      <c r="AX550" s="15" t="s">
        <v>76</v>
      </c>
      <c r="AY550" s="278" t="s">
        <v>350</v>
      </c>
    </row>
    <row r="551" s="13" customFormat="1">
      <c r="A551" s="13"/>
      <c r="B551" s="247"/>
      <c r="C551" s="248"/>
      <c r="D551" s="242" t="s">
        <v>361</v>
      </c>
      <c r="E551" s="249" t="s">
        <v>1</v>
      </c>
      <c r="F551" s="250" t="s">
        <v>84</v>
      </c>
      <c r="G551" s="248"/>
      <c r="H551" s="251">
        <v>1</v>
      </c>
      <c r="I551" s="252"/>
      <c r="J551" s="248"/>
      <c r="K551" s="248"/>
      <c r="L551" s="253"/>
      <c r="M551" s="254"/>
      <c r="N551" s="255"/>
      <c r="O551" s="255"/>
      <c r="P551" s="255"/>
      <c r="Q551" s="255"/>
      <c r="R551" s="255"/>
      <c r="S551" s="255"/>
      <c r="T551" s="256"/>
      <c r="U551" s="13"/>
      <c r="V551" s="13"/>
      <c r="W551" s="13"/>
      <c r="X551" s="13"/>
      <c r="Y551" s="13"/>
      <c r="Z551" s="13"/>
      <c r="AA551" s="13"/>
      <c r="AB551" s="13"/>
      <c r="AC551" s="13"/>
      <c r="AD551" s="13"/>
      <c r="AE551" s="13"/>
      <c r="AT551" s="257" t="s">
        <v>361</v>
      </c>
      <c r="AU551" s="257" t="s">
        <v>76</v>
      </c>
      <c r="AV551" s="13" t="s">
        <v>86</v>
      </c>
      <c r="AW551" s="13" t="s">
        <v>32</v>
      </c>
      <c r="AX551" s="13" t="s">
        <v>84</v>
      </c>
      <c r="AY551" s="257" t="s">
        <v>350</v>
      </c>
    </row>
    <row r="552" s="2" customFormat="1" ht="16.5" customHeight="1">
      <c r="A552" s="39"/>
      <c r="B552" s="40"/>
      <c r="C552" s="229" t="s">
        <v>902</v>
      </c>
      <c r="D552" s="229" t="s">
        <v>352</v>
      </c>
      <c r="E552" s="230" t="s">
        <v>7549</v>
      </c>
      <c r="F552" s="231" t="s">
        <v>7550</v>
      </c>
      <c r="G552" s="232" t="s">
        <v>497</v>
      </c>
      <c r="H552" s="233">
        <v>1</v>
      </c>
      <c r="I552" s="234"/>
      <c r="J552" s="235">
        <f>ROUND(I552*H552,2)</f>
        <v>0</v>
      </c>
      <c r="K552" s="231" t="s">
        <v>1</v>
      </c>
      <c r="L552" s="45"/>
      <c r="M552" s="236" t="s">
        <v>1</v>
      </c>
      <c r="N552" s="237" t="s">
        <v>41</v>
      </c>
      <c r="O552" s="92"/>
      <c r="P552" s="238">
        <f>O552*H552</f>
        <v>0</v>
      </c>
      <c r="Q552" s="238">
        <v>0</v>
      </c>
      <c r="R552" s="238">
        <f>Q552*H552</f>
        <v>0</v>
      </c>
      <c r="S552" s="238">
        <v>0</v>
      </c>
      <c r="T552" s="239">
        <f>S552*H552</f>
        <v>0</v>
      </c>
      <c r="U552" s="39"/>
      <c r="V552" s="39"/>
      <c r="W552" s="39"/>
      <c r="X552" s="39"/>
      <c r="Y552" s="39"/>
      <c r="Z552" s="39"/>
      <c r="AA552" s="39"/>
      <c r="AB552" s="39"/>
      <c r="AC552" s="39"/>
      <c r="AD552" s="39"/>
      <c r="AE552" s="39"/>
      <c r="AR552" s="240" t="s">
        <v>357</v>
      </c>
      <c r="AT552" s="240" t="s">
        <v>352</v>
      </c>
      <c r="AU552" s="240" t="s">
        <v>76</v>
      </c>
      <c r="AY552" s="18" t="s">
        <v>350</v>
      </c>
      <c r="BE552" s="241">
        <f>IF(N552="základní",J552,0)</f>
        <v>0</v>
      </c>
      <c r="BF552" s="241">
        <f>IF(N552="snížená",J552,0)</f>
        <v>0</v>
      </c>
      <c r="BG552" s="241">
        <f>IF(N552="zákl. přenesená",J552,0)</f>
        <v>0</v>
      </c>
      <c r="BH552" s="241">
        <f>IF(N552="sníž. přenesená",J552,0)</f>
        <v>0</v>
      </c>
      <c r="BI552" s="241">
        <f>IF(N552="nulová",J552,0)</f>
        <v>0</v>
      </c>
      <c r="BJ552" s="18" t="s">
        <v>84</v>
      </c>
      <c r="BK552" s="241">
        <f>ROUND(I552*H552,2)</f>
        <v>0</v>
      </c>
      <c r="BL552" s="18" t="s">
        <v>357</v>
      </c>
      <c r="BM552" s="240" t="s">
        <v>2493</v>
      </c>
    </row>
    <row r="553" s="2" customFormat="1">
      <c r="A553" s="39"/>
      <c r="B553" s="40"/>
      <c r="C553" s="41"/>
      <c r="D553" s="242" t="s">
        <v>359</v>
      </c>
      <c r="E553" s="41"/>
      <c r="F553" s="243" t="s">
        <v>7550</v>
      </c>
      <c r="G553" s="41"/>
      <c r="H553" s="41"/>
      <c r="I553" s="244"/>
      <c r="J553" s="41"/>
      <c r="K553" s="41"/>
      <c r="L553" s="45"/>
      <c r="M553" s="245"/>
      <c r="N553" s="246"/>
      <c r="O553" s="92"/>
      <c r="P553" s="92"/>
      <c r="Q553" s="92"/>
      <c r="R553" s="92"/>
      <c r="S553" s="92"/>
      <c r="T553" s="93"/>
      <c r="U553" s="39"/>
      <c r="V553" s="39"/>
      <c r="W553" s="39"/>
      <c r="X553" s="39"/>
      <c r="Y553" s="39"/>
      <c r="Z553" s="39"/>
      <c r="AA553" s="39"/>
      <c r="AB553" s="39"/>
      <c r="AC553" s="39"/>
      <c r="AD553" s="39"/>
      <c r="AE553" s="39"/>
      <c r="AT553" s="18" t="s">
        <v>359</v>
      </c>
      <c r="AU553" s="18" t="s">
        <v>76</v>
      </c>
    </row>
    <row r="554" s="15" customFormat="1">
      <c r="A554" s="15"/>
      <c r="B554" s="269"/>
      <c r="C554" s="270"/>
      <c r="D554" s="242" t="s">
        <v>361</v>
      </c>
      <c r="E554" s="271" t="s">
        <v>1</v>
      </c>
      <c r="F554" s="272" t="s">
        <v>7551</v>
      </c>
      <c r="G554" s="270"/>
      <c r="H554" s="271" t="s">
        <v>1</v>
      </c>
      <c r="I554" s="273"/>
      <c r="J554" s="270"/>
      <c r="K554" s="270"/>
      <c r="L554" s="274"/>
      <c r="M554" s="275"/>
      <c r="N554" s="276"/>
      <c r="O554" s="276"/>
      <c r="P554" s="276"/>
      <c r="Q554" s="276"/>
      <c r="R554" s="276"/>
      <c r="S554" s="276"/>
      <c r="T554" s="277"/>
      <c r="U554" s="15"/>
      <c r="V554" s="15"/>
      <c r="W554" s="15"/>
      <c r="X554" s="15"/>
      <c r="Y554" s="15"/>
      <c r="Z554" s="15"/>
      <c r="AA554" s="15"/>
      <c r="AB554" s="15"/>
      <c r="AC554" s="15"/>
      <c r="AD554" s="15"/>
      <c r="AE554" s="15"/>
      <c r="AT554" s="278" t="s">
        <v>361</v>
      </c>
      <c r="AU554" s="278" t="s">
        <v>76</v>
      </c>
      <c r="AV554" s="15" t="s">
        <v>84</v>
      </c>
      <c r="AW554" s="15" t="s">
        <v>32</v>
      </c>
      <c r="AX554" s="15" t="s">
        <v>76</v>
      </c>
      <c r="AY554" s="278" t="s">
        <v>350</v>
      </c>
    </row>
    <row r="555" s="15" customFormat="1">
      <c r="A555" s="15"/>
      <c r="B555" s="269"/>
      <c r="C555" s="270"/>
      <c r="D555" s="242" t="s">
        <v>361</v>
      </c>
      <c r="E555" s="271" t="s">
        <v>1</v>
      </c>
      <c r="F555" s="272" t="s">
        <v>7552</v>
      </c>
      <c r="G555" s="270"/>
      <c r="H555" s="271" t="s">
        <v>1</v>
      </c>
      <c r="I555" s="273"/>
      <c r="J555" s="270"/>
      <c r="K555" s="270"/>
      <c r="L555" s="274"/>
      <c r="M555" s="275"/>
      <c r="N555" s="276"/>
      <c r="O555" s="276"/>
      <c r="P555" s="276"/>
      <c r="Q555" s="276"/>
      <c r="R555" s="276"/>
      <c r="S555" s="276"/>
      <c r="T555" s="277"/>
      <c r="U555" s="15"/>
      <c r="V555" s="15"/>
      <c r="W555" s="15"/>
      <c r="X555" s="15"/>
      <c r="Y555" s="15"/>
      <c r="Z555" s="15"/>
      <c r="AA555" s="15"/>
      <c r="AB555" s="15"/>
      <c r="AC555" s="15"/>
      <c r="AD555" s="15"/>
      <c r="AE555" s="15"/>
      <c r="AT555" s="278" t="s">
        <v>361</v>
      </c>
      <c r="AU555" s="278" t="s">
        <v>76</v>
      </c>
      <c r="AV555" s="15" t="s">
        <v>84</v>
      </c>
      <c r="AW555" s="15" t="s">
        <v>32</v>
      </c>
      <c r="AX555" s="15" t="s">
        <v>76</v>
      </c>
      <c r="AY555" s="278" t="s">
        <v>350</v>
      </c>
    </row>
    <row r="556" s="15" customFormat="1">
      <c r="A556" s="15"/>
      <c r="B556" s="269"/>
      <c r="C556" s="270"/>
      <c r="D556" s="242" t="s">
        <v>361</v>
      </c>
      <c r="E556" s="271" t="s">
        <v>1</v>
      </c>
      <c r="F556" s="272" t="s">
        <v>7553</v>
      </c>
      <c r="G556" s="270"/>
      <c r="H556" s="271" t="s">
        <v>1</v>
      </c>
      <c r="I556" s="273"/>
      <c r="J556" s="270"/>
      <c r="K556" s="270"/>
      <c r="L556" s="274"/>
      <c r="M556" s="275"/>
      <c r="N556" s="276"/>
      <c r="O556" s="276"/>
      <c r="P556" s="276"/>
      <c r="Q556" s="276"/>
      <c r="R556" s="276"/>
      <c r="S556" s="276"/>
      <c r="T556" s="277"/>
      <c r="U556" s="15"/>
      <c r="V556" s="15"/>
      <c r="W556" s="15"/>
      <c r="X556" s="15"/>
      <c r="Y556" s="15"/>
      <c r="Z556" s="15"/>
      <c r="AA556" s="15"/>
      <c r="AB556" s="15"/>
      <c r="AC556" s="15"/>
      <c r="AD556" s="15"/>
      <c r="AE556" s="15"/>
      <c r="AT556" s="278" t="s">
        <v>361</v>
      </c>
      <c r="AU556" s="278" t="s">
        <v>76</v>
      </c>
      <c r="AV556" s="15" t="s">
        <v>84</v>
      </c>
      <c r="AW556" s="15" t="s">
        <v>32</v>
      </c>
      <c r="AX556" s="15" t="s">
        <v>76</v>
      </c>
      <c r="AY556" s="278" t="s">
        <v>350</v>
      </c>
    </row>
    <row r="557" s="15" customFormat="1">
      <c r="A557" s="15"/>
      <c r="B557" s="269"/>
      <c r="C557" s="270"/>
      <c r="D557" s="242" t="s">
        <v>361</v>
      </c>
      <c r="E557" s="271" t="s">
        <v>1</v>
      </c>
      <c r="F557" s="272" t="s">
        <v>7220</v>
      </c>
      <c r="G557" s="270"/>
      <c r="H557" s="271" t="s">
        <v>1</v>
      </c>
      <c r="I557" s="273"/>
      <c r="J557" s="270"/>
      <c r="K557" s="270"/>
      <c r="L557" s="274"/>
      <c r="M557" s="275"/>
      <c r="N557" s="276"/>
      <c r="O557" s="276"/>
      <c r="P557" s="276"/>
      <c r="Q557" s="276"/>
      <c r="R557" s="276"/>
      <c r="S557" s="276"/>
      <c r="T557" s="277"/>
      <c r="U557" s="15"/>
      <c r="V557" s="15"/>
      <c r="W557" s="15"/>
      <c r="X557" s="15"/>
      <c r="Y557" s="15"/>
      <c r="Z557" s="15"/>
      <c r="AA557" s="15"/>
      <c r="AB557" s="15"/>
      <c r="AC557" s="15"/>
      <c r="AD557" s="15"/>
      <c r="AE557" s="15"/>
      <c r="AT557" s="278" t="s">
        <v>361</v>
      </c>
      <c r="AU557" s="278" t="s">
        <v>76</v>
      </c>
      <c r="AV557" s="15" t="s">
        <v>84</v>
      </c>
      <c r="AW557" s="15" t="s">
        <v>32</v>
      </c>
      <c r="AX557" s="15" t="s">
        <v>76</v>
      </c>
      <c r="AY557" s="278" t="s">
        <v>350</v>
      </c>
    </row>
    <row r="558" s="15" customFormat="1">
      <c r="A558" s="15"/>
      <c r="B558" s="269"/>
      <c r="C558" s="270"/>
      <c r="D558" s="242" t="s">
        <v>361</v>
      </c>
      <c r="E558" s="271" t="s">
        <v>1</v>
      </c>
      <c r="F558" s="272" t="s">
        <v>7554</v>
      </c>
      <c r="G558" s="270"/>
      <c r="H558" s="271" t="s">
        <v>1</v>
      </c>
      <c r="I558" s="273"/>
      <c r="J558" s="270"/>
      <c r="K558" s="270"/>
      <c r="L558" s="274"/>
      <c r="M558" s="275"/>
      <c r="N558" s="276"/>
      <c r="O558" s="276"/>
      <c r="P558" s="276"/>
      <c r="Q558" s="276"/>
      <c r="R558" s="276"/>
      <c r="S558" s="276"/>
      <c r="T558" s="277"/>
      <c r="U558" s="15"/>
      <c r="V558" s="15"/>
      <c r="W558" s="15"/>
      <c r="X558" s="15"/>
      <c r="Y558" s="15"/>
      <c r="Z558" s="15"/>
      <c r="AA558" s="15"/>
      <c r="AB558" s="15"/>
      <c r="AC558" s="15"/>
      <c r="AD558" s="15"/>
      <c r="AE558" s="15"/>
      <c r="AT558" s="278" t="s">
        <v>361</v>
      </c>
      <c r="AU558" s="278" t="s">
        <v>76</v>
      </c>
      <c r="AV558" s="15" t="s">
        <v>84</v>
      </c>
      <c r="AW558" s="15" t="s">
        <v>32</v>
      </c>
      <c r="AX558" s="15" t="s">
        <v>76</v>
      </c>
      <c r="AY558" s="278" t="s">
        <v>350</v>
      </c>
    </row>
    <row r="559" s="13" customFormat="1">
      <c r="A559" s="13"/>
      <c r="B559" s="247"/>
      <c r="C559" s="248"/>
      <c r="D559" s="242" t="s">
        <v>361</v>
      </c>
      <c r="E559" s="249" t="s">
        <v>1</v>
      </c>
      <c r="F559" s="250" t="s">
        <v>84</v>
      </c>
      <c r="G559" s="248"/>
      <c r="H559" s="251">
        <v>1</v>
      </c>
      <c r="I559" s="252"/>
      <c r="J559" s="248"/>
      <c r="K559" s="248"/>
      <c r="L559" s="253"/>
      <c r="M559" s="254"/>
      <c r="N559" s="255"/>
      <c r="O559" s="255"/>
      <c r="P559" s="255"/>
      <c r="Q559" s="255"/>
      <c r="R559" s="255"/>
      <c r="S559" s="255"/>
      <c r="T559" s="256"/>
      <c r="U559" s="13"/>
      <c r="V559" s="13"/>
      <c r="W559" s="13"/>
      <c r="X559" s="13"/>
      <c r="Y559" s="13"/>
      <c r="Z559" s="13"/>
      <c r="AA559" s="13"/>
      <c r="AB559" s="13"/>
      <c r="AC559" s="13"/>
      <c r="AD559" s="13"/>
      <c r="AE559" s="13"/>
      <c r="AT559" s="257" t="s">
        <v>361</v>
      </c>
      <c r="AU559" s="257" t="s">
        <v>76</v>
      </c>
      <c r="AV559" s="13" t="s">
        <v>86</v>
      </c>
      <c r="AW559" s="13" t="s">
        <v>32</v>
      </c>
      <c r="AX559" s="13" t="s">
        <v>84</v>
      </c>
      <c r="AY559" s="257" t="s">
        <v>350</v>
      </c>
    </row>
    <row r="560" s="2" customFormat="1" ht="16.5" customHeight="1">
      <c r="A560" s="39"/>
      <c r="B560" s="40"/>
      <c r="C560" s="229" t="s">
        <v>1859</v>
      </c>
      <c r="D560" s="229" t="s">
        <v>352</v>
      </c>
      <c r="E560" s="230" t="s">
        <v>7555</v>
      </c>
      <c r="F560" s="231" t="s">
        <v>7550</v>
      </c>
      <c r="G560" s="232" t="s">
        <v>497</v>
      </c>
      <c r="H560" s="233">
        <v>1</v>
      </c>
      <c r="I560" s="234"/>
      <c r="J560" s="235">
        <f>ROUND(I560*H560,2)</f>
        <v>0</v>
      </c>
      <c r="K560" s="231" t="s">
        <v>1</v>
      </c>
      <c r="L560" s="45"/>
      <c r="M560" s="236" t="s">
        <v>1</v>
      </c>
      <c r="N560" s="237" t="s">
        <v>41</v>
      </c>
      <c r="O560" s="92"/>
      <c r="P560" s="238">
        <f>O560*H560</f>
        <v>0</v>
      </c>
      <c r="Q560" s="238">
        <v>0</v>
      </c>
      <c r="R560" s="238">
        <f>Q560*H560</f>
        <v>0</v>
      </c>
      <c r="S560" s="238">
        <v>0</v>
      </c>
      <c r="T560" s="239">
        <f>S560*H560</f>
        <v>0</v>
      </c>
      <c r="U560" s="39"/>
      <c r="V560" s="39"/>
      <c r="W560" s="39"/>
      <c r="X560" s="39"/>
      <c r="Y560" s="39"/>
      <c r="Z560" s="39"/>
      <c r="AA560" s="39"/>
      <c r="AB560" s="39"/>
      <c r="AC560" s="39"/>
      <c r="AD560" s="39"/>
      <c r="AE560" s="39"/>
      <c r="AR560" s="240" t="s">
        <v>357</v>
      </c>
      <c r="AT560" s="240" t="s">
        <v>352</v>
      </c>
      <c r="AU560" s="240" t="s">
        <v>76</v>
      </c>
      <c r="AY560" s="18" t="s">
        <v>350</v>
      </c>
      <c r="BE560" s="241">
        <f>IF(N560="základní",J560,0)</f>
        <v>0</v>
      </c>
      <c r="BF560" s="241">
        <f>IF(N560="snížená",J560,0)</f>
        <v>0</v>
      </c>
      <c r="BG560" s="241">
        <f>IF(N560="zákl. přenesená",J560,0)</f>
        <v>0</v>
      </c>
      <c r="BH560" s="241">
        <f>IF(N560="sníž. přenesená",J560,0)</f>
        <v>0</v>
      </c>
      <c r="BI560" s="241">
        <f>IF(N560="nulová",J560,0)</f>
        <v>0</v>
      </c>
      <c r="BJ560" s="18" t="s">
        <v>84</v>
      </c>
      <c r="BK560" s="241">
        <f>ROUND(I560*H560,2)</f>
        <v>0</v>
      </c>
      <c r="BL560" s="18" t="s">
        <v>357</v>
      </c>
      <c r="BM560" s="240" t="s">
        <v>2504</v>
      </c>
    </row>
    <row r="561" s="2" customFormat="1">
      <c r="A561" s="39"/>
      <c r="B561" s="40"/>
      <c r="C561" s="41"/>
      <c r="D561" s="242" t="s">
        <v>359</v>
      </c>
      <c r="E561" s="41"/>
      <c r="F561" s="243" t="s">
        <v>7550</v>
      </c>
      <c r="G561" s="41"/>
      <c r="H561" s="41"/>
      <c r="I561" s="244"/>
      <c r="J561" s="41"/>
      <c r="K561" s="41"/>
      <c r="L561" s="45"/>
      <c r="M561" s="245"/>
      <c r="N561" s="246"/>
      <c r="O561" s="92"/>
      <c r="P561" s="92"/>
      <c r="Q561" s="92"/>
      <c r="R561" s="92"/>
      <c r="S561" s="92"/>
      <c r="T561" s="93"/>
      <c r="U561" s="39"/>
      <c r="V561" s="39"/>
      <c r="W561" s="39"/>
      <c r="X561" s="39"/>
      <c r="Y561" s="39"/>
      <c r="Z561" s="39"/>
      <c r="AA561" s="39"/>
      <c r="AB561" s="39"/>
      <c r="AC561" s="39"/>
      <c r="AD561" s="39"/>
      <c r="AE561" s="39"/>
      <c r="AT561" s="18" t="s">
        <v>359</v>
      </c>
      <c r="AU561" s="18" t="s">
        <v>76</v>
      </c>
    </row>
    <row r="562" s="15" customFormat="1">
      <c r="A562" s="15"/>
      <c r="B562" s="269"/>
      <c r="C562" s="270"/>
      <c r="D562" s="242" t="s">
        <v>361</v>
      </c>
      <c r="E562" s="271" t="s">
        <v>1</v>
      </c>
      <c r="F562" s="272" t="s">
        <v>7551</v>
      </c>
      <c r="G562" s="270"/>
      <c r="H562" s="271" t="s">
        <v>1</v>
      </c>
      <c r="I562" s="273"/>
      <c r="J562" s="270"/>
      <c r="K562" s="270"/>
      <c r="L562" s="274"/>
      <c r="M562" s="275"/>
      <c r="N562" s="276"/>
      <c r="O562" s="276"/>
      <c r="P562" s="276"/>
      <c r="Q562" s="276"/>
      <c r="R562" s="276"/>
      <c r="S562" s="276"/>
      <c r="T562" s="277"/>
      <c r="U562" s="15"/>
      <c r="V562" s="15"/>
      <c r="W562" s="15"/>
      <c r="X562" s="15"/>
      <c r="Y562" s="15"/>
      <c r="Z562" s="15"/>
      <c r="AA562" s="15"/>
      <c r="AB562" s="15"/>
      <c r="AC562" s="15"/>
      <c r="AD562" s="15"/>
      <c r="AE562" s="15"/>
      <c r="AT562" s="278" t="s">
        <v>361</v>
      </c>
      <c r="AU562" s="278" t="s">
        <v>76</v>
      </c>
      <c r="AV562" s="15" t="s">
        <v>84</v>
      </c>
      <c r="AW562" s="15" t="s">
        <v>32</v>
      </c>
      <c r="AX562" s="15" t="s">
        <v>76</v>
      </c>
      <c r="AY562" s="278" t="s">
        <v>350</v>
      </c>
    </row>
    <row r="563" s="15" customFormat="1">
      <c r="A563" s="15"/>
      <c r="B563" s="269"/>
      <c r="C563" s="270"/>
      <c r="D563" s="242" t="s">
        <v>361</v>
      </c>
      <c r="E563" s="271" t="s">
        <v>1</v>
      </c>
      <c r="F563" s="272" t="s">
        <v>7552</v>
      </c>
      <c r="G563" s="270"/>
      <c r="H563" s="271" t="s">
        <v>1</v>
      </c>
      <c r="I563" s="273"/>
      <c r="J563" s="270"/>
      <c r="K563" s="270"/>
      <c r="L563" s="274"/>
      <c r="M563" s="275"/>
      <c r="N563" s="276"/>
      <c r="O563" s="276"/>
      <c r="P563" s="276"/>
      <c r="Q563" s="276"/>
      <c r="R563" s="276"/>
      <c r="S563" s="276"/>
      <c r="T563" s="277"/>
      <c r="U563" s="15"/>
      <c r="V563" s="15"/>
      <c r="W563" s="15"/>
      <c r="X563" s="15"/>
      <c r="Y563" s="15"/>
      <c r="Z563" s="15"/>
      <c r="AA563" s="15"/>
      <c r="AB563" s="15"/>
      <c r="AC563" s="15"/>
      <c r="AD563" s="15"/>
      <c r="AE563" s="15"/>
      <c r="AT563" s="278" t="s">
        <v>361</v>
      </c>
      <c r="AU563" s="278" t="s">
        <v>76</v>
      </c>
      <c r="AV563" s="15" t="s">
        <v>84</v>
      </c>
      <c r="AW563" s="15" t="s">
        <v>32</v>
      </c>
      <c r="AX563" s="15" t="s">
        <v>76</v>
      </c>
      <c r="AY563" s="278" t="s">
        <v>350</v>
      </c>
    </row>
    <row r="564" s="15" customFormat="1">
      <c r="A564" s="15"/>
      <c r="B564" s="269"/>
      <c r="C564" s="270"/>
      <c r="D564" s="242" t="s">
        <v>361</v>
      </c>
      <c r="E564" s="271" t="s">
        <v>1</v>
      </c>
      <c r="F564" s="272" t="s">
        <v>7553</v>
      </c>
      <c r="G564" s="270"/>
      <c r="H564" s="271" t="s">
        <v>1</v>
      </c>
      <c r="I564" s="273"/>
      <c r="J564" s="270"/>
      <c r="K564" s="270"/>
      <c r="L564" s="274"/>
      <c r="M564" s="275"/>
      <c r="N564" s="276"/>
      <c r="O564" s="276"/>
      <c r="P564" s="276"/>
      <c r="Q564" s="276"/>
      <c r="R564" s="276"/>
      <c r="S564" s="276"/>
      <c r="T564" s="277"/>
      <c r="U564" s="15"/>
      <c r="V564" s="15"/>
      <c r="W564" s="15"/>
      <c r="X564" s="15"/>
      <c r="Y564" s="15"/>
      <c r="Z564" s="15"/>
      <c r="AA564" s="15"/>
      <c r="AB564" s="15"/>
      <c r="AC564" s="15"/>
      <c r="AD564" s="15"/>
      <c r="AE564" s="15"/>
      <c r="AT564" s="278" t="s">
        <v>361</v>
      </c>
      <c r="AU564" s="278" t="s">
        <v>76</v>
      </c>
      <c r="AV564" s="15" t="s">
        <v>84</v>
      </c>
      <c r="AW564" s="15" t="s">
        <v>32</v>
      </c>
      <c r="AX564" s="15" t="s">
        <v>76</v>
      </c>
      <c r="AY564" s="278" t="s">
        <v>350</v>
      </c>
    </row>
    <row r="565" s="15" customFormat="1">
      <c r="A565" s="15"/>
      <c r="B565" s="269"/>
      <c r="C565" s="270"/>
      <c r="D565" s="242" t="s">
        <v>361</v>
      </c>
      <c r="E565" s="271" t="s">
        <v>1</v>
      </c>
      <c r="F565" s="272" t="s">
        <v>7220</v>
      </c>
      <c r="G565" s="270"/>
      <c r="H565" s="271" t="s">
        <v>1</v>
      </c>
      <c r="I565" s="273"/>
      <c r="J565" s="270"/>
      <c r="K565" s="270"/>
      <c r="L565" s="274"/>
      <c r="M565" s="275"/>
      <c r="N565" s="276"/>
      <c r="O565" s="276"/>
      <c r="P565" s="276"/>
      <c r="Q565" s="276"/>
      <c r="R565" s="276"/>
      <c r="S565" s="276"/>
      <c r="T565" s="277"/>
      <c r="U565" s="15"/>
      <c r="V565" s="15"/>
      <c r="W565" s="15"/>
      <c r="X565" s="15"/>
      <c r="Y565" s="15"/>
      <c r="Z565" s="15"/>
      <c r="AA565" s="15"/>
      <c r="AB565" s="15"/>
      <c r="AC565" s="15"/>
      <c r="AD565" s="15"/>
      <c r="AE565" s="15"/>
      <c r="AT565" s="278" t="s">
        <v>361</v>
      </c>
      <c r="AU565" s="278" t="s">
        <v>76</v>
      </c>
      <c r="AV565" s="15" t="s">
        <v>84</v>
      </c>
      <c r="AW565" s="15" t="s">
        <v>32</v>
      </c>
      <c r="AX565" s="15" t="s">
        <v>76</v>
      </c>
      <c r="AY565" s="278" t="s">
        <v>350</v>
      </c>
    </row>
    <row r="566" s="15" customFormat="1">
      <c r="A566" s="15"/>
      <c r="B566" s="269"/>
      <c r="C566" s="270"/>
      <c r="D566" s="242" t="s">
        <v>361</v>
      </c>
      <c r="E566" s="271" t="s">
        <v>1</v>
      </c>
      <c r="F566" s="272" t="s">
        <v>7556</v>
      </c>
      <c r="G566" s="270"/>
      <c r="H566" s="271" t="s">
        <v>1</v>
      </c>
      <c r="I566" s="273"/>
      <c r="J566" s="270"/>
      <c r="K566" s="270"/>
      <c r="L566" s="274"/>
      <c r="M566" s="275"/>
      <c r="N566" s="276"/>
      <c r="O566" s="276"/>
      <c r="P566" s="276"/>
      <c r="Q566" s="276"/>
      <c r="R566" s="276"/>
      <c r="S566" s="276"/>
      <c r="T566" s="277"/>
      <c r="U566" s="15"/>
      <c r="V566" s="15"/>
      <c r="W566" s="15"/>
      <c r="X566" s="15"/>
      <c r="Y566" s="15"/>
      <c r="Z566" s="15"/>
      <c r="AA566" s="15"/>
      <c r="AB566" s="15"/>
      <c r="AC566" s="15"/>
      <c r="AD566" s="15"/>
      <c r="AE566" s="15"/>
      <c r="AT566" s="278" t="s">
        <v>361</v>
      </c>
      <c r="AU566" s="278" t="s">
        <v>76</v>
      </c>
      <c r="AV566" s="15" t="s">
        <v>84</v>
      </c>
      <c r="AW566" s="15" t="s">
        <v>32</v>
      </c>
      <c r="AX566" s="15" t="s">
        <v>76</v>
      </c>
      <c r="AY566" s="278" t="s">
        <v>350</v>
      </c>
    </row>
    <row r="567" s="13" customFormat="1">
      <c r="A567" s="13"/>
      <c r="B567" s="247"/>
      <c r="C567" s="248"/>
      <c r="D567" s="242" t="s">
        <v>361</v>
      </c>
      <c r="E567" s="249" t="s">
        <v>1</v>
      </c>
      <c r="F567" s="250" t="s">
        <v>84</v>
      </c>
      <c r="G567" s="248"/>
      <c r="H567" s="251">
        <v>1</v>
      </c>
      <c r="I567" s="252"/>
      <c r="J567" s="248"/>
      <c r="K567" s="248"/>
      <c r="L567" s="253"/>
      <c r="M567" s="254"/>
      <c r="N567" s="255"/>
      <c r="O567" s="255"/>
      <c r="P567" s="255"/>
      <c r="Q567" s="255"/>
      <c r="R567" s="255"/>
      <c r="S567" s="255"/>
      <c r="T567" s="256"/>
      <c r="U567" s="13"/>
      <c r="V567" s="13"/>
      <c r="W567" s="13"/>
      <c r="X567" s="13"/>
      <c r="Y567" s="13"/>
      <c r="Z567" s="13"/>
      <c r="AA567" s="13"/>
      <c r="AB567" s="13"/>
      <c r="AC567" s="13"/>
      <c r="AD567" s="13"/>
      <c r="AE567" s="13"/>
      <c r="AT567" s="257" t="s">
        <v>361</v>
      </c>
      <c r="AU567" s="257" t="s">
        <v>76</v>
      </c>
      <c r="AV567" s="13" t="s">
        <v>86</v>
      </c>
      <c r="AW567" s="13" t="s">
        <v>32</v>
      </c>
      <c r="AX567" s="13" t="s">
        <v>84</v>
      </c>
      <c r="AY567" s="257" t="s">
        <v>350</v>
      </c>
    </row>
    <row r="568" s="2" customFormat="1" ht="16.5" customHeight="1">
      <c r="A568" s="39"/>
      <c r="B568" s="40"/>
      <c r="C568" s="229" t="s">
        <v>1864</v>
      </c>
      <c r="D568" s="229" t="s">
        <v>352</v>
      </c>
      <c r="E568" s="230" t="s">
        <v>7557</v>
      </c>
      <c r="F568" s="231" t="s">
        <v>7550</v>
      </c>
      <c r="G568" s="232" t="s">
        <v>497</v>
      </c>
      <c r="H568" s="233">
        <v>2</v>
      </c>
      <c r="I568" s="234"/>
      <c r="J568" s="235">
        <f>ROUND(I568*H568,2)</f>
        <v>0</v>
      </c>
      <c r="K568" s="231" t="s">
        <v>1</v>
      </c>
      <c r="L568" s="45"/>
      <c r="M568" s="236" t="s">
        <v>1</v>
      </c>
      <c r="N568" s="237" t="s">
        <v>41</v>
      </c>
      <c r="O568" s="92"/>
      <c r="P568" s="238">
        <f>O568*H568</f>
        <v>0</v>
      </c>
      <c r="Q568" s="238">
        <v>0</v>
      </c>
      <c r="R568" s="238">
        <f>Q568*H568</f>
        <v>0</v>
      </c>
      <c r="S568" s="238">
        <v>0</v>
      </c>
      <c r="T568" s="239">
        <f>S568*H568</f>
        <v>0</v>
      </c>
      <c r="U568" s="39"/>
      <c r="V568" s="39"/>
      <c r="W568" s="39"/>
      <c r="X568" s="39"/>
      <c r="Y568" s="39"/>
      <c r="Z568" s="39"/>
      <c r="AA568" s="39"/>
      <c r="AB568" s="39"/>
      <c r="AC568" s="39"/>
      <c r="AD568" s="39"/>
      <c r="AE568" s="39"/>
      <c r="AR568" s="240" t="s">
        <v>357</v>
      </c>
      <c r="AT568" s="240" t="s">
        <v>352</v>
      </c>
      <c r="AU568" s="240" t="s">
        <v>76</v>
      </c>
      <c r="AY568" s="18" t="s">
        <v>350</v>
      </c>
      <c r="BE568" s="241">
        <f>IF(N568="základní",J568,0)</f>
        <v>0</v>
      </c>
      <c r="BF568" s="241">
        <f>IF(N568="snížená",J568,0)</f>
        <v>0</v>
      </c>
      <c r="BG568" s="241">
        <f>IF(N568="zákl. přenesená",J568,0)</f>
        <v>0</v>
      </c>
      <c r="BH568" s="241">
        <f>IF(N568="sníž. přenesená",J568,0)</f>
        <v>0</v>
      </c>
      <c r="BI568" s="241">
        <f>IF(N568="nulová",J568,0)</f>
        <v>0</v>
      </c>
      <c r="BJ568" s="18" t="s">
        <v>84</v>
      </c>
      <c r="BK568" s="241">
        <f>ROUND(I568*H568,2)</f>
        <v>0</v>
      </c>
      <c r="BL568" s="18" t="s">
        <v>357</v>
      </c>
      <c r="BM568" s="240" t="s">
        <v>2516</v>
      </c>
    </row>
    <row r="569" s="2" customFormat="1">
      <c r="A569" s="39"/>
      <c r="B569" s="40"/>
      <c r="C569" s="41"/>
      <c r="D569" s="242" t="s">
        <v>359</v>
      </c>
      <c r="E569" s="41"/>
      <c r="F569" s="243" t="s">
        <v>7550</v>
      </c>
      <c r="G569" s="41"/>
      <c r="H569" s="41"/>
      <c r="I569" s="244"/>
      <c r="J569" s="41"/>
      <c r="K569" s="41"/>
      <c r="L569" s="45"/>
      <c r="M569" s="245"/>
      <c r="N569" s="246"/>
      <c r="O569" s="92"/>
      <c r="P569" s="92"/>
      <c r="Q569" s="92"/>
      <c r="R569" s="92"/>
      <c r="S569" s="92"/>
      <c r="T569" s="93"/>
      <c r="U569" s="39"/>
      <c r="V569" s="39"/>
      <c r="W569" s="39"/>
      <c r="X569" s="39"/>
      <c r="Y569" s="39"/>
      <c r="Z569" s="39"/>
      <c r="AA569" s="39"/>
      <c r="AB569" s="39"/>
      <c r="AC569" s="39"/>
      <c r="AD569" s="39"/>
      <c r="AE569" s="39"/>
      <c r="AT569" s="18" t="s">
        <v>359</v>
      </c>
      <c r="AU569" s="18" t="s">
        <v>76</v>
      </c>
    </row>
    <row r="570" s="15" customFormat="1">
      <c r="A570" s="15"/>
      <c r="B570" s="269"/>
      <c r="C570" s="270"/>
      <c r="D570" s="242" t="s">
        <v>361</v>
      </c>
      <c r="E570" s="271" t="s">
        <v>1</v>
      </c>
      <c r="F570" s="272" t="s">
        <v>7551</v>
      </c>
      <c r="G570" s="270"/>
      <c r="H570" s="271" t="s">
        <v>1</v>
      </c>
      <c r="I570" s="273"/>
      <c r="J570" s="270"/>
      <c r="K570" s="270"/>
      <c r="L570" s="274"/>
      <c r="M570" s="275"/>
      <c r="N570" s="276"/>
      <c r="O570" s="276"/>
      <c r="P570" s="276"/>
      <c r="Q570" s="276"/>
      <c r="R570" s="276"/>
      <c r="S570" s="276"/>
      <c r="T570" s="277"/>
      <c r="U570" s="15"/>
      <c r="V570" s="15"/>
      <c r="W570" s="15"/>
      <c r="X570" s="15"/>
      <c r="Y570" s="15"/>
      <c r="Z570" s="15"/>
      <c r="AA570" s="15"/>
      <c r="AB570" s="15"/>
      <c r="AC570" s="15"/>
      <c r="AD570" s="15"/>
      <c r="AE570" s="15"/>
      <c r="AT570" s="278" t="s">
        <v>361</v>
      </c>
      <c r="AU570" s="278" t="s">
        <v>76</v>
      </c>
      <c r="AV570" s="15" t="s">
        <v>84</v>
      </c>
      <c r="AW570" s="15" t="s">
        <v>32</v>
      </c>
      <c r="AX570" s="15" t="s">
        <v>76</v>
      </c>
      <c r="AY570" s="278" t="s">
        <v>350</v>
      </c>
    </row>
    <row r="571" s="15" customFormat="1">
      <c r="A571" s="15"/>
      <c r="B571" s="269"/>
      <c r="C571" s="270"/>
      <c r="D571" s="242" t="s">
        <v>361</v>
      </c>
      <c r="E571" s="271" t="s">
        <v>1</v>
      </c>
      <c r="F571" s="272" t="s">
        <v>7552</v>
      </c>
      <c r="G571" s="270"/>
      <c r="H571" s="271" t="s">
        <v>1</v>
      </c>
      <c r="I571" s="273"/>
      <c r="J571" s="270"/>
      <c r="K571" s="270"/>
      <c r="L571" s="274"/>
      <c r="M571" s="275"/>
      <c r="N571" s="276"/>
      <c r="O571" s="276"/>
      <c r="P571" s="276"/>
      <c r="Q571" s="276"/>
      <c r="R571" s="276"/>
      <c r="S571" s="276"/>
      <c r="T571" s="277"/>
      <c r="U571" s="15"/>
      <c r="V571" s="15"/>
      <c r="W571" s="15"/>
      <c r="X571" s="15"/>
      <c r="Y571" s="15"/>
      <c r="Z571" s="15"/>
      <c r="AA571" s="15"/>
      <c r="AB571" s="15"/>
      <c r="AC571" s="15"/>
      <c r="AD571" s="15"/>
      <c r="AE571" s="15"/>
      <c r="AT571" s="278" t="s">
        <v>361</v>
      </c>
      <c r="AU571" s="278" t="s">
        <v>76</v>
      </c>
      <c r="AV571" s="15" t="s">
        <v>84</v>
      </c>
      <c r="AW571" s="15" t="s">
        <v>32</v>
      </c>
      <c r="AX571" s="15" t="s">
        <v>76</v>
      </c>
      <c r="AY571" s="278" t="s">
        <v>350</v>
      </c>
    </row>
    <row r="572" s="15" customFormat="1">
      <c r="A572" s="15"/>
      <c r="B572" s="269"/>
      <c r="C572" s="270"/>
      <c r="D572" s="242" t="s">
        <v>361</v>
      </c>
      <c r="E572" s="271" t="s">
        <v>1</v>
      </c>
      <c r="F572" s="272" t="s">
        <v>7553</v>
      </c>
      <c r="G572" s="270"/>
      <c r="H572" s="271" t="s">
        <v>1</v>
      </c>
      <c r="I572" s="273"/>
      <c r="J572" s="270"/>
      <c r="K572" s="270"/>
      <c r="L572" s="274"/>
      <c r="M572" s="275"/>
      <c r="N572" s="276"/>
      <c r="O572" s="276"/>
      <c r="P572" s="276"/>
      <c r="Q572" s="276"/>
      <c r="R572" s="276"/>
      <c r="S572" s="276"/>
      <c r="T572" s="277"/>
      <c r="U572" s="15"/>
      <c r="V572" s="15"/>
      <c r="W572" s="15"/>
      <c r="X572" s="15"/>
      <c r="Y572" s="15"/>
      <c r="Z572" s="15"/>
      <c r="AA572" s="15"/>
      <c r="AB572" s="15"/>
      <c r="AC572" s="15"/>
      <c r="AD572" s="15"/>
      <c r="AE572" s="15"/>
      <c r="AT572" s="278" t="s">
        <v>361</v>
      </c>
      <c r="AU572" s="278" t="s">
        <v>76</v>
      </c>
      <c r="AV572" s="15" t="s">
        <v>84</v>
      </c>
      <c r="AW572" s="15" t="s">
        <v>32</v>
      </c>
      <c r="AX572" s="15" t="s">
        <v>76</v>
      </c>
      <c r="AY572" s="278" t="s">
        <v>350</v>
      </c>
    </row>
    <row r="573" s="15" customFormat="1">
      <c r="A573" s="15"/>
      <c r="B573" s="269"/>
      <c r="C573" s="270"/>
      <c r="D573" s="242" t="s">
        <v>361</v>
      </c>
      <c r="E573" s="271" t="s">
        <v>1</v>
      </c>
      <c r="F573" s="272" t="s">
        <v>7220</v>
      </c>
      <c r="G573" s="270"/>
      <c r="H573" s="271" t="s">
        <v>1</v>
      </c>
      <c r="I573" s="273"/>
      <c r="J573" s="270"/>
      <c r="K573" s="270"/>
      <c r="L573" s="274"/>
      <c r="M573" s="275"/>
      <c r="N573" s="276"/>
      <c r="O573" s="276"/>
      <c r="P573" s="276"/>
      <c r="Q573" s="276"/>
      <c r="R573" s="276"/>
      <c r="S573" s="276"/>
      <c r="T573" s="277"/>
      <c r="U573" s="15"/>
      <c r="V573" s="15"/>
      <c r="W573" s="15"/>
      <c r="X573" s="15"/>
      <c r="Y573" s="15"/>
      <c r="Z573" s="15"/>
      <c r="AA573" s="15"/>
      <c r="AB573" s="15"/>
      <c r="AC573" s="15"/>
      <c r="AD573" s="15"/>
      <c r="AE573" s="15"/>
      <c r="AT573" s="278" t="s">
        <v>361</v>
      </c>
      <c r="AU573" s="278" t="s">
        <v>76</v>
      </c>
      <c r="AV573" s="15" t="s">
        <v>84</v>
      </c>
      <c r="AW573" s="15" t="s">
        <v>32</v>
      </c>
      <c r="AX573" s="15" t="s">
        <v>76</v>
      </c>
      <c r="AY573" s="278" t="s">
        <v>350</v>
      </c>
    </row>
    <row r="574" s="15" customFormat="1">
      <c r="A574" s="15"/>
      <c r="B574" s="269"/>
      <c r="C574" s="270"/>
      <c r="D574" s="242" t="s">
        <v>361</v>
      </c>
      <c r="E574" s="271" t="s">
        <v>1</v>
      </c>
      <c r="F574" s="272" t="s">
        <v>7558</v>
      </c>
      <c r="G574" s="270"/>
      <c r="H574" s="271" t="s">
        <v>1</v>
      </c>
      <c r="I574" s="273"/>
      <c r="J574" s="270"/>
      <c r="K574" s="270"/>
      <c r="L574" s="274"/>
      <c r="M574" s="275"/>
      <c r="N574" s="276"/>
      <c r="O574" s="276"/>
      <c r="P574" s="276"/>
      <c r="Q574" s="276"/>
      <c r="R574" s="276"/>
      <c r="S574" s="276"/>
      <c r="T574" s="277"/>
      <c r="U574" s="15"/>
      <c r="V574" s="15"/>
      <c r="W574" s="15"/>
      <c r="X574" s="15"/>
      <c r="Y574" s="15"/>
      <c r="Z574" s="15"/>
      <c r="AA574" s="15"/>
      <c r="AB574" s="15"/>
      <c r="AC574" s="15"/>
      <c r="AD574" s="15"/>
      <c r="AE574" s="15"/>
      <c r="AT574" s="278" t="s">
        <v>361</v>
      </c>
      <c r="AU574" s="278" t="s">
        <v>76</v>
      </c>
      <c r="AV574" s="15" t="s">
        <v>84</v>
      </c>
      <c r="AW574" s="15" t="s">
        <v>32</v>
      </c>
      <c r="AX574" s="15" t="s">
        <v>76</v>
      </c>
      <c r="AY574" s="278" t="s">
        <v>350</v>
      </c>
    </row>
    <row r="575" s="13" customFormat="1">
      <c r="A575" s="13"/>
      <c r="B575" s="247"/>
      <c r="C575" s="248"/>
      <c r="D575" s="242" t="s">
        <v>361</v>
      </c>
      <c r="E575" s="249" t="s">
        <v>1</v>
      </c>
      <c r="F575" s="250" t="s">
        <v>86</v>
      </c>
      <c r="G575" s="248"/>
      <c r="H575" s="251">
        <v>2</v>
      </c>
      <c r="I575" s="252"/>
      <c r="J575" s="248"/>
      <c r="K575" s="248"/>
      <c r="L575" s="253"/>
      <c r="M575" s="254"/>
      <c r="N575" s="255"/>
      <c r="O575" s="255"/>
      <c r="P575" s="255"/>
      <c r="Q575" s="255"/>
      <c r="R575" s="255"/>
      <c r="S575" s="255"/>
      <c r="T575" s="256"/>
      <c r="U575" s="13"/>
      <c r="V575" s="13"/>
      <c r="W575" s="13"/>
      <c r="X575" s="13"/>
      <c r="Y575" s="13"/>
      <c r="Z575" s="13"/>
      <c r="AA575" s="13"/>
      <c r="AB575" s="13"/>
      <c r="AC575" s="13"/>
      <c r="AD575" s="13"/>
      <c r="AE575" s="13"/>
      <c r="AT575" s="257" t="s">
        <v>361</v>
      </c>
      <c r="AU575" s="257" t="s">
        <v>76</v>
      </c>
      <c r="AV575" s="13" t="s">
        <v>86</v>
      </c>
      <c r="AW575" s="13" t="s">
        <v>32</v>
      </c>
      <c r="AX575" s="13" t="s">
        <v>84</v>
      </c>
      <c r="AY575" s="257" t="s">
        <v>350</v>
      </c>
    </row>
    <row r="576" s="2" customFormat="1" ht="16.5" customHeight="1">
      <c r="A576" s="39"/>
      <c r="B576" s="40"/>
      <c r="C576" s="229" t="s">
        <v>1871</v>
      </c>
      <c r="D576" s="229" t="s">
        <v>352</v>
      </c>
      <c r="E576" s="230" t="s">
        <v>7559</v>
      </c>
      <c r="F576" s="231" t="s">
        <v>7550</v>
      </c>
      <c r="G576" s="232" t="s">
        <v>497</v>
      </c>
      <c r="H576" s="233">
        <v>1</v>
      </c>
      <c r="I576" s="234"/>
      <c r="J576" s="235">
        <f>ROUND(I576*H576,2)</f>
        <v>0</v>
      </c>
      <c r="K576" s="231" t="s">
        <v>1</v>
      </c>
      <c r="L576" s="45"/>
      <c r="M576" s="236" t="s">
        <v>1</v>
      </c>
      <c r="N576" s="237" t="s">
        <v>41</v>
      </c>
      <c r="O576" s="92"/>
      <c r="P576" s="238">
        <f>O576*H576</f>
        <v>0</v>
      </c>
      <c r="Q576" s="238">
        <v>0</v>
      </c>
      <c r="R576" s="238">
        <f>Q576*H576</f>
        <v>0</v>
      </c>
      <c r="S576" s="238">
        <v>0</v>
      </c>
      <c r="T576" s="239">
        <f>S576*H576</f>
        <v>0</v>
      </c>
      <c r="U576" s="39"/>
      <c r="V576" s="39"/>
      <c r="W576" s="39"/>
      <c r="X576" s="39"/>
      <c r="Y576" s="39"/>
      <c r="Z576" s="39"/>
      <c r="AA576" s="39"/>
      <c r="AB576" s="39"/>
      <c r="AC576" s="39"/>
      <c r="AD576" s="39"/>
      <c r="AE576" s="39"/>
      <c r="AR576" s="240" t="s">
        <v>357</v>
      </c>
      <c r="AT576" s="240" t="s">
        <v>352</v>
      </c>
      <c r="AU576" s="240" t="s">
        <v>76</v>
      </c>
      <c r="AY576" s="18" t="s">
        <v>350</v>
      </c>
      <c r="BE576" s="241">
        <f>IF(N576="základní",J576,0)</f>
        <v>0</v>
      </c>
      <c r="BF576" s="241">
        <f>IF(N576="snížená",J576,0)</f>
        <v>0</v>
      </c>
      <c r="BG576" s="241">
        <f>IF(N576="zákl. přenesená",J576,0)</f>
        <v>0</v>
      </c>
      <c r="BH576" s="241">
        <f>IF(N576="sníž. přenesená",J576,0)</f>
        <v>0</v>
      </c>
      <c r="BI576" s="241">
        <f>IF(N576="nulová",J576,0)</f>
        <v>0</v>
      </c>
      <c r="BJ576" s="18" t="s">
        <v>84</v>
      </c>
      <c r="BK576" s="241">
        <f>ROUND(I576*H576,2)</f>
        <v>0</v>
      </c>
      <c r="BL576" s="18" t="s">
        <v>357</v>
      </c>
      <c r="BM576" s="240" t="s">
        <v>2530</v>
      </c>
    </row>
    <row r="577" s="2" customFormat="1">
      <c r="A577" s="39"/>
      <c r="B577" s="40"/>
      <c r="C577" s="41"/>
      <c r="D577" s="242" t="s">
        <v>359</v>
      </c>
      <c r="E577" s="41"/>
      <c r="F577" s="243" t="s">
        <v>7550</v>
      </c>
      <c r="G577" s="41"/>
      <c r="H577" s="41"/>
      <c r="I577" s="244"/>
      <c r="J577" s="41"/>
      <c r="K577" s="41"/>
      <c r="L577" s="45"/>
      <c r="M577" s="245"/>
      <c r="N577" s="246"/>
      <c r="O577" s="92"/>
      <c r="P577" s="92"/>
      <c r="Q577" s="92"/>
      <c r="R577" s="92"/>
      <c r="S577" s="92"/>
      <c r="T577" s="93"/>
      <c r="U577" s="39"/>
      <c r="V577" s="39"/>
      <c r="W577" s="39"/>
      <c r="X577" s="39"/>
      <c r="Y577" s="39"/>
      <c r="Z577" s="39"/>
      <c r="AA577" s="39"/>
      <c r="AB577" s="39"/>
      <c r="AC577" s="39"/>
      <c r="AD577" s="39"/>
      <c r="AE577" s="39"/>
      <c r="AT577" s="18" t="s">
        <v>359</v>
      </c>
      <c r="AU577" s="18" t="s">
        <v>76</v>
      </c>
    </row>
    <row r="578" s="15" customFormat="1">
      <c r="A578" s="15"/>
      <c r="B578" s="269"/>
      <c r="C578" s="270"/>
      <c r="D578" s="242" t="s">
        <v>361</v>
      </c>
      <c r="E578" s="271" t="s">
        <v>1</v>
      </c>
      <c r="F578" s="272" t="s">
        <v>7551</v>
      </c>
      <c r="G578" s="270"/>
      <c r="H578" s="271" t="s">
        <v>1</v>
      </c>
      <c r="I578" s="273"/>
      <c r="J578" s="270"/>
      <c r="K578" s="270"/>
      <c r="L578" s="274"/>
      <c r="M578" s="275"/>
      <c r="N578" s="276"/>
      <c r="O578" s="276"/>
      <c r="P578" s="276"/>
      <c r="Q578" s="276"/>
      <c r="R578" s="276"/>
      <c r="S578" s="276"/>
      <c r="T578" s="277"/>
      <c r="U578" s="15"/>
      <c r="V578" s="15"/>
      <c r="W578" s="15"/>
      <c r="X578" s="15"/>
      <c r="Y578" s="15"/>
      <c r="Z578" s="15"/>
      <c r="AA578" s="15"/>
      <c r="AB578" s="15"/>
      <c r="AC578" s="15"/>
      <c r="AD578" s="15"/>
      <c r="AE578" s="15"/>
      <c r="AT578" s="278" t="s">
        <v>361</v>
      </c>
      <c r="AU578" s="278" t="s">
        <v>76</v>
      </c>
      <c r="AV578" s="15" t="s">
        <v>84</v>
      </c>
      <c r="AW578" s="15" t="s">
        <v>32</v>
      </c>
      <c r="AX578" s="15" t="s">
        <v>76</v>
      </c>
      <c r="AY578" s="278" t="s">
        <v>350</v>
      </c>
    </row>
    <row r="579" s="15" customFormat="1">
      <c r="A579" s="15"/>
      <c r="B579" s="269"/>
      <c r="C579" s="270"/>
      <c r="D579" s="242" t="s">
        <v>361</v>
      </c>
      <c r="E579" s="271" t="s">
        <v>1</v>
      </c>
      <c r="F579" s="272" t="s">
        <v>7552</v>
      </c>
      <c r="G579" s="270"/>
      <c r="H579" s="271" t="s">
        <v>1</v>
      </c>
      <c r="I579" s="273"/>
      <c r="J579" s="270"/>
      <c r="K579" s="270"/>
      <c r="L579" s="274"/>
      <c r="M579" s="275"/>
      <c r="N579" s="276"/>
      <c r="O579" s="276"/>
      <c r="P579" s="276"/>
      <c r="Q579" s="276"/>
      <c r="R579" s="276"/>
      <c r="S579" s="276"/>
      <c r="T579" s="277"/>
      <c r="U579" s="15"/>
      <c r="V579" s="15"/>
      <c r="W579" s="15"/>
      <c r="X579" s="15"/>
      <c r="Y579" s="15"/>
      <c r="Z579" s="15"/>
      <c r="AA579" s="15"/>
      <c r="AB579" s="15"/>
      <c r="AC579" s="15"/>
      <c r="AD579" s="15"/>
      <c r="AE579" s="15"/>
      <c r="AT579" s="278" t="s">
        <v>361</v>
      </c>
      <c r="AU579" s="278" t="s">
        <v>76</v>
      </c>
      <c r="AV579" s="15" t="s">
        <v>84</v>
      </c>
      <c r="AW579" s="15" t="s">
        <v>32</v>
      </c>
      <c r="AX579" s="15" t="s">
        <v>76</v>
      </c>
      <c r="AY579" s="278" t="s">
        <v>350</v>
      </c>
    </row>
    <row r="580" s="15" customFormat="1">
      <c r="A580" s="15"/>
      <c r="B580" s="269"/>
      <c r="C580" s="270"/>
      <c r="D580" s="242" t="s">
        <v>361</v>
      </c>
      <c r="E580" s="271" t="s">
        <v>1</v>
      </c>
      <c r="F580" s="272" t="s">
        <v>7553</v>
      </c>
      <c r="G580" s="270"/>
      <c r="H580" s="271" t="s">
        <v>1</v>
      </c>
      <c r="I580" s="273"/>
      <c r="J580" s="270"/>
      <c r="K580" s="270"/>
      <c r="L580" s="274"/>
      <c r="M580" s="275"/>
      <c r="N580" s="276"/>
      <c r="O580" s="276"/>
      <c r="P580" s="276"/>
      <c r="Q580" s="276"/>
      <c r="R580" s="276"/>
      <c r="S580" s="276"/>
      <c r="T580" s="277"/>
      <c r="U580" s="15"/>
      <c r="V580" s="15"/>
      <c r="W580" s="15"/>
      <c r="X580" s="15"/>
      <c r="Y580" s="15"/>
      <c r="Z580" s="15"/>
      <c r="AA580" s="15"/>
      <c r="AB580" s="15"/>
      <c r="AC580" s="15"/>
      <c r="AD580" s="15"/>
      <c r="AE580" s="15"/>
      <c r="AT580" s="278" t="s">
        <v>361</v>
      </c>
      <c r="AU580" s="278" t="s">
        <v>76</v>
      </c>
      <c r="AV580" s="15" t="s">
        <v>84</v>
      </c>
      <c r="AW580" s="15" t="s">
        <v>32</v>
      </c>
      <c r="AX580" s="15" t="s">
        <v>76</v>
      </c>
      <c r="AY580" s="278" t="s">
        <v>350</v>
      </c>
    </row>
    <row r="581" s="15" customFormat="1">
      <c r="A581" s="15"/>
      <c r="B581" s="269"/>
      <c r="C581" s="270"/>
      <c r="D581" s="242" t="s">
        <v>361</v>
      </c>
      <c r="E581" s="271" t="s">
        <v>1</v>
      </c>
      <c r="F581" s="272" t="s">
        <v>7220</v>
      </c>
      <c r="G581" s="270"/>
      <c r="H581" s="271" t="s">
        <v>1</v>
      </c>
      <c r="I581" s="273"/>
      <c r="J581" s="270"/>
      <c r="K581" s="270"/>
      <c r="L581" s="274"/>
      <c r="M581" s="275"/>
      <c r="N581" s="276"/>
      <c r="O581" s="276"/>
      <c r="P581" s="276"/>
      <c r="Q581" s="276"/>
      <c r="R581" s="276"/>
      <c r="S581" s="276"/>
      <c r="T581" s="277"/>
      <c r="U581" s="15"/>
      <c r="V581" s="15"/>
      <c r="W581" s="15"/>
      <c r="X581" s="15"/>
      <c r="Y581" s="15"/>
      <c r="Z581" s="15"/>
      <c r="AA581" s="15"/>
      <c r="AB581" s="15"/>
      <c r="AC581" s="15"/>
      <c r="AD581" s="15"/>
      <c r="AE581" s="15"/>
      <c r="AT581" s="278" t="s">
        <v>361</v>
      </c>
      <c r="AU581" s="278" t="s">
        <v>76</v>
      </c>
      <c r="AV581" s="15" t="s">
        <v>84</v>
      </c>
      <c r="AW581" s="15" t="s">
        <v>32</v>
      </c>
      <c r="AX581" s="15" t="s">
        <v>76</v>
      </c>
      <c r="AY581" s="278" t="s">
        <v>350</v>
      </c>
    </row>
    <row r="582" s="15" customFormat="1">
      <c r="A582" s="15"/>
      <c r="B582" s="269"/>
      <c r="C582" s="270"/>
      <c r="D582" s="242" t="s">
        <v>361</v>
      </c>
      <c r="E582" s="271" t="s">
        <v>1</v>
      </c>
      <c r="F582" s="272" t="s">
        <v>7554</v>
      </c>
      <c r="G582" s="270"/>
      <c r="H582" s="271" t="s">
        <v>1</v>
      </c>
      <c r="I582" s="273"/>
      <c r="J582" s="270"/>
      <c r="K582" s="270"/>
      <c r="L582" s="274"/>
      <c r="M582" s="275"/>
      <c r="N582" s="276"/>
      <c r="O582" s="276"/>
      <c r="P582" s="276"/>
      <c r="Q582" s="276"/>
      <c r="R582" s="276"/>
      <c r="S582" s="276"/>
      <c r="T582" s="277"/>
      <c r="U582" s="15"/>
      <c r="V582" s="15"/>
      <c r="W582" s="15"/>
      <c r="X582" s="15"/>
      <c r="Y582" s="15"/>
      <c r="Z582" s="15"/>
      <c r="AA582" s="15"/>
      <c r="AB582" s="15"/>
      <c r="AC582" s="15"/>
      <c r="AD582" s="15"/>
      <c r="AE582" s="15"/>
      <c r="AT582" s="278" t="s">
        <v>361</v>
      </c>
      <c r="AU582" s="278" t="s">
        <v>76</v>
      </c>
      <c r="AV582" s="15" t="s">
        <v>84</v>
      </c>
      <c r="AW582" s="15" t="s">
        <v>32</v>
      </c>
      <c r="AX582" s="15" t="s">
        <v>76</v>
      </c>
      <c r="AY582" s="278" t="s">
        <v>350</v>
      </c>
    </row>
    <row r="583" s="13" customFormat="1">
      <c r="A583" s="13"/>
      <c r="B583" s="247"/>
      <c r="C583" s="248"/>
      <c r="D583" s="242" t="s">
        <v>361</v>
      </c>
      <c r="E583" s="249" t="s">
        <v>1</v>
      </c>
      <c r="F583" s="250" t="s">
        <v>84</v>
      </c>
      <c r="G583" s="248"/>
      <c r="H583" s="251">
        <v>1</v>
      </c>
      <c r="I583" s="252"/>
      <c r="J583" s="248"/>
      <c r="K583" s="248"/>
      <c r="L583" s="253"/>
      <c r="M583" s="254"/>
      <c r="N583" s="255"/>
      <c r="O583" s="255"/>
      <c r="P583" s="255"/>
      <c r="Q583" s="255"/>
      <c r="R583" s="255"/>
      <c r="S583" s="255"/>
      <c r="T583" s="256"/>
      <c r="U583" s="13"/>
      <c r="V583" s="13"/>
      <c r="W583" s="13"/>
      <c r="X583" s="13"/>
      <c r="Y583" s="13"/>
      <c r="Z583" s="13"/>
      <c r="AA583" s="13"/>
      <c r="AB583" s="13"/>
      <c r="AC583" s="13"/>
      <c r="AD583" s="13"/>
      <c r="AE583" s="13"/>
      <c r="AT583" s="257" t="s">
        <v>361</v>
      </c>
      <c r="AU583" s="257" t="s">
        <v>76</v>
      </c>
      <c r="AV583" s="13" t="s">
        <v>86</v>
      </c>
      <c r="AW583" s="13" t="s">
        <v>32</v>
      </c>
      <c r="AX583" s="13" t="s">
        <v>84</v>
      </c>
      <c r="AY583" s="257" t="s">
        <v>350</v>
      </c>
    </row>
    <row r="584" s="2" customFormat="1" ht="16.5" customHeight="1">
      <c r="A584" s="39"/>
      <c r="B584" s="40"/>
      <c r="C584" s="229" t="s">
        <v>1876</v>
      </c>
      <c r="D584" s="229" t="s">
        <v>352</v>
      </c>
      <c r="E584" s="230" t="s">
        <v>7560</v>
      </c>
      <c r="F584" s="231" t="s">
        <v>7550</v>
      </c>
      <c r="G584" s="232" t="s">
        <v>497</v>
      </c>
      <c r="H584" s="233">
        <v>1</v>
      </c>
      <c r="I584" s="234"/>
      <c r="J584" s="235">
        <f>ROUND(I584*H584,2)</f>
        <v>0</v>
      </c>
      <c r="K584" s="231" t="s">
        <v>1</v>
      </c>
      <c r="L584" s="45"/>
      <c r="M584" s="236" t="s">
        <v>1</v>
      </c>
      <c r="N584" s="237" t="s">
        <v>41</v>
      </c>
      <c r="O584" s="92"/>
      <c r="P584" s="238">
        <f>O584*H584</f>
        <v>0</v>
      </c>
      <c r="Q584" s="238">
        <v>0</v>
      </c>
      <c r="R584" s="238">
        <f>Q584*H584</f>
        <v>0</v>
      </c>
      <c r="S584" s="238">
        <v>0</v>
      </c>
      <c r="T584" s="239">
        <f>S584*H584</f>
        <v>0</v>
      </c>
      <c r="U584" s="39"/>
      <c r="V584" s="39"/>
      <c r="W584" s="39"/>
      <c r="X584" s="39"/>
      <c r="Y584" s="39"/>
      <c r="Z584" s="39"/>
      <c r="AA584" s="39"/>
      <c r="AB584" s="39"/>
      <c r="AC584" s="39"/>
      <c r="AD584" s="39"/>
      <c r="AE584" s="39"/>
      <c r="AR584" s="240" t="s">
        <v>357</v>
      </c>
      <c r="AT584" s="240" t="s">
        <v>352</v>
      </c>
      <c r="AU584" s="240" t="s">
        <v>76</v>
      </c>
      <c r="AY584" s="18" t="s">
        <v>350</v>
      </c>
      <c r="BE584" s="241">
        <f>IF(N584="základní",J584,0)</f>
        <v>0</v>
      </c>
      <c r="BF584" s="241">
        <f>IF(N584="snížená",J584,0)</f>
        <v>0</v>
      </c>
      <c r="BG584" s="241">
        <f>IF(N584="zákl. přenesená",J584,0)</f>
        <v>0</v>
      </c>
      <c r="BH584" s="241">
        <f>IF(N584="sníž. přenesená",J584,0)</f>
        <v>0</v>
      </c>
      <c r="BI584" s="241">
        <f>IF(N584="nulová",J584,0)</f>
        <v>0</v>
      </c>
      <c r="BJ584" s="18" t="s">
        <v>84</v>
      </c>
      <c r="BK584" s="241">
        <f>ROUND(I584*H584,2)</f>
        <v>0</v>
      </c>
      <c r="BL584" s="18" t="s">
        <v>357</v>
      </c>
      <c r="BM584" s="240" t="s">
        <v>2543</v>
      </c>
    </row>
    <row r="585" s="2" customFormat="1">
      <c r="A585" s="39"/>
      <c r="B585" s="40"/>
      <c r="C585" s="41"/>
      <c r="D585" s="242" t="s">
        <v>359</v>
      </c>
      <c r="E585" s="41"/>
      <c r="F585" s="243" t="s">
        <v>7550</v>
      </c>
      <c r="G585" s="41"/>
      <c r="H585" s="41"/>
      <c r="I585" s="244"/>
      <c r="J585" s="41"/>
      <c r="K585" s="41"/>
      <c r="L585" s="45"/>
      <c r="M585" s="245"/>
      <c r="N585" s="246"/>
      <c r="O585" s="92"/>
      <c r="P585" s="92"/>
      <c r="Q585" s="92"/>
      <c r="R585" s="92"/>
      <c r="S585" s="92"/>
      <c r="T585" s="93"/>
      <c r="U585" s="39"/>
      <c r="V585" s="39"/>
      <c r="W585" s="39"/>
      <c r="X585" s="39"/>
      <c r="Y585" s="39"/>
      <c r="Z585" s="39"/>
      <c r="AA585" s="39"/>
      <c r="AB585" s="39"/>
      <c r="AC585" s="39"/>
      <c r="AD585" s="39"/>
      <c r="AE585" s="39"/>
      <c r="AT585" s="18" t="s">
        <v>359</v>
      </c>
      <c r="AU585" s="18" t="s">
        <v>76</v>
      </c>
    </row>
    <row r="586" s="15" customFormat="1">
      <c r="A586" s="15"/>
      <c r="B586" s="269"/>
      <c r="C586" s="270"/>
      <c r="D586" s="242" t="s">
        <v>361</v>
      </c>
      <c r="E586" s="271" t="s">
        <v>1</v>
      </c>
      <c r="F586" s="272" t="s">
        <v>7551</v>
      </c>
      <c r="G586" s="270"/>
      <c r="H586" s="271" t="s">
        <v>1</v>
      </c>
      <c r="I586" s="273"/>
      <c r="J586" s="270"/>
      <c r="K586" s="270"/>
      <c r="L586" s="274"/>
      <c r="M586" s="275"/>
      <c r="N586" s="276"/>
      <c r="O586" s="276"/>
      <c r="P586" s="276"/>
      <c r="Q586" s="276"/>
      <c r="R586" s="276"/>
      <c r="S586" s="276"/>
      <c r="T586" s="277"/>
      <c r="U586" s="15"/>
      <c r="V586" s="15"/>
      <c r="W586" s="15"/>
      <c r="X586" s="15"/>
      <c r="Y586" s="15"/>
      <c r="Z586" s="15"/>
      <c r="AA586" s="15"/>
      <c r="AB586" s="15"/>
      <c r="AC586" s="15"/>
      <c r="AD586" s="15"/>
      <c r="AE586" s="15"/>
      <c r="AT586" s="278" t="s">
        <v>361</v>
      </c>
      <c r="AU586" s="278" t="s">
        <v>76</v>
      </c>
      <c r="AV586" s="15" t="s">
        <v>84</v>
      </c>
      <c r="AW586" s="15" t="s">
        <v>32</v>
      </c>
      <c r="AX586" s="15" t="s">
        <v>76</v>
      </c>
      <c r="AY586" s="278" t="s">
        <v>350</v>
      </c>
    </row>
    <row r="587" s="15" customFormat="1">
      <c r="A587" s="15"/>
      <c r="B587" s="269"/>
      <c r="C587" s="270"/>
      <c r="D587" s="242" t="s">
        <v>361</v>
      </c>
      <c r="E587" s="271" t="s">
        <v>1</v>
      </c>
      <c r="F587" s="272" t="s">
        <v>7552</v>
      </c>
      <c r="G587" s="270"/>
      <c r="H587" s="271" t="s">
        <v>1</v>
      </c>
      <c r="I587" s="273"/>
      <c r="J587" s="270"/>
      <c r="K587" s="270"/>
      <c r="L587" s="274"/>
      <c r="M587" s="275"/>
      <c r="N587" s="276"/>
      <c r="O587" s="276"/>
      <c r="P587" s="276"/>
      <c r="Q587" s="276"/>
      <c r="R587" s="276"/>
      <c r="S587" s="276"/>
      <c r="T587" s="277"/>
      <c r="U587" s="15"/>
      <c r="V587" s="15"/>
      <c r="W587" s="15"/>
      <c r="X587" s="15"/>
      <c r="Y587" s="15"/>
      <c r="Z587" s="15"/>
      <c r="AA587" s="15"/>
      <c r="AB587" s="15"/>
      <c r="AC587" s="15"/>
      <c r="AD587" s="15"/>
      <c r="AE587" s="15"/>
      <c r="AT587" s="278" t="s">
        <v>361</v>
      </c>
      <c r="AU587" s="278" t="s">
        <v>76</v>
      </c>
      <c r="AV587" s="15" t="s">
        <v>84</v>
      </c>
      <c r="AW587" s="15" t="s">
        <v>32</v>
      </c>
      <c r="AX587" s="15" t="s">
        <v>76</v>
      </c>
      <c r="AY587" s="278" t="s">
        <v>350</v>
      </c>
    </row>
    <row r="588" s="15" customFormat="1">
      <c r="A588" s="15"/>
      <c r="B588" s="269"/>
      <c r="C588" s="270"/>
      <c r="D588" s="242" t="s">
        <v>361</v>
      </c>
      <c r="E588" s="271" t="s">
        <v>1</v>
      </c>
      <c r="F588" s="272" t="s">
        <v>7553</v>
      </c>
      <c r="G588" s="270"/>
      <c r="H588" s="271" t="s">
        <v>1</v>
      </c>
      <c r="I588" s="273"/>
      <c r="J588" s="270"/>
      <c r="K588" s="270"/>
      <c r="L588" s="274"/>
      <c r="M588" s="275"/>
      <c r="N588" s="276"/>
      <c r="O588" s="276"/>
      <c r="P588" s="276"/>
      <c r="Q588" s="276"/>
      <c r="R588" s="276"/>
      <c r="S588" s="276"/>
      <c r="T588" s="277"/>
      <c r="U588" s="15"/>
      <c r="V588" s="15"/>
      <c r="W588" s="15"/>
      <c r="X588" s="15"/>
      <c r="Y588" s="15"/>
      <c r="Z588" s="15"/>
      <c r="AA588" s="15"/>
      <c r="AB588" s="15"/>
      <c r="AC588" s="15"/>
      <c r="AD588" s="15"/>
      <c r="AE588" s="15"/>
      <c r="AT588" s="278" t="s">
        <v>361</v>
      </c>
      <c r="AU588" s="278" t="s">
        <v>76</v>
      </c>
      <c r="AV588" s="15" t="s">
        <v>84</v>
      </c>
      <c r="AW588" s="15" t="s">
        <v>32</v>
      </c>
      <c r="AX588" s="15" t="s">
        <v>76</v>
      </c>
      <c r="AY588" s="278" t="s">
        <v>350</v>
      </c>
    </row>
    <row r="589" s="15" customFormat="1">
      <c r="A589" s="15"/>
      <c r="B589" s="269"/>
      <c r="C589" s="270"/>
      <c r="D589" s="242" t="s">
        <v>361</v>
      </c>
      <c r="E589" s="271" t="s">
        <v>1</v>
      </c>
      <c r="F589" s="272" t="s">
        <v>7220</v>
      </c>
      <c r="G589" s="270"/>
      <c r="H589" s="271" t="s">
        <v>1</v>
      </c>
      <c r="I589" s="273"/>
      <c r="J589" s="270"/>
      <c r="K589" s="270"/>
      <c r="L589" s="274"/>
      <c r="M589" s="275"/>
      <c r="N589" s="276"/>
      <c r="O589" s="276"/>
      <c r="P589" s="276"/>
      <c r="Q589" s="276"/>
      <c r="R589" s="276"/>
      <c r="S589" s="276"/>
      <c r="T589" s="277"/>
      <c r="U589" s="15"/>
      <c r="V589" s="15"/>
      <c r="W589" s="15"/>
      <c r="X589" s="15"/>
      <c r="Y589" s="15"/>
      <c r="Z589" s="15"/>
      <c r="AA589" s="15"/>
      <c r="AB589" s="15"/>
      <c r="AC589" s="15"/>
      <c r="AD589" s="15"/>
      <c r="AE589" s="15"/>
      <c r="AT589" s="278" t="s">
        <v>361</v>
      </c>
      <c r="AU589" s="278" t="s">
        <v>76</v>
      </c>
      <c r="AV589" s="15" t="s">
        <v>84</v>
      </c>
      <c r="AW589" s="15" t="s">
        <v>32</v>
      </c>
      <c r="AX589" s="15" t="s">
        <v>76</v>
      </c>
      <c r="AY589" s="278" t="s">
        <v>350</v>
      </c>
    </row>
    <row r="590" s="15" customFormat="1">
      <c r="A590" s="15"/>
      <c r="B590" s="269"/>
      <c r="C590" s="270"/>
      <c r="D590" s="242" t="s">
        <v>361</v>
      </c>
      <c r="E590" s="271" t="s">
        <v>1</v>
      </c>
      <c r="F590" s="272" t="s">
        <v>7561</v>
      </c>
      <c r="G590" s="270"/>
      <c r="H590" s="271" t="s">
        <v>1</v>
      </c>
      <c r="I590" s="273"/>
      <c r="J590" s="270"/>
      <c r="K590" s="270"/>
      <c r="L590" s="274"/>
      <c r="M590" s="275"/>
      <c r="N590" s="276"/>
      <c r="O590" s="276"/>
      <c r="P590" s="276"/>
      <c r="Q590" s="276"/>
      <c r="R590" s="276"/>
      <c r="S590" s="276"/>
      <c r="T590" s="277"/>
      <c r="U590" s="15"/>
      <c r="V590" s="15"/>
      <c r="W590" s="15"/>
      <c r="X590" s="15"/>
      <c r="Y590" s="15"/>
      <c r="Z590" s="15"/>
      <c r="AA590" s="15"/>
      <c r="AB590" s="15"/>
      <c r="AC590" s="15"/>
      <c r="AD590" s="15"/>
      <c r="AE590" s="15"/>
      <c r="AT590" s="278" t="s">
        <v>361</v>
      </c>
      <c r="AU590" s="278" t="s">
        <v>76</v>
      </c>
      <c r="AV590" s="15" t="s">
        <v>84</v>
      </c>
      <c r="AW590" s="15" t="s">
        <v>32</v>
      </c>
      <c r="AX590" s="15" t="s">
        <v>76</v>
      </c>
      <c r="AY590" s="278" t="s">
        <v>350</v>
      </c>
    </row>
    <row r="591" s="13" customFormat="1">
      <c r="A591" s="13"/>
      <c r="B591" s="247"/>
      <c r="C591" s="248"/>
      <c r="D591" s="242" t="s">
        <v>361</v>
      </c>
      <c r="E591" s="249" t="s">
        <v>1</v>
      </c>
      <c r="F591" s="250" t="s">
        <v>84</v>
      </c>
      <c r="G591" s="248"/>
      <c r="H591" s="251">
        <v>1</v>
      </c>
      <c r="I591" s="252"/>
      <c r="J591" s="248"/>
      <c r="K591" s="248"/>
      <c r="L591" s="253"/>
      <c r="M591" s="254"/>
      <c r="N591" s="255"/>
      <c r="O591" s="255"/>
      <c r="P591" s="255"/>
      <c r="Q591" s="255"/>
      <c r="R591" s="255"/>
      <c r="S591" s="255"/>
      <c r="T591" s="256"/>
      <c r="U591" s="13"/>
      <c r="V591" s="13"/>
      <c r="W591" s="13"/>
      <c r="X591" s="13"/>
      <c r="Y591" s="13"/>
      <c r="Z591" s="13"/>
      <c r="AA591" s="13"/>
      <c r="AB591" s="13"/>
      <c r="AC591" s="13"/>
      <c r="AD591" s="13"/>
      <c r="AE591" s="13"/>
      <c r="AT591" s="257" t="s">
        <v>361</v>
      </c>
      <c r="AU591" s="257" t="s">
        <v>76</v>
      </c>
      <c r="AV591" s="13" t="s">
        <v>86</v>
      </c>
      <c r="AW591" s="13" t="s">
        <v>32</v>
      </c>
      <c r="AX591" s="13" t="s">
        <v>84</v>
      </c>
      <c r="AY591" s="257" t="s">
        <v>350</v>
      </c>
    </row>
    <row r="592" s="2" customFormat="1" ht="16.5" customHeight="1">
      <c r="A592" s="39"/>
      <c r="B592" s="40"/>
      <c r="C592" s="229" t="s">
        <v>1881</v>
      </c>
      <c r="D592" s="229" t="s">
        <v>352</v>
      </c>
      <c r="E592" s="230" t="s">
        <v>7562</v>
      </c>
      <c r="F592" s="231" t="s">
        <v>7550</v>
      </c>
      <c r="G592" s="232" t="s">
        <v>497</v>
      </c>
      <c r="H592" s="233">
        <v>2</v>
      </c>
      <c r="I592" s="234"/>
      <c r="J592" s="235">
        <f>ROUND(I592*H592,2)</f>
        <v>0</v>
      </c>
      <c r="K592" s="231" t="s">
        <v>1</v>
      </c>
      <c r="L592" s="45"/>
      <c r="M592" s="236" t="s">
        <v>1</v>
      </c>
      <c r="N592" s="237" t="s">
        <v>41</v>
      </c>
      <c r="O592" s="92"/>
      <c r="P592" s="238">
        <f>O592*H592</f>
        <v>0</v>
      </c>
      <c r="Q592" s="238">
        <v>0</v>
      </c>
      <c r="R592" s="238">
        <f>Q592*H592</f>
        <v>0</v>
      </c>
      <c r="S592" s="238">
        <v>0</v>
      </c>
      <c r="T592" s="239">
        <f>S592*H592</f>
        <v>0</v>
      </c>
      <c r="U592" s="39"/>
      <c r="V592" s="39"/>
      <c r="W592" s="39"/>
      <c r="X592" s="39"/>
      <c r="Y592" s="39"/>
      <c r="Z592" s="39"/>
      <c r="AA592" s="39"/>
      <c r="AB592" s="39"/>
      <c r="AC592" s="39"/>
      <c r="AD592" s="39"/>
      <c r="AE592" s="39"/>
      <c r="AR592" s="240" t="s">
        <v>357</v>
      </c>
      <c r="AT592" s="240" t="s">
        <v>352</v>
      </c>
      <c r="AU592" s="240" t="s">
        <v>76</v>
      </c>
      <c r="AY592" s="18" t="s">
        <v>350</v>
      </c>
      <c r="BE592" s="241">
        <f>IF(N592="základní",J592,0)</f>
        <v>0</v>
      </c>
      <c r="BF592" s="241">
        <f>IF(N592="snížená",J592,0)</f>
        <v>0</v>
      </c>
      <c r="BG592" s="241">
        <f>IF(N592="zákl. přenesená",J592,0)</f>
        <v>0</v>
      </c>
      <c r="BH592" s="241">
        <f>IF(N592="sníž. přenesená",J592,0)</f>
        <v>0</v>
      </c>
      <c r="BI592" s="241">
        <f>IF(N592="nulová",J592,0)</f>
        <v>0</v>
      </c>
      <c r="BJ592" s="18" t="s">
        <v>84</v>
      </c>
      <c r="BK592" s="241">
        <f>ROUND(I592*H592,2)</f>
        <v>0</v>
      </c>
      <c r="BL592" s="18" t="s">
        <v>357</v>
      </c>
      <c r="BM592" s="240" t="s">
        <v>2555</v>
      </c>
    </row>
    <row r="593" s="2" customFormat="1">
      <c r="A593" s="39"/>
      <c r="B593" s="40"/>
      <c r="C593" s="41"/>
      <c r="D593" s="242" t="s">
        <v>359</v>
      </c>
      <c r="E593" s="41"/>
      <c r="F593" s="243" t="s">
        <v>7550</v>
      </c>
      <c r="G593" s="41"/>
      <c r="H593" s="41"/>
      <c r="I593" s="244"/>
      <c r="J593" s="41"/>
      <c r="K593" s="41"/>
      <c r="L593" s="45"/>
      <c r="M593" s="245"/>
      <c r="N593" s="246"/>
      <c r="O593" s="92"/>
      <c r="P593" s="92"/>
      <c r="Q593" s="92"/>
      <c r="R593" s="92"/>
      <c r="S593" s="92"/>
      <c r="T593" s="93"/>
      <c r="U593" s="39"/>
      <c r="V593" s="39"/>
      <c r="W593" s="39"/>
      <c r="X593" s="39"/>
      <c r="Y593" s="39"/>
      <c r="Z593" s="39"/>
      <c r="AA593" s="39"/>
      <c r="AB593" s="39"/>
      <c r="AC593" s="39"/>
      <c r="AD593" s="39"/>
      <c r="AE593" s="39"/>
      <c r="AT593" s="18" t="s">
        <v>359</v>
      </c>
      <c r="AU593" s="18" t="s">
        <v>76</v>
      </c>
    </row>
    <row r="594" s="15" customFormat="1">
      <c r="A594" s="15"/>
      <c r="B594" s="269"/>
      <c r="C594" s="270"/>
      <c r="D594" s="242" t="s">
        <v>361</v>
      </c>
      <c r="E594" s="271" t="s">
        <v>1</v>
      </c>
      <c r="F594" s="272" t="s">
        <v>7551</v>
      </c>
      <c r="G594" s="270"/>
      <c r="H594" s="271" t="s">
        <v>1</v>
      </c>
      <c r="I594" s="273"/>
      <c r="J594" s="270"/>
      <c r="K594" s="270"/>
      <c r="L594" s="274"/>
      <c r="M594" s="275"/>
      <c r="N594" s="276"/>
      <c r="O594" s="276"/>
      <c r="P594" s="276"/>
      <c r="Q594" s="276"/>
      <c r="R594" s="276"/>
      <c r="S594" s="276"/>
      <c r="T594" s="277"/>
      <c r="U594" s="15"/>
      <c r="V594" s="15"/>
      <c r="W594" s="15"/>
      <c r="X594" s="15"/>
      <c r="Y594" s="15"/>
      <c r="Z594" s="15"/>
      <c r="AA594" s="15"/>
      <c r="AB594" s="15"/>
      <c r="AC594" s="15"/>
      <c r="AD594" s="15"/>
      <c r="AE594" s="15"/>
      <c r="AT594" s="278" t="s">
        <v>361</v>
      </c>
      <c r="AU594" s="278" t="s">
        <v>76</v>
      </c>
      <c r="AV594" s="15" t="s">
        <v>84</v>
      </c>
      <c r="AW594" s="15" t="s">
        <v>32</v>
      </c>
      <c r="AX594" s="15" t="s">
        <v>76</v>
      </c>
      <c r="AY594" s="278" t="s">
        <v>350</v>
      </c>
    </row>
    <row r="595" s="15" customFormat="1">
      <c r="A595" s="15"/>
      <c r="B595" s="269"/>
      <c r="C595" s="270"/>
      <c r="D595" s="242" t="s">
        <v>361</v>
      </c>
      <c r="E595" s="271" t="s">
        <v>1</v>
      </c>
      <c r="F595" s="272" t="s">
        <v>7552</v>
      </c>
      <c r="G595" s="270"/>
      <c r="H595" s="271" t="s">
        <v>1</v>
      </c>
      <c r="I595" s="273"/>
      <c r="J595" s="270"/>
      <c r="K595" s="270"/>
      <c r="L595" s="274"/>
      <c r="M595" s="275"/>
      <c r="N595" s="276"/>
      <c r="O595" s="276"/>
      <c r="P595" s="276"/>
      <c r="Q595" s="276"/>
      <c r="R595" s="276"/>
      <c r="S595" s="276"/>
      <c r="T595" s="277"/>
      <c r="U595" s="15"/>
      <c r="V595" s="15"/>
      <c r="W595" s="15"/>
      <c r="X595" s="15"/>
      <c r="Y595" s="15"/>
      <c r="Z595" s="15"/>
      <c r="AA595" s="15"/>
      <c r="AB595" s="15"/>
      <c r="AC595" s="15"/>
      <c r="AD595" s="15"/>
      <c r="AE595" s="15"/>
      <c r="AT595" s="278" t="s">
        <v>361</v>
      </c>
      <c r="AU595" s="278" t="s">
        <v>76</v>
      </c>
      <c r="AV595" s="15" t="s">
        <v>84</v>
      </c>
      <c r="AW595" s="15" t="s">
        <v>32</v>
      </c>
      <c r="AX595" s="15" t="s">
        <v>76</v>
      </c>
      <c r="AY595" s="278" t="s">
        <v>350</v>
      </c>
    </row>
    <row r="596" s="15" customFormat="1">
      <c r="A596" s="15"/>
      <c r="B596" s="269"/>
      <c r="C596" s="270"/>
      <c r="D596" s="242" t="s">
        <v>361</v>
      </c>
      <c r="E596" s="271" t="s">
        <v>1</v>
      </c>
      <c r="F596" s="272" t="s">
        <v>7553</v>
      </c>
      <c r="G596" s="270"/>
      <c r="H596" s="271" t="s">
        <v>1</v>
      </c>
      <c r="I596" s="273"/>
      <c r="J596" s="270"/>
      <c r="K596" s="270"/>
      <c r="L596" s="274"/>
      <c r="M596" s="275"/>
      <c r="N596" s="276"/>
      <c r="O596" s="276"/>
      <c r="P596" s="276"/>
      <c r="Q596" s="276"/>
      <c r="R596" s="276"/>
      <c r="S596" s="276"/>
      <c r="T596" s="277"/>
      <c r="U596" s="15"/>
      <c r="V596" s="15"/>
      <c r="W596" s="15"/>
      <c r="X596" s="15"/>
      <c r="Y596" s="15"/>
      <c r="Z596" s="15"/>
      <c r="AA596" s="15"/>
      <c r="AB596" s="15"/>
      <c r="AC596" s="15"/>
      <c r="AD596" s="15"/>
      <c r="AE596" s="15"/>
      <c r="AT596" s="278" t="s">
        <v>361</v>
      </c>
      <c r="AU596" s="278" t="s">
        <v>76</v>
      </c>
      <c r="AV596" s="15" t="s">
        <v>84</v>
      </c>
      <c r="AW596" s="15" t="s">
        <v>32</v>
      </c>
      <c r="AX596" s="15" t="s">
        <v>76</v>
      </c>
      <c r="AY596" s="278" t="s">
        <v>350</v>
      </c>
    </row>
    <row r="597" s="15" customFormat="1">
      <c r="A597" s="15"/>
      <c r="B597" s="269"/>
      <c r="C597" s="270"/>
      <c r="D597" s="242" t="s">
        <v>361</v>
      </c>
      <c r="E597" s="271" t="s">
        <v>1</v>
      </c>
      <c r="F597" s="272" t="s">
        <v>7220</v>
      </c>
      <c r="G597" s="270"/>
      <c r="H597" s="271" t="s">
        <v>1</v>
      </c>
      <c r="I597" s="273"/>
      <c r="J597" s="270"/>
      <c r="K597" s="270"/>
      <c r="L597" s="274"/>
      <c r="M597" s="275"/>
      <c r="N597" s="276"/>
      <c r="O597" s="276"/>
      <c r="P597" s="276"/>
      <c r="Q597" s="276"/>
      <c r="R597" s="276"/>
      <c r="S597" s="276"/>
      <c r="T597" s="277"/>
      <c r="U597" s="15"/>
      <c r="V597" s="15"/>
      <c r="W597" s="15"/>
      <c r="X597" s="15"/>
      <c r="Y597" s="15"/>
      <c r="Z597" s="15"/>
      <c r="AA597" s="15"/>
      <c r="AB597" s="15"/>
      <c r="AC597" s="15"/>
      <c r="AD597" s="15"/>
      <c r="AE597" s="15"/>
      <c r="AT597" s="278" t="s">
        <v>361</v>
      </c>
      <c r="AU597" s="278" t="s">
        <v>76</v>
      </c>
      <c r="AV597" s="15" t="s">
        <v>84</v>
      </c>
      <c r="AW597" s="15" t="s">
        <v>32</v>
      </c>
      <c r="AX597" s="15" t="s">
        <v>76</v>
      </c>
      <c r="AY597" s="278" t="s">
        <v>350</v>
      </c>
    </row>
    <row r="598" s="15" customFormat="1">
      <c r="A598" s="15"/>
      <c r="B598" s="269"/>
      <c r="C598" s="270"/>
      <c r="D598" s="242" t="s">
        <v>361</v>
      </c>
      <c r="E598" s="271" t="s">
        <v>1</v>
      </c>
      <c r="F598" s="272" t="s">
        <v>7558</v>
      </c>
      <c r="G598" s="270"/>
      <c r="H598" s="271" t="s">
        <v>1</v>
      </c>
      <c r="I598" s="273"/>
      <c r="J598" s="270"/>
      <c r="K598" s="270"/>
      <c r="L598" s="274"/>
      <c r="M598" s="275"/>
      <c r="N598" s="276"/>
      <c r="O598" s="276"/>
      <c r="P598" s="276"/>
      <c r="Q598" s="276"/>
      <c r="R598" s="276"/>
      <c r="S598" s="276"/>
      <c r="T598" s="277"/>
      <c r="U598" s="15"/>
      <c r="V598" s="15"/>
      <c r="W598" s="15"/>
      <c r="X598" s="15"/>
      <c r="Y598" s="15"/>
      <c r="Z598" s="15"/>
      <c r="AA598" s="15"/>
      <c r="AB598" s="15"/>
      <c r="AC598" s="15"/>
      <c r="AD598" s="15"/>
      <c r="AE598" s="15"/>
      <c r="AT598" s="278" t="s">
        <v>361</v>
      </c>
      <c r="AU598" s="278" t="s">
        <v>76</v>
      </c>
      <c r="AV598" s="15" t="s">
        <v>84</v>
      </c>
      <c r="AW598" s="15" t="s">
        <v>32</v>
      </c>
      <c r="AX598" s="15" t="s">
        <v>76</v>
      </c>
      <c r="AY598" s="278" t="s">
        <v>350</v>
      </c>
    </row>
    <row r="599" s="13" customFormat="1">
      <c r="A599" s="13"/>
      <c r="B599" s="247"/>
      <c r="C599" s="248"/>
      <c r="D599" s="242" t="s">
        <v>361</v>
      </c>
      <c r="E599" s="249" t="s">
        <v>1</v>
      </c>
      <c r="F599" s="250" t="s">
        <v>86</v>
      </c>
      <c r="G599" s="248"/>
      <c r="H599" s="251">
        <v>2</v>
      </c>
      <c r="I599" s="252"/>
      <c r="J599" s="248"/>
      <c r="K599" s="248"/>
      <c r="L599" s="253"/>
      <c r="M599" s="254"/>
      <c r="N599" s="255"/>
      <c r="O599" s="255"/>
      <c r="P599" s="255"/>
      <c r="Q599" s="255"/>
      <c r="R599" s="255"/>
      <c r="S599" s="255"/>
      <c r="T599" s="256"/>
      <c r="U599" s="13"/>
      <c r="V599" s="13"/>
      <c r="W599" s="13"/>
      <c r="X599" s="13"/>
      <c r="Y599" s="13"/>
      <c r="Z599" s="13"/>
      <c r="AA599" s="13"/>
      <c r="AB599" s="13"/>
      <c r="AC599" s="13"/>
      <c r="AD599" s="13"/>
      <c r="AE599" s="13"/>
      <c r="AT599" s="257" t="s">
        <v>361</v>
      </c>
      <c r="AU599" s="257" t="s">
        <v>76</v>
      </c>
      <c r="AV599" s="13" t="s">
        <v>86</v>
      </c>
      <c r="AW599" s="13" t="s">
        <v>32</v>
      </c>
      <c r="AX599" s="13" t="s">
        <v>84</v>
      </c>
      <c r="AY599" s="257" t="s">
        <v>350</v>
      </c>
    </row>
    <row r="600" s="2" customFormat="1" ht="16.5" customHeight="1">
      <c r="A600" s="39"/>
      <c r="B600" s="40"/>
      <c r="C600" s="229" t="s">
        <v>1931</v>
      </c>
      <c r="D600" s="229" t="s">
        <v>352</v>
      </c>
      <c r="E600" s="230" t="s">
        <v>7563</v>
      </c>
      <c r="F600" s="231" t="s">
        <v>7564</v>
      </c>
      <c r="G600" s="232" t="s">
        <v>497</v>
      </c>
      <c r="H600" s="233">
        <v>4</v>
      </c>
      <c r="I600" s="234"/>
      <c r="J600" s="235">
        <f>ROUND(I600*H600,2)</f>
        <v>0</v>
      </c>
      <c r="K600" s="231" t="s">
        <v>1</v>
      </c>
      <c r="L600" s="45"/>
      <c r="M600" s="236" t="s">
        <v>1</v>
      </c>
      <c r="N600" s="237" t="s">
        <v>41</v>
      </c>
      <c r="O600" s="92"/>
      <c r="P600" s="238">
        <f>O600*H600</f>
        <v>0</v>
      </c>
      <c r="Q600" s="238">
        <v>0</v>
      </c>
      <c r="R600" s="238">
        <f>Q600*H600</f>
        <v>0</v>
      </c>
      <c r="S600" s="238">
        <v>0</v>
      </c>
      <c r="T600" s="239">
        <f>S600*H600</f>
        <v>0</v>
      </c>
      <c r="U600" s="39"/>
      <c r="V600" s="39"/>
      <c r="W600" s="39"/>
      <c r="X600" s="39"/>
      <c r="Y600" s="39"/>
      <c r="Z600" s="39"/>
      <c r="AA600" s="39"/>
      <c r="AB600" s="39"/>
      <c r="AC600" s="39"/>
      <c r="AD600" s="39"/>
      <c r="AE600" s="39"/>
      <c r="AR600" s="240" t="s">
        <v>357</v>
      </c>
      <c r="AT600" s="240" t="s">
        <v>352</v>
      </c>
      <c r="AU600" s="240" t="s">
        <v>76</v>
      </c>
      <c r="AY600" s="18" t="s">
        <v>350</v>
      </c>
      <c r="BE600" s="241">
        <f>IF(N600="základní",J600,0)</f>
        <v>0</v>
      </c>
      <c r="BF600" s="241">
        <f>IF(N600="snížená",J600,0)</f>
        <v>0</v>
      </c>
      <c r="BG600" s="241">
        <f>IF(N600="zákl. přenesená",J600,0)</f>
        <v>0</v>
      </c>
      <c r="BH600" s="241">
        <f>IF(N600="sníž. přenesená",J600,0)</f>
        <v>0</v>
      </c>
      <c r="BI600" s="241">
        <f>IF(N600="nulová",J600,0)</f>
        <v>0</v>
      </c>
      <c r="BJ600" s="18" t="s">
        <v>84</v>
      </c>
      <c r="BK600" s="241">
        <f>ROUND(I600*H600,2)</f>
        <v>0</v>
      </c>
      <c r="BL600" s="18" t="s">
        <v>357</v>
      </c>
      <c r="BM600" s="240" t="s">
        <v>2576</v>
      </c>
    </row>
    <row r="601" s="2" customFormat="1">
      <c r="A601" s="39"/>
      <c r="B601" s="40"/>
      <c r="C601" s="41"/>
      <c r="D601" s="242" t="s">
        <v>359</v>
      </c>
      <c r="E601" s="41"/>
      <c r="F601" s="243" t="s">
        <v>7564</v>
      </c>
      <c r="G601" s="41"/>
      <c r="H601" s="41"/>
      <c r="I601" s="244"/>
      <c r="J601" s="41"/>
      <c r="K601" s="41"/>
      <c r="L601" s="45"/>
      <c r="M601" s="245"/>
      <c r="N601" s="246"/>
      <c r="O601" s="92"/>
      <c r="P601" s="92"/>
      <c r="Q601" s="92"/>
      <c r="R601" s="92"/>
      <c r="S601" s="92"/>
      <c r="T601" s="93"/>
      <c r="U601" s="39"/>
      <c r="V601" s="39"/>
      <c r="W601" s="39"/>
      <c r="X601" s="39"/>
      <c r="Y601" s="39"/>
      <c r="Z601" s="39"/>
      <c r="AA601" s="39"/>
      <c r="AB601" s="39"/>
      <c r="AC601" s="39"/>
      <c r="AD601" s="39"/>
      <c r="AE601" s="39"/>
      <c r="AT601" s="18" t="s">
        <v>359</v>
      </c>
      <c r="AU601" s="18" t="s">
        <v>76</v>
      </c>
    </row>
    <row r="602" s="15" customFormat="1">
      <c r="A602" s="15"/>
      <c r="B602" s="269"/>
      <c r="C602" s="270"/>
      <c r="D602" s="242" t="s">
        <v>361</v>
      </c>
      <c r="E602" s="271" t="s">
        <v>1</v>
      </c>
      <c r="F602" s="272" t="s">
        <v>7565</v>
      </c>
      <c r="G602" s="270"/>
      <c r="H602" s="271" t="s">
        <v>1</v>
      </c>
      <c r="I602" s="273"/>
      <c r="J602" s="270"/>
      <c r="K602" s="270"/>
      <c r="L602" s="274"/>
      <c r="M602" s="275"/>
      <c r="N602" s="276"/>
      <c r="O602" s="276"/>
      <c r="P602" s="276"/>
      <c r="Q602" s="276"/>
      <c r="R602" s="276"/>
      <c r="S602" s="276"/>
      <c r="T602" s="277"/>
      <c r="U602" s="15"/>
      <c r="V602" s="15"/>
      <c r="W602" s="15"/>
      <c r="X602" s="15"/>
      <c r="Y602" s="15"/>
      <c r="Z602" s="15"/>
      <c r="AA602" s="15"/>
      <c r="AB602" s="15"/>
      <c r="AC602" s="15"/>
      <c r="AD602" s="15"/>
      <c r="AE602" s="15"/>
      <c r="AT602" s="278" t="s">
        <v>361</v>
      </c>
      <c r="AU602" s="278" t="s">
        <v>76</v>
      </c>
      <c r="AV602" s="15" t="s">
        <v>84</v>
      </c>
      <c r="AW602" s="15" t="s">
        <v>32</v>
      </c>
      <c r="AX602" s="15" t="s">
        <v>76</v>
      </c>
      <c r="AY602" s="278" t="s">
        <v>350</v>
      </c>
    </row>
    <row r="603" s="15" customFormat="1">
      <c r="A603" s="15"/>
      <c r="B603" s="269"/>
      <c r="C603" s="270"/>
      <c r="D603" s="242" t="s">
        <v>361</v>
      </c>
      <c r="E603" s="271" t="s">
        <v>1</v>
      </c>
      <c r="F603" s="272" t="s">
        <v>7566</v>
      </c>
      <c r="G603" s="270"/>
      <c r="H603" s="271" t="s">
        <v>1</v>
      </c>
      <c r="I603" s="273"/>
      <c r="J603" s="270"/>
      <c r="K603" s="270"/>
      <c r="L603" s="274"/>
      <c r="M603" s="275"/>
      <c r="N603" s="276"/>
      <c r="O603" s="276"/>
      <c r="P603" s="276"/>
      <c r="Q603" s="276"/>
      <c r="R603" s="276"/>
      <c r="S603" s="276"/>
      <c r="T603" s="277"/>
      <c r="U603" s="15"/>
      <c r="V603" s="15"/>
      <c r="W603" s="15"/>
      <c r="X603" s="15"/>
      <c r="Y603" s="15"/>
      <c r="Z603" s="15"/>
      <c r="AA603" s="15"/>
      <c r="AB603" s="15"/>
      <c r="AC603" s="15"/>
      <c r="AD603" s="15"/>
      <c r="AE603" s="15"/>
      <c r="AT603" s="278" t="s">
        <v>361</v>
      </c>
      <c r="AU603" s="278" t="s">
        <v>76</v>
      </c>
      <c r="AV603" s="15" t="s">
        <v>84</v>
      </c>
      <c r="AW603" s="15" t="s">
        <v>32</v>
      </c>
      <c r="AX603" s="15" t="s">
        <v>76</v>
      </c>
      <c r="AY603" s="278" t="s">
        <v>350</v>
      </c>
    </row>
    <row r="604" s="13" customFormat="1">
      <c r="A604" s="13"/>
      <c r="B604" s="247"/>
      <c r="C604" s="248"/>
      <c r="D604" s="242" t="s">
        <v>361</v>
      </c>
      <c r="E604" s="249" t="s">
        <v>1</v>
      </c>
      <c r="F604" s="250" t="s">
        <v>357</v>
      </c>
      <c r="G604" s="248"/>
      <c r="H604" s="251">
        <v>4</v>
      </c>
      <c r="I604" s="252"/>
      <c r="J604" s="248"/>
      <c r="K604" s="248"/>
      <c r="L604" s="253"/>
      <c r="M604" s="254"/>
      <c r="N604" s="255"/>
      <c r="O604" s="255"/>
      <c r="P604" s="255"/>
      <c r="Q604" s="255"/>
      <c r="R604" s="255"/>
      <c r="S604" s="255"/>
      <c r="T604" s="256"/>
      <c r="U604" s="13"/>
      <c r="V604" s="13"/>
      <c r="W604" s="13"/>
      <c r="X604" s="13"/>
      <c r="Y604" s="13"/>
      <c r="Z604" s="13"/>
      <c r="AA604" s="13"/>
      <c r="AB604" s="13"/>
      <c r="AC604" s="13"/>
      <c r="AD604" s="13"/>
      <c r="AE604" s="13"/>
      <c r="AT604" s="257" t="s">
        <v>361</v>
      </c>
      <c r="AU604" s="257" t="s">
        <v>76</v>
      </c>
      <c r="AV604" s="13" t="s">
        <v>86</v>
      </c>
      <c r="AW604" s="13" t="s">
        <v>32</v>
      </c>
      <c r="AX604" s="13" t="s">
        <v>84</v>
      </c>
      <c r="AY604" s="257" t="s">
        <v>350</v>
      </c>
    </row>
    <row r="605" s="2" customFormat="1" ht="16.5" customHeight="1">
      <c r="A605" s="39"/>
      <c r="B605" s="40"/>
      <c r="C605" s="229" t="s">
        <v>1936</v>
      </c>
      <c r="D605" s="229" t="s">
        <v>352</v>
      </c>
      <c r="E605" s="230" t="s">
        <v>7567</v>
      </c>
      <c r="F605" s="231" t="s">
        <v>7568</v>
      </c>
      <c r="G605" s="232" t="s">
        <v>497</v>
      </c>
      <c r="H605" s="233">
        <v>1</v>
      </c>
      <c r="I605" s="234"/>
      <c r="J605" s="235">
        <f>ROUND(I605*H605,2)</f>
        <v>0</v>
      </c>
      <c r="K605" s="231" t="s">
        <v>1</v>
      </c>
      <c r="L605" s="45"/>
      <c r="M605" s="236" t="s">
        <v>1</v>
      </c>
      <c r="N605" s="237" t="s">
        <v>41</v>
      </c>
      <c r="O605" s="92"/>
      <c r="P605" s="238">
        <f>O605*H605</f>
        <v>0</v>
      </c>
      <c r="Q605" s="238">
        <v>0</v>
      </c>
      <c r="R605" s="238">
        <f>Q605*H605</f>
        <v>0</v>
      </c>
      <c r="S605" s="238">
        <v>0</v>
      </c>
      <c r="T605" s="239">
        <f>S605*H605</f>
        <v>0</v>
      </c>
      <c r="U605" s="39"/>
      <c r="V605" s="39"/>
      <c r="W605" s="39"/>
      <c r="X605" s="39"/>
      <c r="Y605" s="39"/>
      <c r="Z605" s="39"/>
      <c r="AA605" s="39"/>
      <c r="AB605" s="39"/>
      <c r="AC605" s="39"/>
      <c r="AD605" s="39"/>
      <c r="AE605" s="39"/>
      <c r="AR605" s="240" t="s">
        <v>357</v>
      </c>
      <c r="AT605" s="240" t="s">
        <v>352</v>
      </c>
      <c r="AU605" s="240" t="s">
        <v>76</v>
      </c>
      <c r="AY605" s="18" t="s">
        <v>350</v>
      </c>
      <c r="BE605" s="241">
        <f>IF(N605="základní",J605,0)</f>
        <v>0</v>
      </c>
      <c r="BF605" s="241">
        <f>IF(N605="snížená",J605,0)</f>
        <v>0</v>
      </c>
      <c r="BG605" s="241">
        <f>IF(N605="zákl. přenesená",J605,0)</f>
        <v>0</v>
      </c>
      <c r="BH605" s="241">
        <f>IF(N605="sníž. přenesená",J605,0)</f>
        <v>0</v>
      </c>
      <c r="BI605" s="241">
        <f>IF(N605="nulová",J605,0)</f>
        <v>0</v>
      </c>
      <c r="BJ605" s="18" t="s">
        <v>84</v>
      </c>
      <c r="BK605" s="241">
        <f>ROUND(I605*H605,2)</f>
        <v>0</v>
      </c>
      <c r="BL605" s="18" t="s">
        <v>357</v>
      </c>
      <c r="BM605" s="240" t="s">
        <v>2586</v>
      </c>
    </row>
    <row r="606" s="2" customFormat="1">
      <c r="A606" s="39"/>
      <c r="B606" s="40"/>
      <c r="C606" s="41"/>
      <c r="D606" s="242" t="s">
        <v>359</v>
      </c>
      <c r="E606" s="41"/>
      <c r="F606" s="243" t="s">
        <v>7568</v>
      </c>
      <c r="G606" s="41"/>
      <c r="H606" s="41"/>
      <c r="I606" s="244"/>
      <c r="J606" s="41"/>
      <c r="K606" s="41"/>
      <c r="L606" s="45"/>
      <c r="M606" s="245"/>
      <c r="N606" s="246"/>
      <c r="O606" s="92"/>
      <c r="P606" s="92"/>
      <c r="Q606" s="92"/>
      <c r="R606" s="92"/>
      <c r="S606" s="92"/>
      <c r="T606" s="93"/>
      <c r="U606" s="39"/>
      <c r="V606" s="39"/>
      <c r="W606" s="39"/>
      <c r="X606" s="39"/>
      <c r="Y606" s="39"/>
      <c r="Z606" s="39"/>
      <c r="AA606" s="39"/>
      <c r="AB606" s="39"/>
      <c r="AC606" s="39"/>
      <c r="AD606" s="39"/>
      <c r="AE606" s="39"/>
      <c r="AT606" s="18" t="s">
        <v>359</v>
      </c>
      <c r="AU606" s="18" t="s">
        <v>76</v>
      </c>
    </row>
    <row r="607" s="15" customFormat="1">
      <c r="A607" s="15"/>
      <c r="B607" s="269"/>
      <c r="C607" s="270"/>
      <c r="D607" s="242" t="s">
        <v>361</v>
      </c>
      <c r="E607" s="271" t="s">
        <v>1</v>
      </c>
      <c r="F607" s="272" t="s">
        <v>7569</v>
      </c>
      <c r="G607" s="270"/>
      <c r="H607" s="271" t="s">
        <v>1</v>
      </c>
      <c r="I607" s="273"/>
      <c r="J607" s="270"/>
      <c r="K607" s="270"/>
      <c r="L607" s="274"/>
      <c r="M607" s="275"/>
      <c r="N607" s="276"/>
      <c r="O607" s="276"/>
      <c r="P607" s="276"/>
      <c r="Q607" s="276"/>
      <c r="R607" s="276"/>
      <c r="S607" s="276"/>
      <c r="T607" s="277"/>
      <c r="U607" s="15"/>
      <c r="V607" s="15"/>
      <c r="W607" s="15"/>
      <c r="X607" s="15"/>
      <c r="Y607" s="15"/>
      <c r="Z607" s="15"/>
      <c r="AA607" s="15"/>
      <c r="AB607" s="15"/>
      <c r="AC607" s="15"/>
      <c r="AD607" s="15"/>
      <c r="AE607" s="15"/>
      <c r="AT607" s="278" t="s">
        <v>361</v>
      </c>
      <c r="AU607" s="278" t="s">
        <v>76</v>
      </c>
      <c r="AV607" s="15" t="s">
        <v>84</v>
      </c>
      <c r="AW607" s="15" t="s">
        <v>32</v>
      </c>
      <c r="AX607" s="15" t="s">
        <v>76</v>
      </c>
      <c r="AY607" s="278" t="s">
        <v>350</v>
      </c>
    </row>
    <row r="608" s="13" customFormat="1">
      <c r="A608" s="13"/>
      <c r="B608" s="247"/>
      <c r="C608" s="248"/>
      <c r="D608" s="242" t="s">
        <v>361</v>
      </c>
      <c r="E608" s="249" t="s">
        <v>1</v>
      </c>
      <c r="F608" s="250" t="s">
        <v>84</v>
      </c>
      <c r="G608" s="248"/>
      <c r="H608" s="251">
        <v>1</v>
      </c>
      <c r="I608" s="252"/>
      <c r="J608" s="248"/>
      <c r="K608" s="248"/>
      <c r="L608" s="253"/>
      <c r="M608" s="254"/>
      <c r="N608" s="255"/>
      <c r="O608" s="255"/>
      <c r="P608" s="255"/>
      <c r="Q608" s="255"/>
      <c r="R608" s="255"/>
      <c r="S608" s="255"/>
      <c r="T608" s="256"/>
      <c r="U608" s="13"/>
      <c r="V608" s="13"/>
      <c r="W608" s="13"/>
      <c r="X608" s="13"/>
      <c r="Y608" s="13"/>
      <c r="Z608" s="13"/>
      <c r="AA608" s="13"/>
      <c r="AB608" s="13"/>
      <c r="AC608" s="13"/>
      <c r="AD608" s="13"/>
      <c r="AE608" s="13"/>
      <c r="AT608" s="257" t="s">
        <v>361</v>
      </c>
      <c r="AU608" s="257" t="s">
        <v>76</v>
      </c>
      <c r="AV608" s="13" t="s">
        <v>86</v>
      </c>
      <c r="AW608" s="13" t="s">
        <v>32</v>
      </c>
      <c r="AX608" s="13" t="s">
        <v>84</v>
      </c>
      <c r="AY608" s="257" t="s">
        <v>350</v>
      </c>
    </row>
    <row r="609" s="2" customFormat="1" ht="16.5" customHeight="1">
      <c r="A609" s="39"/>
      <c r="B609" s="40"/>
      <c r="C609" s="229" t="s">
        <v>1961</v>
      </c>
      <c r="D609" s="229" t="s">
        <v>352</v>
      </c>
      <c r="E609" s="230" t="s">
        <v>7570</v>
      </c>
      <c r="F609" s="231" t="s">
        <v>7571</v>
      </c>
      <c r="G609" s="232" t="s">
        <v>497</v>
      </c>
      <c r="H609" s="233">
        <v>1</v>
      </c>
      <c r="I609" s="234"/>
      <c r="J609" s="235">
        <f>ROUND(I609*H609,2)</f>
        <v>0</v>
      </c>
      <c r="K609" s="231" t="s">
        <v>1</v>
      </c>
      <c r="L609" s="45"/>
      <c r="M609" s="236" t="s">
        <v>1</v>
      </c>
      <c r="N609" s="237" t="s">
        <v>41</v>
      </c>
      <c r="O609" s="92"/>
      <c r="P609" s="238">
        <f>O609*H609</f>
        <v>0</v>
      </c>
      <c r="Q609" s="238">
        <v>0</v>
      </c>
      <c r="R609" s="238">
        <f>Q609*H609</f>
        <v>0</v>
      </c>
      <c r="S609" s="238">
        <v>0</v>
      </c>
      <c r="T609" s="239">
        <f>S609*H609</f>
        <v>0</v>
      </c>
      <c r="U609" s="39"/>
      <c r="V609" s="39"/>
      <c r="W609" s="39"/>
      <c r="X609" s="39"/>
      <c r="Y609" s="39"/>
      <c r="Z609" s="39"/>
      <c r="AA609" s="39"/>
      <c r="AB609" s="39"/>
      <c r="AC609" s="39"/>
      <c r="AD609" s="39"/>
      <c r="AE609" s="39"/>
      <c r="AR609" s="240" t="s">
        <v>357</v>
      </c>
      <c r="AT609" s="240" t="s">
        <v>352</v>
      </c>
      <c r="AU609" s="240" t="s">
        <v>76</v>
      </c>
      <c r="AY609" s="18" t="s">
        <v>350</v>
      </c>
      <c r="BE609" s="241">
        <f>IF(N609="základní",J609,0)</f>
        <v>0</v>
      </c>
      <c r="BF609" s="241">
        <f>IF(N609="snížená",J609,0)</f>
        <v>0</v>
      </c>
      <c r="BG609" s="241">
        <f>IF(N609="zákl. přenesená",J609,0)</f>
        <v>0</v>
      </c>
      <c r="BH609" s="241">
        <f>IF(N609="sníž. přenesená",J609,0)</f>
        <v>0</v>
      </c>
      <c r="BI609" s="241">
        <f>IF(N609="nulová",J609,0)</f>
        <v>0</v>
      </c>
      <c r="BJ609" s="18" t="s">
        <v>84</v>
      </c>
      <c r="BK609" s="241">
        <f>ROUND(I609*H609,2)</f>
        <v>0</v>
      </c>
      <c r="BL609" s="18" t="s">
        <v>357</v>
      </c>
      <c r="BM609" s="240" t="s">
        <v>2595</v>
      </c>
    </row>
    <row r="610" s="2" customFormat="1">
      <c r="A610" s="39"/>
      <c r="B610" s="40"/>
      <c r="C610" s="41"/>
      <c r="D610" s="242" t="s">
        <v>359</v>
      </c>
      <c r="E610" s="41"/>
      <c r="F610" s="243" t="s">
        <v>7571</v>
      </c>
      <c r="G610" s="41"/>
      <c r="H610" s="41"/>
      <c r="I610" s="244"/>
      <c r="J610" s="41"/>
      <c r="K610" s="41"/>
      <c r="L610" s="45"/>
      <c r="M610" s="245"/>
      <c r="N610" s="246"/>
      <c r="O610" s="92"/>
      <c r="P610" s="92"/>
      <c r="Q610" s="92"/>
      <c r="R610" s="92"/>
      <c r="S610" s="92"/>
      <c r="T610" s="93"/>
      <c r="U610" s="39"/>
      <c r="V610" s="39"/>
      <c r="W610" s="39"/>
      <c r="X610" s="39"/>
      <c r="Y610" s="39"/>
      <c r="Z610" s="39"/>
      <c r="AA610" s="39"/>
      <c r="AB610" s="39"/>
      <c r="AC610" s="39"/>
      <c r="AD610" s="39"/>
      <c r="AE610" s="39"/>
      <c r="AT610" s="18" t="s">
        <v>359</v>
      </c>
      <c r="AU610" s="18" t="s">
        <v>76</v>
      </c>
    </row>
    <row r="611" s="15" customFormat="1">
      <c r="A611" s="15"/>
      <c r="B611" s="269"/>
      <c r="C611" s="270"/>
      <c r="D611" s="242" t="s">
        <v>361</v>
      </c>
      <c r="E611" s="271" t="s">
        <v>1</v>
      </c>
      <c r="F611" s="272" t="s">
        <v>7572</v>
      </c>
      <c r="G611" s="270"/>
      <c r="H611" s="271" t="s">
        <v>1</v>
      </c>
      <c r="I611" s="273"/>
      <c r="J611" s="270"/>
      <c r="K611" s="270"/>
      <c r="L611" s="274"/>
      <c r="M611" s="275"/>
      <c r="N611" s="276"/>
      <c r="O611" s="276"/>
      <c r="P611" s="276"/>
      <c r="Q611" s="276"/>
      <c r="R611" s="276"/>
      <c r="S611" s="276"/>
      <c r="T611" s="277"/>
      <c r="U611" s="15"/>
      <c r="V611" s="15"/>
      <c r="W611" s="15"/>
      <c r="X611" s="15"/>
      <c r="Y611" s="15"/>
      <c r="Z611" s="15"/>
      <c r="AA611" s="15"/>
      <c r="AB611" s="15"/>
      <c r="AC611" s="15"/>
      <c r="AD611" s="15"/>
      <c r="AE611" s="15"/>
      <c r="AT611" s="278" t="s">
        <v>361</v>
      </c>
      <c r="AU611" s="278" t="s">
        <v>76</v>
      </c>
      <c r="AV611" s="15" t="s">
        <v>84</v>
      </c>
      <c r="AW611" s="15" t="s">
        <v>32</v>
      </c>
      <c r="AX611" s="15" t="s">
        <v>76</v>
      </c>
      <c r="AY611" s="278" t="s">
        <v>350</v>
      </c>
    </row>
    <row r="612" s="15" customFormat="1">
      <c r="A612" s="15"/>
      <c r="B612" s="269"/>
      <c r="C612" s="270"/>
      <c r="D612" s="242" t="s">
        <v>361</v>
      </c>
      <c r="E612" s="271" t="s">
        <v>1</v>
      </c>
      <c r="F612" s="272" t="s">
        <v>7573</v>
      </c>
      <c r="G612" s="270"/>
      <c r="H612" s="271" t="s">
        <v>1</v>
      </c>
      <c r="I612" s="273"/>
      <c r="J612" s="270"/>
      <c r="K612" s="270"/>
      <c r="L612" s="274"/>
      <c r="M612" s="275"/>
      <c r="N612" s="276"/>
      <c r="O612" s="276"/>
      <c r="P612" s="276"/>
      <c r="Q612" s="276"/>
      <c r="R612" s="276"/>
      <c r="S612" s="276"/>
      <c r="T612" s="277"/>
      <c r="U612" s="15"/>
      <c r="V612" s="15"/>
      <c r="W612" s="15"/>
      <c r="X612" s="15"/>
      <c r="Y612" s="15"/>
      <c r="Z612" s="15"/>
      <c r="AA612" s="15"/>
      <c r="AB612" s="15"/>
      <c r="AC612" s="15"/>
      <c r="AD612" s="15"/>
      <c r="AE612" s="15"/>
      <c r="AT612" s="278" t="s">
        <v>361</v>
      </c>
      <c r="AU612" s="278" t="s">
        <v>76</v>
      </c>
      <c r="AV612" s="15" t="s">
        <v>84</v>
      </c>
      <c r="AW612" s="15" t="s">
        <v>32</v>
      </c>
      <c r="AX612" s="15" t="s">
        <v>76</v>
      </c>
      <c r="AY612" s="278" t="s">
        <v>350</v>
      </c>
    </row>
    <row r="613" s="15" customFormat="1">
      <c r="A613" s="15"/>
      <c r="B613" s="269"/>
      <c r="C613" s="270"/>
      <c r="D613" s="242" t="s">
        <v>361</v>
      </c>
      <c r="E613" s="271" t="s">
        <v>1</v>
      </c>
      <c r="F613" s="272" t="s">
        <v>7574</v>
      </c>
      <c r="G613" s="270"/>
      <c r="H613" s="271" t="s">
        <v>1</v>
      </c>
      <c r="I613" s="273"/>
      <c r="J613" s="270"/>
      <c r="K613" s="270"/>
      <c r="L613" s="274"/>
      <c r="M613" s="275"/>
      <c r="N613" s="276"/>
      <c r="O613" s="276"/>
      <c r="P613" s="276"/>
      <c r="Q613" s="276"/>
      <c r="R613" s="276"/>
      <c r="S613" s="276"/>
      <c r="T613" s="277"/>
      <c r="U613" s="15"/>
      <c r="V613" s="15"/>
      <c r="W613" s="15"/>
      <c r="X613" s="15"/>
      <c r="Y613" s="15"/>
      <c r="Z613" s="15"/>
      <c r="AA613" s="15"/>
      <c r="AB613" s="15"/>
      <c r="AC613" s="15"/>
      <c r="AD613" s="15"/>
      <c r="AE613" s="15"/>
      <c r="AT613" s="278" t="s">
        <v>361</v>
      </c>
      <c r="AU613" s="278" t="s">
        <v>76</v>
      </c>
      <c r="AV613" s="15" t="s">
        <v>84</v>
      </c>
      <c r="AW613" s="15" t="s">
        <v>32</v>
      </c>
      <c r="AX613" s="15" t="s">
        <v>76</v>
      </c>
      <c r="AY613" s="278" t="s">
        <v>350</v>
      </c>
    </row>
    <row r="614" s="13" customFormat="1">
      <c r="A614" s="13"/>
      <c r="B614" s="247"/>
      <c r="C614" s="248"/>
      <c r="D614" s="242" t="s">
        <v>361</v>
      </c>
      <c r="E614" s="249" t="s">
        <v>1</v>
      </c>
      <c r="F614" s="250" t="s">
        <v>84</v>
      </c>
      <c r="G614" s="248"/>
      <c r="H614" s="251">
        <v>1</v>
      </c>
      <c r="I614" s="252"/>
      <c r="J614" s="248"/>
      <c r="K614" s="248"/>
      <c r="L614" s="253"/>
      <c r="M614" s="254"/>
      <c r="N614" s="255"/>
      <c r="O614" s="255"/>
      <c r="P614" s="255"/>
      <c r="Q614" s="255"/>
      <c r="R614" s="255"/>
      <c r="S614" s="255"/>
      <c r="T614" s="256"/>
      <c r="U614" s="13"/>
      <c r="V614" s="13"/>
      <c r="W614" s="13"/>
      <c r="X614" s="13"/>
      <c r="Y614" s="13"/>
      <c r="Z614" s="13"/>
      <c r="AA614" s="13"/>
      <c r="AB614" s="13"/>
      <c r="AC614" s="13"/>
      <c r="AD614" s="13"/>
      <c r="AE614" s="13"/>
      <c r="AT614" s="257" t="s">
        <v>361</v>
      </c>
      <c r="AU614" s="257" t="s">
        <v>76</v>
      </c>
      <c r="AV614" s="13" t="s">
        <v>86</v>
      </c>
      <c r="AW614" s="13" t="s">
        <v>32</v>
      </c>
      <c r="AX614" s="13" t="s">
        <v>84</v>
      </c>
      <c r="AY614" s="257" t="s">
        <v>350</v>
      </c>
    </row>
    <row r="615" s="2" customFormat="1" ht="16.5" customHeight="1">
      <c r="A615" s="39"/>
      <c r="B615" s="40"/>
      <c r="C615" s="229" t="s">
        <v>1969</v>
      </c>
      <c r="D615" s="229" t="s">
        <v>352</v>
      </c>
      <c r="E615" s="230" t="s">
        <v>7575</v>
      </c>
      <c r="F615" s="231" t="s">
        <v>7576</v>
      </c>
      <c r="G615" s="232" t="s">
        <v>497</v>
      </c>
      <c r="H615" s="233">
        <v>1</v>
      </c>
      <c r="I615" s="234"/>
      <c r="J615" s="235">
        <f>ROUND(I615*H615,2)</f>
        <v>0</v>
      </c>
      <c r="K615" s="231" t="s">
        <v>1</v>
      </c>
      <c r="L615" s="45"/>
      <c r="M615" s="236" t="s">
        <v>1</v>
      </c>
      <c r="N615" s="237" t="s">
        <v>41</v>
      </c>
      <c r="O615" s="92"/>
      <c r="P615" s="238">
        <f>O615*H615</f>
        <v>0</v>
      </c>
      <c r="Q615" s="238">
        <v>0</v>
      </c>
      <c r="R615" s="238">
        <f>Q615*H615</f>
        <v>0</v>
      </c>
      <c r="S615" s="238">
        <v>0</v>
      </c>
      <c r="T615" s="239">
        <f>S615*H615</f>
        <v>0</v>
      </c>
      <c r="U615" s="39"/>
      <c r="V615" s="39"/>
      <c r="W615" s="39"/>
      <c r="X615" s="39"/>
      <c r="Y615" s="39"/>
      <c r="Z615" s="39"/>
      <c r="AA615" s="39"/>
      <c r="AB615" s="39"/>
      <c r="AC615" s="39"/>
      <c r="AD615" s="39"/>
      <c r="AE615" s="39"/>
      <c r="AR615" s="240" t="s">
        <v>357</v>
      </c>
      <c r="AT615" s="240" t="s">
        <v>352</v>
      </c>
      <c r="AU615" s="240" t="s">
        <v>76</v>
      </c>
      <c r="AY615" s="18" t="s">
        <v>350</v>
      </c>
      <c r="BE615" s="241">
        <f>IF(N615="základní",J615,0)</f>
        <v>0</v>
      </c>
      <c r="BF615" s="241">
        <f>IF(N615="snížená",J615,0)</f>
        <v>0</v>
      </c>
      <c r="BG615" s="241">
        <f>IF(N615="zákl. přenesená",J615,0)</f>
        <v>0</v>
      </c>
      <c r="BH615" s="241">
        <f>IF(N615="sníž. přenesená",J615,0)</f>
        <v>0</v>
      </c>
      <c r="BI615" s="241">
        <f>IF(N615="nulová",J615,0)</f>
        <v>0</v>
      </c>
      <c r="BJ615" s="18" t="s">
        <v>84</v>
      </c>
      <c r="BK615" s="241">
        <f>ROUND(I615*H615,2)</f>
        <v>0</v>
      </c>
      <c r="BL615" s="18" t="s">
        <v>357</v>
      </c>
      <c r="BM615" s="240" t="s">
        <v>2605</v>
      </c>
    </row>
    <row r="616" s="2" customFormat="1">
      <c r="A616" s="39"/>
      <c r="B616" s="40"/>
      <c r="C616" s="41"/>
      <c r="D616" s="242" t="s">
        <v>359</v>
      </c>
      <c r="E616" s="41"/>
      <c r="F616" s="243" t="s">
        <v>7576</v>
      </c>
      <c r="G616" s="41"/>
      <c r="H616" s="41"/>
      <c r="I616" s="244"/>
      <c r="J616" s="41"/>
      <c r="K616" s="41"/>
      <c r="L616" s="45"/>
      <c r="M616" s="245"/>
      <c r="N616" s="246"/>
      <c r="O616" s="92"/>
      <c r="P616" s="92"/>
      <c r="Q616" s="92"/>
      <c r="R616" s="92"/>
      <c r="S616" s="92"/>
      <c r="T616" s="93"/>
      <c r="U616" s="39"/>
      <c r="V616" s="39"/>
      <c r="W616" s="39"/>
      <c r="X616" s="39"/>
      <c r="Y616" s="39"/>
      <c r="Z616" s="39"/>
      <c r="AA616" s="39"/>
      <c r="AB616" s="39"/>
      <c r="AC616" s="39"/>
      <c r="AD616" s="39"/>
      <c r="AE616" s="39"/>
      <c r="AT616" s="18" t="s">
        <v>359</v>
      </c>
      <c r="AU616" s="18" t="s">
        <v>76</v>
      </c>
    </row>
    <row r="617" s="15" customFormat="1">
      <c r="A617" s="15"/>
      <c r="B617" s="269"/>
      <c r="C617" s="270"/>
      <c r="D617" s="242" t="s">
        <v>361</v>
      </c>
      <c r="E617" s="271" t="s">
        <v>1</v>
      </c>
      <c r="F617" s="272" t="s">
        <v>7577</v>
      </c>
      <c r="G617" s="270"/>
      <c r="H617" s="271" t="s">
        <v>1</v>
      </c>
      <c r="I617" s="273"/>
      <c r="J617" s="270"/>
      <c r="K617" s="270"/>
      <c r="L617" s="274"/>
      <c r="M617" s="275"/>
      <c r="N617" s="276"/>
      <c r="O617" s="276"/>
      <c r="P617" s="276"/>
      <c r="Q617" s="276"/>
      <c r="R617" s="276"/>
      <c r="S617" s="276"/>
      <c r="T617" s="277"/>
      <c r="U617" s="15"/>
      <c r="V617" s="15"/>
      <c r="W617" s="15"/>
      <c r="X617" s="15"/>
      <c r="Y617" s="15"/>
      <c r="Z617" s="15"/>
      <c r="AA617" s="15"/>
      <c r="AB617" s="15"/>
      <c r="AC617" s="15"/>
      <c r="AD617" s="15"/>
      <c r="AE617" s="15"/>
      <c r="AT617" s="278" t="s">
        <v>361</v>
      </c>
      <c r="AU617" s="278" t="s">
        <v>76</v>
      </c>
      <c r="AV617" s="15" t="s">
        <v>84</v>
      </c>
      <c r="AW617" s="15" t="s">
        <v>32</v>
      </c>
      <c r="AX617" s="15" t="s">
        <v>76</v>
      </c>
      <c r="AY617" s="278" t="s">
        <v>350</v>
      </c>
    </row>
    <row r="618" s="15" customFormat="1">
      <c r="A618" s="15"/>
      <c r="B618" s="269"/>
      <c r="C618" s="270"/>
      <c r="D618" s="242" t="s">
        <v>361</v>
      </c>
      <c r="E618" s="271" t="s">
        <v>1</v>
      </c>
      <c r="F618" s="272" t="s">
        <v>7578</v>
      </c>
      <c r="G618" s="270"/>
      <c r="H618" s="271" t="s">
        <v>1</v>
      </c>
      <c r="I618" s="273"/>
      <c r="J618" s="270"/>
      <c r="K618" s="270"/>
      <c r="L618" s="274"/>
      <c r="M618" s="275"/>
      <c r="N618" s="276"/>
      <c r="O618" s="276"/>
      <c r="P618" s="276"/>
      <c r="Q618" s="276"/>
      <c r="R618" s="276"/>
      <c r="S618" s="276"/>
      <c r="T618" s="277"/>
      <c r="U618" s="15"/>
      <c r="V618" s="15"/>
      <c r="W618" s="15"/>
      <c r="X618" s="15"/>
      <c r="Y618" s="15"/>
      <c r="Z618" s="15"/>
      <c r="AA618" s="15"/>
      <c r="AB618" s="15"/>
      <c r="AC618" s="15"/>
      <c r="AD618" s="15"/>
      <c r="AE618" s="15"/>
      <c r="AT618" s="278" t="s">
        <v>361</v>
      </c>
      <c r="AU618" s="278" t="s">
        <v>76</v>
      </c>
      <c r="AV618" s="15" t="s">
        <v>84</v>
      </c>
      <c r="AW618" s="15" t="s">
        <v>32</v>
      </c>
      <c r="AX618" s="15" t="s">
        <v>76</v>
      </c>
      <c r="AY618" s="278" t="s">
        <v>350</v>
      </c>
    </row>
    <row r="619" s="13" customFormat="1">
      <c r="A619" s="13"/>
      <c r="B619" s="247"/>
      <c r="C619" s="248"/>
      <c r="D619" s="242" t="s">
        <v>361</v>
      </c>
      <c r="E619" s="249" t="s">
        <v>1</v>
      </c>
      <c r="F619" s="250" t="s">
        <v>84</v>
      </c>
      <c r="G619" s="248"/>
      <c r="H619" s="251">
        <v>1</v>
      </c>
      <c r="I619" s="252"/>
      <c r="J619" s="248"/>
      <c r="K619" s="248"/>
      <c r="L619" s="253"/>
      <c r="M619" s="254"/>
      <c r="N619" s="255"/>
      <c r="O619" s="255"/>
      <c r="P619" s="255"/>
      <c r="Q619" s="255"/>
      <c r="R619" s="255"/>
      <c r="S619" s="255"/>
      <c r="T619" s="256"/>
      <c r="U619" s="13"/>
      <c r="V619" s="13"/>
      <c r="W619" s="13"/>
      <c r="X619" s="13"/>
      <c r="Y619" s="13"/>
      <c r="Z619" s="13"/>
      <c r="AA619" s="13"/>
      <c r="AB619" s="13"/>
      <c r="AC619" s="13"/>
      <c r="AD619" s="13"/>
      <c r="AE619" s="13"/>
      <c r="AT619" s="257" t="s">
        <v>361</v>
      </c>
      <c r="AU619" s="257" t="s">
        <v>76</v>
      </c>
      <c r="AV619" s="13" t="s">
        <v>86</v>
      </c>
      <c r="AW619" s="13" t="s">
        <v>32</v>
      </c>
      <c r="AX619" s="13" t="s">
        <v>84</v>
      </c>
      <c r="AY619" s="257" t="s">
        <v>350</v>
      </c>
    </row>
    <row r="620" s="2" customFormat="1" ht="16.5" customHeight="1">
      <c r="A620" s="39"/>
      <c r="B620" s="40"/>
      <c r="C620" s="229" t="s">
        <v>1977</v>
      </c>
      <c r="D620" s="229" t="s">
        <v>352</v>
      </c>
      <c r="E620" s="230" t="s">
        <v>7579</v>
      </c>
      <c r="F620" s="231" t="s">
        <v>7580</v>
      </c>
      <c r="G620" s="232" t="s">
        <v>497</v>
      </c>
      <c r="H620" s="233">
        <v>1</v>
      </c>
      <c r="I620" s="234"/>
      <c r="J620" s="235">
        <f>ROUND(I620*H620,2)</f>
        <v>0</v>
      </c>
      <c r="K620" s="231" t="s">
        <v>1</v>
      </c>
      <c r="L620" s="45"/>
      <c r="M620" s="236" t="s">
        <v>1</v>
      </c>
      <c r="N620" s="237" t="s">
        <v>41</v>
      </c>
      <c r="O620" s="92"/>
      <c r="P620" s="238">
        <f>O620*H620</f>
        <v>0</v>
      </c>
      <c r="Q620" s="238">
        <v>0</v>
      </c>
      <c r="R620" s="238">
        <f>Q620*H620</f>
        <v>0</v>
      </c>
      <c r="S620" s="238">
        <v>0</v>
      </c>
      <c r="T620" s="239">
        <f>S620*H620</f>
        <v>0</v>
      </c>
      <c r="U620" s="39"/>
      <c r="V620" s="39"/>
      <c r="W620" s="39"/>
      <c r="X620" s="39"/>
      <c r="Y620" s="39"/>
      <c r="Z620" s="39"/>
      <c r="AA620" s="39"/>
      <c r="AB620" s="39"/>
      <c r="AC620" s="39"/>
      <c r="AD620" s="39"/>
      <c r="AE620" s="39"/>
      <c r="AR620" s="240" t="s">
        <v>357</v>
      </c>
      <c r="AT620" s="240" t="s">
        <v>352</v>
      </c>
      <c r="AU620" s="240" t="s">
        <v>76</v>
      </c>
      <c r="AY620" s="18" t="s">
        <v>350</v>
      </c>
      <c r="BE620" s="241">
        <f>IF(N620="základní",J620,0)</f>
        <v>0</v>
      </c>
      <c r="BF620" s="241">
        <f>IF(N620="snížená",J620,0)</f>
        <v>0</v>
      </c>
      <c r="BG620" s="241">
        <f>IF(N620="zákl. přenesená",J620,0)</f>
        <v>0</v>
      </c>
      <c r="BH620" s="241">
        <f>IF(N620="sníž. přenesená",J620,0)</f>
        <v>0</v>
      </c>
      <c r="BI620" s="241">
        <f>IF(N620="nulová",J620,0)</f>
        <v>0</v>
      </c>
      <c r="BJ620" s="18" t="s">
        <v>84</v>
      </c>
      <c r="BK620" s="241">
        <f>ROUND(I620*H620,2)</f>
        <v>0</v>
      </c>
      <c r="BL620" s="18" t="s">
        <v>357</v>
      </c>
      <c r="BM620" s="240" t="s">
        <v>2618</v>
      </c>
    </row>
    <row r="621" s="2" customFormat="1">
      <c r="A621" s="39"/>
      <c r="B621" s="40"/>
      <c r="C621" s="41"/>
      <c r="D621" s="242" t="s">
        <v>359</v>
      </c>
      <c r="E621" s="41"/>
      <c r="F621" s="243" t="s">
        <v>7580</v>
      </c>
      <c r="G621" s="41"/>
      <c r="H621" s="41"/>
      <c r="I621" s="244"/>
      <c r="J621" s="41"/>
      <c r="K621" s="41"/>
      <c r="L621" s="45"/>
      <c r="M621" s="245"/>
      <c r="N621" s="246"/>
      <c r="O621" s="92"/>
      <c r="P621" s="92"/>
      <c r="Q621" s="92"/>
      <c r="R621" s="92"/>
      <c r="S621" s="92"/>
      <c r="T621" s="93"/>
      <c r="U621" s="39"/>
      <c r="V621" s="39"/>
      <c r="W621" s="39"/>
      <c r="X621" s="39"/>
      <c r="Y621" s="39"/>
      <c r="Z621" s="39"/>
      <c r="AA621" s="39"/>
      <c r="AB621" s="39"/>
      <c r="AC621" s="39"/>
      <c r="AD621" s="39"/>
      <c r="AE621" s="39"/>
      <c r="AT621" s="18" t="s">
        <v>359</v>
      </c>
      <c r="AU621" s="18" t="s">
        <v>76</v>
      </c>
    </row>
    <row r="622" s="15" customFormat="1">
      <c r="A622" s="15"/>
      <c r="B622" s="269"/>
      <c r="C622" s="270"/>
      <c r="D622" s="242" t="s">
        <v>361</v>
      </c>
      <c r="E622" s="271" t="s">
        <v>1</v>
      </c>
      <c r="F622" s="272" t="s">
        <v>7581</v>
      </c>
      <c r="G622" s="270"/>
      <c r="H622" s="271" t="s">
        <v>1</v>
      </c>
      <c r="I622" s="273"/>
      <c r="J622" s="270"/>
      <c r="K622" s="270"/>
      <c r="L622" s="274"/>
      <c r="M622" s="275"/>
      <c r="N622" s="276"/>
      <c r="O622" s="276"/>
      <c r="P622" s="276"/>
      <c r="Q622" s="276"/>
      <c r="R622" s="276"/>
      <c r="S622" s="276"/>
      <c r="T622" s="277"/>
      <c r="U622" s="15"/>
      <c r="V622" s="15"/>
      <c r="W622" s="15"/>
      <c r="X622" s="15"/>
      <c r="Y622" s="15"/>
      <c r="Z622" s="15"/>
      <c r="AA622" s="15"/>
      <c r="AB622" s="15"/>
      <c r="AC622" s="15"/>
      <c r="AD622" s="15"/>
      <c r="AE622" s="15"/>
      <c r="AT622" s="278" t="s">
        <v>361</v>
      </c>
      <c r="AU622" s="278" t="s">
        <v>76</v>
      </c>
      <c r="AV622" s="15" t="s">
        <v>84</v>
      </c>
      <c r="AW622" s="15" t="s">
        <v>32</v>
      </c>
      <c r="AX622" s="15" t="s">
        <v>76</v>
      </c>
      <c r="AY622" s="278" t="s">
        <v>350</v>
      </c>
    </row>
    <row r="623" s="15" customFormat="1">
      <c r="A623" s="15"/>
      <c r="B623" s="269"/>
      <c r="C623" s="270"/>
      <c r="D623" s="242" t="s">
        <v>361</v>
      </c>
      <c r="E623" s="271" t="s">
        <v>1</v>
      </c>
      <c r="F623" s="272" t="s">
        <v>7582</v>
      </c>
      <c r="G623" s="270"/>
      <c r="H623" s="271" t="s">
        <v>1</v>
      </c>
      <c r="I623" s="273"/>
      <c r="J623" s="270"/>
      <c r="K623" s="270"/>
      <c r="L623" s="274"/>
      <c r="M623" s="275"/>
      <c r="N623" s="276"/>
      <c r="O623" s="276"/>
      <c r="P623" s="276"/>
      <c r="Q623" s="276"/>
      <c r="R623" s="276"/>
      <c r="S623" s="276"/>
      <c r="T623" s="277"/>
      <c r="U623" s="15"/>
      <c r="V623" s="15"/>
      <c r="W623" s="15"/>
      <c r="X623" s="15"/>
      <c r="Y623" s="15"/>
      <c r="Z623" s="15"/>
      <c r="AA623" s="15"/>
      <c r="AB623" s="15"/>
      <c r="AC623" s="15"/>
      <c r="AD623" s="15"/>
      <c r="AE623" s="15"/>
      <c r="AT623" s="278" t="s">
        <v>361</v>
      </c>
      <c r="AU623" s="278" t="s">
        <v>76</v>
      </c>
      <c r="AV623" s="15" t="s">
        <v>84</v>
      </c>
      <c r="AW623" s="15" t="s">
        <v>32</v>
      </c>
      <c r="AX623" s="15" t="s">
        <v>76</v>
      </c>
      <c r="AY623" s="278" t="s">
        <v>350</v>
      </c>
    </row>
    <row r="624" s="13" customFormat="1">
      <c r="A624" s="13"/>
      <c r="B624" s="247"/>
      <c r="C624" s="248"/>
      <c r="D624" s="242" t="s">
        <v>361</v>
      </c>
      <c r="E624" s="249" t="s">
        <v>1</v>
      </c>
      <c r="F624" s="250" t="s">
        <v>84</v>
      </c>
      <c r="G624" s="248"/>
      <c r="H624" s="251">
        <v>1</v>
      </c>
      <c r="I624" s="252"/>
      <c r="J624" s="248"/>
      <c r="K624" s="248"/>
      <c r="L624" s="253"/>
      <c r="M624" s="254"/>
      <c r="N624" s="255"/>
      <c r="O624" s="255"/>
      <c r="P624" s="255"/>
      <c r="Q624" s="255"/>
      <c r="R624" s="255"/>
      <c r="S624" s="255"/>
      <c r="T624" s="256"/>
      <c r="U624" s="13"/>
      <c r="V624" s="13"/>
      <c r="W624" s="13"/>
      <c r="X624" s="13"/>
      <c r="Y624" s="13"/>
      <c r="Z624" s="13"/>
      <c r="AA624" s="13"/>
      <c r="AB624" s="13"/>
      <c r="AC624" s="13"/>
      <c r="AD624" s="13"/>
      <c r="AE624" s="13"/>
      <c r="AT624" s="257" t="s">
        <v>361</v>
      </c>
      <c r="AU624" s="257" t="s">
        <v>76</v>
      </c>
      <c r="AV624" s="13" t="s">
        <v>86</v>
      </c>
      <c r="AW624" s="13" t="s">
        <v>32</v>
      </c>
      <c r="AX624" s="13" t="s">
        <v>84</v>
      </c>
      <c r="AY624" s="257" t="s">
        <v>350</v>
      </c>
    </row>
    <row r="625" s="2" customFormat="1" ht="16.5" customHeight="1">
      <c r="A625" s="39"/>
      <c r="B625" s="40"/>
      <c r="C625" s="229" t="s">
        <v>1985</v>
      </c>
      <c r="D625" s="229" t="s">
        <v>352</v>
      </c>
      <c r="E625" s="230" t="s">
        <v>7583</v>
      </c>
      <c r="F625" s="231" t="s">
        <v>7584</v>
      </c>
      <c r="G625" s="232" t="s">
        <v>497</v>
      </c>
      <c r="H625" s="233">
        <v>2</v>
      </c>
      <c r="I625" s="234"/>
      <c r="J625" s="235">
        <f>ROUND(I625*H625,2)</f>
        <v>0</v>
      </c>
      <c r="K625" s="231" t="s">
        <v>1</v>
      </c>
      <c r="L625" s="45"/>
      <c r="M625" s="236" t="s">
        <v>1</v>
      </c>
      <c r="N625" s="237" t="s">
        <v>41</v>
      </c>
      <c r="O625" s="92"/>
      <c r="P625" s="238">
        <f>O625*H625</f>
        <v>0</v>
      </c>
      <c r="Q625" s="238">
        <v>0</v>
      </c>
      <c r="R625" s="238">
        <f>Q625*H625</f>
        <v>0</v>
      </c>
      <c r="S625" s="238">
        <v>0</v>
      </c>
      <c r="T625" s="239">
        <f>S625*H625</f>
        <v>0</v>
      </c>
      <c r="U625" s="39"/>
      <c r="V625" s="39"/>
      <c r="W625" s="39"/>
      <c r="X625" s="39"/>
      <c r="Y625" s="39"/>
      <c r="Z625" s="39"/>
      <c r="AA625" s="39"/>
      <c r="AB625" s="39"/>
      <c r="AC625" s="39"/>
      <c r="AD625" s="39"/>
      <c r="AE625" s="39"/>
      <c r="AR625" s="240" t="s">
        <v>357</v>
      </c>
      <c r="AT625" s="240" t="s">
        <v>352</v>
      </c>
      <c r="AU625" s="240" t="s">
        <v>76</v>
      </c>
      <c r="AY625" s="18" t="s">
        <v>350</v>
      </c>
      <c r="BE625" s="241">
        <f>IF(N625="základní",J625,0)</f>
        <v>0</v>
      </c>
      <c r="BF625" s="241">
        <f>IF(N625="snížená",J625,0)</f>
        <v>0</v>
      </c>
      <c r="BG625" s="241">
        <f>IF(N625="zákl. přenesená",J625,0)</f>
        <v>0</v>
      </c>
      <c r="BH625" s="241">
        <f>IF(N625="sníž. přenesená",J625,0)</f>
        <v>0</v>
      </c>
      <c r="BI625" s="241">
        <f>IF(N625="nulová",J625,0)</f>
        <v>0</v>
      </c>
      <c r="BJ625" s="18" t="s">
        <v>84</v>
      </c>
      <c r="BK625" s="241">
        <f>ROUND(I625*H625,2)</f>
        <v>0</v>
      </c>
      <c r="BL625" s="18" t="s">
        <v>357</v>
      </c>
      <c r="BM625" s="240" t="s">
        <v>2629</v>
      </c>
    </row>
    <row r="626" s="2" customFormat="1">
      <c r="A626" s="39"/>
      <c r="B626" s="40"/>
      <c r="C626" s="41"/>
      <c r="D626" s="242" t="s">
        <v>359</v>
      </c>
      <c r="E626" s="41"/>
      <c r="F626" s="243" t="s">
        <v>7584</v>
      </c>
      <c r="G626" s="41"/>
      <c r="H626" s="41"/>
      <c r="I626" s="244"/>
      <c r="J626" s="41"/>
      <c r="K626" s="41"/>
      <c r="L626" s="45"/>
      <c r="M626" s="245"/>
      <c r="N626" s="246"/>
      <c r="O626" s="92"/>
      <c r="P626" s="92"/>
      <c r="Q626" s="92"/>
      <c r="R626" s="92"/>
      <c r="S626" s="92"/>
      <c r="T626" s="93"/>
      <c r="U626" s="39"/>
      <c r="V626" s="39"/>
      <c r="W626" s="39"/>
      <c r="X626" s="39"/>
      <c r="Y626" s="39"/>
      <c r="Z626" s="39"/>
      <c r="AA626" s="39"/>
      <c r="AB626" s="39"/>
      <c r="AC626" s="39"/>
      <c r="AD626" s="39"/>
      <c r="AE626" s="39"/>
      <c r="AT626" s="18" t="s">
        <v>359</v>
      </c>
      <c r="AU626" s="18" t="s">
        <v>76</v>
      </c>
    </row>
    <row r="627" s="15" customFormat="1">
      <c r="A627" s="15"/>
      <c r="B627" s="269"/>
      <c r="C627" s="270"/>
      <c r="D627" s="242" t="s">
        <v>361</v>
      </c>
      <c r="E627" s="271" t="s">
        <v>1</v>
      </c>
      <c r="F627" s="272" t="s">
        <v>7585</v>
      </c>
      <c r="G627" s="270"/>
      <c r="H627" s="271" t="s">
        <v>1</v>
      </c>
      <c r="I627" s="273"/>
      <c r="J627" s="270"/>
      <c r="K627" s="270"/>
      <c r="L627" s="274"/>
      <c r="M627" s="275"/>
      <c r="N627" s="276"/>
      <c r="O627" s="276"/>
      <c r="P627" s="276"/>
      <c r="Q627" s="276"/>
      <c r="R627" s="276"/>
      <c r="S627" s="276"/>
      <c r="T627" s="277"/>
      <c r="U627" s="15"/>
      <c r="V627" s="15"/>
      <c r="W627" s="15"/>
      <c r="X627" s="15"/>
      <c r="Y627" s="15"/>
      <c r="Z627" s="15"/>
      <c r="AA627" s="15"/>
      <c r="AB627" s="15"/>
      <c r="AC627" s="15"/>
      <c r="AD627" s="15"/>
      <c r="AE627" s="15"/>
      <c r="AT627" s="278" t="s">
        <v>361</v>
      </c>
      <c r="AU627" s="278" t="s">
        <v>76</v>
      </c>
      <c r="AV627" s="15" t="s">
        <v>84</v>
      </c>
      <c r="AW627" s="15" t="s">
        <v>32</v>
      </c>
      <c r="AX627" s="15" t="s">
        <v>76</v>
      </c>
      <c r="AY627" s="278" t="s">
        <v>350</v>
      </c>
    </row>
    <row r="628" s="13" customFormat="1">
      <c r="A628" s="13"/>
      <c r="B628" s="247"/>
      <c r="C628" s="248"/>
      <c r="D628" s="242" t="s">
        <v>361</v>
      </c>
      <c r="E628" s="249" t="s">
        <v>1</v>
      </c>
      <c r="F628" s="250" t="s">
        <v>86</v>
      </c>
      <c r="G628" s="248"/>
      <c r="H628" s="251">
        <v>2</v>
      </c>
      <c r="I628" s="252"/>
      <c r="J628" s="248"/>
      <c r="K628" s="248"/>
      <c r="L628" s="253"/>
      <c r="M628" s="254"/>
      <c r="N628" s="255"/>
      <c r="O628" s="255"/>
      <c r="P628" s="255"/>
      <c r="Q628" s="255"/>
      <c r="R628" s="255"/>
      <c r="S628" s="255"/>
      <c r="T628" s="256"/>
      <c r="U628" s="13"/>
      <c r="V628" s="13"/>
      <c r="W628" s="13"/>
      <c r="X628" s="13"/>
      <c r="Y628" s="13"/>
      <c r="Z628" s="13"/>
      <c r="AA628" s="13"/>
      <c r="AB628" s="13"/>
      <c r="AC628" s="13"/>
      <c r="AD628" s="13"/>
      <c r="AE628" s="13"/>
      <c r="AT628" s="257" t="s">
        <v>361</v>
      </c>
      <c r="AU628" s="257" t="s">
        <v>76</v>
      </c>
      <c r="AV628" s="13" t="s">
        <v>86</v>
      </c>
      <c r="AW628" s="13" t="s">
        <v>32</v>
      </c>
      <c r="AX628" s="13" t="s">
        <v>84</v>
      </c>
      <c r="AY628" s="257" t="s">
        <v>350</v>
      </c>
    </row>
    <row r="629" s="2" customFormat="1" ht="16.5" customHeight="1">
      <c r="A629" s="39"/>
      <c r="B629" s="40"/>
      <c r="C629" s="229" t="s">
        <v>1990</v>
      </c>
      <c r="D629" s="229" t="s">
        <v>352</v>
      </c>
      <c r="E629" s="230" t="s">
        <v>7586</v>
      </c>
      <c r="F629" s="231" t="s">
        <v>7587</v>
      </c>
      <c r="G629" s="232" t="s">
        <v>497</v>
      </c>
      <c r="H629" s="233">
        <v>13</v>
      </c>
      <c r="I629" s="234"/>
      <c r="J629" s="235">
        <f>ROUND(I629*H629,2)</f>
        <v>0</v>
      </c>
      <c r="K629" s="231" t="s">
        <v>1</v>
      </c>
      <c r="L629" s="45"/>
      <c r="M629" s="236" t="s">
        <v>1</v>
      </c>
      <c r="N629" s="237" t="s">
        <v>41</v>
      </c>
      <c r="O629" s="92"/>
      <c r="P629" s="238">
        <f>O629*H629</f>
        <v>0</v>
      </c>
      <c r="Q629" s="238">
        <v>0</v>
      </c>
      <c r="R629" s="238">
        <f>Q629*H629</f>
        <v>0</v>
      </c>
      <c r="S629" s="238">
        <v>0</v>
      </c>
      <c r="T629" s="239">
        <f>S629*H629</f>
        <v>0</v>
      </c>
      <c r="U629" s="39"/>
      <c r="V629" s="39"/>
      <c r="W629" s="39"/>
      <c r="X629" s="39"/>
      <c r="Y629" s="39"/>
      <c r="Z629" s="39"/>
      <c r="AA629" s="39"/>
      <c r="AB629" s="39"/>
      <c r="AC629" s="39"/>
      <c r="AD629" s="39"/>
      <c r="AE629" s="39"/>
      <c r="AR629" s="240" t="s">
        <v>357</v>
      </c>
      <c r="AT629" s="240" t="s">
        <v>352</v>
      </c>
      <c r="AU629" s="240" t="s">
        <v>76</v>
      </c>
      <c r="AY629" s="18" t="s">
        <v>350</v>
      </c>
      <c r="BE629" s="241">
        <f>IF(N629="základní",J629,0)</f>
        <v>0</v>
      </c>
      <c r="BF629" s="241">
        <f>IF(N629="snížená",J629,0)</f>
        <v>0</v>
      </c>
      <c r="BG629" s="241">
        <f>IF(N629="zákl. přenesená",J629,0)</f>
        <v>0</v>
      </c>
      <c r="BH629" s="241">
        <f>IF(N629="sníž. přenesená",J629,0)</f>
        <v>0</v>
      </c>
      <c r="BI629" s="241">
        <f>IF(N629="nulová",J629,0)</f>
        <v>0</v>
      </c>
      <c r="BJ629" s="18" t="s">
        <v>84</v>
      </c>
      <c r="BK629" s="241">
        <f>ROUND(I629*H629,2)</f>
        <v>0</v>
      </c>
      <c r="BL629" s="18" t="s">
        <v>357</v>
      </c>
      <c r="BM629" s="240" t="s">
        <v>2639</v>
      </c>
    </row>
    <row r="630" s="2" customFormat="1">
      <c r="A630" s="39"/>
      <c r="B630" s="40"/>
      <c r="C630" s="41"/>
      <c r="D630" s="242" t="s">
        <v>359</v>
      </c>
      <c r="E630" s="41"/>
      <c r="F630" s="243" t="s">
        <v>7587</v>
      </c>
      <c r="G630" s="41"/>
      <c r="H630" s="41"/>
      <c r="I630" s="244"/>
      <c r="J630" s="41"/>
      <c r="K630" s="41"/>
      <c r="L630" s="45"/>
      <c r="M630" s="245"/>
      <c r="N630" s="246"/>
      <c r="O630" s="92"/>
      <c r="P630" s="92"/>
      <c r="Q630" s="92"/>
      <c r="R630" s="92"/>
      <c r="S630" s="92"/>
      <c r="T630" s="93"/>
      <c r="U630" s="39"/>
      <c r="V630" s="39"/>
      <c r="W630" s="39"/>
      <c r="X630" s="39"/>
      <c r="Y630" s="39"/>
      <c r="Z630" s="39"/>
      <c r="AA630" s="39"/>
      <c r="AB630" s="39"/>
      <c r="AC630" s="39"/>
      <c r="AD630" s="39"/>
      <c r="AE630" s="39"/>
      <c r="AT630" s="18" t="s">
        <v>359</v>
      </c>
      <c r="AU630" s="18" t="s">
        <v>76</v>
      </c>
    </row>
    <row r="631" s="15" customFormat="1">
      <c r="A631" s="15"/>
      <c r="B631" s="269"/>
      <c r="C631" s="270"/>
      <c r="D631" s="242" t="s">
        <v>361</v>
      </c>
      <c r="E631" s="271" t="s">
        <v>1</v>
      </c>
      <c r="F631" s="272" t="s">
        <v>7588</v>
      </c>
      <c r="G631" s="270"/>
      <c r="H631" s="271" t="s">
        <v>1</v>
      </c>
      <c r="I631" s="273"/>
      <c r="J631" s="270"/>
      <c r="K631" s="270"/>
      <c r="L631" s="274"/>
      <c r="M631" s="275"/>
      <c r="N631" s="276"/>
      <c r="O631" s="276"/>
      <c r="P631" s="276"/>
      <c r="Q631" s="276"/>
      <c r="R631" s="276"/>
      <c r="S631" s="276"/>
      <c r="T631" s="277"/>
      <c r="U631" s="15"/>
      <c r="V631" s="15"/>
      <c r="W631" s="15"/>
      <c r="X631" s="15"/>
      <c r="Y631" s="15"/>
      <c r="Z631" s="15"/>
      <c r="AA631" s="15"/>
      <c r="AB631" s="15"/>
      <c r="AC631" s="15"/>
      <c r="AD631" s="15"/>
      <c r="AE631" s="15"/>
      <c r="AT631" s="278" t="s">
        <v>361</v>
      </c>
      <c r="AU631" s="278" t="s">
        <v>76</v>
      </c>
      <c r="AV631" s="15" t="s">
        <v>84</v>
      </c>
      <c r="AW631" s="15" t="s">
        <v>32</v>
      </c>
      <c r="AX631" s="15" t="s">
        <v>76</v>
      </c>
      <c r="AY631" s="278" t="s">
        <v>350</v>
      </c>
    </row>
    <row r="632" s="15" customFormat="1">
      <c r="A632" s="15"/>
      <c r="B632" s="269"/>
      <c r="C632" s="270"/>
      <c r="D632" s="242" t="s">
        <v>361</v>
      </c>
      <c r="E632" s="271" t="s">
        <v>1</v>
      </c>
      <c r="F632" s="272" t="s">
        <v>7589</v>
      </c>
      <c r="G632" s="270"/>
      <c r="H632" s="271" t="s">
        <v>1</v>
      </c>
      <c r="I632" s="273"/>
      <c r="J632" s="270"/>
      <c r="K632" s="270"/>
      <c r="L632" s="274"/>
      <c r="M632" s="275"/>
      <c r="N632" s="276"/>
      <c r="O632" s="276"/>
      <c r="P632" s="276"/>
      <c r="Q632" s="276"/>
      <c r="R632" s="276"/>
      <c r="S632" s="276"/>
      <c r="T632" s="277"/>
      <c r="U632" s="15"/>
      <c r="V632" s="15"/>
      <c r="W632" s="15"/>
      <c r="X632" s="15"/>
      <c r="Y632" s="15"/>
      <c r="Z632" s="15"/>
      <c r="AA632" s="15"/>
      <c r="AB632" s="15"/>
      <c r="AC632" s="15"/>
      <c r="AD632" s="15"/>
      <c r="AE632" s="15"/>
      <c r="AT632" s="278" t="s">
        <v>361</v>
      </c>
      <c r="AU632" s="278" t="s">
        <v>76</v>
      </c>
      <c r="AV632" s="15" t="s">
        <v>84</v>
      </c>
      <c r="AW632" s="15" t="s">
        <v>32</v>
      </c>
      <c r="AX632" s="15" t="s">
        <v>76</v>
      </c>
      <c r="AY632" s="278" t="s">
        <v>350</v>
      </c>
    </row>
    <row r="633" s="15" customFormat="1">
      <c r="A633" s="15"/>
      <c r="B633" s="269"/>
      <c r="C633" s="270"/>
      <c r="D633" s="242" t="s">
        <v>361</v>
      </c>
      <c r="E633" s="271" t="s">
        <v>1</v>
      </c>
      <c r="F633" s="272" t="s">
        <v>7590</v>
      </c>
      <c r="G633" s="270"/>
      <c r="H633" s="271" t="s">
        <v>1</v>
      </c>
      <c r="I633" s="273"/>
      <c r="J633" s="270"/>
      <c r="K633" s="270"/>
      <c r="L633" s="274"/>
      <c r="M633" s="275"/>
      <c r="N633" s="276"/>
      <c r="O633" s="276"/>
      <c r="P633" s="276"/>
      <c r="Q633" s="276"/>
      <c r="R633" s="276"/>
      <c r="S633" s="276"/>
      <c r="T633" s="277"/>
      <c r="U633" s="15"/>
      <c r="V633" s="15"/>
      <c r="W633" s="15"/>
      <c r="X633" s="15"/>
      <c r="Y633" s="15"/>
      <c r="Z633" s="15"/>
      <c r="AA633" s="15"/>
      <c r="AB633" s="15"/>
      <c r="AC633" s="15"/>
      <c r="AD633" s="15"/>
      <c r="AE633" s="15"/>
      <c r="AT633" s="278" t="s">
        <v>361</v>
      </c>
      <c r="AU633" s="278" t="s">
        <v>76</v>
      </c>
      <c r="AV633" s="15" t="s">
        <v>84</v>
      </c>
      <c r="AW633" s="15" t="s">
        <v>32</v>
      </c>
      <c r="AX633" s="15" t="s">
        <v>76</v>
      </c>
      <c r="AY633" s="278" t="s">
        <v>350</v>
      </c>
    </row>
    <row r="634" s="15" customFormat="1">
      <c r="A634" s="15"/>
      <c r="B634" s="269"/>
      <c r="C634" s="270"/>
      <c r="D634" s="242" t="s">
        <v>361</v>
      </c>
      <c r="E634" s="271" t="s">
        <v>1</v>
      </c>
      <c r="F634" s="272" t="s">
        <v>7591</v>
      </c>
      <c r="G634" s="270"/>
      <c r="H634" s="271" t="s">
        <v>1</v>
      </c>
      <c r="I634" s="273"/>
      <c r="J634" s="270"/>
      <c r="K634" s="270"/>
      <c r="L634" s="274"/>
      <c r="M634" s="275"/>
      <c r="N634" s="276"/>
      <c r="O634" s="276"/>
      <c r="P634" s="276"/>
      <c r="Q634" s="276"/>
      <c r="R634" s="276"/>
      <c r="S634" s="276"/>
      <c r="T634" s="277"/>
      <c r="U634" s="15"/>
      <c r="V634" s="15"/>
      <c r="W634" s="15"/>
      <c r="X634" s="15"/>
      <c r="Y634" s="15"/>
      <c r="Z634" s="15"/>
      <c r="AA634" s="15"/>
      <c r="AB634" s="15"/>
      <c r="AC634" s="15"/>
      <c r="AD634" s="15"/>
      <c r="AE634" s="15"/>
      <c r="AT634" s="278" t="s">
        <v>361</v>
      </c>
      <c r="AU634" s="278" t="s">
        <v>76</v>
      </c>
      <c r="AV634" s="15" t="s">
        <v>84</v>
      </c>
      <c r="AW634" s="15" t="s">
        <v>32</v>
      </c>
      <c r="AX634" s="15" t="s">
        <v>76</v>
      </c>
      <c r="AY634" s="278" t="s">
        <v>350</v>
      </c>
    </row>
    <row r="635" s="13" customFormat="1">
      <c r="A635" s="13"/>
      <c r="B635" s="247"/>
      <c r="C635" s="248"/>
      <c r="D635" s="242" t="s">
        <v>361</v>
      </c>
      <c r="E635" s="249" t="s">
        <v>1</v>
      </c>
      <c r="F635" s="250" t="s">
        <v>502</v>
      </c>
      <c r="G635" s="248"/>
      <c r="H635" s="251">
        <v>13</v>
      </c>
      <c r="I635" s="252"/>
      <c r="J635" s="248"/>
      <c r="K635" s="248"/>
      <c r="L635" s="253"/>
      <c r="M635" s="254"/>
      <c r="N635" s="255"/>
      <c r="O635" s="255"/>
      <c r="P635" s="255"/>
      <c r="Q635" s="255"/>
      <c r="R635" s="255"/>
      <c r="S635" s="255"/>
      <c r="T635" s="256"/>
      <c r="U635" s="13"/>
      <c r="V635" s="13"/>
      <c r="W635" s="13"/>
      <c r="X635" s="13"/>
      <c r="Y635" s="13"/>
      <c r="Z635" s="13"/>
      <c r="AA635" s="13"/>
      <c r="AB635" s="13"/>
      <c r="AC635" s="13"/>
      <c r="AD635" s="13"/>
      <c r="AE635" s="13"/>
      <c r="AT635" s="257" t="s">
        <v>361</v>
      </c>
      <c r="AU635" s="257" t="s">
        <v>76</v>
      </c>
      <c r="AV635" s="13" t="s">
        <v>86</v>
      </c>
      <c r="AW635" s="13" t="s">
        <v>32</v>
      </c>
      <c r="AX635" s="13" t="s">
        <v>84</v>
      </c>
      <c r="AY635" s="257" t="s">
        <v>350</v>
      </c>
    </row>
    <row r="636" s="2" customFormat="1" ht="21.75" customHeight="1">
      <c r="A636" s="39"/>
      <c r="B636" s="40"/>
      <c r="C636" s="229" t="s">
        <v>1998</v>
      </c>
      <c r="D636" s="229" t="s">
        <v>352</v>
      </c>
      <c r="E636" s="230" t="s">
        <v>7592</v>
      </c>
      <c r="F636" s="231" t="s">
        <v>7593</v>
      </c>
      <c r="G636" s="232" t="s">
        <v>497</v>
      </c>
      <c r="H636" s="233">
        <v>10</v>
      </c>
      <c r="I636" s="234"/>
      <c r="J636" s="235">
        <f>ROUND(I636*H636,2)</f>
        <v>0</v>
      </c>
      <c r="K636" s="231" t="s">
        <v>1</v>
      </c>
      <c r="L636" s="45"/>
      <c r="M636" s="236" t="s">
        <v>1</v>
      </c>
      <c r="N636" s="237" t="s">
        <v>41</v>
      </c>
      <c r="O636" s="92"/>
      <c r="P636" s="238">
        <f>O636*H636</f>
        <v>0</v>
      </c>
      <c r="Q636" s="238">
        <v>0</v>
      </c>
      <c r="R636" s="238">
        <f>Q636*H636</f>
        <v>0</v>
      </c>
      <c r="S636" s="238">
        <v>0</v>
      </c>
      <c r="T636" s="239">
        <f>S636*H636</f>
        <v>0</v>
      </c>
      <c r="U636" s="39"/>
      <c r="V636" s="39"/>
      <c r="W636" s="39"/>
      <c r="X636" s="39"/>
      <c r="Y636" s="39"/>
      <c r="Z636" s="39"/>
      <c r="AA636" s="39"/>
      <c r="AB636" s="39"/>
      <c r="AC636" s="39"/>
      <c r="AD636" s="39"/>
      <c r="AE636" s="39"/>
      <c r="AR636" s="240" t="s">
        <v>357</v>
      </c>
      <c r="AT636" s="240" t="s">
        <v>352</v>
      </c>
      <c r="AU636" s="240" t="s">
        <v>76</v>
      </c>
      <c r="AY636" s="18" t="s">
        <v>350</v>
      </c>
      <c r="BE636" s="241">
        <f>IF(N636="základní",J636,0)</f>
        <v>0</v>
      </c>
      <c r="BF636" s="241">
        <f>IF(N636="snížená",J636,0)</f>
        <v>0</v>
      </c>
      <c r="BG636" s="241">
        <f>IF(N636="zákl. přenesená",J636,0)</f>
        <v>0</v>
      </c>
      <c r="BH636" s="241">
        <f>IF(N636="sníž. přenesená",J636,0)</f>
        <v>0</v>
      </c>
      <c r="BI636" s="241">
        <f>IF(N636="nulová",J636,0)</f>
        <v>0</v>
      </c>
      <c r="BJ636" s="18" t="s">
        <v>84</v>
      </c>
      <c r="BK636" s="241">
        <f>ROUND(I636*H636,2)</f>
        <v>0</v>
      </c>
      <c r="BL636" s="18" t="s">
        <v>357</v>
      </c>
      <c r="BM636" s="240" t="s">
        <v>2650</v>
      </c>
    </row>
    <row r="637" s="2" customFormat="1">
      <c r="A637" s="39"/>
      <c r="B637" s="40"/>
      <c r="C637" s="41"/>
      <c r="D637" s="242" t="s">
        <v>359</v>
      </c>
      <c r="E637" s="41"/>
      <c r="F637" s="243" t="s">
        <v>7593</v>
      </c>
      <c r="G637" s="41"/>
      <c r="H637" s="41"/>
      <c r="I637" s="244"/>
      <c r="J637" s="41"/>
      <c r="K637" s="41"/>
      <c r="L637" s="45"/>
      <c r="M637" s="245"/>
      <c r="N637" s="246"/>
      <c r="O637" s="92"/>
      <c r="P637" s="92"/>
      <c r="Q637" s="92"/>
      <c r="R637" s="92"/>
      <c r="S637" s="92"/>
      <c r="T637" s="93"/>
      <c r="U637" s="39"/>
      <c r="V637" s="39"/>
      <c r="W637" s="39"/>
      <c r="X637" s="39"/>
      <c r="Y637" s="39"/>
      <c r="Z637" s="39"/>
      <c r="AA637" s="39"/>
      <c r="AB637" s="39"/>
      <c r="AC637" s="39"/>
      <c r="AD637" s="39"/>
      <c r="AE637" s="39"/>
      <c r="AT637" s="18" t="s">
        <v>359</v>
      </c>
      <c r="AU637" s="18" t="s">
        <v>76</v>
      </c>
    </row>
    <row r="638" s="15" customFormat="1">
      <c r="A638" s="15"/>
      <c r="B638" s="269"/>
      <c r="C638" s="270"/>
      <c r="D638" s="242" t="s">
        <v>361</v>
      </c>
      <c r="E638" s="271" t="s">
        <v>1</v>
      </c>
      <c r="F638" s="272" t="s">
        <v>7594</v>
      </c>
      <c r="G638" s="270"/>
      <c r="H638" s="271" t="s">
        <v>1</v>
      </c>
      <c r="I638" s="273"/>
      <c r="J638" s="270"/>
      <c r="K638" s="270"/>
      <c r="L638" s="274"/>
      <c r="M638" s="275"/>
      <c r="N638" s="276"/>
      <c r="O638" s="276"/>
      <c r="P638" s="276"/>
      <c r="Q638" s="276"/>
      <c r="R638" s="276"/>
      <c r="S638" s="276"/>
      <c r="T638" s="277"/>
      <c r="U638" s="15"/>
      <c r="V638" s="15"/>
      <c r="W638" s="15"/>
      <c r="X638" s="15"/>
      <c r="Y638" s="15"/>
      <c r="Z638" s="15"/>
      <c r="AA638" s="15"/>
      <c r="AB638" s="15"/>
      <c r="AC638" s="15"/>
      <c r="AD638" s="15"/>
      <c r="AE638" s="15"/>
      <c r="AT638" s="278" t="s">
        <v>361</v>
      </c>
      <c r="AU638" s="278" t="s">
        <v>76</v>
      </c>
      <c r="AV638" s="15" t="s">
        <v>84</v>
      </c>
      <c r="AW638" s="15" t="s">
        <v>32</v>
      </c>
      <c r="AX638" s="15" t="s">
        <v>76</v>
      </c>
      <c r="AY638" s="278" t="s">
        <v>350</v>
      </c>
    </row>
    <row r="639" s="15" customFormat="1">
      <c r="A639" s="15"/>
      <c r="B639" s="269"/>
      <c r="C639" s="270"/>
      <c r="D639" s="242" t="s">
        <v>361</v>
      </c>
      <c r="E639" s="271" t="s">
        <v>1</v>
      </c>
      <c r="F639" s="272" t="s">
        <v>7595</v>
      </c>
      <c r="G639" s="270"/>
      <c r="H639" s="271" t="s">
        <v>1</v>
      </c>
      <c r="I639" s="273"/>
      <c r="J639" s="270"/>
      <c r="K639" s="270"/>
      <c r="L639" s="274"/>
      <c r="M639" s="275"/>
      <c r="N639" s="276"/>
      <c r="O639" s="276"/>
      <c r="P639" s="276"/>
      <c r="Q639" s="276"/>
      <c r="R639" s="276"/>
      <c r="S639" s="276"/>
      <c r="T639" s="277"/>
      <c r="U639" s="15"/>
      <c r="V639" s="15"/>
      <c r="W639" s="15"/>
      <c r="X639" s="15"/>
      <c r="Y639" s="15"/>
      <c r="Z639" s="15"/>
      <c r="AA639" s="15"/>
      <c r="AB639" s="15"/>
      <c r="AC639" s="15"/>
      <c r="AD639" s="15"/>
      <c r="AE639" s="15"/>
      <c r="AT639" s="278" t="s">
        <v>361</v>
      </c>
      <c r="AU639" s="278" t="s">
        <v>76</v>
      </c>
      <c r="AV639" s="15" t="s">
        <v>84</v>
      </c>
      <c r="AW639" s="15" t="s">
        <v>32</v>
      </c>
      <c r="AX639" s="15" t="s">
        <v>76</v>
      </c>
      <c r="AY639" s="278" t="s">
        <v>350</v>
      </c>
    </row>
    <row r="640" s="15" customFormat="1">
      <c r="A640" s="15"/>
      <c r="B640" s="269"/>
      <c r="C640" s="270"/>
      <c r="D640" s="242" t="s">
        <v>361</v>
      </c>
      <c r="E640" s="271" t="s">
        <v>1</v>
      </c>
      <c r="F640" s="272" t="s">
        <v>7596</v>
      </c>
      <c r="G640" s="270"/>
      <c r="H640" s="271" t="s">
        <v>1</v>
      </c>
      <c r="I640" s="273"/>
      <c r="J640" s="270"/>
      <c r="K640" s="270"/>
      <c r="L640" s="274"/>
      <c r="M640" s="275"/>
      <c r="N640" s="276"/>
      <c r="O640" s="276"/>
      <c r="P640" s="276"/>
      <c r="Q640" s="276"/>
      <c r="R640" s="276"/>
      <c r="S640" s="276"/>
      <c r="T640" s="277"/>
      <c r="U640" s="15"/>
      <c r="V640" s="15"/>
      <c r="W640" s="15"/>
      <c r="X640" s="15"/>
      <c r="Y640" s="15"/>
      <c r="Z640" s="15"/>
      <c r="AA640" s="15"/>
      <c r="AB640" s="15"/>
      <c r="AC640" s="15"/>
      <c r="AD640" s="15"/>
      <c r="AE640" s="15"/>
      <c r="AT640" s="278" t="s">
        <v>361</v>
      </c>
      <c r="AU640" s="278" t="s">
        <v>76</v>
      </c>
      <c r="AV640" s="15" t="s">
        <v>84</v>
      </c>
      <c r="AW640" s="15" t="s">
        <v>32</v>
      </c>
      <c r="AX640" s="15" t="s">
        <v>76</v>
      </c>
      <c r="AY640" s="278" t="s">
        <v>350</v>
      </c>
    </row>
    <row r="641" s="15" customFormat="1">
      <c r="A641" s="15"/>
      <c r="B641" s="269"/>
      <c r="C641" s="270"/>
      <c r="D641" s="242" t="s">
        <v>361</v>
      </c>
      <c r="E641" s="271" t="s">
        <v>1</v>
      </c>
      <c r="F641" s="272" t="s">
        <v>7597</v>
      </c>
      <c r="G641" s="270"/>
      <c r="H641" s="271" t="s">
        <v>1</v>
      </c>
      <c r="I641" s="273"/>
      <c r="J641" s="270"/>
      <c r="K641" s="270"/>
      <c r="L641" s="274"/>
      <c r="M641" s="275"/>
      <c r="N641" s="276"/>
      <c r="O641" s="276"/>
      <c r="P641" s="276"/>
      <c r="Q641" s="276"/>
      <c r="R641" s="276"/>
      <c r="S641" s="276"/>
      <c r="T641" s="277"/>
      <c r="U641" s="15"/>
      <c r="V641" s="15"/>
      <c r="W641" s="15"/>
      <c r="X641" s="15"/>
      <c r="Y641" s="15"/>
      <c r="Z641" s="15"/>
      <c r="AA641" s="15"/>
      <c r="AB641" s="15"/>
      <c r="AC641" s="15"/>
      <c r="AD641" s="15"/>
      <c r="AE641" s="15"/>
      <c r="AT641" s="278" t="s">
        <v>361</v>
      </c>
      <c r="AU641" s="278" t="s">
        <v>76</v>
      </c>
      <c r="AV641" s="15" t="s">
        <v>84</v>
      </c>
      <c r="AW641" s="15" t="s">
        <v>32</v>
      </c>
      <c r="AX641" s="15" t="s">
        <v>76</v>
      </c>
      <c r="AY641" s="278" t="s">
        <v>350</v>
      </c>
    </row>
    <row r="642" s="13" customFormat="1">
      <c r="A642" s="13"/>
      <c r="B642" s="247"/>
      <c r="C642" s="248"/>
      <c r="D642" s="242" t="s">
        <v>361</v>
      </c>
      <c r="E642" s="249" t="s">
        <v>1</v>
      </c>
      <c r="F642" s="250" t="s">
        <v>480</v>
      </c>
      <c r="G642" s="248"/>
      <c r="H642" s="251">
        <v>10</v>
      </c>
      <c r="I642" s="252"/>
      <c r="J642" s="248"/>
      <c r="K642" s="248"/>
      <c r="L642" s="253"/>
      <c r="M642" s="254"/>
      <c r="N642" s="255"/>
      <c r="O642" s="255"/>
      <c r="P642" s="255"/>
      <c r="Q642" s="255"/>
      <c r="R642" s="255"/>
      <c r="S642" s="255"/>
      <c r="T642" s="256"/>
      <c r="U642" s="13"/>
      <c r="V642" s="13"/>
      <c r="W642" s="13"/>
      <c r="X642" s="13"/>
      <c r="Y642" s="13"/>
      <c r="Z642" s="13"/>
      <c r="AA642" s="13"/>
      <c r="AB642" s="13"/>
      <c r="AC642" s="13"/>
      <c r="AD642" s="13"/>
      <c r="AE642" s="13"/>
      <c r="AT642" s="257" t="s">
        <v>361</v>
      </c>
      <c r="AU642" s="257" t="s">
        <v>76</v>
      </c>
      <c r="AV642" s="13" t="s">
        <v>86</v>
      </c>
      <c r="AW642" s="13" t="s">
        <v>32</v>
      </c>
      <c r="AX642" s="13" t="s">
        <v>84</v>
      </c>
      <c r="AY642" s="257" t="s">
        <v>350</v>
      </c>
    </row>
    <row r="643" s="2" customFormat="1" ht="16.5" customHeight="1">
      <c r="A643" s="39"/>
      <c r="B643" s="40"/>
      <c r="C643" s="229" t="s">
        <v>2003</v>
      </c>
      <c r="D643" s="229" t="s">
        <v>352</v>
      </c>
      <c r="E643" s="230" t="s">
        <v>7598</v>
      </c>
      <c r="F643" s="231" t="s">
        <v>7599</v>
      </c>
      <c r="G643" s="232" t="s">
        <v>497</v>
      </c>
      <c r="H643" s="233">
        <v>2</v>
      </c>
      <c r="I643" s="234"/>
      <c r="J643" s="235">
        <f>ROUND(I643*H643,2)</f>
        <v>0</v>
      </c>
      <c r="K643" s="231" t="s">
        <v>1</v>
      </c>
      <c r="L643" s="45"/>
      <c r="M643" s="236" t="s">
        <v>1</v>
      </c>
      <c r="N643" s="237" t="s">
        <v>41</v>
      </c>
      <c r="O643" s="92"/>
      <c r="P643" s="238">
        <f>O643*H643</f>
        <v>0</v>
      </c>
      <c r="Q643" s="238">
        <v>0</v>
      </c>
      <c r="R643" s="238">
        <f>Q643*H643</f>
        <v>0</v>
      </c>
      <c r="S643" s="238">
        <v>0</v>
      </c>
      <c r="T643" s="239">
        <f>S643*H643</f>
        <v>0</v>
      </c>
      <c r="U643" s="39"/>
      <c r="V643" s="39"/>
      <c r="W643" s="39"/>
      <c r="X643" s="39"/>
      <c r="Y643" s="39"/>
      <c r="Z643" s="39"/>
      <c r="AA643" s="39"/>
      <c r="AB643" s="39"/>
      <c r="AC643" s="39"/>
      <c r="AD643" s="39"/>
      <c r="AE643" s="39"/>
      <c r="AR643" s="240" t="s">
        <v>357</v>
      </c>
      <c r="AT643" s="240" t="s">
        <v>352</v>
      </c>
      <c r="AU643" s="240" t="s">
        <v>76</v>
      </c>
      <c r="AY643" s="18" t="s">
        <v>350</v>
      </c>
      <c r="BE643" s="241">
        <f>IF(N643="základní",J643,0)</f>
        <v>0</v>
      </c>
      <c r="BF643" s="241">
        <f>IF(N643="snížená",J643,0)</f>
        <v>0</v>
      </c>
      <c r="BG643" s="241">
        <f>IF(N643="zákl. přenesená",J643,0)</f>
        <v>0</v>
      </c>
      <c r="BH643" s="241">
        <f>IF(N643="sníž. přenesená",J643,0)</f>
        <v>0</v>
      </c>
      <c r="BI643" s="241">
        <f>IF(N643="nulová",J643,0)</f>
        <v>0</v>
      </c>
      <c r="BJ643" s="18" t="s">
        <v>84</v>
      </c>
      <c r="BK643" s="241">
        <f>ROUND(I643*H643,2)</f>
        <v>0</v>
      </c>
      <c r="BL643" s="18" t="s">
        <v>357</v>
      </c>
      <c r="BM643" s="240" t="s">
        <v>2660</v>
      </c>
    </row>
    <row r="644" s="2" customFormat="1">
      <c r="A644" s="39"/>
      <c r="B644" s="40"/>
      <c r="C644" s="41"/>
      <c r="D644" s="242" t="s">
        <v>359</v>
      </c>
      <c r="E644" s="41"/>
      <c r="F644" s="243" t="s">
        <v>7599</v>
      </c>
      <c r="G644" s="41"/>
      <c r="H644" s="41"/>
      <c r="I644" s="244"/>
      <c r="J644" s="41"/>
      <c r="K644" s="41"/>
      <c r="L644" s="45"/>
      <c r="M644" s="245"/>
      <c r="N644" s="246"/>
      <c r="O644" s="92"/>
      <c r="P644" s="92"/>
      <c r="Q644" s="92"/>
      <c r="R644" s="92"/>
      <c r="S644" s="92"/>
      <c r="T644" s="93"/>
      <c r="U644" s="39"/>
      <c r="V644" s="39"/>
      <c r="W644" s="39"/>
      <c r="X644" s="39"/>
      <c r="Y644" s="39"/>
      <c r="Z644" s="39"/>
      <c r="AA644" s="39"/>
      <c r="AB644" s="39"/>
      <c r="AC644" s="39"/>
      <c r="AD644" s="39"/>
      <c r="AE644" s="39"/>
      <c r="AT644" s="18" t="s">
        <v>359</v>
      </c>
      <c r="AU644" s="18" t="s">
        <v>76</v>
      </c>
    </row>
    <row r="645" s="15" customFormat="1">
      <c r="A645" s="15"/>
      <c r="B645" s="269"/>
      <c r="C645" s="270"/>
      <c r="D645" s="242" t="s">
        <v>361</v>
      </c>
      <c r="E645" s="271" t="s">
        <v>1</v>
      </c>
      <c r="F645" s="272" t="s">
        <v>7600</v>
      </c>
      <c r="G645" s="270"/>
      <c r="H645" s="271" t="s">
        <v>1</v>
      </c>
      <c r="I645" s="273"/>
      <c r="J645" s="270"/>
      <c r="K645" s="270"/>
      <c r="L645" s="274"/>
      <c r="M645" s="275"/>
      <c r="N645" s="276"/>
      <c r="O645" s="276"/>
      <c r="P645" s="276"/>
      <c r="Q645" s="276"/>
      <c r="R645" s="276"/>
      <c r="S645" s="276"/>
      <c r="T645" s="277"/>
      <c r="U645" s="15"/>
      <c r="V645" s="15"/>
      <c r="W645" s="15"/>
      <c r="X645" s="15"/>
      <c r="Y645" s="15"/>
      <c r="Z645" s="15"/>
      <c r="AA645" s="15"/>
      <c r="AB645" s="15"/>
      <c r="AC645" s="15"/>
      <c r="AD645" s="15"/>
      <c r="AE645" s="15"/>
      <c r="AT645" s="278" t="s">
        <v>361</v>
      </c>
      <c r="AU645" s="278" t="s">
        <v>76</v>
      </c>
      <c r="AV645" s="15" t="s">
        <v>84</v>
      </c>
      <c r="AW645" s="15" t="s">
        <v>32</v>
      </c>
      <c r="AX645" s="15" t="s">
        <v>76</v>
      </c>
      <c r="AY645" s="278" t="s">
        <v>350</v>
      </c>
    </row>
    <row r="646" s="15" customFormat="1">
      <c r="A646" s="15"/>
      <c r="B646" s="269"/>
      <c r="C646" s="270"/>
      <c r="D646" s="242" t="s">
        <v>361</v>
      </c>
      <c r="E646" s="271" t="s">
        <v>1</v>
      </c>
      <c r="F646" s="272" t="s">
        <v>7601</v>
      </c>
      <c r="G646" s="270"/>
      <c r="H646" s="271" t="s">
        <v>1</v>
      </c>
      <c r="I646" s="273"/>
      <c r="J646" s="270"/>
      <c r="K646" s="270"/>
      <c r="L646" s="274"/>
      <c r="M646" s="275"/>
      <c r="N646" s="276"/>
      <c r="O646" s="276"/>
      <c r="P646" s="276"/>
      <c r="Q646" s="276"/>
      <c r="R646" s="276"/>
      <c r="S646" s="276"/>
      <c r="T646" s="277"/>
      <c r="U646" s="15"/>
      <c r="V646" s="15"/>
      <c r="W646" s="15"/>
      <c r="X646" s="15"/>
      <c r="Y646" s="15"/>
      <c r="Z646" s="15"/>
      <c r="AA646" s="15"/>
      <c r="AB646" s="15"/>
      <c r="AC646" s="15"/>
      <c r="AD646" s="15"/>
      <c r="AE646" s="15"/>
      <c r="AT646" s="278" t="s">
        <v>361</v>
      </c>
      <c r="AU646" s="278" t="s">
        <v>76</v>
      </c>
      <c r="AV646" s="15" t="s">
        <v>84</v>
      </c>
      <c r="AW646" s="15" t="s">
        <v>32</v>
      </c>
      <c r="AX646" s="15" t="s">
        <v>76</v>
      </c>
      <c r="AY646" s="278" t="s">
        <v>350</v>
      </c>
    </row>
    <row r="647" s="15" customFormat="1">
      <c r="A647" s="15"/>
      <c r="B647" s="269"/>
      <c r="C647" s="270"/>
      <c r="D647" s="242" t="s">
        <v>361</v>
      </c>
      <c r="E647" s="271" t="s">
        <v>1</v>
      </c>
      <c r="F647" s="272" t="s">
        <v>7602</v>
      </c>
      <c r="G647" s="270"/>
      <c r="H647" s="271" t="s">
        <v>1</v>
      </c>
      <c r="I647" s="273"/>
      <c r="J647" s="270"/>
      <c r="K647" s="270"/>
      <c r="L647" s="274"/>
      <c r="M647" s="275"/>
      <c r="N647" s="276"/>
      <c r="O647" s="276"/>
      <c r="P647" s="276"/>
      <c r="Q647" s="276"/>
      <c r="R647" s="276"/>
      <c r="S647" s="276"/>
      <c r="T647" s="277"/>
      <c r="U647" s="15"/>
      <c r="V647" s="15"/>
      <c r="W647" s="15"/>
      <c r="X647" s="15"/>
      <c r="Y647" s="15"/>
      <c r="Z647" s="15"/>
      <c r="AA647" s="15"/>
      <c r="AB647" s="15"/>
      <c r="AC647" s="15"/>
      <c r="AD647" s="15"/>
      <c r="AE647" s="15"/>
      <c r="AT647" s="278" t="s">
        <v>361</v>
      </c>
      <c r="AU647" s="278" t="s">
        <v>76</v>
      </c>
      <c r="AV647" s="15" t="s">
        <v>84</v>
      </c>
      <c r="AW647" s="15" t="s">
        <v>32</v>
      </c>
      <c r="AX647" s="15" t="s">
        <v>76</v>
      </c>
      <c r="AY647" s="278" t="s">
        <v>350</v>
      </c>
    </row>
    <row r="648" s="15" customFormat="1">
      <c r="A648" s="15"/>
      <c r="B648" s="269"/>
      <c r="C648" s="270"/>
      <c r="D648" s="242" t="s">
        <v>361</v>
      </c>
      <c r="E648" s="271" t="s">
        <v>1</v>
      </c>
      <c r="F648" s="272" t="s">
        <v>7603</v>
      </c>
      <c r="G648" s="270"/>
      <c r="H648" s="271" t="s">
        <v>1</v>
      </c>
      <c r="I648" s="273"/>
      <c r="J648" s="270"/>
      <c r="K648" s="270"/>
      <c r="L648" s="274"/>
      <c r="M648" s="275"/>
      <c r="N648" s="276"/>
      <c r="O648" s="276"/>
      <c r="P648" s="276"/>
      <c r="Q648" s="276"/>
      <c r="R648" s="276"/>
      <c r="S648" s="276"/>
      <c r="T648" s="277"/>
      <c r="U648" s="15"/>
      <c r="V648" s="15"/>
      <c r="W648" s="15"/>
      <c r="X648" s="15"/>
      <c r="Y648" s="15"/>
      <c r="Z648" s="15"/>
      <c r="AA648" s="15"/>
      <c r="AB648" s="15"/>
      <c r="AC648" s="15"/>
      <c r="AD648" s="15"/>
      <c r="AE648" s="15"/>
      <c r="AT648" s="278" t="s">
        <v>361</v>
      </c>
      <c r="AU648" s="278" t="s">
        <v>76</v>
      </c>
      <c r="AV648" s="15" t="s">
        <v>84</v>
      </c>
      <c r="AW648" s="15" t="s">
        <v>32</v>
      </c>
      <c r="AX648" s="15" t="s">
        <v>76</v>
      </c>
      <c r="AY648" s="278" t="s">
        <v>350</v>
      </c>
    </row>
    <row r="649" s="15" customFormat="1">
      <c r="A649" s="15"/>
      <c r="B649" s="269"/>
      <c r="C649" s="270"/>
      <c r="D649" s="242" t="s">
        <v>361</v>
      </c>
      <c r="E649" s="271" t="s">
        <v>1</v>
      </c>
      <c r="F649" s="272" t="s">
        <v>7604</v>
      </c>
      <c r="G649" s="270"/>
      <c r="H649" s="271" t="s">
        <v>1</v>
      </c>
      <c r="I649" s="273"/>
      <c r="J649" s="270"/>
      <c r="K649" s="270"/>
      <c r="L649" s="274"/>
      <c r="M649" s="275"/>
      <c r="N649" s="276"/>
      <c r="O649" s="276"/>
      <c r="P649" s="276"/>
      <c r="Q649" s="276"/>
      <c r="R649" s="276"/>
      <c r="S649" s="276"/>
      <c r="T649" s="277"/>
      <c r="U649" s="15"/>
      <c r="V649" s="15"/>
      <c r="W649" s="15"/>
      <c r="X649" s="15"/>
      <c r="Y649" s="15"/>
      <c r="Z649" s="15"/>
      <c r="AA649" s="15"/>
      <c r="AB649" s="15"/>
      <c r="AC649" s="15"/>
      <c r="AD649" s="15"/>
      <c r="AE649" s="15"/>
      <c r="AT649" s="278" t="s">
        <v>361</v>
      </c>
      <c r="AU649" s="278" t="s">
        <v>76</v>
      </c>
      <c r="AV649" s="15" t="s">
        <v>84</v>
      </c>
      <c r="AW649" s="15" t="s">
        <v>32</v>
      </c>
      <c r="AX649" s="15" t="s">
        <v>76</v>
      </c>
      <c r="AY649" s="278" t="s">
        <v>350</v>
      </c>
    </row>
    <row r="650" s="13" customFormat="1">
      <c r="A650" s="13"/>
      <c r="B650" s="247"/>
      <c r="C650" s="248"/>
      <c r="D650" s="242" t="s">
        <v>361</v>
      </c>
      <c r="E650" s="249" t="s">
        <v>1</v>
      </c>
      <c r="F650" s="250" t="s">
        <v>86</v>
      </c>
      <c r="G650" s="248"/>
      <c r="H650" s="251">
        <v>2</v>
      </c>
      <c r="I650" s="252"/>
      <c r="J650" s="248"/>
      <c r="K650" s="248"/>
      <c r="L650" s="253"/>
      <c r="M650" s="254"/>
      <c r="N650" s="255"/>
      <c r="O650" s="255"/>
      <c r="P650" s="255"/>
      <c r="Q650" s="255"/>
      <c r="R650" s="255"/>
      <c r="S650" s="255"/>
      <c r="T650" s="256"/>
      <c r="U650" s="13"/>
      <c r="V650" s="13"/>
      <c r="W650" s="13"/>
      <c r="X650" s="13"/>
      <c r="Y650" s="13"/>
      <c r="Z650" s="13"/>
      <c r="AA650" s="13"/>
      <c r="AB650" s="13"/>
      <c r="AC650" s="13"/>
      <c r="AD650" s="13"/>
      <c r="AE650" s="13"/>
      <c r="AT650" s="257" t="s">
        <v>361</v>
      </c>
      <c r="AU650" s="257" t="s">
        <v>76</v>
      </c>
      <c r="AV650" s="13" t="s">
        <v>86</v>
      </c>
      <c r="AW650" s="13" t="s">
        <v>32</v>
      </c>
      <c r="AX650" s="13" t="s">
        <v>84</v>
      </c>
      <c r="AY650" s="257" t="s">
        <v>350</v>
      </c>
    </row>
    <row r="651" s="2" customFormat="1" ht="16.5" customHeight="1">
      <c r="A651" s="39"/>
      <c r="B651" s="40"/>
      <c r="C651" s="229" t="s">
        <v>2010</v>
      </c>
      <c r="D651" s="229" t="s">
        <v>352</v>
      </c>
      <c r="E651" s="230" t="s">
        <v>7605</v>
      </c>
      <c r="F651" s="231" t="s">
        <v>7606</v>
      </c>
      <c r="G651" s="232" t="s">
        <v>497</v>
      </c>
      <c r="H651" s="233">
        <v>24</v>
      </c>
      <c r="I651" s="234"/>
      <c r="J651" s="235">
        <f>ROUND(I651*H651,2)</f>
        <v>0</v>
      </c>
      <c r="K651" s="231" t="s">
        <v>1</v>
      </c>
      <c r="L651" s="45"/>
      <c r="M651" s="236" t="s">
        <v>1</v>
      </c>
      <c r="N651" s="237" t="s">
        <v>41</v>
      </c>
      <c r="O651" s="92"/>
      <c r="P651" s="238">
        <f>O651*H651</f>
        <v>0</v>
      </c>
      <c r="Q651" s="238">
        <v>0</v>
      </c>
      <c r="R651" s="238">
        <f>Q651*H651</f>
        <v>0</v>
      </c>
      <c r="S651" s="238">
        <v>0</v>
      </c>
      <c r="T651" s="239">
        <f>S651*H651</f>
        <v>0</v>
      </c>
      <c r="U651" s="39"/>
      <c r="V651" s="39"/>
      <c r="W651" s="39"/>
      <c r="X651" s="39"/>
      <c r="Y651" s="39"/>
      <c r="Z651" s="39"/>
      <c r="AA651" s="39"/>
      <c r="AB651" s="39"/>
      <c r="AC651" s="39"/>
      <c r="AD651" s="39"/>
      <c r="AE651" s="39"/>
      <c r="AR651" s="240" t="s">
        <v>357</v>
      </c>
      <c r="AT651" s="240" t="s">
        <v>352</v>
      </c>
      <c r="AU651" s="240" t="s">
        <v>76</v>
      </c>
      <c r="AY651" s="18" t="s">
        <v>350</v>
      </c>
      <c r="BE651" s="241">
        <f>IF(N651="základní",J651,0)</f>
        <v>0</v>
      </c>
      <c r="BF651" s="241">
        <f>IF(N651="snížená",J651,0)</f>
        <v>0</v>
      </c>
      <c r="BG651" s="241">
        <f>IF(N651="zákl. přenesená",J651,0)</f>
        <v>0</v>
      </c>
      <c r="BH651" s="241">
        <f>IF(N651="sníž. přenesená",J651,0)</f>
        <v>0</v>
      </c>
      <c r="BI651" s="241">
        <f>IF(N651="nulová",J651,0)</f>
        <v>0</v>
      </c>
      <c r="BJ651" s="18" t="s">
        <v>84</v>
      </c>
      <c r="BK651" s="241">
        <f>ROUND(I651*H651,2)</f>
        <v>0</v>
      </c>
      <c r="BL651" s="18" t="s">
        <v>357</v>
      </c>
      <c r="BM651" s="240" t="s">
        <v>2671</v>
      </c>
    </row>
    <row r="652" s="2" customFormat="1">
      <c r="A652" s="39"/>
      <c r="B652" s="40"/>
      <c r="C652" s="41"/>
      <c r="D652" s="242" t="s">
        <v>359</v>
      </c>
      <c r="E652" s="41"/>
      <c r="F652" s="243" t="s">
        <v>7606</v>
      </c>
      <c r="G652" s="41"/>
      <c r="H652" s="41"/>
      <c r="I652" s="244"/>
      <c r="J652" s="41"/>
      <c r="K652" s="41"/>
      <c r="L652" s="45"/>
      <c r="M652" s="245"/>
      <c r="N652" s="246"/>
      <c r="O652" s="92"/>
      <c r="P652" s="92"/>
      <c r="Q652" s="92"/>
      <c r="R652" s="92"/>
      <c r="S652" s="92"/>
      <c r="T652" s="93"/>
      <c r="U652" s="39"/>
      <c r="V652" s="39"/>
      <c r="W652" s="39"/>
      <c r="X652" s="39"/>
      <c r="Y652" s="39"/>
      <c r="Z652" s="39"/>
      <c r="AA652" s="39"/>
      <c r="AB652" s="39"/>
      <c r="AC652" s="39"/>
      <c r="AD652" s="39"/>
      <c r="AE652" s="39"/>
      <c r="AT652" s="18" t="s">
        <v>359</v>
      </c>
      <c r="AU652" s="18" t="s">
        <v>76</v>
      </c>
    </row>
    <row r="653" s="15" customFormat="1">
      <c r="A653" s="15"/>
      <c r="B653" s="269"/>
      <c r="C653" s="270"/>
      <c r="D653" s="242" t="s">
        <v>361</v>
      </c>
      <c r="E653" s="271" t="s">
        <v>1</v>
      </c>
      <c r="F653" s="272" t="s">
        <v>7607</v>
      </c>
      <c r="G653" s="270"/>
      <c r="H653" s="271" t="s">
        <v>1</v>
      </c>
      <c r="I653" s="273"/>
      <c r="J653" s="270"/>
      <c r="K653" s="270"/>
      <c r="L653" s="274"/>
      <c r="M653" s="275"/>
      <c r="N653" s="276"/>
      <c r="O653" s="276"/>
      <c r="P653" s="276"/>
      <c r="Q653" s="276"/>
      <c r="R653" s="276"/>
      <c r="S653" s="276"/>
      <c r="T653" s="277"/>
      <c r="U653" s="15"/>
      <c r="V653" s="15"/>
      <c r="W653" s="15"/>
      <c r="X653" s="15"/>
      <c r="Y653" s="15"/>
      <c r="Z653" s="15"/>
      <c r="AA653" s="15"/>
      <c r="AB653" s="15"/>
      <c r="AC653" s="15"/>
      <c r="AD653" s="15"/>
      <c r="AE653" s="15"/>
      <c r="AT653" s="278" t="s">
        <v>361</v>
      </c>
      <c r="AU653" s="278" t="s">
        <v>76</v>
      </c>
      <c r="AV653" s="15" t="s">
        <v>84</v>
      </c>
      <c r="AW653" s="15" t="s">
        <v>32</v>
      </c>
      <c r="AX653" s="15" t="s">
        <v>76</v>
      </c>
      <c r="AY653" s="278" t="s">
        <v>350</v>
      </c>
    </row>
    <row r="654" s="15" customFormat="1">
      <c r="A654" s="15"/>
      <c r="B654" s="269"/>
      <c r="C654" s="270"/>
      <c r="D654" s="242" t="s">
        <v>361</v>
      </c>
      <c r="E654" s="271" t="s">
        <v>1</v>
      </c>
      <c r="F654" s="272" t="s">
        <v>7608</v>
      </c>
      <c r="G654" s="270"/>
      <c r="H654" s="271" t="s">
        <v>1</v>
      </c>
      <c r="I654" s="273"/>
      <c r="J654" s="270"/>
      <c r="K654" s="270"/>
      <c r="L654" s="274"/>
      <c r="M654" s="275"/>
      <c r="N654" s="276"/>
      <c r="O654" s="276"/>
      <c r="P654" s="276"/>
      <c r="Q654" s="276"/>
      <c r="R654" s="276"/>
      <c r="S654" s="276"/>
      <c r="T654" s="277"/>
      <c r="U654" s="15"/>
      <c r="V654" s="15"/>
      <c r="W654" s="15"/>
      <c r="X654" s="15"/>
      <c r="Y654" s="15"/>
      <c r="Z654" s="15"/>
      <c r="AA654" s="15"/>
      <c r="AB654" s="15"/>
      <c r="AC654" s="15"/>
      <c r="AD654" s="15"/>
      <c r="AE654" s="15"/>
      <c r="AT654" s="278" t="s">
        <v>361</v>
      </c>
      <c r="AU654" s="278" t="s">
        <v>76</v>
      </c>
      <c r="AV654" s="15" t="s">
        <v>84</v>
      </c>
      <c r="AW654" s="15" t="s">
        <v>32</v>
      </c>
      <c r="AX654" s="15" t="s">
        <v>76</v>
      </c>
      <c r="AY654" s="278" t="s">
        <v>350</v>
      </c>
    </row>
    <row r="655" s="15" customFormat="1">
      <c r="A655" s="15"/>
      <c r="B655" s="269"/>
      <c r="C655" s="270"/>
      <c r="D655" s="242" t="s">
        <v>361</v>
      </c>
      <c r="E655" s="271" t="s">
        <v>1</v>
      </c>
      <c r="F655" s="272" t="s">
        <v>7609</v>
      </c>
      <c r="G655" s="270"/>
      <c r="H655" s="271" t="s">
        <v>1</v>
      </c>
      <c r="I655" s="273"/>
      <c r="J655" s="270"/>
      <c r="K655" s="270"/>
      <c r="L655" s="274"/>
      <c r="M655" s="275"/>
      <c r="N655" s="276"/>
      <c r="O655" s="276"/>
      <c r="P655" s="276"/>
      <c r="Q655" s="276"/>
      <c r="R655" s="276"/>
      <c r="S655" s="276"/>
      <c r="T655" s="277"/>
      <c r="U655" s="15"/>
      <c r="V655" s="15"/>
      <c r="W655" s="15"/>
      <c r="X655" s="15"/>
      <c r="Y655" s="15"/>
      <c r="Z655" s="15"/>
      <c r="AA655" s="15"/>
      <c r="AB655" s="15"/>
      <c r="AC655" s="15"/>
      <c r="AD655" s="15"/>
      <c r="AE655" s="15"/>
      <c r="AT655" s="278" t="s">
        <v>361</v>
      </c>
      <c r="AU655" s="278" t="s">
        <v>76</v>
      </c>
      <c r="AV655" s="15" t="s">
        <v>84</v>
      </c>
      <c r="AW655" s="15" t="s">
        <v>32</v>
      </c>
      <c r="AX655" s="15" t="s">
        <v>76</v>
      </c>
      <c r="AY655" s="278" t="s">
        <v>350</v>
      </c>
    </row>
    <row r="656" s="15" customFormat="1">
      <c r="A656" s="15"/>
      <c r="B656" s="269"/>
      <c r="C656" s="270"/>
      <c r="D656" s="242" t="s">
        <v>361</v>
      </c>
      <c r="E656" s="271" t="s">
        <v>1</v>
      </c>
      <c r="F656" s="272" t="s">
        <v>7610</v>
      </c>
      <c r="G656" s="270"/>
      <c r="H656" s="271" t="s">
        <v>1</v>
      </c>
      <c r="I656" s="273"/>
      <c r="J656" s="270"/>
      <c r="K656" s="270"/>
      <c r="L656" s="274"/>
      <c r="M656" s="275"/>
      <c r="N656" s="276"/>
      <c r="O656" s="276"/>
      <c r="P656" s="276"/>
      <c r="Q656" s="276"/>
      <c r="R656" s="276"/>
      <c r="S656" s="276"/>
      <c r="T656" s="277"/>
      <c r="U656" s="15"/>
      <c r="V656" s="15"/>
      <c r="W656" s="15"/>
      <c r="X656" s="15"/>
      <c r="Y656" s="15"/>
      <c r="Z656" s="15"/>
      <c r="AA656" s="15"/>
      <c r="AB656" s="15"/>
      <c r="AC656" s="15"/>
      <c r="AD656" s="15"/>
      <c r="AE656" s="15"/>
      <c r="AT656" s="278" t="s">
        <v>361</v>
      </c>
      <c r="AU656" s="278" t="s">
        <v>76</v>
      </c>
      <c r="AV656" s="15" t="s">
        <v>84</v>
      </c>
      <c r="AW656" s="15" t="s">
        <v>32</v>
      </c>
      <c r="AX656" s="15" t="s">
        <v>76</v>
      </c>
      <c r="AY656" s="278" t="s">
        <v>350</v>
      </c>
    </row>
    <row r="657" s="15" customFormat="1">
      <c r="A657" s="15"/>
      <c r="B657" s="269"/>
      <c r="C657" s="270"/>
      <c r="D657" s="242" t="s">
        <v>361</v>
      </c>
      <c r="E657" s="271" t="s">
        <v>1</v>
      </c>
      <c r="F657" s="272" t="s">
        <v>7611</v>
      </c>
      <c r="G657" s="270"/>
      <c r="H657" s="271" t="s">
        <v>1</v>
      </c>
      <c r="I657" s="273"/>
      <c r="J657" s="270"/>
      <c r="K657" s="270"/>
      <c r="L657" s="274"/>
      <c r="M657" s="275"/>
      <c r="N657" s="276"/>
      <c r="O657" s="276"/>
      <c r="P657" s="276"/>
      <c r="Q657" s="276"/>
      <c r="R657" s="276"/>
      <c r="S657" s="276"/>
      <c r="T657" s="277"/>
      <c r="U657" s="15"/>
      <c r="V657" s="15"/>
      <c r="W657" s="15"/>
      <c r="X657" s="15"/>
      <c r="Y657" s="15"/>
      <c r="Z657" s="15"/>
      <c r="AA657" s="15"/>
      <c r="AB657" s="15"/>
      <c r="AC657" s="15"/>
      <c r="AD657" s="15"/>
      <c r="AE657" s="15"/>
      <c r="AT657" s="278" t="s">
        <v>361</v>
      </c>
      <c r="AU657" s="278" t="s">
        <v>76</v>
      </c>
      <c r="AV657" s="15" t="s">
        <v>84</v>
      </c>
      <c r="AW657" s="15" t="s">
        <v>32</v>
      </c>
      <c r="AX657" s="15" t="s">
        <v>76</v>
      </c>
      <c r="AY657" s="278" t="s">
        <v>350</v>
      </c>
    </row>
    <row r="658" s="13" customFormat="1">
      <c r="A658" s="13"/>
      <c r="B658" s="247"/>
      <c r="C658" s="248"/>
      <c r="D658" s="242" t="s">
        <v>361</v>
      </c>
      <c r="E658" s="249" t="s">
        <v>1</v>
      </c>
      <c r="F658" s="250" t="s">
        <v>596</v>
      </c>
      <c r="G658" s="248"/>
      <c r="H658" s="251">
        <v>24</v>
      </c>
      <c r="I658" s="252"/>
      <c r="J658" s="248"/>
      <c r="K658" s="248"/>
      <c r="L658" s="253"/>
      <c r="M658" s="254"/>
      <c r="N658" s="255"/>
      <c r="O658" s="255"/>
      <c r="P658" s="255"/>
      <c r="Q658" s="255"/>
      <c r="R658" s="255"/>
      <c r="S658" s="255"/>
      <c r="T658" s="256"/>
      <c r="U658" s="13"/>
      <c r="V658" s="13"/>
      <c r="W658" s="13"/>
      <c r="X658" s="13"/>
      <c r="Y658" s="13"/>
      <c r="Z658" s="13"/>
      <c r="AA658" s="13"/>
      <c r="AB658" s="13"/>
      <c r="AC658" s="13"/>
      <c r="AD658" s="13"/>
      <c r="AE658" s="13"/>
      <c r="AT658" s="257" t="s">
        <v>361</v>
      </c>
      <c r="AU658" s="257" t="s">
        <v>76</v>
      </c>
      <c r="AV658" s="13" t="s">
        <v>86</v>
      </c>
      <c r="AW658" s="13" t="s">
        <v>32</v>
      </c>
      <c r="AX658" s="13" t="s">
        <v>84</v>
      </c>
      <c r="AY658" s="257" t="s">
        <v>350</v>
      </c>
    </row>
    <row r="659" s="2" customFormat="1" ht="16.5" customHeight="1">
      <c r="A659" s="39"/>
      <c r="B659" s="40"/>
      <c r="C659" s="229" t="s">
        <v>2015</v>
      </c>
      <c r="D659" s="229" t="s">
        <v>352</v>
      </c>
      <c r="E659" s="230" t="s">
        <v>7612</v>
      </c>
      <c r="F659" s="231" t="s">
        <v>7613</v>
      </c>
      <c r="G659" s="232" t="s">
        <v>497</v>
      </c>
      <c r="H659" s="233">
        <v>10</v>
      </c>
      <c r="I659" s="234"/>
      <c r="J659" s="235">
        <f>ROUND(I659*H659,2)</f>
        <v>0</v>
      </c>
      <c r="K659" s="231" t="s">
        <v>1</v>
      </c>
      <c r="L659" s="45"/>
      <c r="M659" s="236" t="s">
        <v>1</v>
      </c>
      <c r="N659" s="237" t="s">
        <v>41</v>
      </c>
      <c r="O659" s="92"/>
      <c r="P659" s="238">
        <f>O659*H659</f>
        <v>0</v>
      </c>
      <c r="Q659" s="238">
        <v>0</v>
      </c>
      <c r="R659" s="238">
        <f>Q659*H659</f>
        <v>0</v>
      </c>
      <c r="S659" s="238">
        <v>0</v>
      </c>
      <c r="T659" s="239">
        <f>S659*H659</f>
        <v>0</v>
      </c>
      <c r="U659" s="39"/>
      <c r="V659" s="39"/>
      <c r="W659" s="39"/>
      <c r="X659" s="39"/>
      <c r="Y659" s="39"/>
      <c r="Z659" s="39"/>
      <c r="AA659" s="39"/>
      <c r="AB659" s="39"/>
      <c r="AC659" s="39"/>
      <c r="AD659" s="39"/>
      <c r="AE659" s="39"/>
      <c r="AR659" s="240" t="s">
        <v>357</v>
      </c>
      <c r="AT659" s="240" t="s">
        <v>352</v>
      </c>
      <c r="AU659" s="240" t="s">
        <v>76</v>
      </c>
      <c r="AY659" s="18" t="s">
        <v>350</v>
      </c>
      <c r="BE659" s="241">
        <f>IF(N659="základní",J659,0)</f>
        <v>0</v>
      </c>
      <c r="BF659" s="241">
        <f>IF(N659="snížená",J659,0)</f>
        <v>0</v>
      </c>
      <c r="BG659" s="241">
        <f>IF(N659="zákl. přenesená",J659,0)</f>
        <v>0</v>
      </c>
      <c r="BH659" s="241">
        <f>IF(N659="sníž. přenesená",J659,0)</f>
        <v>0</v>
      </c>
      <c r="BI659" s="241">
        <f>IF(N659="nulová",J659,0)</f>
        <v>0</v>
      </c>
      <c r="BJ659" s="18" t="s">
        <v>84</v>
      </c>
      <c r="BK659" s="241">
        <f>ROUND(I659*H659,2)</f>
        <v>0</v>
      </c>
      <c r="BL659" s="18" t="s">
        <v>357</v>
      </c>
      <c r="BM659" s="240" t="s">
        <v>2683</v>
      </c>
    </row>
    <row r="660" s="2" customFormat="1">
      <c r="A660" s="39"/>
      <c r="B660" s="40"/>
      <c r="C660" s="41"/>
      <c r="D660" s="242" t="s">
        <v>359</v>
      </c>
      <c r="E660" s="41"/>
      <c r="F660" s="243" t="s">
        <v>7613</v>
      </c>
      <c r="G660" s="41"/>
      <c r="H660" s="41"/>
      <c r="I660" s="244"/>
      <c r="J660" s="41"/>
      <c r="K660" s="41"/>
      <c r="L660" s="45"/>
      <c r="M660" s="245"/>
      <c r="N660" s="246"/>
      <c r="O660" s="92"/>
      <c r="P660" s="92"/>
      <c r="Q660" s="92"/>
      <c r="R660" s="92"/>
      <c r="S660" s="92"/>
      <c r="T660" s="93"/>
      <c r="U660" s="39"/>
      <c r="V660" s="39"/>
      <c r="W660" s="39"/>
      <c r="X660" s="39"/>
      <c r="Y660" s="39"/>
      <c r="Z660" s="39"/>
      <c r="AA660" s="39"/>
      <c r="AB660" s="39"/>
      <c r="AC660" s="39"/>
      <c r="AD660" s="39"/>
      <c r="AE660" s="39"/>
      <c r="AT660" s="18" t="s">
        <v>359</v>
      </c>
      <c r="AU660" s="18" t="s">
        <v>76</v>
      </c>
    </row>
    <row r="661" s="15" customFormat="1">
      <c r="A661" s="15"/>
      <c r="B661" s="269"/>
      <c r="C661" s="270"/>
      <c r="D661" s="242" t="s">
        <v>361</v>
      </c>
      <c r="E661" s="271" t="s">
        <v>1</v>
      </c>
      <c r="F661" s="272" t="s">
        <v>7614</v>
      </c>
      <c r="G661" s="270"/>
      <c r="H661" s="271" t="s">
        <v>1</v>
      </c>
      <c r="I661" s="273"/>
      <c r="J661" s="270"/>
      <c r="K661" s="270"/>
      <c r="L661" s="274"/>
      <c r="M661" s="275"/>
      <c r="N661" s="276"/>
      <c r="O661" s="276"/>
      <c r="P661" s="276"/>
      <c r="Q661" s="276"/>
      <c r="R661" s="276"/>
      <c r="S661" s="276"/>
      <c r="T661" s="277"/>
      <c r="U661" s="15"/>
      <c r="V661" s="15"/>
      <c r="W661" s="15"/>
      <c r="X661" s="15"/>
      <c r="Y661" s="15"/>
      <c r="Z661" s="15"/>
      <c r="AA661" s="15"/>
      <c r="AB661" s="15"/>
      <c r="AC661" s="15"/>
      <c r="AD661" s="15"/>
      <c r="AE661" s="15"/>
      <c r="AT661" s="278" t="s">
        <v>361</v>
      </c>
      <c r="AU661" s="278" t="s">
        <v>76</v>
      </c>
      <c r="AV661" s="15" t="s">
        <v>84</v>
      </c>
      <c r="AW661" s="15" t="s">
        <v>32</v>
      </c>
      <c r="AX661" s="15" t="s">
        <v>76</v>
      </c>
      <c r="AY661" s="278" t="s">
        <v>350</v>
      </c>
    </row>
    <row r="662" s="13" customFormat="1">
      <c r="A662" s="13"/>
      <c r="B662" s="247"/>
      <c r="C662" s="248"/>
      <c r="D662" s="242" t="s">
        <v>361</v>
      </c>
      <c r="E662" s="249" t="s">
        <v>1</v>
      </c>
      <c r="F662" s="250" t="s">
        <v>480</v>
      </c>
      <c r="G662" s="248"/>
      <c r="H662" s="251">
        <v>10</v>
      </c>
      <c r="I662" s="252"/>
      <c r="J662" s="248"/>
      <c r="K662" s="248"/>
      <c r="L662" s="253"/>
      <c r="M662" s="254"/>
      <c r="N662" s="255"/>
      <c r="O662" s="255"/>
      <c r="P662" s="255"/>
      <c r="Q662" s="255"/>
      <c r="R662" s="255"/>
      <c r="S662" s="255"/>
      <c r="T662" s="256"/>
      <c r="U662" s="13"/>
      <c r="V662" s="13"/>
      <c r="W662" s="13"/>
      <c r="X662" s="13"/>
      <c r="Y662" s="13"/>
      <c r="Z662" s="13"/>
      <c r="AA662" s="13"/>
      <c r="AB662" s="13"/>
      <c r="AC662" s="13"/>
      <c r="AD662" s="13"/>
      <c r="AE662" s="13"/>
      <c r="AT662" s="257" t="s">
        <v>361</v>
      </c>
      <c r="AU662" s="257" t="s">
        <v>76</v>
      </c>
      <c r="AV662" s="13" t="s">
        <v>86</v>
      </c>
      <c r="AW662" s="13" t="s">
        <v>32</v>
      </c>
      <c r="AX662" s="13" t="s">
        <v>84</v>
      </c>
      <c r="AY662" s="257" t="s">
        <v>350</v>
      </c>
    </row>
    <row r="663" s="2" customFormat="1" ht="16.5" customHeight="1">
      <c r="A663" s="39"/>
      <c r="B663" s="40"/>
      <c r="C663" s="229" t="s">
        <v>2017</v>
      </c>
      <c r="D663" s="229" t="s">
        <v>352</v>
      </c>
      <c r="E663" s="230" t="s">
        <v>7615</v>
      </c>
      <c r="F663" s="231" t="s">
        <v>7616</v>
      </c>
      <c r="G663" s="232" t="s">
        <v>497</v>
      </c>
      <c r="H663" s="233">
        <v>2</v>
      </c>
      <c r="I663" s="234"/>
      <c r="J663" s="235">
        <f>ROUND(I663*H663,2)</f>
        <v>0</v>
      </c>
      <c r="K663" s="231" t="s">
        <v>1</v>
      </c>
      <c r="L663" s="45"/>
      <c r="M663" s="236" t="s">
        <v>1</v>
      </c>
      <c r="N663" s="237" t="s">
        <v>41</v>
      </c>
      <c r="O663" s="92"/>
      <c r="P663" s="238">
        <f>O663*H663</f>
        <v>0</v>
      </c>
      <c r="Q663" s="238">
        <v>0</v>
      </c>
      <c r="R663" s="238">
        <f>Q663*H663</f>
        <v>0</v>
      </c>
      <c r="S663" s="238">
        <v>0</v>
      </c>
      <c r="T663" s="239">
        <f>S663*H663</f>
        <v>0</v>
      </c>
      <c r="U663" s="39"/>
      <c r="V663" s="39"/>
      <c r="W663" s="39"/>
      <c r="X663" s="39"/>
      <c r="Y663" s="39"/>
      <c r="Z663" s="39"/>
      <c r="AA663" s="39"/>
      <c r="AB663" s="39"/>
      <c r="AC663" s="39"/>
      <c r="AD663" s="39"/>
      <c r="AE663" s="39"/>
      <c r="AR663" s="240" t="s">
        <v>357</v>
      </c>
      <c r="AT663" s="240" t="s">
        <v>352</v>
      </c>
      <c r="AU663" s="240" t="s">
        <v>76</v>
      </c>
      <c r="AY663" s="18" t="s">
        <v>350</v>
      </c>
      <c r="BE663" s="241">
        <f>IF(N663="základní",J663,0)</f>
        <v>0</v>
      </c>
      <c r="BF663" s="241">
        <f>IF(N663="snížená",J663,0)</f>
        <v>0</v>
      </c>
      <c r="BG663" s="241">
        <f>IF(N663="zákl. přenesená",J663,0)</f>
        <v>0</v>
      </c>
      <c r="BH663" s="241">
        <f>IF(N663="sníž. přenesená",J663,0)</f>
        <v>0</v>
      </c>
      <c r="BI663" s="241">
        <f>IF(N663="nulová",J663,0)</f>
        <v>0</v>
      </c>
      <c r="BJ663" s="18" t="s">
        <v>84</v>
      </c>
      <c r="BK663" s="241">
        <f>ROUND(I663*H663,2)</f>
        <v>0</v>
      </c>
      <c r="BL663" s="18" t="s">
        <v>357</v>
      </c>
      <c r="BM663" s="240" t="s">
        <v>2693</v>
      </c>
    </row>
    <row r="664" s="2" customFormat="1">
      <c r="A664" s="39"/>
      <c r="B664" s="40"/>
      <c r="C664" s="41"/>
      <c r="D664" s="242" t="s">
        <v>359</v>
      </c>
      <c r="E664" s="41"/>
      <c r="F664" s="243" t="s">
        <v>7617</v>
      </c>
      <c r="G664" s="41"/>
      <c r="H664" s="41"/>
      <c r="I664" s="244"/>
      <c r="J664" s="41"/>
      <c r="K664" s="41"/>
      <c r="L664" s="45"/>
      <c r="M664" s="245"/>
      <c r="N664" s="246"/>
      <c r="O664" s="92"/>
      <c r="P664" s="92"/>
      <c r="Q664" s="92"/>
      <c r="R664" s="92"/>
      <c r="S664" s="92"/>
      <c r="T664" s="93"/>
      <c r="U664" s="39"/>
      <c r="V664" s="39"/>
      <c r="W664" s="39"/>
      <c r="X664" s="39"/>
      <c r="Y664" s="39"/>
      <c r="Z664" s="39"/>
      <c r="AA664" s="39"/>
      <c r="AB664" s="39"/>
      <c r="AC664" s="39"/>
      <c r="AD664" s="39"/>
      <c r="AE664" s="39"/>
      <c r="AT664" s="18" t="s">
        <v>359</v>
      </c>
      <c r="AU664" s="18" t="s">
        <v>76</v>
      </c>
    </row>
    <row r="665" s="2" customFormat="1" ht="16.5" customHeight="1">
      <c r="A665" s="39"/>
      <c r="B665" s="40"/>
      <c r="C665" s="229" t="s">
        <v>2024</v>
      </c>
      <c r="D665" s="229" t="s">
        <v>352</v>
      </c>
      <c r="E665" s="230" t="s">
        <v>7618</v>
      </c>
      <c r="F665" s="231" t="s">
        <v>7619</v>
      </c>
      <c r="G665" s="232" t="s">
        <v>497</v>
      </c>
      <c r="H665" s="233">
        <v>1</v>
      </c>
      <c r="I665" s="234"/>
      <c r="J665" s="235">
        <f>ROUND(I665*H665,2)</f>
        <v>0</v>
      </c>
      <c r="K665" s="231" t="s">
        <v>1</v>
      </c>
      <c r="L665" s="45"/>
      <c r="M665" s="236" t="s">
        <v>1</v>
      </c>
      <c r="N665" s="237" t="s">
        <v>41</v>
      </c>
      <c r="O665" s="92"/>
      <c r="P665" s="238">
        <f>O665*H665</f>
        <v>0</v>
      </c>
      <c r="Q665" s="238">
        <v>0</v>
      </c>
      <c r="R665" s="238">
        <f>Q665*H665</f>
        <v>0</v>
      </c>
      <c r="S665" s="238">
        <v>0</v>
      </c>
      <c r="T665" s="239">
        <f>S665*H665</f>
        <v>0</v>
      </c>
      <c r="U665" s="39"/>
      <c r="V665" s="39"/>
      <c r="W665" s="39"/>
      <c r="X665" s="39"/>
      <c r="Y665" s="39"/>
      <c r="Z665" s="39"/>
      <c r="AA665" s="39"/>
      <c r="AB665" s="39"/>
      <c r="AC665" s="39"/>
      <c r="AD665" s="39"/>
      <c r="AE665" s="39"/>
      <c r="AR665" s="240" t="s">
        <v>357</v>
      </c>
      <c r="AT665" s="240" t="s">
        <v>352</v>
      </c>
      <c r="AU665" s="240" t="s">
        <v>76</v>
      </c>
      <c r="AY665" s="18" t="s">
        <v>350</v>
      </c>
      <c r="BE665" s="241">
        <f>IF(N665="základní",J665,0)</f>
        <v>0</v>
      </c>
      <c r="BF665" s="241">
        <f>IF(N665="snížená",J665,0)</f>
        <v>0</v>
      </c>
      <c r="BG665" s="241">
        <f>IF(N665="zákl. přenesená",J665,0)</f>
        <v>0</v>
      </c>
      <c r="BH665" s="241">
        <f>IF(N665="sníž. přenesená",J665,0)</f>
        <v>0</v>
      </c>
      <c r="BI665" s="241">
        <f>IF(N665="nulová",J665,0)</f>
        <v>0</v>
      </c>
      <c r="BJ665" s="18" t="s">
        <v>84</v>
      </c>
      <c r="BK665" s="241">
        <f>ROUND(I665*H665,2)</f>
        <v>0</v>
      </c>
      <c r="BL665" s="18" t="s">
        <v>357</v>
      </c>
      <c r="BM665" s="240" t="s">
        <v>2705</v>
      </c>
    </row>
    <row r="666" s="2" customFormat="1">
      <c r="A666" s="39"/>
      <c r="B666" s="40"/>
      <c r="C666" s="41"/>
      <c r="D666" s="242" t="s">
        <v>359</v>
      </c>
      <c r="E666" s="41"/>
      <c r="F666" s="243" t="s">
        <v>7617</v>
      </c>
      <c r="G666" s="41"/>
      <c r="H666" s="41"/>
      <c r="I666" s="244"/>
      <c r="J666" s="41"/>
      <c r="K666" s="41"/>
      <c r="L666" s="45"/>
      <c r="M666" s="245"/>
      <c r="N666" s="246"/>
      <c r="O666" s="92"/>
      <c r="P666" s="92"/>
      <c r="Q666" s="92"/>
      <c r="R666" s="92"/>
      <c r="S666" s="92"/>
      <c r="T666" s="93"/>
      <c r="U666" s="39"/>
      <c r="V666" s="39"/>
      <c r="W666" s="39"/>
      <c r="X666" s="39"/>
      <c r="Y666" s="39"/>
      <c r="Z666" s="39"/>
      <c r="AA666" s="39"/>
      <c r="AB666" s="39"/>
      <c r="AC666" s="39"/>
      <c r="AD666" s="39"/>
      <c r="AE666" s="39"/>
      <c r="AT666" s="18" t="s">
        <v>359</v>
      </c>
      <c r="AU666" s="18" t="s">
        <v>76</v>
      </c>
    </row>
    <row r="667" s="2" customFormat="1" ht="16.5" customHeight="1">
      <c r="A667" s="39"/>
      <c r="B667" s="40"/>
      <c r="C667" s="229" t="s">
        <v>2029</v>
      </c>
      <c r="D667" s="229" t="s">
        <v>352</v>
      </c>
      <c r="E667" s="230" t="s">
        <v>7620</v>
      </c>
      <c r="F667" s="231" t="s">
        <v>7621</v>
      </c>
      <c r="G667" s="232" t="s">
        <v>497</v>
      </c>
      <c r="H667" s="233">
        <v>1</v>
      </c>
      <c r="I667" s="234"/>
      <c r="J667" s="235">
        <f>ROUND(I667*H667,2)</f>
        <v>0</v>
      </c>
      <c r="K667" s="231" t="s">
        <v>1</v>
      </c>
      <c r="L667" s="45"/>
      <c r="M667" s="236" t="s">
        <v>1</v>
      </c>
      <c r="N667" s="237" t="s">
        <v>41</v>
      </c>
      <c r="O667" s="92"/>
      <c r="P667" s="238">
        <f>O667*H667</f>
        <v>0</v>
      </c>
      <c r="Q667" s="238">
        <v>0</v>
      </c>
      <c r="R667" s="238">
        <f>Q667*H667</f>
        <v>0</v>
      </c>
      <c r="S667" s="238">
        <v>0</v>
      </c>
      <c r="T667" s="239">
        <f>S667*H667</f>
        <v>0</v>
      </c>
      <c r="U667" s="39"/>
      <c r="V667" s="39"/>
      <c r="W667" s="39"/>
      <c r="X667" s="39"/>
      <c r="Y667" s="39"/>
      <c r="Z667" s="39"/>
      <c r="AA667" s="39"/>
      <c r="AB667" s="39"/>
      <c r="AC667" s="39"/>
      <c r="AD667" s="39"/>
      <c r="AE667" s="39"/>
      <c r="AR667" s="240" t="s">
        <v>357</v>
      </c>
      <c r="AT667" s="240" t="s">
        <v>352</v>
      </c>
      <c r="AU667" s="240" t="s">
        <v>76</v>
      </c>
      <c r="AY667" s="18" t="s">
        <v>350</v>
      </c>
      <c r="BE667" s="241">
        <f>IF(N667="základní",J667,0)</f>
        <v>0</v>
      </c>
      <c r="BF667" s="241">
        <f>IF(N667="snížená",J667,0)</f>
        <v>0</v>
      </c>
      <c r="BG667" s="241">
        <f>IF(N667="zákl. přenesená",J667,0)</f>
        <v>0</v>
      </c>
      <c r="BH667" s="241">
        <f>IF(N667="sníž. přenesená",J667,0)</f>
        <v>0</v>
      </c>
      <c r="BI667" s="241">
        <f>IF(N667="nulová",J667,0)</f>
        <v>0</v>
      </c>
      <c r="BJ667" s="18" t="s">
        <v>84</v>
      </c>
      <c r="BK667" s="241">
        <f>ROUND(I667*H667,2)</f>
        <v>0</v>
      </c>
      <c r="BL667" s="18" t="s">
        <v>357</v>
      </c>
      <c r="BM667" s="240" t="s">
        <v>2730</v>
      </c>
    </row>
    <row r="668" s="2" customFormat="1">
      <c r="A668" s="39"/>
      <c r="B668" s="40"/>
      <c r="C668" s="41"/>
      <c r="D668" s="242" t="s">
        <v>359</v>
      </c>
      <c r="E668" s="41"/>
      <c r="F668" s="243" t="s">
        <v>7617</v>
      </c>
      <c r="G668" s="41"/>
      <c r="H668" s="41"/>
      <c r="I668" s="244"/>
      <c r="J668" s="41"/>
      <c r="K668" s="41"/>
      <c r="L668" s="45"/>
      <c r="M668" s="245"/>
      <c r="N668" s="246"/>
      <c r="O668" s="92"/>
      <c r="P668" s="92"/>
      <c r="Q668" s="92"/>
      <c r="R668" s="92"/>
      <c r="S668" s="92"/>
      <c r="T668" s="93"/>
      <c r="U668" s="39"/>
      <c r="V668" s="39"/>
      <c r="W668" s="39"/>
      <c r="X668" s="39"/>
      <c r="Y668" s="39"/>
      <c r="Z668" s="39"/>
      <c r="AA668" s="39"/>
      <c r="AB668" s="39"/>
      <c r="AC668" s="39"/>
      <c r="AD668" s="39"/>
      <c r="AE668" s="39"/>
      <c r="AT668" s="18" t="s">
        <v>359</v>
      </c>
      <c r="AU668" s="18" t="s">
        <v>76</v>
      </c>
    </row>
    <row r="669" s="2" customFormat="1" ht="16.5" customHeight="1">
      <c r="A669" s="39"/>
      <c r="B669" s="40"/>
      <c r="C669" s="229" t="s">
        <v>2035</v>
      </c>
      <c r="D669" s="229" t="s">
        <v>352</v>
      </c>
      <c r="E669" s="230" t="s">
        <v>7622</v>
      </c>
      <c r="F669" s="231" t="s">
        <v>7623</v>
      </c>
      <c r="G669" s="232" t="s">
        <v>497</v>
      </c>
      <c r="H669" s="233">
        <v>1</v>
      </c>
      <c r="I669" s="234"/>
      <c r="J669" s="235">
        <f>ROUND(I669*H669,2)</f>
        <v>0</v>
      </c>
      <c r="K669" s="231" t="s">
        <v>1</v>
      </c>
      <c r="L669" s="45"/>
      <c r="M669" s="236" t="s">
        <v>1</v>
      </c>
      <c r="N669" s="237" t="s">
        <v>41</v>
      </c>
      <c r="O669" s="92"/>
      <c r="P669" s="238">
        <f>O669*H669</f>
        <v>0</v>
      </c>
      <c r="Q669" s="238">
        <v>0</v>
      </c>
      <c r="R669" s="238">
        <f>Q669*H669</f>
        <v>0</v>
      </c>
      <c r="S669" s="238">
        <v>0</v>
      </c>
      <c r="T669" s="239">
        <f>S669*H669</f>
        <v>0</v>
      </c>
      <c r="U669" s="39"/>
      <c r="V669" s="39"/>
      <c r="W669" s="39"/>
      <c r="X669" s="39"/>
      <c r="Y669" s="39"/>
      <c r="Z669" s="39"/>
      <c r="AA669" s="39"/>
      <c r="AB669" s="39"/>
      <c r="AC669" s="39"/>
      <c r="AD669" s="39"/>
      <c r="AE669" s="39"/>
      <c r="AR669" s="240" t="s">
        <v>357</v>
      </c>
      <c r="AT669" s="240" t="s">
        <v>352</v>
      </c>
      <c r="AU669" s="240" t="s">
        <v>76</v>
      </c>
      <c r="AY669" s="18" t="s">
        <v>350</v>
      </c>
      <c r="BE669" s="241">
        <f>IF(N669="základní",J669,0)</f>
        <v>0</v>
      </c>
      <c r="BF669" s="241">
        <f>IF(N669="snížená",J669,0)</f>
        <v>0</v>
      </c>
      <c r="BG669" s="241">
        <f>IF(N669="zákl. přenesená",J669,0)</f>
        <v>0</v>
      </c>
      <c r="BH669" s="241">
        <f>IF(N669="sníž. přenesená",J669,0)</f>
        <v>0</v>
      </c>
      <c r="BI669" s="241">
        <f>IF(N669="nulová",J669,0)</f>
        <v>0</v>
      </c>
      <c r="BJ669" s="18" t="s">
        <v>84</v>
      </c>
      <c r="BK669" s="241">
        <f>ROUND(I669*H669,2)</f>
        <v>0</v>
      </c>
      <c r="BL669" s="18" t="s">
        <v>357</v>
      </c>
      <c r="BM669" s="240" t="s">
        <v>2753</v>
      </c>
    </row>
    <row r="670" s="2" customFormat="1">
      <c r="A670" s="39"/>
      <c r="B670" s="40"/>
      <c r="C670" s="41"/>
      <c r="D670" s="242" t="s">
        <v>359</v>
      </c>
      <c r="E670" s="41"/>
      <c r="F670" s="243" t="s">
        <v>7617</v>
      </c>
      <c r="G670" s="41"/>
      <c r="H670" s="41"/>
      <c r="I670" s="244"/>
      <c r="J670" s="41"/>
      <c r="K670" s="41"/>
      <c r="L670" s="45"/>
      <c r="M670" s="245"/>
      <c r="N670" s="246"/>
      <c r="O670" s="92"/>
      <c r="P670" s="92"/>
      <c r="Q670" s="92"/>
      <c r="R670" s="92"/>
      <c r="S670" s="92"/>
      <c r="T670" s="93"/>
      <c r="U670" s="39"/>
      <c r="V670" s="39"/>
      <c r="W670" s="39"/>
      <c r="X670" s="39"/>
      <c r="Y670" s="39"/>
      <c r="Z670" s="39"/>
      <c r="AA670" s="39"/>
      <c r="AB670" s="39"/>
      <c r="AC670" s="39"/>
      <c r="AD670" s="39"/>
      <c r="AE670" s="39"/>
      <c r="AT670" s="18" t="s">
        <v>359</v>
      </c>
      <c r="AU670" s="18" t="s">
        <v>76</v>
      </c>
    </row>
    <row r="671" s="2" customFormat="1" ht="16.5" customHeight="1">
      <c r="A671" s="39"/>
      <c r="B671" s="40"/>
      <c r="C671" s="229" t="s">
        <v>2042</v>
      </c>
      <c r="D671" s="229" t="s">
        <v>352</v>
      </c>
      <c r="E671" s="230" t="s">
        <v>7624</v>
      </c>
      <c r="F671" s="231" t="s">
        <v>7625</v>
      </c>
      <c r="G671" s="232" t="s">
        <v>497</v>
      </c>
      <c r="H671" s="233">
        <v>1</v>
      </c>
      <c r="I671" s="234"/>
      <c r="J671" s="235">
        <f>ROUND(I671*H671,2)</f>
        <v>0</v>
      </c>
      <c r="K671" s="231" t="s">
        <v>1</v>
      </c>
      <c r="L671" s="45"/>
      <c r="M671" s="236" t="s">
        <v>1</v>
      </c>
      <c r="N671" s="237" t="s">
        <v>41</v>
      </c>
      <c r="O671" s="92"/>
      <c r="P671" s="238">
        <f>O671*H671</f>
        <v>0</v>
      </c>
      <c r="Q671" s="238">
        <v>0</v>
      </c>
      <c r="R671" s="238">
        <f>Q671*H671</f>
        <v>0</v>
      </c>
      <c r="S671" s="238">
        <v>0</v>
      </c>
      <c r="T671" s="239">
        <f>S671*H671</f>
        <v>0</v>
      </c>
      <c r="U671" s="39"/>
      <c r="V671" s="39"/>
      <c r="W671" s="39"/>
      <c r="X671" s="39"/>
      <c r="Y671" s="39"/>
      <c r="Z671" s="39"/>
      <c r="AA671" s="39"/>
      <c r="AB671" s="39"/>
      <c r="AC671" s="39"/>
      <c r="AD671" s="39"/>
      <c r="AE671" s="39"/>
      <c r="AR671" s="240" t="s">
        <v>357</v>
      </c>
      <c r="AT671" s="240" t="s">
        <v>352</v>
      </c>
      <c r="AU671" s="240" t="s">
        <v>76</v>
      </c>
      <c r="AY671" s="18" t="s">
        <v>350</v>
      </c>
      <c r="BE671" s="241">
        <f>IF(N671="základní",J671,0)</f>
        <v>0</v>
      </c>
      <c r="BF671" s="241">
        <f>IF(N671="snížená",J671,0)</f>
        <v>0</v>
      </c>
      <c r="BG671" s="241">
        <f>IF(N671="zákl. přenesená",J671,0)</f>
        <v>0</v>
      </c>
      <c r="BH671" s="241">
        <f>IF(N671="sníž. přenesená",J671,0)</f>
        <v>0</v>
      </c>
      <c r="BI671" s="241">
        <f>IF(N671="nulová",J671,0)</f>
        <v>0</v>
      </c>
      <c r="BJ671" s="18" t="s">
        <v>84</v>
      </c>
      <c r="BK671" s="241">
        <f>ROUND(I671*H671,2)</f>
        <v>0</v>
      </c>
      <c r="BL671" s="18" t="s">
        <v>357</v>
      </c>
      <c r="BM671" s="240" t="s">
        <v>2781</v>
      </c>
    </row>
    <row r="672" s="2" customFormat="1">
      <c r="A672" s="39"/>
      <c r="B672" s="40"/>
      <c r="C672" s="41"/>
      <c r="D672" s="242" t="s">
        <v>359</v>
      </c>
      <c r="E672" s="41"/>
      <c r="F672" s="243" t="s">
        <v>7617</v>
      </c>
      <c r="G672" s="41"/>
      <c r="H672" s="41"/>
      <c r="I672" s="244"/>
      <c r="J672" s="41"/>
      <c r="K672" s="41"/>
      <c r="L672" s="45"/>
      <c r="M672" s="245"/>
      <c r="N672" s="246"/>
      <c r="O672" s="92"/>
      <c r="P672" s="92"/>
      <c r="Q672" s="92"/>
      <c r="R672" s="92"/>
      <c r="S672" s="92"/>
      <c r="T672" s="93"/>
      <c r="U672" s="39"/>
      <c r="V672" s="39"/>
      <c r="W672" s="39"/>
      <c r="X672" s="39"/>
      <c r="Y672" s="39"/>
      <c r="Z672" s="39"/>
      <c r="AA672" s="39"/>
      <c r="AB672" s="39"/>
      <c r="AC672" s="39"/>
      <c r="AD672" s="39"/>
      <c r="AE672" s="39"/>
      <c r="AT672" s="18" t="s">
        <v>359</v>
      </c>
      <c r="AU672" s="18" t="s">
        <v>76</v>
      </c>
    </row>
    <row r="673" s="2" customFormat="1" ht="16.5" customHeight="1">
      <c r="A673" s="39"/>
      <c r="B673" s="40"/>
      <c r="C673" s="229" t="s">
        <v>2048</v>
      </c>
      <c r="D673" s="229" t="s">
        <v>352</v>
      </c>
      <c r="E673" s="230" t="s">
        <v>7626</v>
      </c>
      <c r="F673" s="231" t="s">
        <v>7621</v>
      </c>
      <c r="G673" s="232" t="s">
        <v>497</v>
      </c>
      <c r="H673" s="233">
        <v>1</v>
      </c>
      <c r="I673" s="234"/>
      <c r="J673" s="235">
        <f>ROUND(I673*H673,2)</f>
        <v>0</v>
      </c>
      <c r="K673" s="231" t="s">
        <v>1</v>
      </c>
      <c r="L673" s="45"/>
      <c r="M673" s="236" t="s">
        <v>1</v>
      </c>
      <c r="N673" s="237" t="s">
        <v>41</v>
      </c>
      <c r="O673" s="92"/>
      <c r="P673" s="238">
        <f>O673*H673</f>
        <v>0</v>
      </c>
      <c r="Q673" s="238">
        <v>0</v>
      </c>
      <c r="R673" s="238">
        <f>Q673*H673</f>
        <v>0</v>
      </c>
      <c r="S673" s="238">
        <v>0</v>
      </c>
      <c r="T673" s="239">
        <f>S673*H673</f>
        <v>0</v>
      </c>
      <c r="U673" s="39"/>
      <c r="V673" s="39"/>
      <c r="W673" s="39"/>
      <c r="X673" s="39"/>
      <c r="Y673" s="39"/>
      <c r="Z673" s="39"/>
      <c r="AA673" s="39"/>
      <c r="AB673" s="39"/>
      <c r="AC673" s="39"/>
      <c r="AD673" s="39"/>
      <c r="AE673" s="39"/>
      <c r="AR673" s="240" t="s">
        <v>357</v>
      </c>
      <c r="AT673" s="240" t="s">
        <v>352</v>
      </c>
      <c r="AU673" s="240" t="s">
        <v>76</v>
      </c>
      <c r="AY673" s="18" t="s">
        <v>350</v>
      </c>
      <c r="BE673" s="241">
        <f>IF(N673="základní",J673,0)</f>
        <v>0</v>
      </c>
      <c r="BF673" s="241">
        <f>IF(N673="snížená",J673,0)</f>
        <v>0</v>
      </c>
      <c r="BG673" s="241">
        <f>IF(N673="zákl. přenesená",J673,0)</f>
        <v>0</v>
      </c>
      <c r="BH673" s="241">
        <f>IF(N673="sníž. přenesená",J673,0)</f>
        <v>0</v>
      </c>
      <c r="BI673" s="241">
        <f>IF(N673="nulová",J673,0)</f>
        <v>0</v>
      </c>
      <c r="BJ673" s="18" t="s">
        <v>84</v>
      </c>
      <c r="BK673" s="241">
        <f>ROUND(I673*H673,2)</f>
        <v>0</v>
      </c>
      <c r="BL673" s="18" t="s">
        <v>357</v>
      </c>
      <c r="BM673" s="240" t="s">
        <v>2806</v>
      </c>
    </row>
    <row r="674" s="2" customFormat="1">
      <c r="A674" s="39"/>
      <c r="B674" s="40"/>
      <c r="C674" s="41"/>
      <c r="D674" s="242" t="s">
        <v>359</v>
      </c>
      <c r="E674" s="41"/>
      <c r="F674" s="243" t="s">
        <v>7617</v>
      </c>
      <c r="G674" s="41"/>
      <c r="H674" s="41"/>
      <c r="I674" s="244"/>
      <c r="J674" s="41"/>
      <c r="K674" s="41"/>
      <c r="L674" s="45"/>
      <c r="M674" s="245"/>
      <c r="N674" s="246"/>
      <c r="O674" s="92"/>
      <c r="P674" s="92"/>
      <c r="Q674" s="92"/>
      <c r="R674" s="92"/>
      <c r="S674" s="92"/>
      <c r="T674" s="93"/>
      <c r="U674" s="39"/>
      <c r="V674" s="39"/>
      <c r="W674" s="39"/>
      <c r="X674" s="39"/>
      <c r="Y674" s="39"/>
      <c r="Z674" s="39"/>
      <c r="AA674" s="39"/>
      <c r="AB674" s="39"/>
      <c r="AC674" s="39"/>
      <c r="AD674" s="39"/>
      <c r="AE674" s="39"/>
      <c r="AT674" s="18" t="s">
        <v>359</v>
      </c>
      <c r="AU674" s="18" t="s">
        <v>76</v>
      </c>
    </row>
    <row r="675" s="2" customFormat="1" ht="16.5" customHeight="1">
      <c r="A675" s="39"/>
      <c r="B675" s="40"/>
      <c r="C675" s="229" t="s">
        <v>2053</v>
      </c>
      <c r="D675" s="229" t="s">
        <v>352</v>
      </c>
      <c r="E675" s="230" t="s">
        <v>7627</v>
      </c>
      <c r="F675" s="231" t="s">
        <v>7628</v>
      </c>
      <c r="G675" s="232" t="s">
        <v>497</v>
      </c>
      <c r="H675" s="233">
        <v>1</v>
      </c>
      <c r="I675" s="234"/>
      <c r="J675" s="235">
        <f>ROUND(I675*H675,2)</f>
        <v>0</v>
      </c>
      <c r="K675" s="231" t="s">
        <v>1</v>
      </c>
      <c r="L675" s="45"/>
      <c r="M675" s="236" t="s">
        <v>1</v>
      </c>
      <c r="N675" s="237" t="s">
        <v>41</v>
      </c>
      <c r="O675" s="92"/>
      <c r="P675" s="238">
        <f>O675*H675</f>
        <v>0</v>
      </c>
      <c r="Q675" s="238">
        <v>0</v>
      </c>
      <c r="R675" s="238">
        <f>Q675*H675</f>
        <v>0</v>
      </c>
      <c r="S675" s="238">
        <v>0</v>
      </c>
      <c r="T675" s="239">
        <f>S675*H675</f>
        <v>0</v>
      </c>
      <c r="U675" s="39"/>
      <c r="V675" s="39"/>
      <c r="W675" s="39"/>
      <c r="X675" s="39"/>
      <c r="Y675" s="39"/>
      <c r="Z675" s="39"/>
      <c r="AA675" s="39"/>
      <c r="AB675" s="39"/>
      <c r="AC675" s="39"/>
      <c r="AD675" s="39"/>
      <c r="AE675" s="39"/>
      <c r="AR675" s="240" t="s">
        <v>357</v>
      </c>
      <c r="AT675" s="240" t="s">
        <v>352</v>
      </c>
      <c r="AU675" s="240" t="s">
        <v>76</v>
      </c>
      <c r="AY675" s="18" t="s">
        <v>350</v>
      </c>
      <c r="BE675" s="241">
        <f>IF(N675="základní",J675,0)</f>
        <v>0</v>
      </c>
      <c r="BF675" s="241">
        <f>IF(N675="snížená",J675,0)</f>
        <v>0</v>
      </c>
      <c r="BG675" s="241">
        <f>IF(N675="zákl. přenesená",J675,0)</f>
        <v>0</v>
      </c>
      <c r="BH675" s="241">
        <f>IF(N675="sníž. přenesená",J675,0)</f>
        <v>0</v>
      </c>
      <c r="BI675" s="241">
        <f>IF(N675="nulová",J675,0)</f>
        <v>0</v>
      </c>
      <c r="BJ675" s="18" t="s">
        <v>84</v>
      </c>
      <c r="BK675" s="241">
        <f>ROUND(I675*H675,2)</f>
        <v>0</v>
      </c>
      <c r="BL675" s="18" t="s">
        <v>357</v>
      </c>
      <c r="BM675" s="240" t="s">
        <v>2826</v>
      </c>
    </row>
    <row r="676" s="2" customFormat="1">
      <c r="A676" s="39"/>
      <c r="B676" s="40"/>
      <c r="C676" s="41"/>
      <c r="D676" s="242" t="s">
        <v>359</v>
      </c>
      <c r="E676" s="41"/>
      <c r="F676" s="243" t="s">
        <v>7617</v>
      </c>
      <c r="G676" s="41"/>
      <c r="H676" s="41"/>
      <c r="I676" s="244"/>
      <c r="J676" s="41"/>
      <c r="K676" s="41"/>
      <c r="L676" s="45"/>
      <c r="M676" s="245"/>
      <c r="N676" s="246"/>
      <c r="O676" s="92"/>
      <c r="P676" s="92"/>
      <c r="Q676" s="92"/>
      <c r="R676" s="92"/>
      <c r="S676" s="92"/>
      <c r="T676" s="93"/>
      <c r="U676" s="39"/>
      <c r="V676" s="39"/>
      <c r="W676" s="39"/>
      <c r="X676" s="39"/>
      <c r="Y676" s="39"/>
      <c r="Z676" s="39"/>
      <c r="AA676" s="39"/>
      <c r="AB676" s="39"/>
      <c r="AC676" s="39"/>
      <c r="AD676" s="39"/>
      <c r="AE676" s="39"/>
      <c r="AT676" s="18" t="s">
        <v>359</v>
      </c>
      <c r="AU676" s="18" t="s">
        <v>76</v>
      </c>
    </row>
    <row r="677" s="2" customFormat="1" ht="16.5" customHeight="1">
      <c r="A677" s="39"/>
      <c r="B677" s="40"/>
      <c r="C677" s="229" t="s">
        <v>2060</v>
      </c>
      <c r="D677" s="229" t="s">
        <v>352</v>
      </c>
      <c r="E677" s="230" t="s">
        <v>7629</v>
      </c>
      <c r="F677" s="231" t="s">
        <v>7630</v>
      </c>
      <c r="G677" s="232" t="s">
        <v>497</v>
      </c>
      <c r="H677" s="233">
        <v>1</v>
      </c>
      <c r="I677" s="234"/>
      <c r="J677" s="235">
        <f>ROUND(I677*H677,2)</f>
        <v>0</v>
      </c>
      <c r="K677" s="231" t="s">
        <v>1</v>
      </c>
      <c r="L677" s="45"/>
      <c r="M677" s="236" t="s">
        <v>1</v>
      </c>
      <c r="N677" s="237" t="s">
        <v>41</v>
      </c>
      <c r="O677" s="92"/>
      <c r="P677" s="238">
        <f>O677*H677</f>
        <v>0</v>
      </c>
      <c r="Q677" s="238">
        <v>0</v>
      </c>
      <c r="R677" s="238">
        <f>Q677*H677</f>
        <v>0</v>
      </c>
      <c r="S677" s="238">
        <v>0</v>
      </c>
      <c r="T677" s="239">
        <f>S677*H677</f>
        <v>0</v>
      </c>
      <c r="U677" s="39"/>
      <c r="V677" s="39"/>
      <c r="W677" s="39"/>
      <c r="X677" s="39"/>
      <c r="Y677" s="39"/>
      <c r="Z677" s="39"/>
      <c r="AA677" s="39"/>
      <c r="AB677" s="39"/>
      <c r="AC677" s="39"/>
      <c r="AD677" s="39"/>
      <c r="AE677" s="39"/>
      <c r="AR677" s="240" t="s">
        <v>357</v>
      </c>
      <c r="AT677" s="240" t="s">
        <v>352</v>
      </c>
      <c r="AU677" s="240" t="s">
        <v>76</v>
      </c>
      <c r="AY677" s="18" t="s">
        <v>350</v>
      </c>
      <c r="BE677" s="241">
        <f>IF(N677="základní",J677,0)</f>
        <v>0</v>
      </c>
      <c r="BF677" s="241">
        <f>IF(N677="snížená",J677,0)</f>
        <v>0</v>
      </c>
      <c r="BG677" s="241">
        <f>IF(N677="zákl. přenesená",J677,0)</f>
        <v>0</v>
      </c>
      <c r="BH677" s="241">
        <f>IF(N677="sníž. přenesená",J677,0)</f>
        <v>0</v>
      </c>
      <c r="BI677" s="241">
        <f>IF(N677="nulová",J677,0)</f>
        <v>0</v>
      </c>
      <c r="BJ677" s="18" t="s">
        <v>84</v>
      </c>
      <c r="BK677" s="241">
        <f>ROUND(I677*H677,2)</f>
        <v>0</v>
      </c>
      <c r="BL677" s="18" t="s">
        <v>357</v>
      </c>
      <c r="BM677" s="240" t="s">
        <v>2845</v>
      </c>
    </row>
    <row r="678" s="2" customFormat="1">
      <c r="A678" s="39"/>
      <c r="B678" s="40"/>
      <c r="C678" s="41"/>
      <c r="D678" s="242" t="s">
        <v>359</v>
      </c>
      <c r="E678" s="41"/>
      <c r="F678" s="243" t="s">
        <v>7617</v>
      </c>
      <c r="G678" s="41"/>
      <c r="H678" s="41"/>
      <c r="I678" s="244"/>
      <c r="J678" s="41"/>
      <c r="K678" s="41"/>
      <c r="L678" s="45"/>
      <c r="M678" s="245"/>
      <c r="N678" s="246"/>
      <c r="O678" s="92"/>
      <c r="P678" s="92"/>
      <c r="Q678" s="92"/>
      <c r="R678" s="92"/>
      <c r="S678" s="92"/>
      <c r="T678" s="93"/>
      <c r="U678" s="39"/>
      <c r="V678" s="39"/>
      <c r="W678" s="39"/>
      <c r="X678" s="39"/>
      <c r="Y678" s="39"/>
      <c r="Z678" s="39"/>
      <c r="AA678" s="39"/>
      <c r="AB678" s="39"/>
      <c r="AC678" s="39"/>
      <c r="AD678" s="39"/>
      <c r="AE678" s="39"/>
      <c r="AT678" s="18" t="s">
        <v>359</v>
      </c>
      <c r="AU678" s="18" t="s">
        <v>76</v>
      </c>
    </row>
    <row r="679" s="2" customFormat="1" ht="16.5" customHeight="1">
      <c r="A679" s="39"/>
      <c r="B679" s="40"/>
      <c r="C679" s="229" t="s">
        <v>2067</v>
      </c>
      <c r="D679" s="229" t="s">
        <v>352</v>
      </c>
      <c r="E679" s="230" t="s">
        <v>7631</v>
      </c>
      <c r="F679" s="231" t="s">
        <v>7632</v>
      </c>
      <c r="G679" s="232" t="s">
        <v>497</v>
      </c>
      <c r="H679" s="233">
        <v>2</v>
      </c>
      <c r="I679" s="234"/>
      <c r="J679" s="235">
        <f>ROUND(I679*H679,2)</f>
        <v>0</v>
      </c>
      <c r="K679" s="231" t="s">
        <v>1</v>
      </c>
      <c r="L679" s="45"/>
      <c r="M679" s="236" t="s">
        <v>1</v>
      </c>
      <c r="N679" s="237" t="s">
        <v>41</v>
      </c>
      <c r="O679" s="92"/>
      <c r="P679" s="238">
        <f>O679*H679</f>
        <v>0</v>
      </c>
      <c r="Q679" s="238">
        <v>0</v>
      </c>
      <c r="R679" s="238">
        <f>Q679*H679</f>
        <v>0</v>
      </c>
      <c r="S679" s="238">
        <v>0</v>
      </c>
      <c r="T679" s="239">
        <f>S679*H679</f>
        <v>0</v>
      </c>
      <c r="U679" s="39"/>
      <c r="V679" s="39"/>
      <c r="W679" s="39"/>
      <c r="X679" s="39"/>
      <c r="Y679" s="39"/>
      <c r="Z679" s="39"/>
      <c r="AA679" s="39"/>
      <c r="AB679" s="39"/>
      <c r="AC679" s="39"/>
      <c r="AD679" s="39"/>
      <c r="AE679" s="39"/>
      <c r="AR679" s="240" t="s">
        <v>357</v>
      </c>
      <c r="AT679" s="240" t="s">
        <v>352</v>
      </c>
      <c r="AU679" s="240" t="s">
        <v>76</v>
      </c>
      <c r="AY679" s="18" t="s">
        <v>350</v>
      </c>
      <c r="BE679" s="241">
        <f>IF(N679="základní",J679,0)</f>
        <v>0</v>
      </c>
      <c r="BF679" s="241">
        <f>IF(N679="snížená",J679,0)</f>
        <v>0</v>
      </c>
      <c r="BG679" s="241">
        <f>IF(N679="zákl. přenesená",J679,0)</f>
        <v>0</v>
      </c>
      <c r="BH679" s="241">
        <f>IF(N679="sníž. přenesená",J679,0)</f>
        <v>0</v>
      </c>
      <c r="BI679" s="241">
        <f>IF(N679="nulová",J679,0)</f>
        <v>0</v>
      </c>
      <c r="BJ679" s="18" t="s">
        <v>84</v>
      </c>
      <c r="BK679" s="241">
        <f>ROUND(I679*H679,2)</f>
        <v>0</v>
      </c>
      <c r="BL679" s="18" t="s">
        <v>357</v>
      </c>
      <c r="BM679" s="240" t="s">
        <v>2860</v>
      </c>
    </row>
    <row r="680" s="2" customFormat="1">
      <c r="A680" s="39"/>
      <c r="B680" s="40"/>
      <c r="C680" s="41"/>
      <c r="D680" s="242" t="s">
        <v>359</v>
      </c>
      <c r="E680" s="41"/>
      <c r="F680" s="243" t="s">
        <v>7617</v>
      </c>
      <c r="G680" s="41"/>
      <c r="H680" s="41"/>
      <c r="I680" s="244"/>
      <c r="J680" s="41"/>
      <c r="K680" s="41"/>
      <c r="L680" s="45"/>
      <c r="M680" s="245"/>
      <c r="N680" s="246"/>
      <c r="O680" s="92"/>
      <c r="P680" s="92"/>
      <c r="Q680" s="92"/>
      <c r="R680" s="92"/>
      <c r="S680" s="92"/>
      <c r="T680" s="93"/>
      <c r="U680" s="39"/>
      <c r="V680" s="39"/>
      <c r="W680" s="39"/>
      <c r="X680" s="39"/>
      <c r="Y680" s="39"/>
      <c r="Z680" s="39"/>
      <c r="AA680" s="39"/>
      <c r="AB680" s="39"/>
      <c r="AC680" s="39"/>
      <c r="AD680" s="39"/>
      <c r="AE680" s="39"/>
      <c r="AT680" s="18" t="s">
        <v>359</v>
      </c>
      <c r="AU680" s="18" t="s">
        <v>76</v>
      </c>
    </row>
    <row r="681" s="2" customFormat="1" ht="16.5" customHeight="1">
      <c r="A681" s="39"/>
      <c r="B681" s="40"/>
      <c r="C681" s="229" t="s">
        <v>2074</v>
      </c>
      <c r="D681" s="229" t="s">
        <v>352</v>
      </c>
      <c r="E681" s="230" t="s">
        <v>7633</v>
      </c>
      <c r="F681" s="231" t="s">
        <v>7634</v>
      </c>
      <c r="G681" s="232" t="s">
        <v>497</v>
      </c>
      <c r="H681" s="233">
        <v>2</v>
      </c>
      <c r="I681" s="234"/>
      <c r="J681" s="235">
        <f>ROUND(I681*H681,2)</f>
        <v>0</v>
      </c>
      <c r="K681" s="231" t="s">
        <v>1</v>
      </c>
      <c r="L681" s="45"/>
      <c r="M681" s="236" t="s">
        <v>1</v>
      </c>
      <c r="N681" s="237" t="s">
        <v>41</v>
      </c>
      <c r="O681" s="92"/>
      <c r="P681" s="238">
        <f>O681*H681</f>
        <v>0</v>
      </c>
      <c r="Q681" s="238">
        <v>0</v>
      </c>
      <c r="R681" s="238">
        <f>Q681*H681</f>
        <v>0</v>
      </c>
      <c r="S681" s="238">
        <v>0</v>
      </c>
      <c r="T681" s="239">
        <f>S681*H681</f>
        <v>0</v>
      </c>
      <c r="U681" s="39"/>
      <c r="V681" s="39"/>
      <c r="W681" s="39"/>
      <c r="X681" s="39"/>
      <c r="Y681" s="39"/>
      <c r="Z681" s="39"/>
      <c r="AA681" s="39"/>
      <c r="AB681" s="39"/>
      <c r="AC681" s="39"/>
      <c r="AD681" s="39"/>
      <c r="AE681" s="39"/>
      <c r="AR681" s="240" t="s">
        <v>357</v>
      </c>
      <c r="AT681" s="240" t="s">
        <v>352</v>
      </c>
      <c r="AU681" s="240" t="s">
        <v>76</v>
      </c>
      <c r="AY681" s="18" t="s">
        <v>350</v>
      </c>
      <c r="BE681" s="241">
        <f>IF(N681="základní",J681,0)</f>
        <v>0</v>
      </c>
      <c r="BF681" s="241">
        <f>IF(N681="snížená",J681,0)</f>
        <v>0</v>
      </c>
      <c r="BG681" s="241">
        <f>IF(N681="zákl. přenesená",J681,0)</f>
        <v>0</v>
      </c>
      <c r="BH681" s="241">
        <f>IF(N681="sníž. přenesená",J681,0)</f>
        <v>0</v>
      </c>
      <c r="BI681" s="241">
        <f>IF(N681="nulová",J681,0)</f>
        <v>0</v>
      </c>
      <c r="BJ681" s="18" t="s">
        <v>84</v>
      </c>
      <c r="BK681" s="241">
        <f>ROUND(I681*H681,2)</f>
        <v>0</v>
      </c>
      <c r="BL681" s="18" t="s">
        <v>357</v>
      </c>
      <c r="BM681" s="240" t="s">
        <v>2870</v>
      </c>
    </row>
    <row r="682" s="2" customFormat="1">
      <c r="A682" s="39"/>
      <c r="B682" s="40"/>
      <c r="C682" s="41"/>
      <c r="D682" s="242" t="s">
        <v>359</v>
      </c>
      <c r="E682" s="41"/>
      <c r="F682" s="243" t="s">
        <v>7617</v>
      </c>
      <c r="G682" s="41"/>
      <c r="H682" s="41"/>
      <c r="I682" s="244"/>
      <c r="J682" s="41"/>
      <c r="K682" s="41"/>
      <c r="L682" s="45"/>
      <c r="M682" s="245"/>
      <c r="N682" s="246"/>
      <c r="O682" s="92"/>
      <c r="P682" s="92"/>
      <c r="Q682" s="92"/>
      <c r="R682" s="92"/>
      <c r="S682" s="92"/>
      <c r="T682" s="93"/>
      <c r="U682" s="39"/>
      <c r="V682" s="39"/>
      <c r="W682" s="39"/>
      <c r="X682" s="39"/>
      <c r="Y682" s="39"/>
      <c r="Z682" s="39"/>
      <c r="AA682" s="39"/>
      <c r="AB682" s="39"/>
      <c r="AC682" s="39"/>
      <c r="AD682" s="39"/>
      <c r="AE682" s="39"/>
      <c r="AT682" s="18" t="s">
        <v>359</v>
      </c>
      <c r="AU682" s="18" t="s">
        <v>76</v>
      </c>
    </row>
    <row r="683" s="2" customFormat="1" ht="16.5" customHeight="1">
      <c r="A683" s="39"/>
      <c r="B683" s="40"/>
      <c r="C683" s="229" t="s">
        <v>2085</v>
      </c>
      <c r="D683" s="229" t="s">
        <v>352</v>
      </c>
      <c r="E683" s="230" t="s">
        <v>7635</v>
      </c>
      <c r="F683" s="231" t="s">
        <v>7634</v>
      </c>
      <c r="G683" s="232" t="s">
        <v>497</v>
      </c>
      <c r="H683" s="233">
        <v>2</v>
      </c>
      <c r="I683" s="234"/>
      <c r="J683" s="235">
        <f>ROUND(I683*H683,2)</f>
        <v>0</v>
      </c>
      <c r="K683" s="231" t="s">
        <v>1</v>
      </c>
      <c r="L683" s="45"/>
      <c r="M683" s="236" t="s">
        <v>1</v>
      </c>
      <c r="N683" s="237" t="s">
        <v>41</v>
      </c>
      <c r="O683" s="92"/>
      <c r="P683" s="238">
        <f>O683*H683</f>
        <v>0</v>
      </c>
      <c r="Q683" s="238">
        <v>0</v>
      </c>
      <c r="R683" s="238">
        <f>Q683*H683</f>
        <v>0</v>
      </c>
      <c r="S683" s="238">
        <v>0</v>
      </c>
      <c r="T683" s="239">
        <f>S683*H683</f>
        <v>0</v>
      </c>
      <c r="U683" s="39"/>
      <c r="V683" s="39"/>
      <c r="W683" s="39"/>
      <c r="X683" s="39"/>
      <c r="Y683" s="39"/>
      <c r="Z683" s="39"/>
      <c r="AA683" s="39"/>
      <c r="AB683" s="39"/>
      <c r="AC683" s="39"/>
      <c r="AD683" s="39"/>
      <c r="AE683" s="39"/>
      <c r="AR683" s="240" t="s">
        <v>357</v>
      </c>
      <c r="AT683" s="240" t="s">
        <v>352</v>
      </c>
      <c r="AU683" s="240" t="s">
        <v>76</v>
      </c>
      <c r="AY683" s="18" t="s">
        <v>350</v>
      </c>
      <c r="BE683" s="241">
        <f>IF(N683="základní",J683,0)</f>
        <v>0</v>
      </c>
      <c r="BF683" s="241">
        <f>IF(N683="snížená",J683,0)</f>
        <v>0</v>
      </c>
      <c r="BG683" s="241">
        <f>IF(N683="zákl. přenesená",J683,0)</f>
        <v>0</v>
      </c>
      <c r="BH683" s="241">
        <f>IF(N683="sníž. přenesená",J683,0)</f>
        <v>0</v>
      </c>
      <c r="BI683" s="241">
        <f>IF(N683="nulová",J683,0)</f>
        <v>0</v>
      </c>
      <c r="BJ683" s="18" t="s">
        <v>84</v>
      </c>
      <c r="BK683" s="241">
        <f>ROUND(I683*H683,2)</f>
        <v>0</v>
      </c>
      <c r="BL683" s="18" t="s">
        <v>357</v>
      </c>
      <c r="BM683" s="240" t="s">
        <v>2882</v>
      </c>
    </row>
    <row r="684" s="2" customFormat="1">
      <c r="A684" s="39"/>
      <c r="B684" s="40"/>
      <c r="C684" s="41"/>
      <c r="D684" s="242" t="s">
        <v>359</v>
      </c>
      <c r="E684" s="41"/>
      <c r="F684" s="243" t="s">
        <v>7617</v>
      </c>
      <c r="G684" s="41"/>
      <c r="H684" s="41"/>
      <c r="I684" s="244"/>
      <c r="J684" s="41"/>
      <c r="K684" s="41"/>
      <c r="L684" s="45"/>
      <c r="M684" s="245"/>
      <c r="N684" s="246"/>
      <c r="O684" s="92"/>
      <c r="P684" s="92"/>
      <c r="Q684" s="92"/>
      <c r="R684" s="92"/>
      <c r="S684" s="92"/>
      <c r="T684" s="93"/>
      <c r="U684" s="39"/>
      <c r="V684" s="39"/>
      <c r="W684" s="39"/>
      <c r="X684" s="39"/>
      <c r="Y684" s="39"/>
      <c r="Z684" s="39"/>
      <c r="AA684" s="39"/>
      <c r="AB684" s="39"/>
      <c r="AC684" s="39"/>
      <c r="AD684" s="39"/>
      <c r="AE684" s="39"/>
      <c r="AT684" s="18" t="s">
        <v>359</v>
      </c>
      <c r="AU684" s="18" t="s">
        <v>76</v>
      </c>
    </row>
    <row r="685" s="2" customFormat="1" ht="16.5" customHeight="1">
      <c r="A685" s="39"/>
      <c r="B685" s="40"/>
      <c r="C685" s="229" t="s">
        <v>2091</v>
      </c>
      <c r="D685" s="229" t="s">
        <v>352</v>
      </c>
      <c r="E685" s="230" t="s">
        <v>7636</v>
      </c>
      <c r="F685" s="231" t="s">
        <v>7637</v>
      </c>
      <c r="G685" s="232" t="s">
        <v>497</v>
      </c>
      <c r="H685" s="233">
        <v>2</v>
      </c>
      <c r="I685" s="234"/>
      <c r="J685" s="235">
        <f>ROUND(I685*H685,2)</f>
        <v>0</v>
      </c>
      <c r="K685" s="231" t="s">
        <v>1</v>
      </c>
      <c r="L685" s="45"/>
      <c r="M685" s="236" t="s">
        <v>1</v>
      </c>
      <c r="N685" s="237" t="s">
        <v>41</v>
      </c>
      <c r="O685" s="92"/>
      <c r="P685" s="238">
        <f>O685*H685</f>
        <v>0</v>
      </c>
      <c r="Q685" s="238">
        <v>0</v>
      </c>
      <c r="R685" s="238">
        <f>Q685*H685</f>
        <v>0</v>
      </c>
      <c r="S685" s="238">
        <v>0</v>
      </c>
      <c r="T685" s="239">
        <f>S685*H685</f>
        <v>0</v>
      </c>
      <c r="U685" s="39"/>
      <c r="V685" s="39"/>
      <c r="W685" s="39"/>
      <c r="X685" s="39"/>
      <c r="Y685" s="39"/>
      <c r="Z685" s="39"/>
      <c r="AA685" s="39"/>
      <c r="AB685" s="39"/>
      <c r="AC685" s="39"/>
      <c r="AD685" s="39"/>
      <c r="AE685" s="39"/>
      <c r="AR685" s="240" t="s">
        <v>357</v>
      </c>
      <c r="AT685" s="240" t="s">
        <v>352</v>
      </c>
      <c r="AU685" s="240" t="s">
        <v>76</v>
      </c>
      <c r="AY685" s="18" t="s">
        <v>350</v>
      </c>
      <c r="BE685" s="241">
        <f>IF(N685="základní",J685,0)</f>
        <v>0</v>
      </c>
      <c r="BF685" s="241">
        <f>IF(N685="snížená",J685,0)</f>
        <v>0</v>
      </c>
      <c r="BG685" s="241">
        <f>IF(N685="zákl. přenesená",J685,0)</f>
        <v>0</v>
      </c>
      <c r="BH685" s="241">
        <f>IF(N685="sníž. přenesená",J685,0)</f>
        <v>0</v>
      </c>
      <c r="BI685" s="241">
        <f>IF(N685="nulová",J685,0)</f>
        <v>0</v>
      </c>
      <c r="BJ685" s="18" t="s">
        <v>84</v>
      </c>
      <c r="BK685" s="241">
        <f>ROUND(I685*H685,2)</f>
        <v>0</v>
      </c>
      <c r="BL685" s="18" t="s">
        <v>357</v>
      </c>
      <c r="BM685" s="240" t="s">
        <v>2893</v>
      </c>
    </row>
    <row r="686" s="2" customFormat="1">
      <c r="A686" s="39"/>
      <c r="B686" s="40"/>
      <c r="C686" s="41"/>
      <c r="D686" s="242" t="s">
        <v>359</v>
      </c>
      <c r="E686" s="41"/>
      <c r="F686" s="243" t="s">
        <v>7617</v>
      </c>
      <c r="G686" s="41"/>
      <c r="H686" s="41"/>
      <c r="I686" s="244"/>
      <c r="J686" s="41"/>
      <c r="K686" s="41"/>
      <c r="L686" s="45"/>
      <c r="M686" s="245"/>
      <c r="N686" s="246"/>
      <c r="O686" s="92"/>
      <c r="P686" s="92"/>
      <c r="Q686" s="92"/>
      <c r="R686" s="92"/>
      <c r="S686" s="92"/>
      <c r="T686" s="93"/>
      <c r="U686" s="39"/>
      <c r="V686" s="39"/>
      <c r="W686" s="39"/>
      <c r="X686" s="39"/>
      <c r="Y686" s="39"/>
      <c r="Z686" s="39"/>
      <c r="AA686" s="39"/>
      <c r="AB686" s="39"/>
      <c r="AC686" s="39"/>
      <c r="AD686" s="39"/>
      <c r="AE686" s="39"/>
      <c r="AT686" s="18" t="s">
        <v>359</v>
      </c>
      <c r="AU686" s="18" t="s">
        <v>76</v>
      </c>
    </row>
    <row r="687" s="2" customFormat="1" ht="16.5" customHeight="1">
      <c r="A687" s="39"/>
      <c r="B687" s="40"/>
      <c r="C687" s="229" t="s">
        <v>2096</v>
      </c>
      <c r="D687" s="229" t="s">
        <v>352</v>
      </c>
      <c r="E687" s="230" t="s">
        <v>7638</v>
      </c>
      <c r="F687" s="231" t="s">
        <v>7637</v>
      </c>
      <c r="G687" s="232" t="s">
        <v>497</v>
      </c>
      <c r="H687" s="233">
        <v>2</v>
      </c>
      <c r="I687" s="234"/>
      <c r="J687" s="235">
        <f>ROUND(I687*H687,2)</f>
        <v>0</v>
      </c>
      <c r="K687" s="231" t="s">
        <v>1</v>
      </c>
      <c r="L687" s="45"/>
      <c r="M687" s="236" t="s">
        <v>1</v>
      </c>
      <c r="N687" s="237" t="s">
        <v>41</v>
      </c>
      <c r="O687" s="92"/>
      <c r="P687" s="238">
        <f>O687*H687</f>
        <v>0</v>
      </c>
      <c r="Q687" s="238">
        <v>0</v>
      </c>
      <c r="R687" s="238">
        <f>Q687*H687</f>
        <v>0</v>
      </c>
      <c r="S687" s="238">
        <v>0</v>
      </c>
      <c r="T687" s="239">
        <f>S687*H687</f>
        <v>0</v>
      </c>
      <c r="U687" s="39"/>
      <c r="V687" s="39"/>
      <c r="W687" s="39"/>
      <c r="X687" s="39"/>
      <c r="Y687" s="39"/>
      <c r="Z687" s="39"/>
      <c r="AA687" s="39"/>
      <c r="AB687" s="39"/>
      <c r="AC687" s="39"/>
      <c r="AD687" s="39"/>
      <c r="AE687" s="39"/>
      <c r="AR687" s="240" t="s">
        <v>357</v>
      </c>
      <c r="AT687" s="240" t="s">
        <v>352</v>
      </c>
      <c r="AU687" s="240" t="s">
        <v>76</v>
      </c>
      <c r="AY687" s="18" t="s">
        <v>350</v>
      </c>
      <c r="BE687" s="241">
        <f>IF(N687="základní",J687,0)</f>
        <v>0</v>
      </c>
      <c r="BF687" s="241">
        <f>IF(N687="snížená",J687,0)</f>
        <v>0</v>
      </c>
      <c r="BG687" s="241">
        <f>IF(N687="zákl. přenesená",J687,0)</f>
        <v>0</v>
      </c>
      <c r="BH687" s="241">
        <f>IF(N687="sníž. přenesená",J687,0)</f>
        <v>0</v>
      </c>
      <c r="BI687" s="241">
        <f>IF(N687="nulová",J687,0)</f>
        <v>0</v>
      </c>
      <c r="BJ687" s="18" t="s">
        <v>84</v>
      </c>
      <c r="BK687" s="241">
        <f>ROUND(I687*H687,2)</f>
        <v>0</v>
      </c>
      <c r="BL687" s="18" t="s">
        <v>357</v>
      </c>
      <c r="BM687" s="240" t="s">
        <v>2902</v>
      </c>
    </row>
    <row r="688" s="2" customFormat="1">
      <c r="A688" s="39"/>
      <c r="B688" s="40"/>
      <c r="C688" s="41"/>
      <c r="D688" s="242" t="s">
        <v>359</v>
      </c>
      <c r="E688" s="41"/>
      <c r="F688" s="243" t="s">
        <v>7617</v>
      </c>
      <c r="G688" s="41"/>
      <c r="H688" s="41"/>
      <c r="I688" s="244"/>
      <c r="J688" s="41"/>
      <c r="K688" s="41"/>
      <c r="L688" s="45"/>
      <c r="M688" s="245"/>
      <c r="N688" s="246"/>
      <c r="O688" s="92"/>
      <c r="P688" s="92"/>
      <c r="Q688" s="92"/>
      <c r="R688" s="92"/>
      <c r="S688" s="92"/>
      <c r="T688" s="93"/>
      <c r="U688" s="39"/>
      <c r="V688" s="39"/>
      <c r="W688" s="39"/>
      <c r="X688" s="39"/>
      <c r="Y688" s="39"/>
      <c r="Z688" s="39"/>
      <c r="AA688" s="39"/>
      <c r="AB688" s="39"/>
      <c r="AC688" s="39"/>
      <c r="AD688" s="39"/>
      <c r="AE688" s="39"/>
      <c r="AT688" s="18" t="s">
        <v>359</v>
      </c>
      <c r="AU688" s="18" t="s">
        <v>76</v>
      </c>
    </row>
    <row r="689" s="2" customFormat="1" ht="16.5" customHeight="1">
      <c r="A689" s="39"/>
      <c r="B689" s="40"/>
      <c r="C689" s="229" t="s">
        <v>2102</v>
      </c>
      <c r="D689" s="229" t="s">
        <v>352</v>
      </c>
      <c r="E689" s="230" t="s">
        <v>7639</v>
      </c>
      <c r="F689" s="231" t="s">
        <v>7640</v>
      </c>
      <c r="G689" s="232" t="s">
        <v>497</v>
      </c>
      <c r="H689" s="233">
        <v>1</v>
      </c>
      <c r="I689" s="234"/>
      <c r="J689" s="235">
        <f>ROUND(I689*H689,2)</f>
        <v>0</v>
      </c>
      <c r="K689" s="231" t="s">
        <v>1</v>
      </c>
      <c r="L689" s="45"/>
      <c r="M689" s="236" t="s">
        <v>1</v>
      </c>
      <c r="N689" s="237" t="s">
        <v>41</v>
      </c>
      <c r="O689" s="92"/>
      <c r="P689" s="238">
        <f>O689*H689</f>
        <v>0</v>
      </c>
      <c r="Q689" s="238">
        <v>0</v>
      </c>
      <c r="R689" s="238">
        <f>Q689*H689</f>
        <v>0</v>
      </c>
      <c r="S689" s="238">
        <v>0</v>
      </c>
      <c r="T689" s="239">
        <f>S689*H689</f>
        <v>0</v>
      </c>
      <c r="U689" s="39"/>
      <c r="V689" s="39"/>
      <c r="W689" s="39"/>
      <c r="X689" s="39"/>
      <c r="Y689" s="39"/>
      <c r="Z689" s="39"/>
      <c r="AA689" s="39"/>
      <c r="AB689" s="39"/>
      <c r="AC689" s="39"/>
      <c r="AD689" s="39"/>
      <c r="AE689" s="39"/>
      <c r="AR689" s="240" t="s">
        <v>357</v>
      </c>
      <c r="AT689" s="240" t="s">
        <v>352</v>
      </c>
      <c r="AU689" s="240" t="s">
        <v>76</v>
      </c>
      <c r="AY689" s="18" t="s">
        <v>350</v>
      </c>
      <c r="BE689" s="241">
        <f>IF(N689="základní",J689,0)</f>
        <v>0</v>
      </c>
      <c r="BF689" s="241">
        <f>IF(N689="snížená",J689,0)</f>
        <v>0</v>
      </c>
      <c r="BG689" s="241">
        <f>IF(N689="zákl. přenesená",J689,0)</f>
        <v>0</v>
      </c>
      <c r="BH689" s="241">
        <f>IF(N689="sníž. přenesená",J689,0)</f>
        <v>0</v>
      </c>
      <c r="BI689" s="241">
        <f>IF(N689="nulová",J689,0)</f>
        <v>0</v>
      </c>
      <c r="BJ689" s="18" t="s">
        <v>84</v>
      </c>
      <c r="BK689" s="241">
        <f>ROUND(I689*H689,2)</f>
        <v>0</v>
      </c>
      <c r="BL689" s="18" t="s">
        <v>357</v>
      </c>
      <c r="BM689" s="240" t="s">
        <v>2913</v>
      </c>
    </row>
    <row r="690" s="2" customFormat="1">
      <c r="A690" s="39"/>
      <c r="B690" s="40"/>
      <c r="C690" s="41"/>
      <c r="D690" s="242" t="s">
        <v>359</v>
      </c>
      <c r="E690" s="41"/>
      <c r="F690" s="243" t="s">
        <v>7617</v>
      </c>
      <c r="G690" s="41"/>
      <c r="H690" s="41"/>
      <c r="I690" s="244"/>
      <c r="J690" s="41"/>
      <c r="K690" s="41"/>
      <c r="L690" s="45"/>
      <c r="M690" s="245"/>
      <c r="N690" s="246"/>
      <c r="O690" s="92"/>
      <c r="P690" s="92"/>
      <c r="Q690" s="92"/>
      <c r="R690" s="92"/>
      <c r="S690" s="92"/>
      <c r="T690" s="93"/>
      <c r="U690" s="39"/>
      <c r="V690" s="39"/>
      <c r="W690" s="39"/>
      <c r="X690" s="39"/>
      <c r="Y690" s="39"/>
      <c r="Z690" s="39"/>
      <c r="AA690" s="39"/>
      <c r="AB690" s="39"/>
      <c r="AC690" s="39"/>
      <c r="AD690" s="39"/>
      <c r="AE690" s="39"/>
      <c r="AT690" s="18" t="s">
        <v>359</v>
      </c>
      <c r="AU690" s="18" t="s">
        <v>76</v>
      </c>
    </row>
    <row r="691" s="2" customFormat="1" ht="16.5" customHeight="1">
      <c r="A691" s="39"/>
      <c r="B691" s="40"/>
      <c r="C691" s="229" t="s">
        <v>2107</v>
      </c>
      <c r="D691" s="229" t="s">
        <v>352</v>
      </c>
      <c r="E691" s="230" t="s">
        <v>7641</v>
      </c>
      <c r="F691" s="231" t="s">
        <v>7642</v>
      </c>
      <c r="G691" s="232" t="s">
        <v>497</v>
      </c>
      <c r="H691" s="233">
        <v>2</v>
      </c>
      <c r="I691" s="234"/>
      <c r="J691" s="235">
        <f>ROUND(I691*H691,2)</f>
        <v>0</v>
      </c>
      <c r="K691" s="231" t="s">
        <v>1</v>
      </c>
      <c r="L691" s="45"/>
      <c r="M691" s="236" t="s">
        <v>1</v>
      </c>
      <c r="N691" s="237" t="s">
        <v>41</v>
      </c>
      <c r="O691" s="92"/>
      <c r="P691" s="238">
        <f>O691*H691</f>
        <v>0</v>
      </c>
      <c r="Q691" s="238">
        <v>0</v>
      </c>
      <c r="R691" s="238">
        <f>Q691*H691</f>
        <v>0</v>
      </c>
      <c r="S691" s="238">
        <v>0</v>
      </c>
      <c r="T691" s="239">
        <f>S691*H691</f>
        <v>0</v>
      </c>
      <c r="U691" s="39"/>
      <c r="V691" s="39"/>
      <c r="W691" s="39"/>
      <c r="X691" s="39"/>
      <c r="Y691" s="39"/>
      <c r="Z691" s="39"/>
      <c r="AA691" s="39"/>
      <c r="AB691" s="39"/>
      <c r="AC691" s="39"/>
      <c r="AD691" s="39"/>
      <c r="AE691" s="39"/>
      <c r="AR691" s="240" t="s">
        <v>357</v>
      </c>
      <c r="AT691" s="240" t="s">
        <v>352</v>
      </c>
      <c r="AU691" s="240" t="s">
        <v>76</v>
      </c>
      <c r="AY691" s="18" t="s">
        <v>350</v>
      </c>
      <c r="BE691" s="241">
        <f>IF(N691="základní",J691,0)</f>
        <v>0</v>
      </c>
      <c r="BF691" s="241">
        <f>IF(N691="snížená",J691,0)</f>
        <v>0</v>
      </c>
      <c r="BG691" s="241">
        <f>IF(N691="zákl. přenesená",J691,0)</f>
        <v>0</v>
      </c>
      <c r="BH691" s="241">
        <f>IF(N691="sníž. přenesená",J691,0)</f>
        <v>0</v>
      </c>
      <c r="BI691" s="241">
        <f>IF(N691="nulová",J691,0)</f>
        <v>0</v>
      </c>
      <c r="BJ691" s="18" t="s">
        <v>84</v>
      </c>
      <c r="BK691" s="241">
        <f>ROUND(I691*H691,2)</f>
        <v>0</v>
      </c>
      <c r="BL691" s="18" t="s">
        <v>357</v>
      </c>
      <c r="BM691" s="240" t="s">
        <v>2924</v>
      </c>
    </row>
    <row r="692" s="2" customFormat="1">
      <c r="A692" s="39"/>
      <c r="B692" s="40"/>
      <c r="C692" s="41"/>
      <c r="D692" s="242" t="s">
        <v>359</v>
      </c>
      <c r="E692" s="41"/>
      <c r="F692" s="243" t="s">
        <v>7617</v>
      </c>
      <c r="G692" s="41"/>
      <c r="H692" s="41"/>
      <c r="I692" s="244"/>
      <c r="J692" s="41"/>
      <c r="K692" s="41"/>
      <c r="L692" s="45"/>
      <c r="M692" s="245"/>
      <c r="N692" s="246"/>
      <c r="O692" s="92"/>
      <c r="P692" s="92"/>
      <c r="Q692" s="92"/>
      <c r="R692" s="92"/>
      <c r="S692" s="92"/>
      <c r="T692" s="93"/>
      <c r="U692" s="39"/>
      <c r="V692" s="39"/>
      <c r="W692" s="39"/>
      <c r="X692" s="39"/>
      <c r="Y692" s="39"/>
      <c r="Z692" s="39"/>
      <c r="AA692" s="39"/>
      <c r="AB692" s="39"/>
      <c r="AC692" s="39"/>
      <c r="AD692" s="39"/>
      <c r="AE692" s="39"/>
      <c r="AT692" s="18" t="s">
        <v>359</v>
      </c>
      <c r="AU692" s="18" t="s">
        <v>76</v>
      </c>
    </row>
    <row r="693" s="2" customFormat="1" ht="16.5" customHeight="1">
      <c r="A693" s="39"/>
      <c r="B693" s="40"/>
      <c r="C693" s="229" t="s">
        <v>2117</v>
      </c>
      <c r="D693" s="229" t="s">
        <v>352</v>
      </c>
      <c r="E693" s="230" t="s">
        <v>7643</v>
      </c>
      <c r="F693" s="231" t="s">
        <v>7644</v>
      </c>
      <c r="G693" s="232" t="s">
        <v>497</v>
      </c>
      <c r="H693" s="233">
        <v>1</v>
      </c>
      <c r="I693" s="234"/>
      <c r="J693" s="235">
        <f>ROUND(I693*H693,2)</f>
        <v>0</v>
      </c>
      <c r="K693" s="231" t="s">
        <v>1</v>
      </c>
      <c r="L693" s="45"/>
      <c r="M693" s="236" t="s">
        <v>1</v>
      </c>
      <c r="N693" s="237" t="s">
        <v>41</v>
      </c>
      <c r="O693" s="92"/>
      <c r="P693" s="238">
        <f>O693*H693</f>
        <v>0</v>
      </c>
      <c r="Q693" s="238">
        <v>0</v>
      </c>
      <c r="R693" s="238">
        <f>Q693*H693</f>
        <v>0</v>
      </c>
      <c r="S693" s="238">
        <v>0</v>
      </c>
      <c r="T693" s="239">
        <f>S693*H693</f>
        <v>0</v>
      </c>
      <c r="U693" s="39"/>
      <c r="V693" s="39"/>
      <c r="W693" s="39"/>
      <c r="X693" s="39"/>
      <c r="Y693" s="39"/>
      <c r="Z693" s="39"/>
      <c r="AA693" s="39"/>
      <c r="AB693" s="39"/>
      <c r="AC693" s="39"/>
      <c r="AD693" s="39"/>
      <c r="AE693" s="39"/>
      <c r="AR693" s="240" t="s">
        <v>357</v>
      </c>
      <c r="AT693" s="240" t="s">
        <v>352</v>
      </c>
      <c r="AU693" s="240" t="s">
        <v>76</v>
      </c>
      <c r="AY693" s="18" t="s">
        <v>350</v>
      </c>
      <c r="BE693" s="241">
        <f>IF(N693="základní",J693,0)</f>
        <v>0</v>
      </c>
      <c r="BF693" s="241">
        <f>IF(N693="snížená",J693,0)</f>
        <v>0</v>
      </c>
      <c r="BG693" s="241">
        <f>IF(N693="zákl. přenesená",J693,0)</f>
        <v>0</v>
      </c>
      <c r="BH693" s="241">
        <f>IF(N693="sníž. přenesená",J693,0)</f>
        <v>0</v>
      </c>
      <c r="BI693" s="241">
        <f>IF(N693="nulová",J693,0)</f>
        <v>0</v>
      </c>
      <c r="BJ693" s="18" t="s">
        <v>84</v>
      </c>
      <c r="BK693" s="241">
        <f>ROUND(I693*H693,2)</f>
        <v>0</v>
      </c>
      <c r="BL693" s="18" t="s">
        <v>357</v>
      </c>
      <c r="BM693" s="240" t="s">
        <v>2936</v>
      </c>
    </row>
    <row r="694" s="2" customFormat="1">
      <c r="A694" s="39"/>
      <c r="B694" s="40"/>
      <c r="C694" s="41"/>
      <c r="D694" s="242" t="s">
        <v>359</v>
      </c>
      <c r="E694" s="41"/>
      <c r="F694" s="243" t="s">
        <v>7617</v>
      </c>
      <c r="G694" s="41"/>
      <c r="H694" s="41"/>
      <c r="I694" s="244"/>
      <c r="J694" s="41"/>
      <c r="K694" s="41"/>
      <c r="L694" s="45"/>
      <c r="M694" s="245"/>
      <c r="N694" s="246"/>
      <c r="O694" s="92"/>
      <c r="P694" s="92"/>
      <c r="Q694" s="92"/>
      <c r="R694" s="92"/>
      <c r="S694" s="92"/>
      <c r="T694" s="93"/>
      <c r="U694" s="39"/>
      <c r="V694" s="39"/>
      <c r="W694" s="39"/>
      <c r="X694" s="39"/>
      <c r="Y694" s="39"/>
      <c r="Z694" s="39"/>
      <c r="AA694" s="39"/>
      <c r="AB694" s="39"/>
      <c r="AC694" s="39"/>
      <c r="AD694" s="39"/>
      <c r="AE694" s="39"/>
      <c r="AT694" s="18" t="s">
        <v>359</v>
      </c>
      <c r="AU694" s="18" t="s">
        <v>76</v>
      </c>
    </row>
    <row r="695" s="2" customFormat="1" ht="16.5" customHeight="1">
      <c r="A695" s="39"/>
      <c r="B695" s="40"/>
      <c r="C695" s="229" t="s">
        <v>2123</v>
      </c>
      <c r="D695" s="229" t="s">
        <v>352</v>
      </c>
      <c r="E695" s="230" t="s">
        <v>7645</v>
      </c>
      <c r="F695" s="231" t="s">
        <v>7646</v>
      </c>
      <c r="G695" s="232" t="s">
        <v>497</v>
      </c>
      <c r="H695" s="233">
        <v>3</v>
      </c>
      <c r="I695" s="234"/>
      <c r="J695" s="235">
        <f>ROUND(I695*H695,2)</f>
        <v>0</v>
      </c>
      <c r="K695" s="231" t="s">
        <v>1</v>
      </c>
      <c r="L695" s="45"/>
      <c r="M695" s="236" t="s">
        <v>1</v>
      </c>
      <c r="N695" s="237" t="s">
        <v>41</v>
      </c>
      <c r="O695" s="92"/>
      <c r="P695" s="238">
        <f>O695*H695</f>
        <v>0</v>
      </c>
      <c r="Q695" s="238">
        <v>0</v>
      </c>
      <c r="R695" s="238">
        <f>Q695*H695</f>
        <v>0</v>
      </c>
      <c r="S695" s="238">
        <v>0</v>
      </c>
      <c r="T695" s="239">
        <f>S695*H695</f>
        <v>0</v>
      </c>
      <c r="U695" s="39"/>
      <c r="V695" s="39"/>
      <c r="W695" s="39"/>
      <c r="X695" s="39"/>
      <c r="Y695" s="39"/>
      <c r="Z695" s="39"/>
      <c r="AA695" s="39"/>
      <c r="AB695" s="39"/>
      <c r="AC695" s="39"/>
      <c r="AD695" s="39"/>
      <c r="AE695" s="39"/>
      <c r="AR695" s="240" t="s">
        <v>357</v>
      </c>
      <c r="AT695" s="240" t="s">
        <v>352</v>
      </c>
      <c r="AU695" s="240" t="s">
        <v>76</v>
      </c>
      <c r="AY695" s="18" t="s">
        <v>350</v>
      </c>
      <c r="BE695" s="241">
        <f>IF(N695="základní",J695,0)</f>
        <v>0</v>
      </c>
      <c r="BF695" s="241">
        <f>IF(N695="snížená",J695,0)</f>
        <v>0</v>
      </c>
      <c r="BG695" s="241">
        <f>IF(N695="zákl. přenesená",J695,0)</f>
        <v>0</v>
      </c>
      <c r="BH695" s="241">
        <f>IF(N695="sníž. přenesená",J695,0)</f>
        <v>0</v>
      </c>
      <c r="BI695" s="241">
        <f>IF(N695="nulová",J695,0)</f>
        <v>0</v>
      </c>
      <c r="BJ695" s="18" t="s">
        <v>84</v>
      </c>
      <c r="BK695" s="241">
        <f>ROUND(I695*H695,2)</f>
        <v>0</v>
      </c>
      <c r="BL695" s="18" t="s">
        <v>357</v>
      </c>
      <c r="BM695" s="240" t="s">
        <v>2945</v>
      </c>
    </row>
    <row r="696" s="2" customFormat="1">
      <c r="A696" s="39"/>
      <c r="B696" s="40"/>
      <c r="C696" s="41"/>
      <c r="D696" s="242" t="s">
        <v>359</v>
      </c>
      <c r="E696" s="41"/>
      <c r="F696" s="243" t="s">
        <v>7617</v>
      </c>
      <c r="G696" s="41"/>
      <c r="H696" s="41"/>
      <c r="I696" s="244"/>
      <c r="J696" s="41"/>
      <c r="K696" s="41"/>
      <c r="L696" s="45"/>
      <c r="M696" s="245"/>
      <c r="N696" s="246"/>
      <c r="O696" s="92"/>
      <c r="P696" s="92"/>
      <c r="Q696" s="92"/>
      <c r="R696" s="92"/>
      <c r="S696" s="92"/>
      <c r="T696" s="93"/>
      <c r="U696" s="39"/>
      <c r="V696" s="39"/>
      <c r="W696" s="39"/>
      <c r="X696" s="39"/>
      <c r="Y696" s="39"/>
      <c r="Z696" s="39"/>
      <c r="AA696" s="39"/>
      <c r="AB696" s="39"/>
      <c r="AC696" s="39"/>
      <c r="AD696" s="39"/>
      <c r="AE696" s="39"/>
      <c r="AT696" s="18" t="s">
        <v>359</v>
      </c>
      <c r="AU696" s="18" t="s">
        <v>76</v>
      </c>
    </row>
    <row r="697" s="2" customFormat="1" ht="16.5" customHeight="1">
      <c r="A697" s="39"/>
      <c r="B697" s="40"/>
      <c r="C697" s="229" t="s">
        <v>2128</v>
      </c>
      <c r="D697" s="229" t="s">
        <v>352</v>
      </c>
      <c r="E697" s="230" t="s">
        <v>7647</v>
      </c>
      <c r="F697" s="231" t="s">
        <v>7646</v>
      </c>
      <c r="G697" s="232" t="s">
        <v>497</v>
      </c>
      <c r="H697" s="233">
        <v>1</v>
      </c>
      <c r="I697" s="234"/>
      <c r="J697" s="235">
        <f>ROUND(I697*H697,2)</f>
        <v>0</v>
      </c>
      <c r="K697" s="231" t="s">
        <v>1</v>
      </c>
      <c r="L697" s="45"/>
      <c r="M697" s="236" t="s">
        <v>1</v>
      </c>
      <c r="N697" s="237" t="s">
        <v>41</v>
      </c>
      <c r="O697" s="92"/>
      <c r="P697" s="238">
        <f>O697*H697</f>
        <v>0</v>
      </c>
      <c r="Q697" s="238">
        <v>0</v>
      </c>
      <c r="R697" s="238">
        <f>Q697*H697</f>
        <v>0</v>
      </c>
      <c r="S697" s="238">
        <v>0</v>
      </c>
      <c r="T697" s="239">
        <f>S697*H697</f>
        <v>0</v>
      </c>
      <c r="U697" s="39"/>
      <c r="V697" s="39"/>
      <c r="W697" s="39"/>
      <c r="X697" s="39"/>
      <c r="Y697" s="39"/>
      <c r="Z697" s="39"/>
      <c r="AA697" s="39"/>
      <c r="AB697" s="39"/>
      <c r="AC697" s="39"/>
      <c r="AD697" s="39"/>
      <c r="AE697" s="39"/>
      <c r="AR697" s="240" t="s">
        <v>357</v>
      </c>
      <c r="AT697" s="240" t="s">
        <v>352</v>
      </c>
      <c r="AU697" s="240" t="s">
        <v>76</v>
      </c>
      <c r="AY697" s="18" t="s">
        <v>350</v>
      </c>
      <c r="BE697" s="241">
        <f>IF(N697="základní",J697,0)</f>
        <v>0</v>
      </c>
      <c r="BF697" s="241">
        <f>IF(N697="snížená",J697,0)</f>
        <v>0</v>
      </c>
      <c r="BG697" s="241">
        <f>IF(N697="zákl. přenesená",J697,0)</f>
        <v>0</v>
      </c>
      <c r="BH697" s="241">
        <f>IF(N697="sníž. přenesená",J697,0)</f>
        <v>0</v>
      </c>
      <c r="BI697" s="241">
        <f>IF(N697="nulová",J697,0)</f>
        <v>0</v>
      </c>
      <c r="BJ697" s="18" t="s">
        <v>84</v>
      </c>
      <c r="BK697" s="241">
        <f>ROUND(I697*H697,2)</f>
        <v>0</v>
      </c>
      <c r="BL697" s="18" t="s">
        <v>357</v>
      </c>
      <c r="BM697" s="240" t="s">
        <v>2959</v>
      </c>
    </row>
    <row r="698" s="2" customFormat="1">
      <c r="A698" s="39"/>
      <c r="B698" s="40"/>
      <c r="C698" s="41"/>
      <c r="D698" s="242" t="s">
        <v>359</v>
      </c>
      <c r="E698" s="41"/>
      <c r="F698" s="243" t="s">
        <v>7617</v>
      </c>
      <c r="G698" s="41"/>
      <c r="H698" s="41"/>
      <c r="I698" s="244"/>
      <c r="J698" s="41"/>
      <c r="K698" s="41"/>
      <c r="L698" s="45"/>
      <c r="M698" s="245"/>
      <c r="N698" s="246"/>
      <c r="O698" s="92"/>
      <c r="P698" s="92"/>
      <c r="Q698" s="92"/>
      <c r="R698" s="92"/>
      <c r="S698" s="92"/>
      <c r="T698" s="93"/>
      <c r="U698" s="39"/>
      <c r="V698" s="39"/>
      <c r="W698" s="39"/>
      <c r="X698" s="39"/>
      <c r="Y698" s="39"/>
      <c r="Z698" s="39"/>
      <c r="AA698" s="39"/>
      <c r="AB698" s="39"/>
      <c r="AC698" s="39"/>
      <c r="AD698" s="39"/>
      <c r="AE698" s="39"/>
      <c r="AT698" s="18" t="s">
        <v>359</v>
      </c>
      <c r="AU698" s="18" t="s">
        <v>76</v>
      </c>
    </row>
    <row r="699" s="2" customFormat="1" ht="16.5" customHeight="1">
      <c r="A699" s="39"/>
      <c r="B699" s="40"/>
      <c r="C699" s="229" t="s">
        <v>2137</v>
      </c>
      <c r="D699" s="229" t="s">
        <v>352</v>
      </c>
      <c r="E699" s="230" t="s">
        <v>7648</v>
      </c>
      <c r="F699" s="231" t="s">
        <v>7649</v>
      </c>
      <c r="G699" s="232" t="s">
        <v>497</v>
      </c>
      <c r="H699" s="233">
        <v>1</v>
      </c>
      <c r="I699" s="234"/>
      <c r="J699" s="235">
        <f>ROUND(I699*H699,2)</f>
        <v>0</v>
      </c>
      <c r="K699" s="231" t="s">
        <v>1</v>
      </c>
      <c r="L699" s="45"/>
      <c r="M699" s="236" t="s">
        <v>1</v>
      </c>
      <c r="N699" s="237" t="s">
        <v>41</v>
      </c>
      <c r="O699" s="92"/>
      <c r="P699" s="238">
        <f>O699*H699</f>
        <v>0</v>
      </c>
      <c r="Q699" s="238">
        <v>0</v>
      </c>
      <c r="R699" s="238">
        <f>Q699*H699</f>
        <v>0</v>
      </c>
      <c r="S699" s="238">
        <v>0</v>
      </c>
      <c r="T699" s="239">
        <f>S699*H699</f>
        <v>0</v>
      </c>
      <c r="U699" s="39"/>
      <c r="V699" s="39"/>
      <c r="W699" s="39"/>
      <c r="X699" s="39"/>
      <c r="Y699" s="39"/>
      <c r="Z699" s="39"/>
      <c r="AA699" s="39"/>
      <c r="AB699" s="39"/>
      <c r="AC699" s="39"/>
      <c r="AD699" s="39"/>
      <c r="AE699" s="39"/>
      <c r="AR699" s="240" t="s">
        <v>357</v>
      </c>
      <c r="AT699" s="240" t="s">
        <v>352</v>
      </c>
      <c r="AU699" s="240" t="s">
        <v>76</v>
      </c>
      <c r="AY699" s="18" t="s">
        <v>350</v>
      </c>
      <c r="BE699" s="241">
        <f>IF(N699="základní",J699,0)</f>
        <v>0</v>
      </c>
      <c r="BF699" s="241">
        <f>IF(N699="snížená",J699,0)</f>
        <v>0</v>
      </c>
      <c r="BG699" s="241">
        <f>IF(N699="zákl. přenesená",J699,0)</f>
        <v>0</v>
      </c>
      <c r="BH699" s="241">
        <f>IF(N699="sníž. přenesená",J699,0)</f>
        <v>0</v>
      </c>
      <c r="BI699" s="241">
        <f>IF(N699="nulová",J699,0)</f>
        <v>0</v>
      </c>
      <c r="BJ699" s="18" t="s">
        <v>84</v>
      </c>
      <c r="BK699" s="241">
        <f>ROUND(I699*H699,2)</f>
        <v>0</v>
      </c>
      <c r="BL699" s="18" t="s">
        <v>357</v>
      </c>
      <c r="BM699" s="240" t="s">
        <v>2969</v>
      </c>
    </row>
    <row r="700" s="2" customFormat="1">
      <c r="A700" s="39"/>
      <c r="B700" s="40"/>
      <c r="C700" s="41"/>
      <c r="D700" s="242" t="s">
        <v>359</v>
      </c>
      <c r="E700" s="41"/>
      <c r="F700" s="243" t="s">
        <v>7617</v>
      </c>
      <c r="G700" s="41"/>
      <c r="H700" s="41"/>
      <c r="I700" s="244"/>
      <c r="J700" s="41"/>
      <c r="K700" s="41"/>
      <c r="L700" s="45"/>
      <c r="M700" s="245"/>
      <c r="N700" s="246"/>
      <c r="O700" s="92"/>
      <c r="P700" s="92"/>
      <c r="Q700" s="92"/>
      <c r="R700" s="92"/>
      <c r="S700" s="92"/>
      <c r="T700" s="93"/>
      <c r="U700" s="39"/>
      <c r="V700" s="39"/>
      <c r="W700" s="39"/>
      <c r="X700" s="39"/>
      <c r="Y700" s="39"/>
      <c r="Z700" s="39"/>
      <c r="AA700" s="39"/>
      <c r="AB700" s="39"/>
      <c r="AC700" s="39"/>
      <c r="AD700" s="39"/>
      <c r="AE700" s="39"/>
      <c r="AT700" s="18" t="s">
        <v>359</v>
      </c>
      <c r="AU700" s="18" t="s">
        <v>76</v>
      </c>
    </row>
    <row r="701" s="2" customFormat="1" ht="16.5" customHeight="1">
      <c r="A701" s="39"/>
      <c r="B701" s="40"/>
      <c r="C701" s="229" t="s">
        <v>2152</v>
      </c>
      <c r="D701" s="229" t="s">
        <v>352</v>
      </c>
      <c r="E701" s="230" t="s">
        <v>7650</v>
      </c>
      <c r="F701" s="231" t="s">
        <v>7651</v>
      </c>
      <c r="G701" s="232" t="s">
        <v>497</v>
      </c>
      <c r="H701" s="233">
        <v>2</v>
      </c>
      <c r="I701" s="234"/>
      <c r="J701" s="235">
        <f>ROUND(I701*H701,2)</f>
        <v>0</v>
      </c>
      <c r="K701" s="231" t="s">
        <v>1</v>
      </c>
      <c r="L701" s="45"/>
      <c r="M701" s="236" t="s">
        <v>1</v>
      </c>
      <c r="N701" s="237" t="s">
        <v>41</v>
      </c>
      <c r="O701" s="92"/>
      <c r="P701" s="238">
        <f>O701*H701</f>
        <v>0</v>
      </c>
      <c r="Q701" s="238">
        <v>0</v>
      </c>
      <c r="R701" s="238">
        <f>Q701*H701</f>
        <v>0</v>
      </c>
      <c r="S701" s="238">
        <v>0</v>
      </c>
      <c r="T701" s="239">
        <f>S701*H701</f>
        <v>0</v>
      </c>
      <c r="U701" s="39"/>
      <c r="V701" s="39"/>
      <c r="W701" s="39"/>
      <c r="X701" s="39"/>
      <c r="Y701" s="39"/>
      <c r="Z701" s="39"/>
      <c r="AA701" s="39"/>
      <c r="AB701" s="39"/>
      <c r="AC701" s="39"/>
      <c r="AD701" s="39"/>
      <c r="AE701" s="39"/>
      <c r="AR701" s="240" t="s">
        <v>357</v>
      </c>
      <c r="AT701" s="240" t="s">
        <v>352</v>
      </c>
      <c r="AU701" s="240" t="s">
        <v>76</v>
      </c>
      <c r="AY701" s="18" t="s">
        <v>350</v>
      </c>
      <c r="BE701" s="241">
        <f>IF(N701="základní",J701,0)</f>
        <v>0</v>
      </c>
      <c r="BF701" s="241">
        <f>IF(N701="snížená",J701,0)</f>
        <v>0</v>
      </c>
      <c r="BG701" s="241">
        <f>IF(N701="zákl. přenesená",J701,0)</f>
        <v>0</v>
      </c>
      <c r="BH701" s="241">
        <f>IF(N701="sníž. přenesená",J701,0)</f>
        <v>0</v>
      </c>
      <c r="BI701" s="241">
        <f>IF(N701="nulová",J701,0)</f>
        <v>0</v>
      </c>
      <c r="BJ701" s="18" t="s">
        <v>84</v>
      </c>
      <c r="BK701" s="241">
        <f>ROUND(I701*H701,2)</f>
        <v>0</v>
      </c>
      <c r="BL701" s="18" t="s">
        <v>357</v>
      </c>
      <c r="BM701" s="240" t="s">
        <v>2978</v>
      </c>
    </row>
    <row r="702" s="2" customFormat="1">
      <c r="A702" s="39"/>
      <c r="B702" s="40"/>
      <c r="C702" s="41"/>
      <c r="D702" s="242" t="s">
        <v>359</v>
      </c>
      <c r="E702" s="41"/>
      <c r="F702" s="243" t="s">
        <v>7617</v>
      </c>
      <c r="G702" s="41"/>
      <c r="H702" s="41"/>
      <c r="I702" s="244"/>
      <c r="J702" s="41"/>
      <c r="K702" s="41"/>
      <c r="L702" s="45"/>
      <c r="M702" s="245"/>
      <c r="N702" s="246"/>
      <c r="O702" s="92"/>
      <c r="P702" s="92"/>
      <c r="Q702" s="92"/>
      <c r="R702" s="92"/>
      <c r="S702" s="92"/>
      <c r="T702" s="93"/>
      <c r="U702" s="39"/>
      <c r="V702" s="39"/>
      <c r="W702" s="39"/>
      <c r="X702" s="39"/>
      <c r="Y702" s="39"/>
      <c r="Z702" s="39"/>
      <c r="AA702" s="39"/>
      <c r="AB702" s="39"/>
      <c r="AC702" s="39"/>
      <c r="AD702" s="39"/>
      <c r="AE702" s="39"/>
      <c r="AT702" s="18" t="s">
        <v>359</v>
      </c>
      <c r="AU702" s="18" t="s">
        <v>76</v>
      </c>
    </row>
    <row r="703" s="2" customFormat="1" ht="16.5" customHeight="1">
      <c r="A703" s="39"/>
      <c r="B703" s="40"/>
      <c r="C703" s="229" t="s">
        <v>2189</v>
      </c>
      <c r="D703" s="229" t="s">
        <v>352</v>
      </c>
      <c r="E703" s="230" t="s">
        <v>7652</v>
      </c>
      <c r="F703" s="231" t="s">
        <v>7649</v>
      </c>
      <c r="G703" s="232" t="s">
        <v>497</v>
      </c>
      <c r="H703" s="233">
        <v>2</v>
      </c>
      <c r="I703" s="234"/>
      <c r="J703" s="235">
        <f>ROUND(I703*H703,2)</f>
        <v>0</v>
      </c>
      <c r="K703" s="231" t="s">
        <v>1</v>
      </c>
      <c r="L703" s="45"/>
      <c r="M703" s="236" t="s">
        <v>1</v>
      </c>
      <c r="N703" s="237" t="s">
        <v>41</v>
      </c>
      <c r="O703" s="92"/>
      <c r="P703" s="238">
        <f>O703*H703</f>
        <v>0</v>
      </c>
      <c r="Q703" s="238">
        <v>0</v>
      </c>
      <c r="R703" s="238">
        <f>Q703*H703</f>
        <v>0</v>
      </c>
      <c r="S703" s="238">
        <v>0</v>
      </c>
      <c r="T703" s="239">
        <f>S703*H703</f>
        <v>0</v>
      </c>
      <c r="U703" s="39"/>
      <c r="V703" s="39"/>
      <c r="W703" s="39"/>
      <c r="X703" s="39"/>
      <c r="Y703" s="39"/>
      <c r="Z703" s="39"/>
      <c r="AA703" s="39"/>
      <c r="AB703" s="39"/>
      <c r="AC703" s="39"/>
      <c r="AD703" s="39"/>
      <c r="AE703" s="39"/>
      <c r="AR703" s="240" t="s">
        <v>357</v>
      </c>
      <c r="AT703" s="240" t="s">
        <v>352</v>
      </c>
      <c r="AU703" s="240" t="s">
        <v>76</v>
      </c>
      <c r="AY703" s="18" t="s">
        <v>350</v>
      </c>
      <c r="BE703" s="241">
        <f>IF(N703="základní",J703,0)</f>
        <v>0</v>
      </c>
      <c r="BF703" s="241">
        <f>IF(N703="snížená",J703,0)</f>
        <v>0</v>
      </c>
      <c r="BG703" s="241">
        <f>IF(N703="zákl. přenesená",J703,0)</f>
        <v>0</v>
      </c>
      <c r="BH703" s="241">
        <f>IF(N703="sníž. přenesená",J703,0)</f>
        <v>0</v>
      </c>
      <c r="BI703" s="241">
        <f>IF(N703="nulová",J703,0)</f>
        <v>0</v>
      </c>
      <c r="BJ703" s="18" t="s">
        <v>84</v>
      </c>
      <c r="BK703" s="241">
        <f>ROUND(I703*H703,2)</f>
        <v>0</v>
      </c>
      <c r="BL703" s="18" t="s">
        <v>357</v>
      </c>
      <c r="BM703" s="240" t="s">
        <v>2990</v>
      </c>
    </row>
    <row r="704" s="2" customFormat="1">
      <c r="A704" s="39"/>
      <c r="B704" s="40"/>
      <c r="C704" s="41"/>
      <c r="D704" s="242" t="s">
        <v>359</v>
      </c>
      <c r="E704" s="41"/>
      <c r="F704" s="243" t="s">
        <v>7617</v>
      </c>
      <c r="G704" s="41"/>
      <c r="H704" s="41"/>
      <c r="I704" s="244"/>
      <c r="J704" s="41"/>
      <c r="K704" s="41"/>
      <c r="L704" s="45"/>
      <c r="M704" s="245"/>
      <c r="N704" s="246"/>
      <c r="O704" s="92"/>
      <c r="P704" s="92"/>
      <c r="Q704" s="92"/>
      <c r="R704" s="92"/>
      <c r="S704" s="92"/>
      <c r="T704" s="93"/>
      <c r="U704" s="39"/>
      <c r="V704" s="39"/>
      <c r="W704" s="39"/>
      <c r="X704" s="39"/>
      <c r="Y704" s="39"/>
      <c r="Z704" s="39"/>
      <c r="AA704" s="39"/>
      <c r="AB704" s="39"/>
      <c r="AC704" s="39"/>
      <c r="AD704" s="39"/>
      <c r="AE704" s="39"/>
      <c r="AT704" s="18" t="s">
        <v>359</v>
      </c>
      <c r="AU704" s="18" t="s">
        <v>76</v>
      </c>
    </row>
    <row r="705" s="2" customFormat="1" ht="16.5" customHeight="1">
      <c r="A705" s="39"/>
      <c r="B705" s="40"/>
      <c r="C705" s="229" t="s">
        <v>2195</v>
      </c>
      <c r="D705" s="229" t="s">
        <v>352</v>
      </c>
      <c r="E705" s="230" t="s">
        <v>7653</v>
      </c>
      <c r="F705" s="231" t="s">
        <v>7654</v>
      </c>
      <c r="G705" s="232" t="s">
        <v>497</v>
      </c>
      <c r="H705" s="233">
        <v>1</v>
      </c>
      <c r="I705" s="234"/>
      <c r="J705" s="235">
        <f>ROUND(I705*H705,2)</f>
        <v>0</v>
      </c>
      <c r="K705" s="231" t="s">
        <v>1</v>
      </c>
      <c r="L705" s="45"/>
      <c r="M705" s="236" t="s">
        <v>1</v>
      </c>
      <c r="N705" s="237" t="s">
        <v>41</v>
      </c>
      <c r="O705" s="92"/>
      <c r="P705" s="238">
        <f>O705*H705</f>
        <v>0</v>
      </c>
      <c r="Q705" s="238">
        <v>0</v>
      </c>
      <c r="R705" s="238">
        <f>Q705*H705</f>
        <v>0</v>
      </c>
      <c r="S705" s="238">
        <v>0</v>
      </c>
      <c r="T705" s="239">
        <f>S705*H705</f>
        <v>0</v>
      </c>
      <c r="U705" s="39"/>
      <c r="V705" s="39"/>
      <c r="W705" s="39"/>
      <c r="X705" s="39"/>
      <c r="Y705" s="39"/>
      <c r="Z705" s="39"/>
      <c r="AA705" s="39"/>
      <c r="AB705" s="39"/>
      <c r="AC705" s="39"/>
      <c r="AD705" s="39"/>
      <c r="AE705" s="39"/>
      <c r="AR705" s="240" t="s">
        <v>357</v>
      </c>
      <c r="AT705" s="240" t="s">
        <v>352</v>
      </c>
      <c r="AU705" s="240" t="s">
        <v>76</v>
      </c>
      <c r="AY705" s="18" t="s">
        <v>350</v>
      </c>
      <c r="BE705" s="241">
        <f>IF(N705="základní",J705,0)</f>
        <v>0</v>
      </c>
      <c r="BF705" s="241">
        <f>IF(N705="snížená",J705,0)</f>
        <v>0</v>
      </c>
      <c r="BG705" s="241">
        <f>IF(N705="zákl. přenesená",J705,0)</f>
        <v>0</v>
      </c>
      <c r="BH705" s="241">
        <f>IF(N705="sníž. přenesená",J705,0)</f>
        <v>0</v>
      </c>
      <c r="BI705" s="241">
        <f>IF(N705="nulová",J705,0)</f>
        <v>0</v>
      </c>
      <c r="BJ705" s="18" t="s">
        <v>84</v>
      </c>
      <c r="BK705" s="241">
        <f>ROUND(I705*H705,2)</f>
        <v>0</v>
      </c>
      <c r="BL705" s="18" t="s">
        <v>357</v>
      </c>
      <c r="BM705" s="240" t="s">
        <v>3011</v>
      </c>
    </row>
    <row r="706" s="2" customFormat="1">
      <c r="A706" s="39"/>
      <c r="B706" s="40"/>
      <c r="C706" s="41"/>
      <c r="D706" s="242" t="s">
        <v>359</v>
      </c>
      <c r="E706" s="41"/>
      <c r="F706" s="243" t="s">
        <v>7617</v>
      </c>
      <c r="G706" s="41"/>
      <c r="H706" s="41"/>
      <c r="I706" s="244"/>
      <c r="J706" s="41"/>
      <c r="K706" s="41"/>
      <c r="L706" s="45"/>
      <c r="M706" s="245"/>
      <c r="N706" s="246"/>
      <c r="O706" s="92"/>
      <c r="P706" s="92"/>
      <c r="Q706" s="92"/>
      <c r="R706" s="92"/>
      <c r="S706" s="92"/>
      <c r="T706" s="93"/>
      <c r="U706" s="39"/>
      <c r="V706" s="39"/>
      <c r="W706" s="39"/>
      <c r="X706" s="39"/>
      <c r="Y706" s="39"/>
      <c r="Z706" s="39"/>
      <c r="AA706" s="39"/>
      <c r="AB706" s="39"/>
      <c r="AC706" s="39"/>
      <c r="AD706" s="39"/>
      <c r="AE706" s="39"/>
      <c r="AT706" s="18" t="s">
        <v>359</v>
      </c>
      <c r="AU706" s="18" t="s">
        <v>76</v>
      </c>
    </row>
    <row r="707" s="2" customFormat="1" ht="16.5" customHeight="1">
      <c r="A707" s="39"/>
      <c r="B707" s="40"/>
      <c r="C707" s="229" t="s">
        <v>2214</v>
      </c>
      <c r="D707" s="229" t="s">
        <v>352</v>
      </c>
      <c r="E707" s="230" t="s">
        <v>7655</v>
      </c>
      <c r="F707" s="231" t="s">
        <v>7656</v>
      </c>
      <c r="G707" s="232" t="s">
        <v>497</v>
      </c>
      <c r="H707" s="233">
        <v>1</v>
      </c>
      <c r="I707" s="234"/>
      <c r="J707" s="235">
        <f>ROUND(I707*H707,2)</f>
        <v>0</v>
      </c>
      <c r="K707" s="231" t="s">
        <v>1</v>
      </c>
      <c r="L707" s="45"/>
      <c r="M707" s="236" t="s">
        <v>1</v>
      </c>
      <c r="N707" s="237" t="s">
        <v>41</v>
      </c>
      <c r="O707" s="92"/>
      <c r="P707" s="238">
        <f>O707*H707</f>
        <v>0</v>
      </c>
      <c r="Q707" s="238">
        <v>0</v>
      </c>
      <c r="R707" s="238">
        <f>Q707*H707</f>
        <v>0</v>
      </c>
      <c r="S707" s="238">
        <v>0</v>
      </c>
      <c r="T707" s="239">
        <f>S707*H707</f>
        <v>0</v>
      </c>
      <c r="U707" s="39"/>
      <c r="V707" s="39"/>
      <c r="W707" s="39"/>
      <c r="X707" s="39"/>
      <c r="Y707" s="39"/>
      <c r="Z707" s="39"/>
      <c r="AA707" s="39"/>
      <c r="AB707" s="39"/>
      <c r="AC707" s="39"/>
      <c r="AD707" s="39"/>
      <c r="AE707" s="39"/>
      <c r="AR707" s="240" t="s">
        <v>357</v>
      </c>
      <c r="AT707" s="240" t="s">
        <v>352</v>
      </c>
      <c r="AU707" s="240" t="s">
        <v>76</v>
      </c>
      <c r="AY707" s="18" t="s">
        <v>350</v>
      </c>
      <c r="BE707" s="241">
        <f>IF(N707="základní",J707,0)</f>
        <v>0</v>
      </c>
      <c r="BF707" s="241">
        <f>IF(N707="snížená",J707,0)</f>
        <v>0</v>
      </c>
      <c r="BG707" s="241">
        <f>IF(N707="zákl. přenesená",J707,0)</f>
        <v>0</v>
      </c>
      <c r="BH707" s="241">
        <f>IF(N707="sníž. přenesená",J707,0)</f>
        <v>0</v>
      </c>
      <c r="BI707" s="241">
        <f>IF(N707="nulová",J707,0)</f>
        <v>0</v>
      </c>
      <c r="BJ707" s="18" t="s">
        <v>84</v>
      </c>
      <c r="BK707" s="241">
        <f>ROUND(I707*H707,2)</f>
        <v>0</v>
      </c>
      <c r="BL707" s="18" t="s">
        <v>357</v>
      </c>
      <c r="BM707" s="240" t="s">
        <v>3030</v>
      </c>
    </row>
    <row r="708" s="2" customFormat="1">
      <c r="A708" s="39"/>
      <c r="B708" s="40"/>
      <c r="C708" s="41"/>
      <c r="D708" s="242" t="s">
        <v>359</v>
      </c>
      <c r="E708" s="41"/>
      <c r="F708" s="243" t="s">
        <v>7617</v>
      </c>
      <c r="G708" s="41"/>
      <c r="H708" s="41"/>
      <c r="I708" s="244"/>
      <c r="J708" s="41"/>
      <c r="K708" s="41"/>
      <c r="L708" s="45"/>
      <c r="M708" s="245"/>
      <c r="N708" s="246"/>
      <c r="O708" s="92"/>
      <c r="P708" s="92"/>
      <c r="Q708" s="92"/>
      <c r="R708" s="92"/>
      <c r="S708" s="92"/>
      <c r="T708" s="93"/>
      <c r="U708" s="39"/>
      <c r="V708" s="39"/>
      <c r="W708" s="39"/>
      <c r="X708" s="39"/>
      <c r="Y708" s="39"/>
      <c r="Z708" s="39"/>
      <c r="AA708" s="39"/>
      <c r="AB708" s="39"/>
      <c r="AC708" s="39"/>
      <c r="AD708" s="39"/>
      <c r="AE708" s="39"/>
      <c r="AT708" s="18" t="s">
        <v>359</v>
      </c>
      <c r="AU708" s="18" t="s">
        <v>76</v>
      </c>
    </row>
    <row r="709" s="2" customFormat="1" ht="16.5" customHeight="1">
      <c r="A709" s="39"/>
      <c r="B709" s="40"/>
      <c r="C709" s="229" t="s">
        <v>2224</v>
      </c>
      <c r="D709" s="229" t="s">
        <v>352</v>
      </c>
      <c r="E709" s="230" t="s">
        <v>7657</v>
      </c>
      <c r="F709" s="231" t="s">
        <v>7658</v>
      </c>
      <c r="G709" s="232" t="s">
        <v>497</v>
      </c>
      <c r="H709" s="233">
        <v>2</v>
      </c>
      <c r="I709" s="234"/>
      <c r="J709" s="235">
        <f>ROUND(I709*H709,2)</f>
        <v>0</v>
      </c>
      <c r="K709" s="231" t="s">
        <v>1</v>
      </c>
      <c r="L709" s="45"/>
      <c r="M709" s="236" t="s">
        <v>1</v>
      </c>
      <c r="N709" s="237" t="s">
        <v>41</v>
      </c>
      <c r="O709" s="92"/>
      <c r="P709" s="238">
        <f>O709*H709</f>
        <v>0</v>
      </c>
      <c r="Q709" s="238">
        <v>0</v>
      </c>
      <c r="R709" s="238">
        <f>Q709*H709</f>
        <v>0</v>
      </c>
      <c r="S709" s="238">
        <v>0</v>
      </c>
      <c r="T709" s="239">
        <f>S709*H709</f>
        <v>0</v>
      </c>
      <c r="U709" s="39"/>
      <c r="V709" s="39"/>
      <c r="W709" s="39"/>
      <c r="X709" s="39"/>
      <c r="Y709" s="39"/>
      <c r="Z709" s="39"/>
      <c r="AA709" s="39"/>
      <c r="AB709" s="39"/>
      <c r="AC709" s="39"/>
      <c r="AD709" s="39"/>
      <c r="AE709" s="39"/>
      <c r="AR709" s="240" t="s">
        <v>357</v>
      </c>
      <c r="AT709" s="240" t="s">
        <v>352</v>
      </c>
      <c r="AU709" s="240" t="s">
        <v>76</v>
      </c>
      <c r="AY709" s="18" t="s">
        <v>350</v>
      </c>
      <c r="BE709" s="241">
        <f>IF(N709="základní",J709,0)</f>
        <v>0</v>
      </c>
      <c r="BF709" s="241">
        <f>IF(N709="snížená",J709,0)</f>
        <v>0</v>
      </c>
      <c r="BG709" s="241">
        <f>IF(N709="zákl. přenesená",J709,0)</f>
        <v>0</v>
      </c>
      <c r="BH709" s="241">
        <f>IF(N709="sníž. přenesená",J709,0)</f>
        <v>0</v>
      </c>
      <c r="BI709" s="241">
        <f>IF(N709="nulová",J709,0)</f>
        <v>0</v>
      </c>
      <c r="BJ709" s="18" t="s">
        <v>84</v>
      </c>
      <c r="BK709" s="241">
        <f>ROUND(I709*H709,2)</f>
        <v>0</v>
      </c>
      <c r="BL709" s="18" t="s">
        <v>357</v>
      </c>
      <c r="BM709" s="240" t="s">
        <v>3044</v>
      </c>
    </row>
    <row r="710" s="2" customFormat="1">
      <c r="A710" s="39"/>
      <c r="B710" s="40"/>
      <c r="C710" s="41"/>
      <c r="D710" s="242" t="s">
        <v>359</v>
      </c>
      <c r="E710" s="41"/>
      <c r="F710" s="243" t="s">
        <v>7617</v>
      </c>
      <c r="G710" s="41"/>
      <c r="H710" s="41"/>
      <c r="I710" s="244"/>
      <c r="J710" s="41"/>
      <c r="K710" s="41"/>
      <c r="L710" s="45"/>
      <c r="M710" s="245"/>
      <c r="N710" s="246"/>
      <c r="O710" s="92"/>
      <c r="P710" s="92"/>
      <c r="Q710" s="92"/>
      <c r="R710" s="92"/>
      <c r="S710" s="92"/>
      <c r="T710" s="93"/>
      <c r="U710" s="39"/>
      <c r="V710" s="39"/>
      <c r="W710" s="39"/>
      <c r="X710" s="39"/>
      <c r="Y710" s="39"/>
      <c r="Z710" s="39"/>
      <c r="AA710" s="39"/>
      <c r="AB710" s="39"/>
      <c r="AC710" s="39"/>
      <c r="AD710" s="39"/>
      <c r="AE710" s="39"/>
      <c r="AT710" s="18" t="s">
        <v>359</v>
      </c>
      <c r="AU710" s="18" t="s">
        <v>76</v>
      </c>
    </row>
    <row r="711" s="2" customFormat="1" ht="16.5" customHeight="1">
      <c r="A711" s="39"/>
      <c r="B711" s="40"/>
      <c r="C711" s="229" t="s">
        <v>2231</v>
      </c>
      <c r="D711" s="229" t="s">
        <v>352</v>
      </c>
      <c r="E711" s="230" t="s">
        <v>7659</v>
      </c>
      <c r="F711" s="231" t="s">
        <v>7637</v>
      </c>
      <c r="G711" s="232" t="s">
        <v>497</v>
      </c>
      <c r="H711" s="233">
        <v>2</v>
      </c>
      <c r="I711" s="234"/>
      <c r="J711" s="235">
        <f>ROUND(I711*H711,2)</f>
        <v>0</v>
      </c>
      <c r="K711" s="231" t="s">
        <v>1</v>
      </c>
      <c r="L711" s="45"/>
      <c r="M711" s="236" t="s">
        <v>1</v>
      </c>
      <c r="N711" s="237" t="s">
        <v>41</v>
      </c>
      <c r="O711" s="92"/>
      <c r="P711" s="238">
        <f>O711*H711</f>
        <v>0</v>
      </c>
      <c r="Q711" s="238">
        <v>0</v>
      </c>
      <c r="R711" s="238">
        <f>Q711*H711</f>
        <v>0</v>
      </c>
      <c r="S711" s="238">
        <v>0</v>
      </c>
      <c r="T711" s="239">
        <f>S711*H711</f>
        <v>0</v>
      </c>
      <c r="U711" s="39"/>
      <c r="V711" s="39"/>
      <c r="W711" s="39"/>
      <c r="X711" s="39"/>
      <c r="Y711" s="39"/>
      <c r="Z711" s="39"/>
      <c r="AA711" s="39"/>
      <c r="AB711" s="39"/>
      <c r="AC711" s="39"/>
      <c r="AD711" s="39"/>
      <c r="AE711" s="39"/>
      <c r="AR711" s="240" t="s">
        <v>357</v>
      </c>
      <c r="AT711" s="240" t="s">
        <v>352</v>
      </c>
      <c r="AU711" s="240" t="s">
        <v>76</v>
      </c>
      <c r="AY711" s="18" t="s">
        <v>350</v>
      </c>
      <c r="BE711" s="241">
        <f>IF(N711="základní",J711,0)</f>
        <v>0</v>
      </c>
      <c r="BF711" s="241">
        <f>IF(N711="snížená",J711,0)</f>
        <v>0</v>
      </c>
      <c r="BG711" s="241">
        <f>IF(N711="zákl. přenesená",J711,0)</f>
        <v>0</v>
      </c>
      <c r="BH711" s="241">
        <f>IF(N711="sníž. přenesená",J711,0)</f>
        <v>0</v>
      </c>
      <c r="BI711" s="241">
        <f>IF(N711="nulová",J711,0)</f>
        <v>0</v>
      </c>
      <c r="BJ711" s="18" t="s">
        <v>84</v>
      </c>
      <c r="BK711" s="241">
        <f>ROUND(I711*H711,2)</f>
        <v>0</v>
      </c>
      <c r="BL711" s="18" t="s">
        <v>357</v>
      </c>
      <c r="BM711" s="240" t="s">
        <v>3054</v>
      </c>
    </row>
    <row r="712" s="2" customFormat="1">
      <c r="A712" s="39"/>
      <c r="B712" s="40"/>
      <c r="C712" s="41"/>
      <c r="D712" s="242" t="s">
        <v>359</v>
      </c>
      <c r="E712" s="41"/>
      <c r="F712" s="243" t="s">
        <v>7617</v>
      </c>
      <c r="G712" s="41"/>
      <c r="H712" s="41"/>
      <c r="I712" s="244"/>
      <c r="J712" s="41"/>
      <c r="K712" s="41"/>
      <c r="L712" s="45"/>
      <c r="M712" s="245"/>
      <c r="N712" s="246"/>
      <c r="O712" s="92"/>
      <c r="P712" s="92"/>
      <c r="Q712" s="92"/>
      <c r="R712" s="92"/>
      <c r="S712" s="92"/>
      <c r="T712" s="93"/>
      <c r="U712" s="39"/>
      <c r="V712" s="39"/>
      <c r="W712" s="39"/>
      <c r="X712" s="39"/>
      <c r="Y712" s="39"/>
      <c r="Z712" s="39"/>
      <c r="AA712" s="39"/>
      <c r="AB712" s="39"/>
      <c r="AC712" s="39"/>
      <c r="AD712" s="39"/>
      <c r="AE712" s="39"/>
      <c r="AT712" s="18" t="s">
        <v>359</v>
      </c>
      <c r="AU712" s="18" t="s">
        <v>76</v>
      </c>
    </row>
    <row r="713" s="2" customFormat="1" ht="16.5" customHeight="1">
      <c r="A713" s="39"/>
      <c r="B713" s="40"/>
      <c r="C713" s="229" t="s">
        <v>2236</v>
      </c>
      <c r="D713" s="229" t="s">
        <v>352</v>
      </c>
      <c r="E713" s="230" t="s">
        <v>7660</v>
      </c>
      <c r="F713" s="231" t="s">
        <v>7661</v>
      </c>
      <c r="G713" s="232" t="s">
        <v>497</v>
      </c>
      <c r="H713" s="233">
        <v>2</v>
      </c>
      <c r="I713" s="234"/>
      <c r="J713" s="235">
        <f>ROUND(I713*H713,2)</f>
        <v>0</v>
      </c>
      <c r="K713" s="231" t="s">
        <v>1</v>
      </c>
      <c r="L713" s="45"/>
      <c r="M713" s="236" t="s">
        <v>1</v>
      </c>
      <c r="N713" s="237" t="s">
        <v>41</v>
      </c>
      <c r="O713" s="92"/>
      <c r="P713" s="238">
        <f>O713*H713</f>
        <v>0</v>
      </c>
      <c r="Q713" s="238">
        <v>0</v>
      </c>
      <c r="R713" s="238">
        <f>Q713*H713</f>
        <v>0</v>
      </c>
      <c r="S713" s="238">
        <v>0</v>
      </c>
      <c r="T713" s="239">
        <f>S713*H713</f>
        <v>0</v>
      </c>
      <c r="U713" s="39"/>
      <c r="V713" s="39"/>
      <c r="W713" s="39"/>
      <c r="X713" s="39"/>
      <c r="Y713" s="39"/>
      <c r="Z713" s="39"/>
      <c r="AA713" s="39"/>
      <c r="AB713" s="39"/>
      <c r="AC713" s="39"/>
      <c r="AD713" s="39"/>
      <c r="AE713" s="39"/>
      <c r="AR713" s="240" t="s">
        <v>357</v>
      </c>
      <c r="AT713" s="240" t="s">
        <v>352</v>
      </c>
      <c r="AU713" s="240" t="s">
        <v>76</v>
      </c>
      <c r="AY713" s="18" t="s">
        <v>350</v>
      </c>
      <c r="BE713" s="241">
        <f>IF(N713="základní",J713,0)</f>
        <v>0</v>
      </c>
      <c r="BF713" s="241">
        <f>IF(N713="snížená",J713,0)</f>
        <v>0</v>
      </c>
      <c r="BG713" s="241">
        <f>IF(N713="zákl. přenesená",J713,0)</f>
        <v>0</v>
      </c>
      <c r="BH713" s="241">
        <f>IF(N713="sníž. přenesená",J713,0)</f>
        <v>0</v>
      </c>
      <c r="BI713" s="241">
        <f>IF(N713="nulová",J713,0)</f>
        <v>0</v>
      </c>
      <c r="BJ713" s="18" t="s">
        <v>84</v>
      </c>
      <c r="BK713" s="241">
        <f>ROUND(I713*H713,2)</f>
        <v>0</v>
      </c>
      <c r="BL713" s="18" t="s">
        <v>357</v>
      </c>
      <c r="BM713" s="240" t="s">
        <v>3064</v>
      </c>
    </row>
    <row r="714" s="2" customFormat="1">
      <c r="A714" s="39"/>
      <c r="B714" s="40"/>
      <c r="C714" s="41"/>
      <c r="D714" s="242" t="s">
        <v>359</v>
      </c>
      <c r="E714" s="41"/>
      <c r="F714" s="243" t="s">
        <v>7617</v>
      </c>
      <c r="G714" s="41"/>
      <c r="H714" s="41"/>
      <c r="I714" s="244"/>
      <c r="J714" s="41"/>
      <c r="K714" s="41"/>
      <c r="L714" s="45"/>
      <c r="M714" s="245"/>
      <c r="N714" s="246"/>
      <c r="O714" s="92"/>
      <c r="P714" s="92"/>
      <c r="Q714" s="92"/>
      <c r="R714" s="92"/>
      <c r="S714" s="92"/>
      <c r="T714" s="93"/>
      <c r="U714" s="39"/>
      <c r="V714" s="39"/>
      <c r="W714" s="39"/>
      <c r="X714" s="39"/>
      <c r="Y714" s="39"/>
      <c r="Z714" s="39"/>
      <c r="AA714" s="39"/>
      <c r="AB714" s="39"/>
      <c r="AC714" s="39"/>
      <c r="AD714" s="39"/>
      <c r="AE714" s="39"/>
      <c r="AT714" s="18" t="s">
        <v>359</v>
      </c>
      <c r="AU714" s="18" t="s">
        <v>76</v>
      </c>
    </row>
    <row r="715" s="2" customFormat="1" ht="16.5" customHeight="1">
      <c r="A715" s="39"/>
      <c r="B715" s="40"/>
      <c r="C715" s="229" t="s">
        <v>2243</v>
      </c>
      <c r="D715" s="229" t="s">
        <v>352</v>
      </c>
      <c r="E715" s="230" t="s">
        <v>7662</v>
      </c>
      <c r="F715" s="231" t="s">
        <v>7661</v>
      </c>
      <c r="G715" s="232" t="s">
        <v>497</v>
      </c>
      <c r="H715" s="233">
        <v>2</v>
      </c>
      <c r="I715" s="234"/>
      <c r="J715" s="235">
        <f>ROUND(I715*H715,2)</f>
        <v>0</v>
      </c>
      <c r="K715" s="231" t="s">
        <v>1</v>
      </c>
      <c r="L715" s="45"/>
      <c r="M715" s="236" t="s">
        <v>1</v>
      </c>
      <c r="N715" s="237" t="s">
        <v>41</v>
      </c>
      <c r="O715" s="92"/>
      <c r="P715" s="238">
        <f>O715*H715</f>
        <v>0</v>
      </c>
      <c r="Q715" s="238">
        <v>0</v>
      </c>
      <c r="R715" s="238">
        <f>Q715*H715</f>
        <v>0</v>
      </c>
      <c r="S715" s="238">
        <v>0</v>
      </c>
      <c r="T715" s="239">
        <f>S715*H715</f>
        <v>0</v>
      </c>
      <c r="U715" s="39"/>
      <c r="V715" s="39"/>
      <c r="W715" s="39"/>
      <c r="X715" s="39"/>
      <c r="Y715" s="39"/>
      <c r="Z715" s="39"/>
      <c r="AA715" s="39"/>
      <c r="AB715" s="39"/>
      <c r="AC715" s="39"/>
      <c r="AD715" s="39"/>
      <c r="AE715" s="39"/>
      <c r="AR715" s="240" t="s">
        <v>357</v>
      </c>
      <c r="AT715" s="240" t="s">
        <v>352</v>
      </c>
      <c r="AU715" s="240" t="s">
        <v>76</v>
      </c>
      <c r="AY715" s="18" t="s">
        <v>350</v>
      </c>
      <c r="BE715" s="241">
        <f>IF(N715="základní",J715,0)</f>
        <v>0</v>
      </c>
      <c r="BF715" s="241">
        <f>IF(N715="snížená",J715,0)</f>
        <v>0</v>
      </c>
      <c r="BG715" s="241">
        <f>IF(N715="zákl. přenesená",J715,0)</f>
        <v>0</v>
      </c>
      <c r="BH715" s="241">
        <f>IF(N715="sníž. přenesená",J715,0)</f>
        <v>0</v>
      </c>
      <c r="BI715" s="241">
        <f>IF(N715="nulová",J715,0)</f>
        <v>0</v>
      </c>
      <c r="BJ715" s="18" t="s">
        <v>84</v>
      </c>
      <c r="BK715" s="241">
        <f>ROUND(I715*H715,2)</f>
        <v>0</v>
      </c>
      <c r="BL715" s="18" t="s">
        <v>357</v>
      </c>
      <c r="BM715" s="240" t="s">
        <v>3071</v>
      </c>
    </row>
    <row r="716" s="2" customFormat="1">
      <c r="A716" s="39"/>
      <c r="B716" s="40"/>
      <c r="C716" s="41"/>
      <c r="D716" s="242" t="s">
        <v>359</v>
      </c>
      <c r="E716" s="41"/>
      <c r="F716" s="243" t="s">
        <v>7617</v>
      </c>
      <c r="G716" s="41"/>
      <c r="H716" s="41"/>
      <c r="I716" s="244"/>
      <c r="J716" s="41"/>
      <c r="K716" s="41"/>
      <c r="L716" s="45"/>
      <c r="M716" s="245"/>
      <c r="N716" s="246"/>
      <c r="O716" s="92"/>
      <c r="P716" s="92"/>
      <c r="Q716" s="92"/>
      <c r="R716" s="92"/>
      <c r="S716" s="92"/>
      <c r="T716" s="93"/>
      <c r="U716" s="39"/>
      <c r="V716" s="39"/>
      <c r="W716" s="39"/>
      <c r="X716" s="39"/>
      <c r="Y716" s="39"/>
      <c r="Z716" s="39"/>
      <c r="AA716" s="39"/>
      <c r="AB716" s="39"/>
      <c r="AC716" s="39"/>
      <c r="AD716" s="39"/>
      <c r="AE716" s="39"/>
      <c r="AT716" s="18" t="s">
        <v>359</v>
      </c>
      <c r="AU716" s="18" t="s">
        <v>76</v>
      </c>
    </row>
    <row r="717" s="2" customFormat="1" ht="16.5" customHeight="1">
      <c r="A717" s="39"/>
      <c r="B717" s="40"/>
      <c r="C717" s="229" t="s">
        <v>2261</v>
      </c>
      <c r="D717" s="229" t="s">
        <v>352</v>
      </c>
      <c r="E717" s="230" t="s">
        <v>7663</v>
      </c>
      <c r="F717" s="231" t="s">
        <v>7664</v>
      </c>
      <c r="G717" s="232" t="s">
        <v>497</v>
      </c>
      <c r="H717" s="233">
        <v>6</v>
      </c>
      <c r="I717" s="234"/>
      <c r="J717" s="235">
        <f>ROUND(I717*H717,2)</f>
        <v>0</v>
      </c>
      <c r="K717" s="231" t="s">
        <v>1</v>
      </c>
      <c r="L717" s="45"/>
      <c r="M717" s="236" t="s">
        <v>1</v>
      </c>
      <c r="N717" s="237" t="s">
        <v>41</v>
      </c>
      <c r="O717" s="92"/>
      <c r="P717" s="238">
        <f>O717*H717</f>
        <v>0</v>
      </c>
      <c r="Q717" s="238">
        <v>0</v>
      </c>
      <c r="R717" s="238">
        <f>Q717*H717</f>
        <v>0</v>
      </c>
      <c r="S717" s="238">
        <v>0</v>
      </c>
      <c r="T717" s="239">
        <f>S717*H717</f>
        <v>0</v>
      </c>
      <c r="U717" s="39"/>
      <c r="V717" s="39"/>
      <c r="W717" s="39"/>
      <c r="X717" s="39"/>
      <c r="Y717" s="39"/>
      <c r="Z717" s="39"/>
      <c r="AA717" s="39"/>
      <c r="AB717" s="39"/>
      <c r="AC717" s="39"/>
      <c r="AD717" s="39"/>
      <c r="AE717" s="39"/>
      <c r="AR717" s="240" t="s">
        <v>357</v>
      </c>
      <c r="AT717" s="240" t="s">
        <v>352</v>
      </c>
      <c r="AU717" s="240" t="s">
        <v>76</v>
      </c>
      <c r="AY717" s="18" t="s">
        <v>350</v>
      </c>
      <c r="BE717" s="241">
        <f>IF(N717="základní",J717,0)</f>
        <v>0</v>
      </c>
      <c r="BF717" s="241">
        <f>IF(N717="snížená",J717,0)</f>
        <v>0</v>
      </c>
      <c r="BG717" s="241">
        <f>IF(N717="zákl. přenesená",J717,0)</f>
        <v>0</v>
      </c>
      <c r="BH717" s="241">
        <f>IF(N717="sníž. přenesená",J717,0)</f>
        <v>0</v>
      </c>
      <c r="BI717" s="241">
        <f>IF(N717="nulová",J717,0)</f>
        <v>0</v>
      </c>
      <c r="BJ717" s="18" t="s">
        <v>84</v>
      </c>
      <c r="BK717" s="241">
        <f>ROUND(I717*H717,2)</f>
        <v>0</v>
      </c>
      <c r="BL717" s="18" t="s">
        <v>357</v>
      </c>
      <c r="BM717" s="240" t="s">
        <v>3089</v>
      </c>
    </row>
    <row r="718" s="2" customFormat="1">
      <c r="A718" s="39"/>
      <c r="B718" s="40"/>
      <c r="C718" s="41"/>
      <c r="D718" s="242" t="s">
        <v>359</v>
      </c>
      <c r="E718" s="41"/>
      <c r="F718" s="243" t="s">
        <v>7617</v>
      </c>
      <c r="G718" s="41"/>
      <c r="H718" s="41"/>
      <c r="I718" s="244"/>
      <c r="J718" s="41"/>
      <c r="K718" s="41"/>
      <c r="L718" s="45"/>
      <c r="M718" s="245"/>
      <c r="N718" s="246"/>
      <c r="O718" s="92"/>
      <c r="P718" s="92"/>
      <c r="Q718" s="92"/>
      <c r="R718" s="92"/>
      <c r="S718" s="92"/>
      <c r="T718" s="93"/>
      <c r="U718" s="39"/>
      <c r="V718" s="39"/>
      <c r="W718" s="39"/>
      <c r="X718" s="39"/>
      <c r="Y718" s="39"/>
      <c r="Z718" s="39"/>
      <c r="AA718" s="39"/>
      <c r="AB718" s="39"/>
      <c r="AC718" s="39"/>
      <c r="AD718" s="39"/>
      <c r="AE718" s="39"/>
      <c r="AT718" s="18" t="s">
        <v>359</v>
      </c>
      <c r="AU718" s="18" t="s">
        <v>76</v>
      </c>
    </row>
    <row r="719" s="2" customFormat="1" ht="16.5" customHeight="1">
      <c r="A719" s="39"/>
      <c r="B719" s="40"/>
      <c r="C719" s="229" t="s">
        <v>2267</v>
      </c>
      <c r="D719" s="229" t="s">
        <v>352</v>
      </c>
      <c r="E719" s="230" t="s">
        <v>7665</v>
      </c>
      <c r="F719" s="231" t="s">
        <v>7664</v>
      </c>
      <c r="G719" s="232" t="s">
        <v>497</v>
      </c>
      <c r="H719" s="233">
        <v>3</v>
      </c>
      <c r="I719" s="234"/>
      <c r="J719" s="235">
        <f>ROUND(I719*H719,2)</f>
        <v>0</v>
      </c>
      <c r="K719" s="231" t="s">
        <v>1</v>
      </c>
      <c r="L719" s="45"/>
      <c r="M719" s="236" t="s">
        <v>1</v>
      </c>
      <c r="N719" s="237" t="s">
        <v>41</v>
      </c>
      <c r="O719" s="92"/>
      <c r="P719" s="238">
        <f>O719*H719</f>
        <v>0</v>
      </c>
      <c r="Q719" s="238">
        <v>0</v>
      </c>
      <c r="R719" s="238">
        <f>Q719*H719</f>
        <v>0</v>
      </c>
      <c r="S719" s="238">
        <v>0</v>
      </c>
      <c r="T719" s="239">
        <f>S719*H719</f>
        <v>0</v>
      </c>
      <c r="U719" s="39"/>
      <c r="V719" s="39"/>
      <c r="W719" s="39"/>
      <c r="X719" s="39"/>
      <c r="Y719" s="39"/>
      <c r="Z719" s="39"/>
      <c r="AA719" s="39"/>
      <c r="AB719" s="39"/>
      <c r="AC719" s="39"/>
      <c r="AD719" s="39"/>
      <c r="AE719" s="39"/>
      <c r="AR719" s="240" t="s">
        <v>357</v>
      </c>
      <c r="AT719" s="240" t="s">
        <v>352</v>
      </c>
      <c r="AU719" s="240" t="s">
        <v>76</v>
      </c>
      <c r="AY719" s="18" t="s">
        <v>350</v>
      </c>
      <c r="BE719" s="241">
        <f>IF(N719="základní",J719,0)</f>
        <v>0</v>
      </c>
      <c r="BF719" s="241">
        <f>IF(N719="snížená",J719,0)</f>
        <v>0</v>
      </c>
      <c r="BG719" s="241">
        <f>IF(N719="zákl. přenesená",J719,0)</f>
        <v>0</v>
      </c>
      <c r="BH719" s="241">
        <f>IF(N719="sníž. přenesená",J719,0)</f>
        <v>0</v>
      </c>
      <c r="BI719" s="241">
        <f>IF(N719="nulová",J719,0)</f>
        <v>0</v>
      </c>
      <c r="BJ719" s="18" t="s">
        <v>84</v>
      </c>
      <c r="BK719" s="241">
        <f>ROUND(I719*H719,2)</f>
        <v>0</v>
      </c>
      <c r="BL719" s="18" t="s">
        <v>357</v>
      </c>
      <c r="BM719" s="240" t="s">
        <v>3104</v>
      </c>
    </row>
    <row r="720" s="2" customFormat="1">
      <c r="A720" s="39"/>
      <c r="B720" s="40"/>
      <c r="C720" s="41"/>
      <c r="D720" s="242" t="s">
        <v>359</v>
      </c>
      <c r="E720" s="41"/>
      <c r="F720" s="243" t="s">
        <v>7617</v>
      </c>
      <c r="G720" s="41"/>
      <c r="H720" s="41"/>
      <c r="I720" s="244"/>
      <c r="J720" s="41"/>
      <c r="K720" s="41"/>
      <c r="L720" s="45"/>
      <c r="M720" s="245"/>
      <c r="N720" s="246"/>
      <c r="O720" s="92"/>
      <c r="P720" s="92"/>
      <c r="Q720" s="92"/>
      <c r="R720" s="92"/>
      <c r="S720" s="92"/>
      <c r="T720" s="93"/>
      <c r="U720" s="39"/>
      <c r="V720" s="39"/>
      <c r="W720" s="39"/>
      <c r="X720" s="39"/>
      <c r="Y720" s="39"/>
      <c r="Z720" s="39"/>
      <c r="AA720" s="39"/>
      <c r="AB720" s="39"/>
      <c r="AC720" s="39"/>
      <c r="AD720" s="39"/>
      <c r="AE720" s="39"/>
      <c r="AT720" s="18" t="s">
        <v>359</v>
      </c>
      <c r="AU720" s="18" t="s">
        <v>76</v>
      </c>
    </row>
    <row r="721" s="2" customFormat="1" ht="16.5" customHeight="1">
      <c r="A721" s="39"/>
      <c r="B721" s="40"/>
      <c r="C721" s="229" t="s">
        <v>2282</v>
      </c>
      <c r="D721" s="229" t="s">
        <v>352</v>
      </c>
      <c r="E721" s="230" t="s">
        <v>7666</v>
      </c>
      <c r="F721" s="231" t="s">
        <v>7667</v>
      </c>
      <c r="G721" s="232" t="s">
        <v>497</v>
      </c>
      <c r="H721" s="233">
        <v>1</v>
      </c>
      <c r="I721" s="234"/>
      <c r="J721" s="235">
        <f>ROUND(I721*H721,2)</f>
        <v>0</v>
      </c>
      <c r="K721" s="231" t="s">
        <v>1</v>
      </c>
      <c r="L721" s="45"/>
      <c r="M721" s="236" t="s">
        <v>1</v>
      </c>
      <c r="N721" s="237" t="s">
        <v>41</v>
      </c>
      <c r="O721" s="92"/>
      <c r="P721" s="238">
        <f>O721*H721</f>
        <v>0</v>
      </c>
      <c r="Q721" s="238">
        <v>0</v>
      </c>
      <c r="R721" s="238">
        <f>Q721*H721</f>
        <v>0</v>
      </c>
      <c r="S721" s="238">
        <v>0</v>
      </c>
      <c r="T721" s="239">
        <f>S721*H721</f>
        <v>0</v>
      </c>
      <c r="U721" s="39"/>
      <c r="V721" s="39"/>
      <c r="W721" s="39"/>
      <c r="X721" s="39"/>
      <c r="Y721" s="39"/>
      <c r="Z721" s="39"/>
      <c r="AA721" s="39"/>
      <c r="AB721" s="39"/>
      <c r="AC721" s="39"/>
      <c r="AD721" s="39"/>
      <c r="AE721" s="39"/>
      <c r="AR721" s="240" t="s">
        <v>357</v>
      </c>
      <c r="AT721" s="240" t="s">
        <v>352</v>
      </c>
      <c r="AU721" s="240" t="s">
        <v>76</v>
      </c>
      <c r="AY721" s="18" t="s">
        <v>350</v>
      </c>
      <c r="BE721" s="241">
        <f>IF(N721="základní",J721,0)</f>
        <v>0</v>
      </c>
      <c r="BF721" s="241">
        <f>IF(N721="snížená",J721,0)</f>
        <v>0</v>
      </c>
      <c r="BG721" s="241">
        <f>IF(N721="zákl. přenesená",J721,0)</f>
        <v>0</v>
      </c>
      <c r="BH721" s="241">
        <f>IF(N721="sníž. přenesená",J721,0)</f>
        <v>0</v>
      </c>
      <c r="BI721" s="241">
        <f>IF(N721="nulová",J721,0)</f>
        <v>0</v>
      </c>
      <c r="BJ721" s="18" t="s">
        <v>84</v>
      </c>
      <c r="BK721" s="241">
        <f>ROUND(I721*H721,2)</f>
        <v>0</v>
      </c>
      <c r="BL721" s="18" t="s">
        <v>357</v>
      </c>
      <c r="BM721" s="240" t="s">
        <v>3120</v>
      </c>
    </row>
    <row r="722" s="2" customFormat="1">
      <c r="A722" s="39"/>
      <c r="B722" s="40"/>
      <c r="C722" s="41"/>
      <c r="D722" s="242" t="s">
        <v>359</v>
      </c>
      <c r="E722" s="41"/>
      <c r="F722" s="243" t="s">
        <v>7617</v>
      </c>
      <c r="G722" s="41"/>
      <c r="H722" s="41"/>
      <c r="I722" s="244"/>
      <c r="J722" s="41"/>
      <c r="K722" s="41"/>
      <c r="L722" s="45"/>
      <c r="M722" s="245"/>
      <c r="N722" s="246"/>
      <c r="O722" s="92"/>
      <c r="P722" s="92"/>
      <c r="Q722" s="92"/>
      <c r="R722" s="92"/>
      <c r="S722" s="92"/>
      <c r="T722" s="93"/>
      <c r="U722" s="39"/>
      <c r="V722" s="39"/>
      <c r="W722" s="39"/>
      <c r="X722" s="39"/>
      <c r="Y722" s="39"/>
      <c r="Z722" s="39"/>
      <c r="AA722" s="39"/>
      <c r="AB722" s="39"/>
      <c r="AC722" s="39"/>
      <c r="AD722" s="39"/>
      <c r="AE722" s="39"/>
      <c r="AT722" s="18" t="s">
        <v>359</v>
      </c>
      <c r="AU722" s="18" t="s">
        <v>76</v>
      </c>
    </row>
    <row r="723" s="2" customFormat="1" ht="16.5" customHeight="1">
      <c r="A723" s="39"/>
      <c r="B723" s="40"/>
      <c r="C723" s="229" t="s">
        <v>2293</v>
      </c>
      <c r="D723" s="229" t="s">
        <v>352</v>
      </c>
      <c r="E723" s="230" t="s">
        <v>7668</v>
      </c>
      <c r="F723" s="231" t="s">
        <v>7669</v>
      </c>
      <c r="G723" s="232" t="s">
        <v>497</v>
      </c>
      <c r="H723" s="233">
        <v>1</v>
      </c>
      <c r="I723" s="234"/>
      <c r="J723" s="235">
        <f>ROUND(I723*H723,2)</f>
        <v>0</v>
      </c>
      <c r="K723" s="231" t="s">
        <v>1</v>
      </c>
      <c r="L723" s="45"/>
      <c r="M723" s="236" t="s">
        <v>1</v>
      </c>
      <c r="N723" s="237" t="s">
        <v>41</v>
      </c>
      <c r="O723" s="92"/>
      <c r="P723" s="238">
        <f>O723*H723</f>
        <v>0</v>
      </c>
      <c r="Q723" s="238">
        <v>0</v>
      </c>
      <c r="R723" s="238">
        <f>Q723*H723</f>
        <v>0</v>
      </c>
      <c r="S723" s="238">
        <v>0</v>
      </c>
      <c r="T723" s="239">
        <f>S723*H723</f>
        <v>0</v>
      </c>
      <c r="U723" s="39"/>
      <c r="V723" s="39"/>
      <c r="W723" s="39"/>
      <c r="X723" s="39"/>
      <c r="Y723" s="39"/>
      <c r="Z723" s="39"/>
      <c r="AA723" s="39"/>
      <c r="AB723" s="39"/>
      <c r="AC723" s="39"/>
      <c r="AD723" s="39"/>
      <c r="AE723" s="39"/>
      <c r="AR723" s="240" t="s">
        <v>357</v>
      </c>
      <c r="AT723" s="240" t="s">
        <v>352</v>
      </c>
      <c r="AU723" s="240" t="s">
        <v>76</v>
      </c>
      <c r="AY723" s="18" t="s">
        <v>350</v>
      </c>
      <c r="BE723" s="241">
        <f>IF(N723="základní",J723,0)</f>
        <v>0</v>
      </c>
      <c r="BF723" s="241">
        <f>IF(N723="snížená",J723,0)</f>
        <v>0</v>
      </c>
      <c r="BG723" s="241">
        <f>IF(N723="zákl. přenesená",J723,0)</f>
        <v>0</v>
      </c>
      <c r="BH723" s="241">
        <f>IF(N723="sníž. přenesená",J723,0)</f>
        <v>0</v>
      </c>
      <c r="BI723" s="241">
        <f>IF(N723="nulová",J723,0)</f>
        <v>0</v>
      </c>
      <c r="BJ723" s="18" t="s">
        <v>84</v>
      </c>
      <c r="BK723" s="241">
        <f>ROUND(I723*H723,2)</f>
        <v>0</v>
      </c>
      <c r="BL723" s="18" t="s">
        <v>357</v>
      </c>
      <c r="BM723" s="240" t="s">
        <v>3137</v>
      </c>
    </row>
    <row r="724" s="2" customFormat="1">
      <c r="A724" s="39"/>
      <c r="B724" s="40"/>
      <c r="C724" s="41"/>
      <c r="D724" s="242" t="s">
        <v>359</v>
      </c>
      <c r="E724" s="41"/>
      <c r="F724" s="243" t="s">
        <v>7617</v>
      </c>
      <c r="G724" s="41"/>
      <c r="H724" s="41"/>
      <c r="I724" s="244"/>
      <c r="J724" s="41"/>
      <c r="K724" s="41"/>
      <c r="L724" s="45"/>
      <c r="M724" s="245"/>
      <c r="N724" s="246"/>
      <c r="O724" s="92"/>
      <c r="P724" s="92"/>
      <c r="Q724" s="92"/>
      <c r="R724" s="92"/>
      <c r="S724" s="92"/>
      <c r="T724" s="93"/>
      <c r="U724" s="39"/>
      <c r="V724" s="39"/>
      <c r="W724" s="39"/>
      <c r="X724" s="39"/>
      <c r="Y724" s="39"/>
      <c r="Z724" s="39"/>
      <c r="AA724" s="39"/>
      <c r="AB724" s="39"/>
      <c r="AC724" s="39"/>
      <c r="AD724" s="39"/>
      <c r="AE724" s="39"/>
      <c r="AT724" s="18" t="s">
        <v>359</v>
      </c>
      <c r="AU724" s="18" t="s">
        <v>76</v>
      </c>
    </row>
    <row r="725" s="2" customFormat="1" ht="16.5" customHeight="1">
      <c r="A725" s="39"/>
      <c r="B725" s="40"/>
      <c r="C725" s="229" t="s">
        <v>2298</v>
      </c>
      <c r="D725" s="229" t="s">
        <v>352</v>
      </c>
      <c r="E725" s="230" t="s">
        <v>7670</v>
      </c>
      <c r="F725" s="231" t="s">
        <v>7664</v>
      </c>
      <c r="G725" s="232" t="s">
        <v>497</v>
      </c>
      <c r="H725" s="233">
        <v>3</v>
      </c>
      <c r="I725" s="234"/>
      <c r="J725" s="235">
        <f>ROUND(I725*H725,2)</f>
        <v>0</v>
      </c>
      <c r="K725" s="231" t="s">
        <v>1</v>
      </c>
      <c r="L725" s="45"/>
      <c r="M725" s="236" t="s">
        <v>1</v>
      </c>
      <c r="N725" s="237" t="s">
        <v>41</v>
      </c>
      <c r="O725" s="92"/>
      <c r="P725" s="238">
        <f>O725*H725</f>
        <v>0</v>
      </c>
      <c r="Q725" s="238">
        <v>0</v>
      </c>
      <c r="R725" s="238">
        <f>Q725*H725</f>
        <v>0</v>
      </c>
      <c r="S725" s="238">
        <v>0</v>
      </c>
      <c r="T725" s="239">
        <f>S725*H725</f>
        <v>0</v>
      </c>
      <c r="U725" s="39"/>
      <c r="V725" s="39"/>
      <c r="W725" s="39"/>
      <c r="X725" s="39"/>
      <c r="Y725" s="39"/>
      <c r="Z725" s="39"/>
      <c r="AA725" s="39"/>
      <c r="AB725" s="39"/>
      <c r="AC725" s="39"/>
      <c r="AD725" s="39"/>
      <c r="AE725" s="39"/>
      <c r="AR725" s="240" t="s">
        <v>357</v>
      </c>
      <c r="AT725" s="240" t="s">
        <v>352</v>
      </c>
      <c r="AU725" s="240" t="s">
        <v>76</v>
      </c>
      <c r="AY725" s="18" t="s">
        <v>350</v>
      </c>
      <c r="BE725" s="241">
        <f>IF(N725="základní",J725,0)</f>
        <v>0</v>
      </c>
      <c r="BF725" s="241">
        <f>IF(N725="snížená",J725,0)</f>
        <v>0</v>
      </c>
      <c r="BG725" s="241">
        <f>IF(N725="zákl. přenesená",J725,0)</f>
        <v>0</v>
      </c>
      <c r="BH725" s="241">
        <f>IF(N725="sníž. přenesená",J725,0)</f>
        <v>0</v>
      </c>
      <c r="BI725" s="241">
        <f>IF(N725="nulová",J725,0)</f>
        <v>0</v>
      </c>
      <c r="BJ725" s="18" t="s">
        <v>84</v>
      </c>
      <c r="BK725" s="241">
        <f>ROUND(I725*H725,2)</f>
        <v>0</v>
      </c>
      <c r="BL725" s="18" t="s">
        <v>357</v>
      </c>
      <c r="BM725" s="240" t="s">
        <v>3145</v>
      </c>
    </row>
    <row r="726" s="2" customFormat="1">
      <c r="A726" s="39"/>
      <c r="B726" s="40"/>
      <c r="C726" s="41"/>
      <c r="D726" s="242" t="s">
        <v>359</v>
      </c>
      <c r="E726" s="41"/>
      <c r="F726" s="243" t="s">
        <v>7617</v>
      </c>
      <c r="G726" s="41"/>
      <c r="H726" s="41"/>
      <c r="I726" s="244"/>
      <c r="J726" s="41"/>
      <c r="K726" s="41"/>
      <c r="L726" s="45"/>
      <c r="M726" s="245"/>
      <c r="N726" s="246"/>
      <c r="O726" s="92"/>
      <c r="P726" s="92"/>
      <c r="Q726" s="92"/>
      <c r="R726" s="92"/>
      <c r="S726" s="92"/>
      <c r="T726" s="93"/>
      <c r="U726" s="39"/>
      <c r="V726" s="39"/>
      <c r="W726" s="39"/>
      <c r="X726" s="39"/>
      <c r="Y726" s="39"/>
      <c r="Z726" s="39"/>
      <c r="AA726" s="39"/>
      <c r="AB726" s="39"/>
      <c r="AC726" s="39"/>
      <c r="AD726" s="39"/>
      <c r="AE726" s="39"/>
      <c r="AT726" s="18" t="s">
        <v>359</v>
      </c>
      <c r="AU726" s="18" t="s">
        <v>76</v>
      </c>
    </row>
    <row r="727" s="2" customFormat="1" ht="16.5" customHeight="1">
      <c r="A727" s="39"/>
      <c r="B727" s="40"/>
      <c r="C727" s="229" t="s">
        <v>2315</v>
      </c>
      <c r="D727" s="229" t="s">
        <v>352</v>
      </c>
      <c r="E727" s="230" t="s">
        <v>7671</v>
      </c>
      <c r="F727" s="231" t="s">
        <v>7664</v>
      </c>
      <c r="G727" s="232" t="s">
        <v>497</v>
      </c>
      <c r="H727" s="233">
        <v>2</v>
      </c>
      <c r="I727" s="234"/>
      <c r="J727" s="235">
        <f>ROUND(I727*H727,2)</f>
        <v>0</v>
      </c>
      <c r="K727" s="231" t="s">
        <v>1</v>
      </c>
      <c r="L727" s="45"/>
      <c r="M727" s="236" t="s">
        <v>1</v>
      </c>
      <c r="N727" s="237" t="s">
        <v>41</v>
      </c>
      <c r="O727" s="92"/>
      <c r="P727" s="238">
        <f>O727*H727</f>
        <v>0</v>
      </c>
      <c r="Q727" s="238">
        <v>0</v>
      </c>
      <c r="R727" s="238">
        <f>Q727*H727</f>
        <v>0</v>
      </c>
      <c r="S727" s="238">
        <v>0</v>
      </c>
      <c r="T727" s="239">
        <f>S727*H727</f>
        <v>0</v>
      </c>
      <c r="U727" s="39"/>
      <c r="V727" s="39"/>
      <c r="W727" s="39"/>
      <c r="X727" s="39"/>
      <c r="Y727" s="39"/>
      <c r="Z727" s="39"/>
      <c r="AA727" s="39"/>
      <c r="AB727" s="39"/>
      <c r="AC727" s="39"/>
      <c r="AD727" s="39"/>
      <c r="AE727" s="39"/>
      <c r="AR727" s="240" t="s">
        <v>357</v>
      </c>
      <c r="AT727" s="240" t="s">
        <v>352</v>
      </c>
      <c r="AU727" s="240" t="s">
        <v>76</v>
      </c>
      <c r="AY727" s="18" t="s">
        <v>350</v>
      </c>
      <c r="BE727" s="241">
        <f>IF(N727="základní",J727,0)</f>
        <v>0</v>
      </c>
      <c r="BF727" s="241">
        <f>IF(N727="snížená",J727,0)</f>
        <v>0</v>
      </c>
      <c r="BG727" s="241">
        <f>IF(N727="zákl. přenesená",J727,0)</f>
        <v>0</v>
      </c>
      <c r="BH727" s="241">
        <f>IF(N727="sníž. přenesená",J727,0)</f>
        <v>0</v>
      </c>
      <c r="BI727" s="241">
        <f>IF(N727="nulová",J727,0)</f>
        <v>0</v>
      </c>
      <c r="BJ727" s="18" t="s">
        <v>84</v>
      </c>
      <c r="BK727" s="241">
        <f>ROUND(I727*H727,2)</f>
        <v>0</v>
      </c>
      <c r="BL727" s="18" t="s">
        <v>357</v>
      </c>
      <c r="BM727" s="240" t="s">
        <v>3159</v>
      </c>
    </row>
    <row r="728" s="2" customFormat="1">
      <c r="A728" s="39"/>
      <c r="B728" s="40"/>
      <c r="C728" s="41"/>
      <c r="D728" s="242" t="s">
        <v>359</v>
      </c>
      <c r="E728" s="41"/>
      <c r="F728" s="243" t="s">
        <v>7617</v>
      </c>
      <c r="G728" s="41"/>
      <c r="H728" s="41"/>
      <c r="I728" s="244"/>
      <c r="J728" s="41"/>
      <c r="K728" s="41"/>
      <c r="L728" s="45"/>
      <c r="M728" s="245"/>
      <c r="N728" s="246"/>
      <c r="O728" s="92"/>
      <c r="P728" s="92"/>
      <c r="Q728" s="92"/>
      <c r="R728" s="92"/>
      <c r="S728" s="92"/>
      <c r="T728" s="93"/>
      <c r="U728" s="39"/>
      <c r="V728" s="39"/>
      <c r="W728" s="39"/>
      <c r="X728" s="39"/>
      <c r="Y728" s="39"/>
      <c r="Z728" s="39"/>
      <c r="AA728" s="39"/>
      <c r="AB728" s="39"/>
      <c r="AC728" s="39"/>
      <c r="AD728" s="39"/>
      <c r="AE728" s="39"/>
      <c r="AT728" s="18" t="s">
        <v>359</v>
      </c>
      <c r="AU728" s="18" t="s">
        <v>76</v>
      </c>
    </row>
    <row r="729" s="2" customFormat="1" ht="16.5" customHeight="1">
      <c r="A729" s="39"/>
      <c r="B729" s="40"/>
      <c r="C729" s="229" t="s">
        <v>2322</v>
      </c>
      <c r="D729" s="229" t="s">
        <v>352</v>
      </c>
      <c r="E729" s="230" t="s">
        <v>7672</v>
      </c>
      <c r="F729" s="231" t="s">
        <v>7673</v>
      </c>
      <c r="G729" s="232" t="s">
        <v>497</v>
      </c>
      <c r="H729" s="233">
        <v>4</v>
      </c>
      <c r="I729" s="234"/>
      <c r="J729" s="235">
        <f>ROUND(I729*H729,2)</f>
        <v>0</v>
      </c>
      <c r="K729" s="231" t="s">
        <v>1</v>
      </c>
      <c r="L729" s="45"/>
      <c r="M729" s="236" t="s">
        <v>1</v>
      </c>
      <c r="N729" s="237" t="s">
        <v>41</v>
      </c>
      <c r="O729" s="92"/>
      <c r="P729" s="238">
        <f>O729*H729</f>
        <v>0</v>
      </c>
      <c r="Q729" s="238">
        <v>0</v>
      </c>
      <c r="R729" s="238">
        <f>Q729*H729</f>
        <v>0</v>
      </c>
      <c r="S729" s="238">
        <v>0</v>
      </c>
      <c r="T729" s="239">
        <f>S729*H729</f>
        <v>0</v>
      </c>
      <c r="U729" s="39"/>
      <c r="V729" s="39"/>
      <c r="W729" s="39"/>
      <c r="X729" s="39"/>
      <c r="Y729" s="39"/>
      <c r="Z729" s="39"/>
      <c r="AA729" s="39"/>
      <c r="AB729" s="39"/>
      <c r="AC729" s="39"/>
      <c r="AD729" s="39"/>
      <c r="AE729" s="39"/>
      <c r="AR729" s="240" t="s">
        <v>357</v>
      </c>
      <c r="AT729" s="240" t="s">
        <v>352</v>
      </c>
      <c r="AU729" s="240" t="s">
        <v>76</v>
      </c>
      <c r="AY729" s="18" t="s">
        <v>350</v>
      </c>
      <c r="BE729" s="241">
        <f>IF(N729="základní",J729,0)</f>
        <v>0</v>
      </c>
      <c r="BF729" s="241">
        <f>IF(N729="snížená",J729,0)</f>
        <v>0</v>
      </c>
      <c r="BG729" s="241">
        <f>IF(N729="zákl. přenesená",J729,0)</f>
        <v>0</v>
      </c>
      <c r="BH729" s="241">
        <f>IF(N729="sníž. přenesená",J729,0)</f>
        <v>0</v>
      </c>
      <c r="BI729" s="241">
        <f>IF(N729="nulová",J729,0)</f>
        <v>0</v>
      </c>
      <c r="BJ729" s="18" t="s">
        <v>84</v>
      </c>
      <c r="BK729" s="241">
        <f>ROUND(I729*H729,2)</f>
        <v>0</v>
      </c>
      <c r="BL729" s="18" t="s">
        <v>357</v>
      </c>
      <c r="BM729" s="240" t="s">
        <v>3168</v>
      </c>
    </row>
    <row r="730" s="2" customFormat="1">
      <c r="A730" s="39"/>
      <c r="B730" s="40"/>
      <c r="C730" s="41"/>
      <c r="D730" s="242" t="s">
        <v>359</v>
      </c>
      <c r="E730" s="41"/>
      <c r="F730" s="243" t="s">
        <v>7617</v>
      </c>
      <c r="G730" s="41"/>
      <c r="H730" s="41"/>
      <c r="I730" s="244"/>
      <c r="J730" s="41"/>
      <c r="K730" s="41"/>
      <c r="L730" s="45"/>
      <c r="M730" s="245"/>
      <c r="N730" s="246"/>
      <c r="O730" s="92"/>
      <c r="P730" s="92"/>
      <c r="Q730" s="92"/>
      <c r="R730" s="92"/>
      <c r="S730" s="92"/>
      <c r="T730" s="93"/>
      <c r="U730" s="39"/>
      <c r="V730" s="39"/>
      <c r="W730" s="39"/>
      <c r="X730" s="39"/>
      <c r="Y730" s="39"/>
      <c r="Z730" s="39"/>
      <c r="AA730" s="39"/>
      <c r="AB730" s="39"/>
      <c r="AC730" s="39"/>
      <c r="AD730" s="39"/>
      <c r="AE730" s="39"/>
      <c r="AT730" s="18" t="s">
        <v>359</v>
      </c>
      <c r="AU730" s="18" t="s">
        <v>76</v>
      </c>
    </row>
    <row r="731" s="2" customFormat="1" ht="16.5" customHeight="1">
      <c r="A731" s="39"/>
      <c r="B731" s="40"/>
      <c r="C731" s="229" t="s">
        <v>2331</v>
      </c>
      <c r="D731" s="229" t="s">
        <v>352</v>
      </c>
      <c r="E731" s="230" t="s">
        <v>7674</v>
      </c>
      <c r="F731" s="231" t="s">
        <v>7664</v>
      </c>
      <c r="G731" s="232" t="s">
        <v>497</v>
      </c>
      <c r="H731" s="233">
        <v>3</v>
      </c>
      <c r="I731" s="234"/>
      <c r="J731" s="235">
        <f>ROUND(I731*H731,2)</f>
        <v>0</v>
      </c>
      <c r="K731" s="231" t="s">
        <v>1</v>
      </c>
      <c r="L731" s="45"/>
      <c r="M731" s="236" t="s">
        <v>1</v>
      </c>
      <c r="N731" s="237" t="s">
        <v>41</v>
      </c>
      <c r="O731" s="92"/>
      <c r="P731" s="238">
        <f>O731*H731</f>
        <v>0</v>
      </c>
      <c r="Q731" s="238">
        <v>0</v>
      </c>
      <c r="R731" s="238">
        <f>Q731*H731</f>
        <v>0</v>
      </c>
      <c r="S731" s="238">
        <v>0</v>
      </c>
      <c r="T731" s="239">
        <f>S731*H731</f>
        <v>0</v>
      </c>
      <c r="U731" s="39"/>
      <c r="V731" s="39"/>
      <c r="W731" s="39"/>
      <c r="X731" s="39"/>
      <c r="Y731" s="39"/>
      <c r="Z731" s="39"/>
      <c r="AA731" s="39"/>
      <c r="AB731" s="39"/>
      <c r="AC731" s="39"/>
      <c r="AD731" s="39"/>
      <c r="AE731" s="39"/>
      <c r="AR731" s="240" t="s">
        <v>357</v>
      </c>
      <c r="AT731" s="240" t="s">
        <v>352</v>
      </c>
      <c r="AU731" s="240" t="s">
        <v>76</v>
      </c>
      <c r="AY731" s="18" t="s">
        <v>350</v>
      </c>
      <c r="BE731" s="241">
        <f>IF(N731="základní",J731,0)</f>
        <v>0</v>
      </c>
      <c r="BF731" s="241">
        <f>IF(N731="snížená",J731,0)</f>
        <v>0</v>
      </c>
      <c r="BG731" s="241">
        <f>IF(N731="zákl. přenesená",J731,0)</f>
        <v>0</v>
      </c>
      <c r="BH731" s="241">
        <f>IF(N731="sníž. přenesená",J731,0)</f>
        <v>0</v>
      </c>
      <c r="BI731" s="241">
        <f>IF(N731="nulová",J731,0)</f>
        <v>0</v>
      </c>
      <c r="BJ731" s="18" t="s">
        <v>84</v>
      </c>
      <c r="BK731" s="241">
        <f>ROUND(I731*H731,2)</f>
        <v>0</v>
      </c>
      <c r="BL731" s="18" t="s">
        <v>357</v>
      </c>
      <c r="BM731" s="240" t="s">
        <v>3182</v>
      </c>
    </row>
    <row r="732" s="2" customFormat="1">
      <c r="A732" s="39"/>
      <c r="B732" s="40"/>
      <c r="C732" s="41"/>
      <c r="D732" s="242" t="s">
        <v>359</v>
      </c>
      <c r="E732" s="41"/>
      <c r="F732" s="243" t="s">
        <v>7617</v>
      </c>
      <c r="G732" s="41"/>
      <c r="H732" s="41"/>
      <c r="I732" s="244"/>
      <c r="J732" s="41"/>
      <c r="K732" s="41"/>
      <c r="L732" s="45"/>
      <c r="M732" s="245"/>
      <c r="N732" s="246"/>
      <c r="O732" s="92"/>
      <c r="P732" s="92"/>
      <c r="Q732" s="92"/>
      <c r="R732" s="92"/>
      <c r="S732" s="92"/>
      <c r="T732" s="93"/>
      <c r="U732" s="39"/>
      <c r="V732" s="39"/>
      <c r="W732" s="39"/>
      <c r="X732" s="39"/>
      <c r="Y732" s="39"/>
      <c r="Z732" s="39"/>
      <c r="AA732" s="39"/>
      <c r="AB732" s="39"/>
      <c r="AC732" s="39"/>
      <c r="AD732" s="39"/>
      <c r="AE732" s="39"/>
      <c r="AT732" s="18" t="s">
        <v>359</v>
      </c>
      <c r="AU732" s="18" t="s">
        <v>76</v>
      </c>
    </row>
    <row r="733" s="2" customFormat="1" ht="16.5" customHeight="1">
      <c r="A733" s="39"/>
      <c r="B733" s="40"/>
      <c r="C733" s="229" t="s">
        <v>2336</v>
      </c>
      <c r="D733" s="229" t="s">
        <v>352</v>
      </c>
      <c r="E733" s="230" t="s">
        <v>7675</v>
      </c>
      <c r="F733" s="231" t="s">
        <v>7664</v>
      </c>
      <c r="G733" s="232" t="s">
        <v>497</v>
      </c>
      <c r="H733" s="233">
        <v>2</v>
      </c>
      <c r="I733" s="234"/>
      <c r="J733" s="235">
        <f>ROUND(I733*H733,2)</f>
        <v>0</v>
      </c>
      <c r="K733" s="231" t="s">
        <v>1</v>
      </c>
      <c r="L733" s="45"/>
      <c r="M733" s="236" t="s">
        <v>1</v>
      </c>
      <c r="N733" s="237" t="s">
        <v>41</v>
      </c>
      <c r="O733" s="92"/>
      <c r="P733" s="238">
        <f>O733*H733</f>
        <v>0</v>
      </c>
      <c r="Q733" s="238">
        <v>0</v>
      </c>
      <c r="R733" s="238">
        <f>Q733*H733</f>
        <v>0</v>
      </c>
      <c r="S733" s="238">
        <v>0</v>
      </c>
      <c r="T733" s="239">
        <f>S733*H733</f>
        <v>0</v>
      </c>
      <c r="U733" s="39"/>
      <c r="V733" s="39"/>
      <c r="W733" s="39"/>
      <c r="X733" s="39"/>
      <c r="Y733" s="39"/>
      <c r="Z733" s="39"/>
      <c r="AA733" s="39"/>
      <c r="AB733" s="39"/>
      <c r="AC733" s="39"/>
      <c r="AD733" s="39"/>
      <c r="AE733" s="39"/>
      <c r="AR733" s="240" t="s">
        <v>357</v>
      </c>
      <c r="AT733" s="240" t="s">
        <v>352</v>
      </c>
      <c r="AU733" s="240" t="s">
        <v>76</v>
      </c>
      <c r="AY733" s="18" t="s">
        <v>350</v>
      </c>
      <c r="BE733" s="241">
        <f>IF(N733="základní",J733,0)</f>
        <v>0</v>
      </c>
      <c r="BF733" s="241">
        <f>IF(N733="snížená",J733,0)</f>
        <v>0</v>
      </c>
      <c r="BG733" s="241">
        <f>IF(N733="zákl. přenesená",J733,0)</f>
        <v>0</v>
      </c>
      <c r="BH733" s="241">
        <f>IF(N733="sníž. přenesená",J733,0)</f>
        <v>0</v>
      </c>
      <c r="BI733" s="241">
        <f>IF(N733="nulová",J733,0)</f>
        <v>0</v>
      </c>
      <c r="BJ733" s="18" t="s">
        <v>84</v>
      </c>
      <c r="BK733" s="241">
        <f>ROUND(I733*H733,2)</f>
        <v>0</v>
      </c>
      <c r="BL733" s="18" t="s">
        <v>357</v>
      </c>
      <c r="BM733" s="240" t="s">
        <v>3192</v>
      </c>
    </row>
    <row r="734" s="2" customFormat="1">
      <c r="A734" s="39"/>
      <c r="B734" s="40"/>
      <c r="C734" s="41"/>
      <c r="D734" s="242" t="s">
        <v>359</v>
      </c>
      <c r="E734" s="41"/>
      <c r="F734" s="243" t="s">
        <v>7617</v>
      </c>
      <c r="G734" s="41"/>
      <c r="H734" s="41"/>
      <c r="I734" s="244"/>
      <c r="J734" s="41"/>
      <c r="K734" s="41"/>
      <c r="L734" s="45"/>
      <c r="M734" s="245"/>
      <c r="N734" s="246"/>
      <c r="O734" s="92"/>
      <c r="P734" s="92"/>
      <c r="Q734" s="92"/>
      <c r="R734" s="92"/>
      <c r="S734" s="92"/>
      <c r="T734" s="93"/>
      <c r="U734" s="39"/>
      <c r="V734" s="39"/>
      <c r="W734" s="39"/>
      <c r="X734" s="39"/>
      <c r="Y734" s="39"/>
      <c r="Z734" s="39"/>
      <c r="AA734" s="39"/>
      <c r="AB734" s="39"/>
      <c r="AC734" s="39"/>
      <c r="AD734" s="39"/>
      <c r="AE734" s="39"/>
      <c r="AT734" s="18" t="s">
        <v>359</v>
      </c>
      <c r="AU734" s="18" t="s">
        <v>76</v>
      </c>
    </row>
    <row r="735" s="2" customFormat="1" ht="16.5" customHeight="1">
      <c r="A735" s="39"/>
      <c r="B735" s="40"/>
      <c r="C735" s="229" t="s">
        <v>2341</v>
      </c>
      <c r="D735" s="229" t="s">
        <v>352</v>
      </c>
      <c r="E735" s="230" t="s">
        <v>7676</v>
      </c>
      <c r="F735" s="231" t="s">
        <v>7677</v>
      </c>
      <c r="G735" s="232" t="s">
        <v>497</v>
      </c>
      <c r="H735" s="233">
        <v>1</v>
      </c>
      <c r="I735" s="234"/>
      <c r="J735" s="235">
        <f>ROUND(I735*H735,2)</f>
        <v>0</v>
      </c>
      <c r="K735" s="231" t="s">
        <v>1</v>
      </c>
      <c r="L735" s="45"/>
      <c r="M735" s="236" t="s">
        <v>1</v>
      </c>
      <c r="N735" s="237" t="s">
        <v>41</v>
      </c>
      <c r="O735" s="92"/>
      <c r="P735" s="238">
        <f>O735*H735</f>
        <v>0</v>
      </c>
      <c r="Q735" s="238">
        <v>0</v>
      </c>
      <c r="R735" s="238">
        <f>Q735*H735</f>
        <v>0</v>
      </c>
      <c r="S735" s="238">
        <v>0</v>
      </c>
      <c r="T735" s="239">
        <f>S735*H735</f>
        <v>0</v>
      </c>
      <c r="U735" s="39"/>
      <c r="V735" s="39"/>
      <c r="W735" s="39"/>
      <c r="X735" s="39"/>
      <c r="Y735" s="39"/>
      <c r="Z735" s="39"/>
      <c r="AA735" s="39"/>
      <c r="AB735" s="39"/>
      <c r="AC735" s="39"/>
      <c r="AD735" s="39"/>
      <c r="AE735" s="39"/>
      <c r="AR735" s="240" t="s">
        <v>357</v>
      </c>
      <c r="AT735" s="240" t="s">
        <v>352</v>
      </c>
      <c r="AU735" s="240" t="s">
        <v>76</v>
      </c>
      <c r="AY735" s="18" t="s">
        <v>350</v>
      </c>
      <c r="BE735" s="241">
        <f>IF(N735="základní",J735,0)</f>
        <v>0</v>
      </c>
      <c r="BF735" s="241">
        <f>IF(N735="snížená",J735,0)</f>
        <v>0</v>
      </c>
      <c r="BG735" s="241">
        <f>IF(N735="zákl. přenesená",J735,0)</f>
        <v>0</v>
      </c>
      <c r="BH735" s="241">
        <f>IF(N735="sníž. přenesená",J735,0)</f>
        <v>0</v>
      </c>
      <c r="BI735" s="241">
        <f>IF(N735="nulová",J735,0)</f>
        <v>0</v>
      </c>
      <c r="BJ735" s="18" t="s">
        <v>84</v>
      </c>
      <c r="BK735" s="241">
        <f>ROUND(I735*H735,2)</f>
        <v>0</v>
      </c>
      <c r="BL735" s="18" t="s">
        <v>357</v>
      </c>
      <c r="BM735" s="240" t="s">
        <v>3202</v>
      </c>
    </row>
    <row r="736" s="2" customFormat="1">
      <c r="A736" s="39"/>
      <c r="B736" s="40"/>
      <c r="C736" s="41"/>
      <c r="D736" s="242" t="s">
        <v>359</v>
      </c>
      <c r="E736" s="41"/>
      <c r="F736" s="243" t="s">
        <v>7678</v>
      </c>
      <c r="G736" s="41"/>
      <c r="H736" s="41"/>
      <c r="I736" s="244"/>
      <c r="J736" s="41"/>
      <c r="K736" s="41"/>
      <c r="L736" s="45"/>
      <c r="M736" s="245"/>
      <c r="N736" s="246"/>
      <c r="O736" s="92"/>
      <c r="P736" s="92"/>
      <c r="Q736" s="92"/>
      <c r="R736" s="92"/>
      <c r="S736" s="92"/>
      <c r="T736" s="93"/>
      <c r="U736" s="39"/>
      <c r="V736" s="39"/>
      <c r="W736" s="39"/>
      <c r="X736" s="39"/>
      <c r="Y736" s="39"/>
      <c r="Z736" s="39"/>
      <c r="AA736" s="39"/>
      <c r="AB736" s="39"/>
      <c r="AC736" s="39"/>
      <c r="AD736" s="39"/>
      <c r="AE736" s="39"/>
      <c r="AT736" s="18" t="s">
        <v>359</v>
      </c>
      <c r="AU736" s="18" t="s">
        <v>76</v>
      </c>
    </row>
    <row r="737" s="2" customFormat="1" ht="16.5" customHeight="1">
      <c r="A737" s="39"/>
      <c r="B737" s="40"/>
      <c r="C737" s="229" t="s">
        <v>2357</v>
      </c>
      <c r="D737" s="229" t="s">
        <v>352</v>
      </c>
      <c r="E737" s="230" t="s">
        <v>7679</v>
      </c>
      <c r="F737" s="231" t="s">
        <v>7680</v>
      </c>
      <c r="G737" s="232" t="s">
        <v>497</v>
      </c>
      <c r="H737" s="233">
        <v>3</v>
      </c>
      <c r="I737" s="234"/>
      <c r="J737" s="235">
        <f>ROUND(I737*H737,2)</f>
        <v>0</v>
      </c>
      <c r="K737" s="231" t="s">
        <v>1</v>
      </c>
      <c r="L737" s="45"/>
      <c r="M737" s="236" t="s">
        <v>1</v>
      </c>
      <c r="N737" s="237" t="s">
        <v>41</v>
      </c>
      <c r="O737" s="92"/>
      <c r="P737" s="238">
        <f>O737*H737</f>
        <v>0</v>
      </c>
      <c r="Q737" s="238">
        <v>0</v>
      </c>
      <c r="R737" s="238">
        <f>Q737*H737</f>
        <v>0</v>
      </c>
      <c r="S737" s="238">
        <v>0</v>
      </c>
      <c r="T737" s="239">
        <f>S737*H737</f>
        <v>0</v>
      </c>
      <c r="U737" s="39"/>
      <c r="V737" s="39"/>
      <c r="W737" s="39"/>
      <c r="X737" s="39"/>
      <c r="Y737" s="39"/>
      <c r="Z737" s="39"/>
      <c r="AA737" s="39"/>
      <c r="AB737" s="39"/>
      <c r="AC737" s="39"/>
      <c r="AD737" s="39"/>
      <c r="AE737" s="39"/>
      <c r="AR737" s="240" t="s">
        <v>357</v>
      </c>
      <c r="AT737" s="240" t="s">
        <v>352</v>
      </c>
      <c r="AU737" s="240" t="s">
        <v>76</v>
      </c>
      <c r="AY737" s="18" t="s">
        <v>350</v>
      </c>
      <c r="BE737" s="241">
        <f>IF(N737="základní",J737,0)</f>
        <v>0</v>
      </c>
      <c r="BF737" s="241">
        <f>IF(N737="snížená",J737,0)</f>
        <v>0</v>
      </c>
      <c r="BG737" s="241">
        <f>IF(N737="zákl. přenesená",J737,0)</f>
        <v>0</v>
      </c>
      <c r="BH737" s="241">
        <f>IF(N737="sníž. přenesená",J737,0)</f>
        <v>0</v>
      </c>
      <c r="BI737" s="241">
        <f>IF(N737="nulová",J737,0)</f>
        <v>0</v>
      </c>
      <c r="BJ737" s="18" t="s">
        <v>84</v>
      </c>
      <c r="BK737" s="241">
        <f>ROUND(I737*H737,2)</f>
        <v>0</v>
      </c>
      <c r="BL737" s="18" t="s">
        <v>357</v>
      </c>
      <c r="BM737" s="240" t="s">
        <v>3213</v>
      </c>
    </row>
    <row r="738" s="2" customFormat="1">
      <c r="A738" s="39"/>
      <c r="B738" s="40"/>
      <c r="C738" s="41"/>
      <c r="D738" s="242" t="s">
        <v>359</v>
      </c>
      <c r="E738" s="41"/>
      <c r="F738" s="243" t="s">
        <v>7678</v>
      </c>
      <c r="G738" s="41"/>
      <c r="H738" s="41"/>
      <c r="I738" s="244"/>
      <c r="J738" s="41"/>
      <c r="K738" s="41"/>
      <c r="L738" s="45"/>
      <c r="M738" s="245"/>
      <c r="N738" s="246"/>
      <c r="O738" s="92"/>
      <c r="P738" s="92"/>
      <c r="Q738" s="92"/>
      <c r="R738" s="92"/>
      <c r="S738" s="92"/>
      <c r="T738" s="93"/>
      <c r="U738" s="39"/>
      <c r="V738" s="39"/>
      <c r="W738" s="39"/>
      <c r="X738" s="39"/>
      <c r="Y738" s="39"/>
      <c r="Z738" s="39"/>
      <c r="AA738" s="39"/>
      <c r="AB738" s="39"/>
      <c r="AC738" s="39"/>
      <c r="AD738" s="39"/>
      <c r="AE738" s="39"/>
      <c r="AT738" s="18" t="s">
        <v>359</v>
      </c>
      <c r="AU738" s="18" t="s">
        <v>76</v>
      </c>
    </row>
    <row r="739" s="2" customFormat="1" ht="16.5" customHeight="1">
      <c r="A739" s="39"/>
      <c r="B739" s="40"/>
      <c r="C739" s="229" t="s">
        <v>2362</v>
      </c>
      <c r="D739" s="229" t="s">
        <v>352</v>
      </c>
      <c r="E739" s="230" t="s">
        <v>7681</v>
      </c>
      <c r="F739" s="231" t="s">
        <v>7682</v>
      </c>
      <c r="G739" s="232" t="s">
        <v>497</v>
      </c>
      <c r="H739" s="233">
        <v>1</v>
      </c>
      <c r="I739" s="234"/>
      <c r="J739" s="235">
        <f>ROUND(I739*H739,2)</f>
        <v>0</v>
      </c>
      <c r="K739" s="231" t="s">
        <v>1</v>
      </c>
      <c r="L739" s="45"/>
      <c r="M739" s="236" t="s">
        <v>1</v>
      </c>
      <c r="N739" s="237" t="s">
        <v>41</v>
      </c>
      <c r="O739" s="92"/>
      <c r="P739" s="238">
        <f>O739*H739</f>
        <v>0</v>
      </c>
      <c r="Q739" s="238">
        <v>0</v>
      </c>
      <c r="R739" s="238">
        <f>Q739*H739</f>
        <v>0</v>
      </c>
      <c r="S739" s="238">
        <v>0</v>
      </c>
      <c r="T739" s="239">
        <f>S739*H739</f>
        <v>0</v>
      </c>
      <c r="U739" s="39"/>
      <c r="V739" s="39"/>
      <c r="W739" s="39"/>
      <c r="X739" s="39"/>
      <c r="Y739" s="39"/>
      <c r="Z739" s="39"/>
      <c r="AA739" s="39"/>
      <c r="AB739" s="39"/>
      <c r="AC739" s="39"/>
      <c r="AD739" s="39"/>
      <c r="AE739" s="39"/>
      <c r="AR739" s="240" t="s">
        <v>357</v>
      </c>
      <c r="AT739" s="240" t="s">
        <v>352</v>
      </c>
      <c r="AU739" s="240" t="s">
        <v>76</v>
      </c>
      <c r="AY739" s="18" t="s">
        <v>350</v>
      </c>
      <c r="BE739" s="241">
        <f>IF(N739="základní",J739,0)</f>
        <v>0</v>
      </c>
      <c r="BF739" s="241">
        <f>IF(N739="snížená",J739,0)</f>
        <v>0</v>
      </c>
      <c r="BG739" s="241">
        <f>IF(N739="zákl. přenesená",J739,0)</f>
        <v>0</v>
      </c>
      <c r="BH739" s="241">
        <f>IF(N739="sníž. přenesená",J739,0)</f>
        <v>0</v>
      </c>
      <c r="BI739" s="241">
        <f>IF(N739="nulová",J739,0)</f>
        <v>0</v>
      </c>
      <c r="BJ739" s="18" t="s">
        <v>84</v>
      </c>
      <c r="BK739" s="241">
        <f>ROUND(I739*H739,2)</f>
        <v>0</v>
      </c>
      <c r="BL739" s="18" t="s">
        <v>357</v>
      </c>
      <c r="BM739" s="240" t="s">
        <v>3225</v>
      </c>
    </row>
    <row r="740" s="2" customFormat="1">
      <c r="A740" s="39"/>
      <c r="B740" s="40"/>
      <c r="C740" s="41"/>
      <c r="D740" s="242" t="s">
        <v>359</v>
      </c>
      <c r="E740" s="41"/>
      <c r="F740" s="243" t="s">
        <v>7678</v>
      </c>
      <c r="G740" s="41"/>
      <c r="H740" s="41"/>
      <c r="I740" s="244"/>
      <c r="J740" s="41"/>
      <c r="K740" s="41"/>
      <c r="L740" s="45"/>
      <c r="M740" s="245"/>
      <c r="N740" s="246"/>
      <c r="O740" s="92"/>
      <c r="P740" s="92"/>
      <c r="Q740" s="92"/>
      <c r="R740" s="92"/>
      <c r="S740" s="92"/>
      <c r="T740" s="93"/>
      <c r="U740" s="39"/>
      <c r="V740" s="39"/>
      <c r="W740" s="39"/>
      <c r="X740" s="39"/>
      <c r="Y740" s="39"/>
      <c r="Z740" s="39"/>
      <c r="AA740" s="39"/>
      <c r="AB740" s="39"/>
      <c r="AC740" s="39"/>
      <c r="AD740" s="39"/>
      <c r="AE740" s="39"/>
      <c r="AT740" s="18" t="s">
        <v>359</v>
      </c>
      <c r="AU740" s="18" t="s">
        <v>76</v>
      </c>
    </row>
    <row r="741" s="2" customFormat="1" ht="16.5" customHeight="1">
      <c r="A741" s="39"/>
      <c r="B741" s="40"/>
      <c r="C741" s="229" t="s">
        <v>2367</v>
      </c>
      <c r="D741" s="229" t="s">
        <v>352</v>
      </c>
      <c r="E741" s="230" t="s">
        <v>7683</v>
      </c>
      <c r="F741" s="231" t="s">
        <v>7684</v>
      </c>
      <c r="G741" s="232" t="s">
        <v>497</v>
      </c>
      <c r="H741" s="233">
        <v>1</v>
      </c>
      <c r="I741" s="234"/>
      <c r="J741" s="235">
        <f>ROUND(I741*H741,2)</f>
        <v>0</v>
      </c>
      <c r="K741" s="231" t="s">
        <v>1</v>
      </c>
      <c r="L741" s="45"/>
      <c r="M741" s="236" t="s">
        <v>1</v>
      </c>
      <c r="N741" s="237" t="s">
        <v>41</v>
      </c>
      <c r="O741" s="92"/>
      <c r="P741" s="238">
        <f>O741*H741</f>
        <v>0</v>
      </c>
      <c r="Q741" s="238">
        <v>0</v>
      </c>
      <c r="R741" s="238">
        <f>Q741*H741</f>
        <v>0</v>
      </c>
      <c r="S741" s="238">
        <v>0</v>
      </c>
      <c r="T741" s="239">
        <f>S741*H741</f>
        <v>0</v>
      </c>
      <c r="U741" s="39"/>
      <c r="V741" s="39"/>
      <c r="W741" s="39"/>
      <c r="X741" s="39"/>
      <c r="Y741" s="39"/>
      <c r="Z741" s="39"/>
      <c r="AA741" s="39"/>
      <c r="AB741" s="39"/>
      <c r="AC741" s="39"/>
      <c r="AD741" s="39"/>
      <c r="AE741" s="39"/>
      <c r="AR741" s="240" t="s">
        <v>357</v>
      </c>
      <c r="AT741" s="240" t="s">
        <v>352</v>
      </c>
      <c r="AU741" s="240" t="s">
        <v>76</v>
      </c>
      <c r="AY741" s="18" t="s">
        <v>350</v>
      </c>
      <c r="BE741" s="241">
        <f>IF(N741="základní",J741,0)</f>
        <v>0</v>
      </c>
      <c r="BF741" s="241">
        <f>IF(N741="snížená",J741,0)</f>
        <v>0</v>
      </c>
      <c r="BG741" s="241">
        <f>IF(N741="zákl. přenesená",J741,0)</f>
        <v>0</v>
      </c>
      <c r="BH741" s="241">
        <f>IF(N741="sníž. přenesená",J741,0)</f>
        <v>0</v>
      </c>
      <c r="BI741" s="241">
        <f>IF(N741="nulová",J741,0)</f>
        <v>0</v>
      </c>
      <c r="BJ741" s="18" t="s">
        <v>84</v>
      </c>
      <c r="BK741" s="241">
        <f>ROUND(I741*H741,2)</f>
        <v>0</v>
      </c>
      <c r="BL741" s="18" t="s">
        <v>357</v>
      </c>
      <c r="BM741" s="240" t="s">
        <v>3237</v>
      </c>
    </row>
    <row r="742" s="2" customFormat="1">
      <c r="A742" s="39"/>
      <c r="B742" s="40"/>
      <c r="C742" s="41"/>
      <c r="D742" s="242" t="s">
        <v>359</v>
      </c>
      <c r="E742" s="41"/>
      <c r="F742" s="243" t="s">
        <v>7678</v>
      </c>
      <c r="G742" s="41"/>
      <c r="H742" s="41"/>
      <c r="I742" s="244"/>
      <c r="J742" s="41"/>
      <c r="K742" s="41"/>
      <c r="L742" s="45"/>
      <c r="M742" s="245"/>
      <c r="N742" s="246"/>
      <c r="O742" s="92"/>
      <c r="P742" s="92"/>
      <c r="Q742" s="92"/>
      <c r="R742" s="92"/>
      <c r="S742" s="92"/>
      <c r="T742" s="93"/>
      <c r="U742" s="39"/>
      <c r="V742" s="39"/>
      <c r="W742" s="39"/>
      <c r="X742" s="39"/>
      <c r="Y742" s="39"/>
      <c r="Z742" s="39"/>
      <c r="AA742" s="39"/>
      <c r="AB742" s="39"/>
      <c r="AC742" s="39"/>
      <c r="AD742" s="39"/>
      <c r="AE742" s="39"/>
      <c r="AT742" s="18" t="s">
        <v>359</v>
      </c>
      <c r="AU742" s="18" t="s">
        <v>76</v>
      </c>
    </row>
    <row r="743" s="2" customFormat="1" ht="16.5" customHeight="1">
      <c r="A743" s="39"/>
      <c r="B743" s="40"/>
      <c r="C743" s="229" t="s">
        <v>2372</v>
      </c>
      <c r="D743" s="229" t="s">
        <v>352</v>
      </c>
      <c r="E743" s="230" t="s">
        <v>7685</v>
      </c>
      <c r="F743" s="231" t="s">
        <v>7686</v>
      </c>
      <c r="G743" s="232" t="s">
        <v>497</v>
      </c>
      <c r="H743" s="233">
        <v>3</v>
      </c>
      <c r="I743" s="234"/>
      <c r="J743" s="235">
        <f>ROUND(I743*H743,2)</f>
        <v>0</v>
      </c>
      <c r="K743" s="231" t="s">
        <v>1</v>
      </c>
      <c r="L743" s="45"/>
      <c r="M743" s="236" t="s">
        <v>1</v>
      </c>
      <c r="N743" s="237" t="s">
        <v>41</v>
      </c>
      <c r="O743" s="92"/>
      <c r="P743" s="238">
        <f>O743*H743</f>
        <v>0</v>
      </c>
      <c r="Q743" s="238">
        <v>0</v>
      </c>
      <c r="R743" s="238">
        <f>Q743*H743</f>
        <v>0</v>
      </c>
      <c r="S743" s="238">
        <v>0</v>
      </c>
      <c r="T743" s="239">
        <f>S743*H743</f>
        <v>0</v>
      </c>
      <c r="U743" s="39"/>
      <c r="V743" s="39"/>
      <c r="W743" s="39"/>
      <c r="X743" s="39"/>
      <c r="Y743" s="39"/>
      <c r="Z743" s="39"/>
      <c r="AA743" s="39"/>
      <c r="AB743" s="39"/>
      <c r="AC743" s="39"/>
      <c r="AD743" s="39"/>
      <c r="AE743" s="39"/>
      <c r="AR743" s="240" t="s">
        <v>357</v>
      </c>
      <c r="AT743" s="240" t="s">
        <v>352</v>
      </c>
      <c r="AU743" s="240" t="s">
        <v>76</v>
      </c>
      <c r="AY743" s="18" t="s">
        <v>350</v>
      </c>
      <c r="BE743" s="241">
        <f>IF(N743="základní",J743,0)</f>
        <v>0</v>
      </c>
      <c r="BF743" s="241">
        <f>IF(N743="snížená",J743,0)</f>
        <v>0</v>
      </c>
      <c r="BG743" s="241">
        <f>IF(N743="zákl. přenesená",J743,0)</f>
        <v>0</v>
      </c>
      <c r="BH743" s="241">
        <f>IF(N743="sníž. přenesená",J743,0)</f>
        <v>0</v>
      </c>
      <c r="BI743" s="241">
        <f>IF(N743="nulová",J743,0)</f>
        <v>0</v>
      </c>
      <c r="BJ743" s="18" t="s">
        <v>84</v>
      </c>
      <c r="BK743" s="241">
        <f>ROUND(I743*H743,2)</f>
        <v>0</v>
      </c>
      <c r="BL743" s="18" t="s">
        <v>357</v>
      </c>
      <c r="BM743" s="240" t="s">
        <v>3250</v>
      </c>
    </row>
    <row r="744" s="2" customFormat="1">
      <c r="A744" s="39"/>
      <c r="B744" s="40"/>
      <c r="C744" s="41"/>
      <c r="D744" s="242" t="s">
        <v>359</v>
      </c>
      <c r="E744" s="41"/>
      <c r="F744" s="243" t="s">
        <v>7678</v>
      </c>
      <c r="G744" s="41"/>
      <c r="H744" s="41"/>
      <c r="I744" s="244"/>
      <c r="J744" s="41"/>
      <c r="K744" s="41"/>
      <c r="L744" s="45"/>
      <c r="M744" s="245"/>
      <c r="N744" s="246"/>
      <c r="O744" s="92"/>
      <c r="P744" s="92"/>
      <c r="Q744" s="92"/>
      <c r="R744" s="92"/>
      <c r="S744" s="92"/>
      <c r="T744" s="93"/>
      <c r="U744" s="39"/>
      <c r="V744" s="39"/>
      <c r="W744" s="39"/>
      <c r="X744" s="39"/>
      <c r="Y744" s="39"/>
      <c r="Z744" s="39"/>
      <c r="AA744" s="39"/>
      <c r="AB744" s="39"/>
      <c r="AC744" s="39"/>
      <c r="AD744" s="39"/>
      <c r="AE744" s="39"/>
      <c r="AT744" s="18" t="s">
        <v>359</v>
      </c>
      <c r="AU744" s="18" t="s">
        <v>76</v>
      </c>
    </row>
    <row r="745" s="2" customFormat="1" ht="16.5" customHeight="1">
      <c r="A745" s="39"/>
      <c r="B745" s="40"/>
      <c r="C745" s="229" t="s">
        <v>2377</v>
      </c>
      <c r="D745" s="229" t="s">
        <v>352</v>
      </c>
      <c r="E745" s="230" t="s">
        <v>7687</v>
      </c>
      <c r="F745" s="231" t="s">
        <v>7688</v>
      </c>
      <c r="G745" s="232" t="s">
        <v>497</v>
      </c>
      <c r="H745" s="233">
        <v>1</v>
      </c>
      <c r="I745" s="234"/>
      <c r="J745" s="235">
        <f>ROUND(I745*H745,2)</f>
        <v>0</v>
      </c>
      <c r="K745" s="231" t="s">
        <v>1</v>
      </c>
      <c r="L745" s="45"/>
      <c r="M745" s="236" t="s">
        <v>1</v>
      </c>
      <c r="N745" s="237" t="s">
        <v>41</v>
      </c>
      <c r="O745" s="92"/>
      <c r="P745" s="238">
        <f>O745*H745</f>
        <v>0</v>
      </c>
      <c r="Q745" s="238">
        <v>0</v>
      </c>
      <c r="R745" s="238">
        <f>Q745*H745</f>
        <v>0</v>
      </c>
      <c r="S745" s="238">
        <v>0</v>
      </c>
      <c r="T745" s="239">
        <f>S745*H745</f>
        <v>0</v>
      </c>
      <c r="U745" s="39"/>
      <c r="V745" s="39"/>
      <c r="W745" s="39"/>
      <c r="X745" s="39"/>
      <c r="Y745" s="39"/>
      <c r="Z745" s="39"/>
      <c r="AA745" s="39"/>
      <c r="AB745" s="39"/>
      <c r="AC745" s="39"/>
      <c r="AD745" s="39"/>
      <c r="AE745" s="39"/>
      <c r="AR745" s="240" t="s">
        <v>357</v>
      </c>
      <c r="AT745" s="240" t="s">
        <v>352</v>
      </c>
      <c r="AU745" s="240" t="s">
        <v>76</v>
      </c>
      <c r="AY745" s="18" t="s">
        <v>350</v>
      </c>
      <c r="BE745" s="241">
        <f>IF(N745="základní",J745,0)</f>
        <v>0</v>
      </c>
      <c r="BF745" s="241">
        <f>IF(N745="snížená",J745,0)</f>
        <v>0</v>
      </c>
      <c r="BG745" s="241">
        <f>IF(N745="zákl. přenesená",J745,0)</f>
        <v>0</v>
      </c>
      <c r="BH745" s="241">
        <f>IF(N745="sníž. přenesená",J745,0)</f>
        <v>0</v>
      </c>
      <c r="BI745" s="241">
        <f>IF(N745="nulová",J745,0)</f>
        <v>0</v>
      </c>
      <c r="BJ745" s="18" t="s">
        <v>84</v>
      </c>
      <c r="BK745" s="241">
        <f>ROUND(I745*H745,2)</f>
        <v>0</v>
      </c>
      <c r="BL745" s="18" t="s">
        <v>357</v>
      </c>
      <c r="BM745" s="240" t="s">
        <v>3262</v>
      </c>
    </row>
    <row r="746" s="2" customFormat="1">
      <c r="A746" s="39"/>
      <c r="B746" s="40"/>
      <c r="C746" s="41"/>
      <c r="D746" s="242" t="s">
        <v>359</v>
      </c>
      <c r="E746" s="41"/>
      <c r="F746" s="243" t="s">
        <v>7678</v>
      </c>
      <c r="G746" s="41"/>
      <c r="H746" s="41"/>
      <c r="I746" s="244"/>
      <c r="J746" s="41"/>
      <c r="K746" s="41"/>
      <c r="L746" s="45"/>
      <c r="M746" s="245"/>
      <c r="N746" s="246"/>
      <c r="O746" s="92"/>
      <c r="P746" s="92"/>
      <c r="Q746" s="92"/>
      <c r="R746" s="92"/>
      <c r="S746" s="92"/>
      <c r="T746" s="93"/>
      <c r="U746" s="39"/>
      <c r="V746" s="39"/>
      <c r="W746" s="39"/>
      <c r="X746" s="39"/>
      <c r="Y746" s="39"/>
      <c r="Z746" s="39"/>
      <c r="AA746" s="39"/>
      <c r="AB746" s="39"/>
      <c r="AC746" s="39"/>
      <c r="AD746" s="39"/>
      <c r="AE746" s="39"/>
      <c r="AT746" s="18" t="s">
        <v>359</v>
      </c>
      <c r="AU746" s="18" t="s">
        <v>76</v>
      </c>
    </row>
    <row r="747" s="2" customFormat="1" ht="16.5" customHeight="1">
      <c r="A747" s="39"/>
      <c r="B747" s="40"/>
      <c r="C747" s="229" t="s">
        <v>2382</v>
      </c>
      <c r="D747" s="229" t="s">
        <v>352</v>
      </c>
      <c r="E747" s="230" t="s">
        <v>7689</v>
      </c>
      <c r="F747" s="231" t="s">
        <v>7690</v>
      </c>
      <c r="G747" s="232" t="s">
        <v>497</v>
      </c>
      <c r="H747" s="233">
        <v>1</v>
      </c>
      <c r="I747" s="234"/>
      <c r="J747" s="235">
        <f>ROUND(I747*H747,2)</f>
        <v>0</v>
      </c>
      <c r="K747" s="231" t="s">
        <v>1</v>
      </c>
      <c r="L747" s="45"/>
      <c r="M747" s="236" t="s">
        <v>1</v>
      </c>
      <c r="N747" s="237" t="s">
        <v>41</v>
      </c>
      <c r="O747" s="92"/>
      <c r="P747" s="238">
        <f>O747*H747</f>
        <v>0</v>
      </c>
      <c r="Q747" s="238">
        <v>0</v>
      </c>
      <c r="R747" s="238">
        <f>Q747*H747</f>
        <v>0</v>
      </c>
      <c r="S747" s="238">
        <v>0</v>
      </c>
      <c r="T747" s="239">
        <f>S747*H747</f>
        <v>0</v>
      </c>
      <c r="U747" s="39"/>
      <c r="V747" s="39"/>
      <c r="W747" s="39"/>
      <c r="X747" s="39"/>
      <c r="Y747" s="39"/>
      <c r="Z747" s="39"/>
      <c r="AA747" s="39"/>
      <c r="AB747" s="39"/>
      <c r="AC747" s="39"/>
      <c r="AD747" s="39"/>
      <c r="AE747" s="39"/>
      <c r="AR747" s="240" t="s">
        <v>357</v>
      </c>
      <c r="AT747" s="240" t="s">
        <v>352</v>
      </c>
      <c r="AU747" s="240" t="s">
        <v>76</v>
      </c>
      <c r="AY747" s="18" t="s">
        <v>350</v>
      </c>
      <c r="BE747" s="241">
        <f>IF(N747="základní",J747,0)</f>
        <v>0</v>
      </c>
      <c r="BF747" s="241">
        <f>IF(N747="snížená",J747,0)</f>
        <v>0</v>
      </c>
      <c r="BG747" s="241">
        <f>IF(N747="zákl. přenesená",J747,0)</f>
        <v>0</v>
      </c>
      <c r="BH747" s="241">
        <f>IF(N747="sníž. přenesená",J747,0)</f>
        <v>0</v>
      </c>
      <c r="BI747" s="241">
        <f>IF(N747="nulová",J747,0)</f>
        <v>0</v>
      </c>
      <c r="BJ747" s="18" t="s">
        <v>84</v>
      </c>
      <c r="BK747" s="241">
        <f>ROUND(I747*H747,2)</f>
        <v>0</v>
      </c>
      <c r="BL747" s="18" t="s">
        <v>357</v>
      </c>
      <c r="BM747" s="240" t="s">
        <v>3275</v>
      </c>
    </row>
    <row r="748" s="2" customFormat="1">
      <c r="A748" s="39"/>
      <c r="B748" s="40"/>
      <c r="C748" s="41"/>
      <c r="D748" s="242" t="s">
        <v>359</v>
      </c>
      <c r="E748" s="41"/>
      <c r="F748" s="243" t="s">
        <v>7678</v>
      </c>
      <c r="G748" s="41"/>
      <c r="H748" s="41"/>
      <c r="I748" s="244"/>
      <c r="J748" s="41"/>
      <c r="K748" s="41"/>
      <c r="L748" s="45"/>
      <c r="M748" s="245"/>
      <c r="N748" s="246"/>
      <c r="O748" s="92"/>
      <c r="P748" s="92"/>
      <c r="Q748" s="92"/>
      <c r="R748" s="92"/>
      <c r="S748" s="92"/>
      <c r="T748" s="93"/>
      <c r="U748" s="39"/>
      <c r="V748" s="39"/>
      <c r="W748" s="39"/>
      <c r="X748" s="39"/>
      <c r="Y748" s="39"/>
      <c r="Z748" s="39"/>
      <c r="AA748" s="39"/>
      <c r="AB748" s="39"/>
      <c r="AC748" s="39"/>
      <c r="AD748" s="39"/>
      <c r="AE748" s="39"/>
      <c r="AT748" s="18" t="s">
        <v>359</v>
      </c>
      <c r="AU748" s="18" t="s">
        <v>76</v>
      </c>
    </row>
    <row r="749" s="2" customFormat="1" ht="16.5" customHeight="1">
      <c r="A749" s="39"/>
      <c r="B749" s="40"/>
      <c r="C749" s="229" t="s">
        <v>2388</v>
      </c>
      <c r="D749" s="229" t="s">
        <v>352</v>
      </c>
      <c r="E749" s="230" t="s">
        <v>7691</v>
      </c>
      <c r="F749" s="231" t="s">
        <v>7692</v>
      </c>
      <c r="G749" s="232" t="s">
        <v>497</v>
      </c>
      <c r="H749" s="233">
        <v>4</v>
      </c>
      <c r="I749" s="234"/>
      <c r="J749" s="235">
        <f>ROUND(I749*H749,2)</f>
        <v>0</v>
      </c>
      <c r="K749" s="231" t="s">
        <v>1</v>
      </c>
      <c r="L749" s="45"/>
      <c r="M749" s="236" t="s">
        <v>1</v>
      </c>
      <c r="N749" s="237" t="s">
        <v>41</v>
      </c>
      <c r="O749" s="92"/>
      <c r="P749" s="238">
        <f>O749*H749</f>
        <v>0</v>
      </c>
      <c r="Q749" s="238">
        <v>0</v>
      </c>
      <c r="R749" s="238">
        <f>Q749*H749</f>
        <v>0</v>
      </c>
      <c r="S749" s="238">
        <v>0</v>
      </c>
      <c r="T749" s="239">
        <f>S749*H749</f>
        <v>0</v>
      </c>
      <c r="U749" s="39"/>
      <c r="V749" s="39"/>
      <c r="W749" s="39"/>
      <c r="X749" s="39"/>
      <c r="Y749" s="39"/>
      <c r="Z749" s="39"/>
      <c r="AA749" s="39"/>
      <c r="AB749" s="39"/>
      <c r="AC749" s="39"/>
      <c r="AD749" s="39"/>
      <c r="AE749" s="39"/>
      <c r="AR749" s="240" t="s">
        <v>357</v>
      </c>
      <c r="AT749" s="240" t="s">
        <v>352</v>
      </c>
      <c r="AU749" s="240" t="s">
        <v>76</v>
      </c>
      <c r="AY749" s="18" t="s">
        <v>350</v>
      </c>
      <c r="BE749" s="241">
        <f>IF(N749="základní",J749,0)</f>
        <v>0</v>
      </c>
      <c r="BF749" s="241">
        <f>IF(N749="snížená",J749,0)</f>
        <v>0</v>
      </c>
      <c r="BG749" s="241">
        <f>IF(N749="zákl. přenesená",J749,0)</f>
        <v>0</v>
      </c>
      <c r="BH749" s="241">
        <f>IF(N749="sníž. přenesená",J749,0)</f>
        <v>0</v>
      </c>
      <c r="BI749" s="241">
        <f>IF(N749="nulová",J749,0)</f>
        <v>0</v>
      </c>
      <c r="BJ749" s="18" t="s">
        <v>84</v>
      </c>
      <c r="BK749" s="241">
        <f>ROUND(I749*H749,2)</f>
        <v>0</v>
      </c>
      <c r="BL749" s="18" t="s">
        <v>357</v>
      </c>
      <c r="BM749" s="240" t="s">
        <v>3288</v>
      </c>
    </row>
    <row r="750" s="2" customFormat="1">
      <c r="A750" s="39"/>
      <c r="B750" s="40"/>
      <c r="C750" s="41"/>
      <c r="D750" s="242" t="s">
        <v>359</v>
      </c>
      <c r="E750" s="41"/>
      <c r="F750" s="243" t="s">
        <v>7678</v>
      </c>
      <c r="G750" s="41"/>
      <c r="H750" s="41"/>
      <c r="I750" s="244"/>
      <c r="J750" s="41"/>
      <c r="K750" s="41"/>
      <c r="L750" s="45"/>
      <c r="M750" s="245"/>
      <c r="N750" s="246"/>
      <c r="O750" s="92"/>
      <c r="P750" s="92"/>
      <c r="Q750" s="92"/>
      <c r="R750" s="92"/>
      <c r="S750" s="92"/>
      <c r="T750" s="93"/>
      <c r="U750" s="39"/>
      <c r="V750" s="39"/>
      <c r="W750" s="39"/>
      <c r="X750" s="39"/>
      <c r="Y750" s="39"/>
      <c r="Z750" s="39"/>
      <c r="AA750" s="39"/>
      <c r="AB750" s="39"/>
      <c r="AC750" s="39"/>
      <c r="AD750" s="39"/>
      <c r="AE750" s="39"/>
      <c r="AT750" s="18" t="s">
        <v>359</v>
      </c>
      <c r="AU750" s="18" t="s">
        <v>76</v>
      </c>
    </row>
    <row r="751" s="2" customFormat="1" ht="16.5" customHeight="1">
      <c r="A751" s="39"/>
      <c r="B751" s="40"/>
      <c r="C751" s="229" t="s">
        <v>2407</v>
      </c>
      <c r="D751" s="229" t="s">
        <v>352</v>
      </c>
      <c r="E751" s="230" t="s">
        <v>7693</v>
      </c>
      <c r="F751" s="231" t="s">
        <v>7694</v>
      </c>
      <c r="G751" s="232" t="s">
        <v>497</v>
      </c>
      <c r="H751" s="233">
        <v>4</v>
      </c>
      <c r="I751" s="234"/>
      <c r="J751" s="235">
        <f>ROUND(I751*H751,2)</f>
        <v>0</v>
      </c>
      <c r="K751" s="231" t="s">
        <v>1</v>
      </c>
      <c r="L751" s="45"/>
      <c r="M751" s="236" t="s">
        <v>1</v>
      </c>
      <c r="N751" s="237" t="s">
        <v>41</v>
      </c>
      <c r="O751" s="92"/>
      <c r="P751" s="238">
        <f>O751*H751</f>
        <v>0</v>
      </c>
      <c r="Q751" s="238">
        <v>0</v>
      </c>
      <c r="R751" s="238">
        <f>Q751*H751</f>
        <v>0</v>
      </c>
      <c r="S751" s="238">
        <v>0</v>
      </c>
      <c r="T751" s="239">
        <f>S751*H751</f>
        <v>0</v>
      </c>
      <c r="U751" s="39"/>
      <c r="V751" s="39"/>
      <c r="W751" s="39"/>
      <c r="X751" s="39"/>
      <c r="Y751" s="39"/>
      <c r="Z751" s="39"/>
      <c r="AA751" s="39"/>
      <c r="AB751" s="39"/>
      <c r="AC751" s="39"/>
      <c r="AD751" s="39"/>
      <c r="AE751" s="39"/>
      <c r="AR751" s="240" t="s">
        <v>357</v>
      </c>
      <c r="AT751" s="240" t="s">
        <v>352</v>
      </c>
      <c r="AU751" s="240" t="s">
        <v>76</v>
      </c>
      <c r="AY751" s="18" t="s">
        <v>350</v>
      </c>
      <c r="BE751" s="241">
        <f>IF(N751="základní",J751,0)</f>
        <v>0</v>
      </c>
      <c r="BF751" s="241">
        <f>IF(N751="snížená",J751,0)</f>
        <v>0</v>
      </c>
      <c r="BG751" s="241">
        <f>IF(N751="zákl. přenesená",J751,0)</f>
        <v>0</v>
      </c>
      <c r="BH751" s="241">
        <f>IF(N751="sníž. přenesená",J751,0)</f>
        <v>0</v>
      </c>
      <c r="BI751" s="241">
        <f>IF(N751="nulová",J751,0)</f>
        <v>0</v>
      </c>
      <c r="BJ751" s="18" t="s">
        <v>84</v>
      </c>
      <c r="BK751" s="241">
        <f>ROUND(I751*H751,2)</f>
        <v>0</v>
      </c>
      <c r="BL751" s="18" t="s">
        <v>357</v>
      </c>
      <c r="BM751" s="240" t="s">
        <v>3310</v>
      </c>
    </row>
    <row r="752" s="2" customFormat="1">
      <c r="A752" s="39"/>
      <c r="B752" s="40"/>
      <c r="C752" s="41"/>
      <c r="D752" s="242" t="s">
        <v>359</v>
      </c>
      <c r="E752" s="41"/>
      <c r="F752" s="243" t="s">
        <v>7617</v>
      </c>
      <c r="G752" s="41"/>
      <c r="H752" s="41"/>
      <c r="I752" s="244"/>
      <c r="J752" s="41"/>
      <c r="K752" s="41"/>
      <c r="L752" s="45"/>
      <c r="M752" s="305"/>
      <c r="N752" s="306"/>
      <c r="O752" s="307"/>
      <c r="P752" s="307"/>
      <c r="Q752" s="307"/>
      <c r="R752" s="307"/>
      <c r="S752" s="307"/>
      <c r="T752" s="308"/>
      <c r="U752" s="39"/>
      <c r="V752" s="39"/>
      <c r="W752" s="39"/>
      <c r="X752" s="39"/>
      <c r="Y752" s="39"/>
      <c r="Z752" s="39"/>
      <c r="AA752" s="39"/>
      <c r="AB752" s="39"/>
      <c r="AC752" s="39"/>
      <c r="AD752" s="39"/>
      <c r="AE752" s="39"/>
      <c r="AT752" s="18" t="s">
        <v>359</v>
      </c>
      <c r="AU752" s="18" t="s">
        <v>76</v>
      </c>
    </row>
    <row r="753" s="2" customFormat="1" ht="6.96" customHeight="1">
      <c r="A753" s="39"/>
      <c r="B753" s="67"/>
      <c r="C753" s="68"/>
      <c r="D753" s="68"/>
      <c r="E753" s="68"/>
      <c r="F753" s="68"/>
      <c r="G753" s="68"/>
      <c r="H753" s="68"/>
      <c r="I753" s="68"/>
      <c r="J753" s="68"/>
      <c r="K753" s="68"/>
      <c r="L753" s="45"/>
      <c r="M753" s="39"/>
      <c r="O753" s="39"/>
      <c r="P753" s="39"/>
      <c r="Q753" s="39"/>
      <c r="R753" s="39"/>
      <c r="S753" s="39"/>
      <c r="T753" s="39"/>
      <c r="U753" s="39"/>
      <c r="V753" s="39"/>
      <c r="W753" s="39"/>
      <c r="X753" s="39"/>
      <c r="Y753" s="39"/>
      <c r="Z753" s="39"/>
      <c r="AA753" s="39"/>
      <c r="AB753" s="39"/>
      <c r="AC753" s="39"/>
      <c r="AD753" s="39"/>
      <c r="AE753" s="39"/>
    </row>
  </sheetData>
  <sheetProtection sheet="1" autoFilter="0" formatColumns="0" formatRows="0" objects="1" scenarios="1" spinCount="100000" saltValue="NrS5g5TAn+T1VJMn3+i7jC872pq+xItALRyq6auN0XOQQFLUw3XaXDggY0YctSQ9AULwmFjwog+gV/DvHRupPA==" hashValue="+duElrPAWVIPlnE3K++SmvNmfwg/xdKSPmEVU2f7KmOpB0vT+S9Cyv7o3PWmHJxGtIZUvJfg0Iw3mhYkHg1NIA==" algorithmName="SHA-512" password="CC35"/>
  <autoFilter ref="C119:K752"/>
  <mergeCells count="12">
    <mergeCell ref="E7:H7"/>
    <mergeCell ref="E9:H9"/>
    <mergeCell ref="E11:H11"/>
    <mergeCell ref="E20:H20"/>
    <mergeCell ref="E29:H29"/>
    <mergeCell ref="E85:H85"/>
    <mergeCell ref="E87:H87"/>
    <mergeCell ref="E89:H89"/>
    <mergeCell ref="E108:H108"/>
    <mergeCell ref="E110:H110"/>
    <mergeCell ref="E112:H11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114</v>
      </c>
    </row>
    <row r="3" s="1" customFormat="1" ht="6.96" customHeight="1">
      <c r="B3" s="148"/>
      <c r="C3" s="149"/>
      <c r="D3" s="149"/>
      <c r="E3" s="149"/>
      <c r="F3" s="149"/>
      <c r="G3" s="149"/>
      <c r="H3" s="149"/>
      <c r="I3" s="149"/>
      <c r="J3" s="149"/>
      <c r="K3" s="149"/>
      <c r="L3" s="21"/>
      <c r="AT3" s="18" t="s">
        <v>86</v>
      </c>
    </row>
    <row r="4" s="1" customFormat="1" ht="24.96" customHeight="1">
      <c r="B4" s="21"/>
      <c r="D4" s="150" t="s">
        <v>142</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Rekonstrukce Kounicova domu, Berkova ul. č.p. 100, Česká Lípa</v>
      </c>
      <c r="F7" s="152"/>
      <c r="G7" s="152"/>
      <c r="H7" s="152"/>
      <c r="L7" s="21"/>
    </row>
    <row r="8" s="2" customFormat="1" ht="12" customHeight="1">
      <c r="A8" s="39"/>
      <c r="B8" s="45"/>
      <c r="C8" s="39"/>
      <c r="D8" s="152" t="s">
        <v>151</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4" t="s">
        <v>7695</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2" t="s">
        <v>18</v>
      </c>
      <c r="E11" s="39"/>
      <c r="F11" s="142" t="s">
        <v>1</v>
      </c>
      <c r="G11" s="39"/>
      <c r="H11" s="39"/>
      <c r="I11" s="152"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2" t="s">
        <v>20</v>
      </c>
      <c r="E12" s="39"/>
      <c r="F12" s="142" t="s">
        <v>21</v>
      </c>
      <c r="G12" s="39"/>
      <c r="H12" s="39"/>
      <c r="I12" s="152" t="s">
        <v>22</v>
      </c>
      <c r="J12" s="155" t="str">
        <f>'Rekapitulace stavby'!AN8</f>
        <v>5. 12. 2022</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2" t="s">
        <v>24</v>
      </c>
      <c r="E14" s="39"/>
      <c r="F14" s="39"/>
      <c r="G14" s="39"/>
      <c r="H14" s="39"/>
      <c r="I14" s="152"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2"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2" t="s">
        <v>28</v>
      </c>
      <c r="E17" s="39"/>
      <c r="F17" s="39"/>
      <c r="G17" s="39"/>
      <c r="H17" s="39"/>
      <c r="I17" s="15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2"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2" t="s">
        <v>30</v>
      </c>
      <c r="E20" s="39"/>
      <c r="F20" s="39"/>
      <c r="G20" s="39"/>
      <c r="H20" s="39"/>
      <c r="I20" s="152"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2"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2" t="s">
        <v>33</v>
      </c>
      <c r="E23" s="39"/>
      <c r="F23" s="39"/>
      <c r="G23" s="39"/>
      <c r="H23" s="39"/>
      <c r="I23" s="152"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7696</v>
      </c>
      <c r="F24" s="39"/>
      <c r="G24" s="39"/>
      <c r="H24" s="39"/>
      <c r="I24" s="152" t="s">
        <v>27</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2"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6"/>
      <c r="B27" s="157"/>
      <c r="C27" s="156"/>
      <c r="D27" s="156"/>
      <c r="E27" s="158" t="s">
        <v>1</v>
      </c>
      <c r="F27" s="158"/>
      <c r="G27" s="158"/>
      <c r="H27" s="158"/>
      <c r="I27" s="156"/>
      <c r="J27" s="156"/>
      <c r="K27" s="156"/>
      <c r="L27" s="159"/>
      <c r="S27" s="156"/>
      <c r="T27" s="156"/>
      <c r="U27" s="156"/>
      <c r="V27" s="156"/>
      <c r="W27" s="156"/>
      <c r="X27" s="156"/>
      <c r="Y27" s="156"/>
      <c r="Z27" s="156"/>
      <c r="AA27" s="156"/>
      <c r="AB27" s="156"/>
      <c r="AC27" s="156"/>
      <c r="AD27" s="156"/>
      <c r="AE27" s="15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1"/>
      <c r="E29" s="161"/>
      <c r="F29" s="161"/>
      <c r="G29" s="161"/>
      <c r="H29" s="161"/>
      <c r="I29" s="161"/>
      <c r="J29" s="161"/>
      <c r="K29" s="161"/>
      <c r="L29" s="64"/>
      <c r="S29" s="39"/>
      <c r="T29" s="39"/>
      <c r="U29" s="39"/>
      <c r="V29" s="39"/>
      <c r="W29" s="39"/>
      <c r="X29" s="39"/>
      <c r="Y29" s="39"/>
      <c r="Z29" s="39"/>
      <c r="AA29" s="39"/>
      <c r="AB29" s="39"/>
      <c r="AC29" s="39"/>
      <c r="AD29" s="39"/>
      <c r="AE29" s="39"/>
    </row>
    <row r="30" s="2" customFormat="1" ht="25.44" customHeight="1">
      <c r="A30" s="39"/>
      <c r="B30" s="45"/>
      <c r="C30" s="39"/>
      <c r="D30" s="162" t="s">
        <v>36</v>
      </c>
      <c r="E30" s="39"/>
      <c r="F30" s="39"/>
      <c r="G30" s="39"/>
      <c r="H30" s="39"/>
      <c r="I30" s="39"/>
      <c r="J30" s="163">
        <f>ROUND(J122, 2)</f>
        <v>0</v>
      </c>
      <c r="K30" s="39"/>
      <c r="L30" s="64"/>
      <c r="S30" s="39"/>
      <c r="T30" s="39"/>
      <c r="U30" s="39"/>
      <c r="V30" s="39"/>
      <c r="W30" s="39"/>
      <c r="X30" s="39"/>
      <c r="Y30" s="39"/>
      <c r="Z30" s="39"/>
      <c r="AA30" s="39"/>
      <c r="AB30" s="39"/>
      <c r="AC30" s="39"/>
      <c r="AD30" s="39"/>
      <c r="AE30" s="39"/>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row>
    <row r="32" s="2" customFormat="1" ht="14.4" customHeight="1">
      <c r="A32" s="39"/>
      <c r="B32" s="45"/>
      <c r="C32" s="39"/>
      <c r="D32" s="39"/>
      <c r="E32" s="39"/>
      <c r="F32" s="164" t="s">
        <v>38</v>
      </c>
      <c r="G32" s="39"/>
      <c r="H32" s="39"/>
      <c r="I32" s="164" t="s">
        <v>37</v>
      </c>
      <c r="J32" s="164" t="s">
        <v>39</v>
      </c>
      <c r="K32" s="39"/>
      <c r="L32" s="64"/>
      <c r="S32" s="39"/>
      <c r="T32" s="39"/>
      <c r="U32" s="39"/>
      <c r="V32" s="39"/>
      <c r="W32" s="39"/>
      <c r="X32" s="39"/>
      <c r="Y32" s="39"/>
      <c r="Z32" s="39"/>
      <c r="AA32" s="39"/>
      <c r="AB32" s="39"/>
      <c r="AC32" s="39"/>
      <c r="AD32" s="39"/>
      <c r="AE32" s="39"/>
    </row>
    <row r="33" s="2" customFormat="1" ht="14.4" customHeight="1">
      <c r="A33" s="39"/>
      <c r="B33" s="45"/>
      <c r="C33" s="39"/>
      <c r="D33" s="165" t="s">
        <v>40</v>
      </c>
      <c r="E33" s="152" t="s">
        <v>41</v>
      </c>
      <c r="F33" s="166">
        <f>ROUND((SUM(BE122:BE680)),  2)</f>
        <v>0</v>
      </c>
      <c r="G33" s="39"/>
      <c r="H33" s="39"/>
      <c r="I33" s="167">
        <v>0.20999999999999999</v>
      </c>
      <c r="J33" s="166">
        <f>ROUND(((SUM(BE122:BE680))*I33),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2" t="s">
        <v>42</v>
      </c>
      <c r="F34" s="166">
        <f>ROUND((SUM(BF122:BF680)),  2)</f>
        <v>0</v>
      </c>
      <c r="G34" s="39"/>
      <c r="H34" s="39"/>
      <c r="I34" s="167">
        <v>0.14999999999999999</v>
      </c>
      <c r="J34" s="166">
        <f>ROUND(((SUM(BF122:BF680))*I34),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2" t="s">
        <v>43</v>
      </c>
      <c r="F35" s="166">
        <f>ROUND((SUM(BG122:BG680)),  2)</f>
        <v>0</v>
      </c>
      <c r="G35" s="39"/>
      <c r="H35" s="39"/>
      <c r="I35" s="167">
        <v>0.20999999999999999</v>
      </c>
      <c r="J35" s="166">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2" t="s">
        <v>44</v>
      </c>
      <c r="F36" s="166">
        <f>ROUND((SUM(BH122:BH680)),  2)</f>
        <v>0</v>
      </c>
      <c r="G36" s="39"/>
      <c r="H36" s="39"/>
      <c r="I36" s="167">
        <v>0.14999999999999999</v>
      </c>
      <c r="J36" s="166">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45</v>
      </c>
      <c r="F37" s="166">
        <f>ROUND((SUM(BI122:BI680)),  2)</f>
        <v>0</v>
      </c>
      <c r="G37" s="39"/>
      <c r="H37" s="39"/>
      <c r="I37" s="167">
        <v>0</v>
      </c>
      <c r="J37" s="166">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8"/>
      <c r="D39" s="169" t="s">
        <v>46</v>
      </c>
      <c r="E39" s="170"/>
      <c r="F39" s="170"/>
      <c r="G39" s="171" t="s">
        <v>47</v>
      </c>
      <c r="H39" s="172" t="s">
        <v>48</v>
      </c>
      <c r="I39" s="170"/>
      <c r="J39" s="173">
        <f>SUM(J30:J37)</f>
        <v>0</v>
      </c>
      <c r="K39" s="174"/>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49</v>
      </c>
      <c r="E50" s="176"/>
      <c r="F50" s="176"/>
      <c r="G50" s="175" t="s">
        <v>50</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51</v>
      </c>
      <c r="E61" s="178"/>
      <c r="F61" s="179" t="s">
        <v>52</v>
      </c>
      <c r="G61" s="177" t="s">
        <v>51</v>
      </c>
      <c r="H61" s="178"/>
      <c r="I61" s="178"/>
      <c r="J61" s="180" t="s">
        <v>52</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53</v>
      </c>
      <c r="E65" s="181"/>
      <c r="F65" s="181"/>
      <c r="G65" s="175" t="s">
        <v>54</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51</v>
      </c>
      <c r="E76" s="178"/>
      <c r="F76" s="179" t="s">
        <v>52</v>
      </c>
      <c r="G76" s="177" t="s">
        <v>51</v>
      </c>
      <c r="H76" s="178"/>
      <c r="I76" s="178"/>
      <c r="J76" s="180" t="s">
        <v>52</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299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Rekonstrukce Kounicova domu, Berkova ul. č.p. 100, Česká Lípa</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151</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ÚT,CHL - Zařízení vytápění a chlazení</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Berkova ul. č.p. 100</v>
      </c>
      <c r="G89" s="41"/>
      <c r="H89" s="41"/>
      <c r="I89" s="33" t="s">
        <v>22</v>
      </c>
      <c r="J89" s="80" t="str">
        <f>IF(J12="","",J12)</f>
        <v>5. 12. 2022</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Město Česká Lípa</v>
      </c>
      <c r="G91" s="41"/>
      <c r="H91" s="41"/>
      <c r="I91" s="33" t="s">
        <v>30</v>
      </c>
      <c r="J91" s="37" t="str">
        <f>E21</f>
        <v>DigiTry Art Technologies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Petr Vítek</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7" t="s">
        <v>314</v>
      </c>
      <c r="D94" s="188"/>
      <c r="E94" s="188"/>
      <c r="F94" s="188"/>
      <c r="G94" s="188"/>
      <c r="H94" s="188"/>
      <c r="I94" s="188"/>
      <c r="J94" s="189" t="s">
        <v>315</v>
      </c>
      <c r="K94" s="188"/>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90" t="s">
        <v>316</v>
      </c>
      <c r="D96" s="41"/>
      <c r="E96" s="41"/>
      <c r="F96" s="41"/>
      <c r="G96" s="41"/>
      <c r="H96" s="41"/>
      <c r="I96" s="41"/>
      <c r="J96" s="111">
        <f>J122</f>
        <v>0</v>
      </c>
      <c r="K96" s="41"/>
      <c r="L96" s="64"/>
      <c r="S96" s="39"/>
      <c r="T96" s="39"/>
      <c r="U96" s="39"/>
      <c r="V96" s="39"/>
      <c r="W96" s="39"/>
      <c r="X96" s="39"/>
      <c r="Y96" s="39"/>
      <c r="Z96" s="39"/>
      <c r="AA96" s="39"/>
      <c r="AB96" s="39"/>
      <c r="AC96" s="39"/>
      <c r="AD96" s="39"/>
      <c r="AE96" s="39"/>
      <c r="AU96" s="18" t="s">
        <v>317</v>
      </c>
    </row>
    <row r="97" s="9" customFormat="1" ht="24.96" customHeight="1">
      <c r="A97" s="9"/>
      <c r="B97" s="191"/>
      <c r="C97" s="192"/>
      <c r="D97" s="193" t="s">
        <v>7697</v>
      </c>
      <c r="E97" s="194"/>
      <c r="F97" s="194"/>
      <c r="G97" s="194"/>
      <c r="H97" s="194"/>
      <c r="I97" s="194"/>
      <c r="J97" s="195">
        <f>J123</f>
        <v>0</v>
      </c>
      <c r="K97" s="192"/>
      <c r="L97" s="196"/>
      <c r="S97" s="9"/>
      <c r="T97" s="9"/>
      <c r="U97" s="9"/>
      <c r="V97" s="9"/>
      <c r="W97" s="9"/>
      <c r="X97" s="9"/>
      <c r="Y97" s="9"/>
      <c r="Z97" s="9"/>
      <c r="AA97" s="9"/>
      <c r="AB97" s="9"/>
      <c r="AC97" s="9"/>
      <c r="AD97" s="9"/>
      <c r="AE97" s="9"/>
    </row>
    <row r="98" s="10" customFormat="1" ht="19.92" customHeight="1">
      <c r="A98" s="10"/>
      <c r="B98" s="197"/>
      <c r="C98" s="134"/>
      <c r="D98" s="198" t="s">
        <v>7698</v>
      </c>
      <c r="E98" s="199"/>
      <c r="F98" s="199"/>
      <c r="G98" s="199"/>
      <c r="H98" s="199"/>
      <c r="I98" s="199"/>
      <c r="J98" s="200">
        <f>J124</f>
        <v>0</v>
      </c>
      <c r="K98" s="134"/>
      <c r="L98" s="201"/>
      <c r="S98" s="10"/>
      <c r="T98" s="10"/>
      <c r="U98" s="10"/>
      <c r="V98" s="10"/>
      <c r="W98" s="10"/>
      <c r="X98" s="10"/>
      <c r="Y98" s="10"/>
      <c r="Z98" s="10"/>
      <c r="AA98" s="10"/>
      <c r="AB98" s="10"/>
      <c r="AC98" s="10"/>
      <c r="AD98" s="10"/>
      <c r="AE98" s="10"/>
    </row>
    <row r="99" s="10" customFormat="1" ht="19.92" customHeight="1">
      <c r="A99" s="10"/>
      <c r="B99" s="197"/>
      <c r="C99" s="134"/>
      <c r="D99" s="198" t="s">
        <v>7699</v>
      </c>
      <c r="E99" s="199"/>
      <c r="F99" s="199"/>
      <c r="G99" s="199"/>
      <c r="H99" s="199"/>
      <c r="I99" s="199"/>
      <c r="J99" s="200">
        <f>J201</f>
        <v>0</v>
      </c>
      <c r="K99" s="134"/>
      <c r="L99" s="201"/>
      <c r="S99" s="10"/>
      <c r="T99" s="10"/>
      <c r="U99" s="10"/>
      <c r="V99" s="10"/>
      <c r="W99" s="10"/>
      <c r="X99" s="10"/>
      <c r="Y99" s="10"/>
      <c r="Z99" s="10"/>
      <c r="AA99" s="10"/>
      <c r="AB99" s="10"/>
      <c r="AC99" s="10"/>
      <c r="AD99" s="10"/>
      <c r="AE99" s="10"/>
    </row>
    <row r="100" s="10" customFormat="1" ht="19.92" customHeight="1">
      <c r="A100" s="10"/>
      <c r="B100" s="197"/>
      <c r="C100" s="134"/>
      <c r="D100" s="198" t="s">
        <v>7700</v>
      </c>
      <c r="E100" s="199"/>
      <c r="F100" s="199"/>
      <c r="G100" s="199"/>
      <c r="H100" s="199"/>
      <c r="I100" s="199"/>
      <c r="J100" s="200">
        <f>J426</f>
        <v>0</v>
      </c>
      <c r="K100" s="134"/>
      <c r="L100" s="201"/>
      <c r="S100" s="10"/>
      <c r="T100" s="10"/>
      <c r="U100" s="10"/>
      <c r="V100" s="10"/>
      <c r="W100" s="10"/>
      <c r="X100" s="10"/>
      <c r="Y100" s="10"/>
      <c r="Z100" s="10"/>
      <c r="AA100" s="10"/>
      <c r="AB100" s="10"/>
      <c r="AC100" s="10"/>
      <c r="AD100" s="10"/>
      <c r="AE100" s="10"/>
    </row>
    <row r="101" s="10" customFormat="1" ht="19.92" customHeight="1">
      <c r="A101" s="10"/>
      <c r="B101" s="197"/>
      <c r="C101" s="134"/>
      <c r="D101" s="198" t="s">
        <v>7701</v>
      </c>
      <c r="E101" s="199"/>
      <c r="F101" s="199"/>
      <c r="G101" s="199"/>
      <c r="H101" s="199"/>
      <c r="I101" s="199"/>
      <c r="J101" s="200">
        <f>J499</f>
        <v>0</v>
      </c>
      <c r="K101" s="134"/>
      <c r="L101" s="201"/>
      <c r="S101" s="10"/>
      <c r="T101" s="10"/>
      <c r="U101" s="10"/>
      <c r="V101" s="10"/>
      <c r="W101" s="10"/>
      <c r="X101" s="10"/>
      <c r="Y101" s="10"/>
      <c r="Z101" s="10"/>
      <c r="AA101" s="10"/>
      <c r="AB101" s="10"/>
      <c r="AC101" s="10"/>
      <c r="AD101" s="10"/>
      <c r="AE101" s="10"/>
    </row>
    <row r="102" s="10" customFormat="1" ht="19.92" customHeight="1">
      <c r="A102" s="10"/>
      <c r="B102" s="197"/>
      <c r="C102" s="134"/>
      <c r="D102" s="198" t="s">
        <v>7702</v>
      </c>
      <c r="E102" s="199"/>
      <c r="F102" s="199"/>
      <c r="G102" s="199"/>
      <c r="H102" s="199"/>
      <c r="I102" s="199"/>
      <c r="J102" s="200">
        <f>J668</f>
        <v>0</v>
      </c>
      <c r="K102" s="134"/>
      <c r="L102" s="201"/>
      <c r="S102" s="10"/>
      <c r="T102" s="10"/>
      <c r="U102" s="10"/>
      <c r="V102" s="10"/>
      <c r="W102" s="10"/>
      <c r="X102" s="10"/>
      <c r="Y102" s="10"/>
      <c r="Z102" s="10"/>
      <c r="AA102" s="10"/>
      <c r="AB102" s="10"/>
      <c r="AC102" s="10"/>
      <c r="AD102" s="10"/>
      <c r="AE102" s="10"/>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335</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186" t="str">
        <f>E7</f>
        <v>Rekonstrukce Kounicova domu, Berkova ul. č.p. 100, Česká Lípa</v>
      </c>
      <c r="F112" s="33"/>
      <c r="G112" s="33"/>
      <c r="H112" s="33"/>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151</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E9</f>
        <v>ÚT,CHL - Zařízení vytápění a chlazení</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20</v>
      </c>
      <c r="D116" s="41"/>
      <c r="E116" s="41"/>
      <c r="F116" s="28" t="str">
        <f>F12</f>
        <v>Berkova ul. č.p. 100</v>
      </c>
      <c r="G116" s="41"/>
      <c r="H116" s="41"/>
      <c r="I116" s="33" t="s">
        <v>22</v>
      </c>
      <c r="J116" s="80" t="str">
        <f>IF(J12="","",J12)</f>
        <v>5. 12. 2022</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25.65" customHeight="1">
      <c r="A118" s="39"/>
      <c r="B118" s="40"/>
      <c r="C118" s="33" t="s">
        <v>24</v>
      </c>
      <c r="D118" s="41"/>
      <c r="E118" s="41"/>
      <c r="F118" s="28" t="str">
        <f>E15</f>
        <v>Město Česká Lípa</v>
      </c>
      <c r="G118" s="41"/>
      <c r="H118" s="41"/>
      <c r="I118" s="33" t="s">
        <v>30</v>
      </c>
      <c r="J118" s="37" t="str">
        <f>E21</f>
        <v>DigiTry Art Technologies s.r.o.</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28</v>
      </c>
      <c r="D119" s="41"/>
      <c r="E119" s="41"/>
      <c r="F119" s="28" t="str">
        <f>IF(E18="","",E18)</f>
        <v>Vyplň údaj</v>
      </c>
      <c r="G119" s="41"/>
      <c r="H119" s="41"/>
      <c r="I119" s="33" t="s">
        <v>33</v>
      </c>
      <c r="J119" s="37" t="str">
        <f>E24</f>
        <v>Petr Vítek</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1" customFormat="1" ht="29.28" customHeight="1">
      <c r="A121" s="202"/>
      <c r="B121" s="203"/>
      <c r="C121" s="204" t="s">
        <v>336</v>
      </c>
      <c r="D121" s="205" t="s">
        <v>61</v>
      </c>
      <c r="E121" s="205" t="s">
        <v>57</v>
      </c>
      <c r="F121" s="205" t="s">
        <v>58</v>
      </c>
      <c r="G121" s="205" t="s">
        <v>337</v>
      </c>
      <c r="H121" s="205" t="s">
        <v>338</v>
      </c>
      <c r="I121" s="205" t="s">
        <v>339</v>
      </c>
      <c r="J121" s="205" t="s">
        <v>315</v>
      </c>
      <c r="K121" s="206" t="s">
        <v>340</v>
      </c>
      <c r="L121" s="207"/>
      <c r="M121" s="101" t="s">
        <v>1</v>
      </c>
      <c r="N121" s="102" t="s">
        <v>40</v>
      </c>
      <c r="O121" s="102" t="s">
        <v>341</v>
      </c>
      <c r="P121" s="102" t="s">
        <v>342</v>
      </c>
      <c r="Q121" s="102" t="s">
        <v>343</v>
      </c>
      <c r="R121" s="102" t="s">
        <v>344</v>
      </c>
      <c r="S121" s="102" t="s">
        <v>345</v>
      </c>
      <c r="T121" s="103" t="s">
        <v>346</v>
      </c>
      <c r="U121" s="202"/>
      <c r="V121" s="202"/>
      <c r="W121" s="202"/>
      <c r="X121" s="202"/>
      <c r="Y121" s="202"/>
      <c r="Z121" s="202"/>
      <c r="AA121" s="202"/>
      <c r="AB121" s="202"/>
      <c r="AC121" s="202"/>
      <c r="AD121" s="202"/>
      <c r="AE121" s="202"/>
    </row>
    <row r="122" s="2" customFormat="1" ht="22.8" customHeight="1">
      <c r="A122" s="39"/>
      <c r="B122" s="40"/>
      <c r="C122" s="108" t="s">
        <v>347</v>
      </c>
      <c r="D122" s="41"/>
      <c r="E122" s="41"/>
      <c r="F122" s="41"/>
      <c r="G122" s="41"/>
      <c r="H122" s="41"/>
      <c r="I122" s="41"/>
      <c r="J122" s="208">
        <f>BK122</f>
        <v>0</v>
      </c>
      <c r="K122" s="41"/>
      <c r="L122" s="45"/>
      <c r="M122" s="104"/>
      <c r="N122" s="209"/>
      <c r="O122" s="105"/>
      <c r="P122" s="210">
        <f>P123</f>
        <v>0</v>
      </c>
      <c r="Q122" s="105"/>
      <c r="R122" s="210">
        <f>R123</f>
        <v>0</v>
      </c>
      <c r="S122" s="105"/>
      <c r="T122" s="211">
        <f>T123</f>
        <v>0</v>
      </c>
      <c r="U122" s="39"/>
      <c r="V122" s="39"/>
      <c r="W122" s="39"/>
      <c r="X122" s="39"/>
      <c r="Y122" s="39"/>
      <c r="Z122" s="39"/>
      <c r="AA122" s="39"/>
      <c r="AB122" s="39"/>
      <c r="AC122" s="39"/>
      <c r="AD122" s="39"/>
      <c r="AE122" s="39"/>
      <c r="AT122" s="18" t="s">
        <v>75</v>
      </c>
      <c r="AU122" s="18" t="s">
        <v>317</v>
      </c>
      <c r="BK122" s="212">
        <f>BK123</f>
        <v>0</v>
      </c>
    </row>
    <row r="123" s="12" customFormat="1" ht="25.92" customHeight="1">
      <c r="A123" s="12"/>
      <c r="B123" s="213"/>
      <c r="C123" s="214"/>
      <c r="D123" s="215" t="s">
        <v>75</v>
      </c>
      <c r="E123" s="216" t="s">
        <v>7703</v>
      </c>
      <c r="F123" s="216" t="s">
        <v>7704</v>
      </c>
      <c r="G123" s="214"/>
      <c r="H123" s="214"/>
      <c r="I123" s="217"/>
      <c r="J123" s="218">
        <f>BK123</f>
        <v>0</v>
      </c>
      <c r="K123" s="214"/>
      <c r="L123" s="219"/>
      <c r="M123" s="220"/>
      <c r="N123" s="221"/>
      <c r="O123" s="221"/>
      <c r="P123" s="222">
        <f>P124+P201+P426+P499+P668</f>
        <v>0</v>
      </c>
      <c r="Q123" s="221"/>
      <c r="R123" s="222">
        <f>R124+R201+R426+R499+R668</f>
        <v>0</v>
      </c>
      <c r="S123" s="221"/>
      <c r="T123" s="223">
        <f>T124+T201+T426+T499+T668</f>
        <v>0</v>
      </c>
      <c r="U123" s="12"/>
      <c r="V123" s="12"/>
      <c r="W123" s="12"/>
      <c r="X123" s="12"/>
      <c r="Y123" s="12"/>
      <c r="Z123" s="12"/>
      <c r="AA123" s="12"/>
      <c r="AB123" s="12"/>
      <c r="AC123" s="12"/>
      <c r="AD123" s="12"/>
      <c r="AE123" s="12"/>
      <c r="AR123" s="224" t="s">
        <v>84</v>
      </c>
      <c r="AT123" s="225" t="s">
        <v>75</v>
      </c>
      <c r="AU123" s="225" t="s">
        <v>76</v>
      </c>
      <c r="AY123" s="224" t="s">
        <v>350</v>
      </c>
      <c r="BK123" s="226">
        <f>BK124+BK201+BK426+BK499+BK668</f>
        <v>0</v>
      </c>
    </row>
    <row r="124" s="12" customFormat="1" ht="22.8" customHeight="1">
      <c r="A124" s="12"/>
      <c r="B124" s="213"/>
      <c r="C124" s="214"/>
      <c r="D124" s="215" t="s">
        <v>75</v>
      </c>
      <c r="E124" s="227" t="s">
        <v>7705</v>
      </c>
      <c r="F124" s="227" t="s">
        <v>7706</v>
      </c>
      <c r="G124" s="214"/>
      <c r="H124" s="214"/>
      <c r="I124" s="217"/>
      <c r="J124" s="228">
        <f>BK124</f>
        <v>0</v>
      </c>
      <c r="K124" s="214"/>
      <c r="L124" s="219"/>
      <c r="M124" s="220"/>
      <c r="N124" s="221"/>
      <c r="O124" s="221"/>
      <c r="P124" s="222">
        <f>SUM(P125:P200)</f>
        <v>0</v>
      </c>
      <c r="Q124" s="221"/>
      <c r="R124" s="222">
        <f>SUM(R125:R200)</f>
        <v>0</v>
      </c>
      <c r="S124" s="221"/>
      <c r="T124" s="223">
        <f>SUM(T125:T200)</f>
        <v>0</v>
      </c>
      <c r="U124" s="12"/>
      <c r="V124" s="12"/>
      <c r="W124" s="12"/>
      <c r="X124" s="12"/>
      <c r="Y124" s="12"/>
      <c r="Z124" s="12"/>
      <c r="AA124" s="12"/>
      <c r="AB124" s="12"/>
      <c r="AC124" s="12"/>
      <c r="AD124" s="12"/>
      <c r="AE124" s="12"/>
      <c r="AR124" s="224" t="s">
        <v>86</v>
      </c>
      <c r="AT124" s="225" t="s">
        <v>75</v>
      </c>
      <c r="AU124" s="225" t="s">
        <v>84</v>
      </c>
      <c r="AY124" s="224" t="s">
        <v>350</v>
      </c>
      <c r="BK124" s="226">
        <f>SUM(BK125:BK200)</f>
        <v>0</v>
      </c>
    </row>
    <row r="125" s="2" customFormat="1" ht="55.5" customHeight="1">
      <c r="A125" s="39"/>
      <c r="B125" s="40"/>
      <c r="C125" s="229" t="s">
        <v>84</v>
      </c>
      <c r="D125" s="229" t="s">
        <v>352</v>
      </c>
      <c r="E125" s="230" t="s">
        <v>7707</v>
      </c>
      <c r="F125" s="231" t="s">
        <v>7708</v>
      </c>
      <c r="G125" s="232" t="s">
        <v>4932</v>
      </c>
      <c r="H125" s="233">
        <v>2</v>
      </c>
      <c r="I125" s="234"/>
      <c r="J125" s="235">
        <f>ROUND(I125*H125,2)</f>
        <v>0</v>
      </c>
      <c r="K125" s="231" t="s">
        <v>7709</v>
      </c>
      <c r="L125" s="45"/>
      <c r="M125" s="236" t="s">
        <v>1</v>
      </c>
      <c r="N125" s="237" t="s">
        <v>41</v>
      </c>
      <c r="O125" s="92"/>
      <c r="P125" s="238">
        <f>O125*H125</f>
        <v>0</v>
      </c>
      <c r="Q125" s="238">
        <v>0</v>
      </c>
      <c r="R125" s="238">
        <f>Q125*H125</f>
        <v>0</v>
      </c>
      <c r="S125" s="238">
        <v>0</v>
      </c>
      <c r="T125" s="239">
        <f>S125*H125</f>
        <v>0</v>
      </c>
      <c r="U125" s="39"/>
      <c r="V125" s="39"/>
      <c r="W125" s="39"/>
      <c r="X125" s="39"/>
      <c r="Y125" s="39"/>
      <c r="Z125" s="39"/>
      <c r="AA125" s="39"/>
      <c r="AB125" s="39"/>
      <c r="AC125" s="39"/>
      <c r="AD125" s="39"/>
      <c r="AE125" s="39"/>
      <c r="AR125" s="240" t="s">
        <v>530</v>
      </c>
      <c r="AT125" s="240" t="s">
        <v>352</v>
      </c>
      <c r="AU125" s="240" t="s">
        <v>86</v>
      </c>
      <c r="AY125" s="18" t="s">
        <v>350</v>
      </c>
      <c r="BE125" s="241">
        <f>IF(N125="základní",J125,0)</f>
        <v>0</v>
      </c>
      <c r="BF125" s="241">
        <f>IF(N125="snížená",J125,0)</f>
        <v>0</v>
      </c>
      <c r="BG125" s="241">
        <f>IF(N125="zákl. přenesená",J125,0)</f>
        <v>0</v>
      </c>
      <c r="BH125" s="241">
        <f>IF(N125="sníž. přenesená",J125,0)</f>
        <v>0</v>
      </c>
      <c r="BI125" s="241">
        <f>IF(N125="nulová",J125,0)</f>
        <v>0</v>
      </c>
      <c r="BJ125" s="18" t="s">
        <v>84</v>
      </c>
      <c r="BK125" s="241">
        <f>ROUND(I125*H125,2)</f>
        <v>0</v>
      </c>
      <c r="BL125" s="18" t="s">
        <v>530</v>
      </c>
      <c r="BM125" s="240" t="s">
        <v>86</v>
      </c>
    </row>
    <row r="126" s="2" customFormat="1">
      <c r="A126" s="39"/>
      <c r="B126" s="40"/>
      <c r="C126" s="41"/>
      <c r="D126" s="242" t="s">
        <v>359</v>
      </c>
      <c r="E126" s="41"/>
      <c r="F126" s="243" t="s">
        <v>7708</v>
      </c>
      <c r="G126" s="41"/>
      <c r="H126" s="41"/>
      <c r="I126" s="244"/>
      <c r="J126" s="41"/>
      <c r="K126" s="41"/>
      <c r="L126" s="45"/>
      <c r="M126" s="245"/>
      <c r="N126" s="246"/>
      <c r="O126" s="92"/>
      <c r="P126" s="92"/>
      <c r="Q126" s="92"/>
      <c r="R126" s="92"/>
      <c r="S126" s="92"/>
      <c r="T126" s="93"/>
      <c r="U126" s="39"/>
      <c r="V126" s="39"/>
      <c r="W126" s="39"/>
      <c r="X126" s="39"/>
      <c r="Y126" s="39"/>
      <c r="Z126" s="39"/>
      <c r="AA126" s="39"/>
      <c r="AB126" s="39"/>
      <c r="AC126" s="39"/>
      <c r="AD126" s="39"/>
      <c r="AE126" s="39"/>
      <c r="AT126" s="18" t="s">
        <v>359</v>
      </c>
      <c r="AU126" s="18" t="s">
        <v>86</v>
      </c>
    </row>
    <row r="127" s="2" customFormat="1" ht="16.5" customHeight="1">
      <c r="A127" s="39"/>
      <c r="B127" s="40"/>
      <c r="C127" s="229" t="s">
        <v>86</v>
      </c>
      <c r="D127" s="229" t="s">
        <v>352</v>
      </c>
      <c r="E127" s="230" t="s">
        <v>7710</v>
      </c>
      <c r="F127" s="231" t="s">
        <v>7711</v>
      </c>
      <c r="G127" s="232" t="s">
        <v>4932</v>
      </c>
      <c r="H127" s="233">
        <v>2</v>
      </c>
      <c r="I127" s="234"/>
      <c r="J127" s="235">
        <f>ROUND(I127*H127,2)</f>
        <v>0</v>
      </c>
      <c r="K127" s="231" t="s">
        <v>7709</v>
      </c>
      <c r="L127" s="45"/>
      <c r="M127" s="236" t="s">
        <v>1</v>
      </c>
      <c r="N127" s="237" t="s">
        <v>41</v>
      </c>
      <c r="O127" s="92"/>
      <c r="P127" s="238">
        <f>O127*H127</f>
        <v>0</v>
      </c>
      <c r="Q127" s="238">
        <v>0</v>
      </c>
      <c r="R127" s="238">
        <f>Q127*H127</f>
        <v>0</v>
      </c>
      <c r="S127" s="238">
        <v>0</v>
      </c>
      <c r="T127" s="239">
        <f>S127*H127</f>
        <v>0</v>
      </c>
      <c r="U127" s="39"/>
      <c r="V127" s="39"/>
      <c r="W127" s="39"/>
      <c r="X127" s="39"/>
      <c r="Y127" s="39"/>
      <c r="Z127" s="39"/>
      <c r="AA127" s="39"/>
      <c r="AB127" s="39"/>
      <c r="AC127" s="39"/>
      <c r="AD127" s="39"/>
      <c r="AE127" s="39"/>
      <c r="AR127" s="240" t="s">
        <v>530</v>
      </c>
      <c r="AT127" s="240" t="s">
        <v>352</v>
      </c>
      <c r="AU127" s="240" t="s">
        <v>86</v>
      </c>
      <c r="AY127" s="18" t="s">
        <v>350</v>
      </c>
      <c r="BE127" s="241">
        <f>IF(N127="základní",J127,0)</f>
        <v>0</v>
      </c>
      <c r="BF127" s="241">
        <f>IF(N127="snížená",J127,0)</f>
        <v>0</v>
      </c>
      <c r="BG127" s="241">
        <f>IF(N127="zákl. přenesená",J127,0)</f>
        <v>0</v>
      </c>
      <c r="BH127" s="241">
        <f>IF(N127="sníž. přenesená",J127,0)</f>
        <v>0</v>
      </c>
      <c r="BI127" s="241">
        <f>IF(N127="nulová",J127,0)</f>
        <v>0</v>
      </c>
      <c r="BJ127" s="18" t="s">
        <v>84</v>
      </c>
      <c r="BK127" s="241">
        <f>ROUND(I127*H127,2)</f>
        <v>0</v>
      </c>
      <c r="BL127" s="18" t="s">
        <v>530</v>
      </c>
      <c r="BM127" s="240" t="s">
        <v>357</v>
      </c>
    </row>
    <row r="128" s="2" customFormat="1">
      <c r="A128" s="39"/>
      <c r="B128" s="40"/>
      <c r="C128" s="41"/>
      <c r="D128" s="242" t="s">
        <v>359</v>
      </c>
      <c r="E128" s="41"/>
      <c r="F128" s="243" t="s">
        <v>7711</v>
      </c>
      <c r="G128" s="41"/>
      <c r="H128" s="41"/>
      <c r="I128" s="244"/>
      <c r="J128" s="41"/>
      <c r="K128" s="41"/>
      <c r="L128" s="45"/>
      <c r="M128" s="245"/>
      <c r="N128" s="246"/>
      <c r="O128" s="92"/>
      <c r="P128" s="92"/>
      <c r="Q128" s="92"/>
      <c r="R128" s="92"/>
      <c r="S128" s="92"/>
      <c r="T128" s="93"/>
      <c r="U128" s="39"/>
      <c r="V128" s="39"/>
      <c r="W128" s="39"/>
      <c r="X128" s="39"/>
      <c r="Y128" s="39"/>
      <c r="Z128" s="39"/>
      <c r="AA128" s="39"/>
      <c r="AB128" s="39"/>
      <c r="AC128" s="39"/>
      <c r="AD128" s="39"/>
      <c r="AE128" s="39"/>
      <c r="AT128" s="18" t="s">
        <v>359</v>
      </c>
      <c r="AU128" s="18" t="s">
        <v>86</v>
      </c>
    </row>
    <row r="129" s="2" customFormat="1" ht="66.75" customHeight="1">
      <c r="A129" s="39"/>
      <c r="B129" s="40"/>
      <c r="C129" s="229" t="s">
        <v>371</v>
      </c>
      <c r="D129" s="229" t="s">
        <v>352</v>
      </c>
      <c r="E129" s="230" t="s">
        <v>7712</v>
      </c>
      <c r="F129" s="231" t="s">
        <v>7713</v>
      </c>
      <c r="G129" s="232" t="s">
        <v>5017</v>
      </c>
      <c r="H129" s="233">
        <v>1</v>
      </c>
      <c r="I129" s="234"/>
      <c r="J129" s="235">
        <f>ROUND(I129*H129,2)</f>
        <v>0</v>
      </c>
      <c r="K129" s="231" t="s">
        <v>7709</v>
      </c>
      <c r="L129" s="45"/>
      <c r="M129" s="236" t="s">
        <v>1</v>
      </c>
      <c r="N129" s="237" t="s">
        <v>41</v>
      </c>
      <c r="O129" s="92"/>
      <c r="P129" s="238">
        <f>O129*H129</f>
        <v>0</v>
      </c>
      <c r="Q129" s="238">
        <v>0</v>
      </c>
      <c r="R129" s="238">
        <f>Q129*H129</f>
        <v>0</v>
      </c>
      <c r="S129" s="238">
        <v>0</v>
      </c>
      <c r="T129" s="239">
        <f>S129*H129</f>
        <v>0</v>
      </c>
      <c r="U129" s="39"/>
      <c r="V129" s="39"/>
      <c r="W129" s="39"/>
      <c r="X129" s="39"/>
      <c r="Y129" s="39"/>
      <c r="Z129" s="39"/>
      <c r="AA129" s="39"/>
      <c r="AB129" s="39"/>
      <c r="AC129" s="39"/>
      <c r="AD129" s="39"/>
      <c r="AE129" s="39"/>
      <c r="AR129" s="240" t="s">
        <v>530</v>
      </c>
      <c r="AT129" s="240" t="s">
        <v>352</v>
      </c>
      <c r="AU129" s="240" t="s">
        <v>86</v>
      </c>
      <c r="AY129" s="18" t="s">
        <v>350</v>
      </c>
      <c r="BE129" s="241">
        <f>IF(N129="základní",J129,0)</f>
        <v>0</v>
      </c>
      <c r="BF129" s="241">
        <f>IF(N129="snížená",J129,0)</f>
        <v>0</v>
      </c>
      <c r="BG129" s="241">
        <f>IF(N129="zákl. přenesená",J129,0)</f>
        <v>0</v>
      </c>
      <c r="BH129" s="241">
        <f>IF(N129="sníž. přenesená",J129,0)</f>
        <v>0</v>
      </c>
      <c r="BI129" s="241">
        <f>IF(N129="nulová",J129,0)</f>
        <v>0</v>
      </c>
      <c r="BJ129" s="18" t="s">
        <v>84</v>
      </c>
      <c r="BK129" s="241">
        <f>ROUND(I129*H129,2)</f>
        <v>0</v>
      </c>
      <c r="BL129" s="18" t="s">
        <v>530</v>
      </c>
      <c r="BM129" s="240" t="s">
        <v>456</v>
      </c>
    </row>
    <row r="130" s="2" customFormat="1">
      <c r="A130" s="39"/>
      <c r="B130" s="40"/>
      <c r="C130" s="41"/>
      <c r="D130" s="242" t="s">
        <v>359</v>
      </c>
      <c r="E130" s="41"/>
      <c r="F130" s="243" t="s">
        <v>7714</v>
      </c>
      <c r="G130" s="41"/>
      <c r="H130" s="41"/>
      <c r="I130" s="244"/>
      <c r="J130" s="41"/>
      <c r="K130" s="41"/>
      <c r="L130" s="45"/>
      <c r="M130" s="245"/>
      <c r="N130" s="246"/>
      <c r="O130" s="92"/>
      <c r="P130" s="92"/>
      <c r="Q130" s="92"/>
      <c r="R130" s="92"/>
      <c r="S130" s="92"/>
      <c r="T130" s="93"/>
      <c r="U130" s="39"/>
      <c r="V130" s="39"/>
      <c r="W130" s="39"/>
      <c r="X130" s="39"/>
      <c r="Y130" s="39"/>
      <c r="Z130" s="39"/>
      <c r="AA130" s="39"/>
      <c r="AB130" s="39"/>
      <c r="AC130" s="39"/>
      <c r="AD130" s="39"/>
      <c r="AE130" s="39"/>
      <c r="AT130" s="18" t="s">
        <v>359</v>
      </c>
      <c r="AU130" s="18" t="s">
        <v>86</v>
      </c>
    </row>
    <row r="131" s="2" customFormat="1" ht="16.5" customHeight="1">
      <c r="A131" s="39"/>
      <c r="B131" s="40"/>
      <c r="C131" s="229" t="s">
        <v>357</v>
      </c>
      <c r="D131" s="229" t="s">
        <v>352</v>
      </c>
      <c r="E131" s="230" t="s">
        <v>7715</v>
      </c>
      <c r="F131" s="231" t="s">
        <v>7716</v>
      </c>
      <c r="G131" s="232" t="s">
        <v>4932</v>
      </c>
      <c r="H131" s="233">
        <v>1</v>
      </c>
      <c r="I131" s="234"/>
      <c r="J131" s="235">
        <f>ROUND(I131*H131,2)</f>
        <v>0</v>
      </c>
      <c r="K131" s="231" t="s">
        <v>7709</v>
      </c>
      <c r="L131" s="45"/>
      <c r="M131" s="236" t="s">
        <v>1</v>
      </c>
      <c r="N131" s="237" t="s">
        <v>41</v>
      </c>
      <c r="O131" s="92"/>
      <c r="P131" s="238">
        <f>O131*H131</f>
        <v>0</v>
      </c>
      <c r="Q131" s="238">
        <v>0</v>
      </c>
      <c r="R131" s="238">
        <f>Q131*H131</f>
        <v>0</v>
      </c>
      <c r="S131" s="238">
        <v>0</v>
      </c>
      <c r="T131" s="239">
        <f>S131*H131</f>
        <v>0</v>
      </c>
      <c r="U131" s="39"/>
      <c r="V131" s="39"/>
      <c r="W131" s="39"/>
      <c r="X131" s="39"/>
      <c r="Y131" s="39"/>
      <c r="Z131" s="39"/>
      <c r="AA131" s="39"/>
      <c r="AB131" s="39"/>
      <c r="AC131" s="39"/>
      <c r="AD131" s="39"/>
      <c r="AE131" s="39"/>
      <c r="AR131" s="240" t="s">
        <v>530</v>
      </c>
      <c r="AT131" s="240" t="s">
        <v>352</v>
      </c>
      <c r="AU131" s="240" t="s">
        <v>86</v>
      </c>
      <c r="AY131" s="18" t="s">
        <v>350</v>
      </c>
      <c r="BE131" s="241">
        <f>IF(N131="základní",J131,0)</f>
        <v>0</v>
      </c>
      <c r="BF131" s="241">
        <f>IF(N131="snížená",J131,0)</f>
        <v>0</v>
      </c>
      <c r="BG131" s="241">
        <f>IF(N131="zákl. přenesená",J131,0)</f>
        <v>0</v>
      </c>
      <c r="BH131" s="241">
        <f>IF(N131="sníž. přenesená",J131,0)</f>
        <v>0</v>
      </c>
      <c r="BI131" s="241">
        <f>IF(N131="nulová",J131,0)</f>
        <v>0</v>
      </c>
      <c r="BJ131" s="18" t="s">
        <v>84</v>
      </c>
      <c r="BK131" s="241">
        <f>ROUND(I131*H131,2)</f>
        <v>0</v>
      </c>
      <c r="BL131" s="18" t="s">
        <v>530</v>
      </c>
      <c r="BM131" s="240" t="s">
        <v>468</v>
      </c>
    </row>
    <row r="132" s="2" customFormat="1">
      <c r="A132" s="39"/>
      <c r="B132" s="40"/>
      <c r="C132" s="41"/>
      <c r="D132" s="242" t="s">
        <v>359</v>
      </c>
      <c r="E132" s="41"/>
      <c r="F132" s="243" t="s">
        <v>7716</v>
      </c>
      <c r="G132" s="41"/>
      <c r="H132" s="41"/>
      <c r="I132" s="244"/>
      <c r="J132" s="41"/>
      <c r="K132" s="41"/>
      <c r="L132" s="45"/>
      <c r="M132" s="245"/>
      <c r="N132" s="246"/>
      <c r="O132" s="92"/>
      <c r="P132" s="92"/>
      <c r="Q132" s="92"/>
      <c r="R132" s="92"/>
      <c r="S132" s="92"/>
      <c r="T132" s="93"/>
      <c r="U132" s="39"/>
      <c r="V132" s="39"/>
      <c r="W132" s="39"/>
      <c r="X132" s="39"/>
      <c r="Y132" s="39"/>
      <c r="Z132" s="39"/>
      <c r="AA132" s="39"/>
      <c r="AB132" s="39"/>
      <c r="AC132" s="39"/>
      <c r="AD132" s="39"/>
      <c r="AE132" s="39"/>
      <c r="AT132" s="18" t="s">
        <v>359</v>
      </c>
      <c r="AU132" s="18" t="s">
        <v>86</v>
      </c>
    </row>
    <row r="133" s="2" customFormat="1" ht="66.75" customHeight="1">
      <c r="A133" s="39"/>
      <c r="B133" s="40"/>
      <c r="C133" s="229" t="s">
        <v>389</v>
      </c>
      <c r="D133" s="229" t="s">
        <v>352</v>
      </c>
      <c r="E133" s="230" t="s">
        <v>7717</v>
      </c>
      <c r="F133" s="231" t="s">
        <v>7718</v>
      </c>
      <c r="G133" s="232" t="s">
        <v>4932</v>
      </c>
      <c r="H133" s="233">
        <v>2</v>
      </c>
      <c r="I133" s="234"/>
      <c r="J133" s="235">
        <f>ROUND(I133*H133,2)</f>
        <v>0</v>
      </c>
      <c r="K133" s="231" t="s">
        <v>7709</v>
      </c>
      <c r="L133" s="45"/>
      <c r="M133" s="236" t="s">
        <v>1</v>
      </c>
      <c r="N133" s="237" t="s">
        <v>41</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530</v>
      </c>
      <c r="AT133" s="240" t="s">
        <v>352</v>
      </c>
      <c r="AU133" s="240" t="s">
        <v>86</v>
      </c>
      <c r="AY133" s="18" t="s">
        <v>350</v>
      </c>
      <c r="BE133" s="241">
        <f>IF(N133="základní",J133,0)</f>
        <v>0</v>
      </c>
      <c r="BF133" s="241">
        <f>IF(N133="snížená",J133,0)</f>
        <v>0</v>
      </c>
      <c r="BG133" s="241">
        <f>IF(N133="zákl. přenesená",J133,0)</f>
        <v>0</v>
      </c>
      <c r="BH133" s="241">
        <f>IF(N133="sníž. přenesená",J133,0)</f>
        <v>0</v>
      </c>
      <c r="BI133" s="241">
        <f>IF(N133="nulová",J133,0)</f>
        <v>0</v>
      </c>
      <c r="BJ133" s="18" t="s">
        <v>84</v>
      </c>
      <c r="BK133" s="241">
        <f>ROUND(I133*H133,2)</f>
        <v>0</v>
      </c>
      <c r="BL133" s="18" t="s">
        <v>530</v>
      </c>
      <c r="BM133" s="240" t="s">
        <v>480</v>
      </c>
    </row>
    <row r="134" s="2" customFormat="1">
      <c r="A134" s="39"/>
      <c r="B134" s="40"/>
      <c r="C134" s="41"/>
      <c r="D134" s="242" t="s">
        <v>359</v>
      </c>
      <c r="E134" s="41"/>
      <c r="F134" s="243" t="s">
        <v>7718</v>
      </c>
      <c r="G134" s="41"/>
      <c r="H134" s="41"/>
      <c r="I134" s="244"/>
      <c r="J134" s="41"/>
      <c r="K134" s="41"/>
      <c r="L134" s="45"/>
      <c r="M134" s="245"/>
      <c r="N134" s="246"/>
      <c r="O134" s="92"/>
      <c r="P134" s="92"/>
      <c r="Q134" s="92"/>
      <c r="R134" s="92"/>
      <c r="S134" s="92"/>
      <c r="T134" s="93"/>
      <c r="U134" s="39"/>
      <c r="V134" s="39"/>
      <c r="W134" s="39"/>
      <c r="X134" s="39"/>
      <c r="Y134" s="39"/>
      <c r="Z134" s="39"/>
      <c r="AA134" s="39"/>
      <c r="AB134" s="39"/>
      <c r="AC134" s="39"/>
      <c r="AD134" s="39"/>
      <c r="AE134" s="39"/>
      <c r="AT134" s="18" t="s">
        <v>359</v>
      </c>
      <c r="AU134" s="18" t="s">
        <v>86</v>
      </c>
    </row>
    <row r="135" s="2" customFormat="1" ht="24.15" customHeight="1">
      <c r="A135" s="39"/>
      <c r="B135" s="40"/>
      <c r="C135" s="229" t="s">
        <v>456</v>
      </c>
      <c r="D135" s="229" t="s">
        <v>352</v>
      </c>
      <c r="E135" s="230" t="s">
        <v>7719</v>
      </c>
      <c r="F135" s="231" t="s">
        <v>7720</v>
      </c>
      <c r="G135" s="232" t="s">
        <v>4932</v>
      </c>
      <c r="H135" s="233">
        <v>2</v>
      </c>
      <c r="I135" s="234"/>
      <c r="J135" s="235">
        <f>ROUND(I135*H135,2)</f>
        <v>0</v>
      </c>
      <c r="K135" s="231" t="s">
        <v>7709</v>
      </c>
      <c r="L135" s="45"/>
      <c r="M135" s="236" t="s">
        <v>1</v>
      </c>
      <c r="N135" s="237" t="s">
        <v>41</v>
      </c>
      <c r="O135" s="92"/>
      <c r="P135" s="238">
        <f>O135*H135</f>
        <v>0</v>
      </c>
      <c r="Q135" s="238">
        <v>0</v>
      </c>
      <c r="R135" s="238">
        <f>Q135*H135</f>
        <v>0</v>
      </c>
      <c r="S135" s="238">
        <v>0</v>
      </c>
      <c r="T135" s="239">
        <f>S135*H135</f>
        <v>0</v>
      </c>
      <c r="U135" s="39"/>
      <c r="V135" s="39"/>
      <c r="W135" s="39"/>
      <c r="X135" s="39"/>
      <c r="Y135" s="39"/>
      <c r="Z135" s="39"/>
      <c r="AA135" s="39"/>
      <c r="AB135" s="39"/>
      <c r="AC135" s="39"/>
      <c r="AD135" s="39"/>
      <c r="AE135" s="39"/>
      <c r="AR135" s="240" t="s">
        <v>530</v>
      </c>
      <c r="AT135" s="240" t="s">
        <v>352</v>
      </c>
      <c r="AU135" s="240" t="s">
        <v>86</v>
      </c>
      <c r="AY135" s="18" t="s">
        <v>350</v>
      </c>
      <c r="BE135" s="241">
        <f>IF(N135="základní",J135,0)</f>
        <v>0</v>
      </c>
      <c r="BF135" s="241">
        <f>IF(N135="snížená",J135,0)</f>
        <v>0</v>
      </c>
      <c r="BG135" s="241">
        <f>IF(N135="zákl. přenesená",J135,0)</f>
        <v>0</v>
      </c>
      <c r="BH135" s="241">
        <f>IF(N135="sníž. přenesená",J135,0)</f>
        <v>0</v>
      </c>
      <c r="BI135" s="241">
        <f>IF(N135="nulová",J135,0)</f>
        <v>0</v>
      </c>
      <c r="BJ135" s="18" t="s">
        <v>84</v>
      </c>
      <c r="BK135" s="241">
        <f>ROUND(I135*H135,2)</f>
        <v>0</v>
      </c>
      <c r="BL135" s="18" t="s">
        <v>530</v>
      </c>
      <c r="BM135" s="240" t="s">
        <v>494</v>
      </c>
    </row>
    <row r="136" s="2" customFormat="1">
      <c r="A136" s="39"/>
      <c r="B136" s="40"/>
      <c r="C136" s="41"/>
      <c r="D136" s="242" t="s">
        <v>359</v>
      </c>
      <c r="E136" s="41"/>
      <c r="F136" s="243" t="s">
        <v>7720</v>
      </c>
      <c r="G136" s="41"/>
      <c r="H136" s="41"/>
      <c r="I136" s="244"/>
      <c r="J136" s="41"/>
      <c r="K136" s="41"/>
      <c r="L136" s="45"/>
      <c r="M136" s="245"/>
      <c r="N136" s="246"/>
      <c r="O136" s="92"/>
      <c r="P136" s="92"/>
      <c r="Q136" s="92"/>
      <c r="R136" s="92"/>
      <c r="S136" s="92"/>
      <c r="T136" s="93"/>
      <c r="U136" s="39"/>
      <c r="V136" s="39"/>
      <c r="W136" s="39"/>
      <c r="X136" s="39"/>
      <c r="Y136" s="39"/>
      <c r="Z136" s="39"/>
      <c r="AA136" s="39"/>
      <c r="AB136" s="39"/>
      <c r="AC136" s="39"/>
      <c r="AD136" s="39"/>
      <c r="AE136" s="39"/>
      <c r="AT136" s="18" t="s">
        <v>359</v>
      </c>
      <c r="AU136" s="18" t="s">
        <v>86</v>
      </c>
    </row>
    <row r="137" s="2" customFormat="1" ht="62.7" customHeight="1">
      <c r="A137" s="39"/>
      <c r="B137" s="40"/>
      <c r="C137" s="229" t="s">
        <v>462</v>
      </c>
      <c r="D137" s="229" t="s">
        <v>352</v>
      </c>
      <c r="E137" s="230" t="s">
        <v>7721</v>
      </c>
      <c r="F137" s="231" t="s">
        <v>7722</v>
      </c>
      <c r="G137" s="232" t="s">
        <v>4932</v>
      </c>
      <c r="H137" s="233">
        <v>1</v>
      </c>
      <c r="I137" s="234"/>
      <c r="J137" s="235">
        <f>ROUND(I137*H137,2)</f>
        <v>0</v>
      </c>
      <c r="K137" s="231" t="s">
        <v>7709</v>
      </c>
      <c r="L137" s="45"/>
      <c r="M137" s="236" t="s">
        <v>1</v>
      </c>
      <c r="N137" s="237" t="s">
        <v>41</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530</v>
      </c>
      <c r="AT137" s="240" t="s">
        <v>352</v>
      </c>
      <c r="AU137" s="240" t="s">
        <v>86</v>
      </c>
      <c r="AY137" s="18" t="s">
        <v>350</v>
      </c>
      <c r="BE137" s="241">
        <f>IF(N137="základní",J137,0)</f>
        <v>0</v>
      </c>
      <c r="BF137" s="241">
        <f>IF(N137="snížená",J137,0)</f>
        <v>0</v>
      </c>
      <c r="BG137" s="241">
        <f>IF(N137="zákl. přenesená",J137,0)</f>
        <v>0</v>
      </c>
      <c r="BH137" s="241">
        <f>IF(N137="sníž. přenesená",J137,0)</f>
        <v>0</v>
      </c>
      <c r="BI137" s="241">
        <f>IF(N137="nulová",J137,0)</f>
        <v>0</v>
      </c>
      <c r="BJ137" s="18" t="s">
        <v>84</v>
      </c>
      <c r="BK137" s="241">
        <f>ROUND(I137*H137,2)</f>
        <v>0</v>
      </c>
      <c r="BL137" s="18" t="s">
        <v>530</v>
      </c>
      <c r="BM137" s="240" t="s">
        <v>512</v>
      </c>
    </row>
    <row r="138" s="2" customFormat="1">
      <c r="A138" s="39"/>
      <c r="B138" s="40"/>
      <c r="C138" s="41"/>
      <c r="D138" s="242" t="s">
        <v>359</v>
      </c>
      <c r="E138" s="41"/>
      <c r="F138" s="243" t="s">
        <v>7722</v>
      </c>
      <c r="G138" s="41"/>
      <c r="H138" s="41"/>
      <c r="I138" s="244"/>
      <c r="J138" s="41"/>
      <c r="K138" s="41"/>
      <c r="L138" s="45"/>
      <c r="M138" s="245"/>
      <c r="N138" s="246"/>
      <c r="O138" s="92"/>
      <c r="P138" s="92"/>
      <c r="Q138" s="92"/>
      <c r="R138" s="92"/>
      <c r="S138" s="92"/>
      <c r="T138" s="93"/>
      <c r="U138" s="39"/>
      <c r="V138" s="39"/>
      <c r="W138" s="39"/>
      <c r="X138" s="39"/>
      <c r="Y138" s="39"/>
      <c r="Z138" s="39"/>
      <c r="AA138" s="39"/>
      <c r="AB138" s="39"/>
      <c r="AC138" s="39"/>
      <c r="AD138" s="39"/>
      <c r="AE138" s="39"/>
      <c r="AT138" s="18" t="s">
        <v>359</v>
      </c>
      <c r="AU138" s="18" t="s">
        <v>86</v>
      </c>
    </row>
    <row r="139" s="2" customFormat="1" ht="16.5" customHeight="1">
      <c r="A139" s="39"/>
      <c r="B139" s="40"/>
      <c r="C139" s="229" t="s">
        <v>468</v>
      </c>
      <c r="D139" s="229" t="s">
        <v>352</v>
      </c>
      <c r="E139" s="230" t="s">
        <v>7723</v>
      </c>
      <c r="F139" s="231" t="s">
        <v>7724</v>
      </c>
      <c r="G139" s="232" t="s">
        <v>4932</v>
      </c>
      <c r="H139" s="233">
        <v>1</v>
      </c>
      <c r="I139" s="234"/>
      <c r="J139" s="235">
        <f>ROUND(I139*H139,2)</f>
        <v>0</v>
      </c>
      <c r="K139" s="231" t="s">
        <v>7709</v>
      </c>
      <c r="L139" s="45"/>
      <c r="M139" s="236" t="s">
        <v>1</v>
      </c>
      <c r="N139" s="237" t="s">
        <v>41</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530</v>
      </c>
      <c r="AT139" s="240" t="s">
        <v>352</v>
      </c>
      <c r="AU139" s="240" t="s">
        <v>86</v>
      </c>
      <c r="AY139" s="18" t="s">
        <v>350</v>
      </c>
      <c r="BE139" s="241">
        <f>IF(N139="základní",J139,0)</f>
        <v>0</v>
      </c>
      <c r="BF139" s="241">
        <f>IF(N139="snížená",J139,0)</f>
        <v>0</v>
      </c>
      <c r="BG139" s="241">
        <f>IF(N139="zákl. přenesená",J139,0)</f>
        <v>0</v>
      </c>
      <c r="BH139" s="241">
        <f>IF(N139="sníž. přenesená",J139,0)</f>
        <v>0</v>
      </c>
      <c r="BI139" s="241">
        <f>IF(N139="nulová",J139,0)</f>
        <v>0</v>
      </c>
      <c r="BJ139" s="18" t="s">
        <v>84</v>
      </c>
      <c r="BK139" s="241">
        <f>ROUND(I139*H139,2)</f>
        <v>0</v>
      </c>
      <c r="BL139" s="18" t="s">
        <v>530</v>
      </c>
      <c r="BM139" s="240" t="s">
        <v>530</v>
      </c>
    </row>
    <row r="140" s="2" customFormat="1">
      <c r="A140" s="39"/>
      <c r="B140" s="40"/>
      <c r="C140" s="41"/>
      <c r="D140" s="242" t="s">
        <v>359</v>
      </c>
      <c r="E140" s="41"/>
      <c r="F140" s="243" t="s">
        <v>7724</v>
      </c>
      <c r="G140" s="41"/>
      <c r="H140" s="41"/>
      <c r="I140" s="244"/>
      <c r="J140" s="41"/>
      <c r="K140" s="41"/>
      <c r="L140" s="45"/>
      <c r="M140" s="245"/>
      <c r="N140" s="246"/>
      <c r="O140" s="92"/>
      <c r="P140" s="92"/>
      <c r="Q140" s="92"/>
      <c r="R140" s="92"/>
      <c r="S140" s="92"/>
      <c r="T140" s="93"/>
      <c r="U140" s="39"/>
      <c r="V140" s="39"/>
      <c r="W140" s="39"/>
      <c r="X140" s="39"/>
      <c r="Y140" s="39"/>
      <c r="Z140" s="39"/>
      <c r="AA140" s="39"/>
      <c r="AB140" s="39"/>
      <c r="AC140" s="39"/>
      <c r="AD140" s="39"/>
      <c r="AE140" s="39"/>
      <c r="AT140" s="18" t="s">
        <v>359</v>
      </c>
      <c r="AU140" s="18" t="s">
        <v>86</v>
      </c>
    </row>
    <row r="141" s="2" customFormat="1" ht="44.25" customHeight="1">
      <c r="A141" s="39"/>
      <c r="B141" s="40"/>
      <c r="C141" s="229" t="s">
        <v>474</v>
      </c>
      <c r="D141" s="229" t="s">
        <v>352</v>
      </c>
      <c r="E141" s="230" t="s">
        <v>7725</v>
      </c>
      <c r="F141" s="231" t="s">
        <v>7726</v>
      </c>
      <c r="G141" s="232" t="s">
        <v>4932</v>
      </c>
      <c r="H141" s="233">
        <v>1</v>
      </c>
      <c r="I141" s="234"/>
      <c r="J141" s="235">
        <f>ROUND(I141*H141,2)</f>
        <v>0</v>
      </c>
      <c r="K141" s="231" t="s">
        <v>7709</v>
      </c>
      <c r="L141" s="45"/>
      <c r="M141" s="236" t="s">
        <v>1</v>
      </c>
      <c r="N141" s="237" t="s">
        <v>41</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530</v>
      </c>
      <c r="AT141" s="240" t="s">
        <v>352</v>
      </c>
      <c r="AU141" s="240" t="s">
        <v>86</v>
      </c>
      <c r="AY141" s="18" t="s">
        <v>350</v>
      </c>
      <c r="BE141" s="241">
        <f>IF(N141="základní",J141,0)</f>
        <v>0</v>
      </c>
      <c r="BF141" s="241">
        <f>IF(N141="snížená",J141,0)</f>
        <v>0</v>
      </c>
      <c r="BG141" s="241">
        <f>IF(N141="zákl. přenesená",J141,0)</f>
        <v>0</v>
      </c>
      <c r="BH141" s="241">
        <f>IF(N141="sníž. přenesená",J141,0)</f>
        <v>0</v>
      </c>
      <c r="BI141" s="241">
        <f>IF(N141="nulová",J141,0)</f>
        <v>0</v>
      </c>
      <c r="BJ141" s="18" t="s">
        <v>84</v>
      </c>
      <c r="BK141" s="241">
        <f>ROUND(I141*H141,2)</f>
        <v>0</v>
      </c>
      <c r="BL141" s="18" t="s">
        <v>530</v>
      </c>
      <c r="BM141" s="240" t="s">
        <v>548</v>
      </c>
    </row>
    <row r="142" s="2" customFormat="1">
      <c r="A142" s="39"/>
      <c r="B142" s="40"/>
      <c r="C142" s="41"/>
      <c r="D142" s="242" t="s">
        <v>359</v>
      </c>
      <c r="E142" s="41"/>
      <c r="F142" s="243" t="s">
        <v>7726</v>
      </c>
      <c r="G142" s="41"/>
      <c r="H142" s="41"/>
      <c r="I142" s="244"/>
      <c r="J142" s="41"/>
      <c r="K142" s="41"/>
      <c r="L142" s="45"/>
      <c r="M142" s="245"/>
      <c r="N142" s="246"/>
      <c r="O142" s="92"/>
      <c r="P142" s="92"/>
      <c r="Q142" s="92"/>
      <c r="R142" s="92"/>
      <c r="S142" s="92"/>
      <c r="T142" s="93"/>
      <c r="U142" s="39"/>
      <c r="V142" s="39"/>
      <c r="W142" s="39"/>
      <c r="X142" s="39"/>
      <c r="Y142" s="39"/>
      <c r="Z142" s="39"/>
      <c r="AA142" s="39"/>
      <c r="AB142" s="39"/>
      <c r="AC142" s="39"/>
      <c r="AD142" s="39"/>
      <c r="AE142" s="39"/>
      <c r="AT142" s="18" t="s">
        <v>359</v>
      </c>
      <c r="AU142" s="18" t="s">
        <v>86</v>
      </c>
    </row>
    <row r="143" s="2" customFormat="1" ht="24.15" customHeight="1">
      <c r="A143" s="39"/>
      <c r="B143" s="40"/>
      <c r="C143" s="229" t="s">
        <v>480</v>
      </c>
      <c r="D143" s="229" t="s">
        <v>352</v>
      </c>
      <c r="E143" s="230" t="s">
        <v>7727</v>
      </c>
      <c r="F143" s="231" t="s">
        <v>7728</v>
      </c>
      <c r="G143" s="232" t="s">
        <v>4932</v>
      </c>
      <c r="H143" s="233">
        <v>1</v>
      </c>
      <c r="I143" s="234"/>
      <c r="J143" s="235">
        <f>ROUND(I143*H143,2)</f>
        <v>0</v>
      </c>
      <c r="K143" s="231" t="s">
        <v>7709</v>
      </c>
      <c r="L143" s="45"/>
      <c r="M143" s="236" t="s">
        <v>1</v>
      </c>
      <c r="N143" s="237" t="s">
        <v>41</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530</v>
      </c>
      <c r="AT143" s="240" t="s">
        <v>352</v>
      </c>
      <c r="AU143" s="240" t="s">
        <v>86</v>
      </c>
      <c r="AY143" s="18" t="s">
        <v>350</v>
      </c>
      <c r="BE143" s="241">
        <f>IF(N143="základní",J143,0)</f>
        <v>0</v>
      </c>
      <c r="BF143" s="241">
        <f>IF(N143="snížená",J143,0)</f>
        <v>0</v>
      </c>
      <c r="BG143" s="241">
        <f>IF(N143="zákl. přenesená",J143,0)</f>
        <v>0</v>
      </c>
      <c r="BH143" s="241">
        <f>IF(N143="sníž. přenesená",J143,0)</f>
        <v>0</v>
      </c>
      <c r="BI143" s="241">
        <f>IF(N143="nulová",J143,0)</f>
        <v>0</v>
      </c>
      <c r="BJ143" s="18" t="s">
        <v>84</v>
      </c>
      <c r="BK143" s="241">
        <f>ROUND(I143*H143,2)</f>
        <v>0</v>
      </c>
      <c r="BL143" s="18" t="s">
        <v>530</v>
      </c>
      <c r="BM143" s="240" t="s">
        <v>563</v>
      </c>
    </row>
    <row r="144" s="2" customFormat="1">
      <c r="A144" s="39"/>
      <c r="B144" s="40"/>
      <c r="C144" s="41"/>
      <c r="D144" s="242" t="s">
        <v>359</v>
      </c>
      <c r="E144" s="41"/>
      <c r="F144" s="243" t="s">
        <v>7728</v>
      </c>
      <c r="G144" s="41"/>
      <c r="H144" s="41"/>
      <c r="I144" s="244"/>
      <c r="J144" s="41"/>
      <c r="K144" s="41"/>
      <c r="L144" s="45"/>
      <c r="M144" s="245"/>
      <c r="N144" s="246"/>
      <c r="O144" s="92"/>
      <c r="P144" s="92"/>
      <c r="Q144" s="92"/>
      <c r="R144" s="92"/>
      <c r="S144" s="92"/>
      <c r="T144" s="93"/>
      <c r="U144" s="39"/>
      <c r="V144" s="39"/>
      <c r="W144" s="39"/>
      <c r="X144" s="39"/>
      <c r="Y144" s="39"/>
      <c r="Z144" s="39"/>
      <c r="AA144" s="39"/>
      <c r="AB144" s="39"/>
      <c r="AC144" s="39"/>
      <c r="AD144" s="39"/>
      <c r="AE144" s="39"/>
      <c r="AT144" s="18" t="s">
        <v>359</v>
      </c>
      <c r="AU144" s="18" t="s">
        <v>86</v>
      </c>
    </row>
    <row r="145" s="2" customFormat="1" ht="44.25" customHeight="1">
      <c r="A145" s="39"/>
      <c r="B145" s="40"/>
      <c r="C145" s="229" t="s">
        <v>487</v>
      </c>
      <c r="D145" s="229" t="s">
        <v>352</v>
      </c>
      <c r="E145" s="230" t="s">
        <v>7729</v>
      </c>
      <c r="F145" s="231" t="s">
        <v>7730</v>
      </c>
      <c r="G145" s="232" t="s">
        <v>4932</v>
      </c>
      <c r="H145" s="233">
        <v>1</v>
      </c>
      <c r="I145" s="234"/>
      <c r="J145" s="235">
        <f>ROUND(I145*H145,2)</f>
        <v>0</v>
      </c>
      <c r="K145" s="231" t="s">
        <v>7709</v>
      </c>
      <c r="L145" s="45"/>
      <c r="M145" s="236" t="s">
        <v>1</v>
      </c>
      <c r="N145" s="237" t="s">
        <v>41</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530</v>
      </c>
      <c r="AT145" s="240" t="s">
        <v>352</v>
      </c>
      <c r="AU145" s="240" t="s">
        <v>86</v>
      </c>
      <c r="AY145" s="18" t="s">
        <v>350</v>
      </c>
      <c r="BE145" s="241">
        <f>IF(N145="základní",J145,0)</f>
        <v>0</v>
      </c>
      <c r="BF145" s="241">
        <f>IF(N145="snížená",J145,0)</f>
        <v>0</v>
      </c>
      <c r="BG145" s="241">
        <f>IF(N145="zákl. přenesená",J145,0)</f>
        <v>0</v>
      </c>
      <c r="BH145" s="241">
        <f>IF(N145="sníž. přenesená",J145,0)</f>
        <v>0</v>
      </c>
      <c r="BI145" s="241">
        <f>IF(N145="nulová",J145,0)</f>
        <v>0</v>
      </c>
      <c r="BJ145" s="18" t="s">
        <v>84</v>
      </c>
      <c r="BK145" s="241">
        <f>ROUND(I145*H145,2)</f>
        <v>0</v>
      </c>
      <c r="BL145" s="18" t="s">
        <v>530</v>
      </c>
      <c r="BM145" s="240" t="s">
        <v>576</v>
      </c>
    </row>
    <row r="146" s="2" customFormat="1">
      <c r="A146" s="39"/>
      <c r="B146" s="40"/>
      <c r="C146" s="41"/>
      <c r="D146" s="242" t="s">
        <v>359</v>
      </c>
      <c r="E146" s="41"/>
      <c r="F146" s="243" t="s">
        <v>7730</v>
      </c>
      <c r="G146" s="41"/>
      <c r="H146" s="41"/>
      <c r="I146" s="244"/>
      <c r="J146" s="41"/>
      <c r="K146" s="41"/>
      <c r="L146" s="45"/>
      <c r="M146" s="245"/>
      <c r="N146" s="246"/>
      <c r="O146" s="92"/>
      <c r="P146" s="92"/>
      <c r="Q146" s="92"/>
      <c r="R146" s="92"/>
      <c r="S146" s="92"/>
      <c r="T146" s="93"/>
      <c r="U146" s="39"/>
      <c r="V146" s="39"/>
      <c r="W146" s="39"/>
      <c r="X146" s="39"/>
      <c r="Y146" s="39"/>
      <c r="Z146" s="39"/>
      <c r="AA146" s="39"/>
      <c r="AB146" s="39"/>
      <c r="AC146" s="39"/>
      <c r="AD146" s="39"/>
      <c r="AE146" s="39"/>
      <c r="AT146" s="18" t="s">
        <v>359</v>
      </c>
      <c r="AU146" s="18" t="s">
        <v>86</v>
      </c>
    </row>
    <row r="147" s="2" customFormat="1" ht="16.5" customHeight="1">
      <c r="A147" s="39"/>
      <c r="B147" s="40"/>
      <c r="C147" s="229" t="s">
        <v>494</v>
      </c>
      <c r="D147" s="229" t="s">
        <v>352</v>
      </c>
      <c r="E147" s="230" t="s">
        <v>7731</v>
      </c>
      <c r="F147" s="231" t="s">
        <v>7732</v>
      </c>
      <c r="G147" s="232" t="s">
        <v>4932</v>
      </c>
      <c r="H147" s="233">
        <v>1</v>
      </c>
      <c r="I147" s="234"/>
      <c r="J147" s="235">
        <f>ROUND(I147*H147,2)</f>
        <v>0</v>
      </c>
      <c r="K147" s="231" t="s">
        <v>7709</v>
      </c>
      <c r="L147" s="45"/>
      <c r="M147" s="236" t="s">
        <v>1</v>
      </c>
      <c r="N147" s="237" t="s">
        <v>41</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530</v>
      </c>
      <c r="AT147" s="240" t="s">
        <v>352</v>
      </c>
      <c r="AU147" s="240" t="s">
        <v>86</v>
      </c>
      <c r="AY147" s="18" t="s">
        <v>350</v>
      </c>
      <c r="BE147" s="241">
        <f>IF(N147="základní",J147,0)</f>
        <v>0</v>
      </c>
      <c r="BF147" s="241">
        <f>IF(N147="snížená",J147,0)</f>
        <v>0</v>
      </c>
      <c r="BG147" s="241">
        <f>IF(N147="zákl. přenesená",J147,0)</f>
        <v>0</v>
      </c>
      <c r="BH147" s="241">
        <f>IF(N147="sníž. přenesená",J147,0)</f>
        <v>0</v>
      </c>
      <c r="BI147" s="241">
        <f>IF(N147="nulová",J147,0)</f>
        <v>0</v>
      </c>
      <c r="BJ147" s="18" t="s">
        <v>84</v>
      </c>
      <c r="BK147" s="241">
        <f>ROUND(I147*H147,2)</f>
        <v>0</v>
      </c>
      <c r="BL147" s="18" t="s">
        <v>530</v>
      </c>
      <c r="BM147" s="240" t="s">
        <v>596</v>
      </c>
    </row>
    <row r="148" s="2" customFormat="1">
      <c r="A148" s="39"/>
      <c r="B148" s="40"/>
      <c r="C148" s="41"/>
      <c r="D148" s="242" t="s">
        <v>359</v>
      </c>
      <c r="E148" s="41"/>
      <c r="F148" s="243" t="s">
        <v>7732</v>
      </c>
      <c r="G148" s="41"/>
      <c r="H148" s="41"/>
      <c r="I148" s="244"/>
      <c r="J148" s="41"/>
      <c r="K148" s="41"/>
      <c r="L148" s="45"/>
      <c r="M148" s="245"/>
      <c r="N148" s="246"/>
      <c r="O148" s="92"/>
      <c r="P148" s="92"/>
      <c r="Q148" s="92"/>
      <c r="R148" s="92"/>
      <c r="S148" s="92"/>
      <c r="T148" s="93"/>
      <c r="U148" s="39"/>
      <c r="V148" s="39"/>
      <c r="W148" s="39"/>
      <c r="X148" s="39"/>
      <c r="Y148" s="39"/>
      <c r="Z148" s="39"/>
      <c r="AA148" s="39"/>
      <c r="AB148" s="39"/>
      <c r="AC148" s="39"/>
      <c r="AD148" s="39"/>
      <c r="AE148" s="39"/>
      <c r="AT148" s="18" t="s">
        <v>359</v>
      </c>
      <c r="AU148" s="18" t="s">
        <v>86</v>
      </c>
    </row>
    <row r="149" s="2" customFormat="1" ht="44.25" customHeight="1">
      <c r="A149" s="39"/>
      <c r="B149" s="40"/>
      <c r="C149" s="229" t="s">
        <v>502</v>
      </c>
      <c r="D149" s="229" t="s">
        <v>352</v>
      </c>
      <c r="E149" s="230" t="s">
        <v>7733</v>
      </c>
      <c r="F149" s="231" t="s">
        <v>7734</v>
      </c>
      <c r="G149" s="232" t="s">
        <v>4932</v>
      </c>
      <c r="H149" s="233">
        <v>1</v>
      </c>
      <c r="I149" s="234"/>
      <c r="J149" s="235">
        <f>ROUND(I149*H149,2)</f>
        <v>0</v>
      </c>
      <c r="K149" s="231" t="s">
        <v>7709</v>
      </c>
      <c r="L149" s="45"/>
      <c r="M149" s="236" t="s">
        <v>1</v>
      </c>
      <c r="N149" s="237" t="s">
        <v>41</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530</v>
      </c>
      <c r="AT149" s="240" t="s">
        <v>352</v>
      </c>
      <c r="AU149" s="240" t="s">
        <v>86</v>
      </c>
      <c r="AY149" s="18" t="s">
        <v>350</v>
      </c>
      <c r="BE149" s="241">
        <f>IF(N149="základní",J149,0)</f>
        <v>0</v>
      </c>
      <c r="BF149" s="241">
        <f>IF(N149="snížená",J149,0)</f>
        <v>0</v>
      </c>
      <c r="BG149" s="241">
        <f>IF(N149="zákl. přenesená",J149,0)</f>
        <v>0</v>
      </c>
      <c r="BH149" s="241">
        <f>IF(N149="sníž. přenesená",J149,0)</f>
        <v>0</v>
      </c>
      <c r="BI149" s="241">
        <f>IF(N149="nulová",J149,0)</f>
        <v>0</v>
      </c>
      <c r="BJ149" s="18" t="s">
        <v>84</v>
      </c>
      <c r="BK149" s="241">
        <f>ROUND(I149*H149,2)</f>
        <v>0</v>
      </c>
      <c r="BL149" s="18" t="s">
        <v>530</v>
      </c>
      <c r="BM149" s="240" t="s">
        <v>655</v>
      </c>
    </row>
    <row r="150" s="2" customFormat="1">
      <c r="A150" s="39"/>
      <c r="B150" s="40"/>
      <c r="C150" s="41"/>
      <c r="D150" s="242" t="s">
        <v>359</v>
      </c>
      <c r="E150" s="41"/>
      <c r="F150" s="243" t="s">
        <v>7734</v>
      </c>
      <c r="G150" s="41"/>
      <c r="H150" s="41"/>
      <c r="I150" s="244"/>
      <c r="J150" s="41"/>
      <c r="K150" s="41"/>
      <c r="L150" s="45"/>
      <c r="M150" s="245"/>
      <c r="N150" s="246"/>
      <c r="O150" s="92"/>
      <c r="P150" s="92"/>
      <c r="Q150" s="92"/>
      <c r="R150" s="92"/>
      <c r="S150" s="92"/>
      <c r="T150" s="93"/>
      <c r="U150" s="39"/>
      <c r="V150" s="39"/>
      <c r="W150" s="39"/>
      <c r="X150" s="39"/>
      <c r="Y150" s="39"/>
      <c r="Z150" s="39"/>
      <c r="AA150" s="39"/>
      <c r="AB150" s="39"/>
      <c r="AC150" s="39"/>
      <c r="AD150" s="39"/>
      <c r="AE150" s="39"/>
      <c r="AT150" s="18" t="s">
        <v>359</v>
      </c>
      <c r="AU150" s="18" t="s">
        <v>86</v>
      </c>
    </row>
    <row r="151" s="2" customFormat="1" ht="21.75" customHeight="1">
      <c r="A151" s="39"/>
      <c r="B151" s="40"/>
      <c r="C151" s="229" t="s">
        <v>512</v>
      </c>
      <c r="D151" s="229" t="s">
        <v>352</v>
      </c>
      <c r="E151" s="230" t="s">
        <v>7735</v>
      </c>
      <c r="F151" s="231" t="s">
        <v>7736</v>
      </c>
      <c r="G151" s="232" t="s">
        <v>4932</v>
      </c>
      <c r="H151" s="233">
        <v>1</v>
      </c>
      <c r="I151" s="234"/>
      <c r="J151" s="235">
        <f>ROUND(I151*H151,2)</f>
        <v>0</v>
      </c>
      <c r="K151" s="231" t="s">
        <v>7709</v>
      </c>
      <c r="L151" s="45"/>
      <c r="M151" s="236" t="s">
        <v>1</v>
      </c>
      <c r="N151" s="237" t="s">
        <v>41</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530</v>
      </c>
      <c r="AT151" s="240" t="s">
        <v>352</v>
      </c>
      <c r="AU151" s="240" t="s">
        <v>86</v>
      </c>
      <c r="AY151" s="18" t="s">
        <v>350</v>
      </c>
      <c r="BE151" s="241">
        <f>IF(N151="základní",J151,0)</f>
        <v>0</v>
      </c>
      <c r="BF151" s="241">
        <f>IF(N151="snížená",J151,0)</f>
        <v>0</v>
      </c>
      <c r="BG151" s="241">
        <f>IF(N151="zákl. přenesená",J151,0)</f>
        <v>0</v>
      </c>
      <c r="BH151" s="241">
        <f>IF(N151="sníž. přenesená",J151,0)</f>
        <v>0</v>
      </c>
      <c r="BI151" s="241">
        <f>IF(N151="nulová",J151,0)</f>
        <v>0</v>
      </c>
      <c r="BJ151" s="18" t="s">
        <v>84</v>
      </c>
      <c r="BK151" s="241">
        <f>ROUND(I151*H151,2)</f>
        <v>0</v>
      </c>
      <c r="BL151" s="18" t="s">
        <v>530</v>
      </c>
      <c r="BM151" s="240" t="s">
        <v>669</v>
      </c>
    </row>
    <row r="152" s="2" customFormat="1">
      <c r="A152" s="39"/>
      <c r="B152" s="40"/>
      <c r="C152" s="41"/>
      <c r="D152" s="242" t="s">
        <v>359</v>
      </c>
      <c r="E152" s="41"/>
      <c r="F152" s="243" t="s">
        <v>7736</v>
      </c>
      <c r="G152" s="41"/>
      <c r="H152" s="41"/>
      <c r="I152" s="244"/>
      <c r="J152" s="41"/>
      <c r="K152" s="41"/>
      <c r="L152" s="45"/>
      <c r="M152" s="245"/>
      <c r="N152" s="246"/>
      <c r="O152" s="92"/>
      <c r="P152" s="92"/>
      <c r="Q152" s="92"/>
      <c r="R152" s="92"/>
      <c r="S152" s="92"/>
      <c r="T152" s="93"/>
      <c r="U152" s="39"/>
      <c r="V152" s="39"/>
      <c r="W152" s="39"/>
      <c r="X152" s="39"/>
      <c r="Y152" s="39"/>
      <c r="Z152" s="39"/>
      <c r="AA152" s="39"/>
      <c r="AB152" s="39"/>
      <c r="AC152" s="39"/>
      <c r="AD152" s="39"/>
      <c r="AE152" s="39"/>
      <c r="AT152" s="18" t="s">
        <v>359</v>
      </c>
      <c r="AU152" s="18" t="s">
        <v>86</v>
      </c>
    </row>
    <row r="153" s="2" customFormat="1" ht="21.75" customHeight="1">
      <c r="A153" s="39"/>
      <c r="B153" s="40"/>
      <c r="C153" s="229" t="s">
        <v>8</v>
      </c>
      <c r="D153" s="229" t="s">
        <v>352</v>
      </c>
      <c r="E153" s="230" t="s">
        <v>7737</v>
      </c>
      <c r="F153" s="231" t="s">
        <v>7738</v>
      </c>
      <c r="G153" s="232" t="s">
        <v>4932</v>
      </c>
      <c r="H153" s="233">
        <v>1</v>
      </c>
      <c r="I153" s="234"/>
      <c r="J153" s="235">
        <f>ROUND(I153*H153,2)</f>
        <v>0</v>
      </c>
      <c r="K153" s="231" t="s">
        <v>7709</v>
      </c>
      <c r="L153" s="45"/>
      <c r="M153" s="236" t="s">
        <v>1</v>
      </c>
      <c r="N153" s="237" t="s">
        <v>41</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530</v>
      </c>
      <c r="AT153" s="240" t="s">
        <v>352</v>
      </c>
      <c r="AU153" s="240" t="s">
        <v>86</v>
      </c>
      <c r="AY153" s="18" t="s">
        <v>350</v>
      </c>
      <c r="BE153" s="241">
        <f>IF(N153="základní",J153,0)</f>
        <v>0</v>
      </c>
      <c r="BF153" s="241">
        <f>IF(N153="snížená",J153,0)</f>
        <v>0</v>
      </c>
      <c r="BG153" s="241">
        <f>IF(N153="zákl. přenesená",J153,0)</f>
        <v>0</v>
      </c>
      <c r="BH153" s="241">
        <f>IF(N153="sníž. přenesená",J153,0)</f>
        <v>0</v>
      </c>
      <c r="BI153" s="241">
        <f>IF(N153="nulová",J153,0)</f>
        <v>0</v>
      </c>
      <c r="BJ153" s="18" t="s">
        <v>84</v>
      </c>
      <c r="BK153" s="241">
        <f>ROUND(I153*H153,2)</f>
        <v>0</v>
      </c>
      <c r="BL153" s="18" t="s">
        <v>530</v>
      </c>
      <c r="BM153" s="240" t="s">
        <v>682</v>
      </c>
    </row>
    <row r="154" s="2" customFormat="1">
      <c r="A154" s="39"/>
      <c r="B154" s="40"/>
      <c r="C154" s="41"/>
      <c r="D154" s="242" t="s">
        <v>359</v>
      </c>
      <c r="E154" s="41"/>
      <c r="F154" s="243" t="s">
        <v>7738</v>
      </c>
      <c r="G154" s="41"/>
      <c r="H154" s="41"/>
      <c r="I154" s="244"/>
      <c r="J154" s="41"/>
      <c r="K154" s="41"/>
      <c r="L154" s="45"/>
      <c r="M154" s="245"/>
      <c r="N154" s="246"/>
      <c r="O154" s="92"/>
      <c r="P154" s="92"/>
      <c r="Q154" s="92"/>
      <c r="R154" s="92"/>
      <c r="S154" s="92"/>
      <c r="T154" s="93"/>
      <c r="U154" s="39"/>
      <c r="V154" s="39"/>
      <c r="W154" s="39"/>
      <c r="X154" s="39"/>
      <c r="Y154" s="39"/>
      <c r="Z154" s="39"/>
      <c r="AA154" s="39"/>
      <c r="AB154" s="39"/>
      <c r="AC154" s="39"/>
      <c r="AD154" s="39"/>
      <c r="AE154" s="39"/>
      <c r="AT154" s="18" t="s">
        <v>359</v>
      </c>
      <c r="AU154" s="18" t="s">
        <v>86</v>
      </c>
    </row>
    <row r="155" s="2" customFormat="1" ht="16.5" customHeight="1">
      <c r="A155" s="39"/>
      <c r="B155" s="40"/>
      <c r="C155" s="229" t="s">
        <v>530</v>
      </c>
      <c r="D155" s="229" t="s">
        <v>352</v>
      </c>
      <c r="E155" s="230" t="s">
        <v>7739</v>
      </c>
      <c r="F155" s="231" t="s">
        <v>7740</v>
      </c>
      <c r="G155" s="232" t="s">
        <v>4932</v>
      </c>
      <c r="H155" s="233">
        <v>1</v>
      </c>
      <c r="I155" s="234"/>
      <c r="J155" s="235">
        <f>ROUND(I155*H155,2)</f>
        <v>0</v>
      </c>
      <c r="K155" s="231" t="s">
        <v>7709</v>
      </c>
      <c r="L155" s="45"/>
      <c r="M155" s="236" t="s">
        <v>1</v>
      </c>
      <c r="N155" s="237" t="s">
        <v>41</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530</v>
      </c>
      <c r="AT155" s="240" t="s">
        <v>352</v>
      </c>
      <c r="AU155" s="240" t="s">
        <v>86</v>
      </c>
      <c r="AY155" s="18" t="s">
        <v>350</v>
      </c>
      <c r="BE155" s="241">
        <f>IF(N155="základní",J155,0)</f>
        <v>0</v>
      </c>
      <c r="BF155" s="241">
        <f>IF(N155="snížená",J155,0)</f>
        <v>0</v>
      </c>
      <c r="BG155" s="241">
        <f>IF(N155="zákl. přenesená",J155,0)</f>
        <v>0</v>
      </c>
      <c r="BH155" s="241">
        <f>IF(N155="sníž. přenesená",J155,0)</f>
        <v>0</v>
      </c>
      <c r="BI155" s="241">
        <f>IF(N155="nulová",J155,0)</f>
        <v>0</v>
      </c>
      <c r="BJ155" s="18" t="s">
        <v>84</v>
      </c>
      <c r="BK155" s="241">
        <f>ROUND(I155*H155,2)</f>
        <v>0</v>
      </c>
      <c r="BL155" s="18" t="s">
        <v>530</v>
      </c>
      <c r="BM155" s="240" t="s">
        <v>695</v>
      </c>
    </row>
    <row r="156" s="2" customFormat="1">
      <c r="A156" s="39"/>
      <c r="B156" s="40"/>
      <c r="C156" s="41"/>
      <c r="D156" s="242" t="s">
        <v>359</v>
      </c>
      <c r="E156" s="41"/>
      <c r="F156" s="243" t="s">
        <v>7740</v>
      </c>
      <c r="G156" s="41"/>
      <c r="H156" s="41"/>
      <c r="I156" s="244"/>
      <c r="J156" s="41"/>
      <c r="K156" s="41"/>
      <c r="L156" s="45"/>
      <c r="M156" s="245"/>
      <c r="N156" s="246"/>
      <c r="O156" s="92"/>
      <c r="P156" s="92"/>
      <c r="Q156" s="92"/>
      <c r="R156" s="92"/>
      <c r="S156" s="92"/>
      <c r="T156" s="93"/>
      <c r="U156" s="39"/>
      <c r="V156" s="39"/>
      <c r="W156" s="39"/>
      <c r="X156" s="39"/>
      <c r="Y156" s="39"/>
      <c r="Z156" s="39"/>
      <c r="AA156" s="39"/>
      <c r="AB156" s="39"/>
      <c r="AC156" s="39"/>
      <c r="AD156" s="39"/>
      <c r="AE156" s="39"/>
      <c r="AT156" s="18" t="s">
        <v>359</v>
      </c>
      <c r="AU156" s="18" t="s">
        <v>86</v>
      </c>
    </row>
    <row r="157" s="2" customFormat="1" ht="24.15" customHeight="1">
      <c r="A157" s="39"/>
      <c r="B157" s="40"/>
      <c r="C157" s="229" t="s">
        <v>541</v>
      </c>
      <c r="D157" s="229" t="s">
        <v>352</v>
      </c>
      <c r="E157" s="230" t="s">
        <v>7741</v>
      </c>
      <c r="F157" s="231" t="s">
        <v>7742</v>
      </c>
      <c r="G157" s="232" t="s">
        <v>4932</v>
      </c>
      <c r="H157" s="233">
        <v>1</v>
      </c>
      <c r="I157" s="234"/>
      <c r="J157" s="235">
        <f>ROUND(I157*H157,2)</f>
        <v>0</v>
      </c>
      <c r="K157" s="231" t="s">
        <v>7709</v>
      </c>
      <c r="L157" s="45"/>
      <c r="M157" s="236" t="s">
        <v>1</v>
      </c>
      <c r="N157" s="237" t="s">
        <v>41</v>
      </c>
      <c r="O157" s="92"/>
      <c r="P157" s="238">
        <f>O157*H157</f>
        <v>0</v>
      </c>
      <c r="Q157" s="238">
        <v>0</v>
      </c>
      <c r="R157" s="238">
        <f>Q157*H157</f>
        <v>0</v>
      </c>
      <c r="S157" s="238">
        <v>0</v>
      </c>
      <c r="T157" s="239">
        <f>S157*H157</f>
        <v>0</v>
      </c>
      <c r="U157" s="39"/>
      <c r="V157" s="39"/>
      <c r="W157" s="39"/>
      <c r="X157" s="39"/>
      <c r="Y157" s="39"/>
      <c r="Z157" s="39"/>
      <c r="AA157" s="39"/>
      <c r="AB157" s="39"/>
      <c r="AC157" s="39"/>
      <c r="AD157" s="39"/>
      <c r="AE157" s="39"/>
      <c r="AR157" s="240" t="s">
        <v>530</v>
      </c>
      <c r="AT157" s="240" t="s">
        <v>352</v>
      </c>
      <c r="AU157" s="240" t="s">
        <v>86</v>
      </c>
      <c r="AY157" s="18" t="s">
        <v>350</v>
      </c>
      <c r="BE157" s="241">
        <f>IF(N157="základní",J157,0)</f>
        <v>0</v>
      </c>
      <c r="BF157" s="241">
        <f>IF(N157="snížená",J157,0)</f>
        <v>0</v>
      </c>
      <c r="BG157" s="241">
        <f>IF(N157="zákl. přenesená",J157,0)</f>
        <v>0</v>
      </c>
      <c r="BH157" s="241">
        <f>IF(N157="sníž. přenesená",J157,0)</f>
        <v>0</v>
      </c>
      <c r="BI157" s="241">
        <f>IF(N157="nulová",J157,0)</f>
        <v>0</v>
      </c>
      <c r="BJ157" s="18" t="s">
        <v>84</v>
      </c>
      <c r="BK157" s="241">
        <f>ROUND(I157*H157,2)</f>
        <v>0</v>
      </c>
      <c r="BL157" s="18" t="s">
        <v>530</v>
      </c>
      <c r="BM157" s="240" t="s">
        <v>707</v>
      </c>
    </row>
    <row r="158" s="2" customFormat="1">
      <c r="A158" s="39"/>
      <c r="B158" s="40"/>
      <c r="C158" s="41"/>
      <c r="D158" s="242" t="s">
        <v>359</v>
      </c>
      <c r="E158" s="41"/>
      <c r="F158" s="243" t="s">
        <v>7742</v>
      </c>
      <c r="G158" s="41"/>
      <c r="H158" s="41"/>
      <c r="I158" s="244"/>
      <c r="J158" s="41"/>
      <c r="K158" s="41"/>
      <c r="L158" s="45"/>
      <c r="M158" s="245"/>
      <c r="N158" s="246"/>
      <c r="O158" s="92"/>
      <c r="P158" s="92"/>
      <c r="Q158" s="92"/>
      <c r="R158" s="92"/>
      <c r="S158" s="92"/>
      <c r="T158" s="93"/>
      <c r="U158" s="39"/>
      <c r="V158" s="39"/>
      <c r="W158" s="39"/>
      <c r="X158" s="39"/>
      <c r="Y158" s="39"/>
      <c r="Z158" s="39"/>
      <c r="AA158" s="39"/>
      <c r="AB158" s="39"/>
      <c r="AC158" s="39"/>
      <c r="AD158" s="39"/>
      <c r="AE158" s="39"/>
      <c r="AT158" s="18" t="s">
        <v>359</v>
      </c>
      <c r="AU158" s="18" t="s">
        <v>86</v>
      </c>
    </row>
    <row r="159" s="2" customFormat="1" ht="16.5" customHeight="1">
      <c r="A159" s="39"/>
      <c r="B159" s="40"/>
      <c r="C159" s="229" t="s">
        <v>548</v>
      </c>
      <c r="D159" s="229" t="s">
        <v>352</v>
      </c>
      <c r="E159" s="230" t="s">
        <v>7743</v>
      </c>
      <c r="F159" s="231" t="s">
        <v>7744</v>
      </c>
      <c r="G159" s="232" t="s">
        <v>4932</v>
      </c>
      <c r="H159" s="233">
        <v>1</v>
      </c>
      <c r="I159" s="234"/>
      <c r="J159" s="235">
        <f>ROUND(I159*H159,2)</f>
        <v>0</v>
      </c>
      <c r="K159" s="231" t="s">
        <v>7709</v>
      </c>
      <c r="L159" s="45"/>
      <c r="M159" s="236" t="s">
        <v>1</v>
      </c>
      <c r="N159" s="237" t="s">
        <v>41</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530</v>
      </c>
      <c r="AT159" s="240" t="s">
        <v>352</v>
      </c>
      <c r="AU159" s="240" t="s">
        <v>86</v>
      </c>
      <c r="AY159" s="18" t="s">
        <v>350</v>
      </c>
      <c r="BE159" s="241">
        <f>IF(N159="základní",J159,0)</f>
        <v>0</v>
      </c>
      <c r="BF159" s="241">
        <f>IF(N159="snížená",J159,0)</f>
        <v>0</v>
      </c>
      <c r="BG159" s="241">
        <f>IF(N159="zákl. přenesená",J159,0)</f>
        <v>0</v>
      </c>
      <c r="BH159" s="241">
        <f>IF(N159="sníž. přenesená",J159,0)</f>
        <v>0</v>
      </c>
      <c r="BI159" s="241">
        <f>IF(N159="nulová",J159,0)</f>
        <v>0</v>
      </c>
      <c r="BJ159" s="18" t="s">
        <v>84</v>
      </c>
      <c r="BK159" s="241">
        <f>ROUND(I159*H159,2)</f>
        <v>0</v>
      </c>
      <c r="BL159" s="18" t="s">
        <v>530</v>
      </c>
      <c r="BM159" s="240" t="s">
        <v>722</v>
      </c>
    </row>
    <row r="160" s="2" customFormat="1">
      <c r="A160" s="39"/>
      <c r="B160" s="40"/>
      <c r="C160" s="41"/>
      <c r="D160" s="242" t="s">
        <v>359</v>
      </c>
      <c r="E160" s="41"/>
      <c r="F160" s="243" t="s">
        <v>7744</v>
      </c>
      <c r="G160" s="41"/>
      <c r="H160" s="41"/>
      <c r="I160" s="244"/>
      <c r="J160" s="41"/>
      <c r="K160" s="41"/>
      <c r="L160" s="45"/>
      <c r="M160" s="245"/>
      <c r="N160" s="246"/>
      <c r="O160" s="92"/>
      <c r="P160" s="92"/>
      <c r="Q160" s="92"/>
      <c r="R160" s="92"/>
      <c r="S160" s="92"/>
      <c r="T160" s="93"/>
      <c r="U160" s="39"/>
      <c r="V160" s="39"/>
      <c r="W160" s="39"/>
      <c r="X160" s="39"/>
      <c r="Y160" s="39"/>
      <c r="Z160" s="39"/>
      <c r="AA160" s="39"/>
      <c r="AB160" s="39"/>
      <c r="AC160" s="39"/>
      <c r="AD160" s="39"/>
      <c r="AE160" s="39"/>
      <c r="AT160" s="18" t="s">
        <v>359</v>
      </c>
      <c r="AU160" s="18" t="s">
        <v>86</v>
      </c>
    </row>
    <row r="161" s="2" customFormat="1" ht="37.8" customHeight="1">
      <c r="A161" s="39"/>
      <c r="B161" s="40"/>
      <c r="C161" s="229" t="s">
        <v>556</v>
      </c>
      <c r="D161" s="229" t="s">
        <v>352</v>
      </c>
      <c r="E161" s="230" t="s">
        <v>7745</v>
      </c>
      <c r="F161" s="231" t="s">
        <v>7746</v>
      </c>
      <c r="G161" s="232" t="s">
        <v>4932</v>
      </c>
      <c r="H161" s="233">
        <v>2</v>
      </c>
      <c r="I161" s="234"/>
      <c r="J161" s="235">
        <f>ROUND(I161*H161,2)</f>
        <v>0</v>
      </c>
      <c r="K161" s="231" t="s">
        <v>7709</v>
      </c>
      <c r="L161" s="45"/>
      <c r="M161" s="236" t="s">
        <v>1</v>
      </c>
      <c r="N161" s="237" t="s">
        <v>41</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530</v>
      </c>
      <c r="AT161" s="240" t="s">
        <v>352</v>
      </c>
      <c r="AU161" s="240" t="s">
        <v>86</v>
      </c>
      <c r="AY161" s="18" t="s">
        <v>350</v>
      </c>
      <c r="BE161" s="241">
        <f>IF(N161="základní",J161,0)</f>
        <v>0</v>
      </c>
      <c r="BF161" s="241">
        <f>IF(N161="snížená",J161,0)</f>
        <v>0</v>
      </c>
      <c r="BG161" s="241">
        <f>IF(N161="zákl. přenesená",J161,0)</f>
        <v>0</v>
      </c>
      <c r="BH161" s="241">
        <f>IF(N161="sníž. přenesená",J161,0)</f>
        <v>0</v>
      </c>
      <c r="BI161" s="241">
        <f>IF(N161="nulová",J161,0)</f>
        <v>0</v>
      </c>
      <c r="BJ161" s="18" t="s">
        <v>84</v>
      </c>
      <c r="BK161" s="241">
        <f>ROUND(I161*H161,2)</f>
        <v>0</v>
      </c>
      <c r="BL161" s="18" t="s">
        <v>530</v>
      </c>
      <c r="BM161" s="240" t="s">
        <v>735</v>
      </c>
    </row>
    <row r="162" s="2" customFormat="1">
      <c r="A162" s="39"/>
      <c r="B162" s="40"/>
      <c r="C162" s="41"/>
      <c r="D162" s="242" t="s">
        <v>359</v>
      </c>
      <c r="E162" s="41"/>
      <c r="F162" s="243" t="s">
        <v>7746</v>
      </c>
      <c r="G162" s="41"/>
      <c r="H162" s="41"/>
      <c r="I162" s="244"/>
      <c r="J162" s="41"/>
      <c r="K162" s="41"/>
      <c r="L162" s="45"/>
      <c r="M162" s="245"/>
      <c r="N162" s="246"/>
      <c r="O162" s="92"/>
      <c r="P162" s="92"/>
      <c r="Q162" s="92"/>
      <c r="R162" s="92"/>
      <c r="S162" s="92"/>
      <c r="T162" s="93"/>
      <c r="U162" s="39"/>
      <c r="V162" s="39"/>
      <c r="W162" s="39"/>
      <c r="X162" s="39"/>
      <c r="Y162" s="39"/>
      <c r="Z162" s="39"/>
      <c r="AA162" s="39"/>
      <c r="AB162" s="39"/>
      <c r="AC162" s="39"/>
      <c r="AD162" s="39"/>
      <c r="AE162" s="39"/>
      <c r="AT162" s="18" t="s">
        <v>359</v>
      </c>
      <c r="AU162" s="18" t="s">
        <v>86</v>
      </c>
    </row>
    <row r="163" s="2" customFormat="1" ht="16.5" customHeight="1">
      <c r="A163" s="39"/>
      <c r="B163" s="40"/>
      <c r="C163" s="229" t="s">
        <v>563</v>
      </c>
      <c r="D163" s="229" t="s">
        <v>352</v>
      </c>
      <c r="E163" s="230" t="s">
        <v>7747</v>
      </c>
      <c r="F163" s="231" t="s">
        <v>7748</v>
      </c>
      <c r="G163" s="232" t="s">
        <v>4932</v>
      </c>
      <c r="H163" s="233">
        <v>2</v>
      </c>
      <c r="I163" s="234"/>
      <c r="J163" s="235">
        <f>ROUND(I163*H163,2)</f>
        <v>0</v>
      </c>
      <c r="K163" s="231" t="s">
        <v>7709</v>
      </c>
      <c r="L163" s="45"/>
      <c r="M163" s="236" t="s">
        <v>1</v>
      </c>
      <c r="N163" s="237" t="s">
        <v>41</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530</v>
      </c>
      <c r="AT163" s="240" t="s">
        <v>352</v>
      </c>
      <c r="AU163" s="240" t="s">
        <v>86</v>
      </c>
      <c r="AY163" s="18" t="s">
        <v>350</v>
      </c>
      <c r="BE163" s="241">
        <f>IF(N163="základní",J163,0)</f>
        <v>0</v>
      </c>
      <c r="BF163" s="241">
        <f>IF(N163="snížená",J163,0)</f>
        <v>0</v>
      </c>
      <c r="BG163" s="241">
        <f>IF(N163="zákl. přenesená",J163,0)</f>
        <v>0</v>
      </c>
      <c r="BH163" s="241">
        <f>IF(N163="sníž. přenesená",J163,0)</f>
        <v>0</v>
      </c>
      <c r="BI163" s="241">
        <f>IF(N163="nulová",J163,0)</f>
        <v>0</v>
      </c>
      <c r="BJ163" s="18" t="s">
        <v>84</v>
      </c>
      <c r="BK163" s="241">
        <f>ROUND(I163*H163,2)</f>
        <v>0</v>
      </c>
      <c r="BL163" s="18" t="s">
        <v>530</v>
      </c>
      <c r="BM163" s="240" t="s">
        <v>748</v>
      </c>
    </row>
    <row r="164" s="2" customFormat="1">
      <c r="A164" s="39"/>
      <c r="B164" s="40"/>
      <c r="C164" s="41"/>
      <c r="D164" s="242" t="s">
        <v>359</v>
      </c>
      <c r="E164" s="41"/>
      <c r="F164" s="243" t="s">
        <v>7748</v>
      </c>
      <c r="G164" s="41"/>
      <c r="H164" s="41"/>
      <c r="I164" s="244"/>
      <c r="J164" s="41"/>
      <c r="K164" s="41"/>
      <c r="L164" s="45"/>
      <c r="M164" s="245"/>
      <c r="N164" s="246"/>
      <c r="O164" s="92"/>
      <c r="P164" s="92"/>
      <c r="Q164" s="92"/>
      <c r="R164" s="92"/>
      <c r="S164" s="92"/>
      <c r="T164" s="93"/>
      <c r="U164" s="39"/>
      <c r="V164" s="39"/>
      <c r="W164" s="39"/>
      <c r="X164" s="39"/>
      <c r="Y164" s="39"/>
      <c r="Z164" s="39"/>
      <c r="AA164" s="39"/>
      <c r="AB164" s="39"/>
      <c r="AC164" s="39"/>
      <c r="AD164" s="39"/>
      <c r="AE164" s="39"/>
      <c r="AT164" s="18" t="s">
        <v>359</v>
      </c>
      <c r="AU164" s="18" t="s">
        <v>86</v>
      </c>
    </row>
    <row r="165" s="2" customFormat="1" ht="37.8" customHeight="1">
      <c r="A165" s="39"/>
      <c r="B165" s="40"/>
      <c r="C165" s="229" t="s">
        <v>7</v>
      </c>
      <c r="D165" s="229" t="s">
        <v>352</v>
      </c>
      <c r="E165" s="230" t="s">
        <v>7749</v>
      </c>
      <c r="F165" s="231" t="s">
        <v>7750</v>
      </c>
      <c r="G165" s="232" t="s">
        <v>4932</v>
      </c>
      <c r="H165" s="233">
        <v>1</v>
      </c>
      <c r="I165" s="234"/>
      <c r="J165" s="235">
        <f>ROUND(I165*H165,2)</f>
        <v>0</v>
      </c>
      <c r="K165" s="231" t="s">
        <v>7709</v>
      </c>
      <c r="L165" s="45"/>
      <c r="M165" s="236" t="s">
        <v>1</v>
      </c>
      <c r="N165" s="237" t="s">
        <v>41</v>
      </c>
      <c r="O165" s="92"/>
      <c r="P165" s="238">
        <f>O165*H165</f>
        <v>0</v>
      </c>
      <c r="Q165" s="238">
        <v>0</v>
      </c>
      <c r="R165" s="238">
        <f>Q165*H165</f>
        <v>0</v>
      </c>
      <c r="S165" s="238">
        <v>0</v>
      </c>
      <c r="T165" s="239">
        <f>S165*H165</f>
        <v>0</v>
      </c>
      <c r="U165" s="39"/>
      <c r="V165" s="39"/>
      <c r="W165" s="39"/>
      <c r="X165" s="39"/>
      <c r="Y165" s="39"/>
      <c r="Z165" s="39"/>
      <c r="AA165" s="39"/>
      <c r="AB165" s="39"/>
      <c r="AC165" s="39"/>
      <c r="AD165" s="39"/>
      <c r="AE165" s="39"/>
      <c r="AR165" s="240" t="s">
        <v>530</v>
      </c>
      <c r="AT165" s="240" t="s">
        <v>352</v>
      </c>
      <c r="AU165" s="240" t="s">
        <v>86</v>
      </c>
      <c r="AY165" s="18" t="s">
        <v>350</v>
      </c>
      <c r="BE165" s="241">
        <f>IF(N165="základní",J165,0)</f>
        <v>0</v>
      </c>
      <c r="BF165" s="241">
        <f>IF(N165="snížená",J165,0)</f>
        <v>0</v>
      </c>
      <c r="BG165" s="241">
        <f>IF(N165="zákl. přenesená",J165,0)</f>
        <v>0</v>
      </c>
      <c r="BH165" s="241">
        <f>IF(N165="sníž. přenesená",J165,0)</f>
        <v>0</v>
      </c>
      <c r="BI165" s="241">
        <f>IF(N165="nulová",J165,0)</f>
        <v>0</v>
      </c>
      <c r="BJ165" s="18" t="s">
        <v>84</v>
      </c>
      <c r="BK165" s="241">
        <f>ROUND(I165*H165,2)</f>
        <v>0</v>
      </c>
      <c r="BL165" s="18" t="s">
        <v>530</v>
      </c>
      <c r="BM165" s="240" t="s">
        <v>767</v>
      </c>
    </row>
    <row r="166" s="2" customFormat="1">
      <c r="A166" s="39"/>
      <c r="B166" s="40"/>
      <c r="C166" s="41"/>
      <c r="D166" s="242" t="s">
        <v>359</v>
      </c>
      <c r="E166" s="41"/>
      <c r="F166" s="243" t="s">
        <v>7750</v>
      </c>
      <c r="G166" s="41"/>
      <c r="H166" s="41"/>
      <c r="I166" s="244"/>
      <c r="J166" s="41"/>
      <c r="K166" s="41"/>
      <c r="L166" s="45"/>
      <c r="M166" s="245"/>
      <c r="N166" s="246"/>
      <c r="O166" s="92"/>
      <c r="P166" s="92"/>
      <c r="Q166" s="92"/>
      <c r="R166" s="92"/>
      <c r="S166" s="92"/>
      <c r="T166" s="93"/>
      <c r="U166" s="39"/>
      <c r="V166" s="39"/>
      <c r="W166" s="39"/>
      <c r="X166" s="39"/>
      <c r="Y166" s="39"/>
      <c r="Z166" s="39"/>
      <c r="AA166" s="39"/>
      <c r="AB166" s="39"/>
      <c r="AC166" s="39"/>
      <c r="AD166" s="39"/>
      <c r="AE166" s="39"/>
      <c r="AT166" s="18" t="s">
        <v>359</v>
      </c>
      <c r="AU166" s="18" t="s">
        <v>86</v>
      </c>
    </row>
    <row r="167" s="2" customFormat="1" ht="21.75" customHeight="1">
      <c r="A167" s="39"/>
      <c r="B167" s="40"/>
      <c r="C167" s="229" t="s">
        <v>576</v>
      </c>
      <c r="D167" s="229" t="s">
        <v>352</v>
      </c>
      <c r="E167" s="230" t="s">
        <v>7751</v>
      </c>
      <c r="F167" s="231" t="s">
        <v>7752</v>
      </c>
      <c r="G167" s="232" t="s">
        <v>4932</v>
      </c>
      <c r="H167" s="233">
        <v>1</v>
      </c>
      <c r="I167" s="234"/>
      <c r="J167" s="235">
        <f>ROUND(I167*H167,2)</f>
        <v>0</v>
      </c>
      <c r="K167" s="231" t="s">
        <v>7709</v>
      </c>
      <c r="L167" s="45"/>
      <c r="M167" s="236" t="s">
        <v>1</v>
      </c>
      <c r="N167" s="237" t="s">
        <v>41</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530</v>
      </c>
      <c r="AT167" s="240" t="s">
        <v>352</v>
      </c>
      <c r="AU167" s="240" t="s">
        <v>86</v>
      </c>
      <c r="AY167" s="18" t="s">
        <v>350</v>
      </c>
      <c r="BE167" s="241">
        <f>IF(N167="základní",J167,0)</f>
        <v>0</v>
      </c>
      <c r="BF167" s="241">
        <f>IF(N167="snížená",J167,0)</f>
        <v>0</v>
      </c>
      <c r="BG167" s="241">
        <f>IF(N167="zákl. přenesená",J167,0)</f>
        <v>0</v>
      </c>
      <c r="BH167" s="241">
        <f>IF(N167="sníž. přenesená",J167,0)</f>
        <v>0</v>
      </c>
      <c r="BI167" s="241">
        <f>IF(N167="nulová",J167,0)</f>
        <v>0</v>
      </c>
      <c r="BJ167" s="18" t="s">
        <v>84</v>
      </c>
      <c r="BK167" s="241">
        <f>ROUND(I167*H167,2)</f>
        <v>0</v>
      </c>
      <c r="BL167" s="18" t="s">
        <v>530</v>
      </c>
      <c r="BM167" s="240" t="s">
        <v>828</v>
      </c>
    </row>
    <row r="168" s="2" customFormat="1">
      <c r="A168" s="39"/>
      <c r="B168" s="40"/>
      <c r="C168" s="41"/>
      <c r="D168" s="242" t="s">
        <v>359</v>
      </c>
      <c r="E168" s="41"/>
      <c r="F168" s="243" t="s">
        <v>7752</v>
      </c>
      <c r="G168" s="41"/>
      <c r="H168" s="41"/>
      <c r="I168" s="244"/>
      <c r="J168" s="41"/>
      <c r="K168" s="41"/>
      <c r="L168" s="45"/>
      <c r="M168" s="245"/>
      <c r="N168" s="246"/>
      <c r="O168" s="92"/>
      <c r="P168" s="92"/>
      <c r="Q168" s="92"/>
      <c r="R168" s="92"/>
      <c r="S168" s="92"/>
      <c r="T168" s="93"/>
      <c r="U168" s="39"/>
      <c r="V168" s="39"/>
      <c r="W168" s="39"/>
      <c r="X168" s="39"/>
      <c r="Y168" s="39"/>
      <c r="Z168" s="39"/>
      <c r="AA168" s="39"/>
      <c r="AB168" s="39"/>
      <c r="AC168" s="39"/>
      <c r="AD168" s="39"/>
      <c r="AE168" s="39"/>
      <c r="AT168" s="18" t="s">
        <v>359</v>
      </c>
      <c r="AU168" s="18" t="s">
        <v>86</v>
      </c>
    </row>
    <row r="169" s="2" customFormat="1" ht="37.8" customHeight="1">
      <c r="A169" s="39"/>
      <c r="B169" s="40"/>
      <c r="C169" s="229" t="s">
        <v>582</v>
      </c>
      <c r="D169" s="229" t="s">
        <v>352</v>
      </c>
      <c r="E169" s="230" t="s">
        <v>7753</v>
      </c>
      <c r="F169" s="231" t="s">
        <v>7754</v>
      </c>
      <c r="G169" s="232" t="s">
        <v>4932</v>
      </c>
      <c r="H169" s="233">
        <v>2</v>
      </c>
      <c r="I169" s="234"/>
      <c r="J169" s="235">
        <f>ROUND(I169*H169,2)</f>
        <v>0</v>
      </c>
      <c r="K169" s="231" t="s">
        <v>7709</v>
      </c>
      <c r="L169" s="45"/>
      <c r="M169" s="236" t="s">
        <v>1</v>
      </c>
      <c r="N169" s="237" t="s">
        <v>41</v>
      </c>
      <c r="O169" s="92"/>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530</v>
      </c>
      <c r="AT169" s="240" t="s">
        <v>352</v>
      </c>
      <c r="AU169" s="240" t="s">
        <v>86</v>
      </c>
      <c r="AY169" s="18" t="s">
        <v>350</v>
      </c>
      <c r="BE169" s="241">
        <f>IF(N169="základní",J169,0)</f>
        <v>0</v>
      </c>
      <c r="BF169" s="241">
        <f>IF(N169="snížená",J169,0)</f>
        <v>0</v>
      </c>
      <c r="BG169" s="241">
        <f>IF(N169="zákl. přenesená",J169,0)</f>
        <v>0</v>
      </c>
      <c r="BH169" s="241">
        <f>IF(N169="sníž. přenesená",J169,0)</f>
        <v>0</v>
      </c>
      <c r="BI169" s="241">
        <f>IF(N169="nulová",J169,0)</f>
        <v>0</v>
      </c>
      <c r="BJ169" s="18" t="s">
        <v>84</v>
      </c>
      <c r="BK169" s="241">
        <f>ROUND(I169*H169,2)</f>
        <v>0</v>
      </c>
      <c r="BL169" s="18" t="s">
        <v>530</v>
      </c>
      <c r="BM169" s="240" t="s">
        <v>854</v>
      </c>
    </row>
    <row r="170" s="2" customFormat="1">
      <c r="A170" s="39"/>
      <c r="B170" s="40"/>
      <c r="C170" s="41"/>
      <c r="D170" s="242" t="s">
        <v>359</v>
      </c>
      <c r="E170" s="41"/>
      <c r="F170" s="243" t="s">
        <v>7754</v>
      </c>
      <c r="G170" s="41"/>
      <c r="H170" s="41"/>
      <c r="I170" s="244"/>
      <c r="J170" s="41"/>
      <c r="K170" s="41"/>
      <c r="L170" s="45"/>
      <c r="M170" s="245"/>
      <c r="N170" s="246"/>
      <c r="O170" s="92"/>
      <c r="P170" s="92"/>
      <c r="Q170" s="92"/>
      <c r="R170" s="92"/>
      <c r="S170" s="92"/>
      <c r="T170" s="93"/>
      <c r="U170" s="39"/>
      <c r="V170" s="39"/>
      <c r="W170" s="39"/>
      <c r="X170" s="39"/>
      <c r="Y170" s="39"/>
      <c r="Z170" s="39"/>
      <c r="AA170" s="39"/>
      <c r="AB170" s="39"/>
      <c r="AC170" s="39"/>
      <c r="AD170" s="39"/>
      <c r="AE170" s="39"/>
      <c r="AT170" s="18" t="s">
        <v>359</v>
      </c>
      <c r="AU170" s="18" t="s">
        <v>86</v>
      </c>
    </row>
    <row r="171" s="2" customFormat="1" ht="37.8" customHeight="1">
      <c r="A171" s="39"/>
      <c r="B171" s="40"/>
      <c r="C171" s="229" t="s">
        <v>596</v>
      </c>
      <c r="D171" s="229" t="s">
        <v>352</v>
      </c>
      <c r="E171" s="230" t="s">
        <v>7755</v>
      </c>
      <c r="F171" s="231" t="s">
        <v>7756</v>
      </c>
      <c r="G171" s="232" t="s">
        <v>4932</v>
      </c>
      <c r="H171" s="233">
        <v>1</v>
      </c>
      <c r="I171" s="234"/>
      <c r="J171" s="235">
        <f>ROUND(I171*H171,2)</f>
        <v>0</v>
      </c>
      <c r="K171" s="231" t="s">
        <v>7709</v>
      </c>
      <c r="L171" s="45"/>
      <c r="M171" s="236" t="s">
        <v>1</v>
      </c>
      <c r="N171" s="237" t="s">
        <v>41</v>
      </c>
      <c r="O171" s="92"/>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530</v>
      </c>
      <c r="AT171" s="240" t="s">
        <v>352</v>
      </c>
      <c r="AU171" s="240" t="s">
        <v>86</v>
      </c>
      <c r="AY171" s="18" t="s">
        <v>350</v>
      </c>
      <c r="BE171" s="241">
        <f>IF(N171="základní",J171,0)</f>
        <v>0</v>
      </c>
      <c r="BF171" s="241">
        <f>IF(N171="snížená",J171,0)</f>
        <v>0</v>
      </c>
      <c r="BG171" s="241">
        <f>IF(N171="zákl. přenesená",J171,0)</f>
        <v>0</v>
      </c>
      <c r="BH171" s="241">
        <f>IF(N171="sníž. přenesená",J171,0)</f>
        <v>0</v>
      </c>
      <c r="BI171" s="241">
        <f>IF(N171="nulová",J171,0)</f>
        <v>0</v>
      </c>
      <c r="BJ171" s="18" t="s">
        <v>84</v>
      </c>
      <c r="BK171" s="241">
        <f>ROUND(I171*H171,2)</f>
        <v>0</v>
      </c>
      <c r="BL171" s="18" t="s">
        <v>530</v>
      </c>
      <c r="BM171" s="240" t="s">
        <v>877</v>
      </c>
    </row>
    <row r="172" s="2" customFormat="1">
      <c r="A172" s="39"/>
      <c r="B172" s="40"/>
      <c r="C172" s="41"/>
      <c r="D172" s="242" t="s">
        <v>359</v>
      </c>
      <c r="E172" s="41"/>
      <c r="F172" s="243" t="s">
        <v>7756</v>
      </c>
      <c r="G172" s="41"/>
      <c r="H172" s="41"/>
      <c r="I172" s="244"/>
      <c r="J172" s="41"/>
      <c r="K172" s="41"/>
      <c r="L172" s="45"/>
      <c r="M172" s="245"/>
      <c r="N172" s="246"/>
      <c r="O172" s="92"/>
      <c r="P172" s="92"/>
      <c r="Q172" s="92"/>
      <c r="R172" s="92"/>
      <c r="S172" s="92"/>
      <c r="T172" s="93"/>
      <c r="U172" s="39"/>
      <c r="V172" s="39"/>
      <c r="W172" s="39"/>
      <c r="X172" s="39"/>
      <c r="Y172" s="39"/>
      <c r="Z172" s="39"/>
      <c r="AA172" s="39"/>
      <c r="AB172" s="39"/>
      <c r="AC172" s="39"/>
      <c r="AD172" s="39"/>
      <c r="AE172" s="39"/>
      <c r="AT172" s="18" t="s">
        <v>359</v>
      </c>
      <c r="AU172" s="18" t="s">
        <v>86</v>
      </c>
    </row>
    <row r="173" s="2" customFormat="1" ht="37.8" customHeight="1">
      <c r="A173" s="39"/>
      <c r="B173" s="40"/>
      <c r="C173" s="229" t="s">
        <v>617</v>
      </c>
      <c r="D173" s="229" t="s">
        <v>352</v>
      </c>
      <c r="E173" s="230" t="s">
        <v>7757</v>
      </c>
      <c r="F173" s="231" t="s">
        <v>7758</v>
      </c>
      <c r="G173" s="232" t="s">
        <v>4932</v>
      </c>
      <c r="H173" s="233">
        <v>1</v>
      </c>
      <c r="I173" s="234"/>
      <c r="J173" s="235">
        <f>ROUND(I173*H173,2)</f>
        <v>0</v>
      </c>
      <c r="K173" s="231" t="s">
        <v>7709</v>
      </c>
      <c r="L173" s="45"/>
      <c r="M173" s="236" t="s">
        <v>1</v>
      </c>
      <c r="N173" s="237" t="s">
        <v>41</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530</v>
      </c>
      <c r="AT173" s="240" t="s">
        <v>352</v>
      </c>
      <c r="AU173" s="240" t="s">
        <v>86</v>
      </c>
      <c r="AY173" s="18" t="s">
        <v>350</v>
      </c>
      <c r="BE173" s="241">
        <f>IF(N173="základní",J173,0)</f>
        <v>0</v>
      </c>
      <c r="BF173" s="241">
        <f>IF(N173="snížená",J173,0)</f>
        <v>0</v>
      </c>
      <c r="BG173" s="241">
        <f>IF(N173="zákl. přenesená",J173,0)</f>
        <v>0</v>
      </c>
      <c r="BH173" s="241">
        <f>IF(N173="sníž. přenesená",J173,0)</f>
        <v>0</v>
      </c>
      <c r="BI173" s="241">
        <f>IF(N173="nulová",J173,0)</f>
        <v>0</v>
      </c>
      <c r="BJ173" s="18" t="s">
        <v>84</v>
      </c>
      <c r="BK173" s="241">
        <f>ROUND(I173*H173,2)</f>
        <v>0</v>
      </c>
      <c r="BL173" s="18" t="s">
        <v>530</v>
      </c>
      <c r="BM173" s="240" t="s">
        <v>888</v>
      </c>
    </row>
    <row r="174" s="2" customFormat="1">
      <c r="A174" s="39"/>
      <c r="B174" s="40"/>
      <c r="C174" s="41"/>
      <c r="D174" s="242" t="s">
        <v>359</v>
      </c>
      <c r="E174" s="41"/>
      <c r="F174" s="243" t="s">
        <v>7758</v>
      </c>
      <c r="G174" s="41"/>
      <c r="H174" s="41"/>
      <c r="I174" s="244"/>
      <c r="J174" s="41"/>
      <c r="K174" s="41"/>
      <c r="L174" s="45"/>
      <c r="M174" s="245"/>
      <c r="N174" s="246"/>
      <c r="O174" s="92"/>
      <c r="P174" s="92"/>
      <c r="Q174" s="92"/>
      <c r="R174" s="92"/>
      <c r="S174" s="92"/>
      <c r="T174" s="93"/>
      <c r="U174" s="39"/>
      <c r="V174" s="39"/>
      <c r="W174" s="39"/>
      <c r="X174" s="39"/>
      <c r="Y174" s="39"/>
      <c r="Z174" s="39"/>
      <c r="AA174" s="39"/>
      <c r="AB174" s="39"/>
      <c r="AC174" s="39"/>
      <c r="AD174" s="39"/>
      <c r="AE174" s="39"/>
      <c r="AT174" s="18" t="s">
        <v>359</v>
      </c>
      <c r="AU174" s="18" t="s">
        <v>86</v>
      </c>
    </row>
    <row r="175" s="2" customFormat="1" ht="37.8" customHeight="1">
      <c r="A175" s="39"/>
      <c r="B175" s="40"/>
      <c r="C175" s="229" t="s">
        <v>655</v>
      </c>
      <c r="D175" s="229" t="s">
        <v>352</v>
      </c>
      <c r="E175" s="230" t="s">
        <v>7759</v>
      </c>
      <c r="F175" s="231" t="s">
        <v>7760</v>
      </c>
      <c r="G175" s="232" t="s">
        <v>4932</v>
      </c>
      <c r="H175" s="233">
        <v>1</v>
      </c>
      <c r="I175" s="234"/>
      <c r="J175" s="235">
        <f>ROUND(I175*H175,2)</f>
        <v>0</v>
      </c>
      <c r="K175" s="231" t="s">
        <v>7709</v>
      </c>
      <c r="L175" s="45"/>
      <c r="M175" s="236" t="s">
        <v>1</v>
      </c>
      <c r="N175" s="237" t="s">
        <v>41</v>
      </c>
      <c r="O175" s="92"/>
      <c r="P175" s="238">
        <f>O175*H175</f>
        <v>0</v>
      </c>
      <c r="Q175" s="238">
        <v>0</v>
      </c>
      <c r="R175" s="238">
        <f>Q175*H175</f>
        <v>0</v>
      </c>
      <c r="S175" s="238">
        <v>0</v>
      </c>
      <c r="T175" s="239">
        <f>S175*H175</f>
        <v>0</v>
      </c>
      <c r="U175" s="39"/>
      <c r="V175" s="39"/>
      <c r="W175" s="39"/>
      <c r="X175" s="39"/>
      <c r="Y175" s="39"/>
      <c r="Z175" s="39"/>
      <c r="AA175" s="39"/>
      <c r="AB175" s="39"/>
      <c r="AC175" s="39"/>
      <c r="AD175" s="39"/>
      <c r="AE175" s="39"/>
      <c r="AR175" s="240" t="s">
        <v>530</v>
      </c>
      <c r="AT175" s="240" t="s">
        <v>352</v>
      </c>
      <c r="AU175" s="240" t="s">
        <v>86</v>
      </c>
      <c r="AY175" s="18" t="s">
        <v>350</v>
      </c>
      <c r="BE175" s="241">
        <f>IF(N175="základní",J175,0)</f>
        <v>0</v>
      </c>
      <c r="BF175" s="241">
        <f>IF(N175="snížená",J175,0)</f>
        <v>0</v>
      </c>
      <c r="BG175" s="241">
        <f>IF(N175="zákl. přenesená",J175,0)</f>
        <v>0</v>
      </c>
      <c r="BH175" s="241">
        <f>IF(N175="sníž. přenesená",J175,0)</f>
        <v>0</v>
      </c>
      <c r="BI175" s="241">
        <f>IF(N175="nulová",J175,0)</f>
        <v>0</v>
      </c>
      <c r="BJ175" s="18" t="s">
        <v>84</v>
      </c>
      <c r="BK175" s="241">
        <f>ROUND(I175*H175,2)</f>
        <v>0</v>
      </c>
      <c r="BL175" s="18" t="s">
        <v>530</v>
      </c>
      <c r="BM175" s="240" t="s">
        <v>911</v>
      </c>
    </row>
    <row r="176" s="2" customFormat="1">
      <c r="A176" s="39"/>
      <c r="B176" s="40"/>
      <c r="C176" s="41"/>
      <c r="D176" s="242" t="s">
        <v>359</v>
      </c>
      <c r="E176" s="41"/>
      <c r="F176" s="243" t="s">
        <v>7760</v>
      </c>
      <c r="G176" s="41"/>
      <c r="H176" s="41"/>
      <c r="I176" s="244"/>
      <c r="J176" s="41"/>
      <c r="K176" s="41"/>
      <c r="L176" s="45"/>
      <c r="M176" s="245"/>
      <c r="N176" s="246"/>
      <c r="O176" s="92"/>
      <c r="P176" s="92"/>
      <c r="Q176" s="92"/>
      <c r="R176" s="92"/>
      <c r="S176" s="92"/>
      <c r="T176" s="93"/>
      <c r="U176" s="39"/>
      <c r="V176" s="39"/>
      <c r="W176" s="39"/>
      <c r="X176" s="39"/>
      <c r="Y176" s="39"/>
      <c r="Z176" s="39"/>
      <c r="AA176" s="39"/>
      <c r="AB176" s="39"/>
      <c r="AC176" s="39"/>
      <c r="AD176" s="39"/>
      <c r="AE176" s="39"/>
      <c r="AT176" s="18" t="s">
        <v>359</v>
      </c>
      <c r="AU176" s="18" t="s">
        <v>86</v>
      </c>
    </row>
    <row r="177" s="2" customFormat="1" ht="37.8" customHeight="1">
      <c r="A177" s="39"/>
      <c r="B177" s="40"/>
      <c r="C177" s="229" t="s">
        <v>662</v>
      </c>
      <c r="D177" s="229" t="s">
        <v>352</v>
      </c>
      <c r="E177" s="230" t="s">
        <v>7761</v>
      </c>
      <c r="F177" s="231" t="s">
        <v>7756</v>
      </c>
      <c r="G177" s="232" t="s">
        <v>4932</v>
      </c>
      <c r="H177" s="233">
        <v>1</v>
      </c>
      <c r="I177" s="234"/>
      <c r="J177" s="235">
        <f>ROUND(I177*H177,2)</f>
        <v>0</v>
      </c>
      <c r="K177" s="231" t="s">
        <v>7709</v>
      </c>
      <c r="L177" s="45"/>
      <c r="M177" s="236" t="s">
        <v>1</v>
      </c>
      <c r="N177" s="237" t="s">
        <v>41</v>
      </c>
      <c r="O177" s="92"/>
      <c r="P177" s="238">
        <f>O177*H177</f>
        <v>0</v>
      </c>
      <c r="Q177" s="238">
        <v>0</v>
      </c>
      <c r="R177" s="238">
        <f>Q177*H177</f>
        <v>0</v>
      </c>
      <c r="S177" s="238">
        <v>0</v>
      </c>
      <c r="T177" s="239">
        <f>S177*H177</f>
        <v>0</v>
      </c>
      <c r="U177" s="39"/>
      <c r="V177" s="39"/>
      <c r="W177" s="39"/>
      <c r="X177" s="39"/>
      <c r="Y177" s="39"/>
      <c r="Z177" s="39"/>
      <c r="AA177" s="39"/>
      <c r="AB177" s="39"/>
      <c r="AC177" s="39"/>
      <c r="AD177" s="39"/>
      <c r="AE177" s="39"/>
      <c r="AR177" s="240" t="s">
        <v>530</v>
      </c>
      <c r="AT177" s="240" t="s">
        <v>352</v>
      </c>
      <c r="AU177" s="240" t="s">
        <v>86</v>
      </c>
      <c r="AY177" s="18" t="s">
        <v>350</v>
      </c>
      <c r="BE177" s="241">
        <f>IF(N177="základní",J177,0)</f>
        <v>0</v>
      </c>
      <c r="BF177" s="241">
        <f>IF(N177="snížená",J177,0)</f>
        <v>0</v>
      </c>
      <c r="BG177" s="241">
        <f>IF(N177="zákl. přenesená",J177,0)</f>
        <v>0</v>
      </c>
      <c r="BH177" s="241">
        <f>IF(N177="sníž. přenesená",J177,0)</f>
        <v>0</v>
      </c>
      <c r="BI177" s="241">
        <f>IF(N177="nulová",J177,0)</f>
        <v>0</v>
      </c>
      <c r="BJ177" s="18" t="s">
        <v>84</v>
      </c>
      <c r="BK177" s="241">
        <f>ROUND(I177*H177,2)</f>
        <v>0</v>
      </c>
      <c r="BL177" s="18" t="s">
        <v>530</v>
      </c>
      <c r="BM177" s="240" t="s">
        <v>924</v>
      </c>
    </row>
    <row r="178" s="2" customFormat="1">
      <c r="A178" s="39"/>
      <c r="B178" s="40"/>
      <c r="C178" s="41"/>
      <c r="D178" s="242" t="s">
        <v>359</v>
      </c>
      <c r="E178" s="41"/>
      <c r="F178" s="243" t="s">
        <v>7756</v>
      </c>
      <c r="G178" s="41"/>
      <c r="H178" s="41"/>
      <c r="I178" s="244"/>
      <c r="J178" s="41"/>
      <c r="K178" s="41"/>
      <c r="L178" s="45"/>
      <c r="M178" s="245"/>
      <c r="N178" s="246"/>
      <c r="O178" s="92"/>
      <c r="P178" s="92"/>
      <c r="Q178" s="92"/>
      <c r="R178" s="92"/>
      <c r="S178" s="92"/>
      <c r="T178" s="93"/>
      <c r="U178" s="39"/>
      <c r="V178" s="39"/>
      <c r="W178" s="39"/>
      <c r="X178" s="39"/>
      <c r="Y178" s="39"/>
      <c r="Z178" s="39"/>
      <c r="AA178" s="39"/>
      <c r="AB178" s="39"/>
      <c r="AC178" s="39"/>
      <c r="AD178" s="39"/>
      <c r="AE178" s="39"/>
      <c r="AT178" s="18" t="s">
        <v>359</v>
      </c>
      <c r="AU178" s="18" t="s">
        <v>86</v>
      </c>
    </row>
    <row r="179" s="2" customFormat="1" ht="37.8" customHeight="1">
      <c r="A179" s="39"/>
      <c r="B179" s="40"/>
      <c r="C179" s="229" t="s">
        <v>669</v>
      </c>
      <c r="D179" s="229" t="s">
        <v>352</v>
      </c>
      <c r="E179" s="230" t="s">
        <v>7762</v>
      </c>
      <c r="F179" s="231" t="s">
        <v>7763</v>
      </c>
      <c r="G179" s="232" t="s">
        <v>4932</v>
      </c>
      <c r="H179" s="233">
        <v>1</v>
      </c>
      <c r="I179" s="234"/>
      <c r="J179" s="235">
        <f>ROUND(I179*H179,2)</f>
        <v>0</v>
      </c>
      <c r="K179" s="231" t="s">
        <v>7709</v>
      </c>
      <c r="L179" s="45"/>
      <c r="M179" s="236" t="s">
        <v>1</v>
      </c>
      <c r="N179" s="237" t="s">
        <v>41</v>
      </c>
      <c r="O179" s="92"/>
      <c r="P179" s="238">
        <f>O179*H179</f>
        <v>0</v>
      </c>
      <c r="Q179" s="238">
        <v>0</v>
      </c>
      <c r="R179" s="238">
        <f>Q179*H179</f>
        <v>0</v>
      </c>
      <c r="S179" s="238">
        <v>0</v>
      </c>
      <c r="T179" s="239">
        <f>S179*H179</f>
        <v>0</v>
      </c>
      <c r="U179" s="39"/>
      <c r="V179" s="39"/>
      <c r="W179" s="39"/>
      <c r="X179" s="39"/>
      <c r="Y179" s="39"/>
      <c r="Z179" s="39"/>
      <c r="AA179" s="39"/>
      <c r="AB179" s="39"/>
      <c r="AC179" s="39"/>
      <c r="AD179" s="39"/>
      <c r="AE179" s="39"/>
      <c r="AR179" s="240" t="s">
        <v>530</v>
      </c>
      <c r="AT179" s="240" t="s">
        <v>352</v>
      </c>
      <c r="AU179" s="240" t="s">
        <v>86</v>
      </c>
      <c r="AY179" s="18" t="s">
        <v>350</v>
      </c>
      <c r="BE179" s="241">
        <f>IF(N179="základní",J179,0)</f>
        <v>0</v>
      </c>
      <c r="BF179" s="241">
        <f>IF(N179="snížená",J179,0)</f>
        <v>0</v>
      </c>
      <c r="BG179" s="241">
        <f>IF(N179="zákl. přenesená",J179,0)</f>
        <v>0</v>
      </c>
      <c r="BH179" s="241">
        <f>IF(N179="sníž. přenesená",J179,0)</f>
        <v>0</v>
      </c>
      <c r="BI179" s="241">
        <f>IF(N179="nulová",J179,0)</f>
        <v>0</v>
      </c>
      <c r="BJ179" s="18" t="s">
        <v>84</v>
      </c>
      <c r="BK179" s="241">
        <f>ROUND(I179*H179,2)</f>
        <v>0</v>
      </c>
      <c r="BL179" s="18" t="s">
        <v>530</v>
      </c>
      <c r="BM179" s="240" t="s">
        <v>937</v>
      </c>
    </row>
    <row r="180" s="2" customFormat="1">
      <c r="A180" s="39"/>
      <c r="B180" s="40"/>
      <c r="C180" s="41"/>
      <c r="D180" s="242" t="s">
        <v>359</v>
      </c>
      <c r="E180" s="41"/>
      <c r="F180" s="243" t="s">
        <v>7763</v>
      </c>
      <c r="G180" s="41"/>
      <c r="H180" s="41"/>
      <c r="I180" s="244"/>
      <c r="J180" s="41"/>
      <c r="K180" s="41"/>
      <c r="L180" s="45"/>
      <c r="M180" s="245"/>
      <c r="N180" s="246"/>
      <c r="O180" s="92"/>
      <c r="P180" s="92"/>
      <c r="Q180" s="92"/>
      <c r="R180" s="92"/>
      <c r="S180" s="92"/>
      <c r="T180" s="93"/>
      <c r="U180" s="39"/>
      <c r="V180" s="39"/>
      <c r="W180" s="39"/>
      <c r="X180" s="39"/>
      <c r="Y180" s="39"/>
      <c r="Z180" s="39"/>
      <c r="AA180" s="39"/>
      <c r="AB180" s="39"/>
      <c r="AC180" s="39"/>
      <c r="AD180" s="39"/>
      <c r="AE180" s="39"/>
      <c r="AT180" s="18" t="s">
        <v>359</v>
      </c>
      <c r="AU180" s="18" t="s">
        <v>86</v>
      </c>
    </row>
    <row r="181" s="2" customFormat="1" ht="37.8" customHeight="1">
      <c r="A181" s="39"/>
      <c r="B181" s="40"/>
      <c r="C181" s="229" t="s">
        <v>676</v>
      </c>
      <c r="D181" s="229" t="s">
        <v>352</v>
      </c>
      <c r="E181" s="230" t="s">
        <v>7764</v>
      </c>
      <c r="F181" s="231" t="s">
        <v>7765</v>
      </c>
      <c r="G181" s="232" t="s">
        <v>4932</v>
      </c>
      <c r="H181" s="233">
        <v>1</v>
      </c>
      <c r="I181" s="234"/>
      <c r="J181" s="235">
        <f>ROUND(I181*H181,2)</f>
        <v>0</v>
      </c>
      <c r="K181" s="231" t="s">
        <v>7709</v>
      </c>
      <c r="L181" s="45"/>
      <c r="M181" s="236" t="s">
        <v>1</v>
      </c>
      <c r="N181" s="237" t="s">
        <v>41</v>
      </c>
      <c r="O181" s="92"/>
      <c r="P181" s="238">
        <f>O181*H181</f>
        <v>0</v>
      </c>
      <c r="Q181" s="238">
        <v>0</v>
      </c>
      <c r="R181" s="238">
        <f>Q181*H181</f>
        <v>0</v>
      </c>
      <c r="S181" s="238">
        <v>0</v>
      </c>
      <c r="T181" s="239">
        <f>S181*H181</f>
        <v>0</v>
      </c>
      <c r="U181" s="39"/>
      <c r="V181" s="39"/>
      <c r="W181" s="39"/>
      <c r="X181" s="39"/>
      <c r="Y181" s="39"/>
      <c r="Z181" s="39"/>
      <c r="AA181" s="39"/>
      <c r="AB181" s="39"/>
      <c r="AC181" s="39"/>
      <c r="AD181" s="39"/>
      <c r="AE181" s="39"/>
      <c r="AR181" s="240" t="s">
        <v>530</v>
      </c>
      <c r="AT181" s="240" t="s">
        <v>352</v>
      </c>
      <c r="AU181" s="240" t="s">
        <v>86</v>
      </c>
      <c r="AY181" s="18" t="s">
        <v>350</v>
      </c>
      <c r="BE181" s="241">
        <f>IF(N181="základní",J181,0)</f>
        <v>0</v>
      </c>
      <c r="BF181" s="241">
        <f>IF(N181="snížená",J181,0)</f>
        <v>0</v>
      </c>
      <c r="BG181" s="241">
        <f>IF(N181="zákl. přenesená",J181,0)</f>
        <v>0</v>
      </c>
      <c r="BH181" s="241">
        <f>IF(N181="sníž. přenesená",J181,0)</f>
        <v>0</v>
      </c>
      <c r="BI181" s="241">
        <f>IF(N181="nulová",J181,0)</f>
        <v>0</v>
      </c>
      <c r="BJ181" s="18" t="s">
        <v>84</v>
      </c>
      <c r="BK181" s="241">
        <f>ROUND(I181*H181,2)</f>
        <v>0</v>
      </c>
      <c r="BL181" s="18" t="s">
        <v>530</v>
      </c>
      <c r="BM181" s="240" t="s">
        <v>950</v>
      </c>
    </row>
    <row r="182" s="2" customFormat="1">
      <c r="A182" s="39"/>
      <c r="B182" s="40"/>
      <c r="C182" s="41"/>
      <c r="D182" s="242" t="s">
        <v>359</v>
      </c>
      <c r="E182" s="41"/>
      <c r="F182" s="243" t="s">
        <v>7765</v>
      </c>
      <c r="G182" s="41"/>
      <c r="H182" s="41"/>
      <c r="I182" s="244"/>
      <c r="J182" s="41"/>
      <c r="K182" s="41"/>
      <c r="L182" s="45"/>
      <c r="M182" s="245"/>
      <c r="N182" s="246"/>
      <c r="O182" s="92"/>
      <c r="P182" s="92"/>
      <c r="Q182" s="92"/>
      <c r="R182" s="92"/>
      <c r="S182" s="92"/>
      <c r="T182" s="93"/>
      <c r="U182" s="39"/>
      <c r="V182" s="39"/>
      <c r="W182" s="39"/>
      <c r="X182" s="39"/>
      <c r="Y182" s="39"/>
      <c r="Z182" s="39"/>
      <c r="AA182" s="39"/>
      <c r="AB182" s="39"/>
      <c r="AC182" s="39"/>
      <c r="AD182" s="39"/>
      <c r="AE182" s="39"/>
      <c r="AT182" s="18" t="s">
        <v>359</v>
      </c>
      <c r="AU182" s="18" t="s">
        <v>86</v>
      </c>
    </row>
    <row r="183" s="2" customFormat="1" ht="37.8" customHeight="1">
      <c r="A183" s="39"/>
      <c r="B183" s="40"/>
      <c r="C183" s="229" t="s">
        <v>682</v>
      </c>
      <c r="D183" s="229" t="s">
        <v>352</v>
      </c>
      <c r="E183" s="230" t="s">
        <v>7766</v>
      </c>
      <c r="F183" s="231" t="s">
        <v>7767</v>
      </c>
      <c r="G183" s="232" t="s">
        <v>4932</v>
      </c>
      <c r="H183" s="233">
        <v>1</v>
      </c>
      <c r="I183" s="234"/>
      <c r="J183" s="235">
        <f>ROUND(I183*H183,2)</f>
        <v>0</v>
      </c>
      <c r="K183" s="231" t="s">
        <v>7709</v>
      </c>
      <c r="L183" s="45"/>
      <c r="M183" s="236" t="s">
        <v>1</v>
      </c>
      <c r="N183" s="237" t="s">
        <v>41</v>
      </c>
      <c r="O183" s="92"/>
      <c r="P183" s="238">
        <f>O183*H183</f>
        <v>0</v>
      </c>
      <c r="Q183" s="238">
        <v>0</v>
      </c>
      <c r="R183" s="238">
        <f>Q183*H183</f>
        <v>0</v>
      </c>
      <c r="S183" s="238">
        <v>0</v>
      </c>
      <c r="T183" s="239">
        <f>S183*H183</f>
        <v>0</v>
      </c>
      <c r="U183" s="39"/>
      <c r="V183" s="39"/>
      <c r="W183" s="39"/>
      <c r="X183" s="39"/>
      <c r="Y183" s="39"/>
      <c r="Z183" s="39"/>
      <c r="AA183" s="39"/>
      <c r="AB183" s="39"/>
      <c r="AC183" s="39"/>
      <c r="AD183" s="39"/>
      <c r="AE183" s="39"/>
      <c r="AR183" s="240" t="s">
        <v>530</v>
      </c>
      <c r="AT183" s="240" t="s">
        <v>352</v>
      </c>
      <c r="AU183" s="240" t="s">
        <v>86</v>
      </c>
      <c r="AY183" s="18" t="s">
        <v>350</v>
      </c>
      <c r="BE183" s="241">
        <f>IF(N183="základní",J183,0)</f>
        <v>0</v>
      </c>
      <c r="BF183" s="241">
        <f>IF(N183="snížená",J183,0)</f>
        <v>0</v>
      </c>
      <c r="BG183" s="241">
        <f>IF(N183="zákl. přenesená",J183,0)</f>
        <v>0</v>
      </c>
      <c r="BH183" s="241">
        <f>IF(N183="sníž. přenesená",J183,0)</f>
        <v>0</v>
      </c>
      <c r="BI183" s="241">
        <f>IF(N183="nulová",J183,0)</f>
        <v>0</v>
      </c>
      <c r="BJ183" s="18" t="s">
        <v>84</v>
      </c>
      <c r="BK183" s="241">
        <f>ROUND(I183*H183,2)</f>
        <v>0</v>
      </c>
      <c r="BL183" s="18" t="s">
        <v>530</v>
      </c>
      <c r="BM183" s="240" t="s">
        <v>974</v>
      </c>
    </row>
    <row r="184" s="2" customFormat="1">
      <c r="A184" s="39"/>
      <c r="B184" s="40"/>
      <c r="C184" s="41"/>
      <c r="D184" s="242" t="s">
        <v>359</v>
      </c>
      <c r="E184" s="41"/>
      <c r="F184" s="243" t="s">
        <v>7767</v>
      </c>
      <c r="G184" s="41"/>
      <c r="H184" s="41"/>
      <c r="I184" s="244"/>
      <c r="J184" s="41"/>
      <c r="K184" s="41"/>
      <c r="L184" s="45"/>
      <c r="M184" s="245"/>
      <c r="N184" s="246"/>
      <c r="O184" s="92"/>
      <c r="P184" s="92"/>
      <c r="Q184" s="92"/>
      <c r="R184" s="92"/>
      <c r="S184" s="92"/>
      <c r="T184" s="93"/>
      <c r="U184" s="39"/>
      <c r="V184" s="39"/>
      <c r="W184" s="39"/>
      <c r="X184" s="39"/>
      <c r="Y184" s="39"/>
      <c r="Z184" s="39"/>
      <c r="AA184" s="39"/>
      <c r="AB184" s="39"/>
      <c r="AC184" s="39"/>
      <c r="AD184" s="39"/>
      <c r="AE184" s="39"/>
      <c r="AT184" s="18" t="s">
        <v>359</v>
      </c>
      <c r="AU184" s="18" t="s">
        <v>86</v>
      </c>
    </row>
    <row r="185" s="2" customFormat="1" ht="37.8" customHeight="1">
      <c r="A185" s="39"/>
      <c r="B185" s="40"/>
      <c r="C185" s="229" t="s">
        <v>688</v>
      </c>
      <c r="D185" s="229" t="s">
        <v>352</v>
      </c>
      <c r="E185" s="230" t="s">
        <v>7768</v>
      </c>
      <c r="F185" s="231" t="s">
        <v>7769</v>
      </c>
      <c r="G185" s="232" t="s">
        <v>4932</v>
      </c>
      <c r="H185" s="233">
        <v>7</v>
      </c>
      <c r="I185" s="234"/>
      <c r="J185" s="235">
        <f>ROUND(I185*H185,2)</f>
        <v>0</v>
      </c>
      <c r="K185" s="231" t="s">
        <v>7709</v>
      </c>
      <c r="L185" s="45"/>
      <c r="M185" s="236" t="s">
        <v>1</v>
      </c>
      <c r="N185" s="237" t="s">
        <v>41</v>
      </c>
      <c r="O185" s="92"/>
      <c r="P185" s="238">
        <f>O185*H185</f>
        <v>0</v>
      </c>
      <c r="Q185" s="238">
        <v>0</v>
      </c>
      <c r="R185" s="238">
        <f>Q185*H185</f>
        <v>0</v>
      </c>
      <c r="S185" s="238">
        <v>0</v>
      </c>
      <c r="T185" s="239">
        <f>S185*H185</f>
        <v>0</v>
      </c>
      <c r="U185" s="39"/>
      <c r="V185" s="39"/>
      <c r="W185" s="39"/>
      <c r="X185" s="39"/>
      <c r="Y185" s="39"/>
      <c r="Z185" s="39"/>
      <c r="AA185" s="39"/>
      <c r="AB185" s="39"/>
      <c r="AC185" s="39"/>
      <c r="AD185" s="39"/>
      <c r="AE185" s="39"/>
      <c r="AR185" s="240" t="s">
        <v>530</v>
      </c>
      <c r="AT185" s="240" t="s">
        <v>352</v>
      </c>
      <c r="AU185" s="240" t="s">
        <v>86</v>
      </c>
      <c r="AY185" s="18" t="s">
        <v>350</v>
      </c>
      <c r="BE185" s="241">
        <f>IF(N185="základní",J185,0)</f>
        <v>0</v>
      </c>
      <c r="BF185" s="241">
        <f>IF(N185="snížená",J185,0)</f>
        <v>0</v>
      </c>
      <c r="BG185" s="241">
        <f>IF(N185="zákl. přenesená",J185,0)</f>
        <v>0</v>
      </c>
      <c r="BH185" s="241">
        <f>IF(N185="sníž. přenesená",J185,0)</f>
        <v>0</v>
      </c>
      <c r="BI185" s="241">
        <f>IF(N185="nulová",J185,0)</f>
        <v>0</v>
      </c>
      <c r="BJ185" s="18" t="s">
        <v>84</v>
      </c>
      <c r="BK185" s="241">
        <f>ROUND(I185*H185,2)</f>
        <v>0</v>
      </c>
      <c r="BL185" s="18" t="s">
        <v>530</v>
      </c>
      <c r="BM185" s="240" t="s">
        <v>987</v>
      </c>
    </row>
    <row r="186" s="2" customFormat="1">
      <c r="A186" s="39"/>
      <c r="B186" s="40"/>
      <c r="C186" s="41"/>
      <c r="D186" s="242" t="s">
        <v>359</v>
      </c>
      <c r="E186" s="41"/>
      <c r="F186" s="243" t="s">
        <v>7769</v>
      </c>
      <c r="G186" s="41"/>
      <c r="H186" s="41"/>
      <c r="I186" s="244"/>
      <c r="J186" s="41"/>
      <c r="K186" s="41"/>
      <c r="L186" s="45"/>
      <c r="M186" s="245"/>
      <c r="N186" s="246"/>
      <c r="O186" s="92"/>
      <c r="P186" s="92"/>
      <c r="Q186" s="92"/>
      <c r="R186" s="92"/>
      <c r="S186" s="92"/>
      <c r="T186" s="93"/>
      <c r="U186" s="39"/>
      <c r="V186" s="39"/>
      <c r="W186" s="39"/>
      <c r="X186" s="39"/>
      <c r="Y186" s="39"/>
      <c r="Z186" s="39"/>
      <c r="AA186" s="39"/>
      <c r="AB186" s="39"/>
      <c r="AC186" s="39"/>
      <c r="AD186" s="39"/>
      <c r="AE186" s="39"/>
      <c r="AT186" s="18" t="s">
        <v>359</v>
      </c>
      <c r="AU186" s="18" t="s">
        <v>86</v>
      </c>
    </row>
    <row r="187" s="2" customFormat="1" ht="37.8" customHeight="1">
      <c r="A187" s="39"/>
      <c r="B187" s="40"/>
      <c r="C187" s="229" t="s">
        <v>695</v>
      </c>
      <c r="D187" s="229" t="s">
        <v>352</v>
      </c>
      <c r="E187" s="230" t="s">
        <v>7770</v>
      </c>
      <c r="F187" s="231" t="s">
        <v>7771</v>
      </c>
      <c r="G187" s="232" t="s">
        <v>4932</v>
      </c>
      <c r="H187" s="233">
        <v>1</v>
      </c>
      <c r="I187" s="234"/>
      <c r="J187" s="235">
        <f>ROUND(I187*H187,2)</f>
        <v>0</v>
      </c>
      <c r="K187" s="231" t="s">
        <v>7709</v>
      </c>
      <c r="L187" s="45"/>
      <c r="M187" s="236" t="s">
        <v>1</v>
      </c>
      <c r="N187" s="237" t="s">
        <v>41</v>
      </c>
      <c r="O187" s="92"/>
      <c r="P187" s="238">
        <f>O187*H187</f>
        <v>0</v>
      </c>
      <c r="Q187" s="238">
        <v>0</v>
      </c>
      <c r="R187" s="238">
        <f>Q187*H187</f>
        <v>0</v>
      </c>
      <c r="S187" s="238">
        <v>0</v>
      </c>
      <c r="T187" s="239">
        <f>S187*H187</f>
        <v>0</v>
      </c>
      <c r="U187" s="39"/>
      <c r="V187" s="39"/>
      <c r="W187" s="39"/>
      <c r="X187" s="39"/>
      <c r="Y187" s="39"/>
      <c r="Z187" s="39"/>
      <c r="AA187" s="39"/>
      <c r="AB187" s="39"/>
      <c r="AC187" s="39"/>
      <c r="AD187" s="39"/>
      <c r="AE187" s="39"/>
      <c r="AR187" s="240" t="s">
        <v>530</v>
      </c>
      <c r="AT187" s="240" t="s">
        <v>352</v>
      </c>
      <c r="AU187" s="240" t="s">
        <v>86</v>
      </c>
      <c r="AY187" s="18" t="s">
        <v>350</v>
      </c>
      <c r="BE187" s="241">
        <f>IF(N187="základní",J187,0)</f>
        <v>0</v>
      </c>
      <c r="BF187" s="241">
        <f>IF(N187="snížená",J187,0)</f>
        <v>0</v>
      </c>
      <c r="BG187" s="241">
        <f>IF(N187="zákl. přenesená",J187,0)</f>
        <v>0</v>
      </c>
      <c r="BH187" s="241">
        <f>IF(N187="sníž. přenesená",J187,0)</f>
        <v>0</v>
      </c>
      <c r="BI187" s="241">
        <f>IF(N187="nulová",J187,0)</f>
        <v>0</v>
      </c>
      <c r="BJ187" s="18" t="s">
        <v>84</v>
      </c>
      <c r="BK187" s="241">
        <f>ROUND(I187*H187,2)</f>
        <v>0</v>
      </c>
      <c r="BL187" s="18" t="s">
        <v>530</v>
      </c>
      <c r="BM187" s="240" t="s">
        <v>1001</v>
      </c>
    </row>
    <row r="188" s="2" customFormat="1">
      <c r="A188" s="39"/>
      <c r="B188" s="40"/>
      <c r="C188" s="41"/>
      <c r="D188" s="242" t="s">
        <v>359</v>
      </c>
      <c r="E188" s="41"/>
      <c r="F188" s="243" t="s">
        <v>7771</v>
      </c>
      <c r="G188" s="41"/>
      <c r="H188" s="41"/>
      <c r="I188" s="244"/>
      <c r="J188" s="41"/>
      <c r="K188" s="41"/>
      <c r="L188" s="45"/>
      <c r="M188" s="245"/>
      <c r="N188" s="246"/>
      <c r="O188" s="92"/>
      <c r="P188" s="92"/>
      <c r="Q188" s="92"/>
      <c r="R188" s="92"/>
      <c r="S188" s="92"/>
      <c r="T188" s="93"/>
      <c r="U188" s="39"/>
      <c r="V188" s="39"/>
      <c r="W188" s="39"/>
      <c r="X188" s="39"/>
      <c r="Y188" s="39"/>
      <c r="Z188" s="39"/>
      <c r="AA188" s="39"/>
      <c r="AB188" s="39"/>
      <c r="AC188" s="39"/>
      <c r="AD188" s="39"/>
      <c r="AE188" s="39"/>
      <c r="AT188" s="18" t="s">
        <v>359</v>
      </c>
      <c r="AU188" s="18" t="s">
        <v>86</v>
      </c>
    </row>
    <row r="189" s="2" customFormat="1" ht="44.25" customHeight="1">
      <c r="A189" s="39"/>
      <c r="B189" s="40"/>
      <c r="C189" s="229" t="s">
        <v>701</v>
      </c>
      <c r="D189" s="229" t="s">
        <v>352</v>
      </c>
      <c r="E189" s="230" t="s">
        <v>7772</v>
      </c>
      <c r="F189" s="231" t="s">
        <v>7773</v>
      </c>
      <c r="G189" s="232" t="s">
        <v>4932</v>
      </c>
      <c r="H189" s="233">
        <v>1</v>
      </c>
      <c r="I189" s="234"/>
      <c r="J189" s="235">
        <f>ROUND(I189*H189,2)</f>
        <v>0</v>
      </c>
      <c r="K189" s="231" t="s">
        <v>7709</v>
      </c>
      <c r="L189" s="45"/>
      <c r="M189" s="236" t="s">
        <v>1</v>
      </c>
      <c r="N189" s="237" t="s">
        <v>41</v>
      </c>
      <c r="O189" s="92"/>
      <c r="P189" s="238">
        <f>O189*H189</f>
        <v>0</v>
      </c>
      <c r="Q189" s="238">
        <v>0</v>
      </c>
      <c r="R189" s="238">
        <f>Q189*H189</f>
        <v>0</v>
      </c>
      <c r="S189" s="238">
        <v>0</v>
      </c>
      <c r="T189" s="239">
        <f>S189*H189</f>
        <v>0</v>
      </c>
      <c r="U189" s="39"/>
      <c r="V189" s="39"/>
      <c r="W189" s="39"/>
      <c r="X189" s="39"/>
      <c r="Y189" s="39"/>
      <c r="Z189" s="39"/>
      <c r="AA189" s="39"/>
      <c r="AB189" s="39"/>
      <c r="AC189" s="39"/>
      <c r="AD189" s="39"/>
      <c r="AE189" s="39"/>
      <c r="AR189" s="240" t="s">
        <v>530</v>
      </c>
      <c r="AT189" s="240" t="s">
        <v>352</v>
      </c>
      <c r="AU189" s="240" t="s">
        <v>86</v>
      </c>
      <c r="AY189" s="18" t="s">
        <v>350</v>
      </c>
      <c r="BE189" s="241">
        <f>IF(N189="základní",J189,0)</f>
        <v>0</v>
      </c>
      <c r="BF189" s="241">
        <f>IF(N189="snížená",J189,0)</f>
        <v>0</v>
      </c>
      <c r="BG189" s="241">
        <f>IF(N189="zákl. přenesená",J189,0)</f>
        <v>0</v>
      </c>
      <c r="BH189" s="241">
        <f>IF(N189="sníž. přenesená",J189,0)</f>
        <v>0</v>
      </c>
      <c r="BI189" s="241">
        <f>IF(N189="nulová",J189,0)</f>
        <v>0</v>
      </c>
      <c r="BJ189" s="18" t="s">
        <v>84</v>
      </c>
      <c r="BK189" s="241">
        <f>ROUND(I189*H189,2)</f>
        <v>0</v>
      </c>
      <c r="BL189" s="18" t="s">
        <v>530</v>
      </c>
      <c r="BM189" s="240" t="s">
        <v>1014</v>
      </c>
    </row>
    <row r="190" s="2" customFormat="1">
      <c r="A190" s="39"/>
      <c r="B190" s="40"/>
      <c r="C190" s="41"/>
      <c r="D190" s="242" t="s">
        <v>359</v>
      </c>
      <c r="E190" s="41"/>
      <c r="F190" s="243" t="s">
        <v>7773</v>
      </c>
      <c r="G190" s="41"/>
      <c r="H190" s="41"/>
      <c r="I190" s="244"/>
      <c r="J190" s="41"/>
      <c r="K190" s="41"/>
      <c r="L190" s="45"/>
      <c r="M190" s="245"/>
      <c r="N190" s="246"/>
      <c r="O190" s="92"/>
      <c r="P190" s="92"/>
      <c r="Q190" s="92"/>
      <c r="R190" s="92"/>
      <c r="S190" s="92"/>
      <c r="T190" s="93"/>
      <c r="U190" s="39"/>
      <c r="V190" s="39"/>
      <c r="W190" s="39"/>
      <c r="X190" s="39"/>
      <c r="Y190" s="39"/>
      <c r="Z190" s="39"/>
      <c r="AA190" s="39"/>
      <c r="AB190" s="39"/>
      <c r="AC190" s="39"/>
      <c r="AD190" s="39"/>
      <c r="AE190" s="39"/>
      <c r="AT190" s="18" t="s">
        <v>359</v>
      </c>
      <c r="AU190" s="18" t="s">
        <v>86</v>
      </c>
    </row>
    <row r="191" s="2" customFormat="1" ht="16.5" customHeight="1">
      <c r="A191" s="39"/>
      <c r="B191" s="40"/>
      <c r="C191" s="229" t="s">
        <v>707</v>
      </c>
      <c r="D191" s="229" t="s">
        <v>352</v>
      </c>
      <c r="E191" s="230" t="s">
        <v>7774</v>
      </c>
      <c r="F191" s="231" t="s">
        <v>7775</v>
      </c>
      <c r="G191" s="232" t="s">
        <v>4932</v>
      </c>
      <c r="H191" s="233">
        <v>18</v>
      </c>
      <c r="I191" s="234"/>
      <c r="J191" s="235">
        <f>ROUND(I191*H191,2)</f>
        <v>0</v>
      </c>
      <c r="K191" s="231" t="s">
        <v>7709</v>
      </c>
      <c r="L191" s="45"/>
      <c r="M191" s="236" t="s">
        <v>1</v>
      </c>
      <c r="N191" s="237" t="s">
        <v>41</v>
      </c>
      <c r="O191" s="92"/>
      <c r="P191" s="238">
        <f>O191*H191</f>
        <v>0</v>
      </c>
      <c r="Q191" s="238">
        <v>0</v>
      </c>
      <c r="R191" s="238">
        <f>Q191*H191</f>
        <v>0</v>
      </c>
      <c r="S191" s="238">
        <v>0</v>
      </c>
      <c r="T191" s="239">
        <f>S191*H191</f>
        <v>0</v>
      </c>
      <c r="U191" s="39"/>
      <c r="V191" s="39"/>
      <c r="W191" s="39"/>
      <c r="X191" s="39"/>
      <c r="Y191" s="39"/>
      <c r="Z191" s="39"/>
      <c r="AA191" s="39"/>
      <c r="AB191" s="39"/>
      <c r="AC191" s="39"/>
      <c r="AD191" s="39"/>
      <c r="AE191" s="39"/>
      <c r="AR191" s="240" t="s">
        <v>530</v>
      </c>
      <c r="AT191" s="240" t="s">
        <v>352</v>
      </c>
      <c r="AU191" s="240" t="s">
        <v>86</v>
      </c>
      <c r="AY191" s="18" t="s">
        <v>350</v>
      </c>
      <c r="BE191" s="241">
        <f>IF(N191="základní",J191,0)</f>
        <v>0</v>
      </c>
      <c r="BF191" s="241">
        <f>IF(N191="snížená",J191,0)</f>
        <v>0</v>
      </c>
      <c r="BG191" s="241">
        <f>IF(N191="zákl. přenesená",J191,0)</f>
        <v>0</v>
      </c>
      <c r="BH191" s="241">
        <f>IF(N191="sníž. přenesená",J191,0)</f>
        <v>0</v>
      </c>
      <c r="BI191" s="241">
        <f>IF(N191="nulová",J191,0)</f>
        <v>0</v>
      </c>
      <c r="BJ191" s="18" t="s">
        <v>84</v>
      </c>
      <c r="BK191" s="241">
        <f>ROUND(I191*H191,2)</f>
        <v>0</v>
      </c>
      <c r="BL191" s="18" t="s">
        <v>530</v>
      </c>
      <c r="BM191" s="240" t="s">
        <v>1034</v>
      </c>
    </row>
    <row r="192" s="2" customFormat="1">
      <c r="A192" s="39"/>
      <c r="B192" s="40"/>
      <c r="C192" s="41"/>
      <c r="D192" s="242" t="s">
        <v>359</v>
      </c>
      <c r="E192" s="41"/>
      <c r="F192" s="243" t="s">
        <v>7775</v>
      </c>
      <c r="G192" s="41"/>
      <c r="H192" s="41"/>
      <c r="I192" s="244"/>
      <c r="J192" s="41"/>
      <c r="K192" s="41"/>
      <c r="L192" s="45"/>
      <c r="M192" s="245"/>
      <c r="N192" s="246"/>
      <c r="O192" s="92"/>
      <c r="P192" s="92"/>
      <c r="Q192" s="92"/>
      <c r="R192" s="92"/>
      <c r="S192" s="92"/>
      <c r="T192" s="93"/>
      <c r="U192" s="39"/>
      <c r="V192" s="39"/>
      <c r="W192" s="39"/>
      <c r="X192" s="39"/>
      <c r="Y192" s="39"/>
      <c r="Z192" s="39"/>
      <c r="AA192" s="39"/>
      <c r="AB192" s="39"/>
      <c r="AC192" s="39"/>
      <c r="AD192" s="39"/>
      <c r="AE192" s="39"/>
      <c r="AT192" s="18" t="s">
        <v>359</v>
      </c>
      <c r="AU192" s="18" t="s">
        <v>86</v>
      </c>
    </row>
    <row r="193" s="2" customFormat="1" ht="37.8" customHeight="1">
      <c r="A193" s="39"/>
      <c r="B193" s="40"/>
      <c r="C193" s="229" t="s">
        <v>713</v>
      </c>
      <c r="D193" s="229" t="s">
        <v>352</v>
      </c>
      <c r="E193" s="230" t="s">
        <v>7776</v>
      </c>
      <c r="F193" s="231" t="s">
        <v>7777</v>
      </c>
      <c r="G193" s="232" t="s">
        <v>4932</v>
      </c>
      <c r="H193" s="233">
        <v>1</v>
      </c>
      <c r="I193" s="234"/>
      <c r="J193" s="235">
        <f>ROUND(I193*H193,2)</f>
        <v>0</v>
      </c>
      <c r="K193" s="231" t="s">
        <v>7709</v>
      </c>
      <c r="L193" s="45"/>
      <c r="M193" s="236" t="s">
        <v>1</v>
      </c>
      <c r="N193" s="237" t="s">
        <v>41</v>
      </c>
      <c r="O193" s="92"/>
      <c r="P193" s="238">
        <f>O193*H193</f>
        <v>0</v>
      </c>
      <c r="Q193" s="238">
        <v>0</v>
      </c>
      <c r="R193" s="238">
        <f>Q193*H193</f>
        <v>0</v>
      </c>
      <c r="S193" s="238">
        <v>0</v>
      </c>
      <c r="T193" s="239">
        <f>S193*H193</f>
        <v>0</v>
      </c>
      <c r="U193" s="39"/>
      <c r="V193" s="39"/>
      <c r="W193" s="39"/>
      <c r="X193" s="39"/>
      <c r="Y193" s="39"/>
      <c r="Z193" s="39"/>
      <c r="AA193" s="39"/>
      <c r="AB193" s="39"/>
      <c r="AC193" s="39"/>
      <c r="AD193" s="39"/>
      <c r="AE193" s="39"/>
      <c r="AR193" s="240" t="s">
        <v>530</v>
      </c>
      <c r="AT193" s="240" t="s">
        <v>352</v>
      </c>
      <c r="AU193" s="240" t="s">
        <v>86</v>
      </c>
      <c r="AY193" s="18" t="s">
        <v>350</v>
      </c>
      <c r="BE193" s="241">
        <f>IF(N193="základní",J193,0)</f>
        <v>0</v>
      </c>
      <c r="BF193" s="241">
        <f>IF(N193="snížená",J193,0)</f>
        <v>0</v>
      </c>
      <c r="BG193" s="241">
        <f>IF(N193="zákl. přenesená",J193,0)</f>
        <v>0</v>
      </c>
      <c r="BH193" s="241">
        <f>IF(N193="sníž. přenesená",J193,0)</f>
        <v>0</v>
      </c>
      <c r="BI193" s="241">
        <f>IF(N193="nulová",J193,0)</f>
        <v>0</v>
      </c>
      <c r="BJ193" s="18" t="s">
        <v>84</v>
      </c>
      <c r="BK193" s="241">
        <f>ROUND(I193*H193,2)</f>
        <v>0</v>
      </c>
      <c r="BL193" s="18" t="s">
        <v>530</v>
      </c>
      <c r="BM193" s="240" t="s">
        <v>1050</v>
      </c>
    </row>
    <row r="194" s="2" customFormat="1">
      <c r="A194" s="39"/>
      <c r="B194" s="40"/>
      <c r="C194" s="41"/>
      <c r="D194" s="242" t="s">
        <v>359</v>
      </c>
      <c r="E194" s="41"/>
      <c r="F194" s="243" t="s">
        <v>7777</v>
      </c>
      <c r="G194" s="41"/>
      <c r="H194" s="41"/>
      <c r="I194" s="244"/>
      <c r="J194" s="41"/>
      <c r="K194" s="41"/>
      <c r="L194" s="45"/>
      <c r="M194" s="245"/>
      <c r="N194" s="246"/>
      <c r="O194" s="92"/>
      <c r="P194" s="92"/>
      <c r="Q194" s="92"/>
      <c r="R194" s="92"/>
      <c r="S194" s="92"/>
      <c r="T194" s="93"/>
      <c r="U194" s="39"/>
      <c r="V194" s="39"/>
      <c r="W194" s="39"/>
      <c r="X194" s="39"/>
      <c r="Y194" s="39"/>
      <c r="Z194" s="39"/>
      <c r="AA194" s="39"/>
      <c r="AB194" s="39"/>
      <c r="AC194" s="39"/>
      <c r="AD194" s="39"/>
      <c r="AE194" s="39"/>
      <c r="AT194" s="18" t="s">
        <v>359</v>
      </c>
      <c r="AU194" s="18" t="s">
        <v>86</v>
      </c>
    </row>
    <row r="195" s="2" customFormat="1" ht="16.5" customHeight="1">
      <c r="A195" s="39"/>
      <c r="B195" s="40"/>
      <c r="C195" s="229" t="s">
        <v>722</v>
      </c>
      <c r="D195" s="229" t="s">
        <v>352</v>
      </c>
      <c r="E195" s="230" t="s">
        <v>7778</v>
      </c>
      <c r="F195" s="231" t="s">
        <v>7779</v>
      </c>
      <c r="G195" s="232" t="s">
        <v>4932</v>
      </c>
      <c r="H195" s="233">
        <v>1</v>
      </c>
      <c r="I195" s="234"/>
      <c r="J195" s="235">
        <f>ROUND(I195*H195,2)</f>
        <v>0</v>
      </c>
      <c r="K195" s="231" t="s">
        <v>7709</v>
      </c>
      <c r="L195" s="45"/>
      <c r="M195" s="236" t="s">
        <v>1</v>
      </c>
      <c r="N195" s="237" t="s">
        <v>41</v>
      </c>
      <c r="O195" s="92"/>
      <c r="P195" s="238">
        <f>O195*H195</f>
        <v>0</v>
      </c>
      <c r="Q195" s="238">
        <v>0</v>
      </c>
      <c r="R195" s="238">
        <f>Q195*H195</f>
        <v>0</v>
      </c>
      <c r="S195" s="238">
        <v>0</v>
      </c>
      <c r="T195" s="239">
        <f>S195*H195</f>
        <v>0</v>
      </c>
      <c r="U195" s="39"/>
      <c r="V195" s="39"/>
      <c r="W195" s="39"/>
      <c r="X195" s="39"/>
      <c r="Y195" s="39"/>
      <c r="Z195" s="39"/>
      <c r="AA195" s="39"/>
      <c r="AB195" s="39"/>
      <c r="AC195" s="39"/>
      <c r="AD195" s="39"/>
      <c r="AE195" s="39"/>
      <c r="AR195" s="240" t="s">
        <v>530</v>
      </c>
      <c r="AT195" s="240" t="s">
        <v>352</v>
      </c>
      <c r="AU195" s="240" t="s">
        <v>86</v>
      </c>
      <c r="AY195" s="18" t="s">
        <v>350</v>
      </c>
      <c r="BE195" s="241">
        <f>IF(N195="základní",J195,0)</f>
        <v>0</v>
      </c>
      <c r="BF195" s="241">
        <f>IF(N195="snížená",J195,0)</f>
        <v>0</v>
      </c>
      <c r="BG195" s="241">
        <f>IF(N195="zákl. přenesená",J195,0)</f>
        <v>0</v>
      </c>
      <c r="BH195" s="241">
        <f>IF(N195="sníž. přenesená",J195,0)</f>
        <v>0</v>
      </c>
      <c r="BI195" s="241">
        <f>IF(N195="nulová",J195,0)</f>
        <v>0</v>
      </c>
      <c r="BJ195" s="18" t="s">
        <v>84</v>
      </c>
      <c r="BK195" s="241">
        <f>ROUND(I195*H195,2)</f>
        <v>0</v>
      </c>
      <c r="BL195" s="18" t="s">
        <v>530</v>
      </c>
      <c r="BM195" s="240" t="s">
        <v>1080</v>
      </c>
    </row>
    <row r="196" s="2" customFormat="1">
      <c r="A196" s="39"/>
      <c r="B196" s="40"/>
      <c r="C196" s="41"/>
      <c r="D196" s="242" t="s">
        <v>359</v>
      </c>
      <c r="E196" s="41"/>
      <c r="F196" s="243" t="s">
        <v>7779</v>
      </c>
      <c r="G196" s="41"/>
      <c r="H196" s="41"/>
      <c r="I196" s="244"/>
      <c r="J196" s="41"/>
      <c r="K196" s="41"/>
      <c r="L196" s="45"/>
      <c r="M196" s="245"/>
      <c r="N196" s="246"/>
      <c r="O196" s="92"/>
      <c r="P196" s="92"/>
      <c r="Q196" s="92"/>
      <c r="R196" s="92"/>
      <c r="S196" s="92"/>
      <c r="T196" s="93"/>
      <c r="U196" s="39"/>
      <c r="V196" s="39"/>
      <c r="W196" s="39"/>
      <c r="X196" s="39"/>
      <c r="Y196" s="39"/>
      <c r="Z196" s="39"/>
      <c r="AA196" s="39"/>
      <c r="AB196" s="39"/>
      <c r="AC196" s="39"/>
      <c r="AD196" s="39"/>
      <c r="AE196" s="39"/>
      <c r="AT196" s="18" t="s">
        <v>359</v>
      </c>
      <c r="AU196" s="18" t="s">
        <v>86</v>
      </c>
    </row>
    <row r="197" s="2" customFormat="1" ht="16.5" customHeight="1">
      <c r="A197" s="39"/>
      <c r="B197" s="40"/>
      <c r="C197" s="229" t="s">
        <v>729</v>
      </c>
      <c r="D197" s="229" t="s">
        <v>352</v>
      </c>
      <c r="E197" s="230" t="s">
        <v>7780</v>
      </c>
      <c r="F197" s="231" t="s">
        <v>7781</v>
      </c>
      <c r="G197" s="232" t="s">
        <v>5870</v>
      </c>
      <c r="H197" s="313"/>
      <c r="I197" s="234"/>
      <c r="J197" s="235">
        <f>ROUND(I197*H197,2)</f>
        <v>0</v>
      </c>
      <c r="K197" s="231" t="s">
        <v>7709</v>
      </c>
      <c r="L197" s="45"/>
      <c r="M197" s="236" t="s">
        <v>1</v>
      </c>
      <c r="N197" s="237" t="s">
        <v>41</v>
      </c>
      <c r="O197" s="92"/>
      <c r="P197" s="238">
        <f>O197*H197</f>
        <v>0</v>
      </c>
      <c r="Q197" s="238">
        <v>0</v>
      </c>
      <c r="R197" s="238">
        <f>Q197*H197</f>
        <v>0</v>
      </c>
      <c r="S197" s="238">
        <v>0</v>
      </c>
      <c r="T197" s="239">
        <f>S197*H197</f>
        <v>0</v>
      </c>
      <c r="U197" s="39"/>
      <c r="V197" s="39"/>
      <c r="W197" s="39"/>
      <c r="X197" s="39"/>
      <c r="Y197" s="39"/>
      <c r="Z197" s="39"/>
      <c r="AA197" s="39"/>
      <c r="AB197" s="39"/>
      <c r="AC197" s="39"/>
      <c r="AD197" s="39"/>
      <c r="AE197" s="39"/>
      <c r="AR197" s="240" t="s">
        <v>530</v>
      </c>
      <c r="AT197" s="240" t="s">
        <v>352</v>
      </c>
      <c r="AU197" s="240" t="s">
        <v>86</v>
      </c>
      <c r="AY197" s="18" t="s">
        <v>350</v>
      </c>
      <c r="BE197" s="241">
        <f>IF(N197="základní",J197,0)</f>
        <v>0</v>
      </c>
      <c r="BF197" s="241">
        <f>IF(N197="snížená",J197,0)</f>
        <v>0</v>
      </c>
      <c r="BG197" s="241">
        <f>IF(N197="zákl. přenesená",J197,0)</f>
        <v>0</v>
      </c>
      <c r="BH197" s="241">
        <f>IF(N197="sníž. přenesená",J197,0)</f>
        <v>0</v>
      </c>
      <c r="BI197" s="241">
        <f>IF(N197="nulová",J197,0)</f>
        <v>0</v>
      </c>
      <c r="BJ197" s="18" t="s">
        <v>84</v>
      </c>
      <c r="BK197" s="241">
        <f>ROUND(I197*H197,2)</f>
        <v>0</v>
      </c>
      <c r="BL197" s="18" t="s">
        <v>530</v>
      </c>
      <c r="BM197" s="240" t="s">
        <v>804</v>
      </c>
    </row>
    <row r="198" s="2" customFormat="1">
      <c r="A198" s="39"/>
      <c r="B198" s="40"/>
      <c r="C198" s="41"/>
      <c r="D198" s="242" t="s">
        <v>359</v>
      </c>
      <c r="E198" s="41"/>
      <c r="F198" s="243" t="s">
        <v>7781</v>
      </c>
      <c r="G198" s="41"/>
      <c r="H198" s="41"/>
      <c r="I198" s="244"/>
      <c r="J198" s="41"/>
      <c r="K198" s="41"/>
      <c r="L198" s="45"/>
      <c r="M198" s="245"/>
      <c r="N198" s="246"/>
      <c r="O198" s="92"/>
      <c r="P198" s="92"/>
      <c r="Q198" s="92"/>
      <c r="R198" s="92"/>
      <c r="S198" s="92"/>
      <c r="T198" s="93"/>
      <c r="U198" s="39"/>
      <c r="V198" s="39"/>
      <c r="W198" s="39"/>
      <c r="X198" s="39"/>
      <c r="Y198" s="39"/>
      <c r="Z198" s="39"/>
      <c r="AA198" s="39"/>
      <c r="AB198" s="39"/>
      <c r="AC198" s="39"/>
      <c r="AD198" s="39"/>
      <c r="AE198" s="39"/>
      <c r="AT198" s="18" t="s">
        <v>359</v>
      </c>
      <c r="AU198" s="18" t="s">
        <v>86</v>
      </c>
    </row>
    <row r="199" s="2" customFormat="1" ht="16.5" customHeight="1">
      <c r="A199" s="39"/>
      <c r="B199" s="40"/>
      <c r="C199" s="229" t="s">
        <v>735</v>
      </c>
      <c r="D199" s="229" t="s">
        <v>352</v>
      </c>
      <c r="E199" s="230" t="s">
        <v>7782</v>
      </c>
      <c r="F199" s="231" t="s">
        <v>901</v>
      </c>
      <c r="G199" s="232" t="s">
        <v>483</v>
      </c>
      <c r="H199" s="233">
        <v>2.5</v>
      </c>
      <c r="I199" s="234"/>
      <c r="J199" s="235">
        <f>ROUND(I199*H199,2)</f>
        <v>0</v>
      </c>
      <c r="K199" s="231" t="s">
        <v>7709</v>
      </c>
      <c r="L199" s="45"/>
      <c r="M199" s="236" t="s">
        <v>1</v>
      </c>
      <c r="N199" s="237" t="s">
        <v>41</v>
      </c>
      <c r="O199" s="92"/>
      <c r="P199" s="238">
        <f>O199*H199</f>
        <v>0</v>
      </c>
      <c r="Q199" s="238">
        <v>0</v>
      </c>
      <c r="R199" s="238">
        <f>Q199*H199</f>
        <v>0</v>
      </c>
      <c r="S199" s="238">
        <v>0</v>
      </c>
      <c r="T199" s="239">
        <f>S199*H199</f>
        <v>0</v>
      </c>
      <c r="U199" s="39"/>
      <c r="V199" s="39"/>
      <c r="W199" s="39"/>
      <c r="X199" s="39"/>
      <c r="Y199" s="39"/>
      <c r="Z199" s="39"/>
      <c r="AA199" s="39"/>
      <c r="AB199" s="39"/>
      <c r="AC199" s="39"/>
      <c r="AD199" s="39"/>
      <c r="AE199" s="39"/>
      <c r="AR199" s="240" t="s">
        <v>530</v>
      </c>
      <c r="AT199" s="240" t="s">
        <v>352</v>
      </c>
      <c r="AU199" s="240" t="s">
        <v>86</v>
      </c>
      <c r="AY199" s="18" t="s">
        <v>350</v>
      </c>
      <c r="BE199" s="241">
        <f>IF(N199="základní",J199,0)</f>
        <v>0</v>
      </c>
      <c r="BF199" s="241">
        <f>IF(N199="snížená",J199,0)</f>
        <v>0</v>
      </c>
      <c r="BG199" s="241">
        <f>IF(N199="zákl. přenesená",J199,0)</f>
        <v>0</v>
      </c>
      <c r="BH199" s="241">
        <f>IF(N199="sníž. přenesená",J199,0)</f>
        <v>0</v>
      </c>
      <c r="BI199" s="241">
        <f>IF(N199="nulová",J199,0)</f>
        <v>0</v>
      </c>
      <c r="BJ199" s="18" t="s">
        <v>84</v>
      </c>
      <c r="BK199" s="241">
        <f>ROUND(I199*H199,2)</f>
        <v>0</v>
      </c>
      <c r="BL199" s="18" t="s">
        <v>530</v>
      </c>
      <c r="BM199" s="240" t="s">
        <v>865</v>
      </c>
    </row>
    <row r="200" s="2" customFormat="1">
      <c r="A200" s="39"/>
      <c r="B200" s="40"/>
      <c r="C200" s="41"/>
      <c r="D200" s="242" t="s">
        <v>359</v>
      </c>
      <c r="E200" s="41"/>
      <c r="F200" s="243" t="s">
        <v>901</v>
      </c>
      <c r="G200" s="41"/>
      <c r="H200" s="41"/>
      <c r="I200" s="244"/>
      <c r="J200" s="41"/>
      <c r="K200" s="41"/>
      <c r="L200" s="45"/>
      <c r="M200" s="245"/>
      <c r="N200" s="246"/>
      <c r="O200" s="92"/>
      <c r="P200" s="92"/>
      <c r="Q200" s="92"/>
      <c r="R200" s="92"/>
      <c r="S200" s="92"/>
      <c r="T200" s="93"/>
      <c r="U200" s="39"/>
      <c r="V200" s="39"/>
      <c r="W200" s="39"/>
      <c r="X200" s="39"/>
      <c r="Y200" s="39"/>
      <c r="Z200" s="39"/>
      <c r="AA200" s="39"/>
      <c r="AB200" s="39"/>
      <c r="AC200" s="39"/>
      <c r="AD200" s="39"/>
      <c r="AE200" s="39"/>
      <c r="AT200" s="18" t="s">
        <v>359</v>
      </c>
      <c r="AU200" s="18" t="s">
        <v>86</v>
      </c>
    </row>
    <row r="201" s="12" customFormat="1" ht="22.8" customHeight="1">
      <c r="A201" s="12"/>
      <c r="B201" s="213"/>
      <c r="C201" s="214"/>
      <c r="D201" s="215" t="s">
        <v>75</v>
      </c>
      <c r="E201" s="227" t="s">
        <v>7783</v>
      </c>
      <c r="F201" s="227" t="s">
        <v>7784</v>
      </c>
      <c r="G201" s="214"/>
      <c r="H201" s="214"/>
      <c r="I201" s="217"/>
      <c r="J201" s="228">
        <f>BK201</f>
        <v>0</v>
      </c>
      <c r="K201" s="214"/>
      <c r="L201" s="219"/>
      <c r="M201" s="220"/>
      <c r="N201" s="221"/>
      <c r="O201" s="221"/>
      <c r="P201" s="222">
        <f>SUM(P202:P425)</f>
        <v>0</v>
      </c>
      <c r="Q201" s="221"/>
      <c r="R201" s="222">
        <f>SUM(R202:R425)</f>
        <v>0</v>
      </c>
      <c r="S201" s="221"/>
      <c r="T201" s="223">
        <f>SUM(T202:T425)</f>
        <v>0</v>
      </c>
      <c r="U201" s="12"/>
      <c r="V201" s="12"/>
      <c r="W201" s="12"/>
      <c r="X201" s="12"/>
      <c r="Y201" s="12"/>
      <c r="Z201" s="12"/>
      <c r="AA201" s="12"/>
      <c r="AB201" s="12"/>
      <c r="AC201" s="12"/>
      <c r="AD201" s="12"/>
      <c r="AE201" s="12"/>
      <c r="AR201" s="224" t="s">
        <v>86</v>
      </c>
      <c r="AT201" s="225" t="s">
        <v>75</v>
      </c>
      <c r="AU201" s="225" t="s">
        <v>84</v>
      </c>
      <c r="AY201" s="224" t="s">
        <v>350</v>
      </c>
      <c r="BK201" s="226">
        <f>SUM(BK202:BK425)</f>
        <v>0</v>
      </c>
    </row>
    <row r="202" s="2" customFormat="1" ht="16.5" customHeight="1">
      <c r="A202" s="39"/>
      <c r="B202" s="40"/>
      <c r="C202" s="229" t="s">
        <v>742</v>
      </c>
      <c r="D202" s="229" t="s">
        <v>352</v>
      </c>
      <c r="E202" s="230" t="s">
        <v>7785</v>
      </c>
      <c r="F202" s="231" t="s">
        <v>7786</v>
      </c>
      <c r="G202" s="232" t="s">
        <v>4932</v>
      </c>
      <c r="H202" s="233">
        <v>5</v>
      </c>
      <c r="I202" s="234"/>
      <c r="J202" s="235">
        <f>ROUND(I202*H202,2)</f>
        <v>0</v>
      </c>
      <c r="K202" s="231" t="s">
        <v>7709</v>
      </c>
      <c r="L202" s="45"/>
      <c r="M202" s="236" t="s">
        <v>1</v>
      </c>
      <c r="N202" s="237" t="s">
        <v>41</v>
      </c>
      <c r="O202" s="92"/>
      <c r="P202" s="238">
        <f>O202*H202</f>
        <v>0</v>
      </c>
      <c r="Q202" s="238">
        <v>0</v>
      </c>
      <c r="R202" s="238">
        <f>Q202*H202</f>
        <v>0</v>
      </c>
      <c r="S202" s="238">
        <v>0</v>
      </c>
      <c r="T202" s="239">
        <f>S202*H202</f>
        <v>0</v>
      </c>
      <c r="U202" s="39"/>
      <c r="V202" s="39"/>
      <c r="W202" s="39"/>
      <c r="X202" s="39"/>
      <c r="Y202" s="39"/>
      <c r="Z202" s="39"/>
      <c r="AA202" s="39"/>
      <c r="AB202" s="39"/>
      <c r="AC202" s="39"/>
      <c r="AD202" s="39"/>
      <c r="AE202" s="39"/>
      <c r="AR202" s="240" t="s">
        <v>530</v>
      </c>
      <c r="AT202" s="240" t="s">
        <v>352</v>
      </c>
      <c r="AU202" s="240" t="s">
        <v>86</v>
      </c>
      <c r="AY202" s="18" t="s">
        <v>350</v>
      </c>
      <c r="BE202" s="241">
        <f>IF(N202="základní",J202,0)</f>
        <v>0</v>
      </c>
      <c r="BF202" s="241">
        <f>IF(N202="snížená",J202,0)</f>
        <v>0</v>
      </c>
      <c r="BG202" s="241">
        <f>IF(N202="zákl. přenesená",J202,0)</f>
        <v>0</v>
      </c>
      <c r="BH202" s="241">
        <f>IF(N202="sníž. přenesená",J202,0)</f>
        <v>0</v>
      </c>
      <c r="BI202" s="241">
        <f>IF(N202="nulová",J202,0)</f>
        <v>0</v>
      </c>
      <c r="BJ202" s="18" t="s">
        <v>84</v>
      </c>
      <c r="BK202" s="241">
        <f>ROUND(I202*H202,2)</f>
        <v>0</v>
      </c>
      <c r="BL202" s="18" t="s">
        <v>530</v>
      </c>
      <c r="BM202" s="240" t="s">
        <v>1859</v>
      </c>
    </row>
    <row r="203" s="2" customFormat="1">
      <c r="A203" s="39"/>
      <c r="B203" s="40"/>
      <c r="C203" s="41"/>
      <c r="D203" s="242" t="s">
        <v>359</v>
      </c>
      <c r="E203" s="41"/>
      <c r="F203" s="243" t="s">
        <v>7786</v>
      </c>
      <c r="G203" s="41"/>
      <c r="H203" s="41"/>
      <c r="I203" s="244"/>
      <c r="J203" s="41"/>
      <c r="K203" s="41"/>
      <c r="L203" s="45"/>
      <c r="M203" s="245"/>
      <c r="N203" s="246"/>
      <c r="O203" s="92"/>
      <c r="P203" s="92"/>
      <c r="Q203" s="92"/>
      <c r="R203" s="92"/>
      <c r="S203" s="92"/>
      <c r="T203" s="93"/>
      <c r="U203" s="39"/>
      <c r="V203" s="39"/>
      <c r="W203" s="39"/>
      <c r="X203" s="39"/>
      <c r="Y203" s="39"/>
      <c r="Z203" s="39"/>
      <c r="AA203" s="39"/>
      <c r="AB203" s="39"/>
      <c r="AC203" s="39"/>
      <c r="AD203" s="39"/>
      <c r="AE203" s="39"/>
      <c r="AT203" s="18" t="s">
        <v>359</v>
      </c>
      <c r="AU203" s="18" t="s">
        <v>86</v>
      </c>
    </row>
    <row r="204" s="2" customFormat="1" ht="16.5" customHeight="1">
      <c r="A204" s="39"/>
      <c r="B204" s="40"/>
      <c r="C204" s="229" t="s">
        <v>748</v>
      </c>
      <c r="D204" s="229" t="s">
        <v>352</v>
      </c>
      <c r="E204" s="230" t="s">
        <v>7787</v>
      </c>
      <c r="F204" s="231" t="s">
        <v>7788</v>
      </c>
      <c r="G204" s="232" t="s">
        <v>4932</v>
      </c>
      <c r="H204" s="233">
        <v>5</v>
      </c>
      <c r="I204" s="234"/>
      <c r="J204" s="235">
        <f>ROUND(I204*H204,2)</f>
        <v>0</v>
      </c>
      <c r="K204" s="231" t="s">
        <v>7709</v>
      </c>
      <c r="L204" s="45"/>
      <c r="M204" s="236" t="s">
        <v>1</v>
      </c>
      <c r="N204" s="237" t="s">
        <v>41</v>
      </c>
      <c r="O204" s="92"/>
      <c r="P204" s="238">
        <f>O204*H204</f>
        <v>0</v>
      </c>
      <c r="Q204" s="238">
        <v>0</v>
      </c>
      <c r="R204" s="238">
        <f>Q204*H204</f>
        <v>0</v>
      </c>
      <c r="S204" s="238">
        <v>0</v>
      </c>
      <c r="T204" s="239">
        <f>S204*H204</f>
        <v>0</v>
      </c>
      <c r="U204" s="39"/>
      <c r="V204" s="39"/>
      <c r="W204" s="39"/>
      <c r="X204" s="39"/>
      <c r="Y204" s="39"/>
      <c r="Z204" s="39"/>
      <c r="AA204" s="39"/>
      <c r="AB204" s="39"/>
      <c r="AC204" s="39"/>
      <c r="AD204" s="39"/>
      <c r="AE204" s="39"/>
      <c r="AR204" s="240" t="s">
        <v>530</v>
      </c>
      <c r="AT204" s="240" t="s">
        <v>352</v>
      </c>
      <c r="AU204" s="240" t="s">
        <v>86</v>
      </c>
      <c r="AY204" s="18" t="s">
        <v>350</v>
      </c>
      <c r="BE204" s="241">
        <f>IF(N204="základní",J204,0)</f>
        <v>0</v>
      </c>
      <c r="BF204" s="241">
        <f>IF(N204="snížená",J204,0)</f>
        <v>0</v>
      </c>
      <c r="BG204" s="241">
        <f>IF(N204="zákl. přenesená",J204,0)</f>
        <v>0</v>
      </c>
      <c r="BH204" s="241">
        <f>IF(N204="sníž. přenesená",J204,0)</f>
        <v>0</v>
      </c>
      <c r="BI204" s="241">
        <f>IF(N204="nulová",J204,0)</f>
        <v>0</v>
      </c>
      <c r="BJ204" s="18" t="s">
        <v>84</v>
      </c>
      <c r="BK204" s="241">
        <f>ROUND(I204*H204,2)</f>
        <v>0</v>
      </c>
      <c r="BL204" s="18" t="s">
        <v>530</v>
      </c>
      <c r="BM204" s="240" t="s">
        <v>1871</v>
      </c>
    </row>
    <row r="205" s="2" customFormat="1">
      <c r="A205" s="39"/>
      <c r="B205" s="40"/>
      <c r="C205" s="41"/>
      <c r="D205" s="242" t="s">
        <v>359</v>
      </c>
      <c r="E205" s="41"/>
      <c r="F205" s="243" t="s">
        <v>7788</v>
      </c>
      <c r="G205" s="41"/>
      <c r="H205" s="41"/>
      <c r="I205" s="244"/>
      <c r="J205" s="41"/>
      <c r="K205" s="41"/>
      <c r="L205" s="45"/>
      <c r="M205" s="245"/>
      <c r="N205" s="246"/>
      <c r="O205" s="92"/>
      <c r="P205" s="92"/>
      <c r="Q205" s="92"/>
      <c r="R205" s="92"/>
      <c r="S205" s="92"/>
      <c r="T205" s="93"/>
      <c r="U205" s="39"/>
      <c r="V205" s="39"/>
      <c r="W205" s="39"/>
      <c r="X205" s="39"/>
      <c r="Y205" s="39"/>
      <c r="Z205" s="39"/>
      <c r="AA205" s="39"/>
      <c r="AB205" s="39"/>
      <c r="AC205" s="39"/>
      <c r="AD205" s="39"/>
      <c r="AE205" s="39"/>
      <c r="AT205" s="18" t="s">
        <v>359</v>
      </c>
      <c r="AU205" s="18" t="s">
        <v>86</v>
      </c>
    </row>
    <row r="206" s="2" customFormat="1" ht="16.5" customHeight="1">
      <c r="A206" s="39"/>
      <c r="B206" s="40"/>
      <c r="C206" s="229" t="s">
        <v>761</v>
      </c>
      <c r="D206" s="229" t="s">
        <v>352</v>
      </c>
      <c r="E206" s="230" t="s">
        <v>7789</v>
      </c>
      <c r="F206" s="231" t="s">
        <v>7790</v>
      </c>
      <c r="G206" s="232" t="s">
        <v>4932</v>
      </c>
      <c r="H206" s="233">
        <v>18</v>
      </c>
      <c r="I206" s="234"/>
      <c r="J206" s="235">
        <f>ROUND(I206*H206,2)</f>
        <v>0</v>
      </c>
      <c r="K206" s="231" t="s">
        <v>7709</v>
      </c>
      <c r="L206" s="45"/>
      <c r="M206" s="236" t="s">
        <v>1</v>
      </c>
      <c r="N206" s="237" t="s">
        <v>41</v>
      </c>
      <c r="O206" s="92"/>
      <c r="P206" s="238">
        <f>O206*H206</f>
        <v>0</v>
      </c>
      <c r="Q206" s="238">
        <v>0</v>
      </c>
      <c r="R206" s="238">
        <f>Q206*H206</f>
        <v>0</v>
      </c>
      <c r="S206" s="238">
        <v>0</v>
      </c>
      <c r="T206" s="239">
        <f>S206*H206</f>
        <v>0</v>
      </c>
      <c r="U206" s="39"/>
      <c r="V206" s="39"/>
      <c r="W206" s="39"/>
      <c r="X206" s="39"/>
      <c r="Y206" s="39"/>
      <c r="Z206" s="39"/>
      <c r="AA206" s="39"/>
      <c r="AB206" s="39"/>
      <c r="AC206" s="39"/>
      <c r="AD206" s="39"/>
      <c r="AE206" s="39"/>
      <c r="AR206" s="240" t="s">
        <v>530</v>
      </c>
      <c r="AT206" s="240" t="s">
        <v>352</v>
      </c>
      <c r="AU206" s="240" t="s">
        <v>86</v>
      </c>
      <c r="AY206" s="18" t="s">
        <v>350</v>
      </c>
      <c r="BE206" s="241">
        <f>IF(N206="základní",J206,0)</f>
        <v>0</v>
      </c>
      <c r="BF206" s="241">
        <f>IF(N206="snížená",J206,0)</f>
        <v>0</v>
      </c>
      <c r="BG206" s="241">
        <f>IF(N206="zákl. přenesená",J206,0)</f>
        <v>0</v>
      </c>
      <c r="BH206" s="241">
        <f>IF(N206="sníž. přenesená",J206,0)</f>
        <v>0</v>
      </c>
      <c r="BI206" s="241">
        <f>IF(N206="nulová",J206,0)</f>
        <v>0</v>
      </c>
      <c r="BJ206" s="18" t="s">
        <v>84</v>
      </c>
      <c r="BK206" s="241">
        <f>ROUND(I206*H206,2)</f>
        <v>0</v>
      </c>
      <c r="BL206" s="18" t="s">
        <v>530</v>
      </c>
      <c r="BM206" s="240" t="s">
        <v>1881</v>
      </c>
    </row>
    <row r="207" s="2" customFormat="1">
      <c r="A207" s="39"/>
      <c r="B207" s="40"/>
      <c r="C207" s="41"/>
      <c r="D207" s="242" t="s">
        <v>359</v>
      </c>
      <c r="E207" s="41"/>
      <c r="F207" s="243" t="s">
        <v>7790</v>
      </c>
      <c r="G207" s="41"/>
      <c r="H207" s="41"/>
      <c r="I207" s="244"/>
      <c r="J207" s="41"/>
      <c r="K207" s="41"/>
      <c r="L207" s="45"/>
      <c r="M207" s="245"/>
      <c r="N207" s="246"/>
      <c r="O207" s="92"/>
      <c r="P207" s="92"/>
      <c r="Q207" s="92"/>
      <c r="R207" s="92"/>
      <c r="S207" s="92"/>
      <c r="T207" s="93"/>
      <c r="U207" s="39"/>
      <c r="V207" s="39"/>
      <c r="W207" s="39"/>
      <c r="X207" s="39"/>
      <c r="Y207" s="39"/>
      <c r="Z207" s="39"/>
      <c r="AA207" s="39"/>
      <c r="AB207" s="39"/>
      <c r="AC207" s="39"/>
      <c r="AD207" s="39"/>
      <c r="AE207" s="39"/>
      <c r="AT207" s="18" t="s">
        <v>359</v>
      </c>
      <c r="AU207" s="18" t="s">
        <v>86</v>
      </c>
    </row>
    <row r="208" s="2" customFormat="1" ht="24.15" customHeight="1">
      <c r="A208" s="39"/>
      <c r="B208" s="40"/>
      <c r="C208" s="229" t="s">
        <v>767</v>
      </c>
      <c r="D208" s="229" t="s">
        <v>352</v>
      </c>
      <c r="E208" s="230" t="s">
        <v>7791</v>
      </c>
      <c r="F208" s="231" t="s">
        <v>7792</v>
      </c>
      <c r="G208" s="232" t="s">
        <v>4932</v>
      </c>
      <c r="H208" s="233">
        <v>1</v>
      </c>
      <c r="I208" s="234"/>
      <c r="J208" s="235">
        <f>ROUND(I208*H208,2)</f>
        <v>0</v>
      </c>
      <c r="K208" s="231" t="s">
        <v>7709</v>
      </c>
      <c r="L208" s="45"/>
      <c r="M208" s="236" t="s">
        <v>1</v>
      </c>
      <c r="N208" s="237" t="s">
        <v>41</v>
      </c>
      <c r="O208" s="92"/>
      <c r="P208" s="238">
        <f>O208*H208</f>
        <v>0</v>
      </c>
      <c r="Q208" s="238">
        <v>0</v>
      </c>
      <c r="R208" s="238">
        <f>Q208*H208</f>
        <v>0</v>
      </c>
      <c r="S208" s="238">
        <v>0</v>
      </c>
      <c r="T208" s="239">
        <f>S208*H208</f>
        <v>0</v>
      </c>
      <c r="U208" s="39"/>
      <c r="V208" s="39"/>
      <c r="W208" s="39"/>
      <c r="X208" s="39"/>
      <c r="Y208" s="39"/>
      <c r="Z208" s="39"/>
      <c r="AA208" s="39"/>
      <c r="AB208" s="39"/>
      <c r="AC208" s="39"/>
      <c r="AD208" s="39"/>
      <c r="AE208" s="39"/>
      <c r="AR208" s="240" t="s">
        <v>530</v>
      </c>
      <c r="AT208" s="240" t="s">
        <v>352</v>
      </c>
      <c r="AU208" s="240" t="s">
        <v>86</v>
      </c>
      <c r="AY208" s="18" t="s">
        <v>350</v>
      </c>
      <c r="BE208" s="241">
        <f>IF(N208="základní",J208,0)</f>
        <v>0</v>
      </c>
      <c r="BF208" s="241">
        <f>IF(N208="snížená",J208,0)</f>
        <v>0</v>
      </c>
      <c r="BG208" s="241">
        <f>IF(N208="zákl. přenesená",J208,0)</f>
        <v>0</v>
      </c>
      <c r="BH208" s="241">
        <f>IF(N208="sníž. přenesená",J208,0)</f>
        <v>0</v>
      </c>
      <c r="BI208" s="241">
        <f>IF(N208="nulová",J208,0)</f>
        <v>0</v>
      </c>
      <c r="BJ208" s="18" t="s">
        <v>84</v>
      </c>
      <c r="BK208" s="241">
        <f>ROUND(I208*H208,2)</f>
        <v>0</v>
      </c>
      <c r="BL208" s="18" t="s">
        <v>530</v>
      </c>
      <c r="BM208" s="240" t="s">
        <v>1931</v>
      </c>
    </row>
    <row r="209" s="2" customFormat="1">
      <c r="A209" s="39"/>
      <c r="B209" s="40"/>
      <c r="C209" s="41"/>
      <c r="D209" s="242" t="s">
        <v>359</v>
      </c>
      <c r="E209" s="41"/>
      <c r="F209" s="243" t="s">
        <v>7792</v>
      </c>
      <c r="G209" s="41"/>
      <c r="H209" s="41"/>
      <c r="I209" s="244"/>
      <c r="J209" s="41"/>
      <c r="K209" s="41"/>
      <c r="L209" s="45"/>
      <c r="M209" s="245"/>
      <c r="N209" s="246"/>
      <c r="O209" s="92"/>
      <c r="P209" s="92"/>
      <c r="Q209" s="92"/>
      <c r="R209" s="92"/>
      <c r="S209" s="92"/>
      <c r="T209" s="93"/>
      <c r="U209" s="39"/>
      <c r="V209" s="39"/>
      <c r="W209" s="39"/>
      <c r="X209" s="39"/>
      <c r="Y209" s="39"/>
      <c r="Z209" s="39"/>
      <c r="AA209" s="39"/>
      <c r="AB209" s="39"/>
      <c r="AC209" s="39"/>
      <c r="AD209" s="39"/>
      <c r="AE209" s="39"/>
      <c r="AT209" s="18" t="s">
        <v>359</v>
      </c>
      <c r="AU209" s="18" t="s">
        <v>86</v>
      </c>
    </row>
    <row r="210" s="2" customFormat="1" ht="16.5" customHeight="1">
      <c r="A210" s="39"/>
      <c r="B210" s="40"/>
      <c r="C210" s="229" t="s">
        <v>821</v>
      </c>
      <c r="D210" s="229" t="s">
        <v>352</v>
      </c>
      <c r="E210" s="230" t="s">
        <v>7793</v>
      </c>
      <c r="F210" s="231" t="s">
        <v>7794</v>
      </c>
      <c r="G210" s="232" t="s">
        <v>4932</v>
      </c>
      <c r="H210" s="233">
        <v>19</v>
      </c>
      <c r="I210" s="234"/>
      <c r="J210" s="235">
        <f>ROUND(I210*H210,2)</f>
        <v>0</v>
      </c>
      <c r="K210" s="231" t="s">
        <v>7709</v>
      </c>
      <c r="L210" s="45"/>
      <c r="M210" s="236" t="s">
        <v>1</v>
      </c>
      <c r="N210" s="237" t="s">
        <v>41</v>
      </c>
      <c r="O210" s="92"/>
      <c r="P210" s="238">
        <f>O210*H210</f>
        <v>0</v>
      </c>
      <c r="Q210" s="238">
        <v>0</v>
      </c>
      <c r="R210" s="238">
        <f>Q210*H210</f>
        <v>0</v>
      </c>
      <c r="S210" s="238">
        <v>0</v>
      </c>
      <c r="T210" s="239">
        <f>S210*H210</f>
        <v>0</v>
      </c>
      <c r="U210" s="39"/>
      <c r="V210" s="39"/>
      <c r="W210" s="39"/>
      <c r="X210" s="39"/>
      <c r="Y210" s="39"/>
      <c r="Z210" s="39"/>
      <c r="AA210" s="39"/>
      <c r="AB210" s="39"/>
      <c r="AC210" s="39"/>
      <c r="AD210" s="39"/>
      <c r="AE210" s="39"/>
      <c r="AR210" s="240" t="s">
        <v>530</v>
      </c>
      <c r="AT210" s="240" t="s">
        <v>352</v>
      </c>
      <c r="AU210" s="240" t="s">
        <v>86</v>
      </c>
      <c r="AY210" s="18" t="s">
        <v>350</v>
      </c>
      <c r="BE210" s="241">
        <f>IF(N210="základní",J210,0)</f>
        <v>0</v>
      </c>
      <c r="BF210" s="241">
        <f>IF(N210="snížená",J210,0)</f>
        <v>0</v>
      </c>
      <c r="BG210" s="241">
        <f>IF(N210="zákl. přenesená",J210,0)</f>
        <v>0</v>
      </c>
      <c r="BH210" s="241">
        <f>IF(N210="sníž. přenesená",J210,0)</f>
        <v>0</v>
      </c>
      <c r="BI210" s="241">
        <f>IF(N210="nulová",J210,0)</f>
        <v>0</v>
      </c>
      <c r="BJ210" s="18" t="s">
        <v>84</v>
      </c>
      <c r="BK210" s="241">
        <f>ROUND(I210*H210,2)</f>
        <v>0</v>
      </c>
      <c r="BL210" s="18" t="s">
        <v>530</v>
      </c>
      <c r="BM210" s="240" t="s">
        <v>1961</v>
      </c>
    </row>
    <row r="211" s="2" customFormat="1">
      <c r="A211" s="39"/>
      <c r="B211" s="40"/>
      <c r="C211" s="41"/>
      <c r="D211" s="242" t="s">
        <v>359</v>
      </c>
      <c r="E211" s="41"/>
      <c r="F211" s="243" t="s">
        <v>7794</v>
      </c>
      <c r="G211" s="41"/>
      <c r="H211" s="41"/>
      <c r="I211" s="244"/>
      <c r="J211" s="41"/>
      <c r="K211" s="41"/>
      <c r="L211" s="45"/>
      <c r="M211" s="245"/>
      <c r="N211" s="246"/>
      <c r="O211" s="92"/>
      <c r="P211" s="92"/>
      <c r="Q211" s="92"/>
      <c r="R211" s="92"/>
      <c r="S211" s="92"/>
      <c r="T211" s="93"/>
      <c r="U211" s="39"/>
      <c r="V211" s="39"/>
      <c r="W211" s="39"/>
      <c r="X211" s="39"/>
      <c r="Y211" s="39"/>
      <c r="Z211" s="39"/>
      <c r="AA211" s="39"/>
      <c r="AB211" s="39"/>
      <c r="AC211" s="39"/>
      <c r="AD211" s="39"/>
      <c r="AE211" s="39"/>
      <c r="AT211" s="18" t="s">
        <v>359</v>
      </c>
      <c r="AU211" s="18" t="s">
        <v>86</v>
      </c>
    </row>
    <row r="212" s="2" customFormat="1" ht="16.5" customHeight="1">
      <c r="A212" s="39"/>
      <c r="B212" s="40"/>
      <c r="C212" s="229" t="s">
        <v>828</v>
      </c>
      <c r="D212" s="229" t="s">
        <v>352</v>
      </c>
      <c r="E212" s="230" t="s">
        <v>7795</v>
      </c>
      <c r="F212" s="231" t="s">
        <v>7796</v>
      </c>
      <c r="G212" s="232" t="s">
        <v>4932</v>
      </c>
      <c r="H212" s="233">
        <v>17</v>
      </c>
      <c r="I212" s="234"/>
      <c r="J212" s="235">
        <f>ROUND(I212*H212,2)</f>
        <v>0</v>
      </c>
      <c r="K212" s="231" t="s">
        <v>7709</v>
      </c>
      <c r="L212" s="45"/>
      <c r="M212" s="236" t="s">
        <v>1</v>
      </c>
      <c r="N212" s="237" t="s">
        <v>41</v>
      </c>
      <c r="O212" s="92"/>
      <c r="P212" s="238">
        <f>O212*H212</f>
        <v>0</v>
      </c>
      <c r="Q212" s="238">
        <v>0</v>
      </c>
      <c r="R212" s="238">
        <f>Q212*H212</f>
        <v>0</v>
      </c>
      <c r="S212" s="238">
        <v>0</v>
      </c>
      <c r="T212" s="239">
        <f>S212*H212</f>
        <v>0</v>
      </c>
      <c r="U212" s="39"/>
      <c r="V212" s="39"/>
      <c r="W212" s="39"/>
      <c r="X212" s="39"/>
      <c r="Y212" s="39"/>
      <c r="Z212" s="39"/>
      <c r="AA212" s="39"/>
      <c r="AB212" s="39"/>
      <c r="AC212" s="39"/>
      <c r="AD212" s="39"/>
      <c r="AE212" s="39"/>
      <c r="AR212" s="240" t="s">
        <v>530</v>
      </c>
      <c r="AT212" s="240" t="s">
        <v>352</v>
      </c>
      <c r="AU212" s="240" t="s">
        <v>86</v>
      </c>
      <c r="AY212" s="18" t="s">
        <v>350</v>
      </c>
      <c r="BE212" s="241">
        <f>IF(N212="základní",J212,0)</f>
        <v>0</v>
      </c>
      <c r="BF212" s="241">
        <f>IF(N212="snížená",J212,0)</f>
        <v>0</v>
      </c>
      <c r="BG212" s="241">
        <f>IF(N212="zákl. přenesená",J212,0)</f>
        <v>0</v>
      </c>
      <c r="BH212" s="241">
        <f>IF(N212="sníž. přenesená",J212,0)</f>
        <v>0</v>
      </c>
      <c r="BI212" s="241">
        <f>IF(N212="nulová",J212,0)</f>
        <v>0</v>
      </c>
      <c r="BJ212" s="18" t="s">
        <v>84</v>
      </c>
      <c r="BK212" s="241">
        <f>ROUND(I212*H212,2)</f>
        <v>0</v>
      </c>
      <c r="BL212" s="18" t="s">
        <v>530</v>
      </c>
      <c r="BM212" s="240" t="s">
        <v>1977</v>
      </c>
    </row>
    <row r="213" s="2" customFormat="1">
      <c r="A213" s="39"/>
      <c r="B213" s="40"/>
      <c r="C213" s="41"/>
      <c r="D213" s="242" t="s">
        <v>359</v>
      </c>
      <c r="E213" s="41"/>
      <c r="F213" s="243" t="s">
        <v>7796</v>
      </c>
      <c r="G213" s="41"/>
      <c r="H213" s="41"/>
      <c r="I213" s="244"/>
      <c r="J213" s="41"/>
      <c r="K213" s="41"/>
      <c r="L213" s="45"/>
      <c r="M213" s="245"/>
      <c r="N213" s="246"/>
      <c r="O213" s="92"/>
      <c r="P213" s="92"/>
      <c r="Q213" s="92"/>
      <c r="R213" s="92"/>
      <c r="S213" s="92"/>
      <c r="T213" s="93"/>
      <c r="U213" s="39"/>
      <c r="V213" s="39"/>
      <c r="W213" s="39"/>
      <c r="X213" s="39"/>
      <c r="Y213" s="39"/>
      <c r="Z213" s="39"/>
      <c r="AA213" s="39"/>
      <c r="AB213" s="39"/>
      <c r="AC213" s="39"/>
      <c r="AD213" s="39"/>
      <c r="AE213" s="39"/>
      <c r="AT213" s="18" t="s">
        <v>359</v>
      </c>
      <c r="AU213" s="18" t="s">
        <v>86</v>
      </c>
    </row>
    <row r="214" s="2" customFormat="1" ht="21.75" customHeight="1">
      <c r="A214" s="39"/>
      <c r="B214" s="40"/>
      <c r="C214" s="229" t="s">
        <v>834</v>
      </c>
      <c r="D214" s="229" t="s">
        <v>352</v>
      </c>
      <c r="E214" s="230" t="s">
        <v>7797</v>
      </c>
      <c r="F214" s="231" t="s">
        <v>7798</v>
      </c>
      <c r="G214" s="232" t="s">
        <v>4932</v>
      </c>
      <c r="H214" s="233">
        <v>2</v>
      </c>
      <c r="I214" s="234"/>
      <c r="J214" s="235">
        <f>ROUND(I214*H214,2)</f>
        <v>0</v>
      </c>
      <c r="K214" s="231" t="s">
        <v>7709</v>
      </c>
      <c r="L214" s="45"/>
      <c r="M214" s="236" t="s">
        <v>1</v>
      </c>
      <c r="N214" s="237" t="s">
        <v>41</v>
      </c>
      <c r="O214" s="92"/>
      <c r="P214" s="238">
        <f>O214*H214</f>
        <v>0</v>
      </c>
      <c r="Q214" s="238">
        <v>0</v>
      </c>
      <c r="R214" s="238">
        <f>Q214*H214</f>
        <v>0</v>
      </c>
      <c r="S214" s="238">
        <v>0</v>
      </c>
      <c r="T214" s="239">
        <f>S214*H214</f>
        <v>0</v>
      </c>
      <c r="U214" s="39"/>
      <c r="V214" s="39"/>
      <c r="W214" s="39"/>
      <c r="X214" s="39"/>
      <c r="Y214" s="39"/>
      <c r="Z214" s="39"/>
      <c r="AA214" s="39"/>
      <c r="AB214" s="39"/>
      <c r="AC214" s="39"/>
      <c r="AD214" s="39"/>
      <c r="AE214" s="39"/>
      <c r="AR214" s="240" t="s">
        <v>530</v>
      </c>
      <c r="AT214" s="240" t="s">
        <v>352</v>
      </c>
      <c r="AU214" s="240" t="s">
        <v>86</v>
      </c>
      <c r="AY214" s="18" t="s">
        <v>350</v>
      </c>
      <c r="BE214" s="241">
        <f>IF(N214="základní",J214,0)</f>
        <v>0</v>
      </c>
      <c r="BF214" s="241">
        <f>IF(N214="snížená",J214,0)</f>
        <v>0</v>
      </c>
      <c r="BG214" s="241">
        <f>IF(N214="zákl. přenesená",J214,0)</f>
        <v>0</v>
      </c>
      <c r="BH214" s="241">
        <f>IF(N214="sníž. přenesená",J214,0)</f>
        <v>0</v>
      </c>
      <c r="BI214" s="241">
        <f>IF(N214="nulová",J214,0)</f>
        <v>0</v>
      </c>
      <c r="BJ214" s="18" t="s">
        <v>84</v>
      </c>
      <c r="BK214" s="241">
        <f>ROUND(I214*H214,2)</f>
        <v>0</v>
      </c>
      <c r="BL214" s="18" t="s">
        <v>530</v>
      </c>
      <c r="BM214" s="240" t="s">
        <v>1990</v>
      </c>
    </row>
    <row r="215" s="2" customFormat="1">
      <c r="A215" s="39"/>
      <c r="B215" s="40"/>
      <c r="C215" s="41"/>
      <c r="D215" s="242" t="s">
        <v>359</v>
      </c>
      <c r="E215" s="41"/>
      <c r="F215" s="243" t="s">
        <v>7798</v>
      </c>
      <c r="G215" s="41"/>
      <c r="H215" s="41"/>
      <c r="I215" s="244"/>
      <c r="J215" s="41"/>
      <c r="K215" s="41"/>
      <c r="L215" s="45"/>
      <c r="M215" s="245"/>
      <c r="N215" s="246"/>
      <c r="O215" s="92"/>
      <c r="P215" s="92"/>
      <c r="Q215" s="92"/>
      <c r="R215" s="92"/>
      <c r="S215" s="92"/>
      <c r="T215" s="93"/>
      <c r="U215" s="39"/>
      <c r="V215" s="39"/>
      <c r="W215" s="39"/>
      <c r="X215" s="39"/>
      <c r="Y215" s="39"/>
      <c r="Z215" s="39"/>
      <c r="AA215" s="39"/>
      <c r="AB215" s="39"/>
      <c r="AC215" s="39"/>
      <c r="AD215" s="39"/>
      <c r="AE215" s="39"/>
      <c r="AT215" s="18" t="s">
        <v>359</v>
      </c>
      <c r="AU215" s="18" t="s">
        <v>86</v>
      </c>
    </row>
    <row r="216" s="2" customFormat="1" ht="24.15" customHeight="1">
      <c r="A216" s="39"/>
      <c r="B216" s="40"/>
      <c r="C216" s="229" t="s">
        <v>854</v>
      </c>
      <c r="D216" s="229" t="s">
        <v>352</v>
      </c>
      <c r="E216" s="230" t="s">
        <v>7799</v>
      </c>
      <c r="F216" s="231" t="s">
        <v>7800</v>
      </c>
      <c r="G216" s="232" t="s">
        <v>4932</v>
      </c>
      <c r="H216" s="233">
        <v>1</v>
      </c>
      <c r="I216" s="234"/>
      <c r="J216" s="235">
        <f>ROUND(I216*H216,2)</f>
        <v>0</v>
      </c>
      <c r="K216" s="231" t="s">
        <v>7709</v>
      </c>
      <c r="L216" s="45"/>
      <c r="M216" s="236" t="s">
        <v>1</v>
      </c>
      <c r="N216" s="237" t="s">
        <v>41</v>
      </c>
      <c r="O216" s="92"/>
      <c r="P216" s="238">
        <f>O216*H216</f>
        <v>0</v>
      </c>
      <c r="Q216" s="238">
        <v>0</v>
      </c>
      <c r="R216" s="238">
        <f>Q216*H216</f>
        <v>0</v>
      </c>
      <c r="S216" s="238">
        <v>0</v>
      </c>
      <c r="T216" s="239">
        <f>S216*H216</f>
        <v>0</v>
      </c>
      <c r="U216" s="39"/>
      <c r="V216" s="39"/>
      <c r="W216" s="39"/>
      <c r="X216" s="39"/>
      <c r="Y216" s="39"/>
      <c r="Z216" s="39"/>
      <c r="AA216" s="39"/>
      <c r="AB216" s="39"/>
      <c r="AC216" s="39"/>
      <c r="AD216" s="39"/>
      <c r="AE216" s="39"/>
      <c r="AR216" s="240" t="s">
        <v>530</v>
      </c>
      <c r="AT216" s="240" t="s">
        <v>352</v>
      </c>
      <c r="AU216" s="240" t="s">
        <v>86</v>
      </c>
      <c r="AY216" s="18" t="s">
        <v>350</v>
      </c>
      <c r="BE216" s="241">
        <f>IF(N216="základní",J216,0)</f>
        <v>0</v>
      </c>
      <c r="BF216" s="241">
        <f>IF(N216="snížená",J216,0)</f>
        <v>0</v>
      </c>
      <c r="BG216" s="241">
        <f>IF(N216="zákl. přenesená",J216,0)</f>
        <v>0</v>
      </c>
      <c r="BH216" s="241">
        <f>IF(N216="sníž. přenesená",J216,0)</f>
        <v>0</v>
      </c>
      <c r="BI216" s="241">
        <f>IF(N216="nulová",J216,0)</f>
        <v>0</v>
      </c>
      <c r="BJ216" s="18" t="s">
        <v>84</v>
      </c>
      <c r="BK216" s="241">
        <f>ROUND(I216*H216,2)</f>
        <v>0</v>
      </c>
      <c r="BL216" s="18" t="s">
        <v>530</v>
      </c>
      <c r="BM216" s="240" t="s">
        <v>2003</v>
      </c>
    </row>
    <row r="217" s="2" customFormat="1">
      <c r="A217" s="39"/>
      <c r="B217" s="40"/>
      <c r="C217" s="41"/>
      <c r="D217" s="242" t="s">
        <v>359</v>
      </c>
      <c r="E217" s="41"/>
      <c r="F217" s="243" t="s">
        <v>7800</v>
      </c>
      <c r="G217" s="41"/>
      <c r="H217" s="41"/>
      <c r="I217" s="244"/>
      <c r="J217" s="41"/>
      <c r="K217" s="41"/>
      <c r="L217" s="45"/>
      <c r="M217" s="245"/>
      <c r="N217" s="246"/>
      <c r="O217" s="92"/>
      <c r="P217" s="92"/>
      <c r="Q217" s="92"/>
      <c r="R217" s="92"/>
      <c r="S217" s="92"/>
      <c r="T217" s="93"/>
      <c r="U217" s="39"/>
      <c r="V217" s="39"/>
      <c r="W217" s="39"/>
      <c r="X217" s="39"/>
      <c r="Y217" s="39"/>
      <c r="Z217" s="39"/>
      <c r="AA217" s="39"/>
      <c r="AB217" s="39"/>
      <c r="AC217" s="39"/>
      <c r="AD217" s="39"/>
      <c r="AE217" s="39"/>
      <c r="AT217" s="18" t="s">
        <v>359</v>
      </c>
      <c r="AU217" s="18" t="s">
        <v>86</v>
      </c>
    </row>
    <row r="218" s="2" customFormat="1" ht="16.5" customHeight="1">
      <c r="A218" s="39"/>
      <c r="B218" s="40"/>
      <c r="C218" s="229" t="s">
        <v>872</v>
      </c>
      <c r="D218" s="229" t="s">
        <v>352</v>
      </c>
      <c r="E218" s="230" t="s">
        <v>7801</v>
      </c>
      <c r="F218" s="231" t="s">
        <v>7802</v>
      </c>
      <c r="G218" s="232" t="s">
        <v>4932</v>
      </c>
      <c r="H218" s="233">
        <v>20</v>
      </c>
      <c r="I218" s="234"/>
      <c r="J218" s="235">
        <f>ROUND(I218*H218,2)</f>
        <v>0</v>
      </c>
      <c r="K218" s="231" t="s">
        <v>7709</v>
      </c>
      <c r="L218" s="45"/>
      <c r="M218" s="236" t="s">
        <v>1</v>
      </c>
      <c r="N218" s="237" t="s">
        <v>41</v>
      </c>
      <c r="O218" s="92"/>
      <c r="P218" s="238">
        <f>O218*H218</f>
        <v>0</v>
      </c>
      <c r="Q218" s="238">
        <v>0</v>
      </c>
      <c r="R218" s="238">
        <f>Q218*H218</f>
        <v>0</v>
      </c>
      <c r="S218" s="238">
        <v>0</v>
      </c>
      <c r="T218" s="239">
        <f>S218*H218</f>
        <v>0</v>
      </c>
      <c r="U218" s="39"/>
      <c r="V218" s="39"/>
      <c r="W218" s="39"/>
      <c r="X218" s="39"/>
      <c r="Y218" s="39"/>
      <c r="Z218" s="39"/>
      <c r="AA218" s="39"/>
      <c r="AB218" s="39"/>
      <c r="AC218" s="39"/>
      <c r="AD218" s="39"/>
      <c r="AE218" s="39"/>
      <c r="AR218" s="240" t="s">
        <v>530</v>
      </c>
      <c r="AT218" s="240" t="s">
        <v>352</v>
      </c>
      <c r="AU218" s="240" t="s">
        <v>86</v>
      </c>
      <c r="AY218" s="18" t="s">
        <v>350</v>
      </c>
      <c r="BE218" s="241">
        <f>IF(N218="základní",J218,0)</f>
        <v>0</v>
      </c>
      <c r="BF218" s="241">
        <f>IF(N218="snížená",J218,0)</f>
        <v>0</v>
      </c>
      <c r="BG218" s="241">
        <f>IF(N218="zákl. přenesená",J218,0)</f>
        <v>0</v>
      </c>
      <c r="BH218" s="241">
        <f>IF(N218="sníž. přenesená",J218,0)</f>
        <v>0</v>
      </c>
      <c r="BI218" s="241">
        <f>IF(N218="nulová",J218,0)</f>
        <v>0</v>
      </c>
      <c r="BJ218" s="18" t="s">
        <v>84</v>
      </c>
      <c r="BK218" s="241">
        <f>ROUND(I218*H218,2)</f>
        <v>0</v>
      </c>
      <c r="BL218" s="18" t="s">
        <v>530</v>
      </c>
      <c r="BM218" s="240" t="s">
        <v>2015</v>
      </c>
    </row>
    <row r="219" s="2" customFormat="1">
      <c r="A219" s="39"/>
      <c r="B219" s="40"/>
      <c r="C219" s="41"/>
      <c r="D219" s="242" t="s">
        <v>359</v>
      </c>
      <c r="E219" s="41"/>
      <c r="F219" s="243" t="s">
        <v>7802</v>
      </c>
      <c r="G219" s="41"/>
      <c r="H219" s="41"/>
      <c r="I219" s="244"/>
      <c r="J219" s="41"/>
      <c r="K219" s="41"/>
      <c r="L219" s="45"/>
      <c r="M219" s="245"/>
      <c r="N219" s="246"/>
      <c r="O219" s="92"/>
      <c r="P219" s="92"/>
      <c r="Q219" s="92"/>
      <c r="R219" s="92"/>
      <c r="S219" s="92"/>
      <c r="T219" s="93"/>
      <c r="U219" s="39"/>
      <c r="V219" s="39"/>
      <c r="W219" s="39"/>
      <c r="X219" s="39"/>
      <c r="Y219" s="39"/>
      <c r="Z219" s="39"/>
      <c r="AA219" s="39"/>
      <c r="AB219" s="39"/>
      <c r="AC219" s="39"/>
      <c r="AD219" s="39"/>
      <c r="AE219" s="39"/>
      <c r="AT219" s="18" t="s">
        <v>359</v>
      </c>
      <c r="AU219" s="18" t="s">
        <v>86</v>
      </c>
    </row>
    <row r="220" s="2" customFormat="1" ht="16.5" customHeight="1">
      <c r="A220" s="39"/>
      <c r="B220" s="40"/>
      <c r="C220" s="229" t="s">
        <v>877</v>
      </c>
      <c r="D220" s="229" t="s">
        <v>352</v>
      </c>
      <c r="E220" s="230" t="s">
        <v>7803</v>
      </c>
      <c r="F220" s="231" t="s">
        <v>7804</v>
      </c>
      <c r="G220" s="232" t="s">
        <v>4932</v>
      </c>
      <c r="H220" s="233">
        <v>8</v>
      </c>
      <c r="I220" s="234"/>
      <c r="J220" s="235">
        <f>ROUND(I220*H220,2)</f>
        <v>0</v>
      </c>
      <c r="K220" s="231" t="s">
        <v>7709</v>
      </c>
      <c r="L220" s="45"/>
      <c r="M220" s="236" t="s">
        <v>1</v>
      </c>
      <c r="N220" s="237" t="s">
        <v>41</v>
      </c>
      <c r="O220" s="92"/>
      <c r="P220" s="238">
        <f>O220*H220</f>
        <v>0</v>
      </c>
      <c r="Q220" s="238">
        <v>0</v>
      </c>
      <c r="R220" s="238">
        <f>Q220*H220</f>
        <v>0</v>
      </c>
      <c r="S220" s="238">
        <v>0</v>
      </c>
      <c r="T220" s="239">
        <f>S220*H220</f>
        <v>0</v>
      </c>
      <c r="U220" s="39"/>
      <c r="V220" s="39"/>
      <c r="W220" s="39"/>
      <c r="X220" s="39"/>
      <c r="Y220" s="39"/>
      <c r="Z220" s="39"/>
      <c r="AA220" s="39"/>
      <c r="AB220" s="39"/>
      <c r="AC220" s="39"/>
      <c r="AD220" s="39"/>
      <c r="AE220" s="39"/>
      <c r="AR220" s="240" t="s">
        <v>530</v>
      </c>
      <c r="AT220" s="240" t="s">
        <v>352</v>
      </c>
      <c r="AU220" s="240" t="s">
        <v>86</v>
      </c>
      <c r="AY220" s="18" t="s">
        <v>350</v>
      </c>
      <c r="BE220" s="241">
        <f>IF(N220="základní",J220,0)</f>
        <v>0</v>
      </c>
      <c r="BF220" s="241">
        <f>IF(N220="snížená",J220,0)</f>
        <v>0</v>
      </c>
      <c r="BG220" s="241">
        <f>IF(N220="zákl. přenesená",J220,0)</f>
        <v>0</v>
      </c>
      <c r="BH220" s="241">
        <f>IF(N220="sníž. přenesená",J220,0)</f>
        <v>0</v>
      </c>
      <c r="BI220" s="241">
        <f>IF(N220="nulová",J220,0)</f>
        <v>0</v>
      </c>
      <c r="BJ220" s="18" t="s">
        <v>84</v>
      </c>
      <c r="BK220" s="241">
        <f>ROUND(I220*H220,2)</f>
        <v>0</v>
      </c>
      <c r="BL220" s="18" t="s">
        <v>530</v>
      </c>
      <c r="BM220" s="240" t="s">
        <v>2024</v>
      </c>
    </row>
    <row r="221" s="2" customFormat="1">
      <c r="A221" s="39"/>
      <c r="B221" s="40"/>
      <c r="C221" s="41"/>
      <c r="D221" s="242" t="s">
        <v>359</v>
      </c>
      <c r="E221" s="41"/>
      <c r="F221" s="243" t="s">
        <v>7804</v>
      </c>
      <c r="G221" s="41"/>
      <c r="H221" s="41"/>
      <c r="I221" s="244"/>
      <c r="J221" s="41"/>
      <c r="K221" s="41"/>
      <c r="L221" s="45"/>
      <c r="M221" s="245"/>
      <c r="N221" s="246"/>
      <c r="O221" s="92"/>
      <c r="P221" s="92"/>
      <c r="Q221" s="92"/>
      <c r="R221" s="92"/>
      <c r="S221" s="92"/>
      <c r="T221" s="93"/>
      <c r="U221" s="39"/>
      <c r="V221" s="39"/>
      <c r="W221" s="39"/>
      <c r="X221" s="39"/>
      <c r="Y221" s="39"/>
      <c r="Z221" s="39"/>
      <c r="AA221" s="39"/>
      <c r="AB221" s="39"/>
      <c r="AC221" s="39"/>
      <c r="AD221" s="39"/>
      <c r="AE221" s="39"/>
      <c r="AT221" s="18" t="s">
        <v>359</v>
      </c>
      <c r="AU221" s="18" t="s">
        <v>86</v>
      </c>
    </row>
    <row r="222" s="2" customFormat="1" ht="16.5" customHeight="1">
      <c r="A222" s="39"/>
      <c r="B222" s="40"/>
      <c r="C222" s="229" t="s">
        <v>882</v>
      </c>
      <c r="D222" s="229" t="s">
        <v>352</v>
      </c>
      <c r="E222" s="230" t="s">
        <v>7805</v>
      </c>
      <c r="F222" s="231" t="s">
        <v>7806</v>
      </c>
      <c r="G222" s="232" t="s">
        <v>4932</v>
      </c>
      <c r="H222" s="233">
        <v>8</v>
      </c>
      <c r="I222" s="234"/>
      <c r="J222" s="235">
        <f>ROUND(I222*H222,2)</f>
        <v>0</v>
      </c>
      <c r="K222" s="231" t="s">
        <v>7709</v>
      </c>
      <c r="L222" s="45"/>
      <c r="M222" s="236" t="s">
        <v>1</v>
      </c>
      <c r="N222" s="237" t="s">
        <v>41</v>
      </c>
      <c r="O222" s="92"/>
      <c r="P222" s="238">
        <f>O222*H222</f>
        <v>0</v>
      </c>
      <c r="Q222" s="238">
        <v>0</v>
      </c>
      <c r="R222" s="238">
        <f>Q222*H222</f>
        <v>0</v>
      </c>
      <c r="S222" s="238">
        <v>0</v>
      </c>
      <c r="T222" s="239">
        <f>S222*H222</f>
        <v>0</v>
      </c>
      <c r="U222" s="39"/>
      <c r="V222" s="39"/>
      <c r="W222" s="39"/>
      <c r="X222" s="39"/>
      <c r="Y222" s="39"/>
      <c r="Z222" s="39"/>
      <c r="AA222" s="39"/>
      <c r="AB222" s="39"/>
      <c r="AC222" s="39"/>
      <c r="AD222" s="39"/>
      <c r="AE222" s="39"/>
      <c r="AR222" s="240" t="s">
        <v>530</v>
      </c>
      <c r="AT222" s="240" t="s">
        <v>352</v>
      </c>
      <c r="AU222" s="240" t="s">
        <v>86</v>
      </c>
      <c r="AY222" s="18" t="s">
        <v>350</v>
      </c>
      <c r="BE222" s="241">
        <f>IF(N222="základní",J222,0)</f>
        <v>0</v>
      </c>
      <c r="BF222" s="241">
        <f>IF(N222="snížená",J222,0)</f>
        <v>0</v>
      </c>
      <c r="BG222" s="241">
        <f>IF(N222="zákl. přenesená",J222,0)</f>
        <v>0</v>
      </c>
      <c r="BH222" s="241">
        <f>IF(N222="sníž. přenesená",J222,0)</f>
        <v>0</v>
      </c>
      <c r="BI222" s="241">
        <f>IF(N222="nulová",J222,0)</f>
        <v>0</v>
      </c>
      <c r="BJ222" s="18" t="s">
        <v>84</v>
      </c>
      <c r="BK222" s="241">
        <f>ROUND(I222*H222,2)</f>
        <v>0</v>
      </c>
      <c r="BL222" s="18" t="s">
        <v>530</v>
      </c>
      <c r="BM222" s="240" t="s">
        <v>2035</v>
      </c>
    </row>
    <row r="223" s="2" customFormat="1">
      <c r="A223" s="39"/>
      <c r="B223" s="40"/>
      <c r="C223" s="41"/>
      <c r="D223" s="242" t="s">
        <v>359</v>
      </c>
      <c r="E223" s="41"/>
      <c r="F223" s="243" t="s">
        <v>7806</v>
      </c>
      <c r="G223" s="41"/>
      <c r="H223" s="41"/>
      <c r="I223" s="244"/>
      <c r="J223" s="41"/>
      <c r="K223" s="41"/>
      <c r="L223" s="45"/>
      <c r="M223" s="245"/>
      <c r="N223" s="246"/>
      <c r="O223" s="92"/>
      <c r="P223" s="92"/>
      <c r="Q223" s="92"/>
      <c r="R223" s="92"/>
      <c r="S223" s="92"/>
      <c r="T223" s="93"/>
      <c r="U223" s="39"/>
      <c r="V223" s="39"/>
      <c r="W223" s="39"/>
      <c r="X223" s="39"/>
      <c r="Y223" s="39"/>
      <c r="Z223" s="39"/>
      <c r="AA223" s="39"/>
      <c r="AB223" s="39"/>
      <c r="AC223" s="39"/>
      <c r="AD223" s="39"/>
      <c r="AE223" s="39"/>
      <c r="AT223" s="18" t="s">
        <v>359</v>
      </c>
      <c r="AU223" s="18" t="s">
        <v>86</v>
      </c>
    </row>
    <row r="224" s="2" customFormat="1" ht="16.5" customHeight="1">
      <c r="A224" s="39"/>
      <c r="B224" s="40"/>
      <c r="C224" s="229" t="s">
        <v>888</v>
      </c>
      <c r="D224" s="229" t="s">
        <v>352</v>
      </c>
      <c r="E224" s="230" t="s">
        <v>7807</v>
      </c>
      <c r="F224" s="231" t="s">
        <v>7808</v>
      </c>
      <c r="G224" s="232" t="s">
        <v>4932</v>
      </c>
      <c r="H224" s="233">
        <v>19</v>
      </c>
      <c r="I224" s="234"/>
      <c r="J224" s="235">
        <f>ROUND(I224*H224,2)</f>
        <v>0</v>
      </c>
      <c r="K224" s="231" t="s">
        <v>7709</v>
      </c>
      <c r="L224" s="45"/>
      <c r="M224" s="236" t="s">
        <v>1</v>
      </c>
      <c r="N224" s="237" t="s">
        <v>41</v>
      </c>
      <c r="O224" s="92"/>
      <c r="P224" s="238">
        <f>O224*H224</f>
        <v>0</v>
      </c>
      <c r="Q224" s="238">
        <v>0</v>
      </c>
      <c r="R224" s="238">
        <f>Q224*H224</f>
        <v>0</v>
      </c>
      <c r="S224" s="238">
        <v>0</v>
      </c>
      <c r="T224" s="239">
        <f>S224*H224</f>
        <v>0</v>
      </c>
      <c r="U224" s="39"/>
      <c r="V224" s="39"/>
      <c r="W224" s="39"/>
      <c r="X224" s="39"/>
      <c r="Y224" s="39"/>
      <c r="Z224" s="39"/>
      <c r="AA224" s="39"/>
      <c r="AB224" s="39"/>
      <c r="AC224" s="39"/>
      <c r="AD224" s="39"/>
      <c r="AE224" s="39"/>
      <c r="AR224" s="240" t="s">
        <v>530</v>
      </c>
      <c r="AT224" s="240" t="s">
        <v>352</v>
      </c>
      <c r="AU224" s="240" t="s">
        <v>86</v>
      </c>
      <c r="AY224" s="18" t="s">
        <v>350</v>
      </c>
      <c r="BE224" s="241">
        <f>IF(N224="základní",J224,0)</f>
        <v>0</v>
      </c>
      <c r="BF224" s="241">
        <f>IF(N224="snížená",J224,0)</f>
        <v>0</v>
      </c>
      <c r="BG224" s="241">
        <f>IF(N224="zákl. přenesená",J224,0)</f>
        <v>0</v>
      </c>
      <c r="BH224" s="241">
        <f>IF(N224="sníž. přenesená",J224,0)</f>
        <v>0</v>
      </c>
      <c r="BI224" s="241">
        <f>IF(N224="nulová",J224,0)</f>
        <v>0</v>
      </c>
      <c r="BJ224" s="18" t="s">
        <v>84</v>
      </c>
      <c r="BK224" s="241">
        <f>ROUND(I224*H224,2)</f>
        <v>0</v>
      </c>
      <c r="BL224" s="18" t="s">
        <v>530</v>
      </c>
      <c r="BM224" s="240" t="s">
        <v>2048</v>
      </c>
    </row>
    <row r="225" s="2" customFormat="1">
      <c r="A225" s="39"/>
      <c r="B225" s="40"/>
      <c r="C225" s="41"/>
      <c r="D225" s="242" t="s">
        <v>359</v>
      </c>
      <c r="E225" s="41"/>
      <c r="F225" s="243" t="s">
        <v>7808</v>
      </c>
      <c r="G225" s="41"/>
      <c r="H225" s="41"/>
      <c r="I225" s="244"/>
      <c r="J225" s="41"/>
      <c r="K225" s="41"/>
      <c r="L225" s="45"/>
      <c r="M225" s="245"/>
      <c r="N225" s="246"/>
      <c r="O225" s="92"/>
      <c r="P225" s="92"/>
      <c r="Q225" s="92"/>
      <c r="R225" s="92"/>
      <c r="S225" s="92"/>
      <c r="T225" s="93"/>
      <c r="U225" s="39"/>
      <c r="V225" s="39"/>
      <c r="W225" s="39"/>
      <c r="X225" s="39"/>
      <c r="Y225" s="39"/>
      <c r="Z225" s="39"/>
      <c r="AA225" s="39"/>
      <c r="AB225" s="39"/>
      <c r="AC225" s="39"/>
      <c r="AD225" s="39"/>
      <c r="AE225" s="39"/>
      <c r="AT225" s="18" t="s">
        <v>359</v>
      </c>
      <c r="AU225" s="18" t="s">
        <v>86</v>
      </c>
    </row>
    <row r="226" s="2" customFormat="1" ht="16.5" customHeight="1">
      <c r="A226" s="39"/>
      <c r="B226" s="40"/>
      <c r="C226" s="229" t="s">
        <v>894</v>
      </c>
      <c r="D226" s="229" t="s">
        <v>352</v>
      </c>
      <c r="E226" s="230" t="s">
        <v>7809</v>
      </c>
      <c r="F226" s="231" t="s">
        <v>7810</v>
      </c>
      <c r="G226" s="232" t="s">
        <v>4932</v>
      </c>
      <c r="H226" s="233">
        <v>19</v>
      </c>
      <c r="I226" s="234"/>
      <c r="J226" s="235">
        <f>ROUND(I226*H226,2)</f>
        <v>0</v>
      </c>
      <c r="K226" s="231" t="s">
        <v>7709</v>
      </c>
      <c r="L226" s="45"/>
      <c r="M226" s="236" t="s">
        <v>1</v>
      </c>
      <c r="N226" s="237" t="s">
        <v>41</v>
      </c>
      <c r="O226" s="92"/>
      <c r="P226" s="238">
        <f>O226*H226</f>
        <v>0</v>
      </c>
      <c r="Q226" s="238">
        <v>0</v>
      </c>
      <c r="R226" s="238">
        <f>Q226*H226</f>
        <v>0</v>
      </c>
      <c r="S226" s="238">
        <v>0</v>
      </c>
      <c r="T226" s="239">
        <f>S226*H226</f>
        <v>0</v>
      </c>
      <c r="U226" s="39"/>
      <c r="V226" s="39"/>
      <c r="W226" s="39"/>
      <c r="X226" s="39"/>
      <c r="Y226" s="39"/>
      <c r="Z226" s="39"/>
      <c r="AA226" s="39"/>
      <c r="AB226" s="39"/>
      <c r="AC226" s="39"/>
      <c r="AD226" s="39"/>
      <c r="AE226" s="39"/>
      <c r="AR226" s="240" t="s">
        <v>530</v>
      </c>
      <c r="AT226" s="240" t="s">
        <v>352</v>
      </c>
      <c r="AU226" s="240" t="s">
        <v>86</v>
      </c>
      <c r="AY226" s="18" t="s">
        <v>350</v>
      </c>
      <c r="BE226" s="241">
        <f>IF(N226="základní",J226,0)</f>
        <v>0</v>
      </c>
      <c r="BF226" s="241">
        <f>IF(N226="snížená",J226,0)</f>
        <v>0</v>
      </c>
      <c r="BG226" s="241">
        <f>IF(N226="zákl. přenesená",J226,0)</f>
        <v>0</v>
      </c>
      <c r="BH226" s="241">
        <f>IF(N226="sníž. přenesená",J226,0)</f>
        <v>0</v>
      </c>
      <c r="BI226" s="241">
        <f>IF(N226="nulová",J226,0)</f>
        <v>0</v>
      </c>
      <c r="BJ226" s="18" t="s">
        <v>84</v>
      </c>
      <c r="BK226" s="241">
        <f>ROUND(I226*H226,2)</f>
        <v>0</v>
      </c>
      <c r="BL226" s="18" t="s">
        <v>530</v>
      </c>
      <c r="BM226" s="240" t="s">
        <v>2060</v>
      </c>
    </row>
    <row r="227" s="2" customFormat="1">
      <c r="A227" s="39"/>
      <c r="B227" s="40"/>
      <c r="C227" s="41"/>
      <c r="D227" s="242" t="s">
        <v>359</v>
      </c>
      <c r="E227" s="41"/>
      <c r="F227" s="243" t="s">
        <v>7810</v>
      </c>
      <c r="G227" s="41"/>
      <c r="H227" s="41"/>
      <c r="I227" s="244"/>
      <c r="J227" s="41"/>
      <c r="K227" s="41"/>
      <c r="L227" s="45"/>
      <c r="M227" s="245"/>
      <c r="N227" s="246"/>
      <c r="O227" s="92"/>
      <c r="P227" s="92"/>
      <c r="Q227" s="92"/>
      <c r="R227" s="92"/>
      <c r="S227" s="92"/>
      <c r="T227" s="93"/>
      <c r="U227" s="39"/>
      <c r="V227" s="39"/>
      <c r="W227" s="39"/>
      <c r="X227" s="39"/>
      <c r="Y227" s="39"/>
      <c r="Z227" s="39"/>
      <c r="AA227" s="39"/>
      <c r="AB227" s="39"/>
      <c r="AC227" s="39"/>
      <c r="AD227" s="39"/>
      <c r="AE227" s="39"/>
      <c r="AT227" s="18" t="s">
        <v>359</v>
      </c>
      <c r="AU227" s="18" t="s">
        <v>86</v>
      </c>
    </row>
    <row r="228" s="2" customFormat="1" ht="16.5" customHeight="1">
      <c r="A228" s="39"/>
      <c r="B228" s="40"/>
      <c r="C228" s="229" t="s">
        <v>911</v>
      </c>
      <c r="D228" s="229" t="s">
        <v>352</v>
      </c>
      <c r="E228" s="230" t="s">
        <v>7811</v>
      </c>
      <c r="F228" s="231" t="s">
        <v>7812</v>
      </c>
      <c r="G228" s="232" t="s">
        <v>4932</v>
      </c>
      <c r="H228" s="233">
        <v>19</v>
      </c>
      <c r="I228" s="234"/>
      <c r="J228" s="235">
        <f>ROUND(I228*H228,2)</f>
        <v>0</v>
      </c>
      <c r="K228" s="231" t="s">
        <v>7709</v>
      </c>
      <c r="L228" s="45"/>
      <c r="M228" s="236" t="s">
        <v>1</v>
      </c>
      <c r="N228" s="237" t="s">
        <v>41</v>
      </c>
      <c r="O228" s="92"/>
      <c r="P228" s="238">
        <f>O228*H228</f>
        <v>0</v>
      </c>
      <c r="Q228" s="238">
        <v>0</v>
      </c>
      <c r="R228" s="238">
        <f>Q228*H228</f>
        <v>0</v>
      </c>
      <c r="S228" s="238">
        <v>0</v>
      </c>
      <c r="T228" s="239">
        <f>S228*H228</f>
        <v>0</v>
      </c>
      <c r="U228" s="39"/>
      <c r="V228" s="39"/>
      <c r="W228" s="39"/>
      <c r="X228" s="39"/>
      <c r="Y228" s="39"/>
      <c r="Z228" s="39"/>
      <c r="AA228" s="39"/>
      <c r="AB228" s="39"/>
      <c r="AC228" s="39"/>
      <c r="AD228" s="39"/>
      <c r="AE228" s="39"/>
      <c r="AR228" s="240" t="s">
        <v>530</v>
      </c>
      <c r="AT228" s="240" t="s">
        <v>352</v>
      </c>
      <c r="AU228" s="240" t="s">
        <v>86</v>
      </c>
      <c r="AY228" s="18" t="s">
        <v>350</v>
      </c>
      <c r="BE228" s="241">
        <f>IF(N228="základní",J228,0)</f>
        <v>0</v>
      </c>
      <c r="BF228" s="241">
        <f>IF(N228="snížená",J228,0)</f>
        <v>0</v>
      </c>
      <c r="BG228" s="241">
        <f>IF(N228="zákl. přenesená",J228,0)</f>
        <v>0</v>
      </c>
      <c r="BH228" s="241">
        <f>IF(N228="sníž. přenesená",J228,0)</f>
        <v>0</v>
      </c>
      <c r="BI228" s="241">
        <f>IF(N228="nulová",J228,0)</f>
        <v>0</v>
      </c>
      <c r="BJ228" s="18" t="s">
        <v>84</v>
      </c>
      <c r="BK228" s="241">
        <f>ROUND(I228*H228,2)</f>
        <v>0</v>
      </c>
      <c r="BL228" s="18" t="s">
        <v>530</v>
      </c>
      <c r="BM228" s="240" t="s">
        <v>2074</v>
      </c>
    </row>
    <row r="229" s="2" customFormat="1">
      <c r="A229" s="39"/>
      <c r="B229" s="40"/>
      <c r="C229" s="41"/>
      <c r="D229" s="242" t="s">
        <v>359</v>
      </c>
      <c r="E229" s="41"/>
      <c r="F229" s="243" t="s">
        <v>7812</v>
      </c>
      <c r="G229" s="41"/>
      <c r="H229" s="41"/>
      <c r="I229" s="244"/>
      <c r="J229" s="41"/>
      <c r="K229" s="41"/>
      <c r="L229" s="45"/>
      <c r="M229" s="245"/>
      <c r="N229" s="246"/>
      <c r="O229" s="92"/>
      <c r="P229" s="92"/>
      <c r="Q229" s="92"/>
      <c r="R229" s="92"/>
      <c r="S229" s="92"/>
      <c r="T229" s="93"/>
      <c r="U229" s="39"/>
      <c r="V229" s="39"/>
      <c r="W229" s="39"/>
      <c r="X229" s="39"/>
      <c r="Y229" s="39"/>
      <c r="Z229" s="39"/>
      <c r="AA229" s="39"/>
      <c r="AB229" s="39"/>
      <c r="AC229" s="39"/>
      <c r="AD229" s="39"/>
      <c r="AE229" s="39"/>
      <c r="AT229" s="18" t="s">
        <v>359</v>
      </c>
      <c r="AU229" s="18" t="s">
        <v>86</v>
      </c>
    </row>
    <row r="230" s="2" customFormat="1" ht="16.5" customHeight="1">
      <c r="A230" s="39"/>
      <c r="B230" s="40"/>
      <c r="C230" s="229" t="s">
        <v>918</v>
      </c>
      <c r="D230" s="229" t="s">
        <v>352</v>
      </c>
      <c r="E230" s="230" t="s">
        <v>7813</v>
      </c>
      <c r="F230" s="231" t="s">
        <v>7814</v>
      </c>
      <c r="G230" s="232" t="s">
        <v>4932</v>
      </c>
      <c r="H230" s="233">
        <v>19</v>
      </c>
      <c r="I230" s="234"/>
      <c r="J230" s="235">
        <f>ROUND(I230*H230,2)</f>
        <v>0</v>
      </c>
      <c r="K230" s="231" t="s">
        <v>7709</v>
      </c>
      <c r="L230" s="45"/>
      <c r="M230" s="236" t="s">
        <v>1</v>
      </c>
      <c r="N230" s="237" t="s">
        <v>41</v>
      </c>
      <c r="O230" s="92"/>
      <c r="P230" s="238">
        <f>O230*H230</f>
        <v>0</v>
      </c>
      <c r="Q230" s="238">
        <v>0</v>
      </c>
      <c r="R230" s="238">
        <f>Q230*H230</f>
        <v>0</v>
      </c>
      <c r="S230" s="238">
        <v>0</v>
      </c>
      <c r="T230" s="239">
        <f>S230*H230</f>
        <v>0</v>
      </c>
      <c r="U230" s="39"/>
      <c r="V230" s="39"/>
      <c r="W230" s="39"/>
      <c r="X230" s="39"/>
      <c r="Y230" s="39"/>
      <c r="Z230" s="39"/>
      <c r="AA230" s="39"/>
      <c r="AB230" s="39"/>
      <c r="AC230" s="39"/>
      <c r="AD230" s="39"/>
      <c r="AE230" s="39"/>
      <c r="AR230" s="240" t="s">
        <v>530</v>
      </c>
      <c r="AT230" s="240" t="s">
        <v>352</v>
      </c>
      <c r="AU230" s="240" t="s">
        <v>86</v>
      </c>
      <c r="AY230" s="18" t="s">
        <v>350</v>
      </c>
      <c r="BE230" s="241">
        <f>IF(N230="základní",J230,0)</f>
        <v>0</v>
      </c>
      <c r="BF230" s="241">
        <f>IF(N230="snížená",J230,0)</f>
        <v>0</v>
      </c>
      <c r="BG230" s="241">
        <f>IF(N230="zákl. přenesená",J230,0)</f>
        <v>0</v>
      </c>
      <c r="BH230" s="241">
        <f>IF(N230="sníž. přenesená",J230,0)</f>
        <v>0</v>
      </c>
      <c r="BI230" s="241">
        <f>IF(N230="nulová",J230,0)</f>
        <v>0</v>
      </c>
      <c r="BJ230" s="18" t="s">
        <v>84</v>
      </c>
      <c r="BK230" s="241">
        <f>ROUND(I230*H230,2)</f>
        <v>0</v>
      </c>
      <c r="BL230" s="18" t="s">
        <v>530</v>
      </c>
      <c r="BM230" s="240" t="s">
        <v>2091</v>
      </c>
    </row>
    <row r="231" s="2" customFormat="1">
      <c r="A231" s="39"/>
      <c r="B231" s="40"/>
      <c r="C231" s="41"/>
      <c r="D231" s="242" t="s">
        <v>359</v>
      </c>
      <c r="E231" s="41"/>
      <c r="F231" s="243" t="s">
        <v>7814</v>
      </c>
      <c r="G231" s="41"/>
      <c r="H231" s="41"/>
      <c r="I231" s="244"/>
      <c r="J231" s="41"/>
      <c r="K231" s="41"/>
      <c r="L231" s="45"/>
      <c r="M231" s="245"/>
      <c r="N231" s="246"/>
      <c r="O231" s="92"/>
      <c r="P231" s="92"/>
      <c r="Q231" s="92"/>
      <c r="R231" s="92"/>
      <c r="S231" s="92"/>
      <c r="T231" s="93"/>
      <c r="U231" s="39"/>
      <c r="V231" s="39"/>
      <c r="W231" s="39"/>
      <c r="X231" s="39"/>
      <c r="Y231" s="39"/>
      <c r="Z231" s="39"/>
      <c r="AA231" s="39"/>
      <c r="AB231" s="39"/>
      <c r="AC231" s="39"/>
      <c r="AD231" s="39"/>
      <c r="AE231" s="39"/>
      <c r="AT231" s="18" t="s">
        <v>359</v>
      </c>
      <c r="AU231" s="18" t="s">
        <v>86</v>
      </c>
    </row>
    <row r="232" s="2" customFormat="1" ht="24.15" customHeight="1">
      <c r="A232" s="39"/>
      <c r="B232" s="40"/>
      <c r="C232" s="229" t="s">
        <v>924</v>
      </c>
      <c r="D232" s="229" t="s">
        <v>352</v>
      </c>
      <c r="E232" s="230" t="s">
        <v>7815</v>
      </c>
      <c r="F232" s="231" t="s">
        <v>7816</v>
      </c>
      <c r="G232" s="232" t="s">
        <v>4932</v>
      </c>
      <c r="H232" s="233">
        <v>8</v>
      </c>
      <c r="I232" s="234"/>
      <c r="J232" s="235">
        <f>ROUND(I232*H232,2)</f>
        <v>0</v>
      </c>
      <c r="K232" s="231" t="s">
        <v>7709</v>
      </c>
      <c r="L232" s="45"/>
      <c r="M232" s="236" t="s">
        <v>1</v>
      </c>
      <c r="N232" s="237" t="s">
        <v>41</v>
      </c>
      <c r="O232" s="92"/>
      <c r="P232" s="238">
        <f>O232*H232</f>
        <v>0</v>
      </c>
      <c r="Q232" s="238">
        <v>0</v>
      </c>
      <c r="R232" s="238">
        <f>Q232*H232</f>
        <v>0</v>
      </c>
      <c r="S232" s="238">
        <v>0</v>
      </c>
      <c r="T232" s="239">
        <f>S232*H232</f>
        <v>0</v>
      </c>
      <c r="U232" s="39"/>
      <c r="V232" s="39"/>
      <c r="W232" s="39"/>
      <c r="X232" s="39"/>
      <c r="Y232" s="39"/>
      <c r="Z232" s="39"/>
      <c r="AA232" s="39"/>
      <c r="AB232" s="39"/>
      <c r="AC232" s="39"/>
      <c r="AD232" s="39"/>
      <c r="AE232" s="39"/>
      <c r="AR232" s="240" t="s">
        <v>530</v>
      </c>
      <c r="AT232" s="240" t="s">
        <v>352</v>
      </c>
      <c r="AU232" s="240" t="s">
        <v>86</v>
      </c>
      <c r="AY232" s="18" t="s">
        <v>350</v>
      </c>
      <c r="BE232" s="241">
        <f>IF(N232="základní",J232,0)</f>
        <v>0</v>
      </c>
      <c r="BF232" s="241">
        <f>IF(N232="snížená",J232,0)</f>
        <v>0</v>
      </c>
      <c r="BG232" s="241">
        <f>IF(N232="zákl. přenesená",J232,0)</f>
        <v>0</v>
      </c>
      <c r="BH232" s="241">
        <f>IF(N232="sníž. přenesená",J232,0)</f>
        <v>0</v>
      </c>
      <c r="BI232" s="241">
        <f>IF(N232="nulová",J232,0)</f>
        <v>0</v>
      </c>
      <c r="BJ232" s="18" t="s">
        <v>84</v>
      </c>
      <c r="BK232" s="241">
        <f>ROUND(I232*H232,2)</f>
        <v>0</v>
      </c>
      <c r="BL232" s="18" t="s">
        <v>530</v>
      </c>
      <c r="BM232" s="240" t="s">
        <v>2102</v>
      </c>
    </row>
    <row r="233" s="2" customFormat="1">
      <c r="A233" s="39"/>
      <c r="B233" s="40"/>
      <c r="C233" s="41"/>
      <c r="D233" s="242" t="s">
        <v>359</v>
      </c>
      <c r="E233" s="41"/>
      <c r="F233" s="243" t="s">
        <v>7816</v>
      </c>
      <c r="G233" s="41"/>
      <c r="H233" s="41"/>
      <c r="I233" s="244"/>
      <c r="J233" s="41"/>
      <c r="K233" s="41"/>
      <c r="L233" s="45"/>
      <c r="M233" s="245"/>
      <c r="N233" s="246"/>
      <c r="O233" s="92"/>
      <c r="P233" s="92"/>
      <c r="Q233" s="92"/>
      <c r="R233" s="92"/>
      <c r="S233" s="92"/>
      <c r="T233" s="93"/>
      <c r="U233" s="39"/>
      <c r="V233" s="39"/>
      <c r="W233" s="39"/>
      <c r="X233" s="39"/>
      <c r="Y233" s="39"/>
      <c r="Z233" s="39"/>
      <c r="AA233" s="39"/>
      <c r="AB233" s="39"/>
      <c r="AC233" s="39"/>
      <c r="AD233" s="39"/>
      <c r="AE233" s="39"/>
      <c r="AT233" s="18" t="s">
        <v>359</v>
      </c>
      <c r="AU233" s="18" t="s">
        <v>86</v>
      </c>
    </row>
    <row r="234" s="2" customFormat="1" ht="16.5" customHeight="1">
      <c r="A234" s="39"/>
      <c r="B234" s="40"/>
      <c r="C234" s="229" t="s">
        <v>929</v>
      </c>
      <c r="D234" s="229" t="s">
        <v>352</v>
      </c>
      <c r="E234" s="230" t="s">
        <v>7817</v>
      </c>
      <c r="F234" s="231" t="s">
        <v>7818</v>
      </c>
      <c r="G234" s="232" t="s">
        <v>4932</v>
      </c>
      <c r="H234" s="233">
        <v>8</v>
      </c>
      <c r="I234" s="234"/>
      <c r="J234" s="235">
        <f>ROUND(I234*H234,2)</f>
        <v>0</v>
      </c>
      <c r="K234" s="231" t="s">
        <v>7709</v>
      </c>
      <c r="L234" s="45"/>
      <c r="M234" s="236" t="s">
        <v>1</v>
      </c>
      <c r="N234" s="237" t="s">
        <v>41</v>
      </c>
      <c r="O234" s="92"/>
      <c r="P234" s="238">
        <f>O234*H234</f>
        <v>0</v>
      </c>
      <c r="Q234" s="238">
        <v>0</v>
      </c>
      <c r="R234" s="238">
        <f>Q234*H234</f>
        <v>0</v>
      </c>
      <c r="S234" s="238">
        <v>0</v>
      </c>
      <c r="T234" s="239">
        <f>S234*H234</f>
        <v>0</v>
      </c>
      <c r="U234" s="39"/>
      <c r="V234" s="39"/>
      <c r="W234" s="39"/>
      <c r="X234" s="39"/>
      <c r="Y234" s="39"/>
      <c r="Z234" s="39"/>
      <c r="AA234" s="39"/>
      <c r="AB234" s="39"/>
      <c r="AC234" s="39"/>
      <c r="AD234" s="39"/>
      <c r="AE234" s="39"/>
      <c r="AR234" s="240" t="s">
        <v>530</v>
      </c>
      <c r="AT234" s="240" t="s">
        <v>352</v>
      </c>
      <c r="AU234" s="240" t="s">
        <v>86</v>
      </c>
      <c r="AY234" s="18" t="s">
        <v>350</v>
      </c>
      <c r="BE234" s="241">
        <f>IF(N234="základní",J234,0)</f>
        <v>0</v>
      </c>
      <c r="BF234" s="241">
        <f>IF(N234="snížená",J234,0)</f>
        <v>0</v>
      </c>
      <c r="BG234" s="241">
        <f>IF(N234="zákl. přenesená",J234,0)</f>
        <v>0</v>
      </c>
      <c r="BH234" s="241">
        <f>IF(N234="sníž. přenesená",J234,0)</f>
        <v>0</v>
      </c>
      <c r="BI234" s="241">
        <f>IF(N234="nulová",J234,0)</f>
        <v>0</v>
      </c>
      <c r="BJ234" s="18" t="s">
        <v>84</v>
      </c>
      <c r="BK234" s="241">
        <f>ROUND(I234*H234,2)</f>
        <v>0</v>
      </c>
      <c r="BL234" s="18" t="s">
        <v>530</v>
      </c>
      <c r="BM234" s="240" t="s">
        <v>2117</v>
      </c>
    </row>
    <row r="235" s="2" customFormat="1">
      <c r="A235" s="39"/>
      <c r="B235" s="40"/>
      <c r="C235" s="41"/>
      <c r="D235" s="242" t="s">
        <v>359</v>
      </c>
      <c r="E235" s="41"/>
      <c r="F235" s="243" t="s">
        <v>7818</v>
      </c>
      <c r="G235" s="41"/>
      <c r="H235" s="41"/>
      <c r="I235" s="244"/>
      <c r="J235" s="41"/>
      <c r="K235" s="41"/>
      <c r="L235" s="45"/>
      <c r="M235" s="245"/>
      <c r="N235" s="246"/>
      <c r="O235" s="92"/>
      <c r="P235" s="92"/>
      <c r="Q235" s="92"/>
      <c r="R235" s="92"/>
      <c r="S235" s="92"/>
      <c r="T235" s="93"/>
      <c r="U235" s="39"/>
      <c r="V235" s="39"/>
      <c r="W235" s="39"/>
      <c r="X235" s="39"/>
      <c r="Y235" s="39"/>
      <c r="Z235" s="39"/>
      <c r="AA235" s="39"/>
      <c r="AB235" s="39"/>
      <c r="AC235" s="39"/>
      <c r="AD235" s="39"/>
      <c r="AE235" s="39"/>
      <c r="AT235" s="18" t="s">
        <v>359</v>
      </c>
      <c r="AU235" s="18" t="s">
        <v>86</v>
      </c>
    </row>
    <row r="236" s="2" customFormat="1" ht="24.15" customHeight="1">
      <c r="A236" s="39"/>
      <c r="B236" s="40"/>
      <c r="C236" s="229" t="s">
        <v>937</v>
      </c>
      <c r="D236" s="229" t="s">
        <v>352</v>
      </c>
      <c r="E236" s="230" t="s">
        <v>7819</v>
      </c>
      <c r="F236" s="231" t="s">
        <v>7820</v>
      </c>
      <c r="G236" s="232" t="s">
        <v>4932</v>
      </c>
      <c r="H236" s="233">
        <v>14</v>
      </c>
      <c r="I236" s="234"/>
      <c r="J236" s="235">
        <f>ROUND(I236*H236,2)</f>
        <v>0</v>
      </c>
      <c r="K236" s="231" t="s">
        <v>7709</v>
      </c>
      <c r="L236" s="45"/>
      <c r="M236" s="236" t="s">
        <v>1</v>
      </c>
      <c r="N236" s="237" t="s">
        <v>41</v>
      </c>
      <c r="O236" s="92"/>
      <c r="P236" s="238">
        <f>O236*H236</f>
        <v>0</v>
      </c>
      <c r="Q236" s="238">
        <v>0</v>
      </c>
      <c r="R236" s="238">
        <f>Q236*H236</f>
        <v>0</v>
      </c>
      <c r="S236" s="238">
        <v>0</v>
      </c>
      <c r="T236" s="239">
        <f>S236*H236</f>
        <v>0</v>
      </c>
      <c r="U236" s="39"/>
      <c r="V236" s="39"/>
      <c r="W236" s="39"/>
      <c r="X236" s="39"/>
      <c r="Y236" s="39"/>
      <c r="Z236" s="39"/>
      <c r="AA236" s="39"/>
      <c r="AB236" s="39"/>
      <c r="AC236" s="39"/>
      <c r="AD236" s="39"/>
      <c r="AE236" s="39"/>
      <c r="AR236" s="240" t="s">
        <v>530</v>
      </c>
      <c r="AT236" s="240" t="s">
        <v>352</v>
      </c>
      <c r="AU236" s="240" t="s">
        <v>86</v>
      </c>
      <c r="AY236" s="18" t="s">
        <v>350</v>
      </c>
      <c r="BE236" s="241">
        <f>IF(N236="základní",J236,0)</f>
        <v>0</v>
      </c>
      <c r="BF236" s="241">
        <f>IF(N236="snížená",J236,0)</f>
        <v>0</v>
      </c>
      <c r="BG236" s="241">
        <f>IF(N236="zákl. přenesená",J236,0)</f>
        <v>0</v>
      </c>
      <c r="BH236" s="241">
        <f>IF(N236="sníž. přenesená",J236,0)</f>
        <v>0</v>
      </c>
      <c r="BI236" s="241">
        <f>IF(N236="nulová",J236,0)</f>
        <v>0</v>
      </c>
      <c r="BJ236" s="18" t="s">
        <v>84</v>
      </c>
      <c r="BK236" s="241">
        <f>ROUND(I236*H236,2)</f>
        <v>0</v>
      </c>
      <c r="BL236" s="18" t="s">
        <v>530</v>
      </c>
      <c r="BM236" s="240" t="s">
        <v>2128</v>
      </c>
    </row>
    <row r="237" s="2" customFormat="1">
      <c r="A237" s="39"/>
      <c r="B237" s="40"/>
      <c r="C237" s="41"/>
      <c r="D237" s="242" t="s">
        <v>359</v>
      </c>
      <c r="E237" s="41"/>
      <c r="F237" s="243" t="s">
        <v>7820</v>
      </c>
      <c r="G237" s="41"/>
      <c r="H237" s="41"/>
      <c r="I237" s="244"/>
      <c r="J237" s="41"/>
      <c r="K237" s="41"/>
      <c r="L237" s="45"/>
      <c r="M237" s="245"/>
      <c r="N237" s="246"/>
      <c r="O237" s="92"/>
      <c r="P237" s="92"/>
      <c r="Q237" s="92"/>
      <c r="R237" s="92"/>
      <c r="S237" s="92"/>
      <c r="T237" s="93"/>
      <c r="U237" s="39"/>
      <c r="V237" s="39"/>
      <c r="W237" s="39"/>
      <c r="X237" s="39"/>
      <c r="Y237" s="39"/>
      <c r="Z237" s="39"/>
      <c r="AA237" s="39"/>
      <c r="AB237" s="39"/>
      <c r="AC237" s="39"/>
      <c r="AD237" s="39"/>
      <c r="AE237" s="39"/>
      <c r="AT237" s="18" t="s">
        <v>359</v>
      </c>
      <c r="AU237" s="18" t="s">
        <v>86</v>
      </c>
    </row>
    <row r="238" s="2" customFormat="1" ht="16.5" customHeight="1">
      <c r="A238" s="39"/>
      <c r="B238" s="40"/>
      <c r="C238" s="229" t="s">
        <v>943</v>
      </c>
      <c r="D238" s="229" t="s">
        <v>352</v>
      </c>
      <c r="E238" s="230" t="s">
        <v>7821</v>
      </c>
      <c r="F238" s="231" t="s">
        <v>7822</v>
      </c>
      <c r="G238" s="232" t="s">
        <v>4932</v>
      </c>
      <c r="H238" s="233">
        <v>14</v>
      </c>
      <c r="I238" s="234"/>
      <c r="J238" s="235">
        <f>ROUND(I238*H238,2)</f>
        <v>0</v>
      </c>
      <c r="K238" s="231" t="s">
        <v>7709</v>
      </c>
      <c r="L238" s="45"/>
      <c r="M238" s="236" t="s">
        <v>1</v>
      </c>
      <c r="N238" s="237" t="s">
        <v>41</v>
      </c>
      <c r="O238" s="92"/>
      <c r="P238" s="238">
        <f>O238*H238</f>
        <v>0</v>
      </c>
      <c r="Q238" s="238">
        <v>0</v>
      </c>
      <c r="R238" s="238">
        <f>Q238*H238</f>
        <v>0</v>
      </c>
      <c r="S238" s="238">
        <v>0</v>
      </c>
      <c r="T238" s="239">
        <f>S238*H238</f>
        <v>0</v>
      </c>
      <c r="U238" s="39"/>
      <c r="V238" s="39"/>
      <c r="W238" s="39"/>
      <c r="X238" s="39"/>
      <c r="Y238" s="39"/>
      <c r="Z238" s="39"/>
      <c r="AA238" s="39"/>
      <c r="AB238" s="39"/>
      <c r="AC238" s="39"/>
      <c r="AD238" s="39"/>
      <c r="AE238" s="39"/>
      <c r="AR238" s="240" t="s">
        <v>530</v>
      </c>
      <c r="AT238" s="240" t="s">
        <v>352</v>
      </c>
      <c r="AU238" s="240" t="s">
        <v>86</v>
      </c>
      <c r="AY238" s="18" t="s">
        <v>350</v>
      </c>
      <c r="BE238" s="241">
        <f>IF(N238="základní",J238,0)</f>
        <v>0</v>
      </c>
      <c r="BF238" s="241">
        <f>IF(N238="snížená",J238,0)</f>
        <v>0</v>
      </c>
      <c r="BG238" s="241">
        <f>IF(N238="zákl. přenesená",J238,0)</f>
        <v>0</v>
      </c>
      <c r="BH238" s="241">
        <f>IF(N238="sníž. přenesená",J238,0)</f>
        <v>0</v>
      </c>
      <c r="BI238" s="241">
        <f>IF(N238="nulová",J238,0)</f>
        <v>0</v>
      </c>
      <c r="BJ238" s="18" t="s">
        <v>84</v>
      </c>
      <c r="BK238" s="241">
        <f>ROUND(I238*H238,2)</f>
        <v>0</v>
      </c>
      <c r="BL238" s="18" t="s">
        <v>530</v>
      </c>
      <c r="BM238" s="240" t="s">
        <v>2152</v>
      </c>
    </row>
    <row r="239" s="2" customFormat="1">
      <c r="A239" s="39"/>
      <c r="B239" s="40"/>
      <c r="C239" s="41"/>
      <c r="D239" s="242" t="s">
        <v>359</v>
      </c>
      <c r="E239" s="41"/>
      <c r="F239" s="243" t="s">
        <v>7822</v>
      </c>
      <c r="G239" s="41"/>
      <c r="H239" s="41"/>
      <c r="I239" s="244"/>
      <c r="J239" s="41"/>
      <c r="K239" s="41"/>
      <c r="L239" s="45"/>
      <c r="M239" s="245"/>
      <c r="N239" s="246"/>
      <c r="O239" s="92"/>
      <c r="P239" s="92"/>
      <c r="Q239" s="92"/>
      <c r="R239" s="92"/>
      <c r="S239" s="92"/>
      <c r="T239" s="93"/>
      <c r="U239" s="39"/>
      <c r="V239" s="39"/>
      <c r="W239" s="39"/>
      <c r="X239" s="39"/>
      <c r="Y239" s="39"/>
      <c r="Z239" s="39"/>
      <c r="AA239" s="39"/>
      <c r="AB239" s="39"/>
      <c r="AC239" s="39"/>
      <c r="AD239" s="39"/>
      <c r="AE239" s="39"/>
      <c r="AT239" s="18" t="s">
        <v>359</v>
      </c>
      <c r="AU239" s="18" t="s">
        <v>86</v>
      </c>
    </row>
    <row r="240" s="2" customFormat="1" ht="24.15" customHeight="1">
      <c r="A240" s="39"/>
      <c r="B240" s="40"/>
      <c r="C240" s="229" t="s">
        <v>950</v>
      </c>
      <c r="D240" s="229" t="s">
        <v>352</v>
      </c>
      <c r="E240" s="230" t="s">
        <v>7823</v>
      </c>
      <c r="F240" s="231" t="s">
        <v>7824</v>
      </c>
      <c r="G240" s="232" t="s">
        <v>4932</v>
      </c>
      <c r="H240" s="233">
        <v>11</v>
      </c>
      <c r="I240" s="234"/>
      <c r="J240" s="235">
        <f>ROUND(I240*H240,2)</f>
        <v>0</v>
      </c>
      <c r="K240" s="231" t="s">
        <v>7709</v>
      </c>
      <c r="L240" s="45"/>
      <c r="M240" s="236" t="s">
        <v>1</v>
      </c>
      <c r="N240" s="237" t="s">
        <v>41</v>
      </c>
      <c r="O240" s="92"/>
      <c r="P240" s="238">
        <f>O240*H240</f>
        <v>0</v>
      </c>
      <c r="Q240" s="238">
        <v>0</v>
      </c>
      <c r="R240" s="238">
        <f>Q240*H240</f>
        <v>0</v>
      </c>
      <c r="S240" s="238">
        <v>0</v>
      </c>
      <c r="T240" s="239">
        <f>S240*H240</f>
        <v>0</v>
      </c>
      <c r="U240" s="39"/>
      <c r="V240" s="39"/>
      <c r="W240" s="39"/>
      <c r="X240" s="39"/>
      <c r="Y240" s="39"/>
      <c r="Z240" s="39"/>
      <c r="AA240" s="39"/>
      <c r="AB240" s="39"/>
      <c r="AC240" s="39"/>
      <c r="AD240" s="39"/>
      <c r="AE240" s="39"/>
      <c r="AR240" s="240" t="s">
        <v>530</v>
      </c>
      <c r="AT240" s="240" t="s">
        <v>352</v>
      </c>
      <c r="AU240" s="240" t="s">
        <v>86</v>
      </c>
      <c r="AY240" s="18" t="s">
        <v>350</v>
      </c>
      <c r="BE240" s="241">
        <f>IF(N240="základní",J240,0)</f>
        <v>0</v>
      </c>
      <c r="BF240" s="241">
        <f>IF(N240="snížená",J240,0)</f>
        <v>0</v>
      </c>
      <c r="BG240" s="241">
        <f>IF(N240="zákl. přenesená",J240,0)</f>
        <v>0</v>
      </c>
      <c r="BH240" s="241">
        <f>IF(N240="sníž. přenesená",J240,0)</f>
        <v>0</v>
      </c>
      <c r="BI240" s="241">
        <f>IF(N240="nulová",J240,0)</f>
        <v>0</v>
      </c>
      <c r="BJ240" s="18" t="s">
        <v>84</v>
      </c>
      <c r="BK240" s="241">
        <f>ROUND(I240*H240,2)</f>
        <v>0</v>
      </c>
      <c r="BL240" s="18" t="s">
        <v>530</v>
      </c>
      <c r="BM240" s="240" t="s">
        <v>2195</v>
      </c>
    </row>
    <row r="241" s="2" customFormat="1">
      <c r="A241" s="39"/>
      <c r="B241" s="40"/>
      <c r="C241" s="41"/>
      <c r="D241" s="242" t="s">
        <v>359</v>
      </c>
      <c r="E241" s="41"/>
      <c r="F241" s="243" t="s">
        <v>7824</v>
      </c>
      <c r="G241" s="41"/>
      <c r="H241" s="41"/>
      <c r="I241" s="244"/>
      <c r="J241" s="41"/>
      <c r="K241" s="41"/>
      <c r="L241" s="45"/>
      <c r="M241" s="245"/>
      <c r="N241" s="246"/>
      <c r="O241" s="92"/>
      <c r="P241" s="92"/>
      <c r="Q241" s="92"/>
      <c r="R241" s="92"/>
      <c r="S241" s="92"/>
      <c r="T241" s="93"/>
      <c r="U241" s="39"/>
      <c r="V241" s="39"/>
      <c r="W241" s="39"/>
      <c r="X241" s="39"/>
      <c r="Y241" s="39"/>
      <c r="Z241" s="39"/>
      <c r="AA241" s="39"/>
      <c r="AB241" s="39"/>
      <c r="AC241" s="39"/>
      <c r="AD241" s="39"/>
      <c r="AE241" s="39"/>
      <c r="AT241" s="18" t="s">
        <v>359</v>
      </c>
      <c r="AU241" s="18" t="s">
        <v>86</v>
      </c>
    </row>
    <row r="242" s="2" customFormat="1" ht="16.5" customHeight="1">
      <c r="A242" s="39"/>
      <c r="B242" s="40"/>
      <c r="C242" s="229" t="s">
        <v>964</v>
      </c>
      <c r="D242" s="229" t="s">
        <v>352</v>
      </c>
      <c r="E242" s="230" t="s">
        <v>7825</v>
      </c>
      <c r="F242" s="231" t="s">
        <v>7826</v>
      </c>
      <c r="G242" s="232" t="s">
        <v>4932</v>
      </c>
      <c r="H242" s="233">
        <v>11</v>
      </c>
      <c r="I242" s="234"/>
      <c r="J242" s="235">
        <f>ROUND(I242*H242,2)</f>
        <v>0</v>
      </c>
      <c r="K242" s="231" t="s">
        <v>7709</v>
      </c>
      <c r="L242" s="45"/>
      <c r="M242" s="236" t="s">
        <v>1</v>
      </c>
      <c r="N242" s="237" t="s">
        <v>41</v>
      </c>
      <c r="O242" s="92"/>
      <c r="P242" s="238">
        <f>O242*H242</f>
        <v>0</v>
      </c>
      <c r="Q242" s="238">
        <v>0</v>
      </c>
      <c r="R242" s="238">
        <f>Q242*H242</f>
        <v>0</v>
      </c>
      <c r="S242" s="238">
        <v>0</v>
      </c>
      <c r="T242" s="239">
        <f>S242*H242</f>
        <v>0</v>
      </c>
      <c r="U242" s="39"/>
      <c r="V242" s="39"/>
      <c r="W242" s="39"/>
      <c r="X242" s="39"/>
      <c r="Y242" s="39"/>
      <c r="Z242" s="39"/>
      <c r="AA242" s="39"/>
      <c r="AB242" s="39"/>
      <c r="AC242" s="39"/>
      <c r="AD242" s="39"/>
      <c r="AE242" s="39"/>
      <c r="AR242" s="240" t="s">
        <v>530</v>
      </c>
      <c r="AT242" s="240" t="s">
        <v>352</v>
      </c>
      <c r="AU242" s="240" t="s">
        <v>86</v>
      </c>
      <c r="AY242" s="18" t="s">
        <v>350</v>
      </c>
      <c r="BE242" s="241">
        <f>IF(N242="základní",J242,0)</f>
        <v>0</v>
      </c>
      <c r="BF242" s="241">
        <f>IF(N242="snížená",J242,0)</f>
        <v>0</v>
      </c>
      <c r="BG242" s="241">
        <f>IF(N242="zákl. přenesená",J242,0)</f>
        <v>0</v>
      </c>
      <c r="BH242" s="241">
        <f>IF(N242="sníž. přenesená",J242,0)</f>
        <v>0</v>
      </c>
      <c r="BI242" s="241">
        <f>IF(N242="nulová",J242,0)</f>
        <v>0</v>
      </c>
      <c r="BJ242" s="18" t="s">
        <v>84</v>
      </c>
      <c r="BK242" s="241">
        <f>ROUND(I242*H242,2)</f>
        <v>0</v>
      </c>
      <c r="BL242" s="18" t="s">
        <v>530</v>
      </c>
      <c r="BM242" s="240" t="s">
        <v>2224</v>
      </c>
    </row>
    <row r="243" s="2" customFormat="1">
      <c r="A243" s="39"/>
      <c r="B243" s="40"/>
      <c r="C243" s="41"/>
      <c r="D243" s="242" t="s">
        <v>359</v>
      </c>
      <c r="E243" s="41"/>
      <c r="F243" s="243" t="s">
        <v>7826</v>
      </c>
      <c r="G243" s="41"/>
      <c r="H243" s="41"/>
      <c r="I243" s="244"/>
      <c r="J243" s="41"/>
      <c r="K243" s="41"/>
      <c r="L243" s="45"/>
      <c r="M243" s="245"/>
      <c r="N243" s="246"/>
      <c r="O243" s="92"/>
      <c r="P243" s="92"/>
      <c r="Q243" s="92"/>
      <c r="R243" s="92"/>
      <c r="S243" s="92"/>
      <c r="T243" s="93"/>
      <c r="U243" s="39"/>
      <c r="V243" s="39"/>
      <c r="W243" s="39"/>
      <c r="X243" s="39"/>
      <c r="Y243" s="39"/>
      <c r="Z243" s="39"/>
      <c r="AA243" s="39"/>
      <c r="AB243" s="39"/>
      <c r="AC243" s="39"/>
      <c r="AD243" s="39"/>
      <c r="AE243" s="39"/>
      <c r="AT243" s="18" t="s">
        <v>359</v>
      </c>
      <c r="AU243" s="18" t="s">
        <v>86</v>
      </c>
    </row>
    <row r="244" s="2" customFormat="1" ht="16.5" customHeight="1">
      <c r="A244" s="39"/>
      <c r="B244" s="40"/>
      <c r="C244" s="229" t="s">
        <v>974</v>
      </c>
      <c r="D244" s="229" t="s">
        <v>352</v>
      </c>
      <c r="E244" s="230" t="s">
        <v>7827</v>
      </c>
      <c r="F244" s="231" t="s">
        <v>7828</v>
      </c>
      <c r="G244" s="232" t="s">
        <v>4932</v>
      </c>
      <c r="H244" s="233">
        <v>1</v>
      </c>
      <c r="I244" s="234"/>
      <c r="J244" s="235">
        <f>ROUND(I244*H244,2)</f>
        <v>0</v>
      </c>
      <c r="K244" s="231" t="s">
        <v>7709</v>
      </c>
      <c r="L244" s="45"/>
      <c r="M244" s="236" t="s">
        <v>1</v>
      </c>
      <c r="N244" s="237" t="s">
        <v>41</v>
      </c>
      <c r="O244" s="92"/>
      <c r="P244" s="238">
        <f>O244*H244</f>
        <v>0</v>
      </c>
      <c r="Q244" s="238">
        <v>0</v>
      </c>
      <c r="R244" s="238">
        <f>Q244*H244</f>
        <v>0</v>
      </c>
      <c r="S244" s="238">
        <v>0</v>
      </c>
      <c r="T244" s="239">
        <f>S244*H244</f>
        <v>0</v>
      </c>
      <c r="U244" s="39"/>
      <c r="V244" s="39"/>
      <c r="W244" s="39"/>
      <c r="X244" s="39"/>
      <c r="Y244" s="39"/>
      <c r="Z244" s="39"/>
      <c r="AA244" s="39"/>
      <c r="AB244" s="39"/>
      <c r="AC244" s="39"/>
      <c r="AD244" s="39"/>
      <c r="AE244" s="39"/>
      <c r="AR244" s="240" t="s">
        <v>530</v>
      </c>
      <c r="AT244" s="240" t="s">
        <v>352</v>
      </c>
      <c r="AU244" s="240" t="s">
        <v>86</v>
      </c>
      <c r="AY244" s="18" t="s">
        <v>350</v>
      </c>
      <c r="BE244" s="241">
        <f>IF(N244="základní",J244,0)</f>
        <v>0</v>
      </c>
      <c r="BF244" s="241">
        <f>IF(N244="snížená",J244,0)</f>
        <v>0</v>
      </c>
      <c r="BG244" s="241">
        <f>IF(N244="zákl. přenesená",J244,0)</f>
        <v>0</v>
      </c>
      <c r="BH244" s="241">
        <f>IF(N244="sníž. přenesená",J244,0)</f>
        <v>0</v>
      </c>
      <c r="BI244" s="241">
        <f>IF(N244="nulová",J244,0)</f>
        <v>0</v>
      </c>
      <c r="BJ244" s="18" t="s">
        <v>84</v>
      </c>
      <c r="BK244" s="241">
        <f>ROUND(I244*H244,2)</f>
        <v>0</v>
      </c>
      <c r="BL244" s="18" t="s">
        <v>530</v>
      </c>
      <c r="BM244" s="240" t="s">
        <v>2236</v>
      </c>
    </row>
    <row r="245" s="2" customFormat="1">
      <c r="A245" s="39"/>
      <c r="B245" s="40"/>
      <c r="C245" s="41"/>
      <c r="D245" s="242" t="s">
        <v>359</v>
      </c>
      <c r="E245" s="41"/>
      <c r="F245" s="243" t="s">
        <v>7828</v>
      </c>
      <c r="G245" s="41"/>
      <c r="H245" s="41"/>
      <c r="I245" s="244"/>
      <c r="J245" s="41"/>
      <c r="K245" s="41"/>
      <c r="L245" s="45"/>
      <c r="M245" s="245"/>
      <c r="N245" s="246"/>
      <c r="O245" s="92"/>
      <c r="P245" s="92"/>
      <c r="Q245" s="92"/>
      <c r="R245" s="92"/>
      <c r="S245" s="92"/>
      <c r="T245" s="93"/>
      <c r="U245" s="39"/>
      <c r="V245" s="39"/>
      <c r="W245" s="39"/>
      <c r="X245" s="39"/>
      <c r="Y245" s="39"/>
      <c r="Z245" s="39"/>
      <c r="AA245" s="39"/>
      <c r="AB245" s="39"/>
      <c r="AC245" s="39"/>
      <c r="AD245" s="39"/>
      <c r="AE245" s="39"/>
      <c r="AT245" s="18" t="s">
        <v>359</v>
      </c>
      <c r="AU245" s="18" t="s">
        <v>86</v>
      </c>
    </row>
    <row r="246" s="2" customFormat="1" ht="16.5" customHeight="1">
      <c r="A246" s="39"/>
      <c r="B246" s="40"/>
      <c r="C246" s="229" t="s">
        <v>981</v>
      </c>
      <c r="D246" s="229" t="s">
        <v>352</v>
      </c>
      <c r="E246" s="230" t="s">
        <v>7829</v>
      </c>
      <c r="F246" s="231" t="s">
        <v>7830</v>
      </c>
      <c r="G246" s="232" t="s">
        <v>4932</v>
      </c>
      <c r="H246" s="233">
        <v>1</v>
      </c>
      <c r="I246" s="234"/>
      <c r="J246" s="235">
        <f>ROUND(I246*H246,2)</f>
        <v>0</v>
      </c>
      <c r="K246" s="231" t="s">
        <v>7709</v>
      </c>
      <c r="L246" s="45"/>
      <c r="M246" s="236" t="s">
        <v>1</v>
      </c>
      <c r="N246" s="237" t="s">
        <v>41</v>
      </c>
      <c r="O246" s="92"/>
      <c r="P246" s="238">
        <f>O246*H246</f>
        <v>0</v>
      </c>
      <c r="Q246" s="238">
        <v>0</v>
      </c>
      <c r="R246" s="238">
        <f>Q246*H246</f>
        <v>0</v>
      </c>
      <c r="S246" s="238">
        <v>0</v>
      </c>
      <c r="T246" s="239">
        <f>S246*H246</f>
        <v>0</v>
      </c>
      <c r="U246" s="39"/>
      <c r="V246" s="39"/>
      <c r="W246" s="39"/>
      <c r="X246" s="39"/>
      <c r="Y246" s="39"/>
      <c r="Z246" s="39"/>
      <c r="AA246" s="39"/>
      <c r="AB246" s="39"/>
      <c r="AC246" s="39"/>
      <c r="AD246" s="39"/>
      <c r="AE246" s="39"/>
      <c r="AR246" s="240" t="s">
        <v>530</v>
      </c>
      <c r="AT246" s="240" t="s">
        <v>352</v>
      </c>
      <c r="AU246" s="240" t="s">
        <v>86</v>
      </c>
      <c r="AY246" s="18" t="s">
        <v>350</v>
      </c>
      <c r="BE246" s="241">
        <f>IF(N246="základní",J246,0)</f>
        <v>0</v>
      </c>
      <c r="BF246" s="241">
        <f>IF(N246="snížená",J246,0)</f>
        <v>0</v>
      </c>
      <c r="BG246" s="241">
        <f>IF(N246="zákl. přenesená",J246,0)</f>
        <v>0</v>
      </c>
      <c r="BH246" s="241">
        <f>IF(N246="sníž. přenesená",J246,0)</f>
        <v>0</v>
      </c>
      <c r="BI246" s="241">
        <f>IF(N246="nulová",J246,0)</f>
        <v>0</v>
      </c>
      <c r="BJ246" s="18" t="s">
        <v>84</v>
      </c>
      <c r="BK246" s="241">
        <f>ROUND(I246*H246,2)</f>
        <v>0</v>
      </c>
      <c r="BL246" s="18" t="s">
        <v>530</v>
      </c>
      <c r="BM246" s="240" t="s">
        <v>2261</v>
      </c>
    </row>
    <row r="247" s="2" customFormat="1">
      <c r="A247" s="39"/>
      <c r="B247" s="40"/>
      <c r="C247" s="41"/>
      <c r="D247" s="242" t="s">
        <v>359</v>
      </c>
      <c r="E247" s="41"/>
      <c r="F247" s="243" t="s">
        <v>7830</v>
      </c>
      <c r="G247" s="41"/>
      <c r="H247" s="41"/>
      <c r="I247" s="244"/>
      <c r="J247" s="41"/>
      <c r="K247" s="41"/>
      <c r="L247" s="45"/>
      <c r="M247" s="245"/>
      <c r="N247" s="246"/>
      <c r="O247" s="92"/>
      <c r="P247" s="92"/>
      <c r="Q247" s="92"/>
      <c r="R247" s="92"/>
      <c r="S247" s="92"/>
      <c r="T247" s="93"/>
      <c r="U247" s="39"/>
      <c r="V247" s="39"/>
      <c r="W247" s="39"/>
      <c r="X247" s="39"/>
      <c r="Y247" s="39"/>
      <c r="Z247" s="39"/>
      <c r="AA247" s="39"/>
      <c r="AB247" s="39"/>
      <c r="AC247" s="39"/>
      <c r="AD247" s="39"/>
      <c r="AE247" s="39"/>
      <c r="AT247" s="18" t="s">
        <v>359</v>
      </c>
      <c r="AU247" s="18" t="s">
        <v>86</v>
      </c>
    </row>
    <row r="248" s="2" customFormat="1" ht="16.5" customHeight="1">
      <c r="A248" s="39"/>
      <c r="B248" s="40"/>
      <c r="C248" s="229" t="s">
        <v>987</v>
      </c>
      <c r="D248" s="229" t="s">
        <v>352</v>
      </c>
      <c r="E248" s="230" t="s">
        <v>7831</v>
      </c>
      <c r="F248" s="231" t="s">
        <v>7832</v>
      </c>
      <c r="G248" s="232" t="s">
        <v>4932</v>
      </c>
      <c r="H248" s="233">
        <v>6</v>
      </c>
      <c r="I248" s="234"/>
      <c r="J248" s="235">
        <f>ROUND(I248*H248,2)</f>
        <v>0</v>
      </c>
      <c r="K248" s="231" t="s">
        <v>7709</v>
      </c>
      <c r="L248" s="45"/>
      <c r="M248" s="236" t="s">
        <v>1</v>
      </c>
      <c r="N248" s="237" t="s">
        <v>41</v>
      </c>
      <c r="O248" s="92"/>
      <c r="P248" s="238">
        <f>O248*H248</f>
        <v>0</v>
      </c>
      <c r="Q248" s="238">
        <v>0</v>
      </c>
      <c r="R248" s="238">
        <f>Q248*H248</f>
        <v>0</v>
      </c>
      <c r="S248" s="238">
        <v>0</v>
      </c>
      <c r="T248" s="239">
        <f>S248*H248</f>
        <v>0</v>
      </c>
      <c r="U248" s="39"/>
      <c r="V248" s="39"/>
      <c r="W248" s="39"/>
      <c r="X248" s="39"/>
      <c r="Y248" s="39"/>
      <c r="Z248" s="39"/>
      <c r="AA248" s="39"/>
      <c r="AB248" s="39"/>
      <c r="AC248" s="39"/>
      <c r="AD248" s="39"/>
      <c r="AE248" s="39"/>
      <c r="AR248" s="240" t="s">
        <v>530</v>
      </c>
      <c r="AT248" s="240" t="s">
        <v>352</v>
      </c>
      <c r="AU248" s="240" t="s">
        <v>86</v>
      </c>
      <c r="AY248" s="18" t="s">
        <v>350</v>
      </c>
      <c r="BE248" s="241">
        <f>IF(N248="základní",J248,0)</f>
        <v>0</v>
      </c>
      <c r="BF248" s="241">
        <f>IF(N248="snížená",J248,0)</f>
        <v>0</v>
      </c>
      <c r="BG248" s="241">
        <f>IF(N248="zákl. přenesená",J248,0)</f>
        <v>0</v>
      </c>
      <c r="BH248" s="241">
        <f>IF(N248="sníž. přenesená",J248,0)</f>
        <v>0</v>
      </c>
      <c r="BI248" s="241">
        <f>IF(N248="nulová",J248,0)</f>
        <v>0</v>
      </c>
      <c r="BJ248" s="18" t="s">
        <v>84</v>
      </c>
      <c r="BK248" s="241">
        <f>ROUND(I248*H248,2)</f>
        <v>0</v>
      </c>
      <c r="BL248" s="18" t="s">
        <v>530</v>
      </c>
      <c r="BM248" s="240" t="s">
        <v>2282</v>
      </c>
    </row>
    <row r="249" s="2" customFormat="1">
      <c r="A249" s="39"/>
      <c r="B249" s="40"/>
      <c r="C249" s="41"/>
      <c r="D249" s="242" t="s">
        <v>359</v>
      </c>
      <c r="E249" s="41"/>
      <c r="F249" s="243" t="s">
        <v>7832</v>
      </c>
      <c r="G249" s="41"/>
      <c r="H249" s="41"/>
      <c r="I249" s="244"/>
      <c r="J249" s="41"/>
      <c r="K249" s="41"/>
      <c r="L249" s="45"/>
      <c r="M249" s="245"/>
      <c r="N249" s="246"/>
      <c r="O249" s="92"/>
      <c r="P249" s="92"/>
      <c r="Q249" s="92"/>
      <c r="R249" s="92"/>
      <c r="S249" s="92"/>
      <c r="T249" s="93"/>
      <c r="U249" s="39"/>
      <c r="V249" s="39"/>
      <c r="W249" s="39"/>
      <c r="X249" s="39"/>
      <c r="Y249" s="39"/>
      <c r="Z249" s="39"/>
      <c r="AA249" s="39"/>
      <c r="AB249" s="39"/>
      <c r="AC249" s="39"/>
      <c r="AD249" s="39"/>
      <c r="AE249" s="39"/>
      <c r="AT249" s="18" t="s">
        <v>359</v>
      </c>
      <c r="AU249" s="18" t="s">
        <v>86</v>
      </c>
    </row>
    <row r="250" s="2" customFormat="1" ht="16.5" customHeight="1">
      <c r="A250" s="39"/>
      <c r="B250" s="40"/>
      <c r="C250" s="229" t="s">
        <v>993</v>
      </c>
      <c r="D250" s="229" t="s">
        <v>352</v>
      </c>
      <c r="E250" s="230" t="s">
        <v>7833</v>
      </c>
      <c r="F250" s="231" t="s">
        <v>7834</v>
      </c>
      <c r="G250" s="232" t="s">
        <v>4932</v>
      </c>
      <c r="H250" s="233">
        <v>6</v>
      </c>
      <c r="I250" s="234"/>
      <c r="J250" s="235">
        <f>ROUND(I250*H250,2)</f>
        <v>0</v>
      </c>
      <c r="K250" s="231" t="s">
        <v>7709</v>
      </c>
      <c r="L250" s="45"/>
      <c r="M250" s="236" t="s">
        <v>1</v>
      </c>
      <c r="N250" s="237" t="s">
        <v>41</v>
      </c>
      <c r="O250" s="92"/>
      <c r="P250" s="238">
        <f>O250*H250</f>
        <v>0</v>
      </c>
      <c r="Q250" s="238">
        <v>0</v>
      </c>
      <c r="R250" s="238">
        <f>Q250*H250</f>
        <v>0</v>
      </c>
      <c r="S250" s="238">
        <v>0</v>
      </c>
      <c r="T250" s="239">
        <f>S250*H250</f>
        <v>0</v>
      </c>
      <c r="U250" s="39"/>
      <c r="V250" s="39"/>
      <c r="W250" s="39"/>
      <c r="X250" s="39"/>
      <c r="Y250" s="39"/>
      <c r="Z250" s="39"/>
      <c r="AA250" s="39"/>
      <c r="AB250" s="39"/>
      <c r="AC250" s="39"/>
      <c r="AD250" s="39"/>
      <c r="AE250" s="39"/>
      <c r="AR250" s="240" t="s">
        <v>530</v>
      </c>
      <c r="AT250" s="240" t="s">
        <v>352</v>
      </c>
      <c r="AU250" s="240" t="s">
        <v>86</v>
      </c>
      <c r="AY250" s="18" t="s">
        <v>350</v>
      </c>
      <c r="BE250" s="241">
        <f>IF(N250="základní",J250,0)</f>
        <v>0</v>
      </c>
      <c r="BF250" s="241">
        <f>IF(N250="snížená",J250,0)</f>
        <v>0</v>
      </c>
      <c r="BG250" s="241">
        <f>IF(N250="zákl. přenesená",J250,0)</f>
        <v>0</v>
      </c>
      <c r="BH250" s="241">
        <f>IF(N250="sníž. přenesená",J250,0)</f>
        <v>0</v>
      </c>
      <c r="BI250" s="241">
        <f>IF(N250="nulová",J250,0)</f>
        <v>0</v>
      </c>
      <c r="BJ250" s="18" t="s">
        <v>84</v>
      </c>
      <c r="BK250" s="241">
        <f>ROUND(I250*H250,2)</f>
        <v>0</v>
      </c>
      <c r="BL250" s="18" t="s">
        <v>530</v>
      </c>
      <c r="BM250" s="240" t="s">
        <v>2298</v>
      </c>
    </row>
    <row r="251" s="2" customFormat="1">
      <c r="A251" s="39"/>
      <c r="B251" s="40"/>
      <c r="C251" s="41"/>
      <c r="D251" s="242" t="s">
        <v>359</v>
      </c>
      <c r="E251" s="41"/>
      <c r="F251" s="243" t="s">
        <v>7834</v>
      </c>
      <c r="G251" s="41"/>
      <c r="H251" s="41"/>
      <c r="I251" s="244"/>
      <c r="J251" s="41"/>
      <c r="K251" s="41"/>
      <c r="L251" s="45"/>
      <c r="M251" s="245"/>
      <c r="N251" s="246"/>
      <c r="O251" s="92"/>
      <c r="P251" s="92"/>
      <c r="Q251" s="92"/>
      <c r="R251" s="92"/>
      <c r="S251" s="92"/>
      <c r="T251" s="93"/>
      <c r="U251" s="39"/>
      <c r="V251" s="39"/>
      <c r="W251" s="39"/>
      <c r="X251" s="39"/>
      <c r="Y251" s="39"/>
      <c r="Z251" s="39"/>
      <c r="AA251" s="39"/>
      <c r="AB251" s="39"/>
      <c r="AC251" s="39"/>
      <c r="AD251" s="39"/>
      <c r="AE251" s="39"/>
      <c r="AT251" s="18" t="s">
        <v>359</v>
      </c>
      <c r="AU251" s="18" t="s">
        <v>86</v>
      </c>
    </row>
    <row r="252" s="2" customFormat="1" ht="16.5" customHeight="1">
      <c r="A252" s="39"/>
      <c r="B252" s="40"/>
      <c r="C252" s="229" t="s">
        <v>1001</v>
      </c>
      <c r="D252" s="229" t="s">
        <v>352</v>
      </c>
      <c r="E252" s="230" t="s">
        <v>7835</v>
      </c>
      <c r="F252" s="231" t="s">
        <v>7836</v>
      </c>
      <c r="G252" s="232" t="s">
        <v>4932</v>
      </c>
      <c r="H252" s="233">
        <v>1</v>
      </c>
      <c r="I252" s="234"/>
      <c r="J252" s="235">
        <f>ROUND(I252*H252,2)</f>
        <v>0</v>
      </c>
      <c r="K252" s="231" t="s">
        <v>7709</v>
      </c>
      <c r="L252" s="45"/>
      <c r="M252" s="236" t="s">
        <v>1</v>
      </c>
      <c r="N252" s="237" t="s">
        <v>41</v>
      </c>
      <c r="O252" s="92"/>
      <c r="P252" s="238">
        <f>O252*H252</f>
        <v>0</v>
      </c>
      <c r="Q252" s="238">
        <v>0</v>
      </c>
      <c r="R252" s="238">
        <f>Q252*H252</f>
        <v>0</v>
      </c>
      <c r="S252" s="238">
        <v>0</v>
      </c>
      <c r="T252" s="239">
        <f>S252*H252</f>
        <v>0</v>
      </c>
      <c r="U252" s="39"/>
      <c r="V252" s="39"/>
      <c r="W252" s="39"/>
      <c r="X252" s="39"/>
      <c r="Y252" s="39"/>
      <c r="Z252" s="39"/>
      <c r="AA252" s="39"/>
      <c r="AB252" s="39"/>
      <c r="AC252" s="39"/>
      <c r="AD252" s="39"/>
      <c r="AE252" s="39"/>
      <c r="AR252" s="240" t="s">
        <v>530</v>
      </c>
      <c r="AT252" s="240" t="s">
        <v>352</v>
      </c>
      <c r="AU252" s="240" t="s">
        <v>86</v>
      </c>
      <c r="AY252" s="18" t="s">
        <v>350</v>
      </c>
      <c r="BE252" s="241">
        <f>IF(N252="základní",J252,0)</f>
        <v>0</v>
      </c>
      <c r="BF252" s="241">
        <f>IF(N252="snížená",J252,0)</f>
        <v>0</v>
      </c>
      <c r="BG252" s="241">
        <f>IF(N252="zákl. přenesená",J252,0)</f>
        <v>0</v>
      </c>
      <c r="BH252" s="241">
        <f>IF(N252="sníž. přenesená",J252,0)</f>
        <v>0</v>
      </c>
      <c r="BI252" s="241">
        <f>IF(N252="nulová",J252,0)</f>
        <v>0</v>
      </c>
      <c r="BJ252" s="18" t="s">
        <v>84</v>
      </c>
      <c r="BK252" s="241">
        <f>ROUND(I252*H252,2)</f>
        <v>0</v>
      </c>
      <c r="BL252" s="18" t="s">
        <v>530</v>
      </c>
      <c r="BM252" s="240" t="s">
        <v>2322</v>
      </c>
    </row>
    <row r="253" s="2" customFormat="1">
      <c r="A253" s="39"/>
      <c r="B253" s="40"/>
      <c r="C253" s="41"/>
      <c r="D253" s="242" t="s">
        <v>359</v>
      </c>
      <c r="E253" s="41"/>
      <c r="F253" s="243" t="s">
        <v>7836</v>
      </c>
      <c r="G253" s="41"/>
      <c r="H253" s="41"/>
      <c r="I253" s="244"/>
      <c r="J253" s="41"/>
      <c r="K253" s="41"/>
      <c r="L253" s="45"/>
      <c r="M253" s="245"/>
      <c r="N253" s="246"/>
      <c r="O253" s="92"/>
      <c r="P253" s="92"/>
      <c r="Q253" s="92"/>
      <c r="R253" s="92"/>
      <c r="S253" s="92"/>
      <c r="T253" s="93"/>
      <c r="U253" s="39"/>
      <c r="V253" s="39"/>
      <c r="W253" s="39"/>
      <c r="X253" s="39"/>
      <c r="Y253" s="39"/>
      <c r="Z253" s="39"/>
      <c r="AA253" s="39"/>
      <c r="AB253" s="39"/>
      <c r="AC253" s="39"/>
      <c r="AD253" s="39"/>
      <c r="AE253" s="39"/>
      <c r="AT253" s="18" t="s">
        <v>359</v>
      </c>
      <c r="AU253" s="18" t="s">
        <v>86</v>
      </c>
    </row>
    <row r="254" s="2" customFormat="1" ht="21.75" customHeight="1">
      <c r="A254" s="39"/>
      <c r="B254" s="40"/>
      <c r="C254" s="229" t="s">
        <v>1008</v>
      </c>
      <c r="D254" s="229" t="s">
        <v>352</v>
      </c>
      <c r="E254" s="230" t="s">
        <v>7837</v>
      </c>
      <c r="F254" s="231" t="s">
        <v>7838</v>
      </c>
      <c r="G254" s="232" t="s">
        <v>4932</v>
      </c>
      <c r="H254" s="233">
        <v>1</v>
      </c>
      <c r="I254" s="234"/>
      <c r="J254" s="235">
        <f>ROUND(I254*H254,2)</f>
        <v>0</v>
      </c>
      <c r="K254" s="231" t="s">
        <v>7709</v>
      </c>
      <c r="L254" s="45"/>
      <c r="M254" s="236" t="s">
        <v>1</v>
      </c>
      <c r="N254" s="237" t="s">
        <v>41</v>
      </c>
      <c r="O254" s="92"/>
      <c r="P254" s="238">
        <f>O254*H254</f>
        <v>0</v>
      </c>
      <c r="Q254" s="238">
        <v>0</v>
      </c>
      <c r="R254" s="238">
        <f>Q254*H254</f>
        <v>0</v>
      </c>
      <c r="S254" s="238">
        <v>0</v>
      </c>
      <c r="T254" s="239">
        <f>S254*H254</f>
        <v>0</v>
      </c>
      <c r="U254" s="39"/>
      <c r="V254" s="39"/>
      <c r="W254" s="39"/>
      <c r="X254" s="39"/>
      <c r="Y254" s="39"/>
      <c r="Z254" s="39"/>
      <c r="AA254" s="39"/>
      <c r="AB254" s="39"/>
      <c r="AC254" s="39"/>
      <c r="AD254" s="39"/>
      <c r="AE254" s="39"/>
      <c r="AR254" s="240" t="s">
        <v>530</v>
      </c>
      <c r="AT254" s="240" t="s">
        <v>352</v>
      </c>
      <c r="AU254" s="240" t="s">
        <v>86</v>
      </c>
      <c r="AY254" s="18" t="s">
        <v>350</v>
      </c>
      <c r="BE254" s="241">
        <f>IF(N254="základní",J254,0)</f>
        <v>0</v>
      </c>
      <c r="BF254" s="241">
        <f>IF(N254="snížená",J254,0)</f>
        <v>0</v>
      </c>
      <c r="BG254" s="241">
        <f>IF(N254="zákl. přenesená",J254,0)</f>
        <v>0</v>
      </c>
      <c r="BH254" s="241">
        <f>IF(N254="sníž. přenesená",J254,0)</f>
        <v>0</v>
      </c>
      <c r="BI254" s="241">
        <f>IF(N254="nulová",J254,0)</f>
        <v>0</v>
      </c>
      <c r="BJ254" s="18" t="s">
        <v>84</v>
      </c>
      <c r="BK254" s="241">
        <f>ROUND(I254*H254,2)</f>
        <v>0</v>
      </c>
      <c r="BL254" s="18" t="s">
        <v>530</v>
      </c>
      <c r="BM254" s="240" t="s">
        <v>2336</v>
      </c>
    </row>
    <row r="255" s="2" customFormat="1">
      <c r="A255" s="39"/>
      <c r="B255" s="40"/>
      <c r="C255" s="41"/>
      <c r="D255" s="242" t="s">
        <v>359</v>
      </c>
      <c r="E255" s="41"/>
      <c r="F255" s="243" t="s">
        <v>7838</v>
      </c>
      <c r="G255" s="41"/>
      <c r="H255" s="41"/>
      <c r="I255" s="244"/>
      <c r="J255" s="41"/>
      <c r="K255" s="41"/>
      <c r="L255" s="45"/>
      <c r="M255" s="245"/>
      <c r="N255" s="246"/>
      <c r="O255" s="92"/>
      <c r="P255" s="92"/>
      <c r="Q255" s="92"/>
      <c r="R255" s="92"/>
      <c r="S255" s="92"/>
      <c r="T255" s="93"/>
      <c r="U255" s="39"/>
      <c r="V255" s="39"/>
      <c r="W255" s="39"/>
      <c r="X255" s="39"/>
      <c r="Y255" s="39"/>
      <c r="Z255" s="39"/>
      <c r="AA255" s="39"/>
      <c r="AB255" s="39"/>
      <c r="AC255" s="39"/>
      <c r="AD255" s="39"/>
      <c r="AE255" s="39"/>
      <c r="AT255" s="18" t="s">
        <v>359</v>
      </c>
      <c r="AU255" s="18" t="s">
        <v>86</v>
      </c>
    </row>
    <row r="256" s="2" customFormat="1" ht="16.5" customHeight="1">
      <c r="A256" s="39"/>
      <c r="B256" s="40"/>
      <c r="C256" s="229" t="s">
        <v>1014</v>
      </c>
      <c r="D256" s="229" t="s">
        <v>352</v>
      </c>
      <c r="E256" s="230" t="s">
        <v>7839</v>
      </c>
      <c r="F256" s="231" t="s">
        <v>7840</v>
      </c>
      <c r="G256" s="232" t="s">
        <v>4932</v>
      </c>
      <c r="H256" s="233">
        <v>2</v>
      </c>
      <c r="I256" s="234"/>
      <c r="J256" s="235">
        <f>ROUND(I256*H256,2)</f>
        <v>0</v>
      </c>
      <c r="K256" s="231" t="s">
        <v>7709</v>
      </c>
      <c r="L256" s="45"/>
      <c r="M256" s="236" t="s">
        <v>1</v>
      </c>
      <c r="N256" s="237" t="s">
        <v>41</v>
      </c>
      <c r="O256" s="92"/>
      <c r="P256" s="238">
        <f>O256*H256</f>
        <v>0</v>
      </c>
      <c r="Q256" s="238">
        <v>0</v>
      </c>
      <c r="R256" s="238">
        <f>Q256*H256</f>
        <v>0</v>
      </c>
      <c r="S256" s="238">
        <v>0</v>
      </c>
      <c r="T256" s="239">
        <f>S256*H256</f>
        <v>0</v>
      </c>
      <c r="U256" s="39"/>
      <c r="V256" s="39"/>
      <c r="W256" s="39"/>
      <c r="X256" s="39"/>
      <c r="Y256" s="39"/>
      <c r="Z256" s="39"/>
      <c r="AA256" s="39"/>
      <c r="AB256" s="39"/>
      <c r="AC256" s="39"/>
      <c r="AD256" s="39"/>
      <c r="AE256" s="39"/>
      <c r="AR256" s="240" t="s">
        <v>530</v>
      </c>
      <c r="AT256" s="240" t="s">
        <v>352</v>
      </c>
      <c r="AU256" s="240" t="s">
        <v>86</v>
      </c>
      <c r="AY256" s="18" t="s">
        <v>350</v>
      </c>
      <c r="BE256" s="241">
        <f>IF(N256="základní",J256,0)</f>
        <v>0</v>
      </c>
      <c r="BF256" s="241">
        <f>IF(N256="snížená",J256,0)</f>
        <v>0</v>
      </c>
      <c r="BG256" s="241">
        <f>IF(N256="zákl. přenesená",J256,0)</f>
        <v>0</v>
      </c>
      <c r="BH256" s="241">
        <f>IF(N256="sníž. přenesená",J256,0)</f>
        <v>0</v>
      </c>
      <c r="BI256" s="241">
        <f>IF(N256="nulová",J256,0)</f>
        <v>0</v>
      </c>
      <c r="BJ256" s="18" t="s">
        <v>84</v>
      </c>
      <c r="BK256" s="241">
        <f>ROUND(I256*H256,2)</f>
        <v>0</v>
      </c>
      <c r="BL256" s="18" t="s">
        <v>530</v>
      </c>
      <c r="BM256" s="240" t="s">
        <v>2357</v>
      </c>
    </row>
    <row r="257" s="2" customFormat="1">
      <c r="A257" s="39"/>
      <c r="B257" s="40"/>
      <c r="C257" s="41"/>
      <c r="D257" s="242" t="s">
        <v>359</v>
      </c>
      <c r="E257" s="41"/>
      <c r="F257" s="243" t="s">
        <v>7840</v>
      </c>
      <c r="G257" s="41"/>
      <c r="H257" s="41"/>
      <c r="I257" s="244"/>
      <c r="J257" s="41"/>
      <c r="K257" s="41"/>
      <c r="L257" s="45"/>
      <c r="M257" s="245"/>
      <c r="N257" s="246"/>
      <c r="O257" s="92"/>
      <c r="P257" s="92"/>
      <c r="Q257" s="92"/>
      <c r="R257" s="92"/>
      <c r="S257" s="92"/>
      <c r="T257" s="93"/>
      <c r="U257" s="39"/>
      <c r="V257" s="39"/>
      <c r="W257" s="39"/>
      <c r="X257" s="39"/>
      <c r="Y257" s="39"/>
      <c r="Z257" s="39"/>
      <c r="AA257" s="39"/>
      <c r="AB257" s="39"/>
      <c r="AC257" s="39"/>
      <c r="AD257" s="39"/>
      <c r="AE257" s="39"/>
      <c r="AT257" s="18" t="s">
        <v>359</v>
      </c>
      <c r="AU257" s="18" t="s">
        <v>86</v>
      </c>
    </row>
    <row r="258" s="2" customFormat="1" ht="16.5" customHeight="1">
      <c r="A258" s="39"/>
      <c r="B258" s="40"/>
      <c r="C258" s="229" t="s">
        <v>1023</v>
      </c>
      <c r="D258" s="229" t="s">
        <v>352</v>
      </c>
      <c r="E258" s="230" t="s">
        <v>7841</v>
      </c>
      <c r="F258" s="231" t="s">
        <v>7842</v>
      </c>
      <c r="G258" s="232" t="s">
        <v>4932</v>
      </c>
      <c r="H258" s="233">
        <v>2</v>
      </c>
      <c r="I258" s="234"/>
      <c r="J258" s="235">
        <f>ROUND(I258*H258,2)</f>
        <v>0</v>
      </c>
      <c r="K258" s="231" t="s">
        <v>7709</v>
      </c>
      <c r="L258" s="45"/>
      <c r="M258" s="236" t="s">
        <v>1</v>
      </c>
      <c r="N258" s="237" t="s">
        <v>41</v>
      </c>
      <c r="O258" s="92"/>
      <c r="P258" s="238">
        <f>O258*H258</f>
        <v>0</v>
      </c>
      <c r="Q258" s="238">
        <v>0</v>
      </c>
      <c r="R258" s="238">
        <f>Q258*H258</f>
        <v>0</v>
      </c>
      <c r="S258" s="238">
        <v>0</v>
      </c>
      <c r="T258" s="239">
        <f>S258*H258</f>
        <v>0</v>
      </c>
      <c r="U258" s="39"/>
      <c r="V258" s="39"/>
      <c r="W258" s="39"/>
      <c r="X258" s="39"/>
      <c r="Y258" s="39"/>
      <c r="Z258" s="39"/>
      <c r="AA258" s="39"/>
      <c r="AB258" s="39"/>
      <c r="AC258" s="39"/>
      <c r="AD258" s="39"/>
      <c r="AE258" s="39"/>
      <c r="AR258" s="240" t="s">
        <v>530</v>
      </c>
      <c r="AT258" s="240" t="s">
        <v>352</v>
      </c>
      <c r="AU258" s="240" t="s">
        <v>86</v>
      </c>
      <c r="AY258" s="18" t="s">
        <v>350</v>
      </c>
      <c r="BE258" s="241">
        <f>IF(N258="základní",J258,0)</f>
        <v>0</v>
      </c>
      <c r="BF258" s="241">
        <f>IF(N258="snížená",J258,0)</f>
        <v>0</v>
      </c>
      <c r="BG258" s="241">
        <f>IF(N258="zákl. přenesená",J258,0)</f>
        <v>0</v>
      </c>
      <c r="BH258" s="241">
        <f>IF(N258="sníž. přenesená",J258,0)</f>
        <v>0</v>
      </c>
      <c r="BI258" s="241">
        <f>IF(N258="nulová",J258,0)</f>
        <v>0</v>
      </c>
      <c r="BJ258" s="18" t="s">
        <v>84</v>
      </c>
      <c r="BK258" s="241">
        <f>ROUND(I258*H258,2)</f>
        <v>0</v>
      </c>
      <c r="BL258" s="18" t="s">
        <v>530</v>
      </c>
      <c r="BM258" s="240" t="s">
        <v>2367</v>
      </c>
    </row>
    <row r="259" s="2" customFormat="1">
      <c r="A259" s="39"/>
      <c r="B259" s="40"/>
      <c r="C259" s="41"/>
      <c r="D259" s="242" t="s">
        <v>359</v>
      </c>
      <c r="E259" s="41"/>
      <c r="F259" s="243" t="s">
        <v>7842</v>
      </c>
      <c r="G259" s="41"/>
      <c r="H259" s="41"/>
      <c r="I259" s="244"/>
      <c r="J259" s="41"/>
      <c r="K259" s="41"/>
      <c r="L259" s="45"/>
      <c r="M259" s="245"/>
      <c r="N259" s="246"/>
      <c r="O259" s="92"/>
      <c r="P259" s="92"/>
      <c r="Q259" s="92"/>
      <c r="R259" s="92"/>
      <c r="S259" s="92"/>
      <c r="T259" s="93"/>
      <c r="U259" s="39"/>
      <c r="V259" s="39"/>
      <c r="W259" s="39"/>
      <c r="X259" s="39"/>
      <c r="Y259" s="39"/>
      <c r="Z259" s="39"/>
      <c r="AA259" s="39"/>
      <c r="AB259" s="39"/>
      <c r="AC259" s="39"/>
      <c r="AD259" s="39"/>
      <c r="AE259" s="39"/>
      <c r="AT259" s="18" t="s">
        <v>359</v>
      </c>
      <c r="AU259" s="18" t="s">
        <v>86</v>
      </c>
    </row>
    <row r="260" s="2" customFormat="1" ht="16.5" customHeight="1">
      <c r="A260" s="39"/>
      <c r="B260" s="40"/>
      <c r="C260" s="229" t="s">
        <v>1034</v>
      </c>
      <c r="D260" s="229" t="s">
        <v>352</v>
      </c>
      <c r="E260" s="230" t="s">
        <v>7843</v>
      </c>
      <c r="F260" s="231" t="s">
        <v>7844</v>
      </c>
      <c r="G260" s="232" t="s">
        <v>4932</v>
      </c>
      <c r="H260" s="233">
        <v>2</v>
      </c>
      <c r="I260" s="234"/>
      <c r="J260" s="235">
        <f>ROUND(I260*H260,2)</f>
        <v>0</v>
      </c>
      <c r="K260" s="231" t="s">
        <v>7709</v>
      </c>
      <c r="L260" s="45"/>
      <c r="M260" s="236" t="s">
        <v>1</v>
      </c>
      <c r="N260" s="237" t="s">
        <v>41</v>
      </c>
      <c r="O260" s="92"/>
      <c r="P260" s="238">
        <f>O260*H260</f>
        <v>0</v>
      </c>
      <c r="Q260" s="238">
        <v>0</v>
      </c>
      <c r="R260" s="238">
        <f>Q260*H260</f>
        <v>0</v>
      </c>
      <c r="S260" s="238">
        <v>0</v>
      </c>
      <c r="T260" s="239">
        <f>S260*H260</f>
        <v>0</v>
      </c>
      <c r="U260" s="39"/>
      <c r="V260" s="39"/>
      <c r="W260" s="39"/>
      <c r="X260" s="39"/>
      <c r="Y260" s="39"/>
      <c r="Z260" s="39"/>
      <c r="AA260" s="39"/>
      <c r="AB260" s="39"/>
      <c r="AC260" s="39"/>
      <c r="AD260" s="39"/>
      <c r="AE260" s="39"/>
      <c r="AR260" s="240" t="s">
        <v>530</v>
      </c>
      <c r="AT260" s="240" t="s">
        <v>352</v>
      </c>
      <c r="AU260" s="240" t="s">
        <v>86</v>
      </c>
      <c r="AY260" s="18" t="s">
        <v>350</v>
      </c>
      <c r="BE260" s="241">
        <f>IF(N260="základní",J260,0)</f>
        <v>0</v>
      </c>
      <c r="BF260" s="241">
        <f>IF(N260="snížená",J260,0)</f>
        <v>0</v>
      </c>
      <c r="BG260" s="241">
        <f>IF(N260="zákl. přenesená",J260,0)</f>
        <v>0</v>
      </c>
      <c r="BH260" s="241">
        <f>IF(N260="sníž. přenesená",J260,0)</f>
        <v>0</v>
      </c>
      <c r="BI260" s="241">
        <f>IF(N260="nulová",J260,0)</f>
        <v>0</v>
      </c>
      <c r="BJ260" s="18" t="s">
        <v>84</v>
      </c>
      <c r="BK260" s="241">
        <f>ROUND(I260*H260,2)</f>
        <v>0</v>
      </c>
      <c r="BL260" s="18" t="s">
        <v>530</v>
      </c>
      <c r="BM260" s="240" t="s">
        <v>2377</v>
      </c>
    </row>
    <row r="261" s="2" customFormat="1">
      <c r="A261" s="39"/>
      <c r="B261" s="40"/>
      <c r="C261" s="41"/>
      <c r="D261" s="242" t="s">
        <v>359</v>
      </c>
      <c r="E261" s="41"/>
      <c r="F261" s="243" t="s">
        <v>7844</v>
      </c>
      <c r="G261" s="41"/>
      <c r="H261" s="41"/>
      <c r="I261" s="244"/>
      <c r="J261" s="41"/>
      <c r="K261" s="41"/>
      <c r="L261" s="45"/>
      <c r="M261" s="245"/>
      <c r="N261" s="246"/>
      <c r="O261" s="92"/>
      <c r="P261" s="92"/>
      <c r="Q261" s="92"/>
      <c r="R261" s="92"/>
      <c r="S261" s="92"/>
      <c r="T261" s="93"/>
      <c r="U261" s="39"/>
      <c r="V261" s="39"/>
      <c r="W261" s="39"/>
      <c r="X261" s="39"/>
      <c r="Y261" s="39"/>
      <c r="Z261" s="39"/>
      <c r="AA261" s="39"/>
      <c r="AB261" s="39"/>
      <c r="AC261" s="39"/>
      <c r="AD261" s="39"/>
      <c r="AE261" s="39"/>
      <c r="AT261" s="18" t="s">
        <v>359</v>
      </c>
      <c r="AU261" s="18" t="s">
        <v>86</v>
      </c>
    </row>
    <row r="262" s="2" customFormat="1" ht="16.5" customHeight="1">
      <c r="A262" s="39"/>
      <c r="B262" s="40"/>
      <c r="C262" s="229" t="s">
        <v>1042</v>
      </c>
      <c r="D262" s="229" t="s">
        <v>352</v>
      </c>
      <c r="E262" s="230" t="s">
        <v>7845</v>
      </c>
      <c r="F262" s="231" t="s">
        <v>7846</v>
      </c>
      <c r="G262" s="232" t="s">
        <v>4932</v>
      </c>
      <c r="H262" s="233">
        <v>3</v>
      </c>
      <c r="I262" s="234"/>
      <c r="J262" s="235">
        <f>ROUND(I262*H262,2)</f>
        <v>0</v>
      </c>
      <c r="K262" s="231" t="s">
        <v>7709</v>
      </c>
      <c r="L262" s="45"/>
      <c r="M262" s="236" t="s">
        <v>1</v>
      </c>
      <c r="N262" s="237" t="s">
        <v>41</v>
      </c>
      <c r="O262" s="92"/>
      <c r="P262" s="238">
        <f>O262*H262</f>
        <v>0</v>
      </c>
      <c r="Q262" s="238">
        <v>0</v>
      </c>
      <c r="R262" s="238">
        <f>Q262*H262</f>
        <v>0</v>
      </c>
      <c r="S262" s="238">
        <v>0</v>
      </c>
      <c r="T262" s="239">
        <f>S262*H262</f>
        <v>0</v>
      </c>
      <c r="U262" s="39"/>
      <c r="V262" s="39"/>
      <c r="W262" s="39"/>
      <c r="X262" s="39"/>
      <c r="Y262" s="39"/>
      <c r="Z262" s="39"/>
      <c r="AA262" s="39"/>
      <c r="AB262" s="39"/>
      <c r="AC262" s="39"/>
      <c r="AD262" s="39"/>
      <c r="AE262" s="39"/>
      <c r="AR262" s="240" t="s">
        <v>530</v>
      </c>
      <c r="AT262" s="240" t="s">
        <v>352</v>
      </c>
      <c r="AU262" s="240" t="s">
        <v>86</v>
      </c>
      <c r="AY262" s="18" t="s">
        <v>350</v>
      </c>
      <c r="BE262" s="241">
        <f>IF(N262="základní",J262,0)</f>
        <v>0</v>
      </c>
      <c r="BF262" s="241">
        <f>IF(N262="snížená",J262,0)</f>
        <v>0</v>
      </c>
      <c r="BG262" s="241">
        <f>IF(N262="zákl. přenesená",J262,0)</f>
        <v>0</v>
      </c>
      <c r="BH262" s="241">
        <f>IF(N262="sníž. přenesená",J262,0)</f>
        <v>0</v>
      </c>
      <c r="BI262" s="241">
        <f>IF(N262="nulová",J262,0)</f>
        <v>0</v>
      </c>
      <c r="BJ262" s="18" t="s">
        <v>84</v>
      </c>
      <c r="BK262" s="241">
        <f>ROUND(I262*H262,2)</f>
        <v>0</v>
      </c>
      <c r="BL262" s="18" t="s">
        <v>530</v>
      </c>
      <c r="BM262" s="240" t="s">
        <v>2388</v>
      </c>
    </row>
    <row r="263" s="2" customFormat="1">
      <c r="A263" s="39"/>
      <c r="B263" s="40"/>
      <c r="C263" s="41"/>
      <c r="D263" s="242" t="s">
        <v>359</v>
      </c>
      <c r="E263" s="41"/>
      <c r="F263" s="243" t="s">
        <v>7846</v>
      </c>
      <c r="G263" s="41"/>
      <c r="H263" s="41"/>
      <c r="I263" s="244"/>
      <c r="J263" s="41"/>
      <c r="K263" s="41"/>
      <c r="L263" s="45"/>
      <c r="M263" s="245"/>
      <c r="N263" s="246"/>
      <c r="O263" s="92"/>
      <c r="P263" s="92"/>
      <c r="Q263" s="92"/>
      <c r="R263" s="92"/>
      <c r="S263" s="92"/>
      <c r="T263" s="93"/>
      <c r="U263" s="39"/>
      <c r="V263" s="39"/>
      <c r="W263" s="39"/>
      <c r="X263" s="39"/>
      <c r="Y263" s="39"/>
      <c r="Z263" s="39"/>
      <c r="AA263" s="39"/>
      <c r="AB263" s="39"/>
      <c r="AC263" s="39"/>
      <c r="AD263" s="39"/>
      <c r="AE263" s="39"/>
      <c r="AT263" s="18" t="s">
        <v>359</v>
      </c>
      <c r="AU263" s="18" t="s">
        <v>86</v>
      </c>
    </row>
    <row r="264" s="2" customFormat="1" ht="16.5" customHeight="1">
      <c r="A264" s="39"/>
      <c r="B264" s="40"/>
      <c r="C264" s="229" t="s">
        <v>1050</v>
      </c>
      <c r="D264" s="229" t="s">
        <v>352</v>
      </c>
      <c r="E264" s="230" t="s">
        <v>7847</v>
      </c>
      <c r="F264" s="231" t="s">
        <v>7848</v>
      </c>
      <c r="G264" s="232" t="s">
        <v>4932</v>
      </c>
      <c r="H264" s="233">
        <v>3</v>
      </c>
      <c r="I264" s="234"/>
      <c r="J264" s="235">
        <f>ROUND(I264*H264,2)</f>
        <v>0</v>
      </c>
      <c r="K264" s="231" t="s">
        <v>7709</v>
      </c>
      <c r="L264" s="45"/>
      <c r="M264" s="236" t="s">
        <v>1</v>
      </c>
      <c r="N264" s="237" t="s">
        <v>41</v>
      </c>
      <c r="O264" s="92"/>
      <c r="P264" s="238">
        <f>O264*H264</f>
        <v>0</v>
      </c>
      <c r="Q264" s="238">
        <v>0</v>
      </c>
      <c r="R264" s="238">
        <f>Q264*H264</f>
        <v>0</v>
      </c>
      <c r="S264" s="238">
        <v>0</v>
      </c>
      <c r="T264" s="239">
        <f>S264*H264</f>
        <v>0</v>
      </c>
      <c r="U264" s="39"/>
      <c r="V264" s="39"/>
      <c r="W264" s="39"/>
      <c r="X264" s="39"/>
      <c r="Y264" s="39"/>
      <c r="Z264" s="39"/>
      <c r="AA264" s="39"/>
      <c r="AB264" s="39"/>
      <c r="AC264" s="39"/>
      <c r="AD264" s="39"/>
      <c r="AE264" s="39"/>
      <c r="AR264" s="240" t="s">
        <v>530</v>
      </c>
      <c r="AT264" s="240" t="s">
        <v>352</v>
      </c>
      <c r="AU264" s="240" t="s">
        <v>86</v>
      </c>
      <c r="AY264" s="18" t="s">
        <v>350</v>
      </c>
      <c r="BE264" s="241">
        <f>IF(N264="základní",J264,0)</f>
        <v>0</v>
      </c>
      <c r="BF264" s="241">
        <f>IF(N264="snížená",J264,0)</f>
        <v>0</v>
      </c>
      <c r="BG264" s="241">
        <f>IF(N264="zákl. přenesená",J264,0)</f>
        <v>0</v>
      </c>
      <c r="BH264" s="241">
        <f>IF(N264="sníž. přenesená",J264,0)</f>
        <v>0</v>
      </c>
      <c r="BI264" s="241">
        <f>IF(N264="nulová",J264,0)</f>
        <v>0</v>
      </c>
      <c r="BJ264" s="18" t="s">
        <v>84</v>
      </c>
      <c r="BK264" s="241">
        <f>ROUND(I264*H264,2)</f>
        <v>0</v>
      </c>
      <c r="BL264" s="18" t="s">
        <v>530</v>
      </c>
      <c r="BM264" s="240" t="s">
        <v>2407</v>
      </c>
    </row>
    <row r="265" s="2" customFormat="1">
      <c r="A265" s="39"/>
      <c r="B265" s="40"/>
      <c r="C265" s="41"/>
      <c r="D265" s="242" t="s">
        <v>359</v>
      </c>
      <c r="E265" s="41"/>
      <c r="F265" s="243" t="s">
        <v>7848</v>
      </c>
      <c r="G265" s="41"/>
      <c r="H265" s="41"/>
      <c r="I265" s="244"/>
      <c r="J265" s="41"/>
      <c r="K265" s="41"/>
      <c r="L265" s="45"/>
      <c r="M265" s="245"/>
      <c r="N265" s="246"/>
      <c r="O265" s="92"/>
      <c r="P265" s="92"/>
      <c r="Q265" s="92"/>
      <c r="R265" s="92"/>
      <c r="S265" s="92"/>
      <c r="T265" s="93"/>
      <c r="U265" s="39"/>
      <c r="V265" s="39"/>
      <c r="W265" s="39"/>
      <c r="X265" s="39"/>
      <c r="Y265" s="39"/>
      <c r="Z265" s="39"/>
      <c r="AA265" s="39"/>
      <c r="AB265" s="39"/>
      <c r="AC265" s="39"/>
      <c r="AD265" s="39"/>
      <c r="AE265" s="39"/>
      <c r="AT265" s="18" t="s">
        <v>359</v>
      </c>
      <c r="AU265" s="18" t="s">
        <v>86</v>
      </c>
    </row>
    <row r="266" s="2" customFormat="1" ht="24.15" customHeight="1">
      <c r="A266" s="39"/>
      <c r="B266" s="40"/>
      <c r="C266" s="229" t="s">
        <v>1059</v>
      </c>
      <c r="D266" s="229" t="s">
        <v>352</v>
      </c>
      <c r="E266" s="230" t="s">
        <v>7849</v>
      </c>
      <c r="F266" s="231" t="s">
        <v>7850</v>
      </c>
      <c r="G266" s="232" t="s">
        <v>4932</v>
      </c>
      <c r="H266" s="233">
        <v>1</v>
      </c>
      <c r="I266" s="234"/>
      <c r="J266" s="235">
        <f>ROUND(I266*H266,2)</f>
        <v>0</v>
      </c>
      <c r="K266" s="231" t="s">
        <v>7709</v>
      </c>
      <c r="L266" s="45"/>
      <c r="M266" s="236" t="s">
        <v>1</v>
      </c>
      <c r="N266" s="237" t="s">
        <v>41</v>
      </c>
      <c r="O266" s="92"/>
      <c r="P266" s="238">
        <f>O266*H266</f>
        <v>0</v>
      </c>
      <c r="Q266" s="238">
        <v>0</v>
      </c>
      <c r="R266" s="238">
        <f>Q266*H266</f>
        <v>0</v>
      </c>
      <c r="S266" s="238">
        <v>0</v>
      </c>
      <c r="T266" s="239">
        <f>S266*H266</f>
        <v>0</v>
      </c>
      <c r="U266" s="39"/>
      <c r="V266" s="39"/>
      <c r="W266" s="39"/>
      <c r="X266" s="39"/>
      <c r="Y266" s="39"/>
      <c r="Z266" s="39"/>
      <c r="AA266" s="39"/>
      <c r="AB266" s="39"/>
      <c r="AC266" s="39"/>
      <c r="AD266" s="39"/>
      <c r="AE266" s="39"/>
      <c r="AR266" s="240" t="s">
        <v>530</v>
      </c>
      <c r="AT266" s="240" t="s">
        <v>352</v>
      </c>
      <c r="AU266" s="240" t="s">
        <v>86</v>
      </c>
      <c r="AY266" s="18" t="s">
        <v>350</v>
      </c>
      <c r="BE266" s="241">
        <f>IF(N266="základní",J266,0)</f>
        <v>0</v>
      </c>
      <c r="BF266" s="241">
        <f>IF(N266="snížená",J266,0)</f>
        <v>0</v>
      </c>
      <c r="BG266" s="241">
        <f>IF(N266="zákl. přenesená",J266,0)</f>
        <v>0</v>
      </c>
      <c r="BH266" s="241">
        <f>IF(N266="sníž. přenesená",J266,0)</f>
        <v>0</v>
      </c>
      <c r="BI266" s="241">
        <f>IF(N266="nulová",J266,0)</f>
        <v>0</v>
      </c>
      <c r="BJ266" s="18" t="s">
        <v>84</v>
      </c>
      <c r="BK266" s="241">
        <f>ROUND(I266*H266,2)</f>
        <v>0</v>
      </c>
      <c r="BL266" s="18" t="s">
        <v>530</v>
      </c>
      <c r="BM266" s="240" t="s">
        <v>2445</v>
      </c>
    </row>
    <row r="267" s="2" customFormat="1">
      <c r="A267" s="39"/>
      <c r="B267" s="40"/>
      <c r="C267" s="41"/>
      <c r="D267" s="242" t="s">
        <v>359</v>
      </c>
      <c r="E267" s="41"/>
      <c r="F267" s="243" t="s">
        <v>7850</v>
      </c>
      <c r="G267" s="41"/>
      <c r="H267" s="41"/>
      <c r="I267" s="244"/>
      <c r="J267" s="41"/>
      <c r="K267" s="41"/>
      <c r="L267" s="45"/>
      <c r="M267" s="245"/>
      <c r="N267" s="246"/>
      <c r="O267" s="92"/>
      <c r="P267" s="92"/>
      <c r="Q267" s="92"/>
      <c r="R267" s="92"/>
      <c r="S267" s="92"/>
      <c r="T267" s="93"/>
      <c r="U267" s="39"/>
      <c r="V267" s="39"/>
      <c r="W267" s="39"/>
      <c r="X267" s="39"/>
      <c r="Y267" s="39"/>
      <c r="Z267" s="39"/>
      <c r="AA267" s="39"/>
      <c r="AB267" s="39"/>
      <c r="AC267" s="39"/>
      <c r="AD267" s="39"/>
      <c r="AE267" s="39"/>
      <c r="AT267" s="18" t="s">
        <v>359</v>
      </c>
      <c r="AU267" s="18" t="s">
        <v>86</v>
      </c>
    </row>
    <row r="268" s="2" customFormat="1" ht="16.5" customHeight="1">
      <c r="A268" s="39"/>
      <c r="B268" s="40"/>
      <c r="C268" s="229" t="s">
        <v>1080</v>
      </c>
      <c r="D268" s="229" t="s">
        <v>352</v>
      </c>
      <c r="E268" s="230" t="s">
        <v>7851</v>
      </c>
      <c r="F268" s="231" t="s">
        <v>7852</v>
      </c>
      <c r="G268" s="232" t="s">
        <v>4932</v>
      </c>
      <c r="H268" s="233">
        <v>1</v>
      </c>
      <c r="I268" s="234"/>
      <c r="J268" s="235">
        <f>ROUND(I268*H268,2)</f>
        <v>0</v>
      </c>
      <c r="K268" s="231" t="s">
        <v>7709</v>
      </c>
      <c r="L268" s="45"/>
      <c r="M268" s="236" t="s">
        <v>1</v>
      </c>
      <c r="N268" s="237" t="s">
        <v>41</v>
      </c>
      <c r="O268" s="92"/>
      <c r="P268" s="238">
        <f>O268*H268</f>
        <v>0</v>
      </c>
      <c r="Q268" s="238">
        <v>0</v>
      </c>
      <c r="R268" s="238">
        <f>Q268*H268</f>
        <v>0</v>
      </c>
      <c r="S268" s="238">
        <v>0</v>
      </c>
      <c r="T268" s="239">
        <f>S268*H268</f>
        <v>0</v>
      </c>
      <c r="U268" s="39"/>
      <c r="V268" s="39"/>
      <c r="W268" s="39"/>
      <c r="X268" s="39"/>
      <c r="Y268" s="39"/>
      <c r="Z268" s="39"/>
      <c r="AA268" s="39"/>
      <c r="AB268" s="39"/>
      <c r="AC268" s="39"/>
      <c r="AD268" s="39"/>
      <c r="AE268" s="39"/>
      <c r="AR268" s="240" t="s">
        <v>530</v>
      </c>
      <c r="AT268" s="240" t="s">
        <v>352</v>
      </c>
      <c r="AU268" s="240" t="s">
        <v>86</v>
      </c>
      <c r="AY268" s="18" t="s">
        <v>350</v>
      </c>
      <c r="BE268" s="241">
        <f>IF(N268="základní",J268,0)</f>
        <v>0</v>
      </c>
      <c r="BF268" s="241">
        <f>IF(N268="snížená",J268,0)</f>
        <v>0</v>
      </c>
      <c r="BG268" s="241">
        <f>IF(N268="zákl. přenesená",J268,0)</f>
        <v>0</v>
      </c>
      <c r="BH268" s="241">
        <f>IF(N268="sníž. přenesená",J268,0)</f>
        <v>0</v>
      </c>
      <c r="BI268" s="241">
        <f>IF(N268="nulová",J268,0)</f>
        <v>0</v>
      </c>
      <c r="BJ268" s="18" t="s">
        <v>84</v>
      </c>
      <c r="BK268" s="241">
        <f>ROUND(I268*H268,2)</f>
        <v>0</v>
      </c>
      <c r="BL268" s="18" t="s">
        <v>530</v>
      </c>
      <c r="BM268" s="240" t="s">
        <v>2449</v>
      </c>
    </row>
    <row r="269" s="2" customFormat="1">
      <c r="A269" s="39"/>
      <c r="B269" s="40"/>
      <c r="C269" s="41"/>
      <c r="D269" s="242" t="s">
        <v>359</v>
      </c>
      <c r="E269" s="41"/>
      <c r="F269" s="243" t="s">
        <v>7852</v>
      </c>
      <c r="G269" s="41"/>
      <c r="H269" s="41"/>
      <c r="I269" s="244"/>
      <c r="J269" s="41"/>
      <c r="K269" s="41"/>
      <c r="L269" s="45"/>
      <c r="M269" s="245"/>
      <c r="N269" s="246"/>
      <c r="O269" s="92"/>
      <c r="P269" s="92"/>
      <c r="Q269" s="92"/>
      <c r="R269" s="92"/>
      <c r="S269" s="92"/>
      <c r="T269" s="93"/>
      <c r="U269" s="39"/>
      <c r="V269" s="39"/>
      <c r="W269" s="39"/>
      <c r="X269" s="39"/>
      <c r="Y269" s="39"/>
      <c r="Z269" s="39"/>
      <c r="AA269" s="39"/>
      <c r="AB269" s="39"/>
      <c r="AC269" s="39"/>
      <c r="AD269" s="39"/>
      <c r="AE269" s="39"/>
      <c r="AT269" s="18" t="s">
        <v>359</v>
      </c>
      <c r="AU269" s="18" t="s">
        <v>86</v>
      </c>
    </row>
    <row r="270" s="2" customFormat="1" ht="24.15" customHeight="1">
      <c r="A270" s="39"/>
      <c r="B270" s="40"/>
      <c r="C270" s="229" t="s">
        <v>1092</v>
      </c>
      <c r="D270" s="229" t="s">
        <v>352</v>
      </c>
      <c r="E270" s="230" t="s">
        <v>7853</v>
      </c>
      <c r="F270" s="231" t="s">
        <v>7854</v>
      </c>
      <c r="G270" s="232" t="s">
        <v>4932</v>
      </c>
      <c r="H270" s="233">
        <v>3</v>
      </c>
      <c r="I270" s="234"/>
      <c r="J270" s="235">
        <f>ROUND(I270*H270,2)</f>
        <v>0</v>
      </c>
      <c r="K270" s="231" t="s">
        <v>7709</v>
      </c>
      <c r="L270" s="45"/>
      <c r="M270" s="236" t="s">
        <v>1</v>
      </c>
      <c r="N270" s="237" t="s">
        <v>41</v>
      </c>
      <c r="O270" s="92"/>
      <c r="P270" s="238">
        <f>O270*H270</f>
        <v>0</v>
      </c>
      <c r="Q270" s="238">
        <v>0</v>
      </c>
      <c r="R270" s="238">
        <f>Q270*H270</f>
        <v>0</v>
      </c>
      <c r="S270" s="238">
        <v>0</v>
      </c>
      <c r="T270" s="239">
        <f>S270*H270</f>
        <v>0</v>
      </c>
      <c r="U270" s="39"/>
      <c r="V270" s="39"/>
      <c r="W270" s="39"/>
      <c r="X270" s="39"/>
      <c r="Y270" s="39"/>
      <c r="Z270" s="39"/>
      <c r="AA270" s="39"/>
      <c r="AB270" s="39"/>
      <c r="AC270" s="39"/>
      <c r="AD270" s="39"/>
      <c r="AE270" s="39"/>
      <c r="AR270" s="240" t="s">
        <v>530</v>
      </c>
      <c r="AT270" s="240" t="s">
        <v>352</v>
      </c>
      <c r="AU270" s="240" t="s">
        <v>86</v>
      </c>
      <c r="AY270" s="18" t="s">
        <v>350</v>
      </c>
      <c r="BE270" s="241">
        <f>IF(N270="základní",J270,0)</f>
        <v>0</v>
      </c>
      <c r="BF270" s="241">
        <f>IF(N270="snížená",J270,0)</f>
        <v>0</v>
      </c>
      <c r="BG270" s="241">
        <f>IF(N270="zákl. přenesená",J270,0)</f>
        <v>0</v>
      </c>
      <c r="BH270" s="241">
        <f>IF(N270="sníž. přenesená",J270,0)</f>
        <v>0</v>
      </c>
      <c r="BI270" s="241">
        <f>IF(N270="nulová",J270,0)</f>
        <v>0</v>
      </c>
      <c r="BJ270" s="18" t="s">
        <v>84</v>
      </c>
      <c r="BK270" s="241">
        <f>ROUND(I270*H270,2)</f>
        <v>0</v>
      </c>
      <c r="BL270" s="18" t="s">
        <v>530</v>
      </c>
      <c r="BM270" s="240" t="s">
        <v>2462</v>
      </c>
    </row>
    <row r="271" s="2" customFormat="1">
      <c r="A271" s="39"/>
      <c r="B271" s="40"/>
      <c r="C271" s="41"/>
      <c r="D271" s="242" t="s">
        <v>359</v>
      </c>
      <c r="E271" s="41"/>
      <c r="F271" s="243" t="s">
        <v>7854</v>
      </c>
      <c r="G271" s="41"/>
      <c r="H271" s="41"/>
      <c r="I271" s="244"/>
      <c r="J271" s="41"/>
      <c r="K271" s="41"/>
      <c r="L271" s="45"/>
      <c r="M271" s="245"/>
      <c r="N271" s="246"/>
      <c r="O271" s="92"/>
      <c r="P271" s="92"/>
      <c r="Q271" s="92"/>
      <c r="R271" s="92"/>
      <c r="S271" s="92"/>
      <c r="T271" s="93"/>
      <c r="U271" s="39"/>
      <c r="V271" s="39"/>
      <c r="W271" s="39"/>
      <c r="X271" s="39"/>
      <c r="Y271" s="39"/>
      <c r="Z271" s="39"/>
      <c r="AA271" s="39"/>
      <c r="AB271" s="39"/>
      <c r="AC271" s="39"/>
      <c r="AD271" s="39"/>
      <c r="AE271" s="39"/>
      <c r="AT271" s="18" t="s">
        <v>359</v>
      </c>
      <c r="AU271" s="18" t="s">
        <v>86</v>
      </c>
    </row>
    <row r="272" s="2" customFormat="1" ht="16.5" customHeight="1">
      <c r="A272" s="39"/>
      <c r="B272" s="40"/>
      <c r="C272" s="229" t="s">
        <v>804</v>
      </c>
      <c r="D272" s="229" t="s">
        <v>352</v>
      </c>
      <c r="E272" s="230" t="s">
        <v>7855</v>
      </c>
      <c r="F272" s="231" t="s">
        <v>7856</v>
      </c>
      <c r="G272" s="232" t="s">
        <v>4932</v>
      </c>
      <c r="H272" s="233">
        <v>3</v>
      </c>
      <c r="I272" s="234"/>
      <c r="J272" s="235">
        <f>ROUND(I272*H272,2)</f>
        <v>0</v>
      </c>
      <c r="K272" s="231" t="s">
        <v>7709</v>
      </c>
      <c r="L272" s="45"/>
      <c r="M272" s="236" t="s">
        <v>1</v>
      </c>
      <c r="N272" s="237" t="s">
        <v>41</v>
      </c>
      <c r="O272" s="92"/>
      <c r="P272" s="238">
        <f>O272*H272</f>
        <v>0</v>
      </c>
      <c r="Q272" s="238">
        <v>0</v>
      </c>
      <c r="R272" s="238">
        <f>Q272*H272</f>
        <v>0</v>
      </c>
      <c r="S272" s="238">
        <v>0</v>
      </c>
      <c r="T272" s="239">
        <f>S272*H272</f>
        <v>0</v>
      </c>
      <c r="U272" s="39"/>
      <c r="V272" s="39"/>
      <c r="W272" s="39"/>
      <c r="X272" s="39"/>
      <c r="Y272" s="39"/>
      <c r="Z272" s="39"/>
      <c r="AA272" s="39"/>
      <c r="AB272" s="39"/>
      <c r="AC272" s="39"/>
      <c r="AD272" s="39"/>
      <c r="AE272" s="39"/>
      <c r="AR272" s="240" t="s">
        <v>530</v>
      </c>
      <c r="AT272" s="240" t="s">
        <v>352</v>
      </c>
      <c r="AU272" s="240" t="s">
        <v>86</v>
      </c>
      <c r="AY272" s="18" t="s">
        <v>350</v>
      </c>
      <c r="BE272" s="241">
        <f>IF(N272="základní",J272,0)</f>
        <v>0</v>
      </c>
      <c r="BF272" s="241">
        <f>IF(N272="snížená",J272,0)</f>
        <v>0</v>
      </c>
      <c r="BG272" s="241">
        <f>IF(N272="zákl. přenesená",J272,0)</f>
        <v>0</v>
      </c>
      <c r="BH272" s="241">
        <f>IF(N272="sníž. přenesená",J272,0)</f>
        <v>0</v>
      </c>
      <c r="BI272" s="241">
        <f>IF(N272="nulová",J272,0)</f>
        <v>0</v>
      </c>
      <c r="BJ272" s="18" t="s">
        <v>84</v>
      </c>
      <c r="BK272" s="241">
        <f>ROUND(I272*H272,2)</f>
        <v>0</v>
      </c>
      <c r="BL272" s="18" t="s">
        <v>530</v>
      </c>
      <c r="BM272" s="240" t="s">
        <v>2466</v>
      </c>
    </row>
    <row r="273" s="2" customFormat="1">
      <c r="A273" s="39"/>
      <c r="B273" s="40"/>
      <c r="C273" s="41"/>
      <c r="D273" s="242" t="s">
        <v>359</v>
      </c>
      <c r="E273" s="41"/>
      <c r="F273" s="243" t="s">
        <v>7856</v>
      </c>
      <c r="G273" s="41"/>
      <c r="H273" s="41"/>
      <c r="I273" s="244"/>
      <c r="J273" s="41"/>
      <c r="K273" s="41"/>
      <c r="L273" s="45"/>
      <c r="M273" s="245"/>
      <c r="N273" s="246"/>
      <c r="O273" s="92"/>
      <c r="P273" s="92"/>
      <c r="Q273" s="92"/>
      <c r="R273" s="92"/>
      <c r="S273" s="92"/>
      <c r="T273" s="93"/>
      <c r="U273" s="39"/>
      <c r="V273" s="39"/>
      <c r="W273" s="39"/>
      <c r="X273" s="39"/>
      <c r="Y273" s="39"/>
      <c r="Z273" s="39"/>
      <c r="AA273" s="39"/>
      <c r="AB273" s="39"/>
      <c r="AC273" s="39"/>
      <c r="AD273" s="39"/>
      <c r="AE273" s="39"/>
      <c r="AT273" s="18" t="s">
        <v>359</v>
      </c>
      <c r="AU273" s="18" t="s">
        <v>86</v>
      </c>
    </row>
    <row r="274" s="2" customFormat="1" ht="24.15" customHeight="1">
      <c r="A274" s="39"/>
      <c r="B274" s="40"/>
      <c r="C274" s="229" t="s">
        <v>813</v>
      </c>
      <c r="D274" s="229" t="s">
        <v>352</v>
      </c>
      <c r="E274" s="230" t="s">
        <v>7857</v>
      </c>
      <c r="F274" s="231" t="s">
        <v>7858</v>
      </c>
      <c r="G274" s="232" t="s">
        <v>4932</v>
      </c>
      <c r="H274" s="233">
        <v>1</v>
      </c>
      <c r="I274" s="234"/>
      <c r="J274" s="235">
        <f>ROUND(I274*H274,2)</f>
        <v>0</v>
      </c>
      <c r="K274" s="231" t="s">
        <v>7709</v>
      </c>
      <c r="L274" s="45"/>
      <c r="M274" s="236" t="s">
        <v>1</v>
      </c>
      <c r="N274" s="237" t="s">
        <v>41</v>
      </c>
      <c r="O274" s="92"/>
      <c r="P274" s="238">
        <f>O274*H274</f>
        <v>0</v>
      </c>
      <c r="Q274" s="238">
        <v>0</v>
      </c>
      <c r="R274" s="238">
        <f>Q274*H274</f>
        <v>0</v>
      </c>
      <c r="S274" s="238">
        <v>0</v>
      </c>
      <c r="T274" s="239">
        <f>S274*H274</f>
        <v>0</v>
      </c>
      <c r="U274" s="39"/>
      <c r="V274" s="39"/>
      <c r="W274" s="39"/>
      <c r="X274" s="39"/>
      <c r="Y274" s="39"/>
      <c r="Z274" s="39"/>
      <c r="AA274" s="39"/>
      <c r="AB274" s="39"/>
      <c r="AC274" s="39"/>
      <c r="AD274" s="39"/>
      <c r="AE274" s="39"/>
      <c r="AR274" s="240" t="s">
        <v>530</v>
      </c>
      <c r="AT274" s="240" t="s">
        <v>352</v>
      </c>
      <c r="AU274" s="240" t="s">
        <v>86</v>
      </c>
      <c r="AY274" s="18" t="s">
        <v>350</v>
      </c>
      <c r="BE274" s="241">
        <f>IF(N274="základní",J274,0)</f>
        <v>0</v>
      </c>
      <c r="BF274" s="241">
        <f>IF(N274="snížená",J274,0)</f>
        <v>0</v>
      </c>
      <c r="BG274" s="241">
        <f>IF(N274="zákl. přenesená",J274,0)</f>
        <v>0</v>
      </c>
      <c r="BH274" s="241">
        <f>IF(N274="sníž. přenesená",J274,0)</f>
        <v>0</v>
      </c>
      <c r="BI274" s="241">
        <f>IF(N274="nulová",J274,0)</f>
        <v>0</v>
      </c>
      <c r="BJ274" s="18" t="s">
        <v>84</v>
      </c>
      <c r="BK274" s="241">
        <f>ROUND(I274*H274,2)</f>
        <v>0</v>
      </c>
      <c r="BL274" s="18" t="s">
        <v>530</v>
      </c>
      <c r="BM274" s="240" t="s">
        <v>2471</v>
      </c>
    </row>
    <row r="275" s="2" customFormat="1">
      <c r="A275" s="39"/>
      <c r="B275" s="40"/>
      <c r="C275" s="41"/>
      <c r="D275" s="242" t="s">
        <v>359</v>
      </c>
      <c r="E275" s="41"/>
      <c r="F275" s="243" t="s">
        <v>7858</v>
      </c>
      <c r="G275" s="41"/>
      <c r="H275" s="41"/>
      <c r="I275" s="244"/>
      <c r="J275" s="41"/>
      <c r="K275" s="41"/>
      <c r="L275" s="45"/>
      <c r="M275" s="245"/>
      <c r="N275" s="246"/>
      <c r="O275" s="92"/>
      <c r="P275" s="92"/>
      <c r="Q275" s="92"/>
      <c r="R275" s="92"/>
      <c r="S275" s="92"/>
      <c r="T275" s="93"/>
      <c r="U275" s="39"/>
      <c r="V275" s="39"/>
      <c r="W275" s="39"/>
      <c r="X275" s="39"/>
      <c r="Y275" s="39"/>
      <c r="Z275" s="39"/>
      <c r="AA275" s="39"/>
      <c r="AB275" s="39"/>
      <c r="AC275" s="39"/>
      <c r="AD275" s="39"/>
      <c r="AE275" s="39"/>
      <c r="AT275" s="18" t="s">
        <v>359</v>
      </c>
      <c r="AU275" s="18" t="s">
        <v>86</v>
      </c>
    </row>
    <row r="276" s="2" customFormat="1" ht="16.5" customHeight="1">
      <c r="A276" s="39"/>
      <c r="B276" s="40"/>
      <c r="C276" s="229" t="s">
        <v>865</v>
      </c>
      <c r="D276" s="229" t="s">
        <v>352</v>
      </c>
      <c r="E276" s="230" t="s">
        <v>7859</v>
      </c>
      <c r="F276" s="231" t="s">
        <v>7860</v>
      </c>
      <c r="G276" s="232" t="s">
        <v>4932</v>
      </c>
      <c r="H276" s="233">
        <v>1</v>
      </c>
      <c r="I276" s="234"/>
      <c r="J276" s="235">
        <f>ROUND(I276*H276,2)</f>
        <v>0</v>
      </c>
      <c r="K276" s="231" t="s">
        <v>7709</v>
      </c>
      <c r="L276" s="45"/>
      <c r="M276" s="236" t="s">
        <v>1</v>
      </c>
      <c r="N276" s="237" t="s">
        <v>41</v>
      </c>
      <c r="O276" s="92"/>
      <c r="P276" s="238">
        <f>O276*H276</f>
        <v>0</v>
      </c>
      <c r="Q276" s="238">
        <v>0</v>
      </c>
      <c r="R276" s="238">
        <f>Q276*H276</f>
        <v>0</v>
      </c>
      <c r="S276" s="238">
        <v>0</v>
      </c>
      <c r="T276" s="239">
        <f>S276*H276</f>
        <v>0</v>
      </c>
      <c r="U276" s="39"/>
      <c r="V276" s="39"/>
      <c r="W276" s="39"/>
      <c r="X276" s="39"/>
      <c r="Y276" s="39"/>
      <c r="Z276" s="39"/>
      <c r="AA276" s="39"/>
      <c r="AB276" s="39"/>
      <c r="AC276" s="39"/>
      <c r="AD276" s="39"/>
      <c r="AE276" s="39"/>
      <c r="AR276" s="240" t="s">
        <v>530</v>
      </c>
      <c r="AT276" s="240" t="s">
        <v>352</v>
      </c>
      <c r="AU276" s="240" t="s">
        <v>86</v>
      </c>
      <c r="AY276" s="18" t="s">
        <v>350</v>
      </c>
      <c r="BE276" s="241">
        <f>IF(N276="základní",J276,0)</f>
        <v>0</v>
      </c>
      <c r="BF276" s="241">
        <f>IF(N276="snížená",J276,0)</f>
        <v>0</v>
      </c>
      <c r="BG276" s="241">
        <f>IF(N276="zákl. přenesená",J276,0)</f>
        <v>0</v>
      </c>
      <c r="BH276" s="241">
        <f>IF(N276="sníž. přenesená",J276,0)</f>
        <v>0</v>
      </c>
      <c r="BI276" s="241">
        <f>IF(N276="nulová",J276,0)</f>
        <v>0</v>
      </c>
      <c r="BJ276" s="18" t="s">
        <v>84</v>
      </c>
      <c r="BK276" s="241">
        <f>ROUND(I276*H276,2)</f>
        <v>0</v>
      </c>
      <c r="BL276" s="18" t="s">
        <v>530</v>
      </c>
      <c r="BM276" s="240" t="s">
        <v>2481</v>
      </c>
    </row>
    <row r="277" s="2" customFormat="1">
      <c r="A277" s="39"/>
      <c r="B277" s="40"/>
      <c r="C277" s="41"/>
      <c r="D277" s="242" t="s">
        <v>359</v>
      </c>
      <c r="E277" s="41"/>
      <c r="F277" s="243" t="s">
        <v>7860</v>
      </c>
      <c r="G277" s="41"/>
      <c r="H277" s="41"/>
      <c r="I277" s="244"/>
      <c r="J277" s="41"/>
      <c r="K277" s="41"/>
      <c r="L277" s="45"/>
      <c r="M277" s="245"/>
      <c r="N277" s="246"/>
      <c r="O277" s="92"/>
      <c r="P277" s="92"/>
      <c r="Q277" s="92"/>
      <c r="R277" s="92"/>
      <c r="S277" s="92"/>
      <c r="T277" s="93"/>
      <c r="U277" s="39"/>
      <c r="V277" s="39"/>
      <c r="W277" s="39"/>
      <c r="X277" s="39"/>
      <c r="Y277" s="39"/>
      <c r="Z277" s="39"/>
      <c r="AA277" s="39"/>
      <c r="AB277" s="39"/>
      <c r="AC277" s="39"/>
      <c r="AD277" s="39"/>
      <c r="AE277" s="39"/>
      <c r="AT277" s="18" t="s">
        <v>359</v>
      </c>
      <c r="AU277" s="18" t="s">
        <v>86</v>
      </c>
    </row>
    <row r="278" s="2" customFormat="1" ht="16.5" customHeight="1">
      <c r="A278" s="39"/>
      <c r="B278" s="40"/>
      <c r="C278" s="229" t="s">
        <v>902</v>
      </c>
      <c r="D278" s="229" t="s">
        <v>352</v>
      </c>
      <c r="E278" s="230" t="s">
        <v>7861</v>
      </c>
      <c r="F278" s="231" t="s">
        <v>7862</v>
      </c>
      <c r="G278" s="232" t="s">
        <v>4932</v>
      </c>
      <c r="H278" s="233">
        <v>1</v>
      </c>
      <c r="I278" s="234"/>
      <c r="J278" s="235">
        <f>ROUND(I278*H278,2)</f>
        <v>0</v>
      </c>
      <c r="K278" s="231" t="s">
        <v>7709</v>
      </c>
      <c r="L278" s="45"/>
      <c r="M278" s="236" t="s">
        <v>1</v>
      </c>
      <c r="N278" s="237" t="s">
        <v>41</v>
      </c>
      <c r="O278" s="92"/>
      <c r="P278" s="238">
        <f>O278*H278</f>
        <v>0</v>
      </c>
      <c r="Q278" s="238">
        <v>0</v>
      </c>
      <c r="R278" s="238">
        <f>Q278*H278</f>
        <v>0</v>
      </c>
      <c r="S278" s="238">
        <v>0</v>
      </c>
      <c r="T278" s="239">
        <f>S278*H278</f>
        <v>0</v>
      </c>
      <c r="U278" s="39"/>
      <c r="V278" s="39"/>
      <c r="W278" s="39"/>
      <c r="X278" s="39"/>
      <c r="Y278" s="39"/>
      <c r="Z278" s="39"/>
      <c r="AA278" s="39"/>
      <c r="AB278" s="39"/>
      <c r="AC278" s="39"/>
      <c r="AD278" s="39"/>
      <c r="AE278" s="39"/>
      <c r="AR278" s="240" t="s">
        <v>530</v>
      </c>
      <c r="AT278" s="240" t="s">
        <v>352</v>
      </c>
      <c r="AU278" s="240" t="s">
        <v>86</v>
      </c>
      <c r="AY278" s="18" t="s">
        <v>350</v>
      </c>
      <c r="BE278" s="241">
        <f>IF(N278="základní",J278,0)</f>
        <v>0</v>
      </c>
      <c r="BF278" s="241">
        <f>IF(N278="snížená",J278,0)</f>
        <v>0</v>
      </c>
      <c r="BG278" s="241">
        <f>IF(N278="zákl. přenesená",J278,0)</f>
        <v>0</v>
      </c>
      <c r="BH278" s="241">
        <f>IF(N278="sníž. přenesená",J278,0)</f>
        <v>0</v>
      </c>
      <c r="BI278" s="241">
        <f>IF(N278="nulová",J278,0)</f>
        <v>0</v>
      </c>
      <c r="BJ278" s="18" t="s">
        <v>84</v>
      </c>
      <c r="BK278" s="241">
        <f>ROUND(I278*H278,2)</f>
        <v>0</v>
      </c>
      <c r="BL278" s="18" t="s">
        <v>530</v>
      </c>
      <c r="BM278" s="240" t="s">
        <v>2493</v>
      </c>
    </row>
    <row r="279" s="2" customFormat="1">
      <c r="A279" s="39"/>
      <c r="B279" s="40"/>
      <c r="C279" s="41"/>
      <c r="D279" s="242" t="s">
        <v>359</v>
      </c>
      <c r="E279" s="41"/>
      <c r="F279" s="243" t="s">
        <v>7862</v>
      </c>
      <c r="G279" s="41"/>
      <c r="H279" s="41"/>
      <c r="I279" s="244"/>
      <c r="J279" s="41"/>
      <c r="K279" s="41"/>
      <c r="L279" s="45"/>
      <c r="M279" s="245"/>
      <c r="N279" s="246"/>
      <c r="O279" s="92"/>
      <c r="P279" s="92"/>
      <c r="Q279" s="92"/>
      <c r="R279" s="92"/>
      <c r="S279" s="92"/>
      <c r="T279" s="93"/>
      <c r="U279" s="39"/>
      <c r="V279" s="39"/>
      <c r="W279" s="39"/>
      <c r="X279" s="39"/>
      <c r="Y279" s="39"/>
      <c r="Z279" s="39"/>
      <c r="AA279" s="39"/>
      <c r="AB279" s="39"/>
      <c r="AC279" s="39"/>
      <c r="AD279" s="39"/>
      <c r="AE279" s="39"/>
      <c r="AT279" s="18" t="s">
        <v>359</v>
      </c>
      <c r="AU279" s="18" t="s">
        <v>86</v>
      </c>
    </row>
    <row r="280" s="2" customFormat="1" ht="16.5" customHeight="1">
      <c r="A280" s="39"/>
      <c r="B280" s="40"/>
      <c r="C280" s="229" t="s">
        <v>1859</v>
      </c>
      <c r="D280" s="229" t="s">
        <v>352</v>
      </c>
      <c r="E280" s="230" t="s">
        <v>7863</v>
      </c>
      <c r="F280" s="231" t="s">
        <v>7864</v>
      </c>
      <c r="G280" s="232" t="s">
        <v>4932</v>
      </c>
      <c r="H280" s="233">
        <v>1</v>
      </c>
      <c r="I280" s="234"/>
      <c r="J280" s="235">
        <f>ROUND(I280*H280,2)</f>
        <v>0</v>
      </c>
      <c r="K280" s="231" t="s">
        <v>7709</v>
      </c>
      <c r="L280" s="45"/>
      <c r="M280" s="236" t="s">
        <v>1</v>
      </c>
      <c r="N280" s="237" t="s">
        <v>41</v>
      </c>
      <c r="O280" s="92"/>
      <c r="P280" s="238">
        <f>O280*H280</f>
        <v>0</v>
      </c>
      <c r="Q280" s="238">
        <v>0</v>
      </c>
      <c r="R280" s="238">
        <f>Q280*H280</f>
        <v>0</v>
      </c>
      <c r="S280" s="238">
        <v>0</v>
      </c>
      <c r="T280" s="239">
        <f>S280*H280</f>
        <v>0</v>
      </c>
      <c r="U280" s="39"/>
      <c r="V280" s="39"/>
      <c r="W280" s="39"/>
      <c r="X280" s="39"/>
      <c r="Y280" s="39"/>
      <c r="Z280" s="39"/>
      <c r="AA280" s="39"/>
      <c r="AB280" s="39"/>
      <c r="AC280" s="39"/>
      <c r="AD280" s="39"/>
      <c r="AE280" s="39"/>
      <c r="AR280" s="240" t="s">
        <v>530</v>
      </c>
      <c r="AT280" s="240" t="s">
        <v>352</v>
      </c>
      <c r="AU280" s="240" t="s">
        <v>86</v>
      </c>
      <c r="AY280" s="18" t="s">
        <v>350</v>
      </c>
      <c r="BE280" s="241">
        <f>IF(N280="základní",J280,0)</f>
        <v>0</v>
      </c>
      <c r="BF280" s="241">
        <f>IF(N280="snížená",J280,0)</f>
        <v>0</v>
      </c>
      <c r="BG280" s="241">
        <f>IF(N280="zákl. přenesená",J280,0)</f>
        <v>0</v>
      </c>
      <c r="BH280" s="241">
        <f>IF(N280="sníž. přenesená",J280,0)</f>
        <v>0</v>
      </c>
      <c r="BI280" s="241">
        <f>IF(N280="nulová",J280,0)</f>
        <v>0</v>
      </c>
      <c r="BJ280" s="18" t="s">
        <v>84</v>
      </c>
      <c r="BK280" s="241">
        <f>ROUND(I280*H280,2)</f>
        <v>0</v>
      </c>
      <c r="BL280" s="18" t="s">
        <v>530</v>
      </c>
      <c r="BM280" s="240" t="s">
        <v>2504</v>
      </c>
    </row>
    <row r="281" s="2" customFormat="1">
      <c r="A281" s="39"/>
      <c r="B281" s="40"/>
      <c r="C281" s="41"/>
      <c r="D281" s="242" t="s">
        <v>359</v>
      </c>
      <c r="E281" s="41"/>
      <c r="F281" s="243" t="s">
        <v>7864</v>
      </c>
      <c r="G281" s="41"/>
      <c r="H281" s="41"/>
      <c r="I281" s="244"/>
      <c r="J281" s="41"/>
      <c r="K281" s="41"/>
      <c r="L281" s="45"/>
      <c r="M281" s="245"/>
      <c r="N281" s="246"/>
      <c r="O281" s="92"/>
      <c r="P281" s="92"/>
      <c r="Q281" s="92"/>
      <c r="R281" s="92"/>
      <c r="S281" s="92"/>
      <c r="T281" s="93"/>
      <c r="U281" s="39"/>
      <c r="V281" s="39"/>
      <c r="W281" s="39"/>
      <c r="X281" s="39"/>
      <c r="Y281" s="39"/>
      <c r="Z281" s="39"/>
      <c r="AA281" s="39"/>
      <c r="AB281" s="39"/>
      <c r="AC281" s="39"/>
      <c r="AD281" s="39"/>
      <c r="AE281" s="39"/>
      <c r="AT281" s="18" t="s">
        <v>359</v>
      </c>
      <c r="AU281" s="18" t="s">
        <v>86</v>
      </c>
    </row>
    <row r="282" s="2" customFormat="1" ht="16.5" customHeight="1">
      <c r="A282" s="39"/>
      <c r="B282" s="40"/>
      <c r="C282" s="229" t="s">
        <v>1864</v>
      </c>
      <c r="D282" s="229" t="s">
        <v>352</v>
      </c>
      <c r="E282" s="230" t="s">
        <v>7865</v>
      </c>
      <c r="F282" s="231" t="s">
        <v>7866</v>
      </c>
      <c r="G282" s="232" t="s">
        <v>4932</v>
      </c>
      <c r="H282" s="233">
        <v>5</v>
      </c>
      <c r="I282" s="234"/>
      <c r="J282" s="235">
        <f>ROUND(I282*H282,2)</f>
        <v>0</v>
      </c>
      <c r="K282" s="231" t="s">
        <v>7709</v>
      </c>
      <c r="L282" s="45"/>
      <c r="M282" s="236" t="s">
        <v>1</v>
      </c>
      <c r="N282" s="237" t="s">
        <v>41</v>
      </c>
      <c r="O282" s="92"/>
      <c r="P282" s="238">
        <f>O282*H282</f>
        <v>0</v>
      </c>
      <c r="Q282" s="238">
        <v>0</v>
      </c>
      <c r="R282" s="238">
        <f>Q282*H282</f>
        <v>0</v>
      </c>
      <c r="S282" s="238">
        <v>0</v>
      </c>
      <c r="T282" s="239">
        <f>S282*H282</f>
        <v>0</v>
      </c>
      <c r="U282" s="39"/>
      <c r="V282" s="39"/>
      <c r="W282" s="39"/>
      <c r="X282" s="39"/>
      <c r="Y282" s="39"/>
      <c r="Z282" s="39"/>
      <c r="AA282" s="39"/>
      <c r="AB282" s="39"/>
      <c r="AC282" s="39"/>
      <c r="AD282" s="39"/>
      <c r="AE282" s="39"/>
      <c r="AR282" s="240" t="s">
        <v>530</v>
      </c>
      <c r="AT282" s="240" t="s">
        <v>352</v>
      </c>
      <c r="AU282" s="240" t="s">
        <v>86</v>
      </c>
      <c r="AY282" s="18" t="s">
        <v>350</v>
      </c>
      <c r="BE282" s="241">
        <f>IF(N282="základní",J282,0)</f>
        <v>0</v>
      </c>
      <c r="BF282" s="241">
        <f>IF(N282="snížená",J282,0)</f>
        <v>0</v>
      </c>
      <c r="BG282" s="241">
        <f>IF(N282="zákl. přenesená",J282,0)</f>
        <v>0</v>
      </c>
      <c r="BH282" s="241">
        <f>IF(N282="sníž. přenesená",J282,0)</f>
        <v>0</v>
      </c>
      <c r="BI282" s="241">
        <f>IF(N282="nulová",J282,0)</f>
        <v>0</v>
      </c>
      <c r="BJ282" s="18" t="s">
        <v>84</v>
      </c>
      <c r="BK282" s="241">
        <f>ROUND(I282*H282,2)</f>
        <v>0</v>
      </c>
      <c r="BL282" s="18" t="s">
        <v>530</v>
      </c>
      <c r="BM282" s="240" t="s">
        <v>2516</v>
      </c>
    </row>
    <row r="283" s="2" customFormat="1">
      <c r="A283" s="39"/>
      <c r="B283" s="40"/>
      <c r="C283" s="41"/>
      <c r="D283" s="242" t="s">
        <v>359</v>
      </c>
      <c r="E283" s="41"/>
      <c r="F283" s="243" t="s">
        <v>7866</v>
      </c>
      <c r="G283" s="41"/>
      <c r="H283" s="41"/>
      <c r="I283" s="244"/>
      <c r="J283" s="41"/>
      <c r="K283" s="41"/>
      <c r="L283" s="45"/>
      <c r="M283" s="245"/>
      <c r="N283" s="246"/>
      <c r="O283" s="92"/>
      <c r="P283" s="92"/>
      <c r="Q283" s="92"/>
      <c r="R283" s="92"/>
      <c r="S283" s="92"/>
      <c r="T283" s="93"/>
      <c r="U283" s="39"/>
      <c r="V283" s="39"/>
      <c r="W283" s="39"/>
      <c r="X283" s="39"/>
      <c r="Y283" s="39"/>
      <c r="Z283" s="39"/>
      <c r="AA283" s="39"/>
      <c r="AB283" s="39"/>
      <c r="AC283" s="39"/>
      <c r="AD283" s="39"/>
      <c r="AE283" s="39"/>
      <c r="AT283" s="18" t="s">
        <v>359</v>
      </c>
      <c r="AU283" s="18" t="s">
        <v>86</v>
      </c>
    </row>
    <row r="284" s="2" customFormat="1" ht="16.5" customHeight="1">
      <c r="A284" s="39"/>
      <c r="B284" s="40"/>
      <c r="C284" s="229" t="s">
        <v>1871</v>
      </c>
      <c r="D284" s="229" t="s">
        <v>352</v>
      </c>
      <c r="E284" s="230" t="s">
        <v>7867</v>
      </c>
      <c r="F284" s="231" t="s">
        <v>7868</v>
      </c>
      <c r="G284" s="232" t="s">
        <v>4932</v>
      </c>
      <c r="H284" s="233">
        <v>5</v>
      </c>
      <c r="I284" s="234"/>
      <c r="J284" s="235">
        <f>ROUND(I284*H284,2)</f>
        <v>0</v>
      </c>
      <c r="K284" s="231" t="s">
        <v>7709</v>
      </c>
      <c r="L284" s="45"/>
      <c r="M284" s="236" t="s">
        <v>1</v>
      </c>
      <c r="N284" s="237" t="s">
        <v>41</v>
      </c>
      <c r="O284" s="92"/>
      <c r="P284" s="238">
        <f>O284*H284</f>
        <v>0</v>
      </c>
      <c r="Q284" s="238">
        <v>0</v>
      </c>
      <c r="R284" s="238">
        <f>Q284*H284</f>
        <v>0</v>
      </c>
      <c r="S284" s="238">
        <v>0</v>
      </c>
      <c r="T284" s="239">
        <f>S284*H284</f>
        <v>0</v>
      </c>
      <c r="U284" s="39"/>
      <c r="V284" s="39"/>
      <c r="W284" s="39"/>
      <c r="X284" s="39"/>
      <c r="Y284" s="39"/>
      <c r="Z284" s="39"/>
      <c r="AA284" s="39"/>
      <c r="AB284" s="39"/>
      <c r="AC284" s="39"/>
      <c r="AD284" s="39"/>
      <c r="AE284" s="39"/>
      <c r="AR284" s="240" t="s">
        <v>530</v>
      </c>
      <c r="AT284" s="240" t="s">
        <v>352</v>
      </c>
      <c r="AU284" s="240" t="s">
        <v>86</v>
      </c>
      <c r="AY284" s="18" t="s">
        <v>350</v>
      </c>
      <c r="BE284" s="241">
        <f>IF(N284="základní",J284,0)</f>
        <v>0</v>
      </c>
      <c r="BF284" s="241">
        <f>IF(N284="snížená",J284,0)</f>
        <v>0</v>
      </c>
      <c r="BG284" s="241">
        <f>IF(N284="zákl. přenesená",J284,0)</f>
        <v>0</v>
      </c>
      <c r="BH284" s="241">
        <f>IF(N284="sníž. přenesená",J284,0)</f>
        <v>0</v>
      </c>
      <c r="BI284" s="241">
        <f>IF(N284="nulová",J284,0)</f>
        <v>0</v>
      </c>
      <c r="BJ284" s="18" t="s">
        <v>84</v>
      </c>
      <c r="BK284" s="241">
        <f>ROUND(I284*H284,2)</f>
        <v>0</v>
      </c>
      <c r="BL284" s="18" t="s">
        <v>530</v>
      </c>
      <c r="BM284" s="240" t="s">
        <v>2530</v>
      </c>
    </row>
    <row r="285" s="2" customFormat="1">
      <c r="A285" s="39"/>
      <c r="B285" s="40"/>
      <c r="C285" s="41"/>
      <c r="D285" s="242" t="s">
        <v>359</v>
      </c>
      <c r="E285" s="41"/>
      <c r="F285" s="243" t="s">
        <v>7868</v>
      </c>
      <c r="G285" s="41"/>
      <c r="H285" s="41"/>
      <c r="I285" s="244"/>
      <c r="J285" s="41"/>
      <c r="K285" s="41"/>
      <c r="L285" s="45"/>
      <c r="M285" s="245"/>
      <c r="N285" s="246"/>
      <c r="O285" s="92"/>
      <c r="P285" s="92"/>
      <c r="Q285" s="92"/>
      <c r="R285" s="92"/>
      <c r="S285" s="92"/>
      <c r="T285" s="93"/>
      <c r="U285" s="39"/>
      <c r="V285" s="39"/>
      <c r="W285" s="39"/>
      <c r="X285" s="39"/>
      <c r="Y285" s="39"/>
      <c r="Z285" s="39"/>
      <c r="AA285" s="39"/>
      <c r="AB285" s="39"/>
      <c r="AC285" s="39"/>
      <c r="AD285" s="39"/>
      <c r="AE285" s="39"/>
      <c r="AT285" s="18" t="s">
        <v>359</v>
      </c>
      <c r="AU285" s="18" t="s">
        <v>86</v>
      </c>
    </row>
    <row r="286" s="2" customFormat="1" ht="16.5" customHeight="1">
      <c r="A286" s="39"/>
      <c r="B286" s="40"/>
      <c r="C286" s="229" t="s">
        <v>1876</v>
      </c>
      <c r="D286" s="229" t="s">
        <v>352</v>
      </c>
      <c r="E286" s="230" t="s">
        <v>7869</v>
      </c>
      <c r="F286" s="231" t="s">
        <v>7870</v>
      </c>
      <c r="G286" s="232" t="s">
        <v>4932</v>
      </c>
      <c r="H286" s="233">
        <v>4</v>
      </c>
      <c r="I286" s="234"/>
      <c r="J286" s="235">
        <f>ROUND(I286*H286,2)</f>
        <v>0</v>
      </c>
      <c r="K286" s="231" t="s">
        <v>7709</v>
      </c>
      <c r="L286" s="45"/>
      <c r="M286" s="236" t="s">
        <v>1</v>
      </c>
      <c r="N286" s="237" t="s">
        <v>41</v>
      </c>
      <c r="O286" s="92"/>
      <c r="P286" s="238">
        <f>O286*H286</f>
        <v>0</v>
      </c>
      <c r="Q286" s="238">
        <v>0</v>
      </c>
      <c r="R286" s="238">
        <f>Q286*H286</f>
        <v>0</v>
      </c>
      <c r="S286" s="238">
        <v>0</v>
      </c>
      <c r="T286" s="239">
        <f>S286*H286</f>
        <v>0</v>
      </c>
      <c r="U286" s="39"/>
      <c r="V286" s="39"/>
      <c r="W286" s="39"/>
      <c r="X286" s="39"/>
      <c r="Y286" s="39"/>
      <c r="Z286" s="39"/>
      <c r="AA286" s="39"/>
      <c r="AB286" s="39"/>
      <c r="AC286" s="39"/>
      <c r="AD286" s="39"/>
      <c r="AE286" s="39"/>
      <c r="AR286" s="240" t="s">
        <v>530</v>
      </c>
      <c r="AT286" s="240" t="s">
        <v>352</v>
      </c>
      <c r="AU286" s="240" t="s">
        <v>86</v>
      </c>
      <c r="AY286" s="18" t="s">
        <v>350</v>
      </c>
      <c r="BE286" s="241">
        <f>IF(N286="základní",J286,0)</f>
        <v>0</v>
      </c>
      <c r="BF286" s="241">
        <f>IF(N286="snížená",J286,0)</f>
        <v>0</v>
      </c>
      <c r="BG286" s="241">
        <f>IF(N286="zákl. přenesená",J286,0)</f>
        <v>0</v>
      </c>
      <c r="BH286" s="241">
        <f>IF(N286="sníž. přenesená",J286,0)</f>
        <v>0</v>
      </c>
      <c r="BI286" s="241">
        <f>IF(N286="nulová",J286,0)</f>
        <v>0</v>
      </c>
      <c r="BJ286" s="18" t="s">
        <v>84</v>
      </c>
      <c r="BK286" s="241">
        <f>ROUND(I286*H286,2)</f>
        <v>0</v>
      </c>
      <c r="BL286" s="18" t="s">
        <v>530</v>
      </c>
      <c r="BM286" s="240" t="s">
        <v>2543</v>
      </c>
    </row>
    <row r="287" s="2" customFormat="1">
      <c r="A287" s="39"/>
      <c r="B287" s="40"/>
      <c r="C287" s="41"/>
      <c r="D287" s="242" t="s">
        <v>359</v>
      </c>
      <c r="E287" s="41"/>
      <c r="F287" s="243" t="s">
        <v>7870</v>
      </c>
      <c r="G287" s="41"/>
      <c r="H287" s="41"/>
      <c r="I287" s="244"/>
      <c r="J287" s="41"/>
      <c r="K287" s="41"/>
      <c r="L287" s="45"/>
      <c r="M287" s="245"/>
      <c r="N287" s="246"/>
      <c r="O287" s="92"/>
      <c r="P287" s="92"/>
      <c r="Q287" s="92"/>
      <c r="R287" s="92"/>
      <c r="S287" s="92"/>
      <c r="T287" s="93"/>
      <c r="U287" s="39"/>
      <c r="V287" s="39"/>
      <c r="W287" s="39"/>
      <c r="X287" s="39"/>
      <c r="Y287" s="39"/>
      <c r="Z287" s="39"/>
      <c r="AA287" s="39"/>
      <c r="AB287" s="39"/>
      <c r="AC287" s="39"/>
      <c r="AD287" s="39"/>
      <c r="AE287" s="39"/>
      <c r="AT287" s="18" t="s">
        <v>359</v>
      </c>
      <c r="AU287" s="18" t="s">
        <v>86</v>
      </c>
    </row>
    <row r="288" s="2" customFormat="1" ht="16.5" customHeight="1">
      <c r="A288" s="39"/>
      <c r="B288" s="40"/>
      <c r="C288" s="229" t="s">
        <v>1881</v>
      </c>
      <c r="D288" s="229" t="s">
        <v>352</v>
      </c>
      <c r="E288" s="230" t="s">
        <v>7871</v>
      </c>
      <c r="F288" s="231" t="s">
        <v>7872</v>
      </c>
      <c r="G288" s="232" t="s">
        <v>4932</v>
      </c>
      <c r="H288" s="233">
        <v>4</v>
      </c>
      <c r="I288" s="234"/>
      <c r="J288" s="235">
        <f>ROUND(I288*H288,2)</f>
        <v>0</v>
      </c>
      <c r="K288" s="231" t="s">
        <v>7709</v>
      </c>
      <c r="L288" s="45"/>
      <c r="M288" s="236" t="s">
        <v>1</v>
      </c>
      <c r="N288" s="237" t="s">
        <v>41</v>
      </c>
      <c r="O288" s="92"/>
      <c r="P288" s="238">
        <f>O288*H288</f>
        <v>0</v>
      </c>
      <c r="Q288" s="238">
        <v>0</v>
      </c>
      <c r="R288" s="238">
        <f>Q288*H288</f>
        <v>0</v>
      </c>
      <c r="S288" s="238">
        <v>0</v>
      </c>
      <c r="T288" s="239">
        <f>S288*H288</f>
        <v>0</v>
      </c>
      <c r="U288" s="39"/>
      <c r="V288" s="39"/>
      <c r="W288" s="39"/>
      <c r="X288" s="39"/>
      <c r="Y288" s="39"/>
      <c r="Z288" s="39"/>
      <c r="AA288" s="39"/>
      <c r="AB288" s="39"/>
      <c r="AC288" s="39"/>
      <c r="AD288" s="39"/>
      <c r="AE288" s="39"/>
      <c r="AR288" s="240" t="s">
        <v>530</v>
      </c>
      <c r="AT288" s="240" t="s">
        <v>352</v>
      </c>
      <c r="AU288" s="240" t="s">
        <v>86</v>
      </c>
      <c r="AY288" s="18" t="s">
        <v>350</v>
      </c>
      <c r="BE288" s="241">
        <f>IF(N288="základní",J288,0)</f>
        <v>0</v>
      </c>
      <c r="BF288" s="241">
        <f>IF(N288="snížená",J288,0)</f>
        <v>0</v>
      </c>
      <c r="BG288" s="241">
        <f>IF(N288="zákl. přenesená",J288,0)</f>
        <v>0</v>
      </c>
      <c r="BH288" s="241">
        <f>IF(N288="sníž. přenesená",J288,0)</f>
        <v>0</v>
      </c>
      <c r="BI288" s="241">
        <f>IF(N288="nulová",J288,0)</f>
        <v>0</v>
      </c>
      <c r="BJ288" s="18" t="s">
        <v>84</v>
      </c>
      <c r="BK288" s="241">
        <f>ROUND(I288*H288,2)</f>
        <v>0</v>
      </c>
      <c r="BL288" s="18" t="s">
        <v>530</v>
      </c>
      <c r="BM288" s="240" t="s">
        <v>2555</v>
      </c>
    </row>
    <row r="289" s="2" customFormat="1">
      <c r="A289" s="39"/>
      <c r="B289" s="40"/>
      <c r="C289" s="41"/>
      <c r="D289" s="242" t="s">
        <v>359</v>
      </c>
      <c r="E289" s="41"/>
      <c r="F289" s="243" t="s">
        <v>7872</v>
      </c>
      <c r="G289" s="41"/>
      <c r="H289" s="41"/>
      <c r="I289" s="244"/>
      <c r="J289" s="41"/>
      <c r="K289" s="41"/>
      <c r="L289" s="45"/>
      <c r="M289" s="245"/>
      <c r="N289" s="246"/>
      <c r="O289" s="92"/>
      <c r="P289" s="92"/>
      <c r="Q289" s="92"/>
      <c r="R289" s="92"/>
      <c r="S289" s="92"/>
      <c r="T289" s="93"/>
      <c r="U289" s="39"/>
      <c r="V289" s="39"/>
      <c r="W289" s="39"/>
      <c r="X289" s="39"/>
      <c r="Y289" s="39"/>
      <c r="Z289" s="39"/>
      <c r="AA289" s="39"/>
      <c r="AB289" s="39"/>
      <c r="AC289" s="39"/>
      <c r="AD289" s="39"/>
      <c r="AE289" s="39"/>
      <c r="AT289" s="18" t="s">
        <v>359</v>
      </c>
      <c r="AU289" s="18" t="s">
        <v>86</v>
      </c>
    </row>
    <row r="290" s="2" customFormat="1" ht="16.5" customHeight="1">
      <c r="A290" s="39"/>
      <c r="B290" s="40"/>
      <c r="C290" s="229" t="s">
        <v>1906</v>
      </c>
      <c r="D290" s="229" t="s">
        <v>352</v>
      </c>
      <c r="E290" s="230" t="s">
        <v>7873</v>
      </c>
      <c r="F290" s="231" t="s">
        <v>7874</v>
      </c>
      <c r="G290" s="232" t="s">
        <v>4932</v>
      </c>
      <c r="H290" s="233">
        <v>2</v>
      </c>
      <c r="I290" s="234"/>
      <c r="J290" s="235">
        <f>ROUND(I290*H290,2)</f>
        <v>0</v>
      </c>
      <c r="K290" s="231" t="s">
        <v>7709</v>
      </c>
      <c r="L290" s="45"/>
      <c r="M290" s="236" t="s">
        <v>1</v>
      </c>
      <c r="N290" s="237" t="s">
        <v>41</v>
      </c>
      <c r="O290" s="92"/>
      <c r="P290" s="238">
        <f>O290*H290</f>
        <v>0</v>
      </c>
      <c r="Q290" s="238">
        <v>0</v>
      </c>
      <c r="R290" s="238">
        <f>Q290*H290</f>
        <v>0</v>
      </c>
      <c r="S290" s="238">
        <v>0</v>
      </c>
      <c r="T290" s="239">
        <f>S290*H290</f>
        <v>0</v>
      </c>
      <c r="U290" s="39"/>
      <c r="V290" s="39"/>
      <c r="W290" s="39"/>
      <c r="X290" s="39"/>
      <c r="Y290" s="39"/>
      <c r="Z290" s="39"/>
      <c r="AA290" s="39"/>
      <c r="AB290" s="39"/>
      <c r="AC290" s="39"/>
      <c r="AD290" s="39"/>
      <c r="AE290" s="39"/>
      <c r="AR290" s="240" t="s">
        <v>530</v>
      </c>
      <c r="AT290" s="240" t="s">
        <v>352</v>
      </c>
      <c r="AU290" s="240" t="s">
        <v>86</v>
      </c>
      <c r="AY290" s="18" t="s">
        <v>350</v>
      </c>
      <c r="BE290" s="241">
        <f>IF(N290="základní",J290,0)</f>
        <v>0</v>
      </c>
      <c r="BF290" s="241">
        <f>IF(N290="snížená",J290,0)</f>
        <v>0</v>
      </c>
      <c r="BG290" s="241">
        <f>IF(N290="zákl. přenesená",J290,0)</f>
        <v>0</v>
      </c>
      <c r="BH290" s="241">
        <f>IF(N290="sníž. přenesená",J290,0)</f>
        <v>0</v>
      </c>
      <c r="BI290" s="241">
        <f>IF(N290="nulová",J290,0)</f>
        <v>0</v>
      </c>
      <c r="BJ290" s="18" t="s">
        <v>84</v>
      </c>
      <c r="BK290" s="241">
        <f>ROUND(I290*H290,2)</f>
        <v>0</v>
      </c>
      <c r="BL290" s="18" t="s">
        <v>530</v>
      </c>
      <c r="BM290" s="240" t="s">
        <v>2566</v>
      </c>
    </row>
    <row r="291" s="2" customFormat="1">
      <c r="A291" s="39"/>
      <c r="B291" s="40"/>
      <c r="C291" s="41"/>
      <c r="D291" s="242" t="s">
        <v>359</v>
      </c>
      <c r="E291" s="41"/>
      <c r="F291" s="243" t="s">
        <v>7874</v>
      </c>
      <c r="G291" s="41"/>
      <c r="H291" s="41"/>
      <c r="I291" s="244"/>
      <c r="J291" s="41"/>
      <c r="K291" s="41"/>
      <c r="L291" s="45"/>
      <c r="M291" s="245"/>
      <c r="N291" s="246"/>
      <c r="O291" s="92"/>
      <c r="P291" s="92"/>
      <c r="Q291" s="92"/>
      <c r="R291" s="92"/>
      <c r="S291" s="92"/>
      <c r="T291" s="93"/>
      <c r="U291" s="39"/>
      <c r="V291" s="39"/>
      <c r="W291" s="39"/>
      <c r="X291" s="39"/>
      <c r="Y291" s="39"/>
      <c r="Z291" s="39"/>
      <c r="AA291" s="39"/>
      <c r="AB291" s="39"/>
      <c r="AC291" s="39"/>
      <c r="AD291" s="39"/>
      <c r="AE291" s="39"/>
      <c r="AT291" s="18" t="s">
        <v>359</v>
      </c>
      <c r="AU291" s="18" t="s">
        <v>86</v>
      </c>
    </row>
    <row r="292" s="2" customFormat="1" ht="16.5" customHeight="1">
      <c r="A292" s="39"/>
      <c r="B292" s="40"/>
      <c r="C292" s="229" t="s">
        <v>1931</v>
      </c>
      <c r="D292" s="229" t="s">
        <v>352</v>
      </c>
      <c r="E292" s="230" t="s">
        <v>7875</v>
      </c>
      <c r="F292" s="231" t="s">
        <v>7876</v>
      </c>
      <c r="G292" s="232" t="s">
        <v>4932</v>
      </c>
      <c r="H292" s="233">
        <v>2</v>
      </c>
      <c r="I292" s="234"/>
      <c r="J292" s="235">
        <f>ROUND(I292*H292,2)</f>
        <v>0</v>
      </c>
      <c r="K292" s="231" t="s">
        <v>7709</v>
      </c>
      <c r="L292" s="45"/>
      <c r="M292" s="236" t="s">
        <v>1</v>
      </c>
      <c r="N292" s="237" t="s">
        <v>41</v>
      </c>
      <c r="O292" s="92"/>
      <c r="P292" s="238">
        <f>O292*H292</f>
        <v>0</v>
      </c>
      <c r="Q292" s="238">
        <v>0</v>
      </c>
      <c r="R292" s="238">
        <f>Q292*H292</f>
        <v>0</v>
      </c>
      <c r="S292" s="238">
        <v>0</v>
      </c>
      <c r="T292" s="239">
        <f>S292*H292</f>
        <v>0</v>
      </c>
      <c r="U292" s="39"/>
      <c r="V292" s="39"/>
      <c r="W292" s="39"/>
      <c r="X292" s="39"/>
      <c r="Y292" s="39"/>
      <c r="Z292" s="39"/>
      <c r="AA292" s="39"/>
      <c r="AB292" s="39"/>
      <c r="AC292" s="39"/>
      <c r="AD292" s="39"/>
      <c r="AE292" s="39"/>
      <c r="AR292" s="240" t="s">
        <v>530</v>
      </c>
      <c r="AT292" s="240" t="s">
        <v>352</v>
      </c>
      <c r="AU292" s="240" t="s">
        <v>86</v>
      </c>
      <c r="AY292" s="18" t="s">
        <v>350</v>
      </c>
      <c r="BE292" s="241">
        <f>IF(N292="základní",J292,0)</f>
        <v>0</v>
      </c>
      <c r="BF292" s="241">
        <f>IF(N292="snížená",J292,0)</f>
        <v>0</v>
      </c>
      <c r="BG292" s="241">
        <f>IF(N292="zákl. přenesená",J292,0)</f>
        <v>0</v>
      </c>
      <c r="BH292" s="241">
        <f>IF(N292="sníž. přenesená",J292,0)</f>
        <v>0</v>
      </c>
      <c r="BI292" s="241">
        <f>IF(N292="nulová",J292,0)</f>
        <v>0</v>
      </c>
      <c r="BJ292" s="18" t="s">
        <v>84</v>
      </c>
      <c r="BK292" s="241">
        <f>ROUND(I292*H292,2)</f>
        <v>0</v>
      </c>
      <c r="BL292" s="18" t="s">
        <v>530</v>
      </c>
      <c r="BM292" s="240" t="s">
        <v>2576</v>
      </c>
    </row>
    <row r="293" s="2" customFormat="1">
      <c r="A293" s="39"/>
      <c r="B293" s="40"/>
      <c r="C293" s="41"/>
      <c r="D293" s="242" t="s">
        <v>359</v>
      </c>
      <c r="E293" s="41"/>
      <c r="F293" s="243" t="s">
        <v>7876</v>
      </c>
      <c r="G293" s="41"/>
      <c r="H293" s="41"/>
      <c r="I293" s="244"/>
      <c r="J293" s="41"/>
      <c r="K293" s="41"/>
      <c r="L293" s="45"/>
      <c r="M293" s="245"/>
      <c r="N293" s="246"/>
      <c r="O293" s="92"/>
      <c r="P293" s="92"/>
      <c r="Q293" s="92"/>
      <c r="R293" s="92"/>
      <c r="S293" s="92"/>
      <c r="T293" s="93"/>
      <c r="U293" s="39"/>
      <c r="V293" s="39"/>
      <c r="W293" s="39"/>
      <c r="X293" s="39"/>
      <c r="Y293" s="39"/>
      <c r="Z293" s="39"/>
      <c r="AA293" s="39"/>
      <c r="AB293" s="39"/>
      <c r="AC293" s="39"/>
      <c r="AD293" s="39"/>
      <c r="AE293" s="39"/>
      <c r="AT293" s="18" t="s">
        <v>359</v>
      </c>
      <c r="AU293" s="18" t="s">
        <v>86</v>
      </c>
    </row>
    <row r="294" s="2" customFormat="1" ht="16.5" customHeight="1">
      <c r="A294" s="39"/>
      <c r="B294" s="40"/>
      <c r="C294" s="229" t="s">
        <v>1936</v>
      </c>
      <c r="D294" s="229" t="s">
        <v>352</v>
      </c>
      <c r="E294" s="230" t="s">
        <v>7877</v>
      </c>
      <c r="F294" s="231" t="s">
        <v>7878</v>
      </c>
      <c r="G294" s="232" t="s">
        <v>4932</v>
      </c>
      <c r="H294" s="233">
        <v>2</v>
      </c>
      <c r="I294" s="234"/>
      <c r="J294" s="235">
        <f>ROUND(I294*H294,2)</f>
        <v>0</v>
      </c>
      <c r="K294" s="231" t="s">
        <v>7709</v>
      </c>
      <c r="L294" s="45"/>
      <c r="M294" s="236" t="s">
        <v>1</v>
      </c>
      <c r="N294" s="237" t="s">
        <v>41</v>
      </c>
      <c r="O294" s="92"/>
      <c r="P294" s="238">
        <f>O294*H294</f>
        <v>0</v>
      </c>
      <c r="Q294" s="238">
        <v>0</v>
      </c>
      <c r="R294" s="238">
        <f>Q294*H294</f>
        <v>0</v>
      </c>
      <c r="S294" s="238">
        <v>0</v>
      </c>
      <c r="T294" s="239">
        <f>S294*H294</f>
        <v>0</v>
      </c>
      <c r="U294" s="39"/>
      <c r="V294" s="39"/>
      <c r="W294" s="39"/>
      <c r="X294" s="39"/>
      <c r="Y294" s="39"/>
      <c r="Z294" s="39"/>
      <c r="AA294" s="39"/>
      <c r="AB294" s="39"/>
      <c r="AC294" s="39"/>
      <c r="AD294" s="39"/>
      <c r="AE294" s="39"/>
      <c r="AR294" s="240" t="s">
        <v>530</v>
      </c>
      <c r="AT294" s="240" t="s">
        <v>352</v>
      </c>
      <c r="AU294" s="240" t="s">
        <v>86</v>
      </c>
      <c r="AY294" s="18" t="s">
        <v>350</v>
      </c>
      <c r="BE294" s="241">
        <f>IF(N294="základní",J294,0)</f>
        <v>0</v>
      </c>
      <c r="BF294" s="241">
        <f>IF(N294="snížená",J294,0)</f>
        <v>0</v>
      </c>
      <c r="BG294" s="241">
        <f>IF(N294="zákl. přenesená",J294,0)</f>
        <v>0</v>
      </c>
      <c r="BH294" s="241">
        <f>IF(N294="sníž. přenesená",J294,0)</f>
        <v>0</v>
      </c>
      <c r="BI294" s="241">
        <f>IF(N294="nulová",J294,0)</f>
        <v>0</v>
      </c>
      <c r="BJ294" s="18" t="s">
        <v>84</v>
      </c>
      <c r="BK294" s="241">
        <f>ROUND(I294*H294,2)</f>
        <v>0</v>
      </c>
      <c r="BL294" s="18" t="s">
        <v>530</v>
      </c>
      <c r="BM294" s="240" t="s">
        <v>2586</v>
      </c>
    </row>
    <row r="295" s="2" customFormat="1">
      <c r="A295" s="39"/>
      <c r="B295" s="40"/>
      <c r="C295" s="41"/>
      <c r="D295" s="242" t="s">
        <v>359</v>
      </c>
      <c r="E295" s="41"/>
      <c r="F295" s="243" t="s">
        <v>7878</v>
      </c>
      <c r="G295" s="41"/>
      <c r="H295" s="41"/>
      <c r="I295" s="244"/>
      <c r="J295" s="41"/>
      <c r="K295" s="41"/>
      <c r="L295" s="45"/>
      <c r="M295" s="245"/>
      <c r="N295" s="246"/>
      <c r="O295" s="92"/>
      <c r="P295" s="92"/>
      <c r="Q295" s="92"/>
      <c r="R295" s="92"/>
      <c r="S295" s="92"/>
      <c r="T295" s="93"/>
      <c r="U295" s="39"/>
      <c r="V295" s="39"/>
      <c r="W295" s="39"/>
      <c r="X295" s="39"/>
      <c r="Y295" s="39"/>
      <c r="Z295" s="39"/>
      <c r="AA295" s="39"/>
      <c r="AB295" s="39"/>
      <c r="AC295" s="39"/>
      <c r="AD295" s="39"/>
      <c r="AE295" s="39"/>
      <c r="AT295" s="18" t="s">
        <v>359</v>
      </c>
      <c r="AU295" s="18" t="s">
        <v>86</v>
      </c>
    </row>
    <row r="296" s="2" customFormat="1" ht="16.5" customHeight="1">
      <c r="A296" s="39"/>
      <c r="B296" s="40"/>
      <c r="C296" s="229" t="s">
        <v>1961</v>
      </c>
      <c r="D296" s="229" t="s">
        <v>352</v>
      </c>
      <c r="E296" s="230" t="s">
        <v>7879</v>
      </c>
      <c r="F296" s="231" t="s">
        <v>7880</v>
      </c>
      <c r="G296" s="232" t="s">
        <v>4932</v>
      </c>
      <c r="H296" s="233">
        <v>2</v>
      </c>
      <c r="I296" s="234"/>
      <c r="J296" s="235">
        <f>ROUND(I296*H296,2)</f>
        <v>0</v>
      </c>
      <c r="K296" s="231" t="s">
        <v>7709</v>
      </c>
      <c r="L296" s="45"/>
      <c r="M296" s="236" t="s">
        <v>1</v>
      </c>
      <c r="N296" s="237" t="s">
        <v>41</v>
      </c>
      <c r="O296" s="92"/>
      <c r="P296" s="238">
        <f>O296*H296</f>
        <v>0</v>
      </c>
      <c r="Q296" s="238">
        <v>0</v>
      </c>
      <c r="R296" s="238">
        <f>Q296*H296</f>
        <v>0</v>
      </c>
      <c r="S296" s="238">
        <v>0</v>
      </c>
      <c r="T296" s="239">
        <f>S296*H296</f>
        <v>0</v>
      </c>
      <c r="U296" s="39"/>
      <c r="V296" s="39"/>
      <c r="W296" s="39"/>
      <c r="X296" s="39"/>
      <c r="Y296" s="39"/>
      <c r="Z296" s="39"/>
      <c r="AA296" s="39"/>
      <c r="AB296" s="39"/>
      <c r="AC296" s="39"/>
      <c r="AD296" s="39"/>
      <c r="AE296" s="39"/>
      <c r="AR296" s="240" t="s">
        <v>530</v>
      </c>
      <c r="AT296" s="240" t="s">
        <v>352</v>
      </c>
      <c r="AU296" s="240" t="s">
        <v>86</v>
      </c>
      <c r="AY296" s="18" t="s">
        <v>350</v>
      </c>
      <c r="BE296" s="241">
        <f>IF(N296="základní",J296,0)</f>
        <v>0</v>
      </c>
      <c r="BF296" s="241">
        <f>IF(N296="snížená",J296,0)</f>
        <v>0</v>
      </c>
      <c r="BG296" s="241">
        <f>IF(N296="zákl. přenesená",J296,0)</f>
        <v>0</v>
      </c>
      <c r="BH296" s="241">
        <f>IF(N296="sníž. přenesená",J296,0)</f>
        <v>0</v>
      </c>
      <c r="BI296" s="241">
        <f>IF(N296="nulová",J296,0)</f>
        <v>0</v>
      </c>
      <c r="BJ296" s="18" t="s">
        <v>84</v>
      </c>
      <c r="BK296" s="241">
        <f>ROUND(I296*H296,2)</f>
        <v>0</v>
      </c>
      <c r="BL296" s="18" t="s">
        <v>530</v>
      </c>
      <c r="BM296" s="240" t="s">
        <v>2595</v>
      </c>
    </row>
    <row r="297" s="2" customFormat="1">
      <c r="A297" s="39"/>
      <c r="B297" s="40"/>
      <c r="C297" s="41"/>
      <c r="D297" s="242" t="s">
        <v>359</v>
      </c>
      <c r="E297" s="41"/>
      <c r="F297" s="243" t="s">
        <v>7880</v>
      </c>
      <c r="G297" s="41"/>
      <c r="H297" s="41"/>
      <c r="I297" s="244"/>
      <c r="J297" s="41"/>
      <c r="K297" s="41"/>
      <c r="L297" s="45"/>
      <c r="M297" s="245"/>
      <c r="N297" s="246"/>
      <c r="O297" s="92"/>
      <c r="P297" s="92"/>
      <c r="Q297" s="92"/>
      <c r="R297" s="92"/>
      <c r="S297" s="92"/>
      <c r="T297" s="93"/>
      <c r="U297" s="39"/>
      <c r="V297" s="39"/>
      <c r="W297" s="39"/>
      <c r="X297" s="39"/>
      <c r="Y297" s="39"/>
      <c r="Z297" s="39"/>
      <c r="AA297" s="39"/>
      <c r="AB297" s="39"/>
      <c r="AC297" s="39"/>
      <c r="AD297" s="39"/>
      <c r="AE297" s="39"/>
      <c r="AT297" s="18" t="s">
        <v>359</v>
      </c>
      <c r="AU297" s="18" t="s">
        <v>86</v>
      </c>
    </row>
    <row r="298" s="2" customFormat="1" ht="16.5" customHeight="1">
      <c r="A298" s="39"/>
      <c r="B298" s="40"/>
      <c r="C298" s="229" t="s">
        <v>1969</v>
      </c>
      <c r="D298" s="229" t="s">
        <v>352</v>
      </c>
      <c r="E298" s="230" t="s">
        <v>7881</v>
      </c>
      <c r="F298" s="231" t="s">
        <v>7882</v>
      </c>
      <c r="G298" s="232" t="s">
        <v>4932</v>
      </c>
      <c r="H298" s="233">
        <v>6</v>
      </c>
      <c r="I298" s="234"/>
      <c r="J298" s="235">
        <f>ROUND(I298*H298,2)</f>
        <v>0</v>
      </c>
      <c r="K298" s="231" t="s">
        <v>7709</v>
      </c>
      <c r="L298" s="45"/>
      <c r="M298" s="236" t="s">
        <v>1</v>
      </c>
      <c r="N298" s="237" t="s">
        <v>41</v>
      </c>
      <c r="O298" s="92"/>
      <c r="P298" s="238">
        <f>O298*H298</f>
        <v>0</v>
      </c>
      <c r="Q298" s="238">
        <v>0</v>
      </c>
      <c r="R298" s="238">
        <f>Q298*H298</f>
        <v>0</v>
      </c>
      <c r="S298" s="238">
        <v>0</v>
      </c>
      <c r="T298" s="239">
        <f>S298*H298</f>
        <v>0</v>
      </c>
      <c r="U298" s="39"/>
      <c r="V298" s="39"/>
      <c r="W298" s="39"/>
      <c r="X298" s="39"/>
      <c r="Y298" s="39"/>
      <c r="Z298" s="39"/>
      <c r="AA298" s="39"/>
      <c r="AB298" s="39"/>
      <c r="AC298" s="39"/>
      <c r="AD298" s="39"/>
      <c r="AE298" s="39"/>
      <c r="AR298" s="240" t="s">
        <v>530</v>
      </c>
      <c r="AT298" s="240" t="s">
        <v>352</v>
      </c>
      <c r="AU298" s="240" t="s">
        <v>86</v>
      </c>
      <c r="AY298" s="18" t="s">
        <v>350</v>
      </c>
      <c r="BE298" s="241">
        <f>IF(N298="základní",J298,0)</f>
        <v>0</v>
      </c>
      <c r="BF298" s="241">
        <f>IF(N298="snížená",J298,0)</f>
        <v>0</v>
      </c>
      <c r="BG298" s="241">
        <f>IF(N298="zákl. přenesená",J298,0)</f>
        <v>0</v>
      </c>
      <c r="BH298" s="241">
        <f>IF(N298="sníž. přenesená",J298,0)</f>
        <v>0</v>
      </c>
      <c r="BI298" s="241">
        <f>IF(N298="nulová",J298,0)</f>
        <v>0</v>
      </c>
      <c r="BJ298" s="18" t="s">
        <v>84</v>
      </c>
      <c r="BK298" s="241">
        <f>ROUND(I298*H298,2)</f>
        <v>0</v>
      </c>
      <c r="BL298" s="18" t="s">
        <v>530</v>
      </c>
      <c r="BM298" s="240" t="s">
        <v>2605</v>
      </c>
    </row>
    <row r="299" s="2" customFormat="1">
      <c r="A299" s="39"/>
      <c r="B299" s="40"/>
      <c r="C299" s="41"/>
      <c r="D299" s="242" t="s">
        <v>359</v>
      </c>
      <c r="E299" s="41"/>
      <c r="F299" s="243" t="s">
        <v>7882</v>
      </c>
      <c r="G299" s="41"/>
      <c r="H299" s="41"/>
      <c r="I299" s="244"/>
      <c r="J299" s="41"/>
      <c r="K299" s="41"/>
      <c r="L299" s="45"/>
      <c r="M299" s="245"/>
      <c r="N299" s="246"/>
      <c r="O299" s="92"/>
      <c r="P299" s="92"/>
      <c r="Q299" s="92"/>
      <c r="R299" s="92"/>
      <c r="S299" s="92"/>
      <c r="T299" s="93"/>
      <c r="U299" s="39"/>
      <c r="V299" s="39"/>
      <c r="W299" s="39"/>
      <c r="X299" s="39"/>
      <c r="Y299" s="39"/>
      <c r="Z299" s="39"/>
      <c r="AA299" s="39"/>
      <c r="AB299" s="39"/>
      <c r="AC299" s="39"/>
      <c r="AD299" s="39"/>
      <c r="AE299" s="39"/>
      <c r="AT299" s="18" t="s">
        <v>359</v>
      </c>
      <c r="AU299" s="18" t="s">
        <v>86</v>
      </c>
    </row>
    <row r="300" s="2" customFormat="1" ht="16.5" customHeight="1">
      <c r="A300" s="39"/>
      <c r="B300" s="40"/>
      <c r="C300" s="229" t="s">
        <v>1977</v>
      </c>
      <c r="D300" s="229" t="s">
        <v>352</v>
      </c>
      <c r="E300" s="230" t="s">
        <v>7883</v>
      </c>
      <c r="F300" s="231" t="s">
        <v>7884</v>
      </c>
      <c r="G300" s="232" t="s">
        <v>4932</v>
      </c>
      <c r="H300" s="233">
        <v>6</v>
      </c>
      <c r="I300" s="234"/>
      <c r="J300" s="235">
        <f>ROUND(I300*H300,2)</f>
        <v>0</v>
      </c>
      <c r="K300" s="231" t="s">
        <v>7709</v>
      </c>
      <c r="L300" s="45"/>
      <c r="M300" s="236" t="s">
        <v>1</v>
      </c>
      <c r="N300" s="237" t="s">
        <v>41</v>
      </c>
      <c r="O300" s="92"/>
      <c r="P300" s="238">
        <f>O300*H300</f>
        <v>0</v>
      </c>
      <c r="Q300" s="238">
        <v>0</v>
      </c>
      <c r="R300" s="238">
        <f>Q300*H300</f>
        <v>0</v>
      </c>
      <c r="S300" s="238">
        <v>0</v>
      </c>
      <c r="T300" s="239">
        <f>S300*H300</f>
        <v>0</v>
      </c>
      <c r="U300" s="39"/>
      <c r="V300" s="39"/>
      <c r="W300" s="39"/>
      <c r="X300" s="39"/>
      <c r="Y300" s="39"/>
      <c r="Z300" s="39"/>
      <c r="AA300" s="39"/>
      <c r="AB300" s="39"/>
      <c r="AC300" s="39"/>
      <c r="AD300" s="39"/>
      <c r="AE300" s="39"/>
      <c r="AR300" s="240" t="s">
        <v>530</v>
      </c>
      <c r="AT300" s="240" t="s">
        <v>352</v>
      </c>
      <c r="AU300" s="240" t="s">
        <v>86</v>
      </c>
      <c r="AY300" s="18" t="s">
        <v>350</v>
      </c>
      <c r="BE300" s="241">
        <f>IF(N300="základní",J300,0)</f>
        <v>0</v>
      </c>
      <c r="BF300" s="241">
        <f>IF(N300="snížená",J300,0)</f>
        <v>0</v>
      </c>
      <c r="BG300" s="241">
        <f>IF(N300="zákl. přenesená",J300,0)</f>
        <v>0</v>
      </c>
      <c r="BH300" s="241">
        <f>IF(N300="sníž. přenesená",J300,0)</f>
        <v>0</v>
      </c>
      <c r="BI300" s="241">
        <f>IF(N300="nulová",J300,0)</f>
        <v>0</v>
      </c>
      <c r="BJ300" s="18" t="s">
        <v>84</v>
      </c>
      <c r="BK300" s="241">
        <f>ROUND(I300*H300,2)</f>
        <v>0</v>
      </c>
      <c r="BL300" s="18" t="s">
        <v>530</v>
      </c>
      <c r="BM300" s="240" t="s">
        <v>2618</v>
      </c>
    </row>
    <row r="301" s="2" customFormat="1">
      <c r="A301" s="39"/>
      <c r="B301" s="40"/>
      <c r="C301" s="41"/>
      <c r="D301" s="242" t="s">
        <v>359</v>
      </c>
      <c r="E301" s="41"/>
      <c r="F301" s="243" t="s">
        <v>7884</v>
      </c>
      <c r="G301" s="41"/>
      <c r="H301" s="41"/>
      <c r="I301" s="244"/>
      <c r="J301" s="41"/>
      <c r="K301" s="41"/>
      <c r="L301" s="45"/>
      <c r="M301" s="245"/>
      <c r="N301" s="246"/>
      <c r="O301" s="92"/>
      <c r="P301" s="92"/>
      <c r="Q301" s="92"/>
      <c r="R301" s="92"/>
      <c r="S301" s="92"/>
      <c r="T301" s="93"/>
      <c r="U301" s="39"/>
      <c r="V301" s="39"/>
      <c r="W301" s="39"/>
      <c r="X301" s="39"/>
      <c r="Y301" s="39"/>
      <c r="Z301" s="39"/>
      <c r="AA301" s="39"/>
      <c r="AB301" s="39"/>
      <c r="AC301" s="39"/>
      <c r="AD301" s="39"/>
      <c r="AE301" s="39"/>
      <c r="AT301" s="18" t="s">
        <v>359</v>
      </c>
      <c r="AU301" s="18" t="s">
        <v>86</v>
      </c>
    </row>
    <row r="302" s="2" customFormat="1" ht="16.5" customHeight="1">
      <c r="A302" s="39"/>
      <c r="B302" s="40"/>
      <c r="C302" s="229" t="s">
        <v>1985</v>
      </c>
      <c r="D302" s="229" t="s">
        <v>352</v>
      </c>
      <c r="E302" s="230" t="s">
        <v>7885</v>
      </c>
      <c r="F302" s="231" t="s">
        <v>7886</v>
      </c>
      <c r="G302" s="232" t="s">
        <v>4932</v>
      </c>
      <c r="H302" s="233">
        <v>2</v>
      </c>
      <c r="I302" s="234"/>
      <c r="J302" s="235">
        <f>ROUND(I302*H302,2)</f>
        <v>0</v>
      </c>
      <c r="K302" s="231" t="s">
        <v>7709</v>
      </c>
      <c r="L302" s="45"/>
      <c r="M302" s="236" t="s">
        <v>1</v>
      </c>
      <c r="N302" s="237" t="s">
        <v>41</v>
      </c>
      <c r="O302" s="92"/>
      <c r="P302" s="238">
        <f>O302*H302</f>
        <v>0</v>
      </c>
      <c r="Q302" s="238">
        <v>0</v>
      </c>
      <c r="R302" s="238">
        <f>Q302*H302</f>
        <v>0</v>
      </c>
      <c r="S302" s="238">
        <v>0</v>
      </c>
      <c r="T302" s="239">
        <f>S302*H302</f>
        <v>0</v>
      </c>
      <c r="U302" s="39"/>
      <c r="V302" s="39"/>
      <c r="W302" s="39"/>
      <c r="X302" s="39"/>
      <c r="Y302" s="39"/>
      <c r="Z302" s="39"/>
      <c r="AA302" s="39"/>
      <c r="AB302" s="39"/>
      <c r="AC302" s="39"/>
      <c r="AD302" s="39"/>
      <c r="AE302" s="39"/>
      <c r="AR302" s="240" t="s">
        <v>530</v>
      </c>
      <c r="AT302" s="240" t="s">
        <v>352</v>
      </c>
      <c r="AU302" s="240" t="s">
        <v>86</v>
      </c>
      <c r="AY302" s="18" t="s">
        <v>350</v>
      </c>
      <c r="BE302" s="241">
        <f>IF(N302="základní",J302,0)</f>
        <v>0</v>
      </c>
      <c r="BF302" s="241">
        <f>IF(N302="snížená",J302,0)</f>
        <v>0</v>
      </c>
      <c r="BG302" s="241">
        <f>IF(N302="zákl. přenesená",J302,0)</f>
        <v>0</v>
      </c>
      <c r="BH302" s="241">
        <f>IF(N302="sníž. přenesená",J302,0)</f>
        <v>0</v>
      </c>
      <c r="BI302" s="241">
        <f>IF(N302="nulová",J302,0)</f>
        <v>0</v>
      </c>
      <c r="BJ302" s="18" t="s">
        <v>84</v>
      </c>
      <c r="BK302" s="241">
        <f>ROUND(I302*H302,2)</f>
        <v>0</v>
      </c>
      <c r="BL302" s="18" t="s">
        <v>530</v>
      </c>
      <c r="BM302" s="240" t="s">
        <v>2629</v>
      </c>
    </row>
    <row r="303" s="2" customFormat="1">
      <c r="A303" s="39"/>
      <c r="B303" s="40"/>
      <c r="C303" s="41"/>
      <c r="D303" s="242" t="s">
        <v>359</v>
      </c>
      <c r="E303" s="41"/>
      <c r="F303" s="243" t="s">
        <v>7886</v>
      </c>
      <c r="G303" s="41"/>
      <c r="H303" s="41"/>
      <c r="I303" s="244"/>
      <c r="J303" s="41"/>
      <c r="K303" s="41"/>
      <c r="L303" s="45"/>
      <c r="M303" s="245"/>
      <c r="N303" s="246"/>
      <c r="O303" s="92"/>
      <c r="P303" s="92"/>
      <c r="Q303" s="92"/>
      <c r="R303" s="92"/>
      <c r="S303" s="92"/>
      <c r="T303" s="93"/>
      <c r="U303" s="39"/>
      <c r="V303" s="39"/>
      <c r="W303" s="39"/>
      <c r="X303" s="39"/>
      <c r="Y303" s="39"/>
      <c r="Z303" s="39"/>
      <c r="AA303" s="39"/>
      <c r="AB303" s="39"/>
      <c r="AC303" s="39"/>
      <c r="AD303" s="39"/>
      <c r="AE303" s="39"/>
      <c r="AT303" s="18" t="s">
        <v>359</v>
      </c>
      <c r="AU303" s="18" t="s">
        <v>86</v>
      </c>
    </row>
    <row r="304" s="2" customFormat="1" ht="16.5" customHeight="1">
      <c r="A304" s="39"/>
      <c r="B304" s="40"/>
      <c r="C304" s="229" t="s">
        <v>1990</v>
      </c>
      <c r="D304" s="229" t="s">
        <v>352</v>
      </c>
      <c r="E304" s="230" t="s">
        <v>7887</v>
      </c>
      <c r="F304" s="231" t="s">
        <v>7888</v>
      </c>
      <c r="G304" s="232" t="s">
        <v>4932</v>
      </c>
      <c r="H304" s="233">
        <v>2</v>
      </c>
      <c r="I304" s="234"/>
      <c r="J304" s="235">
        <f>ROUND(I304*H304,2)</f>
        <v>0</v>
      </c>
      <c r="K304" s="231" t="s">
        <v>7709</v>
      </c>
      <c r="L304" s="45"/>
      <c r="M304" s="236" t="s">
        <v>1</v>
      </c>
      <c r="N304" s="237" t="s">
        <v>41</v>
      </c>
      <c r="O304" s="92"/>
      <c r="P304" s="238">
        <f>O304*H304</f>
        <v>0</v>
      </c>
      <c r="Q304" s="238">
        <v>0</v>
      </c>
      <c r="R304" s="238">
        <f>Q304*H304</f>
        <v>0</v>
      </c>
      <c r="S304" s="238">
        <v>0</v>
      </c>
      <c r="T304" s="239">
        <f>S304*H304</f>
        <v>0</v>
      </c>
      <c r="U304" s="39"/>
      <c r="V304" s="39"/>
      <c r="W304" s="39"/>
      <c r="X304" s="39"/>
      <c r="Y304" s="39"/>
      <c r="Z304" s="39"/>
      <c r="AA304" s="39"/>
      <c r="AB304" s="39"/>
      <c r="AC304" s="39"/>
      <c r="AD304" s="39"/>
      <c r="AE304" s="39"/>
      <c r="AR304" s="240" t="s">
        <v>530</v>
      </c>
      <c r="AT304" s="240" t="s">
        <v>352</v>
      </c>
      <c r="AU304" s="240" t="s">
        <v>86</v>
      </c>
      <c r="AY304" s="18" t="s">
        <v>350</v>
      </c>
      <c r="BE304" s="241">
        <f>IF(N304="základní",J304,0)</f>
        <v>0</v>
      </c>
      <c r="BF304" s="241">
        <f>IF(N304="snížená",J304,0)</f>
        <v>0</v>
      </c>
      <c r="BG304" s="241">
        <f>IF(N304="zákl. přenesená",J304,0)</f>
        <v>0</v>
      </c>
      <c r="BH304" s="241">
        <f>IF(N304="sníž. přenesená",J304,0)</f>
        <v>0</v>
      </c>
      <c r="BI304" s="241">
        <f>IF(N304="nulová",J304,0)</f>
        <v>0</v>
      </c>
      <c r="BJ304" s="18" t="s">
        <v>84</v>
      </c>
      <c r="BK304" s="241">
        <f>ROUND(I304*H304,2)</f>
        <v>0</v>
      </c>
      <c r="BL304" s="18" t="s">
        <v>530</v>
      </c>
      <c r="BM304" s="240" t="s">
        <v>2639</v>
      </c>
    </row>
    <row r="305" s="2" customFormat="1">
      <c r="A305" s="39"/>
      <c r="B305" s="40"/>
      <c r="C305" s="41"/>
      <c r="D305" s="242" t="s">
        <v>359</v>
      </c>
      <c r="E305" s="41"/>
      <c r="F305" s="243" t="s">
        <v>7888</v>
      </c>
      <c r="G305" s="41"/>
      <c r="H305" s="41"/>
      <c r="I305" s="244"/>
      <c r="J305" s="41"/>
      <c r="K305" s="41"/>
      <c r="L305" s="45"/>
      <c r="M305" s="245"/>
      <c r="N305" s="246"/>
      <c r="O305" s="92"/>
      <c r="P305" s="92"/>
      <c r="Q305" s="92"/>
      <c r="R305" s="92"/>
      <c r="S305" s="92"/>
      <c r="T305" s="93"/>
      <c r="U305" s="39"/>
      <c r="V305" s="39"/>
      <c r="W305" s="39"/>
      <c r="X305" s="39"/>
      <c r="Y305" s="39"/>
      <c r="Z305" s="39"/>
      <c r="AA305" s="39"/>
      <c r="AB305" s="39"/>
      <c r="AC305" s="39"/>
      <c r="AD305" s="39"/>
      <c r="AE305" s="39"/>
      <c r="AT305" s="18" t="s">
        <v>359</v>
      </c>
      <c r="AU305" s="18" t="s">
        <v>86</v>
      </c>
    </row>
    <row r="306" s="2" customFormat="1" ht="16.5" customHeight="1">
      <c r="A306" s="39"/>
      <c r="B306" s="40"/>
      <c r="C306" s="229" t="s">
        <v>1998</v>
      </c>
      <c r="D306" s="229" t="s">
        <v>352</v>
      </c>
      <c r="E306" s="230" t="s">
        <v>7889</v>
      </c>
      <c r="F306" s="231" t="s">
        <v>7890</v>
      </c>
      <c r="G306" s="232" t="s">
        <v>4932</v>
      </c>
      <c r="H306" s="233">
        <v>3</v>
      </c>
      <c r="I306" s="234"/>
      <c r="J306" s="235">
        <f>ROUND(I306*H306,2)</f>
        <v>0</v>
      </c>
      <c r="K306" s="231" t="s">
        <v>7709</v>
      </c>
      <c r="L306" s="45"/>
      <c r="M306" s="236" t="s">
        <v>1</v>
      </c>
      <c r="N306" s="237" t="s">
        <v>41</v>
      </c>
      <c r="O306" s="92"/>
      <c r="P306" s="238">
        <f>O306*H306</f>
        <v>0</v>
      </c>
      <c r="Q306" s="238">
        <v>0</v>
      </c>
      <c r="R306" s="238">
        <f>Q306*H306</f>
        <v>0</v>
      </c>
      <c r="S306" s="238">
        <v>0</v>
      </c>
      <c r="T306" s="239">
        <f>S306*H306</f>
        <v>0</v>
      </c>
      <c r="U306" s="39"/>
      <c r="V306" s="39"/>
      <c r="W306" s="39"/>
      <c r="X306" s="39"/>
      <c r="Y306" s="39"/>
      <c r="Z306" s="39"/>
      <c r="AA306" s="39"/>
      <c r="AB306" s="39"/>
      <c r="AC306" s="39"/>
      <c r="AD306" s="39"/>
      <c r="AE306" s="39"/>
      <c r="AR306" s="240" t="s">
        <v>530</v>
      </c>
      <c r="AT306" s="240" t="s">
        <v>352</v>
      </c>
      <c r="AU306" s="240" t="s">
        <v>86</v>
      </c>
      <c r="AY306" s="18" t="s">
        <v>350</v>
      </c>
      <c r="BE306" s="241">
        <f>IF(N306="základní",J306,0)</f>
        <v>0</v>
      </c>
      <c r="BF306" s="241">
        <f>IF(N306="snížená",J306,0)</f>
        <v>0</v>
      </c>
      <c r="BG306" s="241">
        <f>IF(N306="zákl. přenesená",J306,0)</f>
        <v>0</v>
      </c>
      <c r="BH306" s="241">
        <f>IF(N306="sníž. přenesená",J306,0)</f>
        <v>0</v>
      </c>
      <c r="BI306" s="241">
        <f>IF(N306="nulová",J306,0)</f>
        <v>0</v>
      </c>
      <c r="BJ306" s="18" t="s">
        <v>84</v>
      </c>
      <c r="BK306" s="241">
        <f>ROUND(I306*H306,2)</f>
        <v>0</v>
      </c>
      <c r="BL306" s="18" t="s">
        <v>530</v>
      </c>
      <c r="BM306" s="240" t="s">
        <v>2650</v>
      </c>
    </row>
    <row r="307" s="2" customFormat="1">
      <c r="A307" s="39"/>
      <c r="B307" s="40"/>
      <c r="C307" s="41"/>
      <c r="D307" s="242" t="s">
        <v>359</v>
      </c>
      <c r="E307" s="41"/>
      <c r="F307" s="243" t="s">
        <v>7890</v>
      </c>
      <c r="G307" s="41"/>
      <c r="H307" s="41"/>
      <c r="I307" s="244"/>
      <c r="J307" s="41"/>
      <c r="K307" s="41"/>
      <c r="L307" s="45"/>
      <c r="M307" s="245"/>
      <c r="N307" s="246"/>
      <c r="O307" s="92"/>
      <c r="P307" s="92"/>
      <c r="Q307" s="92"/>
      <c r="R307" s="92"/>
      <c r="S307" s="92"/>
      <c r="T307" s="93"/>
      <c r="U307" s="39"/>
      <c r="V307" s="39"/>
      <c r="W307" s="39"/>
      <c r="X307" s="39"/>
      <c r="Y307" s="39"/>
      <c r="Z307" s="39"/>
      <c r="AA307" s="39"/>
      <c r="AB307" s="39"/>
      <c r="AC307" s="39"/>
      <c r="AD307" s="39"/>
      <c r="AE307" s="39"/>
      <c r="AT307" s="18" t="s">
        <v>359</v>
      </c>
      <c r="AU307" s="18" t="s">
        <v>86</v>
      </c>
    </row>
    <row r="308" s="2" customFormat="1" ht="16.5" customHeight="1">
      <c r="A308" s="39"/>
      <c r="B308" s="40"/>
      <c r="C308" s="229" t="s">
        <v>2003</v>
      </c>
      <c r="D308" s="229" t="s">
        <v>352</v>
      </c>
      <c r="E308" s="230" t="s">
        <v>7891</v>
      </c>
      <c r="F308" s="231" t="s">
        <v>7892</v>
      </c>
      <c r="G308" s="232" t="s">
        <v>4932</v>
      </c>
      <c r="H308" s="233">
        <v>3</v>
      </c>
      <c r="I308" s="234"/>
      <c r="J308" s="235">
        <f>ROUND(I308*H308,2)</f>
        <v>0</v>
      </c>
      <c r="K308" s="231" t="s">
        <v>7709</v>
      </c>
      <c r="L308" s="45"/>
      <c r="M308" s="236" t="s">
        <v>1</v>
      </c>
      <c r="N308" s="237" t="s">
        <v>41</v>
      </c>
      <c r="O308" s="92"/>
      <c r="P308" s="238">
        <f>O308*H308</f>
        <v>0</v>
      </c>
      <c r="Q308" s="238">
        <v>0</v>
      </c>
      <c r="R308" s="238">
        <f>Q308*H308</f>
        <v>0</v>
      </c>
      <c r="S308" s="238">
        <v>0</v>
      </c>
      <c r="T308" s="239">
        <f>S308*H308</f>
        <v>0</v>
      </c>
      <c r="U308" s="39"/>
      <c r="V308" s="39"/>
      <c r="W308" s="39"/>
      <c r="X308" s="39"/>
      <c r="Y308" s="39"/>
      <c r="Z308" s="39"/>
      <c r="AA308" s="39"/>
      <c r="AB308" s="39"/>
      <c r="AC308" s="39"/>
      <c r="AD308" s="39"/>
      <c r="AE308" s="39"/>
      <c r="AR308" s="240" t="s">
        <v>530</v>
      </c>
      <c r="AT308" s="240" t="s">
        <v>352</v>
      </c>
      <c r="AU308" s="240" t="s">
        <v>86</v>
      </c>
      <c r="AY308" s="18" t="s">
        <v>350</v>
      </c>
      <c r="BE308" s="241">
        <f>IF(N308="základní",J308,0)</f>
        <v>0</v>
      </c>
      <c r="BF308" s="241">
        <f>IF(N308="snížená",J308,0)</f>
        <v>0</v>
      </c>
      <c r="BG308" s="241">
        <f>IF(N308="zákl. přenesená",J308,0)</f>
        <v>0</v>
      </c>
      <c r="BH308" s="241">
        <f>IF(N308="sníž. přenesená",J308,0)</f>
        <v>0</v>
      </c>
      <c r="BI308" s="241">
        <f>IF(N308="nulová",J308,0)</f>
        <v>0</v>
      </c>
      <c r="BJ308" s="18" t="s">
        <v>84</v>
      </c>
      <c r="BK308" s="241">
        <f>ROUND(I308*H308,2)</f>
        <v>0</v>
      </c>
      <c r="BL308" s="18" t="s">
        <v>530</v>
      </c>
      <c r="BM308" s="240" t="s">
        <v>2660</v>
      </c>
    </row>
    <row r="309" s="2" customFormat="1">
      <c r="A309" s="39"/>
      <c r="B309" s="40"/>
      <c r="C309" s="41"/>
      <c r="D309" s="242" t="s">
        <v>359</v>
      </c>
      <c r="E309" s="41"/>
      <c r="F309" s="243" t="s">
        <v>7892</v>
      </c>
      <c r="G309" s="41"/>
      <c r="H309" s="41"/>
      <c r="I309" s="244"/>
      <c r="J309" s="41"/>
      <c r="K309" s="41"/>
      <c r="L309" s="45"/>
      <c r="M309" s="245"/>
      <c r="N309" s="246"/>
      <c r="O309" s="92"/>
      <c r="P309" s="92"/>
      <c r="Q309" s="92"/>
      <c r="R309" s="92"/>
      <c r="S309" s="92"/>
      <c r="T309" s="93"/>
      <c r="U309" s="39"/>
      <c r="V309" s="39"/>
      <c r="W309" s="39"/>
      <c r="X309" s="39"/>
      <c r="Y309" s="39"/>
      <c r="Z309" s="39"/>
      <c r="AA309" s="39"/>
      <c r="AB309" s="39"/>
      <c r="AC309" s="39"/>
      <c r="AD309" s="39"/>
      <c r="AE309" s="39"/>
      <c r="AT309" s="18" t="s">
        <v>359</v>
      </c>
      <c r="AU309" s="18" t="s">
        <v>86</v>
      </c>
    </row>
    <row r="310" s="2" customFormat="1" ht="16.5" customHeight="1">
      <c r="A310" s="39"/>
      <c r="B310" s="40"/>
      <c r="C310" s="229" t="s">
        <v>2010</v>
      </c>
      <c r="D310" s="229" t="s">
        <v>352</v>
      </c>
      <c r="E310" s="230" t="s">
        <v>7893</v>
      </c>
      <c r="F310" s="231" t="s">
        <v>7894</v>
      </c>
      <c r="G310" s="232" t="s">
        <v>4932</v>
      </c>
      <c r="H310" s="233">
        <v>1</v>
      </c>
      <c r="I310" s="234"/>
      <c r="J310" s="235">
        <f>ROUND(I310*H310,2)</f>
        <v>0</v>
      </c>
      <c r="K310" s="231" t="s">
        <v>7709</v>
      </c>
      <c r="L310" s="45"/>
      <c r="M310" s="236" t="s">
        <v>1</v>
      </c>
      <c r="N310" s="237" t="s">
        <v>41</v>
      </c>
      <c r="O310" s="92"/>
      <c r="P310" s="238">
        <f>O310*H310</f>
        <v>0</v>
      </c>
      <c r="Q310" s="238">
        <v>0</v>
      </c>
      <c r="R310" s="238">
        <f>Q310*H310</f>
        <v>0</v>
      </c>
      <c r="S310" s="238">
        <v>0</v>
      </c>
      <c r="T310" s="239">
        <f>S310*H310</f>
        <v>0</v>
      </c>
      <c r="U310" s="39"/>
      <c r="V310" s="39"/>
      <c r="W310" s="39"/>
      <c r="X310" s="39"/>
      <c r="Y310" s="39"/>
      <c r="Z310" s="39"/>
      <c r="AA310" s="39"/>
      <c r="AB310" s="39"/>
      <c r="AC310" s="39"/>
      <c r="AD310" s="39"/>
      <c r="AE310" s="39"/>
      <c r="AR310" s="240" t="s">
        <v>530</v>
      </c>
      <c r="AT310" s="240" t="s">
        <v>352</v>
      </c>
      <c r="AU310" s="240" t="s">
        <v>86</v>
      </c>
      <c r="AY310" s="18" t="s">
        <v>350</v>
      </c>
      <c r="BE310" s="241">
        <f>IF(N310="základní",J310,0)</f>
        <v>0</v>
      </c>
      <c r="BF310" s="241">
        <f>IF(N310="snížená",J310,0)</f>
        <v>0</v>
      </c>
      <c r="BG310" s="241">
        <f>IF(N310="zákl. přenesená",J310,0)</f>
        <v>0</v>
      </c>
      <c r="BH310" s="241">
        <f>IF(N310="sníž. přenesená",J310,0)</f>
        <v>0</v>
      </c>
      <c r="BI310" s="241">
        <f>IF(N310="nulová",J310,0)</f>
        <v>0</v>
      </c>
      <c r="BJ310" s="18" t="s">
        <v>84</v>
      </c>
      <c r="BK310" s="241">
        <f>ROUND(I310*H310,2)</f>
        <v>0</v>
      </c>
      <c r="BL310" s="18" t="s">
        <v>530</v>
      </c>
      <c r="BM310" s="240" t="s">
        <v>2671</v>
      </c>
    </row>
    <row r="311" s="2" customFormat="1">
      <c r="A311" s="39"/>
      <c r="B311" s="40"/>
      <c r="C311" s="41"/>
      <c r="D311" s="242" t="s">
        <v>359</v>
      </c>
      <c r="E311" s="41"/>
      <c r="F311" s="243" t="s">
        <v>7894</v>
      </c>
      <c r="G311" s="41"/>
      <c r="H311" s="41"/>
      <c r="I311" s="244"/>
      <c r="J311" s="41"/>
      <c r="K311" s="41"/>
      <c r="L311" s="45"/>
      <c r="M311" s="245"/>
      <c r="N311" s="246"/>
      <c r="O311" s="92"/>
      <c r="P311" s="92"/>
      <c r="Q311" s="92"/>
      <c r="R311" s="92"/>
      <c r="S311" s="92"/>
      <c r="T311" s="93"/>
      <c r="U311" s="39"/>
      <c r="V311" s="39"/>
      <c r="W311" s="39"/>
      <c r="X311" s="39"/>
      <c r="Y311" s="39"/>
      <c r="Z311" s="39"/>
      <c r="AA311" s="39"/>
      <c r="AB311" s="39"/>
      <c r="AC311" s="39"/>
      <c r="AD311" s="39"/>
      <c r="AE311" s="39"/>
      <c r="AT311" s="18" t="s">
        <v>359</v>
      </c>
      <c r="AU311" s="18" t="s">
        <v>86</v>
      </c>
    </row>
    <row r="312" s="2" customFormat="1" ht="16.5" customHeight="1">
      <c r="A312" s="39"/>
      <c r="B312" s="40"/>
      <c r="C312" s="229" t="s">
        <v>2015</v>
      </c>
      <c r="D312" s="229" t="s">
        <v>352</v>
      </c>
      <c r="E312" s="230" t="s">
        <v>7895</v>
      </c>
      <c r="F312" s="231" t="s">
        <v>7896</v>
      </c>
      <c r="G312" s="232" t="s">
        <v>4932</v>
      </c>
      <c r="H312" s="233">
        <v>1</v>
      </c>
      <c r="I312" s="234"/>
      <c r="J312" s="235">
        <f>ROUND(I312*H312,2)</f>
        <v>0</v>
      </c>
      <c r="K312" s="231" t="s">
        <v>7709</v>
      </c>
      <c r="L312" s="45"/>
      <c r="M312" s="236" t="s">
        <v>1</v>
      </c>
      <c r="N312" s="237" t="s">
        <v>41</v>
      </c>
      <c r="O312" s="92"/>
      <c r="P312" s="238">
        <f>O312*H312</f>
        <v>0</v>
      </c>
      <c r="Q312" s="238">
        <v>0</v>
      </c>
      <c r="R312" s="238">
        <f>Q312*H312</f>
        <v>0</v>
      </c>
      <c r="S312" s="238">
        <v>0</v>
      </c>
      <c r="T312" s="239">
        <f>S312*H312</f>
        <v>0</v>
      </c>
      <c r="U312" s="39"/>
      <c r="V312" s="39"/>
      <c r="W312" s="39"/>
      <c r="X312" s="39"/>
      <c r="Y312" s="39"/>
      <c r="Z312" s="39"/>
      <c r="AA312" s="39"/>
      <c r="AB312" s="39"/>
      <c r="AC312" s="39"/>
      <c r="AD312" s="39"/>
      <c r="AE312" s="39"/>
      <c r="AR312" s="240" t="s">
        <v>530</v>
      </c>
      <c r="AT312" s="240" t="s">
        <v>352</v>
      </c>
      <c r="AU312" s="240" t="s">
        <v>86</v>
      </c>
      <c r="AY312" s="18" t="s">
        <v>350</v>
      </c>
      <c r="BE312" s="241">
        <f>IF(N312="základní",J312,0)</f>
        <v>0</v>
      </c>
      <c r="BF312" s="241">
        <f>IF(N312="snížená",J312,0)</f>
        <v>0</v>
      </c>
      <c r="BG312" s="241">
        <f>IF(N312="zákl. přenesená",J312,0)</f>
        <v>0</v>
      </c>
      <c r="BH312" s="241">
        <f>IF(N312="sníž. přenesená",J312,0)</f>
        <v>0</v>
      </c>
      <c r="BI312" s="241">
        <f>IF(N312="nulová",J312,0)</f>
        <v>0</v>
      </c>
      <c r="BJ312" s="18" t="s">
        <v>84</v>
      </c>
      <c r="BK312" s="241">
        <f>ROUND(I312*H312,2)</f>
        <v>0</v>
      </c>
      <c r="BL312" s="18" t="s">
        <v>530</v>
      </c>
      <c r="BM312" s="240" t="s">
        <v>2683</v>
      </c>
    </row>
    <row r="313" s="2" customFormat="1">
      <c r="A313" s="39"/>
      <c r="B313" s="40"/>
      <c r="C313" s="41"/>
      <c r="D313" s="242" t="s">
        <v>359</v>
      </c>
      <c r="E313" s="41"/>
      <c r="F313" s="243" t="s">
        <v>7896</v>
      </c>
      <c r="G313" s="41"/>
      <c r="H313" s="41"/>
      <c r="I313" s="244"/>
      <c r="J313" s="41"/>
      <c r="K313" s="41"/>
      <c r="L313" s="45"/>
      <c r="M313" s="245"/>
      <c r="N313" s="246"/>
      <c r="O313" s="92"/>
      <c r="P313" s="92"/>
      <c r="Q313" s="92"/>
      <c r="R313" s="92"/>
      <c r="S313" s="92"/>
      <c r="T313" s="93"/>
      <c r="U313" s="39"/>
      <c r="V313" s="39"/>
      <c r="W313" s="39"/>
      <c r="X313" s="39"/>
      <c r="Y313" s="39"/>
      <c r="Z313" s="39"/>
      <c r="AA313" s="39"/>
      <c r="AB313" s="39"/>
      <c r="AC313" s="39"/>
      <c r="AD313" s="39"/>
      <c r="AE313" s="39"/>
      <c r="AT313" s="18" t="s">
        <v>359</v>
      </c>
      <c r="AU313" s="18" t="s">
        <v>86</v>
      </c>
    </row>
    <row r="314" s="2" customFormat="1" ht="24.15" customHeight="1">
      <c r="A314" s="39"/>
      <c r="B314" s="40"/>
      <c r="C314" s="229" t="s">
        <v>2017</v>
      </c>
      <c r="D314" s="229" t="s">
        <v>352</v>
      </c>
      <c r="E314" s="230" t="s">
        <v>7897</v>
      </c>
      <c r="F314" s="231" t="s">
        <v>7898</v>
      </c>
      <c r="G314" s="232" t="s">
        <v>4932</v>
      </c>
      <c r="H314" s="233">
        <v>7</v>
      </c>
      <c r="I314" s="234"/>
      <c r="J314" s="235">
        <f>ROUND(I314*H314,2)</f>
        <v>0</v>
      </c>
      <c r="K314" s="231" t="s">
        <v>7709</v>
      </c>
      <c r="L314" s="45"/>
      <c r="M314" s="236" t="s">
        <v>1</v>
      </c>
      <c r="N314" s="237" t="s">
        <v>41</v>
      </c>
      <c r="O314" s="92"/>
      <c r="P314" s="238">
        <f>O314*H314</f>
        <v>0</v>
      </c>
      <c r="Q314" s="238">
        <v>0</v>
      </c>
      <c r="R314" s="238">
        <f>Q314*H314</f>
        <v>0</v>
      </c>
      <c r="S314" s="238">
        <v>0</v>
      </c>
      <c r="T314" s="239">
        <f>S314*H314</f>
        <v>0</v>
      </c>
      <c r="U314" s="39"/>
      <c r="V314" s="39"/>
      <c r="W314" s="39"/>
      <c r="X314" s="39"/>
      <c r="Y314" s="39"/>
      <c r="Z314" s="39"/>
      <c r="AA314" s="39"/>
      <c r="AB314" s="39"/>
      <c r="AC314" s="39"/>
      <c r="AD314" s="39"/>
      <c r="AE314" s="39"/>
      <c r="AR314" s="240" t="s">
        <v>530</v>
      </c>
      <c r="AT314" s="240" t="s">
        <v>352</v>
      </c>
      <c r="AU314" s="240" t="s">
        <v>86</v>
      </c>
      <c r="AY314" s="18" t="s">
        <v>350</v>
      </c>
      <c r="BE314" s="241">
        <f>IF(N314="základní",J314,0)</f>
        <v>0</v>
      </c>
      <c r="BF314" s="241">
        <f>IF(N314="snížená",J314,0)</f>
        <v>0</v>
      </c>
      <c r="BG314" s="241">
        <f>IF(N314="zákl. přenesená",J314,0)</f>
        <v>0</v>
      </c>
      <c r="BH314" s="241">
        <f>IF(N314="sníž. přenesená",J314,0)</f>
        <v>0</v>
      </c>
      <c r="BI314" s="241">
        <f>IF(N314="nulová",J314,0)</f>
        <v>0</v>
      </c>
      <c r="BJ314" s="18" t="s">
        <v>84</v>
      </c>
      <c r="BK314" s="241">
        <f>ROUND(I314*H314,2)</f>
        <v>0</v>
      </c>
      <c r="BL314" s="18" t="s">
        <v>530</v>
      </c>
      <c r="BM314" s="240" t="s">
        <v>2693</v>
      </c>
    </row>
    <row r="315" s="2" customFormat="1">
      <c r="A315" s="39"/>
      <c r="B315" s="40"/>
      <c r="C315" s="41"/>
      <c r="D315" s="242" t="s">
        <v>359</v>
      </c>
      <c r="E315" s="41"/>
      <c r="F315" s="243" t="s">
        <v>7898</v>
      </c>
      <c r="G315" s="41"/>
      <c r="H315" s="41"/>
      <c r="I315" s="244"/>
      <c r="J315" s="41"/>
      <c r="K315" s="41"/>
      <c r="L315" s="45"/>
      <c r="M315" s="245"/>
      <c r="N315" s="246"/>
      <c r="O315" s="92"/>
      <c r="P315" s="92"/>
      <c r="Q315" s="92"/>
      <c r="R315" s="92"/>
      <c r="S315" s="92"/>
      <c r="T315" s="93"/>
      <c r="U315" s="39"/>
      <c r="V315" s="39"/>
      <c r="W315" s="39"/>
      <c r="X315" s="39"/>
      <c r="Y315" s="39"/>
      <c r="Z315" s="39"/>
      <c r="AA315" s="39"/>
      <c r="AB315" s="39"/>
      <c r="AC315" s="39"/>
      <c r="AD315" s="39"/>
      <c r="AE315" s="39"/>
      <c r="AT315" s="18" t="s">
        <v>359</v>
      </c>
      <c r="AU315" s="18" t="s">
        <v>86</v>
      </c>
    </row>
    <row r="316" s="2" customFormat="1" ht="16.5" customHeight="1">
      <c r="A316" s="39"/>
      <c r="B316" s="40"/>
      <c r="C316" s="229" t="s">
        <v>2024</v>
      </c>
      <c r="D316" s="229" t="s">
        <v>352</v>
      </c>
      <c r="E316" s="230" t="s">
        <v>7899</v>
      </c>
      <c r="F316" s="231" t="s">
        <v>7900</v>
      </c>
      <c r="G316" s="232" t="s">
        <v>4932</v>
      </c>
      <c r="H316" s="233">
        <v>7</v>
      </c>
      <c r="I316" s="234"/>
      <c r="J316" s="235">
        <f>ROUND(I316*H316,2)</f>
        <v>0</v>
      </c>
      <c r="K316" s="231" t="s">
        <v>7709</v>
      </c>
      <c r="L316" s="45"/>
      <c r="M316" s="236" t="s">
        <v>1</v>
      </c>
      <c r="N316" s="237" t="s">
        <v>41</v>
      </c>
      <c r="O316" s="92"/>
      <c r="P316" s="238">
        <f>O316*H316</f>
        <v>0</v>
      </c>
      <c r="Q316" s="238">
        <v>0</v>
      </c>
      <c r="R316" s="238">
        <f>Q316*H316</f>
        <v>0</v>
      </c>
      <c r="S316" s="238">
        <v>0</v>
      </c>
      <c r="T316" s="239">
        <f>S316*H316</f>
        <v>0</v>
      </c>
      <c r="U316" s="39"/>
      <c r="V316" s="39"/>
      <c r="W316" s="39"/>
      <c r="X316" s="39"/>
      <c r="Y316" s="39"/>
      <c r="Z316" s="39"/>
      <c r="AA316" s="39"/>
      <c r="AB316" s="39"/>
      <c r="AC316" s="39"/>
      <c r="AD316" s="39"/>
      <c r="AE316" s="39"/>
      <c r="AR316" s="240" t="s">
        <v>530</v>
      </c>
      <c r="AT316" s="240" t="s">
        <v>352</v>
      </c>
      <c r="AU316" s="240" t="s">
        <v>86</v>
      </c>
      <c r="AY316" s="18" t="s">
        <v>350</v>
      </c>
      <c r="BE316" s="241">
        <f>IF(N316="základní",J316,0)</f>
        <v>0</v>
      </c>
      <c r="BF316" s="241">
        <f>IF(N316="snížená",J316,0)</f>
        <v>0</v>
      </c>
      <c r="BG316" s="241">
        <f>IF(N316="zákl. přenesená",J316,0)</f>
        <v>0</v>
      </c>
      <c r="BH316" s="241">
        <f>IF(N316="sníž. přenesená",J316,0)</f>
        <v>0</v>
      </c>
      <c r="BI316" s="241">
        <f>IF(N316="nulová",J316,0)</f>
        <v>0</v>
      </c>
      <c r="BJ316" s="18" t="s">
        <v>84</v>
      </c>
      <c r="BK316" s="241">
        <f>ROUND(I316*H316,2)</f>
        <v>0</v>
      </c>
      <c r="BL316" s="18" t="s">
        <v>530</v>
      </c>
      <c r="BM316" s="240" t="s">
        <v>2705</v>
      </c>
    </row>
    <row r="317" s="2" customFormat="1">
      <c r="A317" s="39"/>
      <c r="B317" s="40"/>
      <c r="C317" s="41"/>
      <c r="D317" s="242" t="s">
        <v>359</v>
      </c>
      <c r="E317" s="41"/>
      <c r="F317" s="243" t="s">
        <v>7900</v>
      </c>
      <c r="G317" s="41"/>
      <c r="H317" s="41"/>
      <c r="I317" s="244"/>
      <c r="J317" s="41"/>
      <c r="K317" s="41"/>
      <c r="L317" s="45"/>
      <c r="M317" s="245"/>
      <c r="N317" s="246"/>
      <c r="O317" s="92"/>
      <c r="P317" s="92"/>
      <c r="Q317" s="92"/>
      <c r="R317" s="92"/>
      <c r="S317" s="92"/>
      <c r="T317" s="93"/>
      <c r="U317" s="39"/>
      <c r="V317" s="39"/>
      <c r="W317" s="39"/>
      <c r="X317" s="39"/>
      <c r="Y317" s="39"/>
      <c r="Z317" s="39"/>
      <c r="AA317" s="39"/>
      <c r="AB317" s="39"/>
      <c r="AC317" s="39"/>
      <c r="AD317" s="39"/>
      <c r="AE317" s="39"/>
      <c r="AT317" s="18" t="s">
        <v>359</v>
      </c>
      <c r="AU317" s="18" t="s">
        <v>86</v>
      </c>
    </row>
    <row r="318" s="2" customFormat="1" ht="24.15" customHeight="1">
      <c r="A318" s="39"/>
      <c r="B318" s="40"/>
      <c r="C318" s="229" t="s">
        <v>2029</v>
      </c>
      <c r="D318" s="229" t="s">
        <v>352</v>
      </c>
      <c r="E318" s="230" t="s">
        <v>7901</v>
      </c>
      <c r="F318" s="231" t="s">
        <v>7902</v>
      </c>
      <c r="G318" s="232" t="s">
        <v>4932</v>
      </c>
      <c r="H318" s="233">
        <v>2</v>
      </c>
      <c r="I318" s="234"/>
      <c r="J318" s="235">
        <f>ROUND(I318*H318,2)</f>
        <v>0</v>
      </c>
      <c r="K318" s="231" t="s">
        <v>7709</v>
      </c>
      <c r="L318" s="45"/>
      <c r="M318" s="236" t="s">
        <v>1</v>
      </c>
      <c r="N318" s="237" t="s">
        <v>41</v>
      </c>
      <c r="O318" s="92"/>
      <c r="P318" s="238">
        <f>O318*H318</f>
        <v>0</v>
      </c>
      <c r="Q318" s="238">
        <v>0</v>
      </c>
      <c r="R318" s="238">
        <f>Q318*H318</f>
        <v>0</v>
      </c>
      <c r="S318" s="238">
        <v>0</v>
      </c>
      <c r="T318" s="239">
        <f>S318*H318</f>
        <v>0</v>
      </c>
      <c r="U318" s="39"/>
      <c r="V318" s="39"/>
      <c r="W318" s="39"/>
      <c r="X318" s="39"/>
      <c r="Y318" s="39"/>
      <c r="Z318" s="39"/>
      <c r="AA318" s="39"/>
      <c r="AB318" s="39"/>
      <c r="AC318" s="39"/>
      <c r="AD318" s="39"/>
      <c r="AE318" s="39"/>
      <c r="AR318" s="240" t="s">
        <v>530</v>
      </c>
      <c r="AT318" s="240" t="s">
        <v>352</v>
      </c>
      <c r="AU318" s="240" t="s">
        <v>86</v>
      </c>
      <c r="AY318" s="18" t="s">
        <v>350</v>
      </c>
      <c r="BE318" s="241">
        <f>IF(N318="základní",J318,0)</f>
        <v>0</v>
      </c>
      <c r="BF318" s="241">
        <f>IF(N318="snížená",J318,0)</f>
        <v>0</v>
      </c>
      <c r="BG318" s="241">
        <f>IF(N318="zákl. přenesená",J318,0)</f>
        <v>0</v>
      </c>
      <c r="BH318" s="241">
        <f>IF(N318="sníž. přenesená",J318,0)</f>
        <v>0</v>
      </c>
      <c r="BI318" s="241">
        <f>IF(N318="nulová",J318,0)</f>
        <v>0</v>
      </c>
      <c r="BJ318" s="18" t="s">
        <v>84</v>
      </c>
      <c r="BK318" s="241">
        <f>ROUND(I318*H318,2)</f>
        <v>0</v>
      </c>
      <c r="BL318" s="18" t="s">
        <v>530</v>
      </c>
      <c r="BM318" s="240" t="s">
        <v>2730</v>
      </c>
    </row>
    <row r="319" s="2" customFormat="1">
      <c r="A319" s="39"/>
      <c r="B319" s="40"/>
      <c r="C319" s="41"/>
      <c r="D319" s="242" t="s">
        <v>359</v>
      </c>
      <c r="E319" s="41"/>
      <c r="F319" s="243" t="s">
        <v>7902</v>
      </c>
      <c r="G319" s="41"/>
      <c r="H319" s="41"/>
      <c r="I319" s="244"/>
      <c r="J319" s="41"/>
      <c r="K319" s="41"/>
      <c r="L319" s="45"/>
      <c r="M319" s="245"/>
      <c r="N319" s="246"/>
      <c r="O319" s="92"/>
      <c r="P319" s="92"/>
      <c r="Q319" s="92"/>
      <c r="R319" s="92"/>
      <c r="S319" s="92"/>
      <c r="T319" s="93"/>
      <c r="U319" s="39"/>
      <c r="V319" s="39"/>
      <c r="W319" s="39"/>
      <c r="X319" s="39"/>
      <c r="Y319" s="39"/>
      <c r="Z319" s="39"/>
      <c r="AA319" s="39"/>
      <c r="AB319" s="39"/>
      <c r="AC319" s="39"/>
      <c r="AD319" s="39"/>
      <c r="AE319" s="39"/>
      <c r="AT319" s="18" t="s">
        <v>359</v>
      </c>
      <c r="AU319" s="18" t="s">
        <v>86</v>
      </c>
    </row>
    <row r="320" s="2" customFormat="1" ht="16.5" customHeight="1">
      <c r="A320" s="39"/>
      <c r="B320" s="40"/>
      <c r="C320" s="229" t="s">
        <v>2035</v>
      </c>
      <c r="D320" s="229" t="s">
        <v>352</v>
      </c>
      <c r="E320" s="230" t="s">
        <v>7903</v>
      </c>
      <c r="F320" s="231" t="s">
        <v>7904</v>
      </c>
      <c r="G320" s="232" t="s">
        <v>4932</v>
      </c>
      <c r="H320" s="233">
        <v>2</v>
      </c>
      <c r="I320" s="234"/>
      <c r="J320" s="235">
        <f>ROUND(I320*H320,2)</f>
        <v>0</v>
      </c>
      <c r="K320" s="231" t="s">
        <v>7709</v>
      </c>
      <c r="L320" s="45"/>
      <c r="M320" s="236" t="s">
        <v>1</v>
      </c>
      <c r="N320" s="237" t="s">
        <v>41</v>
      </c>
      <c r="O320" s="92"/>
      <c r="P320" s="238">
        <f>O320*H320</f>
        <v>0</v>
      </c>
      <c r="Q320" s="238">
        <v>0</v>
      </c>
      <c r="R320" s="238">
        <f>Q320*H320</f>
        <v>0</v>
      </c>
      <c r="S320" s="238">
        <v>0</v>
      </c>
      <c r="T320" s="239">
        <f>S320*H320</f>
        <v>0</v>
      </c>
      <c r="U320" s="39"/>
      <c r="V320" s="39"/>
      <c r="W320" s="39"/>
      <c r="X320" s="39"/>
      <c r="Y320" s="39"/>
      <c r="Z320" s="39"/>
      <c r="AA320" s="39"/>
      <c r="AB320" s="39"/>
      <c r="AC320" s="39"/>
      <c r="AD320" s="39"/>
      <c r="AE320" s="39"/>
      <c r="AR320" s="240" t="s">
        <v>530</v>
      </c>
      <c r="AT320" s="240" t="s">
        <v>352</v>
      </c>
      <c r="AU320" s="240" t="s">
        <v>86</v>
      </c>
      <c r="AY320" s="18" t="s">
        <v>350</v>
      </c>
      <c r="BE320" s="241">
        <f>IF(N320="základní",J320,0)</f>
        <v>0</v>
      </c>
      <c r="BF320" s="241">
        <f>IF(N320="snížená",J320,0)</f>
        <v>0</v>
      </c>
      <c r="BG320" s="241">
        <f>IF(N320="zákl. přenesená",J320,0)</f>
        <v>0</v>
      </c>
      <c r="BH320" s="241">
        <f>IF(N320="sníž. přenesená",J320,0)</f>
        <v>0</v>
      </c>
      <c r="BI320" s="241">
        <f>IF(N320="nulová",J320,0)</f>
        <v>0</v>
      </c>
      <c r="BJ320" s="18" t="s">
        <v>84</v>
      </c>
      <c r="BK320" s="241">
        <f>ROUND(I320*H320,2)</f>
        <v>0</v>
      </c>
      <c r="BL320" s="18" t="s">
        <v>530</v>
      </c>
      <c r="BM320" s="240" t="s">
        <v>2753</v>
      </c>
    </row>
    <row r="321" s="2" customFormat="1">
      <c r="A321" s="39"/>
      <c r="B321" s="40"/>
      <c r="C321" s="41"/>
      <c r="D321" s="242" t="s">
        <v>359</v>
      </c>
      <c r="E321" s="41"/>
      <c r="F321" s="243" t="s">
        <v>7904</v>
      </c>
      <c r="G321" s="41"/>
      <c r="H321" s="41"/>
      <c r="I321" s="244"/>
      <c r="J321" s="41"/>
      <c r="K321" s="41"/>
      <c r="L321" s="45"/>
      <c r="M321" s="245"/>
      <c r="N321" s="246"/>
      <c r="O321" s="92"/>
      <c r="P321" s="92"/>
      <c r="Q321" s="92"/>
      <c r="R321" s="92"/>
      <c r="S321" s="92"/>
      <c r="T321" s="93"/>
      <c r="U321" s="39"/>
      <c r="V321" s="39"/>
      <c r="W321" s="39"/>
      <c r="X321" s="39"/>
      <c r="Y321" s="39"/>
      <c r="Z321" s="39"/>
      <c r="AA321" s="39"/>
      <c r="AB321" s="39"/>
      <c r="AC321" s="39"/>
      <c r="AD321" s="39"/>
      <c r="AE321" s="39"/>
      <c r="AT321" s="18" t="s">
        <v>359</v>
      </c>
      <c r="AU321" s="18" t="s">
        <v>86</v>
      </c>
    </row>
    <row r="322" s="2" customFormat="1" ht="24.15" customHeight="1">
      <c r="A322" s="39"/>
      <c r="B322" s="40"/>
      <c r="C322" s="229" t="s">
        <v>2042</v>
      </c>
      <c r="D322" s="229" t="s">
        <v>352</v>
      </c>
      <c r="E322" s="230" t="s">
        <v>7905</v>
      </c>
      <c r="F322" s="231" t="s">
        <v>7906</v>
      </c>
      <c r="G322" s="232" t="s">
        <v>4932</v>
      </c>
      <c r="H322" s="233">
        <v>5</v>
      </c>
      <c r="I322" s="234"/>
      <c r="J322" s="235">
        <f>ROUND(I322*H322,2)</f>
        <v>0</v>
      </c>
      <c r="K322" s="231" t="s">
        <v>7709</v>
      </c>
      <c r="L322" s="45"/>
      <c r="M322" s="236" t="s">
        <v>1</v>
      </c>
      <c r="N322" s="237" t="s">
        <v>41</v>
      </c>
      <c r="O322" s="92"/>
      <c r="P322" s="238">
        <f>O322*H322</f>
        <v>0</v>
      </c>
      <c r="Q322" s="238">
        <v>0</v>
      </c>
      <c r="R322" s="238">
        <f>Q322*H322</f>
        <v>0</v>
      </c>
      <c r="S322" s="238">
        <v>0</v>
      </c>
      <c r="T322" s="239">
        <f>S322*H322</f>
        <v>0</v>
      </c>
      <c r="U322" s="39"/>
      <c r="V322" s="39"/>
      <c r="W322" s="39"/>
      <c r="X322" s="39"/>
      <c r="Y322" s="39"/>
      <c r="Z322" s="39"/>
      <c r="AA322" s="39"/>
      <c r="AB322" s="39"/>
      <c r="AC322" s="39"/>
      <c r="AD322" s="39"/>
      <c r="AE322" s="39"/>
      <c r="AR322" s="240" t="s">
        <v>530</v>
      </c>
      <c r="AT322" s="240" t="s">
        <v>352</v>
      </c>
      <c r="AU322" s="240" t="s">
        <v>86</v>
      </c>
      <c r="AY322" s="18" t="s">
        <v>350</v>
      </c>
      <c r="BE322" s="241">
        <f>IF(N322="základní",J322,0)</f>
        <v>0</v>
      </c>
      <c r="BF322" s="241">
        <f>IF(N322="snížená",J322,0)</f>
        <v>0</v>
      </c>
      <c r="BG322" s="241">
        <f>IF(N322="zákl. přenesená",J322,0)</f>
        <v>0</v>
      </c>
      <c r="BH322" s="241">
        <f>IF(N322="sníž. přenesená",J322,0)</f>
        <v>0</v>
      </c>
      <c r="BI322" s="241">
        <f>IF(N322="nulová",J322,0)</f>
        <v>0</v>
      </c>
      <c r="BJ322" s="18" t="s">
        <v>84</v>
      </c>
      <c r="BK322" s="241">
        <f>ROUND(I322*H322,2)</f>
        <v>0</v>
      </c>
      <c r="BL322" s="18" t="s">
        <v>530</v>
      </c>
      <c r="BM322" s="240" t="s">
        <v>2781</v>
      </c>
    </row>
    <row r="323" s="2" customFormat="1">
      <c r="A323" s="39"/>
      <c r="B323" s="40"/>
      <c r="C323" s="41"/>
      <c r="D323" s="242" t="s">
        <v>359</v>
      </c>
      <c r="E323" s="41"/>
      <c r="F323" s="243" t="s">
        <v>7906</v>
      </c>
      <c r="G323" s="41"/>
      <c r="H323" s="41"/>
      <c r="I323" s="244"/>
      <c r="J323" s="41"/>
      <c r="K323" s="41"/>
      <c r="L323" s="45"/>
      <c r="M323" s="245"/>
      <c r="N323" s="246"/>
      <c r="O323" s="92"/>
      <c r="P323" s="92"/>
      <c r="Q323" s="92"/>
      <c r="R323" s="92"/>
      <c r="S323" s="92"/>
      <c r="T323" s="93"/>
      <c r="U323" s="39"/>
      <c r="V323" s="39"/>
      <c r="W323" s="39"/>
      <c r="X323" s="39"/>
      <c r="Y323" s="39"/>
      <c r="Z323" s="39"/>
      <c r="AA323" s="39"/>
      <c r="AB323" s="39"/>
      <c r="AC323" s="39"/>
      <c r="AD323" s="39"/>
      <c r="AE323" s="39"/>
      <c r="AT323" s="18" t="s">
        <v>359</v>
      </c>
      <c r="AU323" s="18" t="s">
        <v>86</v>
      </c>
    </row>
    <row r="324" s="2" customFormat="1" ht="16.5" customHeight="1">
      <c r="A324" s="39"/>
      <c r="B324" s="40"/>
      <c r="C324" s="229" t="s">
        <v>2048</v>
      </c>
      <c r="D324" s="229" t="s">
        <v>352</v>
      </c>
      <c r="E324" s="230" t="s">
        <v>7907</v>
      </c>
      <c r="F324" s="231" t="s">
        <v>7908</v>
      </c>
      <c r="G324" s="232" t="s">
        <v>4932</v>
      </c>
      <c r="H324" s="233">
        <v>5</v>
      </c>
      <c r="I324" s="234"/>
      <c r="J324" s="235">
        <f>ROUND(I324*H324,2)</f>
        <v>0</v>
      </c>
      <c r="K324" s="231" t="s">
        <v>7709</v>
      </c>
      <c r="L324" s="45"/>
      <c r="M324" s="236" t="s">
        <v>1</v>
      </c>
      <c r="N324" s="237" t="s">
        <v>41</v>
      </c>
      <c r="O324" s="92"/>
      <c r="P324" s="238">
        <f>O324*H324</f>
        <v>0</v>
      </c>
      <c r="Q324" s="238">
        <v>0</v>
      </c>
      <c r="R324" s="238">
        <f>Q324*H324</f>
        <v>0</v>
      </c>
      <c r="S324" s="238">
        <v>0</v>
      </c>
      <c r="T324" s="239">
        <f>S324*H324</f>
        <v>0</v>
      </c>
      <c r="U324" s="39"/>
      <c r="V324" s="39"/>
      <c r="W324" s="39"/>
      <c r="X324" s="39"/>
      <c r="Y324" s="39"/>
      <c r="Z324" s="39"/>
      <c r="AA324" s="39"/>
      <c r="AB324" s="39"/>
      <c r="AC324" s="39"/>
      <c r="AD324" s="39"/>
      <c r="AE324" s="39"/>
      <c r="AR324" s="240" t="s">
        <v>530</v>
      </c>
      <c r="AT324" s="240" t="s">
        <v>352</v>
      </c>
      <c r="AU324" s="240" t="s">
        <v>86</v>
      </c>
      <c r="AY324" s="18" t="s">
        <v>350</v>
      </c>
      <c r="BE324" s="241">
        <f>IF(N324="základní",J324,0)</f>
        <v>0</v>
      </c>
      <c r="BF324" s="241">
        <f>IF(N324="snížená",J324,0)</f>
        <v>0</v>
      </c>
      <c r="BG324" s="241">
        <f>IF(N324="zákl. přenesená",J324,0)</f>
        <v>0</v>
      </c>
      <c r="BH324" s="241">
        <f>IF(N324="sníž. přenesená",J324,0)</f>
        <v>0</v>
      </c>
      <c r="BI324" s="241">
        <f>IF(N324="nulová",J324,0)</f>
        <v>0</v>
      </c>
      <c r="BJ324" s="18" t="s">
        <v>84</v>
      </c>
      <c r="BK324" s="241">
        <f>ROUND(I324*H324,2)</f>
        <v>0</v>
      </c>
      <c r="BL324" s="18" t="s">
        <v>530</v>
      </c>
      <c r="BM324" s="240" t="s">
        <v>2806</v>
      </c>
    </row>
    <row r="325" s="2" customFormat="1">
      <c r="A325" s="39"/>
      <c r="B325" s="40"/>
      <c r="C325" s="41"/>
      <c r="D325" s="242" t="s">
        <v>359</v>
      </c>
      <c r="E325" s="41"/>
      <c r="F325" s="243" t="s">
        <v>7908</v>
      </c>
      <c r="G325" s="41"/>
      <c r="H325" s="41"/>
      <c r="I325" s="244"/>
      <c r="J325" s="41"/>
      <c r="K325" s="41"/>
      <c r="L325" s="45"/>
      <c r="M325" s="245"/>
      <c r="N325" s="246"/>
      <c r="O325" s="92"/>
      <c r="P325" s="92"/>
      <c r="Q325" s="92"/>
      <c r="R325" s="92"/>
      <c r="S325" s="92"/>
      <c r="T325" s="93"/>
      <c r="U325" s="39"/>
      <c r="V325" s="39"/>
      <c r="W325" s="39"/>
      <c r="X325" s="39"/>
      <c r="Y325" s="39"/>
      <c r="Z325" s="39"/>
      <c r="AA325" s="39"/>
      <c r="AB325" s="39"/>
      <c r="AC325" s="39"/>
      <c r="AD325" s="39"/>
      <c r="AE325" s="39"/>
      <c r="AT325" s="18" t="s">
        <v>359</v>
      </c>
      <c r="AU325" s="18" t="s">
        <v>86</v>
      </c>
    </row>
    <row r="326" s="2" customFormat="1" ht="24.15" customHeight="1">
      <c r="A326" s="39"/>
      <c r="B326" s="40"/>
      <c r="C326" s="229" t="s">
        <v>2053</v>
      </c>
      <c r="D326" s="229" t="s">
        <v>352</v>
      </c>
      <c r="E326" s="230" t="s">
        <v>7909</v>
      </c>
      <c r="F326" s="231" t="s">
        <v>7910</v>
      </c>
      <c r="G326" s="232" t="s">
        <v>4932</v>
      </c>
      <c r="H326" s="233">
        <v>2</v>
      </c>
      <c r="I326" s="234"/>
      <c r="J326" s="235">
        <f>ROUND(I326*H326,2)</f>
        <v>0</v>
      </c>
      <c r="K326" s="231" t="s">
        <v>7709</v>
      </c>
      <c r="L326" s="45"/>
      <c r="M326" s="236" t="s">
        <v>1</v>
      </c>
      <c r="N326" s="237" t="s">
        <v>41</v>
      </c>
      <c r="O326" s="92"/>
      <c r="P326" s="238">
        <f>O326*H326</f>
        <v>0</v>
      </c>
      <c r="Q326" s="238">
        <v>0</v>
      </c>
      <c r="R326" s="238">
        <f>Q326*H326</f>
        <v>0</v>
      </c>
      <c r="S326" s="238">
        <v>0</v>
      </c>
      <c r="T326" s="239">
        <f>S326*H326</f>
        <v>0</v>
      </c>
      <c r="U326" s="39"/>
      <c r="V326" s="39"/>
      <c r="W326" s="39"/>
      <c r="X326" s="39"/>
      <c r="Y326" s="39"/>
      <c r="Z326" s="39"/>
      <c r="AA326" s="39"/>
      <c r="AB326" s="39"/>
      <c r="AC326" s="39"/>
      <c r="AD326" s="39"/>
      <c r="AE326" s="39"/>
      <c r="AR326" s="240" t="s">
        <v>530</v>
      </c>
      <c r="AT326" s="240" t="s">
        <v>352</v>
      </c>
      <c r="AU326" s="240" t="s">
        <v>86</v>
      </c>
      <c r="AY326" s="18" t="s">
        <v>350</v>
      </c>
      <c r="BE326" s="241">
        <f>IF(N326="základní",J326,0)</f>
        <v>0</v>
      </c>
      <c r="BF326" s="241">
        <f>IF(N326="snížená",J326,0)</f>
        <v>0</v>
      </c>
      <c r="BG326" s="241">
        <f>IF(N326="zákl. přenesená",J326,0)</f>
        <v>0</v>
      </c>
      <c r="BH326" s="241">
        <f>IF(N326="sníž. přenesená",J326,0)</f>
        <v>0</v>
      </c>
      <c r="BI326" s="241">
        <f>IF(N326="nulová",J326,0)</f>
        <v>0</v>
      </c>
      <c r="BJ326" s="18" t="s">
        <v>84</v>
      </c>
      <c r="BK326" s="241">
        <f>ROUND(I326*H326,2)</f>
        <v>0</v>
      </c>
      <c r="BL326" s="18" t="s">
        <v>530</v>
      </c>
      <c r="BM326" s="240" t="s">
        <v>2826</v>
      </c>
    </row>
    <row r="327" s="2" customFormat="1">
      <c r="A327" s="39"/>
      <c r="B327" s="40"/>
      <c r="C327" s="41"/>
      <c r="D327" s="242" t="s">
        <v>359</v>
      </c>
      <c r="E327" s="41"/>
      <c r="F327" s="243" t="s">
        <v>7910</v>
      </c>
      <c r="G327" s="41"/>
      <c r="H327" s="41"/>
      <c r="I327" s="244"/>
      <c r="J327" s="41"/>
      <c r="K327" s="41"/>
      <c r="L327" s="45"/>
      <c r="M327" s="245"/>
      <c r="N327" s="246"/>
      <c r="O327" s="92"/>
      <c r="P327" s="92"/>
      <c r="Q327" s="92"/>
      <c r="R327" s="92"/>
      <c r="S327" s="92"/>
      <c r="T327" s="93"/>
      <c r="U327" s="39"/>
      <c r="V327" s="39"/>
      <c r="W327" s="39"/>
      <c r="X327" s="39"/>
      <c r="Y327" s="39"/>
      <c r="Z327" s="39"/>
      <c r="AA327" s="39"/>
      <c r="AB327" s="39"/>
      <c r="AC327" s="39"/>
      <c r="AD327" s="39"/>
      <c r="AE327" s="39"/>
      <c r="AT327" s="18" t="s">
        <v>359</v>
      </c>
      <c r="AU327" s="18" t="s">
        <v>86</v>
      </c>
    </row>
    <row r="328" s="2" customFormat="1" ht="16.5" customHeight="1">
      <c r="A328" s="39"/>
      <c r="B328" s="40"/>
      <c r="C328" s="229" t="s">
        <v>2060</v>
      </c>
      <c r="D328" s="229" t="s">
        <v>352</v>
      </c>
      <c r="E328" s="230" t="s">
        <v>7911</v>
      </c>
      <c r="F328" s="231" t="s">
        <v>7912</v>
      </c>
      <c r="G328" s="232" t="s">
        <v>4932</v>
      </c>
      <c r="H328" s="233">
        <v>2</v>
      </c>
      <c r="I328" s="234"/>
      <c r="J328" s="235">
        <f>ROUND(I328*H328,2)</f>
        <v>0</v>
      </c>
      <c r="K328" s="231" t="s">
        <v>7709</v>
      </c>
      <c r="L328" s="45"/>
      <c r="M328" s="236" t="s">
        <v>1</v>
      </c>
      <c r="N328" s="237" t="s">
        <v>41</v>
      </c>
      <c r="O328" s="92"/>
      <c r="P328" s="238">
        <f>O328*H328</f>
        <v>0</v>
      </c>
      <c r="Q328" s="238">
        <v>0</v>
      </c>
      <c r="R328" s="238">
        <f>Q328*H328</f>
        <v>0</v>
      </c>
      <c r="S328" s="238">
        <v>0</v>
      </c>
      <c r="T328" s="239">
        <f>S328*H328</f>
        <v>0</v>
      </c>
      <c r="U328" s="39"/>
      <c r="V328" s="39"/>
      <c r="W328" s="39"/>
      <c r="X328" s="39"/>
      <c r="Y328" s="39"/>
      <c r="Z328" s="39"/>
      <c r="AA328" s="39"/>
      <c r="AB328" s="39"/>
      <c r="AC328" s="39"/>
      <c r="AD328" s="39"/>
      <c r="AE328" s="39"/>
      <c r="AR328" s="240" t="s">
        <v>530</v>
      </c>
      <c r="AT328" s="240" t="s">
        <v>352</v>
      </c>
      <c r="AU328" s="240" t="s">
        <v>86</v>
      </c>
      <c r="AY328" s="18" t="s">
        <v>350</v>
      </c>
      <c r="BE328" s="241">
        <f>IF(N328="základní",J328,0)</f>
        <v>0</v>
      </c>
      <c r="BF328" s="241">
        <f>IF(N328="snížená",J328,0)</f>
        <v>0</v>
      </c>
      <c r="BG328" s="241">
        <f>IF(N328="zákl. přenesená",J328,0)</f>
        <v>0</v>
      </c>
      <c r="BH328" s="241">
        <f>IF(N328="sníž. přenesená",J328,0)</f>
        <v>0</v>
      </c>
      <c r="BI328" s="241">
        <f>IF(N328="nulová",J328,0)</f>
        <v>0</v>
      </c>
      <c r="BJ328" s="18" t="s">
        <v>84</v>
      </c>
      <c r="BK328" s="241">
        <f>ROUND(I328*H328,2)</f>
        <v>0</v>
      </c>
      <c r="BL328" s="18" t="s">
        <v>530</v>
      </c>
      <c r="BM328" s="240" t="s">
        <v>2845</v>
      </c>
    </row>
    <row r="329" s="2" customFormat="1">
      <c r="A329" s="39"/>
      <c r="B329" s="40"/>
      <c r="C329" s="41"/>
      <c r="D329" s="242" t="s">
        <v>359</v>
      </c>
      <c r="E329" s="41"/>
      <c r="F329" s="243" t="s">
        <v>7912</v>
      </c>
      <c r="G329" s="41"/>
      <c r="H329" s="41"/>
      <c r="I329" s="244"/>
      <c r="J329" s="41"/>
      <c r="K329" s="41"/>
      <c r="L329" s="45"/>
      <c r="M329" s="245"/>
      <c r="N329" s="246"/>
      <c r="O329" s="92"/>
      <c r="P329" s="92"/>
      <c r="Q329" s="92"/>
      <c r="R329" s="92"/>
      <c r="S329" s="92"/>
      <c r="T329" s="93"/>
      <c r="U329" s="39"/>
      <c r="V329" s="39"/>
      <c r="W329" s="39"/>
      <c r="X329" s="39"/>
      <c r="Y329" s="39"/>
      <c r="Z329" s="39"/>
      <c r="AA329" s="39"/>
      <c r="AB329" s="39"/>
      <c r="AC329" s="39"/>
      <c r="AD329" s="39"/>
      <c r="AE329" s="39"/>
      <c r="AT329" s="18" t="s">
        <v>359</v>
      </c>
      <c r="AU329" s="18" t="s">
        <v>86</v>
      </c>
    </row>
    <row r="330" s="2" customFormat="1" ht="24.15" customHeight="1">
      <c r="A330" s="39"/>
      <c r="B330" s="40"/>
      <c r="C330" s="229" t="s">
        <v>2067</v>
      </c>
      <c r="D330" s="229" t="s">
        <v>352</v>
      </c>
      <c r="E330" s="230" t="s">
        <v>7913</v>
      </c>
      <c r="F330" s="231" t="s">
        <v>7914</v>
      </c>
      <c r="G330" s="232" t="s">
        <v>4932</v>
      </c>
      <c r="H330" s="233">
        <v>4</v>
      </c>
      <c r="I330" s="234"/>
      <c r="J330" s="235">
        <f>ROUND(I330*H330,2)</f>
        <v>0</v>
      </c>
      <c r="K330" s="231" t="s">
        <v>7709</v>
      </c>
      <c r="L330" s="45"/>
      <c r="M330" s="236" t="s">
        <v>1</v>
      </c>
      <c r="N330" s="237" t="s">
        <v>41</v>
      </c>
      <c r="O330" s="92"/>
      <c r="P330" s="238">
        <f>O330*H330</f>
        <v>0</v>
      </c>
      <c r="Q330" s="238">
        <v>0</v>
      </c>
      <c r="R330" s="238">
        <f>Q330*H330</f>
        <v>0</v>
      </c>
      <c r="S330" s="238">
        <v>0</v>
      </c>
      <c r="T330" s="239">
        <f>S330*H330</f>
        <v>0</v>
      </c>
      <c r="U330" s="39"/>
      <c r="V330" s="39"/>
      <c r="W330" s="39"/>
      <c r="X330" s="39"/>
      <c r="Y330" s="39"/>
      <c r="Z330" s="39"/>
      <c r="AA330" s="39"/>
      <c r="AB330" s="39"/>
      <c r="AC330" s="39"/>
      <c r="AD330" s="39"/>
      <c r="AE330" s="39"/>
      <c r="AR330" s="240" t="s">
        <v>530</v>
      </c>
      <c r="AT330" s="240" t="s">
        <v>352</v>
      </c>
      <c r="AU330" s="240" t="s">
        <v>86</v>
      </c>
      <c r="AY330" s="18" t="s">
        <v>350</v>
      </c>
      <c r="BE330" s="241">
        <f>IF(N330="základní",J330,0)</f>
        <v>0</v>
      </c>
      <c r="BF330" s="241">
        <f>IF(N330="snížená",J330,0)</f>
        <v>0</v>
      </c>
      <c r="BG330" s="241">
        <f>IF(N330="zákl. přenesená",J330,0)</f>
        <v>0</v>
      </c>
      <c r="BH330" s="241">
        <f>IF(N330="sníž. přenesená",J330,0)</f>
        <v>0</v>
      </c>
      <c r="BI330" s="241">
        <f>IF(N330="nulová",J330,0)</f>
        <v>0</v>
      </c>
      <c r="BJ330" s="18" t="s">
        <v>84</v>
      </c>
      <c r="BK330" s="241">
        <f>ROUND(I330*H330,2)</f>
        <v>0</v>
      </c>
      <c r="BL330" s="18" t="s">
        <v>530</v>
      </c>
      <c r="BM330" s="240" t="s">
        <v>2860</v>
      </c>
    </row>
    <row r="331" s="2" customFormat="1">
      <c r="A331" s="39"/>
      <c r="B331" s="40"/>
      <c r="C331" s="41"/>
      <c r="D331" s="242" t="s">
        <v>359</v>
      </c>
      <c r="E331" s="41"/>
      <c r="F331" s="243" t="s">
        <v>7914</v>
      </c>
      <c r="G331" s="41"/>
      <c r="H331" s="41"/>
      <c r="I331" s="244"/>
      <c r="J331" s="41"/>
      <c r="K331" s="41"/>
      <c r="L331" s="45"/>
      <c r="M331" s="245"/>
      <c r="N331" s="246"/>
      <c r="O331" s="92"/>
      <c r="P331" s="92"/>
      <c r="Q331" s="92"/>
      <c r="R331" s="92"/>
      <c r="S331" s="92"/>
      <c r="T331" s="93"/>
      <c r="U331" s="39"/>
      <c r="V331" s="39"/>
      <c r="W331" s="39"/>
      <c r="X331" s="39"/>
      <c r="Y331" s="39"/>
      <c r="Z331" s="39"/>
      <c r="AA331" s="39"/>
      <c r="AB331" s="39"/>
      <c r="AC331" s="39"/>
      <c r="AD331" s="39"/>
      <c r="AE331" s="39"/>
      <c r="AT331" s="18" t="s">
        <v>359</v>
      </c>
      <c r="AU331" s="18" t="s">
        <v>86</v>
      </c>
    </row>
    <row r="332" s="2" customFormat="1" ht="16.5" customHeight="1">
      <c r="A332" s="39"/>
      <c r="B332" s="40"/>
      <c r="C332" s="229" t="s">
        <v>2074</v>
      </c>
      <c r="D332" s="229" t="s">
        <v>352</v>
      </c>
      <c r="E332" s="230" t="s">
        <v>7915</v>
      </c>
      <c r="F332" s="231" t="s">
        <v>7916</v>
      </c>
      <c r="G332" s="232" t="s">
        <v>4932</v>
      </c>
      <c r="H332" s="233">
        <v>4</v>
      </c>
      <c r="I332" s="234"/>
      <c r="J332" s="235">
        <f>ROUND(I332*H332,2)</f>
        <v>0</v>
      </c>
      <c r="K332" s="231" t="s">
        <v>7709</v>
      </c>
      <c r="L332" s="45"/>
      <c r="M332" s="236" t="s">
        <v>1</v>
      </c>
      <c r="N332" s="237" t="s">
        <v>41</v>
      </c>
      <c r="O332" s="92"/>
      <c r="P332" s="238">
        <f>O332*H332</f>
        <v>0</v>
      </c>
      <c r="Q332" s="238">
        <v>0</v>
      </c>
      <c r="R332" s="238">
        <f>Q332*H332</f>
        <v>0</v>
      </c>
      <c r="S332" s="238">
        <v>0</v>
      </c>
      <c r="T332" s="239">
        <f>S332*H332</f>
        <v>0</v>
      </c>
      <c r="U332" s="39"/>
      <c r="V332" s="39"/>
      <c r="W332" s="39"/>
      <c r="X332" s="39"/>
      <c r="Y332" s="39"/>
      <c r="Z332" s="39"/>
      <c r="AA332" s="39"/>
      <c r="AB332" s="39"/>
      <c r="AC332" s="39"/>
      <c r="AD332" s="39"/>
      <c r="AE332" s="39"/>
      <c r="AR332" s="240" t="s">
        <v>530</v>
      </c>
      <c r="AT332" s="240" t="s">
        <v>352</v>
      </c>
      <c r="AU332" s="240" t="s">
        <v>86</v>
      </c>
      <c r="AY332" s="18" t="s">
        <v>350</v>
      </c>
      <c r="BE332" s="241">
        <f>IF(N332="základní",J332,0)</f>
        <v>0</v>
      </c>
      <c r="BF332" s="241">
        <f>IF(N332="snížená",J332,0)</f>
        <v>0</v>
      </c>
      <c r="BG332" s="241">
        <f>IF(N332="zákl. přenesená",J332,0)</f>
        <v>0</v>
      </c>
      <c r="BH332" s="241">
        <f>IF(N332="sníž. přenesená",J332,0)</f>
        <v>0</v>
      </c>
      <c r="BI332" s="241">
        <f>IF(N332="nulová",J332,0)</f>
        <v>0</v>
      </c>
      <c r="BJ332" s="18" t="s">
        <v>84</v>
      </c>
      <c r="BK332" s="241">
        <f>ROUND(I332*H332,2)</f>
        <v>0</v>
      </c>
      <c r="BL332" s="18" t="s">
        <v>530</v>
      </c>
      <c r="BM332" s="240" t="s">
        <v>2870</v>
      </c>
    </row>
    <row r="333" s="2" customFormat="1">
      <c r="A333" s="39"/>
      <c r="B333" s="40"/>
      <c r="C333" s="41"/>
      <c r="D333" s="242" t="s">
        <v>359</v>
      </c>
      <c r="E333" s="41"/>
      <c r="F333" s="243" t="s">
        <v>7916</v>
      </c>
      <c r="G333" s="41"/>
      <c r="H333" s="41"/>
      <c r="I333" s="244"/>
      <c r="J333" s="41"/>
      <c r="K333" s="41"/>
      <c r="L333" s="45"/>
      <c r="M333" s="245"/>
      <c r="N333" s="246"/>
      <c r="O333" s="92"/>
      <c r="P333" s="92"/>
      <c r="Q333" s="92"/>
      <c r="R333" s="92"/>
      <c r="S333" s="92"/>
      <c r="T333" s="93"/>
      <c r="U333" s="39"/>
      <c r="V333" s="39"/>
      <c r="W333" s="39"/>
      <c r="X333" s="39"/>
      <c r="Y333" s="39"/>
      <c r="Z333" s="39"/>
      <c r="AA333" s="39"/>
      <c r="AB333" s="39"/>
      <c r="AC333" s="39"/>
      <c r="AD333" s="39"/>
      <c r="AE333" s="39"/>
      <c r="AT333" s="18" t="s">
        <v>359</v>
      </c>
      <c r="AU333" s="18" t="s">
        <v>86</v>
      </c>
    </row>
    <row r="334" s="2" customFormat="1" ht="24.15" customHeight="1">
      <c r="A334" s="39"/>
      <c r="B334" s="40"/>
      <c r="C334" s="229" t="s">
        <v>2085</v>
      </c>
      <c r="D334" s="229" t="s">
        <v>352</v>
      </c>
      <c r="E334" s="230" t="s">
        <v>7917</v>
      </c>
      <c r="F334" s="231" t="s">
        <v>7918</v>
      </c>
      <c r="G334" s="232" t="s">
        <v>4932</v>
      </c>
      <c r="H334" s="233">
        <v>1</v>
      </c>
      <c r="I334" s="234"/>
      <c r="J334" s="235">
        <f>ROUND(I334*H334,2)</f>
        <v>0</v>
      </c>
      <c r="K334" s="231" t="s">
        <v>7709</v>
      </c>
      <c r="L334" s="45"/>
      <c r="M334" s="236" t="s">
        <v>1</v>
      </c>
      <c r="N334" s="237" t="s">
        <v>41</v>
      </c>
      <c r="O334" s="92"/>
      <c r="P334" s="238">
        <f>O334*H334</f>
        <v>0</v>
      </c>
      <c r="Q334" s="238">
        <v>0</v>
      </c>
      <c r="R334" s="238">
        <f>Q334*H334</f>
        <v>0</v>
      </c>
      <c r="S334" s="238">
        <v>0</v>
      </c>
      <c r="T334" s="239">
        <f>S334*H334</f>
        <v>0</v>
      </c>
      <c r="U334" s="39"/>
      <c r="V334" s="39"/>
      <c r="W334" s="39"/>
      <c r="X334" s="39"/>
      <c r="Y334" s="39"/>
      <c r="Z334" s="39"/>
      <c r="AA334" s="39"/>
      <c r="AB334" s="39"/>
      <c r="AC334" s="39"/>
      <c r="AD334" s="39"/>
      <c r="AE334" s="39"/>
      <c r="AR334" s="240" t="s">
        <v>530</v>
      </c>
      <c r="AT334" s="240" t="s">
        <v>352</v>
      </c>
      <c r="AU334" s="240" t="s">
        <v>86</v>
      </c>
      <c r="AY334" s="18" t="s">
        <v>350</v>
      </c>
      <c r="BE334" s="241">
        <f>IF(N334="základní",J334,0)</f>
        <v>0</v>
      </c>
      <c r="BF334" s="241">
        <f>IF(N334="snížená",J334,0)</f>
        <v>0</v>
      </c>
      <c r="BG334" s="241">
        <f>IF(N334="zákl. přenesená",J334,0)</f>
        <v>0</v>
      </c>
      <c r="BH334" s="241">
        <f>IF(N334="sníž. přenesená",J334,0)</f>
        <v>0</v>
      </c>
      <c r="BI334" s="241">
        <f>IF(N334="nulová",J334,0)</f>
        <v>0</v>
      </c>
      <c r="BJ334" s="18" t="s">
        <v>84</v>
      </c>
      <c r="BK334" s="241">
        <f>ROUND(I334*H334,2)</f>
        <v>0</v>
      </c>
      <c r="BL334" s="18" t="s">
        <v>530</v>
      </c>
      <c r="BM334" s="240" t="s">
        <v>2882</v>
      </c>
    </row>
    <row r="335" s="2" customFormat="1">
      <c r="A335" s="39"/>
      <c r="B335" s="40"/>
      <c r="C335" s="41"/>
      <c r="D335" s="242" t="s">
        <v>359</v>
      </c>
      <c r="E335" s="41"/>
      <c r="F335" s="243" t="s">
        <v>7918</v>
      </c>
      <c r="G335" s="41"/>
      <c r="H335" s="41"/>
      <c r="I335" s="244"/>
      <c r="J335" s="41"/>
      <c r="K335" s="41"/>
      <c r="L335" s="45"/>
      <c r="M335" s="245"/>
      <c r="N335" s="246"/>
      <c r="O335" s="92"/>
      <c r="P335" s="92"/>
      <c r="Q335" s="92"/>
      <c r="R335" s="92"/>
      <c r="S335" s="92"/>
      <c r="T335" s="93"/>
      <c r="U335" s="39"/>
      <c r="V335" s="39"/>
      <c r="W335" s="39"/>
      <c r="X335" s="39"/>
      <c r="Y335" s="39"/>
      <c r="Z335" s="39"/>
      <c r="AA335" s="39"/>
      <c r="AB335" s="39"/>
      <c r="AC335" s="39"/>
      <c r="AD335" s="39"/>
      <c r="AE335" s="39"/>
      <c r="AT335" s="18" t="s">
        <v>359</v>
      </c>
      <c r="AU335" s="18" t="s">
        <v>86</v>
      </c>
    </row>
    <row r="336" s="2" customFormat="1" ht="16.5" customHeight="1">
      <c r="A336" s="39"/>
      <c r="B336" s="40"/>
      <c r="C336" s="229" t="s">
        <v>2091</v>
      </c>
      <c r="D336" s="229" t="s">
        <v>352</v>
      </c>
      <c r="E336" s="230" t="s">
        <v>7919</v>
      </c>
      <c r="F336" s="231" t="s">
        <v>7920</v>
      </c>
      <c r="G336" s="232" t="s">
        <v>4932</v>
      </c>
      <c r="H336" s="233">
        <v>1</v>
      </c>
      <c r="I336" s="234"/>
      <c r="J336" s="235">
        <f>ROUND(I336*H336,2)</f>
        <v>0</v>
      </c>
      <c r="K336" s="231" t="s">
        <v>7709</v>
      </c>
      <c r="L336" s="45"/>
      <c r="M336" s="236" t="s">
        <v>1</v>
      </c>
      <c r="N336" s="237" t="s">
        <v>41</v>
      </c>
      <c r="O336" s="92"/>
      <c r="P336" s="238">
        <f>O336*H336</f>
        <v>0</v>
      </c>
      <c r="Q336" s="238">
        <v>0</v>
      </c>
      <c r="R336" s="238">
        <f>Q336*H336</f>
        <v>0</v>
      </c>
      <c r="S336" s="238">
        <v>0</v>
      </c>
      <c r="T336" s="239">
        <f>S336*H336</f>
        <v>0</v>
      </c>
      <c r="U336" s="39"/>
      <c r="V336" s="39"/>
      <c r="W336" s="39"/>
      <c r="X336" s="39"/>
      <c r="Y336" s="39"/>
      <c r="Z336" s="39"/>
      <c r="AA336" s="39"/>
      <c r="AB336" s="39"/>
      <c r="AC336" s="39"/>
      <c r="AD336" s="39"/>
      <c r="AE336" s="39"/>
      <c r="AR336" s="240" t="s">
        <v>530</v>
      </c>
      <c r="AT336" s="240" t="s">
        <v>352</v>
      </c>
      <c r="AU336" s="240" t="s">
        <v>86</v>
      </c>
      <c r="AY336" s="18" t="s">
        <v>350</v>
      </c>
      <c r="BE336" s="241">
        <f>IF(N336="základní",J336,0)</f>
        <v>0</v>
      </c>
      <c r="BF336" s="241">
        <f>IF(N336="snížená",J336,0)</f>
        <v>0</v>
      </c>
      <c r="BG336" s="241">
        <f>IF(N336="zákl. přenesená",J336,0)</f>
        <v>0</v>
      </c>
      <c r="BH336" s="241">
        <f>IF(N336="sníž. přenesená",J336,0)</f>
        <v>0</v>
      </c>
      <c r="BI336" s="241">
        <f>IF(N336="nulová",J336,0)</f>
        <v>0</v>
      </c>
      <c r="BJ336" s="18" t="s">
        <v>84</v>
      </c>
      <c r="BK336" s="241">
        <f>ROUND(I336*H336,2)</f>
        <v>0</v>
      </c>
      <c r="BL336" s="18" t="s">
        <v>530</v>
      </c>
      <c r="BM336" s="240" t="s">
        <v>2893</v>
      </c>
    </row>
    <row r="337" s="2" customFormat="1">
      <c r="A337" s="39"/>
      <c r="B337" s="40"/>
      <c r="C337" s="41"/>
      <c r="D337" s="242" t="s">
        <v>359</v>
      </c>
      <c r="E337" s="41"/>
      <c r="F337" s="243" t="s">
        <v>7920</v>
      </c>
      <c r="G337" s="41"/>
      <c r="H337" s="41"/>
      <c r="I337" s="244"/>
      <c r="J337" s="41"/>
      <c r="K337" s="41"/>
      <c r="L337" s="45"/>
      <c r="M337" s="245"/>
      <c r="N337" s="246"/>
      <c r="O337" s="92"/>
      <c r="P337" s="92"/>
      <c r="Q337" s="92"/>
      <c r="R337" s="92"/>
      <c r="S337" s="92"/>
      <c r="T337" s="93"/>
      <c r="U337" s="39"/>
      <c r="V337" s="39"/>
      <c r="W337" s="39"/>
      <c r="X337" s="39"/>
      <c r="Y337" s="39"/>
      <c r="Z337" s="39"/>
      <c r="AA337" s="39"/>
      <c r="AB337" s="39"/>
      <c r="AC337" s="39"/>
      <c r="AD337" s="39"/>
      <c r="AE337" s="39"/>
      <c r="AT337" s="18" t="s">
        <v>359</v>
      </c>
      <c r="AU337" s="18" t="s">
        <v>86</v>
      </c>
    </row>
    <row r="338" s="2" customFormat="1" ht="24.15" customHeight="1">
      <c r="A338" s="39"/>
      <c r="B338" s="40"/>
      <c r="C338" s="229" t="s">
        <v>2096</v>
      </c>
      <c r="D338" s="229" t="s">
        <v>352</v>
      </c>
      <c r="E338" s="230" t="s">
        <v>7921</v>
      </c>
      <c r="F338" s="231" t="s">
        <v>7922</v>
      </c>
      <c r="G338" s="232" t="s">
        <v>4932</v>
      </c>
      <c r="H338" s="233">
        <v>2</v>
      </c>
      <c r="I338" s="234"/>
      <c r="J338" s="235">
        <f>ROUND(I338*H338,2)</f>
        <v>0</v>
      </c>
      <c r="K338" s="231" t="s">
        <v>7709</v>
      </c>
      <c r="L338" s="45"/>
      <c r="M338" s="236" t="s">
        <v>1</v>
      </c>
      <c r="N338" s="237" t="s">
        <v>41</v>
      </c>
      <c r="O338" s="92"/>
      <c r="P338" s="238">
        <f>O338*H338</f>
        <v>0</v>
      </c>
      <c r="Q338" s="238">
        <v>0</v>
      </c>
      <c r="R338" s="238">
        <f>Q338*H338</f>
        <v>0</v>
      </c>
      <c r="S338" s="238">
        <v>0</v>
      </c>
      <c r="T338" s="239">
        <f>S338*H338</f>
        <v>0</v>
      </c>
      <c r="U338" s="39"/>
      <c r="V338" s="39"/>
      <c r="W338" s="39"/>
      <c r="X338" s="39"/>
      <c r="Y338" s="39"/>
      <c r="Z338" s="39"/>
      <c r="AA338" s="39"/>
      <c r="AB338" s="39"/>
      <c r="AC338" s="39"/>
      <c r="AD338" s="39"/>
      <c r="AE338" s="39"/>
      <c r="AR338" s="240" t="s">
        <v>530</v>
      </c>
      <c r="AT338" s="240" t="s">
        <v>352</v>
      </c>
      <c r="AU338" s="240" t="s">
        <v>86</v>
      </c>
      <c r="AY338" s="18" t="s">
        <v>350</v>
      </c>
      <c r="BE338" s="241">
        <f>IF(N338="základní",J338,0)</f>
        <v>0</v>
      </c>
      <c r="BF338" s="241">
        <f>IF(N338="snížená",J338,0)</f>
        <v>0</v>
      </c>
      <c r="BG338" s="241">
        <f>IF(N338="zákl. přenesená",J338,0)</f>
        <v>0</v>
      </c>
      <c r="BH338" s="241">
        <f>IF(N338="sníž. přenesená",J338,0)</f>
        <v>0</v>
      </c>
      <c r="BI338" s="241">
        <f>IF(N338="nulová",J338,0)</f>
        <v>0</v>
      </c>
      <c r="BJ338" s="18" t="s">
        <v>84</v>
      </c>
      <c r="BK338" s="241">
        <f>ROUND(I338*H338,2)</f>
        <v>0</v>
      </c>
      <c r="BL338" s="18" t="s">
        <v>530</v>
      </c>
      <c r="BM338" s="240" t="s">
        <v>2902</v>
      </c>
    </row>
    <row r="339" s="2" customFormat="1">
      <c r="A339" s="39"/>
      <c r="B339" s="40"/>
      <c r="C339" s="41"/>
      <c r="D339" s="242" t="s">
        <v>359</v>
      </c>
      <c r="E339" s="41"/>
      <c r="F339" s="243" t="s">
        <v>7922</v>
      </c>
      <c r="G339" s="41"/>
      <c r="H339" s="41"/>
      <c r="I339" s="244"/>
      <c r="J339" s="41"/>
      <c r="K339" s="41"/>
      <c r="L339" s="45"/>
      <c r="M339" s="245"/>
      <c r="N339" s="246"/>
      <c r="O339" s="92"/>
      <c r="P339" s="92"/>
      <c r="Q339" s="92"/>
      <c r="R339" s="92"/>
      <c r="S339" s="92"/>
      <c r="T339" s="93"/>
      <c r="U339" s="39"/>
      <c r="V339" s="39"/>
      <c r="W339" s="39"/>
      <c r="X339" s="39"/>
      <c r="Y339" s="39"/>
      <c r="Z339" s="39"/>
      <c r="AA339" s="39"/>
      <c r="AB339" s="39"/>
      <c r="AC339" s="39"/>
      <c r="AD339" s="39"/>
      <c r="AE339" s="39"/>
      <c r="AT339" s="18" t="s">
        <v>359</v>
      </c>
      <c r="AU339" s="18" t="s">
        <v>86</v>
      </c>
    </row>
    <row r="340" s="2" customFormat="1" ht="16.5" customHeight="1">
      <c r="A340" s="39"/>
      <c r="B340" s="40"/>
      <c r="C340" s="229" t="s">
        <v>2102</v>
      </c>
      <c r="D340" s="229" t="s">
        <v>352</v>
      </c>
      <c r="E340" s="230" t="s">
        <v>7923</v>
      </c>
      <c r="F340" s="231" t="s">
        <v>7924</v>
      </c>
      <c r="G340" s="232" t="s">
        <v>4932</v>
      </c>
      <c r="H340" s="233">
        <v>2</v>
      </c>
      <c r="I340" s="234"/>
      <c r="J340" s="235">
        <f>ROUND(I340*H340,2)</f>
        <v>0</v>
      </c>
      <c r="K340" s="231" t="s">
        <v>7709</v>
      </c>
      <c r="L340" s="45"/>
      <c r="M340" s="236" t="s">
        <v>1</v>
      </c>
      <c r="N340" s="237" t="s">
        <v>41</v>
      </c>
      <c r="O340" s="92"/>
      <c r="P340" s="238">
        <f>O340*H340</f>
        <v>0</v>
      </c>
      <c r="Q340" s="238">
        <v>0</v>
      </c>
      <c r="R340" s="238">
        <f>Q340*H340</f>
        <v>0</v>
      </c>
      <c r="S340" s="238">
        <v>0</v>
      </c>
      <c r="T340" s="239">
        <f>S340*H340</f>
        <v>0</v>
      </c>
      <c r="U340" s="39"/>
      <c r="V340" s="39"/>
      <c r="W340" s="39"/>
      <c r="X340" s="39"/>
      <c r="Y340" s="39"/>
      <c r="Z340" s="39"/>
      <c r="AA340" s="39"/>
      <c r="AB340" s="39"/>
      <c r="AC340" s="39"/>
      <c r="AD340" s="39"/>
      <c r="AE340" s="39"/>
      <c r="AR340" s="240" t="s">
        <v>530</v>
      </c>
      <c r="AT340" s="240" t="s">
        <v>352</v>
      </c>
      <c r="AU340" s="240" t="s">
        <v>86</v>
      </c>
      <c r="AY340" s="18" t="s">
        <v>350</v>
      </c>
      <c r="BE340" s="241">
        <f>IF(N340="základní",J340,0)</f>
        <v>0</v>
      </c>
      <c r="BF340" s="241">
        <f>IF(N340="snížená",J340,0)</f>
        <v>0</v>
      </c>
      <c r="BG340" s="241">
        <f>IF(N340="zákl. přenesená",J340,0)</f>
        <v>0</v>
      </c>
      <c r="BH340" s="241">
        <f>IF(N340="sníž. přenesená",J340,0)</f>
        <v>0</v>
      </c>
      <c r="BI340" s="241">
        <f>IF(N340="nulová",J340,0)</f>
        <v>0</v>
      </c>
      <c r="BJ340" s="18" t="s">
        <v>84</v>
      </c>
      <c r="BK340" s="241">
        <f>ROUND(I340*H340,2)</f>
        <v>0</v>
      </c>
      <c r="BL340" s="18" t="s">
        <v>530</v>
      </c>
      <c r="BM340" s="240" t="s">
        <v>2913</v>
      </c>
    </row>
    <row r="341" s="2" customFormat="1">
      <c r="A341" s="39"/>
      <c r="B341" s="40"/>
      <c r="C341" s="41"/>
      <c r="D341" s="242" t="s">
        <v>359</v>
      </c>
      <c r="E341" s="41"/>
      <c r="F341" s="243" t="s">
        <v>7924</v>
      </c>
      <c r="G341" s="41"/>
      <c r="H341" s="41"/>
      <c r="I341" s="244"/>
      <c r="J341" s="41"/>
      <c r="K341" s="41"/>
      <c r="L341" s="45"/>
      <c r="M341" s="245"/>
      <c r="N341" s="246"/>
      <c r="O341" s="92"/>
      <c r="P341" s="92"/>
      <c r="Q341" s="92"/>
      <c r="R341" s="92"/>
      <c r="S341" s="92"/>
      <c r="T341" s="93"/>
      <c r="U341" s="39"/>
      <c r="V341" s="39"/>
      <c r="W341" s="39"/>
      <c r="X341" s="39"/>
      <c r="Y341" s="39"/>
      <c r="Z341" s="39"/>
      <c r="AA341" s="39"/>
      <c r="AB341" s="39"/>
      <c r="AC341" s="39"/>
      <c r="AD341" s="39"/>
      <c r="AE341" s="39"/>
      <c r="AT341" s="18" t="s">
        <v>359</v>
      </c>
      <c r="AU341" s="18" t="s">
        <v>86</v>
      </c>
    </row>
    <row r="342" s="2" customFormat="1" ht="37.8" customHeight="1">
      <c r="A342" s="39"/>
      <c r="B342" s="40"/>
      <c r="C342" s="229" t="s">
        <v>2107</v>
      </c>
      <c r="D342" s="229" t="s">
        <v>352</v>
      </c>
      <c r="E342" s="230" t="s">
        <v>7925</v>
      </c>
      <c r="F342" s="231" t="s">
        <v>7926</v>
      </c>
      <c r="G342" s="232" t="s">
        <v>4932</v>
      </c>
      <c r="H342" s="233">
        <v>1</v>
      </c>
      <c r="I342" s="234"/>
      <c r="J342" s="235">
        <f>ROUND(I342*H342,2)</f>
        <v>0</v>
      </c>
      <c r="K342" s="231" t="s">
        <v>7709</v>
      </c>
      <c r="L342" s="45"/>
      <c r="M342" s="236" t="s">
        <v>1</v>
      </c>
      <c r="N342" s="237" t="s">
        <v>41</v>
      </c>
      <c r="O342" s="92"/>
      <c r="P342" s="238">
        <f>O342*H342</f>
        <v>0</v>
      </c>
      <c r="Q342" s="238">
        <v>0</v>
      </c>
      <c r="R342" s="238">
        <f>Q342*H342</f>
        <v>0</v>
      </c>
      <c r="S342" s="238">
        <v>0</v>
      </c>
      <c r="T342" s="239">
        <f>S342*H342</f>
        <v>0</v>
      </c>
      <c r="U342" s="39"/>
      <c r="V342" s="39"/>
      <c r="W342" s="39"/>
      <c r="X342" s="39"/>
      <c r="Y342" s="39"/>
      <c r="Z342" s="39"/>
      <c r="AA342" s="39"/>
      <c r="AB342" s="39"/>
      <c r="AC342" s="39"/>
      <c r="AD342" s="39"/>
      <c r="AE342" s="39"/>
      <c r="AR342" s="240" t="s">
        <v>530</v>
      </c>
      <c r="AT342" s="240" t="s">
        <v>352</v>
      </c>
      <c r="AU342" s="240" t="s">
        <v>86</v>
      </c>
      <c r="AY342" s="18" t="s">
        <v>350</v>
      </c>
      <c r="BE342" s="241">
        <f>IF(N342="základní",J342,0)</f>
        <v>0</v>
      </c>
      <c r="BF342" s="241">
        <f>IF(N342="snížená",J342,0)</f>
        <v>0</v>
      </c>
      <c r="BG342" s="241">
        <f>IF(N342="zákl. přenesená",J342,0)</f>
        <v>0</v>
      </c>
      <c r="BH342" s="241">
        <f>IF(N342="sníž. přenesená",J342,0)</f>
        <v>0</v>
      </c>
      <c r="BI342" s="241">
        <f>IF(N342="nulová",J342,0)</f>
        <v>0</v>
      </c>
      <c r="BJ342" s="18" t="s">
        <v>84</v>
      </c>
      <c r="BK342" s="241">
        <f>ROUND(I342*H342,2)</f>
        <v>0</v>
      </c>
      <c r="BL342" s="18" t="s">
        <v>530</v>
      </c>
      <c r="BM342" s="240" t="s">
        <v>2924</v>
      </c>
    </row>
    <row r="343" s="2" customFormat="1">
      <c r="A343" s="39"/>
      <c r="B343" s="40"/>
      <c r="C343" s="41"/>
      <c r="D343" s="242" t="s">
        <v>359</v>
      </c>
      <c r="E343" s="41"/>
      <c r="F343" s="243" t="s">
        <v>7926</v>
      </c>
      <c r="G343" s="41"/>
      <c r="H343" s="41"/>
      <c r="I343" s="244"/>
      <c r="J343" s="41"/>
      <c r="K343" s="41"/>
      <c r="L343" s="45"/>
      <c r="M343" s="245"/>
      <c r="N343" s="246"/>
      <c r="O343" s="92"/>
      <c r="P343" s="92"/>
      <c r="Q343" s="92"/>
      <c r="R343" s="92"/>
      <c r="S343" s="92"/>
      <c r="T343" s="93"/>
      <c r="U343" s="39"/>
      <c r="V343" s="39"/>
      <c r="W343" s="39"/>
      <c r="X343" s="39"/>
      <c r="Y343" s="39"/>
      <c r="Z343" s="39"/>
      <c r="AA343" s="39"/>
      <c r="AB343" s="39"/>
      <c r="AC343" s="39"/>
      <c r="AD343" s="39"/>
      <c r="AE343" s="39"/>
      <c r="AT343" s="18" t="s">
        <v>359</v>
      </c>
      <c r="AU343" s="18" t="s">
        <v>86</v>
      </c>
    </row>
    <row r="344" s="2" customFormat="1" ht="16.5" customHeight="1">
      <c r="A344" s="39"/>
      <c r="B344" s="40"/>
      <c r="C344" s="229" t="s">
        <v>2117</v>
      </c>
      <c r="D344" s="229" t="s">
        <v>352</v>
      </c>
      <c r="E344" s="230" t="s">
        <v>7927</v>
      </c>
      <c r="F344" s="231" t="s">
        <v>7928</v>
      </c>
      <c r="G344" s="232" t="s">
        <v>4932</v>
      </c>
      <c r="H344" s="233">
        <v>1</v>
      </c>
      <c r="I344" s="234"/>
      <c r="J344" s="235">
        <f>ROUND(I344*H344,2)</f>
        <v>0</v>
      </c>
      <c r="K344" s="231" t="s">
        <v>7709</v>
      </c>
      <c r="L344" s="45"/>
      <c r="M344" s="236" t="s">
        <v>1</v>
      </c>
      <c r="N344" s="237" t="s">
        <v>41</v>
      </c>
      <c r="O344" s="92"/>
      <c r="P344" s="238">
        <f>O344*H344</f>
        <v>0</v>
      </c>
      <c r="Q344" s="238">
        <v>0</v>
      </c>
      <c r="R344" s="238">
        <f>Q344*H344</f>
        <v>0</v>
      </c>
      <c r="S344" s="238">
        <v>0</v>
      </c>
      <c r="T344" s="239">
        <f>S344*H344</f>
        <v>0</v>
      </c>
      <c r="U344" s="39"/>
      <c r="V344" s="39"/>
      <c r="W344" s="39"/>
      <c r="X344" s="39"/>
      <c r="Y344" s="39"/>
      <c r="Z344" s="39"/>
      <c r="AA344" s="39"/>
      <c r="AB344" s="39"/>
      <c r="AC344" s="39"/>
      <c r="AD344" s="39"/>
      <c r="AE344" s="39"/>
      <c r="AR344" s="240" t="s">
        <v>530</v>
      </c>
      <c r="AT344" s="240" t="s">
        <v>352</v>
      </c>
      <c r="AU344" s="240" t="s">
        <v>86</v>
      </c>
      <c r="AY344" s="18" t="s">
        <v>350</v>
      </c>
      <c r="BE344" s="241">
        <f>IF(N344="základní",J344,0)</f>
        <v>0</v>
      </c>
      <c r="BF344" s="241">
        <f>IF(N344="snížená",J344,0)</f>
        <v>0</v>
      </c>
      <c r="BG344" s="241">
        <f>IF(N344="zákl. přenesená",J344,0)</f>
        <v>0</v>
      </c>
      <c r="BH344" s="241">
        <f>IF(N344="sníž. přenesená",J344,0)</f>
        <v>0</v>
      </c>
      <c r="BI344" s="241">
        <f>IF(N344="nulová",J344,0)</f>
        <v>0</v>
      </c>
      <c r="BJ344" s="18" t="s">
        <v>84</v>
      </c>
      <c r="BK344" s="241">
        <f>ROUND(I344*H344,2)</f>
        <v>0</v>
      </c>
      <c r="BL344" s="18" t="s">
        <v>530</v>
      </c>
      <c r="BM344" s="240" t="s">
        <v>2936</v>
      </c>
    </row>
    <row r="345" s="2" customFormat="1">
      <c r="A345" s="39"/>
      <c r="B345" s="40"/>
      <c r="C345" s="41"/>
      <c r="D345" s="242" t="s">
        <v>359</v>
      </c>
      <c r="E345" s="41"/>
      <c r="F345" s="243" t="s">
        <v>7928</v>
      </c>
      <c r="G345" s="41"/>
      <c r="H345" s="41"/>
      <c r="I345" s="244"/>
      <c r="J345" s="41"/>
      <c r="K345" s="41"/>
      <c r="L345" s="45"/>
      <c r="M345" s="245"/>
      <c r="N345" s="246"/>
      <c r="O345" s="92"/>
      <c r="P345" s="92"/>
      <c r="Q345" s="92"/>
      <c r="R345" s="92"/>
      <c r="S345" s="92"/>
      <c r="T345" s="93"/>
      <c r="U345" s="39"/>
      <c r="V345" s="39"/>
      <c r="W345" s="39"/>
      <c r="X345" s="39"/>
      <c r="Y345" s="39"/>
      <c r="Z345" s="39"/>
      <c r="AA345" s="39"/>
      <c r="AB345" s="39"/>
      <c r="AC345" s="39"/>
      <c r="AD345" s="39"/>
      <c r="AE345" s="39"/>
      <c r="AT345" s="18" t="s">
        <v>359</v>
      </c>
      <c r="AU345" s="18" t="s">
        <v>86</v>
      </c>
    </row>
    <row r="346" s="2" customFormat="1" ht="37.8" customHeight="1">
      <c r="A346" s="39"/>
      <c r="B346" s="40"/>
      <c r="C346" s="229" t="s">
        <v>2123</v>
      </c>
      <c r="D346" s="229" t="s">
        <v>352</v>
      </c>
      <c r="E346" s="230" t="s">
        <v>7929</v>
      </c>
      <c r="F346" s="231" t="s">
        <v>7930</v>
      </c>
      <c r="G346" s="232" t="s">
        <v>4932</v>
      </c>
      <c r="H346" s="233">
        <v>5</v>
      </c>
      <c r="I346" s="234"/>
      <c r="J346" s="235">
        <f>ROUND(I346*H346,2)</f>
        <v>0</v>
      </c>
      <c r="K346" s="231" t="s">
        <v>7709</v>
      </c>
      <c r="L346" s="45"/>
      <c r="M346" s="236" t="s">
        <v>1</v>
      </c>
      <c r="N346" s="237" t="s">
        <v>41</v>
      </c>
      <c r="O346" s="92"/>
      <c r="P346" s="238">
        <f>O346*H346</f>
        <v>0</v>
      </c>
      <c r="Q346" s="238">
        <v>0</v>
      </c>
      <c r="R346" s="238">
        <f>Q346*H346</f>
        <v>0</v>
      </c>
      <c r="S346" s="238">
        <v>0</v>
      </c>
      <c r="T346" s="239">
        <f>S346*H346</f>
        <v>0</v>
      </c>
      <c r="U346" s="39"/>
      <c r="V346" s="39"/>
      <c r="W346" s="39"/>
      <c r="X346" s="39"/>
      <c r="Y346" s="39"/>
      <c r="Z346" s="39"/>
      <c r="AA346" s="39"/>
      <c r="AB346" s="39"/>
      <c r="AC346" s="39"/>
      <c r="AD346" s="39"/>
      <c r="AE346" s="39"/>
      <c r="AR346" s="240" t="s">
        <v>530</v>
      </c>
      <c r="AT346" s="240" t="s">
        <v>352</v>
      </c>
      <c r="AU346" s="240" t="s">
        <v>86</v>
      </c>
      <c r="AY346" s="18" t="s">
        <v>350</v>
      </c>
      <c r="BE346" s="241">
        <f>IF(N346="základní",J346,0)</f>
        <v>0</v>
      </c>
      <c r="BF346" s="241">
        <f>IF(N346="snížená",J346,0)</f>
        <v>0</v>
      </c>
      <c r="BG346" s="241">
        <f>IF(N346="zákl. přenesená",J346,0)</f>
        <v>0</v>
      </c>
      <c r="BH346" s="241">
        <f>IF(N346="sníž. přenesená",J346,0)</f>
        <v>0</v>
      </c>
      <c r="BI346" s="241">
        <f>IF(N346="nulová",J346,0)</f>
        <v>0</v>
      </c>
      <c r="BJ346" s="18" t="s">
        <v>84</v>
      </c>
      <c r="BK346" s="241">
        <f>ROUND(I346*H346,2)</f>
        <v>0</v>
      </c>
      <c r="BL346" s="18" t="s">
        <v>530</v>
      </c>
      <c r="BM346" s="240" t="s">
        <v>2945</v>
      </c>
    </row>
    <row r="347" s="2" customFormat="1">
      <c r="A347" s="39"/>
      <c r="B347" s="40"/>
      <c r="C347" s="41"/>
      <c r="D347" s="242" t="s">
        <v>359</v>
      </c>
      <c r="E347" s="41"/>
      <c r="F347" s="243" t="s">
        <v>7930</v>
      </c>
      <c r="G347" s="41"/>
      <c r="H347" s="41"/>
      <c r="I347" s="244"/>
      <c r="J347" s="41"/>
      <c r="K347" s="41"/>
      <c r="L347" s="45"/>
      <c r="M347" s="245"/>
      <c r="N347" s="246"/>
      <c r="O347" s="92"/>
      <c r="P347" s="92"/>
      <c r="Q347" s="92"/>
      <c r="R347" s="92"/>
      <c r="S347" s="92"/>
      <c r="T347" s="93"/>
      <c r="U347" s="39"/>
      <c r="V347" s="39"/>
      <c r="W347" s="39"/>
      <c r="X347" s="39"/>
      <c r="Y347" s="39"/>
      <c r="Z347" s="39"/>
      <c r="AA347" s="39"/>
      <c r="AB347" s="39"/>
      <c r="AC347" s="39"/>
      <c r="AD347" s="39"/>
      <c r="AE347" s="39"/>
      <c r="AT347" s="18" t="s">
        <v>359</v>
      </c>
      <c r="AU347" s="18" t="s">
        <v>86</v>
      </c>
    </row>
    <row r="348" s="2" customFormat="1" ht="16.5" customHeight="1">
      <c r="A348" s="39"/>
      <c r="B348" s="40"/>
      <c r="C348" s="229" t="s">
        <v>2128</v>
      </c>
      <c r="D348" s="229" t="s">
        <v>352</v>
      </c>
      <c r="E348" s="230" t="s">
        <v>7931</v>
      </c>
      <c r="F348" s="231" t="s">
        <v>7932</v>
      </c>
      <c r="G348" s="232" t="s">
        <v>4932</v>
      </c>
      <c r="H348" s="233">
        <v>5</v>
      </c>
      <c r="I348" s="234"/>
      <c r="J348" s="235">
        <f>ROUND(I348*H348,2)</f>
        <v>0</v>
      </c>
      <c r="K348" s="231" t="s">
        <v>7709</v>
      </c>
      <c r="L348" s="45"/>
      <c r="M348" s="236" t="s">
        <v>1</v>
      </c>
      <c r="N348" s="237" t="s">
        <v>41</v>
      </c>
      <c r="O348" s="92"/>
      <c r="P348" s="238">
        <f>O348*H348</f>
        <v>0</v>
      </c>
      <c r="Q348" s="238">
        <v>0</v>
      </c>
      <c r="R348" s="238">
        <f>Q348*H348</f>
        <v>0</v>
      </c>
      <c r="S348" s="238">
        <v>0</v>
      </c>
      <c r="T348" s="239">
        <f>S348*H348</f>
        <v>0</v>
      </c>
      <c r="U348" s="39"/>
      <c r="V348" s="39"/>
      <c r="W348" s="39"/>
      <c r="X348" s="39"/>
      <c r="Y348" s="39"/>
      <c r="Z348" s="39"/>
      <c r="AA348" s="39"/>
      <c r="AB348" s="39"/>
      <c r="AC348" s="39"/>
      <c r="AD348" s="39"/>
      <c r="AE348" s="39"/>
      <c r="AR348" s="240" t="s">
        <v>530</v>
      </c>
      <c r="AT348" s="240" t="s">
        <v>352</v>
      </c>
      <c r="AU348" s="240" t="s">
        <v>86</v>
      </c>
      <c r="AY348" s="18" t="s">
        <v>350</v>
      </c>
      <c r="BE348" s="241">
        <f>IF(N348="základní",J348,0)</f>
        <v>0</v>
      </c>
      <c r="BF348" s="241">
        <f>IF(N348="snížená",J348,0)</f>
        <v>0</v>
      </c>
      <c r="BG348" s="241">
        <f>IF(N348="zákl. přenesená",J348,0)</f>
        <v>0</v>
      </c>
      <c r="BH348" s="241">
        <f>IF(N348="sníž. přenesená",J348,0)</f>
        <v>0</v>
      </c>
      <c r="BI348" s="241">
        <f>IF(N348="nulová",J348,0)</f>
        <v>0</v>
      </c>
      <c r="BJ348" s="18" t="s">
        <v>84</v>
      </c>
      <c r="BK348" s="241">
        <f>ROUND(I348*H348,2)</f>
        <v>0</v>
      </c>
      <c r="BL348" s="18" t="s">
        <v>530</v>
      </c>
      <c r="BM348" s="240" t="s">
        <v>2959</v>
      </c>
    </row>
    <row r="349" s="2" customFormat="1">
      <c r="A349" s="39"/>
      <c r="B349" s="40"/>
      <c r="C349" s="41"/>
      <c r="D349" s="242" t="s">
        <v>359</v>
      </c>
      <c r="E349" s="41"/>
      <c r="F349" s="243" t="s">
        <v>7932</v>
      </c>
      <c r="G349" s="41"/>
      <c r="H349" s="41"/>
      <c r="I349" s="244"/>
      <c r="J349" s="41"/>
      <c r="K349" s="41"/>
      <c r="L349" s="45"/>
      <c r="M349" s="245"/>
      <c r="N349" s="246"/>
      <c r="O349" s="92"/>
      <c r="P349" s="92"/>
      <c r="Q349" s="92"/>
      <c r="R349" s="92"/>
      <c r="S349" s="92"/>
      <c r="T349" s="93"/>
      <c r="U349" s="39"/>
      <c r="V349" s="39"/>
      <c r="W349" s="39"/>
      <c r="X349" s="39"/>
      <c r="Y349" s="39"/>
      <c r="Z349" s="39"/>
      <c r="AA349" s="39"/>
      <c r="AB349" s="39"/>
      <c r="AC349" s="39"/>
      <c r="AD349" s="39"/>
      <c r="AE349" s="39"/>
      <c r="AT349" s="18" t="s">
        <v>359</v>
      </c>
      <c r="AU349" s="18" t="s">
        <v>86</v>
      </c>
    </row>
    <row r="350" s="2" customFormat="1" ht="37.8" customHeight="1">
      <c r="A350" s="39"/>
      <c r="B350" s="40"/>
      <c r="C350" s="229" t="s">
        <v>2137</v>
      </c>
      <c r="D350" s="229" t="s">
        <v>352</v>
      </c>
      <c r="E350" s="230" t="s">
        <v>7933</v>
      </c>
      <c r="F350" s="231" t="s">
        <v>7934</v>
      </c>
      <c r="G350" s="232" t="s">
        <v>4932</v>
      </c>
      <c r="H350" s="233">
        <v>2</v>
      </c>
      <c r="I350" s="234"/>
      <c r="J350" s="235">
        <f>ROUND(I350*H350,2)</f>
        <v>0</v>
      </c>
      <c r="K350" s="231" t="s">
        <v>7709</v>
      </c>
      <c r="L350" s="45"/>
      <c r="M350" s="236" t="s">
        <v>1</v>
      </c>
      <c r="N350" s="237" t="s">
        <v>41</v>
      </c>
      <c r="O350" s="92"/>
      <c r="P350" s="238">
        <f>O350*H350</f>
        <v>0</v>
      </c>
      <c r="Q350" s="238">
        <v>0</v>
      </c>
      <c r="R350" s="238">
        <f>Q350*H350</f>
        <v>0</v>
      </c>
      <c r="S350" s="238">
        <v>0</v>
      </c>
      <c r="T350" s="239">
        <f>S350*H350</f>
        <v>0</v>
      </c>
      <c r="U350" s="39"/>
      <c r="V350" s="39"/>
      <c r="W350" s="39"/>
      <c r="X350" s="39"/>
      <c r="Y350" s="39"/>
      <c r="Z350" s="39"/>
      <c r="AA350" s="39"/>
      <c r="AB350" s="39"/>
      <c r="AC350" s="39"/>
      <c r="AD350" s="39"/>
      <c r="AE350" s="39"/>
      <c r="AR350" s="240" t="s">
        <v>530</v>
      </c>
      <c r="AT350" s="240" t="s">
        <v>352</v>
      </c>
      <c r="AU350" s="240" t="s">
        <v>86</v>
      </c>
      <c r="AY350" s="18" t="s">
        <v>350</v>
      </c>
      <c r="BE350" s="241">
        <f>IF(N350="základní",J350,0)</f>
        <v>0</v>
      </c>
      <c r="BF350" s="241">
        <f>IF(N350="snížená",J350,0)</f>
        <v>0</v>
      </c>
      <c r="BG350" s="241">
        <f>IF(N350="zákl. přenesená",J350,0)</f>
        <v>0</v>
      </c>
      <c r="BH350" s="241">
        <f>IF(N350="sníž. přenesená",J350,0)</f>
        <v>0</v>
      </c>
      <c r="BI350" s="241">
        <f>IF(N350="nulová",J350,0)</f>
        <v>0</v>
      </c>
      <c r="BJ350" s="18" t="s">
        <v>84</v>
      </c>
      <c r="BK350" s="241">
        <f>ROUND(I350*H350,2)</f>
        <v>0</v>
      </c>
      <c r="BL350" s="18" t="s">
        <v>530</v>
      </c>
      <c r="BM350" s="240" t="s">
        <v>2969</v>
      </c>
    </row>
    <row r="351" s="2" customFormat="1">
      <c r="A351" s="39"/>
      <c r="B351" s="40"/>
      <c r="C351" s="41"/>
      <c r="D351" s="242" t="s">
        <v>359</v>
      </c>
      <c r="E351" s="41"/>
      <c r="F351" s="243" t="s">
        <v>7934</v>
      </c>
      <c r="G351" s="41"/>
      <c r="H351" s="41"/>
      <c r="I351" s="244"/>
      <c r="J351" s="41"/>
      <c r="K351" s="41"/>
      <c r="L351" s="45"/>
      <c r="M351" s="245"/>
      <c r="N351" s="246"/>
      <c r="O351" s="92"/>
      <c r="P351" s="92"/>
      <c r="Q351" s="92"/>
      <c r="R351" s="92"/>
      <c r="S351" s="92"/>
      <c r="T351" s="93"/>
      <c r="U351" s="39"/>
      <c r="V351" s="39"/>
      <c r="W351" s="39"/>
      <c r="X351" s="39"/>
      <c r="Y351" s="39"/>
      <c r="Z351" s="39"/>
      <c r="AA351" s="39"/>
      <c r="AB351" s="39"/>
      <c r="AC351" s="39"/>
      <c r="AD351" s="39"/>
      <c r="AE351" s="39"/>
      <c r="AT351" s="18" t="s">
        <v>359</v>
      </c>
      <c r="AU351" s="18" t="s">
        <v>86</v>
      </c>
    </row>
    <row r="352" s="2" customFormat="1" ht="16.5" customHeight="1">
      <c r="A352" s="39"/>
      <c r="B352" s="40"/>
      <c r="C352" s="229" t="s">
        <v>2152</v>
      </c>
      <c r="D352" s="229" t="s">
        <v>352</v>
      </c>
      <c r="E352" s="230" t="s">
        <v>7935</v>
      </c>
      <c r="F352" s="231" t="s">
        <v>7936</v>
      </c>
      <c r="G352" s="232" t="s">
        <v>4932</v>
      </c>
      <c r="H352" s="233">
        <v>2</v>
      </c>
      <c r="I352" s="234"/>
      <c r="J352" s="235">
        <f>ROUND(I352*H352,2)</f>
        <v>0</v>
      </c>
      <c r="K352" s="231" t="s">
        <v>7709</v>
      </c>
      <c r="L352" s="45"/>
      <c r="M352" s="236" t="s">
        <v>1</v>
      </c>
      <c r="N352" s="237" t="s">
        <v>41</v>
      </c>
      <c r="O352" s="92"/>
      <c r="P352" s="238">
        <f>O352*H352</f>
        <v>0</v>
      </c>
      <c r="Q352" s="238">
        <v>0</v>
      </c>
      <c r="R352" s="238">
        <f>Q352*H352</f>
        <v>0</v>
      </c>
      <c r="S352" s="238">
        <v>0</v>
      </c>
      <c r="T352" s="239">
        <f>S352*H352</f>
        <v>0</v>
      </c>
      <c r="U352" s="39"/>
      <c r="V352" s="39"/>
      <c r="W352" s="39"/>
      <c r="X352" s="39"/>
      <c r="Y352" s="39"/>
      <c r="Z352" s="39"/>
      <c r="AA352" s="39"/>
      <c r="AB352" s="39"/>
      <c r="AC352" s="39"/>
      <c r="AD352" s="39"/>
      <c r="AE352" s="39"/>
      <c r="AR352" s="240" t="s">
        <v>530</v>
      </c>
      <c r="AT352" s="240" t="s">
        <v>352</v>
      </c>
      <c r="AU352" s="240" t="s">
        <v>86</v>
      </c>
      <c r="AY352" s="18" t="s">
        <v>350</v>
      </c>
      <c r="BE352" s="241">
        <f>IF(N352="základní",J352,0)</f>
        <v>0</v>
      </c>
      <c r="BF352" s="241">
        <f>IF(N352="snížená",J352,0)</f>
        <v>0</v>
      </c>
      <c r="BG352" s="241">
        <f>IF(N352="zákl. přenesená",J352,0)</f>
        <v>0</v>
      </c>
      <c r="BH352" s="241">
        <f>IF(N352="sníž. přenesená",J352,0)</f>
        <v>0</v>
      </c>
      <c r="BI352" s="241">
        <f>IF(N352="nulová",J352,0)</f>
        <v>0</v>
      </c>
      <c r="BJ352" s="18" t="s">
        <v>84</v>
      </c>
      <c r="BK352" s="241">
        <f>ROUND(I352*H352,2)</f>
        <v>0</v>
      </c>
      <c r="BL352" s="18" t="s">
        <v>530</v>
      </c>
      <c r="BM352" s="240" t="s">
        <v>2978</v>
      </c>
    </row>
    <row r="353" s="2" customFormat="1">
      <c r="A353" s="39"/>
      <c r="B353" s="40"/>
      <c r="C353" s="41"/>
      <c r="D353" s="242" t="s">
        <v>359</v>
      </c>
      <c r="E353" s="41"/>
      <c r="F353" s="243" t="s">
        <v>7936</v>
      </c>
      <c r="G353" s="41"/>
      <c r="H353" s="41"/>
      <c r="I353" s="244"/>
      <c r="J353" s="41"/>
      <c r="K353" s="41"/>
      <c r="L353" s="45"/>
      <c r="M353" s="245"/>
      <c r="N353" s="246"/>
      <c r="O353" s="92"/>
      <c r="P353" s="92"/>
      <c r="Q353" s="92"/>
      <c r="R353" s="92"/>
      <c r="S353" s="92"/>
      <c r="T353" s="93"/>
      <c r="U353" s="39"/>
      <c r="V353" s="39"/>
      <c r="W353" s="39"/>
      <c r="X353" s="39"/>
      <c r="Y353" s="39"/>
      <c r="Z353" s="39"/>
      <c r="AA353" s="39"/>
      <c r="AB353" s="39"/>
      <c r="AC353" s="39"/>
      <c r="AD353" s="39"/>
      <c r="AE353" s="39"/>
      <c r="AT353" s="18" t="s">
        <v>359</v>
      </c>
      <c r="AU353" s="18" t="s">
        <v>86</v>
      </c>
    </row>
    <row r="354" s="2" customFormat="1" ht="37.8" customHeight="1">
      <c r="A354" s="39"/>
      <c r="B354" s="40"/>
      <c r="C354" s="229" t="s">
        <v>2189</v>
      </c>
      <c r="D354" s="229" t="s">
        <v>352</v>
      </c>
      <c r="E354" s="230" t="s">
        <v>7937</v>
      </c>
      <c r="F354" s="231" t="s">
        <v>7938</v>
      </c>
      <c r="G354" s="232" t="s">
        <v>4932</v>
      </c>
      <c r="H354" s="233">
        <v>7</v>
      </c>
      <c r="I354" s="234"/>
      <c r="J354" s="235">
        <f>ROUND(I354*H354,2)</f>
        <v>0</v>
      </c>
      <c r="K354" s="231" t="s">
        <v>7709</v>
      </c>
      <c r="L354" s="45"/>
      <c r="M354" s="236" t="s">
        <v>1</v>
      </c>
      <c r="N354" s="237" t="s">
        <v>41</v>
      </c>
      <c r="O354" s="92"/>
      <c r="P354" s="238">
        <f>O354*H354</f>
        <v>0</v>
      </c>
      <c r="Q354" s="238">
        <v>0</v>
      </c>
      <c r="R354" s="238">
        <f>Q354*H354</f>
        <v>0</v>
      </c>
      <c r="S354" s="238">
        <v>0</v>
      </c>
      <c r="T354" s="239">
        <f>S354*H354</f>
        <v>0</v>
      </c>
      <c r="U354" s="39"/>
      <c r="V354" s="39"/>
      <c r="W354" s="39"/>
      <c r="X354" s="39"/>
      <c r="Y354" s="39"/>
      <c r="Z354" s="39"/>
      <c r="AA354" s="39"/>
      <c r="AB354" s="39"/>
      <c r="AC354" s="39"/>
      <c r="AD354" s="39"/>
      <c r="AE354" s="39"/>
      <c r="AR354" s="240" t="s">
        <v>530</v>
      </c>
      <c r="AT354" s="240" t="s">
        <v>352</v>
      </c>
      <c r="AU354" s="240" t="s">
        <v>86</v>
      </c>
      <c r="AY354" s="18" t="s">
        <v>350</v>
      </c>
      <c r="BE354" s="241">
        <f>IF(N354="základní",J354,0)</f>
        <v>0</v>
      </c>
      <c r="BF354" s="241">
        <f>IF(N354="snížená",J354,0)</f>
        <v>0</v>
      </c>
      <c r="BG354" s="241">
        <f>IF(N354="zákl. přenesená",J354,0)</f>
        <v>0</v>
      </c>
      <c r="BH354" s="241">
        <f>IF(N354="sníž. přenesená",J354,0)</f>
        <v>0</v>
      </c>
      <c r="BI354" s="241">
        <f>IF(N354="nulová",J354,0)</f>
        <v>0</v>
      </c>
      <c r="BJ354" s="18" t="s">
        <v>84</v>
      </c>
      <c r="BK354" s="241">
        <f>ROUND(I354*H354,2)</f>
        <v>0</v>
      </c>
      <c r="BL354" s="18" t="s">
        <v>530</v>
      </c>
      <c r="BM354" s="240" t="s">
        <v>2990</v>
      </c>
    </row>
    <row r="355" s="2" customFormat="1">
      <c r="A355" s="39"/>
      <c r="B355" s="40"/>
      <c r="C355" s="41"/>
      <c r="D355" s="242" t="s">
        <v>359</v>
      </c>
      <c r="E355" s="41"/>
      <c r="F355" s="243" t="s">
        <v>7938</v>
      </c>
      <c r="G355" s="41"/>
      <c r="H355" s="41"/>
      <c r="I355" s="244"/>
      <c r="J355" s="41"/>
      <c r="K355" s="41"/>
      <c r="L355" s="45"/>
      <c r="M355" s="245"/>
      <c r="N355" s="246"/>
      <c r="O355" s="92"/>
      <c r="P355" s="92"/>
      <c r="Q355" s="92"/>
      <c r="R355" s="92"/>
      <c r="S355" s="92"/>
      <c r="T355" s="93"/>
      <c r="U355" s="39"/>
      <c r="V355" s="39"/>
      <c r="W355" s="39"/>
      <c r="X355" s="39"/>
      <c r="Y355" s="39"/>
      <c r="Z355" s="39"/>
      <c r="AA355" s="39"/>
      <c r="AB355" s="39"/>
      <c r="AC355" s="39"/>
      <c r="AD355" s="39"/>
      <c r="AE355" s="39"/>
      <c r="AT355" s="18" t="s">
        <v>359</v>
      </c>
      <c r="AU355" s="18" t="s">
        <v>86</v>
      </c>
    </row>
    <row r="356" s="2" customFormat="1" ht="16.5" customHeight="1">
      <c r="A356" s="39"/>
      <c r="B356" s="40"/>
      <c r="C356" s="229" t="s">
        <v>2195</v>
      </c>
      <c r="D356" s="229" t="s">
        <v>352</v>
      </c>
      <c r="E356" s="230" t="s">
        <v>7939</v>
      </c>
      <c r="F356" s="231" t="s">
        <v>7940</v>
      </c>
      <c r="G356" s="232" t="s">
        <v>4932</v>
      </c>
      <c r="H356" s="233">
        <v>7</v>
      </c>
      <c r="I356" s="234"/>
      <c r="J356" s="235">
        <f>ROUND(I356*H356,2)</f>
        <v>0</v>
      </c>
      <c r="K356" s="231" t="s">
        <v>7709</v>
      </c>
      <c r="L356" s="45"/>
      <c r="M356" s="236" t="s">
        <v>1</v>
      </c>
      <c r="N356" s="237" t="s">
        <v>41</v>
      </c>
      <c r="O356" s="92"/>
      <c r="P356" s="238">
        <f>O356*H356</f>
        <v>0</v>
      </c>
      <c r="Q356" s="238">
        <v>0</v>
      </c>
      <c r="R356" s="238">
        <f>Q356*H356</f>
        <v>0</v>
      </c>
      <c r="S356" s="238">
        <v>0</v>
      </c>
      <c r="T356" s="239">
        <f>S356*H356</f>
        <v>0</v>
      </c>
      <c r="U356" s="39"/>
      <c r="V356" s="39"/>
      <c r="W356" s="39"/>
      <c r="X356" s="39"/>
      <c r="Y356" s="39"/>
      <c r="Z356" s="39"/>
      <c r="AA356" s="39"/>
      <c r="AB356" s="39"/>
      <c r="AC356" s="39"/>
      <c r="AD356" s="39"/>
      <c r="AE356" s="39"/>
      <c r="AR356" s="240" t="s">
        <v>530</v>
      </c>
      <c r="AT356" s="240" t="s">
        <v>352</v>
      </c>
      <c r="AU356" s="240" t="s">
        <v>86</v>
      </c>
      <c r="AY356" s="18" t="s">
        <v>350</v>
      </c>
      <c r="BE356" s="241">
        <f>IF(N356="základní",J356,0)</f>
        <v>0</v>
      </c>
      <c r="BF356" s="241">
        <f>IF(N356="snížená",J356,0)</f>
        <v>0</v>
      </c>
      <c r="BG356" s="241">
        <f>IF(N356="zákl. přenesená",J356,0)</f>
        <v>0</v>
      </c>
      <c r="BH356" s="241">
        <f>IF(N356="sníž. přenesená",J356,0)</f>
        <v>0</v>
      </c>
      <c r="BI356" s="241">
        <f>IF(N356="nulová",J356,0)</f>
        <v>0</v>
      </c>
      <c r="BJ356" s="18" t="s">
        <v>84</v>
      </c>
      <c r="BK356" s="241">
        <f>ROUND(I356*H356,2)</f>
        <v>0</v>
      </c>
      <c r="BL356" s="18" t="s">
        <v>530</v>
      </c>
      <c r="BM356" s="240" t="s">
        <v>3011</v>
      </c>
    </row>
    <row r="357" s="2" customFormat="1">
      <c r="A357" s="39"/>
      <c r="B357" s="40"/>
      <c r="C357" s="41"/>
      <c r="D357" s="242" t="s">
        <v>359</v>
      </c>
      <c r="E357" s="41"/>
      <c r="F357" s="243" t="s">
        <v>7940</v>
      </c>
      <c r="G357" s="41"/>
      <c r="H357" s="41"/>
      <c r="I357" s="244"/>
      <c r="J357" s="41"/>
      <c r="K357" s="41"/>
      <c r="L357" s="45"/>
      <c r="M357" s="245"/>
      <c r="N357" s="246"/>
      <c r="O357" s="92"/>
      <c r="P357" s="92"/>
      <c r="Q357" s="92"/>
      <c r="R357" s="92"/>
      <c r="S357" s="92"/>
      <c r="T357" s="93"/>
      <c r="U357" s="39"/>
      <c r="V357" s="39"/>
      <c r="W357" s="39"/>
      <c r="X357" s="39"/>
      <c r="Y357" s="39"/>
      <c r="Z357" s="39"/>
      <c r="AA357" s="39"/>
      <c r="AB357" s="39"/>
      <c r="AC357" s="39"/>
      <c r="AD357" s="39"/>
      <c r="AE357" s="39"/>
      <c r="AT357" s="18" t="s">
        <v>359</v>
      </c>
      <c r="AU357" s="18" t="s">
        <v>86</v>
      </c>
    </row>
    <row r="358" s="2" customFormat="1" ht="37.8" customHeight="1">
      <c r="A358" s="39"/>
      <c r="B358" s="40"/>
      <c r="C358" s="229" t="s">
        <v>2214</v>
      </c>
      <c r="D358" s="229" t="s">
        <v>352</v>
      </c>
      <c r="E358" s="230" t="s">
        <v>7941</v>
      </c>
      <c r="F358" s="231" t="s">
        <v>7942</v>
      </c>
      <c r="G358" s="232" t="s">
        <v>4932</v>
      </c>
      <c r="H358" s="233">
        <v>6</v>
      </c>
      <c r="I358" s="234"/>
      <c r="J358" s="235">
        <f>ROUND(I358*H358,2)</f>
        <v>0</v>
      </c>
      <c r="K358" s="231" t="s">
        <v>7709</v>
      </c>
      <c r="L358" s="45"/>
      <c r="M358" s="236" t="s">
        <v>1</v>
      </c>
      <c r="N358" s="237" t="s">
        <v>41</v>
      </c>
      <c r="O358" s="92"/>
      <c r="P358" s="238">
        <f>O358*H358</f>
        <v>0</v>
      </c>
      <c r="Q358" s="238">
        <v>0</v>
      </c>
      <c r="R358" s="238">
        <f>Q358*H358</f>
        <v>0</v>
      </c>
      <c r="S358" s="238">
        <v>0</v>
      </c>
      <c r="T358" s="239">
        <f>S358*H358</f>
        <v>0</v>
      </c>
      <c r="U358" s="39"/>
      <c r="V358" s="39"/>
      <c r="W358" s="39"/>
      <c r="X358" s="39"/>
      <c r="Y358" s="39"/>
      <c r="Z358" s="39"/>
      <c r="AA358" s="39"/>
      <c r="AB358" s="39"/>
      <c r="AC358" s="39"/>
      <c r="AD358" s="39"/>
      <c r="AE358" s="39"/>
      <c r="AR358" s="240" t="s">
        <v>530</v>
      </c>
      <c r="AT358" s="240" t="s">
        <v>352</v>
      </c>
      <c r="AU358" s="240" t="s">
        <v>86</v>
      </c>
      <c r="AY358" s="18" t="s">
        <v>350</v>
      </c>
      <c r="BE358" s="241">
        <f>IF(N358="základní",J358,0)</f>
        <v>0</v>
      </c>
      <c r="BF358" s="241">
        <f>IF(N358="snížená",J358,0)</f>
        <v>0</v>
      </c>
      <c r="BG358" s="241">
        <f>IF(N358="zákl. přenesená",J358,0)</f>
        <v>0</v>
      </c>
      <c r="BH358" s="241">
        <f>IF(N358="sníž. přenesená",J358,0)</f>
        <v>0</v>
      </c>
      <c r="BI358" s="241">
        <f>IF(N358="nulová",J358,0)</f>
        <v>0</v>
      </c>
      <c r="BJ358" s="18" t="s">
        <v>84</v>
      </c>
      <c r="BK358" s="241">
        <f>ROUND(I358*H358,2)</f>
        <v>0</v>
      </c>
      <c r="BL358" s="18" t="s">
        <v>530</v>
      </c>
      <c r="BM358" s="240" t="s">
        <v>3030</v>
      </c>
    </row>
    <row r="359" s="2" customFormat="1">
      <c r="A359" s="39"/>
      <c r="B359" s="40"/>
      <c r="C359" s="41"/>
      <c r="D359" s="242" t="s">
        <v>359</v>
      </c>
      <c r="E359" s="41"/>
      <c r="F359" s="243" t="s">
        <v>7942</v>
      </c>
      <c r="G359" s="41"/>
      <c r="H359" s="41"/>
      <c r="I359" s="244"/>
      <c r="J359" s="41"/>
      <c r="K359" s="41"/>
      <c r="L359" s="45"/>
      <c r="M359" s="245"/>
      <c r="N359" s="246"/>
      <c r="O359" s="92"/>
      <c r="P359" s="92"/>
      <c r="Q359" s="92"/>
      <c r="R359" s="92"/>
      <c r="S359" s="92"/>
      <c r="T359" s="93"/>
      <c r="U359" s="39"/>
      <c r="V359" s="39"/>
      <c r="W359" s="39"/>
      <c r="X359" s="39"/>
      <c r="Y359" s="39"/>
      <c r="Z359" s="39"/>
      <c r="AA359" s="39"/>
      <c r="AB359" s="39"/>
      <c r="AC359" s="39"/>
      <c r="AD359" s="39"/>
      <c r="AE359" s="39"/>
      <c r="AT359" s="18" t="s">
        <v>359</v>
      </c>
      <c r="AU359" s="18" t="s">
        <v>86</v>
      </c>
    </row>
    <row r="360" s="2" customFormat="1" ht="16.5" customHeight="1">
      <c r="A360" s="39"/>
      <c r="B360" s="40"/>
      <c r="C360" s="229" t="s">
        <v>2224</v>
      </c>
      <c r="D360" s="229" t="s">
        <v>352</v>
      </c>
      <c r="E360" s="230" t="s">
        <v>7943</v>
      </c>
      <c r="F360" s="231" t="s">
        <v>7944</v>
      </c>
      <c r="G360" s="232" t="s">
        <v>4932</v>
      </c>
      <c r="H360" s="233">
        <v>6</v>
      </c>
      <c r="I360" s="234"/>
      <c r="J360" s="235">
        <f>ROUND(I360*H360,2)</f>
        <v>0</v>
      </c>
      <c r="K360" s="231" t="s">
        <v>7709</v>
      </c>
      <c r="L360" s="45"/>
      <c r="M360" s="236" t="s">
        <v>1</v>
      </c>
      <c r="N360" s="237" t="s">
        <v>41</v>
      </c>
      <c r="O360" s="92"/>
      <c r="P360" s="238">
        <f>O360*H360</f>
        <v>0</v>
      </c>
      <c r="Q360" s="238">
        <v>0</v>
      </c>
      <c r="R360" s="238">
        <f>Q360*H360</f>
        <v>0</v>
      </c>
      <c r="S360" s="238">
        <v>0</v>
      </c>
      <c r="T360" s="239">
        <f>S360*H360</f>
        <v>0</v>
      </c>
      <c r="U360" s="39"/>
      <c r="V360" s="39"/>
      <c r="W360" s="39"/>
      <c r="X360" s="39"/>
      <c r="Y360" s="39"/>
      <c r="Z360" s="39"/>
      <c r="AA360" s="39"/>
      <c r="AB360" s="39"/>
      <c r="AC360" s="39"/>
      <c r="AD360" s="39"/>
      <c r="AE360" s="39"/>
      <c r="AR360" s="240" t="s">
        <v>530</v>
      </c>
      <c r="AT360" s="240" t="s">
        <v>352</v>
      </c>
      <c r="AU360" s="240" t="s">
        <v>86</v>
      </c>
      <c r="AY360" s="18" t="s">
        <v>350</v>
      </c>
      <c r="BE360" s="241">
        <f>IF(N360="základní",J360,0)</f>
        <v>0</v>
      </c>
      <c r="BF360" s="241">
        <f>IF(N360="snížená",J360,0)</f>
        <v>0</v>
      </c>
      <c r="BG360" s="241">
        <f>IF(N360="zákl. přenesená",J360,0)</f>
        <v>0</v>
      </c>
      <c r="BH360" s="241">
        <f>IF(N360="sníž. přenesená",J360,0)</f>
        <v>0</v>
      </c>
      <c r="BI360" s="241">
        <f>IF(N360="nulová",J360,0)</f>
        <v>0</v>
      </c>
      <c r="BJ360" s="18" t="s">
        <v>84</v>
      </c>
      <c r="BK360" s="241">
        <f>ROUND(I360*H360,2)</f>
        <v>0</v>
      </c>
      <c r="BL360" s="18" t="s">
        <v>530</v>
      </c>
      <c r="BM360" s="240" t="s">
        <v>3044</v>
      </c>
    </row>
    <row r="361" s="2" customFormat="1">
      <c r="A361" s="39"/>
      <c r="B361" s="40"/>
      <c r="C361" s="41"/>
      <c r="D361" s="242" t="s">
        <v>359</v>
      </c>
      <c r="E361" s="41"/>
      <c r="F361" s="243" t="s">
        <v>7944</v>
      </c>
      <c r="G361" s="41"/>
      <c r="H361" s="41"/>
      <c r="I361" s="244"/>
      <c r="J361" s="41"/>
      <c r="K361" s="41"/>
      <c r="L361" s="45"/>
      <c r="M361" s="245"/>
      <c r="N361" s="246"/>
      <c r="O361" s="92"/>
      <c r="P361" s="92"/>
      <c r="Q361" s="92"/>
      <c r="R361" s="92"/>
      <c r="S361" s="92"/>
      <c r="T361" s="93"/>
      <c r="U361" s="39"/>
      <c r="V361" s="39"/>
      <c r="W361" s="39"/>
      <c r="X361" s="39"/>
      <c r="Y361" s="39"/>
      <c r="Z361" s="39"/>
      <c r="AA361" s="39"/>
      <c r="AB361" s="39"/>
      <c r="AC361" s="39"/>
      <c r="AD361" s="39"/>
      <c r="AE361" s="39"/>
      <c r="AT361" s="18" t="s">
        <v>359</v>
      </c>
      <c r="AU361" s="18" t="s">
        <v>86</v>
      </c>
    </row>
    <row r="362" s="2" customFormat="1" ht="37.8" customHeight="1">
      <c r="A362" s="39"/>
      <c r="B362" s="40"/>
      <c r="C362" s="229" t="s">
        <v>2231</v>
      </c>
      <c r="D362" s="229" t="s">
        <v>352</v>
      </c>
      <c r="E362" s="230" t="s">
        <v>7945</v>
      </c>
      <c r="F362" s="231" t="s">
        <v>7946</v>
      </c>
      <c r="G362" s="232" t="s">
        <v>4932</v>
      </c>
      <c r="H362" s="233">
        <v>1</v>
      </c>
      <c r="I362" s="234"/>
      <c r="J362" s="235">
        <f>ROUND(I362*H362,2)</f>
        <v>0</v>
      </c>
      <c r="K362" s="231" t="s">
        <v>7709</v>
      </c>
      <c r="L362" s="45"/>
      <c r="M362" s="236" t="s">
        <v>1</v>
      </c>
      <c r="N362" s="237" t="s">
        <v>41</v>
      </c>
      <c r="O362" s="92"/>
      <c r="P362" s="238">
        <f>O362*H362</f>
        <v>0</v>
      </c>
      <c r="Q362" s="238">
        <v>0</v>
      </c>
      <c r="R362" s="238">
        <f>Q362*H362</f>
        <v>0</v>
      </c>
      <c r="S362" s="238">
        <v>0</v>
      </c>
      <c r="T362" s="239">
        <f>S362*H362</f>
        <v>0</v>
      </c>
      <c r="U362" s="39"/>
      <c r="V362" s="39"/>
      <c r="W362" s="39"/>
      <c r="X362" s="39"/>
      <c r="Y362" s="39"/>
      <c r="Z362" s="39"/>
      <c r="AA362" s="39"/>
      <c r="AB362" s="39"/>
      <c r="AC362" s="39"/>
      <c r="AD362" s="39"/>
      <c r="AE362" s="39"/>
      <c r="AR362" s="240" t="s">
        <v>530</v>
      </c>
      <c r="AT362" s="240" t="s">
        <v>352</v>
      </c>
      <c r="AU362" s="240" t="s">
        <v>86</v>
      </c>
      <c r="AY362" s="18" t="s">
        <v>350</v>
      </c>
      <c r="BE362" s="241">
        <f>IF(N362="základní",J362,0)</f>
        <v>0</v>
      </c>
      <c r="BF362" s="241">
        <f>IF(N362="snížená",J362,0)</f>
        <v>0</v>
      </c>
      <c r="BG362" s="241">
        <f>IF(N362="zákl. přenesená",J362,0)</f>
        <v>0</v>
      </c>
      <c r="BH362" s="241">
        <f>IF(N362="sníž. přenesená",J362,0)</f>
        <v>0</v>
      </c>
      <c r="BI362" s="241">
        <f>IF(N362="nulová",J362,0)</f>
        <v>0</v>
      </c>
      <c r="BJ362" s="18" t="s">
        <v>84</v>
      </c>
      <c r="BK362" s="241">
        <f>ROUND(I362*H362,2)</f>
        <v>0</v>
      </c>
      <c r="BL362" s="18" t="s">
        <v>530</v>
      </c>
      <c r="BM362" s="240" t="s">
        <v>3054</v>
      </c>
    </row>
    <row r="363" s="2" customFormat="1">
      <c r="A363" s="39"/>
      <c r="B363" s="40"/>
      <c r="C363" s="41"/>
      <c r="D363" s="242" t="s">
        <v>359</v>
      </c>
      <c r="E363" s="41"/>
      <c r="F363" s="243" t="s">
        <v>7946</v>
      </c>
      <c r="G363" s="41"/>
      <c r="H363" s="41"/>
      <c r="I363" s="244"/>
      <c r="J363" s="41"/>
      <c r="K363" s="41"/>
      <c r="L363" s="45"/>
      <c r="M363" s="245"/>
      <c r="N363" s="246"/>
      <c r="O363" s="92"/>
      <c r="P363" s="92"/>
      <c r="Q363" s="92"/>
      <c r="R363" s="92"/>
      <c r="S363" s="92"/>
      <c r="T363" s="93"/>
      <c r="U363" s="39"/>
      <c r="V363" s="39"/>
      <c r="W363" s="39"/>
      <c r="X363" s="39"/>
      <c r="Y363" s="39"/>
      <c r="Z363" s="39"/>
      <c r="AA363" s="39"/>
      <c r="AB363" s="39"/>
      <c r="AC363" s="39"/>
      <c r="AD363" s="39"/>
      <c r="AE363" s="39"/>
      <c r="AT363" s="18" t="s">
        <v>359</v>
      </c>
      <c r="AU363" s="18" t="s">
        <v>86</v>
      </c>
    </row>
    <row r="364" s="2" customFormat="1" ht="16.5" customHeight="1">
      <c r="A364" s="39"/>
      <c r="B364" s="40"/>
      <c r="C364" s="229" t="s">
        <v>2236</v>
      </c>
      <c r="D364" s="229" t="s">
        <v>352</v>
      </c>
      <c r="E364" s="230" t="s">
        <v>7947</v>
      </c>
      <c r="F364" s="231" t="s">
        <v>7948</v>
      </c>
      <c r="G364" s="232" t="s">
        <v>4932</v>
      </c>
      <c r="H364" s="233">
        <v>1</v>
      </c>
      <c r="I364" s="234"/>
      <c r="J364" s="235">
        <f>ROUND(I364*H364,2)</f>
        <v>0</v>
      </c>
      <c r="K364" s="231" t="s">
        <v>7709</v>
      </c>
      <c r="L364" s="45"/>
      <c r="M364" s="236" t="s">
        <v>1</v>
      </c>
      <c r="N364" s="237" t="s">
        <v>41</v>
      </c>
      <c r="O364" s="92"/>
      <c r="P364" s="238">
        <f>O364*H364</f>
        <v>0</v>
      </c>
      <c r="Q364" s="238">
        <v>0</v>
      </c>
      <c r="R364" s="238">
        <f>Q364*H364</f>
        <v>0</v>
      </c>
      <c r="S364" s="238">
        <v>0</v>
      </c>
      <c r="T364" s="239">
        <f>S364*H364</f>
        <v>0</v>
      </c>
      <c r="U364" s="39"/>
      <c r="V364" s="39"/>
      <c r="W364" s="39"/>
      <c r="X364" s="39"/>
      <c r="Y364" s="39"/>
      <c r="Z364" s="39"/>
      <c r="AA364" s="39"/>
      <c r="AB364" s="39"/>
      <c r="AC364" s="39"/>
      <c r="AD364" s="39"/>
      <c r="AE364" s="39"/>
      <c r="AR364" s="240" t="s">
        <v>530</v>
      </c>
      <c r="AT364" s="240" t="s">
        <v>352</v>
      </c>
      <c r="AU364" s="240" t="s">
        <v>86</v>
      </c>
      <c r="AY364" s="18" t="s">
        <v>350</v>
      </c>
      <c r="BE364" s="241">
        <f>IF(N364="základní",J364,0)</f>
        <v>0</v>
      </c>
      <c r="BF364" s="241">
        <f>IF(N364="snížená",J364,0)</f>
        <v>0</v>
      </c>
      <c r="BG364" s="241">
        <f>IF(N364="zákl. přenesená",J364,0)</f>
        <v>0</v>
      </c>
      <c r="BH364" s="241">
        <f>IF(N364="sníž. přenesená",J364,0)</f>
        <v>0</v>
      </c>
      <c r="BI364" s="241">
        <f>IF(N364="nulová",J364,0)</f>
        <v>0</v>
      </c>
      <c r="BJ364" s="18" t="s">
        <v>84</v>
      </c>
      <c r="BK364" s="241">
        <f>ROUND(I364*H364,2)</f>
        <v>0</v>
      </c>
      <c r="BL364" s="18" t="s">
        <v>530</v>
      </c>
      <c r="BM364" s="240" t="s">
        <v>3064</v>
      </c>
    </row>
    <row r="365" s="2" customFormat="1">
      <c r="A365" s="39"/>
      <c r="B365" s="40"/>
      <c r="C365" s="41"/>
      <c r="D365" s="242" t="s">
        <v>359</v>
      </c>
      <c r="E365" s="41"/>
      <c r="F365" s="243" t="s">
        <v>7948</v>
      </c>
      <c r="G365" s="41"/>
      <c r="H365" s="41"/>
      <c r="I365" s="244"/>
      <c r="J365" s="41"/>
      <c r="K365" s="41"/>
      <c r="L365" s="45"/>
      <c r="M365" s="245"/>
      <c r="N365" s="246"/>
      <c r="O365" s="92"/>
      <c r="P365" s="92"/>
      <c r="Q365" s="92"/>
      <c r="R365" s="92"/>
      <c r="S365" s="92"/>
      <c r="T365" s="93"/>
      <c r="U365" s="39"/>
      <c r="V365" s="39"/>
      <c r="W365" s="39"/>
      <c r="X365" s="39"/>
      <c r="Y365" s="39"/>
      <c r="Z365" s="39"/>
      <c r="AA365" s="39"/>
      <c r="AB365" s="39"/>
      <c r="AC365" s="39"/>
      <c r="AD365" s="39"/>
      <c r="AE365" s="39"/>
      <c r="AT365" s="18" t="s">
        <v>359</v>
      </c>
      <c r="AU365" s="18" t="s">
        <v>86</v>
      </c>
    </row>
    <row r="366" s="2" customFormat="1" ht="37.8" customHeight="1">
      <c r="A366" s="39"/>
      <c r="B366" s="40"/>
      <c r="C366" s="229" t="s">
        <v>2243</v>
      </c>
      <c r="D366" s="229" t="s">
        <v>352</v>
      </c>
      <c r="E366" s="230" t="s">
        <v>7949</v>
      </c>
      <c r="F366" s="231" t="s">
        <v>7950</v>
      </c>
      <c r="G366" s="232" t="s">
        <v>4932</v>
      </c>
      <c r="H366" s="233">
        <v>2</v>
      </c>
      <c r="I366" s="234"/>
      <c r="J366" s="235">
        <f>ROUND(I366*H366,2)</f>
        <v>0</v>
      </c>
      <c r="K366" s="231" t="s">
        <v>7709</v>
      </c>
      <c r="L366" s="45"/>
      <c r="M366" s="236" t="s">
        <v>1</v>
      </c>
      <c r="N366" s="237" t="s">
        <v>41</v>
      </c>
      <c r="O366" s="92"/>
      <c r="P366" s="238">
        <f>O366*H366</f>
        <v>0</v>
      </c>
      <c r="Q366" s="238">
        <v>0</v>
      </c>
      <c r="R366" s="238">
        <f>Q366*H366</f>
        <v>0</v>
      </c>
      <c r="S366" s="238">
        <v>0</v>
      </c>
      <c r="T366" s="239">
        <f>S366*H366</f>
        <v>0</v>
      </c>
      <c r="U366" s="39"/>
      <c r="V366" s="39"/>
      <c r="W366" s="39"/>
      <c r="X366" s="39"/>
      <c r="Y366" s="39"/>
      <c r="Z366" s="39"/>
      <c r="AA366" s="39"/>
      <c r="AB366" s="39"/>
      <c r="AC366" s="39"/>
      <c r="AD366" s="39"/>
      <c r="AE366" s="39"/>
      <c r="AR366" s="240" t="s">
        <v>530</v>
      </c>
      <c r="AT366" s="240" t="s">
        <v>352</v>
      </c>
      <c r="AU366" s="240" t="s">
        <v>86</v>
      </c>
      <c r="AY366" s="18" t="s">
        <v>350</v>
      </c>
      <c r="BE366" s="241">
        <f>IF(N366="základní",J366,0)</f>
        <v>0</v>
      </c>
      <c r="BF366" s="241">
        <f>IF(N366="snížená",J366,0)</f>
        <v>0</v>
      </c>
      <c r="BG366" s="241">
        <f>IF(N366="zákl. přenesená",J366,0)</f>
        <v>0</v>
      </c>
      <c r="BH366" s="241">
        <f>IF(N366="sníž. přenesená",J366,0)</f>
        <v>0</v>
      </c>
      <c r="BI366" s="241">
        <f>IF(N366="nulová",J366,0)</f>
        <v>0</v>
      </c>
      <c r="BJ366" s="18" t="s">
        <v>84</v>
      </c>
      <c r="BK366" s="241">
        <f>ROUND(I366*H366,2)</f>
        <v>0</v>
      </c>
      <c r="BL366" s="18" t="s">
        <v>530</v>
      </c>
      <c r="BM366" s="240" t="s">
        <v>3071</v>
      </c>
    </row>
    <row r="367" s="2" customFormat="1">
      <c r="A367" s="39"/>
      <c r="B367" s="40"/>
      <c r="C367" s="41"/>
      <c r="D367" s="242" t="s">
        <v>359</v>
      </c>
      <c r="E367" s="41"/>
      <c r="F367" s="243" t="s">
        <v>7950</v>
      </c>
      <c r="G367" s="41"/>
      <c r="H367" s="41"/>
      <c r="I367" s="244"/>
      <c r="J367" s="41"/>
      <c r="K367" s="41"/>
      <c r="L367" s="45"/>
      <c r="M367" s="245"/>
      <c r="N367" s="246"/>
      <c r="O367" s="92"/>
      <c r="P367" s="92"/>
      <c r="Q367" s="92"/>
      <c r="R367" s="92"/>
      <c r="S367" s="92"/>
      <c r="T367" s="93"/>
      <c r="U367" s="39"/>
      <c r="V367" s="39"/>
      <c r="W367" s="39"/>
      <c r="X367" s="39"/>
      <c r="Y367" s="39"/>
      <c r="Z367" s="39"/>
      <c r="AA367" s="39"/>
      <c r="AB367" s="39"/>
      <c r="AC367" s="39"/>
      <c r="AD367" s="39"/>
      <c r="AE367" s="39"/>
      <c r="AT367" s="18" t="s">
        <v>359</v>
      </c>
      <c r="AU367" s="18" t="s">
        <v>86</v>
      </c>
    </row>
    <row r="368" s="2" customFormat="1" ht="16.5" customHeight="1">
      <c r="A368" s="39"/>
      <c r="B368" s="40"/>
      <c r="C368" s="229" t="s">
        <v>2261</v>
      </c>
      <c r="D368" s="229" t="s">
        <v>352</v>
      </c>
      <c r="E368" s="230" t="s">
        <v>7951</v>
      </c>
      <c r="F368" s="231" t="s">
        <v>7952</v>
      </c>
      <c r="G368" s="232" t="s">
        <v>4932</v>
      </c>
      <c r="H368" s="233">
        <v>2</v>
      </c>
      <c r="I368" s="234"/>
      <c r="J368" s="235">
        <f>ROUND(I368*H368,2)</f>
        <v>0</v>
      </c>
      <c r="K368" s="231" t="s">
        <v>7709</v>
      </c>
      <c r="L368" s="45"/>
      <c r="M368" s="236" t="s">
        <v>1</v>
      </c>
      <c r="N368" s="237" t="s">
        <v>41</v>
      </c>
      <c r="O368" s="92"/>
      <c r="P368" s="238">
        <f>O368*H368</f>
        <v>0</v>
      </c>
      <c r="Q368" s="238">
        <v>0</v>
      </c>
      <c r="R368" s="238">
        <f>Q368*H368</f>
        <v>0</v>
      </c>
      <c r="S368" s="238">
        <v>0</v>
      </c>
      <c r="T368" s="239">
        <f>S368*H368</f>
        <v>0</v>
      </c>
      <c r="U368" s="39"/>
      <c r="V368" s="39"/>
      <c r="W368" s="39"/>
      <c r="X368" s="39"/>
      <c r="Y368" s="39"/>
      <c r="Z368" s="39"/>
      <c r="AA368" s="39"/>
      <c r="AB368" s="39"/>
      <c r="AC368" s="39"/>
      <c r="AD368" s="39"/>
      <c r="AE368" s="39"/>
      <c r="AR368" s="240" t="s">
        <v>530</v>
      </c>
      <c r="AT368" s="240" t="s">
        <v>352</v>
      </c>
      <c r="AU368" s="240" t="s">
        <v>86</v>
      </c>
      <c r="AY368" s="18" t="s">
        <v>350</v>
      </c>
      <c r="BE368" s="241">
        <f>IF(N368="základní",J368,0)</f>
        <v>0</v>
      </c>
      <c r="BF368" s="241">
        <f>IF(N368="snížená",J368,0)</f>
        <v>0</v>
      </c>
      <c r="BG368" s="241">
        <f>IF(N368="zákl. přenesená",J368,0)</f>
        <v>0</v>
      </c>
      <c r="BH368" s="241">
        <f>IF(N368="sníž. přenesená",J368,0)</f>
        <v>0</v>
      </c>
      <c r="BI368" s="241">
        <f>IF(N368="nulová",J368,0)</f>
        <v>0</v>
      </c>
      <c r="BJ368" s="18" t="s">
        <v>84</v>
      </c>
      <c r="BK368" s="241">
        <f>ROUND(I368*H368,2)</f>
        <v>0</v>
      </c>
      <c r="BL368" s="18" t="s">
        <v>530</v>
      </c>
      <c r="BM368" s="240" t="s">
        <v>3089</v>
      </c>
    </row>
    <row r="369" s="2" customFormat="1">
      <c r="A369" s="39"/>
      <c r="B369" s="40"/>
      <c r="C369" s="41"/>
      <c r="D369" s="242" t="s">
        <v>359</v>
      </c>
      <c r="E369" s="41"/>
      <c r="F369" s="243" t="s">
        <v>7952</v>
      </c>
      <c r="G369" s="41"/>
      <c r="H369" s="41"/>
      <c r="I369" s="244"/>
      <c r="J369" s="41"/>
      <c r="K369" s="41"/>
      <c r="L369" s="45"/>
      <c r="M369" s="245"/>
      <c r="N369" s="246"/>
      <c r="O369" s="92"/>
      <c r="P369" s="92"/>
      <c r="Q369" s="92"/>
      <c r="R369" s="92"/>
      <c r="S369" s="92"/>
      <c r="T369" s="93"/>
      <c r="U369" s="39"/>
      <c r="V369" s="39"/>
      <c r="W369" s="39"/>
      <c r="X369" s="39"/>
      <c r="Y369" s="39"/>
      <c r="Z369" s="39"/>
      <c r="AA369" s="39"/>
      <c r="AB369" s="39"/>
      <c r="AC369" s="39"/>
      <c r="AD369" s="39"/>
      <c r="AE369" s="39"/>
      <c r="AT369" s="18" t="s">
        <v>359</v>
      </c>
      <c r="AU369" s="18" t="s">
        <v>86</v>
      </c>
    </row>
    <row r="370" s="2" customFormat="1" ht="37.8" customHeight="1">
      <c r="A370" s="39"/>
      <c r="B370" s="40"/>
      <c r="C370" s="229" t="s">
        <v>2267</v>
      </c>
      <c r="D370" s="229" t="s">
        <v>352</v>
      </c>
      <c r="E370" s="230" t="s">
        <v>7953</v>
      </c>
      <c r="F370" s="231" t="s">
        <v>7954</v>
      </c>
      <c r="G370" s="232" t="s">
        <v>4932</v>
      </c>
      <c r="H370" s="233">
        <v>1</v>
      </c>
      <c r="I370" s="234"/>
      <c r="J370" s="235">
        <f>ROUND(I370*H370,2)</f>
        <v>0</v>
      </c>
      <c r="K370" s="231" t="s">
        <v>7709</v>
      </c>
      <c r="L370" s="45"/>
      <c r="M370" s="236" t="s">
        <v>1</v>
      </c>
      <c r="N370" s="237" t="s">
        <v>41</v>
      </c>
      <c r="O370" s="92"/>
      <c r="P370" s="238">
        <f>O370*H370</f>
        <v>0</v>
      </c>
      <c r="Q370" s="238">
        <v>0</v>
      </c>
      <c r="R370" s="238">
        <f>Q370*H370</f>
        <v>0</v>
      </c>
      <c r="S370" s="238">
        <v>0</v>
      </c>
      <c r="T370" s="239">
        <f>S370*H370</f>
        <v>0</v>
      </c>
      <c r="U370" s="39"/>
      <c r="V370" s="39"/>
      <c r="W370" s="39"/>
      <c r="X370" s="39"/>
      <c r="Y370" s="39"/>
      <c r="Z370" s="39"/>
      <c r="AA370" s="39"/>
      <c r="AB370" s="39"/>
      <c r="AC370" s="39"/>
      <c r="AD370" s="39"/>
      <c r="AE370" s="39"/>
      <c r="AR370" s="240" t="s">
        <v>530</v>
      </c>
      <c r="AT370" s="240" t="s">
        <v>352</v>
      </c>
      <c r="AU370" s="240" t="s">
        <v>86</v>
      </c>
      <c r="AY370" s="18" t="s">
        <v>350</v>
      </c>
      <c r="BE370" s="241">
        <f>IF(N370="základní",J370,0)</f>
        <v>0</v>
      </c>
      <c r="BF370" s="241">
        <f>IF(N370="snížená",J370,0)</f>
        <v>0</v>
      </c>
      <c r="BG370" s="241">
        <f>IF(N370="zákl. přenesená",J370,0)</f>
        <v>0</v>
      </c>
      <c r="BH370" s="241">
        <f>IF(N370="sníž. přenesená",J370,0)</f>
        <v>0</v>
      </c>
      <c r="BI370" s="241">
        <f>IF(N370="nulová",J370,0)</f>
        <v>0</v>
      </c>
      <c r="BJ370" s="18" t="s">
        <v>84</v>
      </c>
      <c r="BK370" s="241">
        <f>ROUND(I370*H370,2)</f>
        <v>0</v>
      </c>
      <c r="BL370" s="18" t="s">
        <v>530</v>
      </c>
      <c r="BM370" s="240" t="s">
        <v>3104</v>
      </c>
    </row>
    <row r="371" s="2" customFormat="1">
      <c r="A371" s="39"/>
      <c r="B371" s="40"/>
      <c r="C371" s="41"/>
      <c r="D371" s="242" t="s">
        <v>359</v>
      </c>
      <c r="E371" s="41"/>
      <c r="F371" s="243" t="s">
        <v>7954</v>
      </c>
      <c r="G371" s="41"/>
      <c r="H371" s="41"/>
      <c r="I371" s="244"/>
      <c r="J371" s="41"/>
      <c r="K371" s="41"/>
      <c r="L371" s="45"/>
      <c r="M371" s="245"/>
      <c r="N371" s="246"/>
      <c r="O371" s="92"/>
      <c r="P371" s="92"/>
      <c r="Q371" s="92"/>
      <c r="R371" s="92"/>
      <c r="S371" s="92"/>
      <c r="T371" s="93"/>
      <c r="U371" s="39"/>
      <c r="V371" s="39"/>
      <c r="W371" s="39"/>
      <c r="X371" s="39"/>
      <c r="Y371" s="39"/>
      <c r="Z371" s="39"/>
      <c r="AA371" s="39"/>
      <c r="AB371" s="39"/>
      <c r="AC371" s="39"/>
      <c r="AD371" s="39"/>
      <c r="AE371" s="39"/>
      <c r="AT371" s="18" t="s">
        <v>359</v>
      </c>
      <c r="AU371" s="18" t="s">
        <v>86</v>
      </c>
    </row>
    <row r="372" s="2" customFormat="1" ht="16.5" customHeight="1">
      <c r="A372" s="39"/>
      <c r="B372" s="40"/>
      <c r="C372" s="229" t="s">
        <v>2282</v>
      </c>
      <c r="D372" s="229" t="s">
        <v>352</v>
      </c>
      <c r="E372" s="230" t="s">
        <v>7955</v>
      </c>
      <c r="F372" s="231" t="s">
        <v>7956</v>
      </c>
      <c r="G372" s="232" t="s">
        <v>4932</v>
      </c>
      <c r="H372" s="233">
        <v>1</v>
      </c>
      <c r="I372" s="234"/>
      <c r="J372" s="235">
        <f>ROUND(I372*H372,2)</f>
        <v>0</v>
      </c>
      <c r="K372" s="231" t="s">
        <v>7709</v>
      </c>
      <c r="L372" s="45"/>
      <c r="M372" s="236" t="s">
        <v>1</v>
      </c>
      <c r="N372" s="237" t="s">
        <v>41</v>
      </c>
      <c r="O372" s="92"/>
      <c r="P372" s="238">
        <f>O372*H372</f>
        <v>0</v>
      </c>
      <c r="Q372" s="238">
        <v>0</v>
      </c>
      <c r="R372" s="238">
        <f>Q372*H372</f>
        <v>0</v>
      </c>
      <c r="S372" s="238">
        <v>0</v>
      </c>
      <c r="T372" s="239">
        <f>S372*H372</f>
        <v>0</v>
      </c>
      <c r="U372" s="39"/>
      <c r="V372" s="39"/>
      <c r="W372" s="39"/>
      <c r="X372" s="39"/>
      <c r="Y372" s="39"/>
      <c r="Z372" s="39"/>
      <c r="AA372" s="39"/>
      <c r="AB372" s="39"/>
      <c r="AC372" s="39"/>
      <c r="AD372" s="39"/>
      <c r="AE372" s="39"/>
      <c r="AR372" s="240" t="s">
        <v>530</v>
      </c>
      <c r="AT372" s="240" t="s">
        <v>352</v>
      </c>
      <c r="AU372" s="240" t="s">
        <v>86</v>
      </c>
      <c r="AY372" s="18" t="s">
        <v>350</v>
      </c>
      <c r="BE372" s="241">
        <f>IF(N372="základní",J372,0)</f>
        <v>0</v>
      </c>
      <c r="BF372" s="241">
        <f>IF(N372="snížená",J372,0)</f>
        <v>0</v>
      </c>
      <c r="BG372" s="241">
        <f>IF(N372="zákl. přenesená",J372,0)</f>
        <v>0</v>
      </c>
      <c r="BH372" s="241">
        <f>IF(N372="sníž. přenesená",J372,0)</f>
        <v>0</v>
      </c>
      <c r="BI372" s="241">
        <f>IF(N372="nulová",J372,0)</f>
        <v>0</v>
      </c>
      <c r="BJ372" s="18" t="s">
        <v>84</v>
      </c>
      <c r="BK372" s="241">
        <f>ROUND(I372*H372,2)</f>
        <v>0</v>
      </c>
      <c r="BL372" s="18" t="s">
        <v>530</v>
      </c>
      <c r="BM372" s="240" t="s">
        <v>3120</v>
      </c>
    </row>
    <row r="373" s="2" customFormat="1">
      <c r="A373" s="39"/>
      <c r="B373" s="40"/>
      <c r="C373" s="41"/>
      <c r="D373" s="242" t="s">
        <v>359</v>
      </c>
      <c r="E373" s="41"/>
      <c r="F373" s="243" t="s">
        <v>7956</v>
      </c>
      <c r="G373" s="41"/>
      <c r="H373" s="41"/>
      <c r="I373" s="244"/>
      <c r="J373" s="41"/>
      <c r="K373" s="41"/>
      <c r="L373" s="45"/>
      <c r="M373" s="245"/>
      <c r="N373" s="246"/>
      <c r="O373" s="92"/>
      <c r="P373" s="92"/>
      <c r="Q373" s="92"/>
      <c r="R373" s="92"/>
      <c r="S373" s="92"/>
      <c r="T373" s="93"/>
      <c r="U373" s="39"/>
      <c r="V373" s="39"/>
      <c r="W373" s="39"/>
      <c r="X373" s="39"/>
      <c r="Y373" s="39"/>
      <c r="Z373" s="39"/>
      <c r="AA373" s="39"/>
      <c r="AB373" s="39"/>
      <c r="AC373" s="39"/>
      <c r="AD373" s="39"/>
      <c r="AE373" s="39"/>
      <c r="AT373" s="18" t="s">
        <v>359</v>
      </c>
      <c r="AU373" s="18" t="s">
        <v>86</v>
      </c>
    </row>
    <row r="374" s="2" customFormat="1" ht="24.15" customHeight="1">
      <c r="A374" s="39"/>
      <c r="B374" s="40"/>
      <c r="C374" s="229" t="s">
        <v>2293</v>
      </c>
      <c r="D374" s="229" t="s">
        <v>352</v>
      </c>
      <c r="E374" s="230" t="s">
        <v>7957</v>
      </c>
      <c r="F374" s="231" t="s">
        <v>7958</v>
      </c>
      <c r="G374" s="232" t="s">
        <v>4932</v>
      </c>
      <c r="H374" s="233">
        <v>6</v>
      </c>
      <c r="I374" s="234"/>
      <c r="J374" s="235">
        <f>ROUND(I374*H374,2)</f>
        <v>0</v>
      </c>
      <c r="K374" s="231" t="s">
        <v>7709</v>
      </c>
      <c r="L374" s="45"/>
      <c r="M374" s="236" t="s">
        <v>1</v>
      </c>
      <c r="N374" s="237" t="s">
        <v>41</v>
      </c>
      <c r="O374" s="92"/>
      <c r="P374" s="238">
        <f>O374*H374</f>
        <v>0</v>
      </c>
      <c r="Q374" s="238">
        <v>0</v>
      </c>
      <c r="R374" s="238">
        <f>Q374*H374</f>
        <v>0</v>
      </c>
      <c r="S374" s="238">
        <v>0</v>
      </c>
      <c r="T374" s="239">
        <f>S374*H374</f>
        <v>0</v>
      </c>
      <c r="U374" s="39"/>
      <c r="V374" s="39"/>
      <c r="W374" s="39"/>
      <c r="X374" s="39"/>
      <c r="Y374" s="39"/>
      <c r="Z374" s="39"/>
      <c r="AA374" s="39"/>
      <c r="AB374" s="39"/>
      <c r="AC374" s="39"/>
      <c r="AD374" s="39"/>
      <c r="AE374" s="39"/>
      <c r="AR374" s="240" t="s">
        <v>530</v>
      </c>
      <c r="AT374" s="240" t="s">
        <v>352</v>
      </c>
      <c r="AU374" s="240" t="s">
        <v>86</v>
      </c>
      <c r="AY374" s="18" t="s">
        <v>350</v>
      </c>
      <c r="BE374" s="241">
        <f>IF(N374="základní",J374,0)</f>
        <v>0</v>
      </c>
      <c r="BF374" s="241">
        <f>IF(N374="snížená",J374,0)</f>
        <v>0</v>
      </c>
      <c r="BG374" s="241">
        <f>IF(N374="zákl. přenesená",J374,0)</f>
        <v>0</v>
      </c>
      <c r="BH374" s="241">
        <f>IF(N374="sníž. přenesená",J374,0)</f>
        <v>0</v>
      </c>
      <c r="BI374" s="241">
        <f>IF(N374="nulová",J374,0)</f>
        <v>0</v>
      </c>
      <c r="BJ374" s="18" t="s">
        <v>84</v>
      </c>
      <c r="BK374" s="241">
        <f>ROUND(I374*H374,2)</f>
        <v>0</v>
      </c>
      <c r="BL374" s="18" t="s">
        <v>530</v>
      </c>
      <c r="BM374" s="240" t="s">
        <v>3137</v>
      </c>
    </row>
    <row r="375" s="2" customFormat="1">
      <c r="A375" s="39"/>
      <c r="B375" s="40"/>
      <c r="C375" s="41"/>
      <c r="D375" s="242" t="s">
        <v>359</v>
      </c>
      <c r="E375" s="41"/>
      <c r="F375" s="243" t="s">
        <v>7958</v>
      </c>
      <c r="G375" s="41"/>
      <c r="H375" s="41"/>
      <c r="I375" s="244"/>
      <c r="J375" s="41"/>
      <c r="K375" s="41"/>
      <c r="L375" s="45"/>
      <c r="M375" s="245"/>
      <c r="N375" s="246"/>
      <c r="O375" s="92"/>
      <c r="P375" s="92"/>
      <c r="Q375" s="92"/>
      <c r="R375" s="92"/>
      <c r="S375" s="92"/>
      <c r="T375" s="93"/>
      <c r="U375" s="39"/>
      <c r="V375" s="39"/>
      <c r="W375" s="39"/>
      <c r="X375" s="39"/>
      <c r="Y375" s="39"/>
      <c r="Z375" s="39"/>
      <c r="AA375" s="39"/>
      <c r="AB375" s="39"/>
      <c r="AC375" s="39"/>
      <c r="AD375" s="39"/>
      <c r="AE375" s="39"/>
      <c r="AT375" s="18" t="s">
        <v>359</v>
      </c>
      <c r="AU375" s="18" t="s">
        <v>86</v>
      </c>
    </row>
    <row r="376" s="2" customFormat="1" ht="16.5" customHeight="1">
      <c r="A376" s="39"/>
      <c r="B376" s="40"/>
      <c r="C376" s="229" t="s">
        <v>2298</v>
      </c>
      <c r="D376" s="229" t="s">
        <v>352</v>
      </c>
      <c r="E376" s="230" t="s">
        <v>7959</v>
      </c>
      <c r="F376" s="231" t="s">
        <v>7960</v>
      </c>
      <c r="G376" s="232" t="s">
        <v>4932</v>
      </c>
      <c r="H376" s="233">
        <v>6</v>
      </c>
      <c r="I376" s="234"/>
      <c r="J376" s="235">
        <f>ROUND(I376*H376,2)</f>
        <v>0</v>
      </c>
      <c r="K376" s="231" t="s">
        <v>7709</v>
      </c>
      <c r="L376" s="45"/>
      <c r="M376" s="236" t="s">
        <v>1</v>
      </c>
      <c r="N376" s="237" t="s">
        <v>41</v>
      </c>
      <c r="O376" s="92"/>
      <c r="P376" s="238">
        <f>O376*H376</f>
        <v>0</v>
      </c>
      <c r="Q376" s="238">
        <v>0</v>
      </c>
      <c r="R376" s="238">
        <f>Q376*H376</f>
        <v>0</v>
      </c>
      <c r="S376" s="238">
        <v>0</v>
      </c>
      <c r="T376" s="239">
        <f>S376*H376</f>
        <v>0</v>
      </c>
      <c r="U376" s="39"/>
      <c r="V376" s="39"/>
      <c r="W376" s="39"/>
      <c r="X376" s="39"/>
      <c r="Y376" s="39"/>
      <c r="Z376" s="39"/>
      <c r="AA376" s="39"/>
      <c r="AB376" s="39"/>
      <c r="AC376" s="39"/>
      <c r="AD376" s="39"/>
      <c r="AE376" s="39"/>
      <c r="AR376" s="240" t="s">
        <v>530</v>
      </c>
      <c r="AT376" s="240" t="s">
        <v>352</v>
      </c>
      <c r="AU376" s="240" t="s">
        <v>86</v>
      </c>
      <c r="AY376" s="18" t="s">
        <v>350</v>
      </c>
      <c r="BE376" s="241">
        <f>IF(N376="základní",J376,0)</f>
        <v>0</v>
      </c>
      <c r="BF376" s="241">
        <f>IF(N376="snížená",J376,0)</f>
        <v>0</v>
      </c>
      <c r="BG376" s="241">
        <f>IF(N376="zákl. přenesená",J376,0)</f>
        <v>0</v>
      </c>
      <c r="BH376" s="241">
        <f>IF(N376="sníž. přenesená",J376,0)</f>
        <v>0</v>
      </c>
      <c r="BI376" s="241">
        <f>IF(N376="nulová",J376,0)</f>
        <v>0</v>
      </c>
      <c r="BJ376" s="18" t="s">
        <v>84</v>
      </c>
      <c r="BK376" s="241">
        <f>ROUND(I376*H376,2)</f>
        <v>0</v>
      </c>
      <c r="BL376" s="18" t="s">
        <v>530</v>
      </c>
      <c r="BM376" s="240" t="s">
        <v>3145</v>
      </c>
    </row>
    <row r="377" s="2" customFormat="1">
      <c r="A377" s="39"/>
      <c r="B377" s="40"/>
      <c r="C377" s="41"/>
      <c r="D377" s="242" t="s">
        <v>359</v>
      </c>
      <c r="E377" s="41"/>
      <c r="F377" s="243" t="s">
        <v>7960</v>
      </c>
      <c r="G377" s="41"/>
      <c r="H377" s="41"/>
      <c r="I377" s="244"/>
      <c r="J377" s="41"/>
      <c r="K377" s="41"/>
      <c r="L377" s="45"/>
      <c r="M377" s="245"/>
      <c r="N377" s="246"/>
      <c r="O377" s="92"/>
      <c r="P377" s="92"/>
      <c r="Q377" s="92"/>
      <c r="R377" s="92"/>
      <c r="S377" s="92"/>
      <c r="T377" s="93"/>
      <c r="U377" s="39"/>
      <c r="V377" s="39"/>
      <c r="W377" s="39"/>
      <c r="X377" s="39"/>
      <c r="Y377" s="39"/>
      <c r="Z377" s="39"/>
      <c r="AA377" s="39"/>
      <c r="AB377" s="39"/>
      <c r="AC377" s="39"/>
      <c r="AD377" s="39"/>
      <c r="AE377" s="39"/>
      <c r="AT377" s="18" t="s">
        <v>359</v>
      </c>
      <c r="AU377" s="18" t="s">
        <v>86</v>
      </c>
    </row>
    <row r="378" s="2" customFormat="1" ht="24.15" customHeight="1">
      <c r="A378" s="39"/>
      <c r="B378" s="40"/>
      <c r="C378" s="229" t="s">
        <v>2315</v>
      </c>
      <c r="D378" s="229" t="s">
        <v>352</v>
      </c>
      <c r="E378" s="230" t="s">
        <v>7961</v>
      </c>
      <c r="F378" s="231" t="s">
        <v>7962</v>
      </c>
      <c r="G378" s="232" t="s">
        <v>4932</v>
      </c>
      <c r="H378" s="233">
        <v>2</v>
      </c>
      <c r="I378" s="234"/>
      <c r="J378" s="235">
        <f>ROUND(I378*H378,2)</f>
        <v>0</v>
      </c>
      <c r="K378" s="231" t="s">
        <v>7709</v>
      </c>
      <c r="L378" s="45"/>
      <c r="M378" s="236" t="s">
        <v>1</v>
      </c>
      <c r="N378" s="237" t="s">
        <v>41</v>
      </c>
      <c r="O378" s="92"/>
      <c r="P378" s="238">
        <f>O378*H378</f>
        <v>0</v>
      </c>
      <c r="Q378" s="238">
        <v>0</v>
      </c>
      <c r="R378" s="238">
        <f>Q378*H378</f>
        <v>0</v>
      </c>
      <c r="S378" s="238">
        <v>0</v>
      </c>
      <c r="T378" s="239">
        <f>S378*H378</f>
        <v>0</v>
      </c>
      <c r="U378" s="39"/>
      <c r="V378" s="39"/>
      <c r="W378" s="39"/>
      <c r="X378" s="39"/>
      <c r="Y378" s="39"/>
      <c r="Z378" s="39"/>
      <c r="AA378" s="39"/>
      <c r="AB378" s="39"/>
      <c r="AC378" s="39"/>
      <c r="AD378" s="39"/>
      <c r="AE378" s="39"/>
      <c r="AR378" s="240" t="s">
        <v>530</v>
      </c>
      <c r="AT378" s="240" t="s">
        <v>352</v>
      </c>
      <c r="AU378" s="240" t="s">
        <v>86</v>
      </c>
      <c r="AY378" s="18" t="s">
        <v>350</v>
      </c>
      <c r="BE378" s="241">
        <f>IF(N378="základní",J378,0)</f>
        <v>0</v>
      </c>
      <c r="BF378" s="241">
        <f>IF(N378="snížená",J378,0)</f>
        <v>0</v>
      </c>
      <c r="BG378" s="241">
        <f>IF(N378="zákl. přenesená",J378,0)</f>
        <v>0</v>
      </c>
      <c r="BH378" s="241">
        <f>IF(N378="sníž. přenesená",J378,0)</f>
        <v>0</v>
      </c>
      <c r="BI378" s="241">
        <f>IF(N378="nulová",J378,0)</f>
        <v>0</v>
      </c>
      <c r="BJ378" s="18" t="s">
        <v>84</v>
      </c>
      <c r="BK378" s="241">
        <f>ROUND(I378*H378,2)</f>
        <v>0</v>
      </c>
      <c r="BL378" s="18" t="s">
        <v>530</v>
      </c>
      <c r="BM378" s="240" t="s">
        <v>3159</v>
      </c>
    </row>
    <row r="379" s="2" customFormat="1">
      <c r="A379" s="39"/>
      <c r="B379" s="40"/>
      <c r="C379" s="41"/>
      <c r="D379" s="242" t="s">
        <v>359</v>
      </c>
      <c r="E379" s="41"/>
      <c r="F379" s="243" t="s">
        <v>7962</v>
      </c>
      <c r="G379" s="41"/>
      <c r="H379" s="41"/>
      <c r="I379" s="244"/>
      <c r="J379" s="41"/>
      <c r="K379" s="41"/>
      <c r="L379" s="45"/>
      <c r="M379" s="245"/>
      <c r="N379" s="246"/>
      <c r="O379" s="92"/>
      <c r="P379" s="92"/>
      <c r="Q379" s="92"/>
      <c r="R379" s="92"/>
      <c r="S379" s="92"/>
      <c r="T379" s="93"/>
      <c r="U379" s="39"/>
      <c r="V379" s="39"/>
      <c r="W379" s="39"/>
      <c r="X379" s="39"/>
      <c r="Y379" s="39"/>
      <c r="Z379" s="39"/>
      <c r="AA379" s="39"/>
      <c r="AB379" s="39"/>
      <c r="AC379" s="39"/>
      <c r="AD379" s="39"/>
      <c r="AE379" s="39"/>
      <c r="AT379" s="18" t="s">
        <v>359</v>
      </c>
      <c r="AU379" s="18" t="s">
        <v>86</v>
      </c>
    </row>
    <row r="380" s="2" customFormat="1" ht="16.5" customHeight="1">
      <c r="A380" s="39"/>
      <c r="B380" s="40"/>
      <c r="C380" s="229" t="s">
        <v>2322</v>
      </c>
      <c r="D380" s="229" t="s">
        <v>352</v>
      </c>
      <c r="E380" s="230" t="s">
        <v>7963</v>
      </c>
      <c r="F380" s="231" t="s">
        <v>7964</v>
      </c>
      <c r="G380" s="232" t="s">
        <v>4932</v>
      </c>
      <c r="H380" s="233">
        <v>2</v>
      </c>
      <c r="I380" s="234"/>
      <c r="J380" s="235">
        <f>ROUND(I380*H380,2)</f>
        <v>0</v>
      </c>
      <c r="K380" s="231" t="s">
        <v>7709</v>
      </c>
      <c r="L380" s="45"/>
      <c r="M380" s="236" t="s">
        <v>1</v>
      </c>
      <c r="N380" s="237" t="s">
        <v>41</v>
      </c>
      <c r="O380" s="92"/>
      <c r="P380" s="238">
        <f>O380*H380</f>
        <v>0</v>
      </c>
      <c r="Q380" s="238">
        <v>0</v>
      </c>
      <c r="R380" s="238">
        <f>Q380*H380</f>
        <v>0</v>
      </c>
      <c r="S380" s="238">
        <v>0</v>
      </c>
      <c r="T380" s="239">
        <f>S380*H380</f>
        <v>0</v>
      </c>
      <c r="U380" s="39"/>
      <c r="V380" s="39"/>
      <c r="W380" s="39"/>
      <c r="X380" s="39"/>
      <c r="Y380" s="39"/>
      <c r="Z380" s="39"/>
      <c r="AA380" s="39"/>
      <c r="AB380" s="39"/>
      <c r="AC380" s="39"/>
      <c r="AD380" s="39"/>
      <c r="AE380" s="39"/>
      <c r="AR380" s="240" t="s">
        <v>530</v>
      </c>
      <c r="AT380" s="240" t="s">
        <v>352</v>
      </c>
      <c r="AU380" s="240" t="s">
        <v>86</v>
      </c>
      <c r="AY380" s="18" t="s">
        <v>350</v>
      </c>
      <c r="BE380" s="241">
        <f>IF(N380="základní",J380,0)</f>
        <v>0</v>
      </c>
      <c r="BF380" s="241">
        <f>IF(N380="snížená",J380,0)</f>
        <v>0</v>
      </c>
      <c r="BG380" s="241">
        <f>IF(N380="zákl. přenesená",J380,0)</f>
        <v>0</v>
      </c>
      <c r="BH380" s="241">
        <f>IF(N380="sníž. přenesená",J380,0)</f>
        <v>0</v>
      </c>
      <c r="BI380" s="241">
        <f>IF(N380="nulová",J380,0)</f>
        <v>0</v>
      </c>
      <c r="BJ380" s="18" t="s">
        <v>84</v>
      </c>
      <c r="BK380" s="241">
        <f>ROUND(I380*H380,2)</f>
        <v>0</v>
      </c>
      <c r="BL380" s="18" t="s">
        <v>530</v>
      </c>
      <c r="BM380" s="240" t="s">
        <v>3168</v>
      </c>
    </row>
    <row r="381" s="2" customFormat="1">
      <c r="A381" s="39"/>
      <c r="B381" s="40"/>
      <c r="C381" s="41"/>
      <c r="D381" s="242" t="s">
        <v>359</v>
      </c>
      <c r="E381" s="41"/>
      <c r="F381" s="243" t="s">
        <v>7964</v>
      </c>
      <c r="G381" s="41"/>
      <c r="H381" s="41"/>
      <c r="I381" s="244"/>
      <c r="J381" s="41"/>
      <c r="K381" s="41"/>
      <c r="L381" s="45"/>
      <c r="M381" s="245"/>
      <c r="N381" s="246"/>
      <c r="O381" s="92"/>
      <c r="P381" s="92"/>
      <c r="Q381" s="92"/>
      <c r="R381" s="92"/>
      <c r="S381" s="92"/>
      <c r="T381" s="93"/>
      <c r="U381" s="39"/>
      <c r="V381" s="39"/>
      <c r="W381" s="39"/>
      <c r="X381" s="39"/>
      <c r="Y381" s="39"/>
      <c r="Z381" s="39"/>
      <c r="AA381" s="39"/>
      <c r="AB381" s="39"/>
      <c r="AC381" s="39"/>
      <c r="AD381" s="39"/>
      <c r="AE381" s="39"/>
      <c r="AT381" s="18" t="s">
        <v>359</v>
      </c>
      <c r="AU381" s="18" t="s">
        <v>86</v>
      </c>
    </row>
    <row r="382" s="2" customFormat="1" ht="16.5" customHeight="1">
      <c r="A382" s="39"/>
      <c r="B382" s="40"/>
      <c r="C382" s="229" t="s">
        <v>2331</v>
      </c>
      <c r="D382" s="229" t="s">
        <v>352</v>
      </c>
      <c r="E382" s="230" t="s">
        <v>7965</v>
      </c>
      <c r="F382" s="231" t="s">
        <v>7966</v>
      </c>
      <c r="G382" s="232" t="s">
        <v>4932</v>
      </c>
      <c r="H382" s="233">
        <v>4</v>
      </c>
      <c r="I382" s="234"/>
      <c r="J382" s="235">
        <f>ROUND(I382*H382,2)</f>
        <v>0</v>
      </c>
      <c r="K382" s="231" t="s">
        <v>7709</v>
      </c>
      <c r="L382" s="45"/>
      <c r="M382" s="236" t="s">
        <v>1</v>
      </c>
      <c r="N382" s="237" t="s">
        <v>41</v>
      </c>
      <c r="O382" s="92"/>
      <c r="P382" s="238">
        <f>O382*H382</f>
        <v>0</v>
      </c>
      <c r="Q382" s="238">
        <v>0</v>
      </c>
      <c r="R382" s="238">
        <f>Q382*H382</f>
        <v>0</v>
      </c>
      <c r="S382" s="238">
        <v>0</v>
      </c>
      <c r="T382" s="239">
        <f>S382*H382</f>
        <v>0</v>
      </c>
      <c r="U382" s="39"/>
      <c r="V382" s="39"/>
      <c r="W382" s="39"/>
      <c r="X382" s="39"/>
      <c r="Y382" s="39"/>
      <c r="Z382" s="39"/>
      <c r="AA382" s="39"/>
      <c r="AB382" s="39"/>
      <c r="AC382" s="39"/>
      <c r="AD382" s="39"/>
      <c r="AE382" s="39"/>
      <c r="AR382" s="240" t="s">
        <v>530</v>
      </c>
      <c r="AT382" s="240" t="s">
        <v>352</v>
      </c>
      <c r="AU382" s="240" t="s">
        <v>86</v>
      </c>
      <c r="AY382" s="18" t="s">
        <v>350</v>
      </c>
      <c r="BE382" s="241">
        <f>IF(N382="základní",J382,0)</f>
        <v>0</v>
      </c>
      <c r="BF382" s="241">
        <f>IF(N382="snížená",J382,0)</f>
        <v>0</v>
      </c>
      <c r="BG382" s="241">
        <f>IF(N382="zákl. přenesená",J382,0)</f>
        <v>0</v>
      </c>
      <c r="BH382" s="241">
        <f>IF(N382="sníž. přenesená",J382,0)</f>
        <v>0</v>
      </c>
      <c r="BI382" s="241">
        <f>IF(N382="nulová",J382,0)</f>
        <v>0</v>
      </c>
      <c r="BJ382" s="18" t="s">
        <v>84</v>
      </c>
      <c r="BK382" s="241">
        <f>ROUND(I382*H382,2)</f>
        <v>0</v>
      </c>
      <c r="BL382" s="18" t="s">
        <v>530</v>
      </c>
      <c r="BM382" s="240" t="s">
        <v>3182</v>
      </c>
    </row>
    <row r="383" s="2" customFormat="1">
      <c r="A383" s="39"/>
      <c r="B383" s="40"/>
      <c r="C383" s="41"/>
      <c r="D383" s="242" t="s">
        <v>359</v>
      </c>
      <c r="E383" s="41"/>
      <c r="F383" s="243" t="s">
        <v>7966</v>
      </c>
      <c r="G383" s="41"/>
      <c r="H383" s="41"/>
      <c r="I383" s="244"/>
      <c r="J383" s="41"/>
      <c r="K383" s="41"/>
      <c r="L383" s="45"/>
      <c r="M383" s="245"/>
      <c r="N383" s="246"/>
      <c r="O383" s="92"/>
      <c r="P383" s="92"/>
      <c r="Q383" s="92"/>
      <c r="R383" s="92"/>
      <c r="S383" s="92"/>
      <c r="T383" s="93"/>
      <c r="U383" s="39"/>
      <c r="V383" s="39"/>
      <c r="W383" s="39"/>
      <c r="X383" s="39"/>
      <c r="Y383" s="39"/>
      <c r="Z383" s="39"/>
      <c r="AA383" s="39"/>
      <c r="AB383" s="39"/>
      <c r="AC383" s="39"/>
      <c r="AD383" s="39"/>
      <c r="AE383" s="39"/>
      <c r="AT383" s="18" t="s">
        <v>359</v>
      </c>
      <c r="AU383" s="18" t="s">
        <v>86</v>
      </c>
    </row>
    <row r="384" s="2" customFormat="1" ht="16.5" customHeight="1">
      <c r="A384" s="39"/>
      <c r="B384" s="40"/>
      <c r="C384" s="229" t="s">
        <v>2336</v>
      </c>
      <c r="D384" s="229" t="s">
        <v>352</v>
      </c>
      <c r="E384" s="230" t="s">
        <v>7967</v>
      </c>
      <c r="F384" s="231" t="s">
        <v>7968</v>
      </c>
      <c r="G384" s="232" t="s">
        <v>4932</v>
      </c>
      <c r="H384" s="233">
        <v>4</v>
      </c>
      <c r="I384" s="234"/>
      <c r="J384" s="235">
        <f>ROUND(I384*H384,2)</f>
        <v>0</v>
      </c>
      <c r="K384" s="231" t="s">
        <v>7709</v>
      </c>
      <c r="L384" s="45"/>
      <c r="M384" s="236" t="s">
        <v>1</v>
      </c>
      <c r="N384" s="237" t="s">
        <v>41</v>
      </c>
      <c r="O384" s="92"/>
      <c r="P384" s="238">
        <f>O384*H384</f>
        <v>0</v>
      </c>
      <c r="Q384" s="238">
        <v>0</v>
      </c>
      <c r="R384" s="238">
        <f>Q384*H384</f>
        <v>0</v>
      </c>
      <c r="S384" s="238">
        <v>0</v>
      </c>
      <c r="T384" s="239">
        <f>S384*H384</f>
        <v>0</v>
      </c>
      <c r="U384" s="39"/>
      <c r="V384" s="39"/>
      <c r="W384" s="39"/>
      <c r="X384" s="39"/>
      <c r="Y384" s="39"/>
      <c r="Z384" s="39"/>
      <c r="AA384" s="39"/>
      <c r="AB384" s="39"/>
      <c r="AC384" s="39"/>
      <c r="AD384" s="39"/>
      <c r="AE384" s="39"/>
      <c r="AR384" s="240" t="s">
        <v>530</v>
      </c>
      <c r="AT384" s="240" t="s">
        <v>352</v>
      </c>
      <c r="AU384" s="240" t="s">
        <v>86</v>
      </c>
      <c r="AY384" s="18" t="s">
        <v>350</v>
      </c>
      <c r="BE384" s="241">
        <f>IF(N384="základní",J384,0)</f>
        <v>0</v>
      </c>
      <c r="BF384" s="241">
        <f>IF(N384="snížená",J384,0)</f>
        <v>0</v>
      </c>
      <c r="BG384" s="241">
        <f>IF(N384="zákl. přenesená",J384,0)</f>
        <v>0</v>
      </c>
      <c r="BH384" s="241">
        <f>IF(N384="sníž. přenesená",J384,0)</f>
        <v>0</v>
      </c>
      <c r="BI384" s="241">
        <f>IF(N384="nulová",J384,0)</f>
        <v>0</v>
      </c>
      <c r="BJ384" s="18" t="s">
        <v>84</v>
      </c>
      <c r="BK384" s="241">
        <f>ROUND(I384*H384,2)</f>
        <v>0</v>
      </c>
      <c r="BL384" s="18" t="s">
        <v>530</v>
      </c>
      <c r="BM384" s="240" t="s">
        <v>3192</v>
      </c>
    </row>
    <row r="385" s="2" customFormat="1">
      <c r="A385" s="39"/>
      <c r="B385" s="40"/>
      <c r="C385" s="41"/>
      <c r="D385" s="242" t="s">
        <v>359</v>
      </c>
      <c r="E385" s="41"/>
      <c r="F385" s="243" t="s">
        <v>7968</v>
      </c>
      <c r="G385" s="41"/>
      <c r="H385" s="41"/>
      <c r="I385" s="244"/>
      <c r="J385" s="41"/>
      <c r="K385" s="41"/>
      <c r="L385" s="45"/>
      <c r="M385" s="245"/>
      <c r="N385" s="246"/>
      <c r="O385" s="92"/>
      <c r="P385" s="92"/>
      <c r="Q385" s="92"/>
      <c r="R385" s="92"/>
      <c r="S385" s="92"/>
      <c r="T385" s="93"/>
      <c r="U385" s="39"/>
      <c r="V385" s="39"/>
      <c r="W385" s="39"/>
      <c r="X385" s="39"/>
      <c r="Y385" s="39"/>
      <c r="Z385" s="39"/>
      <c r="AA385" s="39"/>
      <c r="AB385" s="39"/>
      <c r="AC385" s="39"/>
      <c r="AD385" s="39"/>
      <c r="AE385" s="39"/>
      <c r="AT385" s="18" t="s">
        <v>359</v>
      </c>
      <c r="AU385" s="18" t="s">
        <v>86</v>
      </c>
    </row>
    <row r="386" s="2" customFormat="1" ht="24.15" customHeight="1">
      <c r="A386" s="39"/>
      <c r="B386" s="40"/>
      <c r="C386" s="229" t="s">
        <v>2341</v>
      </c>
      <c r="D386" s="229" t="s">
        <v>352</v>
      </c>
      <c r="E386" s="230" t="s">
        <v>7969</v>
      </c>
      <c r="F386" s="231" t="s">
        <v>7970</v>
      </c>
      <c r="G386" s="232" t="s">
        <v>4932</v>
      </c>
      <c r="H386" s="233">
        <v>18</v>
      </c>
      <c r="I386" s="234"/>
      <c r="J386" s="235">
        <f>ROUND(I386*H386,2)</f>
        <v>0</v>
      </c>
      <c r="K386" s="231" t="s">
        <v>7709</v>
      </c>
      <c r="L386" s="45"/>
      <c r="M386" s="236" t="s">
        <v>1</v>
      </c>
      <c r="N386" s="237" t="s">
        <v>41</v>
      </c>
      <c r="O386" s="92"/>
      <c r="P386" s="238">
        <f>O386*H386</f>
        <v>0</v>
      </c>
      <c r="Q386" s="238">
        <v>0</v>
      </c>
      <c r="R386" s="238">
        <f>Q386*H386</f>
        <v>0</v>
      </c>
      <c r="S386" s="238">
        <v>0</v>
      </c>
      <c r="T386" s="239">
        <f>S386*H386</f>
        <v>0</v>
      </c>
      <c r="U386" s="39"/>
      <c r="V386" s="39"/>
      <c r="W386" s="39"/>
      <c r="X386" s="39"/>
      <c r="Y386" s="39"/>
      <c r="Z386" s="39"/>
      <c r="AA386" s="39"/>
      <c r="AB386" s="39"/>
      <c r="AC386" s="39"/>
      <c r="AD386" s="39"/>
      <c r="AE386" s="39"/>
      <c r="AR386" s="240" t="s">
        <v>530</v>
      </c>
      <c r="AT386" s="240" t="s">
        <v>352</v>
      </c>
      <c r="AU386" s="240" t="s">
        <v>86</v>
      </c>
      <c r="AY386" s="18" t="s">
        <v>350</v>
      </c>
      <c r="BE386" s="241">
        <f>IF(N386="základní",J386,0)</f>
        <v>0</v>
      </c>
      <c r="BF386" s="241">
        <f>IF(N386="snížená",J386,0)</f>
        <v>0</v>
      </c>
      <c r="BG386" s="241">
        <f>IF(N386="zákl. přenesená",J386,0)</f>
        <v>0</v>
      </c>
      <c r="BH386" s="241">
        <f>IF(N386="sníž. přenesená",J386,0)</f>
        <v>0</v>
      </c>
      <c r="BI386" s="241">
        <f>IF(N386="nulová",J386,0)</f>
        <v>0</v>
      </c>
      <c r="BJ386" s="18" t="s">
        <v>84</v>
      </c>
      <c r="BK386" s="241">
        <f>ROUND(I386*H386,2)</f>
        <v>0</v>
      </c>
      <c r="BL386" s="18" t="s">
        <v>530</v>
      </c>
      <c r="BM386" s="240" t="s">
        <v>3202</v>
      </c>
    </row>
    <row r="387" s="2" customFormat="1">
      <c r="A387" s="39"/>
      <c r="B387" s="40"/>
      <c r="C387" s="41"/>
      <c r="D387" s="242" t="s">
        <v>359</v>
      </c>
      <c r="E387" s="41"/>
      <c r="F387" s="243" t="s">
        <v>7970</v>
      </c>
      <c r="G387" s="41"/>
      <c r="H387" s="41"/>
      <c r="I387" s="244"/>
      <c r="J387" s="41"/>
      <c r="K387" s="41"/>
      <c r="L387" s="45"/>
      <c r="M387" s="245"/>
      <c r="N387" s="246"/>
      <c r="O387" s="92"/>
      <c r="P387" s="92"/>
      <c r="Q387" s="92"/>
      <c r="R387" s="92"/>
      <c r="S387" s="92"/>
      <c r="T387" s="93"/>
      <c r="U387" s="39"/>
      <c r="V387" s="39"/>
      <c r="W387" s="39"/>
      <c r="X387" s="39"/>
      <c r="Y387" s="39"/>
      <c r="Z387" s="39"/>
      <c r="AA387" s="39"/>
      <c r="AB387" s="39"/>
      <c r="AC387" s="39"/>
      <c r="AD387" s="39"/>
      <c r="AE387" s="39"/>
      <c r="AT387" s="18" t="s">
        <v>359</v>
      </c>
      <c r="AU387" s="18" t="s">
        <v>86</v>
      </c>
    </row>
    <row r="388" s="2" customFormat="1" ht="16.5" customHeight="1">
      <c r="A388" s="39"/>
      <c r="B388" s="40"/>
      <c r="C388" s="229" t="s">
        <v>2357</v>
      </c>
      <c r="D388" s="229" t="s">
        <v>352</v>
      </c>
      <c r="E388" s="230" t="s">
        <v>7971</v>
      </c>
      <c r="F388" s="231" t="s">
        <v>7972</v>
      </c>
      <c r="G388" s="232" t="s">
        <v>4932</v>
      </c>
      <c r="H388" s="233">
        <v>18</v>
      </c>
      <c r="I388" s="234"/>
      <c r="J388" s="235">
        <f>ROUND(I388*H388,2)</f>
        <v>0</v>
      </c>
      <c r="K388" s="231" t="s">
        <v>7709</v>
      </c>
      <c r="L388" s="45"/>
      <c r="M388" s="236" t="s">
        <v>1</v>
      </c>
      <c r="N388" s="237" t="s">
        <v>41</v>
      </c>
      <c r="O388" s="92"/>
      <c r="P388" s="238">
        <f>O388*H388</f>
        <v>0</v>
      </c>
      <c r="Q388" s="238">
        <v>0</v>
      </c>
      <c r="R388" s="238">
        <f>Q388*H388</f>
        <v>0</v>
      </c>
      <c r="S388" s="238">
        <v>0</v>
      </c>
      <c r="T388" s="239">
        <f>S388*H388</f>
        <v>0</v>
      </c>
      <c r="U388" s="39"/>
      <c r="V388" s="39"/>
      <c r="W388" s="39"/>
      <c r="X388" s="39"/>
      <c r="Y388" s="39"/>
      <c r="Z388" s="39"/>
      <c r="AA388" s="39"/>
      <c r="AB388" s="39"/>
      <c r="AC388" s="39"/>
      <c r="AD388" s="39"/>
      <c r="AE388" s="39"/>
      <c r="AR388" s="240" t="s">
        <v>530</v>
      </c>
      <c r="AT388" s="240" t="s">
        <v>352</v>
      </c>
      <c r="AU388" s="240" t="s">
        <v>86</v>
      </c>
      <c r="AY388" s="18" t="s">
        <v>350</v>
      </c>
      <c r="BE388" s="241">
        <f>IF(N388="základní",J388,0)</f>
        <v>0</v>
      </c>
      <c r="BF388" s="241">
        <f>IF(N388="snížená",J388,0)</f>
        <v>0</v>
      </c>
      <c r="BG388" s="241">
        <f>IF(N388="zákl. přenesená",J388,0)</f>
        <v>0</v>
      </c>
      <c r="BH388" s="241">
        <f>IF(N388="sníž. přenesená",J388,0)</f>
        <v>0</v>
      </c>
      <c r="BI388" s="241">
        <f>IF(N388="nulová",J388,0)</f>
        <v>0</v>
      </c>
      <c r="BJ388" s="18" t="s">
        <v>84</v>
      </c>
      <c r="BK388" s="241">
        <f>ROUND(I388*H388,2)</f>
        <v>0</v>
      </c>
      <c r="BL388" s="18" t="s">
        <v>530</v>
      </c>
      <c r="BM388" s="240" t="s">
        <v>3213</v>
      </c>
    </row>
    <row r="389" s="2" customFormat="1">
      <c r="A389" s="39"/>
      <c r="B389" s="40"/>
      <c r="C389" s="41"/>
      <c r="D389" s="242" t="s">
        <v>359</v>
      </c>
      <c r="E389" s="41"/>
      <c r="F389" s="243" t="s">
        <v>7972</v>
      </c>
      <c r="G389" s="41"/>
      <c r="H389" s="41"/>
      <c r="I389" s="244"/>
      <c r="J389" s="41"/>
      <c r="K389" s="41"/>
      <c r="L389" s="45"/>
      <c r="M389" s="245"/>
      <c r="N389" s="246"/>
      <c r="O389" s="92"/>
      <c r="P389" s="92"/>
      <c r="Q389" s="92"/>
      <c r="R389" s="92"/>
      <c r="S389" s="92"/>
      <c r="T389" s="93"/>
      <c r="U389" s="39"/>
      <c r="V389" s="39"/>
      <c r="W389" s="39"/>
      <c r="X389" s="39"/>
      <c r="Y389" s="39"/>
      <c r="Z389" s="39"/>
      <c r="AA389" s="39"/>
      <c r="AB389" s="39"/>
      <c r="AC389" s="39"/>
      <c r="AD389" s="39"/>
      <c r="AE389" s="39"/>
      <c r="AT389" s="18" t="s">
        <v>359</v>
      </c>
      <c r="AU389" s="18" t="s">
        <v>86</v>
      </c>
    </row>
    <row r="390" s="2" customFormat="1" ht="33" customHeight="1">
      <c r="A390" s="39"/>
      <c r="B390" s="40"/>
      <c r="C390" s="229" t="s">
        <v>2362</v>
      </c>
      <c r="D390" s="229" t="s">
        <v>352</v>
      </c>
      <c r="E390" s="230" t="s">
        <v>7973</v>
      </c>
      <c r="F390" s="231" t="s">
        <v>7974</v>
      </c>
      <c r="G390" s="232" t="s">
        <v>4932</v>
      </c>
      <c r="H390" s="233">
        <v>18</v>
      </c>
      <c r="I390" s="234"/>
      <c r="J390" s="235">
        <f>ROUND(I390*H390,2)</f>
        <v>0</v>
      </c>
      <c r="K390" s="231" t="s">
        <v>7709</v>
      </c>
      <c r="L390" s="45"/>
      <c r="M390" s="236" t="s">
        <v>1</v>
      </c>
      <c r="N390" s="237" t="s">
        <v>41</v>
      </c>
      <c r="O390" s="92"/>
      <c r="P390" s="238">
        <f>O390*H390</f>
        <v>0</v>
      </c>
      <c r="Q390" s="238">
        <v>0</v>
      </c>
      <c r="R390" s="238">
        <f>Q390*H390</f>
        <v>0</v>
      </c>
      <c r="S390" s="238">
        <v>0</v>
      </c>
      <c r="T390" s="239">
        <f>S390*H390</f>
        <v>0</v>
      </c>
      <c r="U390" s="39"/>
      <c r="V390" s="39"/>
      <c r="W390" s="39"/>
      <c r="X390" s="39"/>
      <c r="Y390" s="39"/>
      <c r="Z390" s="39"/>
      <c r="AA390" s="39"/>
      <c r="AB390" s="39"/>
      <c r="AC390" s="39"/>
      <c r="AD390" s="39"/>
      <c r="AE390" s="39"/>
      <c r="AR390" s="240" t="s">
        <v>530</v>
      </c>
      <c r="AT390" s="240" t="s">
        <v>352</v>
      </c>
      <c r="AU390" s="240" t="s">
        <v>86</v>
      </c>
      <c r="AY390" s="18" t="s">
        <v>350</v>
      </c>
      <c r="BE390" s="241">
        <f>IF(N390="základní",J390,0)</f>
        <v>0</v>
      </c>
      <c r="BF390" s="241">
        <f>IF(N390="snížená",J390,0)</f>
        <v>0</v>
      </c>
      <c r="BG390" s="241">
        <f>IF(N390="zákl. přenesená",J390,0)</f>
        <v>0</v>
      </c>
      <c r="BH390" s="241">
        <f>IF(N390="sníž. přenesená",J390,0)</f>
        <v>0</v>
      </c>
      <c r="BI390" s="241">
        <f>IF(N390="nulová",J390,0)</f>
        <v>0</v>
      </c>
      <c r="BJ390" s="18" t="s">
        <v>84</v>
      </c>
      <c r="BK390" s="241">
        <f>ROUND(I390*H390,2)</f>
        <v>0</v>
      </c>
      <c r="BL390" s="18" t="s">
        <v>530</v>
      </c>
      <c r="BM390" s="240" t="s">
        <v>3225</v>
      </c>
    </row>
    <row r="391" s="2" customFormat="1">
      <c r="A391" s="39"/>
      <c r="B391" s="40"/>
      <c r="C391" s="41"/>
      <c r="D391" s="242" t="s">
        <v>359</v>
      </c>
      <c r="E391" s="41"/>
      <c r="F391" s="243" t="s">
        <v>7974</v>
      </c>
      <c r="G391" s="41"/>
      <c r="H391" s="41"/>
      <c r="I391" s="244"/>
      <c r="J391" s="41"/>
      <c r="K391" s="41"/>
      <c r="L391" s="45"/>
      <c r="M391" s="245"/>
      <c r="N391" s="246"/>
      <c r="O391" s="92"/>
      <c r="P391" s="92"/>
      <c r="Q391" s="92"/>
      <c r="R391" s="92"/>
      <c r="S391" s="92"/>
      <c r="T391" s="93"/>
      <c r="U391" s="39"/>
      <c r="V391" s="39"/>
      <c r="W391" s="39"/>
      <c r="X391" s="39"/>
      <c r="Y391" s="39"/>
      <c r="Z391" s="39"/>
      <c r="AA391" s="39"/>
      <c r="AB391" s="39"/>
      <c r="AC391" s="39"/>
      <c r="AD391" s="39"/>
      <c r="AE391" s="39"/>
      <c r="AT391" s="18" t="s">
        <v>359</v>
      </c>
      <c r="AU391" s="18" t="s">
        <v>86</v>
      </c>
    </row>
    <row r="392" s="2" customFormat="1" ht="16.5" customHeight="1">
      <c r="A392" s="39"/>
      <c r="B392" s="40"/>
      <c r="C392" s="229" t="s">
        <v>2367</v>
      </c>
      <c r="D392" s="229" t="s">
        <v>352</v>
      </c>
      <c r="E392" s="230" t="s">
        <v>7975</v>
      </c>
      <c r="F392" s="231" t="s">
        <v>7976</v>
      </c>
      <c r="G392" s="232" t="s">
        <v>4932</v>
      </c>
      <c r="H392" s="233">
        <v>18</v>
      </c>
      <c r="I392" s="234"/>
      <c r="J392" s="235">
        <f>ROUND(I392*H392,2)</f>
        <v>0</v>
      </c>
      <c r="K392" s="231" t="s">
        <v>7709</v>
      </c>
      <c r="L392" s="45"/>
      <c r="M392" s="236" t="s">
        <v>1</v>
      </c>
      <c r="N392" s="237" t="s">
        <v>41</v>
      </c>
      <c r="O392" s="92"/>
      <c r="P392" s="238">
        <f>O392*H392</f>
        <v>0</v>
      </c>
      <c r="Q392" s="238">
        <v>0</v>
      </c>
      <c r="R392" s="238">
        <f>Q392*H392</f>
        <v>0</v>
      </c>
      <c r="S392" s="238">
        <v>0</v>
      </c>
      <c r="T392" s="239">
        <f>S392*H392</f>
        <v>0</v>
      </c>
      <c r="U392" s="39"/>
      <c r="V392" s="39"/>
      <c r="W392" s="39"/>
      <c r="X392" s="39"/>
      <c r="Y392" s="39"/>
      <c r="Z392" s="39"/>
      <c r="AA392" s="39"/>
      <c r="AB392" s="39"/>
      <c r="AC392" s="39"/>
      <c r="AD392" s="39"/>
      <c r="AE392" s="39"/>
      <c r="AR392" s="240" t="s">
        <v>530</v>
      </c>
      <c r="AT392" s="240" t="s">
        <v>352</v>
      </c>
      <c r="AU392" s="240" t="s">
        <v>86</v>
      </c>
      <c r="AY392" s="18" t="s">
        <v>350</v>
      </c>
      <c r="BE392" s="241">
        <f>IF(N392="základní",J392,0)</f>
        <v>0</v>
      </c>
      <c r="BF392" s="241">
        <f>IF(N392="snížená",J392,0)</f>
        <v>0</v>
      </c>
      <c r="BG392" s="241">
        <f>IF(N392="zákl. přenesená",J392,0)</f>
        <v>0</v>
      </c>
      <c r="BH392" s="241">
        <f>IF(N392="sníž. přenesená",J392,0)</f>
        <v>0</v>
      </c>
      <c r="BI392" s="241">
        <f>IF(N392="nulová",J392,0)</f>
        <v>0</v>
      </c>
      <c r="BJ392" s="18" t="s">
        <v>84</v>
      </c>
      <c r="BK392" s="241">
        <f>ROUND(I392*H392,2)</f>
        <v>0</v>
      </c>
      <c r="BL392" s="18" t="s">
        <v>530</v>
      </c>
      <c r="BM392" s="240" t="s">
        <v>3237</v>
      </c>
    </row>
    <row r="393" s="2" customFormat="1">
      <c r="A393" s="39"/>
      <c r="B393" s="40"/>
      <c r="C393" s="41"/>
      <c r="D393" s="242" t="s">
        <v>359</v>
      </c>
      <c r="E393" s="41"/>
      <c r="F393" s="243" t="s">
        <v>7976</v>
      </c>
      <c r="G393" s="41"/>
      <c r="H393" s="41"/>
      <c r="I393" s="244"/>
      <c r="J393" s="41"/>
      <c r="K393" s="41"/>
      <c r="L393" s="45"/>
      <c r="M393" s="245"/>
      <c r="N393" s="246"/>
      <c r="O393" s="92"/>
      <c r="P393" s="92"/>
      <c r="Q393" s="92"/>
      <c r="R393" s="92"/>
      <c r="S393" s="92"/>
      <c r="T393" s="93"/>
      <c r="U393" s="39"/>
      <c r="V393" s="39"/>
      <c r="W393" s="39"/>
      <c r="X393" s="39"/>
      <c r="Y393" s="39"/>
      <c r="Z393" s="39"/>
      <c r="AA393" s="39"/>
      <c r="AB393" s="39"/>
      <c r="AC393" s="39"/>
      <c r="AD393" s="39"/>
      <c r="AE393" s="39"/>
      <c r="AT393" s="18" t="s">
        <v>359</v>
      </c>
      <c r="AU393" s="18" t="s">
        <v>86</v>
      </c>
    </row>
    <row r="394" s="2" customFormat="1" ht="44.25" customHeight="1">
      <c r="A394" s="39"/>
      <c r="B394" s="40"/>
      <c r="C394" s="229" t="s">
        <v>2372</v>
      </c>
      <c r="D394" s="229" t="s">
        <v>352</v>
      </c>
      <c r="E394" s="230" t="s">
        <v>7977</v>
      </c>
      <c r="F394" s="231" t="s">
        <v>7978</v>
      </c>
      <c r="G394" s="232" t="s">
        <v>4932</v>
      </c>
      <c r="H394" s="233">
        <v>93</v>
      </c>
      <c r="I394" s="234"/>
      <c r="J394" s="235">
        <f>ROUND(I394*H394,2)</f>
        <v>0</v>
      </c>
      <c r="K394" s="231" t="s">
        <v>7709</v>
      </c>
      <c r="L394" s="45"/>
      <c r="M394" s="236" t="s">
        <v>1</v>
      </c>
      <c r="N394" s="237" t="s">
        <v>41</v>
      </c>
      <c r="O394" s="92"/>
      <c r="P394" s="238">
        <f>O394*H394</f>
        <v>0</v>
      </c>
      <c r="Q394" s="238">
        <v>0</v>
      </c>
      <c r="R394" s="238">
        <f>Q394*H394</f>
        <v>0</v>
      </c>
      <c r="S394" s="238">
        <v>0</v>
      </c>
      <c r="T394" s="239">
        <f>S394*H394</f>
        <v>0</v>
      </c>
      <c r="U394" s="39"/>
      <c r="V394" s="39"/>
      <c r="W394" s="39"/>
      <c r="X394" s="39"/>
      <c r="Y394" s="39"/>
      <c r="Z394" s="39"/>
      <c r="AA394" s="39"/>
      <c r="AB394" s="39"/>
      <c r="AC394" s="39"/>
      <c r="AD394" s="39"/>
      <c r="AE394" s="39"/>
      <c r="AR394" s="240" t="s">
        <v>530</v>
      </c>
      <c r="AT394" s="240" t="s">
        <v>352</v>
      </c>
      <c r="AU394" s="240" t="s">
        <v>86</v>
      </c>
      <c r="AY394" s="18" t="s">
        <v>350</v>
      </c>
      <c r="BE394" s="241">
        <f>IF(N394="základní",J394,0)</f>
        <v>0</v>
      </c>
      <c r="BF394" s="241">
        <f>IF(N394="snížená",J394,0)</f>
        <v>0</v>
      </c>
      <c r="BG394" s="241">
        <f>IF(N394="zákl. přenesená",J394,0)</f>
        <v>0</v>
      </c>
      <c r="BH394" s="241">
        <f>IF(N394="sníž. přenesená",J394,0)</f>
        <v>0</v>
      </c>
      <c r="BI394" s="241">
        <f>IF(N394="nulová",J394,0)</f>
        <v>0</v>
      </c>
      <c r="BJ394" s="18" t="s">
        <v>84</v>
      </c>
      <c r="BK394" s="241">
        <f>ROUND(I394*H394,2)</f>
        <v>0</v>
      </c>
      <c r="BL394" s="18" t="s">
        <v>530</v>
      </c>
      <c r="BM394" s="240" t="s">
        <v>3250</v>
      </c>
    </row>
    <row r="395" s="2" customFormat="1">
      <c r="A395" s="39"/>
      <c r="B395" s="40"/>
      <c r="C395" s="41"/>
      <c r="D395" s="242" t="s">
        <v>359</v>
      </c>
      <c r="E395" s="41"/>
      <c r="F395" s="243" t="s">
        <v>7978</v>
      </c>
      <c r="G395" s="41"/>
      <c r="H395" s="41"/>
      <c r="I395" s="244"/>
      <c r="J395" s="41"/>
      <c r="K395" s="41"/>
      <c r="L395" s="45"/>
      <c r="M395" s="245"/>
      <c r="N395" s="246"/>
      <c r="O395" s="92"/>
      <c r="P395" s="92"/>
      <c r="Q395" s="92"/>
      <c r="R395" s="92"/>
      <c r="S395" s="92"/>
      <c r="T395" s="93"/>
      <c r="U395" s="39"/>
      <c r="V395" s="39"/>
      <c r="W395" s="39"/>
      <c r="X395" s="39"/>
      <c r="Y395" s="39"/>
      <c r="Z395" s="39"/>
      <c r="AA395" s="39"/>
      <c r="AB395" s="39"/>
      <c r="AC395" s="39"/>
      <c r="AD395" s="39"/>
      <c r="AE395" s="39"/>
      <c r="AT395" s="18" t="s">
        <v>359</v>
      </c>
      <c r="AU395" s="18" t="s">
        <v>86</v>
      </c>
    </row>
    <row r="396" s="2" customFormat="1" ht="16.5" customHeight="1">
      <c r="A396" s="39"/>
      <c r="B396" s="40"/>
      <c r="C396" s="229" t="s">
        <v>2377</v>
      </c>
      <c r="D396" s="229" t="s">
        <v>352</v>
      </c>
      <c r="E396" s="230" t="s">
        <v>7979</v>
      </c>
      <c r="F396" s="231" t="s">
        <v>7976</v>
      </c>
      <c r="G396" s="232" t="s">
        <v>4932</v>
      </c>
      <c r="H396" s="233">
        <v>93</v>
      </c>
      <c r="I396" s="234"/>
      <c r="J396" s="235">
        <f>ROUND(I396*H396,2)</f>
        <v>0</v>
      </c>
      <c r="K396" s="231" t="s">
        <v>7709</v>
      </c>
      <c r="L396" s="45"/>
      <c r="M396" s="236" t="s">
        <v>1</v>
      </c>
      <c r="N396" s="237" t="s">
        <v>41</v>
      </c>
      <c r="O396" s="92"/>
      <c r="P396" s="238">
        <f>O396*H396</f>
        <v>0</v>
      </c>
      <c r="Q396" s="238">
        <v>0</v>
      </c>
      <c r="R396" s="238">
        <f>Q396*H396</f>
        <v>0</v>
      </c>
      <c r="S396" s="238">
        <v>0</v>
      </c>
      <c r="T396" s="239">
        <f>S396*H396</f>
        <v>0</v>
      </c>
      <c r="U396" s="39"/>
      <c r="V396" s="39"/>
      <c r="W396" s="39"/>
      <c r="X396" s="39"/>
      <c r="Y396" s="39"/>
      <c r="Z396" s="39"/>
      <c r="AA396" s="39"/>
      <c r="AB396" s="39"/>
      <c r="AC396" s="39"/>
      <c r="AD396" s="39"/>
      <c r="AE396" s="39"/>
      <c r="AR396" s="240" t="s">
        <v>530</v>
      </c>
      <c r="AT396" s="240" t="s">
        <v>352</v>
      </c>
      <c r="AU396" s="240" t="s">
        <v>86</v>
      </c>
      <c r="AY396" s="18" t="s">
        <v>350</v>
      </c>
      <c r="BE396" s="241">
        <f>IF(N396="základní",J396,0)</f>
        <v>0</v>
      </c>
      <c r="BF396" s="241">
        <f>IF(N396="snížená",J396,0)</f>
        <v>0</v>
      </c>
      <c r="BG396" s="241">
        <f>IF(N396="zákl. přenesená",J396,0)</f>
        <v>0</v>
      </c>
      <c r="BH396" s="241">
        <f>IF(N396="sníž. přenesená",J396,0)</f>
        <v>0</v>
      </c>
      <c r="BI396" s="241">
        <f>IF(N396="nulová",J396,0)</f>
        <v>0</v>
      </c>
      <c r="BJ396" s="18" t="s">
        <v>84</v>
      </c>
      <c r="BK396" s="241">
        <f>ROUND(I396*H396,2)</f>
        <v>0</v>
      </c>
      <c r="BL396" s="18" t="s">
        <v>530</v>
      </c>
      <c r="BM396" s="240" t="s">
        <v>3262</v>
      </c>
    </row>
    <row r="397" s="2" customFormat="1">
      <c r="A397" s="39"/>
      <c r="B397" s="40"/>
      <c r="C397" s="41"/>
      <c r="D397" s="242" t="s">
        <v>359</v>
      </c>
      <c r="E397" s="41"/>
      <c r="F397" s="243" t="s">
        <v>7976</v>
      </c>
      <c r="G397" s="41"/>
      <c r="H397" s="41"/>
      <c r="I397" s="244"/>
      <c r="J397" s="41"/>
      <c r="K397" s="41"/>
      <c r="L397" s="45"/>
      <c r="M397" s="245"/>
      <c r="N397" s="246"/>
      <c r="O397" s="92"/>
      <c r="P397" s="92"/>
      <c r="Q397" s="92"/>
      <c r="R397" s="92"/>
      <c r="S397" s="92"/>
      <c r="T397" s="93"/>
      <c r="U397" s="39"/>
      <c r="V397" s="39"/>
      <c r="W397" s="39"/>
      <c r="X397" s="39"/>
      <c r="Y397" s="39"/>
      <c r="Z397" s="39"/>
      <c r="AA397" s="39"/>
      <c r="AB397" s="39"/>
      <c r="AC397" s="39"/>
      <c r="AD397" s="39"/>
      <c r="AE397" s="39"/>
      <c r="AT397" s="18" t="s">
        <v>359</v>
      </c>
      <c r="AU397" s="18" t="s">
        <v>86</v>
      </c>
    </row>
    <row r="398" s="2" customFormat="1" ht="16.5" customHeight="1">
      <c r="A398" s="39"/>
      <c r="B398" s="40"/>
      <c r="C398" s="229" t="s">
        <v>2382</v>
      </c>
      <c r="D398" s="229" t="s">
        <v>352</v>
      </c>
      <c r="E398" s="230" t="s">
        <v>7980</v>
      </c>
      <c r="F398" s="231" t="s">
        <v>7981</v>
      </c>
      <c r="G398" s="232" t="s">
        <v>4932</v>
      </c>
      <c r="H398" s="233">
        <v>2</v>
      </c>
      <c r="I398" s="234"/>
      <c r="J398" s="235">
        <f>ROUND(I398*H398,2)</f>
        <v>0</v>
      </c>
      <c r="K398" s="231" t="s">
        <v>7709</v>
      </c>
      <c r="L398" s="45"/>
      <c r="M398" s="236" t="s">
        <v>1</v>
      </c>
      <c r="N398" s="237" t="s">
        <v>41</v>
      </c>
      <c r="O398" s="92"/>
      <c r="P398" s="238">
        <f>O398*H398</f>
        <v>0</v>
      </c>
      <c r="Q398" s="238">
        <v>0</v>
      </c>
      <c r="R398" s="238">
        <f>Q398*H398</f>
        <v>0</v>
      </c>
      <c r="S398" s="238">
        <v>0</v>
      </c>
      <c r="T398" s="239">
        <f>S398*H398</f>
        <v>0</v>
      </c>
      <c r="U398" s="39"/>
      <c r="V398" s="39"/>
      <c r="W398" s="39"/>
      <c r="X398" s="39"/>
      <c r="Y398" s="39"/>
      <c r="Z398" s="39"/>
      <c r="AA398" s="39"/>
      <c r="AB398" s="39"/>
      <c r="AC398" s="39"/>
      <c r="AD398" s="39"/>
      <c r="AE398" s="39"/>
      <c r="AR398" s="240" t="s">
        <v>530</v>
      </c>
      <c r="AT398" s="240" t="s">
        <v>352</v>
      </c>
      <c r="AU398" s="240" t="s">
        <v>86</v>
      </c>
      <c r="AY398" s="18" t="s">
        <v>350</v>
      </c>
      <c r="BE398" s="241">
        <f>IF(N398="základní",J398,0)</f>
        <v>0</v>
      </c>
      <c r="BF398" s="241">
        <f>IF(N398="snížená",J398,0)</f>
        <v>0</v>
      </c>
      <c r="BG398" s="241">
        <f>IF(N398="zákl. přenesená",J398,0)</f>
        <v>0</v>
      </c>
      <c r="BH398" s="241">
        <f>IF(N398="sníž. přenesená",J398,0)</f>
        <v>0</v>
      </c>
      <c r="BI398" s="241">
        <f>IF(N398="nulová",J398,0)</f>
        <v>0</v>
      </c>
      <c r="BJ398" s="18" t="s">
        <v>84</v>
      </c>
      <c r="BK398" s="241">
        <f>ROUND(I398*H398,2)</f>
        <v>0</v>
      </c>
      <c r="BL398" s="18" t="s">
        <v>530</v>
      </c>
      <c r="BM398" s="240" t="s">
        <v>3275</v>
      </c>
    </row>
    <row r="399" s="2" customFormat="1">
      <c r="A399" s="39"/>
      <c r="B399" s="40"/>
      <c r="C399" s="41"/>
      <c r="D399" s="242" t="s">
        <v>359</v>
      </c>
      <c r="E399" s="41"/>
      <c r="F399" s="243" t="s">
        <v>7981</v>
      </c>
      <c r="G399" s="41"/>
      <c r="H399" s="41"/>
      <c r="I399" s="244"/>
      <c r="J399" s="41"/>
      <c r="K399" s="41"/>
      <c r="L399" s="45"/>
      <c r="M399" s="245"/>
      <c r="N399" s="246"/>
      <c r="O399" s="92"/>
      <c r="P399" s="92"/>
      <c r="Q399" s="92"/>
      <c r="R399" s="92"/>
      <c r="S399" s="92"/>
      <c r="T399" s="93"/>
      <c r="U399" s="39"/>
      <c r="V399" s="39"/>
      <c r="W399" s="39"/>
      <c r="X399" s="39"/>
      <c r="Y399" s="39"/>
      <c r="Z399" s="39"/>
      <c r="AA399" s="39"/>
      <c r="AB399" s="39"/>
      <c r="AC399" s="39"/>
      <c r="AD399" s="39"/>
      <c r="AE399" s="39"/>
      <c r="AT399" s="18" t="s">
        <v>359</v>
      </c>
      <c r="AU399" s="18" t="s">
        <v>86</v>
      </c>
    </row>
    <row r="400" s="2" customFormat="1" ht="16.5" customHeight="1">
      <c r="A400" s="39"/>
      <c r="B400" s="40"/>
      <c r="C400" s="229" t="s">
        <v>2388</v>
      </c>
      <c r="D400" s="229" t="s">
        <v>352</v>
      </c>
      <c r="E400" s="230" t="s">
        <v>7982</v>
      </c>
      <c r="F400" s="231" t="s">
        <v>7983</v>
      </c>
      <c r="G400" s="232" t="s">
        <v>4932</v>
      </c>
      <c r="H400" s="233">
        <v>2</v>
      </c>
      <c r="I400" s="234"/>
      <c r="J400" s="235">
        <f>ROUND(I400*H400,2)</f>
        <v>0</v>
      </c>
      <c r="K400" s="231" t="s">
        <v>7709</v>
      </c>
      <c r="L400" s="45"/>
      <c r="M400" s="236" t="s">
        <v>1</v>
      </c>
      <c r="N400" s="237" t="s">
        <v>41</v>
      </c>
      <c r="O400" s="92"/>
      <c r="P400" s="238">
        <f>O400*H400</f>
        <v>0</v>
      </c>
      <c r="Q400" s="238">
        <v>0</v>
      </c>
      <c r="R400" s="238">
        <f>Q400*H400</f>
        <v>0</v>
      </c>
      <c r="S400" s="238">
        <v>0</v>
      </c>
      <c r="T400" s="239">
        <f>S400*H400</f>
        <v>0</v>
      </c>
      <c r="U400" s="39"/>
      <c r="V400" s="39"/>
      <c r="W400" s="39"/>
      <c r="X400" s="39"/>
      <c r="Y400" s="39"/>
      <c r="Z400" s="39"/>
      <c r="AA400" s="39"/>
      <c r="AB400" s="39"/>
      <c r="AC400" s="39"/>
      <c r="AD400" s="39"/>
      <c r="AE400" s="39"/>
      <c r="AR400" s="240" t="s">
        <v>530</v>
      </c>
      <c r="AT400" s="240" t="s">
        <v>352</v>
      </c>
      <c r="AU400" s="240" t="s">
        <v>86</v>
      </c>
      <c r="AY400" s="18" t="s">
        <v>350</v>
      </c>
      <c r="BE400" s="241">
        <f>IF(N400="základní",J400,0)</f>
        <v>0</v>
      </c>
      <c r="BF400" s="241">
        <f>IF(N400="snížená",J400,0)</f>
        <v>0</v>
      </c>
      <c r="BG400" s="241">
        <f>IF(N400="zákl. přenesená",J400,0)</f>
        <v>0</v>
      </c>
      <c r="BH400" s="241">
        <f>IF(N400="sníž. přenesená",J400,0)</f>
        <v>0</v>
      </c>
      <c r="BI400" s="241">
        <f>IF(N400="nulová",J400,0)</f>
        <v>0</v>
      </c>
      <c r="BJ400" s="18" t="s">
        <v>84</v>
      </c>
      <c r="BK400" s="241">
        <f>ROUND(I400*H400,2)</f>
        <v>0</v>
      </c>
      <c r="BL400" s="18" t="s">
        <v>530</v>
      </c>
      <c r="BM400" s="240" t="s">
        <v>3288</v>
      </c>
    </row>
    <row r="401" s="2" customFormat="1">
      <c r="A401" s="39"/>
      <c r="B401" s="40"/>
      <c r="C401" s="41"/>
      <c r="D401" s="242" t="s">
        <v>359</v>
      </c>
      <c r="E401" s="41"/>
      <c r="F401" s="243" t="s">
        <v>7983</v>
      </c>
      <c r="G401" s="41"/>
      <c r="H401" s="41"/>
      <c r="I401" s="244"/>
      <c r="J401" s="41"/>
      <c r="K401" s="41"/>
      <c r="L401" s="45"/>
      <c r="M401" s="245"/>
      <c r="N401" s="246"/>
      <c r="O401" s="92"/>
      <c r="P401" s="92"/>
      <c r="Q401" s="92"/>
      <c r="R401" s="92"/>
      <c r="S401" s="92"/>
      <c r="T401" s="93"/>
      <c r="U401" s="39"/>
      <c r="V401" s="39"/>
      <c r="W401" s="39"/>
      <c r="X401" s="39"/>
      <c r="Y401" s="39"/>
      <c r="Z401" s="39"/>
      <c r="AA401" s="39"/>
      <c r="AB401" s="39"/>
      <c r="AC401" s="39"/>
      <c r="AD401" s="39"/>
      <c r="AE401" s="39"/>
      <c r="AT401" s="18" t="s">
        <v>359</v>
      </c>
      <c r="AU401" s="18" t="s">
        <v>86</v>
      </c>
    </row>
    <row r="402" s="2" customFormat="1" ht="16.5" customHeight="1">
      <c r="A402" s="39"/>
      <c r="B402" s="40"/>
      <c r="C402" s="229" t="s">
        <v>2393</v>
      </c>
      <c r="D402" s="229" t="s">
        <v>352</v>
      </c>
      <c r="E402" s="230" t="s">
        <v>7984</v>
      </c>
      <c r="F402" s="231" t="s">
        <v>7985</v>
      </c>
      <c r="G402" s="232" t="s">
        <v>4932</v>
      </c>
      <c r="H402" s="233">
        <v>56</v>
      </c>
      <c r="I402" s="234"/>
      <c r="J402" s="235">
        <f>ROUND(I402*H402,2)</f>
        <v>0</v>
      </c>
      <c r="K402" s="231" t="s">
        <v>7709</v>
      </c>
      <c r="L402" s="45"/>
      <c r="M402" s="236" t="s">
        <v>1</v>
      </c>
      <c r="N402" s="237" t="s">
        <v>41</v>
      </c>
      <c r="O402" s="92"/>
      <c r="P402" s="238">
        <f>O402*H402</f>
        <v>0</v>
      </c>
      <c r="Q402" s="238">
        <v>0</v>
      </c>
      <c r="R402" s="238">
        <f>Q402*H402</f>
        <v>0</v>
      </c>
      <c r="S402" s="238">
        <v>0</v>
      </c>
      <c r="T402" s="239">
        <f>S402*H402</f>
        <v>0</v>
      </c>
      <c r="U402" s="39"/>
      <c r="V402" s="39"/>
      <c r="W402" s="39"/>
      <c r="X402" s="39"/>
      <c r="Y402" s="39"/>
      <c r="Z402" s="39"/>
      <c r="AA402" s="39"/>
      <c r="AB402" s="39"/>
      <c r="AC402" s="39"/>
      <c r="AD402" s="39"/>
      <c r="AE402" s="39"/>
      <c r="AR402" s="240" t="s">
        <v>530</v>
      </c>
      <c r="AT402" s="240" t="s">
        <v>352</v>
      </c>
      <c r="AU402" s="240" t="s">
        <v>86</v>
      </c>
      <c r="AY402" s="18" t="s">
        <v>350</v>
      </c>
      <c r="BE402" s="241">
        <f>IF(N402="základní",J402,0)</f>
        <v>0</v>
      </c>
      <c r="BF402" s="241">
        <f>IF(N402="snížená",J402,0)</f>
        <v>0</v>
      </c>
      <c r="BG402" s="241">
        <f>IF(N402="zákl. přenesená",J402,0)</f>
        <v>0</v>
      </c>
      <c r="BH402" s="241">
        <f>IF(N402="sníž. přenesená",J402,0)</f>
        <v>0</v>
      </c>
      <c r="BI402" s="241">
        <f>IF(N402="nulová",J402,0)</f>
        <v>0</v>
      </c>
      <c r="BJ402" s="18" t="s">
        <v>84</v>
      </c>
      <c r="BK402" s="241">
        <f>ROUND(I402*H402,2)</f>
        <v>0</v>
      </c>
      <c r="BL402" s="18" t="s">
        <v>530</v>
      </c>
      <c r="BM402" s="240" t="s">
        <v>3298</v>
      </c>
    </row>
    <row r="403" s="2" customFormat="1">
      <c r="A403" s="39"/>
      <c r="B403" s="40"/>
      <c r="C403" s="41"/>
      <c r="D403" s="242" t="s">
        <v>359</v>
      </c>
      <c r="E403" s="41"/>
      <c r="F403" s="243" t="s">
        <v>7985</v>
      </c>
      <c r="G403" s="41"/>
      <c r="H403" s="41"/>
      <c r="I403" s="244"/>
      <c r="J403" s="41"/>
      <c r="K403" s="41"/>
      <c r="L403" s="45"/>
      <c r="M403" s="245"/>
      <c r="N403" s="246"/>
      <c r="O403" s="92"/>
      <c r="P403" s="92"/>
      <c r="Q403" s="92"/>
      <c r="R403" s="92"/>
      <c r="S403" s="92"/>
      <c r="T403" s="93"/>
      <c r="U403" s="39"/>
      <c r="V403" s="39"/>
      <c r="W403" s="39"/>
      <c r="X403" s="39"/>
      <c r="Y403" s="39"/>
      <c r="Z403" s="39"/>
      <c r="AA403" s="39"/>
      <c r="AB403" s="39"/>
      <c r="AC403" s="39"/>
      <c r="AD403" s="39"/>
      <c r="AE403" s="39"/>
      <c r="AT403" s="18" t="s">
        <v>359</v>
      </c>
      <c r="AU403" s="18" t="s">
        <v>86</v>
      </c>
    </row>
    <row r="404" s="2" customFormat="1" ht="16.5" customHeight="1">
      <c r="A404" s="39"/>
      <c r="B404" s="40"/>
      <c r="C404" s="229" t="s">
        <v>2407</v>
      </c>
      <c r="D404" s="229" t="s">
        <v>352</v>
      </c>
      <c r="E404" s="230" t="s">
        <v>7986</v>
      </c>
      <c r="F404" s="231" t="s">
        <v>7987</v>
      </c>
      <c r="G404" s="232" t="s">
        <v>4932</v>
      </c>
      <c r="H404" s="233">
        <v>56</v>
      </c>
      <c r="I404" s="234"/>
      <c r="J404" s="235">
        <f>ROUND(I404*H404,2)</f>
        <v>0</v>
      </c>
      <c r="K404" s="231" t="s">
        <v>7709</v>
      </c>
      <c r="L404" s="45"/>
      <c r="M404" s="236" t="s">
        <v>1</v>
      </c>
      <c r="N404" s="237" t="s">
        <v>41</v>
      </c>
      <c r="O404" s="92"/>
      <c r="P404" s="238">
        <f>O404*H404</f>
        <v>0</v>
      </c>
      <c r="Q404" s="238">
        <v>0</v>
      </c>
      <c r="R404" s="238">
        <f>Q404*H404</f>
        <v>0</v>
      </c>
      <c r="S404" s="238">
        <v>0</v>
      </c>
      <c r="T404" s="239">
        <f>S404*H404</f>
        <v>0</v>
      </c>
      <c r="U404" s="39"/>
      <c r="V404" s="39"/>
      <c r="W404" s="39"/>
      <c r="X404" s="39"/>
      <c r="Y404" s="39"/>
      <c r="Z404" s="39"/>
      <c r="AA404" s="39"/>
      <c r="AB404" s="39"/>
      <c r="AC404" s="39"/>
      <c r="AD404" s="39"/>
      <c r="AE404" s="39"/>
      <c r="AR404" s="240" t="s">
        <v>530</v>
      </c>
      <c r="AT404" s="240" t="s">
        <v>352</v>
      </c>
      <c r="AU404" s="240" t="s">
        <v>86</v>
      </c>
      <c r="AY404" s="18" t="s">
        <v>350</v>
      </c>
      <c r="BE404" s="241">
        <f>IF(N404="základní",J404,0)</f>
        <v>0</v>
      </c>
      <c r="BF404" s="241">
        <f>IF(N404="snížená",J404,0)</f>
        <v>0</v>
      </c>
      <c r="BG404" s="241">
        <f>IF(N404="zákl. přenesená",J404,0)</f>
        <v>0</v>
      </c>
      <c r="BH404" s="241">
        <f>IF(N404="sníž. přenesená",J404,0)</f>
        <v>0</v>
      </c>
      <c r="BI404" s="241">
        <f>IF(N404="nulová",J404,0)</f>
        <v>0</v>
      </c>
      <c r="BJ404" s="18" t="s">
        <v>84</v>
      </c>
      <c r="BK404" s="241">
        <f>ROUND(I404*H404,2)</f>
        <v>0</v>
      </c>
      <c r="BL404" s="18" t="s">
        <v>530</v>
      </c>
      <c r="BM404" s="240" t="s">
        <v>3310</v>
      </c>
    </row>
    <row r="405" s="2" customFormat="1">
      <c r="A405" s="39"/>
      <c r="B405" s="40"/>
      <c r="C405" s="41"/>
      <c r="D405" s="242" t="s">
        <v>359</v>
      </c>
      <c r="E405" s="41"/>
      <c r="F405" s="243" t="s">
        <v>7987</v>
      </c>
      <c r="G405" s="41"/>
      <c r="H405" s="41"/>
      <c r="I405" s="244"/>
      <c r="J405" s="41"/>
      <c r="K405" s="41"/>
      <c r="L405" s="45"/>
      <c r="M405" s="245"/>
      <c r="N405" s="246"/>
      <c r="O405" s="92"/>
      <c r="P405" s="92"/>
      <c r="Q405" s="92"/>
      <c r="R405" s="92"/>
      <c r="S405" s="92"/>
      <c r="T405" s="93"/>
      <c r="U405" s="39"/>
      <c r="V405" s="39"/>
      <c r="W405" s="39"/>
      <c r="X405" s="39"/>
      <c r="Y405" s="39"/>
      <c r="Z405" s="39"/>
      <c r="AA405" s="39"/>
      <c r="AB405" s="39"/>
      <c r="AC405" s="39"/>
      <c r="AD405" s="39"/>
      <c r="AE405" s="39"/>
      <c r="AT405" s="18" t="s">
        <v>359</v>
      </c>
      <c r="AU405" s="18" t="s">
        <v>86</v>
      </c>
    </row>
    <row r="406" s="2" customFormat="1" ht="24.15" customHeight="1">
      <c r="A406" s="39"/>
      <c r="B406" s="40"/>
      <c r="C406" s="229" t="s">
        <v>2438</v>
      </c>
      <c r="D406" s="229" t="s">
        <v>352</v>
      </c>
      <c r="E406" s="230" t="s">
        <v>7988</v>
      </c>
      <c r="F406" s="231" t="s">
        <v>7989</v>
      </c>
      <c r="G406" s="232" t="s">
        <v>4932</v>
      </c>
      <c r="H406" s="233">
        <v>5</v>
      </c>
      <c r="I406" s="234"/>
      <c r="J406" s="235">
        <f>ROUND(I406*H406,2)</f>
        <v>0</v>
      </c>
      <c r="K406" s="231" t="s">
        <v>7709</v>
      </c>
      <c r="L406" s="45"/>
      <c r="M406" s="236" t="s">
        <v>1</v>
      </c>
      <c r="N406" s="237" t="s">
        <v>41</v>
      </c>
      <c r="O406" s="92"/>
      <c r="P406" s="238">
        <f>O406*H406</f>
        <v>0</v>
      </c>
      <c r="Q406" s="238">
        <v>0</v>
      </c>
      <c r="R406" s="238">
        <f>Q406*H406</f>
        <v>0</v>
      </c>
      <c r="S406" s="238">
        <v>0</v>
      </c>
      <c r="T406" s="239">
        <f>S406*H406</f>
        <v>0</v>
      </c>
      <c r="U406" s="39"/>
      <c r="V406" s="39"/>
      <c r="W406" s="39"/>
      <c r="X406" s="39"/>
      <c r="Y406" s="39"/>
      <c r="Z406" s="39"/>
      <c r="AA406" s="39"/>
      <c r="AB406" s="39"/>
      <c r="AC406" s="39"/>
      <c r="AD406" s="39"/>
      <c r="AE406" s="39"/>
      <c r="AR406" s="240" t="s">
        <v>530</v>
      </c>
      <c r="AT406" s="240" t="s">
        <v>352</v>
      </c>
      <c r="AU406" s="240" t="s">
        <v>86</v>
      </c>
      <c r="AY406" s="18" t="s">
        <v>350</v>
      </c>
      <c r="BE406" s="241">
        <f>IF(N406="základní",J406,0)</f>
        <v>0</v>
      </c>
      <c r="BF406" s="241">
        <f>IF(N406="snížená",J406,0)</f>
        <v>0</v>
      </c>
      <c r="BG406" s="241">
        <f>IF(N406="zákl. přenesená",J406,0)</f>
        <v>0</v>
      </c>
      <c r="BH406" s="241">
        <f>IF(N406="sníž. přenesená",J406,0)</f>
        <v>0</v>
      </c>
      <c r="BI406" s="241">
        <f>IF(N406="nulová",J406,0)</f>
        <v>0</v>
      </c>
      <c r="BJ406" s="18" t="s">
        <v>84</v>
      </c>
      <c r="BK406" s="241">
        <f>ROUND(I406*H406,2)</f>
        <v>0</v>
      </c>
      <c r="BL406" s="18" t="s">
        <v>530</v>
      </c>
      <c r="BM406" s="240" t="s">
        <v>3322</v>
      </c>
    </row>
    <row r="407" s="2" customFormat="1">
      <c r="A407" s="39"/>
      <c r="B407" s="40"/>
      <c r="C407" s="41"/>
      <c r="D407" s="242" t="s">
        <v>359</v>
      </c>
      <c r="E407" s="41"/>
      <c r="F407" s="243" t="s">
        <v>7989</v>
      </c>
      <c r="G407" s="41"/>
      <c r="H407" s="41"/>
      <c r="I407" s="244"/>
      <c r="J407" s="41"/>
      <c r="K407" s="41"/>
      <c r="L407" s="45"/>
      <c r="M407" s="245"/>
      <c r="N407" s="246"/>
      <c r="O407" s="92"/>
      <c r="P407" s="92"/>
      <c r="Q407" s="92"/>
      <c r="R407" s="92"/>
      <c r="S407" s="92"/>
      <c r="T407" s="93"/>
      <c r="U407" s="39"/>
      <c r="V407" s="39"/>
      <c r="W407" s="39"/>
      <c r="X407" s="39"/>
      <c r="Y407" s="39"/>
      <c r="Z407" s="39"/>
      <c r="AA407" s="39"/>
      <c r="AB407" s="39"/>
      <c r="AC407" s="39"/>
      <c r="AD407" s="39"/>
      <c r="AE407" s="39"/>
      <c r="AT407" s="18" t="s">
        <v>359</v>
      </c>
      <c r="AU407" s="18" t="s">
        <v>86</v>
      </c>
    </row>
    <row r="408" s="2" customFormat="1" ht="16.5" customHeight="1">
      <c r="A408" s="39"/>
      <c r="B408" s="40"/>
      <c r="C408" s="229" t="s">
        <v>2445</v>
      </c>
      <c r="D408" s="229" t="s">
        <v>352</v>
      </c>
      <c r="E408" s="230" t="s">
        <v>7990</v>
      </c>
      <c r="F408" s="231" t="s">
        <v>7991</v>
      </c>
      <c r="G408" s="232" t="s">
        <v>4932</v>
      </c>
      <c r="H408" s="233">
        <v>5</v>
      </c>
      <c r="I408" s="234"/>
      <c r="J408" s="235">
        <f>ROUND(I408*H408,2)</f>
        <v>0</v>
      </c>
      <c r="K408" s="231" t="s">
        <v>7709</v>
      </c>
      <c r="L408" s="45"/>
      <c r="M408" s="236" t="s">
        <v>1</v>
      </c>
      <c r="N408" s="237" t="s">
        <v>41</v>
      </c>
      <c r="O408" s="92"/>
      <c r="P408" s="238">
        <f>O408*H408</f>
        <v>0</v>
      </c>
      <c r="Q408" s="238">
        <v>0</v>
      </c>
      <c r="R408" s="238">
        <f>Q408*H408</f>
        <v>0</v>
      </c>
      <c r="S408" s="238">
        <v>0</v>
      </c>
      <c r="T408" s="239">
        <f>S408*H408</f>
        <v>0</v>
      </c>
      <c r="U408" s="39"/>
      <c r="V408" s="39"/>
      <c r="W408" s="39"/>
      <c r="X408" s="39"/>
      <c r="Y408" s="39"/>
      <c r="Z408" s="39"/>
      <c r="AA408" s="39"/>
      <c r="AB408" s="39"/>
      <c r="AC408" s="39"/>
      <c r="AD408" s="39"/>
      <c r="AE408" s="39"/>
      <c r="AR408" s="240" t="s">
        <v>530</v>
      </c>
      <c r="AT408" s="240" t="s">
        <v>352</v>
      </c>
      <c r="AU408" s="240" t="s">
        <v>86</v>
      </c>
      <c r="AY408" s="18" t="s">
        <v>350</v>
      </c>
      <c r="BE408" s="241">
        <f>IF(N408="základní",J408,0)</f>
        <v>0</v>
      </c>
      <c r="BF408" s="241">
        <f>IF(N408="snížená",J408,0)</f>
        <v>0</v>
      </c>
      <c r="BG408" s="241">
        <f>IF(N408="zákl. přenesená",J408,0)</f>
        <v>0</v>
      </c>
      <c r="BH408" s="241">
        <f>IF(N408="sníž. přenesená",J408,0)</f>
        <v>0</v>
      </c>
      <c r="BI408" s="241">
        <f>IF(N408="nulová",J408,0)</f>
        <v>0</v>
      </c>
      <c r="BJ408" s="18" t="s">
        <v>84</v>
      </c>
      <c r="BK408" s="241">
        <f>ROUND(I408*H408,2)</f>
        <v>0</v>
      </c>
      <c r="BL408" s="18" t="s">
        <v>530</v>
      </c>
      <c r="BM408" s="240" t="s">
        <v>3333</v>
      </c>
    </row>
    <row r="409" s="2" customFormat="1">
      <c r="A409" s="39"/>
      <c r="B409" s="40"/>
      <c r="C409" s="41"/>
      <c r="D409" s="242" t="s">
        <v>359</v>
      </c>
      <c r="E409" s="41"/>
      <c r="F409" s="243" t="s">
        <v>7991</v>
      </c>
      <c r="G409" s="41"/>
      <c r="H409" s="41"/>
      <c r="I409" s="244"/>
      <c r="J409" s="41"/>
      <c r="K409" s="41"/>
      <c r="L409" s="45"/>
      <c r="M409" s="245"/>
      <c r="N409" s="246"/>
      <c r="O409" s="92"/>
      <c r="P409" s="92"/>
      <c r="Q409" s="92"/>
      <c r="R409" s="92"/>
      <c r="S409" s="92"/>
      <c r="T409" s="93"/>
      <c r="U409" s="39"/>
      <c r="V409" s="39"/>
      <c r="W409" s="39"/>
      <c r="X409" s="39"/>
      <c r="Y409" s="39"/>
      <c r="Z409" s="39"/>
      <c r="AA409" s="39"/>
      <c r="AB409" s="39"/>
      <c r="AC409" s="39"/>
      <c r="AD409" s="39"/>
      <c r="AE409" s="39"/>
      <c r="AT409" s="18" t="s">
        <v>359</v>
      </c>
      <c r="AU409" s="18" t="s">
        <v>86</v>
      </c>
    </row>
    <row r="410" s="2" customFormat="1" ht="24.15" customHeight="1">
      <c r="A410" s="39"/>
      <c r="B410" s="40"/>
      <c r="C410" s="229" t="s">
        <v>2447</v>
      </c>
      <c r="D410" s="229" t="s">
        <v>352</v>
      </c>
      <c r="E410" s="230" t="s">
        <v>7992</v>
      </c>
      <c r="F410" s="231" t="s">
        <v>7993</v>
      </c>
      <c r="G410" s="232" t="s">
        <v>4932</v>
      </c>
      <c r="H410" s="233">
        <v>2</v>
      </c>
      <c r="I410" s="234"/>
      <c r="J410" s="235">
        <f>ROUND(I410*H410,2)</f>
        <v>0</v>
      </c>
      <c r="K410" s="231" t="s">
        <v>7709</v>
      </c>
      <c r="L410" s="45"/>
      <c r="M410" s="236" t="s">
        <v>1</v>
      </c>
      <c r="N410" s="237" t="s">
        <v>41</v>
      </c>
      <c r="O410" s="92"/>
      <c r="P410" s="238">
        <f>O410*H410</f>
        <v>0</v>
      </c>
      <c r="Q410" s="238">
        <v>0</v>
      </c>
      <c r="R410" s="238">
        <f>Q410*H410</f>
        <v>0</v>
      </c>
      <c r="S410" s="238">
        <v>0</v>
      </c>
      <c r="T410" s="239">
        <f>S410*H410</f>
        <v>0</v>
      </c>
      <c r="U410" s="39"/>
      <c r="V410" s="39"/>
      <c r="W410" s="39"/>
      <c r="X410" s="39"/>
      <c r="Y410" s="39"/>
      <c r="Z410" s="39"/>
      <c r="AA410" s="39"/>
      <c r="AB410" s="39"/>
      <c r="AC410" s="39"/>
      <c r="AD410" s="39"/>
      <c r="AE410" s="39"/>
      <c r="AR410" s="240" t="s">
        <v>530</v>
      </c>
      <c r="AT410" s="240" t="s">
        <v>352</v>
      </c>
      <c r="AU410" s="240" t="s">
        <v>86</v>
      </c>
      <c r="AY410" s="18" t="s">
        <v>350</v>
      </c>
      <c r="BE410" s="241">
        <f>IF(N410="základní",J410,0)</f>
        <v>0</v>
      </c>
      <c r="BF410" s="241">
        <f>IF(N410="snížená",J410,0)</f>
        <v>0</v>
      </c>
      <c r="BG410" s="241">
        <f>IF(N410="zákl. přenesená",J410,0)</f>
        <v>0</v>
      </c>
      <c r="BH410" s="241">
        <f>IF(N410="sníž. přenesená",J410,0)</f>
        <v>0</v>
      </c>
      <c r="BI410" s="241">
        <f>IF(N410="nulová",J410,0)</f>
        <v>0</v>
      </c>
      <c r="BJ410" s="18" t="s">
        <v>84</v>
      </c>
      <c r="BK410" s="241">
        <f>ROUND(I410*H410,2)</f>
        <v>0</v>
      </c>
      <c r="BL410" s="18" t="s">
        <v>530</v>
      </c>
      <c r="BM410" s="240" t="s">
        <v>3347</v>
      </c>
    </row>
    <row r="411" s="2" customFormat="1">
      <c r="A411" s="39"/>
      <c r="B411" s="40"/>
      <c r="C411" s="41"/>
      <c r="D411" s="242" t="s">
        <v>359</v>
      </c>
      <c r="E411" s="41"/>
      <c r="F411" s="243" t="s">
        <v>7993</v>
      </c>
      <c r="G411" s="41"/>
      <c r="H411" s="41"/>
      <c r="I411" s="244"/>
      <c r="J411" s="41"/>
      <c r="K411" s="41"/>
      <c r="L411" s="45"/>
      <c r="M411" s="245"/>
      <c r="N411" s="246"/>
      <c r="O411" s="92"/>
      <c r="P411" s="92"/>
      <c r="Q411" s="92"/>
      <c r="R411" s="92"/>
      <c r="S411" s="92"/>
      <c r="T411" s="93"/>
      <c r="U411" s="39"/>
      <c r="V411" s="39"/>
      <c r="W411" s="39"/>
      <c r="X411" s="39"/>
      <c r="Y411" s="39"/>
      <c r="Z411" s="39"/>
      <c r="AA411" s="39"/>
      <c r="AB411" s="39"/>
      <c r="AC411" s="39"/>
      <c r="AD411" s="39"/>
      <c r="AE411" s="39"/>
      <c r="AT411" s="18" t="s">
        <v>359</v>
      </c>
      <c r="AU411" s="18" t="s">
        <v>86</v>
      </c>
    </row>
    <row r="412" s="2" customFormat="1" ht="16.5" customHeight="1">
      <c r="A412" s="39"/>
      <c r="B412" s="40"/>
      <c r="C412" s="229" t="s">
        <v>2449</v>
      </c>
      <c r="D412" s="229" t="s">
        <v>352</v>
      </c>
      <c r="E412" s="230" t="s">
        <v>7994</v>
      </c>
      <c r="F412" s="231" t="s">
        <v>7995</v>
      </c>
      <c r="G412" s="232" t="s">
        <v>4932</v>
      </c>
      <c r="H412" s="233">
        <v>2</v>
      </c>
      <c r="I412" s="234"/>
      <c r="J412" s="235">
        <f>ROUND(I412*H412,2)</f>
        <v>0</v>
      </c>
      <c r="K412" s="231" t="s">
        <v>7709</v>
      </c>
      <c r="L412" s="45"/>
      <c r="M412" s="236" t="s">
        <v>1</v>
      </c>
      <c r="N412" s="237" t="s">
        <v>41</v>
      </c>
      <c r="O412" s="92"/>
      <c r="P412" s="238">
        <f>O412*H412</f>
        <v>0</v>
      </c>
      <c r="Q412" s="238">
        <v>0</v>
      </c>
      <c r="R412" s="238">
        <f>Q412*H412</f>
        <v>0</v>
      </c>
      <c r="S412" s="238">
        <v>0</v>
      </c>
      <c r="T412" s="239">
        <f>S412*H412</f>
        <v>0</v>
      </c>
      <c r="U412" s="39"/>
      <c r="V412" s="39"/>
      <c r="W412" s="39"/>
      <c r="X412" s="39"/>
      <c r="Y412" s="39"/>
      <c r="Z412" s="39"/>
      <c r="AA412" s="39"/>
      <c r="AB412" s="39"/>
      <c r="AC412" s="39"/>
      <c r="AD412" s="39"/>
      <c r="AE412" s="39"/>
      <c r="AR412" s="240" t="s">
        <v>530</v>
      </c>
      <c r="AT412" s="240" t="s">
        <v>352</v>
      </c>
      <c r="AU412" s="240" t="s">
        <v>86</v>
      </c>
      <c r="AY412" s="18" t="s">
        <v>350</v>
      </c>
      <c r="BE412" s="241">
        <f>IF(N412="základní",J412,0)</f>
        <v>0</v>
      </c>
      <c r="BF412" s="241">
        <f>IF(N412="snížená",J412,0)</f>
        <v>0</v>
      </c>
      <c r="BG412" s="241">
        <f>IF(N412="zákl. přenesená",J412,0)</f>
        <v>0</v>
      </c>
      <c r="BH412" s="241">
        <f>IF(N412="sníž. přenesená",J412,0)</f>
        <v>0</v>
      </c>
      <c r="BI412" s="241">
        <f>IF(N412="nulová",J412,0)</f>
        <v>0</v>
      </c>
      <c r="BJ412" s="18" t="s">
        <v>84</v>
      </c>
      <c r="BK412" s="241">
        <f>ROUND(I412*H412,2)</f>
        <v>0</v>
      </c>
      <c r="BL412" s="18" t="s">
        <v>530</v>
      </c>
      <c r="BM412" s="240" t="s">
        <v>3359</v>
      </c>
    </row>
    <row r="413" s="2" customFormat="1">
      <c r="A413" s="39"/>
      <c r="B413" s="40"/>
      <c r="C413" s="41"/>
      <c r="D413" s="242" t="s">
        <v>359</v>
      </c>
      <c r="E413" s="41"/>
      <c r="F413" s="243" t="s">
        <v>7995</v>
      </c>
      <c r="G413" s="41"/>
      <c r="H413" s="41"/>
      <c r="I413" s="244"/>
      <c r="J413" s="41"/>
      <c r="K413" s="41"/>
      <c r="L413" s="45"/>
      <c r="M413" s="245"/>
      <c r="N413" s="246"/>
      <c r="O413" s="92"/>
      <c r="P413" s="92"/>
      <c r="Q413" s="92"/>
      <c r="R413" s="92"/>
      <c r="S413" s="92"/>
      <c r="T413" s="93"/>
      <c r="U413" s="39"/>
      <c r="V413" s="39"/>
      <c r="W413" s="39"/>
      <c r="X413" s="39"/>
      <c r="Y413" s="39"/>
      <c r="Z413" s="39"/>
      <c r="AA413" s="39"/>
      <c r="AB413" s="39"/>
      <c r="AC413" s="39"/>
      <c r="AD413" s="39"/>
      <c r="AE413" s="39"/>
      <c r="AT413" s="18" t="s">
        <v>359</v>
      </c>
      <c r="AU413" s="18" t="s">
        <v>86</v>
      </c>
    </row>
    <row r="414" s="2" customFormat="1" ht="24.15" customHeight="1">
      <c r="A414" s="39"/>
      <c r="B414" s="40"/>
      <c r="C414" s="229" t="s">
        <v>2457</v>
      </c>
      <c r="D414" s="229" t="s">
        <v>352</v>
      </c>
      <c r="E414" s="230" t="s">
        <v>7996</v>
      </c>
      <c r="F414" s="231" t="s">
        <v>7997</v>
      </c>
      <c r="G414" s="232" t="s">
        <v>4932</v>
      </c>
      <c r="H414" s="233">
        <v>14</v>
      </c>
      <c r="I414" s="234"/>
      <c r="J414" s="235">
        <f>ROUND(I414*H414,2)</f>
        <v>0</v>
      </c>
      <c r="K414" s="231" t="s">
        <v>7709</v>
      </c>
      <c r="L414" s="45"/>
      <c r="M414" s="236" t="s">
        <v>1</v>
      </c>
      <c r="N414" s="237" t="s">
        <v>41</v>
      </c>
      <c r="O414" s="92"/>
      <c r="P414" s="238">
        <f>O414*H414</f>
        <v>0</v>
      </c>
      <c r="Q414" s="238">
        <v>0</v>
      </c>
      <c r="R414" s="238">
        <f>Q414*H414</f>
        <v>0</v>
      </c>
      <c r="S414" s="238">
        <v>0</v>
      </c>
      <c r="T414" s="239">
        <f>S414*H414</f>
        <v>0</v>
      </c>
      <c r="U414" s="39"/>
      <c r="V414" s="39"/>
      <c r="W414" s="39"/>
      <c r="X414" s="39"/>
      <c r="Y414" s="39"/>
      <c r="Z414" s="39"/>
      <c r="AA414" s="39"/>
      <c r="AB414" s="39"/>
      <c r="AC414" s="39"/>
      <c r="AD414" s="39"/>
      <c r="AE414" s="39"/>
      <c r="AR414" s="240" t="s">
        <v>530</v>
      </c>
      <c r="AT414" s="240" t="s">
        <v>352</v>
      </c>
      <c r="AU414" s="240" t="s">
        <v>86</v>
      </c>
      <c r="AY414" s="18" t="s">
        <v>350</v>
      </c>
      <c r="BE414" s="241">
        <f>IF(N414="základní",J414,0)</f>
        <v>0</v>
      </c>
      <c r="BF414" s="241">
        <f>IF(N414="snížená",J414,0)</f>
        <v>0</v>
      </c>
      <c r="BG414" s="241">
        <f>IF(N414="zákl. přenesená",J414,0)</f>
        <v>0</v>
      </c>
      <c r="BH414" s="241">
        <f>IF(N414="sníž. přenesená",J414,0)</f>
        <v>0</v>
      </c>
      <c r="BI414" s="241">
        <f>IF(N414="nulová",J414,0)</f>
        <v>0</v>
      </c>
      <c r="BJ414" s="18" t="s">
        <v>84</v>
      </c>
      <c r="BK414" s="241">
        <f>ROUND(I414*H414,2)</f>
        <v>0</v>
      </c>
      <c r="BL414" s="18" t="s">
        <v>530</v>
      </c>
      <c r="BM414" s="240" t="s">
        <v>3372</v>
      </c>
    </row>
    <row r="415" s="2" customFormat="1">
      <c r="A415" s="39"/>
      <c r="B415" s="40"/>
      <c r="C415" s="41"/>
      <c r="D415" s="242" t="s">
        <v>359</v>
      </c>
      <c r="E415" s="41"/>
      <c r="F415" s="243" t="s">
        <v>7997</v>
      </c>
      <c r="G415" s="41"/>
      <c r="H415" s="41"/>
      <c r="I415" s="244"/>
      <c r="J415" s="41"/>
      <c r="K415" s="41"/>
      <c r="L415" s="45"/>
      <c r="M415" s="245"/>
      <c r="N415" s="246"/>
      <c r="O415" s="92"/>
      <c r="P415" s="92"/>
      <c r="Q415" s="92"/>
      <c r="R415" s="92"/>
      <c r="S415" s="92"/>
      <c r="T415" s="93"/>
      <c r="U415" s="39"/>
      <c r="V415" s="39"/>
      <c r="W415" s="39"/>
      <c r="X415" s="39"/>
      <c r="Y415" s="39"/>
      <c r="Z415" s="39"/>
      <c r="AA415" s="39"/>
      <c r="AB415" s="39"/>
      <c r="AC415" s="39"/>
      <c r="AD415" s="39"/>
      <c r="AE415" s="39"/>
      <c r="AT415" s="18" t="s">
        <v>359</v>
      </c>
      <c r="AU415" s="18" t="s">
        <v>86</v>
      </c>
    </row>
    <row r="416" s="2" customFormat="1" ht="16.5" customHeight="1">
      <c r="A416" s="39"/>
      <c r="B416" s="40"/>
      <c r="C416" s="229" t="s">
        <v>2462</v>
      </c>
      <c r="D416" s="229" t="s">
        <v>352</v>
      </c>
      <c r="E416" s="230" t="s">
        <v>7998</v>
      </c>
      <c r="F416" s="231" t="s">
        <v>7999</v>
      </c>
      <c r="G416" s="232" t="s">
        <v>4932</v>
      </c>
      <c r="H416" s="233">
        <v>14</v>
      </c>
      <c r="I416" s="234"/>
      <c r="J416" s="235">
        <f>ROUND(I416*H416,2)</f>
        <v>0</v>
      </c>
      <c r="K416" s="231" t="s">
        <v>7709</v>
      </c>
      <c r="L416" s="45"/>
      <c r="M416" s="236" t="s">
        <v>1</v>
      </c>
      <c r="N416" s="237" t="s">
        <v>41</v>
      </c>
      <c r="O416" s="92"/>
      <c r="P416" s="238">
        <f>O416*H416</f>
        <v>0</v>
      </c>
      <c r="Q416" s="238">
        <v>0</v>
      </c>
      <c r="R416" s="238">
        <f>Q416*H416</f>
        <v>0</v>
      </c>
      <c r="S416" s="238">
        <v>0</v>
      </c>
      <c r="T416" s="239">
        <f>S416*H416</f>
        <v>0</v>
      </c>
      <c r="U416" s="39"/>
      <c r="V416" s="39"/>
      <c r="W416" s="39"/>
      <c r="X416" s="39"/>
      <c r="Y416" s="39"/>
      <c r="Z416" s="39"/>
      <c r="AA416" s="39"/>
      <c r="AB416" s="39"/>
      <c r="AC416" s="39"/>
      <c r="AD416" s="39"/>
      <c r="AE416" s="39"/>
      <c r="AR416" s="240" t="s">
        <v>530</v>
      </c>
      <c r="AT416" s="240" t="s">
        <v>352</v>
      </c>
      <c r="AU416" s="240" t="s">
        <v>86</v>
      </c>
      <c r="AY416" s="18" t="s">
        <v>350</v>
      </c>
      <c r="BE416" s="241">
        <f>IF(N416="základní",J416,0)</f>
        <v>0</v>
      </c>
      <c r="BF416" s="241">
        <f>IF(N416="snížená",J416,0)</f>
        <v>0</v>
      </c>
      <c r="BG416" s="241">
        <f>IF(N416="zákl. přenesená",J416,0)</f>
        <v>0</v>
      </c>
      <c r="BH416" s="241">
        <f>IF(N416="sníž. přenesená",J416,0)</f>
        <v>0</v>
      </c>
      <c r="BI416" s="241">
        <f>IF(N416="nulová",J416,0)</f>
        <v>0</v>
      </c>
      <c r="BJ416" s="18" t="s">
        <v>84</v>
      </c>
      <c r="BK416" s="241">
        <f>ROUND(I416*H416,2)</f>
        <v>0</v>
      </c>
      <c r="BL416" s="18" t="s">
        <v>530</v>
      </c>
      <c r="BM416" s="240" t="s">
        <v>3382</v>
      </c>
    </row>
    <row r="417" s="2" customFormat="1">
      <c r="A417" s="39"/>
      <c r="B417" s="40"/>
      <c r="C417" s="41"/>
      <c r="D417" s="242" t="s">
        <v>359</v>
      </c>
      <c r="E417" s="41"/>
      <c r="F417" s="243" t="s">
        <v>7999</v>
      </c>
      <c r="G417" s="41"/>
      <c r="H417" s="41"/>
      <c r="I417" s="244"/>
      <c r="J417" s="41"/>
      <c r="K417" s="41"/>
      <c r="L417" s="45"/>
      <c r="M417" s="245"/>
      <c r="N417" s="246"/>
      <c r="O417" s="92"/>
      <c r="P417" s="92"/>
      <c r="Q417" s="92"/>
      <c r="R417" s="92"/>
      <c r="S417" s="92"/>
      <c r="T417" s="93"/>
      <c r="U417" s="39"/>
      <c r="V417" s="39"/>
      <c r="W417" s="39"/>
      <c r="X417" s="39"/>
      <c r="Y417" s="39"/>
      <c r="Z417" s="39"/>
      <c r="AA417" s="39"/>
      <c r="AB417" s="39"/>
      <c r="AC417" s="39"/>
      <c r="AD417" s="39"/>
      <c r="AE417" s="39"/>
      <c r="AT417" s="18" t="s">
        <v>359</v>
      </c>
      <c r="AU417" s="18" t="s">
        <v>86</v>
      </c>
    </row>
    <row r="418" s="2" customFormat="1" ht="16.5" customHeight="1">
      <c r="A418" s="39"/>
      <c r="B418" s="40"/>
      <c r="C418" s="229" t="s">
        <v>2464</v>
      </c>
      <c r="D418" s="229" t="s">
        <v>352</v>
      </c>
      <c r="E418" s="230" t="s">
        <v>8000</v>
      </c>
      <c r="F418" s="231" t="s">
        <v>8001</v>
      </c>
      <c r="G418" s="232" t="s">
        <v>4932</v>
      </c>
      <c r="H418" s="233">
        <v>59</v>
      </c>
      <c r="I418" s="234"/>
      <c r="J418" s="235">
        <f>ROUND(I418*H418,2)</f>
        <v>0</v>
      </c>
      <c r="K418" s="231" t="s">
        <v>7709</v>
      </c>
      <c r="L418" s="45"/>
      <c r="M418" s="236" t="s">
        <v>1</v>
      </c>
      <c r="N418" s="237" t="s">
        <v>41</v>
      </c>
      <c r="O418" s="92"/>
      <c r="P418" s="238">
        <f>O418*H418</f>
        <v>0</v>
      </c>
      <c r="Q418" s="238">
        <v>0</v>
      </c>
      <c r="R418" s="238">
        <f>Q418*H418</f>
        <v>0</v>
      </c>
      <c r="S418" s="238">
        <v>0</v>
      </c>
      <c r="T418" s="239">
        <f>S418*H418</f>
        <v>0</v>
      </c>
      <c r="U418" s="39"/>
      <c r="V418" s="39"/>
      <c r="W418" s="39"/>
      <c r="X418" s="39"/>
      <c r="Y418" s="39"/>
      <c r="Z418" s="39"/>
      <c r="AA418" s="39"/>
      <c r="AB418" s="39"/>
      <c r="AC418" s="39"/>
      <c r="AD418" s="39"/>
      <c r="AE418" s="39"/>
      <c r="AR418" s="240" t="s">
        <v>530</v>
      </c>
      <c r="AT418" s="240" t="s">
        <v>352</v>
      </c>
      <c r="AU418" s="240" t="s">
        <v>86</v>
      </c>
      <c r="AY418" s="18" t="s">
        <v>350</v>
      </c>
      <c r="BE418" s="241">
        <f>IF(N418="základní",J418,0)</f>
        <v>0</v>
      </c>
      <c r="BF418" s="241">
        <f>IF(N418="snížená",J418,0)</f>
        <v>0</v>
      </c>
      <c r="BG418" s="241">
        <f>IF(N418="zákl. přenesená",J418,0)</f>
        <v>0</v>
      </c>
      <c r="BH418" s="241">
        <f>IF(N418="sníž. přenesená",J418,0)</f>
        <v>0</v>
      </c>
      <c r="BI418" s="241">
        <f>IF(N418="nulová",J418,0)</f>
        <v>0</v>
      </c>
      <c r="BJ418" s="18" t="s">
        <v>84</v>
      </c>
      <c r="BK418" s="241">
        <f>ROUND(I418*H418,2)</f>
        <v>0</v>
      </c>
      <c r="BL418" s="18" t="s">
        <v>530</v>
      </c>
      <c r="BM418" s="240" t="s">
        <v>3394</v>
      </c>
    </row>
    <row r="419" s="2" customFormat="1">
      <c r="A419" s="39"/>
      <c r="B419" s="40"/>
      <c r="C419" s="41"/>
      <c r="D419" s="242" t="s">
        <v>359</v>
      </c>
      <c r="E419" s="41"/>
      <c r="F419" s="243" t="s">
        <v>8001</v>
      </c>
      <c r="G419" s="41"/>
      <c r="H419" s="41"/>
      <c r="I419" s="244"/>
      <c r="J419" s="41"/>
      <c r="K419" s="41"/>
      <c r="L419" s="45"/>
      <c r="M419" s="245"/>
      <c r="N419" s="246"/>
      <c r="O419" s="92"/>
      <c r="P419" s="92"/>
      <c r="Q419" s="92"/>
      <c r="R419" s="92"/>
      <c r="S419" s="92"/>
      <c r="T419" s="93"/>
      <c r="U419" s="39"/>
      <c r="V419" s="39"/>
      <c r="W419" s="39"/>
      <c r="X419" s="39"/>
      <c r="Y419" s="39"/>
      <c r="Z419" s="39"/>
      <c r="AA419" s="39"/>
      <c r="AB419" s="39"/>
      <c r="AC419" s="39"/>
      <c r="AD419" s="39"/>
      <c r="AE419" s="39"/>
      <c r="AT419" s="18" t="s">
        <v>359</v>
      </c>
      <c r="AU419" s="18" t="s">
        <v>86</v>
      </c>
    </row>
    <row r="420" s="2" customFormat="1" ht="16.5" customHeight="1">
      <c r="A420" s="39"/>
      <c r="B420" s="40"/>
      <c r="C420" s="229" t="s">
        <v>2466</v>
      </c>
      <c r="D420" s="229" t="s">
        <v>352</v>
      </c>
      <c r="E420" s="230" t="s">
        <v>8002</v>
      </c>
      <c r="F420" s="231" t="s">
        <v>8003</v>
      </c>
      <c r="G420" s="232" t="s">
        <v>4932</v>
      </c>
      <c r="H420" s="233">
        <v>59</v>
      </c>
      <c r="I420" s="234"/>
      <c r="J420" s="235">
        <f>ROUND(I420*H420,2)</f>
        <v>0</v>
      </c>
      <c r="K420" s="231" t="s">
        <v>7709</v>
      </c>
      <c r="L420" s="45"/>
      <c r="M420" s="236" t="s">
        <v>1</v>
      </c>
      <c r="N420" s="237" t="s">
        <v>41</v>
      </c>
      <c r="O420" s="92"/>
      <c r="P420" s="238">
        <f>O420*H420</f>
        <v>0</v>
      </c>
      <c r="Q420" s="238">
        <v>0</v>
      </c>
      <c r="R420" s="238">
        <f>Q420*H420</f>
        <v>0</v>
      </c>
      <c r="S420" s="238">
        <v>0</v>
      </c>
      <c r="T420" s="239">
        <f>S420*H420</f>
        <v>0</v>
      </c>
      <c r="U420" s="39"/>
      <c r="V420" s="39"/>
      <c r="W420" s="39"/>
      <c r="X420" s="39"/>
      <c r="Y420" s="39"/>
      <c r="Z420" s="39"/>
      <c r="AA420" s="39"/>
      <c r="AB420" s="39"/>
      <c r="AC420" s="39"/>
      <c r="AD420" s="39"/>
      <c r="AE420" s="39"/>
      <c r="AR420" s="240" t="s">
        <v>530</v>
      </c>
      <c r="AT420" s="240" t="s">
        <v>352</v>
      </c>
      <c r="AU420" s="240" t="s">
        <v>86</v>
      </c>
      <c r="AY420" s="18" t="s">
        <v>350</v>
      </c>
      <c r="BE420" s="241">
        <f>IF(N420="základní",J420,0)</f>
        <v>0</v>
      </c>
      <c r="BF420" s="241">
        <f>IF(N420="snížená",J420,0)</f>
        <v>0</v>
      </c>
      <c r="BG420" s="241">
        <f>IF(N420="zákl. přenesená",J420,0)</f>
        <v>0</v>
      </c>
      <c r="BH420" s="241">
        <f>IF(N420="sníž. přenesená",J420,0)</f>
        <v>0</v>
      </c>
      <c r="BI420" s="241">
        <f>IF(N420="nulová",J420,0)</f>
        <v>0</v>
      </c>
      <c r="BJ420" s="18" t="s">
        <v>84</v>
      </c>
      <c r="BK420" s="241">
        <f>ROUND(I420*H420,2)</f>
        <v>0</v>
      </c>
      <c r="BL420" s="18" t="s">
        <v>530</v>
      </c>
      <c r="BM420" s="240" t="s">
        <v>3407</v>
      </c>
    </row>
    <row r="421" s="2" customFormat="1">
      <c r="A421" s="39"/>
      <c r="B421" s="40"/>
      <c r="C421" s="41"/>
      <c r="D421" s="242" t="s">
        <v>359</v>
      </c>
      <c r="E421" s="41"/>
      <c r="F421" s="243" t="s">
        <v>8003</v>
      </c>
      <c r="G421" s="41"/>
      <c r="H421" s="41"/>
      <c r="I421" s="244"/>
      <c r="J421" s="41"/>
      <c r="K421" s="41"/>
      <c r="L421" s="45"/>
      <c r="M421" s="245"/>
      <c r="N421" s="246"/>
      <c r="O421" s="92"/>
      <c r="P421" s="92"/>
      <c r="Q421" s="92"/>
      <c r="R421" s="92"/>
      <c r="S421" s="92"/>
      <c r="T421" s="93"/>
      <c r="U421" s="39"/>
      <c r="V421" s="39"/>
      <c r="W421" s="39"/>
      <c r="X421" s="39"/>
      <c r="Y421" s="39"/>
      <c r="Z421" s="39"/>
      <c r="AA421" s="39"/>
      <c r="AB421" s="39"/>
      <c r="AC421" s="39"/>
      <c r="AD421" s="39"/>
      <c r="AE421" s="39"/>
      <c r="AT421" s="18" t="s">
        <v>359</v>
      </c>
      <c r="AU421" s="18" t="s">
        <v>86</v>
      </c>
    </row>
    <row r="422" s="2" customFormat="1" ht="16.5" customHeight="1">
      <c r="A422" s="39"/>
      <c r="B422" s="40"/>
      <c r="C422" s="229" t="s">
        <v>2469</v>
      </c>
      <c r="D422" s="229" t="s">
        <v>352</v>
      </c>
      <c r="E422" s="230" t="s">
        <v>8004</v>
      </c>
      <c r="F422" s="231" t="s">
        <v>8005</v>
      </c>
      <c r="G422" s="232" t="s">
        <v>5870</v>
      </c>
      <c r="H422" s="313"/>
      <c r="I422" s="234"/>
      <c r="J422" s="235">
        <f>ROUND(I422*H422,2)</f>
        <v>0</v>
      </c>
      <c r="K422" s="231" t="s">
        <v>7709</v>
      </c>
      <c r="L422" s="45"/>
      <c r="M422" s="236" t="s">
        <v>1</v>
      </c>
      <c r="N422" s="237" t="s">
        <v>41</v>
      </c>
      <c r="O422" s="92"/>
      <c r="P422" s="238">
        <f>O422*H422</f>
        <v>0</v>
      </c>
      <c r="Q422" s="238">
        <v>0</v>
      </c>
      <c r="R422" s="238">
        <f>Q422*H422</f>
        <v>0</v>
      </c>
      <c r="S422" s="238">
        <v>0</v>
      </c>
      <c r="T422" s="239">
        <f>S422*H422</f>
        <v>0</v>
      </c>
      <c r="U422" s="39"/>
      <c r="V422" s="39"/>
      <c r="W422" s="39"/>
      <c r="X422" s="39"/>
      <c r="Y422" s="39"/>
      <c r="Z422" s="39"/>
      <c r="AA422" s="39"/>
      <c r="AB422" s="39"/>
      <c r="AC422" s="39"/>
      <c r="AD422" s="39"/>
      <c r="AE422" s="39"/>
      <c r="AR422" s="240" t="s">
        <v>530</v>
      </c>
      <c r="AT422" s="240" t="s">
        <v>352</v>
      </c>
      <c r="AU422" s="240" t="s">
        <v>86</v>
      </c>
      <c r="AY422" s="18" t="s">
        <v>350</v>
      </c>
      <c r="BE422" s="241">
        <f>IF(N422="základní",J422,0)</f>
        <v>0</v>
      </c>
      <c r="BF422" s="241">
        <f>IF(N422="snížená",J422,0)</f>
        <v>0</v>
      </c>
      <c r="BG422" s="241">
        <f>IF(N422="zákl. přenesená",J422,0)</f>
        <v>0</v>
      </c>
      <c r="BH422" s="241">
        <f>IF(N422="sníž. přenesená",J422,0)</f>
        <v>0</v>
      </c>
      <c r="BI422" s="241">
        <f>IF(N422="nulová",J422,0)</f>
        <v>0</v>
      </c>
      <c r="BJ422" s="18" t="s">
        <v>84</v>
      </c>
      <c r="BK422" s="241">
        <f>ROUND(I422*H422,2)</f>
        <v>0</v>
      </c>
      <c r="BL422" s="18" t="s">
        <v>530</v>
      </c>
      <c r="BM422" s="240" t="s">
        <v>3416</v>
      </c>
    </row>
    <row r="423" s="2" customFormat="1">
      <c r="A423" s="39"/>
      <c r="B423" s="40"/>
      <c r="C423" s="41"/>
      <c r="D423" s="242" t="s">
        <v>359</v>
      </c>
      <c r="E423" s="41"/>
      <c r="F423" s="243" t="s">
        <v>8005</v>
      </c>
      <c r="G423" s="41"/>
      <c r="H423" s="41"/>
      <c r="I423" s="244"/>
      <c r="J423" s="41"/>
      <c r="K423" s="41"/>
      <c r="L423" s="45"/>
      <c r="M423" s="245"/>
      <c r="N423" s="246"/>
      <c r="O423" s="92"/>
      <c r="P423" s="92"/>
      <c r="Q423" s="92"/>
      <c r="R423" s="92"/>
      <c r="S423" s="92"/>
      <c r="T423" s="93"/>
      <c r="U423" s="39"/>
      <c r="V423" s="39"/>
      <c r="W423" s="39"/>
      <c r="X423" s="39"/>
      <c r="Y423" s="39"/>
      <c r="Z423" s="39"/>
      <c r="AA423" s="39"/>
      <c r="AB423" s="39"/>
      <c r="AC423" s="39"/>
      <c r="AD423" s="39"/>
      <c r="AE423" s="39"/>
      <c r="AT423" s="18" t="s">
        <v>359</v>
      </c>
      <c r="AU423" s="18" t="s">
        <v>86</v>
      </c>
    </row>
    <row r="424" s="2" customFormat="1" ht="16.5" customHeight="1">
      <c r="A424" s="39"/>
      <c r="B424" s="40"/>
      <c r="C424" s="229" t="s">
        <v>2471</v>
      </c>
      <c r="D424" s="229" t="s">
        <v>352</v>
      </c>
      <c r="E424" s="230" t="s">
        <v>8006</v>
      </c>
      <c r="F424" s="231" t="s">
        <v>901</v>
      </c>
      <c r="G424" s="232" t="s">
        <v>483</v>
      </c>
      <c r="H424" s="233">
        <v>0.35999999999999999</v>
      </c>
      <c r="I424" s="234"/>
      <c r="J424" s="235">
        <f>ROUND(I424*H424,2)</f>
        <v>0</v>
      </c>
      <c r="K424" s="231" t="s">
        <v>7709</v>
      </c>
      <c r="L424" s="45"/>
      <c r="M424" s="236" t="s">
        <v>1</v>
      </c>
      <c r="N424" s="237" t="s">
        <v>41</v>
      </c>
      <c r="O424" s="92"/>
      <c r="P424" s="238">
        <f>O424*H424</f>
        <v>0</v>
      </c>
      <c r="Q424" s="238">
        <v>0</v>
      </c>
      <c r="R424" s="238">
        <f>Q424*H424</f>
        <v>0</v>
      </c>
      <c r="S424" s="238">
        <v>0</v>
      </c>
      <c r="T424" s="239">
        <f>S424*H424</f>
        <v>0</v>
      </c>
      <c r="U424" s="39"/>
      <c r="V424" s="39"/>
      <c r="W424" s="39"/>
      <c r="X424" s="39"/>
      <c r="Y424" s="39"/>
      <c r="Z424" s="39"/>
      <c r="AA424" s="39"/>
      <c r="AB424" s="39"/>
      <c r="AC424" s="39"/>
      <c r="AD424" s="39"/>
      <c r="AE424" s="39"/>
      <c r="AR424" s="240" t="s">
        <v>530</v>
      </c>
      <c r="AT424" s="240" t="s">
        <v>352</v>
      </c>
      <c r="AU424" s="240" t="s">
        <v>86</v>
      </c>
      <c r="AY424" s="18" t="s">
        <v>350</v>
      </c>
      <c r="BE424" s="241">
        <f>IF(N424="základní",J424,0)</f>
        <v>0</v>
      </c>
      <c r="BF424" s="241">
        <f>IF(N424="snížená",J424,0)</f>
        <v>0</v>
      </c>
      <c r="BG424" s="241">
        <f>IF(N424="zákl. přenesená",J424,0)</f>
        <v>0</v>
      </c>
      <c r="BH424" s="241">
        <f>IF(N424="sníž. přenesená",J424,0)</f>
        <v>0</v>
      </c>
      <c r="BI424" s="241">
        <f>IF(N424="nulová",J424,0)</f>
        <v>0</v>
      </c>
      <c r="BJ424" s="18" t="s">
        <v>84</v>
      </c>
      <c r="BK424" s="241">
        <f>ROUND(I424*H424,2)</f>
        <v>0</v>
      </c>
      <c r="BL424" s="18" t="s">
        <v>530</v>
      </c>
      <c r="BM424" s="240" t="s">
        <v>3445</v>
      </c>
    </row>
    <row r="425" s="2" customFormat="1">
      <c r="A425" s="39"/>
      <c r="B425" s="40"/>
      <c r="C425" s="41"/>
      <c r="D425" s="242" t="s">
        <v>359</v>
      </c>
      <c r="E425" s="41"/>
      <c r="F425" s="243" t="s">
        <v>901</v>
      </c>
      <c r="G425" s="41"/>
      <c r="H425" s="41"/>
      <c r="I425" s="244"/>
      <c r="J425" s="41"/>
      <c r="K425" s="41"/>
      <c r="L425" s="45"/>
      <c r="M425" s="245"/>
      <c r="N425" s="246"/>
      <c r="O425" s="92"/>
      <c r="P425" s="92"/>
      <c r="Q425" s="92"/>
      <c r="R425" s="92"/>
      <c r="S425" s="92"/>
      <c r="T425" s="93"/>
      <c r="U425" s="39"/>
      <c r="V425" s="39"/>
      <c r="W425" s="39"/>
      <c r="X425" s="39"/>
      <c r="Y425" s="39"/>
      <c r="Z425" s="39"/>
      <c r="AA425" s="39"/>
      <c r="AB425" s="39"/>
      <c r="AC425" s="39"/>
      <c r="AD425" s="39"/>
      <c r="AE425" s="39"/>
      <c r="AT425" s="18" t="s">
        <v>359</v>
      </c>
      <c r="AU425" s="18" t="s">
        <v>86</v>
      </c>
    </row>
    <row r="426" s="12" customFormat="1" ht="22.8" customHeight="1">
      <c r="A426" s="12"/>
      <c r="B426" s="213"/>
      <c r="C426" s="214"/>
      <c r="D426" s="215" t="s">
        <v>75</v>
      </c>
      <c r="E426" s="227" t="s">
        <v>8007</v>
      </c>
      <c r="F426" s="227" t="s">
        <v>8008</v>
      </c>
      <c r="G426" s="214"/>
      <c r="H426" s="214"/>
      <c r="I426" s="217"/>
      <c r="J426" s="228">
        <f>BK426</f>
        <v>0</v>
      </c>
      <c r="K426" s="214"/>
      <c r="L426" s="219"/>
      <c r="M426" s="220"/>
      <c r="N426" s="221"/>
      <c r="O426" s="221"/>
      <c r="P426" s="222">
        <f>SUM(P427:P498)</f>
        <v>0</v>
      </c>
      <c r="Q426" s="221"/>
      <c r="R426" s="222">
        <f>SUM(R427:R498)</f>
        <v>0</v>
      </c>
      <c r="S426" s="221"/>
      <c r="T426" s="223">
        <f>SUM(T427:T498)</f>
        <v>0</v>
      </c>
      <c r="U426" s="12"/>
      <c r="V426" s="12"/>
      <c r="W426" s="12"/>
      <c r="X426" s="12"/>
      <c r="Y426" s="12"/>
      <c r="Z426" s="12"/>
      <c r="AA426" s="12"/>
      <c r="AB426" s="12"/>
      <c r="AC426" s="12"/>
      <c r="AD426" s="12"/>
      <c r="AE426" s="12"/>
      <c r="AR426" s="224" t="s">
        <v>86</v>
      </c>
      <c r="AT426" s="225" t="s">
        <v>75</v>
      </c>
      <c r="AU426" s="225" t="s">
        <v>84</v>
      </c>
      <c r="AY426" s="224" t="s">
        <v>350</v>
      </c>
      <c r="BK426" s="226">
        <f>SUM(BK427:BK498)</f>
        <v>0</v>
      </c>
    </row>
    <row r="427" s="2" customFormat="1" ht="24.15" customHeight="1">
      <c r="A427" s="39"/>
      <c r="B427" s="40"/>
      <c r="C427" s="229" t="s">
        <v>2475</v>
      </c>
      <c r="D427" s="229" t="s">
        <v>352</v>
      </c>
      <c r="E427" s="230" t="s">
        <v>8009</v>
      </c>
      <c r="F427" s="231" t="s">
        <v>8010</v>
      </c>
      <c r="G427" s="232" t="s">
        <v>551</v>
      </c>
      <c r="H427" s="233">
        <v>514</v>
      </c>
      <c r="I427" s="234"/>
      <c r="J427" s="235">
        <f>ROUND(I427*H427,2)</f>
        <v>0</v>
      </c>
      <c r="K427" s="231" t="s">
        <v>7709</v>
      </c>
      <c r="L427" s="45"/>
      <c r="M427" s="236" t="s">
        <v>1</v>
      </c>
      <c r="N427" s="237" t="s">
        <v>41</v>
      </c>
      <c r="O427" s="92"/>
      <c r="P427" s="238">
        <f>O427*H427</f>
        <v>0</v>
      </c>
      <c r="Q427" s="238">
        <v>0</v>
      </c>
      <c r="R427" s="238">
        <f>Q427*H427</f>
        <v>0</v>
      </c>
      <c r="S427" s="238">
        <v>0</v>
      </c>
      <c r="T427" s="239">
        <f>S427*H427</f>
        <v>0</v>
      </c>
      <c r="U427" s="39"/>
      <c r="V427" s="39"/>
      <c r="W427" s="39"/>
      <c r="X427" s="39"/>
      <c r="Y427" s="39"/>
      <c r="Z427" s="39"/>
      <c r="AA427" s="39"/>
      <c r="AB427" s="39"/>
      <c r="AC427" s="39"/>
      <c r="AD427" s="39"/>
      <c r="AE427" s="39"/>
      <c r="AR427" s="240" t="s">
        <v>530</v>
      </c>
      <c r="AT427" s="240" t="s">
        <v>352</v>
      </c>
      <c r="AU427" s="240" t="s">
        <v>86</v>
      </c>
      <c r="AY427" s="18" t="s">
        <v>350</v>
      </c>
      <c r="BE427" s="241">
        <f>IF(N427="základní",J427,0)</f>
        <v>0</v>
      </c>
      <c r="BF427" s="241">
        <f>IF(N427="snížená",J427,0)</f>
        <v>0</v>
      </c>
      <c r="BG427" s="241">
        <f>IF(N427="zákl. přenesená",J427,0)</f>
        <v>0</v>
      </c>
      <c r="BH427" s="241">
        <f>IF(N427="sníž. přenesená",J427,0)</f>
        <v>0</v>
      </c>
      <c r="BI427" s="241">
        <f>IF(N427="nulová",J427,0)</f>
        <v>0</v>
      </c>
      <c r="BJ427" s="18" t="s">
        <v>84</v>
      </c>
      <c r="BK427" s="241">
        <f>ROUND(I427*H427,2)</f>
        <v>0</v>
      </c>
      <c r="BL427" s="18" t="s">
        <v>530</v>
      </c>
      <c r="BM427" s="240" t="s">
        <v>3453</v>
      </c>
    </row>
    <row r="428" s="2" customFormat="1">
      <c r="A428" s="39"/>
      <c r="B428" s="40"/>
      <c r="C428" s="41"/>
      <c r="D428" s="242" t="s">
        <v>359</v>
      </c>
      <c r="E428" s="41"/>
      <c r="F428" s="243" t="s">
        <v>8010</v>
      </c>
      <c r="G428" s="41"/>
      <c r="H428" s="41"/>
      <c r="I428" s="244"/>
      <c r="J428" s="41"/>
      <c r="K428" s="41"/>
      <c r="L428" s="45"/>
      <c r="M428" s="245"/>
      <c r="N428" s="246"/>
      <c r="O428" s="92"/>
      <c r="P428" s="92"/>
      <c r="Q428" s="92"/>
      <c r="R428" s="92"/>
      <c r="S428" s="92"/>
      <c r="T428" s="93"/>
      <c r="U428" s="39"/>
      <c r="V428" s="39"/>
      <c r="W428" s="39"/>
      <c r="X428" s="39"/>
      <c r="Y428" s="39"/>
      <c r="Z428" s="39"/>
      <c r="AA428" s="39"/>
      <c r="AB428" s="39"/>
      <c r="AC428" s="39"/>
      <c r="AD428" s="39"/>
      <c r="AE428" s="39"/>
      <c r="AT428" s="18" t="s">
        <v>359</v>
      </c>
      <c r="AU428" s="18" t="s">
        <v>86</v>
      </c>
    </row>
    <row r="429" s="2" customFormat="1" ht="16.5" customHeight="1">
      <c r="A429" s="39"/>
      <c r="B429" s="40"/>
      <c r="C429" s="229" t="s">
        <v>2481</v>
      </c>
      <c r="D429" s="229" t="s">
        <v>352</v>
      </c>
      <c r="E429" s="230" t="s">
        <v>8011</v>
      </c>
      <c r="F429" s="231" t="s">
        <v>8012</v>
      </c>
      <c r="G429" s="232" t="s">
        <v>551</v>
      </c>
      <c r="H429" s="233">
        <v>514</v>
      </c>
      <c r="I429" s="234"/>
      <c r="J429" s="235">
        <f>ROUND(I429*H429,2)</f>
        <v>0</v>
      </c>
      <c r="K429" s="231" t="s">
        <v>7709</v>
      </c>
      <c r="L429" s="45"/>
      <c r="M429" s="236" t="s">
        <v>1</v>
      </c>
      <c r="N429" s="237" t="s">
        <v>41</v>
      </c>
      <c r="O429" s="92"/>
      <c r="P429" s="238">
        <f>O429*H429</f>
        <v>0</v>
      </c>
      <c r="Q429" s="238">
        <v>0</v>
      </c>
      <c r="R429" s="238">
        <f>Q429*H429</f>
        <v>0</v>
      </c>
      <c r="S429" s="238">
        <v>0</v>
      </c>
      <c r="T429" s="239">
        <f>S429*H429</f>
        <v>0</v>
      </c>
      <c r="U429" s="39"/>
      <c r="V429" s="39"/>
      <c r="W429" s="39"/>
      <c r="X429" s="39"/>
      <c r="Y429" s="39"/>
      <c r="Z429" s="39"/>
      <c r="AA429" s="39"/>
      <c r="AB429" s="39"/>
      <c r="AC429" s="39"/>
      <c r="AD429" s="39"/>
      <c r="AE429" s="39"/>
      <c r="AR429" s="240" t="s">
        <v>530</v>
      </c>
      <c r="AT429" s="240" t="s">
        <v>352</v>
      </c>
      <c r="AU429" s="240" t="s">
        <v>86</v>
      </c>
      <c r="AY429" s="18" t="s">
        <v>350</v>
      </c>
      <c r="BE429" s="241">
        <f>IF(N429="základní",J429,0)</f>
        <v>0</v>
      </c>
      <c r="BF429" s="241">
        <f>IF(N429="snížená",J429,0)</f>
        <v>0</v>
      </c>
      <c r="BG429" s="241">
        <f>IF(N429="zákl. přenesená",J429,0)</f>
        <v>0</v>
      </c>
      <c r="BH429" s="241">
        <f>IF(N429="sníž. přenesená",J429,0)</f>
        <v>0</v>
      </c>
      <c r="BI429" s="241">
        <f>IF(N429="nulová",J429,0)</f>
        <v>0</v>
      </c>
      <c r="BJ429" s="18" t="s">
        <v>84</v>
      </c>
      <c r="BK429" s="241">
        <f>ROUND(I429*H429,2)</f>
        <v>0</v>
      </c>
      <c r="BL429" s="18" t="s">
        <v>530</v>
      </c>
      <c r="BM429" s="240" t="s">
        <v>3461</v>
      </c>
    </row>
    <row r="430" s="2" customFormat="1">
      <c r="A430" s="39"/>
      <c r="B430" s="40"/>
      <c r="C430" s="41"/>
      <c r="D430" s="242" t="s">
        <v>359</v>
      </c>
      <c r="E430" s="41"/>
      <c r="F430" s="243" t="s">
        <v>8012</v>
      </c>
      <c r="G430" s="41"/>
      <c r="H430" s="41"/>
      <c r="I430" s="244"/>
      <c r="J430" s="41"/>
      <c r="K430" s="41"/>
      <c r="L430" s="45"/>
      <c r="M430" s="245"/>
      <c r="N430" s="246"/>
      <c r="O430" s="92"/>
      <c r="P430" s="92"/>
      <c r="Q430" s="92"/>
      <c r="R430" s="92"/>
      <c r="S430" s="92"/>
      <c r="T430" s="93"/>
      <c r="U430" s="39"/>
      <c r="V430" s="39"/>
      <c r="W430" s="39"/>
      <c r="X430" s="39"/>
      <c r="Y430" s="39"/>
      <c r="Z430" s="39"/>
      <c r="AA430" s="39"/>
      <c r="AB430" s="39"/>
      <c r="AC430" s="39"/>
      <c r="AD430" s="39"/>
      <c r="AE430" s="39"/>
      <c r="AT430" s="18" t="s">
        <v>359</v>
      </c>
      <c r="AU430" s="18" t="s">
        <v>86</v>
      </c>
    </row>
    <row r="431" s="2" customFormat="1" ht="24.15" customHeight="1">
      <c r="A431" s="39"/>
      <c r="B431" s="40"/>
      <c r="C431" s="229" t="s">
        <v>2486</v>
      </c>
      <c r="D431" s="229" t="s">
        <v>352</v>
      </c>
      <c r="E431" s="230" t="s">
        <v>8013</v>
      </c>
      <c r="F431" s="231" t="s">
        <v>8014</v>
      </c>
      <c r="G431" s="232" t="s">
        <v>551</v>
      </c>
      <c r="H431" s="233">
        <v>360</v>
      </c>
      <c r="I431" s="234"/>
      <c r="J431" s="235">
        <f>ROUND(I431*H431,2)</f>
        <v>0</v>
      </c>
      <c r="K431" s="231" t="s">
        <v>7709</v>
      </c>
      <c r="L431" s="45"/>
      <c r="M431" s="236" t="s">
        <v>1</v>
      </c>
      <c r="N431" s="237" t="s">
        <v>41</v>
      </c>
      <c r="O431" s="92"/>
      <c r="P431" s="238">
        <f>O431*H431</f>
        <v>0</v>
      </c>
      <c r="Q431" s="238">
        <v>0</v>
      </c>
      <c r="R431" s="238">
        <f>Q431*H431</f>
        <v>0</v>
      </c>
      <c r="S431" s="238">
        <v>0</v>
      </c>
      <c r="T431" s="239">
        <f>S431*H431</f>
        <v>0</v>
      </c>
      <c r="U431" s="39"/>
      <c r="V431" s="39"/>
      <c r="W431" s="39"/>
      <c r="X431" s="39"/>
      <c r="Y431" s="39"/>
      <c r="Z431" s="39"/>
      <c r="AA431" s="39"/>
      <c r="AB431" s="39"/>
      <c r="AC431" s="39"/>
      <c r="AD431" s="39"/>
      <c r="AE431" s="39"/>
      <c r="AR431" s="240" t="s">
        <v>530</v>
      </c>
      <c r="AT431" s="240" t="s">
        <v>352</v>
      </c>
      <c r="AU431" s="240" t="s">
        <v>86</v>
      </c>
      <c r="AY431" s="18" t="s">
        <v>350</v>
      </c>
      <c r="BE431" s="241">
        <f>IF(N431="základní",J431,0)</f>
        <v>0</v>
      </c>
      <c r="BF431" s="241">
        <f>IF(N431="snížená",J431,0)</f>
        <v>0</v>
      </c>
      <c r="BG431" s="241">
        <f>IF(N431="zákl. přenesená",J431,0)</f>
        <v>0</v>
      </c>
      <c r="BH431" s="241">
        <f>IF(N431="sníž. přenesená",J431,0)</f>
        <v>0</v>
      </c>
      <c r="BI431" s="241">
        <f>IF(N431="nulová",J431,0)</f>
        <v>0</v>
      </c>
      <c r="BJ431" s="18" t="s">
        <v>84</v>
      </c>
      <c r="BK431" s="241">
        <f>ROUND(I431*H431,2)</f>
        <v>0</v>
      </c>
      <c r="BL431" s="18" t="s">
        <v>530</v>
      </c>
      <c r="BM431" s="240" t="s">
        <v>3469</v>
      </c>
    </row>
    <row r="432" s="2" customFormat="1">
      <c r="A432" s="39"/>
      <c r="B432" s="40"/>
      <c r="C432" s="41"/>
      <c r="D432" s="242" t="s">
        <v>359</v>
      </c>
      <c r="E432" s="41"/>
      <c r="F432" s="243" t="s">
        <v>8014</v>
      </c>
      <c r="G432" s="41"/>
      <c r="H432" s="41"/>
      <c r="I432" s="244"/>
      <c r="J432" s="41"/>
      <c r="K432" s="41"/>
      <c r="L432" s="45"/>
      <c r="M432" s="245"/>
      <c r="N432" s="246"/>
      <c r="O432" s="92"/>
      <c r="P432" s="92"/>
      <c r="Q432" s="92"/>
      <c r="R432" s="92"/>
      <c r="S432" s="92"/>
      <c r="T432" s="93"/>
      <c r="U432" s="39"/>
      <c r="V432" s="39"/>
      <c r="W432" s="39"/>
      <c r="X432" s="39"/>
      <c r="Y432" s="39"/>
      <c r="Z432" s="39"/>
      <c r="AA432" s="39"/>
      <c r="AB432" s="39"/>
      <c r="AC432" s="39"/>
      <c r="AD432" s="39"/>
      <c r="AE432" s="39"/>
      <c r="AT432" s="18" t="s">
        <v>359</v>
      </c>
      <c r="AU432" s="18" t="s">
        <v>86</v>
      </c>
    </row>
    <row r="433" s="2" customFormat="1" ht="16.5" customHeight="1">
      <c r="A433" s="39"/>
      <c r="B433" s="40"/>
      <c r="C433" s="229" t="s">
        <v>2493</v>
      </c>
      <c r="D433" s="229" t="s">
        <v>352</v>
      </c>
      <c r="E433" s="230" t="s">
        <v>8015</v>
      </c>
      <c r="F433" s="231" t="s">
        <v>8016</v>
      </c>
      <c r="G433" s="232" t="s">
        <v>551</v>
      </c>
      <c r="H433" s="233">
        <v>360</v>
      </c>
      <c r="I433" s="234"/>
      <c r="J433" s="235">
        <f>ROUND(I433*H433,2)</f>
        <v>0</v>
      </c>
      <c r="K433" s="231" t="s">
        <v>7709</v>
      </c>
      <c r="L433" s="45"/>
      <c r="M433" s="236" t="s">
        <v>1</v>
      </c>
      <c r="N433" s="237" t="s">
        <v>41</v>
      </c>
      <c r="O433" s="92"/>
      <c r="P433" s="238">
        <f>O433*H433</f>
        <v>0</v>
      </c>
      <c r="Q433" s="238">
        <v>0</v>
      </c>
      <c r="R433" s="238">
        <f>Q433*H433</f>
        <v>0</v>
      </c>
      <c r="S433" s="238">
        <v>0</v>
      </c>
      <c r="T433" s="239">
        <f>S433*H433</f>
        <v>0</v>
      </c>
      <c r="U433" s="39"/>
      <c r="V433" s="39"/>
      <c r="W433" s="39"/>
      <c r="X433" s="39"/>
      <c r="Y433" s="39"/>
      <c r="Z433" s="39"/>
      <c r="AA433" s="39"/>
      <c r="AB433" s="39"/>
      <c r="AC433" s="39"/>
      <c r="AD433" s="39"/>
      <c r="AE433" s="39"/>
      <c r="AR433" s="240" t="s">
        <v>530</v>
      </c>
      <c r="AT433" s="240" t="s">
        <v>352</v>
      </c>
      <c r="AU433" s="240" t="s">
        <v>86</v>
      </c>
      <c r="AY433" s="18" t="s">
        <v>350</v>
      </c>
      <c r="BE433" s="241">
        <f>IF(N433="základní",J433,0)</f>
        <v>0</v>
      </c>
      <c r="BF433" s="241">
        <f>IF(N433="snížená",J433,0)</f>
        <v>0</v>
      </c>
      <c r="BG433" s="241">
        <f>IF(N433="zákl. přenesená",J433,0)</f>
        <v>0</v>
      </c>
      <c r="BH433" s="241">
        <f>IF(N433="sníž. přenesená",J433,0)</f>
        <v>0</v>
      </c>
      <c r="BI433" s="241">
        <f>IF(N433="nulová",J433,0)</f>
        <v>0</v>
      </c>
      <c r="BJ433" s="18" t="s">
        <v>84</v>
      </c>
      <c r="BK433" s="241">
        <f>ROUND(I433*H433,2)</f>
        <v>0</v>
      </c>
      <c r="BL433" s="18" t="s">
        <v>530</v>
      </c>
      <c r="BM433" s="240" t="s">
        <v>3477</v>
      </c>
    </row>
    <row r="434" s="2" customFormat="1">
      <c r="A434" s="39"/>
      <c r="B434" s="40"/>
      <c r="C434" s="41"/>
      <c r="D434" s="242" t="s">
        <v>359</v>
      </c>
      <c r="E434" s="41"/>
      <c r="F434" s="243" t="s">
        <v>8016</v>
      </c>
      <c r="G434" s="41"/>
      <c r="H434" s="41"/>
      <c r="I434" s="244"/>
      <c r="J434" s="41"/>
      <c r="K434" s="41"/>
      <c r="L434" s="45"/>
      <c r="M434" s="245"/>
      <c r="N434" s="246"/>
      <c r="O434" s="92"/>
      <c r="P434" s="92"/>
      <c r="Q434" s="92"/>
      <c r="R434" s="92"/>
      <c r="S434" s="92"/>
      <c r="T434" s="93"/>
      <c r="U434" s="39"/>
      <c r="V434" s="39"/>
      <c r="W434" s="39"/>
      <c r="X434" s="39"/>
      <c r="Y434" s="39"/>
      <c r="Z434" s="39"/>
      <c r="AA434" s="39"/>
      <c r="AB434" s="39"/>
      <c r="AC434" s="39"/>
      <c r="AD434" s="39"/>
      <c r="AE434" s="39"/>
      <c r="AT434" s="18" t="s">
        <v>359</v>
      </c>
      <c r="AU434" s="18" t="s">
        <v>86</v>
      </c>
    </row>
    <row r="435" s="2" customFormat="1" ht="24.15" customHeight="1">
      <c r="A435" s="39"/>
      <c r="B435" s="40"/>
      <c r="C435" s="229" t="s">
        <v>2499</v>
      </c>
      <c r="D435" s="229" t="s">
        <v>352</v>
      </c>
      <c r="E435" s="230" t="s">
        <v>8017</v>
      </c>
      <c r="F435" s="231" t="s">
        <v>8018</v>
      </c>
      <c r="G435" s="232" t="s">
        <v>551</v>
      </c>
      <c r="H435" s="233">
        <v>383</v>
      </c>
      <c r="I435" s="234"/>
      <c r="J435" s="235">
        <f>ROUND(I435*H435,2)</f>
        <v>0</v>
      </c>
      <c r="K435" s="231" t="s">
        <v>7709</v>
      </c>
      <c r="L435" s="45"/>
      <c r="M435" s="236" t="s">
        <v>1</v>
      </c>
      <c r="N435" s="237" t="s">
        <v>41</v>
      </c>
      <c r="O435" s="92"/>
      <c r="P435" s="238">
        <f>O435*H435</f>
        <v>0</v>
      </c>
      <c r="Q435" s="238">
        <v>0</v>
      </c>
      <c r="R435" s="238">
        <f>Q435*H435</f>
        <v>0</v>
      </c>
      <c r="S435" s="238">
        <v>0</v>
      </c>
      <c r="T435" s="239">
        <f>S435*H435</f>
        <v>0</v>
      </c>
      <c r="U435" s="39"/>
      <c r="V435" s="39"/>
      <c r="W435" s="39"/>
      <c r="X435" s="39"/>
      <c r="Y435" s="39"/>
      <c r="Z435" s="39"/>
      <c r="AA435" s="39"/>
      <c r="AB435" s="39"/>
      <c r="AC435" s="39"/>
      <c r="AD435" s="39"/>
      <c r="AE435" s="39"/>
      <c r="AR435" s="240" t="s">
        <v>530</v>
      </c>
      <c r="AT435" s="240" t="s">
        <v>352</v>
      </c>
      <c r="AU435" s="240" t="s">
        <v>86</v>
      </c>
      <c r="AY435" s="18" t="s">
        <v>350</v>
      </c>
      <c r="BE435" s="241">
        <f>IF(N435="základní",J435,0)</f>
        <v>0</v>
      </c>
      <c r="BF435" s="241">
        <f>IF(N435="snížená",J435,0)</f>
        <v>0</v>
      </c>
      <c r="BG435" s="241">
        <f>IF(N435="zákl. přenesená",J435,0)</f>
        <v>0</v>
      </c>
      <c r="BH435" s="241">
        <f>IF(N435="sníž. přenesená",J435,0)</f>
        <v>0</v>
      </c>
      <c r="BI435" s="241">
        <f>IF(N435="nulová",J435,0)</f>
        <v>0</v>
      </c>
      <c r="BJ435" s="18" t="s">
        <v>84</v>
      </c>
      <c r="BK435" s="241">
        <f>ROUND(I435*H435,2)</f>
        <v>0</v>
      </c>
      <c r="BL435" s="18" t="s">
        <v>530</v>
      </c>
      <c r="BM435" s="240" t="s">
        <v>3485</v>
      </c>
    </row>
    <row r="436" s="2" customFormat="1">
      <c r="A436" s="39"/>
      <c r="B436" s="40"/>
      <c r="C436" s="41"/>
      <c r="D436" s="242" t="s">
        <v>359</v>
      </c>
      <c r="E436" s="41"/>
      <c r="F436" s="243" t="s">
        <v>8018</v>
      </c>
      <c r="G436" s="41"/>
      <c r="H436" s="41"/>
      <c r="I436" s="244"/>
      <c r="J436" s="41"/>
      <c r="K436" s="41"/>
      <c r="L436" s="45"/>
      <c r="M436" s="245"/>
      <c r="N436" s="246"/>
      <c r="O436" s="92"/>
      <c r="P436" s="92"/>
      <c r="Q436" s="92"/>
      <c r="R436" s="92"/>
      <c r="S436" s="92"/>
      <c r="T436" s="93"/>
      <c r="U436" s="39"/>
      <c r="V436" s="39"/>
      <c r="W436" s="39"/>
      <c r="X436" s="39"/>
      <c r="Y436" s="39"/>
      <c r="Z436" s="39"/>
      <c r="AA436" s="39"/>
      <c r="AB436" s="39"/>
      <c r="AC436" s="39"/>
      <c r="AD436" s="39"/>
      <c r="AE436" s="39"/>
      <c r="AT436" s="18" t="s">
        <v>359</v>
      </c>
      <c r="AU436" s="18" t="s">
        <v>86</v>
      </c>
    </row>
    <row r="437" s="2" customFormat="1" ht="16.5" customHeight="1">
      <c r="A437" s="39"/>
      <c r="B437" s="40"/>
      <c r="C437" s="229" t="s">
        <v>2504</v>
      </c>
      <c r="D437" s="229" t="s">
        <v>352</v>
      </c>
      <c r="E437" s="230" t="s">
        <v>8019</v>
      </c>
      <c r="F437" s="231" t="s">
        <v>8020</v>
      </c>
      <c r="G437" s="232" t="s">
        <v>551</v>
      </c>
      <c r="H437" s="233">
        <v>383</v>
      </c>
      <c r="I437" s="234"/>
      <c r="J437" s="235">
        <f>ROUND(I437*H437,2)</f>
        <v>0</v>
      </c>
      <c r="K437" s="231" t="s">
        <v>7709</v>
      </c>
      <c r="L437" s="45"/>
      <c r="M437" s="236" t="s">
        <v>1</v>
      </c>
      <c r="N437" s="237" t="s">
        <v>41</v>
      </c>
      <c r="O437" s="92"/>
      <c r="P437" s="238">
        <f>O437*H437</f>
        <v>0</v>
      </c>
      <c r="Q437" s="238">
        <v>0</v>
      </c>
      <c r="R437" s="238">
        <f>Q437*H437</f>
        <v>0</v>
      </c>
      <c r="S437" s="238">
        <v>0</v>
      </c>
      <c r="T437" s="239">
        <f>S437*H437</f>
        <v>0</v>
      </c>
      <c r="U437" s="39"/>
      <c r="V437" s="39"/>
      <c r="W437" s="39"/>
      <c r="X437" s="39"/>
      <c r="Y437" s="39"/>
      <c r="Z437" s="39"/>
      <c r="AA437" s="39"/>
      <c r="AB437" s="39"/>
      <c r="AC437" s="39"/>
      <c r="AD437" s="39"/>
      <c r="AE437" s="39"/>
      <c r="AR437" s="240" t="s">
        <v>530</v>
      </c>
      <c r="AT437" s="240" t="s">
        <v>352</v>
      </c>
      <c r="AU437" s="240" t="s">
        <v>86</v>
      </c>
      <c r="AY437" s="18" t="s">
        <v>350</v>
      </c>
      <c r="BE437" s="241">
        <f>IF(N437="základní",J437,0)</f>
        <v>0</v>
      </c>
      <c r="BF437" s="241">
        <f>IF(N437="snížená",J437,0)</f>
        <v>0</v>
      </c>
      <c r="BG437" s="241">
        <f>IF(N437="zákl. přenesená",J437,0)</f>
        <v>0</v>
      </c>
      <c r="BH437" s="241">
        <f>IF(N437="sníž. přenesená",J437,0)</f>
        <v>0</v>
      </c>
      <c r="BI437" s="241">
        <f>IF(N437="nulová",J437,0)</f>
        <v>0</v>
      </c>
      <c r="BJ437" s="18" t="s">
        <v>84</v>
      </c>
      <c r="BK437" s="241">
        <f>ROUND(I437*H437,2)</f>
        <v>0</v>
      </c>
      <c r="BL437" s="18" t="s">
        <v>530</v>
      </c>
      <c r="BM437" s="240" t="s">
        <v>3493</v>
      </c>
    </row>
    <row r="438" s="2" customFormat="1">
      <c r="A438" s="39"/>
      <c r="B438" s="40"/>
      <c r="C438" s="41"/>
      <c r="D438" s="242" t="s">
        <v>359</v>
      </c>
      <c r="E438" s="41"/>
      <c r="F438" s="243" t="s">
        <v>8020</v>
      </c>
      <c r="G438" s="41"/>
      <c r="H438" s="41"/>
      <c r="I438" s="244"/>
      <c r="J438" s="41"/>
      <c r="K438" s="41"/>
      <c r="L438" s="45"/>
      <c r="M438" s="245"/>
      <c r="N438" s="246"/>
      <c r="O438" s="92"/>
      <c r="P438" s="92"/>
      <c r="Q438" s="92"/>
      <c r="R438" s="92"/>
      <c r="S438" s="92"/>
      <c r="T438" s="93"/>
      <c r="U438" s="39"/>
      <c r="V438" s="39"/>
      <c r="W438" s="39"/>
      <c r="X438" s="39"/>
      <c r="Y438" s="39"/>
      <c r="Z438" s="39"/>
      <c r="AA438" s="39"/>
      <c r="AB438" s="39"/>
      <c r="AC438" s="39"/>
      <c r="AD438" s="39"/>
      <c r="AE438" s="39"/>
      <c r="AT438" s="18" t="s">
        <v>359</v>
      </c>
      <c r="AU438" s="18" t="s">
        <v>86</v>
      </c>
    </row>
    <row r="439" s="2" customFormat="1" ht="24.15" customHeight="1">
      <c r="A439" s="39"/>
      <c r="B439" s="40"/>
      <c r="C439" s="229" t="s">
        <v>2511</v>
      </c>
      <c r="D439" s="229" t="s">
        <v>352</v>
      </c>
      <c r="E439" s="230" t="s">
        <v>8021</v>
      </c>
      <c r="F439" s="231" t="s">
        <v>8022</v>
      </c>
      <c r="G439" s="232" t="s">
        <v>551</v>
      </c>
      <c r="H439" s="233">
        <v>238</v>
      </c>
      <c r="I439" s="234"/>
      <c r="J439" s="235">
        <f>ROUND(I439*H439,2)</f>
        <v>0</v>
      </c>
      <c r="K439" s="231" t="s">
        <v>7709</v>
      </c>
      <c r="L439" s="45"/>
      <c r="M439" s="236" t="s">
        <v>1</v>
      </c>
      <c r="N439" s="237" t="s">
        <v>41</v>
      </c>
      <c r="O439" s="92"/>
      <c r="P439" s="238">
        <f>O439*H439</f>
        <v>0</v>
      </c>
      <c r="Q439" s="238">
        <v>0</v>
      </c>
      <c r="R439" s="238">
        <f>Q439*H439</f>
        <v>0</v>
      </c>
      <c r="S439" s="238">
        <v>0</v>
      </c>
      <c r="T439" s="239">
        <f>S439*H439</f>
        <v>0</v>
      </c>
      <c r="U439" s="39"/>
      <c r="V439" s="39"/>
      <c r="W439" s="39"/>
      <c r="X439" s="39"/>
      <c r="Y439" s="39"/>
      <c r="Z439" s="39"/>
      <c r="AA439" s="39"/>
      <c r="AB439" s="39"/>
      <c r="AC439" s="39"/>
      <c r="AD439" s="39"/>
      <c r="AE439" s="39"/>
      <c r="AR439" s="240" t="s">
        <v>530</v>
      </c>
      <c r="AT439" s="240" t="s">
        <v>352</v>
      </c>
      <c r="AU439" s="240" t="s">
        <v>86</v>
      </c>
      <c r="AY439" s="18" t="s">
        <v>350</v>
      </c>
      <c r="BE439" s="241">
        <f>IF(N439="základní",J439,0)</f>
        <v>0</v>
      </c>
      <c r="BF439" s="241">
        <f>IF(N439="snížená",J439,0)</f>
        <v>0</v>
      </c>
      <c r="BG439" s="241">
        <f>IF(N439="zákl. přenesená",J439,0)</f>
        <v>0</v>
      </c>
      <c r="BH439" s="241">
        <f>IF(N439="sníž. přenesená",J439,0)</f>
        <v>0</v>
      </c>
      <c r="BI439" s="241">
        <f>IF(N439="nulová",J439,0)</f>
        <v>0</v>
      </c>
      <c r="BJ439" s="18" t="s">
        <v>84</v>
      </c>
      <c r="BK439" s="241">
        <f>ROUND(I439*H439,2)</f>
        <v>0</v>
      </c>
      <c r="BL439" s="18" t="s">
        <v>530</v>
      </c>
      <c r="BM439" s="240" t="s">
        <v>3501</v>
      </c>
    </row>
    <row r="440" s="2" customFormat="1">
      <c r="A440" s="39"/>
      <c r="B440" s="40"/>
      <c r="C440" s="41"/>
      <c r="D440" s="242" t="s">
        <v>359</v>
      </c>
      <c r="E440" s="41"/>
      <c r="F440" s="243" t="s">
        <v>8022</v>
      </c>
      <c r="G440" s="41"/>
      <c r="H440" s="41"/>
      <c r="I440" s="244"/>
      <c r="J440" s="41"/>
      <c r="K440" s="41"/>
      <c r="L440" s="45"/>
      <c r="M440" s="245"/>
      <c r="N440" s="246"/>
      <c r="O440" s="92"/>
      <c r="P440" s="92"/>
      <c r="Q440" s="92"/>
      <c r="R440" s="92"/>
      <c r="S440" s="92"/>
      <c r="T440" s="93"/>
      <c r="U440" s="39"/>
      <c r="V440" s="39"/>
      <c r="W440" s="39"/>
      <c r="X440" s="39"/>
      <c r="Y440" s="39"/>
      <c r="Z440" s="39"/>
      <c r="AA440" s="39"/>
      <c r="AB440" s="39"/>
      <c r="AC440" s="39"/>
      <c r="AD440" s="39"/>
      <c r="AE440" s="39"/>
      <c r="AT440" s="18" t="s">
        <v>359</v>
      </c>
      <c r="AU440" s="18" t="s">
        <v>86</v>
      </c>
    </row>
    <row r="441" s="2" customFormat="1" ht="16.5" customHeight="1">
      <c r="A441" s="39"/>
      <c r="B441" s="40"/>
      <c r="C441" s="229" t="s">
        <v>2516</v>
      </c>
      <c r="D441" s="229" t="s">
        <v>352</v>
      </c>
      <c r="E441" s="230" t="s">
        <v>8023</v>
      </c>
      <c r="F441" s="231" t="s">
        <v>8024</v>
      </c>
      <c r="G441" s="232" t="s">
        <v>551</v>
      </c>
      <c r="H441" s="233">
        <v>238</v>
      </c>
      <c r="I441" s="234"/>
      <c r="J441" s="235">
        <f>ROUND(I441*H441,2)</f>
        <v>0</v>
      </c>
      <c r="K441" s="231" t="s">
        <v>7709</v>
      </c>
      <c r="L441" s="45"/>
      <c r="M441" s="236" t="s">
        <v>1</v>
      </c>
      <c r="N441" s="237" t="s">
        <v>41</v>
      </c>
      <c r="O441" s="92"/>
      <c r="P441" s="238">
        <f>O441*H441</f>
        <v>0</v>
      </c>
      <c r="Q441" s="238">
        <v>0</v>
      </c>
      <c r="R441" s="238">
        <f>Q441*H441</f>
        <v>0</v>
      </c>
      <c r="S441" s="238">
        <v>0</v>
      </c>
      <c r="T441" s="239">
        <f>S441*H441</f>
        <v>0</v>
      </c>
      <c r="U441" s="39"/>
      <c r="V441" s="39"/>
      <c r="W441" s="39"/>
      <c r="X441" s="39"/>
      <c r="Y441" s="39"/>
      <c r="Z441" s="39"/>
      <c r="AA441" s="39"/>
      <c r="AB441" s="39"/>
      <c r="AC441" s="39"/>
      <c r="AD441" s="39"/>
      <c r="AE441" s="39"/>
      <c r="AR441" s="240" t="s">
        <v>530</v>
      </c>
      <c r="AT441" s="240" t="s">
        <v>352</v>
      </c>
      <c r="AU441" s="240" t="s">
        <v>86</v>
      </c>
      <c r="AY441" s="18" t="s">
        <v>350</v>
      </c>
      <c r="BE441" s="241">
        <f>IF(N441="základní",J441,0)</f>
        <v>0</v>
      </c>
      <c r="BF441" s="241">
        <f>IF(N441="snížená",J441,0)</f>
        <v>0</v>
      </c>
      <c r="BG441" s="241">
        <f>IF(N441="zákl. přenesená",J441,0)</f>
        <v>0</v>
      </c>
      <c r="BH441" s="241">
        <f>IF(N441="sníž. přenesená",J441,0)</f>
        <v>0</v>
      </c>
      <c r="BI441" s="241">
        <f>IF(N441="nulová",J441,0)</f>
        <v>0</v>
      </c>
      <c r="BJ441" s="18" t="s">
        <v>84</v>
      </c>
      <c r="BK441" s="241">
        <f>ROUND(I441*H441,2)</f>
        <v>0</v>
      </c>
      <c r="BL441" s="18" t="s">
        <v>530</v>
      </c>
      <c r="BM441" s="240" t="s">
        <v>3509</v>
      </c>
    </row>
    <row r="442" s="2" customFormat="1">
      <c r="A442" s="39"/>
      <c r="B442" s="40"/>
      <c r="C442" s="41"/>
      <c r="D442" s="242" t="s">
        <v>359</v>
      </c>
      <c r="E442" s="41"/>
      <c r="F442" s="243" t="s">
        <v>8024</v>
      </c>
      <c r="G442" s="41"/>
      <c r="H442" s="41"/>
      <c r="I442" s="244"/>
      <c r="J442" s="41"/>
      <c r="K442" s="41"/>
      <c r="L442" s="45"/>
      <c r="M442" s="245"/>
      <c r="N442" s="246"/>
      <c r="O442" s="92"/>
      <c r="P442" s="92"/>
      <c r="Q442" s="92"/>
      <c r="R442" s="92"/>
      <c r="S442" s="92"/>
      <c r="T442" s="93"/>
      <c r="U442" s="39"/>
      <c r="V442" s="39"/>
      <c r="W442" s="39"/>
      <c r="X442" s="39"/>
      <c r="Y442" s="39"/>
      <c r="Z442" s="39"/>
      <c r="AA442" s="39"/>
      <c r="AB442" s="39"/>
      <c r="AC442" s="39"/>
      <c r="AD442" s="39"/>
      <c r="AE442" s="39"/>
      <c r="AT442" s="18" t="s">
        <v>359</v>
      </c>
      <c r="AU442" s="18" t="s">
        <v>86</v>
      </c>
    </row>
    <row r="443" s="2" customFormat="1" ht="24.15" customHeight="1">
      <c r="A443" s="39"/>
      <c r="B443" s="40"/>
      <c r="C443" s="229" t="s">
        <v>2521</v>
      </c>
      <c r="D443" s="229" t="s">
        <v>352</v>
      </c>
      <c r="E443" s="230" t="s">
        <v>8025</v>
      </c>
      <c r="F443" s="231" t="s">
        <v>8026</v>
      </c>
      <c r="G443" s="232" t="s">
        <v>551</v>
      </c>
      <c r="H443" s="233">
        <v>270</v>
      </c>
      <c r="I443" s="234"/>
      <c r="J443" s="235">
        <f>ROUND(I443*H443,2)</f>
        <v>0</v>
      </c>
      <c r="K443" s="231" t="s">
        <v>7709</v>
      </c>
      <c r="L443" s="45"/>
      <c r="M443" s="236" t="s">
        <v>1</v>
      </c>
      <c r="N443" s="237" t="s">
        <v>41</v>
      </c>
      <c r="O443" s="92"/>
      <c r="P443" s="238">
        <f>O443*H443</f>
        <v>0</v>
      </c>
      <c r="Q443" s="238">
        <v>0</v>
      </c>
      <c r="R443" s="238">
        <f>Q443*H443</f>
        <v>0</v>
      </c>
      <c r="S443" s="238">
        <v>0</v>
      </c>
      <c r="T443" s="239">
        <f>S443*H443</f>
        <v>0</v>
      </c>
      <c r="U443" s="39"/>
      <c r="V443" s="39"/>
      <c r="W443" s="39"/>
      <c r="X443" s="39"/>
      <c r="Y443" s="39"/>
      <c r="Z443" s="39"/>
      <c r="AA443" s="39"/>
      <c r="AB443" s="39"/>
      <c r="AC443" s="39"/>
      <c r="AD443" s="39"/>
      <c r="AE443" s="39"/>
      <c r="AR443" s="240" t="s">
        <v>530</v>
      </c>
      <c r="AT443" s="240" t="s">
        <v>352</v>
      </c>
      <c r="AU443" s="240" t="s">
        <v>86</v>
      </c>
      <c r="AY443" s="18" t="s">
        <v>350</v>
      </c>
      <c r="BE443" s="241">
        <f>IF(N443="základní",J443,0)</f>
        <v>0</v>
      </c>
      <c r="BF443" s="241">
        <f>IF(N443="snížená",J443,0)</f>
        <v>0</v>
      </c>
      <c r="BG443" s="241">
        <f>IF(N443="zákl. přenesená",J443,0)</f>
        <v>0</v>
      </c>
      <c r="BH443" s="241">
        <f>IF(N443="sníž. přenesená",J443,0)</f>
        <v>0</v>
      </c>
      <c r="BI443" s="241">
        <f>IF(N443="nulová",J443,0)</f>
        <v>0</v>
      </c>
      <c r="BJ443" s="18" t="s">
        <v>84</v>
      </c>
      <c r="BK443" s="241">
        <f>ROUND(I443*H443,2)</f>
        <v>0</v>
      </c>
      <c r="BL443" s="18" t="s">
        <v>530</v>
      </c>
      <c r="BM443" s="240" t="s">
        <v>3517</v>
      </c>
    </row>
    <row r="444" s="2" customFormat="1">
      <c r="A444" s="39"/>
      <c r="B444" s="40"/>
      <c r="C444" s="41"/>
      <c r="D444" s="242" t="s">
        <v>359</v>
      </c>
      <c r="E444" s="41"/>
      <c r="F444" s="243" t="s">
        <v>8026</v>
      </c>
      <c r="G444" s="41"/>
      <c r="H444" s="41"/>
      <c r="I444" s="244"/>
      <c r="J444" s="41"/>
      <c r="K444" s="41"/>
      <c r="L444" s="45"/>
      <c r="M444" s="245"/>
      <c r="N444" s="246"/>
      <c r="O444" s="92"/>
      <c r="P444" s="92"/>
      <c r="Q444" s="92"/>
      <c r="R444" s="92"/>
      <c r="S444" s="92"/>
      <c r="T444" s="93"/>
      <c r="U444" s="39"/>
      <c r="V444" s="39"/>
      <c r="W444" s="39"/>
      <c r="X444" s="39"/>
      <c r="Y444" s="39"/>
      <c r="Z444" s="39"/>
      <c r="AA444" s="39"/>
      <c r="AB444" s="39"/>
      <c r="AC444" s="39"/>
      <c r="AD444" s="39"/>
      <c r="AE444" s="39"/>
      <c r="AT444" s="18" t="s">
        <v>359</v>
      </c>
      <c r="AU444" s="18" t="s">
        <v>86</v>
      </c>
    </row>
    <row r="445" s="2" customFormat="1" ht="16.5" customHeight="1">
      <c r="A445" s="39"/>
      <c r="B445" s="40"/>
      <c r="C445" s="229" t="s">
        <v>2530</v>
      </c>
      <c r="D445" s="229" t="s">
        <v>352</v>
      </c>
      <c r="E445" s="230" t="s">
        <v>8027</v>
      </c>
      <c r="F445" s="231" t="s">
        <v>8028</v>
      </c>
      <c r="G445" s="232" t="s">
        <v>551</v>
      </c>
      <c r="H445" s="233">
        <v>270</v>
      </c>
      <c r="I445" s="234"/>
      <c r="J445" s="235">
        <f>ROUND(I445*H445,2)</f>
        <v>0</v>
      </c>
      <c r="K445" s="231" t="s">
        <v>7709</v>
      </c>
      <c r="L445" s="45"/>
      <c r="M445" s="236" t="s">
        <v>1</v>
      </c>
      <c r="N445" s="237" t="s">
        <v>41</v>
      </c>
      <c r="O445" s="92"/>
      <c r="P445" s="238">
        <f>O445*H445</f>
        <v>0</v>
      </c>
      <c r="Q445" s="238">
        <v>0</v>
      </c>
      <c r="R445" s="238">
        <f>Q445*H445</f>
        <v>0</v>
      </c>
      <c r="S445" s="238">
        <v>0</v>
      </c>
      <c r="T445" s="239">
        <f>S445*H445</f>
        <v>0</v>
      </c>
      <c r="U445" s="39"/>
      <c r="V445" s="39"/>
      <c r="W445" s="39"/>
      <c r="X445" s="39"/>
      <c r="Y445" s="39"/>
      <c r="Z445" s="39"/>
      <c r="AA445" s="39"/>
      <c r="AB445" s="39"/>
      <c r="AC445" s="39"/>
      <c r="AD445" s="39"/>
      <c r="AE445" s="39"/>
      <c r="AR445" s="240" t="s">
        <v>530</v>
      </c>
      <c r="AT445" s="240" t="s">
        <v>352</v>
      </c>
      <c r="AU445" s="240" t="s">
        <v>86</v>
      </c>
      <c r="AY445" s="18" t="s">
        <v>350</v>
      </c>
      <c r="BE445" s="241">
        <f>IF(N445="základní",J445,0)</f>
        <v>0</v>
      </c>
      <c r="BF445" s="241">
        <f>IF(N445="snížená",J445,0)</f>
        <v>0</v>
      </c>
      <c r="BG445" s="241">
        <f>IF(N445="zákl. přenesená",J445,0)</f>
        <v>0</v>
      </c>
      <c r="BH445" s="241">
        <f>IF(N445="sníž. přenesená",J445,0)</f>
        <v>0</v>
      </c>
      <c r="BI445" s="241">
        <f>IF(N445="nulová",J445,0)</f>
        <v>0</v>
      </c>
      <c r="BJ445" s="18" t="s">
        <v>84</v>
      </c>
      <c r="BK445" s="241">
        <f>ROUND(I445*H445,2)</f>
        <v>0</v>
      </c>
      <c r="BL445" s="18" t="s">
        <v>530</v>
      </c>
      <c r="BM445" s="240" t="s">
        <v>3527</v>
      </c>
    </row>
    <row r="446" s="2" customFormat="1">
      <c r="A446" s="39"/>
      <c r="B446" s="40"/>
      <c r="C446" s="41"/>
      <c r="D446" s="242" t="s">
        <v>359</v>
      </c>
      <c r="E446" s="41"/>
      <c r="F446" s="243" t="s">
        <v>8028</v>
      </c>
      <c r="G446" s="41"/>
      <c r="H446" s="41"/>
      <c r="I446" s="244"/>
      <c r="J446" s="41"/>
      <c r="K446" s="41"/>
      <c r="L446" s="45"/>
      <c r="M446" s="245"/>
      <c r="N446" s="246"/>
      <c r="O446" s="92"/>
      <c r="P446" s="92"/>
      <c r="Q446" s="92"/>
      <c r="R446" s="92"/>
      <c r="S446" s="92"/>
      <c r="T446" s="93"/>
      <c r="U446" s="39"/>
      <c r="V446" s="39"/>
      <c r="W446" s="39"/>
      <c r="X446" s="39"/>
      <c r="Y446" s="39"/>
      <c r="Z446" s="39"/>
      <c r="AA446" s="39"/>
      <c r="AB446" s="39"/>
      <c r="AC446" s="39"/>
      <c r="AD446" s="39"/>
      <c r="AE446" s="39"/>
      <c r="AT446" s="18" t="s">
        <v>359</v>
      </c>
      <c r="AU446" s="18" t="s">
        <v>86</v>
      </c>
    </row>
    <row r="447" s="2" customFormat="1" ht="24.15" customHeight="1">
      <c r="A447" s="39"/>
      <c r="B447" s="40"/>
      <c r="C447" s="229" t="s">
        <v>2536</v>
      </c>
      <c r="D447" s="229" t="s">
        <v>352</v>
      </c>
      <c r="E447" s="230" t="s">
        <v>8029</v>
      </c>
      <c r="F447" s="231" t="s">
        <v>8030</v>
      </c>
      <c r="G447" s="232" t="s">
        <v>551</v>
      </c>
      <c r="H447" s="233">
        <v>170</v>
      </c>
      <c r="I447" s="234"/>
      <c r="J447" s="235">
        <f>ROUND(I447*H447,2)</f>
        <v>0</v>
      </c>
      <c r="K447" s="231" t="s">
        <v>7709</v>
      </c>
      <c r="L447" s="45"/>
      <c r="M447" s="236" t="s">
        <v>1</v>
      </c>
      <c r="N447" s="237" t="s">
        <v>41</v>
      </c>
      <c r="O447" s="92"/>
      <c r="P447" s="238">
        <f>O447*H447</f>
        <v>0</v>
      </c>
      <c r="Q447" s="238">
        <v>0</v>
      </c>
      <c r="R447" s="238">
        <f>Q447*H447</f>
        <v>0</v>
      </c>
      <c r="S447" s="238">
        <v>0</v>
      </c>
      <c r="T447" s="239">
        <f>S447*H447</f>
        <v>0</v>
      </c>
      <c r="U447" s="39"/>
      <c r="V447" s="39"/>
      <c r="W447" s="39"/>
      <c r="X447" s="39"/>
      <c r="Y447" s="39"/>
      <c r="Z447" s="39"/>
      <c r="AA447" s="39"/>
      <c r="AB447" s="39"/>
      <c r="AC447" s="39"/>
      <c r="AD447" s="39"/>
      <c r="AE447" s="39"/>
      <c r="AR447" s="240" t="s">
        <v>530</v>
      </c>
      <c r="AT447" s="240" t="s">
        <v>352</v>
      </c>
      <c r="AU447" s="240" t="s">
        <v>86</v>
      </c>
      <c r="AY447" s="18" t="s">
        <v>350</v>
      </c>
      <c r="BE447" s="241">
        <f>IF(N447="základní",J447,0)</f>
        <v>0</v>
      </c>
      <c r="BF447" s="241">
        <f>IF(N447="snížená",J447,0)</f>
        <v>0</v>
      </c>
      <c r="BG447" s="241">
        <f>IF(N447="zákl. přenesená",J447,0)</f>
        <v>0</v>
      </c>
      <c r="BH447" s="241">
        <f>IF(N447="sníž. přenesená",J447,0)</f>
        <v>0</v>
      </c>
      <c r="BI447" s="241">
        <f>IF(N447="nulová",J447,0)</f>
        <v>0</v>
      </c>
      <c r="BJ447" s="18" t="s">
        <v>84</v>
      </c>
      <c r="BK447" s="241">
        <f>ROUND(I447*H447,2)</f>
        <v>0</v>
      </c>
      <c r="BL447" s="18" t="s">
        <v>530</v>
      </c>
      <c r="BM447" s="240" t="s">
        <v>3539</v>
      </c>
    </row>
    <row r="448" s="2" customFormat="1">
      <c r="A448" s="39"/>
      <c r="B448" s="40"/>
      <c r="C448" s="41"/>
      <c r="D448" s="242" t="s">
        <v>359</v>
      </c>
      <c r="E448" s="41"/>
      <c r="F448" s="243" t="s">
        <v>8030</v>
      </c>
      <c r="G448" s="41"/>
      <c r="H448" s="41"/>
      <c r="I448" s="244"/>
      <c r="J448" s="41"/>
      <c r="K448" s="41"/>
      <c r="L448" s="45"/>
      <c r="M448" s="245"/>
      <c r="N448" s="246"/>
      <c r="O448" s="92"/>
      <c r="P448" s="92"/>
      <c r="Q448" s="92"/>
      <c r="R448" s="92"/>
      <c r="S448" s="92"/>
      <c r="T448" s="93"/>
      <c r="U448" s="39"/>
      <c r="V448" s="39"/>
      <c r="W448" s="39"/>
      <c r="X448" s="39"/>
      <c r="Y448" s="39"/>
      <c r="Z448" s="39"/>
      <c r="AA448" s="39"/>
      <c r="AB448" s="39"/>
      <c r="AC448" s="39"/>
      <c r="AD448" s="39"/>
      <c r="AE448" s="39"/>
      <c r="AT448" s="18" t="s">
        <v>359</v>
      </c>
      <c r="AU448" s="18" t="s">
        <v>86</v>
      </c>
    </row>
    <row r="449" s="2" customFormat="1" ht="16.5" customHeight="1">
      <c r="A449" s="39"/>
      <c r="B449" s="40"/>
      <c r="C449" s="229" t="s">
        <v>2543</v>
      </c>
      <c r="D449" s="229" t="s">
        <v>352</v>
      </c>
      <c r="E449" s="230" t="s">
        <v>8031</v>
      </c>
      <c r="F449" s="231" t="s">
        <v>8032</v>
      </c>
      <c r="G449" s="232" t="s">
        <v>551</v>
      </c>
      <c r="H449" s="233">
        <v>170</v>
      </c>
      <c r="I449" s="234"/>
      <c r="J449" s="235">
        <f>ROUND(I449*H449,2)</f>
        <v>0</v>
      </c>
      <c r="K449" s="231" t="s">
        <v>7709</v>
      </c>
      <c r="L449" s="45"/>
      <c r="M449" s="236" t="s">
        <v>1</v>
      </c>
      <c r="N449" s="237" t="s">
        <v>41</v>
      </c>
      <c r="O449" s="92"/>
      <c r="P449" s="238">
        <f>O449*H449</f>
        <v>0</v>
      </c>
      <c r="Q449" s="238">
        <v>0</v>
      </c>
      <c r="R449" s="238">
        <f>Q449*H449</f>
        <v>0</v>
      </c>
      <c r="S449" s="238">
        <v>0</v>
      </c>
      <c r="T449" s="239">
        <f>S449*H449</f>
        <v>0</v>
      </c>
      <c r="U449" s="39"/>
      <c r="V449" s="39"/>
      <c r="W449" s="39"/>
      <c r="X449" s="39"/>
      <c r="Y449" s="39"/>
      <c r="Z449" s="39"/>
      <c r="AA449" s="39"/>
      <c r="AB449" s="39"/>
      <c r="AC449" s="39"/>
      <c r="AD449" s="39"/>
      <c r="AE449" s="39"/>
      <c r="AR449" s="240" t="s">
        <v>530</v>
      </c>
      <c r="AT449" s="240" t="s">
        <v>352</v>
      </c>
      <c r="AU449" s="240" t="s">
        <v>86</v>
      </c>
      <c r="AY449" s="18" t="s">
        <v>350</v>
      </c>
      <c r="BE449" s="241">
        <f>IF(N449="základní",J449,0)</f>
        <v>0</v>
      </c>
      <c r="BF449" s="241">
        <f>IF(N449="snížená",J449,0)</f>
        <v>0</v>
      </c>
      <c r="BG449" s="241">
        <f>IF(N449="zákl. přenesená",J449,0)</f>
        <v>0</v>
      </c>
      <c r="BH449" s="241">
        <f>IF(N449="sníž. přenesená",J449,0)</f>
        <v>0</v>
      </c>
      <c r="BI449" s="241">
        <f>IF(N449="nulová",J449,0)</f>
        <v>0</v>
      </c>
      <c r="BJ449" s="18" t="s">
        <v>84</v>
      </c>
      <c r="BK449" s="241">
        <f>ROUND(I449*H449,2)</f>
        <v>0</v>
      </c>
      <c r="BL449" s="18" t="s">
        <v>530</v>
      </c>
      <c r="BM449" s="240" t="s">
        <v>3551</v>
      </c>
    </row>
    <row r="450" s="2" customFormat="1">
      <c r="A450" s="39"/>
      <c r="B450" s="40"/>
      <c r="C450" s="41"/>
      <c r="D450" s="242" t="s">
        <v>359</v>
      </c>
      <c r="E450" s="41"/>
      <c r="F450" s="243" t="s">
        <v>8032</v>
      </c>
      <c r="G450" s="41"/>
      <c r="H450" s="41"/>
      <c r="I450" s="244"/>
      <c r="J450" s="41"/>
      <c r="K450" s="41"/>
      <c r="L450" s="45"/>
      <c r="M450" s="245"/>
      <c r="N450" s="246"/>
      <c r="O450" s="92"/>
      <c r="P450" s="92"/>
      <c r="Q450" s="92"/>
      <c r="R450" s="92"/>
      <c r="S450" s="92"/>
      <c r="T450" s="93"/>
      <c r="U450" s="39"/>
      <c r="V450" s="39"/>
      <c r="W450" s="39"/>
      <c r="X450" s="39"/>
      <c r="Y450" s="39"/>
      <c r="Z450" s="39"/>
      <c r="AA450" s="39"/>
      <c r="AB450" s="39"/>
      <c r="AC450" s="39"/>
      <c r="AD450" s="39"/>
      <c r="AE450" s="39"/>
      <c r="AT450" s="18" t="s">
        <v>359</v>
      </c>
      <c r="AU450" s="18" t="s">
        <v>86</v>
      </c>
    </row>
    <row r="451" s="2" customFormat="1" ht="24.15" customHeight="1">
      <c r="A451" s="39"/>
      <c r="B451" s="40"/>
      <c r="C451" s="229" t="s">
        <v>2549</v>
      </c>
      <c r="D451" s="229" t="s">
        <v>352</v>
      </c>
      <c r="E451" s="230" t="s">
        <v>8033</v>
      </c>
      <c r="F451" s="231" t="s">
        <v>8034</v>
      </c>
      <c r="G451" s="232" t="s">
        <v>551</v>
      </c>
      <c r="H451" s="233">
        <v>30</v>
      </c>
      <c r="I451" s="234"/>
      <c r="J451" s="235">
        <f>ROUND(I451*H451,2)</f>
        <v>0</v>
      </c>
      <c r="K451" s="231" t="s">
        <v>7709</v>
      </c>
      <c r="L451" s="45"/>
      <c r="M451" s="236" t="s">
        <v>1</v>
      </c>
      <c r="N451" s="237" t="s">
        <v>41</v>
      </c>
      <c r="O451" s="92"/>
      <c r="P451" s="238">
        <f>O451*H451</f>
        <v>0</v>
      </c>
      <c r="Q451" s="238">
        <v>0</v>
      </c>
      <c r="R451" s="238">
        <f>Q451*H451</f>
        <v>0</v>
      </c>
      <c r="S451" s="238">
        <v>0</v>
      </c>
      <c r="T451" s="239">
        <f>S451*H451</f>
        <v>0</v>
      </c>
      <c r="U451" s="39"/>
      <c r="V451" s="39"/>
      <c r="W451" s="39"/>
      <c r="X451" s="39"/>
      <c r="Y451" s="39"/>
      <c r="Z451" s="39"/>
      <c r="AA451" s="39"/>
      <c r="AB451" s="39"/>
      <c r="AC451" s="39"/>
      <c r="AD451" s="39"/>
      <c r="AE451" s="39"/>
      <c r="AR451" s="240" t="s">
        <v>530</v>
      </c>
      <c r="AT451" s="240" t="s">
        <v>352</v>
      </c>
      <c r="AU451" s="240" t="s">
        <v>86</v>
      </c>
      <c r="AY451" s="18" t="s">
        <v>350</v>
      </c>
      <c r="BE451" s="241">
        <f>IF(N451="základní",J451,0)</f>
        <v>0</v>
      </c>
      <c r="BF451" s="241">
        <f>IF(N451="snížená",J451,0)</f>
        <v>0</v>
      </c>
      <c r="BG451" s="241">
        <f>IF(N451="zákl. přenesená",J451,0)</f>
        <v>0</v>
      </c>
      <c r="BH451" s="241">
        <f>IF(N451="sníž. přenesená",J451,0)</f>
        <v>0</v>
      </c>
      <c r="BI451" s="241">
        <f>IF(N451="nulová",J451,0)</f>
        <v>0</v>
      </c>
      <c r="BJ451" s="18" t="s">
        <v>84</v>
      </c>
      <c r="BK451" s="241">
        <f>ROUND(I451*H451,2)</f>
        <v>0</v>
      </c>
      <c r="BL451" s="18" t="s">
        <v>530</v>
      </c>
      <c r="BM451" s="240" t="s">
        <v>3563</v>
      </c>
    </row>
    <row r="452" s="2" customFormat="1">
      <c r="A452" s="39"/>
      <c r="B452" s="40"/>
      <c r="C452" s="41"/>
      <c r="D452" s="242" t="s">
        <v>359</v>
      </c>
      <c r="E452" s="41"/>
      <c r="F452" s="243" t="s">
        <v>8034</v>
      </c>
      <c r="G452" s="41"/>
      <c r="H452" s="41"/>
      <c r="I452" s="244"/>
      <c r="J452" s="41"/>
      <c r="K452" s="41"/>
      <c r="L452" s="45"/>
      <c r="M452" s="245"/>
      <c r="N452" s="246"/>
      <c r="O452" s="92"/>
      <c r="P452" s="92"/>
      <c r="Q452" s="92"/>
      <c r="R452" s="92"/>
      <c r="S452" s="92"/>
      <c r="T452" s="93"/>
      <c r="U452" s="39"/>
      <c r="V452" s="39"/>
      <c r="W452" s="39"/>
      <c r="X452" s="39"/>
      <c r="Y452" s="39"/>
      <c r="Z452" s="39"/>
      <c r="AA452" s="39"/>
      <c r="AB452" s="39"/>
      <c r="AC452" s="39"/>
      <c r="AD452" s="39"/>
      <c r="AE452" s="39"/>
      <c r="AT452" s="18" t="s">
        <v>359</v>
      </c>
      <c r="AU452" s="18" t="s">
        <v>86</v>
      </c>
    </row>
    <row r="453" s="2" customFormat="1" ht="16.5" customHeight="1">
      <c r="A453" s="39"/>
      <c r="B453" s="40"/>
      <c r="C453" s="229" t="s">
        <v>2555</v>
      </c>
      <c r="D453" s="229" t="s">
        <v>352</v>
      </c>
      <c r="E453" s="230" t="s">
        <v>8035</v>
      </c>
      <c r="F453" s="231" t="s">
        <v>8036</v>
      </c>
      <c r="G453" s="232" t="s">
        <v>551</v>
      </c>
      <c r="H453" s="233">
        <v>30</v>
      </c>
      <c r="I453" s="234"/>
      <c r="J453" s="235">
        <f>ROUND(I453*H453,2)</f>
        <v>0</v>
      </c>
      <c r="K453" s="231" t="s">
        <v>7709</v>
      </c>
      <c r="L453" s="45"/>
      <c r="M453" s="236" t="s">
        <v>1</v>
      </c>
      <c r="N453" s="237" t="s">
        <v>41</v>
      </c>
      <c r="O453" s="92"/>
      <c r="P453" s="238">
        <f>O453*H453</f>
        <v>0</v>
      </c>
      <c r="Q453" s="238">
        <v>0</v>
      </c>
      <c r="R453" s="238">
        <f>Q453*H453</f>
        <v>0</v>
      </c>
      <c r="S453" s="238">
        <v>0</v>
      </c>
      <c r="T453" s="239">
        <f>S453*H453</f>
        <v>0</v>
      </c>
      <c r="U453" s="39"/>
      <c r="V453" s="39"/>
      <c r="W453" s="39"/>
      <c r="X453" s="39"/>
      <c r="Y453" s="39"/>
      <c r="Z453" s="39"/>
      <c r="AA453" s="39"/>
      <c r="AB453" s="39"/>
      <c r="AC453" s="39"/>
      <c r="AD453" s="39"/>
      <c r="AE453" s="39"/>
      <c r="AR453" s="240" t="s">
        <v>530</v>
      </c>
      <c r="AT453" s="240" t="s">
        <v>352</v>
      </c>
      <c r="AU453" s="240" t="s">
        <v>86</v>
      </c>
      <c r="AY453" s="18" t="s">
        <v>350</v>
      </c>
      <c r="BE453" s="241">
        <f>IF(N453="základní",J453,0)</f>
        <v>0</v>
      </c>
      <c r="BF453" s="241">
        <f>IF(N453="snížená",J453,0)</f>
        <v>0</v>
      </c>
      <c r="BG453" s="241">
        <f>IF(N453="zákl. přenesená",J453,0)</f>
        <v>0</v>
      </c>
      <c r="BH453" s="241">
        <f>IF(N453="sníž. přenesená",J453,0)</f>
        <v>0</v>
      </c>
      <c r="BI453" s="241">
        <f>IF(N453="nulová",J453,0)</f>
        <v>0</v>
      </c>
      <c r="BJ453" s="18" t="s">
        <v>84</v>
      </c>
      <c r="BK453" s="241">
        <f>ROUND(I453*H453,2)</f>
        <v>0</v>
      </c>
      <c r="BL453" s="18" t="s">
        <v>530</v>
      </c>
      <c r="BM453" s="240" t="s">
        <v>3576</v>
      </c>
    </row>
    <row r="454" s="2" customFormat="1">
      <c r="A454" s="39"/>
      <c r="B454" s="40"/>
      <c r="C454" s="41"/>
      <c r="D454" s="242" t="s">
        <v>359</v>
      </c>
      <c r="E454" s="41"/>
      <c r="F454" s="243" t="s">
        <v>8036</v>
      </c>
      <c r="G454" s="41"/>
      <c r="H454" s="41"/>
      <c r="I454" s="244"/>
      <c r="J454" s="41"/>
      <c r="K454" s="41"/>
      <c r="L454" s="45"/>
      <c r="M454" s="245"/>
      <c r="N454" s="246"/>
      <c r="O454" s="92"/>
      <c r="P454" s="92"/>
      <c r="Q454" s="92"/>
      <c r="R454" s="92"/>
      <c r="S454" s="92"/>
      <c r="T454" s="93"/>
      <c r="U454" s="39"/>
      <c r="V454" s="39"/>
      <c r="W454" s="39"/>
      <c r="X454" s="39"/>
      <c r="Y454" s="39"/>
      <c r="Z454" s="39"/>
      <c r="AA454" s="39"/>
      <c r="AB454" s="39"/>
      <c r="AC454" s="39"/>
      <c r="AD454" s="39"/>
      <c r="AE454" s="39"/>
      <c r="AT454" s="18" t="s">
        <v>359</v>
      </c>
      <c r="AU454" s="18" t="s">
        <v>86</v>
      </c>
    </row>
    <row r="455" s="2" customFormat="1" ht="24.15" customHeight="1">
      <c r="A455" s="39"/>
      <c r="B455" s="40"/>
      <c r="C455" s="229" t="s">
        <v>2558</v>
      </c>
      <c r="D455" s="229" t="s">
        <v>352</v>
      </c>
      <c r="E455" s="230" t="s">
        <v>8037</v>
      </c>
      <c r="F455" s="231" t="s">
        <v>8038</v>
      </c>
      <c r="G455" s="232" t="s">
        <v>551</v>
      </c>
      <c r="H455" s="233">
        <v>25</v>
      </c>
      <c r="I455" s="234"/>
      <c r="J455" s="235">
        <f>ROUND(I455*H455,2)</f>
        <v>0</v>
      </c>
      <c r="K455" s="231" t="s">
        <v>7709</v>
      </c>
      <c r="L455" s="45"/>
      <c r="M455" s="236" t="s">
        <v>1</v>
      </c>
      <c r="N455" s="237" t="s">
        <v>41</v>
      </c>
      <c r="O455" s="92"/>
      <c r="P455" s="238">
        <f>O455*H455</f>
        <v>0</v>
      </c>
      <c r="Q455" s="238">
        <v>0</v>
      </c>
      <c r="R455" s="238">
        <f>Q455*H455</f>
        <v>0</v>
      </c>
      <c r="S455" s="238">
        <v>0</v>
      </c>
      <c r="T455" s="239">
        <f>S455*H455</f>
        <v>0</v>
      </c>
      <c r="U455" s="39"/>
      <c r="V455" s="39"/>
      <c r="W455" s="39"/>
      <c r="X455" s="39"/>
      <c r="Y455" s="39"/>
      <c r="Z455" s="39"/>
      <c r="AA455" s="39"/>
      <c r="AB455" s="39"/>
      <c r="AC455" s="39"/>
      <c r="AD455" s="39"/>
      <c r="AE455" s="39"/>
      <c r="AR455" s="240" t="s">
        <v>530</v>
      </c>
      <c r="AT455" s="240" t="s">
        <v>352</v>
      </c>
      <c r="AU455" s="240" t="s">
        <v>86</v>
      </c>
      <c r="AY455" s="18" t="s">
        <v>350</v>
      </c>
      <c r="BE455" s="241">
        <f>IF(N455="základní",J455,0)</f>
        <v>0</v>
      </c>
      <c r="BF455" s="241">
        <f>IF(N455="snížená",J455,0)</f>
        <v>0</v>
      </c>
      <c r="BG455" s="241">
        <f>IF(N455="zákl. přenesená",J455,0)</f>
        <v>0</v>
      </c>
      <c r="BH455" s="241">
        <f>IF(N455="sníž. přenesená",J455,0)</f>
        <v>0</v>
      </c>
      <c r="BI455" s="241">
        <f>IF(N455="nulová",J455,0)</f>
        <v>0</v>
      </c>
      <c r="BJ455" s="18" t="s">
        <v>84</v>
      </c>
      <c r="BK455" s="241">
        <f>ROUND(I455*H455,2)</f>
        <v>0</v>
      </c>
      <c r="BL455" s="18" t="s">
        <v>530</v>
      </c>
      <c r="BM455" s="240" t="s">
        <v>3584</v>
      </c>
    </row>
    <row r="456" s="2" customFormat="1">
      <c r="A456" s="39"/>
      <c r="B456" s="40"/>
      <c r="C456" s="41"/>
      <c r="D456" s="242" t="s">
        <v>359</v>
      </c>
      <c r="E456" s="41"/>
      <c r="F456" s="243" t="s">
        <v>8038</v>
      </c>
      <c r="G456" s="41"/>
      <c r="H456" s="41"/>
      <c r="I456" s="244"/>
      <c r="J456" s="41"/>
      <c r="K456" s="41"/>
      <c r="L456" s="45"/>
      <c r="M456" s="245"/>
      <c r="N456" s="246"/>
      <c r="O456" s="92"/>
      <c r="P456" s="92"/>
      <c r="Q456" s="92"/>
      <c r="R456" s="92"/>
      <c r="S456" s="92"/>
      <c r="T456" s="93"/>
      <c r="U456" s="39"/>
      <c r="V456" s="39"/>
      <c r="W456" s="39"/>
      <c r="X456" s="39"/>
      <c r="Y456" s="39"/>
      <c r="Z456" s="39"/>
      <c r="AA456" s="39"/>
      <c r="AB456" s="39"/>
      <c r="AC456" s="39"/>
      <c r="AD456" s="39"/>
      <c r="AE456" s="39"/>
      <c r="AT456" s="18" t="s">
        <v>359</v>
      </c>
      <c r="AU456" s="18" t="s">
        <v>86</v>
      </c>
    </row>
    <row r="457" s="2" customFormat="1" ht="16.5" customHeight="1">
      <c r="A457" s="39"/>
      <c r="B457" s="40"/>
      <c r="C457" s="229" t="s">
        <v>2566</v>
      </c>
      <c r="D457" s="229" t="s">
        <v>352</v>
      </c>
      <c r="E457" s="230" t="s">
        <v>8039</v>
      </c>
      <c r="F457" s="231" t="s">
        <v>8040</v>
      </c>
      <c r="G457" s="232" t="s">
        <v>551</v>
      </c>
      <c r="H457" s="233">
        <v>25</v>
      </c>
      <c r="I457" s="234"/>
      <c r="J457" s="235">
        <f>ROUND(I457*H457,2)</f>
        <v>0</v>
      </c>
      <c r="K457" s="231" t="s">
        <v>7709</v>
      </c>
      <c r="L457" s="45"/>
      <c r="M457" s="236" t="s">
        <v>1</v>
      </c>
      <c r="N457" s="237" t="s">
        <v>41</v>
      </c>
      <c r="O457" s="92"/>
      <c r="P457" s="238">
        <f>O457*H457</f>
        <v>0</v>
      </c>
      <c r="Q457" s="238">
        <v>0</v>
      </c>
      <c r="R457" s="238">
        <f>Q457*H457</f>
        <v>0</v>
      </c>
      <c r="S457" s="238">
        <v>0</v>
      </c>
      <c r="T457" s="239">
        <f>S457*H457</f>
        <v>0</v>
      </c>
      <c r="U457" s="39"/>
      <c r="V457" s="39"/>
      <c r="W457" s="39"/>
      <c r="X457" s="39"/>
      <c r="Y457" s="39"/>
      <c r="Z457" s="39"/>
      <c r="AA457" s="39"/>
      <c r="AB457" s="39"/>
      <c r="AC457" s="39"/>
      <c r="AD457" s="39"/>
      <c r="AE457" s="39"/>
      <c r="AR457" s="240" t="s">
        <v>530</v>
      </c>
      <c r="AT457" s="240" t="s">
        <v>352</v>
      </c>
      <c r="AU457" s="240" t="s">
        <v>86</v>
      </c>
      <c r="AY457" s="18" t="s">
        <v>350</v>
      </c>
      <c r="BE457" s="241">
        <f>IF(N457="základní",J457,0)</f>
        <v>0</v>
      </c>
      <c r="BF457" s="241">
        <f>IF(N457="snížená",J457,0)</f>
        <v>0</v>
      </c>
      <c r="BG457" s="241">
        <f>IF(N457="zákl. přenesená",J457,0)</f>
        <v>0</v>
      </c>
      <c r="BH457" s="241">
        <f>IF(N457="sníž. přenesená",J457,0)</f>
        <v>0</v>
      </c>
      <c r="BI457" s="241">
        <f>IF(N457="nulová",J457,0)</f>
        <v>0</v>
      </c>
      <c r="BJ457" s="18" t="s">
        <v>84</v>
      </c>
      <c r="BK457" s="241">
        <f>ROUND(I457*H457,2)</f>
        <v>0</v>
      </c>
      <c r="BL457" s="18" t="s">
        <v>530</v>
      </c>
      <c r="BM457" s="240" t="s">
        <v>3603</v>
      </c>
    </row>
    <row r="458" s="2" customFormat="1">
      <c r="A458" s="39"/>
      <c r="B458" s="40"/>
      <c r="C458" s="41"/>
      <c r="D458" s="242" t="s">
        <v>359</v>
      </c>
      <c r="E458" s="41"/>
      <c r="F458" s="243" t="s">
        <v>8040</v>
      </c>
      <c r="G458" s="41"/>
      <c r="H458" s="41"/>
      <c r="I458" s="244"/>
      <c r="J458" s="41"/>
      <c r="K458" s="41"/>
      <c r="L458" s="45"/>
      <c r="M458" s="245"/>
      <c r="N458" s="246"/>
      <c r="O458" s="92"/>
      <c r="P458" s="92"/>
      <c r="Q458" s="92"/>
      <c r="R458" s="92"/>
      <c r="S458" s="92"/>
      <c r="T458" s="93"/>
      <c r="U458" s="39"/>
      <c r="V458" s="39"/>
      <c r="W458" s="39"/>
      <c r="X458" s="39"/>
      <c r="Y458" s="39"/>
      <c r="Z458" s="39"/>
      <c r="AA458" s="39"/>
      <c r="AB458" s="39"/>
      <c r="AC458" s="39"/>
      <c r="AD458" s="39"/>
      <c r="AE458" s="39"/>
      <c r="AT458" s="18" t="s">
        <v>359</v>
      </c>
      <c r="AU458" s="18" t="s">
        <v>86</v>
      </c>
    </row>
    <row r="459" s="2" customFormat="1" ht="24.15" customHeight="1">
      <c r="A459" s="39"/>
      <c r="B459" s="40"/>
      <c r="C459" s="229" t="s">
        <v>2571</v>
      </c>
      <c r="D459" s="229" t="s">
        <v>352</v>
      </c>
      <c r="E459" s="230" t="s">
        <v>8041</v>
      </c>
      <c r="F459" s="231" t="s">
        <v>8042</v>
      </c>
      <c r="G459" s="232" t="s">
        <v>551</v>
      </c>
      <c r="H459" s="233">
        <v>10</v>
      </c>
      <c r="I459" s="234"/>
      <c r="J459" s="235">
        <f>ROUND(I459*H459,2)</f>
        <v>0</v>
      </c>
      <c r="K459" s="231" t="s">
        <v>7709</v>
      </c>
      <c r="L459" s="45"/>
      <c r="M459" s="236" t="s">
        <v>1</v>
      </c>
      <c r="N459" s="237" t="s">
        <v>41</v>
      </c>
      <c r="O459" s="92"/>
      <c r="P459" s="238">
        <f>O459*H459</f>
        <v>0</v>
      </c>
      <c r="Q459" s="238">
        <v>0</v>
      </c>
      <c r="R459" s="238">
        <f>Q459*H459</f>
        <v>0</v>
      </c>
      <c r="S459" s="238">
        <v>0</v>
      </c>
      <c r="T459" s="239">
        <f>S459*H459</f>
        <v>0</v>
      </c>
      <c r="U459" s="39"/>
      <c r="V459" s="39"/>
      <c r="W459" s="39"/>
      <c r="X459" s="39"/>
      <c r="Y459" s="39"/>
      <c r="Z459" s="39"/>
      <c r="AA459" s="39"/>
      <c r="AB459" s="39"/>
      <c r="AC459" s="39"/>
      <c r="AD459" s="39"/>
      <c r="AE459" s="39"/>
      <c r="AR459" s="240" t="s">
        <v>530</v>
      </c>
      <c r="AT459" s="240" t="s">
        <v>352</v>
      </c>
      <c r="AU459" s="240" t="s">
        <v>86</v>
      </c>
      <c r="AY459" s="18" t="s">
        <v>350</v>
      </c>
      <c r="BE459" s="241">
        <f>IF(N459="základní",J459,0)</f>
        <v>0</v>
      </c>
      <c r="BF459" s="241">
        <f>IF(N459="snížená",J459,0)</f>
        <v>0</v>
      </c>
      <c r="BG459" s="241">
        <f>IF(N459="zákl. přenesená",J459,0)</f>
        <v>0</v>
      </c>
      <c r="BH459" s="241">
        <f>IF(N459="sníž. přenesená",J459,0)</f>
        <v>0</v>
      </c>
      <c r="BI459" s="241">
        <f>IF(N459="nulová",J459,0)</f>
        <v>0</v>
      </c>
      <c r="BJ459" s="18" t="s">
        <v>84</v>
      </c>
      <c r="BK459" s="241">
        <f>ROUND(I459*H459,2)</f>
        <v>0</v>
      </c>
      <c r="BL459" s="18" t="s">
        <v>530</v>
      </c>
      <c r="BM459" s="240" t="s">
        <v>3611</v>
      </c>
    </row>
    <row r="460" s="2" customFormat="1">
      <c r="A460" s="39"/>
      <c r="B460" s="40"/>
      <c r="C460" s="41"/>
      <c r="D460" s="242" t="s">
        <v>359</v>
      </c>
      <c r="E460" s="41"/>
      <c r="F460" s="243" t="s">
        <v>8042</v>
      </c>
      <c r="G460" s="41"/>
      <c r="H460" s="41"/>
      <c r="I460" s="244"/>
      <c r="J460" s="41"/>
      <c r="K460" s="41"/>
      <c r="L460" s="45"/>
      <c r="M460" s="245"/>
      <c r="N460" s="246"/>
      <c r="O460" s="92"/>
      <c r="P460" s="92"/>
      <c r="Q460" s="92"/>
      <c r="R460" s="92"/>
      <c r="S460" s="92"/>
      <c r="T460" s="93"/>
      <c r="U460" s="39"/>
      <c r="V460" s="39"/>
      <c r="W460" s="39"/>
      <c r="X460" s="39"/>
      <c r="Y460" s="39"/>
      <c r="Z460" s="39"/>
      <c r="AA460" s="39"/>
      <c r="AB460" s="39"/>
      <c r="AC460" s="39"/>
      <c r="AD460" s="39"/>
      <c r="AE460" s="39"/>
      <c r="AT460" s="18" t="s">
        <v>359</v>
      </c>
      <c r="AU460" s="18" t="s">
        <v>86</v>
      </c>
    </row>
    <row r="461" s="2" customFormat="1" ht="16.5" customHeight="1">
      <c r="A461" s="39"/>
      <c r="B461" s="40"/>
      <c r="C461" s="229" t="s">
        <v>2576</v>
      </c>
      <c r="D461" s="229" t="s">
        <v>352</v>
      </c>
      <c r="E461" s="230" t="s">
        <v>8043</v>
      </c>
      <c r="F461" s="231" t="s">
        <v>8044</v>
      </c>
      <c r="G461" s="232" t="s">
        <v>551</v>
      </c>
      <c r="H461" s="233">
        <v>10</v>
      </c>
      <c r="I461" s="234"/>
      <c r="J461" s="235">
        <f>ROUND(I461*H461,2)</f>
        <v>0</v>
      </c>
      <c r="K461" s="231" t="s">
        <v>7709</v>
      </c>
      <c r="L461" s="45"/>
      <c r="M461" s="236" t="s">
        <v>1</v>
      </c>
      <c r="N461" s="237" t="s">
        <v>41</v>
      </c>
      <c r="O461" s="92"/>
      <c r="P461" s="238">
        <f>O461*H461</f>
        <v>0</v>
      </c>
      <c r="Q461" s="238">
        <v>0</v>
      </c>
      <c r="R461" s="238">
        <f>Q461*H461</f>
        <v>0</v>
      </c>
      <c r="S461" s="238">
        <v>0</v>
      </c>
      <c r="T461" s="239">
        <f>S461*H461</f>
        <v>0</v>
      </c>
      <c r="U461" s="39"/>
      <c r="V461" s="39"/>
      <c r="W461" s="39"/>
      <c r="X461" s="39"/>
      <c r="Y461" s="39"/>
      <c r="Z461" s="39"/>
      <c r="AA461" s="39"/>
      <c r="AB461" s="39"/>
      <c r="AC461" s="39"/>
      <c r="AD461" s="39"/>
      <c r="AE461" s="39"/>
      <c r="AR461" s="240" t="s">
        <v>530</v>
      </c>
      <c r="AT461" s="240" t="s">
        <v>352</v>
      </c>
      <c r="AU461" s="240" t="s">
        <v>86</v>
      </c>
      <c r="AY461" s="18" t="s">
        <v>350</v>
      </c>
      <c r="BE461" s="241">
        <f>IF(N461="základní",J461,0)</f>
        <v>0</v>
      </c>
      <c r="BF461" s="241">
        <f>IF(N461="snížená",J461,0)</f>
        <v>0</v>
      </c>
      <c r="BG461" s="241">
        <f>IF(N461="zákl. přenesená",J461,0)</f>
        <v>0</v>
      </c>
      <c r="BH461" s="241">
        <f>IF(N461="sníž. přenesená",J461,0)</f>
        <v>0</v>
      </c>
      <c r="BI461" s="241">
        <f>IF(N461="nulová",J461,0)</f>
        <v>0</v>
      </c>
      <c r="BJ461" s="18" t="s">
        <v>84</v>
      </c>
      <c r="BK461" s="241">
        <f>ROUND(I461*H461,2)</f>
        <v>0</v>
      </c>
      <c r="BL461" s="18" t="s">
        <v>530</v>
      </c>
      <c r="BM461" s="240" t="s">
        <v>3619</v>
      </c>
    </row>
    <row r="462" s="2" customFormat="1">
      <c r="A462" s="39"/>
      <c r="B462" s="40"/>
      <c r="C462" s="41"/>
      <c r="D462" s="242" t="s">
        <v>359</v>
      </c>
      <c r="E462" s="41"/>
      <c r="F462" s="243" t="s">
        <v>8044</v>
      </c>
      <c r="G462" s="41"/>
      <c r="H462" s="41"/>
      <c r="I462" s="244"/>
      <c r="J462" s="41"/>
      <c r="K462" s="41"/>
      <c r="L462" s="45"/>
      <c r="M462" s="245"/>
      <c r="N462" s="246"/>
      <c r="O462" s="92"/>
      <c r="P462" s="92"/>
      <c r="Q462" s="92"/>
      <c r="R462" s="92"/>
      <c r="S462" s="92"/>
      <c r="T462" s="93"/>
      <c r="U462" s="39"/>
      <c r="V462" s="39"/>
      <c r="W462" s="39"/>
      <c r="X462" s="39"/>
      <c r="Y462" s="39"/>
      <c r="Z462" s="39"/>
      <c r="AA462" s="39"/>
      <c r="AB462" s="39"/>
      <c r="AC462" s="39"/>
      <c r="AD462" s="39"/>
      <c r="AE462" s="39"/>
      <c r="AT462" s="18" t="s">
        <v>359</v>
      </c>
      <c r="AU462" s="18" t="s">
        <v>86</v>
      </c>
    </row>
    <row r="463" s="2" customFormat="1" ht="24.15" customHeight="1">
      <c r="A463" s="39"/>
      <c r="B463" s="40"/>
      <c r="C463" s="229" t="s">
        <v>2581</v>
      </c>
      <c r="D463" s="229" t="s">
        <v>352</v>
      </c>
      <c r="E463" s="230" t="s">
        <v>8045</v>
      </c>
      <c r="F463" s="231" t="s">
        <v>8046</v>
      </c>
      <c r="G463" s="232" t="s">
        <v>551</v>
      </c>
      <c r="H463" s="233">
        <v>6</v>
      </c>
      <c r="I463" s="234"/>
      <c r="J463" s="235">
        <f>ROUND(I463*H463,2)</f>
        <v>0</v>
      </c>
      <c r="K463" s="231" t="s">
        <v>7709</v>
      </c>
      <c r="L463" s="45"/>
      <c r="M463" s="236" t="s">
        <v>1</v>
      </c>
      <c r="N463" s="237" t="s">
        <v>41</v>
      </c>
      <c r="O463" s="92"/>
      <c r="P463" s="238">
        <f>O463*H463</f>
        <v>0</v>
      </c>
      <c r="Q463" s="238">
        <v>0</v>
      </c>
      <c r="R463" s="238">
        <f>Q463*H463</f>
        <v>0</v>
      </c>
      <c r="S463" s="238">
        <v>0</v>
      </c>
      <c r="T463" s="239">
        <f>S463*H463</f>
        <v>0</v>
      </c>
      <c r="U463" s="39"/>
      <c r="V463" s="39"/>
      <c r="W463" s="39"/>
      <c r="X463" s="39"/>
      <c r="Y463" s="39"/>
      <c r="Z463" s="39"/>
      <c r="AA463" s="39"/>
      <c r="AB463" s="39"/>
      <c r="AC463" s="39"/>
      <c r="AD463" s="39"/>
      <c r="AE463" s="39"/>
      <c r="AR463" s="240" t="s">
        <v>530</v>
      </c>
      <c r="AT463" s="240" t="s">
        <v>352</v>
      </c>
      <c r="AU463" s="240" t="s">
        <v>86</v>
      </c>
      <c r="AY463" s="18" t="s">
        <v>350</v>
      </c>
      <c r="BE463" s="241">
        <f>IF(N463="základní",J463,0)</f>
        <v>0</v>
      </c>
      <c r="BF463" s="241">
        <f>IF(N463="snížená",J463,0)</f>
        <v>0</v>
      </c>
      <c r="BG463" s="241">
        <f>IF(N463="zákl. přenesená",J463,0)</f>
        <v>0</v>
      </c>
      <c r="BH463" s="241">
        <f>IF(N463="sníž. přenesená",J463,0)</f>
        <v>0</v>
      </c>
      <c r="BI463" s="241">
        <f>IF(N463="nulová",J463,0)</f>
        <v>0</v>
      </c>
      <c r="BJ463" s="18" t="s">
        <v>84</v>
      </c>
      <c r="BK463" s="241">
        <f>ROUND(I463*H463,2)</f>
        <v>0</v>
      </c>
      <c r="BL463" s="18" t="s">
        <v>530</v>
      </c>
      <c r="BM463" s="240" t="s">
        <v>3637</v>
      </c>
    </row>
    <row r="464" s="2" customFormat="1">
      <c r="A464" s="39"/>
      <c r="B464" s="40"/>
      <c r="C464" s="41"/>
      <c r="D464" s="242" t="s">
        <v>359</v>
      </c>
      <c r="E464" s="41"/>
      <c r="F464" s="243" t="s">
        <v>8046</v>
      </c>
      <c r="G464" s="41"/>
      <c r="H464" s="41"/>
      <c r="I464" s="244"/>
      <c r="J464" s="41"/>
      <c r="K464" s="41"/>
      <c r="L464" s="45"/>
      <c r="M464" s="245"/>
      <c r="N464" s="246"/>
      <c r="O464" s="92"/>
      <c r="P464" s="92"/>
      <c r="Q464" s="92"/>
      <c r="R464" s="92"/>
      <c r="S464" s="92"/>
      <c r="T464" s="93"/>
      <c r="U464" s="39"/>
      <c r="V464" s="39"/>
      <c r="W464" s="39"/>
      <c r="X464" s="39"/>
      <c r="Y464" s="39"/>
      <c r="Z464" s="39"/>
      <c r="AA464" s="39"/>
      <c r="AB464" s="39"/>
      <c r="AC464" s="39"/>
      <c r="AD464" s="39"/>
      <c r="AE464" s="39"/>
      <c r="AT464" s="18" t="s">
        <v>359</v>
      </c>
      <c r="AU464" s="18" t="s">
        <v>86</v>
      </c>
    </row>
    <row r="465" s="2" customFormat="1" ht="16.5" customHeight="1">
      <c r="A465" s="39"/>
      <c r="B465" s="40"/>
      <c r="C465" s="229" t="s">
        <v>2586</v>
      </c>
      <c r="D465" s="229" t="s">
        <v>352</v>
      </c>
      <c r="E465" s="230" t="s">
        <v>8047</v>
      </c>
      <c r="F465" s="231" t="s">
        <v>8048</v>
      </c>
      <c r="G465" s="232" t="s">
        <v>551</v>
      </c>
      <c r="H465" s="233">
        <v>6</v>
      </c>
      <c r="I465" s="234"/>
      <c r="J465" s="235">
        <f>ROUND(I465*H465,2)</f>
        <v>0</v>
      </c>
      <c r="K465" s="231" t="s">
        <v>7709</v>
      </c>
      <c r="L465" s="45"/>
      <c r="M465" s="236" t="s">
        <v>1</v>
      </c>
      <c r="N465" s="237" t="s">
        <v>41</v>
      </c>
      <c r="O465" s="92"/>
      <c r="P465" s="238">
        <f>O465*H465</f>
        <v>0</v>
      </c>
      <c r="Q465" s="238">
        <v>0</v>
      </c>
      <c r="R465" s="238">
        <f>Q465*H465</f>
        <v>0</v>
      </c>
      <c r="S465" s="238">
        <v>0</v>
      </c>
      <c r="T465" s="239">
        <f>S465*H465</f>
        <v>0</v>
      </c>
      <c r="U465" s="39"/>
      <c r="V465" s="39"/>
      <c r="W465" s="39"/>
      <c r="X465" s="39"/>
      <c r="Y465" s="39"/>
      <c r="Z465" s="39"/>
      <c r="AA465" s="39"/>
      <c r="AB465" s="39"/>
      <c r="AC465" s="39"/>
      <c r="AD465" s="39"/>
      <c r="AE465" s="39"/>
      <c r="AR465" s="240" t="s">
        <v>530</v>
      </c>
      <c r="AT465" s="240" t="s">
        <v>352</v>
      </c>
      <c r="AU465" s="240" t="s">
        <v>86</v>
      </c>
      <c r="AY465" s="18" t="s">
        <v>350</v>
      </c>
      <c r="BE465" s="241">
        <f>IF(N465="základní",J465,0)</f>
        <v>0</v>
      </c>
      <c r="BF465" s="241">
        <f>IF(N465="snížená",J465,0)</f>
        <v>0</v>
      </c>
      <c r="BG465" s="241">
        <f>IF(N465="zákl. přenesená",J465,0)</f>
        <v>0</v>
      </c>
      <c r="BH465" s="241">
        <f>IF(N465="sníž. přenesená",J465,0)</f>
        <v>0</v>
      </c>
      <c r="BI465" s="241">
        <f>IF(N465="nulová",J465,0)</f>
        <v>0</v>
      </c>
      <c r="BJ465" s="18" t="s">
        <v>84</v>
      </c>
      <c r="BK465" s="241">
        <f>ROUND(I465*H465,2)</f>
        <v>0</v>
      </c>
      <c r="BL465" s="18" t="s">
        <v>530</v>
      </c>
      <c r="BM465" s="240" t="s">
        <v>3644</v>
      </c>
    </row>
    <row r="466" s="2" customFormat="1">
      <c r="A466" s="39"/>
      <c r="B466" s="40"/>
      <c r="C466" s="41"/>
      <c r="D466" s="242" t="s">
        <v>359</v>
      </c>
      <c r="E466" s="41"/>
      <c r="F466" s="243" t="s">
        <v>8048</v>
      </c>
      <c r="G466" s="41"/>
      <c r="H466" s="41"/>
      <c r="I466" s="244"/>
      <c r="J466" s="41"/>
      <c r="K466" s="41"/>
      <c r="L466" s="45"/>
      <c r="M466" s="245"/>
      <c r="N466" s="246"/>
      <c r="O466" s="92"/>
      <c r="P466" s="92"/>
      <c r="Q466" s="92"/>
      <c r="R466" s="92"/>
      <c r="S466" s="92"/>
      <c r="T466" s="93"/>
      <c r="U466" s="39"/>
      <c r="V466" s="39"/>
      <c r="W466" s="39"/>
      <c r="X466" s="39"/>
      <c r="Y466" s="39"/>
      <c r="Z466" s="39"/>
      <c r="AA466" s="39"/>
      <c r="AB466" s="39"/>
      <c r="AC466" s="39"/>
      <c r="AD466" s="39"/>
      <c r="AE466" s="39"/>
      <c r="AT466" s="18" t="s">
        <v>359</v>
      </c>
      <c r="AU466" s="18" t="s">
        <v>86</v>
      </c>
    </row>
    <row r="467" s="2" customFormat="1" ht="24.15" customHeight="1">
      <c r="A467" s="39"/>
      <c r="B467" s="40"/>
      <c r="C467" s="229" t="s">
        <v>2591</v>
      </c>
      <c r="D467" s="229" t="s">
        <v>352</v>
      </c>
      <c r="E467" s="230" t="s">
        <v>8049</v>
      </c>
      <c r="F467" s="231" t="s">
        <v>8050</v>
      </c>
      <c r="G467" s="232" t="s">
        <v>551</v>
      </c>
      <c r="H467" s="233">
        <v>14</v>
      </c>
      <c r="I467" s="234"/>
      <c r="J467" s="235">
        <f>ROUND(I467*H467,2)</f>
        <v>0</v>
      </c>
      <c r="K467" s="231" t="s">
        <v>7709</v>
      </c>
      <c r="L467" s="45"/>
      <c r="M467" s="236" t="s">
        <v>1</v>
      </c>
      <c r="N467" s="237" t="s">
        <v>41</v>
      </c>
      <c r="O467" s="92"/>
      <c r="P467" s="238">
        <f>O467*H467</f>
        <v>0</v>
      </c>
      <c r="Q467" s="238">
        <v>0</v>
      </c>
      <c r="R467" s="238">
        <f>Q467*H467</f>
        <v>0</v>
      </c>
      <c r="S467" s="238">
        <v>0</v>
      </c>
      <c r="T467" s="239">
        <f>S467*H467</f>
        <v>0</v>
      </c>
      <c r="U467" s="39"/>
      <c r="V467" s="39"/>
      <c r="W467" s="39"/>
      <c r="X467" s="39"/>
      <c r="Y467" s="39"/>
      <c r="Z467" s="39"/>
      <c r="AA467" s="39"/>
      <c r="AB467" s="39"/>
      <c r="AC467" s="39"/>
      <c r="AD467" s="39"/>
      <c r="AE467" s="39"/>
      <c r="AR467" s="240" t="s">
        <v>530</v>
      </c>
      <c r="AT467" s="240" t="s">
        <v>352</v>
      </c>
      <c r="AU467" s="240" t="s">
        <v>86</v>
      </c>
      <c r="AY467" s="18" t="s">
        <v>350</v>
      </c>
      <c r="BE467" s="241">
        <f>IF(N467="základní",J467,0)</f>
        <v>0</v>
      </c>
      <c r="BF467" s="241">
        <f>IF(N467="snížená",J467,0)</f>
        <v>0</v>
      </c>
      <c r="BG467" s="241">
        <f>IF(N467="zákl. přenesená",J467,0)</f>
        <v>0</v>
      </c>
      <c r="BH467" s="241">
        <f>IF(N467="sníž. přenesená",J467,0)</f>
        <v>0</v>
      </c>
      <c r="BI467" s="241">
        <f>IF(N467="nulová",J467,0)</f>
        <v>0</v>
      </c>
      <c r="BJ467" s="18" t="s">
        <v>84</v>
      </c>
      <c r="BK467" s="241">
        <f>ROUND(I467*H467,2)</f>
        <v>0</v>
      </c>
      <c r="BL467" s="18" t="s">
        <v>530</v>
      </c>
      <c r="BM467" s="240" t="s">
        <v>3655</v>
      </c>
    </row>
    <row r="468" s="2" customFormat="1">
      <c r="A468" s="39"/>
      <c r="B468" s="40"/>
      <c r="C468" s="41"/>
      <c r="D468" s="242" t="s">
        <v>359</v>
      </c>
      <c r="E468" s="41"/>
      <c r="F468" s="243" t="s">
        <v>8050</v>
      </c>
      <c r="G468" s="41"/>
      <c r="H468" s="41"/>
      <c r="I468" s="244"/>
      <c r="J468" s="41"/>
      <c r="K468" s="41"/>
      <c r="L468" s="45"/>
      <c r="M468" s="245"/>
      <c r="N468" s="246"/>
      <c r="O468" s="92"/>
      <c r="P468" s="92"/>
      <c r="Q468" s="92"/>
      <c r="R468" s="92"/>
      <c r="S468" s="92"/>
      <c r="T468" s="93"/>
      <c r="U468" s="39"/>
      <c r="V468" s="39"/>
      <c r="W468" s="39"/>
      <c r="X468" s="39"/>
      <c r="Y468" s="39"/>
      <c r="Z468" s="39"/>
      <c r="AA468" s="39"/>
      <c r="AB468" s="39"/>
      <c r="AC468" s="39"/>
      <c r="AD468" s="39"/>
      <c r="AE468" s="39"/>
      <c r="AT468" s="18" t="s">
        <v>359</v>
      </c>
      <c r="AU468" s="18" t="s">
        <v>86</v>
      </c>
    </row>
    <row r="469" s="2" customFormat="1" ht="16.5" customHeight="1">
      <c r="A469" s="39"/>
      <c r="B469" s="40"/>
      <c r="C469" s="229" t="s">
        <v>2595</v>
      </c>
      <c r="D469" s="229" t="s">
        <v>352</v>
      </c>
      <c r="E469" s="230" t="s">
        <v>8051</v>
      </c>
      <c r="F469" s="231" t="s">
        <v>8020</v>
      </c>
      <c r="G469" s="232" t="s">
        <v>551</v>
      </c>
      <c r="H469" s="233">
        <v>14</v>
      </c>
      <c r="I469" s="234"/>
      <c r="J469" s="235">
        <f>ROUND(I469*H469,2)</f>
        <v>0</v>
      </c>
      <c r="K469" s="231" t="s">
        <v>7709</v>
      </c>
      <c r="L469" s="45"/>
      <c r="M469" s="236" t="s">
        <v>1</v>
      </c>
      <c r="N469" s="237" t="s">
        <v>41</v>
      </c>
      <c r="O469" s="92"/>
      <c r="P469" s="238">
        <f>O469*H469</f>
        <v>0</v>
      </c>
      <c r="Q469" s="238">
        <v>0</v>
      </c>
      <c r="R469" s="238">
        <f>Q469*H469</f>
        <v>0</v>
      </c>
      <c r="S469" s="238">
        <v>0</v>
      </c>
      <c r="T469" s="239">
        <f>S469*H469</f>
        <v>0</v>
      </c>
      <c r="U469" s="39"/>
      <c r="V469" s="39"/>
      <c r="W469" s="39"/>
      <c r="X469" s="39"/>
      <c r="Y469" s="39"/>
      <c r="Z469" s="39"/>
      <c r="AA469" s="39"/>
      <c r="AB469" s="39"/>
      <c r="AC469" s="39"/>
      <c r="AD469" s="39"/>
      <c r="AE469" s="39"/>
      <c r="AR469" s="240" t="s">
        <v>530</v>
      </c>
      <c r="AT469" s="240" t="s">
        <v>352</v>
      </c>
      <c r="AU469" s="240" t="s">
        <v>86</v>
      </c>
      <c r="AY469" s="18" t="s">
        <v>350</v>
      </c>
      <c r="BE469" s="241">
        <f>IF(N469="základní",J469,0)</f>
        <v>0</v>
      </c>
      <c r="BF469" s="241">
        <f>IF(N469="snížená",J469,0)</f>
        <v>0</v>
      </c>
      <c r="BG469" s="241">
        <f>IF(N469="zákl. přenesená",J469,0)</f>
        <v>0</v>
      </c>
      <c r="BH469" s="241">
        <f>IF(N469="sníž. přenesená",J469,0)</f>
        <v>0</v>
      </c>
      <c r="BI469" s="241">
        <f>IF(N469="nulová",J469,0)</f>
        <v>0</v>
      </c>
      <c r="BJ469" s="18" t="s">
        <v>84</v>
      </c>
      <c r="BK469" s="241">
        <f>ROUND(I469*H469,2)</f>
        <v>0</v>
      </c>
      <c r="BL469" s="18" t="s">
        <v>530</v>
      </c>
      <c r="BM469" s="240" t="s">
        <v>3678</v>
      </c>
    </row>
    <row r="470" s="2" customFormat="1">
      <c r="A470" s="39"/>
      <c r="B470" s="40"/>
      <c r="C470" s="41"/>
      <c r="D470" s="242" t="s">
        <v>359</v>
      </c>
      <c r="E470" s="41"/>
      <c r="F470" s="243" t="s">
        <v>8020</v>
      </c>
      <c r="G470" s="41"/>
      <c r="H470" s="41"/>
      <c r="I470" s="244"/>
      <c r="J470" s="41"/>
      <c r="K470" s="41"/>
      <c r="L470" s="45"/>
      <c r="M470" s="245"/>
      <c r="N470" s="246"/>
      <c r="O470" s="92"/>
      <c r="P470" s="92"/>
      <c r="Q470" s="92"/>
      <c r="R470" s="92"/>
      <c r="S470" s="92"/>
      <c r="T470" s="93"/>
      <c r="U470" s="39"/>
      <c r="V470" s="39"/>
      <c r="W470" s="39"/>
      <c r="X470" s="39"/>
      <c r="Y470" s="39"/>
      <c r="Z470" s="39"/>
      <c r="AA470" s="39"/>
      <c r="AB470" s="39"/>
      <c r="AC470" s="39"/>
      <c r="AD470" s="39"/>
      <c r="AE470" s="39"/>
      <c r="AT470" s="18" t="s">
        <v>359</v>
      </c>
      <c r="AU470" s="18" t="s">
        <v>86</v>
      </c>
    </row>
    <row r="471" s="2" customFormat="1" ht="24.15" customHeight="1">
      <c r="A471" s="39"/>
      <c r="B471" s="40"/>
      <c r="C471" s="229" t="s">
        <v>2600</v>
      </c>
      <c r="D471" s="229" t="s">
        <v>352</v>
      </c>
      <c r="E471" s="230" t="s">
        <v>8052</v>
      </c>
      <c r="F471" s="231" t="s">
        <v>8053</v>
      </c>
      <c r="G471" s="232" t="s">
        <v>551</v>
      </c>
      <c r="H471" s="233">
        <v>16</v>
      </c>
      <c r="I471" s="234"/>
      <c r="J471" s="235">
        <f>ROUND(I471*H471,2)</f>
        <v>0</v>
      </c>
      <c r="K471" s="231" t="s">
        <v>7709</v>
      </c>
      <c r="L471" s="45"/>
      <c r="M471" s="236" t="s">
        <v>1</v>
      </c>
      <c r="N471" s="237" t="s">
        <v>41</v>
      </c>
      <c r="O471" s="92"/>
      <c r="P471" s="238">
        <f>O471*H471</f>
        <v>0</v>
      </c>
      <c r="Q471" s="238">
        <v>0</v>
      </c>
      <c r="R471" s="238">
        <f>Q471*H471</f>
        <v>0</v>
      </c>
      <c r="S471" s="238">
        <v>0</v>
      </c>
      <c r="T471" s="239">
        <f>S471*H471</f>
        <v>0</v>
      </c>
      <c r="U471" s="39"/>
      <c r="V471" s="39"/>
      <c r="W471" s="39"/>
      <c r="X471" s="39"/>
      <c r="Y471" s="39"/>
      <c r="Z471" s="39"/>
      <c r="AA471" s="39"/>
      <c r="AB471" s="39"/>
      <c r="AC471" s="39"/>
      <c r="AD471" s="39"/>
      <c r="AE471" s="39"/>
      <c r="AR471" s="240" t="s">
        <v>530</v>
      </c>
      <c r="AT471" s="240" t="s">
        <v>352</v>
      </c>
      <c r="AU471" s="240" t="s">
        <v>86</v>
      </c>
      <c r="AY471" s="18" t="s">
        <v>350</v>
      </c>
      <c r="BE471" s="241">
        <f>IF(N471="základní",J471,0)</f>
        <v>0</v>
      </c>
      <c r="BF471" s="241">
        <f>IF(N471="snížená",J471,0)</f>
        <v>0</v>
      </c>
      <c r="BG471" s="241">
        <f>IF(N471="zákl. přenesená",J471,0)</f>
        <v>0</v>
      </c>
      <c r="BH471" s="241">
        <f>IF(N471="sníž. přenesená",J471,0)</f>
        <v>0</v>
      </c>
      <c r="BI471" s="241">
        <f>IF(N471="nulová",J471,0)</f>
        <v>0</v>
      </c>
      <c r="BJ471" s="18" t="s">
        <v>84</v>
      </c>
      <c r="BK471" s="241">
        <f>ROUND(I471*H471,2)</f>
        <v>0</v>
      </c>
      <c r="BL471" s="18" t="s">
        <v>530</v>
      </c>
      <c r="BM471" s="240" t="s">
        <v>3686</v>
      </c>
    </row>
    <row r="472" s="2" customFormat="1">
      <c r="A472" s="39"/>
      <c r="B472" s="40"/>
      <c r="C472" s="41"/>
      <c r="D472" s="242" t="s">
        <v>359</v>
      </c>
      <c r="E472" s="41"/>
      <c r="F472" s="243" t="s">
        <v>8053</v>
      </c>
      <c r="G472" s="41"/>
      <c r="H472" s="41"/>
      <c r="I472" s="244"/>
      <c r="J472" s="41"/>
      <c r="K472" s="41"/>
      <c r="L472" s="45"/>
      <c r="M472" s="245"/>
      <c r="N472" s="246"/>
      <c r="O472" s="92"/>
      <c r="P472" s="92"/>
      <c r="Q472" s="92"/>
      <c r="R472" s="92"/>
      <c r="S472" s="92"/>
      <c r="T472" s="93"/>
      <c r="U472" s="39"/>
      <c r="V472" s="39"/>
      <c r="W472" s="39"/>
      <c r="X472" s="39"/>
      <c r="Y472" s="39"/>
      <c r="Z472" s="39"/>
      <c r="AA472" s="39"/>
      <c r="AB472" s="39"/>
      <c r="AC472" s="39"/>
      <c r="AD472" s="39"/>
      <c r="AE472" s="39"/>
      <c r="AT472" s="18" t="s">
        <v>359</v>
      </c>
      <c r="AU472" s="18" t="s">
        <v>86</v>
      </c>
    </row>
    <row r="473" s="2" customFormat="1" ht="16.5" customHeight="1">
      <c r="A473" s="39"/>
      <c r="B473" s="40"/>
      <c r="C473" s="229" t="s">
        <v>2605</v>
      </c>
      <c r="D473" s="229" t="s">
        <v>352</v>
      </c>
      <c r="E473" s="230" t="s">
        <v>8054</v>
      </c>
      <c r="F473" s="231" t="s">
        <v>8024</v>
      </c>
      <c r="G473" s="232" t="s">
        <v>551</v>
      </c>
      <c r="H473" s="233">
        <v>16</v>
      </c>
      <c r="I473" s="234"/>
      <c r="J473" s="235">
        <f>ROUND(I473*H473,2)</f>
        <v>0</v>
      </c>
      <c r="K473" s="231" t="s">
        <v>7709</v>
      </c>
      <c r="L473" s="45"/>
      <c r="M473" s="236" t="s">
        <v>1</v>
      </c>
      <c r="N473" s="237" t="s">
        <v>41</v>
      </c>
      <c r="O473" s="92"/>
      <c r="P473" s="238">
        <f>O473*H473</f>
        <v>0</v>
      </c>
      <c r="Q473" s="238">
        <v>0</v>
      </c>
      <c r="R473" s="238">
        <f>Q473*H473</f>
        <v>0</v>
      </c>
      <c r="S473" s="238">
        <v>0</v>
      </c>
      <c r="T473" s="239">
        <f>S473*H473</f>
        <v>0</v>
      </c>
      <c r="U473" s="39"/>
      <c r="V473" s="39"/>
      <c r="W473" s="39"/>
      <c r="X473" s="39"/>
      <c r="Y473" s="39"/>
      <c r="Z473" s="39"/>
      <c r="AA473" s="39"/>
      <c r="AB473" s="39"/>
      <c r="AC473" s="39"/>
      <c r="AD473" s="39"/>
      <c r="AE473" s="39"/>
      <c r="AR473" s="240" t="s">
        <v>530</v>
      </c>
      <c r="AT473" s="240" t="s">
        <v>352</v>
      </c>
      <c r="AU473" s="240" t="s">
        <v>86</v>
      </c>
      <c r="AY473" s="18" t="s">
        <v>350</v>
      </c>
      <c r="BE473" s="241">
        <f>IF(N473="základní",J473,0)</f>
        <v>0</v>
      </c>
      <c r="BF473" s="241">
        <f>IF(N473="snížená",J473,0)</f>
        <v>0</v>
      </c>
      <c r="BG473" s="241">
        <f>IF(N473="zákl. přenesená",J473,0)</f>
        <v>0</v>
      </c>
      <c r="BH473" s="241">
        <f>IF(N473="sníž. přenesená",J473,0)</f>
        <v>0</v>
      </c>
      <c r="BI473" s="241">
        <f>IF(N473="nulová",J473,0)</f>
        <v>0</v>
      </c>
      <c r="BJ473" s="18" t="s">
        <v>84</v>
      </c>
      <c r="BK473" s="241">
        <f>ROUND(I473*H473,2)</f>
        <v>0</v>
      </c>
      <c r="BL473" s="18" t="s">
        <v>530</v>
      </c>
      <c r="BM473" s="240" t="s">
        <v>3696</v>
      </c>
    </row>
    <row r="474" s="2" customFormat="1">
      <c r="A474" s="39"/>
      <c r="B474" s="40"/>
      <c r="C474" s="41"/>
      <c r="D474" s="242" t="s">
        <v>359</v>
      </c>
      <c r="E474" s="41"/>
      <c r="F474" s="243" t="s">
        <v>8024</v>
      </c>
      <c r="G474" s="41"/>
      <c r="H474" s="41"/>
      <c r="I474" s="244"/>
      <c r="J474" s="41"/>
      <c r="K474" s="41"/>
      <c r="L474" s="45"/>
      <c r="M474" s="245"/>
      <c r="N474" s="246"/>
      <c r="O474" s="92"/>
      <c r="P474" s="92"/>
      <c r="Q474" s="92"/>
      <c r="R474" s="92"/>
      <c r="S474" s="92"/>
      <c r="T474" s="93"/>
      <c r="U474" s="39"/>
      <c r="V474" s="39"/>
      <c r="W474" s="39"/>
      <c r="X474" s="39"/>
      <c r="Y474" s="39"/>
      <c r="Z474" s="39"/>
      <c r="AA474" s="39"/>
      <c r="AB474" s="39"/>
      <c r="AC474" s="39"/>
      <c r="AD474" s="39"/>
      <c r="AE474" s="39"/>
      <c r="AT474" s="18" t="s">
        <v>359</v>
      </c>
      <c r="AU474" s="18" t="s">
        <v>86</v>
      </c>
    </row>
    <row r="475" s="2" customFormat="1" ht="24.15" customHeight="1">
      <c r="A475" s="39"/>
      <c r="B475" s="40"/>
      <c r="C475" s="229" t="s">
        <v>2613</v>
      </c>
      <c r="D475" s="229" t="s">
        <v>352</v>
      </c>
      <c r="E475" s="230" t="s">
        <v>8055</v>
      </c>
      <c r="F475" s="231" t="s">
        <v>8056</v>
      </c>
      <c r="G475" s="232" t="s">
        <v>551</v>
      </c>
      <c r="H475" s="233">
        <v>10</v>
      </c>
      <c r="I475" s="234"/>
      <c r="J475" s="235">
        <f>ROUND(I475*H475,2)</f>
        <v>0</v>
      </c>
      <c r="K475" s="231" t="s">
        <v>7709</v>
      </c>
      <c r="L475" s="45"/>
      <c r="M475" s="236" t="s">
        <v>1</v>
      </c>
      <c r="N475" s="237" t="s">
        <v>41</v>
      </c>
      <c r="O475" s="92"/>
      <c r="P475" s="238">
        <f>O475*H475</f>
        <v>0</v>
      </c>
      <c r="Q475" s="238">
        <v>0</v>
      </c>
      <c r="R475" s="238">
        <f>Q475*H475</f>
        <v>0</v>
      </c>
      <c r="S475" s="238">
        <v>0</v>
      </c>
      <c r="T475" s="239">
        <f>S475*H475</f>
        <v>0</v>
      </c>
      <c r="U475" s="39"/>
      <c r="V475" s="39"/>
      <c r="W475" s="39"/>
      <c r="X475" s="39"/>
      <c r="Y475" s="39"/>
      <c r="Z475" s="39"/>
      <c r="AA475" s="39"/>
      <c r="AB475" s="39"/>
      <c r="AC475" s="39"/>
      <c r="AD475" s="39"/>
      <c r="AE475" s="39"/>
      <c r="AR475" s="240" t="s">
        <v>530</v>
      </c>
      <c r="AT475" s="240" t="s">
        <v>352</v>
      </c>
      <c r="AU475" s="240" t="s">
        <v>86</v>
      </c>
      <c r="AY475" s="18" t="s">
        <v>350</v>
      </c>
      <c r="BE475" s="241">
        <f>IF(N475="základní",J475,0)</f>
        <v>0</v>
      </c>
      <c r="BF475" s="241">
        <f>IF(N475="snížená",J475,0)</f>
        <v>0</v>
      </c>
      <c r="BG475" s="241">
        <f>IF(N475="zákl. přenesená",J475,0)</f>
        <v>0</v>
      </c>
      <c r="BH475" s="241">
        <f>IF(N475="sníž. přenesená",J475,0)</f>
        <v>0</v>
      </c>
      <c r="BI475" s="241">
        <f>IF(N475="nulová",J475,0)</f>
        <v>0</v>
      </c>
      <c r="BJ475" s="18" t="s">
        <v>84</v>
      </c>
      <c r="BK475" s="241">
        <f>ROUND(I475*H475,2)</f>
        <v>0</v>
      </c>
      <c r="BL475" s="18" t="s">
        <v>530</v>
      </c>
      <c r="BM475" s="240" t="s">
        <v>3710</v>
      </c>
    </row>
    <row r="476" s="2" customFormat="1">
      <c r="A476" s="39"/>
      <c r="B476" s="40"/>
      <c r="C476" s="41"/>
      <c r="D476" s="242" t="s">
        <v>359</v>
      </c>
      <c r="E476" s="41"/>
      <c r="F476" s="243" t="s">
        <v>8056</v>
      </c>
      <c r="G476" s="41"/>
      <c r="H476" s="41"/>
      <c r="I476" s="244"/>
      <c r="J476" s="41"/>
      <c r="K476" s="41"/>
      <c r="L476" s="45"/>
      <c r="M476" s="245"/>
      <c r="N476" s="246"/>
      <c r="O476" s="92"/>
      <c r="P476" s="92"/>
      <c r="Q476" s="92"/>
      <c r="R476" s="92"/>
      <c r="S476" s="92"/>
      <c r="T476" s="93"/>
      <c r="U476" s="39"/>
      <c r="V476" s="39"/>
      <c r="W476" s="39"/>
      <c r="X476" s="39"/>
      <c r="Y476" s="39"/>
      <c r="Z476" s="39"/>
      <c r="AA476" s="39"/>
      <c r="AB476" s="39"/>
      <c r="AC476" s="39"/>
      <c r="AD476" s="39"/>
      <c r="AE476" s="39"/>
      <c r="AT476" s="18" t="s">
        <v>359</v>
      </c>
      <c r="AU476" s="18" t="s">
        <v>86</v>
      </c>
    </row>
    <row r="477" s="2" customFormat="1" ht="16.5" customHeight="1">
      <c r="A477" s="39"/>
      <c r="B477" s="40"/>
      <c r="C477" s="229" t="s">
        <v>2618</v>
      </c>
      <c r="D477" s="229" t="s">
        <v>352</v>
      </c>
      <c r="E477" s="230" t="s">
        <v>8057</v>
      </c>
      <c r="F477" s="231" t="s">
        <v>8028</v>
      </c>
      <c r="G477" s="232" t="s">
        <v>551</v>
      </c>
      <c r="H477" s="233">
        <v>10</v>
      </c>
      <c r="I477" s="234"/>
      <c r="J477" s="235">
        <f>ROUND(I477*H477,2)</f>
        <v>0</v>
      </c>
      <c r="K477" s="231" t="s">
        <v>7709</v>
      </c>
      <c r="L477" s="45"/>
      <c r="M477" s="236" t="s">
        <v>1</v>
      </c>
      <c r="N477" s="237" t="s">
        <v>41</v>
      </c>
      <c r="O477" s="92"/>
      <c r="P477" s="238">
        <f>O477*H477</f>
        <v>0</v>
      </c>
      <c r="Q477" s="238">
        <v>0</v>
      </c>
      <c r="R477" s="238">
        <f>Q477*H477</f>
        <v>0</v>
      </c>
      <c r="S477" s="238">
        <v>0</v>
      </c>
      <c r="T477" s="239">
        <f>S477*H477</f>
        <v>0</v>
      </c>
      <c r="U477" s="39"/>
      <c r="V477" s="39"/>
      <c r="W477" s="39"/>
      <c r="X477" s="39"/>
      <c r="Y477" s="39"/>
      <c r="Z477" s="39"/>
      <c r="AA477" s="39"/>
      <c r="AB477" s="39"/>
      <c r="AC477" s="39"/>
      <c r="AD477" s="39"/>
      <c r="AE477" s="39"/>
      <c r="AR477" s="240" t="s">
        <v>530</v>
      </c>
      <c r="AT477" s="240" t="s">
        <v>352</v>
      </c>
      <c r="AU477" s="240" t="s">
        <v>86</v>
      </c>
      <c r="AY477" s="18" t="s">
        <v>350</v>
      </c>
      <c r="BE477" s="241">
        <f>IF(N477="základní",J477,0)</f>
        <v>0</v>
      </c>
      <c r="BF477" s="241">
        <f>IF(N477="snížená",J477,0)</f>
        <v>0</v>
      </c>
      <c r="BG477" s="241">
        <f>IF(N477="zákl. přenesená",J477,0)</f>
        <v>0</v>
      </c>
      <c r="BH477" s="241">
        <f>IF(N477="sníž. přenesená",J477,0)</f>
        <v>0</v>
      </c>
      <c r="BI477" s="241">
        <f>IF(N477="nulová",J477,0)</f>
        <v>0</v>
      </c>
      <c r="BJ477" s="18" t="s">
        <v>84</v>
      </c>
      <c r="BK477" s="241">
        <f>ROUND(I477*H477,2)</f>
        <v>0</v>
      </c>
      <c r="BL477" s="18" t="s">
        <v>530</v>
      </c>
      <c r="BM477" s="240" t="s">
        <v>3718</v>
      </c>
    </row>
    <row r="478" s="2" customFormat="1">
      <c r="A478" s="39"/>
      <c r="B478" s="40"/>
      <c r="C478" s="41"/>
      <c r="D478" s="242" t="s">
        <v>359</v>
      </c>
      <c r="E478" s="41"/>
      <c r="F478" s="243" t="s">
        <v>8028</v>
      </c>
      <c r="G478" s="41"/>
      <c r="H478" s="41"/>
      <c r="I478" s="244"/>
      <c r="J478" s="41"/>
      <c r="K478" s="41"/>
      <c r="L478" s="45"/>
      <c r="M478" s="245"/>
      <c r="N478" s="246"/>
      <c r="O478" s="92"/>
      <c r="P478" s="92"/>
      <c r="Q478" s="92"/>
      <c r="R478" s="92"/>
      <c r="S478" s="92"/>
      <c r="T478" s="93"/>
      <c r="U478" s="39"/>
      <c r="V478" s="39"/>
      <c r="W478" s="39"/>
      <c r="X478" s="39"/>
      <c r="Y478" s="39"/>
      <c r="Z478" s="39"/>
      <c r="AA478" s="39"/>
      <c r="AB478" s="39"/>
      <c r="AC478" s="39"/>
      <c r="AD478" s="39"/>
      <c r="AE478" s="39"/>
      <c r="AT478" s="18" t="s">
        <v>359</v>
      </c>
      <c r="AU478" s="18" t="s">
        <v>86</v>
      </c>
    </row>
    <row r="479" s="2" customFormat="1" ht="24.15" customHeight="1">
      <c r="A479" s="39"/>
      <c r="B479" s="40"/>
      <c r="C479" s="229" t="s">
        <v>2624</v>
      </c>
      <c r="D479" s="229" t="s">
        <v>352</v>
      </c>
      <c r="E479" s="230" t="s">
        <v>8058</v>
      </c>
      <c r="F479" s="231" t="s">
        <v>8059</v>
      </c>
      <c r="G479" s="232" t="s">
        <v>551</v>
      </c>
      <c r="H479" s="233">
        <v>71</v>
      </c>
      <c r="I479" s="234"/>
      <c r="J479" s="235">
        <f>ROUND(I479*H479,2)</f>
        <v>0</v>
      </c>
      <c r="K479" s="231" t="s">
        <v>7709</v>
      </c>
      <c r="L479" s="45"/>
      <c r="M479" s="236" t="s">
        <v>1</v>
      </c>
      <c r="N479" s="237" t="s">
        <v>41</v>
      </c>
      <c r="O479" s="92"/>
      <c r="P479" s="238">
        <f>O479*H479</f>
        <v>0</v>
      </c>
      <c r="Q479" s="238">
        <v>0</v>
      </c>
      <c r="R479" s="238">
        <f>Q479*H479</f>
        <v>0</v>
      </c>
      <c r="S479" s="238">
        <v>0</v>
      </c>
      <c r="T479" s="239">
        <f>S479*H479</f>
        <v>0</v>
      </c>
      <c r="U479" s="39"/>
      <c r="V479" s="39"/>
      <c r="W479" s="39"/>
      <c r="X479" s="39"/>
      <c r="Y479" s="39"/>
      <c r="Z479" s="39"/>
      <c r="AA479" s="39"/>
      <c r="AB479" s="39"/>
      <c r="AC479" s="39"/>
      <c r="AD479" s="39"/>
      <c r="AE479" s="39"/>
      <c r="AR479" s="240" t="s">
        <v>530</v>
      </c>
      <c r="AT479" s="240" t="s">
        <v>352</v>
      </c>
      <c r="AU479" s="240" t="s">
        <v>86</v>
      </c>
      <c r="AY479" s="18" t="s">
        <v>350</v>
      </c>
      <c r="BE479" s="241">
        <f>IF(N479="základní",J479,0)</f>
        <v>0</v>
      </c>
      <c r="BF479" s="241">
        <f>IF(N479="snížená",J479,0)</f>
        <v>0</v>
      </c>
      <c r="BG479" s="241">
        <f>IF(N479="zákl. přenesená",J479,0)</f>
        <v>0</v>
      </c>
      <c r="BH479" s="241">
        <f>IF(N479="sníž. přenesená",J479,0)</f>
        <v>0</v>
      </c>
      <c r="BI479" s="241">
        <f>IF(N479="nulová",J479,0)</f>
        <v>0</v>
      </c>
      <c r="BJ479" s="18" t="s">
        <v>84</v>
      </c>
      <c r="BK479" s="241">
        <f>ROUND(I479*H479,2)</f>
        <v>0</v>
      </c>
      <c r="BL479" s="18" t="s">
        <v>530</v>
      </c>
      <c r="BM479" s="240" t="s">
        <v>3726</v>
      </c>
    </row>
    <row r="480" s="2" customFormat="1">
      <c r="A480" s="39"/>
      <c r="B480" s="40"/>
      <c r="C480" s="41"/>
      <c r="D480" s="242" t="s">
        <v>359</v>
      </c>
      <c r="E480" s="41"/>
      <c r="F480" s="243" t="s">
        <v>8059</v>
      </c>
      <c r="G480" s="41"/>
      <c r="H480" s="41"/>
      <c r="I480" s="244"/>
      <c r="J480" s="41"/>
      <c r="K480" s="41"/>
      <c r="L480" s="45"/>
      <c r="M480" s="245"/>
      <c r="N480" s="246"/>
      <c r="O480" s="92"/>
      <c r="P480" s="92"/>
      <c r="Q480" s="92"/>
      <c r="R480" s="92"/>
      <c r="S480" s="92"/>
      <c r="T480" s="93"/>
      <c r="U480" s="39"/>
      <c r="V480" s="39"/>
      <c r="W480" s="39"/>
      <c r="X480" s="39"/>
      <c r="Y480" s="39"/>
      <c r="Z480" s="39"/>
      <c r="AA480" s="39"/>
      <c r="AB480" s="39"/>
      <c r="AC480" s="39"/>
      <c r="AD480" s="39"/>
      <c r="AE480" s="39"/>
      <c r="AT480" s="18" t="s">
        <v>359</v>
      </c>
      <c r="AU480" s="18" t="s">
        <v>86</v>
      </c>
    </row>
    <row r="481" s="2" customFormat="1" ht="16.5" customHeight="1">
      <c r="A481" s="39"/>
      <c r="B481" s="40"/>
      <c r="C481" s="229" t="s">
        <v>2629</v>
      </c>
      <c r="D481" s="229" t="s">
        <v>352</v>
      </c>
      <c r="E481" s="230" t="s">
        <v>8060</v>
      </c>
      <c r="F481" s="231" t="s">
        <v>8032</v>
      </c>
      <c r="G481" s="232" t="s">
        <v>551</v>
      </c>
      <c r="H481" s="233">
        <v>71</v>
      </c>
      <c r="I481" s="234"/>
      <c r="J481" s="235">
        <f>ROUND(I481*H481,2)</f>
        <v>0</v>
      </c>
      <c r="K481" s="231" t="s">
        <v>7709</v>
      </c>
      <c r="L481" s="45"/>
      <c r="M481" s="236" t="s">
        <v>1</v>
      </c>
      <c r="N481" s="237" t="s">
        <v>41</v>
      </c>
      <c r="O481" s="92"/>
      <c r="P481" s="238">
        <f>O481*H481</f>
        <v>0</v>
      </c>
      <c r="Q481" s="238">
        <v>0</v>
      </c>
      <c r="R481" s="238">
        <f>Q481*H481</f>
        <v>0</v>
      </c>
      <c r="S481" s="238">
        <v>0</v>
      </c>
      <c r="T481" s="239">
        <f>S481*H481</f>
        <v>0</v>
      </c>
      <c r="U481" s="39"/>
      <c r="V481" s="39"/>
      <c r="W481" s="39"/>
      <c r="X481" s="39"/>
      <c r="Y481" s="39"/>
      <c r="Z481" s="39"/>
      <c r="AA481" s="39"/>
      <c r="AB481" s="39"/>
      <c r="AC481" s="39"/>
      <c r="AD481" s="39"/>
      <c r="AE481" s="39"/>
      <c r="AR481" s="240" t="s">
        <v>530</v>
      </c>
      <c r="AT481" s="240" t="s">
        <v>352</v>
      </c>
      <c r="AU481" s="240" t="s">
        <v>86</v>
      </c>
      <c r="AY481" s="18" t="s">
        <v>350</v>
      </c>
      <c r="BE481" s="241">
        <f>IF(N481="základní",J481,0)</f>
        <v>0</v>
      </c>
      <c r="BF481" s="241">
        <f>IF(N481="snížená",J481,0)</f>
        <v>0</v>
      </c>
      <c r="BG481" s="241">
        <f>IF(N481="zákl. přenesená",J481,0)</f>
        <v>0</v>
      </c>
      <c r="BH481" s="241">
        <f>IF(N481="sníž. přenesená",J481,0)</f>
        <v>0</v>
      </c>
      <c r="BI481" s="241">
        <f>IF(N481="nulová",J481,0)</f>
        <v>0</v>
      </c>
      <c r="BJ481" s="18" t="s">
        <v>84</v>
      </c>
      <c r="BK481" s="241">
        <f>ROUND(I481*H481,2)</f>
        <v>0</v>
      </c>
      <c r="BL481" s="18" t="s">
        <v>530</v>
      </c>
      <c r="BM481" s="240" t="s">
        <v>3746</v>
      </c>
    </row>
    <row r="482" s="2" customFormat="1">
      <c r="A482" s="39"/>
      <c r="B482" s="40"/>
      <c r="C482" s="41"/>
      <c r="D482" s="242" t="s">
        <v>359</v>
      </c>
      <c r="E482" s="41"/>
      <c r="F482" s="243" t="s">
        <v>8032</v>
      </c>
      <c r="G482" s="41"/>
      <c r="H482" s="41"/>
      <c r="I482" s="244"/>
      <c r="J482" s="41"/>
      <c r="K482" s="41"/>
      <c r="L482" s="45"/>
      <c r="M482" s="245"/>
      <c r="N482" s="246"/>
      <c r="O482" s="92"/>
      <c r="P482" s="92"/>
      <c r="Q482" s="92"/>
      <c r="R482" s="92"/>
      <c r="S482" s="92"/>
      <c r="T482" s="93"/>
      <c r="U482" s="39"/>
      <c r="V482" s="39"/>
      <c r="W482" s="39"/>
      <c r="X482" s="39"/>
      <c r="Y482" s="39"/>
      <c r="Z482" s="39"/>
      <c r="AA482" s="39"/>
      <c r="AB482" s="39"/>
      <c r="AC482" s="39"/>
      <c r="AD482" s="39"/>
      <c r="AE482" s="39"/>
      <c r="AT482" s="18" t="s">
        <v>359</v>
      </c>
      <c r="AU482" s="18" t="s">
        <v>86</v>
      </c>
    </row>
    <row r="483" s="2" customFormat="1" ht="24.15" customHeight="1">
      <c r="A483" s="39"/>
      <c r="B483" s="40"/>
      <c r="C483" s="229" t="s">
        <v>2634</v>
      </c>
      <c r="D483" s="229" t="s">
        <v>352</v>
      </c>
      <c r="E483" s="230" t="s">
        <v>8061</v>
      </c>
      <c r="F483" s="231" t="s">
        <v>8062</v>
      </c>
      <c r="G483" s="232" t="s">
        <v>551</v>
      </c>
      <c r="H483" s="233">
        <v>22</v>
      </c>
      <c r="I483" s="234"/>
      <c r="J483" s="235">
        <f>ROUND(I483*H483,2)</f>
        <v>0</v>
      </c>
      <c r="K483" s="231" t="s">
        <v>7709</v>
      </c>
      <c r="L483" s="45"/>
      <c r="M483" s="236" t="s">
        <v>1</v>
      </c>
      <c r="N483" s="237" t="s">
        <v>41</v>
      </c>
      <c r="O483" s="92"/>
      <c r="P483" s="238">
        <f>O483*H483</f>
        <v>0</v>
      </c>
      <c r="Q483" s="238">
        <v>0</v>
      </c>
      <c r="R483" s="238">
        <f>Q483*H483</f>
        <v>0</v>
      </c>
      <c r="S483" s="238">
        <v>0</v>
      </c>
      <c r="T483" s="239">
        <f>S483*H483</f>
        <v>0</v>
      </c>
      <c r="U483" s="39"/>
      <c r="V483" s="39"/>
      <c r="W483" s="39"/>
      <c r="X483" s="39"/>
      <c r="Y483" s="39"/>
      <c r="Z483" s="39"/>
      <c r="AA483" s="39"/>
      <c r="AB483" s="39"/>
      <c r="AC483" s="39"/>
      <c r="AD483" s="39"/>
      <c r="AE483" s="39"/>
      <c r="AR483" s="240" t="s">
        <v>530</v>
      </c>
      <c r="AT483" s="240" t="s">
        <v>352</v>
      </c>
      <c r="AU483" s="240" t="s">
        <v>86</v>
      </c>
      <c r="AY483" s="18" t="s">
        <v>350</v>
      </c>
      <c r="BE483" s="241">
        <f>IF(N483="základní",J483,0)</f>
        <v>0</v>
      </c>
      <c r="BF483" s="241">
        <f>IF(N483="snížená",J483,0)</f>
        <v>0</v>
      </c>
      <c r="BG483" s="241">
        <f>IF(N483="zákl. přenesená",J483,0)</f>
        <v>0</v>
      </c>
      <c r="BH483" s="241">
        <f>IF(N483="sníž. přenesená",J483,0)</f>
        <v>0</v>
      </c>
      <c r="BI483" s="241">
        <f>IF(N483="nulová",J483,0)</f>
        <v>0</v>
      </c>
      <c r="BJ483" s="18" t="s">
        <v>84</v>
      </c>
      <c r="BK483" s="241">
        <f>ROUND(I483*H483,2)</f>
        <v>0</v>
      </c>
      <c r="BL483" s="18" t="s">
        <v>530</v>
      </c>
      <c r="BM483" s="240" t="s">
        <v>3754</v>
      </c>
    </row>
    <row r="484" s="2" customFormat="1">
      <c r="A484" s="39"/>
      <c r="B484" s="40"/>
      <c r="C484" s="41"/>
      <c r="D484" s="242" t="s">
        <v>359</v>
      </c>
      <c r="E484" s="41"/>
      <c r="F484" s="243" t="s">
        <v>8062</v>
      </c>
      <c r="G484" s="41"/>
      <c r="H484" s="41"/>
      <c r="I484" s="244"/>
      <c r="J484" s="41"/>
      <c r="K484" s="41"/>
      <c r="L484" s="45"/>
      <c r="M484" s="245"/>
      <c r="N484" s="246"/>
      <c r="O484" s="92"/>
      <c r="P484" s="92"/>
      <c r="Q484" s="92"/>
      <c r="R484" s="92"/>
      <c r="S484" s="92"/>
      <c r="T484" s="93"/>
      <c r="U484" s="39"/>
      <c r="V484" s="39"/>
      <c r="W484" s="39"/>
      <c r="X484" s="39"/>
      <c r="Y484" s="39"/>
      <c r="Z484" s="39"/>
      <c r="AA484" s="39"/>
      <c r="AB484" s="39"/>
      <c r="AC484" s="39"/>
      <c r="AD484" s="39"/>
      <c r="AE484" s="39"/>
      <c r="AT484" s="18" t="s">
        <v>359</v>
      </c>
      <c r="AU484" s="18" t="s">
        <v>86</v>
      </c>
    </row>
    <row r="485" s="2" customFormat="1" ht="16.5" customHeight="1">
      <c r="A485" s="39"/>
      <c r="B485" s="40"/>
      <c r="C485" s="229" t="s">
        <v>2639</v>
      </c>
      <c r="D485" s="229" t="s">
        <v>352</v>
      </c>
      <c r="E485" s="230" t="s">
        <v>8063</v>
      </c>
      <c r="F485" s="231" t="s">
        <v>8036</v>
      </c>
      <c r="G485" s="232" t="s">
        <v>551</v>
      </c>
      <c r="H485" s="233">
        <v>22</v>
      </c>
      <c r="I485" s="234"/>
      <c r="J485" s="235">
        <f>ROUND(I485*H485,2)</f>
        <v>0</v>
      </c>
      <c r="K485" s="231" t="s">
        <v>7709</v>
      </c>
      <c r="L485" s="45"/>
      <c r="M485" s="236" t="s">
        <v>1</v>
      </c>
      <c r="N485" s="237" t="s">
        <v>41</v>
      </c>
      <c r="O485" s="92"/>
      <c r="P485" s="238">
        <f>O485*H485</f>
        <v>0</v>
      </c>
      <c r="Q485" s="238">
        <v>0</v>
      </c>
      <c r="R485" s="238">
        <f>Q485*H485</f>
        <v>0</v>
      </c>
      <c r="S485" s="238">
        <v>0</v>
      </c>
      <c r="T485" s="239">
        <f>S485*H485</f>
        <v>0</v>
      </c>
      <c r="U485" s="39"/>
      <c r="V485" s="39"/>
      <c r="W485" s="39"/>
      <c r="X485" s="39"/>
      <c r="Y485" s="39"/>
      <c r="Z485" s="39"/>
      <c r="AA485" s="39"/>
      <c r="AB485" s="39"/>
      <c r="AC485" s="39"/>
      <c r="AD485" s="39"/>
      <c r="AE485" s="39"/>
      <c r="AR485" s="240" t="s">
        <v>530</v>
      </c>
      <c r="AT485" s="240" t="s">
        <v>352</v>
      </c>
      <c r="AU485" s="240" t="s">
        <v>86</v>
      </c>
      <c r="AY485" s="18" t="s">
        <v>350</v>
      </c>
      <c r="BE485" s="241">
        <f>IF(N485="základní",J485,0)</f>
        <v>0</v>
      </c>
      <c r="BF485" s="241">
        <f>IF(N485="snížená",J485,0)</f>
        <v>0</v>
      </c>
      <c r="BG485" s="241">
        <f>IF(N485="zákl. přenesená",J485,0)</f>
        <v>0</v>
      </c>
      <c r="BH485" s="241">
        <f>IF(N485="sníž. přenesená",J485,0)</f>
        <v>0</v>
      </c>
      <c r="BI485" s="241">
        <f>IF(N485="nulová",J485,0)</f>
        <v>0</v>
      </c>
      <c r="BJ485" s="18" t="s">
        <v>84</v>
      </c>
      <c r="BK485" s="241">
        <f>ROUND(I485*H485,2)</f>
        <v>0</v>
      </c>
      <c r="BL485" s="18" t="s">
        <v>530</v>
      </c>
      <c r="BM485" s="240" t="s">
        <v>3762</v>
      </c>
    </row>
    <row r="486" s="2" customFormat="1">
      <c r="A486" s="39"/>
      <c r="B486" s="40"/>
      <c r="C486" s="41"/>
      <c r="D486" s="242" t="s">
        <v>359</v>
      </c>
      <c r="E486" s="41"/>
      <c r="F486" s="243" t="s">
        <v>8036</v>
      </c>
      <c r="G486" s="41"/>
      <c r="H486" s="41"/>
      <c r="I486" s="244"/>
      <c r="J486" s="41"/>
      <c r="K486" s="41"/>
      <c r="L486" s="45"/>
      <c r="M486" s="245"/>
      <c r="N486" s="246"/>
      <c r="O486" s="92"/>
      <c r="P486" s="92"/>
      <c r="Q486" s="92"/>
      <c r="R486" s="92"/>
      <c r="S486" s="92"/>
      <c r="T486" s="93"/>
      <c r="U486" s="39"/>
      <c r="V486" s="39"/>
      <c r="W486" s="39"/>
      <c r="X486" s="39"/>
      <c r="Y486" s="39"/>
      <c r="Z486" s="39"/>
      <c r="AA486" s="39"/>
      <c r="AB486" s="39"/>
      <c r="AC486" s="39"/>
      <c r="AD486" s="39"/>
      <c r="AE486" s="39"/>
      <c r="AT486" s="18" t="s">
        <v>359</v>
      </c>
      <c r="AU486" s="18" t="s">
        <v>86</v>
      </c>
    </row>
    <row r="487" s="2" customFormat="1" ht="24.15" customHeight="1">
      <c r="A487" s="39"/>
      <c r="B487" s="40"/>
      <c r="C487" s="229" t="s">
        <v>2644</v>
      </c>
      <c r="D487" s="229" t="s">
        <v>352</v>
      </c>
      <c r="E487" s="230" t="s">
        <v>8064</v>
      </c>
      <c r="F487" s="231" t="s">
        <v>8065</v>
      </c>
      <c r="G487" s="232" t="s">
        <v>551</v>
      </c>
      <c r="H487" s="233">
        <v>14</v>
      </c>
      <c r="I487" s="234"/>
      <c r="J487" s="235">
        <f>ROUND(I487*H487,2)</f>
        <v>0</v>
      </c>
      <c r="K487" s="231" t="s">
        <v>7709</v>
      </c>
      <c r="L487" s="45"/>
      <c r="M487" s="236" t="s">
        <v>1</v>
      </c>
      <c r="N487" s="237" t="s">
        <v>41</v>
      </c>
      <c r="O487" s="92"/>
      <c r="P487" s="238">
        <f>O487*H487</f>
        <v>0</v>
      </c>
      <c r="Q487" s="238">
        <v>0</v>
      </c>
      <c r="R487" s="238">
        <f>Q487*H487</f>
        <v>0</v>
      </c>
      <c r="S487" s="238">
        <v>0</v>
      </c>
      <c r="T487" s="239">
        <f>S487*H487</f>
        <v>0</v>
      </c>
      <c r="U487" s="39"/>
      <c r="V487" s="39"/>
      <c r="W487" s="39"/>
      <c r="X487" s="39"/>
      <c r="Y487" s="39"/>
      <c r="Z487" s="39"/>
      <c r="AA487" s="39"/>
      <c r="AB487" s="39"/>
      <c r="AC487" s="39"/>
      <c r="AD487" s="39"/>
      <c r="AE487" s="39"/>
      <c r="AR487" s="240" t="s">
        <v>530</v>
      </c>
      <c r="AT487" s="240" t="s">
        <v>352</v>
      </c>
      <c r="AU487" s="240" t="s">
        <v>86</v>
      </c>
      <c r="AY487" s="18" t="s">
        <v>350</v>
      </c>
      <c r="BE487" s="241">
        <f>IF(N487="základní",J487,0)</f>
        <v>0</v>
      </c>
      <c r="BF487" s="241">
        <f>IF(N487="snížená",J487,0)</f>
        <v>0</v>
      </c>
      <c r="BG487" s="241">
        <f>IF(N487="zákl. přenesená",J487,0)</f>
        <v>0</v>
      </c>
      <c r="BH487" s="241">
        <f>IF(N487="sníž. přenesená",J487,0)</f>
        <v>0</v>
      </c>
      <c r="BI487" s="241">
        <f>IF(N487="nulová",J487,0)</f>
        <v>0</v>
      </c>
      <c r="BJ487" s="18" t="s">
        <v>84</v>
      </c>
      <c r="BK487" s="241">
        <f>ROUND(I487*H487,2)</f>
        <v>0</v>
      </c>
      <c r="BL487" s="18" t="s">
        <v>530</v>
      </c>
      <c r="BM487" s="240" t="s">
        <v>3770</v>
      </c>
    </row>
    <row r="488" s="2" customFormat="1">
      <c r="A488" s="39"/>
      <c r="B488" s="40"/>
      <c r="C488" s="41"/>
      <c r="D488" s="242" t="s">
        <v>359</v>
      </c>
      <c r="E488" s="41"/>
      <c r="F488" s="243" t="s">
        <v>8065</v>
      </c>
      <c r="G488" s="41"/>
      <c r="H488" s="41"/>
      <c r="I488" s="244"/>
      <c r="J488" s="41"/>
      <c r="K488" s="41"/>
      <c r="L488" s="45"/>
      <c r="M488" s="245"/>
      <c r="N488" s="246"/>
      <c r="O488" s="92"/>
      <c r="P488" s="92"/>
      <c r="Q488" s="92"/>
      <c r="R488" s="92"/>
      <c r="S488" s="92"/>
      <c r="T488" s="93"/>
      <c r="U488" s="39"/>
      <c r="V488" s="39"/>
      <c r="W488" s="39"/>
      <c r="X488" s="39"/>
      <c r="Y488" s="39"/>
      <c r="Z488" s="39"/>
      <c r="AA488" s="39"/>
      <c r="AB488" s="39"/>
      <c r="AC488" s="39"/>
      <c r="AD488" s="39"/>
      <c r="AE488" s="39"/>
      <c r="AT488" s="18" t="s">
        <v>359</v>
      </c>
      <c r="AU488" s="18" t="s">
        <v>86</v>
      </c>
    </row>
    <row r="489" s="2" customFormat="1" ht="16.5" customHeight="1">
      <c r="A489" s="39"/>
      <c r="B489" s="40"/>
      <c r="C489" s="229" t="s">
        <v>2650</v>
      </c>
      <c r="D489" s="229" t="s">
        <v>352</v>
      </c>
      <c r="E489" s="230" t="s">
        <v>8066</v>
      </c>
      <c r="F489" s="231" t="s">
        <v>8040</v>
      </c>
      <c r="G489" s="232" t="s">
        <v>551</v>
      </c>
      <c r="H489" s="233">
        <v>14</v>
      </c>
      <c r="I489" s="234"/>
      <c r="J489" s="235">
        <f>ROUND(I489*H489,2)</f>
        <v>0</v>
      </c>
      <c r="K489" s="231" t="s">
        <v>7709</v>
      </c>
      <c r="L489" s="45"/>
      <c r="M489" s="236" t="s">
        <v>1</v>
      </c>
      <c r="N489" s="237" t="s">
        <v>41</v>
      </c>
      <c r="O489" s="92"/>
      <c r="P489" s="238">
        <f>O489*H489</f>
        <v>0</v>
      </c>
      <c r="Q489" s="238">
        <v>0</v>
      </c>
      <c r="R489" s="238">
        <f>Q489*H489</f>
        <v>0</v>
      </c>
      <c r="S489" s="238">
        <v>0</v>
      </c>
      <c r="T489" s="239">
        <f>S489*H489</f>
        <v>0</v>
      </c>
      <c r="U489" s="39"/>
      <c r="V489" s="39"/>
      <c r="W489" s="39"/>
      <c r="X489" s="39"/>
      <c r="Y489" s="39"/>
      <c r="Z489" s="39"/>
      <c r="AA489" s="39"/>
      <c r="AB489" s="39"/>
      <c r="AC489" s="39"/>
      <c r="AD489" s="39"/>
      <c r="AE489" s="39"/>
      <c r="AR489" s="240" t="s">
        <v>530</v>
      </c>
      <c r="AT489" s="240" t="s">
        <v>352</v>
      </c>
      <c r="AU489" s="240" t="s">
        <v>86</v>
      </c>
      <c r="AY489" s="18" t="s">
        <v>350</v>
      </c>
      <c r="BE489" s="241">
        <f>IF(N489="základní",J489,0)</f>
        <v>0</v>
      </c>
      <c r="BF489" s="241">
        <f>IF(N489="snížená",J489,0)</f>
        <v>0</v>
      </c>
      <c r="BG489" s="241">
        <f>IF(N489="zákl. přenesená",J489,0)</f>
        <v>0</v>
      </c>
      <c r="BH489" s="241">
        <f>IF(N489="sníž. přenesená",J489,0)</f>
        <v>0</v>
      </c>
      <c r="BI489" s="241">
        <f>IF(N489="nulová",J489,0)</f>
        <v>0</v>
      </c>
      <c r="BJ489" s="18" t="s">
        <v>84</v>
      </c>
      <c r="BK489" s="241">
        <f>ROUND(I489*H489,2)</f>
        <v>0</v>
      </c>
      <c r="BL489" s="18" t="s">
        <v>530</v>
      </c>
      <c r="BM489" s="240" t="s">
        <v>3778</v>
      </c>
    </row>
    <row r="490" s="2" customFormat="1">
      <c r="A490" s="39"/>
      <c r="B490" s="40"/>
      <c r="C490" s="41"/>
      <c r="D490" s="242" t="s">
        <v>359</v>
      </c>
      <c r="E490" s="41"/>
      <c r="F490" s="243" t="s">
        <v>8040</v>
      </c>
      <c r="G490" s="41"/>
      <c r="H490" s="41"/>
      <c r="I490" s="244"/>
      <c r="J490" s="41"/>
      <c r="K490" s="41"/>
      <c r="L490" s="45"/>
      <c r="M490" s="245"/>
      <c r="N490" s="246"/>
      <c r="O490" s="92"/>
      <c r="P490" s="92"/>
      <c r="Q490" s="92"/>
      <c r="R490" s="92"/>
      <c r="S490" s="92"/>
      <c r="T490" s="93"/>
      <c r="U490" s="39"/>
      <c r="V490" s="39"/>
      <c r="W490" s="39"/>
      <c r="X490" s="39"/>
      <c r="Y490" s="39"/>
      <c r="Z490" s="39"/>
      <c r="AA490" s="39"/>
      <c r="AB490" s="39"/>
      <c r="AC490" s="39"/>
      <c r="AD490" s="39"/>
      <c r="AE490" s="39"/>
      <c r="AT490" s="18" t="s">
        <v>359</v>
      </c>
      <c r="AU490" s="18" t="s">
        <v>86</v>
      </c>
    </row>
    <row r="491" s="2" customFormat="1" ht="24.15" customHeight="1">
      <c r="A491" s="39"/>
      <c r="B491" s="40"/>
      <c r="C491" s="229" t="s">
        <v>2654</v>
      </c>
      <c r="D491" s="229" t="s">
        <v>352</v>
      </c>
      <c r="E491" s="230" t="s">
        <v>8067</v>
      </c>
      <c r="F491" s="231" t="s">
        <v>8068</v>
      </c>
      <c r="G491" s="232" t="s">
        <v>551</v>
      </c>
      <c r="H491" s="233">
        <v>6</v>
      </c>
      <c r="I491" s="234"/>
      <c r="J491" s="235">
        <f>ROUND(I491*H491,2)</f>
        <v>0</v>
      </c>
      <c r="K491" s="231" t="s">
        <v>7709</v>
      </c>
      <c r="L491" s="45"/>
      <c r="M491" s="236" t="s">
        <v>1</v>
      </c>
      <c r="N491" s="237" t="s">
        <v>41</v>
      </c>
      <c r="O491" s="92"/>
      <c r="P491" s="238">
        <f>O491*H491</f>
        <v>0</v>
      </c>
      <c r="Q491" s="238">
        <v>0</v>
      </c>
      <c r="R491" s="238">
        <f>Q491*H491</f>
        <v>0</v>
      </c>
      <c r="S491" s="238">
        <v>0</v>
      </c>
      <c r="T491" s="239">
        <f>S491*H491</f>
        <v>0</v>
      </c>
      <c r="U491" s="39"/>
      <c r="V491" s="39"/>
      <c r="W491" s="39"/>
      <c r="X491" s="39"/>
      <c r="Y491" s="39"/>
      <c r="Z491" s="39"/>
      <c r="AA491" s="39"/>
      <c r="AB491" s="39"/>
      <c r="AC491" s="39"/>
      <c r="AD491" s="39"/>
      <c r="AE491" s="39"/>
      <c r="AR491" s="240" t="s">
        <v>530</v>
      </c>
      <c r="AT491" s="240" t="s">
        <v>352</v>
      </c>
      <c r="AU491" s="240" t="s">
        <v>86</v>
      </c>
      <c r="AY491" s="18" t="s">
        <v>350</v>
      </c>
      <c r="BE491" s="241">
        <f>IF(N491="základní",J491,0)</f>
        <v>0</v>
      </c>
      <c r="BF491" s="241">
        <f>IF(N491="snížená",J491,0)</f>
        <v>0</v>
      </c>
      <c r="BG491" s="241">
        <f>IF(N491="zákl. přenesená",J491,0)</f>
        <v>0</v>
      </c>
      <c r="BH491" s="241">
        <f>IF(N491="sníž. přenesená",J491,0)</f>
        <v>0</v>
      </c>
      <c r="BI491" s="241">
        <f>IF(N491="nulová",J491,0)</f>
        <v>0</v>
      </c>
      <c r="BJ491" s="18" t="s">
        <v>84</v>
      </c>
      <c r="BK491" s="241">
        <f>ROUND(I491*H491,2)</f>
        <v>0</v>
      </c>
      <c r="BL491" s="18" t="s">
        <v>530</v>
      </c>
      <c r="BM491" s="240" t="s">
        <v>3786</v>
      </c>
    </row>
    <row r="492" s="2" customFormat="1">
      <c r="A492" s="39"/>
      <c r="B492" s="40"/>
      <c r="C492" s="41"/>
      <c r="D492" s="242" t="s">
        <v>359</v>
      </c>
      <c r="E492" s="41"/>
      <c r="F492" s="243" t="s">
        <v>8068</v>
      </c>
      <c r="G492" s="41"/>
      <c r="H492" s="41"/>
      <c r="I492" s="244"/>
      <c r="J492" s="41"/>
      <c r="K492" s="41"/>
      <c r="L492" s="45"/>
      <c r="M492" s="245"/>
      <c r="N492" s="246"/>
      <c r="O492" s="92"/>
      <c r="P492" s="92"/>
      <c r="Q492" s="92"/>
      <c r="R492" s="92"/>
      <c r="S492" s="92"/>
      <c r="T492" s="93"/>
      <c r="U492" s="39"/>
      <c r="V492" s="39"/>
      <c r="W492" s="39"/>
      <c r="X492" s="39"/>
      <c r="Y492" s="39"/>
      <c r="Z492" s="39"/>
      <c r="AA492" s="39"/>
      <c r="AB492" s="39"/>
      <c r="AC492" s="39"/>
      <c r="AD492" s="39"/>
      <c r="AE492" s="39"/>
      <c r="AT492" s="18" t="s">
        <v>359</v>
      </c>
      <c r="AU492" s="18" t="s">
        <v>86</v>
      </c>
    </row>
    <row r="493" s="2" customFormat="1" ht="16.5" customHeight="1">
      <c r="A493" s="39"/>
      <c r="B493" s="40"/>
      <c r="C493" s="229" t="s">
        <v>2660</v>
      </c>
      <c r="D493" s="229" t="s">
        <v>352</v>
      </c>
      <c r="E493" s="230" t="s">
        <v>8069</v>
      </c>
      <c r="F493" s="231" t="s">
        <v>8044</v>
      </c>
      <c r="G493" s="232" t="s">
        <v>551</v>
      </c>
      <c r="H493" s="233">
        <v>6</v>
      </c>
      <c r="I493" s="234"/>
      <c r="J493" s="235">
        <f>ROUND(I493*H493,2)</f>
        <v>0</v>
      </c>
      <c r="K493" s="231" t="s">
        <v>7709</v>
      </c>
      <c r="L493" s="45"/>
      <c r="M493" s="236" t="s">
        <v>1</v>
      </c>
      <c r="N493" s="237" t="s">
        <v>41</v>
      </c>
      <c r="O493" s="92"/>
      <c r="P493" s="238">
        <f>O493*H493</f>
        <v>0</v>
      </c>
      <c r="Q493" s="238">
        <v>0</v>
      </c>
      <c r="R493" s="238">
        <f>Q493*H493</f>
        <v>0</v>
      </c>
      <c r="S493" s="238">
        <v>0</v>
      </c>
      <c r="T493" s="239">
        <f>S493*H493</f>
        <v>0</v>
      </c>
      <c r="U493" s="39"/>
      <c r="V493" s="39"/>
      <c r="W493" s="39"/>
      <c r="X493" s="39"/>
      <c r="Y493" s="39"/>
      <c r="Z493" s="39"/>
      <c r="AA493" s="39"/>
      <c r="AB493" s="39"/>
      <c r="AC493" s="39"/>
      <c r="AD493" s="39"/>
      <c r="AE493" s="39"/>
      <c r="AR493" s="240" t="s">
        <v>530</v>
      </c>
      <c r="AT493" s="240" t="s">
        <v>352</v>
      </c>
      <c r="AU493" s="240" t="s">
        <v>86</v>
      </c>
      <c r="AY493" s="18" t="s">
        <v>350</v>
      </c>
      <c r="BE493" s="241">
        <f>IF(N493="základní",J493,0)</f>
        <v>0</v>
      </c>
      <c r="BF493" s="241">
        <f>IF(N493="snížená",J493,0)</f>
        <v>0</v>
      </c>
      <c r="BG493" s="241">
        <f>IF(N493="zákl. přenesená",J493,0)</f>
        <v>0</v>
      </c>
      <c r="BH493" s="241">
        <f>IF(N493="sníž. přenesená",J493,0)</f>
        <v>0</v>
      </c>
      <c r="BI493" s="241">
        <f>IF(N493="nulová",J493,0)</f>
        <v>0</v>
      </c>
      <c r="BJ493" s="18" t="s">
        <v>84</v>
      </c>
      <c r="BK493" s="241">
        <f>ROUND(I493*H493,2)</f>
        <v>0</v>
      </c>
      <c r="BL493" s="18" t="s">
        <v>530</v>
      </c>
      <c r="BM493" s="240" t="s">
        <v>3797</v>
      </c>
    </row>
    <row r="494" s="2" customFormat="1">
      <c r="A494" s="39"/>
      <c r="B494" s="40"/>
      <c r="C494" s="41"/>
      <c r="D494" s="242" t="s">
        <v>359</v>
      </c>
      <c r="E494" s="41"/>
      <c r="F494" s="243" t="s">
        <v>8044</v>
      </c>
      <c r="G494" s="41"/>
      <c r="H494" s="41"/>
      <c r="I494" s="244"/>
      <c r="J494" s="41"/>
      <c r="K494" s="41"/>
      <c r="L494" s="45"/>
      <c r="M494" s="245"/>
      <c r="N494" s="246"/>
      <c r="O494" s="92"/>
      <c r="P494" s="92"/>
      <c r="Q494" s="92"/>
      <c r="R494" s="92"/>
      <c r="S494" s="92"/>
      <c r="T494" s="93"/>
      <c r="U494" s="39"/>
      <c r="V494" s="39"/>
      <c r="W494" s="39"/>
      <c r="X494" s="39"/>
      <c r="Y494" s="39"/>
      <c r="Z494" s="39"/>
      <c r="AA494" s="39"/>
      <c r="AB494" s="39"/>
      <c r="AC494" s="39"/>
      <c r="AD494" s="39"/>
      <c r="AE494" s="39"/>
      <c r="AT494" s="18" t="s">
        <v>359</v>
      </c>
      <c r="AU494" s="18" t="s">
        <v>86</v>
      </c>
    </row>
    <row r="495" s="2" customFormat="1" ht="16.5" customHeight="1">
      <c r="A495" s="39"/>
      <c r="B495" s="40"/>
      <c r="C495" s="229" t="s">
        <v>2666</v>
      </c>
      <c r="D495" s="229" t="s">
        <v>352</v>
      </c>
      <c r="E495" s="230" t="s">
        <v>8070</v>
      </c>
      <c r="F495" s="231" t="s">
        <v>7781</v>
      </c>
      <c r="G495" s="232" t="s">
        <v>5870</v>
      </c>
      <c r="H495" s="313"/>
      <c r="I495" s="234"/>
      <c r="J495" s="235">
        <f>ROUND(I495*H495,2)</f>
        <v>0</v>
      </c>
      <c r="K495" s="231" t="s">
        <v>7709</v>
      </c>
      <c r="L495" s="45"/>
      <c r="M495" s="236" t="s">
        <v>1</v>
      </c>
      <c r="N495" s="237" t="s">
        <v>41</v>
      </c>
      <c r="O495" s="92"/>
      <c r="P495" s="238">
        <f>O495*H495</f>
        <v>0</v>
      </c>
      <c r="Q495" s="238">
        <v>0</v>
      </c>
      <c r="R495" s="238">
        <f>Q495*H495</f>
        <v>0</v>
      </c>
      <c r="S495" s="238">
        <v>0</v>
      </c>
      <c r="T495" s="239">
        <f>S495*H495</f>
        <v>0</v>
      </c>
      <c r="U495" s="39"/>
      <c r="V495" s="39"/>
      <c r="W495" s="39"/>
      <c r="X495" s="39"/>
      <c r="Y495" s="39"/>
      <c r="Z495" s="39"/>
      <c r="AA495" s="39"/>
      <c r="AB495" s="39"/>
      <c r="AC495" s="39"/>
      <c r="AD495" s="39"/>
      <c r="AE495" s="39"/>
      <c r="AR495" s="240" t="s">
        <v>530</v>
      </c>
      <c r="AT495" s="240" t="s">
        <v>352</v>
      </c>
      <c r="AU495" s="240" t="s">
        <v>86</v>
      </c>
      <c r="AY495" s="18" t="s">
        <v>350</v>
      </c>
      <c r="BE495" s="241">
        <f>IF(N495="základní",J495,0)</f>
        <v>0</v>
      </c>
      <c r="BF495" s="241">
        <f>IF(N495="snížená",J495,0)</f>
        <v>0</v>
      </c>
      <c r="BG495" s="241">
        <f>IF(N495="zákl. přenesená",J495,0)</f>
        <v>0</v>
      </c>
      <c r="BH495" s="241">
        <f>IF(N495="sníž. přenesená",J495,0)</f>
        <v>0</v>
      </c>
      <c r="BI495" s="241">
        <f>IF(N495="nulová",J495,0)</f>
        <v>0</v>
      </c>
      <c r="BJ495" s="18" t="s">
        <v>84</v>
      </c>
      <c r="BK495" s="241">
        <f>ROUND(I495*H495,2)</f>
        <v>0</v>
      </c>
      <c r="BL495" s="18" t="s">
        <v>530</v>
      </c>
      <c r="BM495" s="240" t="s">
        <v>3808</v>
      </c>
    </row>
    <row r="496" s="2" customFormat="1">
      <c r="A496" s="39"/>
      <c r="B496" s="40"/>
      <c r="C496" s="41"/>
      <c r="D496" s="242" t="s">
        <v>359</v>
      </c>
      <c r="E496" s="41"/>
      <c r="F496" s="243" t="s">
        <v>7781</v>
      </c>
      <c r="G496" s="41"/>
      <c r="H496" s="41"/>
      <c r="I496" s="244"/>
      <c r="J496" s="41"/>
      <c r="K496" s="41"/>
      <c r="L496" s="45"/>
      <c r="M496" s="245"/>
      <c r="N496" s="246"/>
      <c r="O496" s="92"/>
      <c r="P496" s="92"/>
      <c r="Q496" s="92"/>
      <c r="R496" s="92"/>
      <c r="S496" s="92"/>
      <c r="T496" s="93"/>
      <c r="U496" s="39"/>
      <c r="V496" s="39"/>
      <c r="W496" s="39"/>
      <c r="X496" s="39"/>
      <c r="Y496" s="39"/>
      <c r="Z496" s="39"/>
      <c r="AA496" s="39"/>
      <c r="AB496" s="39"/>
      <c r="AC496" s="39"/>
      <c r="AD496" s="39"/>
      <c r="AE496" s="39"/>
      <c r="AT496" s="18" t="s">
        <v>359</v>
      </c>
      <c r="AU496" s="18" t="s">
        <v>86</v>
      </c>
    </row>
    <row r="497" s="2" customFormat="1" ht="16.5" customHeight="1">
      <c r="A497" s="39"/>
      <c r="B497" s="40"/>
      <c r="C497" s="229" t="s">
        <v>2671</v>
      </c>
      <c r="D497" s="229" t="s">
        <v>352</v>
      </c>
      <c r="E497" s="230" t="s">
        <v>8071</v>
      </c>
      <c r="F497" s="231" t="s">
        <v>901</v>
      </c>
      <c r="G497" s="232" t="s">
        <v>483</v>
      </c>
      <c r="H497" s="233">
        <v>1.2</v>
      </c>
      <c r="I497" s="234"/>
      <c r="J497" s="235">
        <f>ROUND(I497*H497,2)</f>
        <v>0</v>
      </c>
      <c r="K497" s="231" t="s">
        <v>7709</v>
      </c>
      <c r="L497" s="45"/>
      <c r="M497" s="236" t="s">
        <v>1</v>
      </c>
      <c r="N497" s="237" t="s">
        <v>41</v>
      </c>
      <c r="O497" s="92"/>
      <c r="P497" s="238">
        <f>O497*H497</f>
        <v>0</v>
      </c>
      <c r="Q497" s="238">
        <v>0</v>
      </c>
      <c r="R497" s="238">
        <f>Q497*H497</f>
        <v>0</v>
      </c>
      <c r="S497" s="238">
        <v>0</v>
      </c>
      <c r="T497" s="239">
        <f>S497*H497</f>
        <v>0</v>
      </c>
      <c r="U497" s="39"/>
      <c r="V497" s="39"/>
      <c r="W497" s="39"/>
      <c r="X497" s="39"/>
      <c r="Y497" s="39"/>
      <c r="Z497" s="39"/>
      <c r="AA497" s="39"/>
      <c r="AB497" s="39"/>
      <c r="AC497" s="39"/>
      <c r="AD497" s="39"/>
      <c r="AE497" s="39"/>
      <c r="AR497" s="240" t="s">
        <v>530</v>
      </c>
      <c r="AT497" s="240" t="s">
        <v>352</v>
      </c>
      <c r="AU497" s="240" t="s">
        <v>86</v>
      </c>
      <c r="AY497" s="18" t="s">
        <v>350</v>
      </c>
      <c r="BE497" s="241">
        <f>IF(N497="základní",J497,0)</f>
        <v>0</v>
      </c>
      <c r="BF497" s="241">
        <f>IF(N497="snížená",J497,0)</f>
        <v>0</v>
      </c>
      <c r="BG497" s="241">
        <f>IF(N497="zákl. přenesená",J497,0)</f>
        <v>0</v>
      </c>
      <c r="BH497" s="241">
        <f>IF(N497="sníž. přenesená",J497,0)</f>
        <v>0</v>
      </c>
      <c r="BI497" s="241">
        <f>IF(N497="nulová",J497,0)</f>
        <v>0</v>
      </c>
      <c r="BJ497" s="18" t="s">
        <v>84</v>
      </c>
      <c r="BK497" s="241">
        <f>ROUND(I497*H497,2)</f>
        <v>0</v>
      </c>
      <c r="BL497" s="18" t="s">
        <v>530</v>
      </c>
      <c r="BM497" s="240" t="s">
        <v>3817</v>
      </c>
    </row>
    <row r="498" s="2" customFormat="1">
      <c r="A498" s="39"/>
      <c r="B498" s="40"/>
      <c r="C498" s="41"/>
      <c r="D498" s="242" t="s">
        <v>359</v>
      </c>
      <c r="E498" s="41"/>
      <c r="F498" s="243" t="s">
        <v>901</v>
      </c>
      <c r="G498" s="41"/>
      <c r="H498" s="41"/>
      <c r="I498" s="244"/>
      <c r="J498" s="41"/>
      <c r="K498" s="41"/>
      <c r="L498" s="45"/>
      <c r="M498" s="245"/>
      <c r="N498" s="246"/>
      <c r="O498" s="92"/>
      <c r="P498" s="92"/>
      <c r="Q498" s="92"/>
      <c r="R498" s="92"/>
      <c r="S498" s="92"/>
      <c r="T498" s="93"/>
      <c r="U498" s="39"/>
      <c r="V498" s="39"/>
      <c r="W498" s="39"/>
      <c r="X498" s="39"/>
      <c r="Y498" s="39"/>
      <c r="Z498" s="39"/>
      <c r="AA498" s="39"/>
      <c r="AB498" s="39"/>
      <c r="AC498" s="39"/>
      <c r="AD498" s="39"/>
      <c r="AE498" s="39"/>
      <c r="AT498" s="18" t="s">
        <v>359</v>
      </c>
      <c r="AU498" s="18" t="s">
        <v>86</v>
      </c>
    </row>
    <row r="499" s="12" customFormat="1" ht="22.8" customHeight="1">
      <c r="A499" s="12"/>
      <c r="B499" s="213"/>
      <c r="C499" s="214"/>
      <c r="D499" s="215" t="s">
        <v>75</v>
      </c>
      <c r="E499" s="227" t="s">
        <v>8072</v>
      </c>
      <c r="F499" s="227" t="s">
        <v>8073</v>
      </c>
      <c r="G499" s="214"/>
      <c r="H499" s="214"/>
      <c r="I499" s="217"/>
      <c r="J499" s="228">
        <f>BK499</f>
        <v>0</v>
      </c>
      <c r="K499" s="214"/>
      <c r="L499" s="219"/>
      <c r="M499" s="220"/>
      <c r="N499" s="221"/>
      <c r="O499" s="221"/>
      <c r="P499" s="222">
        <f>SUM(P500:P667)</f>
        <v>0</v>
      </c>
      <c r="Q499" s="221"/>
      <c r="R499" s="222">
        <f>SUM(R500:R667)</f>
        <v>0</v>
      </c>
      <c r="S499" s="221"/>
      <c r="T499" s="223">
        <f>SUM(T500:T667)</f>
        <v>0</v>
      </c>
      <c r="U499" s="12"/>
      <c r="V499" s="12"/>
      <c r="W499" s="12"/>
      <c r="X499" s="12"/>
      <c r="Y499" s="12"/>
      <c r="Z499" s="12"/>
      <c r="AA499" s="12"/>
      <c r="AB499" s="12"/>
      <c r="AC499" s="12"/>
      <c r="AD499" s="12"/>
      <c r="AE499" s="12"/>
      <c r="AR499" s="224" t="s">
        <v>86</v>
      </c>
      <c r="AT499" s="225" t="s">
        <v>75</v>
      </c>
      <c r="AU499" s="225" t="s">
        <v>84</v>
      </c>
      <c r="AY499" s="224" t="s">
        <v>350</v>
      </c>
      <c r="BK499" s="226">
        <f>SUM(BK500:BK667)</f>
        <v>0</v>
      </c>
    </row>
    <row r="500" s="2" customFormat="1" ht="37.8" customHeight="1">
      <c r="A500" s="39"/>
      <c r="B500" s="40"/>
      <c r="C500" s="229" t="s">
        <v>2676</v>
      </c>
      <c r="D500" s="229" t="s">
        <v>352</v>
      </c>
      <c r="E500" s="230" t="s">
        <v>8074</v>
      </c>
      <c r="F500" s="231" t="s">
        <v>8075</v>
      </c>
      <c r="G500" s="232" t="s">
        <v>4932</v>
      </c>
      <c r="H500" s="233">
        <v>1</v>
      </c>
      <c r="I500" s="234"/>
      <c r="J500" s="235">
        <f>ROUND(I500*H500,2)</f>
        <v>0</v>
      </c>
      <c r="K500" s="231" t="s">
        <v>7709</v>
      </c>
      <c r="L500" s="45"/>
      <c r="M500" s="236" t="s">
        <v>1</v>
      </c>
      <c r="N500" s="237" t="s">
        <v>41</v>
      </c>
      <c r="O500" s="92"/>
      <c r="P500" s="238">
        <f>O500*H500</f>
        <v>0</v>
      </c>
      <c r="Q500" s="238">
        <v>0</v>
      </c>
      <c r="R500" s="238">
        <f>Q500*H500</f>
        <v>0</v>
      </c>
      <c r="S500" s="238">
        <v>0</v>
      </c>
      <c r="T500" s="239">
        <f>S500*H500</f>
        <v>0</v>
      </c>
      <c r="U500" s="39"/>
      <c r="V500" s="39"/>
      <c r="W500" s="39"/>
      <c r="X500" s="39"/>
      <c r="Y500" s="39"/>
      <c r="Z500" s="39"/>
      <c r="AA500" s="39"/>
      <c r="AB500" s="39"/>
      <c r="AC500" s="39"/>
      <c r="AD500" s="39"/>
      <c r="AE500" s="39"/>
      <c r="AR500" s="240" t="s">
        <v>530</v>
      </c>
      <c r="AT500" s="240" t="s">
        <v>352</v>
      </c>
      <c r="AU500" s="240" t="s">
        <v>86</v>
      </c>
      <c r="AY500" s="18" t="s">
        <v>350</v>
      </c>
      <c r="BE500" s="241">
        <f>IF(N500="základní",J500,0)</f>
        <v>0</v>
      </c>
      <c r="BF500" s="241">
        <f>IF(N500="snížená",J500,0)</f>
        <v>0</v>
      </c>
      <c r="BG500" s="241">
        <f>IF(N500="zákl. přenesená",J500,0)</f>
        <v>0</v>
      </c>
      <c r="BH500" s="241">
        <f>IF(N500="sníž. přenesená",J500,0)</f>
        <v>0</v>
      </c>
      <c r="BI500" s="241">
        <f>IF(N500="nulová",J500,0)</f>
        <v>0</v>
      </c>
      <c r="BJ500" s="18" t="s">
        <v>84</v>
      </c>
      <c r="BK500" s="241">
        <f>ROUND(I500*H500,2)</f>
        <v>0</v>
      </c>
      <c r="BL500" s="18" t="s">
        <v>530</v>
      </c>
      <c r="BM500" s="240" t="s">
        <v>3824</v>
      </c>
    </row>
    <row r="501" s="2" customFormat="1">
      <c r="A501" s="39"/>
      <c r="B501" s="40"/>
      <c r="C501" s="41"/>
      <c r="D501" s="242" t="s">
        <v>359</v>
      </c>
      <c r="E501" s="41"/>
      <c r="F501" s="243" t="s">
        <v>8075</v>
      </c>
      <c r="G501" s="41"/>
      <c r="H501" s="41"/>
      <c r="I501" s="244"/>
      <c r="J501" s="41"/>
      <c r="K501" s="41"/>
      <c r="L501" s="45"/>
      <c r="M501" s="245"/>
      <c r="N501" s="246"/>
      <c r="O501" s="92"/>
      <c r="P501" s="92"/>
      <c r="Q501" s="92"/>
      <c r="R501" s="92"/>
      <c r="S501" s="92"/>
      <c r="T501" s="93"/>
      <c r="U501" s="39"/>
      <c r="V501" s="39"/>
      <c r="W501" s="39"/>
      <c r="X501" s="39"/>
      <c r="Y501" s="39"/>
      <c r="Z501" s="39"/>
      <c r="AA501" s="39"/>
      <c r="AB501" s="39"/>
      <c r="AC501" s="39"/>
      <c r="AD501" s="39"/>
      <c r="AE501" s="39"/>
      <c r="AT501" s="18" t="s">
        <v>359</v>
      </c>
      <c r="AU501" s="18" t="s">
        <v>86</v>
      </c>
    </row>
    <row r="502" s="2" customFormat="1" ht="16.5" customHeight="1">
      <c r="A502" s="39"/>
      <c r="B502" s="40"/>
      <c r="C502" s="229" t="s">
        <v>2683</v>
      </c>
      <c r="D502" s="229" t="s">
        <v>352</v>
      </c>
      <c r="E502" s="230" t="s">
        <v>8076</v>
      </c>
      <c r="F502" s="231" t="s">
        <v>8077</v>
      </c>
      <c r="G502" s="232" t="s">
        <v>4932</v>
      </c>
      <c r="H502" s="233">
        <v>1</v>
      </c>
      <c r="I502" s="234"/>
      <c r="J502" s="235">
        <f>ROUND(I502*H502,2)</f>
        <v>0</v>
      </c>
      <c r="K502" s="231" t="s">
        <v>7709</v>
      </c>
      <c r="L502" s="45"/>
      <c r="M502" s="236" t="s">
        <v>1</v>
      </c>
      <c r="N502" s="237" t="s">
        <v>41</v>
      </c>
      <c r="O502" s="92"/>
      <c r="P502" s="238">
        <f>O502*H502</f>
        <v>0</v>
      </c>
      <c r="Q502" s="238">
        <v>0</v>
      </c>
      <c r="R502" s="238">
        <f>Q502*H502</f>
        <v>0</v>
      </c>
      <c r="S502" s="238">
        <v>0</v>
      </c>
      <c r="T502" s="239">
        <f>S502*H502</f>
        <v>0</v>
      </c>
      <c r="U502" s="39"/>
      <c r="V502" s="39"/>
      <c r="W502" s="39"/>
      <c r="X502" s="39"/>
      <c r="Y502" s="39"/>
      <c r="Z502" s="39"/>
      <c r="AA502" s="39"/>
      <c r="AB502" s="39"/>
      <c r="AC502" s="39"/>
      <c r="AD502" s="39"/>
      <c r="AE502" s="39"/>
      <c r="AR502" s="240" t="s">
        <v>530</v>
      </c>
      <c r="AT502" s="240" t="s">
        <v>352</v>
      </c>
      <c r="AU502" s="240" t="s">
        <v>86</v>
      </c>
      <c r="AY502" s="18" t="s">
        <v>350</v>
      </c>
      <c r="BE502" s="241">
        <f>IF(N502="základní",J502,0)</f>
        <v>0</v>
      </c>
      <c r="BF502" s="241">
        <f>IF(N502="snížená",J502,0)</f>
        <v>0</v>
      </c>
      <c r="BG502" s="241">
        <f>IF(N502="zákl. přenesená",J502,0)</f>
        <v>0</v>
      </c>
      <c r="BH502" s="241">
        <f>IF(N502="sníž. přenesená",J502,0)</f>
        <v>0</v>
      </c>
      <c r="BI502" s="241">
        <f>IF(N502="nulová",J502,0)</f>
        <v>0</v>
      </c>
      <c r="BJ502" s="18" t="s">
        <v>84</v>
      </c>
      <c r="BK502" s="241">
        <f>ROUND(I502*H502,2)</f>
        <v>0</v>
      </c>
      <c r="BL502" s="18" t="s">
        <v>530</v>
      </c>
      <c r="BM502" s="240" t="s">
        <v>3834</v>
      </c>
    </row>
    <row r="503" s="2" customFormat="1">
      <c r="A503" s="39"/>
      <c r="B503" s="40"/>
      <c r="C503" s="41"/>
      <c r="D503" s="242" t="s">
        <v>359</v>
      </c>
      <c r="E503" s="41"/>
      <c r="F503" s="243" t="s">
        <v>8077</v>
      </c>
      <c r="G503" s="41"/>
      <c r="H503" s="41"/>
      <c r="I503" s="244"/>
      <c r="J503" s="41"/>
      <c r="K503" s="41"/>
      <c r="L503" s="45"/>
      <c r="M503" s="245"/>
      <c r="N503" s="246"/>
      <c r="O503" s="92"/>
      <c r="P503" s="92"/>
      <c r="Q503" s="92"/>
      <c r="R503" s="92"/>
      <c r="S503" s="92"/>
      <c r="T503" s="93"/>
      <c r="U503" s="39"/>
      <c r="V503" s="39"/>
      <c r="W503" s="39"/>
      <c r="X503" s="39"/>
      <c r="Y503" s="39"/>
      <c r="Z503" s="39"/>
      <c r="AA503" s="39"/>
      <c r="AB503" s="39"/>
      <c r="AC503" s="39"/>
      <c r="AD503" s="39"/>
      <c r="AE503" s="39"/>
      <c r="AT503" s="18" t="s">
        <v>359</v>
      </c>
      <c r="AU503" s="18" t="s">
        <v>86</v>
      </c>
    </row>
    <row r="504" s="2" customFormat="1" ht="37.8" customHeight="1">
      <c r="A504" s="39"/>
      <c r="B504" s="40"/>
      <c r="C504" s="229" t="s">
        <v>2688</v>
      </c>
      <c r="D504" s="229" t="s">
        <v>352</v>
      </c>
      <c r="E504" s="230" t="s">
        <v>8078</v>
      </c>
      <c r="F504" s="231" t="s">
        <v>8079</v>
      </c>
      <c r="G504" s="232" t="s">
        <v>4932</v>
      </c>
      <c r="H504" s="233">
        <v>1</v>
      </c>
      <c r="I504" s="234"/>
      <c r="J504" s="235">
        <f>ROUND(I504*H504,2)</f>
        <v>0</v>
      </c>
      <c r="K504" s="231" t="s">
        <v>7709</v>
      </c>
      <c r="L504" s="45"/>
      <c r="M504" s="236" t="s">
        <v>1</v>
      </c>
      <c r="N504" s="237" t="s">
        <v>41</v>
      </c>
      <c r="O504" s="92"/>
      <c r="P504" s="238">
        <f>O504*H504</f>
        <v>0</v>
      </c>
      <c r="Q504" s="238">
        <v>0</v>
      </c>
      <c r="R504" s="238">
        <f>Q504*H504</f>
        <v>0</v>
      </c>
      <c r="S504" s="238">
        <v>0</v>
      </c>
      <c r="T504" s="239">
        <f>S504*H504</f>
        <v>0</v>
      </c>
      <c r="U504" s="39"/>
      <c r="V504" s="39"/>
      <c r="W504" s="39"/>
      <c r="X504" s="39"/>
      <c r="Y504" s="39"/>
      <c r="Z504" s="39"/>
      <c r="AA504" s="39"/>
      <c r="AB504" s="39"/>
      <c r="AC504" s="39"/>
      <c r="AD504" s="39"/>
      <c r="AE504" s="39"/>
      <c r="AR504" s="240" t="s">
        <v>530</v>
      </c>
      <c r="AT504" s="240" t="s">
        <v>352</v>
      </c>
      <c r="AU504" s="240" t="s">
        <v>86</v>
      </c>
      <c r="AY504" s="18" t="s">
        <v>350</v>
      </c>
      <c r="BE504" s="241">
        <f>IF(N504="základní",J504,0)</f>
        <v>0</v>
      </c>
      <c r="BF504" s="241">
        <f>IF(N504="snížená",J504,0)</f>
        <v>0</v>
      </c>
      <c r="BG504" s="241">
        <f>IF(N504="zákl. přenesená",J504,0)</f>
        <v>0</v>
      </c>
      <c r="BH504" s="241">
        <f>IF(N504="sníž. přenesená",J504,0)</f>
        <v>0</v>
      </c>
      <c r="BI504" s="241">
        <f>IF(N504="nulová",J504,0)</f>
        <v>0</v>
      </c>
      <c r="BJ504" s="18" t="s">
        <v>84</v>
      </c>
      <c r="BK504" s="241">
        <f>ROUND(I504*H504,2)</f>
        <v>0</v>
      </c>
      <c r="BL504" s="18" t="s">
        <v>530</v>
      </c>
      <c r="BM504" s="240" t="s">
        <v>3845</v>
      </c>
    </row>
    <row r="505" s="2" customFormat="1">
      <c r="A505" s="39"/>
      <c r="B505" s="40"/>
      <c r="C505" s="41"/>
      <c r="D505" s="242" t="s">
        <v>359</v>
      </c>
      <c r="E505" s="41"/>
      <c r="F505" s="243" t="s">
        <v>8079</v>
      </c>
      <c r="G505" s="41"/>
      <c r="H505" s="41"/>
      <c r="I505" s="244"/>
      <c r="J505" s="41"/>
      <c r="K505" s="41"/>
      <c r="L505" s="45"/>
      <c r="M505" s="245"/>
      <c r="N505" s="246"/>
      <c r="O505" s="92"/>
      <c r="P505" s="92"/>
      <c r="Q505" s="92"/>
      <c r="R505" s="92"/>
      <c r="S505" s="92"/>
      <c r="T505" s="93"/>
      <c r="U505" s="39"/>
      <c r="V505" s="39"/>
      <c r="W505" s="39"/>
      <c r="X505" s="39"/>
      <c r="Y505" s="39"/>
      <c r="Z505" s="39"/>
      <c r="AA505" s="39"/>
      <c r="AB505" s="39"/>
      <c r="AC505" s="39"/>
      <c r="AD505" s="39"/>
      <c r="AE505" s="39"/>
      <c r="AT505" s="18" t="s">
        <v>359</v>
      </c>
      <c r="AU505" s="18" t="s">
        <v>86</v>
      </c>
    </row>
    <row r="506" s="2" customFormat="1" ht="16.5" customHeight="1">
      <c r="A506" s="39"/>
      <c r="B506" s="40"/>
      <c r="C506" s="229" t="s">
        <v>2693</v>
      </c>
      <c r="D506" s="229" t="s">
        <v>352</v>
      </c>
      <c r="E506" s="230" t="s">
        <v>8080</v>
      </c>
      <c r="F506" s="231" t="s">
        <v>8081</v>
      </c>
      <c r="G506" s="232" t="s">
        <v>4932</v>
      </c>
      <c r="H506" s="233">
        <v>1</v>
      </c>
      <c r="I506" s="234"/>
      <c r="J506" s="235">
        <f>ROUND(I506*H506,2)</f>
        <v>0</v>
      </c>
      <c r="K506" s="231" t="s">
        <v>7709</v>
      </c>
      <c r="L506" s="45"/>
      <c r="M506" s="236" t="s">
        <v>1</v>
      </c>
      <c r="N506" s="237" t="s">
        <v>41</v>
      </c>
      <c r="O506" s="92"/>
      <c r="P506" s="238">
        <f>O506*H506</f>
        <v>0</v>
      </c>
      <c r="Q506" s="238">
        <v>0</v>
      </c>
      <c r="R506" s="238">
        <f>Q506*H506</f>
        <v>0</v>
      </c>
      <c r="S506" s="238">
        <v>0</v>
      </c>
      <c r="T506" s="239">
        <f>S506*H506</f>
        <v>0</v>
      </c>
      <c r="U506" s="39"/>
      <c r="V506" s="39"/>
      <c r="W506" s="39"/>
      <c r="X506" s="39"/>
      <c r="Y506" s="39"/>
      <c r="Z506" s="39"/>
      <c r="AA506" s="39"/>
      <c r="AB506" s="39"/>
      <c r="AC506" s="39"/>
      <c r="AD506" s="39"/>
      <c r="AE506" s="39"/>
      <c r="AR506" s="240" t="s">
        <v>530</v>
      </c>
      <c r="AT506" s="240" t="s">
        <v>352</v>
      </c>
      <c r="AU506" s="240" t="s">
        <v>86</v>
      </c>
      <c r="AY506" s="18" t="s">
        <v>350</v>
      </c>
      <c r="BE506" s="241">
        <f>IF(N506="základní",J506,0)</f>
        <v>0</v>
      </c>
      <c r="BF506" s="241">
        <f>IF(N506="snížená",J506,0)</f>
        <v>0</v>
      </c>
      <c r="BG506" s="241">
        <f>IF(N506="zákl. přenesená",J506,0)</f>
        <v>0</v>
      </c>
      <c r="BH506" s="241">
        <f>IF(N506="sníž. přenesená",J506,0)</f>
        <v>0</v>
      </c>
      <c r="BI506" s="241">
        <f>IF(N506="nulová",J506,0)</f>
        <v>0</v>
      </c>
      <c r="BJ506" s="18" t="s">
        <v>84</v>
      </c>
      <c r="BK506" s="241">
        <f>ROUND(I506*H506,2)</f>
        <v>0</v>
      </c>
      <c r="BL506" s="18" t="s">
        <v>530</v>
      </c>
      <c r="BM506" s="240" t="s">
        <v>3855</v>
      </c>
    </row>
    <row r="507" s="2" customFormat="1">
      <c r="A507" s="39"/>
      <c r="B507" s="40"/>
      <c r="C507" s="41"/>
      <c r="D507" s="242" t="s">
        <v>359</v>
      </c>
      <c r="E507" s="41"/>
      <c r="F507" s="243" t="s">
        <v>8081</v>
      </c>
      <c r="G507" s="41"/>
      <c r="H507" s="41"/>
      <c r="I507" s="244"/>
      <c r="J507" s="41"/>
      <c r="K507" s="41"/>
      <c r="L507" s="45"/>
      <c r="M507" s="245"/>
      <c r="N507" s="246"/>
      <c r="O507" s="92"/>
      <c r="P507" s="92"/>
      <c r="Q507" s="92"/>
      <c r="R507" s="92"/>
      <c r="S507" s="92"/>
      <c r="T507" s="93"/>
      <c r="U507" s="39"/>
      <c r="V507" s="39"/>
      <c r="W507" s="39"/>
      <c r="X507" s="39"/>
      <c r="Y507" s="39"/>
      <c r="Z507" s="39"/>
      <c r="AA507" s="39"/>
      <c r="AB507" s="39"/>
      <c r="AC507" s="39"/>
      <c r="AD507" s="39"/>
      <c r="AE507" s="39"/>
      <c r="AT507" s="18" t="s">
        <v>359</v>
      </c>
      <c r="AU507" s="18" t="s">
        <v>86</v>
      </c>
    </row>
    <row r="508" s="2" customFormat="1" ht="37.8" customHeight="1">
      <c r="A508" s="39"/>
      <c r="B508" s="40"/>
      <c r="C508" s="229" t="s">
        <v>2699</v>
      </c>
      <c r="D508" s="229" t="s">
        <v>352</v>
      </c>
      <c r="E508" s="230" t="s">
        <v>8082</v>
      </c>
      <c r="F508" s="231" t="s">
        <v>8083</v>
      </c>
      <c r="G508" s="232" t="s">
        <v>4932</v>
      </c>
      <c r="H508" s="233">
        <v>2</v>
      </c>
      <c r="I508" s="234"/>
      <c r="J508" s="235">
        <f>ROUND(I508*H508,2)</f>
        <v>0</v>
      </c>
      <c r="K508" s="231" t="s">
        <v>7709</v>
      </c>
      <c r="L508" s="45"/>
      <c r="M508" s="236" t="s">
        <v>1</v>
      </c>
      <c r="N508" s="237" t="s">
        <v>41</v>
      </c>
      <c r="O508" s="92"/>
      <c r="P508" s="238">
        <f>O508*H508</f>
        <v>0</v>
      </c>
      <c r="Q508" s="238">
        <v>0</v>
      </c>
      <c r="R508" s="238">
        <f>Q508*H508</f>
        <v>0</v>
      </c>
      <c r="S508" s="238">
        <v>0</v>
      </c>
      <c r="T508" s="239">
        <f>S508*H508</f>
        <v>0</v>
      </c>
      <c r="U508" s="39"/>
      <c r="V508" s="39"/>
      <c r="W508" s="39"/>
      <c r="X508" s="39"/>
      <c r="Y508" s="39"/>
      <c r="Z508" s="39"/>
      <c r="AA508" s="39"/>
      <c r="AB508" s="39"/>
      <c r="AC508" s="39"/>
      <c r="AD508" s="39"/>
      <c r="AE508" s="39"/>
      <c r="AR508" s="240" t="s">
        <v>530</v>
      </c>
      <c r="AT508" s="240" t="s">
        <v>352</v>
      </c>
      <c r="AU508" s="240" t="s">
        <v>86</v>
      </c>
      <c r="AY508" s="18" t="s">
        <v>350</v>
      </c>
      <c r="BE508" s="241">
        <f>IF(N508="základní",J508,0)</f>
        <v>0</v>
      </c>
      <c r="BF508" s="241">
        <f>IF(N508="snížená",J508,0)</f>
        <v>0</v>
      </c>
      <c r="BG508" s="241">
        <f>IF(N508="zákl. přenesená",J508,0)</f>
        <v>0</v>
      </c>
      <c r="BH508" s="241">
        <f>IF(N508="sníž. přenesená",J508,0)</f>
        <v>0</v>
      </c>
      <c r="BI508" s="241">
        <f>IF(N508="nulová",J508,0)</f>
        <v>0</v>
      </c>
      <c r="BJ508" s="18" t="s">
        <v>84</v>
      </c>
      <c r="BK508" s="241">
        <f>ROUND(I508*H508,2)</f>
        <v>0</v>
      </c>
      <c r="BL508" s="18" t="s">
        <v>530</v>
      </c>
      <c r="BM508" s="240" t="s">
        <v>3865</v>
      </c>
    </row>
    <row r="509" s="2" customFormat="1">
      <c r="A509" s="39"/>
      <c r="B509" s="40"/>
      <c r="C509" s="41"/>
      <c r="D509" s="242" t="s">
        <v>359</v>
      </c>
      <c r="E509" s="41"/>
      <c r="F509" s="243" t="s">
        <v>8083</v>
      </c>
      <c r="G509" s="41"/>
      <c r="H509" s="41"/>
      <c r="I509" s="244"/>
      <c r="J509" s="41"/>
      <c r="K509" s="41"/>
      <c r="L509" s="45"/>
      <c r="M509" s="245"/>
      <c r="N509" s="246"/>
      <c r="O509" s="92"/>
      <c r="P509" s="92"/>
      <c r="Q509" s="92"/>
      <c r="R509" s="92"/>
      <c r="S509" s="92"/>
      <c r="T509" s="93"/>
      <c r="U509" s="39"/>
      <c r="V509" s="39"/>
      <c r="W509" s="39"/>
      <c r="X509" s="39"/>
      <c r="Y509" s="39"/>
      <c r="Z509" s="39"/>
      <c r="AA509" s="39"/>
      <c r="AB509" s="39"/>
      <c r="AC509" s="39"/>
      <c r="AD509" s="39"/>
      <c r="AE509" s="39"/>
      <c r="AT509" s="18" t="s">
        <v>359</v>
      </c>
      <c r="AU509" s="18" t="s">
        <v>86</v>
      </c>
    </row>
    <row r="510" s="2" customFormat="1" ht="16.5" customHeight="1">
      <c r="A510" s="39"/>
      <c r="B510" s="40"/>
      <c r="C510" s="229" t="s">
        <v>2705</v>
      </c>
      <c r="D510" s="229" t="s">
        <v>352</v>
      </c>
      <c r="E510" s="230" t="s">
        <v>8084</v>
      </c>
      <c r="F510" s="231" t="s">
        <v>8085</v>
      </c>
      <c r="G510" s="232" t="s">
        <v>4932</v>
      </c>
      <c r="H510" s="233">
        <v>2</v>
      </c>
      <c r="I510" s="234"/>
      <c r="J510" s="235">
        <f>ROUND(I510*H510,2)</f>
        <v>0</v>
      </c>
      <c r="K510" s="231" t="s">
        <v>7709</v>
      </c>
      <c r="L510" s="45"/>
      <c r="M510" s="236" t="s">
        <v>1</v>
      </c>
      <c r="N510" s="237" t="s">
        <v>41</v>
      </c>
      <c r="O510" s="92"/>
      <c r="P510" s="238">
        <f>O510*H510</f>
        <v>0</v>
      </c>
      <c r="Q510" s="238">
        <v>0</v>
      </c>
      <c r="R510" s="238">
        <f>Q510*H510</f>
        <v>0</v>
      </c>
      <c r="S510" s="238">
        <v>0</v>
      </c>
      <c r="T510" s="239">
        <f>S510*H510</f>
        <v>0</v>
      </c>
      <c r="U510" s="39"/>
      <c r="V510" s="39"/>
      <c r="W510" s="39"/>
      <c r="X510" s="39"/>
      <c r="Y510" s="39"/>
      <c r="Z510" s="39"/>
      <c r="AA510" s="39"/>
      <c r="AB510" s="39"/>
      <c r="AC510" s="39"/>
      <c r="AD510" s="39"/>
      <c r="AE510" s="39"/>
      <c r="AR510" s="240" t="s">
        <v>530</v>
      </c>
      <c r="AT510" s="240" t="s">
        <v>352</v>
      </c>
      <c r="AU510" s="240" t="s">
        <v>86</v>
      </c>
      <c r="AY510" s="18" t="s">
        <v>350</v>
      </c>
      <c r="BE510" s="241">
        <f>IF(N510="základní",J510,0)</f>
        <v>0</v>
      </c>
      <c r="BF510" s="241">
        <f>IF(N510="snížená",J510,0)</f>
        <v>0</v>
      </c>
      <c r="BG510" s="241">
        <f>IF(N510="zákl. přenesená",J510,0)</f>
        <v>0</v>
      </c>
      <c r="BH510" s="241">
        <f>IF(N510="sníž. přenesená",J510,0)</f>
        <v>0</v>
      </c>
      <c r="BI510" s="241">
        <f>IF(N510="nulová",J510,0)</f>
        <v>0</v>
      </c>
      <c r="BJ510" s="18" t="s">
        <v>84</v>
      </c>
      <c r="BK510" s="241">
        <f>ROUND(I510*H510,2)</f>
        <v>0</v>
      </c>
      <c r="BL510" s="18" t="s">
        <v>530</v>
      </c>
      <c r="BM510" s="240" t="s">
        <v>3875</v>
      </c>
    </row>
    <row r="511" s="2" customFormat="1">
      <c r="A511" s="39"/>
      <c r="B511" s="40"/>
      <c r="C511" s="41"/>
      <c r="D511" s="242" t="s">
        <v>359</v>
      </c>
      <c r="E511" s="41"/>
      <c r="F511" s="243" t="s">
        <v>8085</v>
      </c>
      <c r="G511" s="41"/>
      <c r="H511" s="41"/>
      <c r="I511" s="244"/>
      <c r="J511" s="41"/>
      <c r="K511" s="41"/>
      <c r="L511" s="45"/>
      <c r="M511" s="245"/>
      <c r="N511" s="246"/>
      <c r="O511" s="92"/>
      <c r="P511" s="92"/>
      <c r="Q511" s="92"/>
      <c r="R511" s="92"/>
      <c r="S511" s="92"/>
      <c r="T511" s="93"/>
      <c r="U511" s="39"/>
      <c r="V511" s="39"/>
      <c r="W511" s="39"/>
      <c r="X511" s="39"/>
      <c r="Y511" s="39"/>
      <c r="Z511" s="39"/>
      <c r="AA511" s="39"/>
      <c r="AB511" s="39"/>
      <c r="AC511" s="39"/>
      <c r="AD511" s="39"/>
      <c r="AE511" s="39"/>
      <c r="AT511" s="18" t="s">
        <v>359</v>
      </c>
      <c r="AU511" s="18" t="s">
        <v>86</v>
      </c>
    </row>
    <row r="512" s="2" customFormat="1" ht="37.8" customHeight="1">
      <c r="A512" s="39"/>
      <c r="B512" s="40"/>
      <c r="C512" s="229" t="s">
        <v>2710</v>
      </c>
      <c r="D512" s="229" t="s">
        <v>352</v>
      </c>
      <c r="E512" s="230" t="s">
        <v>8086</v>
      </c>
      <c r="F512" s="231" t="s">
        <v>8087</v>
      </c>
      <c r="G512" s="232" t="s">
        <v>4932</v>
      </c>
      <c r="H512" s="233">
        <v>10</v>
      </c>
      <c r="I512" s="234"/>
      <c r="J512" s="235">
        <f>ROUND(I512*H512,2)</f>
        <v>0</v>
      </c>
      <c r="K512" s="231" t="s">
        <v>7709</v>
      </c>
      <c r="L512" s="45"/>
      <c r="M512" s="236" t="s">
        <v>1</v>
      </c>
      <c r="N512" s="237" t="s">
        <v>41</v>
      </c>
      <c r="O512" s="92"/>
      <c r="P512" s="238">
        <f>O512*H512</f>
        <v>0</v>
      </c>
      <c r="Q512" s="238">
        <v>0</v>
      </c>
      <c r="R512" s="238">
        <f>Q512*H512</f>
        <v>0</v>
      </c>
      <c r="S512" s="238">
        <v>0</v>
      </c>
      <c r="T512" s="239">
        <f>S512*H512</f>
        <v>0</v>
      </c>
      <c r="U512" s="39"/>
      <c r="V512" s="39"/>
      <c r="W512" s="39"/>
      <c r="X512" s="39"/>
      <c r="Y512" s="39"/>
      <c r="Z512" s="39"/>
      <c r="AA512" s="39"/>
      <c r="AB512" s="39"/>
      <c r="AC512" s="39"/>
      <c r="AD512" s="39"/>
      <c r="AE512" s="39"/>
      <c r="AR512" s="240" t="s">
        <v>530</v>
      </c>
      <c r="AT512" s="240" t="s">
        <v>352</v>
      </c>
      <c r="AU512" s="240" t="s">
        <v>86</v>
      </c>
      <c r="AY512" s="18" t="s">
        <v>350</v>
      </c>
      <c r="BE512" s="241">
        <f>IF(N512="základní",J512,0)</f>
        <v>0</v>
      </c>
      <c r="BF512" s="241">
        <f>IF(N512="snížená",J512,0)</f>
        <v>0</v>
      </c>
      <c r="BG512" s="241">
        <f>IF(N512="zákl. přenesená",J512,0)</f>
        <v>0</v>
      </c>
      <c r="BH512" s="241">
        <f>IF(N512="sníž. přenesená",J512,0)</f>
        <v>0</v>
      </c>
      <c r="BI512" s="241">
        <f>IF(N512="nulová",J512,0)</f>
        <v>0</v>
      </c>
      <c r="BJ512" s="18" t="s">
        <v>84</v>
      </c>
      <c r="BK512" s="241">
        <f>ROUND(I512*H512,2)</f>
        <v>0</v>
      </c>
      <c r="BL512" s="18" t="s">
        <v>530</v>
      </c>
      <c r="BM512" s="240" t="s">
        <v>3885</v>
      </c>
    </row>
    <row r="513" s="2" customFormat="1">
      <c r="A513" s="39"/>
      <c r="B513" s="40"/>
      <c r="C513" s="41"/>
      <c r="D513" s="242" t="s">
        <v>359</v>
      </c>
      <c r="E513" s="41"/>
      <c r="F513" s="243" t="s">
        <v>8087</v>
      </c>
      <c r="G513" s="41"/>
      <c r="H513" s="41"/>
      <c r="I513" s="244"/>
      <c r="J513" s="41"/>
      <c r="K513" s="41"/>
      <c r="L513" s="45"/>
      <c r="M513" s="245"/>
      <c r="N513" s="246"/>
      <c r="O513" s="92"/>
      <c r="P513" s="92"/>
      <c r="Q513" s="92"/>
      <c r="R513" s="92"/>
      <c r="S513" s="92"/>
      <c r="T513" s="93"/>
      <c r="U513" s="39"/>
      <c r="V513" s="39"/>
      <c r="W513" s="39"/>
      <c r="X513" s="39"/>
      <c r="Y513" s="39"/>
      <c r="Z513" s="39"/>
      <c r="AA513" s="39"/>
      <c r="AB513" s="39"/>
      <c r="AC513" s="39"/>
      <c r="AD513" s="39"/>
      <c r="AE513" s="39"/>
      <c r="AT513" s="18" t="s">
        <v>359</v>
      </c>
      <c r="AU513" s="18" t="s">
        <v>86</v>
      </c>
    </row>
    <row r="514" s="2" customFormat="1" ht="16.5" customHeight="1">
      <c r="A514" s="39"/>
      <c r="B514" s="40"/>
      <c r="C514" s="229" t="s">
        <v>2730</v>
      </c>
      <c r="D514" s="229" t="s">
        <v>352</v>
      </c>
      <c r="E514" s="230" t="s">
        <v>8088</v>
      </c>
      <c r="F514" s="231" t="s">
        <v>8089</v>
      </c>
      <c r="G514" s="232" t="s">
        <v>4932</v>
      </c>
      <c r="H514" s="233">
        <v>10</v>
      </c>
      <c r="I514" s="234"/>
      <c r="J514" s="235">
        <f>ROUND(I514*H514,2)</f>
        <v>0</v>
      </c>
      <c r="K514" s="231" t="s">
        <v>7709</v>
      </c>
      <c r="L514" s="45"/>
      <c r="M514" s="236" t="s">
        <v>1</v>
      </c>
      <c r="N514" s="237" t="s">
        <v>41</v>
      </c>
      <c r="O514" s="92"/>
      <c r="P514" s="238">
        <f>O514*H514</f>
        <v>0</v>
      </c>
      <c r="Q514" s="238">
        <v>0</v>
      </c>
      <c r="R514" s="238">
        <f>Q514*H514</f>
        <v>0</v>
      </c>
      <c r="S514" s="238">
        <v>0</v>
      </c>
      <c r="T514" s="239">
        <f>S514*H514</f>
        <v>0</v>
      </c>
      <c r="U514" s="39"/>
      <c r="V514" s="39"/>
      <c r="W514" s="39"/>
      <c r="X514" s="39"/>
      <c r="Y514" s="39"/>
      <c r="Z514" s="39"/>
      <c r="AA514" s="39"/>
      <c r="AB514" s="39"/>
      <c r="AC514" s="39"/>
      <c r="AD514" s="39"/>
      <c r="AE514" s="39"/>
      <c r="AR514" s="240" t="s">
        <v>530</v>
      </c>
      <c r="AT514" s="240" t="s">
        <v>352</v>
      </c>
      <c r="AU514" s="240" t="s">
        <v>86</v>
      </c>
      <c r="AY514" s="18" t="s">
        <v>350</v>
      </c>
      <c r="BE514" s="241">
        <f>IF(N514="základní",J514,0)</f>
        <v>0</v>
      </c>
      <c r="BF514" s="241">
        <f>IF(N514="snížená",J514,0)</f>
        <v>0</v>
      </c>
      <c r="BG514" s="241">
        <f>IF(N514="zákl. přenesená",J514,0)</f>
        <v>0</v>
      </c>
      <c r="BH514" s="241">
        <f>IF(N514="sníž. přenesená",J514,0)</f>
        <v>0</v>
      </c>
      <c r="BI514" s="241">
        <f>IF(N514="nulová",J514,0)</f>
        <v>0</v>
      </c>
      <c r="BJ514" s="18" t="s">
        <v>84</v>
      </c>
      <c r="BK514" s="241">
        <f>ROUND(I514*H514,2)</f>
        <v>0</v>
      </c>
      <c r="BL514" s="18" t="s">
        <v>530</v>
      </c>
      <c r="BM514" s="240" t="s">
        <v>3895</v>
      </c>
    </row>
    <row r="515" s="2" customFormat="1">
      <c r="A515" s="39"/>
      <c r="B515" s="40"/>
      <c r="C515" s="41"/>
      <c r="D515" s="242" t="s">
        <v>359</v>
      </c>
      <c r="E515" s="41"/>
      <c r="F515" s="243" t="s">
        <v>8089</v>
      </c>
      <c r="G515" s="41"/>
      <c r="H515" s="41"/>
      <c r="I515" s="244"/>
      <c r="J515" s="41"/>
      <c r="K515" s="41"/>
      <c r="L515" s="45"/>
      <c r="M515" s="245"/>
      <c r="N515" s="246"/>
      <c r="O515" s="92"/>
      <c r="P515" s="92"/>
      <c r="Q515" s="92"/>
      <c r="R515" s="92"/>
      <c r="S515" s="92"/>
      <c r="T515" s="93"/>
      <c r="U515" s="39"/>
      <c r="V515" s="39"/>
      <c r="W515" s="39"/>
      <c r="X515" s="39"/>
      <c r="Y515" s="39"/>
      <c r="Z515" s="39"/>
      <c r="AA515" s="39"/>
      <c r="AB515" s="39"/>
      <c r="AC515" s="39"/>
      <c r="AD515" s="39"/>
      <c r="AE515" s="39"/>
      <c r="AT515" s="18" t="s">
        <v>359</v>
      </c>
      <c r="AU515" s="18" t="s">
        <v>86</v>
      </c>
    </row>
    <row r="516" s="2" customFormat="1" ht="37.8" customHeight="1">
      <c r="A516" s="39"/>
      <c r="B516" s="40"/>
      <c r="C516" s="229" t="s">
        <v>2746</v>
      </c>
      <c r="D516" s="229" t="s">
        <v>352</v>
      </c>
      <c r="E516" s="230" t="s">
        <v>8090</v>
      </c>
      <c r="F516" s="231" t="s">
        <v>8091</v>
      </c>
      <c r="G516" s="232" t="s">
        <v>4932</v>
      </c>
      <c r="H516" s="233">
        <v>1</v>
      </c>
      <c r="I516" s="234"/>
      <c r="J516" s="235">
        <f>ROUND(I516*H516,2)</f>
        <v>0</v>
      </c>
      <c r="K516" s="231" t="s">
        <v>7709</v>
      </c>
      <c r="L516" s="45"/>
      <c r="M516" s="236" t="s">
        <v>1</v>
      </c>
      <c r="N516" s="237" t="s">
        <v>41</v>
      </c>
      <c r="O516" s="92"/>
      <c r="P516" s="238">
        <f>O516*H516</f>
        <v>0</v>
      </c>
      <c r="Q516" s="238">
        <v>0</v>
      </c>
      <c r="R516" s="238">
        <f>Q516*H516</f>
        <v>0</v>
      </c>
      <c r="S516" s="238">
        <v>0</v>
      </c>
      <c r="T516" s="239">
        <f>S516*H516</f>
        <v>0</v>
      </c>
      <c r="U516" s="39"/>
      <c r="V516" s="39"/>
      <c r="W516" s="39"/>
      <c r="X516" s="39"/>
      <c r="Y516" s="39"/>
      <c r="Z516" s="39"/>
      <c r="AA516" s="39"/>
      <c r="AB516" s="39"/>
      <c r="AC516" s="39"/>
      <c r="AD516" s="39"/>
      <c r="AE516" s="39"/>
      <c r="AR516" s="240" t="s">
        <v>530</v>
      </c>
      <c r="AT516" s="240" t="s">
        <v>352</v>
      </c>
      <c r="AU516" s="240" t="s">
        <v>86</v>
      </c>
      <c r="AY516" s="18" t="s">
        <v>350</v>
      </c>
      <c r="BE516" s="241">
        <f>IF(N516="základní",J516,0)</f>
        <v>0</v>
      </c>
      <c r="BF516" s="241">
        <f>IF(N516="snížená",J516,0)</f>
        <v>0</v>
      </c>
      <c r="BG516" s="241">
        <f>IF(N516="zákl. přenesená",J516,0)</f>
        <v>0</v>
      </c>
      <c r="BH516" s="241">
        <f>IF(N516="sníž. přenesená",J516,0)</f>
        <v>0</v>
      </c>
      <c r="BI516" s="241">
        <f>IF(N516="nulová",J516,0)</f>
        <v>0</v>
      </c>
      <c r="BJ516" s="18" t="s">
        <v>84</v>
      </c>
      <c r="BK516" s="241">
        <f>ROUND(I516*H516,2)</f>
        <v>0</v>
      </c>
      <c r="BL516" s="18" t="s">
        <v>530</v>
      </c>
      <c r="BM516" s="240" t="s">
        <v>3906</v>
      </c>
    </row>
    <row r="517" s="2" customFormat="1">
      <c r="A517" s="39"/>
      <c r="B517" s="40"/>
      <c r="C517" s="41"/>
      <c r="D517" s="242" t="s">
        <v>359</v>
      </c>
      <c r="E517" s="41"/>
      <c r="F517" s="243" t="s">
        <v>8091</v>
      </c>
      <c r="G517" s="41"/>
      <c r="H517" s="41"/>
      <c r="I517" s="244"/>
      <c r="J517" s="41"/>
      <c r="K517" s="41"/>
      <c r="L517" s="45"/>
      <c r="M517" s="245"/>
      <c r="N517" s="246"/>
      <c r="O517" s="92"/>
      <c r="P517" s="92"/>
      <c r="Q517" s="92"/>
      <c r="R517" s="92"/>
      <c r="S517" s="92"/>
      <c r="T517" s="93"/>
      <c r="U517" s="39"/>
      <c r="V517" s="39"/>
      <c r="W517" s="39"/>
      <c r="X517" s="39"/>
      <c r="Y517" s="39"/>
      <c r="Z517" s="39"/>
      <c r="AA517" s="39"/>
      <c r="AB517" s="39"/>
      <c r="AC517" s="39"/>
      <c r="AD517" s="39"/>
      <c r="AE517" s="39"/>
      <c r="AT517" s="18" t="s">
        <v>359</v>
      </c>
      <c r="AU517" s="18" t="s">
        <v>86</v>
      </c>
    </row>
    <row r="518" s="2" customFormat="1" ht="16.5" customHeight="1">
      <c r="A518" s="39"/>
      <c r="B518" s="40"/>
      <c r="C518" s="229" t="s">
        <v>2753</v>
      </c>
      <c r="D518" s="229" t="s">
        <v>352</v>
      </c>
      <c r="E518" s="230" t="s">
        <v>8092</v>
      </c>
      <c r="F518" s="231" t="s">
        <v>8093</v>
      </c>
      <c r="G518" s="232" t="s">
        <v>4932</v>
      </c>
      <c r="H518" s="233">
        <v>1</v>
      </c>
      <c r="I518" s="234"/>
      <c r="J518" s="235">
        <f>ROUND(I518*H518,2)</f>
        <v>0</v>
      </c>
      <c r="K518" s="231" t="s">
        <v>7709</v>
      </c>
      <c r="L518" s="45"/>
      <c r="M518" s="236" t="s">
        <v>1</v>
      </c>
      <c r="N518" s="237" t="s">
        <v>41</v>
      </c>
      <c r="O518" s="92"/>
      <c r="P518" s="238">
        <f>O518*H518</f>
        <v>0</v>
      </c>
      <c r="Q518" s="238">
        <v>0</v>
      </c>
      <c r="R518" s="238">
        <f>Q518*H518</f>
        <v>0</v>
      </c>
      <c r="S518" s="238">
        <v>0</v>
      </c>
      <c r="T518" s="239">
        <f>S518*H518</f>
        <v>0</v>
      </c>
      <c r="U518" s="39"/>
      <c r="V518" s="39"/>
      <c r="W518" s="39"/>
      <c r="X518" s="39"/>
      <c r="Y518" s="39"/>
      <c r="Z518" s="39"/>
      <c r="AA518" s="39"/>
      <c r="AB518" s="39"/>
      <c r="AC518" s="39"/>
      <c r="AD518" s="39"/>
      <c r="AE518" s="39"/>
      <c r="AR518" s="240" t="s">
        <v>530</v>
      </c>
      <c r="AT518" s="240" t="s">
        <v>352</v>
      </c>
      <c r="AU518" s="240" t="s">
        <v>86</v>
      </c>
      <c r="AY518" s="18" t="s">
        <v>350</v>
      </c>
      <c r="BE518" s="241">
        <f>IF(N518="základní",J518,0)</f>
        <v>0</v>
      </c>
      <c r="BF518" s="241">
        <f>IF(N518="snížená",J518,0)</f>
        <v>0</v>
      </c>
      <c r="BG518" s="241">
        <f>IF(N518="zákl. přenesená",J518,0)</f>
        <v>0</v>
      </c>
      <c r="BH518" s="241">
        <f>IF(N518="sníž. přenesená",J518,0)</f>
        <v>0</v>
      </c>
      <c r="BI518" s="241">
        <f>IF(N518="nulová",J518,0)</f>
        <v>0</v>
      </c>
      <c r="BJ518" s="18" t="s">
        <v>84</v>
      </c>
      <c r="BK518" s="241">
        <f>ROUND(I518*H518,2)</f>
        <v>0</v>
      </c>
      <c r="BL518" s="18" t="s">
        <v>530</v>
      </c>
      <c r="BM518" s="240" t="s">
        <v>3915</v>
      </c>
    </row>
    <row r="519" s="2" customFormat="1">
      <c r="A519" s="39"/>
      <c r="B519" s="40"/>
      <c r="C519" s="41"/>
      <c r="D519" s="242" t="s">
        <v>359</v>
      </c>
      <c r="E519" s="41"/>
      <c r="F519" s="243" t="s">
        <v>8093</v>
      </c>
      <c r="G519" s="41"/>
      <c r="H519" s="41"/>
      <c r="I519" s="244"/>
      <c r="J519" s="41"/>
      <c r="K519" s="41"/>
      <c r="L519" s="45"/>
      <c r="M519" s="245"/>
      <c r="N519" s="246"/>
      <c r="O519" s="92"/>
      <c r="P519" s="92"/>
      <c r="Q519" s="92"/>
      <c r="R519" s="92"/>
      <c r="S519" s="92"/>
      <c r="T519" s="93"/>
      <c r="U519" s="39"/>
      <c r="V519" s="39"/>
      <c r="W519" s="39"/>
      <c r="X519" s="39"/>
      <c r="Y519" s="39"/>
      <c r="Z519" s="39"/>
      <c r="AA519" s="39"/>
      <c r="AB519" s="39"/>
      <c r="AC519" s="39"/>
      <c r="AD519" s="39"/>
      <c r="AE519" s="39"/>
      <c r="AT519" s="18" t="s">
        <v>359</v>
      </c>
      <c r="AU519" s="18" t="s">
        <v>86</v>
      </c>
    </row>
    <row r="520" s="2" customFormat="1" ht="37.8" customHeight="1">
      <c r="A520" s="39"/>
      <c r="B520" s="40"/>
      <c r="C520" s="229" t="s">
        <v>2769</v>
      </c>
      <c r="D520" s="229" t="s">
        <v>352</v>
      </c>
      <c r="E520" s="230" t="s">
        <v>8094</v>
      </c>
      <c r="F520" s="231" t="s">
        <v>8095</v>
      </c>
      <c r="G520" s="232" t="s">
        <v>4932</v>
      </c>
      <c r="H520" s="233">
        <v>2</v>
      </c>
      <c r="I520" s="234"/>
      <c r="J520" s="235">
        <f>ROUND(I520*H520,2)</f>
        <v>0</v>
      </c>
      <c r="K520" s="231" t="s">
        <v>7709</v>
      </c>
      <c r="L520" s="45"/>
      <c r="M520" s="236" t="s">
        <v>1</v>
      </c>
      <c r="N520" s="237" t="s">
        <v>41</v>
      </c>
      <c r="O520" s="92"/>
      <c r="P520" s="238">
        <f>O520*H520</f>
        <v>0</v>
      </c>
      <c r="Q520" s="238">
        <v>0</v>
      </c>
      <c r="R520" s="238">
        <f>Q520*H520</f>
        <v>0</v>
      </c>
      <c r="S520" s="238">
        <v>0</v>
      </c>
      <c r="T520" s="239">
        <f>S520*H520</f>
        <v>0</v>
      </c>
      <c r="U520" s="39"/>
      <c r="V520" s="39"/>
      <c r="W520" s="39"/>
      <c r="X520" s="39"/>
      <c r="Y520" s="39"/>
      <c r="Z520" s="39"/>
      <c r="AA520" s="39"/>
      <c r="AB520" s="39"/>
      <c r="AC520" s="39"/>
      <c r="AD520" s="39"/>
      <c r="AE520" s="39"/>
      <c r="AR520" s="240" t="s">
        <v>530</v>
      </c>
      <c r="AT520" s="240" t="s">
        <v>352</v>
      </c>
      <c r="AU520" s="240" t="s">
        <v>86</v>
      </c>
      <c r="AY520" s="18" t="s">
        <v>350</v>
      </c>
      <c r="BE520" s="241">
        <f>IF(N520="základní",J520,0)</f>
        <v>0</v>
      </c>
      <c r="BF520" s="241">
        <f>IF(N520="snížená",J520,0)</f>
        <v>0</v>
      </c>
      <c r="BG520" s="241">
        <f>IF(N520="zákl. přenesená",J520,0)</f>
        <v>0</v>
      </c>
      <c r="BH520" s="241">
        <f>IF(N520="sníž. přenesená",J520,0)</f>
        <v>0</v>
      </c>
      <c r="BI520" s="241">
        <f>IF(N520="nulová",J520,0)</f>
        <v>0</v>
      </c>
      <c r="BJ520" s="18" t="s">
        <v>84</v>
      </c>
      <c r="BK520" s="241">
        <f>ROUND(I520*H520,2)</f>
        <v>0</v>
      </c>
      <c r="BL520" s="18" t="s">
        <v>530</v>
      </c>
      <c r="BM520" s="240" t="s">
        <v>3924</v>
      </c>
    </row>
    <row r="521" s="2" customFormat="1">
      <c r="A521" s="39"/>
      <c r="B521" s="40"/>
      <c r="C521" s="41"/>
      <c r="D521" s="242" t="s">
        <v>359</v>
      </c>
      <c r="E521" s="41"/>
      <c r="F521" s="243" t="s">
        <v>8095</v>
      </c>
      <c r="G521" s="41"/>
      <c r="H521" s="41"/>
      <c r="I521" s="244"/>
      <c r="J521" s="41"/>
      <c r="K521" s="41"/>
      <c r="L521" s="45"/>
      <c r="M521" s="245"/>
      <c r="N521" s="246"/>
      <c r="O521" s="92"/>
      <c r="P521" s="92"/>
      <c r="Q521" s="92"/>
      <c r="R521" s="92"/>
      <c r="S521" s="92"/>
      <c r="T521" s="93"/>
      <c r="U521" s="39"/>
      <c r="V521" s="39"/>
      <c r="W521" s="39"/>
      <c r="X521" s="39"/>
      <c r="Y521" s="39"/>
      <c r="Z521" s="39"/>
      <c r="AA521" s="39"/>
      <c r="AB521" s="39"/>
      <c r="AC521" s="39"/>
      <c r="AD521" s="39"/>
      <c r="AE521" s="39"/>
      <c r="AT521" s="18" t="s">
        <v>359</v>
      </c>
      <c r="AU521" s="18" t="s">
        <v>86</v>
      </c>
    </row>
    <row r="522" s="2" customFormat="1" ht="16.5" customHeight="1">
      <c r="A522" s="39"/>
      <c r="B522" s="40"/>
      <c r="C522" s="229" t="s">
        <v>2781</v>
      </c>
      <c r="D522" s="229" t="s">
        <v>352</v>
      </c>
      <c r="E522" s="230" t="s">
        <v>8096</v>
      </c>
      <c r="F522" s="231" t="s">
        <v>8097</v>
      </c>
      <c r="G522" s="232" t="s">
        <v>4932</v>
      </c>
      <c r="H522" s="233">
        <v>2</v>
      </c>
      <c r="I522" s="234"/>
      <c r="J522" s="235">
        <f>ROUND(I522*H522,2)</f>
        <v>0</v>
      </c>
      <c r="K522" s="231" t="s">
        <v>7709</v>
      </c>
      <c r="L522" s="45"/>
      <c r="M522" s="236" t="s">
        <v>1</v>
      </c>
      <c r="N522" s="237" t="s">
        <v>41</v>
      </c>
      <c r="O522" s="92"/>
      <c r="P522" s="238">
        <f>O522*H522</f>
        <v>0</v>
      </c>
      <c r="Q522" s="238">
        <v>0</v>
      </c>
      <c r="R522" s="238">
        <f>Q522*H522</f>
        <v>0</v>
      </c>
      <c r="S522" s="238">
        <v>0</v>
      </c>
      <c r="T522" s="239">
        <f>S522*H522</f>
        <v>0</v>
      </c>
      <c r="U522" s="39"/>
      <c r="V522" s="39"/>
      <c r="W522" s="39"/>
      <c r="X522" s="39"/>
      <c r="Y522" s="39"/>
      <c r="Z522" s="39"/>
      <c r="AA522" s="39"/>
      <c r="AB522" s="39"/>
      <c r="AC522" s="39"/>
      <c r="AD522" s="39"/>
      <c r="AE522" s="39"/>
      <c r="AR522" s="240" t="s">
        <v>530</v>
      </c>
      <c r="AT522" s="240" t="s">
        <v>352</v>
      </c>
      <c r="AU522" s="240" t="s">
        <v>86</v>
      </c>
      <c r="AY522" s="18" t="s">
        <v>350</v>
      </c>
      <c r="BE522" s="241">
        <f>IF(N522="základní",J522,0)</f>
        <v>0</v>
      </c>
      <c r="BF522" s="241">
        <f>IF(N522="snížená",J522,0)</f>
        <v>0</v>
      </c>
      <c r="BG522" s="241">
        <f>IF(N522="zákl. přenesená",J522,0)</f>
        <v>0</v>
      </c>
      <c r="BH522" s="241">
        <f>IF(N522="sníž. přenesená",J522,0)</f>
        <v>0</v>
      </c>
      <c r="BI522" s="241">
        <f>IF(N522="nulová",J522,0)</f>
        <v>0</v>
      </c>
      <c r="BJ522" s="18" t="s">
        <v>84</v>
      </c>
      <c r="BK522" s="241">
        <f>ROUND(I522*H522,2)</f>
        <v>0</v>
      </c>
      <c r="BL522" s="18" t="s">
        <v>530</v>
      </c>
      <c r="BM522" s="240" t="s">
        <v>3933</v>
      </c>
    </row>
    <row r="523" s="2" customFormat="1">
      <c r="A523" s="39"/>
      <c r="B523" s="40"/>
      <c r="C523" s="41"/>
      <c r="D523" s="242" t="s">
        <v>359</v>
      </c>
      <c r="E523" s="41"/>
      <c r="F523" s="243" t="s">
        <v>8097</v>
      </c>
      <c r="G523" s="41"/>
      <c r="H523" s="41"/>
      <c r="I523" s="244"/>
      <c r="J523" s="41"/>
      <c r="K523" s="41"/>
      <c r="L523" s="45"/>
      <c r="M523" s="245"/>
      <c r="N523" s="246"/>
      <c r="O523" s="92"/>
      <c r="P523" s="92"/>
      <c r="Q523" s="92"/>
      <c r="R523" s="92"/>
      <c r="S523" s="92"/>
      <c r="T523" s="93"/>
      <c r="U523" s="39"/>
      <c r="V523" s="39"/>
      <c r="W523" s="39"/>
      <c r="X523" s="39"/>
      <c r="Y523" s="39"/>
      <c r="Z523" s="39"/>
      <c r="AA523" s="39"/>
      <c r="AB523" s="39"/>
      <c r="AC523" s="39"/>
      <c r="AD523" s="39"/>
      <c r="AE523" s="39"/>
      <c r="AT523" s="18" t="s">
        <v>359</v>
      </c>
      <c r="AU523" s="18" t="s">
        <v>86</v>
      </c>
    </row>
    <row r="524" s="2" customFormat="1" ht="37.8" customHeight="1">
      <c r="A524" s="39"/>
      <c r="B524" s="40"/>
      <c r="C524" s="229" t="s">
        <v>2788</v>
      </c>
      <c r="D524" s="229" t="s">
        <v>352</v>
      </c>
      <c r="E524" s="230" t="s">
        <v>8098</v>
      </c>
      <c r="F524" s="231" t="s">
        <v>8099</v>
      </c>
      <c r="G524" s="232" t="s">
        <v>4932</v>
      </c>
      <c r="H524" s="233">
        <v>1</v>
      </c>
      <c r="I524" s="234"/>
      <c r="J524" s="235">
        <f>ROUND(I524*H524,2)</f>
        <v>0</v>
      </c>
      <c r="K524" s="231" t="s">
        <v>7709</v>
      </c>
      <c r="L524" s="45"/>
      <c r="M524" s="236" t="s">
        <v>1</v>
      </c>
      <c r="N524" s="237" t="s">
        <v>41</v>
      </c>
      <c r="O524" s="92"/>
      <c r="P524" s="238">
        <f>O524*H524</f>
        <v>0</v>
      </c>
      <c r="Q524" s="238">
        <v>0</v>
      </c>
      <c r="R524" s="238">
        <f>Q524*H524</f>
        <v>0</v>
      </c>
      <c r="S524" s="238">
        <v>0</v>
      </c>
      <c r="T524" s="239">
        <f>S524*H524</f>
        <v>0</v>
      </c>
      <c r="U524" s="39"/>
      <c r="V524" s="39"/>
      <c r="W524" s="39"/>
      <c r="X524" s="39"/>
      <c r="Y524" s="39"/>
      <c r="Z524" s="39"/>
      <c r="AA524" s="39"/>
      <c r="AB524" s="39"/>
      <c r="AC524" s="39"/>
      <c r="AD524" s="39"/>
      <c r="AE524" s="39"/>
      <c r="AR524" s="240" t="s">
        <v>530</v>
      </c>
      <c r="AT524" s="240" t="s">
        <v>352</v>
      </c>
      <c r="AU524" s="240" t="s">
        <v>86</v>
      </c>
      <c r="AY524" s="18" t="s">
        <v>350</v>
      </c>
      <c r="BE524" s="241">
        <f>IF(N524="základní",J524,0)</f>
        <v>0</v>
      </c>
      <c r="BF524" s="241">
        <f>IF(N524="snížená",J524,0)</f>
        <v>0</v>
      </c>
      <c r="BG524" s="241">
        <f>IF(N524="zákl. přenesená",J524,0)</f>
        <v>0</v>
      </c>
      <c r="BH524" s="241">
        <f>IF(N524="sníž. přenesená",J524,0)</f>
        <v>0</v>
      </c>
      <c r="BI524" s="241">
        <f>IF(N524="nulová",J524,0)</f>
        <v>0</v>
      </c>
      <c r="BJ524" s="18" t="s">
        <v>84</v>
      </c>
      <c r="BK524" s="241">
        <f>ROUND(I524*H524,2)</f>
        <v>0</v>
      </c>
      <c r="BL524" s="18" t="s">
        <v>530</v>
      </c>
      <c r="BM524" s="240" t="s">
        <v>3942</v>
      </c>
    </row>
    <row r="525" s="2" customFormat="1">
      <c r="A525" s="39"/>
      <c r="B525" s="40"/>
      <c r="C525" s="41"/>
      <c r="D525" s="242" t="s">
        <v>359</v>
      </c>
      <c r="E525" s="41"/>
      <c r="F525" s="243" t="s">
        <v>8099</v>
      </c>
      <c r="G525" s="41"/>
      <c r="H525" s="41"/>
      <c r="I525" s="244"/>
      <c r="J525" s="41"/>
      <c r="K525" s="41"/>
      <c r="L525" s="45"/>
      <c r="M525" s="245"/>
      <c r="N525" s="246"/>
      <c r="O525" s="92"/>
      <c r="P525" s="92"/>
      <c r="Q525" s="92"/>
      <c r="R525" s="92"/>
      <c r="S525" s="92"/>
      <c r="T525" s="93"/>
      <c r="U525" s="39"/>
      <c r="V525" s="39"/>
      <c r="W525" s="39"/>
      <c r="X525" s="39"/>
      <c r="Y525" s="39"/>
      <c r="Z525" s="39"/>
      <c r="AA525" s="39"/>
      <c r="AB525" s="39"/>
      <c r="AC525" s="39"/>
      <c r="AD525" s="39"/>
      <c r="AE525" s="39"/>
      <c r="AT525" s="18" t="s">
        <v>359</v>
      </c>
      <c r="AU525" s="18" t="s">
        <v>86</v>
      </c>
    </row>
    <row r="526" s="2" customFormat="1" ht="16.5" customHeight="1">
      <c r="A526" s="39"/>
      <c r="B526" s="40"/>
      <c r="C526" s="229" t="s">
        <v>2806</v>
      </c>
      <c r="D526" s="229" t="s">
        <v>352</v>
      </c>
      <c r="E526" s="230" t="s">
        <v>8100</v>
      </c>
      <c r="F526" s="231" t="s">
        <v>8101</v>
      </c>
      <c r="G526" s="232" t="s">
        <v>4932</v>
      </c>
      <c r="H526" s="233">
        <v>1</v>
      </c>
      <c r="I526" s="234"/>
      <c r="J526" s="235">
        <f>ROUND(I526*H526,2)</f>
        <v>0</v>
      </c>
      <c r="K526" s="231" t="s">
        <v>7709</v>
      </c>
      <c r="L526" s="45"/>
      <c r="M526" s="236" t="s">
        <v>1</v>
      </c>
      <c r="N526" s="237" t="s">
        <v>41</v>
      </c>
      <c r="O526" s="92"/>
      <c r="P526" s="238">
        <f>O526*H526</f>
        <v>0</v>
      </c>
      <c r="Q526" s="238">
        <v>0</v>
      </c>
      <c r="R526" s="238">
        <f>Q526*H526</f>
        <v>0</v>
      </c>
      <c r="S526" s="238">
        <v>0</v>
      </c>
      <c r="T526" s="239">
        <f>S526*H526</f>
        <v>0</v>
      </c>
      <c r="U526" s="39"/>
      <c r="V526" s="39"/>
      <c r="W526" s="39"/>
      <c r="X526" s="39"/>
      <c r="Y526" s="39"/>
      <c r="Z526" s="39"/>
      <c r="AA526" s="39"/>
      <c r="AB526" s="39"/>
      <c r="AC526" s="39"/>
      <c r="AD526" s="39"/>
      <c r="AE526" s="39"/>
      <c r="AR526" s="240" t="s">
        <v>530</v>
      </c>
      <c r="AT526" s="240" t="s">
        <v>352</v>
      </c>
      <c r="AU526" s="240" t="s">
        <v>86</v>
      </c>
      <c r="AY526" s="18" t="s">
        <v>350</v>
      </c>
      <c r="BE526" s="241">
        <f>IF(N526="základní",J526,0)</f>
        <v>0</v>
      </c>
      <c r="BF526" s="241">
        <f>IF(N526="snížená",J526,0)</f>
        <v>0</v>
      </c>
      <c r="BG526" s="241">
        <f>IF(N526="zákl. přenesená",J526,0)</f>
        <v>0</v>
      </c>
      <c r="BH526" s="241">
        <f>IF(N526="sníž. přenesená",J526,0)</f>
        <v>0</v>
      </c>
      <c r="BI526" s="241">
        <f>IF(N526="nulová",J526,0)</f>
        <v>0</v>
      </c>
      <c r="BJ526" s="18" t="s">
        <v>84</v>
      </c>
      <c r="BK526" s="241">
        <f>ROUND(I526*H526,2)</f>
        <v>0</v>
      </c>
      <c r="BL526" s="18" t="s">
        <v>530</v>
      </c>
      <c r="BM526" s="240" t="s">
        <v>3953</v>
      </c>
    </row>
    <row r="527" s="2" customFormat="1">
      <c r="A527" s="39"/>
      <c r="B527" s="40"/>
      <c r="C527" s="41"/>
      <c r="D527" s="242" t="s">
        <v>359</v>
      </c>
      <c r="E527" s="41"/>
      <c r="F527" s="243" t="s">
        <v>8101</v>
      </c>
      <c r="G527" s="41"/>
      <c r="H527" s="41"/>
      <c r="I527" s="244"/>
      <c r="J527" s="41"/>
      <c r="K527" s="41"/>
      <c r="L527" s="45"/>
      <c r="M527" s="245"/>
      <c r="N527" s="246"/>
      <c r="O527" s="92"/>
      <c r="P527" s="92"/>
      <c r="Q527" s="92"/>
      <c r="R527" s="92"/>
      <c r="S527" s="92"/>
      <c r="T527" s="93"/>
      <c r="U527" s="39"/>
      <c r="V527" s="39"/>
      <c r="W527" s="39"/>
      <c r="X527" s="39"/>
      <c r="Y527" s="39"/>
      <c r="Z527" s="39"/>
      <c r="AA527" s="39"/>
      <c r="AB527" s="39"/>
      <c r="AC527" s="39"/>
      <c r="AD527" s="39"/>
      <c r="AE527" s="39"/>
      <c r="AT527" s="18" t="s">
        <v>359</v>
      </c>
      <c r="AU527" s="18" t="s">
        <v>86</v>
      </c>
    </row>
    <row r="528" s="2" customFormat="1" ht="37.8" customHeight="1">
      <c r="A528" s="39"/>
      <c r="B528" s="40"/>
      <c r="C528" s="229" t="s">
        <v>2816</v>
      </c>
      <c r="D528" s="229" t="s">
        <v>352</v>
      </c>
      <c r="E528" s="230" t="s">
        <v>8102</v>
      </c>
      <c r="F528" s="231" t="s">
        <v>8103</v>
      </c>
      <c r="G528" s="232" t="s">
        <v>4932</v>
      </c>
      <c r="H528" s="233">
        <v>2</v>
      </c>
      <c r="I528" s="234"/>
      <c r="J528" s="235">
        <f>ROUND(I528*H528,2)</f>
        <v>0</v>
      </c>
      <c r="K528" s="231" t="s">
        <v>7709</v>
      </c>
      <c r="L528" s="45"/>
      <c r="M528" s="236" t="s">
        <v>1</v>
      </c>
      <c r="N528" s="237" t="s">
        <v>41</v>
      </c>
      <c r="O528" s="92"/>
      <c r="P528" s="238">
        <f>O528*H528</f>
        <v>0</v>
      </c>
      <c r="Q528" s="238">
        <v>0</v>
      </c>
      <c r="R528" s="238">
        <f>Q528*H528</f>
        <v>0</v>
      </c>
      <c r="S528" s="238">
        <v>0</v>
      </c>
      <c r="T528" s="239">
        <f>S528*H528</f>
        <v>0</v>
      </c>
      <c r="U528" s="39"/>
      <c r="V528" s="39"/>
      <c r="W528" s="39"/>
      <c r="X528" s="39"/>
      <c r="Y528" s="39"/>
      <c r="Z528" s="39"/>
      <c r="AA528" s="39"/>
      <c r="AB528" s="39"/>
      <c r="AC528" s="39"/>
      <c r="AD528" s="39"/>
      <c r="AE528" s="39"/>
      <c r="AR528" s="240" t="s">
        <v>530</v>
      </c>
      <c r="AT528" s="240" t="s">
        <v>352</v>
      </c>
      <c r="AU528" s="240" t="s">
        <v>86</v>
      </c>
      <c r="AY528" s="18" t="s">
        <v>350</v>
      </c>
      <c r="BE528" s="241">
        <f>IF(N528="základní",J528,0)</f>
        <v>0</v>
      </c>
      <c r="BF528" s="241">
        <f>IF(N528="snížená",J528,0)</f>
        <v>0</v>
      </c>
      <c r="BG528" s="241">
        <f>IF(N528="zákl. přenesená",J528,0)</f>
        <v>0</v>
      </c>
      <c r="BH528" s="241">
        <f>IF(N528="sníž. přenesená",J528,0)</f>
        <v>0</v>
      </c>
      <c r="BI528" s="241">
        <f>IF(N528="nulová",J528,0)</f>
        <v>0</v>
      </c>
      <c r="BJ528" s="18" t="s">
        <v>84</v>
      </c>
      <c r="BK528" s="241">
        <f>ROUND(I528*H528,2)</f>
        <v>0</v>
      </c>
      <c r="BL528" s="18" t="s">
        <v>530</v>
      </c>
      <c r="BM528" s="240" t="s">
        <v>3963</v>
      </c>
    </row>
    <row r="529" s="2" customFormat="1">
      <c r="A529" s="39"/>
      <c r="B529" s="40"/>
      <c r="C529" s="41"/>
      <c r="D529" s="242" t="s">
        <v>359</v>
      </c>
      <c r="E529" s="41"/>
      <c r="F529" s="243" t="s">
        <v>8103</v>
      </c>
      <c r="G529" s="41"/>
      <c r="H529" s="41"/>
      <c r="I529" s="244"/>
      <c r="J529" s="41"/>
      <c r="K529" s="41"/>
      <c r="L529" s="45"/>
      <c r="M529" s="245"/>
      <c r="N529" s="246"/>
      <c r="O529" s="92"/>
      <c r="P529" s="92"/>
      <c r="Q529" s="92"/>
      <c r="R529" s="92"/>
      <c r="S529" s="92"/>
      <c r="T529" s="93"/>
      <c r="U529" s="39"/>
      <c r="V529" s="39"/>
      <c r="W529" s="39"/>
      <c r="X529" s="39"/>
      <c r="Y529" s="39"/>
      <c r="Z529" s="39"/>
      <c r="AA529" s="39"/>
      <c r="AB529" s="39"/>
      <c r="AC529" s="39"/>
      <c r="AD529" s="39"/>
      <c r="AE529" s="39"/>
      <c r="AT529" s="18" t="s">
        <v>359</v>
      </c>
      <c r="AU529" s="18" t="s">
        <v>86</v>
      </c>
    </row>
    <row r="530" s="2" customFormat="1" ht="16.5" customHeight="1">
      <c r="A530" s="39"/>
      <c r="B530" s="40"/>
      <c r="C530" s="229" t="s">
        <v>2826</v>
      </c>
      <c r="D530" s="229" t="s">
        <v>352</v>
      </c>
      <c r="E530" s="230" t="s">
        <v>8104</v>
      </c>
      <c r="F530" s="231" t="s">
        <v>8105</v>
      </c>
      <c r="G530" s="232" t="s">
        <v>4932</v>
      </c>
      <c r="H530" s="233">
        <v>2</v>
      </c>
      <c r="I530" s="234"/>
      <c r="J530" s="235">
        <f>ROUND(I530*H530,2)</f>
        <v>0</v>
      </c>
      <c r="K530" s="231" t="s">
        <v>7709</v>
      </c>
      <c r="L530" s="45"/>
      <c r="M530" s="236" t="s">
        <v>1</v>
      </c>
      <c r="N530" s="237" t="s">
        <v>41</v>
      </c>
      <c r="O530" s="92"/>
      <c r="P530" s="238">
        <f>O530*H530</f>
        <v>0</v>
      </c>
      <c r="Q530" s="238">
        <v>0</v>
      </c>
      <c r="R530" s="238">
        <f>Q530*H530</f>
        <v>0</v>
      </c>
      <c r="S530" s="238">
        <v>0</v>
      </c>
      <c r="T530" s="239">
        <f>S530*H530</f>
        <v>0</v>
      </c>
      <c r="U530" s="39"/>
      <c r="V530" s="39"/>
      <c r="W530" s="39"/>
      <c r="X530" s="39"/>
      <c r="Y530" s="39"/>
      <c r="Z530" s="39"/>
      <c r="AA530" s="39"/>
      <c r="AB530" s="39"/>
      <c r="AC530" s="39"/>
      <c r="AD530" s="39"/>
      <c r="AE530" s="39"/>
      <c r="AR530" s="240" t="s">
        <v>530</v>
      </c>
      <c r="AT530" s="240" t="s">
        <v>352</v>
      </c>
      <c r="AU530" s="240" t="s">
        <v>86</v>
      </c>
      <c r="AY530" s="18" t="s">
        <v>350</v>
      </c>
      <c r="BE530" s="241">
        <f>IF(N530="základní",J530,0)</f>
        <v>0</v>
      </c>
      <c r="BF530" s="241">
        <f>IF(N530="snížená",J530,0)</f>
        <v>0</v>
      </c>
      <c r="BG530" s="241">
        <f>IF(N530="zákl. přenesená",J530,0)</f>
        <v>0</v>
      </c>
      <c r="BH530" s="241">
        <f>IF(N530="sníž. přenesená",J530,0)</f>
        <v>0</v>
      </c>
      <c r="BI530" s="241">
        <f>IF(N530="nulová",J530,0)</f>
        <v>0</v>
      </c>
      <c r="BJ530" s="18" t="s">
        <v>84</v>
      </c>
      <c r="BK530" s="241">
        <f>ROUND(I530*H530,2)</f>
        <v>0</v>
      </c>
      <c r="BL530" s="18" t="s">
        <v>530</v>
      </c>
      <c r="BM530" s="240" t="s">
        <v>3972</v>
      </c>
    </row>
    <row r="531" s="2" customFormat="1">
      <c r="A531" s="39"/>
      <c r="B531" s="40"/>
      <c r="C531" s="41"/>
      <c r="D531" s="242" t="s">
        <v>359</v>
      </c>
      <c r="E531" s="41"/>
      <c r="F531" s="243" t="s">
        <v>8105</v>
      </c>
      <c r="G531" s="41"/>
      <c r="H531" s="41"/>
      <c r="I531" s="244"/>
      <c r="J531" s="41"/>
      <c r="K531" s="41"/>
      <c r="L531" s="45"/>
      <c r="M531" s="245"/>
      <c r="N531" s="246"/>
      <c r="O531" s="92"/>
      <c r="P531" s="92"/>
      <c r="Q531" s="92"/>
      <c r="R531" s="92"/>
      <c r="S531" s="92"/>
      <c r="T531" s="93"/>
      <c r="U531" s="39"/>
      <c r="V531" s="39"/>
      <c r="W531" s="39"/>
      <c r="X531" s="39"/>
      <c r="Y531" s="39"/>
      <c r="Z531" s="39"/>
      <c r="AA531" s="39"/>
      <c r="AB531" s="39"/>
      <c r="AC531" s="39"/>
      <c r="AD531" s="39"/>
      <c r="AE531" s="39"/>
      <c r="AT531" s="18" t="s">
        <v>359</v>
      </c>
      <c r="AU531" s="18" t="s">
        <v>86</v>
      </c>
    </row>
    <row r="532" s="2" customFormat="1" ht="37.8" customHeight="1">
      <c r="A532" s="39"/>
      <c r="B532" s="40"/>
      <c r="C532" s="229" t="s">
        <v>2833</v>
      </c>
      <c r="D532" s="229" t="s">
        <v>352</v>
      </c>
      <c r="E532" s="230" t="s">
        <v>8106</v>
      </c>
      <c r="F532" s="231" t="s">
        <v>8107</v>
      </c>
      <c r="G532" s="232" t="s">
        <v>4932</v>
      </c>
      <c r="H532" s="233">
        <v>2</v>
      </c>
      <c r="I532" s="234"/>
      <c r="J532" s="235">
        <f>ROUND(I532*H532,2)</f>
        <v>0</v>
      </c>
      <c r="K532" s="231" t="s">
        <v>7709</v>
      </c>
      <c r="L532" s="45"/>
      <c r="M532" s="236" t="s">
        <v>1</v>
      </c>
      <c r="N532" s="237" t="s">
        <v>41</v>
      </c>
      <c r="O532" s="92"/>
      <c r="P532" s="238">
        <f>O532*H532</f>
        <v>0</v>
      </c>
      <c r="Q532" s="238">
        <v>0</v>
      </c>
      <c r="R532" s="238">
        <f>Q532*H532</f>
        <v>0</v>
      </c>
      <c r="S532" s="238">
        <v>0</v>
      </c>
      <c r="T532" s="239">
        <f>S532*H532</f>
        <v>0</v>
      </c>
      <c r="U532" s="39"/>
      <c r="V532" s="39"/>
      <c r="W532" s="39"/>
      <c r="X532" s="39"/>
      <c r="Y532" s="39"/>
      <c r="Z532" s="39"/>
      <c r="AA532" s="39"/>
      <c r="AB532" s="39"/>
      <c r="AC532" s="39"/>
      <c r="AD532" s="39"/>
      <c r="AE532" s="39"/>
      <c r="AR532" s="240" t="s">
        <v>530</v>
      </c>
      <c r="AT532" s="240" t="s">
        <v>352</v>
      </c>
      <c r="AU532" s="240" t="s">
        <v>86</v>
      </c>
      <c r="AY532" s="18" t="s">
        <v>350</v>
      </c>
      <c r="BE532" s="241">
        <f>IF(N532="základní",J532,0)</f>
        <v>0</v>
      </c>
      <c r="BF532" s="241">
        <f>IF(N532="snížená",J532,0)</f>
        <v>0</v>
      </c>
      <c r="BG532" s="241">
        <f>IF(N532="zákl. přenesená",J532,0)</f>
        <v>0</v>
      </c>
      <c r="BH532" s="241">
        <f>IF(N532="sníž. přenesená",J532,0)</f>
        <v>0</v>
      </c>
      <c r="BI532" s="241">
        <f>IF(N532="nulová",J532,0)</f>
        <v>0</v>
      </c>
      <c r="BJ532" s="18" t="s">
        <v>84</v>
      </c>
      <c r="BK532" s="241">
        <f>ROUND(I532*H532,2)</f>
        <v>0</v>
      </c>
      <c r="BL532" s="18" t="s">
        <v>530</v>
      </c>
      <c r="BM532" s="240" t="s">
        <v>3981</v>
      </c>
    </row>
    <row r="533" s="2" customFormat="1">
      <c r="A533" s="39"/>
      <c r="B533" s="40"/>
      <c r="C533" s="41"/>
      <c r="D533" s="242" t="s">
        <v>359</v>
      </c>
      <c r="E533" s="41"/>
      <c r="F533" s="243" t="s">
        <v>8107</v>
      </c>
      <c r="G533" s="41"/>
      <c r="H533" s="41"/>
      <c r="I533" s="244"/>
      <c r="J533" s="41"/>
      <c r="K533" s="41"/>
      <c r="L533" s="45"/>
      <c r="M533" s="245"/>
      <c r="N533" s="246"/>
      <c r="O533" s="92"/>
      <c r="P533" s="92"/>
      <c r="Q533" s="92"/>
      <c r="R533" s="92"/>
      <c r="S533" s="92"/>
      <c r="T533" s="93"/>
      <c r="U533" s="39"/>
      <c r="V533" s="39"/>
      <c r="W533" s="39"/>
      <c r="X533" s="39"/>
      <c r="Y533" s="39"/>
      <c r="Z533" s="39"/>
      <c r="AA533" s="39"/>
      <c r="AB533" s="39"/>
      <c r="AC533" s="39"/>
      <c r="AD533" s="39"/>
      <c r="AE533" s="39"/>
      <c r="AT533" s="18" t="s">
        <v>359</v>
      </c>
      <c r="AU533" s="18" t="s">
        <v>86</v>
      </c>
    </row>
    <row r="534" s="2" customFormat="1" ht="16.5" customHeight="1">
      <c r="A534" s="39"/>
      <c r="B534" s="40"/>
      <c r="C534" s="229" t="s">
        <v>2845</v>
      </c>
      <c r="D534" s="229" t="s">
        <v>352</v>
      </c>
      <c r="E534" s="230" t="s">
        <v>8108</v>
      </c>
      <c r="F534" s="231" t="s">
        <v>8109</v>
      </c>
      <c r="G534" s="232" t="s">
        <v>4932</v>
      </c>
      <c r="H534" s="233">
        <v>2</v>
      </c>
      <c r="I534" s="234"/>
      <c r="J534" s="235">
        <f>ROUND(I534*H534,2)</f>
        <v>0</v>
      </c>
      <c r="K534" s="231" t="s">
        <v>7709</v>
      </c>
      <c r="L534" s="45"/>
      <c r="M534" s="236" t="s">
        <v>1</v>
      </c>
      <c r="N534" s="237" t="s">
        <v>41</v>
      </c>
      <c r="O534" s="92"/>
      <c r="P534" s="238">
        <f>O534*H534</f>
        <v>0</v>
      </c>
      <c r="Q534" s="238">
        <v>0</v>
      </c>
      <c r="R534" s="238">
        <f>Q534*H534</f>
        <v>0</v>
      </c>
      <c r="S534" s="238">
        <v>0</v>
      </c>
      <c r="T534" s="239">
        <f>S534*H534</f>
        <v>0</v>
      </c>
      <c r="U534" s="39"/>
      <c r="V534" s="39"/>
      <c r="W534" s="39"/>
      <c r="X534" s="39"/>
      <c r="Y534" s="39"/>
      <c r="Z534" s="39"/>
      <c r="AA534" s="39"/>
      <c r="AB534" s="39"/>
      <c r="AC534" s="39"/>
      <c r="AD534" s="39"/>
      <c r="AE534" s="39"/>
      <c r="AR534" s="240" t="s">
        <v>530</v>
      </c>
      <c r="AT534" s="240" t="s">
        <v>352</v>
      </c>
      <c r="AU534" s="240" t="s">
        <v>86</v>
      </c>
      <c r="AY534" s="18" t="s">
        <v>350</v>
      </c>
      <c r="BE534" s="241">
        <f>IF(N534="základní",J534,0)</f>
        <v>0</v>
      </c>
      <c r="BF534" s="241">
        <f>IF(N534="snížená",J534,0)</f>
        <v>0</v>
      </c>
      <c r="BG534" s="241">
        <f>IF(N534="zákl. přenesená",J534,0)</f>
        <v>0</v>
      </c>
      <c r="BH534" s="241">
        <f>IF(N534="sníž. přenesená",J534,0)</f>
        <v>0</v>
      </c>
      <c r="BI534" s="241">
        <f>IF(N534="nulová",J534,0)</f>
        <v>0</v>
      </c>
      <c r="BJ534" s="18" t="s">
        <v>84</v>
      </c>
      <c r="BK534" s="241">
        <f>ROUND(I534*H534,2)</f>
        <v>0</v>
      </c>
      <c r="BL534" s="18" t="s">
        <v>530</v>
      </c>
      <c r="BM534" s="240" t="s">
        <v>3990</v>
      </c>
    </row>
    <row r="535" s="2" customFormat="1">
      <c r="A535" s="39"/>
      <c r="B535" s="40"/>
      <c r="C535" s="41"/>
      <c r="D535" s="242" t="s">
        <v>359</v>
      </c>
      <c r="E535" s="41"/>
      <c r="F535" s="243" t="s">
        <v>8109</v>
      </c>
      <c r="G535" s="41"/>
      <c r="H535" s="41"/>
      <c r="I535" s="244"/>
      <c r="J535" s="41"/>
      <c r="K535" s="41"/>
      <c r="L535" s="45"/>
      <c r="M535" s="245"/>
      <c r="N535" s="246"/>
      <c r="O535" s="92"/>
      <c r="P535" s="92"/>
      <c r="Q535" s="92"/>
      <c r="R535" s="92"/>
      <c r="S535" s="92"/>
      <c r="T535" s="93"/>
      <c r="U535" s="39"/>
      <c r="V535" s="39"/>
      <c r="W535" s="39"/>
      <c r="X535" s="39"/>
      <c r="Y535" s="39"/>
      <c r="Z535" s="39"/>
      <c r="AA535" s="39"/>
      <c r="AB535" s="39"/>
      <c r="AC535" s="39"/>
      <c r="AD535" s="39"/>
      <c r="AE535" s="39"/>
      <c r="AT535" s="18" t="s">
        <v>359</v>
      </c>
      <c r="AU535" s="18" t="s">
        <v>86</v>
      </c>
    </row>
    <row r="536" s="2" customFormat="1" ht="37.8" customHeight="1">
      <c r="A536" s="39"/>
      <c r="B536" s="40"/>
      <c r="C536" s="229" t="s">
        <v>2850</v>
      </c>
      <c r="D536" s="229" t="s">
        <v>352</v>
      </c>
      <c r="E536" s="230" t="s">
        <v>8110</v>
      </c>
      <c r="F536" s="231" t="s">
        <v>8111</v>
      </c>
      <c r="G536" s="232" t="s">
        <v>4932</v>
      </c>
      <c r="H536" s="233">
        <v>2</v>
      </c>
      <c r="I536" s="234"/>
      <c r="J536" s="235">
        <f>ROUND(I536*H536,2)</f>
        <v>0</v>
      </c>
      <c r="K536" s="231" t="s">
        <v>7709</v>
      </c>
      <c r="L536" s="45"/>
      <c r="M536" s="236" t="s">
        <v>1</v>
      </c>
      <c r="N536" s="237" t="s">
        <v>41</v>
      </c>
      <c r="O536" s="92"/>
      <c r="P536" s="238">
        <f>O536*H536</f>
        <v>0</v>
      </c>
      <c r="Q536" s="238">
        <v>0</v>
      </c>
      <c r="R536" s="238">
        <f>Q536*H536</f>
        <v>0</v>
      </c>
      <c r="S536" s="238">
        <v>0</v>
      </c>
      <c r="T536" s="239">
        <f>S536*H536</f>
        <v>0</v>
      </c>
      <c r="U536" s="39"/>
      <c r="V536" s="39"/>
      <c r="W536" s="39"/>
      <c r="X536" s="39"/>
      <c r="Y536" s="39"/>
      <c r="Z536" s="39"/>
      <c r="AA536" s="39"/>
      <c r="AB536" s="39"/>
      <c r="AC536" s="39"/>
      <c r="AD536" s="39"/>
      <c r="AE536" s="39"/>
      <c r="AR536" s="240" t="s">
        <v>530</v>
      </c>
      <c r="AT536" s="240" t="s">
        <v>352</v>
      </c>
      <c r="AU536" s="240" t="s">
        <v>86</v>
      </c>
      <c r="AY536" s="18" t="s">
        <v>350</v>
      </c>
      <c r="BE536" s="241">
        <f>IF(N536="základní",J536,0)</f>
        <v>0</v>
      </c>
      <c r="BF536" s="241">
        <f>IF(N536="snížená",J536,0)</f>
        <v>0</v>
      </c>
      <c r="BG536" s="241">
        <f>IF(N536="zákl. přenesená",J536,0)</f>
        <v>0</v>
      </c>
      <c r="BH536" s="241">
        <f>IF(N536="sníž. přenesená",J536,0)</f>
        <v>0</v>
      </c>
      <c r="BI536" s="241">
        <f>IF(N536="nulová",J536,0)</f>
        <v>0</v>
      </c>
      <c r="BJ536" s="18" t="s">
        <v>84</v>
      </c>
      <c r="BK536" s="241">
        <f>ROUND(I536*H536,2)</f>
        <v>0</v>
      </c>
      <c r="BL536" s="18" t="s">
        <v>530</v>
      </c>
      <c r="BM536" s="240" t="s">
        <v>3998</v>
      </c>
    </row>
    <row r="537" s="2" customFormat="1">
      <c r="A537" s="39"/>
      <c r="B537" s="40"/>
      <c r="C537" s="41"/>
      <c r="D537" s="242" t="s">
        <v>359</v>
      </c>
      <c r="E537" s="41"/>
      <c r="F537" s="243" t="s">
        <v>8111</v>
      </c>
      <c r="G537" s="41"/>
      <c r="H537" s="41"/>
      <c r="I537" s="244"/>
      <c r="J537" s="41"/>
      <c r="K537" s="41"/>
      <c r="L537" s="45"/>
      <c r="M537" s="245"/>
      <c r="N537" s="246"/>
      <c r="O537" s="92"/>
      <c r="P537" s="92"/>
      <c r="Q537" s="92"/>
      <c r="R537" s="92"/>
      <c r="S537" s="92"/>
      <c r="T537" s="93"/>
      <c r="U537" s="39"/>
      <c r="V537" s="39"/>
      <c r="W537" s="39"/>
      <c r="X537" s="39"/>
      <c r="Y537" s="39"/>
      <c r="Z537" s="39"/>
      <c r="AA537" s="39"/>
      <c r="AB537" s="39"/>
      <c r="AC537" s="39"/>
      <c r="AD537" s="39"/>
      <c r="AE537" s="39"/>
      <c r="AT537" s="18" t="s">
        <v>359</v>
      </c>
      <c r="AU537" s="18" t="s">
        <v>86</v>
      </c>
    </row>
    <row r="538" s="2" customFormat="1" ht="16.5" customHeight="1">
      <c r="A538" s="39"/>
      <c r="B538" s="40"/>
      <c r="C538" s="229" t="s">
        <v>2860</v>
      </c>
      <c r="D538" s="229" t="s">
        <v>352</v>
      </c>
      <c r="E538" s="230" t="s">
        <v>8112</v>
      </c>
      <c r="F538" s="231" t="s">
        <v>8113</v>
      </c>
      <c r="G538" s="232" t="s">
        <v>4932</v>
      </c>
      <c r="H538" s="233">
        <v>2</v>
      </c>
      <c r="I538" s="234"/>
      <c r="J538" s="235">
        <f>ROUND(I538*H538,2)</f>
        <v>0</v>
      </c>
      <c r="K538" s="231" t="s">
        <v>7709</v>
      </c>
      <c r="L538" s="45"/>
      <c r="M538" s="236" t="s">
        <v>1</v>
      </c>
      <c r="N538" s="237" t="s">
        <v>41</v>
      </c>
      <c r="O538" s="92"/>
      <c r="P538" s="238">
        <f>O538*H538</f>
        <v>0</v>
      </c>
      <c r="Q538" s="238">
        <v>0</v>
      </c>
      <c r="R538" s="238">
        <f>Q538*H538</f>
        <v>0</v>
      </c>
      <c r="S538" s="238">
        <v>0</v>
      </c>
      <c r="T538" s="239">
        <f>S538*H538</f>
        <v>0</v>
      </c>
      <c r="U538" s="39"/>
      <c r="V538" s="39"/>
      <c r="W538" s="39"/>
      <c r="X538" s="39"/>
      <c r="Y538" s="39"/>
      <c r="Z538" s="39"/>
      <c r="AA538" s="39"/>
      <c r="AB538" s="39"/>
      <c r="AC538" s="39"/>
      <c r="AD538" s="39"/>
      <c r="AE538" s="39"/>
      <c r="AR538" s="240" t="s">
        <v>530</v>
      </c>
      <c r="AT538" s="240" t="s">
        <v>352</v>
      </c>
      <c r="AU538" s="240" t="s">
        <v>86</v>
      </c>
      <c r="AY538" s="18" t="s">
        <v>350</v>
      </c>
      <c r="BE538" s="241">
        <f>IF(N538="základní",J538,0)</f>
        <v>0</v>
      </c>
      <c r="BF538" s="241">
        <f>IF(N538="snížená",J538,0)</f>
        <v>0</v>
      </c>
      <c r="BG538" s="241">
        <f>IF(N538="zákl. přenesená",J538,0)</f>
        <v>0</v>
      </c>
      <c r="BH538" s="241">
        <f>IF(N538="sníž. přenesená",J538,0)</f>
        <v>0</v>
      </c>
      <c r="BI538" s="241">
        <f>IF(N538="nulová",J538,0)</f>
        <v>0</v>
      </c>
      <c r="BJ538" s="18" t="s">
        <v>84</v>
      </c>
      <c r="BK538" s="241">
        <f>ROUND(I538*H538,2)</f>
        <v>0</v>
      </c>
      <c r="BL538" s="18" t="s">
        <v>530</v>
      </c>
      <c r="BM538" s="240" t="s">
        <v>4007</v>
      </c>
    </row>
    <row r="539" s="2" customFormat="1">
      <c r="A539" s="39"/>
      <c r="B539" s="40"/>
      <c r="C539" s="41"/>
      <c r="D539" s="242" t="s">
        <v>359</v>
      </c>
      <c r="E539" s="41"/>
      <c r="F539" s="243" t="s">
        <v>8113</v>
      </c>
      <c r="G539" s="41"/>
      <c r="H539" s="41"/>
      <c r="I539" s="244"/>
      <c r="J539" s="41"/>
      <c r="K539" s="41"/>
      <c r="L539" s="45"/>
      <c r="M539" s="245"/>
      <c r="N539" s="246"/>
      <c r="O539" s="92"/>
      <c r="P539" s="92"/>
      <c r="Q539" s="92"/>
      <c r="R539" s="92"/>
      <c r="S539" s="92"/>
      <c r="T539" s="93"/>
      <c r="U539" s="39"/>
      <c r="V539" s="39"/>
      <c r="W539" s="39"/>
      <c r="X539" s="39"/>
      <c r="Y539" s="39"/>
      <c r="Z539" s="39"/>
      <c r="AA539" s="39"/>
      <c r="AB539" s="39"/>
      <c r="AC539" s="39"/>
      <c r="AD539" s="39"/>
      <c r="AE539" s="39"/>
      <c r="AT539" s="18" t="s">
        <v>359</v>
      </c>
      <c r="AU539" s="18" t="s">
        <v>86</v>
      </c>
    </row>
    <row r="540" s="2" customFormat="1" ht="37.8" customHeight="1">
      <c r="A540" s="39"/>
      <c r="B540" s="40"/>
      <c r="C540" s="229" t="s">
        <v>2865</v>
      </c>
      <c r="D540" s="229" t="s">
        <v>352</v>
      </c>
      <c r="E540" s="230" t="s">
        <v>8114</v>
      </c>
      <c r="F540" s="231" t="s">
        <v>8115</v>
      </c>
      <c r="G540" s="232" t="s">
        <v>4932</v>
      </c>
      <c r="H540" s="233">
        <v>1</v>
      </c>
      <c r="I540" s="234"/>
      <c r="J540" s="235">
        <f>ROUND(I540*H540,2)</f>
        <v>0</v>
      </c>
      <c r="K540" s="231" t="s">
        <v>7709</v>
      </c>
      <c r="L540" s="45"/>
      <c r="M540" s="236" t="s">
        <v>1</v>
      </c>
      <c r="N540" s="237" t="s">
        <v>41</v>
      </c>
      <c r="O540" s="92"/>
      <c r="P540" s="238">
        <f>O540*H540</f>
        <v>0</v>
      </c>
      <c r="Q540" s="238">
        <v>0</v>
      </c>
      <c r="R540" s="238">
        <f>Q540*H540</f>
        <v>0</v>
      </c>
      <c r="S540" s="238">
        <v>0</v>
      </c>
      <c r="T540" s="239">
        <f>S540*H540</f>
        <v>0</v>
      </c>
      <c r="U540" s="39"/>
      <c r="V540" s="39"/>
      <c r="W540" s="39"/>
      <c r="X540" s="39"/>
      <c r="Y540" s="39"/>
      <c r="Z540" s="39"/>
      <c r="AA540" s="39"/>
      <c r="AB540" s="39"/>
      <c r="AC540" s="39"/>
      <c r="AD540" s="39"/>
      <c r="AE540" s="39"/>
      <c r="AR540" s="240" t="s">
        <v>530</v>
      </c>
      <c r="AT540" s="240" t="s">
        <v>352</v>
      </c>
      <c r="AU540" s="240" t="s">
        <v>86</v>
      </c>
      <c r="AY540" s="18" t="s">
        <v>350</v>
      </c>
      <c r="BE540" s="241">
        <f>IF(N540="základní",J540,0)</f>
        <v>0</v>
      </c>
      <c r="BF540" s="241">
        <f>IF(N540="snížená",J540,0)</f>
        <v>0</v>
      </c>
      <c r="BG540" s="241">
        <f>IF(N540="zákl. přenesená",J540,0)</f>
        <v>0</v>
      </c>
      <c r="BH540" s="241">
        <f>IF(N540="sníž. přenesená",J540,0)</f>
        <v>0</v>
      </c>
      <c r="BI540" s="241">
        <f>IF(N540="nulová",J540,0)</f>
        <v>0</v>
      </c>
      <c r="BJ540" s="18" t="s">
        <v>84</v>
      </c>
      <c r="BK540" s="241">
        <f>ROUND(I540*H540,2)</f>
        <v>0</v>
      </c>
      <c r="BL540" s="18" t="s">
        <v>530</v>
      </c>
      <c r="BM540" s="240" t="s">
        <v>4025</v>
      </c>
    </row>
    <row r="541" s="2" customFormat="1">
      <c r="A541" s="39"/>
      <c r="B541" s="40"/>
      <c r="C541" s="41"/>
      <c r="D541" s="242" t="s">
        <v>359</v>
      </c>
      <c r="E541" s="41"/>
      <c r="F541" s="243" t="s">
        <v>8115</v>
      </c>
      <c r="G541" s="41"/>
      <c r="H541" s="41"/>
      <c r="I541" s="244"/>
      <c r="J541" s="41"/>
      <c r="K541" s="41"/>
      <c r="L541" s="45"/>
      <c r="M541" s="245"/>
      <c r="N541" s="246"/>
      <c r="O541" s="92"/>
      <c r="P541" s="92"/>
      <c r="Q541" s="92"/>
      <c r="R541" s="92"/>
      <c r="S541" s="92"/>
      <c r="T541" s="93"/>
      <c r="U541" s="39"/>
      <c r="V541" s="39"/>
      <c r="W541" s="39"/>
      <c r="X541" s="39"/>
      <c r="Y541" s="39"/>
      <c r="Z541" s="39"/>
      <c r="AA541" s="39"/>
      <c r="AB541" s="39"/>
      <c r="AC541" s="39"/>
      <c r="AD541" s="39"/>
      <c r="AE541" s="39"/>
      <c r="AT541" s="18" t="s">
        <v>359</v>
      </c>
      <c r="AU541" s="18" t="s">
        <v>86</v>
      </c>
    </row>
    <row r="542" s="2" customFormat="1" ht="16.5" customHeight="1">
      <c r="A542" s="39"/>
      <c r="B542" s="40"/>
      <c r="C542" s="229" t="s">
        <v>2870</v>
      </c>
      <c r="D542" s="229" t="s">
        <v>352</v>
      </c>
      <c r="E542" s="230" t="s">
        <v>8116</v>
      </c>
      <c r="F542" s="231" t="s">
        <v>8117</v>
      </c>
      <c r="G542" s="232" t="s">
        <v>4932</v>
      </c>
      <c r="H542" s="233">
        <v>1</v>
      </c>
      <c r="I542" s="234"/>
      <c r="J542" s="235">
        <f>ROUND(I542*H542,2)</f>
        <v>0</v>
      </c>
      <c r="K542" s="231" t="s">
        <v>7709</v>
      </c>
      <c r="L542" s="45"/>
      <c r="M542" s="236" t="s">
        <v>1</v>
      </c>
      <c r="N542" s="237" t="s">
        <v>41</v>
      </c>
      <c r="O542" s="92"/>
      <c r="P542" s="238">
        <f>O542*H542</f>
        <v>0</v>
      </c>
      <c r="Q542" s="238">
        <v>0</v>
      </c>
      <c r="R542" s="238">
        <f>Q542*H542</f>
        <v>0</v>
      </c>
      <c r="S542" s="238">
        <v>0</v>
      </c>
      <c r="T542" s="239">
        <f>S542*H542</f>
        <v>0</v>
      </c>
      <c r="U542" s="39"/>
      <c r="V542" s="39"/>
      <c r="W542" s="39"/>
      <c r="X542" s="39"/>
      <c r="Y542" s="39"/>
      <c r="Z542" s="39"/>
      <c r="AA542" s="39"/>
      <c r="AB542" s="39"/>
      <c r="AC542" s="39"/>
      <c r="AD542" s="39"/>
      <c r="AE542" s="39"/>
      <c r="AR542" s="240" t="s">
        <v>530</v>
      </c>
      <c r="AT542" s="240" t="s">
        <v>352</v>
      </c>
      <c r="AU542" s="240" t="s">
        <v>86</v>
      </c>
      <c r="AY542" s="18" t="s">
        <v>350</v>
      </c>
      <c r="BE542" s="241">
        <f>IF(N542="základní",J542,0)</f>
        <v>0</v>
      </c>
      <c r="BF542" s="241">
        <f>IF(N542="snížená",J542,0)</f>
        <v>0</v>
      </c>
      <c r="BG542" s="241">
        <f>IF(N542="zákl. přenesená",J542,0)</f>
        <v>0</v>
      </c>
      <c r="BH542" s="241">
        <f>IF(N542="sníž. přenesená",J542,0)</f>
        <v>0</v>
      </c>
      <c r="BI542" s="241">
        <f>IF(N542="nulová",J542,0)</f>
        <v>0</v>
      </c>
      <c r="BJ542" s="18" t="s">
        <v>84</v>
      </c>
      <c r="BK542" s="241">
        <f>ROUND(I542*H542,2)</f>
        <v>0</v>
      </c>
      <c r="BL542" s="18" t="s">
        <v>530</v>
      </c>
      <c r="BM542" s="240" t="s">
        <v>4035</v>
      </c>
    </row>
    <row r="543" s="2" customFormat="1">
      <c r="A543" s="39"/>
      <c r="B543" s="40"/>
      <c r="C543" s="41"/>
      <c r="D543" s="242" t="s">
        <v>359</v>
      </c>
      <c r="E543" s="41"/>
      <c r="F543" s="243" t="s">
        <v>8117</v>
      </c>
      <c r="G543" s="41"/>
      <c r="H543" s="41"/>
      <c r="I543" s="244"/>
      <c r="J543" s="41"/>
      <c r="K543" s="41"/>
      <c r="L543" s="45"/>
      <c r="M543" s="245"/>
      <c r="N543" s="246"/>
      <c r="O543" s="92"/>
      <c r="P543" s="92"/>
      <c r="Q543" s="92"/>
      <c r="R543" s="92"/>
      <c r="S543" s="92"/>
      <c r="T543" s="93"/>
      <c r="U543" s="39"/>
      <c r="V543" s="39"/>
      <c r="W543" s="39"/>
      <c r="X543" s="39"/>
      <c r="Y543" s="39"/>
      <c r="Z543" s="39"/>
      <c r="AA543" s="39"/>
      <c r="AB543" s="39"/>
      <c r="AC543" s="39"/>
      <c r="AD543" s="39"/>
      <c r="AE543" s="39"/>
      <c r="AT543" s="18" t="s">
        <v>359</v>
      </c>
      <c r="AU543" s="18" t="s">
        <v>86</v>
      </c>
    </row>
    <row r="544" s="2" customFormat="1" ht="37.8" customHeight="1">
      <c r="A544" s="39"/>
      <c r="B544" s="40"/>
      <c r="C544" s="229" t="s">
        <v>2875</v>
      </c>
      <c r="D544" s="229" t="s">
        <v>352</v>
      </c>
      <c r="E544" s="230" t="s">
        <v>8118</v>
      </c>
      <c r="F544" s="231" t="s">
        <v>8119</v>
      </c>
      <c r="G544" s="232" t="s">
        <v>4932</v>
      </c>
      <c r="H544" s="233">
        <v>1</v>
      </c>
      <c r="I544" s="234"/>
      <c r="J544" s="235">
        <f>ROUND(I544*H544,2)</f>
        <v>0</v>
      </c>
      <c r="K544" s="231" t="s">
        <v>7709</v>
      </c>
      <c r="L544" s="45"/>
      <c r="M544" s="236" t="s">
        <v>1</v>
      </c>
      <c r="N544" s="237" t="s">
        <v>41</v>
      </c>
      <c r="O544" s="92"/>
      <c r="P544" s="238">
        <f>O544*H544</f>
        <v>0</v>
      </c>
      <c r="Q544" s="238">
        <v>0</v>
      </c>
      <c r="R544" s="238">
        <f>Q544*H544</f>
        <v>0</v>
      </c>
      <c r="S544" s="238">
        <v>0</v>
      </c>
      <c r="T544" s="239">
        <f>S544*H544</f>
        <v>0</v>
      </c>
      <c r="U544" s="39"/>
      <c r="V544" s="39"/>
      <c r="W544" s="39"/>
      <c r="X544" s="39"/>
      <c r="Y544" s="39"/>
      <c r="Z544" s="39"/>
      <c r="AA544" s="39"/>
      <c r="AB544" s="39"/>
      <c r="AC544" s="39"/>
      <c r="AD544" s="39"/>
      <c r="AE544" s="39"/>
      <c r="AR544" s="240" t="s">
        <v>530</v>
      </c>
      <c r="AT544" s="240" t="s">
        <v>352</v>
      </c>
      <c r="AU544" s="240" t="s">
        <v>86</v>
      </c>
      <c r="AY544" s="18" t="s">
        <v>350</v>
      </c>
      <c r="BE544" s="241">
        <f>IF(N544="základní",J544,0)</f>
        <v>0</v>
      </c>
      <c r="BF544" s="241">
        <f>IF(N544="snížená",J544,0)</f>
        <v>0</v>
      </c>
      <c r="BG544" s="241">
        <f>IF(N544="zákl. přenesená",J544,0)</f>
        <v>0</v>
      </c>
      <c r="BH544" s="241">
        <f>IF(N544="sníž. přenesená",J544,0)</f>
        <v>0</v>
      </c>
      <c r="BI544" s="241">
        <f>IF(N544="nulová",J544,0)</f>
        <v>0</v>
      </c>
      <c r="BJ544" s="18" t="s">
        <v>84</v>
      </c>
      <c r="BK544" s="241">
        <f>ROUND(I544*H544,2)</f>
        <v>0</v>
      </c>
      <c r="BL544" s="18" t="s">
        <v>530</v>
      </c>
      <c r="BM544" s="240" t="s">
        <v>4045</v>
      </c>
    </row>
    <row r="545" s="2" customFormat="1">
      <c r="A545" s="39"/>
      <c r="B545" s="40"/>
      <c r="C545" s="41"/>
      <c r="D545" s="242" t="s">
        <v>359</v>
      </c>
      <c r="E545" s="41"/>
      <c r="F545" s="243" t="s">
        <v>8119</v>
      </c>
      <c r="G545" s="41"/>
      <c r="H545" s="41"/>
      <c r="I545" s="244"/>
      <c r="J545" s="41"/>
      <c r="K545" s="41"/>
      <c r="L545" s="45"/>
      <c r="M545" s="245"/>
      <c r="N545" s="246"/>
      <c r="O545" s="92"/>
      <c r="P545" s="92"/>
      <c r="Q545" s="92"/>
      <c r="R545" s="92"/>
      <c r="S545" s="92"/>
      <c r="T545" s="93"/>
      <c r="U545" s="39"/>
      <c r="V545" s="39"/>
      <c r="W545" s="39"/>
      <c r="X545" s="39"/>
      <c r="Y545" s="39"/>
      <c r="Z545" s="39"/>
      <c r="AA545" s="39"/>
      <c r="AB545" s="39"/>
      <c r="AC545" s="39"/>
      <c r="AD545" s="39"/>
      <c r="AE545" s="39"/>
      <c r="AT545" s="18" t="s">
        <v>359</v>
      </c>
      <c r="AU545" s="18" t="s">
        <v>86</v>
      </c>
    </row>
    <row r="546" s="2" customFormat="1" ht="16.5" customHeight="1">
      <c r="A546" s="39"/>
      <c r="B546" s="40"/>
      <c r="C546" s="229" t="s">
        <v>2882</v>
      </c>
      <c r="D546" s="229" t="s">
        <v>352</v>
      </c>
      <c r="E546" s="230" t="s">
        <v>8120</v>
      </c>
      <c r="F546" s="231" t="s">
        <v>8121</v>
      </c>
      <c r="G546" s="232" t="s">
        <v>4932</v>
      </c>
      <c r="H546" s="233">
        <v>1</v>
      </c>
      <c r="I546" s="234"/>
      <c r="J546" s="235">
        <f>ROUND(I546*H546,2)</f>
        <v>0</v>
      </c>
      <c r="K546" s="231" t="s">
        <v>7709</v>
      </c>
      <c r="L546" s="45"/>
      <c r="M546" s="236" t="s">
        <v>1</v>
      </c>
      <c r="N546" s="237" t="s">
        <v>41</v>
      </c>
      <c r="O546" s="92"/>
      <c r="P546" s="238">
        <f>O546*H546</f>
        <v>0</v>
      </c>
      <c r="Q546" s="238">
        <v>0</v>
      </c>
      <c r="R546" s="238">
        <f>Q546*H546</f>
        <v>0</v>
      </c>
      <c r="S546" s="238">
        <v>0</v>
      </c>
      <c r="T546" s="239">
        <f>S546*H546</f>
        <v>0</v>
      </c>
      <c r="U546" s="39"/>
      <c r="V546" s="39"/>
      <c r="W546" s="39"/>
      <c r="X546" s="39"/>
      <c r="Y546" s="39"/>
      <c r="Z546" s="39"/>
      <c r="AA546" s="39"/>
      <c r="AB546" s="39"/>
      <c r="AC546" s="39"/>
      <c r="AD546" s="39"/>
      <c r="AE546" s="39"/>
      <c r="AR546" s="240" t="s">
        <v>530</v>
      </c>
      <c r="AT546" s="240" t="s">
        <v>352</v>
      </c>
      <c r="AU546" s="240" t="s">
        <v>86</v>
      </c>
      <c r="AY546" s="18" t="s">
        <v>350</v>
      </c>
      <c r="BE546" s="241">
        <f>IF(N546="základní",J546,0)</f>
        <v>0</v>
      </c>
      <c r="BF546" s="241">
        <f>IF(N546="snížená",J546,0)</f>
        <v>0</v>
      </c>
      <c r="BG546" s="241">
        <f>IF(N546="zákl. přenesená",J546,0)</f>
        <v>0</v>
      </c>
      <c r="BH546" s="241">
        <f>IF(N546="sníž. přenesená",J546,0)</f>
        <v>0</v>
      </c>
      <c r="BI546" s="241">
        <f>IF(N546="nulová",J546,0)</f>
        <v>0</v>
      </c>
      <c r="BJ546" s="18" t="s">
        <v>84</v>
      </c>
      <c r="BK546" s="241">
        <f>ROUND(I546*H546,2)</f>
        <v>0</v>
      </c>
      <c r="BL546" s="18" t="s">
        <v>530</v>
      </c>
      <c r="BM546" s="240" t="s">
        <v>4055</v>
      </c>
    </row>
    <row r="547" s="2" customFormat="1">
      <c r="A547" s="39"/>
      <c r="B547" s="40"/>
      <c r="C547" s="41"/>
      <c r="D547" s="242" t="s">
        <v>359</v>
      </c>
      <c r="E547" s="41"/>
      <c r="F547" s="243" t="s">
        <v>8121</v>
      </c>
      <c r="G547" s="41"/>
      <c r="H547" s="41"/>
      <c r="I547" s="244"/>
      <c r="J547" s="41"/>
      <c r="K547" s="41"/>
      <c r="L547" s="45"/>
      <c r="M547" s="245"/>
      <c r="N547" s="246"/>
      <c r="O547" s="92"/>
      <c r="P547" s="92"/>
      <c r="Q547" s="92"/>
      <c r="R547" s="92"/>
      <c r="S547" s="92"/>
      <c r="T547" s="93"/>
      <c r="U547" s="39"/>
      <c r="V547" s="39"/>
      <c r="W547" s="39"/>
      <c r="X547" s="39"/>
      <c r="Y547" s="39"/>
      <c r="Z547" s="39"/>
      <c r="AA547" s="39"/>
      <c r="AB547" s="39"/>
      <c r="AC547" s="39"/>
      <c r="AD547" s="39"/>
      <c r="AE547" s="39"/>
      <c r="AT547" s="18" t="s">
        <v>359</v>
      </c>
      <c r="AU547" s="18" t="s">
        <v>86</v>
      </c>
    </row>
    <row r="548" s="2" customFormat="1" ht="37.8" customHeight="1">
      <c r="A548" s="39"/>
      <c r="B548" s="40"/>
      <c r="C548" s="229" t="s">
        <v>2889</v>
      </c>
      <c r="D548" s="229" t="s">
        <v>352</v>
      </c>
      <c r="E548" s="230" t="s">
        <v>8122</v>
      </c>
      <c r="F548" s="231" t="s">
        <v>8123</v>
      </c>
      <c r="G548" s="232" t="s">
        <v>4932</v>
      </c>
      <c r="H548" s="233">
        <v>6</v>
      </c>
      <c r="I548" s="234"/>
      <c r="J548" s="235">
        <f>ROUND(I548*H548,2)</f>
        <v>0</v>
      </c>
      <c r="K548" s="231" t="s">
        <v>7709</v>
      </c>
      <c r="L548" s="45"/>
      <c r="M548" s="236" t="s">
        <v>1</v>
      </c>
      <c r="N548" s="237" t="s">
        <v>41</v>
      </c>
      <c r="O548" s="92"/>
      <c r="P548" s="238">
        <f>O548*H548</f>
        <v>0</v>
      </c>
      <c r="Q548" s="238">
        <v>0</v>
      </c>
      <c r="R548" s="238">
        <f>Q548*H548</f>
        <v>0</v>
      </c>
      <c r="S548" s="238">
        <v>0</v>
      </c>
      <c r="T548" s="239">
        <f>S548*H548</f>
        <v>0</v>
      </c>
      <c r="U548" s="39"/>
      <c r="V548" s="39"/>
      <c r="W548" s="39"/>
      <c r="X548" s="39"/>
      <c r="Y548" s="39"/>
      <c r="Z548" s="39"/>
      <c r="AA548" s="39"/>
      <c r="AB548" s="39"/>
      <c r="AC548" s="39"/>
      <c r="AD548" s="39"/>
      <c r="AE548" s="39"/>
      <c r="AR548" s="240" t="s">
        <v>530</v>
      </c>
      <c r="AT548" s="240" t="s">
        <v>352</v>
      </c>
      <c r="AU548" s="240" t="s">
        <v>86</v>
      </c>
      <c r="AY548" s="18" t="s">
        <v>350</v>
      </c>
      <c r="BE548" s="241">
        <f>IF(N548="základní",J548,0)</f>
        <v>0</v>
      </c>
      <c r="BF548" s="241">
        <f>IF(N548="snížená",J548,0)</f>
        <v>0</v>
      </c>
      <c r="BG548" s="241">
        <f>IF(N548="zákl. přenesená",J548,0)</f>
        <v>0</v>
      </c>
      <c r="BH548" s="241">
        <f>IF(N548="sníž. přenesená",J548,0)</f>
        <v>0</v>
      </c>
      <c r="BI548" s="241">
        <f>IF(N548="nulová",J548,0)</f>
        <v>0</v>
      </c>
      <c r="BJ548" s="18" t="s">
        <v>84</v>
      </c>
      <c r="BK548" s="241">
        <f>ROUND(I548*H548,2)</f>
        <v>0</v>
      </c>
      <c r="BL548" s="18" t="s">
        <v>530</v>
      </c>
      <c r="BM548" s="240" t="s">
        <v>4067</v>
      </c>
    </row>
    <row r="549" s="2" customFormat="1">
      <c r="A549" s="39"/>
      <c r="B549" s="40"/>
      <c r="C549" s="41"/>
      <c r="D549" s="242" t="s">
        <v>359</v>
      </c>
      <c r="E549" s="41"/>
      <c r="F549" s="243" t="s">
        <v>8123</v>
      </c>
      <c r="G549" s="41"/>
      <c r="H549" s="41"/>
      <c r="I549" s="244"/>
      <c r="J549" s="41"/>
      <c r="K549" s="41"/>
      <c r="L549" s="45"/>
      <c r="M549" s="245"/>
      <c r="N549" s="246"/>
      <c r="O549" s="92"/>
      <c r="P549" s="92"/>
      <c r="Q549" s="92"/>
      <c r="R549" s="92"/>
      <c r="S549" s="92"/>
      <c r="T549" s="93"/>
      <c r="U549" s="39"/>
      <c r="V549" s="39"/>
      <c r="W549" s="39"/>
      <c r="X549" s="39"/>
      <c r="Y549" s="39"/>
      <c r="Z549" s="39"/>
      <c r="AA549" s="39"/>
      <c r="AB549" s="39"/>
      <c r="AC549" s="39"/>
      <c r="AD549" s="39"/>
      <c r="AE549" s="39"/>
      <c r="AT549" s="18" t="s">
        <v>359</v>
      </c>
      <c r="AU549" s="18" t="s">
        <v>86</v>
      </c>
    </row>
    <row r="550" s="2" customFormat="1" ht="16.5" customHeight="1">
      <c r="A550" s="39"/>
      <c r="B550" s="40"/>
      <c r="C550" s="229" t="s">
        <v>2893</v>
      </c>
      <c r="D550" s="229" t="s">
        <v>352</v>
      </c>
      <c r="E550" s="230" t="s">
        <v>8124</v>
      </c>
      <c r="F550" s="231" t="s">
        <v>8125</v>
      </c>
      <c r="G550" s="232" t="s">
        <v>4932</v>
      </c>
      <c r="H550" s="233">
        <v>6</v>
      </c>
      <c r="I550" s="234"/>
      <c r="J550" s="235">
        <f>ROUND(I550*H550,2)</f>
        <v>0</v>
      </c>
      <c r="K550" s="231" t="s">
        <v>7709</v>
      </c>
      <c r="L550" s="45"/>
      <c r="M550" s="236" t="s">
        <v>1</v>
      </c>
      <c r="N550" s="237" t="s">
        <v>41</v>
      </c>
      <c r="O550" s="92"/>
      <c r="P550" s="238">
        <f>O550*H550</f>
        <v>0</v>
      </c>
      <c r="Q550" s="238">
        <v>0</v>
      </c>
      <c r="R550" s="238">
        <f>Q550*H550</f>
        <v>0</v>
      </c>
      <c r="S550" s="238">
        <v>0</v>
      </c>
      <c r="T550" s="239">
        <f>S550*H550</f>
        <v>0</v>
      </c>
      <c r="U550" s="39"/>
      <c r="V550" s="39"/>
      <c r="W550" s="39"/>
      <c r="X550" s="39"/>
      <c r="Y550" s="39"/>
      <c r="Z550" s="39"/>
      <c r="AA550" s="39"/>
      <c r="AB550" s="39"/>
      <c r="AC550" s="39"/>
      <c r="AD550" s="39"/>
      <c r="AE550" s="39"/>
      <c r="AR550" s="240" t="s">
        <v>530</v>
      </c>
      <c r="AT550" s="240" t="s">
        <v>352</v>
      </c>
      <c r="AU550" s="240" t="s">
        <v>86</v>
      </c>
      <c r="AY550" s="18" t="s">
        <v>350</v>
      </c>
      <c r="BE550" s="241">
        <f>IF(N550="základní",J550,0)</f>
        <v>0</v>
      </c>
      <c r="BF550" s="241">
        <f>IF(N550="snížená",J550,0)</f>
        <v>0</v>
      </c>
      <c r="BG550" s="241">
        <f>IF(N550="zákl. přenesená",J550,0)</f>
        <v>0</v>
      </c>
      <c r="BH550" s="241">
        <f>IF(N550="sníž. přenesená",J550,0)</f>
        <v>0</v>
      </c>
      <c r="BI550" s="241">
        <f>IF(N550="nulová",J550,0)</f>
        <v>0</v>
      </c>
      <c r="BJ550" s="18" t="s">
        <v>84</v>
      </c>
      <c r="BK550" s="241">
        <f>ROUND(I550*H550,2)</f>
        <v>0</v>
      </c>
      <c r="BL550" s="18" t="s">
        <v>530</v>
      </c>
      <c r="BM550" s="240" t="s">
        <v>4073</v>
      </c>
    </row>
    <row r="551" s="2" customFormat="1">
      <c r="A551" s="39"/>
      <c r="B551" s="40"/>
      <c r="C551" s="41"/>
      <c r="D551" s="242" t="s">
        <v>359</v>
      </c>
      <c r="E551" s="41"/>
      <c r="F551" s="243" t="s">
        <v>8125</v>
      </c>
      <c r="G551" s="41"/>
      <c r="H551" s="41"/>
      <c r="I551" s="244"/>
      <c r="J551" s="41"/>
      <c r="K551" s="41"/>
      <c r="L551" s="45"/>
      <c r="M551" s="245"/>
      <c r="N551" s="246"/>
      <c r="O551" s="92"/>
      <c r="P551" s="92"/>
      <c r="Q551" s="92"/>
      <c r="R551" s="92"/>
      <c r="S551" s="92"/>
      <c r="T551" s="93"/>
      <c r="U551" s="39"/>
      <c r="V551" s="39"/>
      <c r="W551" s="39"/>
      <c r="X551" s="39"/>
      <c r="Y551" s="39"/>
      <c r="Z551" s="39"/>
      <c r="AA551" s="39"/>
      <c r="AB551" s="39"/>
      <c r="AC551" s="39"/>
      <c r="AD551" s="39"/>
      <c r="AE551" s="39"/>
      <c r="AT551" s="18" t="s">
        <v>359</v>
      </c>
      <c r="AU551" s="18" t="s">
        <v>86</v>
      </c>
    </row>
    <row r="552" s="2" customFormat="1" ht="37.8" customHeight="1">
      <c r="A552" s="39"/>
      <c r="B552" s="40"/>
      <c r="C552" s="229" t="s">
        <v>2899</v>
      </c>
      <c r="D552" s="229" t="s">
        <v>352</v>
      </c>
      <c r="E552" s="230" t="s">
        <v>8126</v>
      </c>
      <c r="F552" s="231" t="s">
        <v>8127</v>
      </c>
      <c r="G552" s="232" t="s">
        <v>4932</v>
      </c>
      <c r="H552" s="233">
        <v>3</v>
      </c>
      <c r="I552" s="234"/>
      <c r="J552" s="235">
        <f>ROUND(I552*H552,2)</f>
        <v>0</v>
      </c>
      <c r="K552" s="231" t="s">
        <v>7709</v>
      </c>
      <c r="L552" s="45"/>
      <c r="M552" s="236" t="s">
        <v>1</v>
      </c>
      <c r="N552" s="237" t="s">
        <v>41</v>
      </c>
      <c r="O552" s="92"/>
      <c r="P552" s="238">
        <f>O552*H552</f>
        <v>0</v>
      </c>
      <c r="Q552" s="238">
        <v>0</v>
      </c>
      <c r="R552" s="238">
        <f>Q552*H552</f>
        <v>0</v>
      </c>
      <c r="S552" s="238">
        <v>0</v>
      </c>
      <c r="T552" s="239">
        <f>S552*H552</f>
        <v>0</v>
      </c>
      <c r="U552" s="39"/>
      <c r="V552" s="39"/>
      <c r="W552" s="39"/>
      <c r="X552" s="39"/>
      <c r="Y552" s="39"/>
      <c r="Z552" s="39"/>
      <c r="AA552" s="39"/>
      <c r="AB552" s="39"/>
      <c r="AC552" s="39"/>
      <c r="AD552" s="39"/>
      <c r="AE552" s="39"/>
      <c r="AR552" s="240" t="s">
        <v>530</v>
      </c>
      <c r="AT552" s="240" t="s">
        <v>352</v>
      </c>
      <c r="AU552" s="240" t="s">
        <v>86</v>
      </c>
      <c r="AY552" s="18" t="s">
        <v>350</v>
      </c>
      <c r="BE552" s="241">
        <f>IF(N552="základní",J552,0)</f>
        <v>0</v>
      </c>
      <c r="BF552" s="241">
        <f>IF(N552="snížená",J552,0)</f>
        <v>0</v>
      </c>
      <c r="BG552" s="241">
        <f>IF(N552="zákl. přenesená",J552,0)</f>
        <v>0</v>
      </c>
      <c r="BH552" s="241">
        <f>IF(N552="sníž. přenesená",J552,0)</f>
        <v>0</v>
      </c>
      <c r="BI552" s="241">
        <f>IF(N552="nulová",J552,0)</f>
        <v>0</v>
      </c>
      <c r="BJ552" s="18" t="s">
        <v>84</v>
      </c>
      <c r="BK552" s="241">
        <f>ROUND(I552*H552,2)</f>
        <v>0</v>
      </c>
      <c r="BL552" s="18" t="s">
        <v>530</v>
      </c>
      <c r="BM552" s="240" t="s">
        <v>4079</v>
      </c>
    </row>
    <row r="553" s="2" customFormat="1">
      <c r="A553" s="39"/>
      <c r="B553" s="40"/>
      <c r="C553" s="41"/>
      <c r="D553" s="242" t="s">
        <v>359</v>
      </c>
      <c r="E553" s="41"/>
      <c r="F553" s="243" t="s">
        <v>8127</v>
      </c>
      <c r="G553" s="41"/>
      <c r="H553" s="41"/>
      <c r="I553" s="244"/>
      <c r="J553" s="41"/>
      <c r="K553" s="41"/>
      <c r="L553" s="45"/>
      <c r="M553" s="245"/>
      <c r="N553" s="246"/>
      <c r="O553" s="92"/>
      <c r="P553" s="92"/>
      <c r="Q553" s="92"/>
      <c r="R553" s="92"/>
      <c r="S553" s="92"/>
      <c r="T553" s="93"/>
      <c r="U553" s="39"/>
      <c r="V553" s="39"/>
      <c r="W553" s="39"/>
      <c r="X553" s="39"/>
      <c r="Y553" s="39"/>
      <c r="Z553" s="39"/>
      <c r="AA553" s="39"/>
      <c r="AB553" s="39"/>
      <c r="AC553" s="39"/>
      <c r="AD553" s="39"/>
      <c r="AE553" s="39"/>
      <c r="AT553" s="18" t="s">
        <v>359</v>
      </c>
      <c r="AU553" s="18" t="s">
        <v>86</v>
      </c>
    </row>
    <row r="554" s="2" customFormat="1" ht="16.5" customHeight="1">
      <c r="A554" s="39"/>
      <c r="B554" s="40"/>
      <c r="C554" s="229" t="s">
        <v>2902</v>
      </c>
      <c r="D554" s="229" t="s">
        <v>352</v>
      </c>
      <c r="E554" s="230" t="s">
        <v>8128</v>
      </c>
      <c r="F554" s="231" t="s">
        <v>8129</v>
      </c>
      <c r="G554" s="232" t="s">
        <v>4932</v>
      </c>
      <c r="H554" s="233">
        <v>3</v>
      </c>
      <c r="I554" s="234"/>
      <c r="J554" s="235">
        <f>ROUND(I554*H554,2)</f>
        <v>0</v>
      </c>
      <c r="K554" s="231" t="s">
        <v>7709</v>
      </c>
      <c r="L554" s="45"/>
      <c r="M554" s="236" t="s">
        <v>1</v>
      </c>
      <c r="N554" s="237" t="s">
        <v>41</v>
      </c>
      <c r="O554" s="92"/>
      <c r="P554" s="238">
        <f>O554*H554</f>
        <v>0</v>
      </c>
      <c r="Q554" s="238">
        <v>0</v>
      </c>
      <c r="R554" s="238">
        <f>Q554*H554</f>
        <v>0</v>
      </c>
      <c r="S554" s="238">
        <v>0</v>
      </c>
      <c r="T554" s="239">
        <f>S554*H554</f>
        <v>0</v>
      </c>
      <c r="U554" s="39"/>
      <c r="V554" s="39"/>
      <c r="W554" s="39"/>
      <c r="X554" s="39"/>
      <c r="Y554" s="39"/>
      <c r="Z554" s="39"/>
      <c r="AA554" s="39"/>
      <c r="AB554" s="39"/>
      <c r="AC554" s="39"/>
      <c r="AD554" s="39"/>
      <c r="AE554" s="39"/>
      <c r="AR554" s="240" t="s">
        <v>530</v>
      </c>
      <c r="AT554" s="240" t="s">
        <v>352</v>
      </c>
      <c r="AU554" s="240" t="s">
        <v>86</v>
      </c>
      <c r="AY554" s="18" t="s">
        <v>350</v>
      </c>
      <c r="BE554" s="241">
        <f>IF(N554="základní",J554,0)</f>
        <v>0</v>
      </c>
      <c r="BF554" s="241">
        <f>IF(N554="snížená",J554,0)</f>
        <v>0</v>
      </c>
      <c r="BG554" s="241">
        <f>IF(N554="zákl. přenesená",J554,0)</f>
        <v>0</v>
      </c>
      <c r="BH554" s="241">
        <f>IF(N554="sníž. přenesená",J554,0)</f>
        <v>0</v>
      </c>
      <c r="BI554" s="241">
        <f>IF(N554="nulová",J554,0)</f>
        <v>0</v>
      </c>
      <c r="BJ554" s="18" t="s">
        <v>84</v>
      </c>
      <c r="BK554" s="241">
        <f>ROUND(I554*H554,2)</f>
        <v>0</v>
      </c>
      <c r="BL554" s="18" t="s">
        <v>530</v>
      </c>
      <c r="BM554" s="240" t="s">
        <v>4090</v>
      </c>
    </row>
    <row r="555" s="2" customFormat="1">
      <c r="A555" s="39"/>
      <c r="B555" s="40"/>
      <c r="C555" s="41"/>
      <c r="D555" s="242" t="s">
        <v>359</v>
      </c>
      <c r="E555" s="41"/>
      <c r="F555" s="243" t="s">
        <v>8129</v>
      </c>
      <c r="G555" s="41"/>
      <c r="H555" s="41"/>
      <c r="I555" s="244"/>
      <c r="J555" s="41"/>
      <c r="K555" s="41"/>
      <c r="L555" s="45"/>
      <c r="M555" s="245"/>
      <c r="N555" s="246"/>
      <c r="O555" s="92"/>
      <c r="P555" s="92"/>
      <c r="Q555" s="92"/>
      <c r="R555" s="92"/>
      <c r="S555" s="92"/>
      <c r="T555" s="93"/>
      <c r="U555" s="39"/>
      <c r="V555" s="39"/>
      <c r="W555" s="39"/>
      <c r="X555" s="39"/>
      <c r="Y555" s="39"/>
      <c r="Z555" s="39"/>
      <c r="AA555" s="39"/>
      <c r="AB555" s="39"/>
      <c r="AC555" s="39"/>
      <c r="AD555" s="39"/>
      <c r="AE555" s="39"/>
      <c r="AT555" s="18" t="s">
        <v>359</v>
      </c>
      <c r="AU555" s="18" t="s">
        <v>86</v>
      </c>
    </row>
    <row r="556" s="2" customFormat="1" ht="37.8" customHeight="1">
      <c r="A556" s="39"/>
      <c r="B556" s="40"/>
      <c r="C556" s="229" t="s">
        <v>2908</v>
      </c>
      <c r="D556" s="229" t="s">
        <v>352</v>
      </c>
      <c r="E556" s="230" t="s">
        <v>8130</v>
      </c>
      <c r="F556" s="231" t="s">
        <v>8131</v>
      </c>
      <c r="G556" s="232" t="s">
        <v>4932</v>
      </c>
      <c r="H556" s="233">
        <v>3</v>
      </c>
      <c r="I556" s="234"/>
      <c r="J556" s="235">
        <f>ROUND(I556*H556,2)</f>
        <v>0</v>
      </c>
      <c r="K556" s="231" t="s">
        <v>7709</v>
      </c>
      <c r="L556" s="45"/>
      <c r="M556" s="236" t="s">
        <v>1</v>
      </c>
      <c r="N556" s="237" t="s">
        <v>41</v>
      </c>
      <c r="O556" s="92"/>
      <c r="P556" s="238">
        <f>O556*H556</f>
        <v>0</v>
      </c>
      <c r="Q556" s="238">
        <v>0</v>
      </c>
      <c r="R556" s="238">
        <f>Q556*H556</f>
        <v>0</v>
      </c>
      <c r="S556" s="238">
        <v>0</v>
      </c>
      <c r="T556" s="239">
        <f>S556*H556</f>
        <v>0</v>
      </c>
      <c r="U556" s="39"/>
      <c r="V556" s="39"/>
      <c r="W556" s="39"/>
      <c r="X556" s="39"/>
      <c r="Y556" s="39"/>
      <c r="Z556" s="39"/>
      <c r="AA556" s="39"/>
      <c r="AB556" s="39"/>
      <c r="AC556" s="39"/>
      <c r="AD556" s="39"/>
      <c r="AE556" s="39"/>
      <c r="AR556" s="240" t="s">
        <v>530</v>
      </c>
      <c r="AT556" s="240" t="s">
        <v>352</v>
      </c>
      <c r="AU556" s="240" t="s">
        <v>86</v>
      </c>
      <c r="AY556" s="18" t="s">
        <v>350</v>
      </c>
      <c r="BE556" s="241">
        <f>IF(N556="základní",J556,0)</f>
        <v>0</v>
      </c>
      <c r="BF556" s="241">
        <f>IF(N556="snížená",J556,0)</f>
        <v>0</v>
      </c>
      <c r="BG556" s="241">
        <f>IF(N556="zákl. přenesená",J556,0)</f>
        <v>0</v>
      </c>
      <c r="BH556" s="241">
        <f>IF(N556="sníž. přenesená",J556,0)</f>
        <v>0</v>
      </c>
      <c r="BI556" s="241">
        <f>IF(N556="nulová",J556,0)</f>
        <v>0</v>
      </c>
      <c r="BJ556" s="18" t="s">
        <v>84</v>
      </c>
      <c r="BK556" s="241">
        <f>ROUND(I556*H556,2)</f>
        <v>0</v>
      </c>
      <c r="BL556" s="18" t="s">
        <v>530</v>
      </c>
      <c r="BM556" s="240" t="s">
        <v>4102</v>
      </c>
    </row>
    <row r="557" s="2" customFormat="1">
      <c r="A557" s="39"/>
      <c r="B557" s="40"/>
      <c r="C557" s="41"/>
      <c r="D557" s="242" t="s">
        <v>359</v>
      </c>
      <c r="E557" s="41"/>
      <c r="F557" s="243" t="s">
        <v>8131</v>
      </c>
      <c r="G557" s="41"/>
      <c r="H557" s="41"/>
      <c r="I557" s="244"/>
      <c r="J557" s="41"/>
      <c r="K557" s="41"/>
      <c r="L557" s="45"/>
      <c r="M557" s="245"/>
      <c r="N557" s="246"/>
      <c r="O557" s="92"/>
      <c r="P557" s="92"/>
      <c r="Q557" s="92"/>
      <c r="R557" s="92"/>
      <c r="S557" s="92"/>
      <c r="T557" s="93"/>
      <c r="U557" s="39"/>
      <c r="V557" s="39"/>
      <c r="W557" s="39"/>
      <c r="X557" s="39"/>
      <c r="Y557" s="39"/>
      <c r="Z557" s="39"/>
      <c r="AA557" s="39"/>
      <c r="AB557" s="39"/>
      <c r="AC557" s="39"/>
      <c r="AD557" s="39"/>
      <c r="AE557" s="39"/>
      <c r="AT557" s="18" t="s">
        <v>359</v>
      </c>
      <c r="AU557" s="18" t="s">
        <v>86</v>
      </c>
    </row>
    <row r="558" s="2" customFormat="1" ht="16.5" customHeight="1">
      <c r="A558" s="39"/>
      <c r="B558" s="40"/>
      <c r="C558" s="229" t="s">
        <v>2913</v>
      </c>
      <c r="D558" s="229" t="s">
        <v>352</v>
      </c>
      <c r="E558" s="230" t="s">
        <v>8132</v>
      </c>
      <c r="F558" s="231" t="s">
        <v>8133</v>
      </c>
      <c r="G558" s="232" t="s">
        <v>4932</v>
      </c>
      <c r="H558" s="233">
        <v>3</v>
      </c>
      <c r="I558" s="234"/>
      <c r="J558" s="235">
        <f>ROUND(I558*H558,2)</f>
        <v>0</v>
      </c>
      <c r="K558" s="231" t="s">
        <v>7709</v>
      </c>
      <c r="L558" s="45"/>
      <c r="M558" s="236" t="s">
        <v>1</v>
      </c>
      <c r="N558" s="237" t="s">
        <v>41</v>
      </c>
      <c r="O558" s="92"/>
      <c r="P558" s="238">
        <f>O558*H558</f>
        <v>0</v>
      </c>
      <c r="Q558" s="238">
        <v>0</v>
      </c>
      <c r="R558" s="238">
        <f>Q558*H558</f>
        <v>0</v>
      </c>
      <c r="S558" s="238">
        <v>0</v>
      </c>
      <c r="T558" s="239">
        <f>S558*H558</f>
        <v>0</v>
      </c>
      <c r="U558" s="39"/>
      <c r="V558" s="39"/>
      <c r="W558" s="39"/>
      <c r="X558" s="39"/>
      <c r="Y558" s="39"/>
      <c r="Z558" s="39"/>
      <c r="AA558" s="39"/>
      <c r="AB558" s="39"/>
      <c r="AC558" s="39"/>
      <c r="AD558" s="39"/>
      <c r="AE558" s="39"/>
      <c r="AR558" s="240" t="s">
        <v>530</v>
      </c>
      <c r="AT558" s="240" t="s">
        <v>352</v>
      </c>
      <c r="AU558" s="240" t="s">
        <v>86</v>
      </c>
      <c r="AY558" s="18" t="s">
        <v>350</v>
      </c>
      <c r="BE558" s="241">
        <f>IF(N558="základní",J558,0)</f>
        <v>0</v>
      </c>
      <c r="BF558" s="241">
        <f>IF(N558="snížená",J558,0)</f>
        <v>0</v>
      </c>
      <c r="BG558" s="241">
        <f>IF(N558="zákl. přenesená",J558,0)</f>
        <v>0</v>
      </c>
      <c r="BH558" s="241">
        <f>IF(N558="sníž. přenesená",J558,0)</f>
        <v>0</v>
      </c>
      <c r="BI558" s="241">
        <f>IF(N558="nulová",J558,0)</f>
        <v>0</v>
      </c>
      <c r="BJ558" s="18" t="s">
        <v>84</v>
      </c>
      <c r="BK558" s="241">
        <f>ROUND(I558*H558,2)</f>
        <v>0</v>
      </c>
      <c r="BL558" s="18" t="s">
        <v>530</v>
      </c>
      <c r="BM558" s="240" t="s">
        <v>4114</v>
      </c>
    </row>
    <row r="559" s="2" customFormat="1">
      <c r="A559" s="39"/>
      <c r="B559" s="40"/>
      <c r="C559" s="41"/>
      <c r="D559" s="242" t="s">
        <v>359</v>
      </c>
      <c r="E559" s="41"/>
      <c r="F559" s="243" t="s">
        <v>8133</v>
      </c>
      <c r="G559" s="41"/>
      <c r="H559" s="41"/>
      <c r="I559" s="244"/>
      <c r="J559" s="41"/>
      <c r="K559" s="41"/>
      <c r="L559" s="45"/>
      <c r="M559" s="245"/>
      <c r="N559" s="246"/>
      <c r="O559" s="92"/>
      <c r="P559" s="92"/>
      <c r="Q559" s="92"/>
      <c r="R559" s="92"/>
      <c r="S559" s="92"/>
      <c r="T559" s="93"/>
      <c r="U559" s="39"/>
      <c r="V559" s="39"/>
      <c r="W559" s="39"/>
      <c r="X559" s="39"/>
      <c r="Y559" s="39"/>
      <c r="Z559" s="39"/>
      <c r="AA559" s="39"/>
      <c r="AB559" s="39"/>
      <c r="AC559" s="39"/>
      <c r="AD559" s="39"/>
      <c r="AE559" s="39"/>
      <c r="AT559" s="18" t="s">
        <v>359</v>
      </c>
      <c r="AU559" s="18" t="s">
        <v>86</v>
      </c>
    </row>
    <row r="560" s="2" customFormat="1" ht="37.8" customHeight="1">
      <c r="A560" s="39"/>
      <c r="B560" s="40"/>
      <c r="C560" s="229" t="s">
        <v>2918</v>
      </c>
      <c r="D560" s="229" t="s">
        <v>352</v>
      </c>
      <c r="E560" s="230" t="s">
        <v>8134</v>
      </c>
      <c r="F560" s="231" t="s">
        <v>8135</v>
      </c>
      <c r="G560" s="232" t="s">
        <v>4932</v>
      </c>
      <c r="H560" s="233">
        <v>37</v>
      </c>
      <c r="I560" s="234"/>
      <c r="J560" s="235">
        <f>ROUND(I560*H560,2)</f>
        <v>0</v>
      </c>
      <c r="K560" s="231" t="s">
        <v>7709</v>
      </c>
      <c r="L560" s="45"/>
      <c r="M560" s="236" t="s">
        <v>1</v>
      </c>
      <c r="N560" s="237" t="s">
        <v>41</v>
      </c>
      <c r="O560" s="92"/>
      <c r="P560" s="238">
        <f>O560*H560</f>
        <v>0</v>
      </c>
      <c r="Q560" s="238">
        <v>0</v>
      </c>
      <c r="R560" s="238">
        <f>Q560*H560</f>
        <v>0</v>
      </c>
      <c r="S560" s="238">
        <v>0</v>
      </c>
      <c r="T560" s="239">
        <f>S560*H560</f>
        <v>0</v>
      </c>
      <c r="U560" s="39"/>
      <c r="V560" s="39"/>
      <c r="W560" s="39"/>
      <c r="X560" s="39"/>
      <c r="Y560" s="39"/>
      <c r="Z560" s="39"/>
      <c r="AA560" s="39"/>
      <c r="AB560" s="39"/>
      <c r="AC560" s="39"/>
      <c r="AD560" s="39"/>
      <c r="AE560" s="39"/>
      <c r="AR560" s="240" t="s">
        <v>530</v>
      </c>
      <c r="AT560" s="240" t="s">
        <v>352</v>
      </c>
      <c r="AU560" s="240" t="s">
        <v>86</v>
      </c>
      <c r="AY560" s="18" t="s">
        <v>350</v>
      </c>
      <c r="BE560" s="241">
        <f>IF(N560="základní",J560,0)</f>
        <v>0</v>
      </c>
      <c r="BF560" s="241">
        <f>IF(N560="snížená",J560,0)</f>
        <v>0</v>
      </c>
      <c r="BG560" s="241">
        <f>IF(N560="zákl. přenesená",J560,0)</f>
        <v>0</v>
      </c>
      <c r="BH560" s="241">
        <f>IF(N560="sníž. přenesená",J560,0)</f>
        <v>0</v>
      </c>
      <c r="BI560" s="241">
        <f>IF(N560="nulová",J560,0)</f>
        <v>0</v>
      </c>
      <c r="BJ560" s="18" t="s">
        <v>84</v>
      </c>
      <c r="BK560" s="241">
        <f>ROUND(I560*H560,2)</f>
        <v>0</v>
      </c>
      <c r="BL560" s="18" t="s">
        <v>530</v>
      </c>
      <c r="BM560" s="240" t="s">
        <v>4122</v>
      </c>
    </row>
    <row r="561" s="2" customFormat="1">
      <c r="A561" s="39"/>
      <c r="B561" s="40"/>
      <c r="C561" s="41"/>
      <c r="D561" s="242" t="s">
        <v>359</v>
      </c>
      <c r="E561" s="41"/>
      <c r="F561" s="243" t="s">
        <v>8135</v>
      </c>
      <c r="G561" s="41"/>
      <c r="H561" s="41"/>
      <c r="I561" s="244"/>
      <c r="J561" s="41"/>
      <c r="K561" s="41"/>
      <c r="L561" s="45"/>
      <c r="M561" s="245"/>
      <c r="N561" s="246"/>
      <c r="O561" s="92"/>
      <c r="P561" s="92"/>
      <c r="Q561" s="92"/>
      <c r="R561" s="92"/>
      <c r="S561" s="92"/>
      <c r="T561" s="93"/>
      <c r="U561" s="39"/>
      <c r="V561" s="39"/>
      <c r="W561" s="39"/>
      <c r="X561" s="39"/>
      <c r="Y561" s="39"/>
      <c r="Z561" s="39"/>
      <c r="AA561" s="39"/>
      <c r="AB561" s="39"/>
      <c r="AC561" s="39"/>
      <c r="AD561" s="39"/>
      <c r="AE561" s="39"/>
      <c r="AT561" s="18" t="s">
        <v>359</v>
      </c>
      <c r="AU561" s="18" t="s">
        <v>86</v>
      </c>
    </row>
    <row r="562" s="2" customFormat="1" ht="16.5" customHeight="1">
      <c r="A562" s="39"/>
      <c r="B562" s="40"/>
      <c r="C562" s="229" t="s">
        <v>2924</v>
      </c>
      <c r="D562" s="229" t="s">
        <v>352</v>
      </c>
      <c r="E562" s="230" t="s">
        <v>8136</v>
      </c>
      <c r="F562" s="231" t="s">
        <v>8137</v>
      </c>
      <c r="G562" s="232" t="s">
        <v>4932</v>
      </c>
      <c r="H562" s="233">
        <v>37</v>
      </c>
      <c r="I562" s="234"/>
      <c r="J562" s="235">
        <f>ROUND(I562*H562,2)</f>
        <v>0</v>
      </c>
      <c r="K562" s="231" t="s">
        <v>7709</v>
      </c>
      <c r="L562" s="45"/>
      <c r="M562" s="236" t="s">
        <v>1</v>
      </c>
      <c r="N562" s="237" t="s">
        <v>41</v>
      </c>
      <c r="O562" s="92"/>
      <c r="P562" s="238">
        <f>O562*H562</f>
        <v>0</v>
      </c>
      <c r="Q562" s="238">
        <v>0</v>
      </c>
      <c r="R562" s="238">
        <f>Q562*H562</f>
        <v>0</v>
      </c>
      <c r="S562" s="238">
        <v>0</v>
      </c>
      <c r="T562" s="239">
        <f>S562*H562</f>
        <v>0</v>
      </c>
      <c r="U562" s="39"/>
      <c r="V562" s="39"/>
      <c r="W562" s="39"/>
      <c r="X562" s="39"/>
      <c r="Y562" s="39"/>
      <c r="Z562" s="39"/>
      <c r="AA562" s="39"/>
      <c r="AB562" s="39"/>
      <c r="AC562" s="39"/>
      <c r="AD562" s="39"/>
      <c r="AE562" s="39"/>
      <c r="AR562" s="240" t="s">
        <v>530</v>
      </c>
      <c r="AT562" s="240" t="s">
        <v>352</v>
      </c>
      <c r="AU562" s="240" t="s">
        <v>86</v>
      </c>
      <c r="AY562" s="18" t="s">
        <v>350</v>
      </c>
      <c r="BE562" s="241">
        <f>IF(N562="základní",J562,0)</f>
        <v>0</v>
      </c>
      <c r="BF562" s="241">
        <f>IF(N562="snížená",J562,0)</f>
        <v>0</v>
      </c>
      <c r="BG562" s="241">
        <f>IF(N562="zákl. přenesená",J562,0)</f>
        <v>0</v>
      </c>
      <c r="BH562" s="241">
        <f>IF(N562="sníž. přenesená",J562,0)</f>
        <v>0</v>
      </c>
      <c r="BI562" s="241">
        <f>IF(N562="nulová",J562,0)</f>
        <v>0</v>
      </c>
      <c r="BJ562" s="18" t="s">
        <v>84</v>
      </c>
      <c r="BK562" s="241">
        <f>ROUND(I562*H562,2)</f>
        <v>0</v>
      </c>
      <c r="BL562" s="18" t="s">
        <v>530</v>
      </c>
      <c r="BM562" s="240" t="s">
        <v>4131</v>
      </c>
    </row>
    <row r="563" s="2" customFormat="1">
      <c r="A563" s="39"/>
      <c r="B563" s="40"/>
      <c r="C563" s="41"/>
      <c r="D563" s="242" t="s">
        <v>359</v>
      </c>
      <c r="E563" s="41"/>
      <c r="F563" s="243" t="s">
        <v>8137</v>
      </c>
      <c r="G563" s="41"/>
      <c r="H563" s="41"/>
      <c r="I563" s="244"/>
      <c r="J563" s="41"/>
      <c r="K563" s="41"/>
      <c r="L563" s="45"/>
      <c r="M563" s="245"/>
      <c r="N563" s="246"/>
      <c r="O563" s="92"/>
      <c r="P563" s="92"/>
      <c r="Q563" s="92"/>
      <c r="R563" s="92"/>
      <c r="S563" s="92"/>
      <c r="T563" s="93"/>
      <c r="U563" s="39"/>
      <c r="V563" s="39"/>
      <c r="W563" s="39"/>
      <c r="X563" s="39"/>
      <c r="Y563" s="39"/>
      <c r="Z563" s="39"/>
      <c r="AA563" s="39"/>
      <c r="AB563" s="39"/>
      <c r="AC563" s="39"/>
      <c r="AD563" s="39"/>
      <c r="AE563" s="39"/>
      <c r="AT563" s="18" t="s">
        <v>359</v>
      </c>
      <c r="AU563" s="18" t="s">
        <v>86</v>
      </c>
    </row>
    <row r="564" s="2" customFormat="1" ht="37.8" customHeight="1">
      <c r="A564" s="39"/>
      <c r="B564" s="40"/>
      <c r="C564" s="229" t="s">
        <v>2929</v>
      </c>
      <c r="D564" s="229" t="s">
        <v>352</v>
      </c>
      <c r="E564" s="230" t="s">
        <v>8138</v>
      </c>
      <c r="F564" s="231" t="s">
        <v>8139</v>
      </c>
      <c r="G564" s="232" t="s">
        <v>4932</v>
      </c>
      <c r="H564" s="233">
        <v>2</v>
      </c>
      <c r="I564" s="234"/>
      <c r="J564" s="235">
        <f>ROUND(I564*H564,2)</f>
        <v>0</v>
      </c>
      <c r="K564" s="231" t="s">
        <v>7709</v>
      </c>
      <c r="L564" s="45"/>
      <c r="M564" s="236" t="s">
        <v>1</v>
      </c>
      <c r="N564" s="237" t="s">
        <v>41</v>
      </c>
      <c r="O564" s="92"/>
      <c r="P564" s="238">
        <f>O564*H564</f>
        <v>0</v>
      </c>
      <c r="Q564" s="238">
        <v>0</v>
      </c>
      <c r="R564" s="238">
        <f>Q564*H564</f>
        <v>0</v>
      </c>
      <c r="S564" s="238">
        <v>0</v>
      </c>
      <c r="T564" s="239">
        <f>S564*H564</f>
        <v>0</v>
      </c>
      <c r="U564" s="39"/>
      <c r="V564" s="39"/>
      <c r="W564" s="39"/>
      <c r="X564" s="39"/>
      <c r="Y564" s="39"/>
      <c r="Z564" s="39"/>
      <c r="AA564" s="39"/>
      <c r="AB564" s="39"/>
      <c r="AC564" s="39"/>
      <c r="AD564" s="39"/>
      <c r="AE564" s="39"/>
      <c r="AR564" s="240" t="s">
        <v>530</v>
      </c>
      <c r="AT564" s="240" t="s">
        <v>352</v>
      </c>
      <c r="AU564" s="240" t="s">
        <v>86</v>
      </c>
      <c r="AY564" s="18" t="s">
        <v>350</v>
      </c>
      <c r="BE564" s="241">
        <f>IF(N564="základní",J564,0)</f>
        <v>0</v>
      </c>
      <c r="BF564" s="241">
        <f>IF(N564="snížená",J564,0)</f>
        <v>0</v>
      </c>
      <c r="BG564" s="241">
        <f>IF(N564="zákl. přenesená",J564,0)</f>
        <v>0</v>
      </c>
      <c r="BH564" s="241">
        <f>IF(N564="sníž. přenesená",J564,0)</f>
        <v>0</v>
      </c>
      <c r="BI564" s="241">
        <f>IF(N564="nulová",J564,0)</f>
        <v>0</v>
      </c>
      <c r="BJ564" s="18" t="s">
        <v>84</v>
      </c>
      <c r="BK564" s="241">
        <f>ROUND(I564*H564,2)</f>
        <v>0</v>
      </c>
      <c r="BL564" s="18" t="s">
        <v>530</v>
      </c>
      <c r="BM564" s="240" t="s">
        <v>4139</v>
      </c>
    </row>
    <row r="565" s="2" customFormat="1">
      <c r="A565" s="39"/>
      <c r="B565" s="40"/>
      <c r="C565" s="41"/>
      <c r="D565" s="242" t="s">
        <v>359</v>
      </c>
      <c r="E565" s="41"/>
      <c r="F565" s="243" t="s">
        <v>8139</v>
      </c>
      <c r="G565" s="41"/>
      <c r="H565" s="41"/>
      <c r="I565" s="244"/>
      <c r="J565" s="41"/>
      <c r="K565" s="41"/>
      <c r="L565" s="45"/>
      <c r="M565" s="245"/>
      <c r="N565" s="246"/>
      <c r="O565" s="92"/>
      <c r="P565" s="92"/>
      <c r="Q565" s="92"/>
      <c r="R565" s="92"/>
      <c r="S565" s="92"/>
      <c r="T565" s="93"/>
      <c r="U565" s="39"/>
      <c r="V565" s="39"/>
      <c r="W565" s="39"/>
      <c r="X565" s="39"/>
      <c r="Y565" s="39"/>
      <c r="Z565" s="39"/>
      <c r="AA565" s="39"/>
      <c r="AB565" s="39"/>
      <c r="AC565" s="39"/>
      <c r="AD565" s="39"/>
      <c r="AE565" s="39"/>
      <c r="AT565" s="18" t="s">
        <v>359</v>
      </c>
      <c r="AU565" s="18" t="s">
        <v>86</v>
      </c>
    </row>
    <row r="566" s="2" customFormat="1" ht="16.5" customHeight="1">
      <c r="A566" s="39"/>
      <c r="B566" s="40"/>
      <c r="C566" s="229" t="s">
        <v>2936</v>
      </c>
      <c r="D566" s="229" t="s">
        <v>352</v>
      </c>
      <c r="E566" s="230" t="s">
        <v>8140</v>
      </c>
      <c r="F566" s="231" t="s">
        <v>8141</v>
      </c>
      <c r="G566" s="232" t="s">
        <v>4932</v>
      </c>
      <c r="H566" s="233">
        <v>2</v>
      </c>
      <c r="I566" s="234"/>
      <c r="J566" s="235">
        <f>ROUND(I566*H566,2)</f>
        <v>0</v>
      </c>
      <c r="K566" s="231" t="s">
        <v>7709</v>
      </c>
      <c r="L566" s="45"/>
      <c r="M566" s="236" t="s">
        <v>1</v>
      </c>
      <c r="N566" s="237" t="s">
        <v>41</v>
      </c>
      <c r="O566" s="92"/>
      <c r="P566" s="238">
        <f>O566*H566</f>
        <v>0</v>
      </c>
      <c r="Q566" s="238">
        <v>0</v>
      </c>
      <c r="R566" s="238">
        <f>Q566*H566</f>
        <v>0</v>
      </c>
      <c r="S566" s="238">
        <v>0</v>
      </c>
      <c r="T566" s="239">
        <f>S566*H566</f>
        <v>0</v>
      </c>
      <c r="U566" s="39"/>
      <c r="V566" s="39"/>
      <c r="W566" s="39"/>
      <c r="X566" s="39"/>
      <c r="Y566" s="39"/>
      <c r="Z566" s="39"/>
      <c r="AA566" s="39"/>
      <c r="AB566" s="39"/>
      <c r="AC566" s="39"/>
      <c r="AD566" s="39"/>
      <c r="AE566" s="39"/>
      <c r="AR566" s="240" t="s">
        <v>530</v>
      </c>
      <c r="AT566" s="240" t="s">
        <v>352</v>
      </c>
      <c r="AU566" s="240" t="s">
        <v>86</v>
      </c>
      <c r="AY566" s="18" t="s">
        <v>350</v>
      </c>
      <c r="BE566" s="241">
        <f>IF(N566="základní",J566,0)</f>
        <v>0</v>
      </c>
      <c r="BF566" s="241">
        <f>IF(N566="snížená",J566,0)</f>
        <v>0</v>
      </c>
      <c r="BG566" s="241">
        <f>IF(N566="zákl. přenesená",J566,0)</f>
        <v>0</v>
      </c>
      <c r="BH566" s="241">
        <f>IF(N566="sníž. přenesená",J566,0)</f>
        <v>0</v>
      </c>
      <c r="BI566" s="241">
        <f>IF(N566="nulová",J566,0)</f>
        <v>0</v>
      </c>
      <c r="BJ566" s="18" t="s">
        <v>84</v>
      </c>
      <c r="BK566" s="241">
        <f>ROUND(I566*H566,2)</f>
        <v>0</v>
      </c>
      <c r="BL566" s="18" t="s">
        <v>530</v>
      </c>
      <c r="BM566" s="240" t="s">
        <v>4147</v>
      </c>
    </row>
    <row r="567" s="2" customFormat="1">
      <c r="A567" s="39"/>
      <c r="B567" s="40"/>
      <c r="C567" s="41"/>
      <c r="D567" s="242" t="s">
        <v>359</v>
      </c>
      <c r="E567" s="41"/>
      <c r="F567" s="243" t="s">
        <v>8141</v>
      </c>
      <c r="G567" s="41"/>
      <c r="H567" s="41"/>
      <c r="I567" s="244"/>
      <c r="J567" s="41"/>
      <c r="K567" s="41"/>
      <c r="L567" s="45"/>
      <c r="M567" s="245"/>
      <c r="N567" s="246"/>
      <c r="O567" s="92"/>
      <c r="P567" s="92"/>
      <c r="Q567" s="92"/>
      <c r="R567" s="92"/>
      <c r="S567" s="92"/>
      <c r="T567" s="93"/>
      <c r="U567" s="39"/>
      <c r="V567" s="39"/>
      <c r="W567" s="39"/>
      <c r="X567" s="39"/>
      <c r="Y567" s="39"/>
      <c r="Z567" s="39"/>
      <c r="AA567" s="39"/>
      <c r="AB567" s="39"/>
      <c r="AC567" s="39"/>
      <c r="AD567" s="39"/>
      <c r="AE567" s="39"/>
      <c r="AT567" s="18" t="s">
        <v>359</v>
      </c>
      <c r="AU567" s="18" t="s">
        <v>86</v>
      </c>
    </row>
    <row r="568" s="2" customFormat="1" ht="37.8" customHeight="1">
      <c r="A568" s="39"/>
      <c r="B568" s="40"/>
      <c r="C568" s="229" t="s">
        <v>2942</v>
      </c>
      <c r="D568" s="229" t="s">
        <v>352</v>
      </c>
      <c r="E568" s="230" t="s">
        <v>8142</v>
      </c>
      <c r="F568" s="231" t="s">
        <v>8143</v>
      </c>
      <c r="G568" s="232" t="s">
        <v>4932</v>
      </c>
      <c r="H568" s="233">
        <v>2</v>
      </c>
      <c r="I568" s="234"/>
      <c r="J568" s="235">
        <f>ROUND(I568*H568,2)</f>
        <v>0</v>
      </c>
      <c r="K568" s="231" t="s">
        <v>7709</v>
      </c>
      <c r="L568" s="45"/>
      <c r="M568" s="236" t="s">
        <v>1</v>
      </c>
      <c r="N568" s="237" t="s">
        <v>41</v>
      </c>
      <c r="O568" s="92"/>
      <c r="P568" s="238">
        <f>O568*H568</f>
        <v>0</v>
      </c>
      <c r="Q568" s="238">
        <v>0</v>
      </c>
      <c r="R568" s="238">
        <f>Q568*H568</f>
        <v>0</v>
      </c>
      <c r="S568" s="238">
        <v>0</v>
      </c>
      <c r="T568" s="239">
        <f>S568*H568</f>
        <v>0</v>
      </c>
      <c r="U568" s="39"/>
      <c r="V568" s="39"/>
      <c r="W568" s="39"/>
      <c r="X568" s="39"/>
      <c r="Y568" s="39"/>
      <c r="Z568" s="39"/>
      <c r="AA568" s="39"/>
      <c r="AB568" s="39"/>
      <c r="AC568" s="39"/>
      <c r="AD568" s="39"/>
      <c r="AE568" s="39"/>
      <c r="AR568" s="240" t="s">
        <v>530</v>
      </c>
      <c r="AT568" s="240" t="s">
        <v>352</v>
      </c>
      <c r="AU568" s="240" t="s">
        <v>86</v>
      </c>
      <c r="AY568" s="18" t="s">
        <v>350</v>
      </c>
      <c r="BE568" s="241">
        <f>IF(N568="základní",J568,0)</f>
        <v>0</v>
      </c>
      <c r="BF568" s="241">
        <f>IF(N568="snížená",J568,0)</f>
        <v>0</v>
      </c>
      <c r="BG568" s="241">
        <f>IF(N568="zákl. přenesená",J568,0)</f>
        <v>0</v>
      </c>
      <c r="BH568" s="241">
        <f>IF(N568="sníž. přenesená",J568,0)</f>
        <v>0</v>
      </c>
      <c r="BI568" s="241">
        <f>IF(N568="nulová",J568,0)</f>
        <v>0</v>
      </c>
      <c r="BJ568" s="18" t="s">
        <v>84</v>
      </c>
      <c r="BK568" s="241">
        <f>ROUND(I568*H568,2)</f>
        <v>0</v>
      </c>
      <c r="BL568" s="18" t="s">
        <v>530</v>
      </c>
      <c r="BM568" s="240" t="s">
        <v>4155</v>
      </c>
    </row>
    <row r="569" s="2" customFormat="1">
      <c r="A569" s="39"/>
      <c r="B569" s="40"/>
      <c r="C569" s="41"/>
      <c r="D569" s="242" t="s">
        <v>359</v>
      </c>
      <c r="E569" s="41"/>
      <c r="F569" s="243" t="s">
        <v>8143</v>
      </c>
      <c r="G569" s="41"/>
      <c r="H569" s="41"/>
      <c r="I569" s="244"/>
      <c r="J569" s="41"/>
      <c r="K569" s="41"/>
      <c r="L569" s="45"/>
      <c r="M569" s="245"/>
      <c r="N569" s="246"/>
      <c r="O569" s="92"/>
      <c r="P569" s="92"/>
      <c r="Q569" s="92"/>
      <c r="R569" s="92"/>
      <c r="S569" s="92"/>
      <c r="T569" s="93"/>
      <c r="U569" s="39"/>
      <c r="V569" s="39"/>
      <c r="W569" s="39"/>
      <c r="X569" s="39"/>
      <c r="Y569" s="39"/>
      <c r="Z569" s="39"/>
      <c r="AA569" s="39"/>
      <c r="AB569" s="39"/>
      <c r="AC569" s="39"/>
      <c r="AD569" s="39"/>
      <c r="AE569" s="39"/>
      <c r="AT569" s="18" t="s">
        <v>359</v>
      </c>
      <c r="AU569" s="18" t="s">
        <v>86</v>
      </c>
    </row>
    <row r="570" s="2" customFormat="1" ht="16.5" customHeight="1">
      <c r="A570" s="39"/>
      <c r="B570" s="40"/>
      <c r="C570" s="229" t="s">
        <v>2945</v>
      </c>
      <c r="D570" s="229" t="s">
        <v>352</v>
      </c>
      <c r="E570" s="230" t="s">
        <v>8144</v>
      </c>
      <c r="F570" s="231" t="s">
        <v>8145</v>
      </c>
      <c r="G570" s="232" t="s">
        <v>4932</v>
      </c>
      <c r="H570" s="233">
        <v>2</v>
      </c>
      <c r="I570" s="234"/>
      <c r="J570" s="235">
        <f>ROUND(I570*H570,2)</f>
        <v>0</v>
      </c>
      <c r="K570" s="231" t="s">
        <v>7709</v>
      </c>
      <c r="L570" s="45"/>
      <c r="M570" s="236" t="s">
        <v>1</v>
      </c>
      <c r="N570" s="237" t="s">
        <v>41</v>
      </c>
      <c r="O570" s="92"/>
      <c r="P570" s="238">
        <f>O570*H570</f>
        <v>0</v>
      </c>
      <c r="Q570" s="238">
        <v>0</v>
      </c>
      <c r="R570" s="238">
        <f>Q570*H570</f>
        <v>0</v>
      </c>
      <c r="S570" s="238">
        <v>0</v>
      </c>
      <c r="T570" s="239">
        <f>S570*H570</f>
        <v>0</v>
      </c>
      <c r="U570" s="39"/>
      <c r="V570" s="39"/>
      <c r="W570" s="39"/>
      <c r="X570" s="39"/>
      <c r="Y570" s="39"/>
      <c r="Z570" s="39"/>
      <c r="AA570" s="39"/>
      <c r="AB570" s="39"/>
      <c r="AC570" s="39"/>
      <c r="AD570" s="39"/>
      <c r="AE570" s="39"/>
      <c r="AR570" s="240" t="s">
        <v>530</v>
      </c>
      <c r="AT570" s="240" t="s">
        <v>352</v>
      </c>
      <c r="AU570" s="240" t="s">
        <v>86</v>
      </c>
      <c r="AY570" s="18" t="s">
        <v>350</v>
      </c>
      <c r="BE570" s="241">
        <f>IF(N570="základní",J570,0)</f>
        <v>0</v>
      </c>
      <c r="BF570" s="241">
        <f>IF(N570="snížená",J570,0)</f>
        <v>0</v>
      </c>
      <c r="BG570" s="241">
        <f>IF(N570="zákl. přenesená",J570,0)</f>
        <v>0</v>
      </c>
      <c r="BH570" s="241">
        <f>IF(N570="sníž. přenesená",J570,0)</f>
        <v>0</v>
      </c>
      <c r="BI570" s="241">
        <f>IF(N570="nulová",J570,0)</f>
        <v>0</v>
      </c>
      <c r="BJ570" s="18" t="s">
        <v>84</v>
      </c>
      <c r="BK570" s="241">
        <f>ROUND(I570*H570,2)</f>
        <v>0</v>
      </c>
      <c r="BL570" s="18" t="s">
        <v>530</v>
      </c>
      <c r="BM570" s="240" t="s">
        <v>4164</v>
      </c>
    </row>
    <row r="571" s="2" customFormat="1">
      <c r="A571" s="39"/>
      <c r="B571" s="40"/>
      <c r="C571" s="41"/>
      <c r="D571" s="242" t="s">
        <v>359</v>
      </c>
      <c r="E571" s="41"/>
      <c r="F571" s="243" t="s">
        <v>8145</v>
      </c>
      <c r="G571" s="41"/>
      <c r="H571" s="41"/>
      <c r="I571" s="244"/>
      <c r="J571" s="41"/>
      <c r="K571" s="41"/>
      <c r="L571" s="45"/>
      <c r="M571" s="245"/>
      <c r="N571" s="246"/>
      <c r="O571" s="92"/>
      <c r="P571" s="92"/>
      <c r="Q571" s="92"/>
      <c r="R571" s="92"/>
      <c r="S571" s="92"/>
      <c r="T571" s="93"/>
      <c r="U571" s="39"/>
      <c r="V571" s="39"/>
      <c r="W571" s="39"/>
      <c r="X571" s="39"/>
      <c r="Y571" s="39"/>
      <c r="Z571" s="39"/>
      <c r="AA571" s="39"/>
      <c r="AB571" s="39"/>
      <c r="AC571" s="39"/>
      <c r="AD571" s="39"/>
      <c r="AE571" s="39"/>
      <c r="AT571" s="18" t="s">
        <v>359</v>
      </c>
      <c r="AU571" s="18" t="s">
        <v>86</v>
      </c>
    </row>
    <row r="572" s="2" customFormat="1" ht="37.8" customHeight="1">
      <c r="A572" s="39"/>
      <c r="B572" s="40"/>
      <c r="C572" s="229" t="s">
        <v>2953</v>
      </c>
      <c r="D572" s="229" t="s">
        <v>352</v>
      </c>
      <c r="E572" s="230" t="s">
        <v>8146</v>
      </c>
      <c r="F572" s="231" t="s">
        <v>8147</v>
      </c>
      <c r="G572" s="232" t="s">
        <v>4932</v>
      </c>
      <c r="H572" s="233">
        <v>7</v>
      </c>
      <c r="I572" s="234"/>
      <c r="J572" s="235">
        <f>ROUND(I572*H572,2)</f>
        <v>0</v>
      </c>
      <c r="K572" s="231" t="s">
        <v>7709</v>
      </c>
      <c r="L572" s="45"/>
      <c r="M572" s="236" t="s">
        <v>1</v>
      </c>
      <c r="N572" s="237" t="s">
        <v>41</v>
      </c>
      <c r="O572" s="92"/>
      <c r="P572" s="238">
        <f>O572*H572</f>
        <v>0</v>
      </c>
      <c r="Q572" s="238">
        <v>0</v>
      </c>
      <c r="R572" s="238">
        <f>Q572*H572</f>
        <v>0</v>
      </c>
      <c r="S572" s="238">
        <v>0</v>
      </c>
      <c r="T572" s="239">
        <f>S572*H572</f>
        <v>0</v>
      </c>
      <c r="U572" s="39"/>
      <c r="V572" s="39"/>
      <c r="W572" s="39"/>
      <c r="X572" s="39"/>
      <c r="Y572" s="39"/>
      <c r="Z572" s="39"/>
      <c r="AA572" s="39"/>
      <c r="AB572" s="39"/>
      <c r="AC572" s="39"/>
      <c r="AD572" s="39"/>
      <c r="AE572" s="39"/>
      <c r="AR572" s="240" t="s">
        <v>530</v>
      </c>
      <c r="AT572" s="240" t="s">
        <v>352</v>
      </c>
      <c r="AU572" s="240" t="s">
        <v>86</v>
      </c>
      <c r="AY572" s="18" t="s">
        <v>350</v>
      </c>
      <c r="BE572" s="241">
        <f>IF(N572="základní",J572,0)</f>
        <v>0</v>
      </c>
      <c r="BF572" s="241">
        <f>IF(N572="snížená",J572,0)</f>
        <v>0</v>
      </c>
      <c r="BG572" s="241">
        <f>IF(N572="zákl. přenesená",J572,0)</f>
        <v>0</v>
      </c>
      <c r="BH572" s="241">
        <f>IF(N572="sníž. přenesená",J572,0)</f>
        <v>0</v>
      </c>
      <c r="BI572" s="241">
        <f>IF(N572="nulová",J572,0)</f>
        <v>0</v>
      </c>
      <c r="BJ572" s="18" t="s">
        <v>84</v>
      </c>
      <c r="BK572" s="241">
        <f>ROUND(I572*H572,2)</f>
        <v>0</v>
      </c>
      <c r="BL572" s="18" t="s">
        <v>530</v>
      </c>
      <c r="BM572" s="240" t="s">
        <v>4172</v>
      </c>
    </row>
    <row r="573" s="2" customFormat="1">
      <c r="A573" s="39"/>
      <c r="B573" s="40"/>
      <c r="C573" s="41"/>
      <c r="D573" s="242" t="s">
        <v>359</v>
      </c>
      <c r="E573" s="41"/>
      <c r="F573" s="243" t="s">
        <v>8147</v>
      </c>
      <c r="G573" s="41"/>
      <c r="H573" s="41"/>
      <c r="I573" s="244"/>
      <c r="J573" s="41"/>
      <c r="K573" s="41"/>
      <c r="L573" s="45"/>
      <c r="M573" s="245"/>
      <c r="N573" s="246"/>
      <c r="O573" s="92"/>
      <c r="P573" s="92"/>
      <c r="Q573" s="92"/>
      <c r="R573" s="92"/>
      <c r="S573" s="92"/>
      <c r="T573" s="93"/>
      <c r="U573" s="39"/>
      <c r="V573" s="39"/>
      <c r="W573" s="39"/>
      <c r="X573" s="39"/>
      <c r="Y573" s="39"/>
      <c r="Z573" s="39"/>
      <c r="AA573" s="39"/>
      <c r="AB573" s="39"/>
      <c r="AC573" s="39"/>
      <c r="AD573" s="39"/>
      <c r="AE573" s="39"/>
      <c r="AT573" s="18" t="s">
        <v>359</v>
      </c>
      <c r="AU573" s="18" t="s">
        <v>86</v>
      </c>
    </row>
    <row r="574" s="2" customFormat="1" ht="16.5" customHeight="1">
      <c r="A574" s="39"/>
      <c r="B574" s="40"/>
      <c r="C574" s="229" t="s">
        <v>2959</v>
      </c>
      <c r="D574" s="229" t="s">
        <v>352</v>
      </c>
      <c r="E574" s="230" t="s">
        <v>8148</v>
      </c>
      <c r="F574" s="231" t="s">
        <v>8149</v>
      </c>
      <c r="G574" s="232" t="s">
        <v>4932</v>
      </c>
      <c r="H574" s="233">
        <v>7</v>
      </c>
      <c r="I574" s="234"/>
      <c r="J574" s="235">
        <f>ROUND(I574*H574,2)</f>
        <v>0</v>
      </c>
      <c r="K574" s="231" t="s">
        <v>7709</v>
      </c>
      <c r="L574" s="45"/>
      <c r="M574" s="236" t="s">
        <v>1</v>
      </c>
      <c r="N574" s="237" t="s">
        <v>41</v>
      </c>
      <c r="O574" s="92"/>
      <c r="P574" s="238">
        <f>O574*H574</f>
        <v>0</v>
      </c>
      <c r="Q574" s="238">
        <v>0</v>
      </c>
      <c r="R574" s="238">
        <f>Q574*H574</f>
        <v>0</v>
      </c>
      <c r="S574" s="238">
        <v>0</v>
      </c>
      <c r="T574" s="239">
        <f>S574*H574</f>
        <v>0</v>
      </c>
      <c r="U574" s="39"/>
      <c r="V574" s="39"/>
      <c r="W574" s="39"/>
      <c r="X574" s="39"/>
      <c r="Y574" s="39"/>
      <c r="Z574" s="39"/>
      <c r="AA574" s="39"/>
      <c r="AB574" s="39"/>
      <c r="AC574" s="39"/>
      <c r="AD574" s="39"/>
      <c r="AE574" s="39"/>
      <c r="AR574" s="240" t="s">
        <v>530</v>
      </c>
      <c r="AT574" s="240" t="s">
        <v>352</v>
      </c>
      <c r="AU574" s="240" t="s">
        <v>86</v>
      </c>
      <c r="AY574" s="18" t="s">
        <v>350</v>
      </c>
      <c r="BE574" s="241">
        <f>IF(N574="základní",J574,0)</f>
        <v>0</v>
      </c>
      <c r="BF574" s="241">
        <f>IF(N574="snížená",J574,0)</f>
        <v>0</v>
      </c>
      <c r="BG574" s="241">
        <f>IF(N574="zákl. přenesená",J574,0)</f>
        <v>0</v>
      </c>
      <c r="BH574" s="241">
        <f>IF(N574="sníž. přenesená",J574,0)</f>
        <v>0</v>
      </c>
      <c r="BI574" s="241">
        <f>IF(N574="nulová",J574,0)</f>
        <v>0</v>
      </c>
      <c r="BJ574" s="18" t="s">
        <v>84</v>
      </c>
      <c r="BK574" s="241">
        <f>ROUND(I574*H574,2)</f>
        <v>0</v>
      </c>
      <c r="BL574" s="18" t="s">
        <v>530</v>
      </c>
      <c r="BM574" s="240" t="s">
        <v>4181</v>
      </c>
    </row>
    <row r="575" s="2" customFormat="1">
      <c r="A575" s="39"/>
      <c r="B575" s="40"/>
      <c r="C575" s="41"/>
      <c r="D575" s="242" t="s">
        <v>359</v>
      </c>
      <c r="E575" s="41"/>
      <c r="F575" s="243" t="s">
        <v>8149</v>
      </c>
      <c r="G575" s="41"/>
      <c r="H575" s="41"/>
      <c r="I575" s="244"/>
      <c r="J575" s="41"/>
      <c r="K575" s="41"/>
      <c r="L575" s="45"/>
      <c r="M575" s="245"/>
      <c r="N575" s="246"/>
      <c r="O575" s="92"/>
      <c r="P575" s="92"/>
      <c r="Q575" s="92"/>
      <c r="R575" s="92"/>
      <c r="S575" s="92"/>
      <c r="T575" s="93"/>
      <c r="U575" s="39"/>
      <c r="V575" s="39"/>
      <c r="W575" s="39"/>
      <c r="X575" s="39"/>
      <c r="Y575" s="39"/>
      <c r="Z575" s="39"/>
      <c r="AA575" s="39"/>
      <c r="AB575" s="39"/>
      <c r="AC575" s="39"/>
      <c r="AD575" s="39"/>
      <c r="AE575" s="39"/>
      <c r="AT575" s="18" t="s">
        <v>359</v>
      </c>
      <c r="AU575" s="18" t="s">
        <v>86</v>
      </c>
    </row>
    <row r="576" s="2" customFormat="1" ht="37.8" customHeight="1">
      <c r="A576" s="39"/>
      <c r="B576" s="40"/>
      <c r="C576" s="229" t="s">
        <v>2963</v>
      </c>
      <c r="D576" s="229" t="s">
        <v>352</v>
      </c>
      <c r="E576" s="230" t="s">
        <v>8150</v>
      </c>
      <c r="F576" s="231" t="s">
        <v>8151</v>
      </c>
      <c r="G576" s="232" t="s">
        <v>4932</v>
      </c>
      <c r="H576" s="233">
        <v>1</v>
      </c>
      <c r="I576" s="234"/>
      <c r="J576" s="235">
        <f>ROUND(I576*H576,2)</f>
        <v>0</v>
      </c>
      <c r="K576" s="231" t="s">
        <v>7709</v>
      </c>
      <c r="L576" s="45"/>
      <c r="M576" s="236" t="s">
        <v>1</v>
      </c>
      <c r="N576" s="237" t="s">
        <v>41</v>
      </c>
      <c r="O576" s="92"/>
      <c r="P576" s="238">
        <f>O576*H576</f>
        <v>0</v>
      </c>
      <c r="Q576" s="238">
        <v>0</v>
      </c>
      <c r="R576" s="238">
        <f>Q576*H576</f>
        <v>0</v>
      </c>
      <c r="S576" s="238">
        <v>0</v>
      </c>
      <c r="T576" s="239">
        <f>S576*H576</f>
        <v>0</v>
      </c>
      <c r="U576" s="39"/>
      <c r="V576" s="39"/>
      <c r="W576" s="39"/>
      <c r="X576" s="39"/>
      <c r="Y576" s="39"/>
      <c r="Z576" s="39"/>
      <c r="AA576" s="39"/>
      <c r="AB576" s="39"/>
      <c r="AC576" s="39"/>
      <c r="AD576" s="39"/>
      <c r="AE576" s="39"/>
      <c r="AR576" s="240" t="s">
        <v>530</v>
      </c>
      <c r="AT576" s="240" t="s">
        <v>352</v>
      </c>
      <c r="AU576" s="240" t="s">
        <v>86</v>
      </c>
      <c r="AY576" s="18" t="s">
        <v>350</v>
      </c>
      <c r="BE576" s="241">
        <f>IF(N576="základní",J576,0)</f>
        <v>0</v>
      </c>
      <c r="BF576" s="241">
        <f>IF(N576="snížená",J576,0)</f>
        <v>0</v>
      </c>
      <c r="BG576" s="241">
        <f>IF(N576="zákl. přenesená",J576,0)</f>
        <v>0</v>
      </c>
      <c r="BH576" s="241">
        <f>IF(N576="sníž. přenesená",J576,0)</f>
        <v>0</v>
      </c>
      <c r="BI576" s="241">
        <f>IF(N576="nulová",J576,0)</f>
        <v>0</v>
      </c>
      <c r="BJ576" s="18" t="s">
        <v>84</v>
      </c>
      <c r="BK576" s="241">
        <f>ROUND(I576*H576,2)</f>
        <v>0</v>
      </c>
      <c r="BL576" s="18" t="s">
        <v>530</v>
      </c>
      <c r="BM576" s="240" t="s">
        <v>4189</v>
      </c>
    </row>
    <row r="577" s="2" customFormat="1">
      <c r="A577" s="39"/>
      <c r="B577" s="40"/>
      <c r="C577" s="41"/>
      <c r="D577" s="242" t="s">
        <v>359</v>
      </c>
      <c r="E577" s="41"/>
      <c r="F577" s="243" t="s">
        <v>8151</v>
      </c>
      <c r="G577" s="41"/>
      <c r="H577" s="41"/>
      <c r="I577" s="244"/>
      <c r="J577" s="41"/>
      <c r="K577" s="41"/>
      <c r="L577" s="45"/>
      <c r="M577" s="245"/>
      <c r="N577" s="246"/>
      <c r="O577" s="92"/>
      <c r="P577" s="92"/>
      <c r="Q577" s="92"/>
      <c r="R577" s="92"/>
      <c r="S577" s="92"/>
      <c r="T577" s="93"/>
      <c r="U577" s="39"/>
      <c r="V577" s="39"/>
      <c r="W577" s="39"/>
      <c r="X577" s="39"/>
      <c r="Y577" s="39"/>
      <c r="Z577" s="39"/>
      <c r="AA577" s="39"/>
      <c r="AB577" s="39"/>
      <c r="AC577" s="39"/>
      <c r="AD577" s="39"/>
      <c r="AE577" s="39"/>
      <c r="AT577" s="18" t="s">
        <v>359</v>
      </c>
      <c r="AU577" s="18" t="s">
        <v>86</v>
      </c>
    </row>
    <row r="578" s="2" customFormat="1" ht="16.5" customHeight="1">
      <c r="A578" s="39"/>
      <c r="B578" s="40"/>
      <c r="C578" s="229" t="s">
        <v>2969</v>
      </c>
      <c r="D578" s="229" t="s">
        <v>352</v>
      </c>
      <c r="E578" s="230" t="s">
        <v>8152</v>
      </c>
      <c r="F578" s="231" t="s">
        <v>8153</v>
      </c>
      <c r="G578" s="232" t="s">
        <v>4932</v>
      </c>
      <c r="H578" s="233">
        <v>1</v>
      </c>
      <c r="I578" s="234"/>
      <c r="J578" s="235">
        <f>ROUND(I578*H578,2)</f>
        <v>0</v>
      </c>
      <c r="K578" s="231" t="s">
        <v>7709</v>
      </c>
      <c r="L578" s="45"/>
      <c r="M578" s="236" t="s">
        <v>1</v>
      </c>
      <c r="N578" s="237" t="s">
        <v>41</v>
      </c>
      <c r="O578" s="92"/>
      <c r="P578" s="238">
        <f>O578*H578</f>
        <v>0</v>
      </c>
      <c r="Q578" s="238">
        <v>0</v>
      </c>
      <c r="R578" s="238">
        <f>Q578*H578</f>
        <v>0</v>
      </c>
      <c r="S578" s="238">
        <v>0</v>
      </c>
      <c r="T578" s="239">
        <f>S578*H578</f>
        <v>0</v>
      </c>
      <c r="U578" s="39"/>
      <c r="V578" s="39"/>
      <c r="W578" s="39"/>
      <c r="X578" s="39"/>
      <c r="Y578" s="39"/>
      <c r="Z578" s="39"/>
      <c r="AA578" s="39"/>
      <c r="AB578" s="39"/>
      <c r="AC578" s="39"/>
      <c r="AD578" s="39"/>
      <c r="AE578" s="39"/>
      <c r="AR578" s="240" t="s">
        <v>530</v>
      </c>
      <c r="AT578" s="240" t="s">
        <v>352</v>
      </c>
      <c r="AU578" s="240" t="s">
        <v>86</v>
      </c>
      <c r="AY578" s="18" t="s">
        <v>350</v>
      </c>
      <c r="BE578" s="241">
        <f>IF(N578="základní",J578,0)</f>
        <v>0</v>
      </c>
      <c r="BF578" s="241">
        <f>IF(N578="snížená",J578,0)</f>
        <v>0</v>
      </c>
      <c r="BG578" s="241">
        <f>IF(N578="zákl. přenesená",J578,0)</f>
        <v>0</v>
      </c>
      <c r="BH578" s="241">
        <f>IF(N578="sníž. přenesená",J578,0)</f>
        <v>0</v>
      </c>
      <c r="BI578" s="241">
        <f>IF(N578="nulová",J578,0)</f>
        <v>0</v>
      </c>
      <c r="BJ578" s="18" t="s">
        <v>84</v>
      </c>
      <c r="BK578" s="241">
        <f>ROUND(I578*H578,2)</f>
        <v>0</v>
      </c>
      <c r="BL578" s="18" t="s">
        <v>530</v>
      </c>
      <c r="BM578" s="240" t="s">
        <v>4197</v>
      </c>
    </row>
    <row r="579" s="2" customFormat="1">
      <c r="A579" s="39"/>
      <c r="B579" s="40"/>
      <c r="C579" s="41"/>
      <c r="D579" s="242" t="s">
        <v>359</v>
      </c>
      <c r="E579" s="41"/>
      <c r="F579" s="243" t="s">
        <v>8153</v>
      </c>
      <c r="G579" s="41"/>
      <c r="H579" s="41"/>
      <c r="I579" s="244"/>
      <c r="J579" s="41"/>
      <c r="K579" s="41"/>
      <c r="L579" s="45"/>
      <c r="M579" s="245"/>
      <c r="N579" s="246"/>
      <c r="O579" s="92"/>
      <c r="P579" s="92"/>
      <c r="Q579" s="92"/>
      <c r="R579" s="92"/>
      <c r="S579" s="92"/>
      <c r="T579" s="93"/>
      <c r="U579" s="39"/>
      <c r="V579" s="39"/>
      <c r="W579" s="39"/>
      <c r="X579" s="39"/>
      <c r="Y579" s="39"/>
      <c r="Z579" s="39"/>
      <c r="AA579" s="39"/>
      <c r="AB579" s="39"/>
      <c r="AC579" s="39"/>
      <c r="AD579" s="39"/>
      <c r="AE579" s="39"/>
      <c r="AT579" s="18" t="s">
        <v>359</v>
      </c>
      <c r="AU579" s="18" t="s">
        <v>86</v>
      </c>
    </row>
    <row r="580" s="2" customFormat="1" ht="37.8" customHeight="1">
      <c r="A580" s="39"/>
      <c r="B580" s="40"/>
      <c r="C580" s="229" t="s">
        <v>2972</v>
      </c>
      <c r="D580" s="229" t="s">
        <v>352</v>
      </c>
      <c r="E580" s="230" t="s">
        <v>8154</v>
      </c>
      <c r="F580" s="231" t="s">
        <v>8155</v>
      </c>
      <c r="G580" s="232" t="s">
        <v>4932</v>
      </c>
      <c r="H580" s="233">
        <v>4</v>
      </c>
      <c r="I580" s="234"/>
      <c r="J580" s="235">
        <f>ROUND(I580*H580,2)</f>
        <v>0</v>
      </c>
      <c r="K580" s="231" t="s">
        <v>7709</v>
      </c>
      <c r="L580" s="45"/>
      <c r="M580" s="236" t="s">
        <v>1</v>
      </c>
      <c r="N580" s="237" t="s">
        <v>41</v>
      </c>
      <c r="O580" s="92"/>
      <c r="P580" s="238">
        <f>O580*H580</f>
        <v>0</v>
      </c>
      <c r="Q580" s="238">
        <v>0</v>
      </c>
      <c r="R580" s="238">
        <f>Q580*H580</f>
        <v>0</v>
      </c>
      <c r="S580" s="238">
        <v>0</v>
      </c>
      <c r="T580" s="239">
        <f>S580*H580</f>
        <v>0</v>
      </c>
      <c r="U580" s="39"/>
      <c r="V580" s="39"/>
      <c r="W580" s="39"/>
      <c r="X580" s="39"/>
      <c r="Y580" s="39"/>
      <c r="Z580" s="39"/>
      <c r="AA580" s="39"/>
      <c r="AB580" s="39"/>
      <c r="AC580" s="39"/>
      <c r="AD580" s="39"/>
      <c r="AE580" s="39"/>
      <c r="AR580" s="240" t="s">
        <v>530</v>
      </c>
      <c r="AT580" s="240" t="s">
        <v>352</v>
      </c>
      <c r="AU580" s="240" t="s">
        <v>86</v>
      </c>
      <c r="AY580" s="18" t="s">
        <v>350</v>
      </c>
      <c r="BE580" s="241">
        <f>IF(N580="základní",J580,0)</f>
        <v>0</v>
      </c>
      <c r="BF580" s="241">
        <f>IF(N580="snížená",J580,0)</f>
        <v>0</v>
      </c>
      <c r="BG580" s="241">
        <f>IF(N580="zákl. přenesená",J580,0)</f>
        <v>0</v>
      </c>
      <c r="BH580" s="241">
        <f>IF(N580="sníž. přenesená",J580,0)</f>
        <v>0</v>
      </c>
      <c r="BI580" s="241">
        <f>IF(N580="nulová",J580,0)</f>
        <v>0</v>
      </c>
      <c r="BJ580" s="18" t="s">
        <v>84</v>
      </c>
      <c r="BK580" s="241">
        <f>ROUND(I580*H580,2)</f>
        <v>0</v>
      </c>
      <c r="BL580" s="18" t="s">
        <v>530</v>
      </c>
      <c r="BM580" s="240" t="s">
        <v>4205</v>
      </c>
    </row>
    <row r="581" s="2" customFormat="1">
      <c r="A581" s="39"/>
      <c r="B581" s="40"/>
      <c r="C581" s="41"/>
      <c r="D581" s="242" t="s">
        <v>359</v>
      </c>
      <c r="E581" s="41"/>
      <c r="F581" s="243" t="s">
        <v>8155</v>
      </c>
      <c r="G581" s="41"/>
      <c r="H581" s="41"/>
      <c r="I581" s="244"/>
      <c r="J581" s="41"/>
      <c r="K581" s="41"/>
      <c r="L581" s="45"/>
      <c r="M581" s="245"/>
      <c r="N581" s="246"/>
      <c r="O581" s="92"/>
      <c r="P581" s="92"/>
      <c r="Q581" s="92"/>
      <c r="R581" s="92"/>
      <c r="S581" s="92"/>
      <c r="T581" s="93"/>
      <c r="U581" s="39"/>
      <c r="V581" s="39"/>
      <c r="W581" s="39"/>
      <c r="X581" s="39"/>
      <c r="Y581" s="39"/>
      <c r="Z581" s="39"/>
      <c r="AA581" s="39"/>
      <c r="AB581" s="39"/>
      <c r="AC581" s="39"/>
      <c r="AD581" s="39"/>
      <c r="AE581" s="39"/>
      <c r="AT581" s="18" t="s">
        <v>359</v>
      </c>
      <c r="AU581" s="18" t="s">
        <v>86</v>
      </c>
    </row>
    <row r="582" s="2" customFormat="1" ht="16.5" customHeight="1">
      <c r="A582" s="39"/>
      <c r="B582" s="40"/>
      <c r="C582" s="229" t="s">
        <v>2978</v>
      </c>
      <c r="D582" s="229" t="s">
        <v>352</v>
      </c>
      <c r="E582" s="230" t="s">
        <v>8156</v>
      </c>
      <c r="F582" s="231" t="s">
        <v>8157</v>
      </c>
      <c r="G582" s="232" t="s">
        <v>4932</v>
      </c>
      <c r="H582" s="233">
        <v>4</v>
      </c>
      <c r="I582" s="234"/>
      <c r="J582" s="235">
        <f>ROUND(I582*H582,2)</f>
        <v>0</v>
      </c>
      <c r="K582" s="231" t="s">
        <v>7709</v>
      </c>
      <c r="L582" s="45"/>
      <c r="M582" s="236" t="s">
        <v>1</v>
      </c>
      <c r="N582" s="237" t="s">
        <v>41</v>
      </c>
      <c r="O582" s="92"/>
      <c r="P582" s="238">
        <f>O582*H582</f>
        <v>0</v>
      </c>
      <c r="Q582" s="238">
        <v>0</v>
      </c>
      <c r="R582" s="238">
        <f>Q582*H582</f>
        <v>0</v>
      </c>
      <c r="S582" s="238">
        <v>0</v>
      </c>
      <c r="T582" s="239">
        <f>S582*H582</f>
        <v>0</v>
      </c>
      <c r="U582" s="39"/>
      <c r="V582" s="39"/>
      <c r="W582" s="39"/>
      <c r="X582" s="39"/>
      <c r="Y582" s="39"/>
      <c r="Z582" s="39"/>
      <c r="AA582" s="39"/>
      <c r="AB582" s="39"/>
      <c r="AC582" s="39"/>
      <c r="AD582" s="39"/>
      <c r="AE582" s="39"/>
      <c r="AR582" s="240" t="s">
        <v>530</v>
      </c>
      <c r="AT582" s="240" t="s">
        <v>352</v>
      </c>
      <c r="AU582" s="240" t="s">
        <v>86</v>
      </c>
      <c r="AY582" s="18" t="s">
        <v>350</v>
      </c>
      <c r="BE582" s="241">
        <f>IF(N582="základní",J582,0)</f>
        <v>0</v>
      </c>
      <c r="BF582" s="241">
        <f>IF(N582="snížená",J582,0)</f>
        <v>0</v>
      </c>
      <c r="BG582" s="241">
        <f>IF(N582="zákl. přenesená",J582,0)</f>
        <v>0</v>
      </c>
      <c r="BH582" s="241">
        <f>IF(N582="sníž. přenesená",J582,0)</f>
        <v>0</v>
      </c>
      <c r="BI582" s="241">
        <f>IF(N582="nulová",J582,0)</f>
        <v>0</v>
      </c>
      <c r="BJ582" s="18" t="s">
        <v>84</v>
      </c>
      <c r="BK582" s="241">
        <f>ROUND(I582*H582,2)</f>
        <v>0</v>
      </c>
      <c r="BL582" s="18" t="s">
        <v>530</v>
      </c>
      <c r="BM582" s="240" t="s">
        <v>4213</v>
      </c>
    </row>
    <row r="583" s="2" customFormat="1">
      <c r="A583" s="39"/>
      <c r="B583" s="40"/>
      <c r="C583" s="41"/>
      <c r="D583" s="242" t="s">
        <v>359</v>
      </c>
      <c r="E583" s="41"/>
      <c r="F583" s="243" t="s">
        <v>8157</v>
      </c>
      <c r="G583" s="41"/>
      <c r="H583" s="41"/>
      <c r="I583" s="244"/>
      <c r="J583" s="41"/>
      <c r="K583" s="41"/>
      <c r="L583" s="45"/>
      <c r="M583" s="245"/>
      <c r="N583" s="246"/>
      <c r="O583" s="92"/>
      <c r="P583" s="92"/>
      <c r="Q583" s="92"/>
      <c r="R583" s="92"/>
      <c r="S583" s="92"/>
      <c r="T583" s="93"/>
      <c r="U583" s="39"/>
      <c r="V583" s="39"/>
      <c r="W583" s="39"/>
      <c r="X583" s="39"/>
      <c r="Y583" s="39"/>
      <c r="Z583" s="39"/>
      <c r="AA583" s="39"/>
      <c r="AB583" s="39"/>
      <c r="AC583" s="39"/>
      <c r="AD583" s="39"/>
      <c r="AE583" s="39"/>
      <c r="AT583" s="18" t="s">
        <v>359</v>
      </c>
      <c r="AU583" s="18" t="s">
        <v>86</v>
      </c>
    </row>
    <row r="584" s="2" customFormat="1" ht="37.8" customHeight="1">
      <c r="A584" s="39"/>
      <c r="B584" s="40"/>
      <c r="C584" s="229" t="s">
        <v>2983</v>
      </c>
      <c r="D584" s="229" t="s">
        <v>352</v>
      </c>
      <c r="E584" s="230" t="s">
        <v>8158</v>
      </c>
      <c r="F584" s="231" t="s">
        <v>8159</v>
      </c>
      <c r="G584" s="232" t="s">
        <v>4932</v>
      </c>
      <c r="H584" s="233">
        <v>2</v>
      </c>
      <c r="I584" s="234"/>
      <c r="J584" s="235">
        <f>ROUND(I584*H584,2)</f>
        <v>0</v>
      </c>
      <c r="K584" s="231" t="s">
        <v>7709</v>
      </c>
      <c r="L584" s="45"/>
      <c r="M584" s="236" t="s">
        <v>1</v>
      </c>
      <c r="N584" s="237" t="s">
        <v>41</v>
      </c>
      <c r="O584" s="92"/>
      <c r="P584" s="238">
        <f>O584*H584</f>
        <v>0</v>
      </c>
      <c r="Q584" s="238">
        <v>0</v>
      </c>
      <c r="R584" s="238">
        <f>Q584*H584</f>
        <v>0</v>
      </c>
      <c r="S584" s="238">
        <v>0</v>
      </c>
      <c r="T584" s="239">
        <f>S584*H584</f>
        <v>0</v>
      </c>
      <c r="U584" s="39"/>
      <c r="V584" s="39"/>
      <c r="W584" s="39"/>
      <c r="X584" s="39"/>
      <c r="Y584" s="39"/>
      <c r="Z584" s="39"/>
      <c r="AA584" s="39"/>
      <c r="AB584" s="39"/>
      <c r="AC584" s="39"/>
      <c r="AD584" s="39"/>
      <c r="AE584" s="39"/>
      <c r="AR584" s="240" t="s">
        <v>530</v>
      </c>
      <c r="AT584" s="240" t="s">
        <v>352</v>
      </c>
      <c r="AU584" s="240" t="s">
        <v>86</v>
      </c>
      <c r="AY584" s="18" t="s">
        <v>350</v>
      </c>
      <c r="BE584" s="241">
        <f>IF(N584="základní",J584,0)</f>
        <v>0</v>
      </c>
      <c r="BF584" s="241">
        <f>IF(N584="snížená",J584,0)</f>
        <v>0</v>
      </c>
      <c r="BG584" s="241">
        <f>IF(N584="zákl. přenesená",J584,0)</f>
        <v>0</v>
      </c>
      <c r="BH584" s="241">
        <f>IF(N584="sníž. přenesená",J584,0)</f>
        <v>0</v>
      </c>
      <c r="BI584" s="241">
        <f>IF(N584="nulová",J584,0)</f>
        <v>0</v>
      </c>
      <c r="BJ584" s="18" t="s">
        <v>84</v>
      </c>
      <c r="BK584" s="241">
        <f>ROUND(I584*H584,2)</f>
        <v>0</v>
      </c>
      <c r="BL584" s="18" t="s">
        <v>530</v>
      </c>
      <c r="BM584" s="240" t="s">
        <v>4221</v>
      </c>
    </row>
    <row r="585" s="2" customFormat="1">
      <c r="A585" s="39"/>
      <c r="B585" s="40"/>
      <c r="C585" s="41"/>
      <c r="D585" s="242" t="s">
        <v>359</v>
      </c>
      <c r="E585" s="41"/>
      <c r="F585" s="243" t="s">
        <v>8159</v>
      </c>
      <c r="G585" s="41"/>
      <c r="H585" s="41"/>
      <c r="I585" s="244"/>
      <c r="J585" s="41"/>
      <c r="K585" s="41"/>
      <c r="L585" s="45"/>
      <c r="M585" s="245"/>
      <c r="N585" s="246"/>
      <c r="O585" s="92"/>
      <c r="P585" s="92"/>
      <c r="Q585" s="92"/>
      <c r="R585" s="92"/>
      <c r="S585" s="92"/>
      <c r="T585" s="93"/>
      <c r="U585" s="39"/>
      <c r="V585" s="39"/>
      <c r="W585" s="39"/>
      <c r="X585" s="39"/>
      <c r="Y585" s="39"/>
      <c r="Z585" s="39"/>
      <c r="AA585" s="39"/>
      <c r="AB585" s="39"/>
      <c r="AC585" s="39"/>
      <c r="AD585" s="39"/>
      <c r="AE585" s="39"/>
      <c r="AT585" s="18" t="s">
        <v>359</v>
      </c>
      <c r="AU585" s="18" t="s">
        <v>86</v>
      </c>
    </row>
    <row r="586" s="2" customFormat="1" ht="16.5" customHeight="1">
      <c r="A586" s="39"/>
      <c r="B586" s="40"/>
      <c r="C586" s="229" t="s">
        <v>2990</v>
      </c>
      <c r="D586" s="229" t="s">
        <v>352</v>
      </c>
      <c r="E586" s="230" t="s">
        <v>8160</v>
      </c>
      <c r="F586" s="231" t="s">
        <v>8161</v>
      </c>
      <c r="G586" s="232" t="s">
        <v>4932</v>
      </c>
      <c r="H586" s="233">
        <v>2</v>
      </c>
      <c r="I586" s="234"/>
      <c r="J586" s="235">
        <f>ROUND(I586*H586,2)</f>
        <v>0</v>
      </c>
      <c r="K586" s="231" t="s">
        <v>7709</v>
      </c>
      <c r="L586" s="45"/>
      <c r="M586" s="236" t="s">
        <v>1</v>
      </c>
      <c r="N586" s="237" t="s">
        <v>41</v>
      </c>
      <c r="O586" s="92"/>
      <c r="P586" s="238">
        <f>O586*H586</f>
        <v>0</v>
      </c>
      <c r="Q586" s="238">
        <v>0</v>
      </c>
      <c r="R586" s="238">
        <f>Q586*H586</f>
        <v>0</v>
      </c>
      <c r="S586" s="238">
        <v>0</v>
      </c>
      <c r="T586" s="239">
        <f>S586*H586</f>
        <v>0</v>
      </c>
      <c r="U586" s="39"/>
      <c r="V586" s="39"/>
      <c r="W586" s="39"/>
      <c r="X586" s="39"/>
      <c r="Y586" s="39"/>
      <c r="Z586" s="39"/>
      <c r="AA586" s="39"/>
      <c r="AB586" s="39"/>
      <c r="AC586" s="39"/>
      <c r="AD586" s="39"/>
      <c r="AE586" s="39"/>
      <c r="AR586" s="240" t="s">
        <v>530</v>
      </c>
      <c r="AT586" s="240" t="s">
        <v>352</v>
      </c>
      <c r="AU586" s="240" t="s">
        <v>86</v>
      </c>
      <c r="AY586" s="18" t="s">
        <v>350</v>
      </c>
      <c r="BE586" s="241">
        <f>IF(N586="základní",J586,0)</f>
        <v>0</v>
      </c>
      <c r="BF586" s="241">
        <f>IF(N586="snížená",J586,0)</f>
        <v>0</v>
      </c>
      <c r="BG586" s="241">
        <f>IF(N586="zákl. přenesená",J586,0)</f>
        <v>0</v>
      </c>
      <c r="BH586" s="241">
        <f>IF(N586="sníž. přenesená",J586,0)</f>
        <v>0</v>
      </c>
      <c r="BI586" s="241">
        <f>IF(N586="nulová",J586,0)</f>
        <v>0</v>
      </c>
      <c r="BJ586" s="18" t="s">
        <v>84</v>
      </c>
      <c r="BK586" s="241">
        <f>ROUND(I586*H586,2)</f>
        <v>0</v>
      </c>
      <c r="BL586" s="18" t="s">
        <v>530</v>
      </c>
      <c r="BM586" s="240" t="s">
        <v>4229</v>
      </c>
    </row>
    <row r="587" s="2" customFormat="1">
      <c r="A587" s="39"/>
      <c r="B587" s="40"/>
      <c r="C587" s="41"/>
      <c r="D587" s="242" t="s">
        <v>359</v>
      </c>
      <c r="E587" s="41"/>
      <c r="F587" s="243" t="s">
        <v>8161</v>
      </c>
      <c r="G587" s="41"/>
      <c r="H587" s="41"/>
      <c r="I587" s="244"/>
      <c r="J587" s="41"/>
      <c r="K587" s="41"/>
      <c r="L587" s="45"/>
      <c r="M587" s="245"/>
      <c r="N587" s="246"/>
      <c r="O587" s="92"/>
      <c r="P587" s="92"/>
      <c r="Q587" s="92"/>
      <c r="R587" s="92"/>
      <c r="S587" s="92"/>
      <c r="T587" s="93"/>
      <c r="U587" s="39"/>
      <c r="V587" s="39"/>
      <c r="W587" s="39"/>
      <c r="X587" s="39"/>
      <c r="Y587" s="39"/>
      <c r="Z587" s="39"/>
      <c r="AA587" s="39"/>
      <c r="AB587" s="39"/>
      <c r="AC587" s="39"/>
      <c r="AD587" s="39"/>
      <c r="AE587" s="39"/>
      <c r="AT587" s="18" t="s">
        <v>359</v>
      </c>
      <c r="AU587" s="18" t="s">
        <v>86</v>
      </c>
    </row>
    <row r="588" s="2" customFormat="1" ht="37.8" customHeight="1">
      <c r="A588" s="39"/>
      <c r="B588" s="40"/>
      <c r="C588" s="229" t="s">
        <v>3003</v>
      </c>
      <c r="D588" s="229" t="s">
        <v>352</v>
      </c>
      <c r="E588" s="230" t="s">
        <v>8162</v>
      </c>
      <c r="F588" s="231" t="s">
        <v>8163</v>
      </c>
      <c r="G588" s="232" t="s">
        <v>4932</v>
      </c>
      <c r="H588" s="233">
        <v>8</v>
      </c>
      <c r="I588" s="234"/>
      <c r="J588" s="235">
        <f>ROUND(I588*H588,2)</f>
        <v>0</v>
      </c>
      <c r="K588" s="231" t="s">
        <v>7709</v>
      </c>
      <c r="L588" s="45"/>
      <c r="M588" s="236" t="s">
        <v>1</v>
      </c>
      <c r="N588" s="237" t="s">
        <v>41</v>
      </c>
      <c r="O588" s="92"/>
      <c r="P588" s="238">
        <f>O588*H588</f>
        <v>0</v>
      </c>
      <c r="Q588" s="238">
        <v>0</v>
      </c>
      <c r="R588" s="238">
        <f>Q588*H588</f>
        <v>0</v>
      </c>
      <c r="S588" s="238">
        <v>0</v>
      </c>
      <c r="T588" s="239">
        <f>S588*H588</f>
        <v>0</v>
      </c>
      <c r="U588" s="39"/>
      <c r="V588" s="39"/>
      <c r="W588" s="39"/>
      <c r="X588" s="39"/>
      <c r="Y588" s="39"/>
      <c r="Z588" s="39"/>
      <c r="AA588" s="39"/>
      <c r="AB588" s="39"/>
      <c r="AC588" s="39"/>
      <c r="AD588" s="39"/>
      <c r="AE588" s="39"/>
      <c r="AR588" s="240" t="s">
        <v>530</v>
      </c>
      <c r="AT588" s="240" t="s">
        <v>352</v>
      </c>
      <c r="AU588" s="240" t="s">
        <v>86</v>
      </c>
      <c r="AY588" s="18" t="s">
        <v>350</v>
      </c>
      <c r="BE588" s="241">
        <f>IF(N588="základní",J588,0)</f>
        <v>0</v>
      </c>
      <c r="BF588" s="241">
        <f>IF(N588="snížená",J588,0)</f>
        <v>0</v>
      </c>
      <c r="BG588" s="241">
        <f>IF(N588="zákl. přenesená",J588,0)</f>
        <v>0</v>
      </c>
      <c r="BH588" s="241">
        <f>IF(N588="sníž. přenesená",J588,0)</f>
        <v>0</v>
      </c>
      <c r="BI588" s="241">
        <f>IF(N588="nulová",J588,0)</f>
        <v>0</v>
      </c>
      <c r="BJ588" s="18" t="s">
        <v>84</v>
      </c>
      <c r="BK588" s="241">
        <f>ROUND(I588*H588,2)</f>
        <v>0</v>
      </c>
      <c r="BL588" s="18" t="s">
        <v>530</v>
      </c>
      <c r="BM588" s="240" t="s">
        <v>4237</v>
      </c>
    </row>
    <row r="589" s="2" customFormat="1">
      <c r="A589" s="39"/>
      <c r="B589" s="40"/>
      <c r="C589" s="41"/>
      <c r="D589" s="242" t="s">
        <v>359</v>
      </c>
      <c r="E589" s="41"/>
      <c r="F589" s="243" t="s">
        <v>8163</v>
      </c>
      <c r="G589" s="41"/>
      <c r="H589" s="41"/>
      <c r="I589" s="244"/>
      <c r="J589" s="41"/>
      <c r="K589" s="41"/>
      <c r="L589" s="45"/>
      <c r="M589" s="245"/>
      <c r="N589" s="246"/>
      <c r="O589" s="92"/>
      <c r="P589" s="92"/>
      <c r="Q589" s="92"/>
      <c r="R589" s="92"/>
      <c r="S589" s="92"/>
      <c r="T589" s="93"/>
      <c r="U589" s="39"/>
      <c r="V589" s="39"/>
      <c r="W589" s="39"/>
      <c r="X589" s="39"/>
      <c r="Y589" s="39"/>
      <c r="Z589" s="39"/>
      <c r="AA589" s="39"/>
      <c r="AB589" s="39"/>
      <c r="AC589" s="39"/>
      <c r="AD589" s="39"/>
      <c r="AE589" s="39"/>
      <c r="AT589" s="18" t="s">
        <v>359</v>
      </c>
      <c r="AU589" s="18" t="s">
        <v>86</v>
      </c>
    </row>
    <row r="590" s="2" customFormat="1" ht="16.5" customHeight="1">
      <c r="A590" s="39"/>
      <c r="B590" s="40"/>
      <c r="C590" s="229" t="s">
        <v>3011</v>
      </c>
      <c r="D590" s="229" t="s">
        <v>352</v>
      </c>
      <c r="E590" s="230" t="s">
        <v>8164</v>
      </c>
      <c r="F590" s="231" t="s">
        <v>8165</v>
      </c>
      <c r="G590" s="232" t="s">
        <v>4932</v>
      </c>
      <c r="H590" s="233">
        <v>8</v>
      </c>
      <c r="I590" s="234"/>
      <c r="J590" s="235">
        <f>ROUND(I590*H590,2)</f>
        <v>0</v>
      </c>
      <c r="K590" s="231" t="s">
        <v>7709</v>
      </c>
      <c r="L590" s="45"/>
      <c r="M590" s="236" t="s">
        <v>1</v>
      </c>
      <c r="N590" s="237" t="s">
        <v>41</v>
      </c>
      <c r="O590" s="92"/>
      <c r="P590" s="238">
        <f>O590*H590</f>
        <v>0</v>
      </c>
      <c r="Q590" s="238">
        <v>0</v>
      </c>
      <c r="R590" s="238">
        <f>Q590*H590</f>
        <v>0</v>
      </c>
      <c r="S590" s="238">
        <v>0</v>
      </c>
      <c r="T590" s="239">
        <f>S590*H590</f>
        <v>0</v>
      </c>
      <c r="U590" s="39"/>
      <c r="V590" s="39"/>
      <c r="W590" s="39"/>
      <c r="X590" s="39"/>
      <c r="Y590" s="39"/>
      <c r="Z590" s="39"/>
      <c r="AA590" s="39"/>
      <c r="AB590" s="39"/>
      <c r="AC590" s="39"/>
      <c r="AD590" s="39"/>
      <c r="AE590" s="39"/>
      <c r="AR590" s="240" t="s">
        <v>530</v>
      </c>
      <c r="AT590" s="240" t="s">
        <v>352</v>
      </c>
      <c r="AU590" s="240" t="s">
        <v>86</v>
      </c>
      <c r="AY590" s="18" t="s">
        <v>350</v>
      </c>
      <c r="BE590" s="241">
        <f>IF(N590="základní",J590,0)</f>
        <v>0</v>
      </c>
      <c r="BF590" s="241">
        <f>IF(N590="snížená",J590,0)</f>
        <v>0</v>
      </c>
      <c r="BG590" s="241">
        <f>IF(N590="zákl. přenesená",J590,0)</f>
        <v>0</v>
      </c>
      <c r="BH590" s="241">
        <f>IF(N590="sníž. přenesená",J590,0)</f>
        <v>0</v>
      </c>
      <c r="BI590" s="241">
        <f>IF(N590="nulová",J590,0)</f>
        <v>0</v>
      </c>
      <c r="BJ590" s="18" t="s">
        <v>84</v>
      </c>
      <c r="BK590" s="241">
        <f>ROUND(I590*H590,2)</f>
        <v>0</v>
      </c>
      <c r="BL590" s="18" t="s">
        <v>530</v>
      </c>
      <c r="BM590" s="240" t="s">
        <v>4245</v>
      </c>
    </row>
    <row r="591" s="2" customFormat="1">
      <c r="A591" s="39"/>
      <c r="B591" s="40"/>
      <c r="C591" s="41"/>
      <c r="D591" s="242" t="s">
        <v>359</v>
      </c>
      <c r="E591" s="41"/>
      <c r="F591" s="243" t="s">
        <v>8165</v>
      </c>
      <c r="G591" s="41"/>
      <c r="H591" s="41"/>
      <c r="I591" s="244"/>
      <c r="J591" s="41"/>
      <c r="K591" s="41"/>
      <c r="L591" s="45"/>
      <c r="M591" s="245"/>
      <c r="N591" s="246"/>
      <c r="O591" s="92"/>
      <c r="P591" s="92"/>
      <c r="Q591" s="92"/>
      <c r="R591" s="92"/>
      <c r="S591" s="92"/>
      <c r="T591" s="93"/>
      <c r="U591" s="39"/>
      <c r="V591" s="39"/>
      <c r="W591" s="39"/>
      <c r="X591" s="39"/>
      <c r="Y591" s="39"/>
      <c r="Z591" s="39"/>
      <c r="AA591" s="39"/>
      <c r="AB591" s="39"/>
      <c r="AC591" s="39"/>
      <c r="AD591" s="39"/>
      <c r="AE591" s="39"/>
      <c r="AT591" s="18" t="s">
        <v>359</v>
      </c>
      <c r="AU591" s="18" t="s">
        <v>86</v>
      </c>
    </row>
    <row r="592" s="2" customFormat="1" ht="37.8" customHeight="1">
      <c r="A592" s="39"/>
      <c r="B592" s="40"/>
      <c r="C592" s="229" t="s">
        <v>3020</v>
      </c>
      <c r="D592" s="229" t="s">
        <v>352</v>
      </c>
      <c r="E592" s="230" t="s">
        <v>8166</v>
      </c>
      <c r="F592" s="231" t="s">
        <v>8167</v>
      </c>
      <c r="G592" s="232" t="s">
        <v>4932</v>
      </c>
      <c r="H592" s="233">
        <v>10</v>
      </c>
      <c r="I592" s="234"/>
      <c r="J592" s="235">
        <f>ROUND(I592*H592,2)</f>
        <v>0</v>
      </c>
      <c r="K592" s="231" t="s">
        <v>7709</v>
      </c>
      <c r="L592" s="45"/>
      <c r="M592" s="236" t="s">
        <v>1</v>
      </c>
      <c r="N592" s="237" t="s">
        <v>41</v>
      </c>
      <c r="O592" s="92"/>
      <c r="P592" s="238">
        <f>O592*H592</f>
        <v>0</v>
      </c>
      <c r="Q592" s="238">
        <v>0</v>
      </c>
      <c r="R592" s="238">
        <f>Q592*H592</f>
        <v>0</v>
      </c>
      <c r="S592" s="238">
        <v>0</v>
      </c>
      <c r="T592" s="239">
        <f>S592*H592</f>
        <v>0</v>
      </c>
      <c r="U592" s="39"/>
      <c r="V592" s="39"/>
      <c r="W592" s="39"/>
      <c r="X592" s="39"/>
      <c r="Y592" s="39"/>
      <c r="Z592" s="39"/>
      <c r="AA592" s="39"/>
      <c r="AB592" s="39"/>
      <c r="AC592" s="39"/>
      <c r="AD592" s="39"/>
      <c r="AE592" s="39"/>
      <c r="AR592" s="240" t="s">
        <v>530</v>
      </c>
      <c r="AT592" s="240" t="s">
        <v>352</v>
      </c>
      <c r="AU592" s="240" t="s">
        <v>86</v>
      </c>
      <c r="AY592" s="18" t="s">
        <v>350</v>
      </c>
      <c r="BE592" s="241">
        <f>IF(N592="základní",J592,0)</f>
        <v>0</v>
      </c>
      <c r="BF592" s="241">
        <f>IF(N592="snížená",J592,0)</f>
        <v>0</v>
      </c>
      <c r="BG592" s="241">
        <f>IF(N592="zákl. přenesená",J592,0)</f>
        <v>0</v>
      </c>
      <c r="BH592" s="241">
        <f>IF(N592="sníž. přenesená",J592,0)</f>
        <v>0</v>
      </c>
      <c r="BI592" s="241">
        <f>IF(N592="nulová",J592,0)</f>
        <v>0</v>
      </c>
      <c r="BJ592" s="18" t="s">
        <v>84</v>
      </c>
      <c r="BK592" s="241">
        <f>ROUND(I592*H592,2)</f>
        <v>0</v>
      </c>
      <c r="BL592" s="18" t="s">
        <v>530</v>
      </c>
      <c r="BM592" s="240" t="s">
        <v>4253</v>
      </c>
    </row>
    <row r="593" s="2" customFormat="1">
      <c r="A593" s="39"/>
      <c r="B593" s="40"/>
      <c r="C593" s="41"/>
      <c r="D593" s="242" t="s">
        <v>359</v>
      </c>
      <c r="E593" s="41"/>
      <c r="F593" s="243" t="s">
        <v>8167</v>
      </c>
      <c r="G593" s="41"/>
      <c r="H593" s="41"/>
      <c r="I593" s="244"/>
      <c r="J593" s="41"/>
      <c r="K593" s="41"/>
      <c r="L593" s="45"/>
      <c r="M593" s="245"/>
      <c r="N593" s="246"/>
      <c r="O593" s="92"/>
      <c r="P593" s="92"/>
      <c r="Q593" s="92"/>
      <c r="R593" s="92"/>
      <c r="S593" s="92"/>
      <c r="T593" s="93"/>
      <c r="U593" s="39"/>
      <c r="V593" s="39"/>
      <c r="W593" s="39"/>
      <c r="X593" s="39"/>
      <c r="Y593" s="39"/>
      <c r="Z593" s="39"/>
      <c r="AA593" s="39"/>
      <c r="AB593" s="39"/>
      <c r="AC593" s="39"/>
      <c r="AD593" s="39"/>
      <c r="AE593" s="39"/>
      <c r="AT593" s="18" t="s">
        <v>359</v>
      </c>
      <c r="AU593" s="18" t="s">
        <v>86</v>
      </c>
    </row>
    <row r="594" s="2" customFormat="1" ht="16.5" customHeight="1">
      <c r="A594" s="39"/>
      <c r="B594" s="40"/>
      <c r="C594" s="229" t="s">
        <v>3030</v>
      </c>
      <c r="D594" s="229" t="s">
        <v>352</v>
      </c>
      <c r="E594" s="230" t="s">
        <v>8168</v>
      </c>
      <c r="F594" s="231" t="s">
        <v>8169</v>
      </c>
      <c r="G594" s="232" t="s">
        <v>4932</v>
      </c>
      <c r="H594" s="233">
        <v>10</v>
      </c>
      <c r="I594" s="234"/>
      <c r="J594" s="235">
        <f>ROUND(I594*H594,2)</f>
        <v>0</v>
      </c>
      <c r="K594" s="231" t="s">
        <v>7709</v>
      </c>
      <c r="L594" s="45"/>
      <c r="M594" s="236" t="s">
        <v>1</v>
      </c>
      <c r="N594" s="237" t="s">
        <v>41</v>
      </c>
      <c r="O594" s="92"/>
      <c r="P594" s="238">
        <f>O594*H594</f>
        <v>0</v>
      </c>
      <c r="Q594" s="238">
        <v>0</v>
      </c>
      <c r="R594" s="238">
        <f>Q594*H594</f>
        <v>0</v>
      </c>
      <c r="S594" s="238">
        <v>0</v>
      </c>
      <c r="T594" s="239">
        <f>S594*H594</f>
        <v>0</v>
      </c>
      <c r="U594" s="39"/>
      <c r="V594" s="39"/>
      <c r="W594" s="39"/>
      <c r="X594" s="39"/>
      <c r="Y594" s="39"/>
      <c r="Z594" s="39"/>
      <c r="AA594" s="39"/>
      <c r="AB594" s="39"/>
      <c r="AC594" s="39"/>
      <c r="AD594" s="39"/>
      <c r="AE594" s="39"/>
      <c r="AR594" s="240" t="s">
        <v>530</v>
      </c>
      <c r="AT594" s="240" t="s">
        <v>352</v>
      </c>
      <c r="AU594" s="240" t="s">
        <v>86</v>
      </c>
      <c r="AY594" s="18" t="s">
        <v>350</v>
      </c>
      <c r="BE594" s="241">
        <f>IF(N594="základní",J594,0)</f>
        <v>0</v>
      </c>
      <c r="BF594" s="241">
        <f>IF(N594="snížená",J594,0)</f>
        <v>0</v>
      </c>
      <c r="BG594" s="241">
        <f>IF(N594="zákl. přenesená",J594,0)</f>
        <v>0</v>
      </c>
      <c r="BH594" s="241">
        <f>IF(N594="sníž. přenesená",J594,0)</f>
        <v>0</v>
      </c>
      <c r="BI594" s="241">
        <f>IF(N594="nulová",J594,0)</f>
        <v>0</v>
      </c>
      <c r="BJ594" s="18" t="s">
        <v>84</v>
      </c>
      <c r="BK594" s="241">
        <f>ROUND(I594*H594,2)</f>
        <v>0</v>
      </c>
      <c r="BL594" s="18" t="s">
        <v>530</v>
      </c>
      <c r="BM594" s="240" t="s">
        <v>4261</v>
      </c>
    </row>
    <row r="595" s="2" customFormat="1">
      <c r="A595" s="39"/>
      <c r="B595" s="40"/>
      <c r="C595" s="41"/>
      <c r="D595" s="242" t="s">
        <v>359</v>
      </c>
      <c r="E595" s="41"/>
      <c r="F595" s="243" t="s">
        <v>8169</v>
      </c>
      <c r="G595" s="41"/>
      <c r="H595" s="41"/>
      <c r="I595" s="244"/>
      <c r="J595" s="41"/>
      <c r="K595" s="41"/>
      <c r="L595" s="45"/>
      <c r="M595" s="245"/>
      <c r="N595" s="246"/>
      <c r="O595" s="92"/>
      <c r="P595" s="92"/>
      <c r="Q595" s="92"/>
      <c r="R595" s="92"/>
      <c r="S595" s="92"/>
      <c r="T595" s="93"/>
      <c r="U595" s="39"/>
      <c r="V595" s="39"/>
      <c r="W595" s="39"/>
      <c r="X595" s="39"/>
      <c r="Y595" s="39"/>
      <c r="Z595" s="39"/>
      <c r="AA595" s="39"/>
      <c r="AB595" s="39"/>
      <c r="AC595" s="39"/>
      <c r="AD595" s="39"/>
      <c r="AE595" s="39"/>
      <c r="AT595" s="18" t="s">
        <v>359</v>
      </c>
      <c r="AU595" s="18" t="s">
        <v>86</v>
      </c>
    </row>
    <row r="596" s="2" customFormat="1" ht="37.8" customHeight="1">
      <c r="A596" s="39"/>
      <c r="B596" s="40"/>
      <c r="C596" s="229" t="s">
        <v>3037</v>
      </c>
      <c r="D596" s="229" t="s">
        <v>352</v>
      </c>
      <c r="E596" s="230" t="s">
        <v>8170</v>
      </c>
      <c r="F596" s="231" t="s">
        <v>8171</v>
      </c>
      <c r="G596" s="232" t="s">
        <v>4932</v>
      </c>
      <c r="H596" s="233">
        <v>1</v>
      </c>
      <c r="I596" s="234"/>
      <c r="J596" s="235">
        <f>ROUND(I596*H596,2)</f>
        <v>0</v>
      </c>
      <c r="K596" s="231" t="s">
        <v>7709</v>
      </c>
      <c r="L596" s="45"/>
      <c r="M596" s="236" t="s">
        <v>1</v>
      </c>
      <c r="N596" s="237" t="s">
        <v>41</v>
      </c>
      <c r="O596" s="92"/>
      <c r="P596" s="238">
        <f>O596*H596</f>
        <v>0</v>
      </c>
      <c r="Q596" s="238">
        <v>0</v>
      </c>
      <c r="R596" s="238">
        <f>Q596*H596</f>
        <v>0</v>
      </c>
      <c r="S596" s="238">
        <v>0</v>
      </c>
      <c r="T596" s="239">
        <f>S596*H596</f>
        <v>0</v>
      </c>
      <c r="U596" s="39"/>
      <c r="V596" s="39"/>
      <c r="W596" s="39"/>
      <c r="X596" s="39"/>
      <c r="Y596" s="39"/>
      <c r="Z596" s="39"/>
      <c r="AA596" s="39"/>
      <c r="AB596" s="39"/>
      <c r="AC596" s="39"/>
      <c r="AD596" s="39"/>
      <c r="AE596" s="39"/>
      <c r="AR596" s="240" t="s">
        <v>530</v>
      </c>
      <c r="AT596" s="240" t="s">
        <v>352</v>
      </c>
      <c r="AU596" s="240" t="s">
        <v>86</v>
      </c>
      <c r="AY596" s="18" t="s">
        <v>350</v>
      </c>
      <c r="BE596" s="241">
        <f>IF(N596="základní",J596,0)</f>
        <v>0</v>
      </c>
      <c r="BF596" s="241">
        <f>IF(N596="snížená",J596,0)</f>
        <v>0</v>
      </c>
      <c r="BG596" s="241">
        <f>IF(N596="zákl. přenesená",J596,0)</f>
        <v>0</v>
      </c>
      <c r="BH596" s="241">
        <f>IF(N596="sníž. přenesená",J596,0)</f>
        <v>0</v>
      </c>
      <c r="BI596" s="241">
        <f>IF(N596="nulová",J596,0)</f>
        <v>0</v>
      </c>
      <c r="BJ596" s="18" t="s">
        <v>84</v>
      </c>
      <c r="BK596" s="241">
        <f>ROUND(I596*H596,2)</f>
        <v>0</v>
      </c>
      <c r="BL596" s="18" t="s">
        <v>530</v>
      </c>
      <c r="BM596" s="240" t="s">
        <v>4270</v>
      </c>
    </row>
    <row r="597" s="2" customFormat="1">
      <c r="A597" s="39"/>
      <c r="B597" s="40"/>
      <c r="C597" s="41"/>
      <c r="D597" s="242" t="s">
        <v>359</v>
      </c>
      <c r="E597" s="41"/>
      <c r="F597" s="243" t="s">
        <v>8171</v>
      </c>
      <c r="G597" s="41"/>
      <c r="H597" s="41"/>
      <c r="I597" s="244"/>
      <c r="J597" s="41"/>
      <c r="K597" s="41"/>
      <c r="L597" s="45"/>
      <c r="M597" s="245"/>
      <c r="N597" s="246"/>
      <c r="O597" s="92"/>
      <c r="P597" s="92"/>
      <c r="Q597" s="92"/>
      <c r="R597" s="92"/>
      <c r="S597" s="92"/>
      <c r="T597" s="93"/>
      <c r="U597" s="39"/>
      <c r="V597" s="39"/>
      <c r="W597" s="39"/>
      <c r="X597" s="39"/>
      <c r="Y597" s="39"/>
      <c r="Z597" s="39"/>
      <c r="AA597" s="39"/>
      <c r="AB597" s="39"/>
      <c r="AC597" s="39"/>
      <c r="AD597" s="39"/>
      <c r="AE597" s="39"/>
      <c r="AT597" s="18" t="s">
        <v>359</v>
      </c>
      <c r="AU597" s="18" t="s">
        <v>86</v>
      </c>
    </row>
    <row r="598" s="2" customFormat="1" ht="16.5" customHeight="1">
      <c r="A598" s="39"/>
      <c r="B598" s="40"/>
      <c r="C598" s="229" t="s">
        <v>3044</v>
      </c>
      <c r="D598" s="229" t="s">
        <v>352</v>
      </c>
      <c r="E598" s="230" t="s">
        <v>8172</v>
      </c>
      <c r="F598" s="231" t="s">
        <v>8173</v>
      </c>
      <c r="G598" s="232" t="s">
        <v>4932</v>
      </c>
      <c r="H598" s="233">
        <v>1</v>
      </c>
      <c r="I598" s="234"/>
      <c r="J598" s="235">
        <f>ROUND(I598*H598,2)</f>
        <v>0</v>
      </c>
      <c r="K598" s="231" t="s">
        <v>7709</v>
      </c>
      <c r="L598" s="45"/>
      <c r="M598" s="236" t="s">
        <v>1</v>
      </c>
      <c r="N598" s="237" t="s">
        <v>41</v>
      </c>
      <c r="O598" s="92"/>
      <c r="P598" s="238">
        <f>O598*H598</f>
        <v>0</v>
      </c>
      <c r="Q598" s="238">
        <v>0</v>
      </c>
      <c r="R598" s="238">
        <f>Q598*H598</f>
        <v>0</v>
      </c>
      <c r="S598" s="238">
        <v>0</v>
      </c>
      <c r="T598" s="239">
        <f>S598*H598</f>
        <v>0</v>
      </c>
      <c r="U598" s="39"/>
      <c r="V598" s="39"/>
      <c r="W598" s="39"/>
      <c r="X598" s="39"/>
      <c r="Y598" s="39"/>
      <c r="Z598" s="39"/>
      <c r="AA598" s="39"/>
      <c r="AB598" s="39"/>
      <c r="AC598" s="39"/>
      <c r="AD598" s="39"/>
      <c r="AE598" s="39"/>
      <c r="AR598" s="240" t="s">
        <v>530</v>
      </c>
      <c r="AT598" s="240" t="s">
        <v>352</v>
      </c>
      <c r="AU598" s="240" t="s">
        <v>86</v>
      </c>
      <c r="AY598" s="18" t="s">
        <v>350</v>
      </c>
      <c r="BE598" s="241">
        <f>IF(N598="základní",J598,0)</f>
        <v>0</v>
      </c>
      <c r="BF598" s="241">
        <f>IF(N598="snížená",J598,0)</f>
        <v>0</v>
      </c>
      <c r="BG598" s="241">
        <f>IF(N598="zákl. přenesená",J598,0)</f>
        <v>0</v>
      </c>
      <c r="BH598" s="241">
        <f>IF(N598="sníž. přenesená",J598,0)</f>
        <v>0</v>
      </c>
      <c r="BI598" s="241">
        <f>IF(N598="nulová",J598,0)</f>
        <v>0</v>
      </c>
      <c r="BJ598" s="18" t="s">
        <v>84</v>
      </c>
      <c r="BK598" s="241">
        <f>ROUND(I598*H598,2)</f>
        <v>0</v>
      </c>
      <c r="BL598" s="18" t="s">
        <v>530</v>
      </c>
      <c r="BM598" s="240" t="s">
        <v>4279</v>
      </c>
    </row>
    <row r="599" s="2" customFormat="1">
      <c r="A599" s="39"/>
      <c r="B599" s="40"/>
      <c r="C599" s="41"/>
      <c r="D599" s="242" t="s">
        <v>359</v>
      </c>
      <c r="E599" s="41"/>
      <c r="F599" s="243" t="s">
        <v>8173</v>
      </c>
      <c r="G599" s="41"/>
      <c r="H599" s="41"/>
      <c r="I599" s="244"/>
      <c r="J599" s="41"/>
      <c r="K599" s="41"/>
      <c r="L599" s="45"/>
      <c r="M599" s="245"/>
      <c r="N599" s="246"/>
      <c r="O599" s="92"/>
      <c r="P599" s="92"/>
      <c r="Q599" s="92"/>
      <c r="R599" s="92"/>
      <c r="S599" s="92"/>
      <c r="T599" s="93"/>
      <c r="U599" s="39"/>
      <c r="V599" s="39"/>
      <c r="W599" s="39"/>
      <c r="X599" s="39"/>
      <c r="Y599" s="39"/>
      <c r="Z599" s="39"/>
      <c r="AA599" s="39"/>
      <c r="AB599" s="39"/>
      <c r="AC599" s="39"/>
      <c r="AD599" s="39"/>
      <c r="AE599" s="39"/>
      <c r="AT599" s="18" t="s">
        <v>359</v>
      </c>
      <c r="AU599" s="18" t="s">
        <v>86</v>
      </c>
    </row>
    <row r="600" s="2" customFormat="1" ht="37.8" customHeight="1">
      <c r="A600" s="39"/>
      <c r="B600" s="40"/>
      <c r="C600" s="229" t="s">
        <v>3049</v>
      </c>
      <c r="D600" s="229" t="s">
        <v>352</v>
      </c>
      <c r="E600" s="230" t="s">
        <v>8174</v>
      </c>
      <c r="F600" s="231" t="s">
        <v>8175</v>
      </c>
      <c r="G600" s="232" t="s">
        <v>4932</v>
      </c>
      <c r="H600" s="233">
        <v>1</v>
      </c>
      <c r="I600" s="234"/>
      <c r="J600" s="235">
        <f>ROUND(I600*H600,2)</f>
        <v>0</v>
      </c>
      <c r="K600" s="231" t="s">
        <v>7709</v>
      </c>
      <c r="L600" s="45"/>
      <c r="M600" s="236" t="s">
        <v>1</v>
      </c>
      <c r="N600" s="237" t="s">
        <v>41</v>
      </c>
      <c r="O600" s="92"/>
      <c r="P600" s="238">
        <f>O600*H600</f>
        <v>0</v>
      </c>
      <c r="Q600" s="238">
        <v>0</v>
      </c>
      <c r="R600" s="238">
        <f>Q600*H600</f>
        <v>0</v>
      </c>
      <c r="S600" s="238">
        <v>0</v>
      </c>
      <c r="T600" s="239">
        <f>S600*H600</f>
        <v>0</v>
      </c>
      <c r="U600" s="39"/>
      <c r="V600" s="39"/>
      <c r="W600" s="39"/>
      <c r="X600" s="39"/>
      <c r="Y600" s="39"/>
      <c r="Z600" s="39"/>
      <c r="AA600" s="39"/>
      <c r="AB600" s="39"/>
      <c r="AC600" s="39"/>
      <c r="AD600" s="39"/>
      <c r="AE600" s="39"/>
      <c r="AR600" s="240" t="s">
        <v>530</v>
      </c>
      <c r="AT600" s="240" t="s">
        <v>352</v>
      </c>
      <c r="AU600" s="240" t="s">
        <v>86</v>
      </c>
      <c r="AY600" s="18" t="s">
        <v>350</v>
      </c>
      <c r="BE600" s="241">
        <f>IF(N600="základní",J600,0)</f>
        <v>0</v>
      </c>
      <c r="BF600" s="241">
        <f>IF(N600="snížená",J600,0)</f>
        <v>0</v>
      </c>
      <c r="BG600" s="241">
        <f>IF(N600="zákl. přenesená",J600,0)</f>
        <v>0</v>
      </c>
      <c r="BH600" s="241">
        <f>IF(N600="sníž. přenesená",J600,0)</f>
        <v>0</v>
      </c>
      <c r="BI600" s="241">
        <f>IF(N600="nulová",J600,0)</f>
        <v>0</v>
      </c>
      <c r="BJ600" s="18" t="s">
        <v>84</v>
      </c>
      <c r="BK600" s="241">
        <f>ROUND(I600*H600,2)</f>
        <v>0</v>
      </c>
      <c r="BL600" s="18" t="s">
        <v>530</v>
      </c>
      <c r="BM600" s="240" t="s">
        <v>4288</v>
      </c>
    </row>
    <row r="601" s="2" customFormat="1">
      <c r="A601" s="39"/>
      <c r="B601" s="40"/>
      <c r="C601" s="41"/>
      <c r="D601" s="242" t="s">
        <v>359</v>
      </c>
      <c r="E601" s="41"/>
      <c r="F601" s="243" t="s">
        <v>8175</v>
      </c>
      <c r="G601" s="41"/>
      <c r="H601" s="41"/>
      <c r="I601" s="244"/>
      <c r="J601" s="41"/>
      <c r="K601" s="41"/>
      <c r="L601" s="45"/>
      <c r="M601" s="245"/>
      <c r="N601" s="246"/>
      <c r="O601" s="92"/>
      <c r="P601" s="92"/>
      <c r="Q601" s="92"/>
      <c r="R601" s="92"/>
      <c r="S601" s="92"/>
      <c r="T601" s="93"/>
      <c r="U601" s="39"/>
      <c r="V601" s="39"/>
      <c r="W601" s="39"/>
      <c r="X601" s="39"/>
      <c r="Y601" s="39"/>
      <c r="Z601" s="39"/>
      <c r="AA601" s="39"/>
      <c r="AB601" s="39"/>
      <c r="AC601" s="39"/>
      <c r="AD601" s="39"/>
      <c r="AE601" s="39"/>
      <c r="AT601" s="18" t="s">
        <v>359</v>
      </c>
      <c r="AU601" s="18" t="s">
        <v>86</v>
      </c>
    </row>
    <row r="602" s="2" customFormat="1" ht="16.5" customHeight="1">
      <c r="A602" s="39"/>
      <c r="B602" s="40"/>
      <c r="C602" s="229" t="s">
        <v>3054</v>
      </c>
      <c r="D602" s="229" t="s">
        <v>352</v>
      </c>
      <c r="E602" s="230" t="s">
        <v>8176</v>
      </c>
      <c r="F602" s="231" t="s">
        <v>8177</v>
      </c>
      <c r="G602" s="232" t="s">
        <v>4932</v>
      </c>
      <c r="H602" s="233">
        <v>1</v>
      </c>
      <c r="I602" s="234"/>
      <c r="J602" s="235">
        <f>ROUND(I602*H602,2)</f>
        <v>0</v>
      </c>
      <c r="K602" s="231" t="s">
        <v>7709</v>
      </c>
      <c r="L602" s="45"/>
      <c r="M602" s="236" t="s">
        <v>1</v>
      </c>
      <c r="N602" s="237" t="s">
        <v>41</v>
      </c>
      <c r="O602" s="92"/>
      <c r="P602" s="238">
        <f>O602*H602</f>
        <v>0</v>
      </c>
      <c r="Q602" s="238">
        <v>0</v>
      </c>
      <c r="R602" s="238">
        <f>Q602*H602</f>
        <v>0</v>
      </c>
      <c r="S602" s="238">
        <v>0</v>
      </c>
      <c r="T602" s="239">
        <f>S602*H602</f>
        <v>0</v>
      </c>
      <c r="U602" s="39"/>
      <c r="V602" s="39"/>
      <c r="W602" s="39"/>
      <c r="X602" s="39"/>
      <c r="Y602" s="39"/>
      <c r="Z602" s="39"/>
      <c r="AA602" s="39"/>
      <c r="AB602" s="39"/>
      <c r="AC602" s="39"/>
      <c r="AD602" s="39"/>
      <c r="AE602" s="39"/>
      <c r="AR602" s="240" t="s">
        <v>530</v>
      </c>
      <c r="AT602" s="240" t="s">
        <v>352</v>
      </c>
      <c r="AU602" s="240" t="s">
        <v>86</v>
      </c>
      <c r="AY602" s="18" t="s">
        <v>350</v>
      </c>
      <c r="BE602" s="241">
        <f>IF(N602="základní",J602,0)</f>
        <v>0</v>
      </c>
      <c r="BF602" s="241">
        <f>IF(N602="snížená",J602,0)</f>
        <v>0</v>
      </c>
      <c r="BG602" s="241">
        <f>IF(N602="zákl. přenesená",J602,0)</f>
        <v>0</v>
      </c>
      <c r="BH602" s="241">
        <f>IF(N602="sníž. přenesená",J602,0)</f>
        <v>0</v>
      </c>
      <c r="BI602" s="241">
        <f>IF(N602="nulová",J602,0)</f>
        <v>0</v>
      </c>
      <c r="BJ602" s="18" t="s">
        <v>84</v>
      </c>
      <c r="BK602" s="241">
        <f>ROUND(I602*H602,2)</f>
        <v>0</v>
      </c>
      <c r="BL602" s="18" t="s">
        <v>530</v>
      </c>
      <c r="BM602" s="240" t="s">
        <v>4296</v>
      </c>
    </row>
    <row r="603" s="2" customFormat="1">
      <c r="A603" s="39"/>
      <c r="B603" s="40"/>
      <c r="C603" s="41"/>
      <c r="D603" s="242" t="s">
        <v>359</v>
      </c>
      <c r="E603" s="41"/>
      <c r="F603" s="243" t="s">
        <v>8177</v>
      </c>
      <c r="G603" s="41"/>
      <c r="H603" s="41"/>
      <c r="I603" s="244"/>
      <c r="J603" s="41"/>
      <c r="K603" s="41"/>
      <c r="L603" s="45"/>
      <c r="M603" s="245"/>
      <c r="N603" s="246"/>
      <c r="O603" s="92"/>
      <c r="P603" s="92"/>
      <c r="Q603" s="92"/>
      <c r="R603" s="92"/>
      <c r="S603" s="92"/>
      <c r="T603" s="93"/>
      <c r="U603" s="39"/>
      <c r="V603" s="39"/>
      <c r="W603" s="39"/>
      <c r="X603" s="39"/>
      <c r="Y603" s="39"/>
      <c r="Z603" s="39"/>
      <c r="AA603" s="39"/>
      <c r="AB603" s="39"/>
      <c r="AC603" s="39"/>
      <c r="AD603" s="39"/>
      <c r="AE603" s="39"/>
      <c r="AT603" s="18" t="s">
        <v>359</v>
      </c>
      <c r="AU603" s="18" t="s">
        <v>86</v>
      </c>
    </row>
    <row r="604" s="2" customFormat="1" ht="37.8" customHeight="1">
      <c r="A604" s="39"/>
      <c r="B604" s="40"/>
      <c r="C604" s="229" t="s">
        <v>3059</v>
      </c>
      <c r="D604" s="229" t="s">
        <v>352</v>
      </c>
      <c r="E604" s="230" t="s">
        <v>8178</v>
      </c>
      <c r="F604" s="231" t="s">
        <v>8179</v>
      </c>
      <c r="G604" s="232" t="s">
        <v>4932</v>
      </c>
      <c r="H604" s="233">
        <v>1</v>
      </c>
      <c r="I604" s="234"/>
      <c r="J604" s="235">
        <f>ROUND(I604*H604,2)</f>
        <v>0</v>
      </c>
      <c r="K604" s="231" t="s">
        <v>7709</v>
      </c>
      <c r="L604" s="45"/>
      <c r="M604" s="236" t="s">
        <v>1</v>
      </c>
      <c r="N604" s="237" t="s">
        <v>41</v>
      </c>
      <c r="O604" s="92"/>
      <c r="P604" s="238">
        <f>O604*H604</f>
        <v>0</v>
      </c>
      <c r="Q604" s="238">
        <v>0</v>
      </c>
      <c r="R604" s="238">
        <f>Q604*H604</f>
        <v>0</v>
      </c>
      <c r="S604" s="238">
        <v>0</v>
      </c>
      <c r="T604" s="239">
        <f>S604*H604</f>
        <v>0</v>
      </c>
      <c r="U604" s="39"/>
      <c r="V604" s="39"/>
      <c r="W604" s="39"/>
      <c r="X604" s="39"/>
      <c r="Y604" s="39"/>
      <c r="Z604" s="39"/>
      <c r="AA604" s="39"/>
      <c r="AB604" s="39"/>
      <c r="AC604" s="39"/>
      <c r="AD604" s="39"/>
      <c r="AE604" s="39"/>
      <c r="AR604" s="240" t="s">
        <v>530</v>
      </c>
      <c r="AT604" s="240" t="s">
        <v>352</v>
      </c>
      <c r="AU604" s="240" t="s">
        <v>86</v>
      </c>
      <c r="AY604" s="18" t="s">
        <v>350</v>
      </c>
      <c r="BE604" s="241">
        <f>IF(N604="základní",J604,0)</f>
        <v>0</v>
      </c>
      <c r="BF604" s="241">
        <f>IF(N604="snížená",J604,0)</f>
        <v>0</v>
      </c>
      <c r="BG604" s="241">
        <f>IF(N604="zákl. přenesená",J604,0)</f>
        <v>0</v>
      </c>
      <c r="BH604" s="241">
        <f>IF(N604="sníž. přenesená",J604,0)</f>
        <v>0</v>
      </c>
      <c r="BI604" s="241">
        <f>IF(N604="nulová",J604,0)</f>
        <v>0</v>
      </c>
      <c r="BJ604" s="18" t="s">
        <v>84</v>
      </c>
      <c r="BK604" s="241">
        <f>ROUND(I604*H604,2)</f>
        <v>0</v>
      </c>
      <c r="BL604" s="18" t="s">
        <v>530</v>
      </c>
      <c r="BM604" s="240" t="s">
        <v>4304</v>
      </c>
    </row>
    <row r="605" s="2" customFormat="1">
      <c r="A605" s="39"/>
      <c r="B605" s="40"/>
      <c r="C605" s="41"/>
      <c r="D605" s="242" t="s">
        <v>359</v>
      </c>
      <c r="E605" s="41"/>
      <c r="F605" s="243" t="s">
        <v>8179</v>
      </c>
      <c r="G605" s="41"/>
      <c r="H605" s="41"/>
      <c r="I605" s="244"/>
      <c r="J605" s="41"/>
      <c r="K605" s="41"/>
      <c r="L605" s="45"/>
      <c r="M605" s="245"/>
      <c r="N605" s="246"/>
      <c r="O605" s="92"/>
      <c r="P605" s="92"/>
      <c r="Q605" s="92"/>
      <c r="R605" s="92"/>
      <c r="S605" s="92"/>
      <c r="T605" s="93"/>
      <c r="U605" s="39"/>
      <c r="V605" s="39"/>
      <c r="W605" s="39"/>
      <c r="X605" s="39"/>
      <c r="Y605" s="39"/>
      <c r="Z605" s="39"/>
      <c r="AA605" s="39"/>
      <c r="AB605" s="39"/>
      <c r="AC605" s="39"/>
      <c r="AD605" s="39"/>
      <c r="AE605" s="39"/>
      <c r="AT605" s="18" t="s">
        <v>359</v>
      </c>
      <c r="AU605" s="18" t="s">
        <v>86</v>
      </c>
    </row>
    <row r="606" s="2" customFormat="1" ht="16.5" customHeight="1">
      <c r="A606" s="39"/>
      <c r="B606" s="40"/>
      <c r="C606" s="229" t="s">
        <v>3064</v>
      </c>
      <c r="D606" s="229" t="s">
        <v>352</v>
      </c>
      <c r="E606" s="230" t="s">
        <v>8180</v>
      </c>
      <c r="F606" s="231" t="s">
        <v>8181</v>
      </c>
      <c r="G606" s="232" t="s">
        <v>4932</v>
      </c>
      <c r="H606" s="233">
        <v>1</v>
      </c>
      <c r="I606" s="234"/>
      <c r="J606" s="235">
        <f>ROUND(I606*H606,2)</f>
        <v>0</v>
      </c>
      <c r="K606" s="231" t="s">
        <v>7709</v>
      </c>
      <c r="L606" s="45"/>
      <c r="M606" s="236" t="s">
        <v>1</v>
      </c>
      <c r="N606" s="237" t="s">
        <v>41</v>
      </c>
      <c r="O606" s="92"/>
      <c r="P606" s="238">
        <f>O606*H606</f>
        <v>0</v>
      </c>
      <c r="Q606" s="238">
        <v>0</v>
      </c>
      <c r="R606" s="238">
        <f>Q606*H606</f>
        <v>0</v>
      </c>
      <c r="S606" s="238">
        <v>0</v>
      </c>
      <c r="T606" s="239">
        <f>S606*H606</f>
        <v>0</v>
      </c>
      <c r="U606" s="39"/>
      <c r="V606" s="39"/>
      <c r="W606" s="39"/>
      <c r="X606" s="39"/>
      <c r="Y606" s="39"/>
      <c r="Z606" s="39"/>
      <c r="AA606" s="39"/>
      <c r="AB606" s="39"/>
      <c r="AC606" s="39"/>
      <c r="AD606" s="39"/>
      <c r="AE606" s="39"/>
      <c r="AR606" s="240" t="s">
        <v>530</v>
      </c>
      <c r="AT606" s="240" t="s">
        <v>352</v>
      </c>
      <c r="AU606" s="240" t="s">
        <v>86</v>
      </c>
      <c r="AY606" s="18" t="s">
        <v>350</v>
      </c>
      <c r="BE606" s="241">
        <f>IF(N606="základní",J606,0)</f>
        <v>0</v>
      </c>
      <c r="BF606" s="241">
        <f>IF(N606="snížená",J606,0)</f>
        <v>0</v>
      </c>
      <c r="BG606" s="241">
        <f>IF(N606="zákl. přenesená",J606,0)</f>
        <v>0</v>
      </c>
      <c r="BH606" s="241">
        <f>IF(N606="sníž. přenesená",J606,0)</f>
        <v>0</v>
      </c>
      <c r="BI606" s="241">
        <f>IF(N606="nulová",J606,0)</f>
        <v>0</v>
      </c>
      <c r="BJ606" s="18" t="s">
        <v>84</v>
      </c>
      <c r="BK606" s="241">
        <f>ROUND(I606*H606,2)</f>
        <v>0</v>
      </c>
      <c r="BL606" s="18" t="s">
        <v>530</v>
      </c>
      <c r="BM606" s="240" t="s">
        <v>4312</v>
      </c>
    </row>
    <row r="607" s="2" customFormat="1">
      <c r="A607" s="39"/>
      <c r="B607" s="40"/>
      <c r="C607" s="41"/>
      <c r="D607" s="242" t="s">
        <v>359</v>
      </c>
      <c r="E607" s="41"/>
      <c r="F607" s="243" t="s">
        <v>8181</v>
      </c>
      <c r="G607" s="41"/>
      <c r="H607" s="41"/>
      <c r="I607" s="244"/>
      <c r="J607" s="41"/>
      <c r="K607" s="41"/>
      <c r="L607" s="45"/>
      <c r="M607" s="245"/>
      <c r="N607" s="246"/>
      <c r="O607" s="92"/>
      <c r="P607" s="92"/>
      <c r="Q607" s="92"/>
      <c r="R607" s="92"/>
      <c r="S607" s="92"/>
      <c r="T607" s="93"/>
      <c r="U607" s="39"/>
      <c r="V607" s="39"/>
      <c r="W607" s="39"/>
      <c r="X607" s="39"/>
      <c r="Y607" s="39"/>
      <c r="Z607" s="39"/>
      <c r="AA607" s="39"/>
      <c r="AB607" s="39"/>
      <c r="AC607" s="39"/>
      <c r="AD607" s="39"/>
      <c r="AE607" s="39"/>
      <c r="AT607" s="18" t="s">
        <v>359</v>
      </c>
      <c r="AU607" s="18" t="s">
        <v>86</v>
      </c>
    </row>
    <row r="608" s="2" customFormat="1" ht="37.8" customHeight="1">
      <c r="A608" s="39"/>
      <c r="B608" s="40"/>
      <c r="C608" s="229" t="s">
        <v>3067</v>
      </c>
      <c r="D608" s="229" t="s">
        <v>352</v>
      </c>
      <c r="E608" s="230" t="s">
        <v>8182</v>
      </c>
      <c r="F608" s="231" t="s">
        <v>8183</v>
      </c>
      <c r="G608" s="232" t="s">
        <v>4932</v>
      </c>
      <c r="H608" s="233">
        <v>2</v>
      </c>
      <c r="I608" s="234"/>
      <c r="J608" s="235">
        <f>ROUND(I608*H608,2)</f>
        <v>0</v>
      </c>
      <c r="K608" s="231" t="s">
        <v>7709</v>
      </c>
      <c r="L608" s="45"/>
      <c r="M608" s="236" t="s">
        <v>1</v>
      </c>
      <c r="N608" s="237" t="s">
        <v>41</v>
      </c>
      <c r="O608" s="92"/>
      <c r="P608" s="238">
        <f>O608*H608</f>
        <v>0</v>
      </c>
      <c r="Q608" s="238">
        <v>0</v>
      </c>
      <c r="R608" s="238">
        <f>Q608*H608</f>
        <v>0</v>
      </c>
      <c r="S608" s="238">
        <v>0</v>
      </c>
      <c r="T608" s="239">
        <f>S608*H608</f>
        <v>0</v>
      </c>
      <c r="U608" s="39"/>
      <c r="V608" s="39"/>
      <c r="W608" s="39"/>
      <c r="X608" s="39"/>
      <c r="Y608" s="39"/>
      <c r="Z608" s="39"/>
      <c r="AA608" s="39"/>
      <c r="AB608" s="39"/>
      <c r="AC608" s="39"/>
      <c r="AD608" s="39"/>
      <c r="AE608" s="39"/>
      <c r="AR608" s="240" t="s">
        <v>530</v>
      </c>
      <c r="AT608" s="240" t="s">
        <v>352</v>
      </c>
      <c r="AU608" s="240" t="s">
        <v>86</v>
      </c>
      <c r="AY608" s="18" t="s">
        <v>350</v>
      </c>
      <c r="BE608" s="241">
        <f>IF(N608="základní",J608,0)</f>
        <v>0</v>
      </c>
      <c r="BF608" s="241">
        <f>IF(N608="snížená",J608,0)</f>
        <v>0</v>
      </c>
      <c r="BG608" s="241">
        <f>IF(N608="zákl. přenesená",J608,0)</f>
        <v>0</v>
      </c>
      <c r="BH608" s="241">
        <f>IF(N608="sníž. přenesená",J608,0)</f>
        <v>0</v>
      </c>
      <c r="BI608" s="241">
        <f>IF(N608="nulová",J608,0)</f>
        <v>0</v>
      </c>
      <c r="BJ608" s="18" t="s">
        <v>84</v>
      </c>
      <c r="BK608" s="241">
        <f>ROUND(I608*H608,2)</f>
        <v>0</v>
      </c>
      <c r="BL608" s="18" t="s">
        <v>530</v>
      </c>
      <c r="BM608" s="240" t="s">
        <v>4320</v>
      </c>
    </row>
    <row r="609" s="2" customFormat="1">
      <c r="A609" s="39"/>
      <c r="B609" s="40"/>
      <c r="C609" s="41"/>
      <c r="D609" s="242" t="s">
        <v>359</v>
      </c>
      <c r="E609" s="41"/>
      <c r="F609" s="243" t="s">
        <v>8183</v>
      </c>
      <c r="G609" s="41"/>
      <c r="H609" s="41"/>
      <c r="I609" s="244"/>
      <c r="J609" s="41"/>
      <c r="K609" s="41"/>
      <c r="L609" s="45"/>
      <c r="M609" s="245"/>
      <c r="N609" s="246"/>
      <c r="O609" s="92"/>
      <c r="P609" s="92"/>
      <c r="Q609" s="92"/>
      <c r="R609" s="92"/>
      <c r="S609" s="92"/>
      <c r="T609" s="93"/>
      <c r="U609" s="39"/>
      <c r="V609" s="39"/>
      <c r="W609" s="39"/>
      <c r="X609" s="39"/>
      <c r="Y609" s="39"/>
      <c r="Z609" s="39"/>
      <c r="AA609" s="39"/>
      <c r="AB609" s="39"/>
      <c r="AC609" s="39"/>
      <c r="AD609" s="39"/>
      <c r="AE609" s="39"/>
      <c r="AT609" s="18" t="s">
        <v>359</v>
      </c>
      <c r="AU609" s="18" t="s">
        <v>86</v>
      </c>
    </row>
    <row r="610" s="2" customFormat="1" ht="16.5" customHeight="1">
      <c r="A610" s="39"/>
      <c r="B610" s="40"/>
      <c r="C610" s="229" t="s">
        <v>3071</v>
      </c>
      <c r="D610" s="229" t="s">
        <v>352</v>
      </c>
      <c r="E610" s="230" t="s">
        <v>8184</v>
      </c>
      <c r="F610" s="231" t="s">
        <v>8185</v>
      </c>
      <c r="G610" s="232" t="s">
        <v>4932</v>
      </c>
      <c r="H610" s="233">
        <v>2</v>
      </c>
      <c r="I610" s="234"/>
      <c r="J610" s="235">
        <f>ROUND(I610*H610,2)</f>
        <v>0</v>
      </c>
      <c r="K610" s="231" t="s">
        <v>7709</v>
      </c>
      <c r="L610" s="45"/>
      <c r="M610" s="236" t="s">
        <v>1</v>
      </c>
      <c r="N610" s="237" t="s">
        <v>41</v>
      </c>
      <c r="O610" s="92"/>
      <c r="P610" s="238">
        <f>O610*H610</f>
        <v>0</v>
      </c>
      <c r="Q610" s="238">
        <v>0</v>
      </c>
      <c r="R610" s="238">
        <f>Q610*H610</f>
        <v>0</v>
      </c>
      <c r="S610" s="238">
        <v>0</v>
      </c>
      <c r="T610" s="239">
        <f>S610*H610</f>
        <v>0</v>
      </c>
      <c r="U610" s="39"/>
      <c r="V610" s="39"/>
      <c r="W610" s="39"/>
      <c r="X610" s="39"/>
      <c r="Y610" s="39"/>
      <c r="Z610" s="39"/>
      <c r="AA610" s="39"/>
      <c r="AB610" s="39"/>
      <c r="AC610" s="39"/>
      <c r="AD610" s="39"/>
      <c r="AE610" s="39"/>
      <c r="AR610" s="240" t="s">
        <v>530</v>
      </c>
      <c r="AT610" s="240" t="s">
        <v>352</v>
      </c>
      <c r="AU610" s="240" t="s">
        <v>86</v>
      </c>
      <c r="AY610" s="18" t="s">
        <v>350</v>
      </c>
      <c r="BE610" s="241">
        <f>IF(N610="základní",J610,0)</f>
        <v>0</v>
      </c>
      <c r="BF610" s="241">
        <f>IF(N610="snížená",J610,0)</f>
        <v>0</v>
      </c>
      <c r="BG610" s="241">
        <f>IF(N610="zákl. přenesená",J610,0)</f>
        <v>0</v>
      </c>
      <c r="BH610" s="241">
        <f>IF(N610="sníž. přenesená",J610,0)</f>
        <v>0</v>
      </c>
      <c r="BI610" s="241">
        <f>IF(N610="nulová",J610,0)</f>
        <v>0</v>
      </c>
      <c r="BJ610" s="18" t="s">
        <v>84</v>
      </c>
      <c r="BK610" s="241">
        <f>ROUND(I610*H610,2)</f>
        <v>0</v>
      </c>
      <c r="BL610" s="18" t="s">
        <v>530</v>
      </c>
      <c r="BM610" s="240" t="s">
        <v>4328</v>
      </c>
    </row>
    <row r="611" s="2" customFormat="1">
      <c r="A611" s="39"/>
      <c r="B611" s="40"/>
      <c r="C611" s="41"/>
      <c r="D611" s="242" t="s">
        <v>359</v>
      </c>
      <c r="E611" s="41"/>
      <c r="F611" s="243" t="s">
        <v>8185</v>
      </c>
      <c r="G611" s="41"/>
      <c r="H611" s="41"/>
      <c r="I611" s="244"/>
      <c r="J611" s="41"/>
      <c r="K611" s="41"/>
      <c r="L611" s="45"/>
      <c r="M611" s="245"/>
      <c r="N611" s="246"/>
      <c r="O611" s="92"/>
      <c r="P611" s="92"/>
      <c r="Q611" s="92"/>
      <c r="R611" s="92"/>
      <c r="S611" s="92"/>
      <c r="T611" s="93"/>
      <c r="U611" s="39"/>
      <c r="V611" s="39"/>
      <c r="W611" s="39"/>
      <c r="X611" s="39"/>
      <c r="Y611" s="39"/>
      <c r="Z611" s="39"/>
      <c r="AA611" s="39"/>
      <c r="AB611" s="39"/>
      <c r="AC611" s="39"/>
      <c r="AD611" s="39"/>
      <c r="AE611" s="39"/>
      <c r="AT611" s="18" t="s">
        <v>359</v>
      </c>
      <c r="AU611" s="18" t="s">
        <v>86</v>
      </c>
    </row>
    <row r="612" s="2" customFormat="1" ht="37.8" customHeight="1">
      <c r="A612" s="39"/>
      <c r="B612" s="40"/>
      <c r="C612" s="229" t="s">
        <v>3078</v>
      </c>
      <c r="D612" s="229" t="s">
        <v>352</v>
      </c>
      <c r="E612" s="230" t="s">
        <v>8186</v>
      </c>
      <c r="F612" s="231" t="s">
        <v>8187</v>
      </c>
      <c r="G612" s="232" t="s">
        <v>4932</v>
      </c>
      <c r="H612" s="233">
        <v>1</v>
      </c>
      <c r="I612" s="234"/>
      <c r="J612" s="235">
        <f>ROUND(I612*H612,2)</f>
        <v>0</v>
      </c>
      <c r="K612" s="231" t="s">
        <v>7709</v>
      </c>
      <c r="L612" s="45"/>
      <c r="M612" s="236" t="s">
        <v>1</v>
      </c>
      <c r="N612" s="237" t="s">
        <v>41</v>
      </c>
      <c r="O612" s="92"/>
      <c r="P612" s="238">
        <f>O612*H612</f>
        <v>0</v>
      </c>
      <c r="Q612" s="238">
        <v>0</v>
      </c>
      <c r="R612" s="238">
        <f>Q612*H612</f>
        <v>0</v>
      </c>
      <c r="S612" s="238">
        <v>0</v>
      </c>
      <c r="T612" s="239">
        <f>S612*H612</f>
        <v>0</v>
      </c>
      <c r="U612" s="39"/>
      <c r="V612" s="39"/>
      <c r="W612" s="39"/>
      <c r="X612" s="39"/>
      <c r="Y612" s="39"/>
      <c r="Z612" s="39"/>
      <c r="AA612" s="39"/>
      <c r="AB612" s="39"/>
      <c r="AC612" s="39"/>
      <c r="AD612" s="39"/>
      <c r="AE612" s="39"/>
      <c r="AR612" s="240" t="s">
        <v>530</v>
      </c>
      <c r="AT612" s="240" t="s">
        <v>352</v>
      </c>
      <c r="AU612" s="240" t="s">
        <v>86</v>
      </c>
      <c r="AY612" s="18" t="s">
        <v>350</v>
      </c>
      <c r="BE612" s="241">
        <f>IF(N612="základní",J612,0)</f>
        <v>0</v>
      </c>
      <c r="BF612" s="241">
        <f>IF(N612="snížená",J612,0)</f>
        <v>0</v>
      </c>
      <c r="BG612" s="241">
        <f>IF(N612="zákl. přenesená",J612,0)</f>
        <v>0</v>
      </c>
      <c r="BH612" s="241">
        <f>IF(N612="sníž. přenesená",J612,0)</f>
        <v>0</v>
      </c>
      <c r="BI612" s="241">
        <f>IF(N612="nulová",J612,0)</f>
        <v>0</v>
      </c>
      <c r="BJ612" s="18" t="s">
        <v>84</v>
      </c>
      <c r="BK612" s="241">
        <f>ROUND(I612*H612,2)</f>
        <v>0</v>
      </c>
      <c r="BL612" s="18" t="s">
        <v>530</v>
      </c>
      <c r="BM612" s="240" t="s">
        <v>4336</v>
      </c>
    </row>
    <row r="613" s="2" customFormat="1">
      <c r="A613" s="39"/>
      <c r="B613" s="40"/>
      <c r="C613" s="41"/>
      <c r="D613" s="242" t="s">
        <v>359</v>
      </c>
      <c r="E613" s="41"/>
      <c r="F613" s="243" t="s">
        <v>8187</v>
      </c>
      <c r="G613" s="41"/>
      <c r="H613" s="41"/>
      <c r="I613" s="244"/>
      <c r="J613" s="41"/>
      <c r="K613" s="41"/>
      <c r="L613" s="45"/>
      <c r="M613" s="245"/>
      <c r="N613" s="246"/>
      <c r="O613" s="92"/>
      <c r="P613" s="92"/>
      <c r="Q613" s="92"/>
      <c r="R613" s="92"/>
      <c r="S613" s="92"/>
      <c r="T613" s="93"/>
      <c r="U613" s="39"/>
      <c r="V613" s="39"/>
      <c r="W613" s="39"/>
      <c r="X613" s="39"/>
      <c r="Y613" s="39"/>
      <c r="Z613" s="39"/>
      <c r="AA613" s="39"/>
      <c r="AB613" s="39"/>
      <c r="AC613" s="39"/>
      <c r="AD613" s="39"/>
      <c r="AE613" s="39"/>
      <c r="AT613" s="18" t="s">
        <v>359</v>
      </c>
      <c r="AU613" s="18" t="s">
        <v>86</v>
      </c>
    </row>
    <row r="614" s="2" customFormat="1" ht="16.5" customHeight="1">
      <c r="A614" s="39"/>
      <c r="B614" s="40"/>
      <c r="C614" s="229" t="s">
        <v>3089</v>
      </c>
      <c r="D614" s="229" t="s">
        <v>352</v>
      </c>
      <c r="E614" s="230" t="s">
        <v>8188</v>
      </c>
      <c r="F614" s="231" t="s">
        <v>8189</v>
      </c>
      <c r="G614" s="232" t="s">
        <v>4932</v>
      </c>
      <c r="H614" s="233">
        <v>1</v>
      </c>
      <c r="I614" s="234"/>
      <c r="J614" s="235">
        <f>ROUND(I614*H614,2)</f>
        <v>0</v>
      </c>
      <c r="K614" s="231" t="s">
        <v>7709</v>
      </c>
      <c r="L614" s="45"/>
      <c r="M614" s="236" t="s">
        <v>1</v>
      </c>
      <c r="N614" s="237" t="s">
        <v>41</v>
      </c>
      <c r="O614" s="92"/>
      <c r="P614" s="238">
        <f>O614*H614</f>
        <v>0</v>
      </c>
      <c r="Q614" s="238">
        <v>0</v>
      </c>
      <c r="R614" s="238">
        <f>Q614*H614</f>
        <v>0</v>
      </c>
      <c r="S614" s="238">
        <v>0</v>
      </c>
      <c r="T614" s="239">
        <f>S614*H614</f>
        <v>0</v>
      </c>
      <c r="U614" s="39"/>
      <c r="V614" s="39"/>
      <c r="W614" s="39"/>
      <c r="X614" s="39"/>
      <c r="Y614" s="39"/>
      <c r="Z614" s="39"/>
      <c r="AA614" s="39"/>
      <c r="AB614" s="39"/>
      <c r="AC614" s="39"/>
      <c r="AD614" s="39"/>
      <c r="AE614" s="39"/>
      <c r="AR614" s="240" t="s">
        <v>530</v>
      </c>
      <c r="AT614" s="240" t="s">
        <v>352</v>
      </c>
      <c r="AU614" s="240" t="s">
        <v>86</v>
      </c>
      <c r="AY614" s="18" t="s">
        <v>350</v>
      </c>
      <c r="BE614" s="241">
        <f>IF(N614="základní",J614,0)</f>
        <v>0</v>
      </c>
      <c r="BF614" s="241">
        <f>IF(N614="snížená",J614,0)</f>
        <v>0</v>
      </c>
      <c r="BG614" s="241">
        <f>IF(N614="zákl. přenesená",J614,0)</f>
        <v>0</v>
      </c>
      <c r="BH614" s="241">
        <f>IF(N614="sníž. přenesená",J614,0)</f>
        <v>0</v>
      </c>
      <c r="BI614" s="241">
        <f>IF(N614="nulová",J614,0)</f>
        <v>0</v>
      </c>
      <c r="BJ614" s="18" t="s">
        <v>84</v>
      </c>
      <c r="BK614" s="241">
        <f>ROUND(I614*H614,2)</f>
        <v>0</v>
      </c>
      <c r="BL614" s="18" t="s">
        <v>530</v>
      </c>
      <c r="BM614" s="240" t="s">
        <v>4344</v>
      </c>
    </row>
    <row r="615" s="2" customFormat="1">
      <c r="A615" s="39"/>
      <c r="B615" s="40"/>
      <c r="C615" s="41"/>
      <c r="D615" s="242" t="s">
        <v>359</v>
      </c>
      <c r="E615" s="41"/>
      <c r="F615" s="243" t="s">
        <v>8189</v>
      </c>
      <c r="G615" s="41"/>
      <c r="H615" s="41"/>
      <c r="I615" s="244"/>
      <c r="J615" s="41"/>
      <c r="K615" s="41"/>
      <c r="L615" s="45"/>
      <c r="M615" s="245"/>
      <c r="N615" s="246"/>
      <c r="O615" s="92"/>
      <c r="P615" s="92"/>
      <c r="Q615" s="92"/>
      <c r="R615" s="92"/>
      <c r="S615" s="92"/>
      <c r="T615" s="93"/>
      <c r="U615" s="39"/>
      <c r="V615" s="39"/>
      <c r="W615" s="39"/>
      <c r="X615" s="39"/>
      <c r="Y615" s="39"/>
      <c r="Z615" s="39"/>
      <c r="AA615" s="39"/>
      <c r="AB615" s="39"/>
      <c r="AC615" s="39"/>
      <c r="AD615" s="39"/>
      <c r="AE615" s="39"/>
      <c r="AT615" s="18" t="s">
        <v>359</v>
      </c>
      <c r="AU615" s="18" t="s">
        <v>86</v>
      </c>
    </row>
    <row r="616" s="2" customFormat="1" ht="37.8" customHeight="1">
      <c r="A616" s="39"/>
      <c r="B616" s="40"/>
      <c r="C616" s="229" t="s">
        <v>3096</v>
      </c>
      <c r="D616" s="229" t="s">
        <v>352</v>
      </c>
      <c r="E616" s="230" t="s">
        <v>8190</v>
      </c>
      <c r="F616" s="231" t="s">
        <v>8191</v>
      </c>
      <c r="G616" s="232" t="s">
        <v>4932</v>
      </c>
      <c r="H616" s="233">
        <v>1</v>
      </c>
      <c r="I616" s="234"/>
      <c r="J616" s="235">
        <f>ROUND(I616*H616,2)</f>
        <v>0</v>
      </c>
      <c r="K616" s="231" t="s">
        <v>7709</v>
      </c>
      <c r="L616" s="45"/>
      <c r="M616" s="236" t="s">
        <v>1</v>
      </c>
      <c r="N616" s="237" t="s">
        <v>41</v>
      </c>
      <c r="O616" s="92"/>
      <c r="P616" s="238">
        <f>O616*H616</f>
        <v>0</v>
      </c>
      <c r="Q616" s="238">
        <v>0</v>
      </c>
      <c r="R616" s="238">
        <f>Q616*H616</f>
        <v>0</v>
      </c>
      <c r="S616" s="238">
        <v>0</v>
      </c>
      <c r="T616" s="239">
        <f>S616*H616</f>
        <v>0</v>
      </c>
      <c r="U616" s="39"/>
      <c r="V616" s="39"/>
      <c r="W616" s="39"/>
      <c r="X616" s="39"/>
      <c r="Y616" s="39"/>
      <c r="Z616" s="39"/>
      <c r="AA616" s="39"/>
      <c r="AB616" s="39"/>
      <c r="AC616" s="39"/>
      <c r="AD616" s="39"/>
      <c r="AE616" s="39"/>
      <c r="AR616" s="240" t="s">
        <v>530</v>
      </c>
      <c r="AT616" s="240" t="s">
        <v>352</v>
      </c>
      <c r="AU616" s="240" t="s">
        <v>86</v>
      </c>
      <c r="AY616" s="18" t="s">
        <v>350</v>
      </c>
      <c r="BE616" s="241">
        <f>IF(N616="základní",J616,0)</f>
        <v>0</v>
      </c>
      <c r="BF616" s="241">
        <f>IF(N616="snížená",J616,0)</f>
        <v>0</v>
      </c>
      <c r="BG616" s="241">
        <f>IF(N616="zákl. přenesená",J616,0)</f>
        <v>0</v>
      </c>
      <c r="BH616" s="241">
        <f>IF(N616="sníž. přenesená",J616,0)</f>
        <v>0</v>
      </c>
      <c r="BI616" s="241">
        <f>IF(N616="nulová",J616,0)</f>
        <v>0</v>
      </c>
      <c r="BJ616" s="18" t="s">
        <v>84</v>
      </c>
      <c r="BK616" s="241">
        <f>ROUND(I616*H616,2)</f>
        <v>0</v>
      </c>
      <c r="BL616" s="18" t="s">
        <v>530</v>
      </c>
      <c r="BM616" s="240" t="s">
        <v>4352</v>
      </c>
    </row>
    <row r="617" s="2" customFormat="1">
      <c r="A617" s="39"/>
      <c r="B617" s="40"/>
      <c r="C617" s="41"/>
      <c r="D617" s="242" t="s">
        <v>359</v>
      </c>
      <c r="E617" s="41"/>
      <c r="F617" s="243" t="s">
        <v>8191</v>
      </c>
      <c r="G617" s="41"/>
      <c r="H617" s="41"/>
      <c r="I617" s="244"/>
      <c r="J617" s="41"/>
      <c r="K617" s="41"/>
      <c r="L617" s="45"/>
      <c r="M617" s="245"/>
      <c r="N617" s="246"/>
      <c r="O617" s="92"/>
      <c r="P617" s="92"/>
      <c r="Q617" s="92"/>
      <c r="R617" s="92"/>
      <c r="S617" s="92"/>
      <c r="T617" s="93"/>
      <c r="U617" s="39"/>
      <c r="V617" s="39"/>
      <c r="W617" s="39"/>
      <c r="X617" s="39"/>
      <c r="Y617" s="39"/>
      <c r="Z617" s="39"/>
      <c r="AA617" s="39"/>
      <c r="AB617" s="39"/>
      <c r="AC617" s="39"/>
      <c r="AD617" s="39"/>
      <c r="AE617" s="39"/>
      <c r="AT617" s="18" t="s">
        <v>359</v>
      </c>
      <c r="AU617" s="18" t="s">
        <v>86</v>
      </c>
    </row>
    <row r="618" s="2" customFormat="1" ht="16.5" customHeight="1">
      <c r="A618" s="39"/>
      <c r="B618" s="40"/>
      <c r="C618" s="229" t="s">
        <v>3104</v>
      </c>
      <c r="D618" s="229" t="s">
        <v>352</v>
      </c>
      <c r="E618" s="230" t="s">
        <v>8192</v>
      </c>
      <c r="F618" s="231" t="s">
        <v>8193</v>
      </c>
      <c r="G618" s="232" t="s">
        <v>4932</v>
      </c>
      <c r="H618" s="233">
        <v>1</v>
      </c>
      <c r="I618" s="234"/>
      <c r="J618" s="235">
        <f>ROUND(I618*H618,2)</f>
        <v>0</v>
      </c>
      <c r="K618" s="231" t="s">
        <v>7709</v>
      </c>
      <c r="L618" s="45"/>
      <c r="M618" s="236" t="s">
        <v>1</v>
      </c>
      <c r="N618" s="237" t="s">
        <v>41</v>
      </c>
      <c r="O618" s="92"/>
      <c r="P618" s="238">
        <f>O618*H618</f>
        <v>0</v>
      </c>
      <c r="Q618" s="238">
        <v>0</v>
      </c>
      <c r="R618" s="238">
        <f>Q618*H618</f>
        <v>0</v>
      </c>
      <c r="S618" s="238">
        <v>0</v>
      </c>
      <c r="T618" s="239">
        <f>S618*H618</f>
        <v>0</v>
      </c>
      <c r="U618" s="39"/>
      <c r="V618" s="39"/>
      <c r="W618" s="39"/>
      <c r="X618" s="39"/>
      <c r="Y618" s="39"/>
      <c r="Z618" s="39"/>
      <c r="AA618" s="39"/>
      <c r="AB618" s="39"/>
      <c r="AC618" s="39"/>
      <c r="AD618" s="39"/>
      <c r="AE618" s="39"/>
      <c r="AR618" s="240" t="s">
        <v>530</v>
      </c>
      <c r="AT618" s="240" t="s">
        <v>352</v>
      </c>
      <c r="AU618" s="240" t="s">
        <v>86</v>
      </c>
      <c r="AY618" s="18" t="s">
        <v>350</v>
      </c>
      <c r="BE618" s="241">
        <f>IF(N618="základní",J618,0)</f>
        <v>0</v>
      </c>
      <c r="BF618" s="241">
        <f>IF(N618="snížená",J618,0)</f>
        <v>0</v>
      </c>
      <c r="BG618" s="241">
        <f>IF(N618="zákl. přenesená",J618,0)</f>
        <v>0</v>
      </c>
      <c r="BH618" s="241">
        <f>IF(N618="sníž. přenesená",J618,0)</f>
        <v>0</v>
      </c>
      <c r="BI618" s="241">
        <f>IF(N618="nulová",J618,0)</f>
        <v>0</v>
      </c>
      <c r="BJ618" s="18" t="s">
        <v>84</v>
      </c>
      <c r="BK618" s="241">
        <f>ROUND(I618*H618,2)</f>
        <v>0</v>
      </c>
      <c r="BL618" s="18" t="s">
        <v>530</v>
      </c>
      <c r="BM618" s="240" t="s">
        <v>4360</v>
      </c>
    </row>
    <row r="619" s="2" customFormat="1">
      <c r="A619" s="39"/>
      <c r="B619" s="40"/>
      <c r="C619" s="41"/>
      <c r="D619" s="242" t="s">
        <v>359</v>
      </c>
      <c r="E619" s="41"/>
      <c r="F619" s="243" t="s">
        <v>8193</v>
      </c>
      <c r="G619" s="41"/>
      <c r="H619" s="41"/>
      <c r="I619" s="244"/>
      <c r="J619" s="41"/>
      <c r="K619" s="41"/>
      <c r="L619" s="45"/>
      <c r="M619" s="245"/>
      <c r="N619" s="246"/>
      <c r="O619" s="92"/>
      <c r="P619" s="92"/>
      <c r="Q619" s="92"/>
      <c r="R619" s="92"/>
      <c r="S619" s="92"/>
      <c r="T619" s="93"/>
      <c r="U619" s="39"/>
      <c r="V619" s="39"/>
      <c r="W619" s="39"/>
      <c r="X619" s="39"/>
      <c r="Y619" s="39"/>
      <c r="Z619" s="39"/>
      <c r="AA619" s="39"/>
      <c r="AB619" s="39"/>
      <c r="AC619" s="39"/>
      <c r="AD619" s="39"/>
      <c r="AE619" s="39"/>
      <c r="AT619" s="18" t="s">
        <v>359</v>
      </c>
      <c r="AU619" s="18" t="s">
        <v>86</v>
      </c>
    </row>
    <row r="620" s="2" customFormat="1" ht="37.8" customHeight="1">
      <c r="A620" s="39"/>
      <c r="B620" s="40"/>
      <c r="C620" s="229" t="s">
        <v>3111</v>
      </c>
      <c r="D620" s="229" t="s">
        <v>352</v>
      </c>
      <c r="E620" s="230" t="s">
        <v>8194</v>
      </c>
      <c r="F620" s="231" t="s">
        <v>8195</v>
      </c>
      <c r="G620" s="232" t="s">
        <v>4932</v>
      </c>
      <c r="H620" s="233">
        <v>1</v>
      </c>
      <c r="I620" s="234"/>
      <c r="J620" s="235">
        <f>ROUND(I620*H620,2)</f>
        <v>0</v>
      </c>
      <c r="K620" s="231" t="s">
        <v>7709</v>
      </c>
      <c r="L620" s="45"/>
      <c r="M620" s="236" t="s">
        <v>1</v>
      </c>
      <c r="N620" s="237" t="s">
        <v>41</v>
      </c>
      <c r="O620" s="92"/>
      <c r="P620" s="238">
        <f>O620*H620</f>
        <v>0</v>
      </c>
      <c r="Q620" s="238">
        <v>0</v>
      </c>
      <c r="R620" s="238">
        <f>Q620*H620</f>
        <v>0</v>
      </c>
      <c r="S620" s="238">
        <v>0</v>
      </c>
      <c r="T620" s="239">
        <f>S620*H620</f>
        <v>0</v>
      </c>
      <c r="U620" s="39"/>
      <c r="V620" s="39"/>
      <c r="W620" s="39"/>
      <c r="X620" s="39"/>
      <c r="Y620" s="39"/>
      <c r="Z620" s="39"/>
      <c r="AA620" s="39"/>
      <c r="AB620" s="39"/>
      <c r="AC620" s="39"/>
      <c r="AD620" s="39"/>
      <c r="AE620" s="39"/>
      <c r="AR620" s="240" t="s">
        <v>530</v>
      </c>
      <c r="AT620" s="240" t="s">
        <v>352</v>
      </c>
      <c r="AU620" s="240" t="s">
        <v>86</v>
      </c>
      <c r="AY620" s="18" t="s">
        <v>350</v>
      </c>
      <c r="BE620" s="241">
        <f>IF(N620="základní",J620,0)</f>
        <v>0</v>
      </c>
      <c r="BF620" s="241">
        <f>IF(N620="snížená",J620,0)</f>
        <v>0</v>
      </c>
      <c r="BG620" s="241">
        <f>IF(N620="zákl. přenesená",J620,0)</f>
        <v>0</v>
      </c>
      <c r="BH620" s="241">
        <f>IF(N620="sníž. přenesená",J620,0)</f>
        <v>0</v>
      </c>
      <c r="BI620" s="241">
        <f>IF(N620="nulová",J620,0)</f>
        <v>0</v>
      </c>
      <c r="BJ620" s="18" t="s">
        <v>84</v>
      </c>
      <c r="BK620" s="241">
        <f>ROUND(I620*H620,2)</f>
        <v>0</v>
      </c>
      <c r="BL620" s="18" t="s">
        <v>530</v>
      </c>
      <c r="BM620" s="240" t="s">
        <v>4368</v>
      </c>
    </row>
    <row r="621" s="2" customFormat="1">
      <c r="A621" s="39"/>
      <c r="B621" s="40"/>
      <c r="C621" s="41"/>
      <c r="D621" s="242" t="s">
        <v>359</v>
      </c>
      <c r="E621" s="41"/>
      <c r="F621" s="243" t="s">
        <v>8195</v>
      </c>
      <c r="G621" s="41"/>
      <c r="H621" s="41"/>
      <c r="I621" s="244"/>
      <c r="J621" s="41"/>
      <c r="K621" s="41"/>
      <c r="L621" s="45"/>
      <c r="M621" s="245"/>
      <c r="N621" s="246"/>
      <c r="O621" s="92"/>
      <c r="P621" s="92"/>
      <c r="Q621" s="92"/>
      <c r="R621" s="92"/>
      <c r="S621" s="92"/>
      <c r="T621" s="93"/>
      <c r="U621" s="39"/>
      <c r="V621" s="39"/>
      <c r="W621" s="39"/>
      <c r="X621" s="39"/>
      <c r="Y621" s="39"/>
      <c r="Z621" s="39"/>
      <c r="AA621" s="39"/>
      <c r="AB621" s="39"/>
      <c r="AC621" s="39"/>
      <c r="AD621" s="39"/>
      <c r="AE621" s="39"/>
      <c r="AT621" s="18" t="s">
        <v>359</v>
      </c>
      <c r="AU621" s="18" t="s">
        <v>86</v>
      </c>
    </row>
    <row r="622" s="2" customFormat="1" ht="16.5" customHeight="1">
      <c r="A622" s="39"/>
      <c r="B622" s="40"/>
      <c r="C622" s="229" t="s">
        <v>3120</v>
      </c>
      <c r="D622" s="229" t="s">
        <v>352</v>
      </c>
      <c r="E622" s="230" t="s">
        <v>8196</v>
      </c>
      <c r="F622" s="231" t="s">
        <v>8197</v>
      </c>
      <c r="G622" s="232" t="s">
        <v>4932</v>
      </c>
      <c r="H622" s="233">
        <v>1</v>
      </c>
      <c r="I622" s="234"/>
      <c r="J622" s="235">
        <f>ROUND(I622*H622,2)</f>
        <v>0</v>
      </c>
      <c r="K622" s="231" t="s">
        <v>7709</v>
      </c>
      <c r="L622" s="45"/>
      <c r="M622" s="236" t="s">
        <v>1</v>
      </c>
      <c r="N622" s="237" t="s">
        <v>41</v>
      </c>
      <c r="O622" s="92"/>
      <c r="P622" s="238">
        <f>O622*H622</f>
        <v>0</v>
      </c>
      <c r="Q622" s="238">
        <v>0</v>
      </c>
      <c r="R622" s="238">
        <f>Q622*H622</f>
        <v>0</v>
      </c>
      <c r="S622" s="238">
        <v>0</v>
      </c>
      <c r="T622" s="239">
        <f>S622*H622</f>
        <v>0</v>
      </c>
      <c r="U622" s="39"/>
      <c r="V622" s="39"/>
      <c r="W622" s="39"/>
      <c r="X622" s="39"/>
      <c r="Y622" s="39"/>
      <c r="Z622" s="39"/>
      <c r="AA622" s="39"/>
      <c r="AB622" s="39"/>
      <c r="AC622" s="39"/>
      <c r="AD622" s="39"/>
      <c r="AE622" s="39"/>
      <c r="AR622" s="240" t="s">
        <v>530</v>
      </c>
      <c r="AT622" s="240" t="s">
        <v>352</v>
      </c>
      <c r="AU622" s="240" t="s">
        <v>86</v>
      </c>
      <c r="AY622" s="18" t="s">
        <v>350</v>
      </c>
      <c r="BE622" s="241">
        <f>IF(N622="základní",J622,0)</f>
        <v>0</v>
      </c>
      <c r="BF622" s="241">
        <f>IF(N622="snížená",J622,0)</f>
        <v>0</v>
      </c>
      <c r="BG622" s="241">
        <f>IF(N622="zákl. přenesená",J622,0)</f>
        <v>0</v>
      </c>
      <c r="BH622" s="241">
        <f>IF(N622="sníž. přenesená",J622,0)</f>
        <v>0</v>
      </c>
      <c r="BI622" s="241">
        <f>IF(N622="nulová",J622,0)</f>
        <v>0</v>
      </c>
      <c r="BJ622" s="18" t="s">
        <v>84</v>
      </c>
      <c r="BK622" s="241">
        <f>ROUND(I622*H622,2)</f>
        <v>0</v>
      </c>
      <c r="BL622" s="18" t="s">
        <v>530</v>
      </c>
      <c r="BM622" s="240" t="s">
        <v>4376</v>
      </c>
    </row>
    <row r="623" s="2" customFormat="1">
      <c r="A623" s="39"/>
      <c r="B623" s="40"/>
      <c r="C623" s="41"/>
      <c r="D623" s="242" t="s">
        <v>359</v>
      </c>
      <c r="E623" s="41"/>
      <c r="F623" s="243" t="s">
        <v>8197</v>
      </c>
      <c r="G623" s="41"/>
      <c r="H623" s="41"/>
      <c r="I623" s="244"/>
      <c r="J623" s="41"/>
      <c r="K623" s="41"/>
      <c r="L623" s="45"/>
      <c r="M623" s="245"/>
      <c r="N623" s="246"/>
      <c r="O623" s="92"/>
      <c r="P623" s="92"/>
      <c r="Q623" s="92"/>
      <c r="R623" s="92"/>
      <c r="S623" s="92"/>
      <c r="T623" s="93"/>
      <c r="U623" s="39"/>
      <c r="V623" s="39"/>
      <c r="W623" s="39"/>
      <c r="X623" s="39"/>
      <c r="Y623" s="39"/>
      <c r="Z623" s="39"/>
      <c r="AA623" s="39"/>
      <c r="AB623" s="39"/>
      <c r="AC623" s="39"/>
      <c r="AD623" s="39"/>
      <c r="AE623" s="39"/>
      <c r="AT623" s="18" t="s">
        <v>359</v>
      </c>
      <c r="AU623" s="18" t="s">
        <v>86</v>
      </c>
    </row>
    <row r="624" s="2" customFormat="1" ht="37.8" customHeight="1">
      <c r="A624" s="39"/>
      <c r="B624" s="40"/>
      <c r="C624" s="229" t="s">
        <v>3129</v>
      </c>
      <c r="D624" s="229" t="s">
        <v>352</v>
      </c>
      <c r="E624" s="230" t="s">
        <v>8198</v>
      </c>
      <c r="F624" s="231" t="s">
        <v>8199</v>
      </c>
      <c r="G624" s="232" t="s">
        <v>4932</v>
      </c>
      <c r="H624" s="233">
        <v>1</v>
      </c>
      <c r="I624" s="234"/>
      <c r="J624" s="235">
        <f>ROUND(I624*H624,2)</f>
        <v>0</v>
      </c>
      <c r="K624" s="231" t="s">
        <v>7709</v>
      </c>
      <c r="L624" s="45"/>
      <c r="M624" s="236" t="s">
        <v>1</v>
      </c>
      <c r="N624" s="237" t="s">
        <v>41</v>
      </c>
      <c r="O624" s="92"/>
      <c r="P624" s="238">
        <f>O624*H624</f>
        <v>0</v>
      </c>
      <c r="Q624" s="238">
        <v>0</v>
      </c>
      <c r="R624" s="238">
        <f>Q624*H624</f>
        <v>0</v>
      </c>
      <c r="S624" s="238">
        <v>0</v>
      </c>
      <c r="T624" s="239">
        <f>S624*H624</f>
        <v>0</v>
      </c>
      <c r="U624" s="39"/>
      <c r="V624" s="39"/>
      <c r="W624" s="39"/>
      <c r="X624" s="39"/>
      <c r="Y624" s="39"/>
      <c r="Z624" s="39"/>
      <c r="AA624" s="39"/>
      <c r="AB624" s="39"/>
      <c r="AC624" s="39"/>
      <c r="AD624" s="39"/>
      <c r="AE624" s="39"/>
      <c r="AR624" s="240" t="s">
        <v>530</v>
      </c>
      <c r="AT624" s="240" t="s">
        <v>352</v>
      </c>
      <c r="AU624" s="240" t="s">
        <v>86</v>
      </c>
      <c r="AY624" s="18" t="s">
        <v>350</v>
      </c>
      <c r="BE624" s="241">
        <f>IF(N624="základní",J624,0)</f>
        <v>0</v>
      </c>
      <c r="BF624" s="241">
        <f>IF(N624="snížená",J624,0)</f>
        <v>0</v>
      </c>
      <c r="BG624" s="241">
        <f>IF(N624="zákl. přenesená",J624,0)</f>
        <v>0</v>
      </c>
      <c r="BH624" s="241">
        <f>IF(N624="sníž. přenesená",J624,0)</f>
        <v>0</v>
      </c>
      <c r="BI624" s="241">
        <f>IF(N624="nulová",J624,0)</f>
        <v>0</v>
      </c>
      <c r="BJ624" s="18" t="s">
        <v>84</v>
      </c>
      <c r="BK624" s="241">
        <f>ROUND(I624*H624,2)</f>
        <v>0</v>
      </c>
      <c r="BL624" s="18" t="s">
        <v>530</v>
      </c>
      <c r="BM624" s="240" t="s">
        <v>4384</v>
      </c>
    </row>
    <row r="625" s="2" customFormat="1">
      <c r="A625" s="39"/>
      <c r="B625" s="40"/>
      <c r="C625" s="41"/>
      <c r="D625" s="242" t="s">
        <v>359</v>
      </c>
      <c r="E625" s="41"/>
      <c r="F625" s="243" t="s">
        <v>8199</v>
      </c>
      <c r="G625" s="41"/>
      <c r="H625" s="41"/>
      <c r="I625" s="244"/>
      <c r="J625" s="41"/>
      <c r="K625" s="41"/>
      <c r="L625" s="45"/>
      <c r="M625" s="245"/>
      <c r="N625" s="246"/>
      <c r="O625" s="92"/>
      <c r="P625" s="92"/>
      <c r="Q625" s="92"/>
      <c r="R625" s="92"/>
      <c r="S625" s="92"/>
      <c r="T625" s="93"/>
      <c r="U625" s="39"/>
      <c r="V625" s="39"/>
      <c r="W625" s="39"/>
      <c r="X625" s="39"/>
      <c r="Y625" s="39"/>
      <c r="Z625" s="39"/>
      <c r="AA625" s="39"/>
      <c r="AB625" s="39"/>
      <c r="AC625" s="39"/>
      <c r="AD625" s="39"/>
      <c r="AE625" s="39"/>
      <c r="AT625" s="18" t="s">
        <v>359</v>
      </c>
      <c r="AU625" s="18" t="s">
        <v>86</v>
      </c>
    </row>
    <row r="626" s="2" customFormat="1" ht="16.5" customHeight="1">
      <c r="A626" s="39"/>
      <c r="B626" s="40"/>
      <c r="C626" s="229" t="s">
        <v>3137</v>
      </c>
      <c r="D626" s="229" t="s">
        <v>352</v>
      </c>
      <c r="E626" s="230" t="s">
        <v>8200</v>
      </c>
      <c r="F626" s="231" t="s">
        <v>8201</v>
      </c>
      <c r="G626" s="232" t="s">
        <v>4932</v>
      </c>
      <c r="H626" s="233">
        <v>1</v>
      </c>
      <c r="I626" s="234"/>
      <c r="J626" s="235">
        <f>ROUND(I626*H626,2)</f>
        <v>0</v>
      </c>
      <c r="K626" s="231" t="s">
        <v>7709</v>
      </c>
      <c r="L626" s="45"/>
      <c r="M626" s="236" t="s">
        <v>1</v>
      </c>
      <c r="N626" s="237" t="s">
        <v>41</v>
      </c>
      <c r="O626" s="92"/>
      <c r="P626" s="238">
        <f>O626*H626</f>
        <v>0</v>
      </c>
      <c r="Q626" s="238">
        <v>0</v>
      </c>
      <c r="R626" s="238">
        <f>Q626*H626</f>
        <v>0</v>
      </c>
      <c r="S626" s="238">
        <v>0</v>
      </c>
      <c r="T626" s="239">
        <f>S626*H626</f>
        <v>0</v>
      </c>
      <c r="U626" s="39"/>
      <c r="V626" s="39"/>
      <c r="W626" s="39"/>
      <c r="X626" s="39"/>
      <c r="Y626" s="39"/>
      <c r="Z626" s="39"/>
      <c r="AA626" s="39"/>
      <c r="AB626" s="39"/>
      <c r="AC626" s="39"/>
      <c r="AD626" s="39"/>
      <c r="AE626" s="39"/>
      <c r="AR626" s="240" t="s">
        <v>530</v>
      </c>
      <c r="AT626" s="240" t="s">
        <v>352</v>
      </c>
      <c r="AU626" s="240" t="s">
        <v>86</v>
      </c>
      <c r="AY626" s="18" t="s">
        <v>350</v>
      </c>
      <c r="BE626" s="241">
        <f>IF(N626="základní",J626,0)</f>
        <v>0</v>
      </c>
      <c r="BF626" s="241">
        <f>IF(N626="snížená",J626,0)</f>
        <v>0</v>
      </c>
      <c r="BG626" s="241">
        <f>IF(N626="zákl. přenesená",J626,0)</f>
        <v>0</v>
      </c>
      <c r="BH626" s="241">
        <f>IF(N626="sníž. přenesená",J626,0)</f>
        <v>0</v>
      </c>
      <c r="BI626" s="241">
        <f>IF(N626="nulová",J626,0)</f>
        <v>0</v>
      </c>
      <c r="BJ626" s="18" t="s">
        <v>84</v>
      </c>
      <c r="BK626" s="241">
        <f>ROUND(I626*H626,2)</f>
        <v>0</v>
      </c>
      <c r="BL626" s="18" t="s">
        <v>530</v>
      </c>
      <c r="BM626" s="240" t="s">
        <v>4392</v>
      </c>
    </row>
    <row r="627" s="2" customFormat="1">
      <c r="A627" s="39"/>
      <c r="B627" s="40"/>
      <c r="C627" s="41"/>
      <c r="D627" s="242" t="s">
        <v>359</v>
      </c>
      <c r="E627" s="41"/>
      <c r="F627" s="243" t="s">
        <v>8201</v>
      </c>
      <c r="G627" s="41"/>
      <c r="H627" s="41"/>
      <c r="I627" s="244"/>
      <c r="J627" s="41"/>
      <c r="K627" s="41"/>
      <c r="L627" s="45"/>
      <c r="M627" s="245"/>
      <c r="N627" s="246"/>
      <c r="O627" s="92"/>
      <c r="P627" s="92"/>
      <c r="Q627" s="92"/>
      <c r="R627" s="92"/>
      <c r="S627" s="92"/>
      <c r="T627" s="93"/>
      <c r="U627" s="39"/>
      <c r="V627" s="39"/>
      <c r="W627" s="39"/>
      <c r="X627" s="39"/>
      <c r="Y627" s="39"/>
      <c r="Z627" s="39"/>
      <c r="AA627" s="39"/>
      <c r="AB627" s="39"/>
      <c r="AC627" s="39"/>
      <c r="AD627" s="39"/>
      <c r="AE627" s="39"/>
      <c r="AT627" s="18" t="s">
        <v>359</v>
      </c>
      <c r="AU627" s="18" t="s">
        <v>86</v>
      </c>
    </row>
    <row r="628" s="2" customFormat="1" ht="24.15" customHeight="1">
      <c r="A628" s="39"/>
      <c r="B628" s="40"/>
      <c r="C628" s="229" t="s">
        <v>3141</v>
      </c>
      <c r="D628" s="229" t="s">
        <v>352</v>
      </c>
      <c r="E628" s="230" t="s">
        <v>8202</v>
      </c>
      <c r="F628" s="231" t="s">
        <v>8203</v>
      </c>
      <c r="G628" s="232" t="s">
        <v>4932</v>
      </c>
      <c r="H628" s="233">
        <v>1</v>
      </c>
      <c r="I628" s="234"/>
      <c r="J628" s="235">
        <f>ROUND(I628*H628,2)</f>
        <v>0</v>
      </c>
      <c r="K628" s="231" t="s">
        <v>7709</v>
      </c>
      <c r="L628" s="45"/>
      <c r="M628" s="236" t="s">
        <v>1</v>
      </c>
      <c r="N628" s="237" t="s">
        <v>41</v>
      </c>
      <c r="O628" s="92"/>
      <c r="P628" s="238">
        <f>O628*H628</f>
        <v>0</v>
      </c>
      <c r="Q628" s="238">
        <v>0</v>
      </c>
      <c r="R628" s="238">
        <f>Q628*H628</f>
        <v>0</v>
      </c>
      <c r="S628" s="238">
        <v>0</v>
      </c>
      <c r="T628" s="239">
        <f>S628*H628</f>
        <v>0</v>
      </c>
      <c r="U628" s="39"/>
      <c r="V628" s="39"/>
      <c r="W628" s="39"/>
      <c r="X628" s="39"/>
      <c r="Y628" s="39"/>
      <c r="Z628" s="39"/>
      <c r="AA628" s="39"/>
      <c r="AB628" s="39"/>
      <c r="AC628" s="39"/>
      <c r="AD628" s="39"/>
      <c r="AE628" s="39"/>
      <c r="AR628" s="240" t="s">
        <v>530</v>
      </c>
      <c r="AT628" s="240" t="s">
        <v>352</v>
      </c>
      <c r="AU628" s="240" t="s">
        <v>86</v>
      </c>
      <c r="AY628" s="18" t="s">
        <v>350</v>
      </c>
      <c r="BE628" s="241">
        <f>IF(N628="základní",J628,0)</f>
        <v>0</v>
      </c>
      <c r="BF628" s="241">
        <f>IF(N628="snížená",J628,0)</f>
        <v>0</v>
      </c>
      <c r="BG628" s="241">
        <f>IF(N628="zákl. přenesená",J628,0)</f>
        <v>0</v>
      </c>
      <c r="BH628" s="241">
        <f>IF(N628="sníž. přenesená",J628,0)</f>
        <v>0</v>
      </c>
      <c r="BI628" s="241">
        <f>IF(N628="nulová",J628,0)</f>
        <v>0</v>
      </c>
      <c r="BJ628" s="18" t="s">
        <v>84</v>
      </c>
      <c r="BK628" s="241">
        <f>ROUND(I628*H628,2)</f>
        <v>0</v>
      </c>
      <c r="BL628" s="18" t="s">
        <v>530</v>
      </c>
      <c r="BM628" s="240" t="s">
        <v>4400</v>
      </c>
    </row>
    <row r="629" s="2" customFormat="1">
      <c r="A629" s="39"/>
      <c r="B629" s="40"/>
      <c r="C629" s="41"/>
      <c r="D629" s="242" t="s">
        <v>359</v>
      </c>
      <c r="E629" s="41"/>
      <c r="F629" s="243" t="s">
        <v>8203</v>
      </c>
      <c r="G629" s="41"/>
      <c r="H629" s="41"/>
      <c r="I629" s="244"/>
      <c r="J629" s="41"/>
      <c r="K629" s="41"/>
      <c r="L629" s="45"/>
      <c r="M629" s="245"/>
      <c r="N629" s="246"/>
      <c r="O629" s="92"/>
      <c r="P629" s="92"/>
      <c r="Q629" s="92"/>
      <c r="R629" s="92"/>
      <c r="S629" s="92"/>
      <c r="T629" s="93"/>
      <c r="U629" s="39"/>
      <c r="V629" s="39"/>
      <c r="W629" s="39"/>
      <c r="X629" s="39"/>
      <c r="Y629" s="39"/>
      <c r="Z629" s="39"/>
      <c r="AA629" s="39"/>
      <c r="AB629" s="39"/>
      <c r="AC629" s="39"/>
      <c r="AD629" s="39"/>
      <c r="AE629" s="39"/>
      <c r="AT629" s="18" t="s">
        <v>359</v>
      </c>
      <c r="AU629" s="18" t="s">
        <v>86</v>
      </c>
    </row>
    <row r="630" s="2" customFormat="1" ht="16.5" customHeight="1">
      <c r="A630" s="39"/>
      <c r="B630" s="40"/>
      <c r="C630" s="229" t="s">
        <v>3145</v>
      </c>
      <c r="D630" s="229" t="s">
        <v>352</v>
      </c>
      <c r="E630" s="230" t="s">
        <v>8204</v>
      </c>
      <c r="F630" s="231" t="s">
        <v>8205</v>
      </c>
      <c r="G630" s="232" t="s">
        <v>4932</v>
      </c>
      <c r="H630" s="233">
        <v>1</v>
      </c>
      <c r="I630" s="234"/>
      <c r="J630" s="235">
        <f>ROUND(I630*H630,2)</f>
        <v>0</v>
      </c>
      <c r="K630" s="231" t="s">
        <v>7709</v>
      </c>
      <c r="L630" s="45"/>
      <c r="M630" s="236" t="s">
        <v>1</v>
      </c>
      <c r="N630" s="237" t="s">
        <v>41</v>
      </c>
      <c r="O630" s="92"/>
      <c r="P630" s="238">
        <f>O630*H630</f>
        <v>0</v>
      </c>
      <c r="Q630" s="238">
        <v>0</v>
      </c>
      <c r="R630" s="238">
        <f>Q630*H630</f>
        <v>0</v>
      </c>
      <c r="S630" s="238">
        <v>0</v>
      </c>
      <c r="T630" s="239">
        <f>S630*H630</f>
        <v>0</v>
      </c>
      <c r="U630" s="39"/>
      <c r="V630" s="39"/>
      <c r="W630" s="39"/>
      <c r="X630" s="39"/>
      <c r="Y630" s="39"/>
      <c r="Z630" s="39"/>
      <c r="AA630" s="39"/>
      <c r="AB630" s="39"/>
      <c r="AC630" s="39"/>
      <c r="AD630" s="39"/>
      <c r="AE630" s="39"/>
      <c r="AR630" s="240" t="s">
        <v>530</v>
      </c>
      <c r="AT630" s="240" t="s">
        <v>352</v>
      </c>
      <c r="AU630" s="240" t="s">
        <v>86</v>
      </c>
      <c r="AY630" s="18" t="s">
        <v>350</v>
      </c>
      <c r="BE630" s="241">
        <f>IF(N630="základní",J630,0)</f>
        <v>0</v>
      </c>
      <c r="BF630" s="241">
        <f>IF(N630="snížená",J630,0)</f>
        <v>0</v>
      </c>
      <c r="BG630" s="241">
        <f>IF(N630="zákl. přenesená",J630,0)</f>
        <v>0</v>
      </c>
      <c r="BH630" s="241">
        <f>IF(N630="sníž. přenesená",J630,0)</f>
        <v>0</v>
      </c>
      <c r="BI630" s="241">
        <f>IF(N630="nulová",J630,0)</f>
        <v>0</v>
      </c>
      <c r="BJ630" s="18" t="s">
        <v>84</v>
      </c>
      <c r="BK630" s="241">
        <f>ROUND(I630*H630,2)</f>
        <v>0</v>
      </c>
      <c r="BL630" s="18" t="s">
        <v>530</v>
      </c>
      <c r="BM630" s="240" t="s">
        <v>4408</v>
      </c>
    </row>
    <row r="631" s="2" customFormat="1">
      <c r="A631" s="39"/>
      <c r="B631" s="40"/>
      <c r="C631" s="41"/>
      <c r="D631" s="242" t="s">
        <v>359</v>
      </c>
      <c r="E631" s="41"/>
      <c r="F631" s="243" t="s">
        <v>8205</v>
      </c>
      <c r="G631" s="41"/>
      <c r="H631" s="41"/>
      <c r="I631" s="244"/>
      <c r="J631" s="41"/>
      <c r="K631" s="41"/>
      <c r="L631" s="45"/>
      <c r="M631" s="245"/>
      <c r="N631" s="246"/>
      <c r="O631" s="92"/>
      <c r="P631" s="92"/>
      <c r="Q631" s="92"/>
      <c r="R631" s="92"/>
      <c r="S631" s="92"/>
      <c r="T631" s="93"/>
      <c r="U631" s="39"/>
      <c r="V631" s="39"/>
      <c r="W631" s="39"/>
      <c r="X631" s="39"/>
      <c r="Y631" s="39"/>
      <c r="Z631" s="39"/>
      <c r="AA631" s="39"/>
      <c r="AB631" s="39"/>
      <c r="AC631" s="39"/>
      <c r="AD631" s="39"/>
      <c r="AE631" s="39"/>
      <c r="AT631" s="18" t="s">
        <v>359</v>
      </c>
      <c r="AU631" s="18" t="s">
        <v>86</v>
      </c>
    </row>
    <row r="632" s="2" customFormat="1" ht="24.15" customHeight="1">
      <c r="A632" s="39"/>
      <c r="B632" s="40"/>
      <c r="C632" s="229" t="s">
        <v>3150</v>
      </c>
      <c r="D632" s="229" t="s">
        <v>352</v>
      </c>
      <c r="E632" s="230" t="s">
        <v>8206</v>
      </c>
      <c r="F632" s="231" t="s">
        <v>8207</v>
      </c>
      <c r="G632" s="232" t="s">
        <v>4932</v>
      </c>
      <c r="H632" s="233">
        <v>2</v>
      </c>
      <c r="I632" s="234"/>
      <c r="J632" s="235">
        <f>ROUND(I632*H632,2)</f>
        <v>0</v>
      </c>
      <c r="K632" s="231" t="s">
        <v>7709</v>
      </c>
      <c r="L632" s="45"/>
      <c r="M632" s="236" t="s">
        <v>1</v>
      </c>
      <c r="N632" s="237" t="s">
        <v>41</v>
      </c>
      <c r="O632" s="92"/>
      <c r="P632" s="238">
        <f>O632*H632</f>
        <v>0</v>
      </c>
      <c r="Q632" s="238">
        <v>0</v>
      </c>
      <c r="R632" s="238">
        <f>Q632*H632</f>
        <v>0</v>
      </c>
      <c r="S632" s="238">
        <v>0</v>
      </c>
      <c r="T632" s="239">
        <f>S632*H632</f>
        <v>0</v>
      </c>
      <c r="U632" s="39"/>
      <c r="V632" s="39"/>
      <c r="W632" s="39"/>
      <c r="X632" s="39"/>
      <c r="Y632" s="39"/>
      <c r="Z632" s="39"/>
      <c r="AA632" s="39"/>
      <c r="AB632" s="39"/>
      <c r="AC632" s="39"/>
      <c r="AD632" s="39"/>
      <c r="AE632" s="39"/>
      <c r="AR632" s="240" t="s">
        <v>530</v>
      </c>
      <c r="AT632" s="240" t="s">
        <v>352</v>
      </c>
      <c r="AU632" s="240" t="s">
        <v>86</v>
      </c>
      <c r="AY632" s="18" t="s">
        <v>350</v>
      </c>
      <c r="BE632" s="241">
        <f>IF(N632="základní",J632,0)</f>
        <v>0</v>
      </c>
      <c r="BF632" s="241">
        <f>IF(N632="snížená",J632,0)</f>
        <v>0</v>
      </c>
      <c r="BG632" s="241">
        <f>IF(N632="zákl. přenesená",J632,0)</f>
        <v>0</v>
      </c>
      <c r="BH632" s="241">
        <f>IF(N632="sníž. přenesená",J632,0)</f>
        <v>0</v>
      </c>
      <c r="BI632" s="241">
        <f>IF(N632="nulová",J632,0)</f>
        <v>0</v>
      </c>
      <c r="BJ632" s="18" t="s">
        <v>84</v>
      </c>
      <c r="BK632" s="241">
        <f>ROUND(I632*H632,2)</f>
        <v>0</v>
      </c>
      <c r="BL632" s="18" t="s">
        <v>530</v>
      </c>
      <c r="BM632" s="240" t="s">
        <v>4416</v>
      </c>
    </row>
    <row r="633" s="2" customFormat="1">
      <c r="A633" s="39"/>
      <c r="B633" s="40"/>
      <c r="C633" s="41"/>
      <c r="D633" s="242" t="s">
        <v>359</v>
      </c>
      <c r="E633" s="41"/>
      <c r="F633" s="243" t="s">
        <v>8207</v>
      </c>
      <c r="G633" s="41"/>
      <c r="H633" s="41"/>
      <c r="I633" s="244"/>
      <c r="J633" s="41"/>
      <c r="K633" s="41"/>
      <c r="L633" s="45"/>
      <c r="M633" s="245"/>
      <c r="N633" s="246"/>
      <c r="O633" s="92"/>
      <c r="P633" s="92"/>
      <c r="Q633" s="92"/>
      <c r="R633" s="92"/>
      <c r="S633" s="92"/>
      <c r="T633" s="93"/>
      <c r="U633" s="39"/>
      <c r="V633" s="39"/>
      <c r="W633" s="39"/>
      <c r="X633" s="39"/>
      <c r="Y633" s="39"/>
      <c r="Z633" s="39"/>
      <c r="AA633" s="39"/>
      <c r="AB633" s="39"/>
      <c r="AC633" s="39"/>
      <c r="AD633" s="39"/>
      <c r="AE633" s="39"/>
      <c r="AT633" s="18" t="s">
        <v>359</v>
      </c>
      <c r="AU633" s="18" t="s">
        <v>86</v>
      </c>
    </row>
    <row r="634" s="2" customFormat="1" ht="16.5" customHeight="1">
      <c r="A634" s="39"/>
      <c r="B634" s="40"/>
      <c r="C634" s="229" t="s">
        <v>3159</v>
      </c>
      <c r="D634" s="229" t="s">
        <v>352</v>
      </c>
      <c r="E634" s="230" t="s">
        <v>8208</v>
      </c>
      <c r="F634" s="231" t="s">
        <v>8209</v>
      </c>
      <c r="G634" s="232" t="s">
        <v>4932</v>
      </c>
      <c r="H634" s="233">
        <v>2</v>
      </c>
      <c r="I634" s="234"/>
      <c r="J634" s="235">
        <f>ROUND(I634*H634,2)</f>
        <v>0</v>
      </c>
      <c r="K634" s="231" t="s">
        <v>7709</v>
      </c>
      <c r="L634" s="45"/>
      <c r="M634" s="236" t="s">
        <v>1</v>
      </c>
      <c r="N634" s="237" t="s">
        <v>41</v>
      </c>
      <c r="O634" s="92"/>
      <c r="P634" s="238">
        <f>O634*H634</f>
        <v>0</v>
      </c>
      <c r="Q634" s="238">
        <v>0</v>
      </c>
      <c r="R634" s="238">
        <f>Q634*H634</f>
        <v>0</v>
      </c>
      <c r="S634" s="238">
        <v>0</v>
      </c>
      <c r="T634" s="239">
        <f>S634*H634</f>
        <v>0</v>
      </c>
      <c r="U634" s="39"/>
      <c r="V634" s="39"/>
      <c r="W634" s="39"/>
      <c r="X634" s="39"/>
      <c r="Y634" s="39"/>
      <c r="Z634" s="39"/>
      <c r="AA634" s="39"/>
      <c r="AB634" s="39"/>
      <c r="AC634" s="39"/>
      <c r="AD634" s="39"/>
      <c r="AE634" s="39"/>
      <c r="AR634" s="240" t="s">
        <v>530</v>
      </c>
      <c r="AT634" s="240" t="s">
        <v>352</v>
      </c>
      <c r="AU634" s="240" t="s">
        <v>86</v>
      </c>
      <c r="AY634" s="18" t="s">
        <v>350</v>
      </c>
      <c r="BE634" s="241">
        <f>IF(N634="základní",J634,0)</f>
        <v>0</v>
      </c>
      <c r="BF634" s="241">
        <f>IF(N634="snížená",J634,0)</f>
        <v>0</v>
      </c>
      <c r="BG634" s="241">
        <f>IF(N634="zákl. přenesená",J634,0)</f>
        <v>0</v>
      </c>
      <c r="BH634" s="241">
        <f>IF(N634="sníž. přenesená",J634,0)</f>
        <v>0</v>
      </c>
      <c r="BI634" s="241">
        <f>IF(N634="nulová",J634,0)</f>
        <v>0</v>
      </c>
      <c r="BJ634" s="18" t="s">
        <v>84</v>
      </c>
      <c r="BK634" s="241">
        <f>ROUND(I634*H634,2)</f>
        <v>0</v>
      </c>
      <c r="BL634" s="18" t="s">
        <v>530</v>
      </c>
      <c r="BM634" s="240" t="s">
        <v>4424</v>
      </c>
    </row>
    <row r="635" s="2" customFormat="1">
      <c r="A635" s="39"/>
      <c r="B635" s="40"/>
      <c r="C635" s="41"/>
      <c r="D635" s="242" t="s">
        <v>359</v>
      </c>
      <c r="E635" s="41"/>
      <c r="F635" s="243" t="s">
        <v>8209</v>
      </c>
      <c r="G635" s="41"/>
      <c r="H635" s="41"/>
      <c r="I635" s="244"/>
      <c r="J635" s="41"/>
      <c r="K635" s="41"/>
      <c r="L635" s="45"/>
      <c r="M635" s="245"/>
      <c r="N635" s="246"/>
      <c r="O635" s="92"/>
      <c r="P635" s="92"/>
      <c r="Q635" s="92"/>
      <c r="R635" s="92"/>
      <c r="S635" s="92"/>
      <c r="T635" s="93"/>
      <c r="U635" s="39"/>
      <c r="V635" s="39"/>
      <c r="W635" s="39"/>
      <c r="X635" s="39"/>
      <c r="Y635" s="39"/>
      <c r="Z635" s="39"/>
      <c r="AA635" s="39"/>
      <c r="AB635" s="39"/>
      <c r="AC635" s="39"/>
      <c r="AD635" s="39"/>
      <c r="AE635" s="39"/>
      <c r="AT635" s="18" t="s">
        <v>359</v>
      </c>
      <c r="AU635" s="18" t="s">
        <v>86</v>
      </c>
    </row>
    <row r="636" s="2" customFormat="1" ht="24.15" customHeight="1">
      <c r="A636" s="39"/>
      <c r="B636" s="40"/>
      <c r="C636" s="229" t="s">
        <v>3165</v>
      </c>
      <c r="D636" s="229" t="s">
        <v>352</v>
      </c>
      <c r="E636" s="230" t="s">
        <v>8210</v>
      </c>
      <c r="F636" s="231" t="s">
        <v>8211</v>
      </c>
      <c r="G636" s="232" t="s">
        <v>4932</v>
      </c>
      <c r="H636" s="233">
        <v>1</v>
      </c>
      <c r="I636" s="234"/>
      <c r="J636" s="235">
        <f>ROUND(I636*H636,2)</f>
        <v>0</v>
      </c>
      <c r="K636" s="231" t="s">
        <v>7709</v>
      </c>
      <c r="L636" s="45"/>
      <c r="M636" s="236" t="s">
        <v>1</v>
      </c>
      <c r="N636" s="237" t="s">
        <v>41</v>
      </c>
      <c r="O636" s="92"/>
      <c r="P636" s="238">
        <f>O636*H636</f>
        <v>0</v>
      </c>
      <c r="Q636" s="238">
        <v>0</v>
      </c>
      <c r="R636" s="238">
        <f>Q636*H636</f>
        <v>0</v>
      </c>
      <c r="S636" s="238">
        <v>0</v>
      </c>
      <c r="T636" s="239">
        <f>S636*H636</f>
        <v>0</v>
      </c>
      <c r="U636" s="39"/>
      <c r="V636" s="39"/>
      <c r="W636" s="39"/>
      <c r="X636" s="39"/>
      <c r="Y636" s="39"/>
      <c r="Z636" s="39"/>
      <c r="AA636" s="39"/>
      <c r="AB636" s="39"/>
      <c r="AC636" s="39"/>
      <c r="AD636" s="39"/>
      <c r="AE636" s="39"/>
      <c r="AR636" s="240" t="s">
        <v>530</v>
      </c>
      <c r="AT636" s="240" t="s">
        <v>352</v>
      </c>
      <c r="AU636" s="240" t="s">
        <v>86</v>
      </c>
      <c r="AY636" s="18" t="s">
        <v>350</v>
      </c>
      <c r="BE636" s="241">
        <f>IF(N636="základní",J636,0)</f>
        <v>0</v>
      </c>
      <c r="BF636" s="241">
        <f>IF(N636="snížená",J636,0)</f>
        <v>0</v>
      </c>
      <c r="BG636" s="241">
        <f>IF(N636="zákl. přenesená",J636,0)</f>
        <v>0</v>
      </c>
      <c r="BH636" s="241">
        <f>IF(N636="sníž. přenesená",J636,0)</f>
        <v>0</v>
      </c>
      <c r="BI636" s="241">
        <f>IF(N636="nulová",J636,0)</f>
        <v>0</v>
      </c>
      <c r="BJ636" s="18" t="s">
        <v>84</v>
      </c>
      <c r="BK636" s="241">
        <f>ROUND(I636*H636,2)</f>
        <v>0</v>
      </c>
      <c r="BL636" s="18" t="s">
        <v>530</v>
      </c>
      <c r="BM636" s="240" t="s">
        <v>4432</v>
      </c>
    </row>
    <row r="637" s="2" customFormat="1">
      <c r="A637" s="39"/>
      <c r="B637" s="40"/>
      <c r="C637" s="41"/>
      <c r="D637" s="242" t="s">
        <v>359</v>
      </c>
      <c r="E637" s="41"/>
      <c r="F637" s="243" t="s">
        <v>8211</v>
      </c>
      <c r="G637" s="41"/>
      <c r="H637" s="41"/>
      <c r="I637" s="244"/>
      <c r="J637" s="41"/>
      <c r="K637" s="41"/>
      <c r="L637" s="45"/>
      <c r="M637" s="245"/>
      <c r="N637" s="246"/>
      <c r="O637" s="92"/>
      <c r="P637" s="92"/>
      <c r="Q637" s="92"/>
      <c r="R637" s="92"/>
      <c r="S637" s="92"/>
      <c r="T637" s="93"/>
      <c r="U637" s="39"/>
      <c r="V637" s="39"/>
      <c r="W637" s="39"/>
      <c r="X637" s="39"/>
      <c r="Y637" s="39"/>
      <c r="Z637" s="39"/>
      <c r="AA637" s="39"/>
      <c r="AB637" s="39"/>
      <c r="AC637" s="39"/>
      <c r="AD637" s="39"/>
      <c r="AE637" s="39"/>
      <c r="AT637" s="18" t="s">
        <v>359</v>
      </c>
      <c r="AU637" s="18" t="s">
        <v>86</v>
      </c>
    </row>
    <row r="638" s="2" customFormat="1" ht="16.5" customHeight="1">
      <c r="A638" s="39"/>
      <c r="B638" s="40"/>
      <c r="C638" s="229" t="s">
        <v>3168</v>
      </c>
      <c r="D638" s="229" t="s">
        <v>352</v>
      </c>
      <c r="E638" s="230" t="s">
        <v>8212</v>
      </c>
      <c r="F638" s="231" t="s">
        <v>8213</v>
      </c>
      <c r="G638" s="232" t="s">
        <v>4932</v>
      </c>
      <c r="H638" s="233">
        <v>1</v>
      </c>
      <c r="I638" s="234"/>
      <c r="J638" s="235">
        <f>ROUND(I638*H638,2)</f>
        <v>0</v>
      </c>
      <c r="K638" s="231" t="s">
        <v>7709</v>
      </c>
      <c r="L638" s="45"/>
      <c r="M638" s="236" t="s">
        <v>1</v>
      </c>
      <c r="N638" s="237" t="s">
        <v>41</v>
      </c>
      <c r="O638" s="92"/>
      <c r="P638" s="238">
        <f>O638*H638</f>
        <v>0</v>
      </c>
      <c r="Q638" s="238">
        <v>0</v>
      </c>
      <c r="R638" s="238">
        <f>Q638*H638</f>
        <v>0</v>
      </c>
      <c r="S638" s="238">
        <v>0</v>
      </c>
      <c r="T638" s="239">
        <f>S638*H638</f>
        <v>0</v>
      </c>
      <c r="U638" s="39"/>
      <c r="V638" s="39"/>
      <c r="W638" s="39"/>
      <c r="X638" s="39"/>
      <c r="Y638" s="39"/>
      <c r="Z638" s="39"/>
      <c r="AA638" s="39"/>
      <c r="AB638" s="39"/>
      <c r="AC638" s="39"/>
      <c r="AD638" s="39"/>
      <c r="AE638" s="39"/>
      <c r="AR638" s="240" t="s">
        <v>530</v>
      </c>
      <c r="AT638" s="240" t="s">
        <v>352</v>
      </c>
      <c r="AU638" s="240" t="s">
        <v>86</v>
      </c>
      <c r="AY638" s="18" t="s">
        <v>350</v>
      </c>
      <c r="BE638" s="241">
        <f>IF(N638="základní",J638,0)</f>
        <v>0</v>
      </c>
      <c r="BF638" s="241">
        <f>IF(N638="snížená",J638,0)</f>
        <v>0</v>
      </c>
      <c r="BG638" s="241">
        <f>IF(N638="zákl. přenesená",J638,0)</f>
        <v>0</v>
      </c>
      <c r="BH638" s="241">
        <f>IF(N638="sníž. přenesená",J638,0)</f>
        <v>0</v>
      </c>
      <c r="BI638" s="241">
        <f>IF(N638="nulová",J638,0)</f>
        <v>0</v>
      </c>
      <c r="BJ638" s="18" t="s">
        <v>84</v>
      </c>
      <c r="BK638" s="241">
        <f>ROUND(I638*H638,2)</f>
        <v>0</v>
      </c>
      <c r="BL638" s="18" t="s">
        <v>530</v>
      </c>
      <c r="BM638" s="240" t="s">
        <v>4443</v>
      </c>
    </row>
    <row r="639" s="2" customFormat="1">
      <c r="A639" s="39"/>
      <c r="B639" s="40"/>
      <c r="C639" s="41"/>
      <c r="D639" s="242" t="s">
        <v>359</v>
      </c>
      <c r="E639" s="41"/>
      <c r="F639" s="243" t="s">
        <v>8213</v>
      </c>
      <c r="G639" s="41"/>
      <c r="H639" s="41"/>
      <c r="I639" s="244"/>
      <c r="J639" s="41"/>
      <c r="K639" s="41"/>
      <c r="L639" s="45"/>
      <c r="M639" s="245"/>
      <c r="N639" s="246"/>
      <c r="O639" s="92"/>
      <c r="P639" s="92"/>
      <c r="Q639" s="92"/>
      <c r="R639" s="92"/>
      <c r="S639" s="92"/>
      <c r="T639" s="93"/>
      <c r="U639" s="39"/>
      <c r="V639" s="39"/>
      <c r="W639" s="39"/>
      <c r="X639" s="39"/>
      <c r="Y639" s="39"/>
      <c r="Z639" s="39"/>
      <c r="AA639" s="39"/>
      <c r="AB639" s="39"/>
      <c r="AC639" s="39"/>
      <c r="AD639" s="39"/>
      <c r="AE639" s="39"/>
      <c r="AT639" s="18" t="s">
        <v>359</v>
      </c>
      <c r="AU639" s="18" t="s">
        <v>86</v>
      </c>
    </row>
    <row r="640" s="2" customFormat="1" ht="24.15" customHeight="1">
      <c r="A640" s="39"/>
      <c r="B640" s="40"/>
      <c r="C640" s="229" t="s">
        <v>3173</v>
      </c>
      <c r="D640" s="229" t="s">
        <v>352</v>
      </c>
      <c r="E640" s="230" t="s">
        <v>8214</v>
      </c>
      <c r="F640" s="231" t="s">
        <v>8215</v>
      </c>
      <c r="G640" s="232" t="s">
        <v>4932</v>
      </c>
      <c r="H640" s="233">
        <v>1</v>
      </c>
      <c r="I640" s="234"/>
      <c r="J640" s="235">
        <f>ROUND(I640*H640,2)</f>
        <v>0</v>
      </c>
      <c r="K640" s="231" t="s">
        <v>7709</v>
      </c>
      <c r="L640" s="45"/>
      <c r="M640" s="236" t="s">
        <v>1</v>
      </c>
      <c r="N640" s="237" t="s">
        <v>41</v>
      </c>
      <c r="O640" s="92"/>
      <c r="P640" s="238">
        <f>O640*H640</f>
        <v>0</v>
      </c>
      <c r="Q640" s="238">
        <v>0</v>
      </c>
      <c r="R640" s="238">
        <f>Q640*H640</f>
        <v>0</v>
      </c>
      <c r="S640" s="238">
        <v>0</v>
      </c>
      <c r="T640" s="239">
        <f>S640*H640</f>
        <v>0</v>
      </c>
      <c r="U640" s="39"/>
      <c r="V640" s="39"/>
      <c r="W640" s="39"/>
      <c r="X640" s="39"/>
      <c r="Y640" s="39"/>
      <c r="Z640" s="39"/>
      <c r="AA640" s="39"/>
      <c r="AB640" s="39"/>
      <c r="AC640" s="39"/>
      <c r="AD640" s="39"/>
      <c r="AE640" s="39"/>
      <c r="AR640" s="240" t="s">
        <v>530</v>
      </c>
      <c r="AT640" s="240" t="s">
        <v>352</v>
      </c>
      <c r="AU640" s="240" t="s">
        <v>86</v>
      </c>
      <c r="AY640" s="18" t="s">
        <v>350</v>
      </c>
      <c r="BE640" s="241">
        <f>IF(N640="základní",J640,0)</f>
        <v>0</v>
      </c>
      <c r="BF640" s="241">
        <f>IF(N640="snížená",J640,0)</f>
        <v>0</v>
      </c>
      <c r="BG640" s="241">
        <f>IF(N640="zákl. přenesená",J640,0)</f>
        <v>0</v>
      </c>
      <c r="BH640" s="241">
        <f>IF(N640="sníž. přenesená",J640,0)</f>
        <v>0</v>
      </c>
      <c r="BI640" s="241">
        <f>IF(N640="nulová",J640,0)</f>
        <v>0</v>
      </c>
      <c r="BJ640" s="18" t="s">
        <v>84</v>
      </c>
      <c r="BK640" s="241">
        <f>ROUND(I640*H640,2)</f>
        <v>0</v>
      </c>
      <c r="BL640" s="18" t="s">
        <v>530</v>
      </c>
      <c r="BM640" s="240" t="s">
        <v>4454</v>
      </c>
    </row>
    <row r="641" s="2" customFormat="1">
      <c r="A641" s="39"/>
      <c r="B641" s="40"/>
      <c r="C641" s="41"/>
      <c r="D641" s="242" t="s">
        <v>359</v>
      </c>
      <c r="E641" s="41"/>
      <c r="F641" s="243" t="s">
        <v>8215</v>
      </c>
      <c r="G641" s="41"/>
      <c r="H641" s="41"/>
      <c r="I641" s="244"/>
      <c r="J641" s="41"/>
      <c r="K641" s="41"/>
      <c r="L641" s="45"/>
      <c r="M641" s="245"/>
      <c r="N641" s="246"/>
      <c r="O641" s="92"/>
      <c r="P641" s="92"/>
      <c r="Q641" s="92"/>
      <c r="R641" s="92"/>
      <c r="S641" s="92"/>
      <c r="T641" s="93"/>
      <c r="U641" s="39"/>
      <c r="V641" s="39"/>
      <c r="W641" s="39"/>
      <c r="X641" s="39"/>
      <c r="Y641" s="39"/>
      <c r="Z641" s="39"/>
      <c r="AA641" s="39"/>
      <c r="AB641" s="39"/>
      <c r="AC641" s="39"/>
      <c r="AD641" s="39"/>
      <c r="AE641" s="39"/>
      <c r="AT641" s="18" t="s">
        <v>359</v>
      </c>
      <c r="AU641" s="18" t="s">
        <v>86</v>
      </c>
    </row>
    <row r="642" s="2" customFormat="1" ht="16.5" customHeight="1">
      <c r="A642" s="39"/>
      <c r="B642" s="40"/>
      <c r="C642" s="229" t="s">
        <v>3182</v>
      </c>
      <c r="D642" s="229" t="s">
        <v>352</v>
      </c>
      <c r="E642" s="230" t="s">
        <v>8216</v>
      </c>
      <c r="F642" s="231" t="s">
        <v>8217</v>
      </c>
      <c r="G642" s="232" t="s">
        <v>4932</v>
      </c>
      <c r="H642" s="233">
        <v>1</v>
      </c>
      <c r="I642" s="234"/>
      <c r="J642" s="235">
        <f>ROUND(I642*H642,2)</f>
        <v>0</v>
      </c>
      <c r="K642" s="231" t="s">
        <v>7709</v>
      </c>
      <c r="L642" s="45"/>
      <c r="M642" s="236" t="s">
        <v>1</v>
      </c>
      <c r="N642" s="237" t="s">
        <v>41</v>
      </c>
      <c r="O642" s="92"/>
      <c r="P642" s="238">
        <f>O642*H642</f>
        <v>0</v>
      </c>
      <c r="Q642" s="238">
        <v>0</v>
      </c>
      <c r="R642" s="238">
        <f>Q642*H642</f>
        <v>0</v>
      </c>
      <c r="S642" s="238">
        <v>0</v>
      </c>
      <c r="T642" s="239">
        <f>S642*H642</f>
        <v>0</v>
      </c>
      <c r="U642" s="39"/>
      <c r="V642" s="39"/>
      <c r="W642" s="39"/>
      <c r="X642" s="39"/>
      <c r="Y642" s="39"/>
      <c r="Z642" s="39"/>
      <c r="AA642" s="39"/>
      <c r="AB642" s="39"/>
      <c r="AC642" s="39"/>
      <c r="AD642" s="39"/>
      <c r="AE642" s="39"/>
      <c r="AR642" s="240" t="s">
        <v>530</v>
      </c>
      <c r="AT642" s="240" t="s">
        <v>352</v>
      </c>
      <c r="AU642" s="240" t="s">
        <v>86</v>
      </c>
      <c r="AY642" s="18" t="s">
        <v>350</v>
      </c>
      <c r="BE642" s="241">
        <f>IF(N642="základní",J642,0)</f>
        <v>0</v>
      </c>
      <c r="BF642" s="241">
        <f>IF(N642="snížená",J642,0)</f>
        <v>0</v>
      </c>
      <c r="BG642" s="241">
        <f>IF(N642="zákl. přenesená",J642,0)</f>
        <v>0</v>
      </c>
      <c r="BH642" s="241">
        <f>IF(N642="sníž. přenesená",J642,0)</f>
        <v>0</v>
      </c>
      <c r="BI642" s="241">
        <f>IF(N642="nulová",J642,0)</f>
        <v>0</v>
      </c>
      <c r="BJ642" s="18" t="s">
        <v>84</v>
      </c>
      <c r="BK642" s="241">
        <f>ROUND(I642*H642,2)</f>
        <v>0</v>
      </c>
      <c r="BL642" s="18" t="s">
        <v>530</v>
      </c>
      <c r="BM642" s="240" t="s">
        <v>4465</v>
      </c>
    </row>
    <row r="643" s="2" customFormat="1">
      <c r="A643" s="39"/>
      <c r="B643" s="40"/>
      <c r="C643" s="41"/>
      <c r="D643" s="242" t="s">
        <v>359</v>
      </c>
      <c r="E643" s="41"/>
      <c r="F643" s="243" t="s">
        <v>8217</v>
      </c>
      <c r="G643" s="41"/>
      <c r="H643" s="41"/>
      <c r="I643" s="244"/>
      <c r="J643" s="41"/>
      <c r="K643" s="41"/>
      <c r="L643" s="45"/>
      <c r="M643" s="245"/>
      <c r="N643" s="246"/>
      <c r="O643" s="92"/>
      <c r="P643" s="92"/>
      <c r="Q643" s="92"/>
      <c r="R643" s="92"/>
      <c r="S643" s="92"/>
      <c r="T643" s="93"/>
      <c r="U643" s="39"/>
      <c r="V643" s="39"/>
      <c r="W643" s="39"/>
      <c r="X643" s="39"/>
      <c r="Y643" s="39"/>
      <c r="Z643" s="39"/>
      <c r="AA643" s="39"/>
      <c r="AB643" s="39"/>
      <c r="AC643" s="39"/>
      <c r="AD643" s="39"/>
      <c r="AE643" s="39"/>
      <c r="AT643" s="18" t="s">
        <v>359</v>
      </c>
      <c r="AU643" s="18" t="s">
        <v>86</v>
      </c>
    </row>
    <row r="644" s="2" customFormat="1" ht="24.15" customHeight="1">
      <c r="A644" s="39"/>
      <c r="B644" s="40"/>
      <c r="C644" s="229" t="s">
        <v>3188</v>
      </c>
      <c r="D644" s="229" t="s">
        <v>352</v>
      </c>
      <c r="E644" s="230" t="s">
        <v>8218</v>
      </c>
      <c r="F644" s="231" t="s">
        <v>8219</v>
      </c>
      <c r="G644" s="232" t="s">
        <v>4932</v>
      </c>
      <c r="H644" s="233">
        <v>1</v>
      </c>
      <c r="I644" s="234"/>
      <c r="J644" s="235">
        <f>ROUND(I644*H644,2)</f>
        <v>0</v>
      </c>
      <c r="K644" s="231" t="s">
        <v>7709</v>
      </c>
      <c r="L644" s="45"/>
      <c r="M644" s="236" t="s">
        <v>1</v>
      </c>
      <c r="N644" s="237" t="s">
        <v>41</v>
      </c>
      <c r="O644" s="92"/>
      <c r="P644" s="238">
        <f>O644*H644</f>
        <v>0</v>
      </c>
      <c r="Q644" s="238">
        <v>0</v>
      </c>
      <c r="R644" s="238">
        <f>Q644*H644</f>
        <v>0</v>
      </c>
      <c r="S644" s="238">
        <v>0</v>
      </c>
      <c r="T644" s="239">
        <f>S644*H644</f>
        <v>0</v>
      </c>
      <c r="U644" s="39"/>
      <c r="V644" s="39"/>
      <c r="W644" s="39"/>
      <c r="X644" s="39"/>
      <c r="Y644" s="39"/>
      <c r="Z644" s="39"/>
      <c r="AA644" s="39"/>
      <c r="AB644" s="39"/>
      <c r="AC644" s="39"/>
      <c r="AD644" s="39"/>
      <c r="AE644" s="39"/>
      <c r="AR644" s="240" t="s">
        <v>530</v>
      </c>
      <c r="AT644" s="240" t="s">
        <v>352</v>
      </c>
      <c r="AU644" s="240" t="s">
        <v>86</v>
      </c>
      <c r="AY644" s="18" t="s">
        <v>350</v>
      </c>
      <c r="BE644" s="241">
        <f>IF(N644="základní",J644,0)</f>
        <v>0</v>
      </c>
      <c r="BF644" s="241">
        <f>IF(N644="snížená",J644,0)</f>
        <v>0</v>
      </c>
      <c r="BG644" s="241">
        <f>IF(N644="zákl. přenesená",J644,0)</f>
        <v>0</v>
      </c>
      <c r="BH644" s="241">
        <f>IF(N644="sníž. přenesená",J644,0)</f>
        <v>0</v>
      </c>
      <c r="BI644" s="241">
        <f>IF(N644="nulová",J644,0)</f>
        <v>0</v>
      </c>
      <c r="BJ644" s="18" t="s">
        <v>84</v>
      </c>
      <c r="BK644" s="241">
        <f>ROUND(I644*H644,2)</f>
        <v>0</v>
      </c>
      <c r="BL644" s="18" t="s">
        <v>530</v>
      </c>
      <c r="BM644" s="240" t="s">
        <v>4489</v>
      </c>
    </row>
    <row r="645" s="2" customFormat="1">
      <c r="A645" s="39"/>
      <c r="B645" s="40"/>
      <c r="C645" s="41"/>
      <c r="D645" s="242" t="s">
        <v>359</v>
      </c>
      <c r="E645" s="41"/>
      <c r="F645" s="243" t="s">
        <v>8219</v>
      </c>
      <c r="G645" s="41"/>
      <c r="H645" s="41"/>
      <c r="I645" s="244"/>
      <c r="J645" s="41"/>
      <c r="K645" s="41"/>
      <c r="L645" s="45"/>
      <c r="M645" s="245"/>
      <c r="N645" s="246"/>
      <c r="O645" s="92"/>
      <c r="P645" s="92"/>
      <c r="Q645" s="92"/>
      <c r="R645" s="92"/>
      <c r="S645" s="92"/>
      <c r="T645" s="93"/>
      <c r="U645" s="39"/>
      <c r="V645" s="39"/>
      <c r="W645" s="39"/>
      <c r="X645" s="39"/>
      <c r="Y645" s="39"/>
      <c r="Z645" s="39"/>
      <c r="AA645" s="39"/>
      <c r="AB645" s="39"/>
      <c r="AC645" s="39"/>
      <c r="AD645" s="39"/>
      <c r="AE645" s="39"/>
      <c r="AT645" s="18" t="s">
        <v>359</v>
      </c>
      <c r="AU645" s="18" t="s">
        <v>86</v>
      </c>
    </row>
    <row r="646" s="2" customFormat="1" ht="16.5" customHeight="1">
      <c r="A646" s="39"/>
      <c r="B646" s="40"/>
      <c r="C646" s="229" t="s">
        <v>3192</v>
      </c>
      <c r="D646" s="229" t="s">
        <v>352</v>
      </c>
      <c r="E646" s="230" t="s">
        <v>8220</v>
      </c>
      <c r="F646" s="231" t="s">
        <v>8221</v>
      </c>
      <c r="G646" s="232" t="s">
        <v>4932</v>
      </c>
      <c r="H646" s="233">
        <v>1</v>
      </c>
      <c r="I646" s="234"/>
      <c r="J646" s="235">
        <f>ROUND(I646*H646,2)</f>
        <v>0</v>
      </c>
      <c r="K646" s="231" t="s">
        <v>7709</v>
      </c>
      <c r="L646" s="45"/>
      <c r="M646" s="236" t="s">
        <v>1</v>
      </c>
      <c r="N646" s="237" t="s">
        <v>41</v>
      </c>
      <c r="O646" s="92"/>
      <c r="P646" s="238">
        <f>O646*H646</f>
        <v>0</v>
      </c>
      <c r="Q646" s="238">
        <v>0</v>
      </c>
      <c r="R646" s="238">
        <f>Q646*H646</f>
        <v>0</v>
      </c>
      <c r="S646" s="238">
        <v>0</v>
      </c>
      <c r="T646" s="239">
        <f>S646*H646</f>
        <v>0</v>
      </c>
      <c r="U646" s="39"/>
      <c r="V646" s="39"/>
      <c r="W646" s="39"/>
      <c r="X646" s="39"/>
      <c r="Y646" s="39"/>
      <c r="Z646" s="39"/>
      <c r="AA646" s="39"/>
      <c r="AB646" s="39"/>
      <c r="AC646" s="39"/>
      <c r="AD646" s="39"/>
      <c r="AE646" s="39"/>
      <c r="AR646" s="240" t="s">
        <v>530</v>
      </c>
      <c r="AT646" s="240" t="s">
        <v>352</v>
      </c>
      <c r="AU646" s="240" t="s">
        <v>86</v>
      </c>
      <c r="AY646" s="18" t="s">
        <v>350</v>
      </c>
      <c r="BE646" s="241">
        <f>IF(N646="základní",J646,0)</f>
        <v>0</v>
      </c>
      <c r="BF646" s="241">
        <f>IF(N646="snížená",J646,0)</f>
        <v>0</v>
      </c>
      <c r="BG646" s="241">
        <f>IF(N646="zákl. přenesená",J646,0)</f>
        <v>0</v>
      </c>
      <c r="BH646" s="241">
        <f>IF(N646="sníž. přenesená",J646,0)</f>
        <v>0</v>
      </c>
      <c r="BI646" s="241">
        <f>IF(N646="nulová",J646,0)</f>
        <v>0</v>
      </c>
      <c r="BJ646" s="18" t="s">
        <v>84</v>
      </c>
      <c r="BK646" s="241">
        <f>ROUND(I646*H646,2)</f>
        <v>0</v>
      </c>
      <c r="BL646" s="18" t="s">
        <v>530</v>
      </c>
      <c r="BM646" s="240" t="s">
        <v>4503</v>
      </c>
    </row>
    <row r="647" s="2" customFormat="1">
      <c r="A647" s="39"/>
      <c r="B647" s="40"/>
      <c r="C647" s="41"/>
      <c r="D647" s="242" t="s">
        <v>359</v>
      </c>
      <c r="E647" s="41"/>
      <c r="F647" s="243" t="s">
        <v>8221</v>
      </c>
      <c r="G647" s="41"/>
      <c r="H647" s="41"/>
      <c r="I647" s="244"/>
      <c r="J647" s="41"/>
      <c r="K647" s="41"/>
      <c r="L647" s="45"/>
      <c r="M647" s="245"/>
      <c r="N647" s="246"/>
      <c r="O647" s="92"/>
      <c r="P647" s="92"/>
      <c r="Q647" s="92"/>
      <c r="R647" s="92"/>
      <c r="S647" s="92"/>
      <c r="T647" s="93"/>
      <c r="U647" s="39"/>
      <c r="V647" s="39"/>
      <c r="W647" s="39"/>
      <c r="X647" s="39"/>
      <c r="Y647" s="39"/>
      <c r="Z647" s="39"/>
      <c r="AA647" s="39"/>
      <c r="AB647" s="39"/>
      <c r="AC647" s="39"/>
      <c r="AD647" s="39"/>
      <c r="AE647" s="39"/>
      <c r="AT647" s="18" t="s">
        <v>359</v>
      </c>
      <c r="AU647" s="18" t="s">
        <v>86</v>
      </c>
    </row>
    <row r="648" s="2" customFormat="1" ht="24.15" customHeight="1">
      <c r="A648" s="39"/>
      <c r="B648" s="40"/>
      <c r="C648" s="229" t="s">
        <v>3198</v>
      </c>
      <c r="D648" s="229" t="s">
        <v>352</v>
      </c>
      <c r="E648" s="230" t="s">
        <v>8222</v>
      </c>
      <c r="F648" s="231" t="s">
        <v>8223</v>
      </c>
      <c r="G648" s="232" t="s">
        <v>4932</v>
      </c>
      <c r="H648" s="233">
        <v>1</v>
      </c>
      <c r="I648" s="234"/>
      <c r="J648" s="235">
        <f>ROUND(I648*H648,2)</f>
        <v>0</v>
      </c>
      <c r="K648" s="231" t="s">
        <v>7709</v>
      </c>
      <c r="L648" s="45"/>
      <c r="M648" s="236" t="s">
        <v>1</v>
      </c>
      <c r="N648" s="237" t="s">
        <v>41</v>
      </c>
      <c r="O648" s="92"/>
      <c r="P648" s="238">
        <f>O648*H648</f>
        <v>0</v>
      </c>
      <c r="Q648" s="238">
        <v>0</v>
      </c>
      <c r="R648" s="238">
        <f>Q648*H648</f>
        <v>0</v>
      </c>
      <c r="S648" s="238">
        <v>0</v>
      </c>
      <c r="T648" s="239">
        <f>S648*H648</f>
        <v>0</v>
      </c>
      <c r="U648" s="39"/>
      <c r="V648" s="39"/>
      <c r="W648" s="39"/>
      <c r="X648" s="39"/>
      <c r="Y648" s="39"/>
      <c r="Z648" s="39"/>
      <c r="AA648" s="39"/>
      <c r="AB648" s="39"/>
      <c r="AC648" s="39"/>
      <c r="AD648" s="39"/>
      <c r="AE648" s="39"/>
      <c r="AR648" s="240" t="s">
        <v>530</v>
      </c>
      <c r="AT648" s="240" t="s">
        <v>352</v>
      </c>
      <c r="AU648" s="240" t="s">
        <v>86</v>
      </c>
      <c r="AY648" s="18" t="s">
        <v>350</v>
      </c>
      <c r="BE648" s="241">
        <f>IF(N648="základní",J648,0)</f>
        <v>0</v>
      </c>
      <c r="BF648" s="241">
        <f>IF(N648="snížená",J648,0)</f>
        <v>0</v>
      </c>
      <c r="BG648" s="241">
        <f>IF(N648="zákl. přenesená",J648,0)</f>
        <v>0</v>
      </c>
      <c r="BH648" s="241">
        <f>IF(N648="sníž. přenesená",J648,0)</f>
        <v>0</v>
      </c>
      <c r="BI648" s="241">
        <f>IF(N648="nulová",J648,0)</f>
        <v>0</v>
      </c>
      <c r="BJ648" s="18" t="s">
        <v>84</v>
      </c>
      <c r="BK648" s="241">
        <f>ROUND(I648*H648,2)</f>
        <v>0</v>
      </c>
      <c r="BL648" s="18" t="s">
        <v>530</v>
      </c>
      <c r="BM648" s="240" t="s">
        <v>4517</v>
      </c>
    </row>
    <row r="649" s="2" customFormat="1">
      <c r="A649" s="39"/>
      <c r="B649" s="40"/>
      <c r="C649" s="41"/>
      <c r="D649" s="242" t="s">
        <v>359</v>
      </c>
      <c r="E649" s="41"/>
      <c r="F649" s="243" t="s">
        <v>8223</v>
      </c>
      <c r="G649" s="41"/>
      <c r="H649" s="41"/>
      <c r="I649" s="244"/>
      <c r="J649" s="41"/>
      <c r="K649" s="41"/>
      <c r="L649" s="45"/>
      <c r="M649" s="245"/>
      <c r="N649" s="246"/>
      <c r="O649" s="92"/>
      <c r="P649" s="92"/>
      <c r="Q649" s="92"/>
      <c r="R649" s="92"/>
      <c r="S649" s="92"/>
      <c r="T649" s="93"/>
      <c r="U649" s="39"/>
      <c r="V649" s="39"/>
      <c r="W649" s="39"/>
      <c r="X649" s="39"/>
      <c r="Y649" s="39"/>
      <c r="Z649" s="39"/>
      <c r="AA649" s="39"/>
      <c r="AB649" s="39"/>
      <c r="AC649" s="39"/>
      <c r="AD649" s="39"/>
      <c r="AE649" s="39"/>
      <c r="AT649" s="18" t="s">
        <v>359</v>
      </c>
      <c r="AU649" s="18" t="s">
        <v>86</v>
      </c>
    </row>
    <row r="650" s="2" customFormat="1" ht="16.5" customHeight="1">
      <c r="A650" s="39"/>
      <c r="B650" s="40"/>
      <c r="C650" s="229" t="s">
        <v>3202</v>
      </c>
      <c r="D650" s="229" t="s">
        <v>352</v>
      </c>
      <c r="E650" s="230" t="s">
        <v>8224</v>
      </c>
      <c r="F650" s="231" t="s">
        <v>8225</v>
      </c>
      <c r="G650" s="232" t="s">
        <v>4932</v>
      </c>
      <c r="H650" s="233">
        <v>1</v>
      </c>
      <c r="I650" s="234"/>
      <c r="J650" s="235">
        <f>ROUND(I650*H650,2)</f>
        <v>0</v>
      </c>
      <c r="K650" s="231" t="s">
        <v>7709</v>
      </c>
      <c r="L650" s="45"/>
      <c r="M650" s="236" t="s">
        <v>1</v>
      </c>
      <c r="N650" s="237" t="s">
        <v>41</v>
      </c>
      <c r="O650" s="92"/>
      <c r="P650" s="238">
        <f>O650*H650</f>
        <v>0</v>
      </c>
      <c r="Q650" s="238">
        <v>0</v>
      </c>
      <c r="R650" s="238">
        <f>Q650*H650</f>
        <v>0</v>
      </c>
      <c r="S650" s="238">
        <v>0</v>
      </c>
      <c r="T650" s="239">
        <f>S650*H650</f>
        <v>0</v>
      </c>
      <c r="U650" s="39"/>
      <c r="V650" s="39"/>
      <c r="W650" s="39"/>
      <c r="X650" s="39"/>
      <c r="Y650" s="39"/>
      <c r="Z650" s="39"/>
      <c r="AA650" s="39"/>
      <c r="AB650" s="39"/>
      <c r="AC650" s="39"/>
      <c r="AD650" s="39"/>
      <c r="AE650" s="39"/>
      <c r="AR650" s="240" t="s">
        <v>530</v>
      </c>
      <c r="AT650" s="240" t="s">
        <v>352</v>
      </c>
      <c r="AU650" s="240" t="s">
        <v>86</v>
      </c>
      <c r="AY650" s="18" t="s">
        <v>350</v>
      </c>
      <c r="BE650" s="241">
        <f>IF(N650="základní",J650,0)</f>
        <v>0</v>
      </c>
      <c r="BF650" s="241">
        <f>IF(N650="snížená",J650,0)</f>
        <v>0</v>
      </c>
      <c r="BG650" s="241">
        <f>IF(N650="zákl. přenesená",J650,0)</f>
        <v>0</v>
      </c>
      <c r="BH650" s="241">
        <f>IF(N650="sníž. přenesená",J650,0)</f>
        <v>0</v>
      </c>
      <c r="BI650" s="241">
        <f>IF(N650="nulová",J650,0)</f>
        <v>0</v>
      </c>
      <c r="BJ650" s="18" t="s">
        <v>84</v>
      </c>
      <c r="BK650" s="241">
        <f>ROUND(I650*H650,2)</f>
        <v>0</v>
      </c>
      <c r="BL650" s="18" t="s">
        <v>530</v>
      </c>
      <c r="BM650" s="240" t="s">
        <v>4533</v>
      </c>
    </row>
    <row r="651" s="2" customFormat="1">
      <c r="A651" s="39"/>
      <c r="B651" s="40"/>
      <c r="C651" s="41"/>
      <c r="D651" s="242" t="s">
        <v>359</v>
      </c>
      <c r="E651" s="41"/>
      <c r="F651" s="243" t="s">
        <v>8225</v>
      </c>
      <c r="G651" s="41"/>
      <c r="H651" s="41"/>
      <c r="I651" s="244"/>
      <c r="J651" s="41"/>
      <c r="K651" s="41"/>
      <c r="L651" s="45"/>
      <c r="M651" s="245"/>
      <c r="N651" s="246"/>
      <c r="O651" s="92"/>
      <c r="P651" s="92"/>
      <c r="Q651" s="92"/>
      <c r="R651" s="92"/>
      <c r="S651" s="92"/>
      <c r="T651" s="93"/>
      <c r="U651" s="39"/>
      <c r="V651" s="39"/>
      <c r="W651" s="39"/>
      <c r="X651" s="39"/>
      <c r="Y651" s="39"/>
      <c r="Z651" s="39"/>
      <c r="AA651" s="39"/>
      <c r="AB651" s="39"/>
      <c r="AC651" s="39"/>
      <c r="AD651" s="39"/>
      <c r="AE651" s="39"/>
      <c r="AT651" s="18" t="s">
        <v>359</v>
      </c>
      <c r="AU651" s="18" t="s">
        <v>86</v>
      </c>
    </row>
    <row r="652" s="2" customFormat="1" ht="55.5" customHeight="1">
      <c r="A652" s="39"/>
      <c r="B652" s="40"/>
      <c r="C652" s="229" t="s">
        <v>3207</v>
      </c>
      <c r="D652" s="229" t="s">
        <v>352</v>
      </c>
      <c r="E652" s="230" t="s">
        <v>8226</v>
      </c>
      <c r="F652" s="231" t="s">
        <v>8227</v>
      </c>
      <c r="G652" s="232" t="s">
        <v>355</v>
      </c>
      <c r="H652" s="233">
        <v>670</v>
      </c>
      <c r="I652" s="234"/>
      <c r="J652" s="235">
        <f>ROUND(I652*H652,2)</f>
        <v>0</v>
      </c>
      <c r="K652" s="231" t="s">
        <v>7709</v>
      </c>
      <c r="L652" s="45"/>
      <c r="M652" s="236" t="s">
        <v>1</v>
      </c>
      <c r="N652" s="237" t="s">
        <v>41</v>
      </c>
      <c r="O652" s="92"/>
      <c r="P652" s="238">
        <f>O652*H652</f>
        <v>0</v>
      </c>
      <c r="Q652" s="238">
        <v>0</v>
      </c>
      <c r="R652" s="238">
        <f>Q652*H652</f>
        <v>0</v>
      </c>
      <c r="S652" s="238">
        <v>0</v>
      </c>
      <c r="T652" s="239">
        <f>S652*H652</f>
        <v>0</v>
      </c>
      <c r="U652" s="39"/>
      <c r="V652" s="39"/>
      <c r="W652" s="39"/>
      <c r="X652" s="39"/>
      <c r="Y652" s="39"/>
      <c r="Z652" s="39"/>
      <c r="AA652" s="39"/>
      <c r="AB652" s="39"/>
      <c r="AC652" s="39"/>
      <c r="AD652" s="39"/>
      <c r="AE652" s="39"/>
      <c r="AR652" s="240" t="s">
        <v>530</v>
      </c>
      <c r="AT652" s="240" t="s">
        <v>352</v>
      </c>
      <c r="AU652" s="240" t="s">
        <v>86</v>
      </c>
      <c r="AY652" s="18" t="s">
        <v>350</v>
      </c>
      <c r="BE652" s="241">
        <f>IF(N652="základní",J652,0)</f>
        <v>0</v>
      </c>
      <c r="BF652" s="241">
        <f>IF(N652="snížená",J652,0)</f>
        <v>0</v>
      </c>
      <c r="BG652" s="241">
        <f>IF(N652="zákl. přenesená",J652,0)</f>
        <v>0</v>
      </c>
      <c r="BH652" s="241">
        <f>IF(N652="sníž. přenesená",J652,0)</f>
        <v>0</v>
      </c>
      <c r="BI652" s="241">
        <f>IF(N652="nulová",J652,0)</f>
        <v>0</v>
      </c>
      <c r="BJ652" s="18" t="s">
        <v>84</v>
      </c>
      <c r="BK652" s="241">
        <f>ROUND(I652*H652,2)</f>
        <v>0</v>
      </c>
      <c r="BL652" s="18" t="s">
        <v>530</v>
      </c>
      <c r="BM652" s="240" t="s">
        <v>4544</v>
      </c>
    </row>
    <row r="653" s="2" customFormat="1">
      <c r="A653" s="39"/>
      <c r="B653" s="40"/>
      <c r="C653" s="41"/>
      <c r="D653" s="242" t="s">
        <v>359</v>
      </c>
      <c r="E653" s="41"/>
      <c r="F653" s="243" t="s">
        <v>8227</v>
      </c>
      <c r="G653" s="41"/>
      <c r="H653" s="41"/>
      <c r="I653" s="244"/>
      <c r="J653" s="41"/>
      <c r="K653" s="41"/>
      <c r="L653" s="45"/>
      <c r="M653" s="245"/>
      <c r="N653" s="246"/>
      <c r="O653" s="92"/>
      <c r="P653" s="92"/>
      <c r="Q653" s="92"/>
      <c r="R653" s="92"/>
      <c r="S653" s="92"/>
      <c r="T653" s="93"/>
      <c r="U653" s="39"/>
      <c r="V653" s="39"/>
      <c r="W653" s="39"/>
      <c r="X653" s="39"/>
      <c r="Y653" s="39"/>
      <c r="Z653" s="39"/>
      <c r="AA653" s="39"/>
      <c r="AB653" s="39"/>
      <c r="AC653" s="39"/>
      <c r="AD653" s="39"/>
      <c r="AE653" s="39"/>
      <c r="AT653" s="18" t="s">
        <v>359</v>
      </c>
      <c r="AU653" s="18" t="s">
        <v>86</v>
      </c>
    </row>
    <row r="654" s="2" customFormat="1" ht="16.5" customHeight="1">
      <c r="A654" s="39"/>
      <c r="B654" s="40"/>
      <c r="C654" s="229" t="s">
        <v>3213</v>
      </c>
      <c r="D654" s="229" t="s">
        <v>352</v>
      </c>
      <c r="E654" s="230" t="s">
        <v>8228</v>
      </c>
      <c r="F654" s="231" t="s">
        <v>8229</v>
      </c>
      <c r="G654" s="232" t="s">
        <v>355</v>
      </c>
      <c r="H654" s="233">
        <v>670</v>
      </c>
      <c r="I654" s="234"/>
      <c r="J654" s="235">
        <f>ROUND(I654*H654,2)</f>
        <v>0</v>
      </c>
      <c r="K654" s="231" t="s">
        <v>7709</v>
      </c>
      <c r="L654" s="45"/>
      <c r="M654" s="236" t="s">
        <v>1</v>
      </c>
      <c r="N654" s="237" t="s">
        <v>41</v>
      </c>
      <c r="O654" s="92"/>
      <c r="P654" s="238">
        <f>O654*H654</f>
        <v>0</v>
      </c>
      <c r="Q654" s="238">
        <v>0</v>
      </c>
      <c r="R654" s="238">
        <f>Q654*H654</f>
        <v>0</v>
      </c>
      <c r="S654" s="238">
        <v>0</v>
      </c>
      <c r="T654" s="239">
        <f>S654*H654</f>
        <v>0</v>
      </c>
      <c r="U654" s="39"/>
      <c r="V654" s="39"/>
      <c r="W654" s="39"/>
      <c r="X654" s="39"/>
      <c r="Y654" s="39"/>
      <c r="Z654" s="39"/>
      <c r="AA654" s="39"/>
      <c r="AB654" s="39"/>
      <c r="AC654" s="39"/>
      <c r="AD654" s="39"/>
      <c r="AE654" s="39"/>
      <c r="AR654" s="240" t="s">
        <v>530</v>
      </c>
      <c r="AT654" s="240" t="s">
        <v>352</v>
      </c>
      <c r="AU654" s="240" t="s">
        <v>86</v>
      </c>
      <c r="AY654" s="18" t="s">
        <v>350</v>
      </c>
      <c r="BE654" s="241">
        <f>IF(N654="základní",J654,0)</f>
        <v>0</v>
      </c>
      <c r="BF654" s="241">
        <f>IF(N654="snížená",J654,0)</f>
        <v>0</v>
      </c>
      <c r="BG654" s="241">
        <f>IF(N654="zákl. přenesená",J654,0)</f>
        <v>0</v>
      </c>
      <c r="BH654" s="241">
        <f>IF(N654="sníž. přenesená",J654,0)</f>
        <v>0</v>
      </c>
      <c r="BI654" s="241">
        <f>IF(N654="nulová",J654,0)</f>
        <v>0</v>
      </c>
      <c r="BJ654" s="18" t="s">
        <v>84</v>
      </c>
      <c r="BK654" s="241">
        <f>ROUND(I654*H654,2)</f>
        <v>0</v>
      </c>
      <c r="BL654" s="18" t="s">
        <v>530</v>
      </c>
      <c r="BM654" s="240" t="s">
        <v>4562</v>
      </c>
    </row>
    <row r="655" s="2" customFormat="1">
      <c r="A655" s="39"/>
      <c r="B655" s="40"/>
      <c r="C655" s="41"/>
      <c r="D655" s="242" t="s">
        <v>359</v>
      </c>
      <c r="E655" s="41"/>
      <c r="F655" s="243" t="s">
        <v>8229</v>
      </c>
      <c r="G655" s="41"/>
      <c r="H655" s="41"/>
      <c r="I655" s="244"/>
      <c r="J655" s="41"/>
      <c r="K655" s="41"/>
      <c r="L655" s="45"/>
      <c r="M655" s="245"/>
      <c r="N655" s="246"/>
      <c r="O655" s="92"/>
      <c r="P655" s="92"/>
      <c r="Q655" s="92"/>
      <c r="R655" s="92"/>
      <c r="S655" s="92"/>
      <c r="T655" s="93"/>
      <c r="U655" s="39"/>
      <c r="V655" s="39"/>
      <c r="W655" s="39"/>
      <c r="X655" s="39"/>
      <c r="Y655" s="39"/>
      <c r="Z655" s="39"/>
      <c r="AA655" s="39"/>
      <c r="AB655" s="39"/>
      <c r="AC655" s="39"/>
      <c r="AD655" s="39"/>
      <c r="AE655" s="39"/>
      <c r="AT655" s="18" t="s">
        <v>359</v>
      </c>
      <c r="AU655" s="18" t="s">
        <v>86</v>
      </c>
    </row>
    <row r="656" s="2" customFormat="1" ht="66.75" customHeight="1">
      <c r="A656" s="39"/>
      <c r="B656" s="40"/>
      <c r="C656" s="229" t="s">
        <v>3219</v>
      </c>
      <c r="D656" s="229" t="s">
        <v>352</v>
      </c>
      <c r="E656" s="230" t="s">
        <v>8230</v>
      </c>
      <c r="F656" s="231" t="s">
        <v>8231</v>
      </c>
      <c r="G656" s="232" t="s">
        <v>4932</v>
      </c>
      <c r="H656" s="233">
        <v>3</v>
      </c>
      <c r="I656" s="234"/>
      <c r="J656" s="235">
        <f>ROUND(I656*H656,2)</f>
        <v>0</v>
      </c>
      <c r="K656" s="231" t="s">
        <v>7709</v>
      </c>
      <c r="L656" s="45"/>
      <c r="M656" s="236" t="s">
        <v>1</v>
      </c>
      <c r="N656" s="237" t="s">
        <v>41</v>
      </c>
      <c r="O656" s="92"/>
      <c r="P656" s="238">
        <f>O656*H656</f>
        <v>0</v>
      </c>
      <c r="Q656" s="238">
        <v>0</v>
      </c>
      <c r="R656" s="238">
        <f>Q656*H656</f>
        <v>0</v>
      </c>
      <c r="S656" s="238">
        <v>0</v>
      </c>
      <c r="T656" s="239">
        <f>S656*H656</f>
        <v>0</v>
      </c>
      <c r="U656" s="39"/>
      <c r="V656" s="39"/>
      <c r="W656" s="39"/>
      <c r="X656" s="39"/>
      <c r="Y656" s="39"/>
      <c r="Z656" s="39"/>
      <c r="AA656" s="39"/>
      <c r="AB656" s="39"/>
      <c r="AC656" s="39"/>
      <c r="AD656" s="39"/>
      <c r="AE656" s="39"/>
      <c r="AR656" s="240" t="s">
        <v>530</v>
      </c>
      <c r="AT656" s="240" t="s">
        <v>352</v>
      </c>
      <c r="AU656" s="240" t="s">
        <v>86</v>
      </c>
      <c r="AY656" s="18" t="s">
        <v>350</v>
      </c>
      <c r="BE656" s="241">
        <f>IF(N656="základní",J656,0)</f>
        <v>0</v>
      </c>
      <c r="BF656" s="241">
        <f>IF(N656="snížená",J656,0)</f>
        <v>0</v>
      </c>
      <c r="BG656" s="241">
        <f>IF(N656="zákl. přenesená",J656,0)</f>
        <v>0</v>
      </c>
      <c r="BH656" s="241">
        <f>IF(N656="sníž. přenesená",J656,0)</f>
        <v>0</v>
      </c>
      <c r="BI656" s="241">
        <f>IF(N656="nulová",J656,0)</f>
        <v>0</v>
      </c>
      <c r="BJ656" s="18" t="s">
        <v>84</v>
      </c>
      <c r="BK656" s="241">
        <f>ROUND(I656*H656,2)</f>
        <v>0</v>
      </c>
      <c r="BL656" s="18" t="s">
        <v>530</v>
      </c>
      <c r="BM656" s="240" t="s">
        <v>4630</v>
      </c>
    </row>
    <row r="657" s="2" customFormat="1">
      <c r="A657" s="39"/>
      <c r="B657" s="40"/>
      <c r="C657" s="41"/>
      <c r="D657" s="242" t="s">
        <v>359</v>
      </c>
      <c r="E657" s="41"/>
      <c r="F657" s="243" t="s">
        <v>8232</v>
      </c>
      <c r="G657" s="41"/>
      <c r="H657" s="41"/>
      <c r="I657" s="244"/>
      <c r="J657" s="41"/>
      <c r="K657" s="41"/>
      <c r="L657" s="45"/>
      <c r="M657" s="245"/>
      <c r="N657" s="246"/>
      <c r="O657" s="92"/>
      <c r="P657" s="92"/>
      <c r="Q657" s="92"/>
      <c r="R657" s="92"/>
      <c r="S657" s="92"/>
      <c r="T657" s="93"/>
      <c r="U657" s="39"/>
      <c r="V657" s="39"/>
      <c r="W657" s="39"/>
      <c r="X657" s="39"/>
      <c r="Y657" s="39"/>
      <c r="Z657" s="39"/>
      <c r="AA657" s="39"/>
      <c r="AB657" s="39"/>
      <c r="AC657" s="39"/>
      <c r="AD657" s="39"/>
      <c r="AE657" s="39"/>
      <c r="AT657" s="18" t="s">
        <v>359</v>
      </c>
      <c r="AU657" s="18" t="s">
        <v>86</v>
      </c>
    </row>
    <row r="658" s="2" customFormat="1" ht="16.5" customHeight="1">
      <c r="A658" s="39"/>
      <c r="B658" s="40"/>
      <c r="C658" s="229" t="s">
        <v>3225</v>
      </c>
      <c r="D658" s="229" t="s">
        <v>352</v>
      </c>
      <c r="E658" s="230" t="s">
        <v>8233</v>
      </c>
      <c r="F658" s="231" t="s">
        <v>8234</v>
      </c>
      <c r="G658" s="232" t="s">
        <v>4932</v>
      </c>
      <c r="H658" s="233">
        <v>3</v>
      </c>
      <c r="I658" s="234"/>
      <c r="J658" s="235">
        <f>ROUND(I658*H658,2)</f>
        <v>0</v>
      </c>
      <c r="K658" s="231" t="s">
        <v>7709</v>
      </c>
      <c r="L658" s="45"/>
      <c r="M658" s="236" t="s">
        <v>1</v>
      </c>
      <c r="N658" s="237" t="s">
        <v>41</v>
      </c>
      <c r="O658" s="92"/>
      <c r="P658" s="238">
        <f>O658*H658</f>
        <v>0</v>
      </c>
      <c r="Q658" s="238">
        <v>0</v>
      </c>
      <c r="R658" s="238">
        <f>Q658*H658</f>
        <v>0</v>
      </c>
      <c r="S658" s="238">
        <v>0</v>
      </c>
      <c r="T658" s="239">
        <f>S658*H658</f>
        <v>0</v>
      </c>
      <c r="U658" s="39"/>
      <c r="V658" s="39"/>
      <c r="W658" s="39"/>
      <c r="X658" s="39"/>
      <c r="Y658" s="39"/>
      <c r="Z658" s="39"/>
      <c r="AA658" s="39"/>
      <c r="AB658" s="39"/>
      <c r="AC658" s="39"/>
      <c r="AD658" s="39"/>
      <c r="AE658" s="39"/>
      <c r="AR658" s="240" t="s">
        <v>530</v>
      </c>
      <c r="AT658" s="240" t="s">
        <v>352</v>
      </c>
      <c r="AU658" s="240" t="s">
        <v>86</v>
      </c>
      <c r="AY658" s="18" t="s">
        <v>350</v>
      </c>
      <c r="BE658" s="241">
        <f>IF(N658="základní",J658,0)</f>
        <v>0</v>
      </c>
      <c r="BF658" s="241">
        <f>IF(N658="snížená",J658,0)</f>
        <v>0</v>
      </c>
      <c r="BG658" s="241">
        <f>IF(N658="zákl. přenesená",J658,0)</f>
        <v>0</v>
      </c>
      <c r="BH658" s="241">
        <f>IF(N658="sníž. přenesená",J658,0)</f>
        <v>0</v>
      </c>
      <c r="BI658" s="241">
        <f>IF(N658="nulová",J658,0)</f>
        <v>0</v>
      </c>
      <c r="BJ658" s="18" t="s">
        <v>84</v>
      </c>
      <c r="BK658" s="241">
        <f>ROUND(I658*H658,2)</f>
        <v>0</v>
      </c>
      <c r="BL658" s="18" t="s">
        <v>530</v>
      </c>
      <c r="BM658" s="240" t="s">
        <v>4640</v>
      </c>
    </row>
    <row r="659" s="2" customFormat="1">
      <c r="A659" s="39"/>
      <c r="B659" s="40"/>
      <c r="C659" s="41"/>
      <c r="D659" s="242" t="s">
        <v>359</v>
      </c>
      <c r="E659" s="41"/>
      <c r="F659" s="243" t="s">
        <v>8234</v>
      </c>
      <c r="G659" s="41"/>
      <c r="H659" s="41"/>
      <c r="I659" s="244"/>
      <c r="J659" s="41"/>
      <c r="K659" s="41"/>
      <c r="L659" s="45"/>
      <c r="M659" s="245"/>
      <c r="N659" s="246"/>
      <c r="O659" s="92"/>
      <c r="P659" s="92"/>
      <c r="Q659" s="92"/>
      <c r="R659" s="92"/>
      <c r="S659" s="92"/>
      <c r="T659" s="93"/>
      <c r="U659" s="39"/>
      <c r="V659" s="39"/>
      <c r="W659" s="39"/>
      <c r="X659" s="39"/>
      <c r="Y659" s="39"/>
      <c r="Z659" s="39"/>
      <c r="AA659" s="39"/>
      <c r="AB659" s="39"/>
      <c r="AC659" s="39"/>
      <c r="AD659" s="39"/>
      <c r="AE659" s="39"/>
      <c r="AT659" s="18" t="s">
        <v>359</v>
      </c>
      <c r="AU659" s="18" t="s">
        <v>86</v>
      </c>
    </row>
    <row r="660" s="2" customFormat="1" ht="66.75" customHeight="1">
      <c r="A660" s="39"/>
      <c r="B660" s="40"/>
      <c r="C660" s="229" t="s">
        <v>3231</v>
      </c>
      <c r="D660" s="229" t="s">
        <v>352</v>
      </c>
      <c r="E660" s="230" t="s">
        <v>8235</v>
      </c>
      <c r="F660" s="231" t="s">
        <v>8236</v>
      </c>
      <c r="G660" s="232" t="s">
        <v>4932</v>
      </c>
      <c r="H660" s="233">
        <v>1</v>
      </c>
      <c r="I660" s="234"/>
      <c r="J660" s="235">
        <f>ROUND(I660*H660,2)</f>
        <v>0</v>
      </c>
      <c r="K660" s="231" t="s">
        <v>7709</v>
      </c>
      <c r="L660" s="45"/>
      <c r="M660" s="236" t="s">
        <v>1</v>
      </c>
      <c r="N660" s="237" t="s">
        <v>41</v>
      </c>
      <c r="O660" s="92"/>
      <c r="P660" s="238">
        <f>O660*H660</f>
        <v>0</v>
      </c>
      <c r="Q660" s="238">
        <v>0</v>
      </c>
      <c r="R660" s="238">
        <f>Q660*H660</f>
        <v>0</v>
      </c>
      <c r="S660" s="238">
        <v>0</v>
      </c>
      <c r="T660" s="239">
        <f>S660*H660</f>
        <v>0</v>
      </c>
      <c r="U660" s="39"/>
      <c r="V660" s="39"/>
      <c r="W660" s="39"/>
      <c r="X660" s="39"/>
      <c r="Y660" s="39"/>
      <c r="Z660" s="39"/>
      <c r="AA660" s="39"/>
      <c r="AB660" s="39"/>
      <c r="AC660" s="39"/>
      <c r="AD660" s="39"/>
      <c r="AE660" s="39"/>
      <c r="AR660" s="240" t="s">
        <v>530</v>
      </c>
      <c r="AT660" s="240" t="s">
        <v>352</v>
      </c>
      <c r="AU660" s="240" t="s">
        <v>86</v>
      </c>
      <c r="AY660" s="18" t="s">
        <v>350</v>
      </c>
      <c r="BE660" s="241">
        <f>IF(N660="základní",J660,0)</f>
        <v>0</v>
      </c>
      <c r="BF660" s="241">
        <f>IF(N660="snížená",J660,0)</f>
        <v>0</v>
      </c>
      <c r="BG660" s="241">
        <f>IF(N660="zákl. přenesená",J660,0)</f>
        <v>0</v>
      </c>
      <c r="BH660" s="241">
        <f>IF(N660="sníž. přenesená",J660,0)</f>
        <v>0</v>
      </c>
      <c r="BI660" s="241">
        <f>IF(N660="nulová",J660,0)</f>
        <v>0</v>
      </c>
      <c r="BJ660" s="18" t="s">
        <v>84</v>
      </c>
      <c r="BK660" s="241">
        <f>ROUND(I660*H660,2)</f>
        <v>0</v>
      </c>
      <c r="BL660" s="18" t="s">
        <v>530</v>
      </c>
      <c r="BM660" s="240" t="s">
        <v>4656</v>
      </c>
    </row>
    <row r="661" s="2" customFormat="1">
      <c r="A661" s="39"/>
      <c r="B661" s="40"/>
      <c r="C661" s="41"/>
      <c r="D661" s="242" t="s">
        <v>359</v>
      </c>
      <c r="E661" s="41"/>
      <c r="F661" s="243" t="s">
        <v>8237</v>
      </c>
      <c r="G661" s="41"/>
      <c r="H661" s="41"/>
      <c r="I661" s="244"/>
      <c r="J661" s="41"/>
      <c r="K661" s="41"/>
      <c r="L661" s="45"/>
      <c r="M661" s="245"/>
      <c r="N661" s="246"/>
      <c r="O661" s="92"/>
      <c r="P661" s="92"/>
      <c r="Q661" s="92"/>
      <c r="R661" s="92"/>
      <c r="S661" s="92"/>
      <c r="T661" s="93"/>
      <c r="U661" s="39"/>
      <c r="V661" s="39"/>
      <c r="W661" s="39"/>
      <c r="X661" s="39"/>
      <c r="Y661" s="39"/>
      <c r="Z661" s="39"/>
      <c r="AA661" s="39"/>
      <c r="AB661" s="39"/>
      <c r="AC661" s="39"/>
      <c r="AD661" s="39"/>
      <c r="AE661" s="39"/>
      <c r="AT661" s="18" t="s">
        <v>359</v>
      </c>
      <c r="AU661" s="18" t="s">
        <v>86</v>
      </c>
    </row>
    <row r="662" s="2" customFormat="1" ht="16.5" customHeight="1">
      <c r="A662" s="39"/>
      <c r="B662" s="40"/>
      <c r="C662" s="229" t="s">
        <v>3237</v>
      </c>
      <c r="D662" s="229" t="s">
        <v>352</v>
      </c>
      <c r="E662" s="230" t="s">
        <v>8238</v>
      </c>
      <c r="F662" s="231" t="s">
        <v>8239</v>
      </c>
      <c r="G662" s="232" t="s">
        <v>4932</v>
      </c>
      <c r="H662" s="233">
        <v>1</v>
      </c>
      <c r="I662" s="234"/>
      <c r="J662" s="235">
        <f>ROUND(I662*H662,2)</f>
        <v>0</v>
      </c>
      <c r="K662" s="231" t="s">
        <v>7709</v>
      </c>
      <c r="L662" s="45"/>
      <c r="M662" s="236" t="s">
        <v>1</v>
      </c>
      <c r="N662" s="237" t="s">
        <v>41</v>
      </c>
      <c r="O662" s="92"/>
      <c r="P662" s="238">
        <f>O662*H662</f>
        <v>0</v>
      </c>
      <c r="Q662" s="238">
        <v>0</v>
      </c>
      <c r="R662" s="238">
        <f>Q662*H662</f>
        <v>0</v>
      </c>
      <c r="S662" s="238">
        <v>0</v>
      </c>
      <c r="T662" s="239">
        <f>S662*H662</f>
        <v>0</v>
      </c>
      <c r="U662" s="39"/>
      <c r="V662" s="39"/>
      <c r="W662" s="39"/>
      <c r="X662" s="39"/>
      <c r="Y662" s="39"/>
      <c r="Z662" s="39"/>
      <c r="AA662" s="39"/>
      <c r="AB662" s="39"/>
      <c r="AC662" s="39"/>
      <c r="AD662" s="39"/>
      <c r="AE662" s="39"/>
      <c r="AR662" s="240" t="s">
        <v>530</v>
      </c>
      <c r="AT662" s="240" t="s">
        <v>352</v>
      </c>
      <c r="AU662" s="240" t="s">
        <v>86</v>
      </c>
      <c r="AY662" s="18" t="s">
        <v>350</v>
      </c>
      <c r="BE662" s="241">
        <f>IF(N662="základní",J662,0)</f>
        <v>0</v>
      </c>
      <c r="BF662" s="241">
        <f>IF(N662="snížená",J662,0)</f>
        <v>0</v>
      </c>
      <c r="BG662" s="241">
        <f>IF(N662="zákl. přenesená",J662,0)</f>
        <v>0</v>
      </c>
      <c r="BH662" s="241">
        <f>IF(N662="sníž. přenesená",J662,0)</f>
        <v>0</v>
      </c>
      <c r="BI662" s="241">
        <f>IF(N662="nulová",J662,0)</f>
        <v>0</v>
      </c>
      <c r="BJ662" s="18" t="s">
        <v>84</v>
      </c>
      <c r="BK662" s="241">
        <f>ROUND(I662*H662,2)</f>
        <v>0</v>
      </c>
      <c r="BL662" s="18" t="s">
        <v>530</v>
      </c>
      <c r="BM662" s="240" t="s">
        <v>4666</v>
      </c>
    </row>
    <row r="663" s="2" customFormat="1">
      <c r="A663" s="39"/>
      <c r="B663" s="40"/>
      <c r="C663" s="41"/>
      <c r="D663" s="242" t="s">
        <v>359</v>
      </c>
      <c r="E663" s="41"/>
      <c r="F663" s="243" t="s">
        <v>8239</v>
      </c>
      <c r="G663" s="41"/>
      <c r="H663" s="41"/>
      <c r="I663" s="244"/>
      <c r="J663" s="41"/>
      <c r="K663" s="41"/>
      <c r="L663" s="45"/>
      <c r="M663" s="245"/>
      <c r="N663" s="246"/>
      <c r="O663" s="92"/>
      <c r="P663" s="92"/>
      <c r="Q663" s="92"/>
      <c r="R663" s="92"/>
      <c r="S663" s="92"/>
      <c r="T663" s="93"/>
      <c r="U663" s="39"/>
      <c r="V663" s="39"/>
      <c r="W663" s="39"/>
      <c r="X663" s="39"/>
      <c r="Y663" s="39"/>
      <c r="Z663" s="39"/>
      <c r="AA663" s="39"/>
      <c r="AB663" s="39"/>
      <c r="AC663" s="39"/>
      <c r="AD663" s="39"/>
      <c r="AE663" s="39"/>
      <c r="AT663" s="18" t="s">
        <v>359</v>
      </c>
      <c r="AU663" s="18" t="s">
        <v>86</v>
      </c>
    </row>
    <row r="664" s="2" customFormat="1" ht="16.5" customHeight="1">
      <c r="A664" s="39"/>
      <c r="B664" s="40"/>
      <c r="C664" s="229" t="s">
        <v>3244</v>
      </c>
      <c r="D664" s="229" t="s">
        <v>352</v>
      </c>
      <c r="E664" s="230" t="s">
        <v>8240</v>
      </c>
      <c r="F664" s="231" t="s">
        <v>7781</v>
      </c>
      <c r="G664" s="232" t="s">
        <v>5870</v>
      </c>
      <c r="H664" s="313"/>
      <c r="I664" s="234"/>
      <c r="J664" s="235">
        <f>ROUND(I664*H664,2)</f>
        <v>0</v>
      </c>
      <c r="K664" s="231" t="s">
        <v>7709</v>
      </c>
      <c r="L664" s="45"/>
      <c r="M664" s="236" t="s">
        <v>1</v>
      </c>
      <c r="N664" s="237" t="s">
        <v>41</v>
      </c>
      <c r="O664" s="92"/>
      <c r="P664" s="238">
        <f>O664*H664</f>
        <v>0</v>
      </c>
      <c r="Q664" s="238">
        <v>0</v>
      </c>
      <c r="R664" s="238">
        <f>Q664*H664</f>
        <v>0</v>
      </c>
      <c r="S664" s="238">
        <v>0</v>
      </c>
      <c r="T664" s="239">
        <f>S664*H664</f>
        <v>0</v>
      </c>
      <c r="U664" s="39"/>
      <c r="V664" s="39"/>
      <c r="W664" s="39"/>
      <c r="X664" s="39"/>
      <c r="Y664" s="39"/>
      <c r="Z664" s="39"/>
      <c r="AA664" s="39"/>
      <c r="AB664" s="39"/>
      <c r="AC664" s="39"/>
      <c r="AD664" s="39"/>
      <c r="AE664" s="39"/>
      <c r="AR664" s="240" t="s">
        <v>530</v>
      </c>
      <c r="AT664" s="240" t="s">
        <v>352</v>
      </c>
      <c r="AU664" s="240" t="s">
        <v>86</v>
      </c>
      <c r="AY664" s="18" t="s">
        <v>350</v>
      </c>
      <c r="BE664" s="241">
        <f>IF(N664="základní",J664,0)</f>
        <v>0</v>
      </c>
      <c r="BF664" s="241">
        <f>IF(N664="snížená",J664,0)</f>
        <v>0</v>
      </c>
      <c r="BG664" s="241">
        <f>IF(N664="zákl. přenesená",J664,0)</f>
        <v>0</v>
      </c>
      <c r="BH664" s="241">
        <f>IF(N664="sníž. přenesená",J664,0)</f>
        <v>0</v>
      </c>
      <c r="BI664" s="241">
        <f>IF(N664="nulová",J664,0)</f>
        <v>0</v>
      </c>
      <c r="BJ664" s="18" t="s">
        <v>84</v>
      </c>
      <c r="BK664" s="241">
        <f>ROUND(I664*H664,2)</f>
        <v>0</v>
      </c>
      <c r="BL664" s="18" t="s">
        <v>530</v>
      </c>
      <c r="BM664" s="240" t="s">
        <v>4679</v>
      </c>
    </row>
    <row r="665" s="2" customFormat="1">
      <c r="A665" s="39"/>
      <c r="B665" s="40"/>
      <c r="C665" s="41"/>
      <c r="D665" s="242" t="s">
        <v>359</v>
      </c>
      <c r="E665" s="41"/>
      <c r="F665" s="243" t="s">
        <v>7781</v>
      </c>
      <c r="G665" s="41"/>
      <c r="H665" s="41"/>
      <c r="I665" s="244"/>
      <c r="J665" s="41"/>
      <c r="K665" s="41"/>
      <c r="L665" s="45"/>
      <c r="M665" s="245"/>
      <c r="N665" s="246"/>
      <c r="O665" s="92"/>
      <c r="P665" s="92"/>
      <c r="Q665" s="92"/>
      <c r="R665" s="92"/>
      <c r="S665" s="92"/>
      <c r="T665" s="93"/>
      <c r="U665" s="39"/>
      <c r="V665" s="39"/>
      <c r="W665" s="39"/>
      <c r="X665" s="39"/>
      <c r="Y665" s="39"/>
      <c r="Z665" s="39"/>
      <c r="AA665" s="39"/>
      <c r="AB665" s="39"/>
      <c r="AC665" s="39"/>
      <c r="AD665" s="39"/>
      <c r="AE665" s="39"/>
      <c r="AT665" s="18" t="s">
        <v>359</v>
      </c>
      <c r="AU665" s="18" t="s">
        <v>86</v>
      </c>
    </row>
    <row r="666" s="2" customFormat="1" ht="16.5" customHeight="1">
      <c r="A666" s="39"/>
      <c r="B666" s="40"/>
      <c r="C666" s="229" t="s">
        <v>3250</v>
      </c>
      <c r="D666" s="229" t="s">
        <v>352</v>
      </c>
      <c r="E666" s="230" t="s">
        <v>8241</v>
      </c>
      <c r="F666" s="231" t="s">
        <v>901</v>
      </c>
      <c r="G666" s="232" t="s">
        <v>483</v>
      </c>
      <c r="H666" s="233">
        <v>2.5</v>
      </c>
      <c r="I666" s="234"/>
      <c r="J666" s="235">
        <f>ROUND(I666*H666,2)</f>
        <v>0</v>
      </c>
      <c r="K666" s="231" t="s">
        <v>7709</v>
      </c>
      <c r="L666" s="45"/>
      <c r="M666" s="236" t="s">
        <v>1</v>
      </c>
      <c r="N666" s="237" t="s">
        <v>41</v>
      </c>
      <c r="O666" s="92"/>
      <c r="P666" s="238">
        <f>O666*H666</f>
        <v>0</v>
      </c>
      <c r="Q666" s="238">
        <v>0</v>
      </c>
      <c r="R666" s="238">
        <f>Q666*H666</f>
        <v>0</v>
      </c>
      <c r="S666" s="238">
        <v>0</v>
      </c>
      <c r="T666" s="239">
        <f>S666*H666</f>
        <v>0</v>
      </c>
      <c r="U666" s="39"/>
      <c r="V666" s="39"/>
      <c r="W666" s="39"/>
      <c r="X666" s="39"/>
      <c r="Y666" s="39"/>
      <c r="Z666" s="39"/>
      <c r="AA666" s="39"/>
      <c r="AB666" s="39"/>
      <c r="AC666" s="39"/>
      <c r="AD666" s="39"/>
      <c r="AE666" s="39"/>
      <c r="AR666" s="240" t="s">
        <v>530</v>
      </c>
      <c r="AT666" s="240" t="s">
        <v>352</v>
      </c>
      <c r="AU666" s="240" t="s">
        <v>86</v>
      </c>
      <c r="AY666" s="18" t="s">
        <v>350</v>
      </c>
      <c r="BE666" s="241">
        <f>IF(N666="základní",J666,0)</f>
        <v>0</v>
      </c>
      <c r="BF666" s="241">
        <f>IF(N666="snížená",J666,0)</f>
        <v>0</v>
      </c>
      <c r="BG666" s="241">
        <f>IF(N666="zákl. přenesená",J666,0)</f>
        <v>0</v>
      </c>
      <c r="BH666" s="241">
        <f>IF(N666="sníž. přenesená",J666,0)</f>
        <v>0</v>
      </c>
      <c r="BI666" s="241">
        <f>IF(N666="nulová",J666,0)</f>
        <v>0</v>
      </c>
      <c r="BJ666" s="18" t="s">
        <v>84</v>
      </c>
      <c r="BK666" s="241">
        <f>ROUND(I666*H666,2)</f>
        <v>0</v>
      </c>
      <c r="BL666" s="18" t="s">
        <v>530</v>
      </c>
      <c r="BM666" s="240" t="s">
        <v>4687</v>
      </c>
    </row>
    <row r="667" s="2" customFormat="1">
      <c r="A667" s="39"/>
      <c r="B667" s="40"/>
      <c r="C667" s="41"/>
      <c r="D667" s="242" t="s">
        <v>359</v>
      </c>
      <c r="E667" s="41"/>
      <c r="F667" s="243" t="s">
        <v>901</v>
      </c>
      <c r="G667" s="41"/>
      <c r="H667" s="41"/>
      <c r="I667" s="244"/>
      <c r="J667" s="41"/>
      <c r="K667" s="41"/>
      <c r="L667" s="45"/>
      <c r="M667" s="245"/>
      <c r="N667" s="246"/>
      <c r="O667" s="92"/>
      <c r="P667" s="92"/>
      <c r="Q667" s="92"/>
      <c r="R667" s="92"/>
      <c r="S667" s="92"/>
      <c r="T667" s="93"/>
      <c r="U667" s="39"/>
      <c r="V667" s="39"/>
      <c r="W667" s="39"/>
      <c r="X667" s="39"/>
      <c r="Y667" s="39"/>
      <c r="Z667" s="39"/>
      <c r="AA667" s="39"/>
      <c r="AB667" s="39"/>
      <c r="AC667" s="39"/>
      <c r="AD667" s="39"/>
      <c r="AE667" s="39"/>
      <c r="AT667" s="18" t="s">
        <v>359</v>
      </c>
      <c r="AU667" s="18" t="s">
        <v>86</v>
      </c>
    </row>
    <row r="668" s="12" customFormat="1" ht="22.8" customHeight="1">
      <c r="A668" s="12"/>
      <c r="B668" s="213"/>
      <c r="C668" s="214"/>
      <c r="D668" s="215" t="s">
        <v>75</v>
      </c>
      <c r="E668" s="227" t="s">
        <v>8242</v>
      </c>
      <c r="F668" s="227" t="s">
        <v>8243</v>
      </c>
      <c r="G668" s="214"/>
      <c r="H668" s="214"/>
      <c r="I668" s="217"/>
      <c r="J668" s="228">
        <f>BK668</f>
        <v>0</v>
      </c>
      <c r="K668" s="214"/>
      <c r="L668" s="219"/>
      <c r="M668" s="220"/>
      <c r="N668" s="221"/>
      <c r="O668" s="221"/>
      <c r="P668" s="222">
        <f>SUM(P669:P680)</f>
        <v>0</v>
      </c>
      <c r="Q668" s="221"/>
      <c r="R668" s="222">
        <f>SUM(R669:R680)</f>
        <v>0</v>
      </c>
      <c r="S668" s="221"/>
      <c r="T668" s="223">
        <f>SUM(T669:T680)</f>
        <v>0</v>
      </c>
      <c r="U668" s="12"/>
      <c r="V668" s="12"/>
      <c r="W668" s="12"/>
      <c r="X668" s="12"/>
      <c r="Y668" s="12"/>
      <c r="Z668" s="12"/>
      <c r="AA668" s="12"/>
      <c r="AB668" s="12"/>
      <c r="AC668" s="12"/>
      <c r="AD668" s="12"/>
      <c r="AE668" s="12"/>
      <c r="AR668" s="224" t="s">
        <v>84</v>
      </c>
      <c r="AT668" s="225" t="s">
        <v>75</v>
      </c>
      <c r="AU668" s="225" t="s">
        <v>84</v>
      </c>
      <c r="AY668" s="224" t="s">
        <v>350</v>
      </c>
      <c r="BK668" s="226">
        <f>SUM(BK669:BK680)</f>
        <v>0</v>
      </c>
    </row>
    <row r="669" s="2" customFormat="1" ht="16.5" customHeight="1">
      <c r="A669" s="39"/>
      <c r="B669" s="40"/>
      <c r="C669" s="229" t="s">
        <v>3256</v>
      </c>
      <c r="D669" s="229" t="s">
        <v>352</v>
      </c>
      <c r="E669" s="230" t="s">
        <v>8244</v>
      </c>
      <c r="F669" s="231" t="s">
        <v>8245</v>
      </c>
      <c r="G669" s="232" t="s">
        <v>5674</v>
      </c>
      <c r="H669" s="233">
        <v>40</v>
      </c>
      <c r="I669" s="234"/>
      <c r="J669" s="235">
        <f>ROUND(I669*H669,2)</f>
        <v>0</v>
      </c>
      <c r="K669" s="231" t="s">
        <v>7709</v>
      </c>
      <c r="L669" s="45"/>
      <c r="M669" s="236" t="s">
        <v>1</v>
      </c>
      <c r="N669" s="237" t="s">
        <v>41</v>
      </c>
      <c r="O669" s="92"/>
      <c r="P669" s="238">
        <f>O669*H669</f>
        <v>0</v>
      </c>
      <c r="Q669" s="238">
        <v>0</v>
      </c>
      <c r="R669" s="238">
        <f>Q669*H669</f>
        <v>0</v>
      </c>
      <c r="S669" s="238">
        <v>0</v>
      </c>
      <c r="T669" s="239">
        <f>S669*H669</f>
        <v>0</v>
      </c>
      <c r="U669" s="39"/>
      <c r="V669" s="39"/>
      <c r="W669" s="39"/>
      <c r="X669" s="39"/>
      <c r="Y669" s="39"/>
      <c r="Z669" s="39"/>
      <c r="AA669" s="39"/>
      <c r="AB669" s="39"/>
      <c r="AC669" s="39"/>
      <c r="AD669" s="39"/>
      <c r="AE669" s="39"/>
      <c r="AR669" s="240" t="s">
        <v>357</v>
      </c>
      <c r="AT669" s="240" t="s">
        <v>352</v>
      </c>
      <c r="AU669" s="240" t="s">
        <v>86</v>
      </c>
      <c r="AY669" s="18" t="s">
        <v>350</v>
      </c>
      <c r="BE669" s="241">
        <f>IF(N669="základní",J669,0)</f>
        <v>0</v>
      </c>
      <c r="BF669" s="241">
        <f>IF(N669="snížená",J669,0)</f>
        <v>0</v>
      </c>
      <c r="BG669" s="241">
        <f>IF(N669="zákl. přenesená",J669,0)</f>
        <v>0</v>
      </c>
      <c r="BH669" s="241">
        <f>IF(N669="sníž. přenesená",J669,0)</f>
        <v>0</v>
      </c>
      <c r="BI669" s="241">
        <f>IF(N669="nulová",J669,0)</f>
        <v>0</v>
      </c>
      <c r="BJ669" s="18" t="s">
        <v>84</v>
      </c>
      <c r="BK669" s="241">
        <f>ROUND(I669*H669,2)</f>
        <v>0</v>
      </c>
      <c r="BL669" s="18" t="s">
        <v>357</v>
      </c>
      <c r="BM669" s="240" t="s">
        <v>4695</v>
      </c>
    </row>
    <row r="670" s="2" customFormat="1">
      <c r="A670" s="39"/>
      <c r="B670" s="40"/>
      <c r="C670" s="41"/>
      <c r="D670" s="242" t="s">
        <v>359</v>
      </c>
      <c r="E670" s="41"/>
      <c r="F670" s="243" t="s">
        <v>8245</v>
      </c>
      <c r="G670" s="41"/>
      <c r="H670" s="41"/>
      <c r="I670" s="244"/>
      <c r="J670" s="41"/>
      <c r="K670" s="41"/>
      <c r="L670" s="45"/>
      <c r="M670" s="245"/>
      <c r="N670" s="246"/>
      <c r="O670" s="92"/>
      <c r="P670" s="92"/>
      <c r="Q670" s="92"/>
      <c r="R670" s="92"/>
      <c r="S670" s="92"/>
      <c r="T670" s="93"/>
      <c r="U670" s="39"/>
      <c r="V670" s="39"/>
      <c r="W670" s="39"/>
      <c r="X670" s="39"/>
      <c r="Y670" s="39"/>
      <c r="Z670" s="39"/>
      <c r="AA670" s="39"/>
      <c r="AB670" s="39"/>
      <c r="AC670" s="39"/>
      <c r="AD670" s="39"/>
      <c r="AE670" s="39"/>
      <c r="AT670" s="18" t="s">
        <v>359</v>
      </c>
      <c r="AU670" s="18" t="s">
        <v>86</v>
      </c>
    </row>
    <row r="671" s="2" customFormat="1" ht="16.5" customHeight="1">
      <c r="A671" s="39"/>
      <c r="B671" s="40"/>
      <c r="C671" s="229" t="s">
        <v>3262</v>
      </c>
      <c r="D671" s="229" t="s">
        <v>352</v>
      </c>
      <c r="E671" s="230" t="s">
        <v>8246</v>
      </c>
      <c r="F671" s="231" t="s">
        <v>8247</v>
      </c>
      <c r="G671" s="232" t="s">
        <v>5674</v>
      </c>
      <c r="H671" s="233">
        <v>16</v>
      </c>
      <c r="I671" s="234"/>
      <c r="J671" s="235">
        <f>ROUND(I671*H671,2)</f>
        <v>0</v>
      </c>
      <c r="K671" s="231" t="s">
        <v>7709</v>
      </c>
      <c r="L671" s="45"/>
      <c r="M671" s="236" t="s">
        <v>1</v>
      </c>
      <c r="N671" s="237" t="s">
        <v>41</v>
      </c>
      <c r="O671" s="92"/>
      <c r="P671" s="238">
        <f>O671*H671</f>
        <v>0</v>
      </c>
      <c r="Q671" s="238">
        <v>0</v>
      </c>
      <c r="R671" s="238">
        <f>Q671*H671</f>
        <v>0</v>
      </c>
      <c r="S671" s="238">
        <v>0</v>
      </c>
      <c r="T671" s="239">
        <f>S671*H671</f>
        <v>0</v>
      </c>
      <c r="U671" s="39"/>
      <c r="V671" s="39"/>
      <c r="W671" s="39"/>
      <c r="X671" s="39"/>
      <c r="Y671" s="39"/>
      <c r="Z671" s="39"/>
      <c r="AA671" s="39"/>
      <c r="AB671" s="39"/>
      <c r="AC671" s="39"/>
      <c r="AD671" s="39"/>
      <c r="AE671" s="39"/>
      <c r="AR671" s="240" t="s">
        <v>357</v>
      </c>
      <c r="AT671" s="240" t="s">
        <v>352</v>
      </c>
      <c r="AU671" s="240" t="s">
        <v>86</v>
      </c>
      <c r="AY671" s="18" t="s">
        <v>350</v>
      </c>
      <c r="BE671" s="241">
        <f>IF(N671="základní",J671,0)</f>
        <v>0</v>
      </c>
      <c r="BF671" s="241">
        <f>IF(N671="snížená",J671,0)</f>
        <v>0</v>
      </c>
      <c r="BG671" s="241">
        <f>IF(N671="zákl. přenesená",J671,0)</f>
        <v>0</v>
      </c>
      <c r="BH671" s="241">
        <f>IF(N671="sníž. přenesená",J671,0)</f>
        <v>0</v>
      </c>
      <c r="BI671" s="241">
        <f>IF(N671="nulová",J671,0)</f>
        <v>0</v>
      </c>
      <c r="BJ671" s="18" t="s">
        <v>84</v>
      </c>
      <c r="BK671" s="241">
        <f>ROUND(I671*H671,2)</f>
        <v>0</v>
      </c>
      <c r="BL671" s="18" t="s">
        <v>357</v>
      </c>
      <c r="BM671" s="240" t="s">
        <v>4703</v>
      </c>
    </row>
    <row r="672" s="2" customFormat="1">
      <c r="A672" s="39"/>
      <c r="B672" s="40"/>
      <c r="C672" s="41"/>
      <c r="D672" s="242" t="s">
        <v>359</v>
      </c>
      <c r="E672" s="41"/>
      <c r="F672" s="243" t="s">
        <v>8247</v>
      </c>
      <c r="G672" s="41"/>
      <c r="H672" s="41"/>
      <c r="I672" s="244"/>
      <c r="J672" s="41"/>
      <c r="K672" s="41"/>
      <c r="L672" s="45"/>
      <c r="M672" s="245"/>
      <c r="N672" s="246"/>
      <c r="O672" s="92"/>
      <c r="P672" s="92"/>
      <c r="Q672" s="92"/>
      <c r="R672" s="92"/>
      <c r="S672" s="92"/>
      <c r="T672" s="93"/>
      <c r="U672" s="39"/>
      <c r="V672" s="39"/>
      <c r="W672" s="39"/>
      <c r="X672" s="39"/>
      <c r="Y672" s="39"/>
      <c r="Z672" s="39"/>
      <c r="AA672" s="39"/>
      <c r="AB672" s="39"/>
      <c r="AC672" s="39"/>
      <c r="AD672" s="39"/>
      <c r="AE672" s="39"/>
      <c r="AT672" s="18" t="s">
        <v>359</v>
      </c>
      <c r="AU672" s="18" t="s">
        <v>86</v>
      </c>
    </row>
    <row r="673" s="2" customFormat="1" ht="37.8" customHeight="1">
      <c r="A673" s="39"/>
      <c r="B673" s="40"/>
      <c r="C673" s="229" t="s">
        <v>3268</v>
      </c>
      <c r="D673" s="229" t="s">
        <v>352</v>
      </c>
      <c r="E673" s="230" t="s">
        <v>8248</v>
      </c>
      <c r="F673" s="231" t="s">
        <v>8249</v>
      </c>
      <c r="G673" s="232" t="s">
        <v>5674</v>
      </c>
      <c r="H673" s="233">
        <v>24</v>
      </c>
      <c r="I673" s="234"/>
      <c r="J673" s="235">
        <f>ROUND(I673*H673,2)</f>
        <v>0</v>
      </c>
      <c r="K673" s="231" t="s">
        <v>7709</v>
      </c>
      <c r="L673" s="45"/>
      <c r="M673" s="236" t="s">
        <v>1</v>
      </c>
      <c r="N673" s="237" t="s">
        <v>41</v>
      </c>
      <c r="O673" s="92"/>
      <c r="P673" s="238">
        <f>O673*H673</f>
        <v>0</v>
      </c>
      <c r="Q673" s="238">
        <v>0</v>
      </c>
      <c r="R673" s="238">
        <f>Q673*H673</f>
        <v>0</v>
      </c>
      <c r="S673" s="238">
        <v>0</v>
      </c>
      <c r="T673" s="239">
        <f>S673*H673</f>
        <v>0</v>
      </c>
      <c r="U673" s="39"/>
      <c r="V673" s="39"/>
      <c r="W673" s="39"/>
      <c r="X673" s="39"/>
      <c r="Y673" s="39"/>
      <c r="Z673" s="39"/>
      <c r="AA673" s="39"/>
      <c r="AB673" s="39"/>
      <c r="AC673" s="39"/>
      <c r="AD673" s="39"/>
      <c r="AE673" s="39"/>
      <c r="AR673" s="240" t="s">
        <v>357</v>
      </c>
      <c r="AT673" s="240" t="s">
        <v>352</v>
      </c>
      <c r="AU673" s="240" t="s">
        <v>86</v>
      </c>
      <c r="AY673" s="18" t="s">
        <v>350</v>
      </c>
      <c r="BE673" s="241">
        <f>IF(N673="základní",J673,0)</f>
        <v>0</v>
      </c>
      <c r="BF673" s="241">
        <f>IF(N673="snížená",J673,0)</f>
        <v>0</v>
      </c>
      <c r="BG673" s="241">
        <f>IF(N673="zákl. přenesená",J673,0)</f>
        <v>0</v>
      </c>
      <c r="BH673" s="241">
        <f>IF(N673="sníž. přenesená",J673,0)</f>
        <v>0</v>
      </c>
      <c r="BI673" s="241">
        <f>IF(N673="nulová",J673,0)</f>
        <v>0</v>
      </c>
      <c r="BJ673" s="18" t="s">
        <v>84</v>
      </c>
      <c r="BK673" s="241">
        <f>ROUND(I673*H673,2)</f>
        <v>0</v>
      </c>
      <c r="BL673" s="18" t="s">
        <v>357</v>
      </c>
      <c r="BM673" s="240" t="s">
        <v>4711</v>
      </c>
    </row>
    <row r="674" s="2" customFormat="1">
      <c r="A674" s="39"/>
      <c r="B674" s="40"/>
      <c r="C674" s="41"/>
      <c r="D674" s="242" t="s">
        <v>359</v>
      </c>
      <c r="E674" s="41"/>
      <c r="F674" s="243" t="s">
        <v>8249</v>
      </c>
      <c r="G674" s="41"/>
      <c r="H674" s="41"/>
      <c r="I674" s="244"/>
      <c r="J674" s="41"/>
      <c r="K674" s="41"/>
      <c r="L674" s="45"/>
      <c r="M674" s="245"/>
      <c r="N674" s="246"/>
      <c r="O674" s="92"/>
      <c r="P674" s="92"/>
      <c r="Q674" s="92"/>
      <c r="R674" s="92"/>
      <c r="S674" s="92"/>
      <c r="T674" s="93"/>
      <c r="U674" s="39"/>
      <c r="V674" s="39"/>
      <c r="W674" s="39"/>
      <c r="X674" s="39"/>
      <c r="Y674" s="39"/>
      <c r="Z674" s="39"/>
      <c r="AA674" s="39"/>
      <c r="AB674" s="39"/>
      <c r="AC674" s="39"/>
      <c r="AD674" s="39"/>
      <c r="AE674" s="39"/>
      <c r="AT674" s="18" t="s">
        <v>359</v>
      </c>
      <c r="AU674" s="18" t="s">
        <v>86</v>
      </c>
    </row>
    <row r="675" s="2" customFormat="1" ht="24.15" customHeight="1">
      <c r="A675" s="39"/>
      <c r="B675" s="40"/>
      <c r="C675" s="229" t="s">
        <v>3275</v>
      </c>
      <c r="D675" s="229" t="s">
        <v>352</v>
      </c>
      <c r="E675" s="230" t="s">
        <v>8250</v>
      </c>
      <c r="F675" s="231" t="s">
        <v>8251</v>
      </c>
      <c r="G675" s="232" t="s">
        <v>5674</v>
      </c>
      <c r="H675" s="233">
        <v>24</v>
      </c>
      <c r="I675" s="234"/>
      <c r="J675" s="235">
        <f>ROUND(I675*H675,2)</f>
        <v>0</v>
      </c>
      <c r="K675" s="231" t="s">
        <v>7709</v>
      </c>
      <c r="L675" s="45"/>
      <c r="M675" s="236" t="s">
        <v>1</v>
      </c>
      <c r="N675" s="237" t="s">
        <v>41</v>
      </c>
      <c r="O675" s="92"/>
      <c r="P675" s="238">
        <f>O675*H675</f>
        <v>0</v>
      </c>
      <c r="Q675" s="238">
        <v>0</v>
      </c>
      <c r="R675" s="238">
        <f>Q675*H675</f>
        <v>0</v>
      </c>
      <c r="S675" s="238">
        <v>0</v>
      </c>
      <c r="T675" s="239">
        <f>S675*H675</f>
        <v>0</v>
      </c>
      <c r="U675" s="39"/>
      <c r="V675" s="39"/>
      <c r="W675" s="39"/>
      <c r="X675" s="39"/>
      <c r="Y675" s="39"/>
      <c r="Z675" s="39"/>
      <c r="AA675" s="39"/>
      <c r="AB675" s="39"/>
      <c r="AC675" s="39"/>
      <c r="AD675" s="39"/>
      <c r="AE675" s="39"/>
      <c r="AR675" s="240" t="s">
        <v>357</v>
      </c>
      <c r="AT675" s="240" t="s">
        <v>352</v>
      </c>
      <c r="AU675" s="240" t="s">
        <v>86</v>
      </c>
      <c r="AY675" s="18" t="s">
        <v>350</v>
      </c>
      <c r="BE675" s="241">
        <f>IF(N675="základní",J675,0)</f>
        <v>0</v>
      </c>
      <c r="BF675" s="241">
        <f>IF(N675="snížená",J675,0)</f>
        <v>0</v>
      </c>
      <c r="BG675" s="241">
        <f>IF(N675="zákl. přenesená",J675,0)</f>
        <v>0</v>
      </c>
      <c r="BH675" s="241">
        <f>IF(N675="sníž. přenesená",J675,0)</f>
        <v>0</v>
      </c>
      <c r="BI675" s="241">
        <f>IF(N675="nulová",J675,0)</f>
        <v>0</v>
      </c>
      <c r="BJ675" s="18" t="s">
        <v>84</v>
      </c>
      <c r="BK675" s="241">
        <f>ROUND(I675*H675,2)</f>
        <v>0</v>
      </c>
      <c r="BL675" s="18" t="s">
        <v>357</v>
      </c>
      <c r="BM675" s="240" t="s">
        <v>4719</v>
      </c>
    </row>
    <row r="676" s="2" customFormat="1">
      <c r="A676" s="39"/>
      <c r="B676" s="40"/>
      <c r="C676" s="41"/>
      <c r="D676" s="242" t="s">
        <v>359</v>
      </c>
      <c r="E676" s="41"/>
      <c r="F676" s="243" t="s">
        <v>8251</v>
      </c>
      <c r="G676" s="41"/>
      <c r="H676" s="41"/>
      <c r="I676" s="244"/>
      <c r="J676" s="41"/>
      <c r="K676" s="41"/>
      <c r="L676" s="45"/>
      <c r="M676" s="245"/>
      <c r="N676" s="246"/>
      <c r="O676" s="92"/>
      <c r="P676" s="92"/>
      <c r="Q676" s="92"/>
      <c r="R676" s="92"/>
      <c r="S676" s="92"/>
      <c r="T676" s="93"/>
      <c r="U676" s="39"/>
      <c r="V676" s="39"/>
      <c r="W676" s="39"/>
      <c r="X676" s="39"/>
      <c r="Y676" s="39"/>
      <c r="Z676" s="39"/>
      <c r="AA676" s="39"/>
      <c r="AB676" s="39"/>
      <c r="AC676" s="39"/>
      <c r="AD676" s="39"/>
      <c r="AE676" s="39"/>
      <c r="AT676" s="18" t="s">
        <v>359</v>
      </c>
      <c r="AU676" s="18" t="s">
        <v>86</v>
      </c>
    </row>
    <row r="677" s="2" customFormat="1" ht="24.15" customHeight="1">
      <c r="A677" s="39"/>
      <c r="B677" s="40"/>
      <c r="C677" s="229" t="s">
        <v>3281</v>
      </c>
      <c r="D677" s="229" t="s">
        <v>352</v>
      </c>
      <c r="E677" s="230" t="s">
        <v>8252</v>
      </c>
      <c r="F677" s="231" t="s">
        <v>8253</v>
      </c>
      <c r="G677" s="232" t="s">
        <v>5674</v>
      </c>
      <c r="H677" s="233">
        <v>24</v>
      </c>
      <c r="I677" s="234"/>
      <c r="J677" s="235">
        <f>ROUND(I677*H677,2)</f>
        <v>0</v>
      </c>
      <c r="K677" s="231" t="s">
        <v>7709</v>
      </c>
      <c r="L677" s="45"/>
      <c r="M677" s="236" t="s">
        <v>1</v>
      </c>
      <c r="N677" s="237" t="s">
        <v>41</v>
      </c>
      <c r="O677" s="92"/>
      <c r="P677" s="238">
        <f>O677*H677</f>
        <v>0</v>
      </c>
      <c r="Q677" s="238">
        <v>0</v>
      </c>
      <c r="R677" s="238">
        <f>Q677*H677</f>
        <v>0</v>
      </c>
      <c r="S677" s="238">
        <v>0</v>
      </c>
      <c r="T677" s="239">
        <f>S677*H677</f>
        <v>0</v>
      </c>
      <c r="U677" s="39"/>
      <c r="V677" s="39"/>
      <c r="W677" s="39"/>
      <c r="X677" s="39"/>
      <c r="Y677" s="39"/>
      <c r="Z677" s="39"/>
      <c r="AA677" s="39"/>
      <c r="AB677" s="39"/>
      <c r="AC677" s="39"/>
      <c r="AD677" s="39"/>
      <c r="AE677" s="39"/>
      <c r="AR677" s="240" t="s">
        <v>357</v>
      </c>
      <c r="AT677" s="240" t="s">
        <v>352</v>
      </c>
      <c r="AU677" s="240" t="s">
        <v>86</v>
      </c>
      <c r="AY677" s="18" t="s">
        <v>350</v>
      </c>
      <c r="BE677" s="241">
        <f>IF(N677="základní",J677,0)</f>
        <v>0</v>
      </c>
      <c r="BF677" s="241">
        <f>IF(N677="snížená",J677,0)</f>
        <v>0</v>
      </c>
      <c r="BG677" s="241">
        <f>IF(N677="zákl. přenesená",J677,0)</f>
        <v>0</v>
      </c>
      <c r="BH677" s="241">
        <f>IF(N677="sníž. přenesená",J677,0)</f>
        <v>0</v>
      </c>
      <c r="BI677" s="241">
        <f>IF(N677="nulová",J677,0)</f>
        <v>0</v>
      </c>
      <c r="BJ677" s="18" t="s">
        <v>84</v>
      </c>
      <c r="BK677" s="241">
        <f>ROUND(I677*H677,2)</f>
        <v>0</v>
      </c>
      <c r="BL677" s="18" t="s">
        <v>357</v>
      </c>
      <c r="BM677" s="240" t="s">
        <v>4727</v>
      </c>
    </row>
    <row r="678" s="2" customFormat="1">
      <c r="A678" s="39"/>
      <c r="B678" s="40"/>
      <c r="C678" s="41"/>
      <c r="D678" s="242" t="s">
        <v>359</v>
      </c>
      <c r="E678" s="41"/>
      <c r="F678" s="243" t="s">
        <v>8253</v>
      </c>
      <c r="G678" s="41"/>
      <c r="H678" s="41"/>
      <c r="I678" s="244"/>
      <c r="J678" s="41"/>
      <c r="K678" s="41"/>
      <c r="L678" s="45"/>
      <c r="M678" s="245"/>
      <c r="N678" s="246"/>
      <c r="O678" s="92"/>
      <c r="P678" s="92"/>
      <c r="Q678" s="92"/>
      <c r="R678" s="92"/>
      <c r="S678" s="92"/>
      <c r="T678" s="93"/>
      <c r="U678" s="39"/>
      <c r="V678" s="39"/>
      <c r="W678" s="39"/>
      <c r="X678" s="39"/>
      <c r="Y678" s="39"/>
      <c r="Z678" s="39"/>
      <c r="AA678" s="39"/>
      <c r="AB678" s="39"/>
      <c r="AC678" s="39"/>
      <c r="AD678" s="39"/>
      <c r="AE678" s="39"/>
      <c r="AT678" s="18" t="s">
        <v>359</v>
      </c>
      <c r="AU678" s="18" t="s">
        <v>86</v>
      </c>
    </row>
    <row r="679" s="2" customFormat="1" ht="37.8" customHeight="1">
      <c r="A679" s="39"/>
      <c r="B679" s="40"/>
      <c r="C679" s="229" t="s">
        <v>3288</v>
      </c>
      <c r="D679" s="229" t="s">
        <v>352</v>
      </c>
      <c r="E679" s="230" t="s">
        <v>8254</v>
      </c>
      <c r="F679" s="231" t="s">
        <v>8255</v>
      </c>
      <c r="G679" s="232" t="s">
        <v>5674</v>
      </c>
      <c r="H679" s="233">
        <v>12</v>
      </c>
      <c r="I679" s="234"/>
      <c r="J679" s="235">
        <f>ROUND(I679*H679,2)</f>
        <v>0</v>
      </c>
      <c r="K679" s="231" t="s">
        <v>7709</v>
      </c>
      <c r="L679" s="45"/>
      <c r="M679" s="236" t="s">
        <v>1</v>
      </c>
      <c r="N679" s="237" t="s">
        <v>41</v>
      </c>
      <c r="O679" s="92"/>
      <c r="P679" s="238">
        <f>O679*H679</f>
        <v>0</v>
      </c>
      <c r="Q679" s="238">
        <v>0</v>
      </c>
      <c r="R679" s="238">
        <f>Q679*H679</f>
        <v>0</v>
      </c>
      <c r="S679" s="238">
        <v>0</v>
      </c>
      <c r="T679" s="239">
        <f>S679*H679</f>
        <v>0</v>
      </c>
      <c r="U679" s="39"/>
      <c r="V679" s="39"/>
      <c r="W679" s="39"/>
      <c r="X679" s="39"/>
      <c r="Y679" s="39"/>
      <c r="Z679" s="39"/>
      <c r="AA679" s="39"/>
      <c r="AB679" s="39"/>
      <c r="AC679" s="39"/>
      <c r="AD679" s="39"/>
      <c r="AE679" s="39"/>
      <c r="AR679" s="240" t="s">
        <v>357</v>
      </c>
      <c r="AT679" s="240" t="s">
        <v>352</v>
      </c>
      <c r="AU679" s="240" t="s">
        <v>86</v>
      </c>
      <c r="AY679" s="18" t="s">
        <v>350</v>
      </c>
      <c r="BE679" s="241">
        <f>IF(N679="základní",J679,0)</f>
        <v>0</v>
      </c>
      <c r="BF679" s="241">
        <f>IF(N679="snížená",J679,0)</f>
        <v>0</v>
      </c>
      <c r="BG679" s="241">
        <f>IF(N679="zákl. přenesená",J679,0)</f>
        <v>0</v>
      </c>
      <c r="BH679" s="241">
        <f>IF(N679="sníž. přenesená",J679,0)</f>
        <v>0</v>
      </c>
      <c r="BI679" s="241">
        <f>IF(N679="nulová",J679,0)</f>
        <v>0</v>
      </c>
      <c r="BJ679" s="18" t="s">
        <v>84</v>
      </c>
      <c r="BK679" s="241">
        <f>ROUND(I679*H679,2)</f>
        <v>0</v>
      </c>
      <c r="BL679" s="18" t="s">
        <v>357</v>
      </c>
      <c r="BM679" s="240" t="s">
        <v>4735</v>
      </c>
    </row>
    <row r="680" s="2" customFormat="1">
      <c r="A680" s="39"/>
      <c r="B680" s="40"/>
      <c r="C680" s="41"/>
      <c r="D680" s="242" t="s">
        <v>359</v>
      </c>
      <c r="E680" s="41"/>
      <c r="F680" s="243" t="s">
        <v>8255</v>
      </c>
      <c r="G680" s="41"/>
      <c r="H680" s="41"/>
      <c r="I680" s="244"/>
      <c r="J680" s="41"/>
      <c r="K680" s="41"/>
      <c r="L680" s="45"/>
      <c r="M680" s="305"/>
      <c r="N680" s="306"/>
      <c r="O680" s="307"/>
      <c r="P680" s="307"/>
      <c r="Q680" s="307"/>
      <c r="R680" s="307"/>
      <c r="S680" s="307"/>
      <c r="T680" s="308"/>
      <c r="U680" s="39"/>
      <c r="V680" s="39"/>
      <c r="W680" s="39"/>
      <c r="X680" s="39"/>
      <c r="Y680" s="39"/>
      <c r="Z680" s="39"/>
      <c r="AA680" s="39"/>
      <c r="AB680" s="39"/>
      <c r="AC680" s="39"/>
      <c r="AD680" s="39"/>
      <c r="AE680" s="39"/>
      <c r="AT680" s="18" t="s">
        <v>359</v>
      </c>
      <c r="AU680" s="18" t="s">
        <v>86</v>
      </c>
    </row>
    <row r="681" s="2" customFormat="1" ht="6.96" customHeight="1">
      <c r="A681" s="39"/>
      <c r="B681" s="67"/>
      <c r="C681" s="68"/>
      <c r="D681" s="68"/>
      <c r="E681" s="68"/>
      <c r="F681" s="68"/>
      <c r="G681" s="68"/>
      <c r="H681" s="68"/>
      <c r="I681" s="68"/>
      <c r="J681" s="68"/>
      <c r="K681" s="68"/>
      <c r="L681" s="45"/>
      <c r="M681" s="39"/>
      <c r="O681" s="39"/>
      <c r="P681" s="39"/>
      <c r="Q681" s="39"/>
      <c r="R681" s="39"/>
      <c r="S681" s="39"/>
      <c r="T681" s="39"/>
      <c r="U681" s="39"/>
      <c r="V681" s="39"/>
      <c r="W681" s="39"/>
      <c r="X681" s="39"/>
      <c r="Y681" s="39"/>
      <c r="Z681" s="39"/>
      <c r="AA681" s="39"/>
      <c r="AB681" s="39"/>
      <c r="AC681" s="39"/>
      <c r="AD681" s="39"/>
      <c r="AE681" s="39"/>
    </row>
  </sheetData>
  <sheetProtection sheet="1" autoFilter="0" formatColumns="0" formatRows="0" objects="1" scenarios="1" spinCount="100000" saltValue="8Jd9EMhQp/8c5oaltPimTfw1aR5bysp6Brv31I3/Hal3GDQQmflbHEO+6qf0N0d0qNwvhe2f57nshqPCUH28BA==" hashValue="oGJdAREo9EN+6O2VDgOKIxUcW2J0kw/vYuPOmrjYQ/yYN0e3nkP3yK6QvGyM84dr1oaIZu8ry8R4nxhN9wa0IQ==" algorithmName="SHA-512" password="CC35"/>
  <autoFilter ref="C121:K680"/>
  <mergeCells count="9">
    <mergeCell ref="E7:H7"/>
    <mergeCell ref="E9:H9"/>
    <mergeCell ref="E18:H18"/>
    <mergeCell ref="E27:H27"/>
    <mergeCell ref="E85:H85"/>
    <mergeCell ref="E87:H87"/>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117</v>
      </c>
    </row>
    <row r="3" s="1" customFormat="1" ht="6.96" customHeight="1">
      <c r="B3" s="148"/>
      <c r="C3" s="149"/>
      <c r="D3" s="149"/>
      <c r="E3" s="149"/>
      <c r="F3" s="149"/>
      <c r="G3" s="149"/>
      <c r="H3" s="149"/>
      <c r="I3" s="149"/>
      <c r="J3" s="149"/>
      <c r="K3" s="149"/>
      <c r="L3" s="21"/>
      <c r="AT3" s="18" t="s">
        <v>86</v>
      </c>
    </row>
    <row r="4" s="1" customFormat="1" ht="24.96" customHeight="1">
      <c r="B4" s="21"/>
      <c r="D4" s="150" t="s">
        <v>142</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Rekonstrukce Kounicova domu, Berkova ul. č.p. 100, Česká Lípa</v>
      </c>
      <c r="F7" s="152"/>
      <c r="G7" s="152"/>
      <c r="H7" s="152"/>
      <c r="L7" s="21"/>
    </row>
    <row r="8" s="2" customFormat="1" ht="12" customHeight="1">
      <c r="A8" s="39"/>
      <c r="B8" s="45"/>
      <c r="C8" s="39"/>
      <c r="D8" s="152" t="s">
        <v>151</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4" t="s">
        <v>8256</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2" t="s">
        <v>18</v>
      </c>
      <c r="E11" s="39"/>
      <c r="F11" s="142" t="s">
        <v>1</v>
      </c>
      <c r="G11" s="39"/>
      <c r="H11" s="39"/>
      <c r="I11" s="152"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2" t="s">
        <v>20</v>
      </c>
      <c r="E12" s="39"/>
      <c r="F12" s="142" t="s">
        <v>21</v>
      </c>
      <c r="G12" s="39"/>
      <c r="H12" s="39"/>
      <c r="I12" s="152" t="s">
        <v>22</v>
      </c>
      <c r="J12" s="155" t="str">
        <f>'Rekapitulace stavby'!AN8</f>
        <v>5. 12. 2022</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2" t="s">
        <v>24</v>
      </c>
      <c r="E14" s="39"/>
      <c r="F14" s="39"/>
      <c r="G14" s="39"/>
      <c r="H14" s="39"/>
      <c r="I14" s="152"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2"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2" t="s">
        <v>28</v>
      </c>
      <c r="E17" s="39"/>
      <c r="F17" s="39"/>
      <c r="G17" s="39"/>
      <c r="H17" s="39"/>
      <c r="I17" s="15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2"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2" t="s">
        <v>30</v>
      </c>
      <c r="E20" s="39"/>
      <c r="F20" s="39"/>
      <c r="G20" s="39"/>
      <c r="H20" s="39"/>
      <c r="I20" s="152"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2"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2" t="s">
        <v>33</v>
      </c>
      <c r="E23" s="39"/>
      <c r="F23" s="39"/>
      <c r="G23" s="39"/>
      <c r="H23" s="39"/>
      <c r="I23" s="152"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34</v>
      </c>
      <c r="F24" s="39"/>
      <c r="G24" s="39"/>
      <c r="H24" s="39"/>
      <c r="I24" s="152" t="s">
        <v>27</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2"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6"/>
      <c r="B27" s="157"/>
      <c r="C27" s="156"/>
      <c r="D27" s="156"/>
      <c r="E27" s="158" t="s">
        <v>1</v>
      </c>
      <c r="F27" s="158"/>
      <c r="G27" s="158"/>
      <c r="H27" s="158"/>
      <c r="I27" s="156"/>
      <c r="J27" s="156"/>
      <c r="K27" s="156"/>
      <c r="L27" s="159"/>
      <c r="S27" s="156"/>
      <c r="T27" s="156"/>
      <c r="U27" s="156"/>
      <c r="V27" s="156"/>
      <c r="W27" s="156"/>
      <c r="X27" s="156"/>
      <c r="Y27" s="156"/>
      <c r="Z27" s="156"/>
      <c r="AA27" s="156"/>
      <c r="AB27" s="156"/>
      <c r="AC27" s="156"/>
      <c r="AD27" s="156"/>
      <c r="AE27" s="15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1"/>
      <c r="E29" s="161"/>
      <c r="F29" s="161"/>
      <c r="G29" s="161"/>
      <c r="H29" s="161"/>
      <c r="I29" s="161"/>
      <c r="J29" s="161"/>
      <c r="K29" s="161"/>
      <c r="L29" s="64"/>
      <c r="S29" s="39"/>
      <c r="T29" s="39"/>
      <c r="U29" s="39"/>
      <c r="V29" s="39"/>
      <c r="W29" s="39"/>
      <c r="X29" s="39"/>
      <c r="Y29" s="39"/>
      <c r="Z29" s="39"/>
      <c r="AA29" s="39"/>
      <c r="AB29" s="39"/>
      <c r="AC29" s="39"/>
      <c r="AD29" s="39"/>
      <c r="AE29" s="39"/>
    </row>
    <row r="30" s="2" customFormat="1" ht="25.44" customHeight="1">
      <c r="A30" s="39"/>
      <c r="B30" s="45"/>
      <c r="C30" s="39"/>
      <c r="D30" s="162" t="s">
        <v>36</v>
      </c>
      <c r="E30" s="39"/>
      <c r="F30" s="39"/>
      <c r="G30" s="39"/>
      <c r="H30" s="39"/>
      <c r="I30" s="39"/>
      <c r="J30" s="163">
        <f>ROUND(J144, 2)</f>
        <v>0</v>
      </c>
      <c r="K30" s="39"/>
      <c r="L30" s="64"/>
      <c r="S30" s="39"/>
      <c r="T30" s="39"/>
      <c r="U30" s="39"/>
      <c r="V30" s="39"/>
      <c r="W30" s="39"/>
      <c r="X30" s="39"/>
      <c r="Y30" s="39"/>
      <c r="Z30" s="39"/>
      <c r="AA30" s="39"/>
      <c r="AB30" s="39"/>
      <c r="AC30" s="39"/>
      <c r="AD30" s="39"/>
      <c r="AE30" s="39"/>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row>
    <row r="32" s="2" customFormat="1" ht="14.4" customHeight="1">
      <c r="A32" s="39"/>
      <c r="B32" s="45"/>
      <c r="C32" s="39"/>
      <c r="D32" s="39"/>
      <c r="E32" s="39"/>
      <c r="F32" s="164" t="s">
        <v>38</v>
      </c>
      <c r="G32" s="39"/>
      <c r="H32" s="39"/>
      <c r="I32" s="164" t="s">
        <v>37</v>
      </c>
      <c r="J32" s="164" t="s">
        <v>39</v>
      </c>
      <c r="K32" s="39"/>
      <c r="L32" s="64"/>
      <c r="S32" s="39"/>
      <c r="T32" s="39"/>
      <c r="U32" s="39"/>
      <c r="V32" s="39"/>
      <c r="W32" s="39"/>
      <c r="X32" s="39"/>
      <c r="Y32" s="39"/>
      <c r="Z32" s="39"/>
      <c r="AA32" s="39"/>
      <c r="AB32" s="39"/>
      <c r="AC32" s="39"/>
      <c r="AD32" s="39"/>
      <c r="AE32" s="39"/>
    </row>
    <row r="33" s="2" customFormat="1" ht="14.4" customHeight="1">
      <c r="A33" s="39"/>
      <c r="B33" s="45"/>
      <c r="C33" s="39"/>
      <c r="D33" s="165" t="s">
        <v>40</v>
      </c>
      <c r="E33" s="152" t="s">
        <v>41</v>
      </c>
      <c r="F33" s="166">
        <f>ROUND((SUM(BE144:BE676)),  2)</f>
        <v>0</v>
      </c>
      <c r="G33" s="39"/>
      <c r="H33" s="39"/>
      <c r="I33" s="167">
        <v>0.20999999999999999</v>
      </c>
      <c r="J33" s="166">
        <f>ROUND(((SUM(BE144:BE676))*I33),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2" t="s">
        <v>42</v>
      </c>
      <c r="F34" s="166">
        <f>ROUND((SUM(BF144:BF676)),  2)</f>
        <v>0</v>
      </c>
      <c r="G34" s="39"/>
      <c r="H34" s="39"/>
      <c r="I34" s="167">
        <v>0.14999999999999999</v>
      </c>
      <c r="J34" s="166">
        <f>ROUND(((SUM(BF144:BF676))*I34),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2" t="s">
        <v>43</v>
      </c>
      <c r="F35" s="166">
        <f>ROUND((SUM(BG144:BG676)),  2)</f>
        <v>0</v>
      </c>
      <c r="G35" s="39"/>
      <c r="H35" s="39"/>
      <c r="I35" s="167">
        <v>0.20999999999999999</v>
      </c>
      <c r="J35" s="166">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2" t="s">
        <v>44</v>
      </c>
      <c r="F36" s="166">
        <f>ROUND((SUM(BH144:BH676)),  2)</f>
        <v>0</v>
      </c>
      <c r="G36" s="39"/>
      <c r="H36" s="39"/>
      <c r="I36" s="167">
        <v>0.14999999999999999</v>
      </c>
      <c r="J36" s="166">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45</v>
      </c>
      <c r="F37" s="166">
        <f>ROUND((SUM(BI144:BI676)),  2)</f>
        <v>0</v>
      </c>
      <c r="G37" s="39"/>
      <c r="H37" s="39"/>
      <c r="I37" s="167">
        <v>0</v>
      </c>
      <c r="J37" s="166">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8"/>
      <c r="D39" s="169" t="s">
        <v>46</v>
      </c>
      <c r="E39" s="170"/>
      <c r="F39" s="170"/>
      <c r="G39" s="171" t="s">
        <v>47</v>
      </c>
      <c r="H39" s="172" t="s">
        <v>48</v>
      </c>
      <c r="I39" s="170"/>
      <c r="J39" s="173">
        <f>SUM(J30:J37)</f>
        <v>0</v>
      </c>
      <c r="K39" s="174"/>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49</v>
      </c>
      <c r="E50" s="176"/>
      <c r="F50" s="176"/>
      <c r="G50" s="175" t="s">
        <v>50</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51</v>
      </c>
      <c r="E61" s="178"/>
      <c r="F61" s="179" t="s">
        <v>52</v>
      </c>
      <c r="G61" s="177" t="s">
        <v>51</v>
      </c>
      <c r="H61" s="178"/>
      <c r="I61" s="178"/>
      <c r="J61" s="180" t="s">
        <v>52</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53</v>
      </c>
      <c r="E65" s="181"/>
      <c r="F65" s="181"/>
      <c r="G65" s="175" t="s">
        <v>54</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51</v>
      </c>
      <c r="E76" s="178"/>
      <c r="F76" s="179" t="s">
        <v>52</v>
      </c>
      <c r="G76" s="177" t="s">
        <v>51</v>
      </c>
      <c r="H76" s="178"/>
      <c r="I76" s="178"/>
      <c r="J76" s="180" t="s">
        <v>52</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299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Rekonstrukce Kounicova domu, Berkova ul. č.p. 100, Česká Lípa</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151</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VZT - Vzduchotechnika</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Berkova ul. č.p. 100</v>
      </c>
      <c r="G89" s="41"/>
      <c r="H89" s="41"/>
      <c r="I89" s="33" t="s">
        <v>22</v>
      </c>
      <c r="J89" s="80" t="str">
        <f>IF(J12="","",J12)</f>
        <v>5. 12. 2022</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Město Česká Lípa</v>
      </c>
      <c r="G91" s="41"/>
      <c r="H91" s="41"/>
      <c r="I91" s="33" t="s">
        <v>30</v>
      </c>
      <c r="J91" s="37" t="str">
        <f>E21</f>
        <v>DigiTry Art Technologies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Ing. Jan Duben</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7" t="s">
        <v>314</v>
      </c>
      <c r="D94" s="188"/>
      <c r="E94" s="188"/>
      <c r="F94" s="188"/>
      <c r="G94" s="188"/>
      <c r="H94" s="188"/>
      <c r="I94" s="188"/>
      <c r="J94" s="189" t="s">
        <v>315</v>
      </c>
      <c r="K94" s="188"/>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90" t="s">
        <v>316</v>
      </c>
      <c r="D96" s="41"/>
      <c r="E96" s="41"/>
      <c r="F96" s="41"/>
      <c r="G96" s="41"/>
      <c r="H96" s="41"/>
      <c r="I96" s="41"/>
      <c r="J96" s="111">
        <f>J144</f>
        <v>0</v>
      </c>
      <c r="K96" s="41"/>
      <c r="L96" s="64"/>
      <c r="S96" s="39"/>
      <c r="T96" s="39"/>
      <c r="U96" s="39"/>
      <c r="V96" s="39"/>
      <c r="W96" s="39"/>
      <c r="X96" s="39"/>
      <c r="Y96" s="39"/>
      <c r="Z96" s="39"/>
      <c r="AA96" s="39"/>
      <c r="AB96" s="39"/>
      <c r="AC96" s="39"/>
      <c r="AD96" s="39"/>
      <c r="AE96" s="39"/>
      <c r="AU96" s="18" t="s">
        <v>317</v>
      </c>
    </row>
    <row r="97" s="9" customFormat="1" ht="24.96" customHeight="1">
      <c r="A97" s="9"/>
      <c r="B97" s="191"/>
      <c r="C97" s="192"/>
      <c r="D97" s="193" t="s">
        <v>8257</v>
      </c>
      <c r="E97" s="194"/>
      <c r="F97" s="194"/>
      <c r="G97" s="194"/>
      <c r="H97" s="194"/>
      <c r="I97" s="194"/>
      <c r="J97" s="195">
        <f>J145</f>
        <v>0</v>
      </c>
      <c r="K97" s="192"/>
      <c r="L97" s="196"/>
      <c r="S97" s="9"/>
      <c r="T97" s="9"/>
      <c r="U97" s="9"/>
      <c r="V97" s="9"/>
      <c r="W97" s="9"/>
      <c r="X97" s="9"/>
      <c r="Y97" s="9"/>
      <c r="Z97" s="9"/>
      <c r="AA97" s="9"/>
      <c r="AB97" s="9"/>
      <c r="AC97" s="9"/>
      <c r="AD97" s="9"/>
      <c r="AE97" s="9"/>
    </row>
    <row r="98" s="9" customFormat="1" ht="24.96" customHeight="1">
      <c r="A98" s="9"/>
      <c r="B98" s="191"/>
      <c r="C98" s="192"/>
      <c r="D98" s="193" t="s">
        <v>8258</v>
      </c>
      <c r="E98" s="194"/>
      <c r="F98" s="194"/>
      <c r="G98" s="194"/>
      <c r="H98" s="194"/>
      <c r="I98" s="194"/>
      <c r="J98" s="195">
        <f>J168</f>
        <v>0</v>
      </c>
      <c r="K98" s="192"/>
      <c r="L98" s="196"/>
      <c r="S98" s="9"/>
      <c r="T98" s="9"/>
      <c r="U98" s="9"/>
      <c r="V98" s="9"/>
      <c r="W98" s="9"/>
      <c r="X98" s="9"/>
      <c r="Y98" s="9"/>
      <c r="Z98" s="9"/>
      <c r="AA98" s="9"/>
      <c r="AB98" s="9"/>
      <c r="AC98" s="9"/>
      <c r="AD98" s="9"/>
      <c r="AE98" s="9"/>
    </row>
    <row r="99" s="9" customFormat="1" ht="24.96" customHeight="1">
      <c r="A99" s="9"/>
      <c r="B99" s="191"/>
      <c r="C99" s="192"/>
      <c r="D99" s="193" t="s">
        <v>8259</v>
      </c>
      <c r="E99" s="194"/>
      <c r="F99" s="194"/>
      <c r="G99" s="194"/>
      <c r="H99" s="194"/>
      <c r="I99" s="194"/>
      <c r="J99" s="195">
        <f>J191</f>
        <v>0</v>
      </c>
      <c r="K99" s="192"/>
      <c r="L99" s="196"/>
      <c r="S99" s="9"/>
      <c r="T99" s="9"/>
      <c r="U99" s="9"/>
      <c r="V99" s="9"/>
      <c r="W99" s="9"/>
      <c r="X99" s="9"/>
      <c r="Y99" s="9"/>
      <c r="Z99" s="9"/>
      <c r="AA99" s="9"/>
      <c r="AB99" s="9"/>
      <c r="AC99" s="9"/>
      <c r="AD99" s="9"/>
      <c r="AE99" s="9"/>
    </row>
    <row r="100" s="9" customFormat="1" ht="24.96" customHeight="1">
      <c r="A100" s="9"/>
      <c r="B100" s="191"/>
      <c r="C100" s="192"/>
      <c r="D100" s="193" t="s">
        <v>8260</v>
      </c>
      <c r="E100" s="194"/>
      <c r="F100" s="194"/>
      <c r="G100" s="194"/>
      <c r="H100" s="194"/>
      <c r="I100" s="194"/>
      <c r="J100" s="195">
        <f>J216</f>
        <v>0</v>
      </c>
      <c r="K100" s="192"/>
      <c r="L100" s="196"/>
      <c r="S100" s="9"/>
      <c r="T100" s="9"/>
      <c r="U100" s="9"/>
      <c r="V100" s="9"/>
      <c r="W100" s="9"/>
      <c r="X100" s="9"/>
      <c r="Y100" s="9"/>
      <c r="Z100" s="9"/>
      <c r="AA100" s="9"/>
      <c r="AB100" s="9"/>
      <c r="AC100" s="9"/>
      <c r="AD100" s="9"/>
      <c r="AE100" s="9"/>
    </row>
    <row r="101" s="9" customFormat="1" ht="24.96" customHeight="1">
      <c r="A101" s="9"/>
      <c r="B101" s="191"/>
      <c r="C101" s="192"/>
      <c r="D101" s="193" t="s">
        <v>8261</v>
      </c>
      <c r="E101" s="194"/>
      <c r="F101" s="194"/>
      <c r="G101" s="194"/>
      <c r="H101" s="194"/>
      <c r="I101" s="194"/>
      <c r="J101" s="195">
        <f>J271</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8262</v>
      </c>
      <c r="E102" s="194"/>
      <c r="F102" s="194"/>
      <c r="G102" s="194"/>
      <c r="H102" s="194"/>
      <c r="I102" s="194"/>
      <c r="J102" s="195">
        <f>J296</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8263</v>
      </c>
      <c r="E103" s="194"/>
      <c r="F103" s="194"/>
      <c r="G103" s="194"/>
      <c r="H103" s="194"/>
      <c r="I103" s="194"/>
      <c r="J103" s="195">
        <f>J321</f>
        <v>0</v>
      </c>
      <c r="K103" s="192"/>
      <c r="L103" s="196"/>
      <c r="S103" s="9"/>
      <c r="T103" s="9"/>
      <c r="U103" s="9"/>
      <c r="V103" s="9"/>
      <c r="W103" s="9"/>
      <c r="X103" s="9"/>
      <c r="Y103" s="9"/>
      <c r="Z103" s="9"/>
      <c r="AA103" s="9"/>
      <c r="AB103" s="9"/>
      <c r="AC103" s="9"/>
      <c r="AD103" s="9"/>
      <c r="AE103" s="9"/>
    </row>
    <row r="104" s="9" customFormat="1" ht="24.96" customHeight="1">
      <c r="A104" s="9"/>
      <c r="B104" s="191"/>
      <c r="C104" s="192"/>
      <c r="D104" s="193" t="s">
        <v>8264</v>
      </c>
      <c r="E104" s="194"/>
      <c r="F104" s="194"/>
      <c r="G104" s="194"/>
      <c r="H104" s="194"/>
      <c r="I104" s="194"/>
      <c r="J104" s="195">
        <f>J344</f>
        <v>0</v>
      </c>
      <c r="K104" s="192"/>
      <c r="L104" s="196"/>
      <c r="S104" s="9"/>
      <c r="T104" s="9"/>
      <c r="U104" s="9"/>
      <c r="V104" s="9"/>
      <c r="W104" s="9"/>
      <c r="X104" s="9"/>
      <c r="Y104" s="9"/>
      <c r="Z104" s="9"/>
      <c r="AA104" s="9"/>
      <c r="AB104" s="9"/>
      <c r="AC104" s="9"/>
      <c r="AD104" s="9"/>
      <c r="AE104" s="9"/>
    </row>
    <row r="105" s="9" customFormat="1" ht="24.96" customHeight="1">
      <c r="A105" s="9"/>
      <c r="B105" s="191"/>
      <c r="C105" s="192"/>
      <c r="D105" s="193" t="s">
        <v>8265</v>
      </c>
      <c r="E105" s="194"/>
      <c r="F105" s="194"/>
      <c r="G105" s="194"/>
      <c r="H105" s="194"/>
      <c r="I105" s="194"/>
      <c r="J105" s="195">
        <f>J377</f>
        <v>0</v>
      </c>
      <c r="K105" s="192"/>
      <c r="L105" s="196"/>
      <c r="S105" s="9"/>
      <c r="T105" s="9"/>
      <c r="U105" s="9"/>
      <c r="V105" s="9"/>
      <c r="W105" s="9"/>
      <c r="X105" s="9"/>
      <c r="Y105" s="9"/>
      <c r="Z105" s="9"/>
      <c r="AA105" s="9"/>
      <c r="AB105" s="9"/>
      <c r="AC105" s="9"/>
      <c r="AD105" s="9"/>
      <c r="AE105" s="9"/>
    </row>
    <row r="106" s="9" customFormat="1" ht="24.96" customHeight="1">
      <c r="A106" s="9"/>
      <c r="B106" s="191"/>
      <c r="C106" s="192"/>
      <c r="D106" s="193" t="s">
        <v>8266</v>
      </c>
      <c r="E106" s="194"/>
      <c r="F106" s="194"/>
      <c r="G106" s="194"/>
      <c r="H106" s="194"/>
      <c r="I106" s="194"/>
      <c r="J106" s="195">
        <f>J408</f>
        <v>0</v>
      </c>
      <c r="K106" s="192"/>
      <c r="L106" s="196"/>
      <c r="S106" s="9"/>
      <c r="T106" s="9"/>
      <c r="U106" s="9"/>
      <c r="V106" s="9"/>
      <c r="W106" s="9"/>
      <c r="X106" s="9"/>
      <c r="Y106" s="9"/>
      <c r="Z106" s="9"/>
      <c r="AA106" s="9"/>
      <c r="AB106" s="9"/>
      <c r="AC106" s="9"/>
      <c r="AD106" s="9"/>
      <c r="AE106" s="9"/>
    </row>
    <row r="107" s="9" customFormat="1" ht="24.96" customHeight="1">
      <c r="A107" s="9"/>
      <c r="B107" s="191"/>
      <c r="C107" s="192"/>
      <c r="D107" s="193" t="s">
        <v>8267</v>
      </c>
      <c r="E107" s="194"/>
      <c r="F107" s="194"/>
      <c r="G107" s="194"/>
      <c r="H107" s="194"/>
      <c r="I107" s="194"/>
      <c r="J107" s="195">
        <f>J415</f>
        <v>0</v>
      </c>
      <c r="K107" s="192"/>
      <c r="L107" s="196"/>
      <c r="S107" s="9"/>
      <c r="T107" s="9"/>
      <c r="U107" s="9"/>
      <c r="V107" s="9"/>
      <c r="W107" s="9"/>
      <c r="X107" s="9"/>
      <c r="Y107" s="9"/>
      <c r="Z107" s="9"/>
      <c r="AA107" s="9"/>
      <c r="AB107" s="9"/>
      <c r="AC107" s="9"/>
      <c r="AD107" s="9"/>
      <c r="AE107" s="9"/>
    </row>
    <row r="108" s="9" customFormat="1" ht="24.96" customHeight="1">
      <c r="A108" s="9"/>
      <c r="B108" s="191"/>
      <c r="C108" s="192"/>
      <c r="D108" s="193" t="s">
        <v>8268</v>
      </c>
      <c r="E108" s="194"/>
      <c r="F108" s="194"/>
      <c r="G108" s="194"/>
      <c r="H108" s="194"/>
      <c r="I108" s="194"/>
      <c r="J108" s="195">
        <f>J420</f>
        <v>0</v>
      </c>
      <c r="K108" s="192"/>
      <c r="L108" s="196"/>
      <c r="S108" s="9"/>
      <c r="T108" s="9"/>
      <c r="U108" s="9"/>
      <c r="V108" s="9"/>
      <c r="W108" s="9"/>
      <c r="X108" s="9"/>
      <c r="Y108" s="9"/>
      <c r="Z108" s="9"/>
      <c r="AA108" s="9"/>
      <c r="AB108" s="9"/>
      <c r="AC108" s="9"/>
      <c r="AD108" s="9"/>
      <c r="AE108" s="9"/>
    </row>
    <row r="109" s="9" customFormat="1" ht="24.96" customHeight="1">
      <c r="A109" s="9"/>
      <c r="B109" s="191"/>
      <c r="C109" s="192"/>
      <c r="D109" s="193" t="s">
        <v>8269</v>
      </c>
      <c r="E109" s="194"/>
      <c r="F109" s="194"/>
      <c r="G109" s="194"/>
      <c r="H109" s="194"/>
      <c r="I109" s="194"/>
      <c r="J109" s="195">
        <f>J437</f>
        <v>0</v>
      </c>
      <c r="K109" s="192"/>
      <c r="L109" s="196"/>
      <c r="S109" s="9"/>
      <c r="T109" s="9"/>
      <c r="U109" s="9"/>
      <c r="V109" s="9"/>
      <c r="W109" s="9"/>
      <c r="X109" s="9"/>
      <c r="Y109" s="9"/>
      <c r="Z109" s="9"/>
      <c r="AA109" s="9"/>
      <c r="AB109" s="9"/>
      <c r="AC109" s="9"/>
      <c r="AD109" s="9"/>
      <c r="AE109" s="9"/>
    </row>
    <row r="110" s="9" customFormat="1" ht="24.96" customHeight="1">
      <c r="A110" s="9"/>
      <c r="B110" s="191"/>
      <c r="C110" s="192"/>
      <c r="D110" s="193" t="s">
        <v>8270</v>
      </c>
      <c r="E110" s="194"/>
      <c r="F110" s="194"/>
      <c r="G110" s="194"/>
      <c r="H110" s="194"/>
      <c r="I110" s="194"/>
      <c r="J110" s="195">
        <f>J448</f>
        <v>0</v>
      </c>
      <c r="K110" s="192"/>
      <c r="L110" s="196"/>
      <c r="S110" s="9"/>
      <c r="T110" s="9"/>
      <c r="U110" s="9"/>
      <c r="V110" s="9"/>
      <c r="W110" s="9"/>
      <c r="X110" s="9"/>
      <c r="Y110" s="9"/>
      <c r="Z110" s="9"/>
      <c r="AA110" s="9"/>
      <c r="AB110" s="9"/>
      <c r="AC110" s="9"/>
      <c r="AD110" s="9"/>
      <c r="AE110" s="9"/>
    </row>
    <row r="111" s="9" customFormat="1" ht="24.96" customHeight="1">
      <c r="A111" s="9"/>
      <c r="B111" s="191"/>
      <c r="C111" s="192"/>
      <c r="D111" s="193" t="s">
        <v>8271</v>
      </c>
      <c r="E111" s="194"/>
      <c r="F111" s="194"/>
      <c r="G111" s="194"/>
      <c r="H111" s="194"/>
      <c r="I111" s="194"/>
      <c r="J111" s="195">
        <f>J461</f>
        <v>0</v>
      </c>
      <c r="K111" s="192"/>
      <c r="L111" s="196"/>
      <c r="S111" s="9"/>
      <c r="T111" s="9"/>
      <c r="U111" s="9"/>
      <c r="V111" s="9"/>
      <c r="W111" s="9"/>
      <c r="X111" s="9"/>
      <c r="Y111" s="9"/>
      <c r="Z111" s="9"/>
      <c r="AA111" s="9"/>
      <c r="AB111" s="9"/>
      <c r="AC111" s="9"/>
      <c r="AD111" s="9"/>
      <c r="AE111" s="9"/>
    </row>
    <row r="112" s="9" customFormat="1" ht="24.96" customHeight="1">
      <c r="A112" s="9"/>
      <c r="B112" s="191"/>
      <c r="C112" s="192"/>
      <c r="D112" s="193" t="s">
        <v>8272</v>
      </c>
      <c r="E112" s="194"/>
      <c r="F112" s="194"/>
      <c r="G112" s="194"/>
      <c r="H112" s="194"/>
      <c r="I112" s="194"/>
      <c r="J112" s="195">
        <f>J474</f>
        <v>0</v>
      </c>
      <c r="K112" s="192"/>
      <c r="L112" s="196"/>
      <c r="S112" s="9"/>
      <c r="T112" s="9"/>
      <c r="U112" s="9"/>
      <c r="V112" s="9"/>
      <c r="W112" s="9"/>
      <c r="X112" s="9"/>
      <c r="Y112" s="9"/>
      <c r="Z112" s="9"/>
      <c r="AA112" s="9"/>
      <c r="AB112" s="9"/>
      <c r="AC112" s="9"/>
      <c r="AD112" s="9"/>
      <c r="AE112" s="9"/>
    </row>
    <row r="113" s="9" customFormat="1" ht="24.96" customHeight="1">
      <c r="A113" s="9"/>
      <c r="B113" s="191"/>
      <c r="C113" s="192"/>
      <c r="D113" s="193" t="s">
        <v>8273</v>
      </c>
      <c r="E113" s="194"/>
      <c r="F113" s="194"/>
      <c r="G113" s="194"/>
      <c r="H113" s="194"/>
      <c r="I113" s="194"/>
      <c r="J113" s="195">
        <f>J483</f>
        <v>0</v>
      </c>
      <c r="K113" s="192"/>
      <c r="L113" s="196"/>
      <c r="S113" s="9"/>
      <c r="T113" s="9"/>
      <c r="U113" s="9"/>
      <c r="V113" s="9"/>
      <c r="W113" s="9"/>
      <c r="X113" s="9"/>
      <c r="Y113" s="9"/>
      <c r="Z113" s="9"/>
      <c r="AA113" s="9"/>
      <c r="AB113" s="9"/>
      <c r="AC113" s="9"/>
      <c r="AD113" s="9"/>
      <c r="AE113" s="9"/>
    </row>
    <row r="114" s="9" customFormat="1" ht="24.96" customHeight="1">
      <c r="A114" s="9"/>
      <c r="B114" s="191"/>
      <c r="C114" s="192"/>
      <c r="D114" s="193" t="s">
        <v>8274</v>
      </c>
      <c r="E114" s="194"/>
      <c r="F114" s="194"/>
      <c r="G114" s="194"/>
      <c r="H114" s="194"/>
      <c r="I114" s="194"/>
      <c r="J114" s="195">
        <f>J520</f>
        <v>0</v>
      </c>
      <c r="K114" s="192"/>
      <c r="L114" s="196"/>
      <c r="S114" s="9"/>
      <c r="T114" s="9"/>
      <c r="U114" s="9"/>
      <c r="V114" s="9"/>
      <c r="W114" s="9"/>
      <c r="X114" s="9"/>
      <c r="Y114" s="9"/>
      <c r="Z114" s="9"/>
      <c r="AA114" s="9"/>
      <c r="AB114" s="9"/>
      <c r="AC114" s="9"/>
      <c r="AD114" s="9"/>
      <c r="AE114" s="9"/>
    </row>
    <row r="115" s="9" customFormat="1" ht="24.96" customHeight="1">
      <c r="A115" s="9"/>
      <c r="B115" s="191"/>
      <c r="C115" s="192"/>
      <c r="D115" s="193" t="s">
        <v>8275</v>
      </c>
      <c r="E115" s="194"/>
      <c r="F115" s="194"/>
      <c r="G115" s="194"/>
      <c r="H115" s="194"/>
      <c r="I115" s="194"/>
      <c r="J115" s="195">
        <f>J535</f>
        <v>0</v>
      </c>
      <c r="K115" s="192"/>
      <c r="L115" s="196"/>
      <c r="S115" s="9"/>
      <c r="T115" s="9"/>
      <c r="U115" s="9"/>
      <c r="V115" s="9"/>
      <c r="W115" s="9"/>
      <c r="X115" s="9"/>
      <c r="Y115" s="9"/>
      <c r="Z115" s="9"/>
      <c r="AA115" s="9"/>
      <c r="AB115" s="9"/>
      <c r="AC115" s="9"/>
      <c r="AD115" s="9"/>
      <c r="AE115" s="9"/>
    </row>
    <row r="116" s="9" customFormat="1" ht="24.96" customHeight="1">
      <c r="A116" s="9"/>
      <c r="B116" s="191"/>
      <c r="C116" s="192"/>
      <c r="D116" s="193" t="s">
        <v>8276</v>
      </c>
      <c r="E116" s="194"/>
      <c r="F116" s="194"/>
      <c r="G116" s="194"/>
      <c r="H116" s="194"/>
      <c r="I116" s="194"/>
      <c r="J116" s="195">
        <f>J542</f>
        <v>0</v>
      </c>
      <c r="K116" s="192"/>
      <c r="L116" s="196"/>
      <c r="S116" s="9"/>
      <c r="T116" s="9"/>
      <c r="U116" s="9"/>
      <c r="V116" s="9"/>
      <c r="W116" s="9"/>
      <c r="X116" s="9"/>
      <c r="Y116" s="9"/>
      <c r="Z116" s="9"/>
      <c r="AA116" s="9"/>
      <c r="AB116" s="9"/>
      <c r="AC116" s="9"/>
      <c r="AD116" s="9"/>
      <c r="AE116" s="9"/>
    </row>
    <row r="117" s="9" customFormat="1" ht="24.96" customHeight="1">
      <c r="A117" s="9"/>
      <c r="B117" s="191"/>
      <c r="C117" s="192"/>
      <c r="D117" s="193" t="s">
        <v>8277</v>
      </c>
      <c r="E117" s="194"/>
      <c r="F117" s="194"/>
      <c r="G117" s="194"/>
      <c r="H117" s="194"/>
      <c r="I117" s="194"/>
      <c r="J117" s="195">
        <f>J555</f>
        <v>0</v>
      </c>
      <c r="K117" s="192"/>
      <c r="L117" s="196"/>
      <c r="S117" s="9"/>
      <c r="T117" s="9"/>
      <c r="U117" s="9"/>
      <c r="V117" s="9"/>
      <c r="W117" s="9"/>
      <c r="X117" s="9"/>
      <c r="Y117" s="9"/>
      <c r="Z117" s="9"/>
      <c r="AA117" s="9"/>
      <c r="AB117" s="9"/>
      <c r="AC117" s="9"/>
      <c r="AD117" s="9"/>
      <c r="AE117" s="9"/>
    </row>
    <row r="118" s="9" customFormat="1" ht="24.96" customHeight="1">
      <c r="A118" s="9"/>
      <c r="B118" s="191"/>
      <c r="C118" s="192"/>
      <c r="D118" s="193" t="s">
        <v>8278</v>
      </c>
      <c r="E118" s="194"/>
      <c r="F118" s="194"/>
      <c r="G118" s="194"/>
      <c r="H118" s="194"/>
      <c r="I118" s="194"/>
      <c r="J118" s="195">
        <f>J572</f>
        <v>0</v>
      </c>
      <c r="K118" s="192"/>
      <c r="L118" s="196"/>
      <c r="S118" s="9"/>
      <c r="T118" s="9"/>
      <c r="U118" s="9"/>
      <c r="V118" s="9"/>
      <c r="W118" s="9"/>
      <c r="X118" s="9"/>
      <c r="Y118" s="9"/>
      <c r="Z118" s="9"/>
      <c r="AA118" s="9"/>
      <c r="AB118" s="9"/>
      <c r="AC118" s="9"/>
      <c r="AD118" s="9"/>
      <c r="AE118" s="9"/>
    </row>
    <row r="119" s="9" customFormat="1" ht="24.96" customHeight="1">
      <c r="A119" s="9"/>
      <c r="B119" s="191"/>
      <c r="C119" s="192"/>
      <c r="D119" s="193" t="s">
        <v>8279</v>
      </c>
      <c r="E119" s="194"/>
      <c r="F119" s="194"/>
      <c r="G119" s="194"/>
      <c r="H119" s="194"/>
      <c r="I119" s="194"/>
      <c r="J119" s="195">
        <f>J577</f>
        <v>0</v>
      </c>
      <c r="K119" s="192"/>
      <c r="L119" s="196"/>
      <c r="S119" s="9"/>
      <c r="T119" s="9"/>
      <c r="U119" s="9"/>
      <c r="V119" s="9"/>
      <c r="W119" s="9"/>
      <c r="X119" s="9"/>
      <c r="Y119" s="9"/>
      <c r="Z119" s="9"/>
      <c r="AA119" s="9"/>
      <c r="AB119" s="9"/>
      <c r="AC119" s="9"/>
      <c r="AD119" s="9"/>
      <c r="AE119" s="9"/>
    </row>
    <row r="120" s="9" customFormat="1" ht="24.96" customHeight="1">
      <c r="A120" s="9"/>
      <c r="B120" s="191"/>
      <c r="C120" s="192"/>
      <c r="D120" s="193" t="s">
        <v>8280</v>
      </c>
      <c r="E120" s="194"/>
      <c r="F120" s="194"/>
      <c r="G120" s="194"/>
      <c r="H120" s="194"/>
      <c r="I120" s="194"/>
      <c r="J120" s="195">
        <f>J606</f>
        <v>0</v>
      </c>
      <c r="K120" s="192"/>
      <c r="L120" s="196"/>
      <c r="S120" s="9"/>
      <c r="T120" s="9"/>
      <c r="U120" s="9"/>
      <c r="V120" s="9"/>
      <c r="W120" s="9"/>
      <c r="X120" s="9"/>
      <c r="Y120" s="9"/>
      <c r="Z120" s="9"/>
      <c r="AA120" s="9"/>
      <c r="AB120" s="9"/>
      <c r="AC120" s="9"/>
      <c r="AD120" s="9"/>
      <c r="AE120" s="9"/>
    </row>
    <row r="121" s="9" customFormat="1" ht="24.96" customHeight="1">
      <c r="A121" s="9"/>
      <c r="B121" s="191"/>
      <c r="C121" s="192"/>
      <c r="D121" s="193" t="s">
        <v>8281</v>
      </c>
      <c r="E121" s="194"/>
      <c r="F121" s="194"/>
      <c r="G121" s="194"/>
      <c r="H121" s="194"/>
      <c r="I121" s="194"/>
      <c r="J121" s="195">
        <f>J633</f>
        <v>0</v>
      </c>
      <c r="K121" s="192"/>
      <c r="L121" s="196"/>
      <c r="S121" s="9"/>
      <c r="T121" s="9"/>
      <c r="U121" s="9"/>
      <c r="V121" s="9"/>
      <c r="W121" s="9"/>
      <c r="X121" s="9"/>
      <c r="Y121" s="9"/>
      <c r="Z121" s="9"/>
      <c r="AA121" s="9"/>
      <c r="AB121" s="9"/>
      <c r="AC121" s="9"/>
      <c r="AD121" s="9"/>
      <c r="AE121" s="9"/>
    </row>
    <row r="122" s="9" customFormat="1" ht="24.96" customHeight="1">
      <c r="A122" s="9"/>
      <c r="B122" s="191"/>
      <c r="C122" s="192"/>
      <c r="D122" s="193" t="s">
        <v>8282</v>
      </c>
      <c r="E122" s="194"/>
      <c r="F122" s="194"/>
      <c r="G122" s="194"/>
      <c r="H122" s="194"/>
      <c r="I122" s="194"/>
      <c r="J122" s="195">
        <f>J648</f>
        <v>0</v>
      </c>
      <c r="K122" s="192"/>
      <c r="L122" s="196"/>
      <c r="S122" s="9"/>
      <c r="T122" s="9"/>
      <c r="U122" s="9"/>
      <c r="V122" s="9"/>
      <c r="W122" s="9"/>
      <c r="X122" s="9"/>
      <c r="Y122" s="9"/>
      <c r="Z122" s="9"/>
      <c r="AA122" s="9"/>
      <c r="AB122" s="9"/>
      <c r="AC122" s="9"/>
      <c r="AD122" s="9"/>
      <c r="AE122" s="9"/>
    </row>
    <row r="123" s="9" customFormat="1" ht="24.96" customHeight="1">
      <c r="A123" s="9"/>
      <c r="B123" s="191"/>
      <c r="C123" s="192"/>
      <c r="D123" s="193" t="s">
        <v>8283</v>
      </c>
      <c r="E123" s="194"/>
      <c r="F123" s="194"/>
      <c r="G123" s="194"/>
      <c r="H123" s="194"/>
      <c r="I123" s="194"/>
      <c r="J123" s="195">
        <f>J659</f>
        <v>0</v>
      </c>
      <c r="K123" s="192"/>
      <c r="L123" s="196"/>
      <c r="S123" s="9"/>
      <c r="T123" s="9"/>
      <c r="U123" s="9"/>
      <c r="V123" s="9"/>
      <c r="W123" s="9"/>
      <c r="X123" s="9"/>
      <c r="Y123" s="9"/>
      <c r="Z123" s="9"/>
      <c r="AA123" s="9"/>
      <c r="AB123" s="9"/>
      <c r="AC123" s="9"/>
      <c r="AD123" s="9"/>
      <c r="AE123" s="9"/>
    </row>
    <row r="124" s="9" customFormat="1" ht="24.96" customHeight="1">
      <c r="A124" s="9"/>
      <c r="B124" s="191"/>
      <c r="C124" s="192"/>
      <c r="D124" s="193" t="s">
        <v>8284</v>
      </c>
      <c r="E124" s="194"/>
      <c r="F124" s="194"/>
      <c r="G124" s="194"/>
      <c r="H124" s="194"/>
      <c r="I124" s="194"/>
      <c r="J124" s="195">
        <f>J666</f>
        <v>0</v>
      </c>
      <c r="K124" s="192"/>
      <c r="L124" s="196"/>
      <c r="S124" s="9"/>
      <c r="T124" s="9"/>
      <c r="U124" s="9"/>
      <c r="V124" s="9"/>
      <c r="W124" s="9"/>
      <c r="X124" s="9"/>
      <c r="Y124" s="9"/>
      <c r="Z124" s="9"/>
      <c r="AA124" s="9"/>
      <c r="AB124" s="9"/>
      <c r="AC124" s="9"/>
      <c r="AD124" s="9"/>
      <c r="AE124" s="9"/>
    </row>
    <row r="125" s="2" customFormat="1" ht="21.84"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6.96" customHeight="1">
      <c r="A126" s="39"/>
      <c r="B126" s="67"/>
      <c r="C126" s="68"/>
      <c r="D126" s="68"/>
      <c r="E126" s="68"/>
      <c r="F126" s="68"/>
      <c r="G126" s="68"/>
      <c r="H126" s="68"/>
      <c r="I126" s="68"/>
      <c r="J126" s="68"/>
      <c r="K126" s="68"/>
      <c r="L126" s="64"/>
      <c r="S126" s="39"/>
      <c r="T126" s="39"/>
      <c r="U126" s="39"/>
      <c r="V126" s="39"/>
      <c r="W126" s="39"/>
      <c r="X126" s="39"/>
      <c r="Y126" s="39"/>
      <c r="Z126" s="39"/>
      <c r="AA126" s="39"/>
      <c r="AB126" s="39"/>
      <c r="AC126" s="39"/>
      <c r="AD126" s="39"/>
      <c r="AE126" s="39"/>
    </row>
    <row r="130" s="2" customFormat="1" ht="6.96" customHeight="1">
      <c r="A130" s="39"/>
      <c r="B130" s="69"/>
      <c r="C130" s="70"/>
      <c r="D130" s="70"/>
      <c r="E130" s="70"/>
      <c r="F130" s="70"/>
      <c r="G130" s="70"/>
      <c r="H130" s="70"/>
      <c r="I130" s="70"/>
      <c r="J130" s="70"/>
      <c r="K130" s="70"/>
      <c r="L130" s="64"/>
      <c r="S130" s="39"/>
      <c r="T130" s="39"/>
      <c r="U130" s="39"/>
      <c r="V130" s="39"/>
      <c r="W130" s="39"/>
      <c r="X130" s="39"/>
      <c r="Y130" s="39"/>
      <c r="Z130" s="39"/>
      <c r="AA130" s="39"/>
      <c r="AB130" s="39"/>
      <c r="AC130" s="39"/>
      <c r="AD130" s="39"/>
      <c r="AE130" s="39"/>
    </row>
    <row r="131" s="2" customFormat="1" ht="24.96" customHeight="1">
      <c r="A131" s="39"/>
      <c r="B131" s="40"/>
      <c r="C131" s="24" t="s">
        <v>335</v>
      </c>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2" customFormat="1" ht="6.96" customHeight="1">
      <c r="A132" s="39"/>
      <c r="B132" s="40"/>
      <c r="C132" s="41"/>
      <c r="D132" s="41"/>
      <c r="E132" s="41"/>
      <c r="F132" s="41"/>
      <c r="G132" s="41"/>
      <c r="H132" s="41"/>
      <c r="I132" s="41"/>
      <c r="J132" s="41"/>
      <c r="K132" s="41"/>
      <c r="L132" s="64"/>
      <c r="S132" s="39"/>
      <c r="T132" s="39"/>
      <c r="U132" s="39"/>
      <c r="V132" s="39"/>
      <c r="W132" s="39"/>
      <c r="X132" s="39"/>
      <c r="Y132" s="39"/>
      <c r="Z132" s="39"/>
      <c r="AA132" s="39"/>
      <c r="AB132" s="39"/>
      <c r="AC132" s="39"/>
      <c r="AD132" s="39"/>
      <c r="AE132" s="39"/>
    </row>
    <row r="133" s="2" customFormat="1" ht="12" customHeight="1">
      <c r="A133" s="39"/>
      <c r="B133" s="40"/>
      <c r="C133" s="33" t="s">
        <v>16</v>
      </c>
      <c r="D133" s="41"/>
      <c r="E133" s="41"/>
      <c r="F133" s="41"/>
      <c r="G133" s="41"/>
      <c r="H133" s="41"/>
      <c r="I133" s="41"/>
      <c r="J133" s="41"/>
      <c r="K133" s="41"/>
      <c r="L133" s="64"/>
      <c r="S133" s="39"/>
      <c r="T133" s="39"/>
      <c r="U133" s="39"/>
      <c r="V133" s="39"/>
      <c r="W133" s="39"/>
      <c r="X133" s="39"/>
      <c r="Y133" s="39"/>
      <c r="Z133" s="39"/>
      <c r="AA133" s="39"/>
      <c r="AB133" s="39"/>
      <c r="AC133" s="39"/>
      <c r="AD133" s="39"/>
      <c r="AE133" s="39"/>
    </row>
    <row r="134" s="2" customFormat="1" ht="16.5" customHeight="1">
      <c r="A134" s="39"/>
      <c r="B134" s="40"/>
      <c r="C134" s="41"/>
      <c r="D134" s="41"/>
      <c r="E134" s="186" t="str">
        <f>E7</f>
        <v>Rekonstrukce Kounicova domu, Berkova ul. č.p. 100, Česká Lípa</v>
      </c>
      <c r="F134" s="33"/>
      <c r="G134" s="33"/>
      <c r="H134" s="33"/>
      <c r="I134" s="41"/>
      <c r="J134" s="41"/>
      <c r="K134" s="41"/>
      <c r="L134" s="64"/>
      <c r="S134" s="39"/>
      <c r="T134" s="39"/>
      <c r="U134" s="39"/>
      <c r="V134" s="39"/>
      <c r="W134" s="39"/>
      <c r="X134" s="39"/>
      <c r="Y134" s="39"/>
      <c r="Z134" s="39"/>
      <c r="AA134" s="39"/>
      <c r="AB134" s="39"/>
      <c r="AC134" s="39"/>
      <c r="AD134" s="39"/>
      <c r="AE134" s="39"/>
    </row>
    <row r="135" s="2" customFormat="1" ht="12" customHeight="1">
      <c r="A135" s="39"/>
      <c r="B135" s="40"/>
      <c r="C135" s="33" t="s">
        <v>151</v>
      </c>
      <c r="D135" s="41"/>
      <c r="E135" s="41"/>
      <c r="F135" s="41"/>
      <c r="G135" s="41"/>
      <c r="H135" s="41"/>
      <c r="I135" s="41"/>
      <c r="J135" s="41"/>
      <c r="K135" s="41"/>
      <c r="L135" s="64"/>
      <c r="S135" s="39"/>
      <c r="T135" s="39"/>
      <c r="U135" s="39"/>
      <c r="V135" s="39"/>
      <c r="W135" s="39"/>
      <c r="X135" s="39"/>
      <c r="Y135" s="39"/>
      <c r="Z135" s="39"/>
      <c r="AA135" s="39"/>
      <c r="AB135" s="39"/>
      <c r="AC135" s="39"/>
      <c r="AD135" s="39"/>
      <c r="AE135" s="39"/>
    </row>
    <row r="136" s="2" customFormat="1" ht="16.5" customHeight="1">
      <c r="A136" s="39"/>
      <c r="B136" s="40"/>
      <c r="C136" s="41"/>
      <c r="D136" s="41"/>
      <c r="E136" s="77" t="str">
        <f>E9</f>
        <v>VZT - Vzduchotechnika</v>
      </c>
      <c r="F136" s="41"/>
      <c r="G136" s="41"/>
      <c r="H136" s="41"/>
      <c r="I136" s="41"/>
      <c r="J136" s="41"/>
      <c r="K136" s="41"/>
      <c r="L136" s="64"/>
      <c r="S136" s="39"/>
      <c r="T136" s="39"/>
      <c r="U136" s="39"/>
      <c r="V136" s="39"/>
      <c r="W136" s="39"/>
      <c r="X136" s="39"/>
      <c r="Y136" s="39"/>
      <c r="Z136" s="39"/>
      <c r="AA136" s="39"/>
      <c r="AB136" s="39"/>
      <c r="AC136" s="39"/>
      <c r="AD136" s="39"/>
      <c r="AE136" s="39"/>
    </row>
    <row r="137" s="2" customFormat="1" ht="6.96" customHeight="1">
      <c r="A137" s="39"/>
      <c r="B137" s="40"/>
      <c r="C137" s="41"/>
      <c r="D137" s="41"/>
      <c r="E137" s="41"/>
      <c r="F137" s="41"/>
      <c r="G137" s="41"/>
      <c r="H137" s="41"/>
      <c r="I137" s="41"/>
      <c r="J137" s="41"/>
      <c r="K137" s="41"/>
      <c r="L137" s="64"/>
      <c r="S137" s="39"/>
      <c r="T137" s="39"/>
      <c r="U137" s="39"/>
      <c r="V137" s="39"/>
      <c r="W137" s="39"/>
      <c r="X137" s="39"/>
      <c r="Y137" s="39"/>
      <c r="Z137" s="39"/>
      <c r="AA137" s="39"/>
      <c r="AB137" s="39"/>
      <c r="AC137" s="39"/>
      <c r="AD137" s="39"/>
      <c r="AE137" s="39"/>
    </row>
    <row r="138" s="2" customFormat="1" ht="12" customHeight="1">
      <c r="A138" s="39"/>
      <c r="B138" s="40"/>
      <c r="C138" s="33" t="s">
        <v>20</v>
      </c>
      <c r="D138" s="41"/>
      <c r="E138" s="41"/>
      <c r="F138" s="28" t="str">
        <f>F12</f>
        <v>Berkova ul. č.p. 100</v>
      </c>
      <c r="G138" s="41"/>
      <c r="H138" s="41"/>
      <c r="I138" s="33" t="s">
        <v>22</v>
      </c>
      <c r="J138" s="80" t="str">
        <f>IF(J12="","",J12)</f>
        <v>5. 12. 2022</v>
      </c>
      <c r="K138" s="41"/>
      <c r="L138" s="64"/>
      <c r="S138" s="39"/>
      <c r="T138" s="39"/>
      <c r="U138" s="39"/>
      <c r="V138" s="39"/>
      <c r="W138" s="39"/>
      <c r="X138" s="39"/>
      <c r="Y138" s="39"/>
      <c r="Z138" s="39"/>
      <c r="AA138" s="39"/>
      <c r="AB138" s="39"/>
      <c r="AC138" s="39"/>
      <c r="AD138" s="39"/>
      <c r="AE138" s="39"/>
    </row>
    <row r="139" s="2" customFormat="1" ht="6.96" customHeight="1">
      <c r="A139" s="39"/>
      <c r="B139" s="40"/>
      <c r="C139" s="41"/>
      <c r="D139" s="41"/>
      <c r="E139" s="41"/>
      <c r="F139" s="41"/>
      <c r="G139" s="41"/>
      <c r="H139" s="41"/>
      <c r="I139" s="41"/>
      <c r="J139" s="41"/>
      <c r="K139" s="41"/>
      <c r="L139" s="64"/>
      <c r="S139" s="39"/>
      <c r="T139" s="39"/>
      <c r="U139" s="39"/>
      <c r="V139" s="39"/>
      <c r="W139" s="39"/>
      <c r="X139" s="39"/>
      <c r="Y139" s="39"/>
      <c r="Z139" s="39"/>
      <c r="AA139" s="39"/>
      <c r="AB139" s="39"/>
      <c r="AC139" s="39"/>
      <c r="AD139" s="39"/>
      <c r="AE139" s="39"/>
    </row>
    <row r="140" s="2" customFormat="1" ht="25.65" customHeight="1">
      <c r="A140" s="39"/>
      <c r="B140" s="40"/>
      <c r="C140" s="33" t="s">
        <v>24</v>
      </c>
      <c r="D140" s="41"/>
      <c r="E140" s="41"/>
      <c r="F140" s="28" t="str">
        <f>E15</f>
        <v>Město Česká Lípa</v>
      </c>
      <c r="G140" s="41"/>
      <c r="H140" s="41"/>
      <c r="I140" s="33" t="s">
        <v>30</v>
      </c>
      <c r="J140" s="37" t="str">
        <f>E21</f>
        <v>DigiTry Art Technologies s.r.o.</v>
      </c>
      <c r="K140" s="41"/>
      <c r="L140" s="64"/>
      <c r="S140" s="39"/>
      <c r="T140" s="39"/>
      <c r="U140" s="39"/>
      <c r="V140" s="39"/>
      <c r="W140" s="39"/>
      <c r="X140" s="39"/>
      <c r="Y140" s="39"/>
      <c r="Z140" s="39"/>
      <c r="AA140" s="39"/>
      <c r="AB140" s="39"/>
      <c r="AC140" s="39"/>
      <c r="AD140" s="39"/>
      <c r="AE140" s="39"/>
    </row>
    <row r="141" s="2" customFormat="1" ht="15.15" customHeight="1">
      <c r="A141" s="39"/>
      <c r="B141" s="40"/>
      <c r="C141" s="33" t="s">
        <v>28</v>
      </c>
      <c r="D141" s="41"/>
      <c r="E141" s="41"/>
      <c r="F141" s="28" t="str">
        <f>IF(E18="","",E18)</f>
        <v>Vyplň údaj</v>
      </c>
      <c r="G141" s="41"/>
      <c r="H141" s="41"/>
      <c r="I141" s="33" t="s">
        <v>33</v>
      </c>
      <c r="J141" s="37" t="str">
        <f>E24</f>
        <v>Ing. Jan Duben</v>
      </c>
      <c r="K141" s="41"/>
      <c r="L141" s="64"/>
      <c r="S141" s="39"/>
      <c r="T141" s="39"/>
      <c r="U141" s="39"/>
      <c r="V141" s="39"/>
      <c r="W141" s="39"/>
      <c r="X141" s="39"/>
      <c r="Y141" s="39"/>
      <c r="Z141" s="39"/>
      <c r="AA141" s="39"/>
      <c r="AB141" s="39"/>
      <c r="AC141" s="39"/>
      <c r="AD141" s="39"/>
      <c r="AE141" s="39"/>
    </row>
    <row r="142" s="2" customFormat="1" ht="10.32" customHeight="1">
      <c r="A142" s="39"/>
      <c r="B142" s="40"/>
      <c r="C142" s="41"/>
      <c r="D142" s="41"/>
      <c r="E142" s="41"/>
      <c r="F142" s="41"/>
      <c r="G142" s="41"/>
      <c r="H142" s="41"/>
      <c r="I142" s="41"/>
      <c r="J142" s="41"/>
      <c r="K142" s="41"/>
      <c r="L142" s="64"/>
      <c r="S142" s="39"/>
      <c r="T142" s="39"/>
      <c r="U142" s="39"/>
      <c r="V142" s="39"/>
      <c r="W142" s="39"/>
      <c r="X142" s="39"/>
      <c r="Y142" s="39"/>
      <c r="Z142" s="39"/>
      <c r="AA142" s="39"/>
      <c r="AB142" s="39"/>
      <c r="AC142" s="39"/>
      <c r="AD142" s="39"/>
      <c r="AE142" s="39"/>
    </row>
    <row r="143" s="11" customFormat="1" ht="29.28" customHeight="1">
      <c r="A143" s="202"/>
      <c r="B143" s="203"/>
      <c r="C143" s="204" t="s">
        <v>336</v>
      </c>
      <c r="D143" s="205" t="s">
        <v>61</v>
      </c>
      <c r="E143" s="205" t="s">
        <v>57</v>
      </c>
      <c r="F143" s="205" t="s">
        <v>58</v>
      </c>
      <c r="G143" s="205" t="s">
        <v>337</v>
      </c>
      <c r="H143" s="205" t="s">
        <v>338</v>
      </c>
      <c r="I143" s="205" t="s">
        <v>339</v>
      </c>
      <c r="J143" s="205" t="s">
        <v>315</v>
      </c>
      <c r="K143" s="206" t="s">
        <v>340</v>
      </c>
      <c r="L143" s="207"/>
      <c r="M143" s="101" t="s">
        <v>1</v>
      </c>
      <c r="N143" s="102" t="s">
        <v>40</v>
      </c>
      <c r="O143" s="102" t="s">
        <v>341</v>
      </c>
      <c r="P143" s="102" t="s">
        <v>342</v>
      </c>
      <c r="Q143" s="102" t="s">
        <v>343</v>
      </c>
      <c r="R143" s="102" t="s">
        <v>344</v>
      </c>
      <c r="S143" s="102" t="s">
        <v>345</v>
      </c>
      <c r="T143" s="103" t="s">
        <v>346</v>
      </c>
      <c r="U143" s="202"/>
      <c r="V143" s="202"/>
      <c r="W143" s="202"/>
      <c r="X143" s="202"/>
      <c r="Y143" s="202"/>
      <c r="Z143" s="202"/>
      <c r="AA143" s="202"/>
      <c r="AB143" s="202"/>
      <c r="AC143" s="202"/>
      <c r="AD143" s="202"/>
      <c r="AE143" s="202"/>
    </row>
    <row r="144" s="2" customFormat="1" ht="22.8" customHeight="1">
      <c r="A144" s="39"/>
      <c r="B144" s="40"/>
      <c r="C144" s="108" t="s">
        <v>347</v>
      </c>
      <c r="D144" s="41"/>
      <c r="E144" s="41"/>
      <c r="F144" s="41"/>
      <c r="G144" s="41"/>
      <c r="H144" s="41"/>
      <c r="I144" s="41"/>
      <c r="J144" s="208">
        <f>BK144</f>
        <v>0</v>
      </c>
      <c r="K144" s="41"/>
      <c r="L144" s="45"/>
      <c r="M144" s="104"/>
      <c r="N144" s="209"/>
      <c r="O144" s="105"/>
      <c r="P144" s="210">
        <f>P145+P168+P191+P216+P271+P296+P321+P344+P377+P408+P415+P420+P437+P448+P461+P474+P483+P520+P535+P542+P555+P572+P577+P606+P633+P648+P659+P666</f>
        <v>0</v>
      </c>
      <c r="Q144" s="105"/>
      <c r="R144" s="210">
        <f>R145+R168+R191+R216+R271+R296+R321+R344+R377+R408+R415+R420+R437+R448+R461+R474+R483+R520+R535+R542+R555+R572+R577+R606+R633+R648+R659+R666</f>
        <v>0</v>
      </c>
      <c r="S144" s="105"/>
      <c r="T144" s="211">
        <f>T145+T168+T191+T216+T271+T296+T321+T344+T377+T408+T415+T420+T437+T448+T461+T474+T483+T520+T535+T542+T555+T572+T577+T606+T633+T648+T659+T666</f>
        <v>0</v>
      </c>
      <c r="U144" s="39"/>
      <c r="V144" s="39"/>
      <c r="W144" s="39"/>
      <c r="X144" s="39"/>
      <c r="Y144" s="39"/>
      <c r="Z144" s="39"/>
      <c r="AA144" s="39"/>
      <c r="AB144" s="39"/>
      <c r="AC144" s="39"/>
      <c r="AD144" s="39"/>
      <c r="AE144" s="39"/>
      <c r="AT144" s="18" t="s">
        <v>75</v>
      </c>
      <c r="AU144" s="18" t="s">
        <v>317</v>
      </c>
      <c r="BK144" s="212">
        <f>BK145+BK168+BK191+BK216+BK271+BK296+BK321+BK344+BK377+BK408+BK415+BK420+BK437+BK448+BK461+BK474+BK483+BK520+BK535+BK542+BK555+BK572+BK577+BK606+BK633+BK648+BK659+BK666</f>
        <v>0</v>
      </c>
    </row>
    <row r="145" s="12" customFormat="1" ht="25.92" customHeight="1">
      <c r="A145" s="12"/>
      <c r="B145" s="213"/>
      <c r="C145" s="214"/>
      <c r="D145" s="215" t="s">
        <v>75</v>
      </c>
      <c r="E145" s="216" t="s">
        <v>8285</v>
      </c>
      <c r="F145" s="216" t="s">
        <v>8286</v>
      </c>
      <c r="G145" s="214"/>
      <c r="H145" s="214"/>
      <c r="I145" s="217"/>
      <c r="J145" s="218">
        <f>BK145</f>
        <v>0</v>
      </c>
      <c r="K145" s="214"/>
      <c r="L145" s="219"/>
      <c r="M145" s="220"/>
      <c r="N145" s="221"/>
      <c r="O145" s="221"/>
      <c r="P145" s="222">
        <f>SUM(P146:P167)</f>
        <v>0</v>
      </c>
      <c r="Q145" s="221"/>
      <c r="R145" s="222">
        <f>SUM(R146:R167)</f>
        <v>0</v>
      </c>
      <c r="S145" s="221"/>
      <c r="T145" s="223">
        <f>SUM(T146:T167)</f>
        <v>0</v>
      </c>
      <c r="U145" s="12"/>
      <c r="V145" s="12"/>
      <c r="W145" s="12"/>
      <c r="X145" s="12"/>
      <c r="Y145" s="12"/>
      <c r="Z145" s="12"/>
      <c r="AA145" s="12"/>
      <c r="AB145" s="12"/>
      <c r="AC145" s="12"/>
      <c r="AD145" s="12"/>
      <c r="AE145" s="12"/>
      <c r="AR145" s="224" t="s">
        <v>84</v>
      </c>
      <c r="AT145" s="225" t="s">
        <v>75</v>
      </c>
      <c r="AU145" s="225" t="s">
        <v>76</v>
      </c>
      <c r="AY145" s="224" t="s">
        <v>350</v>
      </c>
      <c r="BK145" s="226">
        <f>SUM(BK146:BK167)</f>
        <v>0</v>
      </c>
    </row>
    <row r="146" s="2" customFormat="1" ht="76.35" customHeight="1">
      <c r="A146" s="39"/>
      <c r="B146" s="40"/>
      <c r="C146" s="229" t="s">
        <v>84</v>
      </c>
      <c r="D146" s="229" t="s">
        <v>352</v>
      </c>
      <c r="E146" s="230" t="s">
        <v>8287</v>
      </c>
      <c r="F146" s="231" t="s">
        <v>8288</v>
      </c>
      <c r="G146" s="232" t="s">
        <v>4932</v>
      </c>
      <c r="H146" s="233">
        <v>1</v>
      </c>
      <c r="I146" s="234"/>
      <c r="J146" s="235">
        <f>ROUND(I146*H146,2)</f>
        <v>0</v>
      </c>
      <c r="K146" s="231" t="s">
        <v>1</v>
      </c>
      <c r="L146" s="45"/>
      <c r="M146" s="236" t="s">
        <v>1</v>
      </c>
      <c r="N146" s="237" t="s">
        <v>41</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357</v>
      </c>
      <c r="AT146" s="240" t="s">
        <v>352</v>
      </c>
      <c r="AU146" s="240" t="s">
        <v>84</v>
      </c>
      <c r="AY146" s="18" t="s">
        <v>350</v>
      </c>
      <c r="BE146" s="241">
        <f>IF(N146="základní",J146,0)</f>
        <v>0</v>
      </c>
      <c r="BF146" s="241">
        <f>IF(N146="snížená",J146,0)</f>
        <v>0</v>
      </c>
      <c r="BG146" s="241">
        <f>IF(N146="zákl. přenesená",J146,0)</f>
        <v>0</v>
      </c>
      <c r="BH146" s="241">
        <f>IF(N146="sníž. přenesená",J146,0)</f>
        <v>0</v>
      </c>
      <c r="BI146" s="241">
        <f>IF(N146="nulová",J146,0)</f>
        <v>0</v>
      </c>
      <c r="BJ146" s="18" t="s">
        <v>84</v>
      </c>
      <c r="BK146" s="241">
        <f>ROUND(I146*H146,2)</f>
        <v>0</v>
      </c>
      <c r="BL146" s="18" t="s">
        <v>357</v>
      </c>
      <c r="BM146" s="240" t="s">
        <v>86</v>
      </c>
    </row>
    <row r="147" s="2" customFormat="1">
      <c r="A147" s="39"/>
      <c r="B147" s="40"/>
      <c r="C147" s="41"/>
      <c r="D147" s="242" t="s">
        <v>359</v>
      </c>
      <c r="E147" s="41"/>
      <c r="F147" s="243" t="s">
        <v>8289</v>
      </c>
      <c r="G147" s="41"/>
      <c r="H147" s="41"/>
      <c r="I147" s="244"/>
      <c r="J147" s="41"/>
      <c r="K147" s="41"/>
      <c r="L147" s="45"/>
      <c r="M147" s="245"/>
      <c r="N147" s="246"/>
      <c r="O147" s="92"/>
      <c r="P147" s="92"/>
      <c r="Q147" s="92"/>
      <c r="R147" s="92"/>
      <c r="S147" s="92"/>
      <c r="T147" s="93"/>
      <c r="U147" s="39"/>
      <c r="V147" s="39"/>
      <c r="W147" s="39"/>
      <c r="X147" s="39"/>
      <c r="Y147" s="39"/>
      <c r="Z147" s="39"/>
      <c r="AA147" s="39"/>
      <c r="AB147" s="39"/>
      <c r="AC147" s="39"/>
      <c r="AD147" s="39"/>
      <c r="AE147" s="39"/>
      <c r="AT147" s="18" t="s">
        <v>359</v>
      </c>
      <c r="AU147" s="18" t="s">
        <v>84</v>
      </c>
    </row>
    <row r="148" s="2" customFormat="1" ht="24.15" customHeight="1">
      <c r="A148" s="39"/>
      <c r="B148" s="40"/>
      <c r="C148" s="229" t="s">
        <v>86</v>
      </c>
      <c r="D148" s="229" t="s">
        <v>352</v>
      </c>
      <c r="E148" s="230" t="s">
        <v>8290</v>
      </c>
      <c r="F148" s="231" t="s">
        <v>8291</v>
      </c>
      <c r="G148" s="232" t="s">
        <v>4932</v>
      </c>
      <c r="H148" s="233">
        <v>1</v>
      </c>
      <c r="I148" s="234"/>
      <c r="J148" s="235">
        <f>ROUND(I148*H148,2)</f>
        <v>0</v>
      </c>
      <c r="K148" s="231" t="s">
        <v>1</v>
      </c>
      <c r="L148" s="45"/>
      <c r="M148" s="236" t="s">
        <v>1</v>
      </c>
      <c r="N148" s="237" t="s">
        <v>41</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357</v>
      </c>
      <c r="AT148" s="240" t="s">
        <v>352</v>
      </c>
      <c r="AU148" s="240" t="s">
        <v>84</v>
      </c>
      <c r="AY148" s="18" t="s">
        <v>350</v>
      </c>
      <c r="BE148" s="241">
        <f>IF(N148="základní",J148,0)</f>
        <v>0</v>
      </c>
      <c r="BF148" s="241">
        <f>IF(N148="snížená",J148,0)</f>
        <v>0</v>
      </c>
      <c r="BG148" s="241">
        <f>IF(N148="zákl. přenesená",J148,0)</f>
        <v>0</v>
      </c>
      <c r="BH148" s="241">
        <f>IF(N148="sníž. přenesená",J148,0)</f>
        <v>0</v>
      </c>
      <c r="BI148" s="241">
        <f>IF(N148="nulová",J148,0)</f>
        <v>0</v>
      </c>
      <c r="BJ148" s="18" t="s">
        <v>84</v>
      </c>
      <c r="BK148" s="241">
        <f>ROUND(I148*H148,2)</f>
        <v>0</v>
      </c>
      <c r="BL148" s="18" t="s">
        <v>357</v>
      </c>
      <c r="BM148" s="240" t="s">
        <v>357</v>
      </c>
    </row>
    <row r="149" s="2" customFormat="1">
      <c r="A149" s="39"/>
      <c r="B149" s="40"/>
      <c r="C149" s="41"/>
      <c r="D149" s="242" t="s">
        <v>359</v>
      </c>
      <c r="E149" s="41"/>
      <c r="F149" s="243" t="s">
        <v>8291</v>
      </c>
      <c r="G149" s="41"/>
      <c r="H149" s="41"/>
      <c r="I149" s="244"/>
      <c r="J149" s="41"/>
      <c r="K149" s="41"/>
      <c r="L149" s="45"/>
      <c r="M149" s="245"/>
      <c r="N149" s="246"/>
      <c r="O149" s="92"/>
      <c r="P149" s="92"/>
      <c r="Q149" s="92"/>
      <c r="R149" s="92"/>
      <c r="S149" s="92"/>
      <c r="T149" s="93"/>
      <c r="U149" s="39"/>
      <c r="V149" s="39"/>
      <c r="W149" s="39"/>
      <c r="X149" s="39"/>
      <c r="Y149" s="39"/>
      <c r="Z149" s="39"/>
      <c r="AA149" s="39"/>
      <c r="AB149" s="39"/>
      <c r="AC149" s="39"/>
      <c r="AD149" s="39"/>
      <c r="AE149" s="39"/>
      <c r="AT149" s="18" t="s">
        <v>359</v>
      </c>
      <c r="AU149" s="18" t="s">
        <v>84</v>
      </c>
    </row>
    <row r="150" s="2" customFormat="1" ht="24.15" customHeight="1">
      <c r="A150" s="39"/>
      <c r="B150" s="40"/>
      <c r="C150" s="229" t="s">
        <v>371</v>
      </c>
      <c r="D150" s="229" t="s">
        <v>352</v>
      </c>
      <c r="E150" s="230" t="s">
        <v>8292</v>
      </c>
      <c r="F150" s="231" t="s">
        <v>8291</v>
      </c>
      <c r="G150" s="232" t="s">
        <v>4932</v>
      </c>
      <c r="H150" s="233">
        <v>1</v>
      </c>
      <c r="I150" s="234"/>
      <c r="J150" s="235">
        <f>ROUND(I150*H150,2)</f>
        <v>0</v>
      </c>
      <c r="K150" s="231" t="s">
        <v>1</v>
      </c>
      <c r="L150" s="45"/>
      <c r="M150" s="236" t="s">
        <v>1</v>
      </c>
      <c r="N150" s="237" t="s">
        <v>41</v>
      </c>
      <c r="O150" s="92"/>
      <c r="P150" s="238">
        <f>O150*H150</f>
        <v>0</v>
      </c>
      <c r="Q150" s="238">
        <v>0</v>
      </c>
      <c r="R150" s="238">
        <f>Q150*H150</f>
        <v>0</v>
      </c>
      <c r="S150" s="238">
        <v>0</v>
      </c>
      <c r="T150" s="239">
        <f>S150*H150</f>
        <v>0</v>
      </c>
      <c r="U150" s="39"/>
      <c r="V150" s="39"/>
      <c r="W150" s="39"/>
      <c r="X150" s="39"/>
      <c r="Y150" s="39"/>
      <c r="Z150" s="39"/>
      <c r="AA150" s="39"/>
      <c r="AB150" s="39"/>
      <c r="AC150" s="39"/>
      <c r="AD150" s="39"/>
      <c r="AE150" s="39"/>
      <c r="AR150" s="240" t="s">
        <v>357</v>
      </c>
      <c r="AT150" s="240" t="s">
        <v>352</v>
      </c>
      <c r="AU150" s="240" t="s">
        <v>84</v>
      </c>
      <c r="AY150" s="18" t="s">
        <v>350</v>
      </c>
      <c r="BE150" s="241">
        <f>IF(N150="základní",J150,0)</f>
        <v>0</v>
      </c>
      <c r="BF150" s="241">
        <f>IF(N150="snížená",J150,0)</f>
        <v>0</v>
      </c>
      <c r="BG150" s="241">
        <f>IF(N150="zákl. přenesená",J150,0)</f>
        <v>0</v>
      </c>
      <c r="BH150" s="241">
        <f>IF(N150="sníž. přenesená",J150,0)</f>
        <v>0</v>
      </c>
      <c r="BI150" s="241">
        <f>IF(N150="nulová",J150,0)</f>
        <v>0</v>
      </c>
      <c r="BJ150" s="18" t="s">
        <v>84</v>
      </c>
      <c r="BK150" s="241">
        <f>ROUND(I150*H150,2)</f>
        <v>0</v>
      </c>
      <c r="BL150" s="18" t="s">
        <v>357</v>
      </c>
      <c r="BM150" s="240" t="s">
        <v>456</v>
      </c>
    </row>
    <row r="151" s="2" customFormat="1">
      <c r="A151" s="39"/>
      <c r="B151" s="40"/>
      <c r="C151" s="41"/>
      <c r="D151" s="242" t="s">
        <v>359</v>
      </c>
      <c r="E151" s="41"/>
      <c r="F151" s="243" t="s">
        <v>8291</v>
      </c>
      <c r="G151" s="41"/>
      <c r="H151" s="41"/>
      <c r="I151" s="244"/>
      <c r="J151" s="41"/>
      <c r="K151" s="41"/>
      <c r="L151" s="45"/>
      <c r="M151" s="245"/>
      <c r="N151" s="246"/>
      <c r="O151" s="92"/>
      <c r="P151" s="92"/>
      <c r="Q151" s="92"/>
      <c r="R151" s="92"/>
      <c r="S151" s="92"/>
      <c r="T151" s="93"/>
      <c r="U151" s="39"/>
      <c r="V151" s="39"/>
      <c r="W151" s="39"/>
      <c r="X151" s="39"/>
      <c r="Y151" s="39"/>
      <c r="Z151" s="39"/>
      <c r="AA151" s="39"/>
      <c r="AB151" s="39"/>
      <c r="AC151" s="39"/>
      <c r="AD151" s="39"/>
      <c r="AE151" s="39"/>
      <c r="AT151" s="18" t="s">
        <v>359</v>
      </c>
      <c r="AU151" s="18" t="s">
        <v>84</v>
      </c>
    </row>
    <row r="152" s="2" customFormat="1" ht="33" customHeight="1">
      <c r="A152" s="39"/>
      <c r="B152" s="40"/>
      <c r="C152" s="229" t="s">
        <v>357</v>
      </c>
      <c r="D152" s="229" t="s">
        <v>352</v>
      </c>
      <c r="E152" s="230" t="s">
        <v>8293</v>
      </c>
      <c r="F152" s="231" t="s">
        <v>8294</v>
      </c>
      <c r="G152" s="232" t="s">
        <v>4932</v>
      </c>
      <c r="H152" s="233">
        <v>2</v>
      </c>
      <c r="I152" s="234"/>
      <c r="J152" s="235">
        <f>ROUND(I152*H152,2)</f>
        <v>0</v>
      </c>
      <c r="K152" s="231" t="s">
        <v>1</v>
      </c>
      <c r="L152" s="45"/>
      <c r="M152" s="236" t="s">
        <v>1</v>
      </c>
      <c r="N152" s="237" t="s">
        <v>41</v>
      </c>
      <c r="O152" s="92"/>
      <c r="P152" s="238">
        <f>O152*H152</f>
        <v>0</v>
      </c>
      <c r="Q152" s="238">
        <v>0</v>
      </c>
      <c r="R152" s="238">
        <f>Q152*H152</f>
        <v>0</v>
      </c>
      <c r="S152" s="238">
        <v>0</v>
      </c>
      <c r="T152" s="239">
        <f>S152*H152</f>
        <v>0</v>
      </c>
      <c r="U152" s="39"/>
      <c r="V152" s="39"/>
      <c r="W152" s="39"/>
      <c r="X152" s="39"/>
      <c r="Y152" s="39"/>
      <c r="Z152" s="39"/>
      <c r="AA152" s="39"/>
      <c r="AB152" s="39"/>
      <c r="AC152" s="39"/>
      <c r="AD152" s="39"/>
      <c r="AE152" s="39"/>
      <c r="AR152" s="240" t="s">
        <v>357</v>
      </c>
      <c r="AT152" s="240" t="s">
        <v>352</v>
      </c>
      <c r="AU152" s="240" t="s">
        <v>84</v>
      </c>
      <c r="AY152" s="18" t="s">
        <v>350</v>
      </c>
      <c r="BE152" s="241">
        <f>IF(N152="základní",J152,0)</f>
        <v>0</v>
      </c>
      <c r="BF152" s="241">
        <f>IF(N152="snížená",J152,0)</f>
        <v>0</v>
      </c>
      <c r="BG152" s="241">
        <f>IF(N152="zákl. přenesená",J152,0)</f>
        <v>0</v>
      </c>
      <c r="BH152" s="241">
        <f>IF(N152="sníž. přenesená",J152,0)</f>
        <v>0</v>
      </c>
      <c r="BI152" s="241">
        <f>IF(N152="nulová",J152,0)</f>
        <v>0</v>
      </c>
      <c r="BJ152" s="18" t="s">
        <v>84</v>
      </c>
      <c r="BK152" s="241">
        <f>ROUND(I152*H152,2)</f>
        <v>0</v>
      </c>
      <c r="BL152" s="18" t="s">
        <v>357</v>
      </c>
      <c r="BM152" s="240" t="s">
        <v>468</v>
      </c>
    </row>
    <row r="153" s="2" customFormat="1">
      <c r="A153" s="39"/>
      <c r="B153" s="40"/>
      <c r="C153" s="41"/>
      <c r="D153" s="242" t="s">
        <v>359</v>
      </c>
      <c r="E153" s="41"/>
      <c r="F153" s="243" t="s">
        <v>8294</v>
      </c>
      <c r="G153" s="41"/>
      <c r="H153" s="41"/>
      <c r="I153" s="244"/>
      <c r="J153" s="41"/>
      <c r="K153" s="41"/>
      <c r="L153" s="45"/>
      <c r="M153" s="245"/>
      <c r="N153" s="246"/>
      <c r="O153" s="92"/>
      <c r="P153" s="92"/>
      <c r="Q153" s="92"/>
      <c r="R153" s="92"/>
      <c r="S153" s="92"/>
      <c r="T153" s="93"/>
      <c r="U153" s="39"/>
      <c r="V153" s="39"/>
      <c r="W153" s="39"/>
      <c r="X153" s="39"/>
      <c r="Y153" s="39"/>
      <c r="Z153" s="39"/>
      <c r="AA153" s="39"/>
      <c r="AB153" s="39"/>
      <c r="AC153" s="39"/>
      <c r="AD153" s="39"/>
      <c r="AE153" s="39"/>
      <c r="AT153" s="18" t="s">
        <v>359</v>
      </c>
      <c r="AU153" s="18" t="s">
        <v>84</v>
      </c>
    </row>
    <row r="154" s="2" customFormat="1" ht="33" customHeight="1">
      <c r="A154" s="39"/>
      <c r="B154" s="40"/>
      <c r="C154" s="229" t="s">
        <v>389</v>
      </c>
      <c r="D154" s="229" t="s">
        <v>352</v>
      </c>
      <c r="E154" s="230" t="s">
        <v>8295</v>
      </c>
      <c r="F154" s="231" t="s">
        <v>8296</v>
      </c>
      <c r="G154" s="232" t="s">
        <v>4932</v>
      </c>
      <c r="H154" s="233">
        <v>4</v>
      </c>
      <c r="I154" s="234"/>
      <c r="J154" s="235">
        <f>ROUND(I154*H154,2)</f>
        <v>0</v>
      </c>
      <c r="K154" s="231" t="s">
        <v>1</v>
      </c>
      <c r="L154" s="45"/>
      <c r="M154" s="236" t="s">
        <v>1</v>
      </c>
      <c r="N154" s="237" t="s">
        <v>41</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357</v>
      </c>
      <c r="AT154" s="240" t="s">
        <v>352</v>
      </c>
      <c r="AU154" s="240" t="s">
        <v>84</v>
      </c>
      <c r="AY154" s="18" t="s">
        <v>350</v>
      </c>
      <c r="BE154" s="241">
        <f>IF(N154="základní",J154,0)</f>
        <v>0</v>
      </c>
      <c r="BF154" s="241">
        <f>IF(N154="snížená",J154,0)</f>
        <v>0</v>
      </c>
      <c r="BG154" s="241">
        <f>IF(N154="zákl. přenesená",J154,0)</f>
        <v>0</v>
      </c>
      <c r="BH154" s="241">
        <f>IF(N154="sníž. přenesená",J154,0)</f>
        <v>0</v>
      </c>
      <c r="BI154" s="241">
        <f>IF(N154="nulová",J154,0)</f>
        <v>0</v>
      </c>
      <c r="BJ154" s="18" t="s">
        <v>84</v>
      </c>
      <c r="BK154" s="241">
        <f>ROUND(I154*H154,2)</f>
        <v>0</v>
      </c>
      <c r="BL154" s="18" t="s">
        <v>357</v>
      </c>
      <c r="BM154" s="240" t="s">
        <v>480</v>
      </c>
    </row>
    <row r="155" s="2" customFormat="1">
      <c r="A155" s="39"/>
      <c r="B155" s="40"/>
      <c r="C155" s="41"/>
      <c r="D155" s="242" t="s">
        <v>359</v>
      </c>
      <c r="E155" s="41"/>
      <c r="F155" s="243" t="s">
        <v>8296</v>
      </c>
      <c r="G155" s="41"/>
      <c r="H155" s="41"/>
      <c r="I155" s="244"/>
      <c r="J155" s="41"/>
      <c r="K155" s="41"/>
      <c r="L155" s="45"/>
      <c r="M155" s="245"/>
      <c r="N155" s="246"/>
      <c r="O155" s="92"/>
      <c r="P155" s="92"/>
      <c r="Q155" s="92"/>
      <c r="R155" s="92"/>
      <c r="S155" s="92"/>
      <c r="T155" s="93"/>
      <c r="U155" s="39"/>
      <c r="V155" s="39"/>
      <c r="W155" s="39"/>
      <c r="X155" s="39"/>
      <c r="Y155" s="39"/>
      <c r="Z155" s="39"/>
      <c r="AA155" s="39"/>
      <c r="AB155" s="39"/>
      <c r="AC155" s="39"/>
      <c r="AD155" s="39"/>
      <c r="AE155" s="39"/>
      <c r="AT155" s="18" t="s">
        <v>359</v>
      </c>
      <c r="AU155" s="18" t="s">
        <v>84</v>
      </c>
    </row>
    <row r="156" s="2" customFormat="1" ht="24.15" customHeight="1">
      <c r="A156" s="39"/>
      <c r="B156" s="40"/>
      <c r="C156" s="229" t="s">
        <v>456</v>
      </c>
      <c r="D156" s="229" t="s">
        <v>352</v>
      </c>
      <c r="E156" s="230" t="s">
        <v>8297</v>
      </c>
      <c r="F156" s="231" t="s">
        <v>8298</v>
      </c>
      <c r="G156" s="232" t="s">
        <v>355</v>
      </c>
      <c r="H156" s="233">
        <v>18</v>
      </c>
      <c r="I156" s="234"/>
      <c r="J156" s="235">
        <f>ROUND(I156*H156,2)</f>
        <v>0</v>
      </c>
      <c r="K156" s="231" t="s">
        <v>1</v>
      </c>
      <c r="L156" s="45"/>
      <c r="M156" s="236" t="s">
        <v>1</v>
      </c>
      <c r="N156" s="237" t="s">
        <v>41</v>
      </c>
      <c r="O156" s="92"/>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357</v>
      </c>
      <c r="AT156" s="240" t="s">
        <v>352</v>
      </c>
      <c r="AU156" s="240" t="s">
        <v>84</v>
      </c>
      <c r="AY156" s="18" t="s">
        <v>350</v>
      </c>
      <c r="BE156" s="241">
        <f>IF(N156="základní",J156,0)</f>
        <v>0</v>
      </c>
      <c r="BF156" s="241">
        <f>IF(N156="snížená",J156,0)</f>
        <v>0</v>
      </c>
      <c r="BG156" s="241">
        <f>IF(N156="zákl. přenesená",J156,0)</f>
        <v>0</v>
      </c>
      <c r="BH156" s="241">
        <f>IF(N156="sníž. přenesená",J156,0)</f>
        <v>0</v>
      </c>
      <c r="BI156" s="241">
        <f>IF(N156="nulová",J156,0)</f>
        <v>0</v>
      </c>
      <c r="BJ156" s="18" t="s">
        <v>84</v>
      </c>
      <c r="BK156" s="241">
        <f>ROUND(I156*H156,2)</f>
        <v>0</v>
      </c>
      <c r="BL156" s="18" t="s">
        <v>357</v>
      </c>
      <c r="BM156" s="240" t="s">
        <v>494</v>
      </c>
    </row>
    <row r="157" s="2" customFormat="1">
      <c r="A157" s="39"/>
      <c r="B157" s="40"/>
      <c r="C157" s="41"/>
      <c r="D157" s="242" t="s">
        <v>359</v>
      </c>
      <c r="E157" s="41"/>
      <c r="F157" s="243" t="s">
        <v>8298</v>
      </c>
      <c r="G157" s="41"/>
      <c r="H157" s="41"/>
      <c r="I157" s="244"/>
      <c r="J157" s="41"/>
      <c r="K157" s="41"/>
      <c r="L157" s="45"/>
      <c r="M157" s="245"/>
      <c r="N157" s="246"/>
      <c r="O157" s="92"/>
      <c r="P157" s="92"/>
      <c r="Q157" s="92"/>
      <c r="R157" s="92"/>
      <c r="S157" s="92"/>
      <c r="T157" s="93"/>
      <c r="U157" s="39"/>
      <c r="V157" s="39"/>
      <c r="W157" s="39"/>
      <c r="X157" s="39"/>
      <c r="Y157" s="39"/>
      <c r="Z157" s="39"/>
      <c r="AA157" s="39"/>
      <c r="AB157" s="39"/>
      <c r="AC157" s="39"/>
      <c r="AD157" s="39"/>
      <c r="AE157" s="39"/>
      <c r="AT157" s="18" t="s">
        <v>359</v>
      </c>
      <c r="AU157" s="18" t="s">
        <v>84</v>
      </c>
    </row>
    <row r="158" s="2" customFormat="1" ht="24.15" customHeight="1">
      <c r="A158" s="39"/>
      <c r="B158" s="40"/>
      <c r="C158" s="229" t="s">
        <v>462</v>
      </c>
      <c r="D158" s="229" t="s">
        <v>352</v>
      </c>
      <c r="E158" s="230" t="s">
        <v>8299</v>
      </c>
      <c r="F158" s="231" t="s">
        <v>8300</v>
      </c>
      <c r="G158" s="232" t="s">
        <v>355</v>
      </c>
      <c r="H158" s="233">
        <v>11</v>
      </c>
      <c r="I158" s="234"/>
      <c r="J158" s="235">
        <f>ROUND(I158*H158,2)</f>
        <v>0</v>
      </c>
      <c r="K158" s="231" t="s">
        <v>1</v>
      </c>
      <c r="L158" s="45"/>
      <c r="M158" s="236" t="s">
        <v>1</v>
      </c>
      <c r="N158" s="237" t="s">
        <v>41</v>
      </c>
      <c r="O158" s="92"/>
      <c r="P158" s="238">
        <f>O158*H158</f>
        <v>0</v>
      </c>
      <c r="Q158" s="238">
        <v>0</v>
      </c>
      <c r="R158" s="238">
        <f>Q158*H158</f>
        <v>0</v>
      </c>
      <c r="S158" s="238">
        <v>0</v>
      </c>
      <c r="T158" s="239">
        <f>S158*H158</f>
        <v>0</v>
      </c>
      <c r="U158" s="39"/>
      <c r="V158" s="39"/>
      <c r="W158" s="39"/>
      <c r="X158" s="39"/>
      <c r="Y158" s="39"/>
      <c r="Z158" s="39"/>
      <c r="AA158" s="39"/>
      <c r="AB158" s="39"/>
      <c r="AC158" s="39"/>
      <c r="AD158" s="39"/>
      <c r="AE158" s="39"/>
      <c r="AR158" s="240" t="s">
        <v>357</v>
      </c>
      <c r="AT158" s="240" t="s">
        <v>352</v>
      </c>
      <c r="AU158" s="240" t="s">
        <v>84</v>
      </c>
      <c r="AY158" s="18" t="s">
        <v>350</v>
      </c>
      <c r="BE158" s="241">
        <f>IF(N158="základní",J158,0)</f>
        <v>0</v>
      </c>
      <c r="BF158" s="241">
        <f>IF(N158="snížená",J158,0)</f>
        <v>0</v>
      </c>
      <c r="BG158" s="241">
        <f>IF(N158="zákl. přenesená",J158,0)</f>
        <v>0</v>
      </c>
      <c r="BH158" s="241">
        <f>IF(N158="sníž. přenesená",J158,0)</f>
        <v>0</v>
      </c>
      <c r="BI158" s="241">
        <f>IF(N158="nulová",J158,0)</f>
        <v>0</v>
      </c>
      <c r="BJ158" s="18" t="s">
        <v>84</v>
      </c>
      <c r="BK158" s="241">
        <f>ROUND(I158*H158,2)</f>
        <v>0</v>
      </c>
      <c r="BL158" s="18" t="s">
        <v>357</v>
      </c>
      <c r="BM158" s="240" t="s">
        <v>512</v>
      </c>
    </row>
    <row r="159" s="2" customFormat="1">
      <c r="A159" s="39"/>
      <c r="B159" s="40"/>
      <c r="C159" s="41"/>
      <c r="D159" s="242" t="s">
        <v>359</v>
      </c>
      <c r="E159" s="41"/>
      <c r="F159" s="243" t="s">
        <v>8300</v>
      </c>
      <c r="G159" s="41"/>
      <c r="H159" s="41"/>
      <c r="I159" s="244"/>
      <c r="J159" s="41"/>
      <c r="K159" s="41"/>
      <c r="L159" s="45"/>
      <c r="M159" s="245"/>
      <c r="N159" s="246"/>
      <c r="O159" s="92"/>
      <c r="P159" s="92"/>
      <c r="Q159" s="92"/>
      <c r="R159" s="92"/>
      <c r="S159" s="92"/>
      <c r="T159" s="93"/>
      <c r="U159" s="39"/>
      <c r="V159" s="39"/>
      <c r="W159" s="39"/>
      <c r="X159" s="39"/>
      <c r="Y159" s="39"/>
      <c r="Z159" s="39"/>
      <c r="AA159" s="39"/>
      <c r="AB159" s="39"/>
      <c r="AC159" s="39"/>
      <c r="AD159" s="39"/>
      <c r="AE159" s="39"/>
      <c r="AT159" s="18" t="s">
        <v>359</v>
      </c>
      <c r="AU159" s="18" t="s">
        <v>84</v>
      </c>
    </row>
    <row r="160" s="2" customFormat="1" ht="16.5" customHeight="1">
      <c r="A160" s="39"/>
      <c r="B160" s="40"/>
      <c r="C160" s="229" t="s">
        <v>468</v>
      </c>
      <c r="D160" s="229" t="s">
        <v>352</v>
      </c>
      <c r="E160" s="230" t="s">
        <v>8301</v>
      </c>
      <c r="F160" s="231" t="s">
        <v>8302</v>
      </c>
      <c r="G160" s="232" t="s">
        <v>355</v>
      </c>
      <c r="H160" s="233">
        <v>29</v>
      </c>
      <c r="I160" s="234"/>
      <c r="J160" s="235">
        <f>ROUND(I160*H160,2)</f>
        <v>0</v>
      </c>
      <c r="K160" s="231" t="s">
        <v>1</v>
      </c>
      <c r="L160" s="45"/>
      <c r="M160" s="236" t="s">
        <v>1</v>
      </c>
      <c r="N160" s="237" t="s">
        <v>41</v>
      </c>
      <c r="O160" s="92"/>
      <c r="P160" s="238">
        <f>O160*H160</f>
        <v>0</v>
      </c>
      <c r="Q160" s="238">
        <v>0</v>
      </c>
      <c r="R160" s="238">
        <f>Q160*H160</f>
        <v>0</v>
      </c>
      <c r="S160" s="238">
        <v>0</v>
      </c>
      <c r="T160" s="239">
        <f>S160*H160</f>
        <v>0</v>
      </c>
      <c r="U160" s="39"/>
      <c r="V160" s="39"/>
      <c r="W160" s="39"/>
      <c r="X160" s="39"/>
      <c r="Y160" s="39"/>
      <c r="Z160" s="39"/>
      <c r="AA160" s="39"/>
      <c r="AB160" s="39"/>
      <c r="AC160" s="39"/>
      <c r="AD160" s="39"/>
      <c r="AE160" s="39"/>
      <c r="AR160" s="240" t="s">
        <v>357</v>
      </c>
      <c r="AT160" s="240" t="s">
        <v>352</v>
      </c>
      <c r="AU160" s="240" t="s">
        <v>84</v>
      </c>
      <c r="AY160" s="18" t="s">
        <v>350</v>
      </c>
      <c r="BE160" s="241">
        <f>IF(N160="základní",J160,0)</f>
        <v>0</v>
      </c>
      <c r="BF160" s="241">
        <f>IF(N160="snížená",J160,0)</f>
        <v>0</v>
      </c>
      <c r="BG160" s="241">
        <f>IF(N160="zákl. přenesená",J160,0)</f>
        <v>0</v>
      </c>
      <c r="BH160" s="241">
        <f>IF(N160="sníž. přenesená",J160,0)</f>
        <v>0</v>
      </c>
      <c r="BI160" s="241">
        <f>IF(N160="nulová",J160,0)</f>
        <v>0</v>
      </c>
      <c r="BJ160" s="18" t="s">
        <v>84</v>
      </c>
      <c r="BK160" s="241">
        <f>ROUND(I160*H160,2)</f>
        <v>0</v>
      </c>
      <c r="BL160" s="18" t="s">
        <v>357</v>
      </c>
      <c r="BM160" s="240" t="s">
        <v>530</v>
      </c>
    </row>
    <row r="161" s="2" customFormat="1">
      <c r="A161" s="39"/>
      <c r="B161" s="40"/>
      <c r="C161" s="41"/>
      <c r="D161" s="242" t="s">
        <v>359</v>
      </c>
      <c r="E161" s="41"/>
      <c r="F161" s="243" t="s">
        <v>8302</v>
      </c>
      <c r="G161" s="41"/>
      <c r="H161" s="41"/>
      <c r="I161" s="244"/>
      <c r="J161" s="41"/>
      <c r="K161" s="41"/>
      <c r="L161" s="45"/>
      <c r="M161" s="245"/>
      <c r="N161" s="246"/>
      <c r="O161" s="92"/>
      <c r="P161" s="92"/>
      <c r="Q161" s="92"/>
      <c r="R161" s="92"/>
      <c r="S161" s="92"/>
      <c r="T161" s="93"/>
      <c r="U161" s="39"/>
      <c r="V161" s="39"/>
      <c r="W161" s="39"/>
      <c r="X161" s="39"/>
      <c r="Y161" s="39"/>
      <c r="Z161" s="39"/>
      <c r="AA161" s="39"/>
      <c r="AB161" s="39"/>
      <c r="AC161" s="39"/>
      <c r="AD161" s="39"/>
      <c r="AE161" s="39"/>
      <c r="AT161" s="18" t="s">
        <v>359</v>
      </c>
      <c r="AU161" s="18" t="s">
        <v>84</v>
      </c>
    </row>
    <row r="162" s="2" customFormat="1" ht="44.25" customHeight="1">
      <c r="A162" s="39"/>
      <c r="B162" s="40"/>
      <c r="C162" s="229" t="s">
        <v>474</v>
      </c>
      <c r="D162" s="229" t="s">
        <v>352</v>
      </c>
      <c r="E162" s="230" t="s">
        <v>8303</v>
      </c>
      <c r="F162" s="231" t="s">
        <v>8304</v>
      </c>
      <c r="G162" s="232" t="s">
        <v>355</v>
      </c>
      <c r="H162" s="233">
        <v>65</v>
      </c>
      <c r="I162" s="234"/>
      <c r="J162" s="235">
        <f>ROUND(I162*H162,2)</f>
        <v>0</v>
      </c>
      <c r="K162" s="231" t="s">
        <v>1</v>
      </c>
      <c r="L162" s="45"/>
      <c r="M162" s="236" t="s">
        <v>1</v>
      </c>
      <c r="N162" s="237" t="s">
        <v>41</v>
      </c>
      <c r="O162" s="92"/>
      <c r="P162" s="238">
        <f>O162*H162</f>
        <v>0</v>
      </c>
      <c r="Q162" s="238">
        <v>0</v>
      </c>
      <c r="R162" s="238">
        <f>Q162*H162</f>
        <v>0</v>
      </c>
      <c r="S162" s="238">
        <v>0</v>
      </c>
      <c r="T162" s="239">
        <f>S162*H162</f>
        <v>0</v>
      </c>
      <c r="U162" s="39"/>
      <c r="V162" s="39"/>
      <c r="W162" s="39"/>
      <c r="X162" s="39"/>
      <c r="Y162" s="39"/>
      <c r="Z162" s="39"/>
      <c r="AA162" s="39"/>
      <c r="AB162" s="39"/>
      <c r="AC162" s="39"/>
      <c r="AD162" s="39"/>
      <c r="AE162" s="39"/>
      <c r="AR162" s="240" t="s">
        <v>357</v>
      </c>
      <c r="AT162" s="240" t="s">
        <v>352</v>
      </c>
      <c r="AU162" s="240" t="s">
        <v>84</v>
      </c>
      <c r="AY162" s="18" t="s">
        <v>350</v>
      </c>
      <c r="BE162" s="241">
        <f>IF(N162="základní",J162,0)</f>
        <v>0</v>
      </c>
      <c r="BF162" s="241">
        <f>IF(N162="snížená",J162,0)</f>
        <v>0</v>
      </c>
      <c r="BG162" s="241">
        <f>IF(N162="zákl. přenesená",J162,0)</f>
        <v>0</v>
      </c>
      <c r="BH162" s="241">
        <f>IF(N162="sníž. přenesená",J162,0)</f>
        <v>0</v>
      </c>
      <c r="BI162" s="241">
        <f>IF(N162="nulová",J162,0)</f>
        <v>0</v>
      </c>
      <c r="BJ162" s="18" t="s">
        <v>84</v>
      </c>
      <c r="BK162" s="241">
        <f>ROUND(I162*H162,2)</f>
        <v>0</v>
      </c>
      <c r="BL162" s="18" t="s">
        <v>357</v>
      </c>
      <c r="BM162" s="240" t="s">
        <v>548</v>
      </c>
    </row>
    <row r="163" s="2" customFormat="1">
      <c r="A163" s="39"/>
      <c r="B163" s="40"/>
      <c r="C163" s="41"/>
      <c r="D163" s="242" t="s">
        <v>359</v>
      </c>
      <c r="E163" s="41"/>
      <c r="F163" s="243" t="s">
        <v>8304</v>
      </c>
      <c r="G163" s="41"/>
      <c r="H163" s="41"/>
      <c r="I163" s="244"/>
      <c r="J163" s="41"/>
      <c r="K163" s="41"/>
      <c r="L163" s="45"/>
      <c r="M163" s="245"/>
      <c r="N163" s="246"/>
      <c r="O163" s="92"/>
      <c r="P163" s="92"/>
      <c r="Q163" s="92"/>
      <c r="R163" s="92"/>
      <c r="S163" s="92"/>
      <c r="T163" s="93"/>
      <c r="U163" s="39"/>
      <c r="V163" s="39"/>
      <c r="W163" s="39"/>
      <c r="X163" s="39"/>
      <c r="Y163" s="39"/>
      <c r="Z163" s="39"/>
      <c r="AA163" s="39"/>
      <c r="AB163" s="39"/>
      <c r="AC163" s="39"/>
      <c r="AD163" s="39"/>
      <c r="AE163" s="39"/>
      <c r="AT163" s="18" t="s">
        <v>359</v>
      </c>
      <c r="AU163" s="18" t="s">
        <v>84</v>
      </c>
    </row>
    <row r="164" s="2" customFormat="1" ht="55.5" customHeight="1">
      <c r="A164" s="39"/>
      <c r="B164" s="40"/>
      <c r="C164" s="229" t="s">
        <v>480</v>
      </c>
      <c r="D164" s="229" t="s">
        <v>352</v>
      </c>
      <c r="E164" s="230" t="s">
        <v>8305</v>
      </c>
      <c r="F164" s="231" t="s">
        <v>8306</v>
      </c>
      <c r="G164" s="232" t="s">
        <v>355</v>
      </c>
      <c r="H164" s="233">
        <v>240</v>
      </c>
      <c r="I164" s="234"/>
      <c r="J164" s="235">
        <f>ROUND(I164*H164,2)</f>
        <v>0</v>
      </c>
      <c r="K164" s="231" t="s">
        <v>1</v>
      </c>
      <c r="L164" s="45"/>
      <c r="M164" s="236" t="s">
        <v>1</v>
      </c>
      <c r="N164" s="237" t="s">
        <v>41</v>
      </c>
      <c r="O164" s="92"/>
      <c r="P164" s="238">
        <f>O164*H164</f>
        <v>0</v>
      </c>
      <c r="Q164" s="238">
        <v>0</v>
      </c>
      <c r="R164" s="238">
        <f>Q164*H164</f>
        <v>0</v>
      </c>
      <c r="S164" s="238">
        <v>0</v>
      </c>
      <c r="T164" s="239">
        <f>S164*H164</f>
        <v>0</v>
      </c>
      <c r="U164" s="39"/>
      <c r="V164" s="39"/>
      <c r="W164" s="39"/>
      <c r="X164" s="39"/>
      <c r="Y164" s="39"/>
      <c r="Z164" s="39"/>
      <c r="AA164" s="39"/>
      <c r="AB164" s="39"/>
      <c r="AC164" s="39"/>
      <c r="AD164" s="39"/>
      <c r="AE164" s="39"/>
      <c r="AR164" s="240" t="s">
        <v>357</v>
      </c>
      <c r="AT164" s="240" t="s">
        <v>352</v>
      </c>
      <c r="AU164" s="240" t="s">
        <v>84</v>
      </c>
      <c r="AY164" s="18" t="s">
        <v>350</v>
      </c>
      <c r="BE164" s="241">
        <f>IF(N164="základní",J164,0)</f>
        <v>0</v>
      </c>
      <c r="BF164" s="241">
        <f>IF(N164="snížená",J164,0)</f>
        <v>0</v>
      </c>
      <c r="BG164" s="241">
        <f>IF(N164="zákl. přenesená",J164,0)</f>
        <v>0</v>
      </c>
      <c r="BH164" s="241">
        <f>IF(N164="sníž. přenesená",J164,0)</f>
        <v>0</v>
      </c>
      <c r="BI164" s="241">
        <f>IF(N164="nulová",J164,0)</f>
        <v>0</v>
      </c>
      <c r="BJ164" s="18" t="s">
        <v>84</v>
      </c>
      <c r="BK164" s="241">
        <f>ROUND(I164*H164,2)</f>
        <v>0</v>
      </c>
      <c r="BL164" s="18" t="s">
        <v>357</v>
      </c>
      <c r="BM164" s="240" t="s">
        <v>563</v>
      </c>
    </row>
    <row r="165" s="2" customFormat="1">
      <c r="A165" s="39"/>
      <c r="B165" s="40"/>
      <c r="C165" s="41"/>
      <c r="D165" s="242" t="s">
        <v>359</v>
      </c>
      <c r="E165" s="41"/>
      <c r="F165" s="243" t="s">
        <v>8306</v>
      </c>
      <c r="G165" s="41"/>
      <c r="H165" s="41"/>
      <c r="I165" s="244"/>
      <c r="J165" s="41"/>
      <c r="K165" s="41"/>
      <c r="L165" s="45"/>
      <c r="M165" s="245"/>
      <c r="N165" s="246"/>
      <c r="O165" s="92"/>
      <c r="P165" s="92"/>
      <c r="Q165" s="92"/>
      <c r="R165" s="92"/>
      <c r="S165" s="92"/>
      <c r="T165" s="93"/>
      <c r="U165" s="39"/>
      <c r="V165" s="39"/>
      <c r="W165" s="39"/>
      <c r="X165" s="39"/>
      <c r="Y165" s="39"/>
      <c r="Z165" s="39"/>
      <c r="AA165" s="39"/>
      <c r="AB165" s="39"/>
      <c r="AC165" s="39"/>
      <c r="AD165" s="39"/>
      <c r="AE165" s="39"/>
      <c r="AT165" s="18" t="s">
        <v>359</v>
      </c>
      <c r="AU165" s="18" t="s">
        <v>84</v>
      </c>
    </row>
    <row r="166" s="2" customFormat="1" ht="16.5" customHeight="1">
      <c r="A166" s="39"/>
      <c r="B166" s="40"/>
      <c r="C166" s="229" t="s">
        <v>487</v>
      </c>
      <c r="D166" s="229" t="s">
        <v>352</v>
      </c>
      <c r="E166" s="230" t="s">
        <v>8307</v>
      </c>
      <c r="F166" s="231" t="s">
        <v>8308</v>
      </c>
      <c r="G166" s="232" t="s">
        <v>5017</v>
      </c>
      <c r="H166" s="233">
        <v>1</v>
      </c>
      <c r="I166" s="234"/>
      <c r="J166" s="235">
        <f>ROUND(I166*H166,2)</f>
        <v>0</v>
      </c>
      <c r="K166" s="231" t="s">
        <v>1</v>
      </c>
      <c r="L166" s="45"/>
      <c r="M166" s="236" t="s">
        <v>1</v>
      </c>
      <c r="N166" s="237" t="s">
        <v>41</v>
      </c>
      <c r="O166" s="92"/>
      <c r="P166" s="238">
        <f>O166*H166</f>
        <v>0</v>
      </c>
      <c r="Q166" s="238">
        <v>0</v>
      </c>
      <c r="R166" s="238">
        <f>Q166*H166</f>
        <v>0</v>
      </c>
      <c r="S166" s="238">
        <v>0</v>
      </c>
      <c r="T166" s="239">
        <f>S166*H166</f>
        <v>0</v>
      </c>
      <c r="U166" s="39"/>
      <c r="V166" s="39"/>
      <c r="W166" s="39"/>
      <c r="X166" s="39"/>
      <c r="Y166" s="39"/>
      <c r="Z166" s="39"/>
      <c r="AA166" s="39"/>
      <c r="AB166" s="39"/>
      <c r="AC166" s="39"/>
      <c r="AD166" s="39"/>
      <c r="AE166" s="39"/>
      <c r="AR166" s="240" t="s">
        <v>357</v>
      </c>
      <c r="AT166" s="240" t="s">
        <v>352</v>
      </c>
      <c r="AU166" s="240" t="s">
        <v>84</v>
      </c>
      <c r="AY166" s="18" t="s">
        <v>350</v>
      </c>
      <c r="BE166" s="241">
        <f>IF(N166="základní",J166,0)</f>
        <v>0</v>
      </c>
      <c r="BF166" s="241">
        <f>IF(N166="snížená",J166,0)</f>
        <v>0</v>
      </c>
      <c r="BG166" s="241">
        <f>IF(N166="zákl. přenesená",J166,0)</f>
        <v>0</v>
      </c>
      <c r="BH166" s="241">
        <f>IF(N166="sníž. přenesená",J166,0)</f>
        <v>0</v>
      </c>
      <c r="BI166" s="241">
        <f>IF(N166="nulová",J166,0)</f>
        <v>0</v>
      </c>
      <c r="BJ166" s="18" t="s">
        <v>84</v>
      </c>
      <c r="BK166" s="241">
        <f>ROUND(I166*H166,2)</f>
        <v>0</v>
      </c>
      <c r="BL166" s="18" t="s">
        <v>357</v>
      </c>
      <c r="BM166" s="240" t="s">
        <v>576</v>
      </c>
    </row>
    <row r="167" s="2" customFormat="1">
      <c r="A167" s="39"/>
      <c r="B167" s="40"/>
      <c r="C167" s="41"/>
      <c r="D167" s="242" t="s">
        <v>359</v>
      </c>
      <c r="E167" s="41"/>
      <c r="F167" s="243" t="s">
        <v>8308</v>
      </c>
      <c r="G167" s="41"/>
      <c r="H167" s="41"/>
      <c r="I167" s="244"/>
      <c r="J167" s="41"/>
      <c r="K167" s="41"/>
      <c r="L167" s="45"/>
      <c r="M167" s="245"/>
      <c r="N167" s="246"/>
      <c r="O167" s="92"/>
      <c r="P167" s="92"/>
      <c r="Q167" s="92"/>
      <c r="R167" s="92"/>
      <c r="S167" s="92"/>
      <c r="T167" s="93"/>
      <c r="U167" s="39"/>
      <c r="V167" s="39"/>
      <c r="W167" s="39"/>
      <c r="X167" s="39"/>
      <c r="Y167" s="39"/>
      <c r="Z167" s="39"/>
      <c r="AA167" s="39"/>
      <c r="AB167" s="39"/>
      <c r="AC167" s="39"/>
      <c r="AD167" s="39"/>
      <c r="AE167" s="39"/>
      <c r="AT167" s="18" t="s">
        <v>359</v>
      </c>
      <c r="AU167" s="18" t="s">
        <v>84</v>
      </c>
    </row>
    <row r="168" s="12" customFormat="1" ht="25.92" customHeight="1">
      <c r="A168" s="12"/>
      <c r="B168" s="213"/>
      <c r="C168" s="214"/>
      <c r="D168" s="215" t="s">
        <v>75</v>
      </c>
      <c r="E168" s="216" t="s">
        <v>8309</v>
      </c>
      <c r="F168" s="216" t="s">
        <v>8310</v>
      </c>
      <c r="G168" s="214"/>
      <c r="H168" s="214"/>
      <c r="I168" s="217"/>
      <c r="J168" s="218">
        <f>BK168</f>
        <v>0</v>
      </c>
      <c r="K168" s="214"/>
      <c r="L168" s="219"/>
      <c r="M168" s="220"/>
      <c r="N168" s="221"/>
      <c r="O168" s="221"/>
      <c r="P168" s="222">
        <f>SUM(P169:P190)</f>
        <v>0</v>
      </c>
      <c r="Q168" s="221"/>
      <c r="R168" s="222">
        <f>SUM(R169:R190)</f>
        <v>0</v>
      </c>
      <c r="S168" s="221"/>
      <c r="T168" s="223">
        <f>SUM(T169:T190)</f>
        <v>0</v>
      </c>
      <c r="U168" s="12"/>
      <c r="V168" s="12"/>
      <c r="W168" s="12"/>
      <c r="X168" s="12"/>
      <c r="Y168" s="12"/>
      <c r="Z168" s="12"/>
      <c r="AA168" s="12"/>
      <c r="AB168" s="12"/>
      <c r="AC168" s="12"/>
      <c r="AD168" s="12"/>
      <c r="AE168" s="12"/>
      <c r="AR168" s="224" t="s">
        <v>84</v>
      </c>
      <c r="AT168" s="225" t="s">
        <v>75</v>
      </c>
      <c r="AU168" s="225" t="s">
        <v>76</v>
      </c>
      <c r="AY168" s="224" t="s">
        <v>350</v>
      </c>
      <c r="BK168" s="226">
        <f>SUM(BK169:BK190)</f>
        <v>0</v>
      </c>
    </row>
    <row r="169" s="2" customFormat="1" ht="66.75" customHeight="1">
      <c r="A169" s="39"/>
      <c r="B169" s="40"/>
      <c r="C169" s="229" t="s">
        <v>494</v>
      </c>
      <c r="D169" s="229" t="s">
        <v>352</v>
      </c>
      <c r="E169" s="230" t="s">
        <v>8311</v>
      </c>
      <c r="F169" s="231" t="s">
        <v>8312</v>
      </c>
      <c r="G169" s="232" t="s">
        <v>4932</v>
      </c>
      <c r="H169" s="233">
        <v>1</v>
      </c>
      <c r="I169" s="234"/>
      <c r="J169" s="235">
        <f>ROUND(I169*H169,2)</f>
        <v>0</v>
      </c>
      <c r="K169" s="231" t="s">
        <v>1</v>
      </c>
      <c r="L169" s="45"/>
      <c r="M169" s="236" t="s">
        <v>1</v>
      </c>
      <c r="N169" s="237" t="s">
        <v>41</v>
      </c>
      <c r="O169" s="92"/>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357</v>
      </c>
      <c r="AT169" s="240" t="s">
        <v>352</v>
      </c>
      <c r="AU169" s="240" t="s">
        <v>84</v>
      </c>
      <c r="AY169" s="18" t="s">
        <v>350</v>
      </c>
      <c r="BE169" s="241">
        <f>IF(N169="základní",J169,0)</f>
        <v>0</v>
      </c>
      <c r="BF169" s="241">
        <f>IF(N169="snížená",J169,0)</f>
        <v>0</v>
      </c>
      <c r="BG169" s="241">
        <f>IF(N169="zákl. přenesená",J169,0)</f>
        <v>0</v>
      </c>
      <c r="BH169" s="241">
        <f>IF(N169="sníž. přenesená",J169,0)</f>
        <v>0</v>
      </c>
      <c r="BI169" s="241">
        <f>IF(N169="nulová",J169,0)</f>
        <v>0</v>
      </c>
      <c r="BJ169" s="18" t="s">
        <v>84</v>
      </c>
      <c r="BK169" s="241">
        <f>ROUND(I169*H169,2)</f>
        <v>0</v>
      </c>
      <c r="BL169" s="18" t="s">
        <v>357</v>
      </c>
      <c r="BM169" s="240" t="s">
        <v>596</v>
      </c>
    </row>
    <row r="170" s="2" customFormat="1">
      <c r="A170" s="39"/>
      <c r="B170" s="40"/>
      <c r="C170" s="41"/>
      <c r="D170" s="242" t="s">
        <v>359</v>
      </c>
      <c r="E170" s="41"/>
      <c r="F170" s="243" t="s">
        <v>8313</v>
      </c>
      <c r="G170" s="41"/>
      <c r="H170" s="41"/>
      <c r="I170" s="244"/>
      <c r="J170" s="41"/>
      <c r="K170" s="41"/>
      <c r="L170" s="45"/>
      <c r="M170" s="245"/>
      <c r="N170" s="246"/>
      <c r="O170" s="92"/>
      <c r="P170" s="92"/>
      <c r="Q170" s="92"/>
      <c r="R170" s="92"/>
      <c r="S170" s="92"/>
      <c r="T170" s="93"/>
      <c r="U170" s="39"/>
      <c r="V170" s="39"/>
      <c r="W170" s="39"/>
      <c r="X170" s="39"/>
      <c r="Y170" s="39"/>
      <c r="Z170" s="39"/>
      <c r="AA170" s="39"/>
      <c r="AB170" s="39"/>
      <c r="AC170" s="39"/>
      <c r="AD170" s="39"/>
      <c r="AE170" s="39"/>
      <c r="AT170" s="18" t="s">
        <v>359</v>
      </c>
      <c r="AU170" s="18" t="s">
        <v>84</v>
      </c>
    </row>
    <row r="171" s="2" customFormat="1" ht="24.15" customHeight="1">
      <c r="A171" s="39"/>
      <c r="B171" s="40"/>
      <c r="C171" s="229" t="s">
        <v>502</v>
      </c>
      <c r="D171" s="229" t="s">
        <v>352</v>
      </c>
      <c r="E171" s="230" t="s">
        <v>8314</v>
      </c>
      <c r="F171" s="231" t="s">
        <v>8315</v>
      </c>
      <c r="G171" s="232" t="s">
        <v>4932</v>
      </c>
      <c r="H171" s="233">
        <v>1</v>
      </c>
      <c r="I171" s="234"/>
      <c r="J171" s="235">
        <f>ROUND(I171*H171,2)</f>
        <v>0</v>
      </c>
      <c r="K171" s="231" t="s">
        <v>1</v>
      </c>
      <c r="L171" s="45"/>
      <c r="M171" s="236" t="s">
        <v>1</v>
      </c>
      <c r="N171" s="237" t="s">
        <v>41</v>
      </c>
      <c r="O171" s="92"/>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357</v>
      </c>
      <c r="AT171" s="240" t="s">
        <v>352</v>
      </c>
      <c r="AU171" s="240" t="s">
        <v>84</v>
      </c>
      <c r="AY171" s="18" t="s">
        <v>350</v>
      </c>
      <c r="BE171" s="241">
        <f>IF(N171="základní",J171,0)</f>
        <v>0</v>
      </c>
      <c r="BF171" s="241">
        <f>IF(N171="snížená",J171,0)</f>
        <v>0</v>
      </c>
      <c r="BG171" s="241">
        <f>IF(N171="zákl. přenesená",J171,0)</f>
        <v>0</v>
      </c>
      <c r="BH171" s="241">
        <f>IF(N171="sníž. přenesená",J171,0)</f>
        <v>0</v>
      </c>
      <c r="BI171" s="241">
        <f>IF(N171="nulová",J171,0)</f>
        <v>0</v>
      </c>
      <c r="BJ171" s="18" t="s">
        <v>84</v>
      </c>
      <c r="BK171" s="241">
        <f>ROUND(I171*H171,2)</f>
        <v>0</v>
      </c>
      <c r="BL171" s="18" t="s">
        <v>357</v>
      </c>
      <c r="BM171" s="240" t="s">
        <v>655</v>
      </c>
    </row>
    <row r="172" s="2" customFormat="1">
      <c r="A172" s="39"/>
      <c r="B172" s="40"/>
      <c r="C172" s="41"/>
      <c r="D172" s="242" t="s">
        <v>359</v>
      </c>
      <c r="E172" s="41"/>
      <c r="F172" s="243" t="s">
        <v>8315</v>
      </c>
      <c r="G172" s="41"/>
      <c r="H172" s="41"/>
      <c r="I172" s="244"/>
      <c r="J172" s="41"/>
      <c r="K172" s="41"/>
      <c r="L172" s="45"/>
      <c r="M172" s="245"/>
      <c r="N172" s="246"/>
      <c r="O172" s="92"/>
      <c r="P172" s="92"/>
      <c r="Q172" s="92"/>
      <c r="R172" s="92"/>
      <c r="S172" s="92"/>
      <c r="T172" s="93"/>
      <c r="U172" s="39"/>
      <c r="V172" s="39"/>
      <c r="W172" s="39"/>
      <c r="X172" s="39"/>
      <c r="Y172" s="39"/>
      <c r="Z172" s="39"/>
      <c r="AA172" s="39"/>
      <c r="AB172" s="39"/>
      <c r="AC172" s="39"/>
      <c r="AD172" s="39"/>
      <c r="AE172" s="39"/>
      <c r="AT172" s="18" t="s">
        <v>359</v>
      </c>
      <c r="AU172" s="18" t="s">
        <v>84</v>
      </c>
    </row>
    <row r="173" s="2" customFormat="1" ht="24.15" customHeight="1">
      <c r="A173" s="39"/>
      <c r="B173" s="40"/>
      <c r="C173" s="229" t="s">
        <v>512</v>
      </c>
      <c r="D173" s="229" t="s">
        <v>352</v>
      </c>
      <c r="E173" s="230" t="s">
        <v>8316</v>
      </c>
      <c r="F173" s="231" t="s">
        <v>8315</v>
      </c>
      <c r="G173" s="232" t="s">
        <v>4932</v>
      </c>
      <c r="H173" s="233">
        <v>1</v>
      </c>
      <c r="I173" s="234"/>
      <c r="J173" s="235">
        <f>ROUND(I173*H173,2)</f>
        <v>0</v>
      </c>
      <c r="K173" s="231" t="s">
        <v>1</v>
      </c>
      <c r="L173" s="45"/>
      <c r="M173" s="236" t="s">
        <v>1</v>
      </c>
      <c r="N173" s="237" t="s">
        <v>41</v>
      </c>
      <c r="O173" s="92"/>
      <c r="P173" s="238">
        <f>O173*H173</f>
        <v>0</v>
      </c>
      <c r="Q173" s="238">
        <v>0</v>
      </c>
      <c r="R173" s="238">
        <f>Q173*H173</f>
        <v>0</v>
      </c>
      <c r="S173" s="238">
        <v>0</v>
      </c>
      <c r="T173" s="239">
        <f>S173*H173</f>
        <v>0</v>
      </c>
      <c r="U173" s="39"/>
      <c r="V173" s="39"/>
      <c r="W173" s="39"/>
      <c r="X173" s="39"/>
      <c r="Y173" s="39"/>
      <c r="Z173" s="39"/>
      <c r="AA173" s="39"/>
      <c r="AB173" s="39"/>
      <c r="AC173" s="39"/>
      <c r="AD173" s="39"/>
      <c r="AE173" s="39"/>
      <c r="AR173" s="240" t="s">
        <v>357</v>
      </c>
      <c r="AT173" s="240" t="s">
        <v>352</v>
      </c>
      <c r="AU173" s="240" t="s">
        <v>84</v>
      </c>
      <c r="AY173" s="18" t="s">
        <v>350</v>
      </c>
      <c r="BE173" s="241">
        <f>IF(N173="základní",J173,0)</f>
        <v>0</v>
      </c>
      <c r="BF173" s="241">
        <f>IF(N173="snížená",J173,0)</f>
        <v>0</v>
      </c>
      <c r="BG173" s="241">
        <f>IF(N173="zákl. přenesená",J173,0)</f>
        <v>0</v>
      </c>
      <c r="BH173" s="241">
        <f>IF(N173="sníž. přenesená",J173,0)</f>
        <v>0</v>
      </c>
      <c r="BI173" s="241">
        <f>IF(N173="nulová",J173,0)</f>
        <v>0</v>
      </c>
      <c r="BJ173" s="18" t="s">
        <v>84</v>
      </c>
      <c r="BK173" s="241">
        <f>ROUND(I173*H173,2)</f>
        <v>0</v>
      </c>
      <c r="BL173" s="18" t="s">
        <v>357</v>
      </c>
      <c r="BM173" s="240" t="s">
        <v>669</v>
      </c>
    </row>
    <row r="174" s="2" customFormat="1">
      <c r="A174" s="39"/>
      <c r="B174" s="40"/>
      <c r="C174" s="41"/>
      <c r="D174" s="242" t="s">
        <v>359</v>
      </c>
      <c r="E174" s="41"/>
      <c r="F174" s="243" t="s">
        <v>8315</v>
      </c>
      <c r="G174" s="41"/>
      <c r="H174" s="41"/>
      <c r="I174" s="244"/>
      <c r="J174" s="41"/>
      <c r="K174" s="41"/>
      <c r="L174" s="45"/>
      <c r="M174" s="245"/>
      <c r="N174" s="246"/>
      <c r="O174" s="92"/>
      <c r="P174" s="92"/>
      <c r="Q174" s="92"/>
      <c r="R174" s="92"/>
      <c r="S174" s="92"/>
      <c r="T174" s="93"/>
      <c r="U174" s="39"/>
      <c r="V174" s="39"/>
      <c r="W174" s="39"/>
      <c r="X174" s="39"/>
      <c r="Y174" s="39"/>
      <c r="Z174" s="39"/>
      <c r="AA174" s="39"/>
      <c r="AB174" s="39"/>
      <c r="AC174" s="39"/>
      <c r="AD174" s="39"/>
      <c r="AE174" s="39"/>
      <c r="AT174" s="18" t="s">
        <v>359</v>
      </c>
      <c r="AU174" s="18" t="s">
        <v>84</v>
      </c>
    </row>
    <row r="175" s="2" customFormat="1" ht="33" customHeight="1">
      <c r="A175" s="39"/>
      <c r="B175" s="40"/>
      <c r="C175" s="229" t="s">
        <v>8</v>
      </c>
      <c r="D175" s="229" t="s">
        <v>352</v>
      </c>
      <c r="E175" s="230" t="s">
        <v>8317</v>
      </c>
      <c r="F175" s="231" t="s">
        <v>8294</v>
      </c>
      <c r="G175" s="232" t="s">
        <v>4932</v>
      </c>
      <c r="H175" s="233">
        <v>1</v>
      </c>
      <c r="I175" s="234"/>
      <c r="J175" s="235">
        <f>ROUND(I175*H175,2)</f>
        <v>0</v>
      </c>
      <c r="K175" s="231" t="s">
        <v>1</v>
      </c>
      <c r="L175" s="45"/>
      <c r="M175" s="236" t="s">
        <v>1</v>
      </c>
      <c r="N175" s="237" t="s">
        <v>41</v>
      </c>
      <c r="O175" s="92"/>
      <c r="P175" s="238">
        <f>O175*H175</f>
        <v>0</v>
      </c>
      <c r="Q175" s="238">
        <v>0</v>
      </c>
      <c r="R175" s="238">
        <f>Q175*H175</f>
        <v>0</v>
      </c>
      <c r="S175" s="238">
        <v>0</v>
      </c>
      <c r="T175" s="239">
        <f>S175*H175</f>
        <v>0</v>
      </c>
      <c r="U175" s="39"/>
      <c r="V175" s="39"/>
      <c r="W175" s="39"/>
      <c r="X175" s="39"/>
      <c r="Y175" s="39"/>
      <c r="Z175" s="39"/>
      <c r="AA175" s="39"/>
      <c r="AB175" s="39"/>
      <c r="AC175" s="39"/>
      <c r="AD175" s="39"/>
      <c r="AE175" s="39"/>
      <c r="AR175" s="240" t="s">
        <v>357</v>
      </c>
      <c r="AT175" s="240" t="s">
        <v>352</v>
      </c>
      <c r="AU175" s="240" t="s">
        <v>84</v>
      </c>
      <c r="AY175" s="18" t="s">
        <v>350</v>
      </c>
      <c r="BE175" s="241">
        <f>IF(N175="základní",J175,0)</f>
        <v>0</v>
      </c>
      <c r="BF175" s="241">
        <f>IF(N175="snížená",J175,0)</f>
        <v>0</v>
      </c>
      <c r="BG175" s="241">
        <f>IF(N175="zákl. přenesená",J175,0)</f>
        <v>0</v>
      </c>
      <c r="BH175" s="241">
        <f>IF(N175="sníž. přenesená",J175,0)</f>
        <v>0</v>
      </c>
      <c r="BI175" s="241">
        <f>IF(N175="nulová",J175,0)</f>
        <v>0</v>
      </c>
      <c r="BJ175" s="18" t="s">
        <v>84</v>
      </c>
      <c r="BK175" s="241">
        <f>ROUND(I175*H175,2)</f>
        <v>0</v>
      </c>
      <c r="BL175" s="18" t="s">
        <v>357</v>
      </c>
      <c r="BM175" s="240" t="s">
        <v>682</v>
      </c>
    </row>
    <row r="176" s="2" customFormat="1">
      <c r="A176" s="39"/>
      <c r="B176" s="40"/>
      <c r="C176" s="41"/>
      <c r="D176" s="242" t="s">
        <v>359</v>
      </c>
      <c r="E176" s="41"/>
      <c r="F176" s="243" t="s">
        <v>8294</v>
      </c>
      <c r="G176" s="41"/>
      <c r="H176" s="41"/>
      <c r="I176" s="244"/>
      <c r="J176" s="41"/>
      <c r="K176" s="41"/>
      <c r="L176" s="45"/>
      <c r="M176" s="245"/>
      <c r="N176" s="246"/>
      <c r="O176" s="92"/>
      <c r="P176" s="92"/>
      <c r="Q176" s="92"/>
      <c r="R176" s="92"/>
      <c r="S176" s="92"/>
      <c r="T176" s="93"/>
      <c r="U176" s="39"/>
      <c r="V176" s="39"/>
      <c r="W176" s="39"/>
      <c r="X176" s="39"/>
      <c r="Y176" s="39"/>
      <c r="Z176" s="39"/>
      <c r="AA176" s="39"/>
      <c r="AB176" s="39"/>
      <c r="AC176" s="39"/>
      <c r="AD176" s="39"/>
      <c r="AE176" s="39"/>
      <c r="AT176" s="18" t="s">
        <v>359</v>
      </c>
      <c r="AU176" s="18" t="s">
        <v>84</v>
      </c>
    </row>
    <row r="177" s="2" customFormat="1" ht="33" customHeight="1">
      <c r="A177" s="39"/>
      <c r="B177" s="40"/>
      <c r="C177" s="229" t="s">
        <v>530</v>
      </c>
      <c r="D177" s="229" t="s">
        <v>352</v>
      </c>
      <c r="E177" s="230" t="s">
        <v>8318</v>
      </c>
      <c r="F177" s="231" t="s">
        <v>8319</v>
      </c>
      <c r="G177" s="232" t="s">
        <v>4932</v>
      </c>
      <c r="H177" s="233">
        <v>4</v>
      </c>
      <c r="I177" s="234"/>
      <c r="J177" s="235">
        <f>ROUND(I177*H177,2)</f>
        <v>0</v>
      </c>
      <c r="K177" s="231" t="s">
        <v>1</v>
      </c>
      <c r="L177" s="45"/>
      <c r="M177" s="236" t="s">
        <v>1</v>
      </c>
      <c r="N177" s="237" t="s">
        <v>41</v>
      </c>
      <c r="O177" s="92"/>
      <c r="P177" s="238">
        <f>O177*H177</f>
        <v>0</v>
      </c>
      <c r="Q177" s="238">
        <v>0</v>
      </c>
      <c r="R177" s="238">
        <f>Q177*H177</f>
        <v>0</v>
      </c>
      <c r="S177" s="238">
        <v>0</v>
      </c>
      <c r="T177" s="239">
        <f>S177*H177</f>
        <v>0</v>
      </c>
      <c r="U177" s="39"/>
      <c r="V177" s="39"/>
      <c r="W177" s="39"/>
      <c r="X177" s="39"/>
      <c r="Y177" s="39"/>
      <c r="Z177" s="39"/>
      <c r="AA177" s="39"/>
      <c r="AB177" s="39"/>
      <c r="AC177" s="39"/>
      <c r="AD177" s="39"/>
      <c r="AE177" s="39"/>
      <c r="AR177" s="240" t="s">
        <v>357</v>
      </c>
      <c r="AT177" s="240" t="s">
        <v>352</v>
      </c>
      <c r="AU177" s="240" t="s">
        <v>84</v>
      </c>
      <c r="AY177" s="18" t="s">
        <v>350</v>
      </c>
      <c r="BE177" s="241">
        <f>IF(N177="základní",J177,0)</f>
        <v>0</v>
      </c>
      <c r="BF177" s="241">
        <f>IF(N177="snížená",J177,0)</f>
        <v>0</v>
      </c>
      <c r="BG177" s="241">
        <f>IF(N177="zákl. přenesená",J177,0)</f>
        <v>0</v>
      </c>
      <c r="BH177" s="241">
        <f>IF(N177="sníž. přenesená",J177,0)</f>
        <v>0</v>
      </c>
      <c r="BI177" s="241">
        <f>IF(N177="nulová",J177,0)</f>
        <v>0</v>
      </c>
      <c r="BJ177" s="18" t="s">
        <v>84</v>
      </c>
      <c r="BK177" s="241">
        <f>ROUND(I177*H177,2)</f>
        <v>0</v>
      </c>
      <c r="BL177" s="18" t="s">
        <v>357</v>
      </c>
      <c r="BM177" s="240" t="s">
        <v>695</v>
      </c>
    </row>
    <row r="178" s="2" customFormat="1">
      <c r="A178" s="39"/>
      <c r="B178" s="40"/>
      <c r="C178" s="41"/>
      <c r="D178" s="242" t="s">
        <v>359</v>
      </c>
      <c r="E178" s="41"/>
      <c r="F178" s="243" t="s">
        <v>8319</v>
      </c>
      <c r="G178" s="41"/>
      <c r="H178" s="41"/>
      <c r="I178" s="244"/>
      <c r="J178" s="41"/>
      <c r="K178" s="41"/>
      <c r="L178" s="45"/>
      <c r="M178" s="245"/>
      <c r="N178" s="246"/>
      <c r="O178" s="92"/>
      <c r="P178" s="92"/>
      <c r="Q178" s="92"/>
      <c r="R178" s="92"/>
      <c r="S178" s="92"/>
      <c r="T178" s="93"/>
      <c r="U178" s="39"/>
      <c r="V178" s="39"/>
      <c r="W178" s="39"/>
      <c r="X178" s="39"/>
      <c r="Y178" s="39"/>
      <c r="Z178" s="39"/>
      <c r="AA178" s="39"/>
      <c r="AB178" s="39"/>
      <c r="AC178" s="39"/>
      <c r="AD178" s="39"/>
      <c r="AE178" s="39"/>
      <c r="AT178" s="18" t="s">
        <v>359</v>
      </c>
      <c r="AU178" s="18" t="s">
        <v>84</v>
      </c>
    </row>
    <row r="179" s="2" customFormat="1" ht="24.15" customHeight="1">
      <c r="A179" s="39"/>
      <c r="B179" s="40"/>
      <c r="C179" s="229" t="s">
        <v>541</v>
      </c>
      <c r="D179" s="229" t="s">
        <v>352</v>
      </c>
      <c r="E179" s="230" t="s">
        <v>8320</v>
      </c>
      <c r="F179" s="231" t="s">
        <v>8298</v>
      </c>
      <c r="G179" s="232" t="s">
        <v>355</v>
      </c>
      <c r="H179" s="233">
        <v>110</v>
      </c>
      <c r="I179" s="234"/>
      <c r="J179" s="235">
        <f>ROUND(I179*H179,2)</f>
        <v>0</v>
      </c>
      <c r="K179" s="231" t="s">
        <v>1</v>
      </c>
      <c r="L179" s="45"/>
      <c r="M179" s="236" t="s">
        <v>1</v>
      </c>
      <c r="N179" s="237" t="s">
        <v>41</v>
      </c>
      <c r="O179" s="92"/>
      <c r="P179" s="238">
        <f>O179*H179</f>
        <v>0</v>
      </c>
      <c r="Q179" s="238">
        <v>0</v>
      </c>
      <c r="R179" s="238">
        <f>Q179*H179</f>
        <v>0</v>
      </c>
      <c r="S179" s="238">
        <v>0</v>
      </c>
      <c r="T179" s="239">
        <f>S179*H179</f>
        <v>0</v>
      </c>
      <c r="U179" s="39"/>
      <c r="V179" s="39"/>
      <c r="W179" s="39"/>
      <c r="X179" s="39"/>
      <c r="Y179" s="39"/>
      <c r="Z179" s="39"/>
      <c r="AA179" s="39"/>
      <c r="AB179" s="39"/>
      <c r="AC179" s="39"/>
      <c r="AD179" s="39"/>
      <c r="AE179" s="39"/>
      <c r="AR179" s="240" t="s">
        <v>357</v>
      </c>
      <c r="AT179" s="240" t="s">
        <v>352</v>
      </c>
      <c r="AU179" s="240" t="s">
        <v>84</v>
      </c>
      <c r="AY179" s="18" t="s">
        <v>350</v>
      </c>
      <c r="BE179" s="241">
        <f>IF(N179="základní",J179,0)</f>
        <v>0</v>
      </c>
      <c r="BF179" s="241">
        <f>IF(N179="snížená",J179,0)</f>
        <v>0</v>
      </c>
      <c r="BG179" s="241">
        <f>IF(N179="zákl. přenesená",J179,0)</f>
        <v>0</v>
      </c>
      <c r="BH179" s="241">
        <f>IF(N179="sníž. přenesená",J179,0)</f>
        <v>0</v>
      </c>
      <c r="BI179" s="241">
        <f>IF(N179="nulová",J179,0)</f>
        <v>0</v>
      </c>
      <c r="BJ179" s="18" t="s">
        <v>84</v>
      </c>
      <c r="BK179" s="241">
        <f>ROUND(I179*H179,2)</f>
        <v>0</v>
      </c>
      <c r="BL179" s="18" t="s">
        <v>357</v>
      </c>
      <c r="BM179" s="240" t="s">
        <v>707</v>
      </c>
    </row>
    <row r="180" s="2" customFormat="1">
      <c r="A180" s="39"/>
      <c r="B180" s="40"/>
      <c r="C180" s="41"/>
      <c r="D180" s="242" t="s">
        <v>359</v>
      </c>
      <c r="E180" s="41"/>
      <c r="F180" s="243" t="s">
        <v>8298</v>
      </c>
      <c r="G180" s="41"/>
      <c r="H180" s="41"/>
      <c r="I180" s="244"/>
      <c r="J180" s="41"/>
      <c r="K180" s="41"/>
      <c r="L180" s="45"/>
      <c r="M180" s="245"/>
      <c r="N180" s="246"/>
      <c r="O180" s="92"/>
      <c r="P180" s="92"/>
      <c r="Q180" s="92"/>
      <c r="R180" s="92"/>
      <c r="S180" s="92"/>
      <c r="T180" s="93"/>
      <c r="U180" s="39"/>
      <c r="V180" s="39"/>
      <c r="W180" s="39"/>
      <c r="X180" s="39"/>
      <c r="Y180" s="39"/>
      <c r="Z180" s="39"/>
      <c r="AA180" s="39"/>
      <c r="AB180" s="39"/>
      <c r="AC180" s="39"/>
      <c r="AD180" s="39"/>
      <c r="AE180" s="39"/>
      <c r="AT180" s="18" t="s">
        <v>359</v>
      </c>
      <c r="AU180" s="18" t="s">
        <v>84</v>
      </c>
    </row>
    <row r="181" s="2" customFormat="1" ht="24.15" customHeight="1">
      <c r="A181" s="39"/>
      <c r="B181" s="40"/>
      <c r="C181" s="229" t="s">
        <v>548</v>
      </c>
      <c r="D181" s="229" t="s">
        <v>352</v>
      </c>
      <c r="E181" s="230" t="s">
        <v>8321</v>
      </c>
      <c r="F181" s="231" t="s">
        <v>8300</v>
      </c>
      <c r="G181" s="232" t="s">
        <v>355</v>
      </c>
      <c r="H181" s="233">
        <v>26</v>
      </c>
      <c r="I181" s="234"/>
      <c r="J181" s="235">
        <f>ROUND(I181*H181,2)</f>
        <v>0</v>
      </c>
      <c r="K181" s="231" t="s">
        <v>1</v>
      </c>
      <c r="L181" s="45"/>
      <c r="M181" s="236" t="s">
        <v>1</v>
      </c>
      <c r="N181" s="237" t="s">
        <v>41</v>
      </c>
      <c r="O181" s="92"/>
      <c r="P181" s="238">
        <f>O181*H181</f>
        <v>0</v>
      </c>
      <c r="Q181" s="238">
        <v>0</v>
      </c>
      <c r="R181" s="238">
        <f>Q181*H181</f>
        <v>0</v>
      </c>
      <c r="S181" s="238">
        <v>0</v>
      </c>
      <c r="T181" s="239">
        <f>S181*H181</f>
        <v>0</v>
      </c>
      <c r="U181" s="39"/>
      <c r="V181" s="39"/>
      <c r="W181" s="39"/>
      <c r="X181" s="39"/>
      <c r="Y181" s="39"/>
      <c r="Z181" s="39"/>
      <c r="AA181" s="39"/>
      <c r="AB181" s="39"/>
      <c r="AC181" s="39"/>
      <c r="AD181" s="39"/>
      <c r="AE181" s="39"/>
      <c r="AR181" s="240" t="s">
        <v>357</v>
      </c>
      <c r="AT181" s="240" t="s">
        <v>352</v>
      </c>
      <c r="AU181" s="240" t="s">
        <v>84</v>
      </c>
      <c r="AY181" s="18" t="s">
        <v>350</v>
      </c>
      <c r="BE181" s="241">
        <f>IF(N181="základní",J181,0)</f>
        <v>0</v>
      </c>
      <c r="BF181" s="241">
        <f>IF(N181="snížená",J181,0)</f>
        <v>0</v>
      </c>
      <c r="BG181" s="241">
        <f>IF(N181="zákl. přenesená",J181,0)</f>
        <v>0</v>
      </c>
      <c r="BH181" s="241">
        <f>IF(N181="sníž. přenesená",J181,0)</f>
        <v>0</v>
      </c>
      <c r="BI181" s="241">
        <f>IF(N181="nulová",J181,0)</f>
        <v>0</v>
      </c>
      <c r="BJ181" s="18" t="s">
        <v>84</v>
      </c>
      <c r="BK181" s="241">
        <f>ROUND(I181*H181,2)</f>
        <v>0</v>
      </c>
      <c r="BL181" s="18" t="s">
        <v>357</v>
      </c>
      <c r="BM181" s="240" t="s">
        <v>722</v>
      </c>
    </row>
    <row r="182" s="2" customFormat="1">
      <c r="A182" s="39"/>
      <c r="B182" s="40"/>
      <c r="C182" s="41"/>
      <c r="D182" s="242" t="s">
        <v>359</v>
      </c>
      <c r="E182" s="41"/>
      <c r="F182" s="243" t="s">
        <v>8300</v>
      </c>
      <c r="G182" s="41"/>
      <c r="H182" s="41"/>
      <c r="I182" s="244"/>
      <c r="J182" s="41"/>
      <c r="K182" s="41"/>
      <c r="L182" s="45"/>
      <c r="M182" s="245"/>
      <c r="N182" s="246"/>
      <c r="O182" s="92"/>
      <c r="P182" s="92"/>
      <c r="Q182" s="92"/>
      <c r="R182" s="92"/>
      <c r="S182" s="92"/>
      <c r="T182" s="93"/>
      <c r="U182" s="39"/>
      <c r="V182" s="39"/>
      <c r="W182" s="39"/>
      <c r="X182" s="39"/>
      <c r="Y182" s="39"/>
      <c r="Z182" s="39"/>
      <c r="AA182" s="39"/>
      <c r="AB182" s="39"/>
      <c r="AC182" s="39"/>
      <c r="AD182" s="39"/>
      <c r="AE182" s="39"/>
      <c r="AT182" s="18" t="s">
        <v>359</v>
      </c>
      <c r="AU182" s="18" t="s">
        <v>84</v>
      </c>
    </row>
    <row r="183" s="2" customFormat="1" ht="16.5" customHeight="1">
      <c r="A183" s="39"/>
      <c r="B183" s="40"/>
      <c r="C183" s="229" t="s">
        <v>556</v>
      </c>
      <c r="D183" s="229" t="s">
        <v>352</v>
      </c>
      <c r="E183" s="230" t="s">
        <v>8322</v>
      </c>
      <c r="F183" s="231" t="s">
        <v>8302</v>
      </c>
      <c r="G183" s="232" t="s">
        <v>355</v>
      </c>
      <c r="H183" s="233">
        <v>136</v>
      </c>
      <c r="I183" s="234"/>
      <c r="J183" s="235">
        <f>ROUND(I183*H183,2)</f>
        <v>0</v>
      </c>
      <c r="K183" s="231" t="s">
        <v>1</v>
      </c>
      <c r="L183" s="45"/>
      <c r="M183" s="236" t="s">
        <v>1</v>
      </c>
      <c r="N183" s="237" t="s">
        <v>41</v>
      </c>
      <c r="O183" s="92"/>
      <c r="P183" s="238">
        <f>O183*H183</f>
        <v>0</v>
      </c>
      <c r="Q183" s="238">
        <v>0</v>
      </c>
      <c r="R183" s="238">
        <f>Q183*H183</f>
        <v>0</v>
      </c>
      <c r="S183" s="238">
        <v>0</v>
      </c>
      <c r="T183" s="239">
        <f>S183*H183</f>
        <v>0</v>
      </c>
      <c r="U183" s="39"/>
      <c r="V183" s="39"/>
      <c r="W183" s="39"/>
      <c r="X183" s="39"/>
      <c r="Y183" s="39"/>
      <c r="Z183" s="39"/>
      <c r="AA183" s="39"/>
      <c r="AB183" s="39"/>
      <c r="AC183" s="39"/>
      <c r="AD183" s="39"/>
      <c r="AE183" s="39"/>
      <c r="AR183" s="240" t="s">
        <v>357</v>
      </c>
      <c r="AT183" s="240" t="s">
        <v>352</v>
      </c>
      <c r="AU183" s="240" t="s">
        <v>84</v>
      </c>
      <c r="AY183" s="18" t="s">
        <v>350</v>
      </c>
      <c r="BE183" s="241">
        <f>IF(N183="základní",J183,0)</f>
        <v>0</v>
      </c>
      <c r="BF183" s="241">
        <f>IF(N183="snížená",J183,0)</f>
        <v>0</v>
      </c>
      <c r="BG183" s="241">
        <f>IF(N183="zákl. přenesená",J183,0)</f>
        <v>0</v>
      </c>
      <c r="BH183" s="241">
        <f>IF(N183="sníž. přenesená",J183,0)</f>
        <v>0</v>
      </c>
      <c r="BI183" s="241">
        <f>IF(N183="nulová",J183,0)</f>
        <v>0</v>
      </c>
      <c r="BJ183" s="18" t="s">
        <v>84</v>
      </c>
      <c r="BK183" s="241">
        <f>ROUND(I183*H183,2)</f>
        <v>0</v>
      </c>
      <c r="BL183" s="18" t="s">
        <v>357</v>
      </c>
      <c r="BM183" s="240" t="s">
        <v>735</v>
      </c>
    </row>
    <row r="184" s="2" customFormat="1">
      <c r="A184" s="39"/>
      <c r="B184" s="40"/>
      <c r="C184" s="41"/>
      <c r="D184" s="242" t="s">
        <v>359</v>
      </c>
      <c r="E184" s="41"/>
      <c r="F184" s="243" t="s">
        <v>8302</v>
      </c>
      <c r="G184" s="41"/>
      <c r="H184" s="41"/>
      <c r="I184" s="244"/>
      <c r="J184" s="41"/>
      <c r="K184" s="41"/>
      <c r="L184" s="45"/>
      <c r="M184" s="245"/>
      <c r="N184" s="246"/>
      <c r="O184" s="92"/>
      <c r="P184" s="92"/>
      <c r="Q184" s="92"/>
      <c r="R184" s="92"/>
      <c r="S184" s="92"/>
      <c r="T184" s="93"/>
      <c r="U184" s="39"/>
      <c r="V184" s="39"/>
      <c r="W184" s="39"/>
      <c r="X184" s="39"/>
      <c r="Y184" s="39"/>
      <c r="Z184" s="39"/>
      <c r="AA184" s="39"/>
      <c r="AB184" s="39"/>
      <c r="AC184" s="39"/>
      <c r="AD184" s="39"/>
      <c r="AE184" s="39"/>
      <c r="AT184" s="18" t="s">
        <v>359</v>
      </c>
      <c r="AU184" s="18" t="s">
        <v>84</v>
      </c>
    </row>
    <row r="185" s="2" customFormat="1" ht="44.25" customHeight="1">
      <c r="A185" s="39"/>
      <c r="B185" s="40"/>
      <c r="C185" s="229" t="s">
        <v>563</v>
      </c>
      <c r="D185" s="229" t="s">
        <v>352</v>
      </c>
      <c r="E185" s="230" t="s">
        <v>8323</v>
      </c>
      <c r="F185" s="231" t="s">
        <v>8304</v>
      </c>
      <c r="G185" s="232" t="s">
        <v>355</v>
      </c>
      <c r="H185" s="233">
        <v>41</v>
      </c>
      <c r="I185" s="234"/>
      <c r="J185" s="235">
        <f>ROUND(I185*H185,2)</f>
        <v>0</v>
      </c>
      <c r="K185" s="231" t="s">
        <v>1</v>
      </c>
      <c r="L185" s="45"/>
      <c r="M185" s="236" t="s">
        <v>1</v>
      </c>
      <c r="N185" s="237" t="s">
        <v>41</v>
      </c>
      <c r="O185" s="92"/>
      <c r="P185" s="238">
        <f>O185*H185</f>
        <v>0</v>
      </c>
      <c r="Q185" s="238">
        <v>0</v>
      </c>
      <c r="R185" s="238">
        <f>Q185*H185</f>
        <v>0</v>
      </c>
      <c r="S185" s="238">
        <v>0</v>
      </c>
      <c r="T185" s="239">
        <f>S185*H185</f>
        <v>0</v>
      </c>
      <c r="U185" s="39"/>
      <c r="V185" s="39"/>
      <c r="W185" s="39"/>
      <c r="X185" s="39"/>
      <c r="Y185" s="39"/>
      <c r="Z185" s="39"/>
      <c r="AA185" s="39"/>
      <c r="AB185" s="39"/>
      <c r="AC185" s="39"/>
      <c r="AD185" s="39"/>
      <c r="AE185" s="39"/>
      <c r="AR185" s="240" t="s">
        <v>357</v>
      </c>
      <c r="AT185" s="240" t="s">
        <v>352</v>
      </c>
      <c r="AU185" s="240" t="s">
        <v>84</v>
      </c>
      <c r="AY185" s="18" t="s">
        <v>350</v>
      </c>
      <c r="BE185" s="241">
        <f>IF(N185="základní",J185,0)</f>
        <v>0</v>
      </c>
      <c r="BF185" s="241">
        <f>IF(N185="snížená",J185,0)</f>
        <v>0</v>
      </c>
      <c r="BG185" s="241">
        <f>IF(N185="zákl. přenesená",J185,0)</f>
        <v>0</v>
      </c>
      <c r="BH185" s="241">
        <f>IF(N185="sníž. přenesená",J185,0)</f>
        <v>0</v>
      </c>
      <c r="BI185" s="241">
        <f>IF(N185="nulová",J185,0)</f>
        <v>0</v>
      </c>
      <c r="BJ185" s="18" t="s">
        <v>84</v>
      </c>
      <c r="BK185" s="241">
        <f>ROUND(I185*H185,2)</f>
        <v>0</v>
      </c>
      <c r="BL185" s="18" t="s">
        <v>357</v>
      </c>
      <c r="BM185" s="240" t="s">
        <v>748</v>
      </c>
    </row>
    <row r="186" s="2" customFormat="1">
      <c r="A186" s="39"/>
      <c r="B186" s="40"/>
      <c r="C186" s="41"/>
      <c r="D186" s="242" t="s">
        <v>359</v>
      </c>
      <c r="E186" s="41"/>
      <c r="F186" s="243" t="s">
        <v>8304</v>
      </c>
      <c r="G186" s="41"/>
      <c r="H186" s="41"/>
      <c r="I186" s="244"/>
      <c r="J186" s="41"/>
      <c r="K186" s="41"/>
      <c r="L186" s="45"/>
      <c r="M186" s="245"/>
      <c r="N186" s="246"/>
      <c r="O186" s="92"/>
      <c r="P186" s="92"/>
      <c r="Q186" s="92"/>
      <c r="R186" s="92"/>
      <c r="S186" s="92"/>
      <c r="T186" s="93"/>
      <c r="U186" s="39"/>
      <c r="V186" s="39"/>
      <c r="W186" s="39"/>
      <c r="X186" s="39"/>
      <c r="Y186" s="39"/>
      <c r="Z186" s="39"/>
      <c r="AA186" s="39"/>
      <c r="AB186" s="39"/>
      <c r="AC186" s="39"/>
      <c r="AD186" s="39"/>
      <c r="AE186" s="39"/>
      <c r="AT186" s="18" t="s">
        <v>359</v>
      </c>
      <c r="AU186" s="18" t="s">
        <v>84</v>
      </c>
    </row>
    <row r="187" s="2" customFormat="1" ht="55.5" customHeight="1">
      <c r="A187" s="39"/>
      <c r="B187" s="40"/>
      <c r="C187" s="229" t="s">
        <v>7</v>
      </c>
      <c r="D187" s="229" t="s">
        <v>352</v>
      </c>
      <c r="E187" s="230" t="s">
        <v>8324</v>
      </c>
      <c r="F187" s="231" t="s">
        <v>8306</v>
      </c>
      <c r="G187" s="232" t="s">
        <v>355</v>
      </c>
      <c r="H187" s="233">
        <v>78</v>
      </c>
      <c r="I187" s="234"/>
      <c r="J187" s="235">
        <f>ROUND(I187*H187,2)</f>
        <v>0</v>
      </c>
      <c r="K187" s="231" t="s">
        <v>1</v>
      </c>
      <c r="L187" s="45"/>
      <c r="M187" s="236" t="s">
        <v>1</v>
      </c>
      <c r="N187" s="237" t="s">
        <v>41</v>
      </c>
      <c r="O187" s="92"/>
      <c r="P187" s="238">
        <f>O187*H187</f>
        <v>0</v>
      </c>
      <c r="Q187" s="238">
        <v>0</v>
      </c>
      <c r="R187" s="238">
        <f>Q187*H187</f>
        <v>0</v>
      </c>
      <c r="S187" s="238">
        <v>0</v>
      </c>
      <c r="T187" s="239">
        <f>S187*H187</f>
        <v>0</v>
      </c>
      <c r="U187" s="39"/>
      <c r="V187" s="39"/>
      <c r="W187" s="39"/>
      <c r="X187" s="39"/>
      <c r="Y187" s="39"/>
      <c r="Z187" s="39"/>
      <c r="AA187" s="39"/>
      <c r="AB187" s="39"/>
      <c r="AC187" s="39"/>
      <c r="AD187" s="39"/>
      <c r="AE187" s="39"/>
      <c r="AR187" s="240" t="s">
        <v>357</v>
      </c>
      <c r="AT187" s="240" t="s">
        <v>352</v>
      </c>
      <c r="AU187" s="240" t="s">
        <v>84</v>
      </c>
      <c r="AY187" s="18" t="s">
        <v>350</v>
      </c>
      <c r="BE187" s="241">
        <f>IF(N187="základní",J187,0)</f>
        <v>0</v>
      </c>
      <c r="BF187" s="241">
        <f>IF(N187="snížená",J187,0)</f>
        <v>0</v>
      </c>
      <c r="BG187" s="241">
        <f>IF(N187="zákl. přenesená",J187,0)</f>
        <v>0</v>
      </c>
      <c r="BH187" s="241">
        <f>IF(N187="sníž. přenesená",J187,0)</f>
        <v>0</v>
      </c>
      <c r="BI187" s="241">
        <f>IF(N187="nulová",J187,0)</f>
        <v>0</v>
      </c>
      <c r="BJ187" s="18" t="s">
        <v>84</v>
      </c>
      <c r="BK187" s="241">
        <f>ROUND(I187*H187,2)</f>
        <v>0</v>
      </c>
      <c r="BL187" s="18" t="s">
        <v>357</v>
      </c>
      <c r="BM187" s="240" t="s">
        <v>767</v>
      </c>
    </row>
    <row r="188" s="2" customFormat="1">
      <c r="A188" s="39"/>
      <c r="B188" s="40"/>
      <c r="C188" s="41"/>
      <c r="D188" s="242" t="s">
        <v>359</v>
      </c>
      <c r="E188" s="41"/>
      <c r="F188" s="243" t="s">
        <v>8306</v>
      </c>
      <c r="G188" s="41"/>
      <c r="H188" s="41"/>
      <c r="I188" s="244"/>
      <c r="J188" s="41"/>
      <c r="K188" s="41"/>
      <c r="L188" s="45"/>
      <c r="M188" s="245"/>
      <c r="N188" s="246"/>
      <c r="O188" s="92"/>
      <c r="P188" s="92"/>
      <c r="Q188" s="92"/>
      <c r="R188" s="92"/>
      <c r="S188" s="92"/>
      <c r="T188" s="93"/>
      <c r="U188" s="39"/>
      <c r="V188" s="39"/>
      <c r="W188" s="39"/>
      <c r="X188" s="39"/>
      <c r="Y188" s="39"/>
      <c r="Z188" s="39"/>
      <c r="AA188" s="39"/>
      <c r="AB188" s="39"/>
      <c r="AC188" s="39"/>
      <c r="AD188" s="39"/>
      <c r="AE188" s="39"/>
      <c r="AT188" s="18" t="s">
        <v>359</v>
      </c>
      <c r="AU188" s="18" t="s">
        <v>84</v>
      </c>
    </row>
    <row r="189" s="2" customFormat="1" ht="16.5" customHeight="1">
      <c r="A189" s="39"/>
      <c r="B189" s="40"/>
      <c r="C189" s="229" t="s">
        <v>576</v>
      </c>
      <c r="D189" s="229" t="s">
        <v>352</v>
      </c>
      <c r="E189" s="230" t="s">
        <v>8325</v>
      </c>
      <c r="F189" s="231" t="s">
        <v>8308</v>
      </c>
      <c r="G189" s="232" t="s">
        <v>5017</v>
      </c>
      <c r="H189" s="233">
        <v>1</v>
      </c>
      <c r="I189" s="234"/>
      <c r="J189" s="235">
        <f>ROUND(I189*H189,2)</f>
        <v>0</v>
      </c>
      <c r="K189" s="231" t="s">
        <v>1</v>
      </c>
      <c r="L189" s="45"/>
      <c r="M189" s="236" t="s">
        <v>1</v>
      </c>
      <c r="N189" s="237" t="s">
        <v>41</v>
      </c>
      <c r="O189" s="92"/>
      <c r="P189" s="238">
        <f>O189*H189</f>
        <v>0</v>
      </c>
      <c r="Q189" s="238">
        <v>0</v>
      </c>
      <c r="R189" s="238">
        <f>Q189*H189</f>
        <v>0</v>
      </c>
      <c r="S189" s="238">
        <v>0</v>
      </c>
      <c r="T189" s="239">
        <f>S189*H189</f>
        <v>0</v>
      </c>
      <c r="U189" s="39"/>
      <c r="V189" s="39"/>
      <c r="W189" s="39"/>
      <c r="X189" s="39"/>
      <c r="Y189" s="39"/>
      <c r="Z189" s="39"/>
      <c r="AA189" s="39"/>
      <c r="AB189" s="39"/>
      <c r="AC189" s="39"/>
      <c r="AD189" s="39"/>
      <c r="AE189" s="39"/>
      <c r="AR189" s="240" t="s">
        <v>357</v>
      </c>
      <c r="AT189" s="240" t="s">
        <v>352</v>
      </c>
      <c r="AU189" s="240" t="s">
        <v>84</v>
      </c>
      <c r="AY189" s="18" t="s">
        <v>350</v>
      </c>
      <c r="BE189" s="241">
        <f>IF(N189="základní",J189,0)</f>
        <v>0</v>
      </c>
      <c r="BF189" s="241">
        <f>IF(N189="snížená",J189,0)</f>
        <v>0</v>
      </c>
      <c r="BG189" s="241">
        <f>IF(N189="zákl. přenesená",J189,0)</f>
        <v>0</v>
      </c>
      <c r="BH189" s="241">
        <f>IF(N189="sníž. přenesená",J189,0)</f>
        <v>0</v>
      </c>
      <c r="BI189" s="241">
        <f>IF(N189="nulová",J189,0)</f>
        <v>0</v>
      </c>
      <c r="BJ189" s="18" t="s">
        <v>84</v>
      </c>
      <c r="BK189" s="241">
        <f>ROUND(I189*H189,2)</f>
        <v>0</v>
      </c>
      <c r="BL189" s="18" t="s">
        <v>357</v>
      </c>
      <c r="BM189" s="240" t="s">
        <v>828</v>
      </c>
    </row>
    <row r="190" s="2" customFormat="1">
      <c r="A190" s="39"/>
      <c r="B190" s="40"/>
      <c r="C190" s="41"/>
      <c r="D190" s="242" t="s">
        <v>359</v>
      </c>
      <c r="E190" s="41"/>
      <c r="F190" s="243" t="s">
        <v>8308</v>
      </c>
      <c r="G190" s="41"/>
      <c r="H190" s="41"/>
      <c r="I190" s="244"/>
      <c r="J190" s="41"/>
      <c r="K190" s="41"/>
      <c r="L190" s="45"/>
      <c r="M190" s="245"/>
      <c r="N190" s="246"/>
      <c r="O190" s="92"/>
      <c r="P190" s="92"/>
      <c r="Q190" s="92"/>
      <c r="R190" s="92"/>
      <c r="S190" s="92"/>
      <c r="T190" s="93"/>
      <c r="U190" s="39"/>
      <c r="V190" s="39"/>
      <c r="W190" s="39"/>
      <c r="X190" s="39"/>
      <c r="Y190" s="39"/>
      <c r="Z190" s="39"/>
      <c r="AA190" s="39"/>
      <c r="AB190" s="39"/>
      <c r="AC190" s="39"/>
      <c r="AD190" s="39"/>
      <c r="AE190" s="39"/>
      <c r="AT190" s="18" t="s">
        <v>359</v>
      </c>
      <c r="AU190" s="18" t="s">
        <v>84</v>
      </c>
    </row>
    <row r="191" s="12" customFormat="1" ht="25.92" customHeight="1">
      <c r="A191" s="12"/>
      <c r="B191" s="213"/>
      <c r="C191" s="214"/>
      <c r="D191" s="215" t="s">
        <v>75</v>
      </c>
      <c r="E191" s="216" t="s">
        <v>8326</v>
      </c>
      <c r="F191" s="216" t="s">
        <v>8327</v>
      </c>
      <c r="G191" s="214"/>
      <c r="H191" s="214"/>
      <c r="I191" s="217"/>
      <c r="J191" s="218">
        <f>BK191</f>
        <v>0</v>
      </c>
      <c r="K191" s="214"/>
      <c r="L191" s="219"/>
      <c r="M191" s="220"/>
      <c r="N191" s="221"/>
      <c r="O191" s="221"/>
      <c r="P191" s="222">
        <f>SUM(P192:P215)</f>
        <v>0</v>
      </c>
      <c r="Q191" s="221"/>
      <c r="R191" s="222">
        <f>SUM(R192:R215)</f>
        <v>0</v>
      </c>
      <c r="S191" s="221"/>
      <c r="T191" s="223">
        <f>SUM(T192:T215)</f>
        <v>0</v>
      </c>
      <c r="U191" s="12"/>
      <c r="V191" s="12"/>
      <c r="W191" s="12"/>
      <c r="X191" s="12"/>
      <c r="Y191" s="12"/>
      <c r="Z191" s="12"/>
      <c r="AA191" s="12"/>
      <c r="AB191" s="12"/>
      <c r="AC191" s="12"/>
      <c r="AD191" s="12"/>
      <c r="AE191" s="12"/>
      <c r="AR191" s="224" t="s">
        <v>84</v>
      </c>
      <c r="AT191" s="225" t="s">
        <v>75</v>
      </c>
      <c r="AU191" s="225" t="s">
        <v>76</v>
      </c>
      <c r="AY191" s="224" t="s">
        <v>350</v>
      </c>
      <c r="BK191" s="226">
        <f>SUM(BK192:BK215)</f>
        <v>0</v>
      </c>
    </row>
    <row r="192" s="2" customFormat="1" ht="66.75" customHeight="1">
      <c r="A192" s="39"/>
      <c r="B192" s="40"/>
      <c r="C192" s="229" t="s">
        <v>582</v>
      </c>
      <c r="D192" s="229" t="s">
        <v>352</v>
      </c>
      <c r="E192" s="230" t="s">
        <v>8328</v>
      </c>
      <c r="F192" s="231" t="s">
        <v>8329</v>
      </c>
      <c r="G192" s="232" t="s">
        <v>4932</v>
      </c>
      <c r="H192" s="233">
        <v>1</v>
      </c>
      <c r="I192" s="234"/>
      <c r="J192" s="235">
        <f>ROUND(I192*H192,2)</f>
        <v>0</v>
      </c>
      <c r="K192" s="231" t="s">
        <v>1</v>
      </c>
      <c r="L192" s="45"/>
      <c r="M192" s="236" t="s">
        <v>1</v>
      </c>
      <c r="N192" s="237" t="s">
        <v>41</v>
      </c>
      <c r="O192" s="92"/>
      <c r="P192" s="238">
        <f>O192*H192</f>
        <v>0</v>
      </c>
      <c r="Q192" s="238">
        <v>0</v>
      </c>
      <c r="R192" s="238">
        <f>Q192*H192</f>
        <v>0</v>
      </c>
      <c r="S192" s="238">
        <v>0</v>
      </c>
      <c r="T192" s="239">
        <f>S192*H192</f>
        <v>0</v>
      </c>
      <c r="U192" s="39"/>
      <c r="V192" s="39"/>
      <c r="W192" s="39"/>
      <c r="X192" s="39"/>
      <c r="Y192" s="39"/>
      <c r="Z192" s="39"/>
      <c r="AA192" s="39"/>
      <c r="AB192" s="39"/>
      <c r="AC192" s="39"/>
      <c r="AD192" s="39"/>
      <c r="AE192" s="39"/>
      <c r="AR192" s="240" t="s">
        <v>357</v>
      </c>
      <c r="AT192" s="240" t="s">
        <v>352</v>
      </c>
      <c r="AU192" s="240" t="s">
        <v>84</v>
      </c>
      <c r="AY192" s="18" t="s">
        <v>350</v>
      </c>
      <c r="BE192" s="241">
        <f>IF(N192="základní",J192,0)</f>
        <v>0</v>
      </c>
      <c r="BF192" s="241">
        <f>IF(N192="snížená",J192,0)</f>
        <v>0</v>
      </c>
      <c r="BG192" s="241">
        <f>IF(N192="zákl. přenesená",J192,0)</f>
        <v>0</v>
      </c>
      <c r="BH192" s="241">
        <f>IF(N192="sníž. přenesená",J192,0)</f>
        <v>0</v>
      </c>
      <c r="BI192" s="241">
        <f>IF(N192="nulová",J192,0)</f>
        <v>0</v>
      </c>
      <c r="BJ192" s="18" t="s">
        <v>84</v>
      </c>
      <c r="BK192" s="241">
        <f>ROUND(I192*H192,2)</f>
        <v>0</v>
      </c>
      <c r="BL192" s="18" t="s">
        <v>357</v>
      </c>
      <c r="BM192" s="240" t="s">
        <v>854</v>
      </c>
    </row>
    <row r="193" s="2" customFormat="1">
      <c r="A193" s="39"/>
      <c r="B193" s="40"/>
      <c r="C193" s="41"/>
      <c r="D193" s="242" t="s">
        <v>359</v>
      </c>
      <c r="E193" s="41"/>
      <c r="F193" s="243" t="s">
        <v>8330</v>
      </c>
      <c r="G193" s="41"/>
      <c r="H193" s="41"/>
      <c r="I193" s="244"/>
      <c r="J193" s="41"/>
      <c r="K193" s="41"/>
      <c r="L193" s="45"/>
      <c r="M193" s="245"/>
      <c r="N193" s="246"/>
      <c r="O193" s="92"/>
      <c r="P193" s="92"/>
      <c r="Q193" s="92"/>
      <c r="R193" s="92"/>
      <c r="S193" s="92"/>
      <c r="T193" s="93"/>
      <c r="U193" s="39"/>
      <c r="V193" s="39"/>
      <c r="W193" s="39"/>
      <c r="X193" s="39"/>
      <c r="Y193" s="39"/>
      <c r="Z193" s="39"/>
      <c r="AA193" s="39"/>
      <c r="AB193" s="39"/>
      <c r="AC193" s="39"/>
      <c r="AD193" s="39"/>
      <c r="AE193" s="39"/>
      <c r="AT193" s="18" t="s">
        <v>359</v>
      </c>
      <c r="AU193" s="18" t="s">
        <v>84</v>
      </c>
    </row>
    <row r="194" s="2" customFormat="1" ht="24.15" customHeight="1">
      <c r="A194" s="39"/>
      <c r="B194" s="40"/>
      <c r="C194" s="229" t="s">
        <v>596</v>
      </c>
      <c r="D194" s="229" t="s">
        <v>352</v>
      </c>
      <c r="E194" s="230" t="s">
        <v>8331</v>
      </c>
      <c r="F194" s="231" t="s">
        <v>8332</v>
      </c>
      <c r="G194" s="232" t="s">
        <v>4932</v>
      </c>
      <c r="H194" s="233">
        <v>1</v>
      </c>
      <c r="I194" s="234"/>
      <c r="J194" s="235">
        <f>ROUND(I194*H194,2)</f>
        <v>0</v>
      </c>
      <c r="K194" s="231" t="s">
        <v>1</v>
      </c>
      <c r="L194" s="45"/>
      <c r="M194" s="236" t="s">
        <v>1</v>
      </c>
      <c r="N194" s="237" t="s">
        <v>41</v>
      </c>
      <c r="O194" s="92"/>
      <c r="P194" s="238">
        <f>O194*H194</f>
        <v>0</v>
      </c>
      <c r="Q194" s="238">
        <v>0</v>
      </c>
      <c r="R194" s="238">
        <f>Q194*H194</f>
        <v>0</v>
      </c>
      <c r="S194" s="238">
        <v>0</v>
      </c>
      <c r="T194" s="239">
        <f>S194*H194</f>
        <v>0</v>
      </c>
      <c r="U194" s="39"/>
      <c r="V194" s="39"/>
      <c r="W194" s="39"/>
      <c r="X194" s="39"/>
      <c r="Y194" s="39"/>
      <c r="Z194" s="39"/>
      <c r="AA194" s="39"/>
      <c r="AB194" s="39"/>
      <c r="AC194" s="39"/>
      <c r="AD194" s="39"/>
      <c r="AE194" s="39"/>
      <c r="AR194" s="240" t="s">
        <v>357</v>
      </c>
      <c r="AT194" s="240" t="s">
        <v>352</v>
      </c>
      <c r="AU194" s="240" t="s">
        <v>84</v>
      </c>
      <c r="AY194" s="18" t="s">
        <v>350</v>
      </c>
      <c r="BE194" s="241">
        <f>IF(N194="základní",J194,0)</f>
        <v>0</v>
      </c>
      <c r="BF194" s="241">
        <f>IF(N194="snížená",J194,0)</f>
        <v>0</v>
      </c>
      <c r="BG194" s="241">
        <f>IF(N194="zákl. přenesená",J194,0)</f>
        <v>0</v>
      </c>
      <c r="BH194" s="241">
        <f>IF(N194="sníž. přenesená",J194,0)</f>
        <v>0</v>
      </c>
      <c r="BI194" s="241">
        <f>IF(N194="nulová",J194,0)</f>
        <v>0</v>
      </c>
      <c r="BJ194" s="18" t="s">
        <v>84</v>
      </c>
      <c r="BK194" s="241">
        <f>ROUND(I194*H194,2)</f>
        <v>0</v>
      </c>
      <c r="BL194" s="18" t="s">
        <v>357</v>
      </c>
      <c r="BM194" s="240" t="s">
        <v>877</v>
      </c>
    </row>
    <row r="195" s="2" customFormat="1">
      <c r="A195" s="39"/>
      <c r="B195" s="40"/>
      <c r="C195" s="41"/>
      <c r="D195" s="242" t="s">
        <v>359</v>
      </c>
      <c r="E195" s="41"/>
      <c r="F195" s="243" t="s">
        <v>8332</v>
      </c>
      <c r="G195" s="41"/>
      <c r="H195" s="41"/>
      <c r="I195" s="244"/>
      <c r="J195" s="41"/>
      <c r="K195" s="41"/>
      <c r="L195" s="45"/>
      <c r="M195" s="245"/>
      <c r="N195" s="246"/>
      <c r="O195" s="92"/>
      <c r="P195" s="92"/>
      <c r="Q195" s="92"/>
      <c r="R195" s="92"/>
      <c r="S195" s="92"/>
      <c r="T195" s="93"/>
      <c r="U195" s="39"/>
      <c r="V195" s="39"/>
      <c r="W195" s="39"/>
      <c r="X195" s="39"/>
      <c r="Y195" s="39"/>
      <c r="Z195" s="39"/>
      <c r="AA195" s="39"/>
      <c r="AB195" s="39"/>
      <c r="AC195" s="39"/>
      <c r="AD195" s="39"/>
      <c r="AE195" s="39"/>
      <c r="AT195" s="18" t="s">
        <v>359</v>
      </c>
      <c r="AU195" s="18" t="s">
        <v>84</v>
      </c>
    </row>
    <row r="196" s="2" customFormat="1" ht="24.15" customHeight="1">
      <c r="A196" s="39"/>
      <c r="B196" s="40"/>
      <c r="C196" s="229" t="s">
        <v>617</v>
      </c>
      <c r="D196" s="229" t="s">
        <v>352</v>
      </c>
      <c r="E196" s="230" t="s">
        <v>8333</v>
      </c>
      <c r="F196" s="231" t="s">
        <v>8332</v>
      </c>
      <c r="G196" s="232" t="s">
        <v>4932</v>
      </c>
      <c r="H196" s="233">
        <v>1</v>
      </c>
      <c r="I196" s="234"/>
      <c r="J196" s="235">
        <f>ROUND(I196*H196,2)</f>
        <v>0</v>
      </c>
      <c r="K196" s="231" t="s">
        <v>1</v>
      </c>
      <c r="L196" s="45"/>
      <c r="M196" s="236" t="s">
        <v>1</v>
      </c>
      <c r="N196" s="237" t="s">
        <v>41</v>
      </c>
      <c r="O196" s="92"/>
      <c r="P196" s="238">
        <f>O196*H196</f>
        <v>0</v>
      </c>
      <c r="Q196" s="238">
        <v>0</v>
      </c>
      <c r="R196" s="238">
        <f>Q196*H196</f>
        <v>0</v>
      </c>
      <c r="S196" s="238">
        <v>0</v>
      </c>
      <c r="T196" s="239">
        <f>S196*H196</f>
        <v>0</v>
      </c>
      <c r="U196" s="39"/>
      <c r="V196" s="39"/>
      <c r="W196" s="39"/>
      <c r="X196" s="39"/>
      <c r="Y196" s="39"/>
      <c r="Z196" s="39"/>
      <c r="AA196" s="39"/>
      <c r="AB196" s="39"/>
      <c r="AC196" s="39"/>
      <c r="AD196" s="39"/>
      <c r="AE196" s="39"/>
      <c r="AR196" s="240" t="s">
        <v>357</v>
      </c>
      <c r="AT196" s="240" t="s">
        <v>352</v>
      </c>
      <c r="AU196" s="240" t="s">
        <v>84</v>
      </c>
      <c r="AY196" s="18" t="s">
        <v>350</v>
      </c>
      <c r="BE196" s="241">
        <f>IF(N196="základní",J196,0)</f>
        <v>0</v>
      </c>
      <c r="BF196" s="241">
        <f>IF(N196="snížená",J196,0)</f>
        <v>0</v>
      </c>
      <c r="BG196" s="241">
        <f>IF(N196="zákl. přenesená",J196,0)</f>
        <v>0</v>
      </c>
      <c r="BH196" s="241">
        <f>IF(N196="sníž. přenesená",J196,0)</f>
        <v>0</v>
      </c>
      <c r="BI196" s="241">
        <f>IF(N196="nulová",J196,0)</f>
        <v>0</v>
      </c>
      <c r="BJ196" s="18" t="s">
        <v>84</v>
      </c>
      <c r="BK196" s="241">
        <f>ROUND(I196*H196,2)</f>
        <v>0</v>
      </c>
      <c r="BL196" s="18" t="s">
        <v>357</v>
      </c>
      <c r="BM196" s="240" t="s">
        <v>888</v>
      </c>
    </row>
    <row r="197" s="2" customFormat="1">
      <c r="A197" s="39"/>
      <c r="B197" s="40"/>
      <c r="C197" s="41"/>
      <c r="D197" s="242" t="s">
        <v>359</v>
      </c>
      <c r="E197" s="41"/>
      <c r="F197" s="243" t="s">
        <v>8332</v>
      </c>
      <c r="G197" s="41"/>
      <c r="H197" s="41"/>
      <c r="I197" s="244"/>
      <c r="J197" s="41"/>
      <c r="K197" s="41"/>
      <c r="L197" s="45"/>
      <c r="M197" s="245"/>
      <c r="N197" s="246"/>
      <c r="O197" s="92"/>
      <c r="P197" s="92"/>
      <c r="Q197" s="92"/>
      <c r="R197" s="92"/>
      <c r="S197" s="92"/>
      <c r="T197" s="93"/>
      <c r="U197" s="39"/>
      <c r="V197" s="39"/>
      <c r="W197" s="39"/>
      <c r="X197" s="39"/>
      <c r="Y197" s="39"/>
      <c r="Z197" s="39"/>
      <c r="AA197" s="39"/>
      <c r="AB197" s="39"/>
      <c r="AC197" s="39"/>
      <c r="AD197" s="39"/>
      <c r="AE197" s="39"/>
      <c r="AT197" s="18" t="s">
        <v>359</v>
      </c>
      <c r="AU197" s="18" t="s">
        <v>84</v>
      </c>
    </row>
    <row r="198" s="2" customFormat="1" ht="33" customHeight="1">
      <c r="A198" s="39"/>
      <c r="B198" s="40"/>
      <c r="C198" s="229" t="s">
        <v>655</v>
      </c>
      <c r="D198" s="229" t="s">
        <v>352</v>
      </c>
      <c r="E198" s="230" t="s">
        <v>8334</v>
      </c>
      <c r="F198" s="231" t="s">
        <v>8335</v>
      </c>
      <c r="G198" s="232" t="s">
        <v>4932</v>
      </c>
      <c r="H198" s="233">
        <v>1</v>
      </c>
      <c r="I198" s="234"/>
      <c r="J198" s="235">
        <f>ROUND(I198*H198,2)</f>
        <v>0</v>
      </c>
      <c r="K198" s="231" t="s">
        <v>1</v>
      </c>
      <c r="L198" s="45"/>
      <c r="M198" s="236" t="s">
        <v>1</v>
      </c>
      <c r="N198" s="237" t="s">
        <v>41</v>
      </c>
      <c r="O198" s="92"/>
      <c r="P198" s="238">
        <f>O198*H198</f>
        <v>0</v>
      </c>
      <c r="Q198" s="238">
        <v>0</v>
      </c>
      <c r="R198" s="238">
        <f>Q198*H198</f>
        <v>0</v>
      </c>
      <c r="S198" s="238">
        <v>0</v>
      </c>
      <c r="T198" s="239">
        <f>S198*H198</f>
        <v>0</v>
      </c>
      <c r="U198" s="39"/>
      <c r="V198" s="39"/>
      <c r="W198" s="39"/>
      <c r="X198" s="39"/>
      <c r="Y198" s="39"/>
      <c r="Z198" s="39"/>
      <c r="AA198" s="39"/>
      <c r="AB198" s="39"/>
      <c r="AC198" s="39"/>
      <c r="AD198" s="39"/>
      <c r="AE198" s="39"/>
      <c r="AR198" s="240" t="s">
        <v>357</v>
      </c>
      <c r="AT198" s="240" t="s">
        <v>352</v>
      </c>
      <c r="AU198" s="240" t="s">
        <v>84</v>
      </c>
      <c r="AY198" s="18" t="s">
        <v>350</v>
      </c>
      <c r="BE198" s="241">
        <f>IF(N198="základní",J198,0)</f>
        <v>0</v>
      </c>
      <c r="BF198" s="241">
        <f>IF(N198="snížená",J198,0)</f>
        <v>0</v>
      </c>
      <c r="BG198" s="241">
        <f>IF(N198="zákl. přenesená",J198,0)</f>
        <v>0</v>
      </c>
      <c r="BH198" s="241">
        <f>IF(N198="sníž. přenesená",J198,0)</f>
        <v>0</v>
      </c>
      <c r="BI198" s="241">
        <f>IF(N198="nulová",J198,0)</f>
        <v>0</v>
      </c>
      <c r="BJ198" s="18" t="s">
        <v>84</v>
      </c>
      <c r="BK198" s="241">
        <f>ROUND(I198*H198,2)</f>
        <v>0</v>
      </c>
      <c r="BL198" s="18" t="s">
        <v>357</v>
      </c>
      <c r="BM198" s="240" t="s">
        <v>911</v>
      </c>
    </row>
    <row r="199" s="2" customFormat="1">
      <c r="A199" s="39"/>
      <c r="B199" s="40"/>
      <c r="C199" s="41"/>
      <c r="D199" s="242" t="s">
        <v>359</v>
      </c>
      <c r="E199" s="41"/>
      <c r="F199" s="243" t="s">
        <v>8335</v>
      </c>
      <c r="G199" s="41"/>
      <c r="H199" s="41"/>
      <c r="I199" s="244"/>
      <c r="J199" s="41"/>
      <c r="K199" s="41"/>
      <c r="L199" s="45"/>
      <c r="M199" s="245"/>
      <c r="N199" s="246"/>
      <c r="O199" s="92"/>
      <c r="P199" s="92"/>
      <c r="Q199" s="92"/>
      <c r="R199" s="92"/>
      <c r="S199" s="92"/>
      <c r="T199" s="93"/>
      <c r="U199" s="39"/>
      <c r="V199" s="39"/>
      <c r="W199" s="39"/>
      <c r="X199" s="39"/>
      <c r="Y199" s="39"/>
      <c r="Z199" s="39"/>
      <c r="AA199" s="39"/>
      <c r="AB199" s="39"/>
      <c r="AC199" s="39"/>
      <c r="AD199" s="39"/>
      <c r="AE199" s="39"/>
      <c r="AT199" s="18" t="s">
        <v>359</v>
      </c>
      <c r="AU199" s="18" t="s">
        <v>84</v>
      </c>
    </row>
    <row r="200" s="2" customFormat="1" ht="33" customHeight="1">
      <c r="A200" s="39"/>
      <c r="B200" s="40"/>
      <c r="C200" s="229" t="s">
        <v>662</v>
      </c>
      <c r="D200" s="229" t="s">
        <v>352</v>
      </c>
      <c r="E200" s="230" t="s">
        <v>8336</v>
      </c>
      <c r="F200" s="231" t="s">
        <v>8337</v>
      </c>
      <c r="G200" s="232" t="s">
        <v>4932</v>
      </c>
      <c r="H200" s="233">
        <v>2</v>
      </c>
      <c r="I200" s="234"/>
      <c r="J200" s="235">
        <f>ROUND(I200*H200,2)</f>
        <v>0</v>
      </c>
      <c r="K200" s="231" t="s">
        <v>1</v>
      </c>
      <c r="L200" s="45"/>
      <c r="M200" s="236" t="s">
        <v>1</v>
      </c>
      <c r="N200" s="237" t="s">
        <v>41</v>
      </c>
      <c r="O200" s="92"/>
      <c r="P200" s="238">
        <f>O200*H200</f>
        <v>0</v>
      </c>
      <c r="Q200" s="238">
        <v>0</v>
      </c>
      <c r="R200" s="238">
        <f>Q200*H200</f>
        <v>0</v>
      </c>
      <c r="S200" s="238">
        <v>0</v>
      </c>
      <c r="T200" s="239">
        <f>S200*H200</f>
        <v>0</v>
      </c>
      <c r="U200" s="39"/>
      <c r="V200" s="39"/>
      <c r="W200" s="39"/>
      <c r="X200" s="39"/>
      <c r="Y200" s="39"/>
      <c r="Z200" s="39"/>
      <c r="AA200" s="39"/>
      <c r="AB200" s="39"/>
      <c r="AC200" s="39"/>
      <c r="AD200" s="39"/>
      <c r="AE200" s="39"/>
      <c r="AR200" s="240" t="s">
        <v>357</v>
      </c>
      <c r="AT200" s="240" t="s">
        <v>352</v>
      </c>
      <c r="AU200" s="240" t="s">
        <v>84</v>
      </c>
      <c r="AY200" s="18" t="s">
        <v>350</v>
      </c>
      <c r="BE200" s="241">
        <f>IF(N200="základní",J200,0)</f>
        <v>0</v>
      </c>
      <c r="BF200" s="241">
        <f>IF(N200="snížená",J200,0)</f>
        <v>0</v>
      </c>
      <c r="BG200" s="241">
        <f>IF(N200="zákl. přenesená",J200,0)</f>
        <v>0</v>
      </c>
      <c r="BH200" s="241">
        <f>IF(N200="sníž. přenesená",J200,0)</f>
        <v>0</v>
      </c>
      <c r="BI200" s="241">
        <f>IF(N200="nulová",J200,0)</f>
        <v>0</v>
      </c>
      <c r="BJ200" s="18" t="s">
        <v>84</v>
      </c>
      <c r="BK200" s="241">
        <f>ROUND(I200*H200,2)</f>
        <v>0</v>
      </c>
      <c r="BL200" s="18" t="s">
        <v>357</v>
      </c>
      <c r="BM200" s="240" t="s">
        <v>924</v>
      </c>
    </row>
    <row r="201" s="2" customFormat="1">
      <c r="A201" s="39"/>
      <c r="B201" s="40"/>
      <c r="C201" s="41"/>
      <c r="D201" s="242" t="s">
        <v>359</v>
      </c>
      <c r="E201" s="41"/>
      <c r="F201" s="243" t="s">
        <v>8337</v>
      </c>
      <c r="G201" s="41"/>
      <c r="H201" s="41"/>
      <c r="I201" s="244"/>
      <c r="J201" s="41"/>
      <c r="K201" s="41"/>
      <c r="L201" s="45"/>
      <c r="M201" s="245"/>
      <c r="N201" s="246"/>
      <c r="O201" s="92"/>
      <c r="P201" s="92"/>
      <c r="Q201" s="92"/>
      <c r="R201" s="92"/>
      <c r="S201" s="92"/>
      <c r="T201" s="93"/>
      <c r="U201" s="39"/>
      <c r="V201" s="39"/>
      <c r="W201" s="39"/>
      <c r="X201" s="39"/>
      <c r="Y201" s="39"/>
      <c r="Z201" s="39"/>
      <c r="AA201" s="39"/>
      <c r="AB201" s="39"/>
      <c r="AC201" s="39"/>
      <c r="AD201" s="39"/>
      <c r="AE201" s="39"/>
      <c r="AT201" s="18" t="s">
        <v>359</v>
      </c>
      <c r="AU201" s="18" t="s">
        <v>84</v>
      </c>
    </row>
    <row r="202" s="2" customFormat="1" ht="33" customHeight="1">
      <c r="A202" s="39"/>
      <c r="B202" s="40"/>
      <c r="C202" s="229" t="s">
        <v>669</v>
      </c>
      <c r="D202" s="229" t="s">
        <v>352</v>
      </c>
      <c r="E202" s="230" t="s">
        <v>8338</v>
      </c>
      <c r="F202" s="231" t="s">
        <v>8337</v>
      </c>
      <c r="G202" s="232" t="s">
        <v>4932</v>
      </c>
      <c r="H202" s="233">
        <v>2</v>
      </c>
      <c r="I202" s="234"/>
      <c r="J202" s="235">
        <f>ROUND(I202*H202,2)</f>
        <v>0</v>
      </c>
      <c r="K202" s="231" t="s">
        <v>1</v>
      </c>
      <c r="L202" s="45"/>
      <c r="M202" s="236" t="s">
        <v>1</v>
      </c>
      <c r="N202" s="237" t="s">
        <v>41</v>
      </c>
      <c r="O202" s="92"/>
      <c r="P202" s="238">
        <f>O202*H202</f>
        <v>0</v>
      </c>
      <c r="Q202" s="238">
        <v>0</v>
      </c>
      <c r="R202" s="238">
        <f>Q202*H202</f>
        <v>0</v>
      </c>
      <c r="S202" s="238">
        <v>0</v>
      </c>
      <c r="T202" s="239">
        <f>S202*H202</f>
        <v>0</v>
      </c>
      <c r="U202" s="39"/>
      <c r="V202" s="39"/>
      <c r="W202" s="39"/>
      <c r="X202" s="39"/>
      <c r="Y202" s="39"/>
      <c r="Z202" s="39"/>
      <c r="AA202" s="39"/>
      <c r="AB202" s="39"/>
      <c r="AC202" s="39"/>
      <c r="AD202" s="39"/>
      <c r="AE202" s="39"/>
      <c r="AR202" s="240" t="s">
        <v>357</v>
      </c>
      <c r="AT202" s="240" t="s">
        <v>352</v>
      </c>
      <c r="AU202" s="240" t="s">
        <v>84</v>
      </c>
      <c r="AY202" s="18" t="s">
        <v>350</v>
      </c>
      <c r="BE202" s="241">
        <f>IF(N202="základní",J202,0)</f>
        <v>0</v>
      </c>
      <c r="BF202" s="241">
        <f>IF(N202="snížená",J202,0)</f>
        <v>0</v>
      </c>
      <c r="BG202" s="241">
        <f>IF(N202="zákl. přenesená",J202,0)</f>
        <v>0</v>
      </c>
      <c r="BH202" s="241">
        <f>IF(N202="sníž. přenesená",J202,0)</f>
        <v>0</v>
      </c>
      <c r="BI202" s="241">
        <f>IF(N202="nulová",J202,0)</f>
        <v>0</v>
      </c>
      <c r="BJ202" s="18" t="s">
        <v>84</v>
      </c>
      <c r="BK202" s="241">
        <f>ROUND(I202*H202,2)</f>
        <v>0</v>
      </c>
      <c r="BL202" s="18" t="s">
        <v>357</v>
      </c>
      <c r="BM202" s="240" t="s">
        <v>937</v>
      </c>
    </row>
    <row r="203" s="2" customFormat="1">
      <c r="A203" s="39"/>
      <c r="B203" s="40"/>
      <c r="C203" s="41"/>
      <c r="D203" s="242" t="s">
        <v>359</v>
      </c>
      <c r="E203" s="41"/>
      <c r="F203" s="243" t="s">
        <v>8337</v>
      </c>
      <c r="G203" s="41"/>
      <c r="H203" s="41"/>
      <c r="I203" s="244"/>
      <c r="J203" s="41"/>
      <c r="K203" s="41"/>
      <c r="L203" s="45"/>
      <c r="M203" s="245"/>
      <c r="N203" s="246"/>
      <c r="O203" s="92"/>
      <c r="P203" s="92"/>
      <c r="Q203" s="92"/>
      <c r="R203" s="92"/>
      <c r="S203" s="92"/>
      <c r="T203" s="93"/>
      <c r="U203" s="39"/>
      <c r="V203" s="39"/>
      <c r="W203" s="39"/>
      <c r="X203" s="39"/>
      <c r="Y203" s="39"/>
      <c r="Z203" s="39"/>
      <c r="AA203" s="39"/>
      <c r="AB203" s="39"/>
      <c r="AC203" s="39"/>
      <c r="AD203" s="39"/>
      <c r="AE203" s="39"/>
      <c r="AT203" s="18" t="s">
        <v>359</v>
      </c>
      <c r="AU203" s="18" t="s">
        <v>84</v>
      </c>
    </row>
    <row r="204" s="2" customFormat="1" ht="24.15" customHeight="1">
      <c r="A204" s="39"/>
      <c r="B204" s="40"/>
      <c r="C204" s="229" t="s">
        <v>676</v>
      </c>
      <c r="D204" s="229" t="s">
        <v>352</v>
      </c>
      <c r="E204" s="230" t="s">
        <v>8339</v>
      </c>
      <c r="F204" s="231" t="s">
        <v>8298</v>
      </c>
      <c r="G204" s="232" t="s">
        <v>355</v>
      </c>
      <c r="H204" s="233">
        <v>98</v>
      </c>
      <c r="I204" s="234"/>
      <c r="J204" s="235">
        <f>ROUND(I204*H204,2)</f>
        <v>0</v>
      </c>
      <c r="K204" s="231" t="s">
        <v>1</v>
      </c>
      <c r="L204" s="45"/>
      <c r="M204" s="236" t="s">
        <v>1</v>
      </c>
      <c r="N204" s="237" t="s">
        <v>41</v>
      </c>
      <c r="O204" s="92"/>
      <c r="P204" s="238">
        <f>O204*H204</f>
        <v>0</v>
      </c>
      <c r="Q204" s="238">
        <v>0</v>
      </c>
      <c r="R204" s="238">
        <f>Q204*H204</f>
        <v>0</v>
      </c>
      <c r="S204" s="238">
        <v>0</v>
      </c>
      <c r="T204" s="239">
        <f>S204*H204</f>
        <v>0</v>
      </c>
      <c r="U204" s="39"/>
      <c r="V204" s="39"/>
      <c r="W204" s="39"/>
      <c r="X204" s="39"/>
      <c r="Y204" s="39"/>
      <c r="Z204" s="39"/>
      <c r="AA204" s="39"/>
      <c r="AB204" s="39"/>
      <c r="AC204" s="39"/>
      <c r="AD204" s="39"/>
      <c r="AE204" s="39"/>
      <c r="AR204" s="240" t="s">
        <v>357</v>
      </c>
      <c r="AT204" s="240" t="s">
        <v>352</v>
      </c>
      <c r="AU204" s="240" t="s">
        <v>84</v>
      </c>
      <c r="AY204" s="18" t="s">
        <v>350</v>
      </c>
      <c r="BE204" s="241">
        <f>IF(N204="základní",J204,0)</f>
        <v>0</v>
      </c>
      <c r="BF204" s="241">
        <f>IF(N204="snížená",J204,0)</f>
        <v>0</v>
      </c>
      <c r="BG204" s="241">
        <f>IF(N204="zákl. přenesená",J204,0)</f>
        <v>0</v>
      </c>
      <c r="BH204" s="241">
        <f>IF(N204="sníž. přenesená",J204,0)</f>
        <v>0</v>
      </c>
      <c r="BI204" s="241">
        <f>IF(N204="nulová",J204,0)</f>
        <v>0</v>
      </c>
      <c r="BJ204" s="18" t="s">
        <v>84</v>
      </c>
      <c r="BK204" s="241">
        <f>ROUND(I204*H204,2)</f>
        <v>0</v>
      </c>
      <c r="BL204" s="18" t="s">
        <v>357</v>
      </c>
      <c r="BM204" s="240" t="s">
        <v>950</v>
      </c>
    </row>
    <row r="205" s="2" customFormat="1">
      <c r="A205" s="39"/>
      <c r="B205" s="40"/>
      <c r="C205" s="41"/>
      <c r="D205" s="242" t="s">
        <v>359</v>
      </c>
      <c r="E205" s="41"/>
      <c r="F205" s="243" t="s">
        <v>8298</v>
      </c>
      <c r="G205" s="41"/>
      <c r="H205" s="41"/>
      <c r="I205" s="244"/>
      <c r="J205" s="41"/>
      <c r="K205" s="41"/>
      <c r="L205" s="45"/>
      <c r="M205" s="245"/>
      <c r="N205" s="246"/>
      <c r="O205" s="92"/>
      <c r="P205" s="92"/>
      <c r="Q205" s="92"/>
      <c r="R205" s="92"/>
      <c r="S205" s="92"/>
      <c r="T205" s="93"/>
      <c r="U205" s="39"/>
      <c r="V205" s="39"/>
      <c r="W205" s="39"/>
      <c r="X205" s="39"/>
      <c r="Y205" s="39"/>
      <c r="Z205" s="39"/>
      <c r="AA205" s="39"/>
      <c r="AB205" s="39"/>
      <c r="AC205" s="39"/>
      <c r="AD205" s="39"/>
      <c r="AE205" s="39"/>
      <c r="AT205" s="18" t="s">
        <v>359</v>
      </c>
      <c r="AU205" s="18" t="s">
        <v>84</v>
      </c>
    </row>
    <row r="206" s="2" customFormat="1" ht="24.15" customHeight="1">
      <c r="A206" s="39"/>
      <c r="B206" s="40"/>
      <c r="C206" s="229" t="s">
        <v>682</v>
      </c>
      <c r="D206" s="229" t="s">
        <v>352</v>
      </c>
      <c r="E206" s="230" t="s">
        <v>8340</v>
      </c>
      <c r="F206" s="231" t="s">
        <v>8300</v>
      </c>
      <c r="G206" s="232" t="s">
        <v>355</v>
      </c>
      <c r="H206" s="233">
        <v>32</v>
      </c>
      <c r="I206" s="234"/>
      <c r="J206" s="235">
        <f>ROUND(I206*H206,2)</f>
        <v>0</v>
      </c>
      <c r="K206" s="231" t="s">
        <v>1</v>
      </c>
      <c r="L206" s="45"/>
      <c r="M206" s="236" t="s">
        <v>1</v>
      </c>
      <c r="N206" s="237" t="s">
        <v>41</v>
      </c>
      <c r="O206" s="92"/>
      <c r="P206" s="238">
        <f>O206*H206</f>
        <v>0</v>
      </c>
      <c r="Q206" s="238">
        <v>0</v>
      </c>
      <c r="R206" s="238">
        <f>Q206*H206</f>
        <v>0</v>
      </c>
      <c r="S206" s="238">
        <v>0</v>
      </c>
      <c r="T206" s="239">
        <f>S206*H206</f>
        <v>0</v>
      </c>
      <c r="U206" s="39"/>
      <c r="V206" s="39"/>
      <c r="W206" s="39"/>
      <c r="X206" s="39"/>
      <c r="Y206" s="39"/>
      <c r="Z206" s="39"/>
      <c r="AA206" s="39"/>
      <c r="AB206" s="39"/>
      <c r="AC206" s="39"/>
      <c r="AD206" s="39"/>
      <c r="AE206" s="39"/>
      <c r="AR206" s="240" t="s">
        <v>357</v>
      </c>
      <c r="AT206" s="240" t="s">
        <v>352</v>
      </c>
      <c r="AU206" s="240" t="s">
        <v>84</v>
      </c>
      <c r="AY206" s="18" t="s">
        <v>350</v>
      </c>
      <c r="BE206" s="241">
        <f>IF(N206="základní",J206,0)</f>
        <v>0</v>
      </c>
      <c r="BF206" s="241">
        <f>IF(N206="snížená",J206,0)</f>
        <v>0</v>
      </c>
      <c r="BG206" s="241">
        <f>IF(N206="zákl. přenesená",J206,0)</f>
        <v>0</v>
      </c>
      <c r="BH206" s="241">
        <f>IF(N206="sníž. přenesená",J206,0)</f>
        <v>0</v>
      </c>
      <c r="BI206" s="241">
        <f>IF(N206="nulová",J206,0)</f>
        <v>0</v>
      </c>
      <c r="BJ206" s="18" t="s">
        <v>84</v>
      </c>
      <c r="BK206" s="241">
        <f>ROUND(I206*H206,2)</f>
        <v>0</v>
      </c>
      <c r="BL206" s="18" t="s">
        <v>357</v>
      </c>
      <c r="BM206" s="240" t="s">
        <v>974</v>
      </c>
    </row>
    <row r="207" s="2" customFormat="1">
      <c r="A207" s="39"/>
      <c r="B207" s="40"/>
      <c r="C207" s="41"/>
      <c r="D207" s="242" t="s">
        <v>359</v>
      </c>
      <c r="E207" s="41"/>
      <c r="F207" s="243" t="s">
        <v>8300</v>
      </c>
      <c r="G207" s="41"/>
      <c r="H207" s="41"/>
      <c r="I207" s="244"/>
      <c r="J207" s="41"/>
      <c r="K207" s="41"/>
      <c r="L207" s="45"/>
      <c r="M207" s="245"/>
      <c r="N207" s="246"/>
      <c r="O207" s="92"/>
      <c r="P207" s="92"/>
      <c r="Q207" s="92"/>
      <c r="R207" s="92"/>
      <c r="S207" s="92"/>
      <c r="T207" s="93"/>
      <c r="U207" s="39"/>
      <c r="V207" s="39"/>
      <c r="W207" s="39"/>
      <c r="X207" s="39"/>
      <c r="Y207" s="39"/>
      <c r="Z207" s="39"/>
      <c r="AA207" s="39"/>
      <c r="AB207" s="39"/>
      <c r="AC207" s="39"/>
      <c r="AD207" s="39"/>
      <c r="AE207" s="39"/>
      <c r="AT207" s="18" t="s">
        <v>359</v>
      </c>
      <c r="AU207" s="18" t="s">
        <v>84</v>
      </c>
    </row>
    <row r="208" s="2" customFormat="1" ht="16.5" customHeight="1">
      <c r="A208" s="39"/>
      <c r="B208" s="40"/>
      <c r="C208" s="229" t="s">
        <v>688</v>
      </c>
      <c r="D208" s="229" t="s">
        <v>352</v>
      </c>
      <c r="E208" s="230" t="s">
        <v>8341</v>
      </c>
      <c r="F208" s="231" t="s">
        <v>8302</v>
      </c>
      <c r="G208" s="232" t="s">
        <v>355</v>
      </c>
      <c r="H208" s="233">
        <v>130</v>
      </c>
      <c r="I208" s="234"/>
      <c r="J208" s="235">
        <f>ROUND(I208*H208,2)</f>
        <v>0</v>
      </c>
      <c r="K208" s="231" t="s">
        <v>1</v>
      </c>
      <c r="L208" s="45"/>
      <c r="M208" s="236" t="s">
        <v>1</v>
      </c>
      <c r="N208" s="237" t="s">
        <v>41</v>
      </c>
      <c r="O208" s="92"/>
      <c r="P208" s="238">
        <f>O208*H208</f>
        <v>0</v>
      </c>
      <c r="Q208" s="238">
        <v>0</v>
      </c>
      <c r="R208" s="238">
        <f>Q208*H208</f>
        <v>0</v>
      </c>
      <c r="S208" s="238">
        <v>0</v>
      </c>
      <c r="T208" s="239">
        <f>S208*H208</f>
        <v>0</v>
      </c>
      <c r="U208" s="39"/>
      <c r="V208" s="39"/>
      <c r="W208" s="39"/>
      <c r="X208" s="39"/>
      <c r="Y208" s="39"/>
      <c r="Z208" s="39"/>
      <c r="AA208" s="39"/>
      <c r="AB208" s="39"/>
      <c r="AC208" s="39"/>
      <c r="AD208" s="39"/>
      <c r="AE208" s="39"/>
      <c r="AR208" s="240" t="s">
        <v>357</v>
      </c>
      <c r="AT208" s="240" t="s">
        <v>352</v>
      </c>
      <c r="AU208" s="240" t="s">
        <v>84</v>
      </c>
      <c r="AY208" s="18" t="s">
        <v>350</v>
      </c>
      <c r="BE208" s="241">
        <f>IF(N208="základní",J208,0)</f>
        <v>0</v>
      </c>
      <c r="BF208" s="241">
        <f>IF(N208="snížená",J208,0)</f>
        <v>0</v>
      </c>
      <c r="BG208" s="241">
        <f>IF(N208="zákl. přenesená",J208,0)</f>
        <v>0</v>
      </c>
      <c r="BH208" s="241">
        <f>IF(N208="sníž. přenesená",J208,0)</f>
        <v>0</v>
      </c>
      <c r="BI208" s="241">
        <f>IF(N208="nulová",J208,0)</f>
        <v>0</v>
      </c>
      <c r="BJ208" s="18" t="s">
        <v>84</v>
      </c>
      <c r="BK208" s="241">
        <f>ROUND(I208*H208,2)</f>
        <v>0</v>
      </c>
      <c r="BL208" s="18" t="s">
        <v>357</v>
      </c>
      <c r="BM208" s="240" t="s">
        <v>987</v>
      </c>
    </row>
    <row r="209" s="2" customFormat="1">
      <c r="A209" s="39"/>
      <c r="B209" s="40"/>
      <c r="C209" s="41"/>
      <c r="D209" s="242" t="s">
        <v>359</v>
      </c>
      <c r="E209" s="41"/>
      <c r="F209" s="243" t="s">
        <v>8302</v>
      </c>
      <c r="G209" s="41"/>
      <c r="H209" s="41"/>
      <c r="I209" s="244"/>
      <c r="J209" s="41"/>
      <c r="K209" s="41"/>
      <c r="L209" s="45"/>
      <c r="M209" s="245"/>
      <c r="N209" s="246"/>
      <c r="O209" s="92"/>
      <c r="P209" s="92"/>
      <c r="Q209" s="92"/>
      <c r="R209" s="92"/>
      <c r="S209" s="92"/>
      <c r="T209" s="93"/>
      <c r="U209" s="39"/>
      <c r="V209" s="39"/>
      <c r="W209" s="39"/>
      <c r="X209" s="39"/>
      <c r="Y209" s="39"/>
      <c r="Z209" s="39"/>
      <c r="AA209" s="39"/>
      <c r="AB209" s="39"/>
      <c r="AC209" s="39"/>
      <c r="AD209" s="39"/>
      <c r="AE209" s="39"/>
      <c r="AT209" s="18" t="s">
        <v>359</v>
      </c>
      <c r="AU209" s="18" t="s">
        <v>84</v>
      </c>
    </row>
    <row r="210" s="2" customFormat="1" ht="44.25" customHeight="1">
      <c r="A210" s="39"/>
      <c r="B210" s="40"/>
      <c r="C210" s="229" t="s">
        <v>695</v>
      </c>
      <c r="D210" s="229" t="s">
        <v>352</v>
      </c>
      <c r="E210" s="230" t="s">
        <v>8342</v>
      </c>
      <c r="F210" s="231" t="s">
        <v>8304</v>
      </c>
      <c r="G210" s="232" t="s">
        <v>355</v>
      </c>
      <c r="H210" s="233">
        <v>41</v>
      </c>
      <c r="I210" s="234"/>
      <c r="J210" s="235">
        <f>ROUND(I210*H210,2)</f>
        <v>0</v>
      </c>
      <c r="K210" s="231" t="s">
        <v>1</v>
      </c>
      <c r="L210" s="45"/>
      <c r="M210" s="236" t="s">
        <v>1</v>
      </c>
      <c r="N210" s="237" t="s">
        <v>41</v>
      </c>
      <c r="O210" s="92"/>
      <c r="P210" s="238">
        <f>O210*H210</f>
        <v>0</v>
      </c>
      <c r="Q210" s="238">
        <v>0</v>
      </c>
      <c r="R210" s="238">
        <f>Q210*H210</f>
        <v>0</v>
      </c>
      <c r="S210" s="238">
        <v>0</v>
      </c>
      <c r="T210" s="239">
        <f>S210*H210</f>
        <v>0</v>
      </c>
      <c r="U210" s="39"/>
      <c r="V210" s="39"/>
      <c r="W210" s="39"/>
      <c r="X210" s="39"/>
      <c r="Y210" s="39"/>
      <c r="Z210" s="39"/>
      <c r="AA210" s="39"/>
      <c r="AB210" s="39"/>
      <c r="AC210" s="39"/>
      <c r="AD210" s="39"/>
      <c r="AE210" s="39"/>
      <c r="AR210" s="240" t="s">
        <v>357</v>
      </c>
      <c r="AT210" s="240" t="s">
        <v>352</v>
      </c>
      <c r="AU210" s="240" t="s">
        <v>84</v>
      </c>
      <c r="AY210" s="18" t="s">
        <v>350</v>
      </c>
      <c r="BE210" s="241">
        <f>IF(N210="základní",J210,0)</f>
        <v>0</v>
      </c>
      <c r="BF210" s="241">
        <f>IF(N210="snížená",J210,0)</f>
        <v>0</v>
      </c>
      <c r="BG210" s="241">
        <f>IF(N210="zákl. přenesená",J210,0)</f>
        <v>0</v>
      </c>
      <c r="BH210" s="241">
        <f>IF(N210="sníž. přenesená",J210,0)</f>
        <v>0</v>
      </c>
      <c r="BI210" s="241">
        <f>IF(N210="nulová",J210,0)</f>
        <v>0</v>
      </c>
      <c r="BJ210" s="18" t="s">
        <v>84</v>
      </c>
      <c r="BK210" s="241">
        <f>ROUND(I210*H210,2)</f>
        <v>0</v>
      </c>
      <c r="BL210" s="18" t="s">
        <v>357</v>
      </c>
      <c r="BM210" s="240" t="s">
        <v>1001</v>
      </c>
    </row>
    <row r="211" s="2" customFormat="1">
      <c r="A211" s="39"/>
      <c r="B211" s="40"/>
      <c r="C211" s="41"/>
      <c r="D211" s="242" t="s">
        <v>359</v>
      </c>
      <c r="E211" s="41"/>
      <c r="F211" s="243" t="s">
        <v>8304</v>
      </c>
      <c r="G211" s="41"/>
      <c r="H211" s="41"/>
      <c r="I211" s="244"/>
      <c r="J211" s="41"/>
      <c r="K211" s="41"/>
      <c r="L211" s="45"/>
      <c r="M211" s="245"/>
      <c r="N211" s="246"/>
      <c r="O211" s="92"/>
      <c r="P211" s="92"/>
      <c r="Q211" s="92"/>
      <c r="R211" s="92"/>
      <c r="S211" s="92"/>
      <c r="T211" s="93"/>
      <c r="U211" s="39"/>
      <c r="V211" s="39"/>
      <c r="W211" s="39"/>
      <c r="X211" s="39"/>
      <c r="Y211" s="39"/>
      <c r="Z211" s="39"/>
      <c r="AA211" s="39"/>
      <c r="AB211" s="39"/>
      <c r="AC211" s="39"/>
      <c r="AD211" s="39"/>
      <c r="AE211" s="39"/>
      <c r="AT211" s="18" t="s">
        <v>359</v>
      </c>
      <c r="AU211" s="18" t="s">
        <v>84</v>
      </c>
    </row>
    <row r="212" s="2" customFormat="1" ht="55.5" customHeight="1">
      <c r="A212" s="39"/>
      <c r="B212" s="40"/>
      <c r="C212" s="229" t="s">
        <v>701</v>
      </c>
      <c r="D212" s="229" t="s">
        <v>352</v>
      </c>
      <c r="E212" s="230" t="s">
        <v>8343</v>
      </c>
      <c r="F212" s="231" t="s">
        <v>8306</v>
      </c>
      <c r="G212" s="232" t="s">
        <v>355</v>
      </c>
      <c r="H212" s="233">
        <v>72</v>
      </c>
      <c r="I212" s="234"/>
      <c r="J212" s="235">
        <f>ROUND(I212*H212,2)</f>
        <v>0</v>
      </c>
      <c r="K212" s="231" t="s">
        <v>1</v>
      </c>
      <c r="L212" s="45"/>
      <c r="M212" s="236" t="s">
        <v>1</v>
      </c>
      <c r="N212" s="237" t="s">
        <v>41</v>
      </c>
      <c r="O212" s="92"/>
      <c r="P212" s="238">
        <f>O212*H212</f>
        <v>0</v>
      </c>
      <c r="Q212" s="238">
        <v>0</v>
      </c>
      <c r="R212" s="238">
        <f>Q212*H212</f>
        <v>0</v>
      </c>
      <c r="S212" s="238">
        <v>0</v>
      </c>
      <c r="T212" s="239">
        <f>S212*H212</f>
        <v>0</v>
      </c>
      <c r="U212" s="39"/>
      <c r="V212" s="39"/>
      <c r="W212" s="39"/>
      <c r="X212" s="39"/>
      <c r="Y212" s="39"/>
      <c r="Z212" s="39"/>
      <c r="AA212" s="39"/>
      <c r="AB212" s="39"/>
      <c r="AC212" s="39"/>
      <c r="AD212" s="39"/>
      <c r="AE212" s="39"/>
      <c r="AR212" s="240" t="s">
        <v>357</v>
      </c>
      <c r="AT212" s="240" t="s">
        <v>352</v>
      </c>
      <c r="AU212" s="240" t="s">
        <v>84</v>
      </c>
      <c r="AY212" s="18" t="s">
        <v>350</v>
      </c>
      <c r="BE212" s="241">
        <f>IF(N212="základní",J212,0)</f>
        <v>0</v>
      </c>
      <c r="BF212" s="241">
        <f>IF(N212="snížená",J212,0)</f>
        <v>0</v>
      </c>
      <c r="BG212" s="241">
        <f>IF(N212="zákl. přenesená",J212,0)</f>
        <v>0</v>
      </c>
      <c r="BH212" s="241">
        <f>IF(N212="sníž. přenesená",J212,0)</f>
        <v>0</v>
      </c>
      <c r="BI212" s="241">
        <f>IF(N212="nulová",J212,0)</f>
        <v>0</v>
      </c>
      <c r="BJ212" s="18" t="s">
        <v>84</v>
      </c>
      <c r="BK212" s="241">
        <f>ROUND(I212*H212,2)</f>
        <v>0</v>
      </c>
      <c r="BL212" s="18" t="s">
        <v>357</v>
      </c>
      <c r="BM212" s="240" t="s">
        <v>1014</v>
      </c>
    </row>
    <row r="213" s="2" customFormat="1">
      <c r="A213" s="39"/>
      <c r="B213" s="40"/>
      <c r="C213" s="41"/>
      <c r="D213" s="242" t="s">
        <v>359</v>
      </c>
      <c r="E213" s="41"/>
      <c r="F213" s="243" t="s">
        <v>8306</v>
      </c>
      <c r="G213" s="41"/>
      <c r="H213" s="41"/>
      <c r="I213" s="244"/>
      <c r="J213" s="41"/>
      <c r="K213" s="41"/>
      <c r="L213" s="45"/>
      <c r="M213" s="245"/>
      <c r="N213" s="246"/>
      <c r="O213" s="92"/>
      <c r="P213" s="92"/>
      <c r="Q213" s="92"/>
      <c r="R213" s="92"/>
      <c r="S213" s="92"/>
      <c r="T213" s="93"/>
      <c r="U213" s="39"/>
      <c r="V213" s="39"/>
      <c r="W213" s="39"/>
      <c r="X213" s="39"/>
      <c r="Y213" s="39"/>
      <c r="Z213" s="39"/>
      <c r="AA213" s="39"/>
      <c r="AB213" s="39"/>
      <c r="AC213" s="39"/>
      <c r="AD213" s="39"/>
      <c r="AE213" s="39"/>
      <c r="AT213" s="18" t="s">
        <v>359</v>
      </c>
      <c r="AU213" s="18" t="s">
        <v>84</v>
      </c>
    </row>
    <row r="214" s="2" customFormat="1" ht="16.5" customHeight="1">
      <c r="A214" s="39"/>
      <c r="B214" s="40"/>
      <c r="C214" s="229" t="s">
        <v>707</v>
      </c>
      <c r="D214" s="229" t="s">
        <v>352</v>
      </c>
      <c r="E214" s="230" t="s">
        <v>8344</v>
      </c>
      <c r="F214" s="231" t="s">
        <v>8308</v>
      </c>
      <c r="G214" s="232" t="s">
        <v>5017</v>
      </c>
      <c r="H214" s="233">
        <v>1</v>
      </c>
      <c r="I214" s="234"/>
      <c r="J214" s="235">
        <f>ROUND(I214*H214,2)</f>
        <v>0</v>
      </c>
      <c r="K214" s="231" t="s">
        <v>1</v>
      </c>
      <c r="L214" s="45"/>
      <c r="M214" s="236" t="s">
        <v>1</v>
      </c>
      <c r="N214" s="237" t="s">
        <v>41</v>
      </c>
      <c r="O214" s="92"/>
      <c r="P214" s="238">
        <f>O214*H214</f>
        <v>0</v>
      </c>
      <c r="Q214" s="238">
        <v>0</v>
      </c>
      <c r="R214" s="238">
        <f>Q214*H214</f>
        <v>0</v>
      </c>
      <c r="S214" s="238">
        <v>0</v>
      </c>
      <c r="T214" s="239">
        <f>S214*H214</f>
        <v>0</v>
      </c>
      <c r="U214" s="39"/>
      <c r="V214" s="39"/>
      <c r="W214" s="39"/>
      <c r="X214" s="39"/>
      <c r="Y214" s="39"/>
      <c r="Z214" s="39"/>
      <c r="AA214" s="39"/>
      <c r="AB214" s="39"/>
      <c r="AC214" s="39"/>
      <c r="AD214" s="39"/>
      <c r="AE214" s="39"/>
      <c r="AR214" s="240" t="s">
        <v>357</v>
      </c>
      <c r="AT214" s="240" t="s">
        <v>352</v>
      </c>
      <c r="AU214" s="240" t="s">
        <v>84</v>
      </c>
      <c r="AY214" s="18" t="s">
        <v>350</v>
      </c>
      <c r="BE214" s="241">
        <f>IF(N214="základní",J214,0)</f>
        <v>0</v>
      </c>
      <c r="BF214" s="241">
        <f>IF(N214="snížená",J214,0)</f>
        <v>0</v>
      </c>
      <c r="BG214" s="241">
        <f>IF(N214="zákl. přenesená",J214,0)</f>
        <v>0</v>
      </c>
      <c r="BH214" s="241">
        <f>IF(N214="sníž. přenesená",J214,0)</f>
        <v>0</v>
      </c>
      <c r="BI214" s="241">
        <f>IF(N214="nulová",J214,0)</f>
        <v>0</v>
      </c>
      <c r="BJ214" s="18" t="s">
        <v>84</v>
      </c>
      <c r="BK214" s="241">
        <f>ROUND(I214*H214,2)</f>
        <v>0</v>
      </c>
      <c r="BL214" s="18" t="s">
        <v>357</v>
      </c>
      <c r="BM214" s="240" t="s">
        <v>1034</v>
      </c>
    </row>
    <row r="215" s="2" customFormat="1">
      <c r="A215" s="39"/>
      <c r="B215" s="40"/>
      <c r="C215" s="41"/>
      <c r="D215" s="242" t="s">
        <v>359</v>
      </c>
      <c r="E215" s="41"/>
      <c r="F215" s="243" t="s">
        <v>8308</v>
      </c>
      <c r="G215" s="41"/>
      <c r="H215" s="41"/>
      <c r="I215" s="244"/>
      <c r="J215" s="41"/>
      <c r="K215" s="41"/>
      <c r="L215" s="45"/>
      <c r="M215" s="245"/>
      <c r="N215" s="246"/>
      <c r="O215" s="92"/>
      <c r="P215" s="92"/>
      <c r="Q215" s="92"/>
      <c r="R215" s="92"/>
      <c r="S215" s="92"/>
      <c r="T215" s="93"/>
      <c r="U215" s="39"/>
      <c r="V215" s="39"/>
      <c r="W215" s="39"/>
      <c r="X215" s="39"/>
      <c r="Y215" s="39"/>
      <c r="Z215" s="39"/>
      <c r="AA215" s="39"/>
      <c r="AB215" s="39"/>
      <c r="AC215" s="39"/>
      <c r="AD215" s="39"/>
      <c r="AE215" s="39"/>
      <c r="AT215" s="18" t="s">
        <v>359</v>
      </c>
      <c r="AU215" s="18" t="s">
        <v>84</v>
      </c>
    </row>
    <row r="216" s="12" customFormat="1" ht="25.92" customHeight="1">
      <c r="A216" s="12"/>
      <c r="B216" s="213"/>
      <c r="C216" s="214"/>
      <c r="D216" s="215" t="s">
        <v>75</v>
      </c>
      <c r="E216" s="216" t="s">
        <v>8345</v>
      </c>
      <c r="F216" s="216" t="s">
        <v>8346</v>
      </c>
      <c r="G216" s="214"/>
      <c r="H216" s="214"/>
      <c r="I216" s="217"/>
      <c r="J216" s="218">
        <f>BK216</f>
        <v>0</v>
      </c>
      <c r="K216" s="214"/>
      <c r="L216" s="219"/>
      <c r="M216" s="220"/>
      <c r="N216" s="221"/>
      <c r="O216" s="221"/>
      <c r="P216" s="222">
        <f>SUM(P217:P270)</f>
        <v>0</v>
      </c>
      <c r="Q216" s="221"/>
      <c r="R216" s="222">
        <f>SUM(R217:R270)</f>
        <v>0</v>
      </c>
      <c r="S216" s="221"/>
      <c r="T216" s="223">
        <f>SUM(T217:T270)</f>
        <v>0</v>
      </c>
      <c r="U216" s="12"/>
      <c r="V216" s="12"/>
      <c r="W216" s="12"/>
      <c r="X216" s="12"/>
      <c r="Y216" s="12"/>
      <c r="Z216" s="12"/>
      <c r="AA216" s="12"/>
      <c r="AB216" s="12"/>
      <c r="AC216" s="12"/>
      <c r="AD216" s="12"/>
      <c r="AE216" s="12"/>
      <c r="AR216" s="224" t="s">
        <v>84</v>
      </c>
      <c r="AT216" s="225" t="s">
        <v>75</v>
      </c>
      <c r="AU216" s="225" t="s">
        <v>76</v>
      </c>
      <c r="AY216" s="224" t="s">
        <v>350</v>
      </c>
      <c r="BK216" s="226">
        <f>SUM(BK217:BK270)</f>
        <v>0</v>
      </c>
    </row>
    <row r="217" s="2" customFormat="1" ht="66.75" customHeight="1">
      <c r="A217" s="39"/>
      <c r="B217" s="40"/>
      <c r="C217" s="229" t="s">
        <v>713</v>
      </c>
      <c r="D217" s="229" t="s">
        <v>352</v>
      </c>
      <c r="E217" s="230" t="s">
        <v>8347</v>
      </c>
      <c r="F217" s="231" t="s">
        <v>8348</v>
      </c>
      <c r="G217" s="232" t="s">
        <v>4932</v>
      </c>
      <c r="H217" s="233">
        <v>1</v>
      </c>
      <c r="I217" s="234"/>
      <c r="J217" s="235">
        <f>ROUND(I217*H217,2)</f>
        <v>0</v>
      </c>
      <c r="K217" s="231" t="s">
        <v>1</v>
      </c>
      <c r="L217" s="45"/>
      <c r="M217" s="236" t="s">
        <v>1</v>
      </c>
      <c r="N217" s="237" t="s">
        <v>41</v>
      </c>
      <c r="O217" s="92"/>
      <c r="P217" s="238">
        <f>O217*H217</f>
        <v>0</v>
      </c>
      <c r="Q217" s="238">
        <v>0</v>
      </c>
      <c r="R217" s="238">
        <f>Q217*H217</f>
        <v>0</v>
      </c>
      <c r="S217" s="238">
        <v>0</v>
      </c>
      <c r="T217" s="239">
        <f>S217*H217</f>
        <v>0</v>
      </c>
      <c r="U217" s="39"/>
      <c r="V217" s="39"/>
      <c r="W217" s="39"/>
      <c r="X217" s="39"/>
      <c r="Y217" s="39"/>
      <c r="Z217" s="39"/>
      <c r="AA217" s="39"/>
      <c r="AB217" s="39"/>
      <c r="AC217" s="39"/>
      <c r="AD217" s="39"/>
      <c r="AE217" s="39"/>
      <c r="AR217" s="240" t="s">
        <v>357</v>
      </c>
      <c r="AT217" s="240" t="s">
        <v>352</v>
      </c>
      <c r="AU217" s="240" t="s">
        <v>84</v>
      </c>
      <c r="AY217" s="18" t="s">
        <v>350</v>
      </c>
      <c r="BE217" s="241">
        <f>IF(N217="základní",J217,0)</f>
        <v>0</v>
      </c>
      <c r="BF217" s="241">
        <f>IF(N217="snížená",J217,0)</f>
        <v>0</v>
      </c>
      <c r="BG217" s="241">
        <f>IF(N217="zákl. přenesená",J217,0)</f>
        <v>0</v>
      </c>
      <c r="BH217" s="241">
        <f>IF(N217="sníž. přenesená",J217,0)</f>
        <v>0</v>
      </c>
      <c r="BI217" s="241">
        <f>IF(N217="nulová",J217,0)</f>
        <v>0</v>
      </c>
      <c r="BJ217" s="18" t="s">
        <v>84</v>
      </c>
      <c r="BK217" s="241">
        <f>ROUND(I217*H217,2)</f>
        <v>0</v>
      </c>
      <c r="BL217" s="18" t="s">
        <v>357</v>
      </c>
      <c r="BM217" s="240" t="s">
        <v>1050</v>
      </c>
    </row>
    <row r="218" s="2" customFormat="1">
      <c r="A218" s="39"/>
      <c r="B218" s="40"/>
      <c r="C218" s="41"/>
      <c r="D218" s="242" t="s">
        <v>359</v>
      </c>
      <c r="E218" s="41"/>
      <c r="F218" s="243" t="s">
        <v>8349</v>
      </c>
      <c r="G218" s="41"/>
      <c r="H218" s="41"/>
      <c r="I218" s="244"/>
      <c r="J218" s="41"/>
      <c r="K218" s="41"/>
      <c r="L218" s="45"/>
      <c r="M218" s="245"/>
      <c r="N218" s="246"/>
      <c r="O218" s="92"/>
      <c r="P218" s="92"/>
      <c r="Q218" s="92"/>
      <c r="R218" s="92"/>
      <c r="S218" s="92"/>
      <c r="T218" s="93"/>
      <c r="U218" s="39"/>
      <c r="V218" s="39"/>
      <c r="W218" s="39"/>
      <c r="X218" s="39"/>
      <c r="Y218" s="39"/>
      <c r="Z218" s="39"/>
      <c r="AA218" s="39"/>
      <c r="AB218" s="39"/>
      <c r="AC218" s="39"/>
      <c r="AD218" s="39"/>
      <c r="AE218" s="39"/>
      <c r="AT218" s="18" t="s">
        <v>359</v>
      </c>
      <c r="AU218" s="18" t="s">
        <v>84</v>
      </c>
    </row>
    <row r="219" s="2" customFormat="1" ht="24.15" customHeight="1">
      <c r="A219" s="39"/>
      <c r="B219" s="40"/>
      <c r="C219" s="229" t="s">
        <v>722</v>
      </c>
      <c r="D219" s="229" t="s">
        <v>352</v>
      </c>
      <c r="E219" s="230" t="s">
        <v>8350</v>
      </c>
      <c r="F219" s="231" t="s">
        <v>8351</v>
      </c>
      <c r="G219" s="232" t="s">
        <v>4932</v>
      </c>
      <c r="H219" s="233">
        <v>1</v>
      </c>
      <c r="I219" s="234"/>
      <c r="J219" s="235">
        <f>ROUND(I219*H219,2)</f>
        <v>0</v>
      </c>
      <c r="K219" s="231" t="s">
        <v>1</v>
      </c>
      <c r="L219" s="45"/>
      <c r="M219" s="236" t="s">
        <v>1</v>
      </c>
      <c r="N219" s="237" t="s">
        <v>41</v>
      </c>
      <c r="O219" s="92"/>
      <c r="P219" s="238">
        <f>O219*H219</f>
        <v>0</v>
      </c>
      <c r="Q219" s="238">
        <v>0</v>
      </c>
      <c r="R219" s="238">
        <f>Q219*H219</f>
        <v>0</v>
      </c>
      <c r="S219" s="238">
        <v>0</v>
      </c>
      <c r="T219" s="239">
        <f>S219*H219</f>
        <v>0</v>
      </c>
      <c r="U219" s="39"/>
      <c r="V219" s="39"/>
      <c r="W219" s="39"/>
      <c r="X219" s="39"/>
      <c r="Y219" s="39"/>
      <c r="Z219" s="39"/>
      <c r="AA219" s="39"/>
      <c r="AB219" s="39"/>
      <c r="AC219" s="39"/>
      <c r="AD219" s="39"/>
      <c r="AE219" s="39"/>
      <c r="AR219" s="240" t="s">
        <v>357</v>
      </c>
      <c r="AT219" s="240" t="s">
        <v>352</v>
      </c>
      <c r="AU219" s="240" t="s">
        <v>84</v>
      </c>
      <c r="AY219" s="18" t="s">
        <v>350</v>
      </c>
      <c r="BE219" s="241">
        <f>IF(N219="základní",J219,0)</f>
        <v>0</v>
      </c>
      <c r="BF219" s="241">
        <f>IF(N219="snížená",J219,0)</f>
        <v>0</v>
      </c>
      <c r="BG219" s="241">
        <f>IF(N219="zákl. přenesená",J219,0)</f>
        <v>0</v>
      </c>
      <c r="BH219" s="241">
        <f>IF(N219="sníž. přenesená",J219,0)</f>
        <v>0</v>
      </c>
      <c r="BI219" s="241">
        <f>IF(N219="nulová",J219,0)</f>
        <v>0</v>
      </c>
      <c r="BJ219" s="18" t="s">
        <v>84</v>
      </c>
      <c r="BK219" s="241">
        <f>ROUND(I219*H219,2)</f>
        <v>0</v>
      </c>
      <c r="BL219" s="18" t="s">
        <v>357</v>
      </c>
      <c r="BM219" s="240" t="s">
        <v>1080</v>
      </c>
    </row>
    <row r="220" s="2" customFormat="1">
      <c r="A220" s="39"/>
      <c r="B220" s="40"/>
      <c r="C220" s="41"/>
      <c r="D220" s="242" t="s">
        <v>359</v>
      </c>
      <c r="E220" s="41"/>
      <c r="F220" s="243" t="s">
        <v>8351</v>
      </c>
      <c r="G220" s="41"/>
      <c r="H220" s="41"/>
      <c r="I220" s="244"/>
      <c r="J220" s="41"/>
      <c r="K220" s="41"/>
      <c r="L220" s="45"/>
      <c r="M220" s="245"/>
      <c r="N220" s="246"/>
      <c r="O220" s="92"/>
      <c r="P220" s="92"/>
      <c r="Q220" s="92"/>
      <c r="R220" s="92"/>
      <c r="S220" s="92"/>
      <c r="T220" s="93"/>
      <c r="U220" s="39"/>
      <c r="V220" s="39"/>
      <c r="W220" s="39"/>
      <c r="X220" s="39"/>
      <c r="Y220" s="39"/>
      <c r="Z220" s="39"/>
      <c r="AA220" s="39"/>
      <c r="AB220" s="39"/>
      <c r="AC220" s="39"/>
      <c r="AD220" s="39"/>
      <c r="AE220" s="39"/>
      <c r="AT220" s="18" t="s">
        <v>359</v>
      </c>
      <c r="AU220" s="18" t="s">
        <v>84</v>
      </c>
    </row>
    <row r="221" s="2" customFormat="1" ht="24.15" customHeight="1">
      <c r="A221" s="39"/>
      <c r="B221" s="40"/>
      <c r="C221" s="229" t="s">
        <v>729</v>
      </c>
      <c r="D221" s="229" t="s">
        <v>352</v>
      </c>
      <c r="E221" s="230" t="s">
        <v>8352</v>
      </c>
      <c r="F221" s="231" t="s">
        <v>8353</v>
      </c>
      <c r="G221" s="232" t="s">
        <v>4932</v>
      </c>
      <c r="H221" s="233">
        <v>1</v>
      </c>
      <c r="I221" s="234"/>
      <c r="J221" s="235">
        <f>ROUND(I221*H221,2)</f>
        <v>0</v>
      </c>
      <c r="K221" s="231" t="s">
        <v>1</v>
      </c>
      <c r="L221" s="45"/>
      <c r="M221" s="236" t="s">
        <v>1</v>
      </c>
      <c r="N221" s="237" t="s">
        <v>41</v>
      </c>
      <c r="O221" s="92"/>
      <c r="P221" s="238">
        <f>O221*H221</f>
        <v>0</v>
      </c>
      <c r="Q221" s="238">
        <v>0</v>
      </c>
      <c r="R221" s="238">
        <f>Q221*H221</f>
        <v>0</v>
      </c>
      <c r="S221" s="238">
        <v>0</v>
      </c>
      <c r="T221" s="239">
        <f>S221*H221</f>
        <v>0</v>
      </c>
      <c r="U221" s="39"/>
      <c r="V221" s="39"/>
      <c r="W221" s="39"/>
      <c r="X221" s="39"/>
      <c r="Y221" s="39"/>
      <c r="Z221" s="39"/>
      <c r="AA221" s="39"/>
      <c r="AB221" s="39"/>
      <c r="AC221" s="39"/>
      <c r="AD221" s="39"/>
      <c r="AE221" s="39"/>
      <c r="AR221" s="240" t="s">
        <v>357</v>
      </c>
      <c r="AT221" s="240" t="s">
        <v>352</v>
      </c>
      <c r="AU221" s="240" t="s">
        <v>84</v>
      </c>
      <c r="AY221" s="18" t="s">
        <v>350</v>
      </c>
      <c r="BE221" s="241">
        <f>IF(N221="základní",J221,0)</f>
        <v>0</v>
      </c>
      <c r="BF221" s="241">
        <f>IF(N221="snížená",J221,0)</f>
        <v>0</v>
      </c>
      <c r="BG221" s="241">
        <f>IF(N221="zákl. přenesená",J221,0)</f>
        <v>0</v>
      </c>
      <c r="BH221" s="241">
        <f>IF(N221="sníž. přenesená",J221,0)</f>
        <v>0</v>
      </c>
      <c r="BI221" s="241">
        <f>IF(N221="nulová",J221,0)</f>
        <v>0</v>
      </c>
      <c r="BJ221" s="18" t="s">
        <v>84</v>
      </c>
      <c r="BK221" s="241">
        <f>ROUND(I221*H221,2)</f>
        <v>0</v>
      </c>
      <c r="BL221" s="18" t="s">
        <v>357</v>
      </c>
      <c r="BM221" s="240" t="s">
        <v>804</v>
      </c>
    </row>
    <row r="222" s="2" customFormat="1">
      <c r="A222" s="39"/>
      <c r="B222" s="40"/>
      <c r="C222" s="41"/>
      <c r="D222" s="242" t="s">
        <v>359</v>
      </c>
      <c r="E222" s="41"/>
      <c r="F222" s="243" t="s">
        <v>8353</v>
      </c>
      <c r="G222" s="41"/>
      <c r="H222" s="41"/>
      <c r="I222" s="244"/>
      <c r="J222" s="41"/>
      <c r="K222" s="41"/>
      <c r="L222" s="45"/>
      <c r="M222" s="245"/>
      <c r="N222" s="246"/>
      <c r="O222" s="92"/>
      <c r="P222" s="92"/>
      <c r="Q222" s="92"/>
      <c r="R222" s="92"/>
      <c r="S222" s="92"/>
      <c r="T222" s="93"/>
      <c r="U222" s="39"/>
      <c r="V222" s="39"/>
      <c r="W222" s="39"/>
      <c r="X222" s="39"/>
      <c r="Y222" s="39"/>
      <c r="Z222" s="39"/>
      <c r="AA222" s="39"/>
      <c r="AB222" s="39"/>
      <c r="AC222" s="39"/>
      <c r="AD222" s="39"/>
      <c r="AE222" s="39"/>
      <c r="AT222" s="18" t="s">
        <v>359</v>
      </c>
      <c r="AU222" s="18" t="s">
        <v>84</v>
      </c>
    </row>
    <row r="223" s="2" customFormat="1" ht="24.15" customHeight="1">
      <c r="A223" s="39"/>
      <c r="B223" s="40"/>
      <c r="C223" s="229" t="s">
        <v>735</v>
      </c>
      <c r="D223" s="229" t="s">
        <v>352</v>
      </c>
      <c r="E223" s="230" t="s">
        <v>8354</v>
      </c>
      <c r="F223" s="231" t="s">
        <v>8332</v>
      </c>
      <c r="G223" s="232" t="s">
        <v>4932</v>
      </c>
      <c r="H223" s="233">
        <v>1</v>
      </c>
      <c r="I223" s="234"/>
      <c r="J223" s="235">
        <f>ROUND(I223*H223,2)</f>
        <v>0</v>
      </c>
      <c r="K223" s="231" t="s">
        <v>1</v>
      </c>
      <c r="L223" s="45"/>
      <c r="M223" s="236" t="s">
        <v>1</v>
      </c>
      <c r="N223" s="237" t="s">
        <v>41</v>
      </c>
      <c r="O223" s="92"/>
      <c r="P223" s="238">
        <f>O223*H223</f>
        <v>0</v>
      </c>
      <c r="Q223" s="238">
        <v>0</v>
      </c>
      <c r="R223" s="238">
        <f>Q223*H223</f>
        <v>0</v>
      </c>
      <c r="S223" s="238">
        <v>0</v>
      </c>
      <c r="T223" s="239">
        <f>S223*H223</f>
        <v>0</v>
      </c>
      <c r="U223" s="39"/>
      <c r="V223" s="39"/>
      <c r="W223" s="39"/>
      <c r="X223" s="39"/>
      <c r="Y223" s="39"/>
      <c r="Z223" s="39"/>
      <c r="AA223" s="39"/>
      <c r="AB223" s="39"/>
      <c r="AC223" s="39"/>
      <c r="AD223" s="39"/>
      <c r="AE223" s="39"/>
      <c r="AR223" s="240" t="s">
        <v>357</v>
      </c>
      <c r="AT223" s="240" t="s">
        <v>352</v>
      </c>
      <c r="AU223" s="240" t="s">
        <v>84</v>
      </c>
      <c r="AY223" s="18" t="s">
        <v>350</v>
      </c>
      <c r="BE223" s="241">
        <f>IF(N223="základní",J223,0)</f>
        <v>0</v>
      </c>
      <c r="BF223" s="241">
        <f>IF(N223="snížená",J223,0)</f>
        <v>0</v>
      </c>
      <c r="BG223" s="241">
        <f>IF(N223="zákl. přenesená",J223,0)</f>
        <v>0</v>
      </c>
      <c r="BH223" s="241">
        <f>IF(N223="sníž. přenesená",J223,0)</f>
        <v>0</v>
      </c>
      <c r="BI223" s="241">
        <f>IF(N223="nulová",J223,0)</f>
        <v>0</v>
      </c>
      <c r="BJ223" s="18" t="s">
        <v>84</v>
      </c>
      <c r="BK223" s="241">
        <f>ROUND(I223*H223,2)</f>
        <v>0</v>
      </c>
      <c r="BL223" s="18" t="s">
        <v>357</v>
      </c>
      <c r="BM223" s="240" t="s">
        <v>865</v>
      </c>
    </row>
    <row r="224" s="2" customFormat="1">
      <c r="A224" s="39"/>
      <c r="B224" s="40"/>
      <c r="C224" s="41"/>
      <c r="D224" s="242" t="s">
        <v>359</v>
      </c>
      <c r="E224" s="41"/>
      <c r="F224" s="243" t="s">
        <v>8332</v>
      </c>
      <c r="G224" s="41"/>
      <c r="H224" s="41"/>
      <c r="I224" s="244"/>
      <c r="J224" s="41"/>
      <c r="K224" s="41"/>
      <c r="L224" s="45"/>
      <c r="M224" s="245"/>
      <c r="N224" s="246"/>
      <c r="O224" s="92"/>
      <c r="P224" s="92"/>
      <c r="Q224" s="92"/>
      <c r="R224" s="92"/>
      <c r="S224" s="92"/>
      <c r="T224" s="93"/>
      <c r="U224" s="39"/>
      <c r="V224" s="39"/>
      <c r="W224" s="39"/>
      <c r="X224" s="39"/>
      <c r="Y224" s="39"/>
      <c r="Z224" s="39"/>
      <c r="AA224" s="39"/>
      <c r="AB224" s="39"/>
      <c r="AC224" s="39"/>
      <c r="AD224" s="39"/>
      <c r="AE224" s="39"/>
      <c r="AT224" s="18" t="s">
        <v>359</v>
      </c>
      <c r="AU224" s="18" t="s">
        <v>84</v>
      </c>
    </row>
    <row r="225" s="2" customFormat="1" ht="24.15" customHeight="1">
      <c r="A225" s="39"/>
      <c r="B225" s="40"/>
      <c r="C225" s="229" t="s">
        <v>742</v>
      </c>
      <c r="D225" s="229" t="s">
        <v>352</v>
      </c>
      <c r="E225" s="230" t="s">
        <v>8355</v>
      </c>
      <c r="F225" s="231" t="s">
        <v>8332</v>
      </c>
      <c r="G225" s="232" t="s">
        <v>4932</v>
      </c>
      <c r="H225" s="233">
        <v>1</v>
      </c>
      <c r="I225" s="234"/>
      <c r="J225" s="235">
        <f>ROUND(I225*H225,2)</f>
        <v>0</v>
      </c>
      <c r="K225" s="231" t="s">
        <v>1</v>
      </c>
      <c r="L225" s="45"/>
      <c r="M225" s="236" t="s">
        <v>1</v>
      </c>
      <c r="N225" s="237" t="s">
        <v>41</v>
      </c>
      <c r="O225" s="92"/>
      <c r="P225" s="238">
        <f>O225*H225</f>
        <v>0</v>
      </c>
      <c r="Q225" s="238">
        <v>0</v>
      </c>
      <c r="R225" s="238">
        <f>Q225*H225</f>
        <v>0</v>
      </c>
      <c r="S225" s="238">
        <v>0</v>
      </c>
      <c r="T225" s="239">
        <f>S225*H225</f>
        <v>0</v>
      </c>
      <c r="U225" s="39"/>
      <c r="V225" s="39"/>
      <c r="W225" s="39"/>
      <c r="X225" s="39"/>
      <c r="Y225" s="39"/>
      <c r="Z225" s="39"/>
      <c r="AA225" s="39"/>
      <c r="AB225" s="39"/>
      <c r="AC225" s="39"/>
      <c r="AD225" s="39"/>
      <c r="AE225" s="39"/>
      <c r="AR225" s="240" t="s">
        <v>357</v>
      </c>
      <c r="AT225" s="240" t="s">
        <v>352</v>
      </c>
      <c r="AU225" s="240" t="s">
        <v>84</v>
      </c>
      <c r="AY225" s="18" t="s">
        <v>350</v>
      </c>
      <c r="BE225" s="241">
        <f>IF(N225="základní",J225,0)</f>
        <v>0</v>
      </c>
      <c r="BF225" s="241">
        <f>IF(N225="snížená",J225,0)</f>
        <v>0</v>
      </c>
      <c r="BG225" s="241">
        <f>IF(N225="zákl. přenesená",J225,0)</f>
        <v>0</v>
      </c>
      <c r="BH225" s="241">
        <f>IF(N225="sníž. přenesená",J225,0)</f>
        <v>0</v>
      </c>
      <c r="BI225" s="241">
        <f>IF(N225="nulová",J225,0)</f>
        <v>0</v>
      </c>
      <c r="BJ225" s="18" t="s">
        <v>84</v>
      </c>
      <c r="BK225" s="241">
        <f>ROUND(I225*H225,2)</f>
        <v>0</v>
      </c>
      <c r="BL225" s="18" t="s">
        <v>357</v>
      </c>
      <c r="BM225" s="240" t="s">
        <v>1859</v>
      </c>
    </row>
    <row r="226" s="2" customFormat="1">
      <c r="A226" s="39"/>
      <c r="B226" s="40"/>
      <c r="C226" s="41"/>
      <c r="D226" s="242" t="s">
        <v>359</v>
      </c>
      <c r="E226" s="41"/>
      <c r="F226" s="243" t="s">
        <v>8332</v>
      </c>
      <c r="G226" s="41"/>
      <c r="H226" s="41"/>
      <c r="I226" s="244"/>
      <c r="J226" s="41"/>
      <c r="K226" s="41"/>
      <c r="L226" s="45"/>
      <c r="M226" s="245"/>
      <c r="N226" s="246"/>
      <c r="O226" s="92"/>
      <c r="P226" s="92"/>
      <c r="Q226" s="92"/>
      <c r="R226" s="92"/>
      <c r="S226" s="92"/>
      <c r="T226" s="93"/>
      <c r="U226" s="39"/>
      <c r="V226" s="39"/>
      <c r="W226" s="39"/>
      <c r="X226" s="39"/>
      <c r="Y226" s="39"/>
      <c r="Z226" s="39"/>
      <c r="AA226" s="39"/>
      <c r="AB226" s="39"/>
      <c r="AC226" s="39"/>
      <c r="AD226" s="39"/>
      <c r="AE226" s="39"/>
      <c r="AT226" s="18" t="s">
        <v>359</v>
      </c>
      <c r="AU226" s="18" t="s">
        <v>84</v>
      </c>
    </row>
    <row r="227" s="2" customFormat="1" ht="24.15" customHeight="1">
      <c r="A227" s="39"/>
      <c r="B227" s="40"/>
      <c r="C227" s="229" t="s">
        <v>748</v>
      </c>
      <c r="D227" s="229" t="s">
        <v>352</v>
      </c>
      <c r="E227" s="230" t="s">
        <v>8356</v>
      </c>
      <c r="F227" s="231" t="s">
        <v>8357</v>
      </c>
      <c r="G227" s="232" t="s">
        <v>4932</v>
      </c>
      <c r="H227" s="233">
        <v>1</v>
      </c>
      <c r="I227" s="234"/>
      <c r="J227" s="235">
        <f>ROUND(I227*H227,2)</f>
        <v>0</v>
      </c>
      <c r="K227" s="231" t="s">
        <v>1</v>
      </c>
      <c r="L227" s="45"/>
      <c r="M227" s="236" t="s">
        <v>1</v>
      </c>
      <c r="N227" s="237" t="s">
        <v>41</v>
      </c>
      <c r="O227" s="92"/>
      <c r="P227" s="238">
        <f>O227*H227</f>
        <v>0</v>
      </c>
      <c r="Q227" s="238">
        <v>0</v>
      </c>
      <c r="R227" s="238">
        <f>Q227*H227</f>
        <v>0</v>
      </c>
      <c r="S227" s="238">
        <v>0</v>
      </c>
      <c r="T227" s="239">
        <f>S227*H227</f>
        <v>0</v>
      </c>
      <c r="U227" s="39"/>
      <c r="V227" s="39"/>
      <c r="W227" s="39"/>
      <c r="X227" s="39"/>
      <c r="Y227" s="39"/>
      <c r="Z227" s="39"/>
      <c r="AA227" s="39"/>
      <c r="AB227" s="39"/>
      <c r="AC227" s="39"/>
      <c r="AD227" s="39"/>
      <c r="AE227" s="39"/>
      <c r="AR227" s="240" t="s">
        <v>357</v>
      </c>
      <c r="AT227" s="240" t="s">
        <v>352</v>
      </c>
      <c r="AU227" s="240" t="s">
        <v>84</v>
      </c>
      <c r="AY227" s="18" t="s">
        <v>350</v>
      </c>
      <c r="BE227" s="241">
        <f>IF(N227="základní",J227,0)</f>
        <v>0</v>
      </c>
      <c r="BF227" s="241">
        <f>IF(N227="snížená",J227,0)</f>
        <v>0</v>
      </c>
      <c r="BG227" s="241">
        <f>IF(N227="zákl. přenesená",J227,0)</f>
        <v>0</v>
      </c>
      <c r="BH227" s="241">
        <f>IF(N227="sníž. přenesená",J227,0)</f>
        <v>0</v>
      </c>
      <c r="BI227" s="241">
        <f>IF(N227="nulová",J227,0)</f>
        <v>0</v>
      </c>
      <c r="BJ227" s="18" t="s">
        <v>84</v>
      </c>
      <c r="BK227" s="241">
        <f>ROUND(I227*H227,2)</f>
        <v>0</v>
      </c>
      <c r="BL227" s="18" t="s">
        <v>357</v>
      </c>
      <c r="BM227" s="240" t="s">
        <v>1871</v>
      </c>
    </row>
    <row r="228" s="2" customFormat="1">
      <c r="A228" s="39"/>
      <c r="B228" s="40"/>
      <c r="C228" s="41"/>
      <c r="D228" s="242" t="s">
        <v>359</v>
      </c>
      <c r="E228" s="41"/>
      <c r="F228" s="243" t="s">
        <v>8357</v>
      </c>
      <c r="G228" s="41"/>
      <c r="H228" s="41"/>
      <c r="I228" s="244"/>
      <c r="J228" s="41"/>
      <c r="K228" s="41"/>
      <c r="L228" s="45"/>
      <c r="M228" s="245"/>
      <c r="N228" s="246"/>
      <c r="O228" s="92"/>
      <c r="P228" s="92"/>
      <c r="Q228" s="92"/>
      <c r="R228" s="92"/>
      <c r="S228" s="92"/>
      <c r="T228" s="93"/>
      <c r="U228" s="39"/>
      <c r="V228" s="39"/>
      <c r="W228" s="39"/>
      <c r="X228" s="39"/>
      <c r="Y228" s="39"/>
      <c r="Z228" s="39"/>
      <c r="AA228" s="39"/>
      <c r="AB228" s="39"/>
      <c r="AC228" s="39"/>
      <c r="AD228" s="39"/>
      <c r="AE228" s="39"/>
      <c r="AT228" s="18" t="s">
        <v>359</v>
      </c>
      <c r="AU228" s="18" t="s">
        <v>84</v>
      </c>
    </row>
    <row r="229" s="2" customFormat="1" ht="24.15" customHeight="1">
      <c r="A229" s="39"/>
      <c r="B229" s="40"/>
      <c r="C229" s="229" t="s">
        <v>761</v>
      </c>
      <c r="D229" s="229" t="s">
        <v>352</v>
      </c>
      <c r="E229" s="230" t="s">
        <v>8358</v>
      </c>
      <c r="F229" s="231" t="s">
        <v>8357</v>
      </c>
      <c r="G229" s="232" t="s">
        <v>4932</v>
      </c>
      <c r="H229" s="233">
        <v>1</v>
      </c>
      <c r="I229" s="234"/>
      <c r="J229" s="235">
        <f>ROUND(I229*H229,2)</f>
        <v>0</v>
      </c>
      <c r="K229" s="231" t="s">
        <v>1</v>
      </c>
      <c r="L229" s="45"/>
      <c r="M229" s="236" t="s">
        <v>1</v>
      </c>
      <c r="N229" s="237" t="s">
        <v>41</v>
      </c>
      <c r="O229" s="92"/>
      <c r="P229" s="238">
        <f>O229*H229</f>
        <v>0</v>
      </c>
      <c r="Q229" s="238">
        <v>0</v>
      </c>
      <c r="R229" s="238">
        <f>Q229*H229</f>
        <v>0</v>
      </c>
      <c r="S229" s="238">
        <v>0</v>
      </c>
      <c r="T229" s="239">
        <f>S229*H229</f>
        <v>0</v>
      </c>
      <c r="U229" s="39"/>
      <c r="V229" s="39"/>
      <c r="W229" s="39"/>
      <c r="X229" s="39"/>
      <c r="Y229" s="39"/>
      <c r="Z229" s="39"/>
      <c r="AA229" s="39"/>
      <c r="AB229" s="39"/>
      <c r="AC229" s="39"/>
      <c r="AD229" s="39"/>
      <c r="AE229" s="39"/>
      <c r="AR229" s="240" t="s">
        <v>357</v>
      </c>
      <c r="AT229" s="240" t="s">
        <v>352</v>
      </c>
      <c r="AU229" s="240" t="s">
        <v>84</v>
      </c>
      <c r="AY229" s="18" t="s">
        <v>350</v>
      </c>
      <c r="BE229" s="241">
        <f>IF(N229="základní",J229,0)</f>
        <v>0</v>
      </c>
      <c r="BF229" s="241">
        <f>IF(N229="snížená",J229,0)</f>
        <v>0</v>
      </c>
      <c r="BG229" s="241">
        <f>IF(N229="zákl. přenesená",J229,0)</f>
        <v>0</v>
      </c>
      <c r="BH229" s="241">
        <f>IF(N229="sníž. přenesená",J229,0)</f>
        <v>0</v>
      </c>
      <c r="BI229" s="241">
        <f>IF(N229="nulová",J229,0)</f>
        <v>0</v>
      </c>
      <c r="BJ229" s="18" t="s">
        <v>84</v>
      </c>
      <c r="BK229" s="241">
        <f>ROUND(I229*H229,2)</f>
        <v>0</v>
      </c>
      <c r="BL229" s="18" t="s">
        <v>357</v>
      </c>
      <c r="BM229" s="240" t="s">
        <v>1881</v>
      </c>
    </row>
    <row r="230" s="2" customFormat="1">
      <c r="A230" s="39"/>
      <c r="B230" s="40"/>
      <c r="C230" s="41"/>
      <c r="D230" s="242" t="s">
        <v>359</v>
      </c>
      <c r="E230" s="41"/>
      <c r="F230" s="243" t="s">
        <v>8357</v>
      </c>
      <c r="G230" s="41"/>
      <c r="H230" s="41"/>
      <c r="I230" s="244"/>
      <c r="J230" s="41"/>
      <c r="K230" s="41"/>
      <c r="L230" s="45"/>
      <c r="M230" s="245"/>
      <c r="N230" s="246"/>
      <c r="O230" s="92"/>
      <c r="P230" s="92"/>
      <c r="Q230" s="92"/>
      <c r="R230" s="92"/>
      <c r="S230" s="92"/>
      <c r="T230" s="93"/>
      <c r="U230" s="39"/>
      <c r="V230" s="39"/>
      <c r="W230" s="39"/>
      <c r="X230" s="39"/>
      <c r="Y230" s="39"/>
      <c r="Z230" s="39"/>
      <c r="AA230" s="39"/>
      <c r="AB230" s="39"/>
      <c r="AC230" s="39"/>
      <c r="AD230" s="39"/>
      <c r="AE230" s="39"/>
      <c r="AT230" s="18" t="s">
        <v>359</v>
      </c>
      <c r="AU230" s="18" t="s">
        <v>84</v>
      </c>
    </row>
    <row r="231" s="2" customFormat="1" ht="16.5" customHeight="1">
      <c r="A231" s="39"/>
      <c r="B231" s="40"/>
      <c r="C231" s="229" t="s">
        <v>767</v>
      </c>
      <c r="D231" s="229" t="s">
        <v>352</v>
      </c>
      <c r="E231" s="230" t="s">
        <v>8359</v>
      </c>
      <c r="F231" s="231" t="s">
        <v>8360</v>
      </c>
      <c r="G231" s="232" t="s">
        <v>4932</v>
      </c>
      <c r="H231" s="233">
        <v>1</v>
      </c>
      <c r="I231" s="234"/>
      <c r="J231" s="235">
        <f>ROUND(I231*H231,2)</f>
        <v>0</v>
      </c>
      <c r="K231" s="231" t="s">
        <v>1</v>
      </c>
      <c r="L231" s="45"/>
      <c r="M231" s="236" t="s">
        <v>1</v>
      </c>
      <c r="N231" s="237" t="s">
        <v>41</v>
      </c>
      <c r="O231" s="92"/>
      <c r="P231" s="238">
        <f>O231*H231</f>
        <v>0</v>
      </c>
      <c r="Q231" s="238">
        <v>0</v>
      </c>
      <c r="R231" s="238">
        <f>Q231*H231</f>
        <v>0</v>
      </c>
      <c r="S231" s="238">
        <v>0</v>
      </c>
      <c r="T231" s="239">
        <f>S231*H231</f>
        <v>0</v>
      </c>
      <c r="U231" s="39"/>
      <c r="V231" s="39"/>
      <c r="W231" s="39"/>
      <c r="X231" s="39"/>
      <c r="Y231" s="39"/>
      <c r="Z231" s="39"/>
      <c r="AA231" s="39"/>
      <c r="AB231" s="39"/>
      <c r="AC231" s="39"/>
      <c r="AD231" s="39"/>
      <c r="AE231" s="39"/>
      <c r="AR231" s="240" t="s">
        <v>357</v>
      </c>
      <c r="AT231" s="240" t="s">
        <v>352</v>
      </c>
      <c r="AU231" s="240" t="s">
        <v>84</v>
      </c>
      <c r="AY231" s="18" t="s">
        <v>350</v>
      </c>
      <c r="BE231" s="241">
        <f>IF(N231="základní",J231,0)</f>
        <v>0</v>
      </c>
      <c r="BF231" s="241">
        <f>IF(N231="snížená",J231,0)</f>
        <v>0</v>
      </c>
      <c r="BG231" s="241">
        <f>IF(N231="zákl. přenesená",J231,0)</f>
        <v>0</v>
      </c>
      <c r="BH231" s="241">
        <f>IF(N231="sníž. přenesená",J231,0)</f>
        <v>0</v>
      </c>
      <c r="BI231" s="241">
        <f>IF(N231="nulová",J231,0)</f>
        <v>0</v>
      </c>
      <c r="BJ231" s="18" t="s">
        <v>84</v>
      </c>
      <c r="BK231" s="241">
        <f>ROUND(I231*H231,2)</f>
        <v>0</v>
      </c>
      <c r="BL231" s="18" t="s">
        <v>357</v>
      </c>
      <c r="BM231" s="240" t="s">
        <v>1931</v>
      </c>
    </row>
    <row r="232" s="2" customFormat="1">
      <c r="A232" s="39"/>
      <c r="B232" s="40"/>
      <c r="C232" s="41"/>
      <c r="D232" s="242" t="s">
        <v>359</v>
      </c>
      <c r="E232" s="41"/>
      <c r="F232" s="243" t="s">
        <v>8360</v>
      </c>
      <c r="G232" s="41"/>
      <c r="H232" s="41"/>
      <c r="I232" s="244"/>
      <c r="J232" s="41"/>
      <c r="K232" s="41"/>
      <c r="L232" s="45"/>
      <c r="M232" s="245"/>
      <c r="N232" s="246"/>
      <c r="O232" s="92"/>
      <c r="P232" s="92"/>
      <c r="Q232" s="92"/>
      <c r="R232" s="92"/>
      <c r="S232" s="92"/>
      <c r="T232" s="93"/>
      <c r="U232" s="39"/>
      <c r="V232" s="39"/>
      <c r="W232" s="39"/>
      <c r="X232" s="39"/>
      <c r="Y232" s="39"/>
      <c r="Z232" s="39"/>
      <c r="AA232" s="39"/>
      <c r="AB232" s="39"/>
      <c r="AC232" s="39"/>
      <c r="AD232" s="39"/>
      <c r="AE232" s="39"/>
      <c r="AT232" s="18" t="s">
        <v>359</v>
      </c>
      <c r="AU232" s="18" t="s">
        <v>84</v>
      </c>
    </row>
    <row r="233" s="2" customFormat="1" ht="16.5" customHeight="1">
      <c r="A233" s="39"/>
      <c r="B233" s="40"/>
      <c r="C233" s="229" t="s">
        <v>821</v>
      </c>
      <c r="D233" s="229" t="s">
        <v>352</v>
      </c>
      <c r="E233" s="230" t="s">
        <v>8361</v>
      </c>
      <c r="F233" s="231" t="s">
        <v>8362</v>
      </c>
      <c r="G233" s="232" t="s">
        <v>4932</v>
      </c>
      <c r="H233" s="233">
        <v>1</v>
      </c>
      <c r="I233" s="234"/>
      <c r="J233" s="235">
        <f>ROUND(I233*H233,2)</f>
        <v>0</v>
      </c>
      <c r="K233" s="231" t="s">
        <v>1</v>
      </c>
      <c r="L233" s="45"/>
      <c r="M233" s="236" t="s">
        <v>1</v>
      </c>
      <c r="N233" s="237" t="s">
        <v>41</v>
      </c>
      <c r="O233" s="92"/>
      <c r="P233" s="238">
        <f>O233*H233</f>
        <v>0</v>
      </c>
      <c r="Q233" s="238">
        <v>0</v>
      </c>
      <c r="R233" s="238">
        <f>Q233*H233</f>
        <v>0</v>
      </c>
      <c r="S233" s="238">
        <v>0</v>
      </c>
      <c r="T233" s="239">
        <f>S233*H233</f>
        <v>0</v>
      </c>
      <c r="U233" s="39"/>
      <c r="V233" s="39"/>
      <c r="W233" s="39"/>
      <c r="X233" s="39"/>
      <c r="Y233" s="39"/>
      <c r="Z233" s="39"/>
      <c r="AA233" s="39"/>
      <c r="AB233" s="39"/>
      <c r="AC233" s="39"/>
      <c r="AD233" s="39"/>
      <c r="AE233" s="39"/>
      <c r="AR233" s="240" t="s">
        <v>357</v>
      </c>
      <c r="AT233" s="240" t="s">
        <v>352</v>
      </c>
      <c r="AU233" s="240" t="s">
        <v>84</v>
      </c>
      <c r="AY233" s="18" t="s">
        <v>350</v>
      </c>
      <c r="BE233" s="241">
        <f>IF(N233="základní",J233,0)</f>
        <v>0</v>
      </c>
      <c r="BF233" s="241">
        <f>IF(N233="snížená",J233,0)</f>
        <v>0</v>
      </c>
      <c r="BG233" s="241">
        <f>IF(N233="zákl. přenesená",J233,0)</f>
        <v>0</v>
      </c>
      <c r="BH233" s="241">
        <f>IF(N233="sníž. přenesená",J233,0)</f>
        <v>0</v>
      </c>
      <c r="BI233" s="241">
        <f>IF(N233="nulová",J233,0)</f>
        <v>0</v>
      </c>
      <c r="BJ233" s="18" t="s">
        <v>84</v>
      </c>
      <c r="BK233" s="241">
        <f>ROUND(I233*H233,2)</f>
        <v>0</v>
      </c>
      <c r="BL233" s="18" t="s">
        <v>357</v>
      </c>
      <c r="BM233" s="240" t="s">
        <v>1961</v>
      </c>
    </row>
    <row r="234" s="2" customFormat="1">
      <c r="A234" s="39"/>
      <c r="B234" s="40"/>
      <c r="C234" s="41"/>
      <c r="D234" s="242" t="s">
        <v>359</v>
      </c>
      <c r="E234" s="41"/>
      <c r="F234" s="243" t="s">
        <v>8362</v>
      </c>
      <c r="G234" s="41"/>
      <c r="H234" s="41"/>
      <c r="I234" s="244"/>
      <c r="J234" s="41"/>
      <c r="K234" s="41"/>
      <c r="L234" s="45"/>
      <c r="M234" s="245"/>
      <c r="N234" s="246"/>
      <c r="O234" s="92"/>
      <c r="P234" s="92"/>
      <c r="Q234" s="92"/>
      <c r="R234" s="92"/>
      <c r="S234" s="92"/>
      <c r="T234" s="93"/>
      <c r="U234" s="39"/>
      <c r="V234" s="39"/>
      <c r="W234" s="39"/>
      <c r="X234" s="39"/>
      <c r="Y234" s="39"/>
      <c r="Z234" s="39"/>
      <c r="AA234" s="39"/>
      <c r="AB234" s="39"/>
      <c r="AC234" s="39"/>
      <c r="AD234" s="39"/>
      <c r="AE234" s="39"/>
      <c r="AT234" s="18" t="s">
        <v>359</v>
      </c>
      <c r="AU234" s="18" t="s">
        <v>84</v>
      </c>
    </row>
    <row r="235" s="2" customFormat="1" ht="24.15" customHeight="1">
      <c r="A235" s="39"/>
      <c r="B235" s="40"/>
      <c r="C235" s="229" t="s">
        <v>828</v>
      </c>
      <c r="D235" s="229" t="s">
        <v>352</v>
      </c>
      <c r="E235" s="230" t="s">
        <v>8363</v>
      </c>
      <c r="F235" s="231" t="s">
        <v>8364</v>
      </c>
      <c r="G235" s="232" t="s">
        <v>4932</v>
      </c>
      <c r="H235" s="233">
        <v>1</v>
      </c>
      <c r="I235" s="234"/>
      <c r="J235" s="235">
        <f>ROUND(I235*H235,2)</f>
        <v>0</v>
      </c>
      <c r="K235" s="231" t="s">
        <v>1</v>
      </c>
      <c r="L235" s="45"/>
      <c r="M235" s="236" t="s">
        <v>1</v>
      </c>
      <c r="N235" s="237" t="s">
        <v>41</v>
      </c>
      <c r="O235" s="92"/>
      <c r="P235" s="238">
        <f>O235*H235</f>
        <v>0</v>
      </c>
      <c r="Q235" s="238">
        <v>0</v>
      </c>
      <c r="R235" s="238">
        <f>Q235*H235</f>
        <v>0</v>
      </c>
      <c r="S235" s="238">
        <v>0</v>
      </c>
      <c r="T235" s="239">
        <f>S235*H235</f>
        <v>0</v>
      </c>
      <c r="U235" s="39"/>
      <c r="V235" s="39"/>
      <c r="W235" s="39"/>
      <c r="X235" s="39"/>
      <c r="Y235" s="39"/>
      <c r="Z235" s="39"/>
      <c r="AA235" s="39"/>
      <c r="AB235" s="39"/>
      <c r="AC235" s="39"/>
      <c r="AD235" s="39"/>
      <c r="AE235" s="39"/>
      <c r="AR235" s="240" t="s">
        <v>357</v>
      </c>
      <c r="AT235" s="240" t="s">
        <v>352</v>
      </c>
      <c r="AU235" s="240" t="s">
        <v>84</v>
      </c>
      <c r="AY235" s="18" t="s">
        <v>350</v>
      </c>
      <c r="BE235" s="241">
        <f>IF(N235="základní",J235,0)</f>
        <v>0</v>
      </c>
      <c r="BF235" s="241">
        <f>IF(N235="snížená",J235,0)</f>
        <v>0</v>
      </c>
      <c r="BG235" s="241">
        <f>IF(N235="zákl. přenesená",J235,0)</f>
        <v>0</v>
      </c>
      <c r="BH235" s="241">
        <f>IF(N235="sníž. přenesená",J235,0)</f>
        <v>0</v>
      </c>
      <c r="BI235" s="241">
        <f>IF(N235="nulová",J235,0)</f>
        <v>0</v>
      </c>
      <c r="BJ235" s="18" t="s">
        <v>84</v>
      </c>
      <c r="BK235" s="241">
        <f>ROUND(I235*H235,2)</f>
        <v>0</v>
      </c>
      <c r="BL235" s="18" t="s">
        <v>357</v>
      </c>
      <c r="BM235" s="240" t="s">
        <v>1977</v>
      </c>
    </row>
    <row r="236" s="2" customFormat="1">
      <c r="A236" s="39"/>
      <c r="B236" s="40"/>
      <c r="C236" s="41"/>
      <c r="D236" s="242" t="s">
        <v>359</v>
      </c>
      <c r="E236" s="41"/>
      <c r="F236" s="243" t="s">
        <v>8364</v>
      </c>
      <c r="G236" s="41"/>
      <c r="H236" s="41"/>
      <c r="I236" s="244"/>
      <c r="J236" s="41"/>
      <c r="K236" s="41"/>
      <c r="L236" s="45"/>
      <c r="M236" s="245"/>
      <c r="N236" s="246"/>
      <c r="O236" s="92"/>
      <c r="P236" s="92"/>
      <c r="Q236" s="92"/>
      <c r="R236" s="92"/>
      <c r="S236" s="92"/>
      <c r="T236" s="93"/>
      <c r="U236" s="39"/>
      <c r="V236" s="39"/>
      <c r="W236" s="39"/>
      <c r="X236" s="39"/>
      <c r="Y236" s="39"/>
      <c r="Z236" s="39"/>
      <c r="AA236" s="39"/>
      <c r="AB236" s="39"/>
      <c r="AC236" s="39"/>
      <c r="AD236" s="39"/>
      <c r="AE236" s="39"/>
      <c r="AT236" s="18" t="s">
        <v>359</v>
      </c>
      <c r="AU236" s="18" t="s">
        <v>84</v>
      </c>
    </row>
    <row r="237" s="2" customFormat="1" ht="24.15" customHeight="1">
      <c r="A237" s="39"/>
      <c r="B237" s="40"/>
      <c r="C237" s="229" t="s">
        <v>834</v>
      </c>
      <c r="D237" s="229" t="s">
        <v>352</v>
      </c>
      <c r="E237" s="230" t="s">
        <v>8365</v>
      </c>
      <c r="F237" s="231" t="s">
        <v>8366</v>
      </c>
      <c r="G237" s="232" t="s">
        <v>4932</v>
      </c>
      <c r="H237" s="233">
        <v>1</v>
      </c>
      <c r="I237" s="234"/>
      <c r="J237" s="235">
        <f>ROUND(I237*H237,2)</f>
        <v>0</v>
      </c>
      <c r="K237" s="231" t="s">
        <v>1</v>
      </c>
      <c r="L237" s="45"/>
      <c r="M237" s="236" t="s">
        <v>1</v>
      </c>
      <c r="N237" s="237" t="s">
        <v>41</v>
      </c>
      <c r="O237" s="92"/>
      <c r="P237" s="238">
        <f>O237*H237</f>
        <v>0</v>
      </c>
      <c r="Q237" s="238">
        <v>0</v>
      </c>
      <c r="R237" s="238">
        <f>Q237*H237</f>
        <v>0</v>
      </c>
      <c r="S237" s="238">
        <v>0</v>
      </c>
      <c r="T237" s="239">
        <f>S237*H237</f>
        <v>0</v>
      </c>
      <c r="U237" s="39"/>
      <c r="V237" s="39"/>
      <c r="W237" s="39"/>
      <c r="X237" s="39"/>
      <c r="Y237" s="39"/>
      <c r="Z237" s="39"/>
      <c r="AA237" s="39"/>
      <c r="AB237" s="39"/>
      <c r="AC237" s="39"/>
      <c r="AD237" s="39"/>
      <c r="AE237" s="39"/>
      <c r="AR237" s="240" t="s">
        <v>357</v>
      </c>
      <c r="AT237" s="240" t="s">
        <v>352</v>
      </c>
      <c r="AU237" s="240" t="s">
        <v>84</v>
      </c>
      <c r="AY237" s="18" t="s">
        <v>350</v>
      </c>
      <c r="BE237" s="241">
        <f>IF(N237="základní",J237,0)</f>
        <v>0</v>
      </c>
      <c r="BF237" s="241">
        <f>IF(N237="snížená",J237,0)</f>
        <v>0</v>
      </c>
      <c r="BG237" s="241">
        <f>IF(N237="zákl. přenesená",J237,0)</f>
        <v>0</v>
      </c>
      <c r="BH237" s="241">
        <f>IF(N237="sníž. přenesená",J237,0)</f>
        <v>0</v>
      </c>
      <c r="BI237" s="241">
        <f>IF(N237="nulová",J237,0)</f>
        <v>0</v>
      </c>
      <c r="BJ237" s="18" t="s">
        <v>84</v>
      </c>
      <c r="BK237" s="241">
        <f>ROUND(I237*H237,2)</f>
        <v>0</v>
      </c>
      <c r="BL237" s="18" t="s">
        <v>357</v>
      </c>
      <c r="BM237" s="240" t="s">
        <v>1990</v>
      </c>
    </row>
    <row r="238" s="2" customFormat="1">
      <c r="A238" s="39"/>
      <c r="B238" s="40"/>
      <c r="C238" s="41"/>
      <c r="D238" s="242" t="s">
        <v>359</v>
      </c>
      <c r="E238" s="41"/>
      <c r="F238" s="243" t="s">
        <v>8366</v>
      </c>
      <c r="G238" s="41"/>
      <c r="H238" s="41"/>
      <c r="I238" s="244"/>
      <c r="J238" s="41"/>
      <c r="K238" s="41"/>
      <c r="L238" s="45"/>
      <c r="M238" s="245"/>
      <c r="N238" s="246"/>
      <c r="O238" s="92"/>
      <c r="P238" s="92"/>
      <c r="Q238" s="92"/>
      <c r="R238" s="92"/>
      <c r="S238" s="92"/>
      <c r="T238" s="93"/>
      <c r="U238" s="39"/>
      <c r="V238" s="39"/>
      <c r="W238" s="39"/>
      <c r="X238" s="39"/>
      <c r="Y238" s="39"/>
      <c r="Z238" s="39"/>
      <c r="AA238" s="39"/>
      <c r="AB238" s="39"/>
      <c r="AC238" s="39"/>
      <c r="AD238" s="39"/>
      <c r="AE238" s="39"/>
      <c r="AT238" s="18" t="s">
        <v>359</v>
      </c>
      <c r="AU238" s="18" t="s">
        <v>84</v>
      </c>
    </row>
    <row r="239" s="2" customFormat="1" ht="16.5" customHeight="1">
      <c r="A239" s="39"/>
      <c r="B239" s="40"/>
      <c r="C239" s="229" t="s">
        <v>854</v>
      </c>
      <c r="D239" s="229" t="s">
        <v>352</v>
      </c>
      <c r="E239" s="230" t="s">
        <v>8367</v>
      </c>
      <c r="F239" s="231" t="s">
        <v>8368</v>
      </c>
      <c r="G239" s="232" t="s">
        <v>4932</v>
      </c>
      <c r="H239" s="233">
        <v>6</v>
      </c>
      <c r="I239" s="234"/>
      <c r="J239" s="235">
        <f>ROUND(I239*H239,2)</f>
        <v>0</v>
      </c>
      <c r="K239" s="231" t="s">
        <v>1</v>
      </c>
      <c r="L239" s="45"/>
      <c r="M239" s="236" t="s">
        <v>1</v>
      </c>
      <c r="N239" s="237" t="s">
        <v>41</v>
      </c>
      <c r="O239" s="92"/>
      <c r="P239" s="238">
        <f>O239*H239</f>
        <v>0</v>
      </c>
      <c r="Q239" s="238">
        <v>0</v>
      </c>
      <c r="R239" s="238">
        <f>Q239*H239</f>
        <v>0</v>
      </c>
      <c r="S239" s="238">
        <v>0</v>
      </c>
      <c r="T239" s="239">
        <f>S239*H239</f>
        <v>0</v>
      </c>
      <c r="U239" s="39"/>
      <c r="V239" s="39"/>
      <c r="W239" s="39"/>
      <c r="X239" s="39"/>
      <c r="Y239" s="39"/>
      <c r="Z239" s="39"/>
      <c r="AA239" s="39"/>
      <c r="AB239" s="39"/>
      <c r="AC239" s="39"/>
      <c r="AD239" s="39"/>
      <c r="AE239" s="39"/>
      <c r="AR239" s="240" t="s">
        <v>357</v>
      </c>
      <c r="AT239" s="240" t="s">
        <v>352</v>
      </c>
      <c r="AU239" s="240" t="s">
        <v>84</v>
      </c>
      <c r="AY239" s="18" t="s">
        <v>350</v>
      </c>
      <c r="BE239" s="241">
        <f>IF(N239="základní",J239,0)</f>
        <v>0</v>
      </c>
      <c r="BF239" s="241">
        <f>IF(N239="snížená",J239,0)</f>
        <v>0</v>
      </c>
      <c r="BG239" s="241">
        <f>IF(N239="zákl. přenesená",J239,0)</f>
        <v>0</v>
      </c>
      <c r="BH239" s="241">
        <f>IF(N239="sníž. přenesená",J239,0)</f>
        <v>0</v>
      </c>
      <c r="BI239" s="241">
        <f>IF(N239="nulová",J239,0)</f>
        <v>0</v>
      </c>
      <c r="BJ239" s="18" t="s">
        <v>84</v>
      </c>
      <c r="BK239" s="241">
        <f>ROUND(I239*H239,2)</f>
        <v>0</v>
      </c>
      <c r="BL239" s="18" t="s">
        <v>357</v>
      </c>
      <c r="BM239" s="240" t="s">
        <v>2003</v>
      </c>
    </row>
    <row r="240" s="2" customFormat="1">
      <c r="A240" s="39"/>
      <c r="B240" s="40"/>
      <c r="C240" s="41"/>
      <c r="D240" s="242" t="s">
        <v>359</v>
      </c>
      <c r="E240" s="41"/>
      <c r="F240" s="243" t="s">
        <v>8368</v>
      </c>
      <c r="G240" s="41"/>
      <c r="H240" s="41"/>
      <c r="I240" s="244"/>
      <c r="J240" s="41"/>
      <c r="K240" s="41"/>
      <c r="L240" s="45"/>
      <c r="M240" s="245"/>
      <c r="N240" s="246"/>
      <c r="O240" s="92"/>
      <c r="P240" s="92"/>
      <c r="Q240" s="92"/>
      <c r="R240" s="92"/>
      <c r="S240" s="92"/>
      <c r="T240" s="93"/>
      <c r="U240" s="39"/>
      <c r="V240" s="39"/>
      <c r="W240" s="39"/>
      <c r="X240" s="39"/>
      <c r="Y240" s="39"/>
      <c r="Z240" s="39"/>
      <c r="AA240" s="39"/>
      <c r="AB240" s="39"/>
      <c r="AC240" s="39"/>
      <c r="AD240" s="39"/>
      <c r="AE240" s="39"/>
      <c r="AT240" s="18" t="s">
        <v>359</v>
      </c>
      <c r="AU240" s="18" t="s">
        <v>84</v>
      </c>
    </row>
    <row r="241" s="2" customFormat="1" ht="16.5" customHeight="1">
      <c r="A241" s="39"/>
      <c r="B241" s="40"/>
      <c r="C241" s="229" t="s">
        <v>872</v>
      </c>
      <c r="D241" s="229" t="s">
        <v>352</v>
      </c>
      <c r="E241" s="230" t="s">
        <v>8369</v>
      </c>
      <c r="F241" s="231" t="s">
        <v>8370</v>
      </c>
      <c r="G241" s="232" t="s">
        <v>4932</v>
      </c>
      <c r="H241" s="233">
        <v>29</v>
      </c>
      <c r="I241" s="234"/>
      <c r="J241" s="235">
        <f>ROUND(I241*H241,2)</f>
        <v>0</v>
      </c>
      <c r="K241" s="231" t="s">
        <v>1</v>
      </c>
      <c r="L241" s="45"/>
      <c r="M241" s="236" t="s">
        <v>1</v>
      </c>
      <c r="N241" s="237" t="s">
        <v>41</v>
      </c>
      <c r="O241" s="92"/>
      <c r="P241" s="238">
        <f>O241*H241</f>
        <v>0</v>
      </c>
      <c r="Q241" s="238">
        <v>0</v>
      </c>
      <c r="R241" s="238">
        <f>Q241*H241</f>
        <v>0</v>
      </c>
      <c r="S241" s="238">
        <v>0</v>
      </c>
      <c r="T241" s="239">
        <f>S241*H241</f>
        <v>0</v>
      </c>
      <c r="U241" s="39"/>
      <c r="V241" s="39"/>
      <c r="W241" s="39"/>
      <c r="X241" s="39"/>
      <c r="Y241" s="39"/>
      <c r="Z241" s="39"/>
      <c r="AA241" s="39"/>
      <c r="AB241" s="39"/>
      <c r="AC241" s="39"/>
      <c r="AD241" s="39"/>
      <c r="AE241" s="39"/>
      <c r="AR241" s="240" t="s">
        <v>357</v>
      </c>
      <c r="AT241" s="240" t="s">
        <v>352</v>
      </c>
      <c r="AU241" s="240" t="s">
        <v>84</v>
      </c>
      <c r="AY241" s="18" t="s">
        <v>350</v>
      </c>
      <c r="BE241" s="241">
        <f>IF(N241="základní",J241,0)</f>
        <v>0</v>
      </c>
      <c r="BF241" s="241">
        <f>IF(N241="snížená",J241,0)</f>
        <v>0</v>
      </c>
      <c r="BG241" s="241">
        <f>IF(N241="zákl. přenesená",J241,0)</f>
        <v>0</v>
      </c>
      <c r="BH241" s="241">
        <f>IF(N241="sníž. přenesená",J241,0)</f>
        <v>0</v>
      </c>
      <c r="BI241" s="241">
        <f>IF(N241="nulová",J241,0)</f>
        <v>0</v>
      </c>
      <c r="BJ241" s="18" t="s">
        <v>84</v>
      </c>
      <c r="BK241" s="241">
        <f>ROUND(I241*H241,2)</f>
        <v>0</v>
      </c>
      <c r="BL241" s="18" t="s">
        <v>357</v>
      </c>
      <c r="BM241" s="240" t="s">
        <v>2015</v>
      </c>
    </row>
    <row r="242" s="2" customFormat="1">
      <c r="A242" s="39"/>
      <c r="B242" s="40"/>
      <c r="C242" s="41"/>
      <c r="D242" s="242" t="s">
        <v>359</v>
      </c>
      <c r="E242" s="41"/>
      <c r="F242" s="243" t="s">
        <v>8370</v>
      </c>
      <c r="G242" s="41"/>
      <c r="H242" s="41"/>
      <c r="I242" s="244"/>
      <c r="J242" s="41"/>
      <c r="K242" s="41"/>
      <c r="L242" s="45"/>
      <c r="M242" s="245"/>
      <c r="N242" s="246"/>
      <c r="O242" s="92"/>
      <c r="P242" s="92"/>
      <c r="Q242" s="92"/>
      <c r="R242" s="92"/>
      <c r="S242" s="92"/>
      <c r="T242" s="93"/>
      <c r="U242" s="39"/>
      <c r="V242" s="39"/>
      <c r="W242" s="39"/>
      <c r="X242" s="39"/>
      <c r="Y242" s="39"/>
      <c r="Z242" s="39"/>
      <c r="AA242" s="39"/>
      <c r="AB242" s="39"/>
      <c r="AC242" s="39"/>
      <c r="AD242" s="39"/>
      <c r="AE242" s="39"/>
      <c r="AT242" s="18" t="s">
        <v>359</v>
      </c>
      <c r="AU242" s="18" t="s">
        <v>84</v>
      </c>
    </row>
    <row r="243" s="2" customFormat="1" ht="16.5" customHeight="1">
      <c r="A243" s="39"/>
      <c r="B243" s="40"/>
      <c r="C243" s="229" t="s">
        <v>877</v>
      </c>
      <c r="D243" s="229" t="s">
        <v>352</v>
      </c>
      <c r="E243" s="230" t="s">
        <v>8371</v>
      </c>
      <c r="F243" s="231" t="s">
        <v>8372</v>
      </c>
      <c r="G243" s="232" t="s">
        <v>4932</v>
      </c>
      <c r="H243" s="233">
        <v>1</v>
      </c>
      <c r="I243" s="234"/>
      <c r="J243" s="235">
        <f>ROUND(I243*H243,2)</f>
        <v>0</v>
      </c>
      <c r="K243" s="231" t="s">
        <v>1</v>
      </c>
      <c r="L243" s="45"/>
      <c r="M243" s="236" t="s">
        <v>1</v>
      </c>
      <c r="N243" s="237" t="s">
        <v>41</v>
      </c>
      <c r="O243" s="92"/>
      <c r="P243" s="238">
        <f>O243*H243</f>
        <v>0</v>
      </c>
      <c r="Q243" s="238">
        <v>0</v>
      </c>
      <c r="R243" s="238">
        <f>Q243*H243</f>
        <v>0</v>
      </c>
      <c r="S243" s="238">
        <v>0</v>
      </c>
      <c r="T243" s="239">
        <f>S243*H243</f>
        <v>0</v>
      </c>
      <c r="U243" s="39"/>
      <c r="V243" s="39"/>
      <c r="W243" s="39"/>
      <c r="X243" s="39"/>
      <c r="Y243" s="39"/>
      <c r="Z243" s="39"/>
      <c r="AA243" s="39"/>
      <c r="AB243" s="39"/>
      <c r="AC243" s="39"/>
      <c r="AD243" s="39"/>
      <c r="AE243" s="39"/>
      <c r="AR243" s="240" t="s">
        <v>357</v>
      </c>
      <c r="AT243" s="240" t="s">
        <v>352</v>
      </c>
      <c r="AU243" s="240" t="s">
        <v>84</v>
      </c>
      <c r="AY243" s="18" t="s">
        <v>350</v>
      </c>
      <c r="BE243" s="241">
        <f>IF(N243="základní",J243,0)</f>
        <v>0</v>
      </c>
      <c r="BF243" s="241">
        <f>IF(N243="snížená",J243,0)</f>
        <v>0</v>
      </c>
      <c r="BG243" s="241">
        <f>IF(N243="zákl. přenesená",J243,0)</f>
        <v>0</v>
      </c>
      <c r="BH243" s="241">
        <f>IF(N243="sníž. přenesená",J243,0)</f>
        <v>0</v>
      </c>
      <c r="BI243" s="241">
        <f>IF(N243="nulová",J243,0)</f>
        <v>0</v>
      </c>
      <c r="BJ243" s="18" t="s">
        <v>84</v>
      </c>
      <c r="BK243" s="241">
        <f>ROUND(I243*H243,2)</f>
        <v>0</v>
      </c>
      <c r="BL243" s="18" t="s">
        <v>357</v>
      </c>
      <c r="BM243" s="240" t="s">
        <v>2024</v>
      </c>
    </row>
    <row r="244" s="2" customFormat="1">
      <c r="A244" s="39"/>
      <c r="B244" s="40"/>
      <c r="C244" s="41"/>
      <c r="D244" s="242" t="s">
        <v>359</v>
      </c>
      <c r="E244" s="41"/>
      <c r="F244" s="243" t="s">
        <v>8372</v>
      </c>
      <c r="G244" s="41"/>
      <c r="H244" s="41"/>
      <c r="I244" s="244"/>
      <c r="J244" s="41"/>
      <c r="K244" s="41"/>
      <c r="L244" s="45"/>
      <c r="M244" s="245"/>
      <c r="N244" s="246"/>
      <c r="O244" s="92"/>
      <c r="P244" s="92"/>
      <c r="Q244" s="92"/>
      <c r="R244" s="92"/>
      <c r="S244" s="92"/>
      <c r="T244" s="93"/>
      <c r="U244" s="39"/>
      <c r="V244" s="39"/>
      <c r="W244" s="39"/>
      <c r="X244" s="39"/>
      <c r="Y244" s="39"/>
      <c r="Z244" s="39"/>
      <c r="AA244" s="39"/>
      <c r="AB244" s="39"/>
      <c r="AC244" s="39"/>
      <c r="AD244" s="39"/>
      <c r="AE244" s="39"/>
      <c r="AT244" s="18" t="s">
        <v>359</v>
      </c>
      <c r="AU244" s="18" t="s">
        <v>84</v>
      </c>
    </row>
    <row r="245" s="2" customFormat="1" ht="16.5" customHeight="1">
      <c r="A245" s="39"/>
      <c r="B245" s="40"/>
      <c r="C245" s="229" t="s">
        <v>882</v>
      </c>
      <c r="D245" s="229" t="s">
        <v>352</v>
      </c>
      <c r="E245" s="230" t="s">
        <v>8373</v>
      </c>
      <c r="F245" s="231" t="s">
        <v>8374</v>
      </c>
      <c r="G245" s="232" t="s">
        <v>4932</v>
      </c>
      <c r="H245" s="233">
        <v>1</v>
      </c>
      <c r="I245" s="234"/>
      <c r="J245" s="235">
        <f>ROUND(I245*H245,2)</f>
        <v>0</v>
      </c>
      <c r="K245" s="231" t="s">
        <v>1</v>
      </c>
      <c r="L245" s="45"/>
      <c r="M245" s="236" t="s">
        <v>1</v>
      </c>
      <c r="N245" s="237" t="s">
        <v>41</v>
      </c>
      <c r="O245" s="92"/>
      <c r="P245" s="238">
        <f>O245*H245</f>
        <v>0</v>
      </c>
      <c r="Q245" s="238">
        <v>0</v>
      </c>
      <c r="R245" s="238">
        <f>Q245*H245</f>
        <v>0</v>
      </c>
      <c r="S245" s="238">
        <v>0</v>
      </c>
      <c r="T245" s="239">
        <f>S245*H245</f>
        <v>0</v>
      </c>
      <c r="U245" s="39"/>
      <c r="V245" s="39"/>
      <c r="W245" s="39"/>
      <c r="X245" s="39"/>
      <c r="Y245" s="39"/>
      <c r="Z245" s="39"/>
      <c r="AA245" s="39"/>
      <c r="AB245" s="39"/>
      <c r="AC245" s="39"/>
      <c r="AD245" s="39"/>
      <c r="AE245" s="39"/>
      <c r="AR245" s="240" t="s">
        <v>357</v>
      </c>
      <c r="AT245" s="240" t="s">
        <v>352</v>
      </c>
      <c r="AU245" s="240" t="s">
        <v>84</v>
      </c>
      <c r="AY245" s="18" t="s">
        <v>350</v>
      </c>
      <c r="BE245" s="241">
        <f>IF(N245="základní",J245,0)</f>
        <v>0</v>
      </c>
      <c r="BF245" s="241">
        <f>IF(N245="snížená",J245,0)</f>
        <v>0</v>
      </c>
      <c r="BG245" s="241">
        <f>IF(N245="zákl. přenesená",J245,0)</f>
        <v>0</v>
      </c>
      <c r="BH245" s="241">
        <f>IF(N245="sníž. přenesená",J245,0)</f>
        <v>0</v>
      </c>
      <c r="BI245" s="241">
        <f>IF(N245="nulová",J245,0)</f>
        <v>0</v>
      </c>
      <c r="BJ245" s="18" t="s">
        <v>84</v>
      </c>
      <c r="BK245" s="241">
        <f>ROUND(I245*H245,2)</f>
        <v>0</v>
      </c>
      <c r="BL245" s="18" t="s">
        <v>357</v>
      </c>
      <c r="BM245" s="240" t="s">
        <v>2035</v>
      </c>
    </row>
    <row r="246" s="2" customFormat="1">
      <c r="A246" s="39"/>
      <c r="B246" s="40"/>
      <c r="C246" s="41"/>
      <c r="D246" s="242" t="s">
        <v>359</v>
      </c>
      <c r="E246" s="41"/>
      <c r="F246" s="243" t="s">
        <v>8374</v>
      </c>
      <c r="G246" s="41"/>
      <c r="H246" s="41"/>
      <c r="I246" s="244"/>
      <c r="J246" s="41"/>
      <c r="K246" s="41"/>
      <c r="L246" s="45"/>
      <c r="M246" s="245"/>
      <c r="N246" s="246"/>
      <c r="O246" s="92"/>
      <c r="P246" s="92"/>
      <c r="Q246" s="92"/>
      <c r="R246" s="92"/>
      <c r="S246" s="92"/>
      <c r="T246" s="93"/>
      <c r="U246" s="39"/>
      <c r="V246" s="39"/>
      <c r="W246" s="39"/>
      <c r="X246" s="39"/>
      <c r="Y246" s="39"/>
      <c r="Z246" s="39"/>
      <c r="AA246" s="39"/>
      <c r="AB246" s="39"/>
      <c r="AC246" s="39"/>
      <c r="AD246" s="39"/>
      <c r="AE246" s="39"/>
      <c r="AT246" s="18" t="s">
        <v>359</v>
      </c>
      <c r="AU246" s="18" t="s">
        <v>84</v>
      </c>
    </row>
    <row r="247" s="2" customFormat="1" ht="16.5" customHeight="1">
      <c r="A247" s="39"/>
      <c r="B247" s="40"/>
      <c r="C247" s="229" t="s">
        <v>888</v>
      </c>
      <c r="D247" s="229" t="s">
        <v>352</v>
      </c>
      <c r="E247" s="230" t="s">
        <v>8375</v>
      </c>
      <c r="F247" s="231" t="s">
        <v>8376</v>
      </c>
      <c r="G247" s="232" t="s">
        <v>4932</v>
      </c>
      <c r="H247" s="233">
        <v>8</v>
      </c>
      <c r="I247" s="234"/>
      <c r="J247" s="235">
        <f>ROUND(I247*H247,2)</f>
        <v>0</v>
      </c>
      <c r="K247" s="231" t="s">
        <v>1</v>
      </c>
      <c r="L247" s="45"/>
      <c r="M247" s="236" t="s">
        <v>1</v>
      </c>
      <c r="N247" s="237" t="s">
        <v>41</v>
      </c>
      <c r="O247" s="92"/>
      <c r="P247" s="238">
        <f>O247*H247</f>
        <v>0</v>
      </c>
      <c r="Q247" s="238">
        <v>0</v>
      </c>
      <c r="R247" s="238">
        <f>Q247*H247</f>
        <v>0</v>
      </c>
      <c r="S247" s="238">
        <v>0</v>
      </c>
      <c r="T247" s="239">
        <f>S247*H247</f>
        <v>0</v>
      </c>
      <c r="U247" s="39"/>
      <c r="V247" s="39"/>
      <c r="W247" s="39"/>
      <c r="X247" s="39"/>
      <c r="Y247" s="39"/>
      <c r="Z247" s="39"/>
      <c r="AA247" s="39"/>
      <c r="AB247" s="39"/>
      <c r="AC247" s="39"/>
      <c r="AD247" s="39"/>
      <c r="AE247" s="39"/>
      <c r="AR247" s="240" t="s">
        <v>357</v>
      </c>
      <c r="AT247" s="240" t="s">
        <v>352</v>
      </c>
      <c r="AU247" s="240" t="s">
        <v>84</v>
      </c>
      <c r="AY247" s="18" t="s">
        <v>350</v>
      </c>
      <c r="BE247" s="241">
        <f>IF(N247="základní",J247,0)</f>
        <v>0</v>
      </c>
      <c r="BF247" s="241">
        <f>IF(N247="snížená",J247,0)</f>
        <v>0</v>
      </c>
      <c r="BG247" s="241">
        <f>IF(N247="zákl. přenesená",J247,0)</f>
        <v>0</v>
      </c>
      <c r="BH247" s="241">
        <f>IF(N247="sníž. přenesená",J247,0)</f>
        <v>0</v>
      </c>
      <c r="BI247" s="241">
        <f>IF(N247="nulová",J247,0)</f>
        <v>0</v>
      </c>
      <c r="BJ247" s="18" t="s">
        <v>84</v>
      </c>
      <c r="BK247" s="241">
        <f>ROUND(I247*H247,2)</f>
        <v>0</v>
      </c>
      <c r="BL247" s="18" t="s">
        <v>357</v>
      </c>
      <c r="BM247" s="240" t="s">
        <v>2048</v>
      </c>
    </row>
    <row r="248" s="2" customFormat="1">
      <c r="A248" s="39"/>
      <c r="B248" s="40"/>
      <c r="C248" s="41"/>
      <c r="D248" s="242" t="s">
        <v>359</v>
      </c>
      <c r="E248" s="41"/>
      <c r="F248" s="243" t="s">
        <v>8376</v>
      </c>
      <c r="G248" s="41"/>
      <c r="H248" s="41"/>
      <c r="I248" s="244"/>
      <c r="J248" s="41"/>
      <c r="K248" s="41"/>
      <c r="L248" s="45"/>
      <c r="M248" s="245"/>
      <c r="N248" s="246"/>
      <c r="O248" s="92"/>
      <c r="P248" s="92"/>
      <c r="Q248" s="92"/>
      <c r="R248" s="92"/>
      <c r="S248" s="92"/>
      <c r="T248" s="93"/>
      <c r="U248" s="39"/>
      <c r="V248" s="39"/>
      <c r="W248" s="39"/>
      <c r="X248" s="39"/>
      <c r="Y248" s="39"/>
      <c r="Z248" s="39"/>
      <c r="AA248" s="39"/>
      <c r="AB248" s="39"/>
      <c r="AC248" s="39"/>
      <c r="AD248" s="39"/>
      <c r="AE248" s="39"/>
      <c r="AT248" s="18" t="s">
        <v>359</v>
      </c>
      <c r="AU248" s="18" t="s">
        <v>84</v>
      </c>
    </row>
    <row r="249" s="2" customFormat="1" ht="24.15" customHeight="1">
      <c r="A249" s="39"/>
      <c r="B249" s="40"/>
      <c r="C249" s="229" t="s">
        <v>894</v>
      </c>
      <c r="D249" s="229" t="s">
        <v>352</v>
      </c>
      <c r="E249" s="230" t="s">
        <v>8377</v>
      </c>
      <c r="F249" s="231" t="s">
        <v>8298</v>
      </c>
      <c r="G249" s="232" t="s">
        <v>355</v>
      </c>
      <c r="H249" s="233">
        <v>42</v>
      </c>
      <c r="I249" s="234"/>
      <c r="J249" s="235">
        <f>ROUND(I249*H249,2)</f>
        <v>0</v>
      </c>
      <c r="K249" s="231" t="s">
        <v>1</v>
      </c>
      <c r="L249" s="45"/>
      <c r="M249" s="236" t="s">
        <v>1</v>
      </c>
      <c r="N249" s="237" t="s">
        <v>41</v>
      </c>
      <c r="O249" s="92"/>
      <c r="P249" s="238">
        <f>O249*H249</f>
        <v>0</v>
      </c>
      <c r="Q249" s="238">
        <v>0</v>
      </c>
      <c r="R249" s="238">
        <f>Q249*H249</f>
        <v>0</v>
      </c>
      <c r="S249" s="238">
        <v>0</v>
      </c>
      <c r="T249" s="239">
        <f>S249*H249</f>
        <v>0</v>
      </c>
      <c r="U249" s="39"/>
      <c r="V249" s="39"/>
      <c r="W249" s="39"/>
      <c r="X249" s="39"/>
      <c r="Y249" s="39"/>
      <c r="Z249" s="39"/>
      <c r="AA249" s="39"/>
      <c r="AB249" s="39"/>
      <c r="AC249" s="39"/>
      <c r="AD249" s="39"/>
      <c r="AE249" s="39"/>
      <c r="AR249" s="240" t="s">
        <v>357</v>
      </c>
      <c r="AT249" s="240" t="s">
        <v>352</v>
      </c>
      <c r="AU249" s="240" t="s">
        <v>84</v>
      </c>
      <c r="AY249" s="18" t="s">
        <v>350</v>
      </c>
      <c r="BE249" s="241">
        <f>IF(N249="základní",J249,0)</f>
        <v>0</v>
      </c>
      <c r="BF249" s="241">
        <f>IF(N249="snížená",J249,0)</f>
        <v>0</v>
      </c>
      <c r="BG249" s="241">
        <f>IF(N249="zákl. přenesená",J249,0)</f>
        <v>0</v>
      </c>
      <c r="BH249" s="241">
        <f>IF(N249="sníž. přenesená",J249,0)</f>
        <v>0</v>
      </c>
      <c r="BI249" s="241">
        <f>IF(N249="nulová",J249,0)</f>
        <v>0</v>
      </c>
      <c r="BJ249" s="18" t="s">
        <v>84</v>
      </c>
      <c r="BK249" s="241">
        <f>ROUND(I249*H249,2)</f>
        <v>0</v>
      </c>
      <c r="BL249" s="18" t="s">
        <v>357</v>
      </c>
      <c r="BM249" s="240" t="s">
        <v>2060</v>
      </c>
    </row>
    <row r="250" s="2" customFormat="1">
      <c r="A250" s="39"/>
      <c r="B250" s="40"/>
      <c r="C250" s="41"/>
      <c r="D250" s="242" t="s">
        <v>359</v>
      </c>
      <c r="E250" s="41"/>
      <c r="F250" s="243" t="s">
        <v>8298</v>
      </c>
      <c r="G250" s="41"/>
      <c r="H250" s="41"/>
      <c r="I250" s="244"/>
      <c r="J250" s="41"/>
      <c r="K250" s="41"/>
      <c r="L250" s="45"/>
      <c r="M250" s="245"/>
      <c r="N250" s="246"/>
      <c r="O250" s="92"/>
      <c r="P250" s="92"/>
      <c r="Q250" s="92"/>
      <c r="R250" s="92"/>
      <c r="S250" s="92"/>
      <c r="T250" s="93"/>
      <c r="U250" s="39"/>
      <c r="V250" s="39"/>
      <c r="W250" s="39"/>
      <c r="X250" s="39"/>
      <c r="Y250" s="39"/>
      <c r="Z250" s="39"/>
      <c r="AA250" s="39"/>
      <c r="AB250" s="39"/>
      <c r="AC250" s="39"/>
      <c r="AD250" s="39"/>
      <c r="AE250" s="39"/>
      <c r="AT250" s="18" t="s">
        <v>359</v>
      </c>
      <c r="AU250" s="18" t="s">
        <v>84</v>
      </c>
    </row>
    <row r="251" s="2" customFormat="1" ht="24.15" customHeight="1">
      <c r="A251" s="39"/>
      <c r="B251" s="40"/>
      <c r="C251" s="229" t="s">
        <v>911</v>
      </c>
      <c r="D251" s="229" t="s">
        <v>352</v>
      </c>
      <c r="E251" s="230" t="s">
        <v>8378</v>
      </c>
      <c r="F251" s="231" t="s">
        <v>8300</v>
      </c>
      <c r="G251" s="232" t="s">
        <v>355</v>
      </c>
      <c r="H251" s="233">
        <v>15</v>
      </c>
      <c r="I251" s="234"/>
      <c r="J251" s="235">
        <f>ROUND(I251*H251,2)</f>
        <v>0</v>
      </c>
      <c r="K251" s="231" t="s">
        <v>1</v>
      </c>
      <c r="L251" s="45"/>
      <c r="M251" s="236" t="s">
        <v>1</v>
      </c>
      <c r="N251" s="237" t="s">
        <v>41</v>
      </c>
      <c r="O251" s="92"/>
      <c r="P251" s="238">
        <f>O251*H251</f>
        <v>0</v>
      </c>
      <c r="Q251" s="238">
        <v>0</v>
      </c>
      <c r="R251" s="238">
        <f>Q251*H251</f>
        <v>0</v>
      </c>
      <c r="S251" s="238">
        <v>0</v>
      </c>
      <c r="T251" s="239">
        <f>S251*H251</f>
        <v>0</v>
      </c>
      <c r="U251" s="39"/>
      <c r="V251" s="39"/>
      <c r="W251" s="39"/>
      <c r="X251" s="39"/>
      <c r="Y251" s="39"/>
      <c r="Z251" s="39"/>
      <c r="AA251" s="39"/>
      <c r="AB251" s="39"/>
      <c r="AC251" s="39"/>
      <c r="AD251" s="39"/>
      <c r="AE251" s="39"/>
      <c r="AR251" s="240" t="s">
        <v>357</v>
      </c>
      <c r="AT251" s="240" t="s">
        <v>352</v>
      </c>
      <c r="AU251" s="240" t="s">
        <v>84</v>
      </c>
      <c r="AY251" s="18" t="s">
        <v>350</v>
      </c>
      <c r="BE251" s="241">
        <f>IF(N251="základní",J251,0)</f>
        <v>0</v>
      </c>
      <c r="BF251" s="241">
        <f>IF(N251="snížená",J251,0)</f>
        <v>0</v>
      </c>
      <c r="BG251" s="241">
        <f>IF(N251="zákl. přenesená",J251,0)</f>
        <v>0</v>
      </c>
      <c r="BH251" s="241">
        <f>IF(N251="sníž. přenesená",J251,0)</f>
        <v>0</v>
      </c>
      <c r="BI251" s="241">
        <f>IF(N251="nulová",J251,0)</f>
        <v>0</v>
      </c>
      <c r="BJ251" s="18" t="s">
        <v>84</v>
      </c>
      <c r="BK251" s="241">
        <f>ROUND(I251*H251,2)</f>
        <v>0</v>
      </c>
      <c r="BL251" s="18" t="s">
        <v>357</v>
      </c>
      <c r="BM251" s="240" t="s">
        <v>2074</v>
      </c>
    </row>
    <row r="252" s="2" customFormat="1">
      <c r="A252" s="39"/>
      <c r="B252" s="40"/>
      <c r="C252" s="41"/>
      <c r="D252" s="242" t="s">
        <v>359</v>
      </c>
      <c r="E252" s="41"/>
      <c r="F252" s="243" t="s">
        <v>8300</v>
      </c>
      <c r="G252" s="41"/>
      <c r="H252" s="41"/>
      <c r="I252" s="244"/>
      <c r="J252" s="41"/>
      <c r="K252" s="41"/>
      <c r="L252" s="45"/>
      <c r="M252" s="245"/>
      <c r="N252" s="246"/>
      <c r="O252" s="92"/>
      <c r="P252" s="92"/>
      <c r="Q252" s="92"/>
      <c r="R252" s="92"/>
      <c r="S252" s="92"/>
      <c r="T252" s="93"/>
      <c r="U252" s="39"/>
      <c r="V252" s="39"/>
      <c r="W252" s="39"/>
      <c r="X252" s="39"/>
      <c r="Y252" s="39"/>
      <c r="Z252" s="39"/>
      <c r="AA252" s="39"/>
      <c r="AB252" s="39"/>
      <c r="AC252" s="39"/>
      <c r="AD252" s="39"/>
      <c r="AE252" s="39"/>
      <c r="AT252" s="18" t="s">
        <v>359</v>
      </c>
      <c r="AU252" s="18" t="s">
        <v>84</v>
      </c>
    </row>
    <row r="253" s="2" customFormat="1" ht="16.5" customHeight="1">
      <c r="A253" s="39"/>
      <c r="B253" s="40"/>
      <c r="C253" s="229" t="s">
        <v>918</v>
      </c>
      <c r="D253" s="229" t="s">
        <v>352</v>
      </c>
      <c r="E253" s="230" t="s">
        <v>8379</v>
      </c>
      <c r="F253" s="231" t="s">
        <v>8302</v>
      </c>
      <c r="G253" s="232" t="s">
        <v>355</v>
      </c>
      <c r="H253" s="233">
        <v>27</v>
      </c>
      <c r="I253" s="234"/>
      <c r="J253" s="235">
        <f>ROUND(I253*H253,2)</f>
        <v>0</v>
      </c>
      <c r="K253" s="231" t="s">
        <v>1</v>
      </c>
      <c r="L253" s="45"/>
      <c r="M253" s="236" t="s">
        <v>1</v>
      </c>
      <c r="N253" s="237" t="s">
        <v>41</v>
      </c>
      <c r="O253" s="92"/>
      <c r="P253" s="238">
        <f>O253*H253</f>
        <v>0</v>
      </c>
      <c r="Q253" s="238">
        <v>0</v>
      </c>
      <c r="R253" s="238">
        <f>Q253*H253</f>
        <v>0</v>
      </c>
      <c r="S253" s="238">
        <v>0</v>
      </c>
      <c r="T253" s="239">
        <f>S253*H253</f>
        <v>0</v>
      </c>
      <c r="U253" s="39"/>
      <c r="V253" s="39"/>
      <c r="W253" s="39"/>
      <c r="X253" s="39"/>
      <c r="Y253" s="39"/>
      <c r="Z253" s="39"/>
      <c r="AA253" s="39"/>
      <c r="AB253" s="39"/>
      <c r="AC253" s="39"/>
      <c r="AD253" s="39"/>
      <c r="AE253" s="39"/>
      <c r="AR253" s="240" t="s">
        <v>357</v>
      </c>
      <c r="AT253" s="240" t="s">
        <v>352</v>
      </c>
      <c r="AU253" s="240" t="s">
        <v>84</v>
      </c>
      <c r="AY253" s="18" t="s">
        <v>350</v>
      </c>
      <c r="BE253" s="241">
        <f>IF(N253="základní",J253,0)</f>
        <v>0</v>
      </c>
      <c r="BF253" s="241">
        <f>IF(N253="snížená",J253,0)</f>
        <v>0</v>
      </c>
      <c r="BG253" s="241">
        <f>IF(N253="zákl. přenesená",J253,0)</f>
        <v>0</v>
      </c>
      <c r="BH253" s="241">
        <f>IF(N253="sníž. přenesená",J253,0)</f>
        <v>0</v>
      </c>
      <c r="BI253" s="241">
        <f>IF(N253="nulová",J253,0)</f>
        <v>0</v>
      </c>
      <c r="BJ253" s="18" t="s">
        <v>84</v>
      </c>
      <c r="BK253" s="241">
        <f>ROUND(I253*H253,2)</f>
        <v>0</v>
      </c>
      <c r="BL253" s="18" t="s">
        <v>357</v>
      </c>
      <c r="BM253" s="240" t="s">
        <v>2091</v>
      </c>
    </row>
    <row r="254" s="2" customFormat="1">
      <c r="A254" s="39"/>
      <c r="B254" s="40"/>
      <c r="C254" s="41"/>
      <c r="D254" s="242" t="s">
        <v>359</v>
      </c>
      <c r="E254" s="41"/>
      <c r="F254" s="243" t="s">
        <v>8302</v>
      </c>
      <c r="G254" s="41"/>
      <c r="H254" s="41"/>
      <c r="I254" s="244"/>
      <c r="J254" s="41"/>
      <c r="K254" s="41"/>
      <c r="L254" s="45"/>
      <c r="M254" s="245"/>
      <c r="N254" s="246"/>
      <c r="O254" s="92"/>
      <c r="P254" s="92"/>
      <c r="Q254" s="92"/>
      <c r="R254" s="92"/>
      <c r="S254" s="92"/>
      <c r="T254" s="93"/>
      <c r="U254" s="39"/>
      <c r="V254" s="39"/>
      <c r="W254" s="39"/>
      <c r="X254" s="39"/>
      <c r="Y254" s="39"/>
      <c r="Z254" s="39"/>
      <c r="AA254" s="39"/>
      <c r="AB254" s="39"/>
      <c r="AC254" s="39"/>
      <c r="AD254" s="39"/>
      <c r="AE254" s="39"/>
      <c r="AT254" s="18" t="s">
        <v>359</v>
      </c>
      <c r="AU254" s="18" t="s">
        <v>84</v>
      </c>
    </row>
    <row r="255" s="2" customFormat="1" ht="44.25" customHeight="1">
      <c r="A255" s="39"/>
      <c r="B255" s="40"/>
      <c r="C255" s="229" t="s">
        <v>924</v>
      </c>
      <c r="D255" s="229" t="s">
        <v>352</v>
      </c>
      <c r="E255" s="230" t="s">
        <v>8380</v>
      </c>
      <c r="F255" s="231" t="s">
        <v>8304</v>
      </c>
      <c r="G255" s="232" t="s">
        <v>355</v>
      </c>
      <c r="H255" s="233">
        <v>38</v>
      </c>
      <c r="I255" s="234"/>
      <c r="J255" s="235">
        <f>ROUND(I255*H255,2)</f>
        <v>0</v>
      </c>
      <c r="K255" s="231" t="s">
        <v>1</v>
      </c>
      <c r="L255" s="45"/>
      <c r="M255" s="236" t="s">
        <v>1</v>
      </c>
      <c r="N255" s="237" t="s">
        <v>41</v>
      </c>
      <c r="O255" s="92"/>
      <c r="P255" s="238">
        <f>O255*H255</f>
        <v>0</v>
      </c>
      <c r="Q255" s="238">
        <v>0</v>
      </c>
      <c r="R255" s="238">
        <f>Q255*H255</f>
        <v>0</v>
      </c>
      <c r="S255" s="238">
        <v>0</v>
      </c>
      <c r="T255" s="239">
        <f>S255*H255</f>
        <v>0</v>
      </c>
      <c r="U255" s="39"/>
      <c r="V255" s="39"/>
      <c r="W255" s="39"/>
      <c r="X255" s="39"/>
      <c r="Y255" s="39"/>
      <c r="Z255" s="39"/>
      <c r="AA255" s="39"/>
      <c r="AB255" s="39"/>
      <c r="AC255" s="39"/>
      <c r="AD255" s="39"/>
      <c r="AE255" s="39"/>
      <c r="AR255" s="240" t="s">
        <v>357</v>
      </c>
      <c r="AT255" s="240" t="s">
        <v>352</v>
      </c>
      <c r="AU255" s="240" t="s">
        <v>84</v>
      </c>
      <c r="AY255" s="18" t="s">
        <v>350</v>
      </c>
      <c r="BE255" s="241">
        <f>IF(N255="základní",J255,0)</f>
        <v>0</v>
      </c>
      <c r="BF255" s="241">
        <f>IF(N255="snížená",J255,0)</f>
        <v>0</v>
      </c>
      <c r="BG255" s="241">
        <f>IF(N255="zákl. přenesená",J255,0)</f>
        <v>0</v>
      </c>
      <c r="BH255" s="241">
        <f>IF(N255="sníž. přenesená",J255,0)</f>
        <v>0</v>
      </c>
      <c r="BI255" s="241">
        <f>IF(N255="nulová",J255,0)</f>
        <v>0</v>
      </c>
      <c r="BJ255" s="18" t="s">
        <v>84</v>
      </c>
      <c r="BK255" s="241">
        <f>ROUND(I255*H255,2)</f>
        <v>0</v>
      </c>
      <c r="BL255" s="18" t="s">
        <v>357</v>
      </c>
      <c r="BM255" s="240" t="s">
        <v>2102</v>
      </c>
    </row>
    <row r="256" s="2" customFormat="1">
      <c r="A256" s="39"/>
      <c r="B256" s="40"/>
      <c r="C256" s="41"/>
      <c r="D256" s="242" t="s">
        <v>359</v>
      </c>
      <c r="E256" s="41"/>
      <c r="F256" s="243" t="s">
        <v>8304</v>
      </c>
      <c r="G256" s="41"/>
      <c r="H256" s="41"/>
      <c r="I256" s="244"/>
      <c r="J256" s="41"/>
      <c r="K256" s="41"/>
      <c r="L256" s="45"/>
      <c r="M256" s="245"/>
      <c r="N256" s="246"/>
      <c r="O256" s="92"/>
      <c r="P256" s="92"/>
      <c r="Q256" s="92"/>
      <c r="R256" s="92"/>
      <c r="S256" s="92"/>
      <c r="T256" s="93"/>
      <c r="U256" s="39"/>
      <c r="V256" s="39"/>
      <c r="W256" s="39"/>
      <c r="X256" s="39"/>
      <c r="Y256" s="39"/>
      <c r="Z256" s="39"/>
      <c r="AA256" s="39"/>
      <c r="AB256" s="39"/>
      <c r="AC256" s="39"/>
      <c r="AD256" s="39"/>
      <c r="AE256" s="39"/>
      <c r="AT256" s="18" t="s">
        <v>359</v>
      </c>
      <c r="AU256" s="18" t="s">
        <v>84</v>
      </c>
    </row>
    <row r="257" s="2" customFormat="1" ht="24.15" customHeight="1">
      <c r="A257" s="39"/>
      <c r="B257" s="40"/>
      <c r="C257" s="229" t="s">
        <v>929</v>
      </c>
      <c r="D257" s="229" t="s">
        <v>352</v>
      </c>
      <c r="E257" s="230" t="s">
        <v>8381</v>
      </c>
      <c r="F257" s="231" t="s">
        <v>8382</v>
      </c>
      <c r="G257" s="232" t="s">
        <v>355</v>
      </c>
      <c r="H257" s="233">
        <v>12</v>
      </c>
      <c r="I257" s="234"/>
      <c r="J257" s="235">
        <f>ROUND(I257*H257,2)</f>
        <v>0</v>
      </c>
      <c r="K257" s="231" t="s">
        <v>1</v>
      </c>
      <c r="L257" s="45"/>
      <c r="M257" s="236" t="s">
        <v>1</v>
      </c>
      <c r="N257" s="237" t="s">
        <v>41</v>
      </c>
      <c r="O257" s="92"/>
      <c r="P257" s="238">
        <f>O257*H257</f>
        <v>0</v>
      </c>
      <c r="Q257" s="238">
        <v>0</v>
      </c>
      <c r="R257" s="238">
        <f>Q257*H257</f>
        <v>0</v>
      </c>
      <c r="S257" s="238">
        <v>0</v>
      </c>
      <c r="T257" s="239">
        <f>S257*H257</f>
        <v>0</v>
      </c>
      <c r="U257" s="39"/>
      <c r="V257" s="39"/>
      <c r="W257" s="39"/>
      <c r="X257" s="39"/>
      <c r="Y257" s="39"/>
      <c r="Z257" s="39"/>
      <c r="AA257" s="39"/>
      <c r="AB257" s="39"/>
      <c r="AC257" s="39"/>
      <c r="AD257" s="39"/>
      <c r="AE257" s="39"/>
      <c r="AR257" s="240" t="s">
        <v>357</v>
      </c>
      <c r="AT257" s="240" t="s">
        <v>352</v>
      </c>
      <c r="AU257" s="240" t="s">
        <v>84</v>
      </c>
      <c r="AY257" s="18" t="s">
        <v>350</v>
      </c>
      <c r="BE257" s="241">
        <f>IF(N257="základní",J257,0)</f>
        <v>0</v>
      </c>
      <c r="BF257" s="241">
        <f>IF(N257="snížená",J257,0)</f>
        <v>0</v>
      </c>
      <c r="BG257" s="241">
        <f>IF(N257="zákl. přenesená",J257,0)</f>
        <v>0</v>
      </c>
      <c r="BH257" s="241">
        <f>IF(N257="sníž. přenesená",J257,0)</f>
        <v>0</v>
      </c>
      <c r="BI257" s="241">
        <f>IF(N257="nulová",J257,0)</f>
        <v>0</v>
      </c>
      <c r="BJ257" s="18" t="s">
        <v>84</v>
      </c>
      <c r="BK257" s="241">
        <f>ROUND(I257*H257,2)</f>
        <v>0</v>
      </c>
      <c r="BL257" s="18" t="s">
        <v>357</v>
      </c>
      <c r="BM257" s="240" t="s">
        <v>2117</v>
      </c>
    </row>
    <row r="258" s="2" customFormat="1">
      <c r="A258" s="39"/>
      <c r="B258" s="40"/>
      <c r="C258" s="41"/>
      <c r="D258" s="242" t="s">
        <v>359</v>
      </c>
      <c r="E258" s="41"/>
      <c r="F258" s="243" t="s">
        <v>8382</v>
      </c>
      <c r="G258" s="41"/>
      <c r="H258" s="41"/>
      <c r="I258" s="244"/>
      <c r="J258" s="41"/>
      <c r="K258" s="41"/>
      <c r="L258" s="45"/>
      <c r="M258" s="245"/>
      <c r="N258" s="246"/>
      <c r="O258" s="92"/>
      <c r="P258" s="92"/>
      <c r="Q258" s="92"/>
      <c r="R258" s="92"/>
      <c r="S258" s="92"/>
      <c r="T258" s="93"/>
      <c r="U258" s="39"/>
      <c r="V258" s="39"/>
      <c r="W258" s="39"/>
      <c r="X258" s="39"/>
      <c r="Y258" s="39"/>
      <c r="Z258" s="39"/>
      <c r="AA258" s="39"/>
      <c r="AB258" s="39"/>
      <c r="AC258" s="39"/>
      <c r="AD258" s="39"/>
      <c r="AE258" s="39"/>
      <c r="AT258" s="18" t="s">
        <v>359</v>
      </c>
      <c r="AU258" s="18" t="s">
        <v>84</v>
      </c>
    </row>
    <row r="259" s="2" customFormat="1" ht="24.15" customHeight="1">
      <c r="A259" s="39"/>
      <c r="B259" s="40"/>
      <c r="C259" s="229" t="s">
        <v>937</v>
      </c>
      <c r="D259" s="229" t="s">
        <v>352</v>
      </c>
      <c r="E259" s="230" t="s">
        <v>8383</v>
      </c>
      <c r="F259" s="231" t="s">
        <v>8384</v>
      </c>
      <c r="G259" s="232" t="s">
        <v>8385</v>
      </c>
      <c r="H259" s="233">
        <v>38</v>
      </c>
      <c r="I259" s="234"/>
      <c r="J259" s="235">
        <f>ROUND(I259*H259,2)</f>
        <v>0</v>
      </c>
      <c r="K259" s="231" t="s">
        <v>1</v>
      </c>
      <c r="L259" s="45"/>
      <c r="M259" s="236" t="s">
        <v>1</v>
      </c>
      <c r="N259" s="237" t="s">
        <v>41</v>
      </c>
      <c r="O259" s="92"/>
      <c r="P259" s="238">
        <f>O259*H259</f>
        <v>0</v>
      </c>
      <c r="Q259" s="238">
        <v>0</v>
      </c>
      <c r="R259" s="238">
        <f>Q259*H259</f>
        <v>0</v>
      </c>
      <c r="S259" s="238">
        <v>0</v>
      </c>
      <c r="T259" s="239">
        <f>S259*H259</f>
        <v>0</v>
      </c>
      <c r="U259" s="39"/>
      <c r="V259" s="39"/>
      <c r="W259" s="39"/>
      <c r="X259" s="39"/>
      <c r="Y259" s="39"/>
      <c r="Z259" s="39"/>
      <c r="AA259" s="39"/>
      <c r="AB259" s="39"/>
      <c r="AC259" s="39"/>
      <c r="AD259" s="39"/>
      <c r="AE259" s="39"/>
      <c r="AR259" s="240" t="s">
        <v>357</v>
      </c>
      <c r="AT259" s="240" t="s">
        <v>352</v>
      </c>
      <c r="AU259" s="240" t="s">
        <v>84</v>
      </c>
      <c r="AY259" s="18" t="s">
        <v>350</v>
      </c>
      <c r="BE259" s="241">
        <f>IF(N259="základní",J259,0)</f>
        <v>0</v>
      </c>
      <c r="BF259" s="241">
        <f>IF(N259="snížená",J259,0)</f>
        <v>0</v>
      </c>
      <c r="BG259" s="241">
        <f>IF(N259="zákl. přenesená",J259,0)</f>
        <v>0</v>
      </c>
      <c r="BH259" s="241">
        <f>IF(N259="sníž. přenesená",J259,0)</f>
        <v>0</v>
      </c>
      <c r="BI259" s="241">
        <f>IF(N259="nulová",J259,0)</f>
        <v>0</v>
      </c>
      <c r="BJ259" s="18" t="s">
        <v>84</v>
      </c>
      <c r="BK259" s="241">
        <f>ROUND(I259*H259,2)</f>
        <v>0</v>
      </c>
      <c r="BL259" s="18" t="s">
        <v>357</v>
      </c>
      <c r="BM259" s="240" t="s">
        <v>2128</v>
      </c>
    </row>
    <row r="260" s="2" customFormat="1">
      <c r="A260" s="39"/>
      <c r="B260" s="40"/>
      <c r="C260" s="41"/>
      <c r="D260" s="242" t="s">
        <v>359</v>
      </c>
      <c r="E260" s="41"/>
      <c r="F260" s="243" t="s">
        <v>8384</v>
      </c>
      <c r="G260" s="41"/>
      <c r="H260" s="41"/>
      <c r="I260" s="244"/>
      <c r="J260" s="41"/>
      <c r="K260" s="41"/>
      <c r="L260" s="45"/>
      <c r="M260" s="245"/>
      <c r="N260" s="246"/>
      <c r="O260" s="92"/>
      <c r="P260" s="92"/>
      <c r="Q260" s="92"/>
      <c r="R260" s="92"/>
      <c r="S260" s="92"/>
      <c r="T260" s="93"/>
      <c r="U260" s="39"/>
      <c r="V260" s="39"/>
      <c r="W260" s="39"/>
      <c r="X260" s="39"/>
      <c r="Y260" s="39"/>
      <c r="Z260" s="39"/>
      <c r="AA260" s="39"/>
      <c r="AB260" s="39"/>
      <c r="AC260" s="39"/>
      <c r="AD260" s="39"/>
      <c r="AE260" s="39"/>
      <c r="AT260" s="18" t="s">
        <v>359</v>
      </c>
      <c r="AU260" s="18" t="s">
        <v>84</v>
      </c>
    </row>
    <row r="261" s="2" customFormat="1" ht="24.15" customHeight="1">
      <c r="A261" s="39"/>
      <c r="B261" s="40"/>
      <c r="C261" s="229" t="s">
        <v>943</v>
      </c>
      <c r="D261" s="229" t="s">
        <v>352</v>
      </c>
      <c r="E261" s="230" t="s">
        <v>8386</v>
      </c>
      <c r="F261" s="231" t="s">
        <v>8387</v>
      </c>
      <c r="G261" s="232" t="s">
        <v>8385</v>
      </c>
      <c r="H261" s="233">
        <v>20</v>
      </c>
      <c r="I261" s="234"/>
      <c r="J261" s="235">
        <f>ROUND(I261*H261,2)</f>
        <v>0</v>
      </c>
      <c r="K261" s="231" t="s">
        <v>1</v>
      </c>
      <c r="L261" s="45"/>
      <c r="M261" s="236" t="s">
        <v>1</v>
      </c>
      <c r="N261" s="237" t="s">
        <v>41</v>
      </c>
      <c r="O261" s="92"/>
      <c r="P261" s="238">
        <f>O261*H261</f>
        <v>0</v>
      </c>
      <c r="Q261" s="238">
        <v>0</v>
      </c>
      <c r="R261" s="238">
        <f>Q261*H261</f>
        <v>0</v>
      </c>
      <c r="S261" s="238">
        <v>0</v>
      </c>
      <c r="T261" s="239">
        <f>S261*H261</f>
        <v>0</v>
      </c>
      <c r="U261" s="39"/>
      <c r="V261" s="39"/>
      <c r="W261" s="39"/>
      <c r="X261" s="39"/>
      <c r="Y261" s="39"/>
      <c r="Z261" s="39"/>
      <c r="AA261" s="39"/>
      <c r="AB261" s="39"/>
      <c r="AC261" s="39"/>
      <c r="AD261" s="39"/>
      <c r="AE261" s="39"/>
      <c r="AR261" s="240" t="s">
        <v>357</v>
      </c>
      <c r="AT261" s="240" t="s">
        <v>352</v>
      </c>
      <c r="AU261" s="240" t="s">
        <v>84</v>
      </c>
      <c r="AY261" s="18" t="s">
        <v>350</v>
      </c>
      <c r="BE261" s="241">
        <f>IF(N261="základní",J261,0)</f>
        <v>0</v>
      </c>
      <c r="BF261" s="241">
        <f>IF(N261="snížená",J261,0)</f>
        <v>0</v>
      </c>
      <c r="BG261" s="241">
        <f>IF(N261="zákl. přenesená",J261,0)</f>
        <v>0</v>
      </c>
      <c r="BH261" s="241">
        <f>IF(N261="sníž. přenesená",J261,0)</f>
        <v>0</v>
      </c>
      <c r="BI261" s="241">
        <f>IF(N261="nulová",J261,0)</f>
        <v>0</v>
      </c>
      <c r="BJ261" s="18" t="s">
        <v>84</v>
      </c>
      <c r="BK261" s="241">
        <f>ROUND(I261*H261,2)</f>
        <v>0</v>
      </c>
      <c r="BL261" s="18" t="s">
        <v>357</v>
      </c>
      <c r="BM261" s="240" t="s">
        <v>2152</v>
      </c>
    </row>
    <row r="262" s="2" customFormat="1">
      <c r="A262" s="39"/>
      <c r="B262" s="40"/>
      <c r="C262" s="41"/>
      <c r="D262" s="242" t="s">
        <v>359</v>
      </c>
      <c r="E262" s="41"/>
      <c r="F262" s="243" t="s">
        <v>8387</v>
      </c>
      <c r="G262" s="41"/>
      <c r="H262" s="41"/>
      <c r="I262" s="244"/>
      <c r="J262" s="41"/>
      <c r="K262" s="41"/>
      <c r="L262" s="45"/>
      <c r="M262" s="245"/>
      <c r="N262" s="246"/>
      <c r="O262" s="92"/>
      <c r="P262" s="92"/>
      <c r="Q262" s="92"/>
      <c r="R262" s="92"/>
      <c r="S262" s="92"/>
      <c r="T262" s="93"/>
      <c r="U262" s="39"/>
      <c r="V262" s="39"/>
      <c r="W262" s="39"/>
      <c r="X262" s="39"/>
      <c r="Y262" s="39"/>
      <c r="Z262" s="39"/>
      <c r="AA262" s="39"/>
      <c r="AB262" s="39"/>
      <c r="AC262" s="39"/>
      <c r="AD262" s="39"/>
      <c r="AE262" s="39"/>
      <c r="AT262" s="18" t="s">
        <v>359</v>
      </c>
      <c r="AU262" s="18" t="s">
        <v>84</v>
      </c>
    </row>
    <row r="263" s="2" customFormat="1" ht="24.15" customHeight="1">
      <c r="A263" s="39"/>
      <c r="B263" s="40"/>
      <c r="C263" s="229" t="s">
        <v>950</v>
      </c>
      <c r="D263" s="229" t="s">
        <v>352</v>
      </c>
      <c r="E263" s="230" t="s">
        <v>8388</v>
      </c>
      <c r="F263" s="231" t="s">
        <v>8389</v>
      </c>
      <c r="G263" s="232" t="s">
        <v>8385</v>
      </c>
      <c r="H263" s="233">
        <v>8</v>
      </c>
      <c r="I263" s="234"/>
      <c r="J263" s="235">
        <f>ROUND(I263*H263,2)</f>
        <v>0</v>
      </c>
      <c r="K263" s="231" t="s">
        <v>1</v>
      </c>
      <c r="L263" s="45"/>
      <c r="M263" s="236" t="s">
        <v>1</v>
      </c>
      <c r="N263" s="237" t="s">
        <v>41</v>
      </c>
      <c r="O263" s="92"/>
      <c r="P263" s="238">
        <f>O263*H263</f>
        <v>0</v>
      </c>
      <c r="Q263" s="238">
        <v>0</v>
      </c>
      <c r="R263" s="238">
        <f>Q263*H263</f>
        <v>0</v>
      </c>
      <c r="S263" s="238">
        <v>0</v>
      </c>
      <c r="T263" s="239">
        <f>S263*H263</f>
        <v>0</v>
      </c>
      <c r="U263" s="39"/>
      <c r="V263" s="39"/>
      <c r="W263" s="39"/>
      <c r="X263" s="39"/>
      <c r="Y263" s="39"/>
      <c r="Z263" s="39"/>
      <c r="AA263" s="39"/>
      <c r="AB263" s="39"/>
      <c r="AC263" s="39"/>
      <c r="AD263" s="39"/>
      <c r="AE263" s="39"/>
      <c r="AR263" s="240" t="s">
        <v>357</v>
      </c>
      <c r="AT263" s="240" t="s">
        <v>352</v>
      </c>
      <c r="AU263" s="240" t="s">
        <v>84</v>
      </c>
      <c r="AY263" s="18" t="s">
        <v>350</v>
      </c>
      <c r="BE263" s="241">
        <f>IF(N263="základní",J263,0)</f>
        <v>0</v>
      </c>
      <c r="BF263" s="241">
        <f>IF(N263="snížená",J263,0)</f>
        <v>0</v>
      </c>
      <c r="BG263" s="241">
        <f>IF(N263="zákl. přenesená",J263,0)</f>
        <v>0</v>
      </c>
      <c r="BH263" s="241">
        <f>IF(N263="sníž. přenesená",J263,0)</f>
        <v>0</v>
      </c>
      <c r="BI263" s="241">
        <f>IF(N263="nulová",J263,0)</f>
        <v>0</v>
      </c>
      <c r="BJ263" s="18" t="s">
        <v>84</v>
      </c>
      <c r="BK263" s="241">
        <f>ROUND(I263*H263,2)</f>
        <v>0</v>
      </c>
      <c r="BL263" s="18" t="s">
        <v>357</v>
      </c>
      <c r="BM263" s="240" t="s">
        <v>2195</v>
      </c>
    </row>
    <row r="264" s="2" customFormat="1">
      <c r="A264" s="39"/>
      <c r="B264" s="40"/>
      <c r="C264" s="41"/>
      <c r="D264" s="242" t="s">
        <v>359</v>
      </c>
      <c r="E264" s="41"/>
      <c r="F264" s="243" t="s">
        <v>8389</v>
      </c>
      <c r="G264" s="41"/>
      <c r="H264" s="41"/>
      <c r="I264" s="244"/>
      <c r="J264" s="41"/>
      <c r="K264" s="41"/>
      <c r="L264" s="45"/>
      <c r="M264" s="245"/>
      <c r="N264" s="246"/>
      <c r="O264" s="92"/>
      <c r="P264" s="92"/>
      <c r="Q264" s="92"/>
      <c r="R264" s="92"/>
      <c r="S264" s="92"/>
      <c r="T264" s="93"/>
      <c r="U264" s="39"/>
      <c r="V264" s="39"/>
      <c r="W264" s="39"/>
      <c r="X264" s="39"/>
      <c r="Y264" s="39"/>
      <c r="Z264" s="39"/>
      <c r="AA264" s="39"/>
      <c r="AB264" s="39"/>
      <c r="AC264" s="39"/>
      <c r="AD264" s="39"/>
      <c r="AE264" s="39"/>
      <c r="AT264" s="18" t="s">
        <v>359</v>
      </c>
      <c r="AU264" s="18" t="s">
        <v>84</v>
      </c>
    </row>
    <row r="265" s="2" customFormat="1" ht="21.75" customHeight="1">
      <c r="A265" s="39"/>
      <c r="B265" s="40"/>
      <c r="C265" s="229" t="s">
        <v>964</v>
      </c>
      <c r="D265" s="229" t="s">
        <v>352</v>
      </c>
      <c r="E265" s="230" t="s">
        <v>8390</v>
      </c>
      <c r="F265" s="231" t="s">
        <v>8391</v>
      </c>
      <c r="G265" s="232" t="s">
        <v>8385</v>
      </c>
      <c r="H265" s="233">
        <v>40</v>
      </c>
      <c r="I265" s="234"/>
      <c r="J265" s="235">
        <f>ROUND(I265*H265,2)</f>
        <v>0</v>
      </c>
      <c r="K265" s="231" t="s">
        <v>1</v>
      </c>
      <c r="L265" s="45"/>
      <c r="M265" s="236" t="s">
        <v>1</v>
      </c>
      <c r="N265" s="237" t="s">
        <v>41</v>
      </c>
      <c r="O265" s="92"/>
      <c r="P265" s="238">
        <f>O265*H265</f>
        <v>0</v>
      </c>
      <c r="Q265" s="238">
        <v>0</v>
      </c>
      <c r="R265" s="238">
        <f>Q265*H265</f>
        <v>0</v>
      </c>
      <c r="S265" s="238">
        <v>0</v>
      </c>
      <c r="T265" s="239">
        <f>S265*H265</f>
        <v>0</v>
      </c>
      <c r="U265" s="39"/>
      <c r="V265" s="39"/>
      <c r="W265" s="39"/>
      <c r="X265" s="39"/>
      <c r="Y265" s="39"/>
      <c r="Z265" s="39"/>
      <c r="AA265" s="39"/>
      <c r="AB265" s="39"/>
      <c r="AC265" s="39"/>
      <c r="AD265" s="39"/>
      <c r="AE265" s="39"/>
      <c r="AR265" s="240" t="s">
        <v>357</v>
      </c>
      <c r="AT265" s="240" t="s">
        <v>352</v>
      </c>
      <c r="AU265" s="240" t="s">
        <v>84</v>
      </c>
      <c r="AY265" s="18" t="s">
        <v>350</v>
      </c>
      <c r="BE265" s="241">
        <f>IF(N265="základní",J265,0)</f>
        <v>0</v>
      </c>
      <c r="BF265" s="241">
        <f>IF(N265="snížená",J265,0)</f>
        <v>0</v>
      </c>
      <c r="BG265" s="241">
        <f>IF(N265="zákl. přenesená",J265,0)</f>
        <v>0</v>
      </c>
      <c r="BH265" s="241">
        <f>IF(N265="sníž. přenesená",J265,0)</f>
        <v>0</v>
      </c>
      <c r="BI265" s="241">
        <f>IF(N265="nulová",J265,0)</f>
        <v>0</v>
      </c>
      <c r="BJ265" s="18" t="s">
        <v>84</v>
      </c>
      <c r="BK265" s="241">
        <f>ROUND(I265*H265,2)</f>
        <v>0</v>
      </c>
      <c r="BL265" s="18" t="s">
        <v>357</v>
      </c>
      <c r="BM265" s="240" t="s">
        <v>2224</v>
      </c>
    </row>
    <row r="266" s="2" customFormat="1">
      <c r="A266" s="39"/>
      <c r="B266" s="40"/>
      <c r="C266" s="41"/>
      <c r="D266" s="242" t="s">
        <v>359</v>
      </c>
      <c r="E266" s="41"/>
      <c r="F266" s="243" t="s">
        <v>8391</v>
      </c>
      <c r="G266" s="41"/>
      <c r="H266" s="41"/>
      <c r="I266" s="244"/>
      <c r="J266" s="41"/>
      <c r="K266" s="41"/>
      <c r="L266" s="45"/>
      <c r="M266" s="245"/>
      <c r="N266" s="246"/>
      <c r="O266" s="92"/>
      <c r="P266" s="92"/>
      <c r="Q266" s="92"/>
      <c r="R266" s="92"/>
      <c r="S266" s="92"/>
      <c r="T266" s="93"/>
      <c r="U266" s="39"/>
      <c r="V266" s="39"/>
      <c r="W266" s="39"/>
      <c r="X266" s="39"/>
      <c r="Y266" s="39"/>
      <c r="Z266" s="39"/>
      <c r="AA266" s="39"/>
      <c r="AB266" s="39"/>
      <c r="AC266" s="39"/>
      <c r="AD266" s="39"/>
      <c r="AE266" s="39"/>
      <c r="AT266" s="18" t="s">
        <v>359</v>
      </c>
      <c r="AU266" s="18" t="s">
        <v>84</v>
      </c>
    </row>
    <row r="267" s="2" customFormat="1" ht="21.75" customHeight="1">
      <c r="A267" s="39"/>
      <c r="B267" s="40"/>
      <c r="C267" s="229" t="s">
        <v>974</v>
      </c>
      <c r="D267" s="229" t="s">
        <v>352</v>
      </c>
      <c r="E267" s="230" t="s">
        <v>8392</v>
      </c>
      <c r="F267" s="231" t="s">
        <v>8393</v>
      </c>
      <c r="G267" s="232" t="s">
        <v>8385</v>
      </c>
      <c r="H267" s="233">
        <v>10</v>
      </c>
      <c r="I267" s="234"/>
      <c r="J267" s="235">
        <f>ROUND(I267*H267,2)</f>
        <v>0</v>
      </c>
      <c r="K267" s="231" t="s">
        <v>1</v>
      </c>
      <c r="L267" s="45"/>
      <c r="M267" s="236" t="s">
        <v>1</v>
      </c>
      <c r="N267" s="237" t="s">
        <v>41</v>
      </c>
      <c r="O267" s="92"/>
      <c r="P267" s="238">
        <f>O267*H267</f>
        <v>0</v>
      </c>
      <c r="Q267" s="238">
        <v>0</v>
      </c>
      <c r="R267" s="238">
        <f>Q267*H267</f>
        <v>0</v>
      </c>
      <c r="S267" s="238">
        <v>0</v>
      </c>
      <c r="T267" s="239">
        <f>S267*H267</f>
        <v>0</v>
      </c>
      <c r="U267" s="39"/>
      <c r="V267" s="39"/>
      <c r="W267" s="39"/>
      <c r="X267" s="39"/>
      <c r="Y267" s="39"/>
      <c r="Z267" s="39"/>
      <c r="AA267" s="39"/>
      <c r="AB267" s="39"/>
      <c r="AC267" s="39"/>
      <c r="AD267" s="39"/>
      <c r="AE267" s="39"/>
      <c r="AR267" s="240" t="s">
        <v>357</v>
      </c>
      <c r="AT267" s="240" t="s">
        <v>352</v>
      </c>
      <c r="AU267" s="240" t="s">
        <v>84</v>
      </c>
      <c r="AY267" s="18" t="s">
        <v>350</v>
      </c>
      <c r="BE267" s="241">
        <f>IF(N267="základní",J267,0)</f>
        <v>0</v>
      </c>
      <c r="BF267" s="241">
        <f>IF(N267="snížená",J267,0)</f>
        <v>0</v>
      </c>
      <c r="BG267" s="241">
        <f>IF(N267="zákl. přenesená",J267,0)</f>
        <v>0</v>
      </c>
      <c r="BH267" s="241">
        <f>IF(N267="sníž. přenesená",J267,0)</f>
        <v>0</v>
      </c>
      <c r="BI267" s="241">
        <f>IF(N267="nulová",J267,0)</f>
        <v>0</v>
      </c>
      <c r="BJ267" s="18" t="s">
        <v>84</v>
      </c>
      <c r="BK267" s="241">
        <f>ROUND(I267*H267,2)</f>
        <v>0</v>
      </c>
      <c r="BL267" s="18" t="s">
        <v>357</v>
      </c>
      <c r="BM267" s="240" t="s">
        <v>2236</v>
      </c>
    </row>
    <row r="268" s="2" customFormat="1">
      <c r="A268" s="39"/>
      <c r="B268" s="40"/>
      <c r="C268" s="41"/>
      <c r="D268" s="242" t="s">
        <v>359</v>
      </c>
      <c r="E268" s="41"/>
      <c r="F268" s="243" t="s">
        <v>8393</v>
      </c>
      <c r="G268" s="41"/>
      <c r="H268" s="41"/>
      <c r="I268" s="244"/>
      <c r="J268" s="41"/>
      <c r="K268" s="41"/>
      <c r="L268" s="45"/>
      <c r="M268" s="245"/>
      <c r="N268" s="246"/>
      <c r="O268" s="92"/>
      <c r="P268" s="92"/>
      <c r="Q268" s="92"/>
      <c r="R268" s="92"/>
      <c r="S268" s="92"/>
      <c r="T268" s="93"/>
      <c r="U268" s="39"/>
      <c r="V268" s="39"/>
      <c r="W268" s="39"/>
      <c r="X268" s="39"/>
      <c r="Y268" s="39"/>
      <c r="Z268" s="39"/>
      <c r="AA268" s="39"/>
      <c r="AB268" s="39"/>
      <c r="AC268" s="39"/>
      <c r="AD268" s="39"/>
      <c r="AE268" s="39"/>
      <c r="AT268" s="18" t="s">
        <v>359</v>
      </c>
      <c r="AU268" s="18" t="s">
        <v>84</v>
      </c>
    </row>
    <row r="269" s="2" customFormat="1" ht="16.5" customHeight="1">
      <c r="A269" s="39"/>
      <c r="B269" s="40"/>
      <c r="C269" s="229" t="s">
        <v>981</v>
      </c>
      <c r="D269" s="229" t="s">
        <v>352</v>
      </c>
      <c r="E269" s="230" t="s">
        <v>8394</v>
      </c>
      <c r="F269" s="231" t="s">
        <v>8308</v>
      </c>
      <c r="G269" s="232" t="s">
        <v>5017</v>
      </c>
      <c r="H269" s="233">
        <v>1</v>
      </c>
      <c r="I269" s="234"/>
      <c r="J269" s="235">
        <f>ROUND(I269*H269,2)</f>
        <v>0</v>
      </c>
      <c r="K269" s="231" t="s">
        <v>1</v>
      </c>
      <c r="L269" s="45"/>
      <c r="M269" s="236" t="s">
        <v>1</v>
      </c>
      <c r="N269" s="237" t="s">
        <v>41</v>
      </c>
      <c r="O269" s="92"/>
      <c r="P269" s="238">
        <f>O269*H269</f>
        <v>0</v>
      </c>
      <c r="Q269" s="238">
        <v>0</v>
      </c>
      <c r="R269" s="238">
        <f>Q269*H269</f>
        <v>0</v>
      </c>
      <c r="S269" s="238">
        <v>0</v>
      </c>
      <c r="T269" s="239">
        <f>S269*H269</f>
        <v>0</v>
      </c>
      <c r="U269" s="39"/>
      <c r="V269" s="39"/>
      <c r="W269" s="39"/>
      <c r="X269" s="39"/>
      <c r="Y269" s="39"/>
      <c r="Z269" s="39"/>
      <c r="AA269" s="39"/>
      <c r="AB269" s="39"/>
      <c r="AC269" s="39"/>
      <c r="AD269" s="39"/>
      <c r="AE269" s="39"/>
      <c r="AR269" s="240" t="s">
        <v>357</v>
      </c>
      <c r="AT269" s="240" t="s">
        <v>352</v>
      </c>
      <c r="AU269" s="240" t="s">
        <v>84</v>
      </c>
      <c r="AY269" s="18" t="s">
        <v>350</v>
      </c>
      <c r="BE269" s="241">
        <f>IF(N269="základní",J269,0)</f>
        <v>0</v>
      </c>
      <c r="BF269" s="241">
        <f>IF(N269="snížená",J269,0)</f>
        <v>0</v>
      </c>
      <c r="BG269" s="241">
        <f>IF(N269="zákl. přenesená",J269,0)</f>
        <v>0</v>
      </c>
      <c r="BH269" s="241">
        <f>IF(N269="sníž. přenesená",J269,0)</f>
        <v>0</v>
      </c>
      <c r="BI269" s="241">
        <f>IF(N269="nulová",J269,0)</f>
        <v>0</v>
      </c>
      <c r="BJ269" s="18" t="s">
        <v>84</v>
      </c>
      <c r="BK269" s="241">
        <f>ROUND(I269*H269,2)</f>
        <v>0</v>
      </c>
      <c r="BL269" s="18" t="s">
        <v>357</v>
      </c>
      <c r="BM269" s="240" t="s">
        <v>2261</v>
      </c>
    </row>
    <row r="270" s="2" customFormat="1">
      <c r="A270" s="39"/>
      <c r="B270" s="40"/>
      <c r="C270" s="41"/>
      <c r="D270" s="242" t="s">
        <v>359</v>
      </c>
      <c r="E270" s="41"/>
      <c r="F270" s="243" t="s">
        <v>8308</v>
      </c>
      <c r="G270" s="41"/>
      <c r="H270" s="41"/>
      <c r="I270" s="244"/>
      <c r="J270" s="41"/>
      <c r="K270" s="41"/>
      <c r="L270" s="45"/>
      <c r="M270" s="245"/>
      <c r="N270" s="246"/>
      <c r="O270" s="92"/>
      <c r="P270" s="92"/>
      <c r="Q270" s="92"/>
      <c r="R270" s="92"/>
      <c r="S270" s="92"/>
      <c r="T270" s="93"/>
      <c r="U270" s="39"/>
      <c r="V270" s="39"/>
      <c r="W270" s="39"/>
      <c r="X270" s="39"/>
      <c r="Y270" s="39"/>
      <c r="Z270" s="39"/>
      <c r="AA270" s="39"/>
      <c r="AB270" s="39"/>
      <c r="AC270" s="39"/>
      <c r="AD270" s="39"/>
      <c r="AE270" s="39"/>
      <c r="AT270" s="18" t="s">
        <v>359</v>
      </c>
      <c r="AU270" s="18" t="s">
        <v>84</v>
      </c>
    </row>
    <row r="271" s="12" customFormat="1" ht="25.92" customHeight="1">
      <c r="A271" s="12"/>
      <c r="B271" s="213"/>
      <c r="C271" s="214"/>
      <c r="D271" s="215" t="s">
        <v>75</v>
      </c>
      <c r="E271" s="216" t="s">
        <v>8395</v>
      </c>
      <c r="F271" s="216" t="s">
        <v>8396</v>
      </c>
      <c r="G271" s="214"/>
      <c r="H271" s="214"/>
      <c r="I271" s="217"/>
      <c r="J271" s="218">
        <f>BK271</f>
        <v>0</v>
      </c>
      <c r="K271" s="214"/>
      <c r="L271" s="219"/>
      <c r="M271" s="220"/>
      <c r="N271" s="221"/>
      <c r="O271" s="221"/>
      <c r="P271" s="222">
        <f>SUM(P272:P295)</f>
        <v>0</v>
      </c>
      <c r="Q271" s="221"/>
      <c r="R271" s="222">
        <f>SUM(R272:R295)</f>
        <v>0</v>
      </c>
      <c r="S271" s="221"/>
      <c r="T271" s="223">
        <f>SUM(T272:T295)</f>
        <v>0</v>
      </c>
      <c r="U271" s="12"/>
      <c r="V271" s="12"/>
      <c r="W271" s="12"/>
      <c r="X271" s="12"/>
      <c r="Y271" s="12"/>
      <c r="Z271" s="12"/>
      <c r="AA271" s="12"/>
      <c r="AB271" s="12"/>
      <c r="AC271" s="12"/>
      <c r="AD271" s="12"/>
      <c r="AE271" s="12"/>
      <c r="AR271" s="224" t="s">
        <v>84</v>
      </c>
      <c r="AT271" s="225" t="s">
        <v>75</v>
      </c>
      <c r="AU271" s="225" t="s">
        <v>76</v>
      </c>
      <c r="AY271" s="224" t="s">
        <v>350</v>
      </c>
      <c r="BK271" s="226">
        <f>SUM(BK272:BK295)</f>
        <v>0</v>
      </c>
    </row>
    <row r="272" s="2" customFormat="1" ht="66.75" customHeight="1">
      <c r="A272" s="39"/>
      <c r="B272" s="40"/>
      <c r="C272" s="229" t="s">
        <v>987</v>
      </c>
      <c r="D272" s="229" t="s">
        <v>352</v>
      </c>
      <c r="E272" s="230" t="s">
        <v>8397</v>
      </c>
      <c r="F272" s="231" t="s">
        <v>8398</v>
      </c>
      <c r="G272" s="232" t="s">
        <v>4932</v>
      </c>
      <c r="H272" s="233">
        <v>1</v>
      </c>
      <c r="I272" s="234"/>
      <c r="J272" s="235">
        <f>ROUND(I272*H272,2)</f>
        <v>0</v>
      </c>
      <c r="K272" s="231" t="s">
        <v>1</v>
      </c>
      <c r="L272" s="45"/>
      <c r="M272" s="236" t="s">
        <v>1</v>
      </c>
      <c r="N272" s="237" t="s">
        <v>41</v>
      </c>
      <c r="O272" s="92"/>
      <c r="P272" s="238">
        <f>O272*H272</f>
        <v>0</v>
      </c>
      <c r="Q272" s="238">
        <v>0</v>
      </c>
      <c r="R272" s="238">
        <f>Q272*H272</f>
        <v>0</v>
      </c>
      <c r="S272" s="238">
        <v>0</v>
      </c>
      <c r="T272" s="239">
        <f>S272*H272</f>
        <v>0</v>
      </c>
      <c r="U272" s="39"/>
      <c r="V272" s="39"/>
      <c r="W272" s="39"/>
      <c r="X272" s="39"/>
      <c r="Y272" s="39"/>
      <c r="Z272" s="39"/>
      <c r="AA272" s="39"/>
      <c r="AB272" s="39"/>
      <c r="AC272" s="39"/>
      <c r="AD272" s="39"/>
      <c r="AE272" s="39"/>
      <c r="AR272" s="240" t="s">
        <v>357</v>
      </c>
      <c r="AT272" s="240" t="s">
        <v>352</v>
      </c>
      <c r="AU272" s="240" t="s">
        <v>84</v>
      </c>
      <c r="AY272" s="18" t="s">
        <v>350</v>
      </c>
      <c r="BE272" s="241">
        <f>IF(N272="základní",J272,0)</f>
        <v>0</v>
      </c>
      <c r="BF272" s="241">
        <f>IF(N272="snížená",J272,0)</f>
        <v>0</v>
      </c>
      <c r="BG272" s="241">
        <f>IF(N272="zákl. přenesená",J272,0)</f>
        <v>0</v>
      </c>
      <c r="BH272" s="241">
        <f>IF(N272="sníž. přenesená",J272,0)</f>
        <v>0</v>
      </c>
      <c r="BI272" s="241">
        <f>IF(N272="nulová",J272,0)</f>
        <v>0</v>
      </c>
      <c r="BJ272" s="18" t="s">
        <v>84</v>
      </c>
      <c r="BK272" s="241">
        <f>ROUND(I272*H272,2)</f>
        <v>0</v>
      </c>
      <c r="BL272" s="18" t="s">
        <v>357</v>
      </c>
      <c r="BM272" s="240" t="s">
        <v>2282</v>
      </c>
    </row>
    <row r="273" s="2" customFormat="1">
      <c r="A273" s="39"/>
      <c r="B273" s="40"/>
      <c r="C273" s="41"/>
      <c r="D273" s="242" t="s">
        <v>359</v>
      </c>
      <c r="E273" s="41"/>
      <c r="F273" s="243" t="s">
        <v>8399</v>
      </c>
      <c r="G273" s="41"/>
      <c r="H273" s="41"/>
      <c r="I273" s="244"/>
      <c r="J273" s="41"/>
      <c r="K273" s="41"/>
      <c r="L273" s="45"/>
      <c r="M273" s="245"/>
      <c r="N273" s="246"/>
      <c r="O273" s="92"/>
      <c r="P273" s="92"/>
      <c r="Q273" s="92"/>
      <c r="R273" s="92"/>
      <c r="S273" s="92"/>
      <c r="T273" s="93"/>
      <c r="U273" s="39"/>
      <c r="V273" s="39"/>
      <c r="W273" s="39"/>
      <c r="X273" s="39"/>
      <c r="Y273" s="39"/>
      <c r="Z273" s="39"/>
      <c r="AA273" s="39"/>
      <c r="AB273" s="39"/>
      <c r="AC273" s="39"/>
      <c r="AD273" s="39"/>
      <c r="AE273" s="39"/>
      <c r="AT273" s="18" t="s">
        <v>359</v>
      </c>
      <c r="AU273" s="18" t="s">
        <v>84</v>
      </c>
    </row>
    <row r="274" s="2" customFormat="1" ht="24.15" customHeight="1">
      <c r="A274" s="39"/>
      <c r="B274" s="40"/>
      <c r="C274" s="229" t="s">
        <v>993</v>
      </c>
      <c r="D274" s="229" t="s">
        <v>352</v>
      </c>
      <c r="E274" s="230" t="s">
        <v>8400</v>
      </c>
      <c r="F274" s="231" t="s">
        <v>8332</v>
      </c>
      <c r="G274" s="232" t="s">
        <v>4932</v>
      </c>
      <c r="H274" s="233">
        <v>1</v>
      </c>
      <c r="I274" s="234"/>
      <c r="J274" s="235">
        <f>ROUND(I274*H274,2)</f>
        <v>0</v>
      </c>
      <c r="K274" s="231" t="s">
        <v>1</v>
      </c>
      <c r="L274" s="45"/>
      <c r="M274" s="236" t="s">
        <v>1</v>
      </c>
      <c r="N274" s="237" t="s">
        <v>41</v>
      </c>
      <c r="O274" s="92"/>
      <c r="P274" s="238">
        <f>O274*H274</f>
        <v>0</v>
      </c>
      <c r="Q274" s="238">
        <v>0</v>
      </c>
      <c r="R274" s="238">
        <f>Q274*H274</f>
        <v>0</v>
      </c>
      <c r="S274" s="238">
        <v>0</v>
      </c>
      <c r="T274" s="239">
        <f>S274*H274</f>
        <v>0</v>
      </c>
      <c r="U274" s="39"/>
      <c r="V274" s="39"/>
      <c r="W274" s="39"/>
      <c r="X274" s="39"/>
      <c r="Y274" s="39"/>
      <c r="Z274" s="39"/>
      <c r="AA274" s="39"/>
      <c r="AB274" s="39"/>
      <c r="AC274" s="39"/>
      <c r="AD274" s="39"/>
      <c r="AE274" s="39"/>
      <c r="AR274" s="240" t="s">
        <v>357</v>
      </c>
      <c r="AT274" s="240" t="s">
        <v>352</v>
      </c>
      <c r="AU274" s="240" t="s">
        <v>84</v>
      </c>
      <c r="AY274" s="18" t="s">
        <v>350</v>
      </c>
      <c r="BE274" s="241">
        <f>IF(N274="základní",J274,0)</f>
        <v>0</v>
      </c>
      <c r="BF274" s="241">
        <f>IF(N274="snížená",J274,0)</f>
        <v>0</v>
      </c>
      <c r="BG274" s="241">
        <f>IF(N274="zákl. přenesená",J274,0)</f>
        <v>0</v>
      </c>
      <c r="BH274" s="241">
        <f>IF(N274="sníž. přenesená",J274,0)</f>
        <v>0</v>
      </c>
      <c r="BI274" s="241">
        <f>IF(N274="nulová",J274,0)</f>
        <v>0</v>
      </c>
      <c r="BJ274" s="18" t="s">
        <v>84</v>
      </c>
      <c r="BK274" s="241">
        <f>ROUND(I274*H274,2)</f>
        <v>0</v>
      </c>
      <c r="BL274" s="18" t="s">
        <v>357</v>
      </c>
      <c r="BM274" s="240" t="s">
        <v>2298</v>
      </c>
    </row>
    <row r="275" s="2" customFormat="1">
      <c r="A275" s="39"/>
      <c r="B275" s="40"/>
      <c r="C275" s="41"/>
      <c r="D275" s="242" t="s">
        <v>359</v>
      </c>
      <c r="E275" s="41"/>
      <c r="F275" s="243" t="s">
        <v>8332</v>
      </c>
      <c r="G275" s="41"/>
      <c r="H275" s="41"/>
      <c r="I275" s="244"/>
      <c r="J275" s="41"/>
      <c r="K275" s="41"/>
      <c r="L275" s="45"/>
      <c r="M275" s="245"/>
      <c r="N275" s="246"/>
      <c r="O275" s="92"/>
      <c r="P275" s="92"/>
      <c r="Q275" s="92"/>
      <c r="R275" s="92"/>
      <c r="S275" s="92"/>
      <c r="T275" s="93"/>
      <c r="U275" s="39"/>
      <c r="V275" s="39"/>
      <c r="W275" s="39"/>
      <c r="X275" s="39"/>
      <c r="Y275" s="39"/>
      <c r="Z275" s="39"/>
      <c r="AA275" s="39"/>
      <c r="AB275" s="39"/>
      <c r="AC275" s="39"/>
      <c r="AD275" s="39"/>
      <c r="AE275" s="39"/>
      <c r="AT275" s="18" t="s">
        <v>359</v>
      </c>
      <c r="AU275" s="18" t="s">
        <v>84</v>
      </c>
    </row>
    <row r="276" s="2" customFormat="1" ht="24.15" customHeight="1">
      <c r="A276" s="39"/>
      <c r="B276" s="40"/>
      <c r="C276" s="229" t="s">
        <v>1001</v>
      </c>
      <c r="D276" s="229" t="s">
        <v>352</v>
      </c>
      <c r="E276" s="230" t="s">
        <v>8401</v>
      </c>
      <c r="F276" s="231" t="s">
        <v>8332</v>
      </c>
      <c r="G276" s="232" t="s">
        <v>4932</v>
      </c>
      <c r="H276" s="233">
        <v>1</v>
      </c>
      <c r="I276" s="234"/>
      <c r="J276" s="235">
        <f>ROUND(I276*H276,2)</f>
        <v>0</v>
      </c>
      <c r="K276" s="231" t="s">
        <v>1</v>
      </c>
      <c r="L276" s="45"/>
      <c r="M276" s="236" t="s">
        <v>1</v>
      </c>
      <c r="N276" s="237" t="s">
        <v>41</v>
      </c>
      <c r="O276" s="92"/>
      <c r="P276" s="238">
        <f>O276*H276</f>
        <v>0</v>
      </c>
      <c r="Q276" s="238">
        <v>0</v>
      </c>
      <c r="R276" s="238">
        <f>Q276*H276</f>
        <v>0</v>
      </c>
      <c r="S276" s="238">
        <v>0</v>
      </c>
      <c r="T276" s="239">
        <f>S276*H276</f>
        <v>0</v>
      </c>
      <c r="U276" s="39"/>
      <c r="V276" s="39"/>
      <c r="W276" s="39"/>
      <c r="X276" s="39"/>
      <c r="Y276" s="39"/>
      <c r="Z276" s="39"/>
      <c r="AA276" s="39"/>
      <c r="AB276" s="39"/>
      <c r="AC276" s="39"/>
      <c r="AD276" s="39"/>
      <c r="AE276" s="39"/>
      <c r="AR276" s="240" t="s">
        <v>357</v>
      </c>
      <c r="AT276" s="240" t="s">
        <v>352</v>
      </c>
      <c r="AU276" s="240" t="s">
        <v>84</v>
      </c>
      <c r="AY276" s="18" t="s">
        <v>350</v>
      </c>
      <c r="BE276" s="241">
        <f>IF(N276="základní",J276,0)</f>
        <v>0</v>
      </c>
      <c r="BF276" s="241">
        <f>IF(N276="snížená",J276,0)</f>
        <v>0</v>
      </c>
      <c r="BG276" s="241">
        <f>IF(N276="zákl. přenesená",J276,0)</f>
        <v>0</v>
      </c>
      <c r="BH276" s="241">
        <f>IF(N276="sníž. přenesená",J276,0)</f>
        <v>0</v>
      </c>
      <c r="BI276" s="241">
        <f>IF(N276="nulová",J276,0)</f>
        <v>0</v>
      </c>
      <c r="BJ276" s="18" t="s">
        <v>84</v>
      </c>
      <c r="BK276" s="241">
        <f>ROUND(I276*H276,2)</f>
        <v>0</v>
      </c>
      <c r="BL276" s="18" t="s">
        <v>357</v>
      </c>
      <c r="BM276" s="240" t="s">
        <v>2322</v>
      </c>
    </row>
    <row r="277" s="2" customFormat="1">
      <c r="A277" s="39"/>
      <c r="B277" s="40"/>
      <c r="C277" s="41"/>
      <c r="D277" s="242" t="s">
        <v>359</v>
      </c>
      <c r="E277" s="41"/>
      <c r="F277" s="243" t="s">
        <v>8332</v>
      </c>
      <c r="G277" s="41"/>
      <c r="H277" s="41"/>
      <c r="I277" s="244"/>
      <c r="J277" s="41"/>
      <c r="K277" s="41"/>
      <c r="L277" s="45"/>
      <c r="M277" s="245"/>
      <c r="N277" s="246"/>
      <c r="O277" s="92"/>
      <c r="P277" s="92"/>
      <c r="Q277" s="92"/>
      <c r="R277" s="92"/>
      <c r="S277" s="92"/>
      <c r="T277" s="93"/>
      <c r="U277" s="39"/>
      <c r="V277" s="39"/>
      <c r="W277" s="39"/>
      <c r="X277" s="39"/>
      <c r="Y277" s="39"/>
      <c r="Z277" s="39"/>
      <c r="AA277" s="39"/>
      <c r="AB277" s="39"/>
      <c r="AC277" s="39"/>
      <c r="AD277" s="39"/>
      <c r="AE277" s="39"/>
      <c r="AT277" s="18" t="s">
        <v>359</v>
      </c>
      <c r="AU277" s="18" t="s">
        <v>84</v>
      </c>
    </row>
    <row r="278" s="2" customFormat="1" ht="24.15" customHeight="1">
      <c r="A278" s="39"/>
      <c r="B278" s="40"/>
      <c r="C278" s="229" t="s">
        <v>1008</v>
      </c>
      <c r="D278" s="229" t="s">
        <v>352</v>
      </c>
      <c r="E278" s="230" t="s">
        <v>8402</v>
      </c>
      <c r="F278" s="231" t="s">
        <v>8403</v>
      </c>
      <c r="G278" s="232" t="s">
        <v>4932</v>
      </c>
      <c r="H278" s="233">
        <v>4</v>
      </c>
      <c r="I278" s="234"/>
      <c r="J278" s="235">
        <f>ROUND(I278*H278,2)</f>
        <v>0</v>
      </c>
      <c r="K278" s="231" t="s">
        <v>1</v>
      </c>
      <c r="L278" s="45"/>
      <c r="M278" s="236" t="s">
        <v>1</v>
      </c>
      <c r="N278" s="237" t="s">
        <v>41</v>
      </c>
      <c r="O278" s="92"/>
      <c r="P278" s="238">
        <f>O278*H278</f>
        <v>0</v>
      </c>
      <c r="Q278" s="238">
        <v>0</v>
      </c>
      <c r="R278" s="238">
        <f>Q278*H278</f>
        <v>0</v>
      </c>
      <c r="S278" s="238">
        <v>0</v>
      </c>
      <c r="T278" s="239">
        <f>S278*H278</f>
        <v>0</v>
      </c>
      <c r="U278" s="39"/>
      <c r="V278" s="39"/>
      <c r="W278" s="39"/>
      <c r="X278" s="39"/>
      <c r="Y278" s="39"/>
      <c r="Z278" s="39"/>
      <c r="AA278" s="39"/>
      <c r="AB278" s="39"/>
      <c r="AC278" s="39"/>
      <c r="AD278" s="39"/>
      <c r="AE278" s="39"/>
      <c r="AR278" s="240" t="s">
        <v>357</v>
      </c>
      <c r="AT278" s="240" t="s">
        <v>352</v>
      </c>
      <c r="AU278" s="240" t="s">
        <v>84</v>
      </c>
      <c r="AY278" s="18" t="s">
        <v>350</v>
      </c>
      <c r="BE278" s="241">
        <f>IF(N278="základní",J278,0)</f>
        <v>0</v>
      </c>
      <c r="BF278" s="241">
        <f>IF(N278="snížená",J278,0)</f>
        <v>0</v>
      </c>
      <c r="BG278" s="241">
        <f>IF(N278="zákl. přenesená",J278,0)</f>
        <v>0</v>
      </c>
      <c r="BH278" s="241">
        <f>IF(N278="sníž. přenesená",J278,0)</f>
        <v>0</v>
      </c>
      <c r="BI278" s="241">
        <f>IF(N278="nulová",J278,0)</f>
        <v>0</v>
      </c>
      <c r="BJ278" s="18" t="s">
        <v>84</v>
      </c>
      <c r="BK278" s="241">
        <f>ROUND(I278*H278,2)</f>
        <v>0</v>
      </c>
      <c r="BL278" s="18" t="s">
        <v>357</v>
      </c>
      <c r="BM278" s="240" t="s">
        <v>2336</v>
      </c>
    </row>
    <row r="279" s="2" customFormat="1">
      <c r="A279" s="39"/>
      <c r="B279" s="40"/>
      <c r="C279" s="41"/>
      <c r="D279" s="242" t="s">
        <v>359</v>
      </c>
      <c r="E279" s="41"/>
      <c r="F279" s="243" t="s">
        <v>8403</v>
      </c>
      <c r="G279" s="41"/>
      <c r="H279" s="41"/>
      <c r="I279" s="244"/>
      <c r="J279" s="41"/>
      <c r="K279" s="41"/>
      <c r="L279" s="45"/>
      <c r="M279" s="245"/>
      <c r="N279" s="246"/>
      <c r="O279" s="92"/>
      <c r="P279" s="92"/>
      <c r="Q279" s="92"/>
      <c r="R279" s="92"/>
      <c r="S279" s="92"/>
      <c r="T279" s="93"/>
      <c r="U279" s="39"/>
      <c r="V279" s="39"/>
      <c r="W279" s="39"/>
      <c r="X279" s="39"/>
      <c r="Y279" s="39"/>
      <c r="Z279" s="39"/>
      <c r="AA279" s="39"/>
      <c r="AB279" s="39"/>
      <c r="AC279" s="39"/>
      <c r="AD279" s="39"/>
      <c r="AE279" s="39"/>
      <c r="AT279" s="18" t="s">
        <v>359</v>
      </c>
      <c r="AU279" s="18" t="s">
        <v>84</v>
      </c>
    </row>
    <row r="280" s="2" customFormat="1" ht="24.15" customHeight="1">
      <c r="A280" s="39"/>
      <c r="B280" s="40"/>
      <c r="C280" s="229" t="s">
        <v>1014</v>
      </c>
      <c r="D280" s="229" t="s">
        <v>352</v>
      </c>
      <c r="E280" s="230" t="s">
        <v>8404</v>
      </c>
      <c r="F280" s="231" t="s">
        <v>8405</v>
      </c>
      <c r="G280" s="232" t="s">
        <v>4932</v>
      </c>
      <c r="H280" s="233">
        <v>4</v>
      </c>
      <c r="I280" s="234"/>
      <c r="J280" s="235">
        <f>ROUND(I280*H280,2)</f>
        <v>0</v>
      </c>
      <c r="K280" s="231" t="s">
        <v>1</v>
      </c>
      <c r="L280" s="45"/>
      <c r="M280" s="236" t="s">
        <v>1</v>
      </c>
      <c r="N280" s="237" t="s">
        <v>41</v>
      </c>
      <c r="O280" s="92"/>
      <c r="P280" s="238">
        <f>O280*H280</f>
        <v>0</v>
      </c>
      <c r="Q280" s="238">
        <v>0</v>
      </c>
      <c r="R280" s="238">
        <f>Q280*H280</f>
        <v>0</v>
      </c>
      <c r="S280" s="238">
        <v>0</v>
      </c>
      <c r="T280" s="239">
        <f>S280*H280</f>
        <v>0</v>
      </c>
      <c r="U280" s="39"/>
      <c r="V280" s="39"/>
      <c r="W280" s="39"/>
      <c r="X280" s="39"/>
      <c r="Y280" s="39"/>
      <c r="Z280" s="39"/>
      <c r="AA280" s="39"/>
      <c r="AB280" s="39"/>
      <c r="AC280" s="39"/>
      <c r="AD280" s="39"/>
      <c r="AE280" s="39"/>
      <c r="AR280" s="240" t="s">
        <v>357</v>
      </c>
      <c r="AT280" s="240" t="s">
        <v>352</v>
      </c>
      <c r="AU280" s="240" t="s">
        <v>84</v>
      </c>
      <c r="AY280" s="18" t="s">
        <v>350</v>
      </c>
      <c r="BE280" s="241">
        <f>IF(N280="základní",J280,0)</f>
        <v>0</v>
      </c>
      <c r="BF280" s="241">
        <f>IF(N280="snížená",J280,0)</f>
        <v>0</v>
      </c>
      <c r="BG280" s="241">
        <f>IF(N280="zákl. přenesená",J280,0)</f>
        <v>0</v>
      </c>
      <c r="BH280" s="241">
        <f>IF(N280="sníž. přenesená",J280,0)</f>
        <v>0</v>
      </c>
      <c r="BI280" s="241">
        <f>IF(N280="nulová",J280,0)</f>
        <v>0</v>
      </c>
      <c r="BJ280" s="18" t="s">
        <v>84</v>
      </c>
      <c r="BK280" s="241">
        <f>ROUND(I280*H280,2)</f>
        <v>0</v>
      </c>
      <c r="BL280" s="18" t="s">
        <v>357</v>
      </c>
      <c r="BM280" s="240" t="s">
        <v>2357</v>
      </c>
    </row>
    <row r="281" s="2" customFormat="1">
      <c r="A281" s="39"/>
      <c r="B281" s="40"/>
      <c r="C281" s="41"/>
      <c r="D281" s="242" t="s">
        <v>359</v>
      </c>
      <c r="E281" s="41"/>
      <c r="F281" s="243" t="s">
        <v>8405</v>
      </c>
      <c r="G281" s="41"/>
      <c r="H281" s="41"/>
      <c r="I281" s="244"/>
      <c r="J281" s="41"/>
      <c r="K281" s="41"/>
      <c r="L281" s="45"/>
      <c r="M281" s="245"/>
      <c r="N281" s="246"/>
      <c r="O281" s="92"/>
      <c r="P281" s="92"/>
      <c r="Q281" s="92"/>
      <c r="R281" s="92"/>
      <c r="S281" s="92"/>
      <c r="T281" s="93"/>
      <c r="U281" s="39"/>
      <c r="V281" s="39"/>
      <c r="W281" s="39"/>
      <c r="X281" s="39"/>
      <c r="Y281" s="39"/>
      <c r="Z281" s="39"/>
      <c r="AA281" s="39"/>
      <c r="AB281" s="39"/>
      <c r="AC281" s="39"/>
      <c r="AD281" s="39"/>
      <c r="AE281" s="39"/>
      <c r="AT281" s="18" t="s">
        <v>359</v>
      </c>
      <c r="AU281" s="18" t="s">
        <v>84</v>
      </c>
    </row>
    <row r="282" s="2" customFormat="1" ht="24.15" customHeight="1">
      <c r="A282" s="39"/>
      <c r="B282" s="40"/>
      <c r="C282" s="229" t="s">
        <v>1023</v>
      </c>
      <c r="D282" s="229" t="s">
        <v>352</v>
      </c>
      <c r="E282" s="230" t="s">
        <v>8406</v>
      </c>
      <c r="F282" s="231" t="s">
        <v>8298</v>
      </c>
      <c r="G282" s="232" t="s">
        <v>355</v>
      </c>
      <c r="H282" s="233">
        <v>78</v>
      </c>
      <c r="I282" s="234"/>
      <c r="J282" s="235">
        <f>ROUND(I282*H282,2)</f>
        <v>0</v>
      </c>
      <c r="K282" s="231" t="s">
        <v>1</v>
      </c>
      <c r="L282" s="45"/>
      <c r="M282" s="236" t="s">
        <v>1</v>
      </c>
      <c r="N282" s="237" t="s">
        <v>41</v>
      </c>
      <c r="O282" s="92"/>
      <c r="P282" s="238">
        <f>O282*H282</f>
        <v>0</v>
      </c>
      <c r="Q282" s="238">
        <v>0</v>
      </c>
      <c r="R282" s="238">
        <f>Q282*H282</f>
        <v>0</v>
      </c>
      <c r="S282" s="238">
        <v>0</v>
      </c>
      <c r="T282" s="239">
        <f>S282*H282</f>
        <v>0</v>
      </c>
      <c r="U282" s="39"/>
      <c r="V282" s="39"/>
      <c r="W282" s="39"/>
      <c r="X282" s="39"/>
      <c r="Y282" s="39"/>
      <c r="Z282" s="39"/>
      <c r="AA282" s="39"/>
      <c r="AB282" s="39"/>
      <c r="AC282" s="39"/>
      <c r="AD282" s="39"/>
      <c r="AE282" s="39"/>
      <c r="AR282" s="240" t="s">
        <v>357</v>
      </c>
      <c r="AT282" s="240" t="s">
        <v>352</v>
      </c>
      <c r="AU282" s="240" t="s">
        <v>84</v>
      </c>
      <c r="AY282" s="18" t="s">
        <v>350</v>
      </c>
      <c r="BE282" s="241">
        <f>IF(N282="základní",J282,0)</f>
        <v>0</v>
      </c>
      <c r="BF282" s="241">
        <f>IF(N282="snížená",J282,0)</f>
        <v>0</v>
      </c>
      <c r="BG282" s="241">
        <f>IF(N282="zákl. přenesená",J282,0)</f>
        <v>0</v>
      </c>
      <c r="BH282" s="241">
        <f>IF(N282="sníž. přenesená",J282,0)</f>
        <v>0</v>
      </c>
      <c r="BI282" s="241">
        <f>IF(N282="nulová",J282,0)</f>
        <v>0</v>
      </c>
      <c r="BJ282" s="18" t="s">
        <v>84</v>
      </c>
      <c r="BK282" s="241">
        <f>ROUND(I282*H282,2)</f>
        <v>0</v>
      </c>
      <c r="BL282" s="18" t="s">
        <v>357</v>
      </c>
      <c r="BM282" s="240" t="s">
        <v>2367</v>
      </c>
    </row>
    <row r="283" s="2" customFormat="1">
      <c r="A283" s="39"/>
      <c r="B283" s="40"/>
      <c r="C283" s="41"/>
      <c r="D283" s="242" t="s">
        <v>359</v>
      </c>
      <c r="E283" s="41"/>
      <c r="F283" s="243" t="s">
        <v>8298</v>
      </c>
      <c r="G283" s="41"/>
      <c r="H283" s="41"/>
      <c r="I283" s="244"/>
      <c r="J283" s="41"/>
      <c r="K283" s="41"/>
      <c r="L283" s="45"/>
      <c r="M283" s="245"/>
      <c r="N283" s="246"/>
      <c r="O283" s="92"/>
      <c r="P283" s="92"/>
      <c r="Q283" s="92"/>
      <c r="R283" s="92"/>
      <c r="S283" s="92"/>
      <c r="T283" s="93"/>
      <c r="U283" s="39"/>
      <c r="V283" s="39"/>
      <c r="W283" s="39"/>
      <c r="X283" s="39"/>
      <c r="Y283" s="39"/>
      <c r="Z283" s="39"/>
      <c r="AA283" s="39"/>
      <c r="AB283" s="39"/>
      <c r="AC283" s="39"/>
      <c r="AD283" s="39"/>
      <c r="AE283" s="39"/>
      <c r="AT283" s="18" t="s">
        <v>359</v>
      </c>
      <c r="AU283" s="18" t="s">
        <v>84</v>
      </c>
    </row>
    <row r="284" s="2" customFormat="1" ht="24.15" customHeight="1">
      <c r="A284" s="39"/>
      <c r="B284" s="40"/>
      <c r="C284" s="229" t="s">
        <v>1034</v>
      </c>
      <c r="D284" s="229" t="s">
        <v>352</v>
      </c>
      <c r="E284" s="230" t="s">
        <v>8407</v>
      </c>
      <c r="F284" s="231" t="s">
        <v>8300</v>
      </c>
      <c r="G284" s="232" t="s">
        <v>355</v>
      </c>
      <c r="H284" s="233">
        <v>16</v>
      </c>
      <c r="I284" s="234"/>
      <c r="J284" s="235">
        <f>ROUND(I284*H284,2)</f>
        <v>0</v>
      </c>
      <c r="K284" s="231" t="s">
        <v>1</v>
      </c>
      <c r="L284" s="45"/>
      <c r="M284" s="236" t="s">
        <v>1</v>
      </c>
      <c r="N284" s="237" t="s">
        <v>41</v>
      </c>
      <c r="O284" s="92"/>
      <c r="P284" s="238">
        <f>O284*H284</f>
        <v>0</v>
      </c>
      <c r="Q284" s="238">
        <v>0</v>
      </c>
      <c r="R284" s="238">
        <f>Q284*H284</f>
        <v>0</v>
      </c>
      <c r="S284" s="238">
        <v>0</v>
      </c>
      <c r="T284" s="239">
        <f>S284*H284</f>
        <v>0</v>
      </c>
      <c r="U284" s="39"/>
      <c r="V284" s="39"/>
      <c r="W284" s="39"/>
      <c r="X284" s="39"/>
      <c r="Y284" s="39"/>
      <c r="Z284" s="39"/>
      <c r="AA284" s="39"/>
      <c r="AB284" s="39"/>
      <c r="AC284" s="39"/>
      <c r="AD284" s="39"/>
      <c r="AE284" s="39"/>
      <c r="AR284" s="240" t="s">
        <v>357</v>
      </c>
      <c r="AT284" s="240" t="s">
        <v>352</v>
      </c>
      <c r="AU284" s="240" t="s">
        <v>84</v>
      </c>
      <c r="AY284" s="18" t="s">
        <v>350</v>
      </c>
      <c r="BE284" s="241">
        <f>IF(N284="základní",J284,0)</f>
        <v>0</v>
      </c>
      <c r="BF284" s="241">
        <f>IF(N284="snížená",J284,0)</f>
        <v>0</v>
      </c>
      <c r="BG284" s="241">
        <f>IF(N284="zákl. přenesená",J284,0)</f>
        <v>0</v>
      </c>
      <c r="BH284" s="241">
        <f>IF(N284="sníž. přenesená",J284,0)</f>
        <v>0</v>
      </c>
      <c r="BI284" s="241">
        <f>IF(N284="nulová",J284,0)</f>
        <v>0</v>
      </c>
      <c r="BJ284" s="18" t="s">
        <v>84</v>
      </c>
      <c r="BK284" s="241">
        <f>ROUND(I284*H284,2)</f>
        <v>0</v>
      </c>
      <c r="BL284" s="18" t="s">
        <v>357</v>
      </c>
      <c r="BM284" s="240" t="s">
        <v>2377</v>
      </c>
    </row>
    <row r="285" s="2" customFormat="1">
      <c r="A285" s="39"/>
      <c r="B285" s="40"/>
      <c r="C285" s="41"/>
      <c r="D285" s="242" t="s">
        <v>359</v>
      </c>
      <c r="E285" s="41"/>
      <c r="F285" s="243" t="s">
        <v>8300</v>
      </c>
      <c r="G285" s="41"/>
      <c r="H285" s="41"/>
      <c r="I285" s="244"/>
      <c r="J285" s="41"/>
      <c r="K285" s="41"/>
      <c r="L285" s="45"/>
      <c r="M285" s="245"/>
      <c r="N285" s="246"/>
      <c r="O285" s="92"/>
      <c r="P285" s="92"/>
      <c r="Q285" s="92"/>
      <c r="R285" s="92"/>
      <c r="S285" s="92"/>
      <c r="T285" s="93"/>
      <c r="U285" s="39"/>
      <c r="V285" s="39"/>
      <c r="W285" s="39"/>
      <c r="X285" s="39"/>
      <c r="Y285" s="39"/>
      <c r="Z285" s="39"/>
      <c r="AA285" s="39"/>
      <c r="AB285" s="39"/>
      <c r="AC285" s="39"/>
      <c r="AD285" s="39"/>
      <c r="AE285" s="39"/>
      <c r="AT285" s="18" t="s">
        <v>359</v>
      </c>
      <c r="AU285" s="18" t="s">
        <v>84</v>
      </c>
    </row>
    <row r="286" s="2" customFormat="1" ht="16.5" customHeight="1">
      <c r="A286" s="39"/>
      <c r="B286" s="40"/>
      <c r="C286" s="229" t="s">
        <v>1042</v>
      </c>
      <c r="D286" s="229" t="s">
        <v>352</v>
      </c>
      <c r="E286" s="230" t="s">
        <v>8408</v>
      </c>
      <c r="F286" s="231" t="s">
        <v>8302</v>
      </c>
      <c r="G286" s="232" t="s">
        <v>355</v>
      </c>
      <c r="H286" s="233">
        <v>88</v>
      </c>
      <c r="I286" s="234"/>
      <c r="J286" s="235">
        <f>ROUND(I286*H286,2)</f>
        <v>0</v>
      </c>
      <c r="K286" s="231" t="s">
        <v>1</v>
      </c>
      <c r="L286" s="45"/>
      <c r="M286" s="236" t="s">
        <v>1</v>
      </c>
      <c r="N286" s="237" t="s">
        <v>41</v>
      </c>
      <c r="O286" s="92"/>
      <c r="P286" s="238">
        <f>O286*H286</f>
        <v>0</v>
      </c>
      <c r="Q286" s="238">
        <v>0</v>
      </c>
      <c r="R286" s="238">
        <f>Q286*H286</f>
        <v>0</v>
      </c>
      <c r="S286" s="238">
        <v>0</v>
      </c>
      <c r="T286" s="239">
        <f>S286*H286</f>
        <v>0</v>
      </c>
      <c r="U286" s="39"/>
      <c r="V286" s="39"/>
      <c r="W286" s="39"/>
      <c r="X286" s="39"/>
      <c r="Y286" s="39"/>
      <c r="Z286" s="39"/>
      <c r="AA286" s="39"/>
      <c r="AB286" s="39"/>
      <c r="AC286" s="39"/>
      <c r="AD286" s="39"/>
      <c r="AE286" s="39"/>
      <c r="AR286" s="240" t="s">
        <v>357</v>
      </c>
      <c r="AT286" s="240" t="s">
        <v>352</v>
      </c>
      <c r="AU286" s="240" t="s">
        <v>84</v>
      </c>
      <c r="AY286" s="18" t="s">
        <v>350</v>
      </c>
      <c r="BE286" s="241">
        <f>IF(N286="základní",J286,0)</f>
        <v>0</v>
      </c>
      <c r="BF286" s="241">
        <f>IF(N286="snížená",J286,0)</f>
        <v>0</v>
      </c>
      <c r="BG286" s="241">
        <f>IF(N286="zákl. přenesená",J286,0)</f>
        <v>0</v>
      </c>
      <c r="BH286" s="241">
        <f>IF(N286="sníž. přenesená",J286,0)</f>
        <v>0</v>
      </c>
      <c r="BI286" s="241">
        <f>IF(N286="nulová",J286,0)</f>
        <v>0</v>
      </c>
      <c r="BJ286" s="18" t="s">
        <v>84</v>
      </c>
      <c r="BK286" s="241">
        <f>ROUND(I286*H286,2)</f>
        <v>0</v>
      </c>
      <c r="BL286" s="18" t="s">
        <v>357</v>
      </c>
      <c r="BM286" s="240" t="s">
        <v>2388</v>
      </c>
    </row>
    <row r="287" s="2" customFormat="1">
      <c r="A287" s="39"/>
      <c r="B287" s="40"/>
      <c r="C287" s="41"/>
      <c r="D287" s="242" t="s">
        <v>359</v>
      </c>
      <c r="E287" s="41"/>
      <c r="F287" s="243" t="s">
        <v>8302</v>
      </c>
      <c r="G287" s="41"/>
      <c r="H287" s="41"/>
      <c r="I287" s="244"/>
      <c r="J287" s="41"/>
      <c r="K287" s="41"/>
      <c r="L287" s="45"/>
      <c r="M287" s="245"/>
      <c r="N287" s="246"/>
      <c r="O287" s="92"/>
      <c r="P287" s="92"/>
      <c r="Q287" s="92"/>
      <c r="R287" s="92"/>
      <c r="S287" s="92"/>
      <c r="T287" s="93"/>
      <c r="U287" s="39"/>
      <c r="V287" s="39"/>
      <c r="W287" s="39"/>
      <c r="X287" s="39"/>
      <c r="Y287" s="39"/>
      <c r="Z287" s="39"/>
      <c r="AA287" s="39"/>
      <c r="AB287" s="39"/>
      <c r="AC287" s="39"/>
      <c r="AD287" s="39"/>
      <c r="AE287" s="39"/>
      <c r="AT287" s="18" t="s">
        <v>359</v>
      </c>
      <c r="AU287" s="18" t="s">
        <v>84</v>
      </c>
    </row>
    <row r="288" s="2" customFormat="1" ht="24.15" customHeight="1">
      <c r="A288" s="39"/>
      <c r="B288" s="40"/>
      <c r="C288" s="229" t="s">
        <v>1050</v>
      </c>
      <c r="D288" s="229" t="s">
        <v>352</v>
      </c>
      <c r="E288" s="230" t="s">
        <v>8409</v>
      </c>
      <c r="F288" s="231" t="s">
        <v>8410</v>
      </c>
      <c r="G288" s="232" t="s">
        <v>8385</v>
      </c>
      <c r="H288" s="233">
        <v>10</v>
      </c>
      <c r="I288" s="234"/>
      <c r="J288" s="235">
        <f>ROUND(I288*H288,2)</f>
        <v>0</v>
      </c>
      <c r="K288" s="231" t="s">
        <v>1</v>
      </c>
      <c r="L288" s="45"/>
      <c r="M288" s="236" t="s">
        <v>1</v>
      </c>
      <c r="N288" s="237" t="s">
        <v>41</v>
      </c>
      <c r="O288" s="92"/>
      <c r="P288" s="238">
        <f>O288*H288</f>
        <v>0</v>
      </c>
      <c r="Q288" s="238">
        <v>0</v>
      </c>
      <c r="R288" s="238">
        <f>Q288*H288</f>
        <v>0</v>
      </c>
      <c r="S288" s="238">
        <v>0</v>
      </c>
      <c r="T288" s="239">
        <f>S288*H288</f>
        <v>0</v>
      </c>
      <c r="U288" s="39"/>
      <c r="V288" s="39"/>
      <c r="W288" s="39"/>
      <c r="X288" s="39"/>
      <c r="Y288" s="39"/>
      <c r="Z288" s="39"/>
      <c r="AA288" s="39"/>
      <c r="AB288" s="39"/>
      <c r="AC288" s="39"/>
      <c r="AD288" s="39"/>
      <c r="AE288" s="39"/>
      <c r="AR288" s="240" t="s">
        <v>357</v>
      </c>
      <c r="AT288" s="240" t="s">
        <v>352</v>
      </c>
      <c r="AU288" s="240" t="s">
        <v>84</v>
      </c>
      <c r="AY288" s="18" t="s">
        <v>350</v>
      </c>
      <c r="BE288" s="241">
        <f>IF(N288="základní",J288,0)</f>
        <v>0</v>
      </c>
      <c r="BF288" s="241">
        <f>IF(N288="snížená",J288,0)</f>
        <v>0</v>
      </c>
      <c r="BG288" s="241">
        <f>IF(N288="zákl. přenesená",J288,0)</f>
        <v>0</v>
      </c>
      <c r="BH288" s="241">
        <f>IF(N288="sníž. přenesená",J288,0)</f>
        <v>0</v>
      </c>
      <c r="BI288" s="241">
        <f>IF(N288="nulová",J288,0)</f>
        <v>0</v>
      </c>
      <c r="BJ288" s="18" t="s">
        <v>84</v>
      </c>
      <c r="BK288" s="241">
        <f>ROUND(I288*H288,2)</f>
        <v>0</v>
      </c>
      <c r="BL288" s="18" t="s">
        <v>357</v>
      </c>
      <c r="BM288" s="240" t="s">
        <v>2407</v>
      </c>
    </row>
    <row r="289" s="2" customFormat="1">
      <c r="A289" s="39"/>
      <c r="B289" s="40"/>
      <c r="C289" s="41"/>
      <c r="D289" s="242" t="s">
        <v>359</v>
      </c>
      <c r="E289" s="41"/>
      <c r="F289" s="243" t="s">
        <v>8410</v>
      </c>
      <c r="G289" s="41"/>
      <c r="H289" s="41"/>
      <c r="I289" s="244"/>
      <c r="J289" s="41"/>
      <c r="K289" s="41"/>
      <c r="L289" s="45"/>
      <c r="M289" s="245"/>
      <c r="N289" s="246"/>
      <c r="O289" s="92"/>
      <c r="P289" s="92"/>
      <c r="Q289" s="92"/>
      <c r="R289" s="92"/>
      <c r="S289" s="92"/>
      <c r="T289" s="93"/>
      <c r="U289" s="39"/>
      <c r="V289" s="39"/>
      <c r="W289" s="39"/>
      <c r="X289" s="39"/>
      <c r="Y289" s="39"/>
      <c r="Z289" s="39"/>
      <c r="AA289" s="39"/>
      <c r="AB289" s="39"/>
      <c r="AC289" s="39"/>
      <c r="AD289" s="39"/>
      <c r="AE289" s="39"/>
      <c r="AT289" s="18" t="s">
        <v>359</v>
      </c>
      <c r="AU289" s="18" t="s">
        <v>84</v>
      </c>
    </row>
    <row r="290" s="2" customFormat="1" ht="24.15" customHeight="1">
      <c r="A290" s="39"/>
      <c r="B290" s="40"/>
      <c r="C290" s="229" t="s">
        <v>1059</v>
      </c>
      <c r="D290" s="229" t="s">
        <v>352</v>
      </c>
      <c r="E290" s="230" t="s">
        <v>8411</v>
      </c>
      <c r="F290" s="231" t="s">
        <v>8412</v>
      </c>
      <c r="G290" s="232" t="s">
        <v>8385</v>
      </c>
      <c r="H290" s="233">
        <v>12</v>
      </c>
      <c r="I290" s="234"/>
      <c r="J290" s="235">
        <f>ROUND(I290*H290,2)</f>
        <v>0</v>
      </c>
      <c r="K290" s="231" t="s">
        <v>1</v>
      </c>
      <c r="L290" s="45"/>
      <c r="M290" s="236" t="s">
        <v>1</v>
      </c>
      <c r="N290" s="237" t="s">
        <v>41</v>
      </c>
      <c r="O290" s="92"/>
      <c r="P290" s="238">
        <f>O290*H290</f>
        <v>0</v>
      </c>
      <c r="Q290" s="238">
        <v>0</v>
      </c>
      <c r="R290" s="238">
        <f>Q290*H290</f>
        <v>0</v>
      </c>
      <c r="S290" s="238">
        <v>0</v>
      </c>
      <c r="T290" s="239">
        <f>S290*H290</f>
        <v>0</v>
      </c>
      <c r="U290" s="39"/>
      <c r="V290" s="39"/>
      <c r="W290" s="39"/>
      <c r="X290" s="39"/>
      <c r="Y290" s="39"/>
      <c r="Z290" s="39"/>
      <c r="AA290" s="39"/>
      <c r="AB290" s="39"/>
      <c r="AC290" s="39"/>
      <c r="AD290" s="39"/>
      <c r="AE290" s="39"/>
      <c r="AR290" s="240" t="s">
        <v>357</v>
      </c>
      <c r="AT290" s="240" t="s">
        <v>352</v>
      </c>
      <c r="AU290" s="240" t="s">
        <v>84</v>
      </c>
      <c r="AY290" s="18" t="s">
        <v>350</v>
      </c>
      <c r="BE290" s="241">
        <f>IF(N290="základní",J290,0)</f>
        <v>0</v>
      </c>
      <c r="BF290" s="241">
        <f>IF(N290="snížená",J290,0)</f>
        <v>0</v>
      </c>
      <c r="BG290" s="241">
        <f>IF(N290="zákl. přenesená",J290,0)</f>
        <v>0</v>
      </c>
      <c r="BH290" s="241">
        <f>IF(N290="sníž. přenesená",J290,0)</f>
        <v>0</v>
      </c>
      <c r="BI290" s="241">
        <f>IF(N290="nulová",J290,0)</f>
        <v>0</v>
      </c>
      <c r="BJ290" s="18" t="s">
        <v>84</v>
      </c>
      <c r="BK290" s="241">
        <f>ROUND(I290*H290,2)</f>
        <v>0</v>
      </c>
      <c r="BL290" s="18" t="s">
        <v>357</v>
      </c>
      <c r="BM290" s="240" t="s">
        <v>2445</v>
      </c>
    </row>
    <row r="291" s="2" customFormat="1">
      <c r="A291" s="39"/>
      <c r="B291" s="40"/>
      <c r="C291" s="41"/>
      <c r="D291" s="242" t="s">
        <v>359</v>
      </c>
      <c r="E291" s="41"/>
      <c r="F291" s="243" t="s">
        <v>8412</v>
      </c>
      <c r="G291" s="41"/>
      <c r="H291" s="41"/>
      <c r="I291" s="244"/>
      <c r="J291" s="41"/>
      <c r="K291" s="41"/>
      <c r="L291" s="45"/>
      <c r="M291" s="245"/>
      <c r="N291" s="246"/>
      <c r="O291" s="92"/>
      <c r="P291" s="92"/>
      <c r="Q291" s="92"/>
      <c r="R291" s="92"/>
      <c r="S291" s="92"/>
      <c r="T291" s="93"/>
      <c r="U291" s="39"/>
      <c r="V291" s="39"/>
      <c r="W291" s="39"/>
      <c r="X291" s="39"/>
      <c r="Y291" s="39"/>
      <c r="Z291" s="39"/>
      <c r="AA291" s="39"/>
      <c r="AB291" s="39"/>
      <c r="AC291" s="39"/>
      <c r="AD291" s="39"/>
      <c r="AE291" s="39"/>
      <c r="AT291" s="18" t="s">
        <v>359</v>
      </c>
      <c r="AU291" s="18" t="s">
        <v>84</v>
      </c>
    </row>
    <row r="292" s="2" customFormat="1" ht="44.25" customHeight="1">
      <c r="A292" s="39"/>
      <c r="B292" s="40"/>
      <c r="C292" s="229" t="s">
        <v>1080</v>
      </c>
      <c r="D292" s="229" t="s">
        <v>352</v>
      </c>
      <c r="E292" s="230" t="s">
        <v>8413</v>
      </c>
      <c r="F292" s="231" t="s">
        <v>8304</v>
      </c>
      <c r="G292" s="232" t="s">
        <v>355</v>
      </c>
      <c r="H292" s="233">
        <v>24</v>
      </c>
      <c r="I292" s="234"/>
      <c r="J292" s="235">
        <f>ROUND(I292*H292,2)</f>
        <v>0</v>
      </c>
      <c r="K292" s="231" t="s">
        <v>1</v>
      </c>
      <c r="L292" s="45"/>
      <c r="M292" s="236" t="s">
        <v>1</v>
      </c>
      <c r="N292" s="237" t="s">
        <v>41</v>
      </c>
      <c r="O292" s="92"/>
      <c r="P292" s="238">
        <f>O292*H292</f>
        <v>0</v>
      </c>
      <c r="Q292" s="238">
        <v>0</v>
      </c>
      <c r="R292" s="238">
        <f>Q292*H292</f>
        <v>0</v>
      </c>
      <c r="S292" s="238">
        <v>0</v>
      </c>
      <c r="T292" s="239">
        <f>S292*H292</f>
        <v>0</v>
      </c>
      <c r="U292" s="39"/>
      <c r="V292" s="39"/>
      <c r="W292" s="39"/>
      <c r="X292" s="39"/>
      <c r="Y292" s="39"/>
      <c r="Z292" s="39"/>
      <c r="AA292" s="39"/>
      <c r="AB292" s="39"/>
      <c r="AC292" s="39"/>
      <c r="AD292" s="39"/>
      <c r="AE292" s="39"/>
      <c r="AR292" s="240" t="s">
        <v>357</v>
      </c>
      <c r="AT292" s="240" t="s">
        <v>352</v>
      </c>
      <c r="AU292" s="240" t="s">
        <v>84</v>
      </c>
      <c r="AY292" s="18" t="s">
        <v>350</v>
      </c>
      <c r="BE292" s="241">
        <f>IF(N292="základní",J292,0)</f>
        <v>0</v>
      </c>
      <c r="BF292" s="241">
        <f>IF(N292="snížená",J292,0)</f>
        <v>0</v>
      </c>
      <c r="BG292" s="241">
        <f>IF(N292="zákl. přenesená",J292,0)</f>
        <v>0</v>
      </c>
      <c r="BH292" s="241">
        <f>IF(N292="sníž. přenesená",J292,0)</f>
        <v>0</v>
      </c>
      <c r="BI292" s="241">
        <f>IF(N292="nulová",J292,0)</f>
        <v>0</v>
      </c>
      <c r="BJ292" s="18" t="s">
        <v>84</v>
      </c>
      <c r="BK292" s="241">
        <f>ROUND(I292*H292,2)</f>
        <v>0</v>
      </c>
      <c r="BL292" s="18" t="s">
        <v>357</v>
      </c>
      <c r="BM292" s="240" t="s">
        <v>2449</v>
      </c>
    </row>
    <row r="293" s="2" customFormat="1">
      <c r="A293" s="39"/>
      <c r="B293" s="40"/>
      <c r="C293" s="41"/>
      <c r="D293" s="242" t="s">
        <v>359</v>
      </c>
      <c r="E293" s="41"/>
      <c r="F293" s="243" t="s">
        <v>8304</v>
      </c>
      <c r="G293" s="41"/>
      <c r="H293" s="41"/>
      <c r="I293" s="244"/>
      <c r="J293" s="41"/>
      <c r="K293" s="41"/>
      <c r="L293" s="45"/>
      <c r="M293" s="245"/>
      <c r="N293" s="246"/>
      <c r="O293" s="92"/>
      <c r="P293" s="92"/>
      <c r="Q293" s="92"/>
      <c r="R293" s="92"/>
      <c r="S293" s="92"/>
      <c r="T293" s="93"/>
      <c r="U293" s="39"/>
      <c r="V293" s="39"/>
      <c r="W293" s="39"/>
      <c r="X293" s="39"/>
      <c r="Y293" s="39"/>
      <c r="Z293" s="39"/>
      <c r="AA293" s="39"/>
      <c r="AB293" s="39"/>
      <c r="AC293" s="39"/>
      <c r="AD293" s="39"/>
      <c r="AE293" s="39"/>
      <c r="AT293" s="18" t="s">
        <v>359</v>
      </c>
      <c r="AU293" s="18" t="s">
        <v>84</v>
      </c>
    </row>
    <row r="294" s="2" customFormat="1" ht="16.5" customHeight="1">
      <c r="A294" s="39"/>
      <c r="B294" s="40"/>
      <c r="C294" s="229" t="s">
        <v>1092</v>
      </c>
      <c r="D294" s="229" t="s">
        <v>352</v>
      </c>
      <c r="E294" s="230" t="s">
        <v>8414</v>
      </c>
      <c r="F294" s="231" t="s">
        <v>8308</v>
      </c>
      <c r="G294" s="232" t="s">
        <v>5017</v>
      </c>
      <c r="H294" s="233">
        <v>1</v>
      </c>
      <c r="I294" s="234"/>
      <c r="J294" s="235">
        <f>ROUND(I294*H294,2)</f>
        <v>0</v>
      </c>
      <c r="K294" s="231" t="s">
        <v>1</v>
      </c>
      <c r="L294" s="45"/>
      <c r="M294" s="236" t="s">
        <v>1</v>
      </c>
      <c r="N294" s="237" t="s">
        <v>41</v>
      </c>
      <c r="O294" s="92"/>
      <c r="P294" s="238">
        <f>O294*H294</f>
        <v>0</v>
      </c>
      <c r="Q294" s="238">
        <v>0</v>
      </c>
      <c r="R294" s="238">
        <f>Q294*H294</f>
        <v>0</v>
      </c>
      <c r="S294" s="238">
        <v>0</v>
      </c>
      <c r="T294" s="239">
        <f>S294*H294</f>
        <v>0</v>
      </c>
      <c r="U294" s="39"/>
      <c r="V294" s="39"/>
      <c r="W294" s="39"/>
      <c r="X294" s="39"/>
      <c r="Y294" s="39"/>
      <c r="Z294" s="39"/>
      <c r="AA294" s="39"/>
      <c r="AB294" s="39"/>
      <c r="AC294" s="39"/>
      <c r="AD294" s="39"/>
      <c r="AE294" s="39"/>
      <c r="AR294" s="240" t="s">
        <v>357</v>
      </c>
      <c r="AT294" s="240" t="s">
        <v>352</v>
      </c>
      <c r="AU294" s="240" t="s">
        <v>84</v>
      </c>
      <c r="AY294" s="18" t="s">
        <v>350</v>
      </c>
      <c r="BE294" s="241">
        <f>IF(N294="základní",J294,0)</f>
        <v>0</v>
      </c>
      <c r="BF294" s="241">
        <f>IF(N294="snížená",J294,0)</f>
        <v>0</v>
      </c>
      <c r="BG294" s="241">
        <f>IF(N294="zákl. přenesená",J294,0)</f>
        <v>0</v>
      </c>
      <c r="BH294" s="241">
        <f>IF(N294="sníž. přenesená",J294,0)</f>
        <v>0</v>
      </c>
      <c r="BI294" s="241">
        <f>IF(N294="nulová",J294,0)</f>
        <v>0</v>
      </c>
      <c r="BJ294" s="18" t="s">
        <v>84</v>
      </c>
      <c r="BK294" s="241">
        <f>ROUND(I294*H294,2)</f>
        <v>0</v>
      </c>
      <c r="BL294" s="18" t="s">
        <v>357</v>
      </c>
      <c r="BM294" s="240" t="s">
        <v>2462</v>
      </c>
    </row>
    <row r="295" s="2" customFormat="1">
      <c r="A295" s="39"/>
      <c r="B295" s="40"/>
      <c r="C295" s="41"/>
      <c r="D295" s="242" t="s">
        <v>359</v>
      </c>
      <c r="E295" s="41"/>
      <c r="F295" s="243" t="s">
        <v>8308</v>
      </c>
      <c r="G295" s="41"/>
      <c r="H295" s="41"/>
      <c r="I295" s="244"/>
      <c r="J295" s="41"/>
      <c r="K295" s="41"/>
      <c r="L295" s="45"/>
      <c r="M295" s="245"/>
      <c r="N295" s="246"/>
      <c r="O295" s="92"/>
      <c r="P295" s="92"/>
      <c r="Q295" s="92"/>
      <c r="R295" s="92"/>
      <c r="S295" s="92"/>
      <c r="T295" s="93"/>
      <c r="U295" s="39"/>
      <c r="V295" s="39"/>
      <c r="W295" s="39"/>
      <c r="X295" s="39"/>
      <c r="Y295" s="39"/>
      <c r="Z295" s="39"/>
      <c r="AA295" s="39"/>
      <c r="AB295" s="39"/>
      <c r="AC295" s="39"/>
      <c r="AD295" s="39"/>
      <c r="AE295" s="39"/>
      <c r="AT295" s="18" t="s">
        <v>359</v>
      </c>
      <c r="AU295" s="18" t="s">
        <v>84</v>
      </c>
    </row>
    <row r="296" s="12" customFormat="1" ht="25.92" customHeight="1">
      <c r="A296" s="12"/>
      <c r="B296" s="213"/>
      <c r="C296" s="214"/>
      <c r="D296" s="215" t="s">
        <v>75</v>
      </c>
      <c r="E296" s="216" t="s">
        <v>8415</v>
      </c>
      <c r="F296" s="216" t="s">
        <v>8416</v>
      </c>
      <c r="G296" s="214"/>
      <c r="H296" s="214"/>
      <c r="I296" s="217"/>
      <c r="J296" s="218">
        <f>BK296</f>
        <v>0</v>
      </c>
      <c r="K296" s="214"/>
      <c r="L296" s="219"/>
      <c r="M296" s="220"/>
      <c r="N296" s="221"/>
      <c r="O296" s="221"/>
      <c r="P296" s="222">
        <f>SUM(P297:P320)</f>
        <v>0</v>
      </c>
      <c r="Q296" s="221"/>
      <c r="R296" s="222">
        <f>SUM(R297:R320)</f>
        <v>0</v>
      </c>
      <c r="S296" s="221"/>
      <c r="T296" s="223">
        <f>SUM(T297:T320)</f>
        <v>0</v>
      </c>
      <c r="U296" s="12"/>
      <c r="V296" s="12"/>
      <c r="W296" s="12"/>
      <c r="X296" s="12"/>
      <c r="Y296" s="12"/>
      <c r="Z296" s="12"/>
      <c r="AA296" s="12"/>
      <c r="AB296" s="12"/>
      <c r="AC296" s="12"/>
      <c r="AD296" s="12"/>
      <c r="AE296" s="12"/>
      <c r="AR296" s="224" t="s">
        <v>84</v>
      </c>
      <c r="AT296" s="225" t="s">
        <v>75</v>
      </c>
      <c r="AU296" s="225" t="s">
        <v>76</v>
      </c>
      <c r="AY296" s="224" t="s">
        <v>350</v>
      </c>
      <c r="BK296" s="226">
        <f>SUM(BK297:BK320)</f>
        <v>0</v>
      </c>
    </row>
    <row r="297" s="2" customFormat="1" ht="66.75" customHeight="1">
      <c r="A297" s="39"/>
      <c r="B297" s="40"/>
      <c r="C297" s="229" t="s">
        <v>804</v>
      </c>
      <c r="D297" s="229" t="s">
        <v>352</v>
      </c>
      <c r="E297" s="230" t="s">
        <v>8417</v>
      </c>
      <c r="F297" s="231" t="s">
        <v>8398</v>
      </c>
      <c r="G297" s="232" t="s">
        <v>4932</v>
      </c>
      <c r="H297" s="233">
        <v>1</v>
      </c>
      <c r="I297" s="234"/>
      <c r="J297" s="235">
        <f>ROUND(I297*H297,2)</f>
        <v>0</v>
      </c>
      <c r="K297" s="231" t="s">
        <v>1</v>
      </c>
      <c r="L297" s="45"/>
      <c r="M297" s="236" t="s">
        <v>1</v>
      </c>
      <c r="N297" s="237" t="s">
        <v>41</v>
      </c>
      <c r="O297" s="92"/>
      <c r="P297" s="238">
        <f>O297*H297</f>
        <v>0</v>
      </c>
      <c r="Q297" s="238">
        <v>0</v>
      </c>
      <c r="R297" s="238">
        <f>Q297*H297</f>
        <v>0</v>
      </c>
      <c r="S297" s="238">
        <v>0</v>
      </c>
      <c r="T297" s="239">
        <f>S297*H297</f>
        <v>0</v>
      </c>
      <c r="U297" s="39"/>
      <c r="V297" s="39"/>
      <c r="W297" s="39"/>
      <c r="X297" s="39"/>
      <c r="Y297" s="39"/>
      <c r="Z297" s="39"/>
      <c r="AA297" s="39"/>
      <c r="AB297" s="39"/>
      <c r="AC297" s="39"/>
      <c r="AD297" s="39"/>
      <c r="AE297" s="39"/>
      <c r="AR297" s="240" t="s">
        <v>357</v>
      </c>
      <c r="AT297" s="240" t="s">
        <v>352</v>
      </c>
      <c r="AU297" s="240" t="s">
        <v>84</v>
      </c>
      <c r="AY297" s="18" t="s">
        <v>350</v>
      </c>
      <c r="BE297" s="241">
        <f>IF(N297="základní",J297,0)</f>
        <v>0</v>
      </c>
      <c r="BF297" s="241">
        <f>IF(N297="snížená",J297,0)</f>
        <v>0</v>
      </c>
      <c r="BG297" s="241">
        <f>IF(N297="zákl. přenesená",J297,0)</f>
        <v>0</v>
      </c>
      <c r="BH297" s="241">
        <f>IF(N297="sníž. přenesená",J297,0)</f>
        <v>0</v>
      </c>
      <c r="BI297" s="241">
        <f>IF(N297="nulová",J297,0)</f>
        <v>0</v>
      </c>
      <c r="BJ297" s="18" t="s">
        <v>84</v>
      </c>
      <c r="BK297" s="241">
        <f>ROUND(I297*H297,2)</f>
        <v>0</v>
      </c>
      <c r="BL297" s="18" t="s">
        <v>357</v>
      </c>
      <c r="BM297" s="240" t="s">
        <v>2466</v>
      </c>
    </row>
    <row r="298" s="2" customFormat="1">
      <c r="A298" s="39"/>
      <c r="B298" s="40"/>
      <c r="C298" s="41"/>
      <c r="D298" s="242" t="s">
        <v>359</v>
      </c>
      <c r="E298" s="41"/>
      <c r="F298" s="243" t="s">
        <v>8399</v>
      </c>
      <c r="G298" s="41"/>
      <c r="H298" s="41"/>
      <c r="I298" s="244"/>
      <c r="J298" s="41"/>
      <c r="K298" s="41"/>
      <c r="L298" s="45"/>
      <c r="M298" s="245"/>
      <c r="N298" s="246"/>
      <c r="O298" s="92"/>
      <c r="P298" s="92"/>
      <c r="Q298" s="92"/>
      <c r="R298" s="92"/>
      <c r="S298" s="92"/>
      <c r="T298" s="93"/>
      <c r="U298" s="39"/>
      <c r="V298" s="39"/>
      <c r="W298" s="39"/>
      <c r="X298" s="39"/>
      <c r="Y298" s="39"/>
      <c r="Z298" s="39"/>
      <c r="AA298" s="39"/>
      <c r="AB298" s="39"/>
      <c r="AC298" s="39"/>
      <c r="AD298" s="39"/>
      <c r="AE298" s="39"/>
      <c r="AT298" s="18" t="s">
        <v>359</v>
      </c>
      <c r="AU298" s="18" t="s">
        <v>84</v>
      </c>
    </row>
    <row r="299" s="2" customFormat="1" ht="24.15" customHeight="1">
      <c r="A299" s="39"/>
      <c r="B299" s="40"/>
      <c r="C299" s="229" t="s">
        <v>813</v>
      </c>
      <c r="D299" s="229" t="s">
        <v>352</v>
      </c>
      <c r="E299" s="230" t="s">
        <v>8418</v>
      </c>
      <c r="F299" s="231" t="s">
        <v>8332</v>
      </c>
      <c r="G299" s="232" t="s">
        <v>4932</v>
      </c>
      <c r="H299" s="233">
        <v>1</v>
      </c>
      <c r="I299" s="234"/>
      <c r="J299" s="235">
        <f>ROUND(I299*H299,2)</f>
        <v>0</v>
      </c>
      <c r="K299" s="231" t="s">
        <v>1</v>
      </c>
      <c r="L299" s="45"/>
      <c r="M299" s="236" t="s">
        <v>1</v>
      </c>
      <c r="N299" s="237" t="s">
        <v>41</v>
      </c>
      <c r="O299" s="92"/>
      <c r="P299" s="238">
        <f>O299*H299</f>
        <v>0</v>
      </c>
      <c r="Q299" s="238">
        <v>0</v>
      </c>
      <c r="R299" s="238">
        <f>Q299*H299</f>
        <v>0</v>
      </c>
      <c r="S299" s="238">
        <v>0</v>
      </c>
      <c r="T299" s="239">
        <f>S299*H299</f>
        <v>0</v>
      </c>
      <c r="U299" s="39"/>
      <c r="V299" s="39"/>
      <c r="W299" s="39"/>
      <c r="X299" s="39"/>
      <c r="Y299" s="39"/>
      <c r="Z299" s="39"/>
      <c r="AA299" s="39"/>
      <c r="AB299" s="39"/>
      <c r="AC299" s="39"/>
      <c r="AD299" s="39"/>
      <c r="AE299" s="39"/>
      <c r="AR299" s="240" t="s">
        <v>357</v>
      </c>
      <c r="AT299" s="240" t="s">
        <v>352</v>
      </c>
      <c r="AU299" s="240" t="s">
        <v>84</v>
      </c>
      <c r="AY299" s="18" t="s">
        <v>350</v>
      </c>
      <c r="BE299" s="241">
        <f>IF(N299="základní",J299,0)</f>
        <v>0</v>
      </c>
      <c r="BF299" s="241">
        <f>IF(N299="snížená",J299,0)</f>
        <v>0</v>
      </c>
      <c r="BG299" s="241">
        <f>IF(N299="zákl. přenesená",J299,0)</f>
        <v>0</v>
      </c>
      <c r="BH299" s="241">
        <f>IF(N299="sníž. přenesená",J299,0)</f>
        <v>0</v>
      </c>
      <c r="BI299" s="241">
        <f>IF(N299="nulová",J299,0)</f>
        <v>0</v>
      </c>
      <c r="BJ299" s="18" t="s">
        <v>84</v>
      </c>
      <c r="BK299" s="241">
        <f>ROUND(I299*H299,2)</f>
        <v>0</v>
      </c>
      <c r="BL299" s="18" t="s">
        <v>357</v>
      </c>
      <c r="BM299" s="240" t="s">
        <v>2471</v>
      </c>
    </row>
    <row r="300" s="2" customFormat="1">
      <c r="A300" s="39"/>
      <c r="B300" s="40"/>
      <c r="C300" s="41"/>
      <c r="D300" s="242" t="s">
        <v>359</v>
      </c>
      <c r="E300" s="41"/>
      <c r="F300" s="243" t="s">
        <v>8332</v>
      </c>
      <c r="G300" s="41"/>
      <c r="H300" s="41"/>
      <c r="I300" s="244"/>
      <c r="J300" s="41"/>
      <c r="K300" s="41"/>
      <c r="L300" s="45"/>
      <c r="M300" s="245"/>
      <c r="N300" s="246"/>
      <c r="O300" s="92"/>
      <c r="P300" s="92"/>
      <c r="Q300" s="92"/>
      <c r="R300" s="92"/>
      <c r="S300" s="92"/>
      <c r="T300" s="93"/>
      <c r="U300" s="39"/>
      <c r="V300" s="39"/>
      <c r="W300" s="39"/>
      <c r="X300" s="39"/>
      <c r="Y300" s="39"/>
      <c r="Z300" s="39"/>
      <c r="AA300" s="39"/>
      <c r="AB300" s="39"/>
      <c r="AC300" s="39"/>
      <c r="AD300" s="39"/>
      <c r="AE300" s="39"/>
      <c r="AT300" s="18" t="s">
        <v>359</v>
      </c>
      <c r="AU300" s="18" t="s">
        <v>84</v>
      </c>
    </row>
    <row r="301" s="2" customFormat="1" ht="24.15" customHeight="1">
      <c r="A301" s="39"/>
      <c r="B301" s="40"/>
      <c r="C301" s="229" t="s">
        <v>865</v>
      </c>
      <c r="D301" s="229" t="s">
        <v>352</v>
      </c>
      <c r="E301" s="230" t="s">
        <v>8419</v>
      </c>
      <c r="F301" s="231" t="s">
        <v>8332</v>
      </c>
      <c r="G301" s="232" t="s">
        <v>4932</v>
      </c>
      <c r="H301" s="233">
        <v>1</v>
      </c>
      <c r="I301" s="234"/>
      <c r="J301" s="235">
        <f>ROUND(I301*H301,2)</f>
        <v>0</v>
      </c>
      <c r="K301" s="231" t="s">
        <v>1</v>
      </c>
      <c r="L301" s="45"/>
      <c r="M301" s="236" t="s">
        <v>1</v>
      </c>
      <c r="N301" s="237" t="s">
        <v>41</v>
      </c>
      <c r="O301" s="92"/>
      <c r="P301" s="238">
        <f>O301*H301</f>
        <v>0</v>
      </c>
      <c r="Q301" s="238">
        <v>0</v>
      </c>
      <c r="R301" s="238">
        <f>Q301*H301</f>
        <v>0</v>
      </c>
      <c r="S301" s="238">
        <v>0</v>
      </c>
      <c r="T301" s="239">
        <f>S301*H301</f>
        <v>0</v>
      </c>
      <c r="U301" s="39"/>
      <c r="V301" s="39"/>
      <c r="W301" s="39"/>
      <c r="X301" s="39"/>
      <c r="Y301" s="39"/>
      <c r="Z301" s="39"/>
      <c r="AA301" s="39"/>
      <c r="AB301" s="39"/>
      <c r="AC301" s="39"/>
      <c r="AD301" s="39"/>
      <c r="AE301" s="39"/>
      <c r="AR301" s="240" t="s">
        <v>357</v>
      </c>
      <c r="AT301" s="240" t="s">
        <v>352</v>
      </c>
      <c r="AU301" s="240" t="s">
        <v>84</v>
      </c>
      <c r="AY301" s="18" t="s">
        <v>350</v>
      </c>
      <c r="BE301" s="241">
        <f>IF(N301="základní",J301,0)</f>
        <v>0</v>
      </c>
      <c r="BF301" s="241">
        <f>IF(N301="snížená",J301,0)</f>
        <v>0</v>
      </c>
      <c r="BG301" s="241">
        <f>IF(N301="zákl. přenesená",J301,0)</f>
        <v>0</v>
      </c>
      <c r="BH301" s="241">
        <f>IF(N301="sníž. přenesená",J301,0)</f>
        <v>0</v>
      </c>
      <c r="BI301" s="241">
        <f>IF(N301="nulová",J301,0)</f>
        <v>0</v>
      </c>
      <c r="BJ301" s="18" t="s">
        <v>84</v>
      </c>
      <c r="BK301" s="241">
        <f>ROUND(I301*H301,2)</f>
        <v>0</v>
      </c>
      <c r="BL301" s="18" t="s">
        <v>357</v>
      </c>
      <c r="BM301" s="240" t="s">
        <v>2481</v>
      </c>
    </row>
    <row r="302" s="2" customFormat="1">
      <c r="A302" s="39"/>
      <c r="B302" s="40"/>
      <c r="C302" s="41"/>
      <c r="D302" s="242" t="s">
        <v>359</v>
      </c>
      <c r="E302" s="41"/>
      <c r="F302" s="243" t="s">
        <v>8332</v>
      </c>
      <c r="G302" s="41"/>
      <c r="H302" s="41"/>
      <c r="I302" s="244"/>
      <c r="J302" s="41"/>
      <c r="K302" s="41"/>
      <c r="L302" s="45"/>
      <c r="M302" s="245"/>
      <c r="N302" s="246"/>
      <c r="O302" s="92"/>
      <c r="P302" s="92"/>
      <c r="Q302" s="92"/>
      <c r="R302" s="92"/>
      <c r="S302" s="92"/>
      <c r="T302" s="93"/>
      <c r="U302" s="39"/>
      <c r="V302" s="39"/>
      <c r="W302" s="39"/>
      <c r="X302" s="39"/>
      <c r="Y302" s="39"/>
      <c r="Z302" s="39"/>
      <c r="AA302" s="39"/>
      <c r="AB302" s="39"/>
      <c r="AC302" s="39"/>
      <c r="AD302" s="39"/>
      <c r="AE302" s="39"/>
      <c r="AT302" s="18" t="s">
        <v>359</v>
      </c>
      <c r="AU302" s="18" t="s">
        <v>84</v>
      </c>
    </row>
    <row r="303" s="2" customFormat="1" ht="24.15" customHeight="1">
      <c r="A303" s="39"/>
      <c r="B303" s="40"/>
      <c r="C303" s="229" t="s">
        <v>902</v>
      </c>
      <c r="D303" s="229" t="s">
        <v>352</v>
      </c>
      <c r="E303" s="230" t="s">
        <v>8420</v>
      </c>
      <c r="F303" s="231" t="s">
        <v>8403</v>
      </c>
      <c r="G303" s="232" t="s">
        <v>4932</v>
      </c>
      <c r="H303" s="233">
        <v>4</v>
      </c>
      <c r="I303" s="234"/>
      <c r="J303" s="235">
        <f>ROUND(I303*H303,2)</f>
        <v>0</v>
      </c>
      <c r="K303" s="231" t="s">
        <v>1</v>
      </c>
      <c r="L303" s="45"/>
      <c r="M303" s="236" t="s">
        <v>1</v>
      </c>
      <c r="N303" s="237" t="s">
        <v>41</v>
      </c>
      <c r="O303" s="92"/>
      <c r="P303" s="238">
        <f>O303*H303</f>
        <v>0</v>
      </c>
      <c r="Q303" s="238">
        <v>0</v>
      </c>
      <c r="R303" s="238">
        <f>Q303*H303</f>
        <v>0</v>
      </c>
      <c r="S303" s="238">
        <v>0</v>
      </c>
      <c r="T303" s="239">
        <f>S303*H303</f>
        <v>0</v>
      </c>
      <c r="U303" s="39"/>
      <c r="V303" s="39"/>
      <c r="W303" s="39"/>
      <c r="X303" s="39"/>
      <c r="Y303" s="39"/>
      <c r="Z303" s="39"/>
      <c r="AA303" s="39"/>
      <c r="AB303" s="39"/>
      <c r="AC303" s="39"/>
      <c r="AD303" s="39"/>
      <c r="AE303" s="39"/>
      <c r="AR303" s="240" t="s">
        <v>357</v>
      </c>
      <c r="AT303" s="240" t="s">
        <v>352</v>
      </c>
      <c r="AU303" s="240" t="s">
        <v>84</v>
      </c>
      <c r="AY303" s="18" t="s">
        <v>350</v>
      </c>
      <c r="BE303" s="241">
        <f>IF(N303="základní",J303,0)</f>
        <v>0</v>
      </c>
      <c r="BF303" s="241">
        <f>IF(N303="snížená",J303,0)</f>
        <v>0</v>
      </c>
      <c r="BG303" s="241">
        <f>IF(N303="zákl. přenesená",J303,0)</f>
        <v>0</v>
      </c>
      <c r="BH303" s="241">
        <f>IF(N303="sníž. přenesená",J303,0)</f>
        <v>0</v>
      </c>
      <c r="BI303" s="241">
        <f>IF(N303="nulová",J303,0)</f>
        <v>0</v>
      </c>
      <c r="BJ303" s="18" t="s">
        <v>84</v>
      </c>
      <c r="BK303" s="241">
        <f>ROUND(I303*H303,2)</f>
        <v>0</v>
      </c>
      <c r="BL303" s="18" t="s">
        <v>357</v>
      </c>
      <c r="BM303" s="240" t="s">
        <v>2493</v>
      </c>
    </row>
    <row r="304" s="2" customFormat="1">
      <c r="A304" s="39"/>
      <c r="B304" s="40"/>
      <c r="C304" s="41"/>
      <c r="D304" s="242" t="s">
        <v>359</v>
      </c>
      <c r="E304" s="41"/>
      <c r="F304" s="243" t="s">
        <v>8403</v>
      </c>
      <c r="G304" s="41"/>
      <c r="H304" s="41"/>
      <c r="I304" s="244"/>
      <c r="J304" s="41"/>
      <c r="K304" s="41"/>
      <c r="L304" s="45"/>
      <c r="M304" s="245"/>
      <c r="N304" s="246"/>
      <c r="O304" s="92"/>
      <c r="P304" s="92"/>
      <c r="Q304" s="92"/>
      <c r="R304" s="92"/>
      <c r="S304" s="92"/>
      <c r="T304" s="93"/>
      <c r="U304" s="39"/>
      <c r="V304" s="39"/>
      <c r="W304" s="39"/>
      <c r="X304" s="39"/>
      <c r="Y304" s="39"/>
      <c r="Z304" s="39"/>
      <c r="AA304" s="39"/>
      <c r="AB304" s="39"/>
      <c r="AC304" s="39"/>
      <c r="AD304" s="39"/>
      <c r="AE304" s="39"/>
      <c r="AT304" s="18" t="s">
        <v>359</v>
      </c>
      <c r="AU304" s="18" t="s">
        <v>84</v>
      </c>
    </row>
    <row r="305" s="2" customFormat="1" ht="24.15" customHeight="1">
      <c r="A305" s="39"/>
      <c r="B305" s="40"/>
      <c r="C305" s="229" t="s">
        <v>1859</v>
      </c>
      <c r="D305" s="229" t="s">
        <v>352</v>
      </c>
      <c r="E305" s="230" t="s">
        <v>8421</v>
      </c>
      <c r="F305" s="231" t="s">
        <v>8405</v>
      </c>
      <c r="G305" s="232" t="s">
        <v>4932</v>
      </c>
      <c r="H305" s="233">
        <v>4</v>
      </c>
      <c r="I305" s="234"/>
      <c r="J305" s="235">
        <f>ROUND(I305*H305,2)</f>
        <v>0</v>
      </c>
      <c r="K305" s="231" t="s">
        <v>1</v>
      </c>
      <c r="L305" s="45"/>
      <c r="M305" s="236" t="s">
        <v>1</v>
      </c>
      <c r="N305" s="237" t="s">
        <v>41</v>
      </c>
      <c r="O305" s="92"/>
      <c r="P305" s="238">
        <f>O305*H305</f>
        <v>0</v>
      </c>
      <c r="Q305" s="238">
        <v>0</v>
      </c>
      <c r="R305" s="238">
        <f>Q305*H305</f>
        <v>0</v>
      </c>
      <c r="S305" s="238">
        <v>0</v>
      </c>
      <c r="T305" s="239">
        <f>S305*H305</f>
        <v>0</v>
      </c>
      <c r="U305" s="39"/>
      <c r="V305" s="39"/>
      <c r="W305" s="39"/>
      <c r="X305" s="39"/>
      <c r="Y305" s="39"/>
      <c r="Z305" s="39"/>
      <c r="AA305" s="39"/>
      <c r="AB305" s="39"/>
      <c r="AC305" s="39"/>
      <c r="AD305" s="39"/>
      <c r="AE305" s="39"/>
      <c r="AR305" s="240" t="s">
        <v>357</v>
      </c>
      <c r="AT305" s="240" t="s">
        <v>352</v>
      </c>
      <c r="AU305" s="240" t="s">
        <v>84</v>
      </c>
      <c r="AY305" s="18" t="s">
        <v>350</v>
      </c>
      <c r="BE305" s="241">
        <f>IF(N305="základní",J305,0)</f>
        <v>0</v>
      </c>
      <c r="BF305" s="241">
        <f>IF(N305="snížená",J305,0)</f>
        <v>0</v>
      </c>
      <c r="BG305" s="241">
        <f>IF(N305="zákl. přenesená",J305,0)</f>
        <v>0</v>
      </c>
      <c r="BH305" s="241">
        <f>IF(N305="sníž. přenesená",J305,0)</f>
        <v>0</v>
      </c>
      <c r="BI305" s="241">
        <f>IF(N305="nulová",J305,0)</f>
        <v>0</v>
      </c>
      <c r="BJ305" s="18" t="s">
        <v>84</v>
      </c>
      <c r="BK305" s="241">
        <f>ROUND(I305*H305,2)</f>
        <v>0</v>
      </c>
      <c r="BL305" s="18" t="s">
        <v>357</v>
      </c>
      <c r="BM305" s="240" t="s">
        <v>2504</v>
      </c>
    </row>
    <row r="306" s="2" customFormat="1">
      <c r="A306" s="39"/>
      <c r="B306" s="40"/>
      <c r="C306" s="41"/>
      <c r="D306" s="242" t="s">
        <v>359</v>
      </c>
      <c r="E306" s="41"/>
      <c r="F306" s="243" t="s">
        <v>8405</v>
      </c>
      <c r="G306" s="41"/>
      <c r="H306" s="41"/>
      <c r="I306" s="244"/>
      <c r="J306" s="41"/>
      <c r="K306" s="41"/>
      <c r="L306" s="45"/>
      <c r="M306" s="245"/>
      <c r="N306" s="246"/>
      <c r="O306" s="92"/>
      <c r="P306" s="92"/>
      <c r="Q306" s="92"/>
      <c r="R306" s="92"/>
      <c r="S306" s="92"/>
      <c r="T306" s="93"/>
      <c r="U306" s="39"/>
      <c r="V306" s="39"/>
      <c r="W306" s="39"/>
      <c r="X306" s="39"/>
      <c r="Y306" s="39"/>
      <c r="Z306" s="39"/>
      <c r="AA306" s="39"/>
      <c r="AB306" s="39"/>
      <c r="AC306" s="39"/>
      <c r="AD306" s="39"/>
      <c r="AE306" s="39"/>
      <c r="AT306" s="18" t="s">
        <v>359</v>
      </c>
      <c r="AU306" s="18" t="s">
        <v>84</v>
      </c>
    </row>
    <row r="307" s="2" customFormat="1" ht="24.15" customHeight="1">
      <c r="A307" s="39"/>
      <c r="B307" s="40"/>
      <c r="C307" s="229" t="s">
        <v>1864</v>
      </c>
      <c r="D307" s="229" t="s">
        <v>352</v>
      </c>
      <c r="E307" s="230" t="s">
        <v>8422</v>
      </c>
      <c r="F307" s="231" t="s">
        <v>8298</v>
      </c>
      <c r="G307" s="232" t="s">
        <v>355</v>
      </c>
      <c r="H307" s="233">
        <v>62</v>
      </c>
      <c r="I307" s="234"/>
      <c r="J307" s="235">
        <f>ROUND(I307*H307,2)</f>
        <v>0</v>
      </c>
      <c r="K307" s="231" t="s">
        <v>1</v>
      </c>
      <c r="L307" s="45"/>
      <c r="M307" s="236" t="s">
        <v>1</v>
      </c>
      <c r="N307" s="237" t="s">
        <v>41</v>
      </c>
      <c r="O307" s="92"/>
      <c r="P307" s="238">
        <f>O307*H307</f>
        <v>0</v>
      </c>
      <c r="Q307" s="238">
        <v>0</v>
      </c>
      <c r="R307" s="238">
        <f>Q307*H307</f>
        <v>0</v>
      </c>
      <c r="S307" s="238">
        <v>0</v>
      </c>
      <c r="T307" s="239">
        <f>S307*H307</f>
        <v>0</v>
      </c>
      <c r="U307" s="39"/>
      <c r="V307" s="39"/>
      <c r="W307" s="39"/>
      <c r="X307" s="39"/>
      <c r="Y307" s="39"/>
      <c r="Z307" s="39"/>
      <c r="AA307" s="39"/>
      <c r="AB307" s="39"/>
      <c r="AC307" s="39"/>
      <c r="AD307" s="39"/>
      <c r="AE307" s="39"/>
      <c r="AR307" s="240" t="s">
        <v>357</v>
      </c>
      <c r="AT307" s="240" t="s">
        <v>352</v>
      </c>
      <c r="AU307" s="240" t="s">
        <v>84</v>
      </c>
      <c r="AY307" s="18" t="s">
        <v>350</v>
      </c>
      <c r="BE307" s="241">
        <f>IF(N307="základní",J307,0)</f>
        <v>0</v>
      </c>
      <c r="BF307" s="241">
        <f>IF(N307="snížená",J307,0)</f>
        <v>0</v>
      </c>
      <c r="BG307" s="241">
        <f>IF(N307="zákl. přenesená",J307,0)</f>
        <v>0</v>
      </c>
      <c r="BH307" s="241">
        <f>IF(N307="sníž. přenesená",J307,0)</f>
        <v>0</v>
      </c>
      <c r="BI307" s="241">
        <f>IF(N307="nulová",J307,0)</f>
        <v>0</v>
      </c>
      <c r="BJ307" s="18" t="s">
        <v>84</v>
      </c>
      <c r="BK307" s="241">
        <f>ROUND(I307*H307,2)</f>
        <v>0</v>
      </c>
      <c r="BL307" s="18" t="s">
        <v>357</v>
      </c>
      <c r="BM307" s="240" t="s">
        <v>2516</v>
      </c>
    </row>
    <row r="308" s="2" customFormat="1">
      <c r="A308" s="39"/>
      <c r="B308" s="40"/>
      <c r="C308" s="41"/>
      <c r="D308" s="242" t="s">
        <v>359</v>
      </c>
      <c r="E308" s="41"/>
      <c r="F308" s="243" t="s">
        <v>8298</v>
      </c>
      <c r="G308" s="41"/>
      <c r="H308" s="41"/>
      <c r="I308" s="244"/>
      <c r="J308" s="41"/>
      <c r="K308" s="41"/>
      <c r="L308" s="45"/>
      <c r="M308" s="245"/>
      <c r="N308" s="246"/>
      <c r="O308" s="92"/>
      <c r="P308" s="92"/>
      <c r="Q308" s="92"/>
      <c r="R308" s="92"/>
      <c r="S308" s="92"/>
      <c r="T308" s="93"/>
      <c r="U308" s="39"/>
      <c r="V308" s="39"/>
      <c r="W308" s="39"/>
      <c r="X308" s="39"/>
      <c r="Y308" s="39"/>
      <c r="Z308" s="39"/>
      <c r="AA308" s="39"/>
      <c r="AB308" s="39"/>
      <c r="AC308" s="39"/>
      <c r="AD308" s="39"/>
      <c r="AE308" s="39"/>
      <c r="AT308" s="18" t="s">
        <v>359</v>
      </c>
      <c r="AU308" s="18" t="s">
        <v>84</v>
      </c>
    </row>
    <row r="309" s="2" customFormat="1" ht="24.15" customHeight="1">
      <c r="A309" s="39"/>
      <c r="B309" s="40"/>
      <c r="C309" s="229" t="s">
        <v>1871</v>
      </c>
      <c r="D309" s="229" t="s">
        <v>352</v>
      </c>
      <c r="E309" s="230" t="s">
        <v>8423</v>
      </c>
      <c r="F309" s="231" t="s">
        <v>8300</v>
      </c>
      <c r="G309" s="232" t="s">
        <v>355</v>
      </c>
      <c r="H309" s="233">
        <v>16</v>
      </c>
      <c r="I309" s="234"/>
      <c r="J309" s="235">
        <f>ROUND(I309*H309,2)</f>
        <v>0</v>
      </c>
      <c r="K309" s="231" t="s">
        <v>1</v>
      </c>
      <c r="L309" s="45"/>
      <c r="M309" s="236" t="s">
        <v>1</v>
      </c>
      <c r="N309" s="237" t="s">
        <v>41</v>
      </c>
      <c r="O309" s="92"/>
      <c r="P309" s="238">
        <f>O309*H309</f>
        <v>0</v>
      </c>
      <c r="Q309" s="238">
        <v>0</v>
      </c>
      <c r="R309" s="238">
        <f>Q309*H309</f>
        <v>0</v>
      </c>
      <c r="S309" s="238">
        <v>0</v>
      </c>
      <c r="T309" s="239">
        <f>S309*H309</f>
        <v>0</v>
      </c>
      <c r="U309" s="39"/>
      <c r="V309" s="39"/>
      <c r="W309" s="39"/>
      <c r="X309" s="39"/>
      <c r="Y309" s="39"/>
      <c r="Z309" s="39"/>
      <c r="AA309" s="39"/>
      <c r="AB309" s="39"/>
      <c r="AC309" s="39"/>
      <c r="AD309" s="39"/>
      <c r="AE309" s="39"/>
      <c r="AR309" s="240" t="s">
        <v>357</v>
      </c>
      <c r="AT309" s="240" t="s">
        <v>352</v>
      </c>
      <c r="AU309" s="240" t="s">
        <v>84</v>
      </c>
      <c r="AY309" s="18" t="s">
        <v>350</v>
      </c>
      <c r="BE309" s="241">
        <f>IF(N309="základní",J309,0)</f>
        <v>0</v>
      </c>
      <c r="BF309" s="241">
        <f>IF(N309="snížená",J309,0)</f>
        <v>0</v>
      </c>
      <c r="BG309" s="241">
        <f>IF(N309="zákl. přenesená",J309,0)</f>
        <v>0</v>
      </c>
      <c r="BH309" s="241">
        <f>IF(N309="sníž. přenesená",J309,0)</f>
        <v>0</v>
      </c>
      <c r="BI309" s="241">
        <f>IF(N309="nulová",J309,0)</f>
        <v>0</v>
      </c>
      <c r="BJ309" s="18" t="s">
        <v>84</v>
      </c>
      <c r="BK309" s="241">
        <f>ROUND(I309*H309,2)</f>
        <v>0</v>
      </c>
      <c r="BL309" s="18" t="s">
        <v>357</v>
      </c>
      <c r="BM309" s="240" t="s">
        <v>2530</v>
      </c>
    </row>
    <row r="310" s="2" customFormat="1">
      <c r="A310" s="39"/>
      <c r="B310" s="40"/>
      <c r="C310" s="41"/>
      <c r="D310" s="242" t="s">
        <v>359</v>
      </c>
      <c r="E310" s="41"/>
      <c r="F310" s="243" t="s">
        <v>8300</v>
      </c>
      <c r="G310" s="41"/>
      <c r="H310" s="41"/>
      <c r="I310" s="244"/>
      <c r="J310" s="41"/>
      <c r="K310" s="41"/>
      <c r="L310" s="45"/>
      <c r="M310" s="245"/>
      <c r="N310" s="246"/>
      <c r="O310" s="92"/>
      <c r="P310" s="92"/>
      <c r="Q310" s="92"/>
      <c r="R310" s="92"/>
      <c r="S310" s="92"/>
      <c r="T310" s="93"/>
      <c r="U310" s="39"/>
      <c r="V310" s="39"/>
      <c r="W310" s="39"/>
      <c r="X310" s="39"/>
      <c r="Y310" s="39"/>
      <c r="Z310" s="39"/>
      <c r="AA310" s="39"/>
      <c r="AB310" s="39"/>
      <c r="AC310" s="39"/>
      <c r="AD310" s="39"/>
      <c r="AE310" s="39"/>
      <c r="AT310" s="18" t="s">
        <v>359</v>
      </c>
      <c r="AU310" s="18" t="s">
        <v>84</v>
      </c>
    </row>
    <row r="311" s="2" customFormat="1" ht="16.5" customHeight="1">
      <c r="A311" s="39"/>
      <c r="B311" s="40"/>
      <c r="C311" s="229" t="s">
        <v>1876</v>
      </c>
      <c r="D311" s="229" t="s">
        <v>352</v>
      </c>
      <c r="E311" s="230" t="s">
        <v>8424</v>
      </c>
      <c r="F311" s="231" t="s">
        <v>8302</v>
      </c>
      <c r="G311" s="232" t="s">
        <v>355</v>
      </c>
      <c r="H311" s="233">
        <v>72</v>
      </c>
      <c r="I311" s="234"/>
      <c r="J311" s="235">
        <f>ROUND(I311*H311,2)</f>
        <v>0</v>
      </c>
      <c r="K311" s="231" t="s">
        <v>1</v>
      </c>
      <c r="L311" s="45"/>
      <c r="M311" s="236" t="s">
        <v>1</v>
      </c>
      <c r="N311" s="237" t="s">
        <v>41</v>
      </c>
      <c r="O311" s="92"/>
      <c r="P311" s="238">
        <f>O311*H311</f>
        <v>0</v>
      </c>
      <c r="Q311" s="238">
        <v>0</v>
      </c>
      <c r="R311" s="238">
        <f>Q311*H311</f>
        <v>0</v>
      </c>
      <c r="S311" s="238">
        <v>0</v>
      </c>
      <c r="T311" s="239">
        <f>S311*H311</f>
        <v>0</v>
      </c>
      <c r="U311" s="39"/>
      <c r="V311" s="39"/>
      <c r="W311" s="39"/>
      <c r="X311" s="39"/>
      <c r="Y311" s="39"/>
      <c r="Z311" s="39"/>
      <c r="AA311" s="39"/>
      <c r="AB311" s="39"/>
      <c r="AC311" s="39"/>
      <c r="AD311" s="39"/>
      <c r="AE311" s="39"/>
      <c r="AR311" s="240" t="s">
        <v>357</v>
      </c>
      <c r="AT311" s="240" t="s">
        <v>352</v>
      </c>
      <c r="AU311" s="240" t="s">
        <v>84</v>
      </c>
      <c r="AY311" s="18" t="s">
        <v>350</v>
      </c>
      <c r="BE311" s="241">
        <f>IF(N311="základní",J311,0)</f>
        <v>0</v>
      </c>
      <c r="BF311" s="241">
        <f>IF(N311="snížená",J311,0)</f>
        <v>0</v>
      </c>
      <c r="BG311" s="241">
        <f>IF(N311="zákl. přenesená",J311,0)</f>
        <v>0</v>
      </c>
      <c r="BH311" s="241">
        <f>IF(N311="sníž. přenesená",J311,0)</f>
        <v>0</v>
      </c>
      <c r="BI311" s="241">
        <f>IF(N311="nulová",J311,0)</f>
        <v>0</v>
      </c>
      <c r="BJ311" s="18" t="s">
        <v>84</v>
      </c>
      <c r="BK311" s="241">
        <f>ROUND(I311*H311,2)</f>
        <v>0</v>
      </c>
      <c r="BL311" s="18" t="s">
        <v>357</v>
      </c>
      <c r="BM311" s="240" t="s">
        <v>2543</v>
      </c>
    </row>
    <row r="312" s="2" customFormat="1">
      <c r="A312" s="39"/>
      <c r="B312" s="40"/>
      <c r="C312" s="41"/>
      <c r="D312" s="242" t="s">
        <v>359</v>
      </c>
      <c r="E312" s="41"/>
      <c r="F312" s="243" t="s">
        <v>8302</v>
      </c>
      <c r="G312" s="41"/>
      <c r="H312" s="41"/>
      <c r="I312" s="244"/>
      <c r="J312" s="41"/>
      <c r="K312" s="41"/>
      <c r="L312" s="45"/>
      <c r="M312" s="245"/>
      <c r="N312" s="246"/>
      <c r="O312" s="92"/>
      <c r="P312" s="92"/>
      <c r="Q312" s="92"/>
      <c r="R312" s="92"/>
      <c r="S312" s="92"/>
      <c r="T312" s="93"/>
      <c r="U312" s="39"/>
      <c r="V312" s="39"/>
      <c r="W312" s="39"/>
      <c r="X312" s="39"/>
      <c r="Y312" s="39"/>
      <c r="Z312" s="39"/>
      <c r="AA312" s="39"/>
      <c r="AB312" s="39"/>
      <c r="AC312" s="39"/>
      <c r="AD312" s="39"/>
      <c r="AE312" s="39"/>
      <c r="AT312" s="18" t="s">
        <v>359</v>
      </c>
      <c r="AU312" s="18" t="s">
        <v>84</v>
      </c>
    </row>
    <row r="313" s="2" customFormat="1" ht="24.15" customHeight="1">
      <c r="A313" s="39"/>
      <c r="B313" s="40"/>
      <c r="C313" s="229" t="s">
        <v>1881</v>
      </c>
      <c r="D313" s="229" t="s">
        <v>352</v>
      </c>
      <c r="E313" s="230" t="s">
        <v>8425</v>
      </c>
      <c r="F313" s="231" t="s">
        <v>8410</v>
      </c>
      <c r="G313" s="232" t="s">
        <v>8385</v>
      </c>
      <c r="H313" s="233">
        <v>19</v>
      </c>
      <c r="I313" s="234"/>
      <c r="J313" s="235">
        <f>ROUND(I313*H313,2)</f>
        <v>0</v>
      </c>
      <c r="K313" s="231" t="s">
        <v>1</v>
      </c>
      <c r="L313" s="45"/>
      <c r="M313" s="236" t="s">
        <v>1</v>
      </c>
      <c r="N313" s="237" t="s">
        <v>41</v>
      </c>
      <c r="O313" s="92"/>
      <c r="P313" s="238">
        <f>O313*H313</f>
        <v>0</v>
      </c>
      <c r="Q313" s="238">
        <v>0</v>
      </c>
      <c r="R313" s="238">
        <f>Q313*H313</f>
        <v>0</v>
      </c>
      <c r="S313" s="238">
        <v>0</v>
      </c>
      <c r="T313" s="239">
        <f>S313*H313</f>
        <v>0</v>
      </c>
      <c r="U313" s="39"/>
      <c r="V313" s="39"/>
      <c r="W313" s="39"/>
      <c r="X313" s="39"/>
      <c r="Y313" s="39"/>
      <c r="Z313" s="39"/>
      <c r="AA313" s="39"/>
      <c r="AB313" s="39"/>
      <c r="AC313" s="39"/>
      <c r="AD313" s="39"/>
      <c r="AE313" s="39"/>
      <c r="AR313" s="240" t="s">
        <v>357</v>
      </c>
      <c r="AT313" s="240" t="s">
        <v>352</v>
      </c>
      <c r="AU313" s="240" t="s">
        <v>84</v>
      </c>
      <c r="AY313" s="18" t="s">
        <v>350</v>
      </c>
      <c r="BE313" s="241">
        <f>IF(N313="základní",J313,0)</f>
        <v>0</v>
      </c>
      <c r="BF313" s="241">
        <f>IF(N313="snížená",J313,0)</f>
        <v>0</v>
      </c>
      <c r="BG313" s="241">
        <f>IF(N313="zákl. přenesená",J313,0)</f>
        <v>0</v>
      </c>
      <c r="BH313" s="241">
        <f>IF(N313="sníž. přenesená",J313,0)</f>
        <v>0</v>
      </c>
      <c r="BI313" s="241">
        <f>IF(N313="nulová",J313,0)</f>
        <v>0</v>
      </c>
      <c r="BJ313" s="18" t="s">
        <v>84</v>
      </c>
      <c r="BK313" s="241">
        <f>ROUND(I313*H313,2)</f>
        <v>0</v>
      </c>
      <c r="BL313" s="18" t="s">
        <v>357</v>
      </c>
      <c r="BM313" s="240" t="s">
        <v>2555</v>
      </c>
    </row>
    <row r="314" s="2" customFormat="1">
      <c r="A314" s="39"/>
      <c r="B314" s="40"/>
      <c r="C314" s="41"/>
      <c r="D314" s="242" t="s">
        <v>359</v>
      </c>
      <c r="E314" s="41"/>
      <c r="F314" s="243" t="s">
        <v>8410</v>
      </c>
      <c r="G314" s="41"/>
      <c r="H314" s="41"/>
      <c r="I314" s="244"/>
      <c r="J314" s="41"/>
      <c r="K314" s="41"/>
      <c r="L314" s="45"/>
      <c r="M314" s="245"/>
      <c r="N314" s="246"/>
      <c r="O314" s="92"/>
      <c r="P314" s="92"/>
      <c r="Q314" s="92"/>
      <c r="R314" s="92"/>
      <c r="S314" s="92"/>
      <c r="T314" s="93"/>
      <c r="U314" s="39"/>
      <c r="V314" s="39"/>
      <c r="W314" s="39"/>
      <c r="X314" s="39"/>
      <c r="Y314" s="39"/>
      <c r="Z314" s="39"/>
      <c r="AA314" s="39"/>
      <c r="AB314" s="39"/>
      <c r="AC314" s="39"/>
      <c r="AD314" s="39"/>
      <c r="AE314" s="39"/>
      <c r="AT314" s="18" t="s">
        <v>359</v>
      </c>
      <c r="AU314" s="18" t="s">
        <v>84</v>
      </c>
    </row>
    <row r="315" s="2" customFormat="1" ht="24.15" customHeight="1">
      <c r="A315" s="39"/>
      <c r="B315" s="40"/>
      <c r="C315" s="229" t="s">
        <v>1906</v>
      </c>
      <c r="D315" s="229" t="s">
        <v>352</v>
      </c>
      <c r="E315" s="230" t="s">
        <v>8426</v>
      </c>
      <c r="F315" s="231" t="s">
        <v>8412</v>
      </c>
      <c r="G315" s="232" t="s">
        <v>8385</v>
      </c>
      <c r="H315" s="233">
        <v>13</v>
      </c>
      <c r="I315" s="234"/>
      <c r="J315" s="235">
        <f>ROUND(I315*H315,2)</f>
        <v>0</v>
      </c>
      <c r="K315" s="231" t="s">
        <v>1</v>
      </c>
      <c r="L315" s="45"/>
      <c r="M315" s="236" t="s">
        <v>1</v>
      </c>
      <c r="N315" s="237" t="s">
        <v>41</v>
      </c>
      <c r="O315" s="92"/>
      <c r="P315" s="238">
        <f>O315*H315</f>
        <v>0</v>
      </c>
      <c r="Q315" s="238">
        <v>0</v>
      </c>
      <c r="R315" s="238">
        <f>Q315*H315</f>
        <v>0</v>
      </c>
      <c r="S315" s="238">
        <v>0</v>
      </c>
      <c r="T315" s="239">
        <f>S315*H315</f>
        <v>0</v>
      </c>
      <c r="U315" s="39"/>
      <c r="V315" s="39"/>
      <c r="W315" s="39"/>
      <c r="X315" s="39"/>
      <c r="Y315" s="39"/>
      <c r="Z315" s="39"/>
      <c r="AA315" s="39"/>
      <c r="AB315" s="39"/>
      <c r="AC315" s="39"/>
      <c r="AD315" s="39"/>
      <c r="AE315" s="39"/>
      <c r="AR315" s="240" t="s">
        <v>357</v>
      </c>
      <c r="AT315" s="240" t="s">
        <v>352</v>
      </c>
      <c r="AU315" s="240" t="s">
        <v>84</v>
      </c>
      <c r="AY315" s="18" t="s">
        <v>350</v>
      </c>
      <c r="BE315" s="241">
        <f>IF(N315="základní",J315,0)</f>
        <v>0</v>
      </c>
      <c r="BF315" s="241">
        <f>IF(N315="snížená",J315,0)</f>
        <v>0</v>
      </c>
      <c r="BG315" s="241">
        <f>IF(N315="zákl. přenesená",J315,0)</f>
        <v>0</v>
      </c>
      <c r="BH315" s="241">
        <f>IF(N315="sníž. přenesená",J315,0)</f>
        <v>0</v>
      </c>
      <c r="BI315" s="241">
        <f>IF(N315="nulová",J315,0)</f>
        <v>0</v>
      </c>
      <c r="BJ315" s="18" t="s">
        <v>84</v>
      </c>
      <c r="BK315" s="241">
        <f>ROUND(I315*H315,2)</f>
        <v>0</v>
      </c>
      <c r="BL315" s="18" t="s">
        <v>357</v>
      </c>
      <c r="BM315" s="240" t="s">
        <v>2566</v>
      </c>
    </row>
    <row r="316" s="2" customFormat="1">
      <c r="A316" s="39"/>
      <c r="B316" s="40"/>
      <c r="C316" s="41"/>
      <c r="D316" s="242" t="s">
        <v>359</v>
      </c>
      <c r="E316" s="41"/>
      <c r="F316" s="243" t="s">
        <v>8412</v>
      </c>
      <c r="G316" s="41"/>
      <c r="H316" s="41"/>
      <c r="I316" s="244"/>
      <c r="J316" s="41"/>
      <c r="K316" s="41"/>
      <c r="L316" s="45"/>
      <c r="M316" s="245"/>
      <c r="N316" s="246"/>
      <c r="O316" s="92"/>
      <c r="P316" s="92"/>
      <c r="Q316" s="92"/>
      <c r="R316" s="92"/>
      <c r="S316" s="92"/>
      <c r="T316" s="93"/>
      <c r="U316" s="39"/>
      <c r="V316" s="39"/>
      <c r="W316" s="39"/>
      <c r="X316" s="39"/>
      <c r="Y316" s="39"/>
      <c r="Z316" s="39"/>
      <c r="AA316" s="39"/>
      <c r="AB316" s="39"/>
      <c r="AC316" s="39"/>
      <c r="AD316" s="39"/>
      <c r="AE316" s="39"/>
      <c r="AT316" s="18" t="s">
        <v>359</v>
      </c>
      <c r="AU316" s="18" t="s">
        <v>84</v>
      </c>
    </row>
    <row r="317" s="2" customFormat="1" ht="44.25" customHeight="1">
      <c r="A317" s="39"/>
      <c r="B317" s="40"/>
      <c r="C317" s="229" t="s">
        <v>1931</v>
      </c>
      <c r="D317" s="229" t="s">
        <v>352</v>
      </c>
      <c r="E317" s="230" t="s">
        <v>8427</v>
      </c>
      <c r="F317" s="231" t="s">
        <v>8304</v>
      </c>
      <c r="G317" s="232" t="s">
        <v>355</v>
      </c>
      <c r="H317" s="233">
        <v>24</v>
      </c>
      <c r="I317" s="234"/>
      <c r="J317" s="235">
        <f>ROUND(I317*H317,2)</f>
        <v>0</v>
      </c>
      <c r="K317" s="231" t="s">
        <v>1</v>
      </c>
      <c r="L317" s="45"/>
      <c r="M317" s="236" t="s">
        <v>1</v>
      </c>
      <c r="N317" s="237" t="s">
        <v>41</v>
      </c>
      <c r="O317" s="92"/>
      <c r="P317" s="238">
        <f>O317*H317</f>
        <v>0</v>
      </c>
      <c r="Q317" s="238">
        <v>0</v>
      </c>
      <c r="R317" s="238">
        <f>Q317*H317</f>
        <v>0</v>
      </c>
      <c r="S317" s="238">
        <v>0</v>
      </c>
      <c r="T317" s="239">
        <f>S317*H317</f>
        <v>0</v>
      </c>
      <c r="U317" s="39"/>
      <c r="V317" s="39"/>
      <c r="W317" s="39"/>
      <c r="X317" s="39"/>
      <c r="Y317" s="39"/>
      <c r="Z317" s="39"/>
      <c r="AA317" s="39"/>
      <c r="AB317" s="39"/>
      <c r="AC317" s="39"/>
      <c r="AD317" s="39"/>
      <c r="AE317" s="39"/>
      <c r="AR317" s="240" t="s">
        <v>357</v>
      </c>
      <c r="AT317" s="240" t="s">
        <v>352</v>
      </c>
      <c r="AU317" s="240" t="s">
        <v>84</v>
      </c>
      <c r="AY317" s="18" t="s">
        <v>350</v>
      </c>
      <c r="BE317" s="241">
        <f>IF(N317="základní",J317,0)</f>
        <v>0</v>
      </c>
      <c r="BF317" s="241">
        <f>IF(N317="snížená",J317,0)</f>
        <v>0</v>
      </c>
      <c r="BG317" s="241">
        <f>IF(N317="zákl. přenesená",J317,0)</f>
        <v>0</v>
      </c>
      <c r="BH317" s="241">
        <f>IF(N317="sníž. přenesená",J317,0)</f>
        <v>0</v>
      </c>
      <c r="BI317" s="241">
        <f>IF(N317="nulová",J317,0)</f>
        <v>0</v>
      </c>
      <c r="BJ317" s="18" t="s">
        <v>84</v>
      </c>
      <c r="BK317" s="241">
        <f>ROUND(I317*H317,2)</f>
        <v>0</v>
      </c>
      <c r="BL317" s="18" t="s">
        <v>357</v>
      </c>
      <c r="BM317" s="240" t="s">
        <v>2576</v>
      </c>
    </row>
    <row r="318" s="2" customFormat="1">
      <c r="A318" s="39"/>
      <c r="B318" s="40"/>
      <c r="C318" s="41"/>
      <c r="D318" s="242" t="s">
        <v>359</v>
      </c>
      <c r="E318" s="41"/>
      <c r="F318" s="243" t="s">
        <v>8304</v>
      </c>
      <c r="G318" s="41"/>
      <c r="H318" s="41"/>
      <c r="I318" s="244"/>
      <c r="J318" s="41"/>
      <c r="K318" s="41"/>
      <c r="L318" s="45"/>
      <c r="M318" s="245"/>
      <c r="N318" s="246"/>
      <c r="O318" s="92"/>
      <c r="P318" s="92"/>
      <c r="Q318" s="92"/>
      <c r="R318" s="92"/>
      <c r="S318" s="92"/>
      <c r="T318" s="93"/>
      <c r="U318" s="39"/>
      <c r="V318" s="39"/>
      <c r="W318" s="39"/>
      <c r="X318" s="39"/>
      <c r="Y318" s="39"/>
      <c r="Z318" s="39"/>
      <c r="AA318" s="39"/>
      <c r="AB318" s="39"/>
      <c r="AC318" s="39"/>
      <c r="AD318" s="39"/>
      <c r="AE318" s="39"/>
      <c r="AT318" s="18" t="s">
        <v>359</v>
      </c>
      <c r="AU318" s="18" t="s">
        <v>84</v>
      </c>
    </row>
    <row r="319" s="2" customFormat="1" ht="16.5" customHeight="1">
      <c r="A319" s="39"/>
      <c r="B319" s="40"/>
      <c r="C319" s="229" t="s">
        <v>1936</v>
      </c>
      <c r="D319" s="229" t="s">
        <v>352</v>
      </c>
      <c r="E319" s="230" t="s">
        <v>8428</v>
      </c>
      <c r="F319" s="231" t="s">
        <v>8308</v>
      </c>
      <c r="G319" s="232" t="s">
        <v>5017</v>
      </c>
      <c r="H319" s="233">
        <v>1</v>
      </c>
      <c r="I319" s="234"/>
      <c r="J319" s="235">
        <f>ROUND(I319*H319,2)</f>
        <v>0</v>
      </c>
      <c r="K319" s="231" t="s">
        <v>1</v>
      </c>
      <c r="L319" s="45"/>
      <c r="M319" s="236" t="s">
        <v>1</v>
      </c>
      <c r="N319" s="237" t="s">
        <v>41</v>
      </c>
      <c r="O319" s="92"/>
      <c r="P319" s="238">
        <f>O319*H319</f>
        <v>0</v>
      </c>
      <c r="Q319" s="238">
        <v>0</v>
      </c>
      <c r="R319" s="238">
        <f>Q319*H319</f>
        <v>0</v>
      </c>
      <c r="S319" s="238">
        <v>0</v>
      </c>
      <c r="T319" s="239">
        <f>S319*H319</f>
        <v>0</v>
      </c>
      <c r="U319" s="39"/>
      <c r="V319" s="39"/>
      <c r="W319" s="39"/>
      <c r="X319" s="39"/>
      <c r="Y319" s="39"/>
      <c r="Z319" s="39"/>
      <c r="AA319" s="39"/>
      <c r="AB319" s="39"/>
      <c r="AC319" s="39"/>
      <c r="AD319" s="39"/>
      <c r="AE319" s="39"/>
      <c r="AR319" s="240" t="s">
        <v>357</v>
      </c>
      <c r="AT319" s="240" t="s">
        <v>352</v>
      </c>
      <c r="AU319" s="240" t="s">
        <v>84</v>
      </c>
      <c r="AY319" s="18" t="s">
        <v>350</v>
      </c>
      <c r="BE319" s="241">
        <f>IF(N319="základní",J319,0)</f>
        <v>0</v>
      </c>
      <c r="BF319" s="241">
        <f>IF(N319="snížená",J319,0)</f>
        <v>0</v>
      </c>
      <c r="BG319" s="241">
        <f>IF(N319="zákl. přenesená",J319,0)</f>
        <v>0</v>
      </c>
      <c r="BH319" s="241">
        <f>IF(N319="sníž. přenesená",J319,0)</f>
        <v>0</v>
      </c>
      <c r="BI319" s="241">
        <f>IF(N319="nulová",J319,0)</f>
        <v>0</v>
      </c>
      <c r="BJ319" s="18" t="s">
        <v>84</v>
      </c>
      <c r="BK319" s="241">
        <f>ROUND(I319*H319,2)</f>
        <v>0</v>
      </c>
      <c r="BL319" s="18" t="s">
        <v>357</v>
      </c>
      <c r="BM319" s="240" t="s">
        <v>2586</v>
      </c>
    </row>
    <row r="320" s="2" customFormat="1">
      <c r="A320" s="39"/>
      <c r="B320" s="40"/>
      <c r="C320" s="41"/>
      <c r="D320" s="242" t="s">
        <v>359</v>
      </c>
      <c r="E320" s="41"/>
      <c r="F320" s="243" t="s">
        <v>8308</v>
      </c>
      <c r="G320" s="41"/>
      <c r="H320" s="41"/>
      <c r="I320" s="244"/>
      <c r="J320" s="41"/>
      <c r="K320" s="41"/>
      <c r="L320" s="45"/>
      <c r="M320" s="245"/>
      <c r="N320" s="246"/>
      <c r="O320" s="92"/>
      <c r="P320" s="92"/>
      <c r="Q320" s="92"/>
      <c r="R320" s="92"/>
      <c r="S320" s="92"/>
      <c r="T320" s="93"/>
      <c r="U320" s="39"/>
      <c r="V320" s="39"/>
      <c r="W320" s="39"/>
      <c r="X320" s="39"/>
      <c r="Y320" s="39"/>
      <c r="Z320" s="39"/>
      <c r="AA320" s="39"/>
      <c r="AB320" s="39"/>
      <c r="AC320" s="39"/>
      <c r="AD320" s="39"/>
      <c r="AE320" s="39"/>
      <c r="AT320" s="18" t="s">
        <v>359</v>
      </c>
      <c r="AU320" s="18" t="s">
        <v>84</v>
      </c>
    </row>
    <row r="321" s="12" customFormat="1" ht="25.92" customHeight="1">
      <c r="A321" s="12"/>
      <c r="B321" s="213"/>
      <c r="C321" s="214"/>
      <c r="D321" s="215" t="s">
        <v>75</v>
      </c>
      <c r="E321" s="216" t="s">
        <v>8429</v>
      </c>
      <c r="F321" s="216" t="s">
        <v>8430</v>
      </c>
      <c r="G321" s="214"/>
      <c r="H321" s="214"/>
      <c r="I321" s="217"/>
      <c r="J321" s="218">
        <f>BK321</f>
        <v>0</v>
      </c>
      <c r="K321" s="214"/>
      <c r="L321" s="219"/>
      <c r="M321" s="220"/>
      <c r="N321" s="221"/>
      <c r="O321" s="221"/>
      <c r="P321" s="222">
        <f>SUM(P322:P343)</f>
        <v>0</v>
      </c>
      <c r="Q321" s="221"/>
      <c r="R321" s="222">
        <f>SUM(R322:R343)</f>
        <v>0</v>
      </c>
      <c r="S321" s="221"/>
      <c r="T321" s="223">
        <f>SUM(T322:T343)</f>
        <v>0</v>
      </c>
      <c r="U321" s="12"/>
      <c r="V321" s="12"/>
      <c r="W321" s="12"/>
      <c r="X321" s="12"/>
      <c r="Y321" s="12"/>
      <c r="Z321" s="12"/>
      <c r="AA321" s="12"/>
      <c r="AB321" s="12"/>
      <c r="AC321" s="12"/>
      <c r="AD321" s="12"/>
      <c r="AE321" s="12"/>
      <c r="AR321" s="224" t="s">
        <v>84</v>
      </c>
      <c r="AT321" s="225" t="s">
        <v>75</v>
      </c>
      <c r="AU321" s="225" t="s">
        <v>76</v>
      </c>
      <c r="AY321" s="224" t="s">
        <v>350</v>
      </c>
      <c r="BK321" s="226">
        <f>SUM(BK322:BK343)</f>
        <v>0</v>
      </c>
    </row>
    <row r="322" s="2" customFormat="1" ht="66.75" customHeight="1">
      <c r="A322" s="39"/>
      <c r="B322" s="40"/>
      <c r="C322" s="229" t="s">
        <v>1961</v>
      </c>
      <c r="D322" s="229" t="s">
        <v>352</v>
      </c>
      <c r="E322" s="230" t="s">
        <v>8431</v>
      </c>
      <c r="F322" s="231" t="s">
        <v>8432</v>
      </c>
      <c r="G322" s="232" t="s">
        <v>4932</v>
      </c>
      <c r="H322" s="233">
        <v>1</v>
      </c>
      <c r="I322" s="234"/>
      <c r="J322" s="235">
        <f>ROUND(I322*H322,2)</f>
        <v>0</v>
      </c>
      <c r="K322" s="231" t="s">
        <v>1</v>
      </c>
      <c r="L322" s="45"/>
      <c r="M322" s="236" t="s">
        <v>1</v>
      </c>
      <c r="N322" s="237" t="s">
        <v>41</v>
      </c>
      <c r="O322" s="92"/>
      <c r="P322" s="238">
        <f>O322*H322</f>
        <v>0</v>
      </c>
      <c r="Q322" s="238">
        <v>0</v>
      </c>
      <c r="R322" s="238">
        <f>Q322*H322</f>
        <v>0</v>
      </c>
      <c r="S322" s="238">
        <v>0</v>
      </c>
      <c r="T322" s="239">
        <f>S322*H322</f>
        <v>0</v>
      </c>
      <c r="U322" s="39"/>
      <c r="V322" s="39"/>
      <c r="W322" s="39"/>
      <c r="X322" s="39"/>
      <c r="Y322" s="39"/>
      <c r="Z322" s="39"/>
      <c r="AA322" s="39"/>
      <c r="AB322" s="39"/>
      <c r="AC322" s="39"/>
      <c r="AD322" s="39"/>
      <c r="AE322" s="39"/>
      <c r="AR322" s="240" t="s">
        <v>357</v>
      </c>
      <c r="AT322" s="240" t="s">
        <v>352</v>
      </c>
      <c r="AU322" s="240" t="s">
        <v>84</v>
      </c>
      <c r="AY322" s="18" t="s">
        <v>350</v>
      </c>
      <c r="BE322" s="241">
        <f>IF(N322="základní",J322,0)</f>
        <v>0</v>
      </c>
      <c r="BF322" s="241">
        <f>IF(N322="snížená",J322,0)</f>
        <v>0</v>
      </c>
      <c r="BG322" s="241">
        <f>IF(N322="zákl. přenesená",J322,0)</f>
        <v>0</v>
      </c>
      <c r="BH322" s="241">
        <f>IF(N322="sníž. přenesená",J322,0)</f>
        <v>0</v>
      </c>
      <c r="BI322" s="241">
        <f>IF(N322="nulová",J322,0)</f>
        <v>0</v>
      </c>
      <c r="BJ322" s="18" t="s">
        <v>84</v>
      </c>
      <c r="BK322" s="241">
        <f>ROUND(I322*H322,2)</f>
        <v>0</v>
      </c>
      <c r="BL322" s="18" t="s">
        <v>357</v>
      </c>
      <c r="BM322" s="240" t="s">
        <v>2595</v>
      </c>
    </row>
    <row r="323" s="2" customFormat="1">
      <c r="A323" s="39"/>
      <c r="B323" s="40"/>
      <c r="C323" s="41"/>
      <c r="D323" s="242" t="s">
        <v>359</v>
      </c>
      <c r="E323" s="41"/>
      <c r="F323" s="243" t="s">
        <v>8433</v>
      </c>
      <c r="G323" s="41"/>
      <c r="H323" s="41"/>
      <c r="I323" s="244"/>
      <c r="J323" s="41"/>
      <c r="K323" s="41"/>
      <c r="L323" s="45"/>
      <c r="M323" s="245"/>
      <c r="N323" s="246"/>
      <c r="O323" s="92"/>
      <c r="P323" s="92"/>
      <c r="Q323" s="92"/>
      <c r="R323" s="92"/>
      <c r="S323" s="92"/>
      <c r="T323" s="93"/>
      <c r="U323" s="39"/>
      <c r="V323" s="39"/>
      <c r="W323" s="39"/>
      <c r="X323" s="39"/>
      <c r="Y323" s="39"/>
      <c r="Z323" s="39"/>
      <c r="AA323" s="39"/>
      <c r="AB323" s="39"/>
      <c r="AC323" s="39"/>
      <c r="AD323" s="39"/>
      <c r="AE323" s="39"/>
      <c r="AT323" s="18" t="s">
        <v>359</v>
      </c>
      <c r="AU323" s="18" t="s">
        <v>84</v>
      </c>
    </row>
    <row r="324" s="2" customFormat="1" ht="24.15" customHeight="1">
      <c r="A324" s="39"/>
      <c r="B324" s="40"/>
      <c r="C324" s="229" t="s">
        <v>1969</v>
      </c>
      <c r="D324" s="229" t="s">
        <v>352</v>
      </c>
      <c r="E324" s="230" t="s">
        <v>8434</v>
      </c>
      <c r="F324" s="231" t="s">
        <v>8435</v>
      </c>
      <c r="G324" s="232" t="s">
        <v>4932</v>
      </c>
      <c r="H324" s="233">
        <v>1</v>
      </c>
      <c r="I324" s="234"/>
      <c r="J324" s="235">
        <f>ROUND(I324*H324,2)</f>
        <v>0</v>
      </c>
      <c r="K324" s="231" t="s">
        <v>1</v>
      </c>
      <c r="L324" s="45"/>
      <c r="M324" s="236" t="s">
        <v>1</v>
      </c>
      <c r="N324" s="237" t="s">
        <v>41</v>
      </c>
      <c r="O324" s="92"/>
      <c r="P324" s="238">
        <f>O324*H324</f>
        <v>0</v>
      </c>
      <c r="Q324" s="238">
        <v>0</v>
      </c>
      <c r="R324" s="238">
        <f>Q324*H324</f>
        <v>0</v>
      </c>
      <c r="S324" s="238">
        <v>0</v>
      </c>
      <c r="T324" s="239">
        <f>S324*H324</f>
        <v>0</v>
      </c>
      <c r="U324" s="39"/>
      <c r="V324" s="39"/>
      <c r="W324" s="39"/>
      <c r="X324" s="39"/>
      <c r="Y324" s="39"/>
      <c r="Z324" s="39"/>
      <c r="AA324" s="39"/>
      <c r="AB324" s="39"/>
      <c r="AC324" s="39"/>
      <c r="AD324" s="39"/>
      <c r="AE324" s="39"/>
      <c r="AR324" s="240" t="s">
        <v>357</v>
      </c>
      <c r="AT324" s="240" t="s">
        <v>352</v>
      </c>
      <c r="AU324" s="240" t="s">
        <v>84</v>
      </c>
      <c r="AY324" s="18" t="s">
        <v>350</v>
      </c>
      <c r="BE324" s="241">
        <f>IF(N324="základní",J324,0)</f>
        <v>0</v>
      </c>
      <c r="BF324" s="241">
        <f>IF(N324="snížená",J324,0)</f>
        <v>0</v>
      </c>
      <c r="BG324" s="241">
        <f>IF(N324="zákl. přenesená",J324,0)</f>
        <v>0</v>
      </c>
      <c r="BH324" s="241">
        <f>IF(N324="sníž. přenesená",J324,0)</f>
        <v>0</v>
      </c>
      <c r="BI324" s="241">
        <f>IF(N324="nulová",J324,0)</f>
        <v>0</v>
      </c>
      <c r="BJ324" s="18" t="s">
        <v>84</v>
      </c>
      <c r="BK324" s="241">
        <f>ROUND(I324*H324,2)</f>
        <v>0</v>
      </c>
      <c r="BL324" s="18" t="s">
        <v>357</v>
      </c>
      <c r="BM324" s="240" t="s">
        <v>2605</v>
      </c>
    </row>
    <row r="325" s="2" customFormat="1">
      <c r="A325" s="39"/>
      <c r="B325" s="40"/>
      <c r="C325" s="41"/>
      <c r="D325" s="242" t="s">
        <v>359</v>
      </c>
      <c r="E325" s="41"/>
      <c r="F325" s="243" t="s">
        <v>8435</v>
      </c>
      <c r="G325" s="41"/>
      <c r="H325" s="41"/>
      <c r="I325" s="244"/>
      <c r="J325" s="41"/>
      <c r="K325" s="41"/>
      <c r="L325" s="45"/>
      <c r="M325" s="245"/>
      <c r="N325" s="246"/>
      <c r="O325" s="92"/>
      <c r="P325" s="92"/>
      <c r="Q325" s="92"/>
      <c r="R325" s="92"/>
      <c r="S325" s="92"/>
      <c r="T325" s="93"/>
      <c r="U325" s="39"/>
      <c r="V325" s="39"/>
      <c r="W325" s="39"/>
      <c r="X325" s="39"/>
      <c r="Y325" s="39"/>
      <c r="Z325" s="39"/>
      <c r="AA325" s="39"/>
      <c r="AB325" s="39"/>
      <c r="AC325" s="39"/>
      <c r="AD325" s="39"/>
      <c r="AE325" s="39"/>
      <c r="AT325" s="18" t="s">
        <v>359</v>
      </c>
      <c r="AU325" s="18" t="s">
        <v>84</v>
      </c>
    </row>
    <row r="326" s="2" customFormat="1" ht="24.15" customHeight="1">
      <c r="A326" s="39"/>
      <c r="B326" s="40"/>
      <c r="C326" s="229" t="s">
        <v>1977</v>
      </c>
      <c r="D326" s="229" t="s">
        <v>352</v>
      </c>
      <c r="E326" s="230" t="s">
        <v>8436</v>
      </c>
      <c r="F326" s="231" t="s">
        <v>8435</v>
      </c>
      <c r="G326" s="232" t="s">
        <v>4932</v>
      </c>
      <c r="H326" s="233">
        <v>1</v>
      </c>
      <c r="I326" s="234"/>
      <c r="J326" s="235">
        <f>ROUND(I326*H326,2)</f>
        <v>0</v>
      </c>
      <c r="K326" s="231" t="s">
        <v>1</v>
      </c>
      <c r="L326" s="45"/>
      <c r="M326" s="236" t="s">
        <v>1</v>
      </c>
      <c r="N326" s="237" t="s">
        <v>41</v>
      </c>
      <c r="O326" s="92"/>
      <c r="P326" s="238">
        <f>O326*H326</f>
        <v>0</v>
      </c>
      <c r="Q326" s="238">
        <v>0</v>
      </c>
      <c r="R326" s="238">
        <f>Q326*H326</f>
        <v>0</v>
      </c>
      <c r="S326" s="238">
        <v>0</v>
      </c>
      <c r="T326" s="239">
        <f>S326*H326</f>
        <v>0</v>
      </c>
      <c r="U326" s="39"/>
      <c r="V326" s="39"/>
      <c r="W326" s="39"/>
      <c r="X326" s="39"/>
      <c r="Y326" s="39"/>
      <c r="Z326" s="39"/>
      <c r="AA326" s="39"/>
      <c r="AB326" s="39"/>
      <c r="AC326" s="39"/>
      <c r="AD326" s="39"/>
      <c r="AE326" s="39"/>
      <c r="AR326" s="240" t="s">
        <v>357</v>
      </c>
      <c r="AT326" s="240" t="s">
        <v>352</v>
      </c>
      <c r="AU326" s="240" t="s">
        <v>84</v>
      </c>
      <c r="AY326" s="18" t="s">
        <v>350</v>
      </c>
      <c r="BE326" s="241">
        <f>IF(N326="základní",J326,0)</f>
        <v>0</v>
      </c>
      <c r="BF326" s="241">
        <f>IF(N326="snížená",J326,0)</f>
        <v>0</v>
      </c>
      <c r="BG326" s="241">
        <f>IF(N326="zákl. přenesená",J326,0)</f>
        <v>0</v>
      </c>
      <c r="BH326" s="241">
        <f>IF(N326="sníž. přenesená",J326,0)</f>
        <v>0</v>
      </c>
      <c r="BI326" s="241">
        <f>IF(N326="nulová",J326,0)</f>
        <v>0</v>
      </c>
      <c r="BJ326" s="18" t="s">
        <v>84</v>
      </c>
      <c r="BK326" s="241">
        <f>ROUND(I326*H326,2)</f>
        <v>0</v>
      </c>
      <c r="BL326" s="18" t="s">
        <v>357</v>
      </c>
      <c r="BM326" s="240" t="s">
        <v>2618</v>
      </c>
    </row>
    <row r="327" s="2" customFormat="1">
      <c r="A327" s="39"/>
      <c r="B327" s="40"/>
      <c r="C327" s="41"/>
      <c r="D327" s="242" t="s">
        <v>359</v>
      </c>
      <c r="E327" s="41"/>
      <c r="F327" s="243" t="s">
        <v>8435</v>
      </c>
      <c r="G327" s="41"/>
      <c r="H327" s="41"/>
      <c r="I327" s="244"/>
      <c r="J327" s="41"/>
      <c r="K327" s="41"/>
      <c r="L327" s="45"/>
      <c r="M327" s="245"/>
      <c r="N327" s="246"/>
      <c r="O327" s="92"/>
      <c r="P327" s="92"/>
      <c r="Q327" s="92"/>
      <c r="R327" s="92"/>
      <c r="S327" s="92"/>
      <c r="T327" s="93"/>
      <c r="U327" s="39"/>
      <c r="V327" s="39"/>
      <c r="W327" s="39"/>
      <c r="X327" s="39"/>
      <c r="Y327" s="39"/>
      <c r="Z327" s="39"/>
      <c r="AA327" s="39"/>
      <c r="AB327" s="39"/>
      <c r="AC327" s="39"/>
      <c r="AD327" s="39"/>
      <c r="AE327" s="39"/>
      <c r="AT327" s="18" t="s">
        <v>359</v>
      </c>
      <c r="AU327" s="18" t="s">
        <v>84</v>
      </c>
    </row>
    <row r="328" s="2" customFormat="1" ht="24.15" customHeight="1">
      <c r="A328" s="39"/>
      <c r="B328" s="40"/>
      <c r="C328" s="229" t="s">
        <v>1985</v>
      </c>
      <c r="D328" s="229" t="s">
        <v>352</v>
      </c>
      <c r="E328" s="230" t="s">
        <v>8437</v>
      </c>
      <c r="F328" s="231" t="s">
        <v>8438</v>
      </c>
      <c r="G328" s="232" t="s">
        <v>4932</v>
      </c>
      <c r="H328" s="233">
        <v>5</v>
      </c>
      <c r="I328" s="234"/>
      <c r="J328" s="235">
        <f>ROUND(I328*H328,2)</f>
        <v>0</v>
      </c>
      <c r="K328" s="231" t="s">
        <v>1</v>
      </c>
      <c r="L328" s="45"/>
      <c r="M328" s="236" t="s">
        <v>1</v>
      </c>
      <c r="N328" s="237" t="s">
        <v>41</v>
      </c>
      <c r="O328" s="92"/>
      <c r="P328" s="238">
        <f>O328*H328</f>
        <v>0</v>
      </c>
      <c r="Q328" s="238">
        <v>0</v>
      </c>
      <c r="R328" s="238">
        <f>Q328*H328</f>
        <v>0</v>
      </c>
      <c r="S328" s="238">
        <v>0</v>
      </c>
      <c r="T328" s="239">
        <f>S328*H328</f>
        <v>0</v>
      </c>
      <c r="U328" s="39"/>
      <c r="V328" s="39"/>
      <c r="W328" s="39"/>
      <c r="X328" s="39"/>
      <c r="Y328" s="39"/>
      <c r="Z328" s="39"/>
      <c r="AA328" s="39"/>
      <c r="AB328" s="39"/>
      <c r="AC328" s="39"/>
      <c r="AD328" s="39"/>
      <c r="AE328" s="39"/>
      <c r="AR328" s="240" t="s">
        <v>357</v>
      </c>
      <c r="AT328" s="240" t="s">
        <v>352</v>
      </c>
      <c r="AU328" s="240" t="s">
        <v>84</v>
      </c>
      <c r="AY328" s="18" t="s">
        <v>350</v>
      </c>
      <c r="BE328" s="241">
        <f>IF(N328="základní",J328,0)</f>
        <v>0</v>
      </c>
      <c r="BF328" s="241">
        <f>IF(N328="snížená",J328,0)</f>
        <v>0</v>
      </c>
      <c r="BG328" s="241">
        <f>IF(N328="zákl. přenesená",J328,0)</f>
        <v>0</v>
      </c>
      <c r="BH328" s="241">
        <f>IF(N328="sníž. přenesená",J328,0)</f>
        <v>0</v>
      </c>
      <c r="BI328" s="241">
        <f>IF(N328="nulová",J328,0)</f>
        <v>0</v>
      </c>
      <c r="BJ328" s="18" t="s">
        <v>84</v>
      </c>
      <c r="BK328" s="241">
        <f>ROUND(I328*H328,2)</f>
        <v>0</v>
      </c>
      <c r="BL328" s="18" t="s">
        <v>357</v>
      </c>
      <c r="BM328" s="240" t="s">
        <v>2629</v>
      </c>
    </row>
    <row r="329" s="2" customFormat="1">
      <c r="A329" s="39"/>
      <c r="B329" s="40"/>
      <c r="C329" s="41"/>
      <c r="D329" s="242" t="s">
        <v>359</v>
      </c>
      <c r="E329" s="41"/>
      <c r="F329" s="243" t="s">
        <v>8438</v>
      </c>
      <c r="G329" s="41"/>
      <c r="H329" s="41"/>
      <c r="I329" s="244"/>
      <c r="J329" s="41"/>
      <c r="K329" s="41"/>
      <c r="L329" s="45"/>
      <c r="M329" s="245"/>
      <c r="N329" s="246"/>
      <c r="O329" s="92"/>
      <c r="P329" s="92"/>
      <c r="Q329" s="92"/>
      <c r="R329" s="92"/>
      <c r="S329" s="92"/>
      <c r="T329" s="93"/>
      <c r="U329" s="39"/>
      <c r="V329" s="39"/>
      <c r="W329" s="39"/>
      <c r="X329" s="39"/>
      <c r="Y329" s="39"/>
      <c r="Z329" s="39"/>
      <c r="AA329" s="39"/>
      <c r="AB329" s="39"/>
      <c r="AC329" s="39"/>
      <c r="AD329" s="39"/>
      <c r="AE329" s="39"/>
      <c r="AT329" s="18" t="s">
        <v>359</v>
      </c>
      <c r="AU329" s="18" t="s">
        <v>84</v>
      </c>
    </row>
    <row r="330" s="2" customFormat="1" ht="24.15" customHeight="1">
      <c r="A330" s="39"/>
      <c r="B330" s="40"/>
      <c r="C330" s="229" t="s">
        <v>1990</v>
      </c>
      <c r="D330" s="229" t="s">
        <v>352</v>
      </c>
      <c r="E330" s="230" t="s">
        <v>8439</v>
      </c>
      <c r="F330" s="231" t="s">
        <v>8440</v>
      </c>
      <c r="G330" s="232" t="s">
        <v>4932</v>
      </c>
      <c r="H330" s="233">
        <v>2</v>
      </c>
      <c r="I330" s="234"/>
      <c r="J330" s="235">
        <f>ROUND(I330*H330,2)</f>
        <v>0</v>
      </c>
      <c r="K330" s="231" t="s">
        <v>1</v>
      </c>
      <c r="L330" s="45"/>
      <c r="M330" s="236" t="s">
        <v>1</v>
      </c>
      <c r="N330" s="237" t="s">
        <v>41</v>
      </c>
      <c r="O330" s="92"/>
      <c r="P330" s="238">
        <f>O330*H330</f>
        <v>0</v>
      </c>
      <c r="Q330" s="238">
        <v>0</v>
      </c>
      <c r="R330" s="238">
        <f>Q330*H330</f>
        <v>0</v>
      </c>
      <c r="S330" s="238">
        <v>0</v>
      </c>
      <c r="T330" s="239">
        <f>S330*H330</f>
        <v>0</v>
      </c>
      <c r="U330" s="39"/>
      <c r="V330" s="39"/>
      <c r="W330" s="39"/>
      <c r="X330" s="39"/>
      <c r="Y330" s="39"/>
      <c r="Z330" s="39"/>
      <c r="AA330" s="39"/>
      <c r="AB330" s="39"/>
      <c r="AC330" s="39"/>
      <c r="AD330" s="39"/>
      <c r="AE330" s="39"/>
      <c r="AR330" s="240" t="s">
        <v>357</v>
      </c>
      <c r="AT330" s="240" t="s">
        <v>352</v>
      </c>
      <c r="AU330" s="240" t="s">
        <v>84</v>
      </c>
      <c r="AY330" s="18" t="s">
        <v>350</v>
      </c>
      <c r="BE330" s="241">
        <f>IF(N330="základní",J330,0)</f>
        <v>0</v>
      </c>
      <c r="BF330" s="241">
        <f>IF(N330="snížená",J330,0)</f>
        <v>0</v>
      </c>
      <c r="BG330" s="241">
        <f>IF(N330="zákl. přenesená",J330,0)</f>
        <v>0</v>
      </c>
      <c r="BH330" s="241">
        <f>IF(N330="sníž. přenesená",J330,0)</f>
        <v>0</v>
      </c>
      <c r="BI330" s="241">
        <f>IF(N330="nulová",J330,0)</f>
        <v>0</v>
      </c>
      <c r="BJ330" s="18" t="s">
        <v>84</v>
      </c>
      <c r="BK330" s="241">
        <f>ROUND(I330*H330,2)</f>
        <v>0</v>
      </c>
      <c r="BL330" s="18" t="s">
        <v>357</v>
      </c>
      <c r="BM330" s="240" t="s">
        <v>2639</v>
      </c>
    </row>
    <row r="331" s="2" customFormat="1">
      <c r="A331" s="39"/>
      <c r="B331" s="40"/>
      <c r="C331" s="41"/>
      <c r="D331" s="242" t="s">
        <v>359</v>
      </c>
      <c r="E331" s="41"/>
      <c r="F331" s="243" t="s">
        <v>8440</v>
      </c>
      <c r="G331" s="41"/>
      <c r="H331" s="41"/>
      <c r="I331" s="244"/>
      <c r="J331" s="41"/>
      <c r="K331" s="41"/>
      <c r="L331" s="45"/>
      <c r="M331" s="245"/>
      <c r="N331" s="246"/>
      <c r="O331" s="92"/>
      <c r="P331" s="92"/>
      <c r="Q331" s="92"/>
      <c r="R331" s="92"/>
      <c r="S331" s="92"/>
      <c r="T331" s="93"/>
      <c r="U331" s="39"/>
      <c r="V331" s="39"/>
      <c r="W331" s="39"/>
      <c r="X331" s="39"/>
      <c r="Y331" s="39"/>
      <c r="Z331" s="39"/>
      <c r="AA331" s="39"/>
      <c r="AB331" s="39"/>
      <c r="AC331" s="39"/>
      <c r="AD331" s="39"/>
      <c r="AE331" s="39"/>
      <c r="AT331" s="18" t="s">
        <v>359</v>
      </c>
      <c r="AU331" s="18" t="s">
        <v>84</v>
      </c>
    </row>
    <row r="332" s="2" customFormat="1" ht="16.5" customHeight="1">
      <c r="A332" s="39"/>
      <c r="B332" s="40"/>
      <c r="C332" s="229" t="s">
        <v>1998</v>
      </c>
      <c r="D332" s="229" t="s">
        <v>352</v>
      </c>
      <c r="E332" s="230" t="s">
        <v>8441</v>
      </c>
      <c r="F332" s="231" t="s">
        <v>8442</v>
      </c>
      <c r="G332" s="232" t="s">
        <v>4932</v>
      </c>
      <c r="H332" s="233">
        <v>1</v>
      </c>
      <c r="I332" s="234"/>
      <c r="J332" s="235">
        <f>ROUND(I332*H332,2)</f>
        <v>0</v>
      </c>
      <c r="K332" s="231" t="s">
        <v>1</v>
      </c>
      <c r="L332" s="45"/>
      <c r="M332" s="236" t="s">
        <v>1</v>
      </c>
      <c r="N332" s="237" t="s">
        <v>41</v>
      </c>
      <c r="O332" s="92"/>
      <c r="P332" s="238">
        <f>O332*H332</f>
        <v>0</v>
      </c>
      <c r="Q332" s="238">
        <v>0</v>
      </c>
      <c r="R332" s="238">
        <f>Q332*H332</f>
        <v>0</v>
      </c>
      <c r="S332" s="238">
        <v>0</v>
      </c>
      <c r="T332" s="239">
        <f>S332*H332</f>
        <v>0</v>
      </c>
      <c r="U332" s="39"/>
      <c r="V332" s="39"/>
      <c r="W332" s="39"/>
      <c r="X332" s="39"/>
      <c r="Y332" s="39"/>
      <c r="Z332" s="39"/>
      <c r="AA332" s="39"/>
      <c r="AB332" s="39"/>
      <c r="AC332" s="39"/>
      <c r="AD332" s="39"/>
      <c r="AE332" s="39"/>
      <c r="AR332" s="240" t="s">
        <v>357</v>
      </c>
      <c r="AT332" s="240" t="s">
        <v>352</v>
      </c>
      <c r="AU332" s="240" t="s">
        <v>84</v>
      </c>
      <c r="AY332" s="18" t="s">
        <v>350</v>
      </c>
      <c r="BE332" s="241">
        <f>IF(N332="základní",J332,0)</f>
        <v>0</v>
      </c>
      <c r="BF332" s="241">
        <f>IF(N332="snížená",J332,0)</f>
        <v>0</v>
      </c>
      <c r="BG332" s="241">
        <f>IF(N332="zákl. přenesená",J332,0)</f>
        <v>0</v>
      </c>
      <c r="BH332" s="241">
        <f>IF(N332="sníž. přenesená",J332,0)</f>
        <v>0</v>
      </c>
      <c r="BI332" s="241">
        <f>IF(N332="nulová",J332,0)</f>
        <v>0</v>
      </c>
      <c r="BJ332" s="18" t="s">
        <v>84</v>
      </c>
      <c r="BK332" s="241">
        <f>ROUND(I332*H332,2)</f>
        <v>0</v>
      </c>
      <c r="BL332" s="18" t="s">
        <v>357</v>
      </c>
      <c r="BM332" s="240" t="s">
        <v>2650</v>
      </c>
    </row>
    <row r="333" s="2" customFormat="1">
      <c r="A333" s="39"/>
      <c r="B333" s="40"/>
      <c r="C333" s="41"/>
      <c r="D333" s="242" t="s">
        <v>359</v>
      </c>
      <c r="E333" s="41"/>
      <c r="F333" s="243" t="s">
        <v>8442</v>
      </c>
      <c r="G333" s="41"/>
      <c r="H333" s="41"/>
      <c r="I333" s="244"/>
      <c r="J333" s="41"/>
      <c r="K333" s="41"/>
      <c r="L333" s="45"/>
      <c r="M333" s="245"/>
      <c r="N333" s="246"/>
      <c r="O333" s="92"/>
      <c r="P333" s="92"/>
      <c r="Q333" s="92"/>
      <c r="R333" s="92"/>
      <c r="S333" s="92"/>
      <c r="T333" s="93"/>
      <c r="U333" s="39"/>
      <c r="V333" s="39"/>
      <c r="W333" s="39"/>
      <c r="X333" s="39"/>
      <c r="Y333" s="39"/>
      <c r="Z333" s="39"/>
      <c r="AA333" s="39"/>
      <c r="AB333" s="39"/>
      <c r="AC333" s="39"/>
      <c r="AD333" s="39"/>
      <c r="AE333" s="39"/>
      <c r="AT333" s="18" t="s">
        <v>359</v>
      </c>
      <c r="AU333" s="18" t="s">
        <v>84</v>
      </c>
    </row>
    <row r="334" s="2" customFormat="1" ht="24.15" customHeight="1">
      <c r="A334" s="39"/>
      <c r="B334" s="40"/>
      <c r="C334" s="229" t="s">
        <v>2003</v>
      </c>
      <c r="D334" s="229" t="s">
        <v>352</v>
      </c>
      <c r="E334" s="230" t="s">
        <v>8443</v>
      </c>
      <c r="F334" s="231" t="s">
        <v>8389</v>
      </c>
      <c r="G334" s="232" t="s">
        <v>8385</v>
      </c>
      <c r="H334" s="233">
        <v>32</v>
      </c>
      <c r="I334" s="234"/>
      <c r="J334" s="235">
        <f>ROUND(I334*H334,2)</f>
        <v>0</v>
      </c>
      <c r="K334" s="231" t="s">
        <v>1</v>
      </c>
      <c r="L334" s="45"/>
      <c r="M334" s="236" t="s">
        <v>1</v>
      </c>
      <c r="N334" s="237" t="s">
        <v>41</v>
      </c>
      <c r="O334" s="92"/>
      <c r="P334" s="238">
        <f>O334*H334</f>
        <v>0</v>
      </c>
      <c r="Q334" s="238">
        <v>0</v>
      </c>
      <c r="R334" s="238">
        <f>Q334*H334</f>
        <v>0</v>
      </c>
      <c r="S334" s="238">
        <v>0</v>
      </c>
      <c r="T334" s="239">
        <f>S334*H334</f>
        <v>0</v>
      </c>
      <c r="U334" s="39"/>
      <c r="V334" s="39"/>
      <c r="W334" s="39"/>
      <c r="X334" s="39"/>
      <c r="Y334" s="39"/>
      <c r="Z334" s="39"/>
      <c r="AA334" s="39"/>
      <c r="AB334" s="39"/>
      <c r="AC334" s="39"/>
      <c r="AD334" s="39"/>
      <c r="AE334" s="39"/>
      <c r="AR334" s="240" t="s">
        <v>357</v>
      </c>
      <c r="AT334" s="240" t="s">
        <v>352</v>
      </c>
      <c r="AU334" s="240" t="s">
        <v>84</v>
      </c>
      <c r="AY334" s="18" t="s">
        <v>350</v>
      </c>
      <c r="BE334" s="241">
        <f>IF(N334="základní",J334,0)</f>
        <v>0</v>
      </c>
      <c r="BF334" s="241">
        <f>IF(N334="snížená",J334,0)</f>
        <v>0</v>
      </c>
      <c r="BG334" s="241">
        <f>IF(N334="zákl. přenesená",J334,0)</f>
        <v>0</v>
      </c>
      <c r="BH334" s="241">
        <f>IF(N334="sníž. přenesená",J334,0)</f>
        <v>0</v>
      </c>
      <c r="BI334" s="241">
        <f>IF(N334="nulová",J334,0)</f>
        <v>0</v>
      </c>
      <c r="BJ334" s="18" t="s">
        <v>84</v>
      </c>
      <c r="BK334" s="241">
        <f>ROUND(I334*H334,2)</f>
        <v>0</v>
      </c>
      <c r="BL334" s="18" t="s">
        <v>357</v>
      </c>
      <c r="BM334" s="240" t="s">
        <v>2660</v>
      </c>
    </row>
    <row r="335" s="2" customFormat="1">
      <c r="A335" s="39"/>
      <c r="B335" s="40"/>
      <c r="C335" s="41"/>
      <c r="D335" s="242" t="s">
        <v>359</v>
      </c>
      <c r="E335" s="41"/>
      <c r="F335" s="243" t="s">
        <v>8389</v>
      </c>
      <c r="G335" s="41"/>
      <c r="H335" s="41"/>
      <c r="I335" s="244"/>
      <c r="J335" s="41"/>
      <c r="K335" s="41"/>
      <c r="L335" s="45"/>
      <c r="M335" s="245"/>
      <c r="N335" s="246"/>
      <c r="O335" s="92"/>
      <c r="P335" s="92"/>
      <c r="Q335" s="92"/>
      <c r="R335" s="92"/>
      <c r="S335" s="92"/>
      <c r="T335" s="93"/>
      <c r="U335" s="39"/>
      <c r="V335" s="39"/>
      <c r="W335" s="39"/>
      <c r="X335" s="39"/>
      <c r="Y335" s="39"/>
      <c r="Z335" s="39"/>
      <c r="AA335" s="39"/>
      <c r="AB335" s="39"/>
      <c r="AC335" s="39"/>
      <c r="AD335" s="39"/>
      <c r="AE335" s="39"/>
      <c r="AT335" s="18" t="s">
        <v>359</v>
      </c>
      <c r="AU335" s="18" t="s">
        <v>84</v>
      </c>
    </row>
    <row r="336" s="2" customFormat="1" ht="24.15" customHeight="1">
      <c r="A336" s="39"/>
      <c r="B336" s="40"/>
      <c r="C336" s="229" t="s">
        <v>2010</v>
      </c>
      <c r="D336" s="229" t="s">
        <v>352</v>
      </c>
      <c r="E336" s="230" t="s">
        <v>8444</v>
      </c>
      <c r="F336" s="231" t="s">
        <v>8387</v>
      </c>
      <c r="G336" s="232" t="s">
        <v>8385</v>
      </c>
      <c r="H336" s="233">
        <v>8</v>
      </c>
      <c r="I336" s="234"/>
      <c r="J336" s="235">
        <f>ROUND(I336*H336,2)</f>
        <v>0</v>
      </c>
      <c r="K336" s="231" t="s">
        <v>1</v>
      </c>
      <c r="L336" s="45"/>
      <c r="M336" s="236" t="s">
        <v>1</v>
      </c>
      <c r="N336" s="237" t="s">
        <v>41</v>
      </c>
      <c r="O336" s="92"/>
      <c r="P336" s="238">
        <f>O336*H336</f>
        <v>0</v>
      </c>
      <c r="Q336" s="238">
        <v>0</v>
      </c>
      <c r="R336" s="238">
        <f>Q336*H336</f>
        <v>0</v>
      </c>
      <c r="S336" s="238">
        <v>0</v>
      </c>
      <c r="T336" s="239">
        <f>S336*H336</f>
        <v>0</v>
      </c>
      <c r="U336" s="39"/>
      <c r="V336" s="39"/>
      <c r="W336" s="39"/>
      <c r="X336" s="39"/>
      <c r="Y336" s="39"/>
      <c r="Z336" s="39"/>
      <c r="AA336" s="39"/>
      <c r="AB336" s="39"/>
      <c r="AC336" s="39"/>
      <c r="AD336" s="39"/>
      <c r="AE336" s="39"/>
      <c r="AR336" s="240" t="s">
        <v>357</v>
      </c>
      <c r="AT336" s="240" t="s">
        <v>352</v>
      </c>
      <c r="AU336" s="240" t="s">
        <v>84</v>
      </c>
      <c r="AY336" s="18" t="s">
        <v>350</v>
      </c>
      <c r="BE336" s="241">
        <f>IF(N336="základní",J336,0)</f>
        <v>0</v>
      </c>
      <c r="BF336" s="241">
        <f>IF(N336="snížená",J336,0)</f>
        <v>0</v>
      </c>
      <c r="BG336" s="241">
        <f>IF(N336="zákl. přenesená",J336,0)</f>
        <v>0</v>
      </c>
      <c r="BH336" s="241">
        <f>IF(N336="sníž. přenesená",J336,0)</f>
        <v>0</v>
      </c>
      <c r="BI336" s="241">
        <f>IF(N336="nulová",J336,0)</f>
        <v>0</v>
      </c>
      <c r="BJ336" s="18" t="s">
        <v>84</v>
      </c>
      <c r="BK336" s="241">
        <f>ROUND(I336*H336,2)</f>
        <v>0</v>
      </c>
      <c r="BL336" s="18" t="s">
        <v>357</v>
      </c>
      <c r="BM336" s="240" t="s">
        <v>2671</v>
      </c>
    </row>
    <row r="337" s="2" customFormat="1">
      <c r="A337" s="39"/>
      <c r="B337" s="40"/>
      <c r="C337" s="41"/>
      <c r="D337" s="242" t="s">
        <v>359</v>
      </c>
      <c r="E337" s="41"/>
      <c r="F337" s="243" t="s">
        <v>8387</v>
      </c>
      <c r="G337" s="41"/>
      <c r="H337" s="41"/>
      <c r="I337" s="244"/>
      <c r="J337" s="41"/>
      <c r="K337" s="41"/>
      <c r="L337" s="45"/>
      <c r="M337" s="245"/>
      <c r="N337" s="246"/>
      <c r="O337" s="92"/>
      <c r="P337" s="92"/>
      <c r="Q337" s="92"/>
      <c r="R337" s="92"/>
      <c r="S337" s="92"/>
      <c r="T337" s="93"/>
      <c r="U337" s="39"/>
      <c r="V337" s="39"/>
      <c r="W337" s="39"/>
      <c r="X337" s="39"/>
      <c r="Y337" s="39"/>
      <c r="Z337" s="39"/>
      <c r="AA337" s="39"/>
      <c r="AB337" s="39"/>
      <c r="AC337" s="39"/>
      <c r="AD337" s="39"/>
      <c r="AE337" s="39"/>
      <c r="AT337" s="18" t="s">
        <v>359</v>
      </c>
      <c r="AU337" s="18" t="s">
        <v>84</v>
      </c>
    </row>
    <row r="338" s="2" customFormat="1" ht="21.75" customHeight="1">
      <c r="A338" s="39"/>
      <c r="B338" s="40"/>
      <c r="C338" s="229" t="s">
        <v>2015</v>
      </c>
      <c r="D338" s="229" t="s">
        <v>352</v>
      </c>
      <c r="E338" s="230" t="s">
        <v>8445</v>
      </c>
      <c r="F338" s="231" t="s">
        <v>8446</v>
      </c>
      <c r="G338" s="232" t="s">
        <v>8385</v>
      </c>
      <c r="H338" s="233">
        <v>8</v>
      </c>
      <c r="I338" s="234"/>
      <c r="J338" s="235">
        <f>ROUND(I338*H338,2)</f>
        <v>0</v>
      </c>
      <c r="K338" s="231" t="s">
        <v>1</v>
      </c>
      <c r="L338" s="45"/>
      <c r="M338" s="236" t="s">
        <v>1</v>
      </c>
      <c r="N338" s="237" t="s">
        <v>41</v>
      </c>
      <c r="O338" s="92"/>
      <c r="P338" s="238">
        <f>O338*H338</f>
        <v>0</v>
      </c>
      <c r="Q338" s="238">
        <v>0</v>
      </c>
      <c r="R338" s="238">
        <f>Q338*H338</f>
        <v>0</v>
      </c>
      <c r="S338" s="238">
        <v>0</v>
      </c>
      <c r="T338" s="239">
        <f>S338*H338</f>
        <v>0</v>
      </c>
      <c r="U338" s="39"/>
      <c r="V338" s="39"/>
      <c r="W338" s="39"/>
      <c r="X338" s="39"/>
      <c r="Y338" s="39"/>
      <c r="Z338" s="39"/>
      <c r="AA338" s="39"/>
      <c r="AB338" s="39"/>
      <c r="AC338" s="39"/>
      <c r="AD338" s="39"/>
      <c r="AE338" s="39"/>
      <c r="AR338" s="240" t="s">
        <v>357</v>
      </c>
      <c r="AT338" s="240" t="s">
        <v>352</v>
      </c>
      <c r="AU338" s="240" t="s">
        <v>84</v>
      </c>
      <c r="AY338" s="18" t="s">
        <v>350</v>
      </c>
      <c r="BE338" s="241">
        <f>IF(N338="základní",J338,0)</f>
        <v>0</v>
      </c>
      <c r="BF338" s="241">
        <f>IF(N338="snížená",J338,0)</f>
        <v>0</v>
      </c>
      <c r="BG338" s="241">
        <f>IF(N338="zákl. přenesená",J338,0)</f>
        <v>0</v>
      </c>
      <c r="BH338" s="241">
        <f>IF(N338="sníž. přenesená",J338,0)</f>
        <v>0</v>
      </c>
      <c r="BI338" s="241">
        <f>IF(N338="nulová",J338,0)</f>
        <v>0</v>
      </c>
      <c r="BJ338" s="18" t="s">
        <v>84</v>
      </c>
      <c r="BK338" s="241">
        <f>ROUND(I338*H338,2)</f>
        <v>0</v>
      </c>
      <c r="BL338" s="18" t="s">
        <v>357</v>
      </c>
      <c r="BM338" s="240" t="s">
        <v>2683</v>
      </c>
    </row>
    <row r="339" s="2" customFormat="1">
      <c r="A339" s="39"/>
      <c r="B339" s="40"/>
      <c r="C339" s="41"/>
      <c r="D339" s="242" t="s">
        <v>359</v>
      </c>
      <c r="E339" s="41"/>
      <c r="F339" s="243" t="s">
        <v>8446</v>
      </c>
      <c r="G339" s="41"/>
      <c r="H339" s="41"/>
      <c r="I339" s="244"/>
      <c r="J339" s="41"/>
      <c r="K339" s="41"/>
      <c r="L339" s="45"/>
      <c r="M339" s="245"/>
      <c r="N339" s="246"/>
      <c r="O339" s="92"/>
      <c r="P339" s="92"/>
      <c r="Q339" s="92"/>
      <c r="R339" s="92"/>
      <c r="S339" s="92"/>
      <c r="T339" s="93"/>
      <c r="U339" s="39"/>
      <c r="V339" s="39"/>
      <c r="W339" s="39"/>
      <c r="X339" s="39"/>
      <c r="Y339" s="39"/>
      <c r="Z339" s="39"/>
      <c r="AA339" s="39"/>
      <c r="AB339" s="39"/>
      <c r="AC339" s="39"/>
      <c r="AD339" s="39"/>
      <c r="AE339" s="39"/>
      <c r="AT339" s="18" t="s">
        <v>359</v>
      </c>
      <c r="AU339" s="18" t="s">
        <v>84</v>
      </c>
    </row>
    <row r="340" s="2" customFormat="1" ht="16.5" customHeight="1">
      <c r="A340" s="39"/>
      <c r="B340" s="40"/>
      <c r="C340" s="229" t="s">
        <v>2017</v>
      </c>
      <c r="D340" s="229" t="s">
        <v>352</v>
      </c>
      <c r="E340" s="230" t="s">
        <v>8447</v>
      </c>
      <c r="F340" s="231" t="s">
        <v>8448</v>
      </c>
      <c r="G340" s="232" t="s">
        <v>355</v>
      </c>
      <c r="H340" s="233">
        <v>12</v>
      </c>
      <c r="I340" s="234"/>
      <c r="J340" s="235">
        <f>ROUND(I340*H340,2)</f>
        <v>0</v>
      </c>
      <c r="K340" s="231" t="s">
        <v>1</v>
      </c>
      <c r="L340" s="45"/>
      <c r="M340" s="236" t="s">
        <v>1</v>
      </c>
      <c r="N340" s="237" t="s">
        <v>41</v>
      </c>
      <c r="O340" s="92"/>
      <c r="P340" s="238">
        <f>O340*H340</f>
        <v>0</v>
      </c>
      <c r="Q340" s="238">
        <v>0</v>
      </c>
      <c r="R340" s="238">
        <f>Q340*H340</f>
        <v>0</v>
      </c>
      <c r="S340" s="238">
        <v>0</v>
      </c>
      <c r="T340" s="239">
        <f>S340*H340</f>
        <v>0</v>
      </c>
      <c r="U340" s="39"/>
      <c r="V340" s="39"/>
      <c r="W340" s="39"/>
      <c r="X340" s="39"/>
      <c r="Y340" s="39"/>
      <c r="Z340" s="39"/>
      <c r="AA340" s="39"/>
      <c r="AB340" s="39"/>
      <c r="AC340" s="39"/>
      <c r="AD340" s="39"/>
      <c r="AE340" s="39"/>
      <c r="AR340" s="240" t="s">
        <v>357</v>
      </c>
      <c r="AT340" s="240" t="s">
        <v>352</v>
      </c>
      <c r="AU340" s="240" t="s">
        <v>84</v>
      </c>
      <c r="AY340" s="18" t="s">
        <v>350</v>
      </c>
      <c r="BE340" s="241">
        <f>IF(N340="základní",J340,0)</f>
        <v>0</v>
      </c>
      <c r="BF340" s="241">
        <f>IF(N340="snížená",J340,0)</f>
        <v>0</v>
      </c>
      <c r="BG340" s="241">
        <f>IF(N340="zákl. přenesená",J340,0)</f>
        <v>0</v>
      </c>
      <c r="BH340" s="241">
        <f>IF(N340="sníž. přenesená",J340,0)</f>
        <v>0</v>
      </c>
      <c r="BI340" s="241">
        <f>IF(N340="nulová",J340,0)</f>
        <v>0</v>
      </c>
      <c r="BJ340" s="18" t="s">
        <v>84</v>
      </c>
      <c r="BK340" s="241">
        <f>ROUND(I340*H340,2)</f>
        <v>0</v>
      </c>
      <c r="BL340" s="18" t="s">
        <v>357</v>
      </c>
      <c r="BM340" s="240" t="s">
        <v>2693</v>
      </c>
    </row>
    <row r="341" s="2" customFormat="1">
      <c r="A341" s="39"/>
      <c r="B341" s="40"/>
      <c r="C341" s="41"/>
      <c r="D341" s="242" t="s">
        <v>359</v>
      </c>
      <c r="E341" s="41"/>
      <c r="F341" s="243" t="s">
        <v>8448</v>
      </c>
      <c r="G341" s="41"/>
      <c r="H341" s="41"/>
      <c r="I341" s="244"/>
      <c r="J341" s="41"/>
      <c r="K341" s="41"/>
      <c r="L341" s="45"/>
      <c r="M341" s="245"/>
      <c r="N341" s="246"/>
      <c r="O341" s="92"/>
      <c r="P341" s="92"/>
      <c r="Q341" s="92"/>
      <c r="R341" s="92"/>
      <c r="S341" s="92"/>
      <c r="T341" s="93"/>
      <c r="U341" s="39"/>
      <c r="V341" s="39"/>
      <c r="W341" s="39"/>
      <c r="X341" s="39"/>
      <c r="Y341" s="39"/>
      <c r="Z341" s="39"/>
      <c r="AA341" s="39"/>
      <c r="AB341" s="39"/>
      <c r="AC341" s="39"/>
      <c r="AD341" s="39"/>
      <c r="AE341" s="39"/>
      <c r="AT341" s="18" t="s">
        <v>359</v>
      </c>
      <c r="AU341" s="18" t="s">
        <v>84</v>
      </c>
    </row>
    <row r="342" s="2" customFormat="1" ht="16.5" customHeight="1">
      <c r="A342" s="39"/>
      <c r="B342" s="40"/>
      <c r="C342" s="229" t="s">
        <v>2024</v>
      </c>
      <c r="D342" s="229" t="s">
        <v>352</v>
      </c>
      <c r="E342" s="230" t="s">
        <v>8449</v>
      </c>
      <c r="F342" s="231" t="s">
        <v>8308</v>
      </c>
      <c r="G342" s="232" t="s">
        <v>5017</v>
      </c>
      <c r="H342" s="233">
        <v>1</v>
      </c>
      <c r="I342" s="234"/>
      <c r="J342" s="235">
        <f>ROUND(I342*H342,2)</f>
        <v>0</v>
      </c>
      <c r="K342" s="231" t="s">
        <v>1</v>
      </c>
      <c r="L342" s="45"/>
      <c r="M342" s="236" t="s">
        <v>1</v>
      </c>
      <c r="N342" s="237" t="s">
        <v>41</v>
      </c>
      <c r="O342" s="92"/>
      <c r="P342" s="238">
        <f>O342*H342</f>
        <v>0</v>
      </c>
      <c r="Q342" s="238">
        <v>0</v>
      </c>
      <c r="R342" s="238">
        <f>Q342*H342</f>
        <v>0</v>
      </c>
      <c r="S342" s="238">
        <v>0</v>
      </c>
      <c r="T342" s="239">
        <f>S342*H342</f>
        <v>0</v>
      </c>
      <c r="U342" s="39"/>
      <c r="V342" s="39"/>
      <c r="W342" s="39"/>
      <c r="X342" s="39"/>
      <c r="Y342" s="39"/>
      <c r="Z342" s="39"/>
      <c r="AA342" s="39"/>
      <c r="AB342" s="39"/>
      <c r="AC342" s="39"/>
      <c r="AD342" s="39"/>
      <c r="AE342" s="39"/>
      <c r="AR342" s="240" t="s">
        <v>357</v>
      </c>
      <c r="AT342" s="240" t="s">
        <v>352</v>
      </c>
      <c r="AU342" s="240" t="s">
        <v>84</v>
      </c>
      <c r="AY342" s="18" t="s">
        <v>350</v>
      </c>
      <c r="BE342" s="241">
        <f>IF(N342="základní",J342,0)</f>
        <v>0</v>
      </c>
      <c r="BF342" s="241">
        <f>IF(N342="snížená",J342,0)</f>
        <v>0</v>
      </c>
      <c r="BG342" s="241">
        <f>IF(N342="zákl. přenesená",J342,0)</f>
        <v>0</v>
      </c>
      <c r="BH342" s="241">
        <f>IF(N342="sníž. přenesená",J342,0)</f>
        <v>0</v>
      </c>
      <c r="BI342" s="241">
        <f>IF(N342="nulová",J342,0)</f>
        <v>0</v>
      </c>
      <c r="BJ342" s="18" t="s">
        <v>84</v>
      </c>
      <c r="BK342" s="241">
        <f>ROUND(I342*H342,2)</f>
        <v>0</v>
      </c>
      <c r="BL342" s="18" t="s">
        <v>357</v>
      </c>
      <c r="BM342" s="240" t="s">
        <v>2705</v>
      </c>
    </row>
    <row r="343" s="2" customFormat="1">
      <c r="A343" s="39"/>
      <c r="B343" s="40"/>
      <c r="C343" s="41"/>
      <c r="D343" s="242" t="s">
        <v>359</v>
      </c>
      <c r="E343" s="41"/>
      <c r="F343" s="243" t="s">
        <v>8308</v>
      </c>
      <c r="G343" s="41"/>
      <c r="H343" s="41"/>
      <c r="I343" s="244"/>
      <c r="J343" s="41"/>
      <c r="K343" s="41"/>
      <c r="L343" s="45"/>
      <c r="M343" s="245"/>
      <c r="N343" s="246"/>
      <c r="O343" s="92"/>
      <c r="P343" s="92"/>
      <c r="Q343" s="92"/>
      <c r="R343" s="92"/>
      <c r="S343" s="92"/>
      <c r="T343" s="93"/>
      <c r="U343" s="39"/>
      <c r="V343" s="39"/>
      <c r="W343" s="39"/>
      <c r="X343" s="39"/>
      <c r="Y343" s="39"/>
      <c r="Z343" s="39"/>
      <c r="AA343" s="39"/>
      <c r="AB343" s="39"/>
      <c r="AC343" s="39"/>
      <c r="AD343" s="39"/>
      <c r="AE343" s="39"/>
      <c r="AT343" s="18" t="s">
        <v>359</v>
      </c>
      <c r="AU343" s="18" t="s">
        <v>84</v>
      </c>
    </row>
    <row r="344" s="12" customFormat="1" ht="25.92" customHeight="1">
      <c r="A344" s="12"/>
      <c r="B344" s="213"/>
      <c r="C344" s="214"/>
      <c r="D344" s="215" t="s">
        <v>75</v>
      </c>
      <c r="E344" s="216" t="s">
        <v>8450</v>
      </c>
      <c r="F344" s="216" t="s">
        <v>8451</v>
      </c>
      <c r="G344" s="214"/>
      <c r="H344" s="214"/>
      <c r="I344" s="217"/>
      <c r="J344" s="218">
        <f>BK344</f>
        <v>0</v>
      </c>
      <c r="K344" s="214"/>
      <c r="L344" s="219"/>
      <c r="M344" s="220"/>
      <c r="N344" s="221"/>
      <c r="O344" s="221"/>
      <c r="P344" s="222">
        <f>SUM(P345:P376)</f>
        <v>0</v>
      </c>
      <c r="Q344" s="221"/>
      <c r="R344" s="222">
        <f>SUM(R345:R376)</f>
        <v>0</v>
      </c>
      <c r="S344" s="221"/>
      <c r="T344" s="223">
        <f>SUM(T345:T376)</f>
        <v>0</v>
      </c>
      <c r="U344" s="12"/>
      <c r="V344" s="12"/>
      <c r="W344" s="12"/>
      <c r="X344" s="12"/>
      <c r="Y344" s="12"/>
      <c r="Z344" s="12"/>
      <c r="AA344" s="12"/>
      <c r="AB344" s="12"/>
      <c r="AC344" s="12"/>
      <c r="AD344" s="12"/>
      <c r="AE344" s="12"/>
      <c r="AR344" s="224" t="s">
        <v>84</v>
      </c>
      <c r="AT344" s="225" t="s">
        <v>75</v>
      </c>
      <c r="AU344" s="225" t="s">
        <v>76</v>
      </c>
      <c r="AY344" s="224" t="s">
        <v>350</v>
      </c>
      <c r="BK344" s="226">
        <f>SUM(BK345:BK376)</f>
        <v>0</v>
      </c>
    </row>
    <row r="345" s="2" customFormat="1" ht="33" customHeight="1">
      <c r="A345" s="39"/>
      <c r="B345" s="40"/>
      <c r="C345" s="229" t="s">
        <v>2029</v>
      </c>
      <c r="D345" s="229" t="s">
        <v>352</v>
      </c>
      <c r="E345" s="230" t="s">
        <v>8452</v>
      </c>
      <c r="F345" s="231" t="s">
        <v>8453</v>
      </c>
      <c r="G345" s="232" t="s">
        <v>4932</v>
      </c>
      <c r="H345" s="233">
        <v>1</v>
      </c>
      <c r="I345" s="234"/>
      <c r="J345" s="235">
        <f>ROUND(I345*H345,2)</f>
        <v>0</v>
      </c>
      <c r="K345" s="231" t="s">
        <v>1</v>
      </c>
      <c r="L345" s="45"/>
      <c r="M345" s="236" t="s">
        <v>1</v>
      </c>
      <c r="N345" s="237" t="s">
        <v>41</v>
      </c>
      <c r="O345" s="92"/>
      <c r="P345" s="238">
        <f>O345*H345</f>
        <v>0</v>
      </c>
      <c r="Q345" s="238">
        <v>0</v>
      </c>
      <c r="R345" s="238">
        <f>Q345*H345</f>
        <v>0</v>
      </c>
      <c r="S345" s="238">
        <v>0</v>
      </c>
      <c r="T345" s="239">
        <f>S345*H345</f>
        <v>0</v>
      </c>
      <c r="U345" s="39"/>
      <c r="V345" s="39"/>
      <c r="W345" s="39"/>
      <c r="X345" s="39"/>
      <c r="Y345" s="39"/>
      <c r="Z345" s="39"/>
      <c r="AA345" s="39"/>
      <c r="AB345" s="39"/>
      <c r="AC345" s="39"/>
      <c r="AD345" s="39"/>
      <c r="AE345" s="39"/>
      <c r="AR345" s="240" t="s">
        <v>357</v>
      </c>
      <c r="AT345" s="240" t="s">
        <v>352</v>
      </c>
      <c r="AU345" s="240" t="s">
        <v>84</v>
      </c>
      <c r="AY345" s="18" t="s">
        <v>350</v>
      </c>
      <c r="BE345" s="241">
        <f>IF(N345="základní",J345,0)</f>
        <v>0</v>
      </c>
      <c r="BF345" s="241">
        <f>IF(N345="snížená",J345,0)</f>
        <v>0</v>
      </c>
      <c r="BG345" s="241">
        <f>IF(N345="zákl. přenesená",J345,0)</f>
        <v>0</v>
      </c>
      <c r="BH345" s="241">
        <f>IF(N345="sníž. přenesená",J345,0)</f>
        <v>0</v>
      </c>
      <c r="BI345" s="241">
        <f>IF(N345="nulová",J345,0)</f>
        <v>0</v>
      </c>
      <c r="BJ345" s="18" t="s">
        <v>84</v>
      </c>
      <c r="BK345" s="241">
        <f>ROUND(I345*H345,2)</f>
        <v>0</v>
      </c>
      <c r="BL345" s="18" t="s">
        <v>357</v>
      </c>
      <c r="BM345" s="240" t="s">
        <v>2730</v>
      </c>
    </row>
    <row r="346" s="2" customFormat="1">
      <c r="A346" s="39"/>
      <c r="B346" s="40"/>
      <c r="C346" s="41"/>
      <c r="D346" s="242" t="s">
        <v>359</v>
      </c>
      <c r="E346" s="41"/>
      <c r="F346" s="243" t="s">
        <v>8453</v>
      </c>
      <c r="G346" s="41"/>
      <c r="H346" s="41"/>
      <c r="I346" s="244"/>
      <c r="J346" s="41"/>
      <c r="K346" s="41"/>
      <c r="L346" s="45"/>
      <c r="M346" s="245"/>
      <c r="N346" s="246"/>
      <c r="O346" s="92"/>
      <c r="P346" s="92"/>
      <c r="Q346" s="92"/>
      <c r="R346" s="92"/>
      <c r="S346" s="92"/>
      <c r="T346" s="93"/>
      <c r="U346" s="39"/>
      <c r="V346" s="39"/>
      <c r="W346" s="39"/>
      <c r="X346" s="39"/>
      <c r="Y346" s="39"/>
      <c r="Z346" s="39"/>
      <c r="AA346" s="39"/>
      <c r="AB346" s="39"/>
      <c r="AC346" s="39"/>
      <c r="AD346" s="39"/>
      <c r="AE346" s="39"/>
      <c r="AT346" s="18" t="s">
        <v>359</v>
      </c>
      <c r="AU346" s="18" t="s">
        <v>84</v>
      </c>
    </row>
    <row r="347" s="2" customFormat="1" ht="24.15" customHeight="1">
      <c r="A347" s="39"/>
      <c r="B347" s="40"/>
      <c r="C347" s="229" t="s">
        <v>2035</v>
      </c>
      <c r="D347" s="229" t="s">
        <v>352</v>
      </c>
      <c r="E347" s="230" t="s">
        <v>8454</v>
      </c>
      <c r="F347" s="231" t="s">
        <v>8455</v>
      </c>
      <c r="G347" s="232" t="s">
        <v>4932</v>
      </c>
      <c r="H347" s="233">
        <v>1</v>
      </c>
      <c r="I347" s="234"/>
      <c r="J347" s="235">
        <f>ROUND(I347*H347,2)</f>
        <v>0</v>
      </c>
      <c r="K347" s="231" t="s">
        <v>1</v>
      </c>
      <c r="L347" s="45"/>
      <c r="M347" s="236" t="s">
        <v>1</v>
      </c>
      <c r="N347" s="237" t="s">
        <v>41</v>
      </c>
      <c r="O347" s="92"/>
      <c r="P347" s="238">
        <f>O347*H347</f>
        <v>0</v>
      </c>
      <c r="Q347" s="238">
        <v>0</v>
      </c>
      <c r="R347" s="238">
        <f>Q347*H347</f>
        <v>0</v>
      </c>
      <c r="S347" s="238">
        <v>0</v>
      </c>
      <c r="T347" s="239">
        <f>S347*H347</f>
        <v>0</v>
      </c>
      <c r="U347" s="39"/>
      <c r="V347" s="39"/>
      <c r="W347" s="39"/>
      <c r="X347" s="39"/>
      <c r="Y347" s="39"/>
      <c r="Z347" s="39"/>
      <c r="AA347" s="39"/>
      <c r="AB347" s="39"/>
      <c r="AC347" s="39"/>
      <c r="AD347" s="39"/>
      <c r="AE347" s="39"/>
      <c r="AR347" s="240" t="s">
        <v>357</v>
      </c>
      <c r="AT347" s="240" t="s">
        <v>352</v>
      </c>
      <c r="AU347" s="240" t="s">
        <v>84</v>
      </c>
      <c r="AY347" s="18" t="s">
        <v>350</v>
      </c>
      <c r="BE347" s="241">
        <f>IF(N347="základní",J347,0)</f>
        <v>0</v>
      </c>
      <c r="BF347" s="241">
        <f>IF(N347="snížená",J347,0)</f>
        <v>0</v>
      </c>
      <c r="BG347" s="241">
        <f>IF(N347="zákl. přenesená",J347,0)</f>
        <v>0</v>
      </c>
      <c r="BH347" s="241">
        <f>IF(N347="sníž. přenesená",J347,0)</f>
        <v>0</v>
      </c>
      <c r="BI347" s="241">
        <f>IF(N347="nulová",J347,0)</f>
        <v>0</v>
      </c>
      <c r="BJ347" s="18" t="s">
        <v>84</v>
      </c>
      <c r="BK347" s="241">
        <f>ROUND(I347*H347,2)</f>
        <v>0</v>
      </c>
      <c r="BL347" s="18" t="s">
        <v>357</v>
      </c>
      <c r="BM347" s="240" t="s">
        <v>2753</v>
      </c>
    </row>
    <row r="348" s="2" customFormat="1">
      <c r="A348" s="39"/>
      <c r="B348" s="40"/>
      <c r="C348" s="41"/>
      <c r="D348" s="242" t="s">
        <v>359</v>
      </c>
      <c r="E348" s="41"/>
      <c r="F348" s="243" t="s">
        <v>8455</v>
      </c>
      <c r="G348" s="41"/>
      <c r="H348" s="41"/>
      <c r="I348" s="244"/>
      <c r="J348" s="41"/>
      <c r="K348" s="41"/>
      <c r="L348" s="45"/>
      <c r="M348" s="245"/>
      <c r="N348" s="246"/>
      <c r="O348" s="92"/>
      <c r="P348" s="92"/>
      <c r="Q348" s="92"/>
      <c r="R348" s="92"/>
      <c r="S348" s="92"/>
      <c r="T348" s="93"/>
      <c r="U348" s="39"/>
      <c r="V348" s="39"/>
      <c r="W348" s="39"/>
      <c r="X348" s="39"/>
      <c r="Y348" s="39"/>
      <c r="Z348" s="39"/>
      <c r="AA348" s="39"/>
      <c r="AB348" s="39"/>
      <c r="AC348" s="39"/>
      <c r="AD348" s="39"/>
      <c r="AE348" s="39"/>
      <c r="AT348" s="18" t="s">
        <v>359</v>
      </c>
      <c r="AU348" s="18" t="s">
        <v>84</v>
      </c>
    </row>
    <row r="349" s="2" customFormat="1" ht="33" customHeight="1">
      <c r="A349" s="39"/>
      <c r="B349" s="40"/>
      <c r="C349" s="229" t="s">
        <v>2042</v>
      </c>
      <c r="D349" s="229" t="s">
        <v>352</v>
      </c>
      <c r="E349" s="230" t="s">
        <v>8456</v>
      </c>
      <c r="F349" s="231" t="s">
        <v>8457</v>
      </c>
      <c r="G349" s="232" t="s">
        <v>4932</v>
      </c>
      <c r="H349" s="233">
        <v>1</v>
      </c>
      <c r="I349" s="234"/>
      <c r="J349" s="235">
        <f>ROUND(I349*H349,2)</f>
        <v>0</v>
      </c>
      <c r="K349" s="231" t="s">
        <v>1</v>
      </c>
      <c r="L349" s="45"/>
      <c r="M349" s="236" t="s">
        <v>1</v>
      </c>
      <c r="N349" s="237" t="s">
        <v>41</v>
      </c>
      <c r="O349" s="92"/>
      <c r="P349" s="238">
        <f>O349*H349</f>
        <v>0</v>
      </c>
      <c r="Q349" s="238">
        <v>0</v>
      </c>
      <c r="R349" s="238">
        <f>Q349*H349</f>
        <v>0</v>
      </c>
      <c r="S349" s="238">
        <v>0</v>
      </c>
      <c r="T349" s="239">
        <f>S349*H349</f>
        <v>0</v>
      </c>
      <c r="U349" s="39"/>
      <c r="V349" s="39"/>
      <c r="W349" s="39"/>
      <c r="X349" s="39"/>
      <c r="Y349" s="39"/>
      <c r="Z349" s="39"/>
      <c r="AA349" s="39"/>
      <c r="AB349" s="39"/>
      <c r="AC349" s="39"/>
      <c r="AD349" s="39"/>
      <c r="AE349" s="39"/>
      <c r="AR349" s="240" t="s">
        <v>357</v>
      </c>
      <c r="AT349" s="240" t="s">
        <v>352</v>
      </c>
      <c r="AU349" s="240" t="s">
        <v>84</v>
      </c>
      <c r="AY349" s="18" t="s">
        <v>350</v>
      </c>
      <c r="BE349" s="241">
        <f>IF(N349="základní",J349,0)</f>
        <v>0</v>
      </c>
      <c r="BF349" s="241">
        <f>IF(N349="snížená",J349,0)</f>
        <v>0</v>
      </c>
      <c r="BG349" s="241">
        <f>IF(N349="zákl. přenesená",J349,0)</f>
        <v>0</v>
      </c>
      <c r="BH349" s="241">
        <f>IF(N349="sníž. přenesená",J349,0)</f>
        <v>0</v>
      </c>
      <c r="BI349" s="241">
        <f>IF(N349="nulová",J349,0)</f>
        <v>0</v>
      </c>
      <c r="BJ349" s="18" t="s">
        <v>84</v>
      </c>
      <c r="BK349" s="241">
        <f>ROUND(I349*H349,2)</f>
        <v>0</v>
      </c>
      <c r="BL349" s="18" t="s">
        <v>357</v>
      </c>
      <c r="BM349" s="240" t="s">
        <v>2781</v>
      </c>
    </row>
    <row r="350" s="2" customFormat="1">
      <c r="A350" s="39"/>
      <c r="B350" s="40"/>
      <c r="C350" s="41"/>
      <c r="D350" s="242" t="s">
        <v>359</v>
      </c>
      <c r="E350" s="41"/>
      <c r="F350" s="243" t="s">
        <v>8457</v>
      </c>
      <c r="G350" s="41"/>
      <c r="H350" s="41"/>
      <c r="I350" s="244"/>
      <c r="J350" s="41"/>
      <c r="K350" s="41"/>
      <c r="L350" s="45"/>
      <c r="M350" s="245"/>
      <c r="N350" s="246"/>
      <c r="O350" s="92"/>
      <c r="P350" s="92"/>
      <c r="Q350" s="92"/>
      <c r="R350" s="92"/>
      <c r="S350" s="92"/>
      <c r="T350" s="93"/>
      <c r="U350" s="39"/>
      <c r="V350" s="39"/>
      <c r="W350" s="39"/>
      <c r="X350" s="39"/>
      <c r="Y350" s="39"/>
      <c r="Z350" s="39"/>
      <c r="AA350" s="39"/>
      <c r="AB350" s="39"/>
      <c r="AC350" s="39"/>
      <c r="AD350" s="39"/>
      <c r="AE350" s="39"/>
      <c r="AT350" s="18" t="s">
        <v>359</v>
      </c>
      <c r="AU350" s="18" t="s">
        <v>84</v>
      </c>
    </row>
    <row r="351" s="2" customFormat="1" ht="16.5" customHeight="1">
      <c r="A351" s="39"/>
      <c r="B351" s="40"/>
      <c r="C351" s="229" t="s">
        <v>2048</v>
      </c>
      <c r="D351" s="229" t="s">
        <v>352</v>
      </c>
      <c r="E351" s="230" t="s">
        <v>8458</v>
      </c>
      <c r="F351" s="231" t="s">
        <v>8360</v>
      </c>
      <c r="G351" s="232" t="s">
        <v>4932</v>
      </c>
      <c r="H351" s="233">
        <v>1</v>
      </c>
      <c r="I351" s="234"/>
      <c r="J351" s="235">
        <f>ROUND(I351*H351,2)</f>
        <v>0</v>
      </c>
      <c r="K351" s="231" t="s">
        <v>1</v>
      </c>
      <c r="L351" s="45"/>
      <c r="M351" s="236" t="s">
        <v>1</v>
      </c>
      <c r="N351" s="237" t="s">
        <v>41</v>
      </c>
      <c r="O351" s="92"/>
      <c r="P351" s="238">
        <f>O351*H351</f>
        <v>0</v>
      </c>
      <c r="Q351" s="238">
        <v>0</v>
      </c>
      <c r="R351" s="238">
        <f>Q351*H351</f>
        <v>0</v>
      </c>
      <c r="S351" s="238">
        <v>0</v>
      </c>
      <c r="T351" s="239">
        <f>S351*H351</f>
        <v>0</v>
      </c>
      <c r="U351" s="39"/>
      <c r="V351" s="39"/>
      <c r="W351" s="39"/>
      <c r="X351" s="39"/>
      <c r="Y351" s="39"/>
      <c r="Z351" s="39"/>
      <c r="AA351" s="39"/>
      <c r="AB351" s="39"/>
      <c r="AC351" s="39"/>
      <c r="AD351" s="39"/>
      <c r="AE351" s="39"/>
      <c r="AR351" s="240" t="s">
        <v>357</v>
      </c>
      <c r="AT351" s="240" t="s">
        <v>352</v>
      </c>
      <c r="AU351" s="240" t="s">
        <v>84</v>
      </c>
      <c r="AY351" s="18" t="s">
        <v>350</v>
      </c>
      <c r="BE351" s="241">
        <f>IF(N351="základní",J351,0)</f>
        <v>0</v>
      </c>
      <c r="BF351" s="241">
        <f>IF(N351="snížená",J351,0)</f>
        <v>0</v>
      </c>
      <c r="BG351" s="241">
        <f>IF(N351="zákl. přenesená",J351,0)</f>
        <v>0</v>
      </c>
      <c r="BH351" s="241">
        <f>IF(N351="sníž. přenesená",J351,0)</f>
        <v>0</v>
      </c>
      <c r="BI351" s="241">
        <f>IF(N351="nulová",J351,0)</f>
        <v>0</v>
      </c>
      <c r="BJ351" s="18" t="s">
        <v>84</v>
      </c>
      <c r="BK351" s="241">
        <f>ROUND(I351*H351,2)</f>
        <v>0</v>
      </c>
      <c r="BL351" s="18" t="s">
        <v>357</v>
      </c>
      <c r="BM351" s="240" t="s">
        <v>2806</v>
      </c>
    </row>
    <row r="352" s="2" customFormat="1">
      <c r="A352" s="39"/>
      <c r="B352" s="40"/>
      <c r="C352" s="41"/>
      <c r="D352" s="242" t="s">
        <v>359</v>
      </c>
      <c r="E352" s="41"/>
      <c r="F352" s="243" t="s">
        <v>8360</v>
      </c>
      <c r="G352" s="41"/>
      <c r="H352" s="41"/>
      <c r="I352" s="244"/>
      <c r="J352" s="41"/>
      <c r="K352" s="41"/>
      <c r="L352" s="45"/>
      <c r="M352" s="245"/>
      <c r="N352" s="246"/>
      <c r="O352" s="92"/>
      <c r="P352" s="92"/>
      <c r="Q352" s="92"/>
      <c r="R352" s="92"/>
      <c r="S352" s="92"/>
      <c r="T352" s="93"/>
      <c r="U352" s="39"/>
      <c r="V352" s="39"/>
      <c r="W352" s="39"/>
      <c r="X352" s="39"/>
      <c r="Y352" s="39"/>
      <c r="Z352" s="39"/>
      <c r="AA352" s="39"/>
      <c r="AB352" s="39"/>
      <c r="AC352" s="39"/>
      <c r="AD352" s="39"/>
      <c r="AE352" s="39"/>
      <c r="AT352" s="18" t="s">
        <v>359</v>
      </c>
      <c r="AU352" s="18" t="s">
        <v>84</v>
      </c>
    </row>
    <row r="353" s="2" customFormat="1" ht="16.5" customHeight="1">
      <c r="A353" s="39"/>
      <c r="B353" s="40"/>
      <c r="C353" s="229" t="s">
        <v>2053</v>
      </c>
      <c r="D353" s="229" t="s">
        <v>352</v>
      </c>
      <c r="E353" s="230" t="s">
        <v>8459</v>
      </c>
      <c r="F353" s="231" t="s">
        <v>8362</v>
      </c>
      <c r="G353" s="232" t="s">
        <v>4932</v>
      </c>
      <c r="H353" s="233">
        <v>1</v>
      </c>
      <c r="I353" s="234"/>
      <c r="J353" s="235">
        <f>ROUND(I353*H353,2)</f>
        <v>0</v>
      </c>
      <c r="K353" s="231" t="s">
        <v>1</v>
      </c>
      <c r="L353" s="45"/>
      <c r="M353" s="236" t="s">
        <v>1</v>
      </c>
      <c r="N353" s="237" t="s">
        <v>41</v>
      </c>
      <c r="O353" s="92"/>
      <c r="P353" s="238">
        <f>O353*H353</f>
        <v>0</v>
      </c>
      <c r="Q353" s="238">
        <v>0</v>
      </c>
      <c r="R353" s="238">
        <f>Q353*H353</f>
        <v>0</v>
      </c>
      <c r="S353" s="238">
        <v>0</v>
      </c>
      <c r="T353" s="239">
        <f>S353*H353</f>
        <v>0</v>
      </c>
      <c r="U353" s="39"/>
      <c r="V353" s="39"/>
      <c r="W353" s="39"/>
      <c r="X353" s="39"/>
      <c r="Y353" s="39"/>
      <c r="Z353" s="39"/>
      <c r="AA353" s="39"/>
      <c r="AB353" s="39"/>
      <c r="AC353" s="39"/>
      <c r="AD353" s="39"/>
      <c r="AE353" s="39"/>
      <c r="AR353" s="240" t="s">
        <v>357</v>
      </c>
      <c r="AT353" s="240" t="s">
        <v>352</v>
      </c>
      <c r="AU353" s="240" t="s">
        <v>84</v>
      </c>
      <c r="AY353" s="18" t="s">
        <v>350</v>
      </c>
      <c r="BE353" s="241">
        <f>IF(N353="základní",J353,0)</f>
        <v>0</v>
      </c>
      <c r="BF353" s="241">
        <f>IF(N353="snížená",J353,0)</f>
        <v>0</v>
      </c>
      <c r="BG353" s="241">
        <f>IF(N353="zákl. přenesená",J353,0)</f>
        <v>0</v>
      </c>
      <c r="BH353" s="241">
        <f>IF(N353="sníž. přenesená",J353,0)</f>
        <v>0</v>
      </c>
      <c r="BI353" s="241">
        <f>IF(N353="nulová",J353,0)</f>
        <v>0</v>
      </c>
      <c r="BJ353" s="18" t="s">
        <v>84</v>
      </c>
      <c r="BK353" s="241">
        <f>ROUND(I353*H353,2)</f>
        <v>0</v>
      </c>
      <c r="BL353" s="18" t="s">
        <v>357</v>
      </c>
      <c r="BM353" s="240" t="s">
        <v>2826</v>
      </c>
    </row>
    <row r="354" s="2" customFormat="1">
      <c r="A354" s="39"/>
      <c r="B354" s="40"/>
      <c r="C354" s="41"/>
      <c r="D354" s="242" t="s">
        <v>359</v>
      </c>
      <c r="E354" s="41"/>
      <c r="F354" s="243" t="s">
        <v>8362</v>
      </c>
      <c r="G354" s="41"/>
      <c r="H354" s="41"/>
      <c r="I354" s="244"/>
      <c r="J354" s="41"/>
      <c r="K354" s="41"/>
      <c r="L354" s="45"/>
      <c r="M354" s="245"/>
      <c r="N354" s="246"/>
      <c r="O354" s="92"/>
      <c r="P354" s="92"/>
      <c r="Q354" s="92"/>
      <c r="R354" s="92"/>
      <c r="S354" s="92"/>
      <c r="T354" s="93"/>
      <c r="U354" s="39"/>
      <c r="V354" s="39"/>
      <c r="W354" s="39"/>
      <c r="X354" s="39"/>
      <c r="Y354" s="39"/>
      <c r="Z354" s="39"/>
      <c r="AA354" s="39"/>
      <c r="AB354" s="39"/>
      <c r="AC354" s="39"/>
      <c r="AD354" s="39"/>
      <c r="AE354" s="39"/>
      <c r="AT354" s="18" t="s">
        <v>359</v>
      </c>
      <c r="AU354" s="18" t="s">
        <v>84</v>
      </c>
    </row>
    <row r="355" s="2" customFormat="1" ht="21.75" customHeight="1">
      <c r="A355" s="39"/>
      <c r="B355" s="40"/>
      <c r="C355" s="229" t="s">
        <v>2060</v>
      </c>
      <c r="D355" s="229" t="s">
        <v>352</v>
      </c>
      <c r="E355" s="230" t="s">
        <v>8460</v>
      </c>
      <c r="F355" s="231" t="s">
        <v>8461</v>
      </c>
      <c r="G355" s="232" t="s">
        <v>4932</v>
      </c>
      <c r="H355" s="233">
        <v>1</v>
      </c>
      <c r="I355" s="234"/>
      <c r="J355" s="235">
        <f>ROUND(I355*H355,2)</f>
        <v>0</v>
      </c>
      <c r="K355" s="231" t="s">
        <v>1</v>
      </c>
      <c r="L355" s="45"/>
      <c r="M355" s="236" t="s">
        <v>1</v>
      </c>
      <c r="N355" s="237" t="s">
        <v>41</v>
      </c>
      <c r="O355" s="92"/>
      <c r="P355" s="238">
        <f>O355*H355</f>
        <v>0</v>
      </c>
      <c r="Q355" s="238">
        <v>0</v>
      </c>
      <c r="R355" s="238">
        <f>Q355*H355</f>
        <v>0</v>
      </c>
      <c r="S355" s="238">
        <v>0</v>
      </c>
      <c r="T355" s="239">
        <f>S355*H355</f>
        <v>0</v>
      </c>
      <c r="U355" s="39"/>
      <c r="V355" s="39"/>
      <c r="W355" s="39"/>
      <c r="X355" s="39"/>
      <c r="Y355" s="39"/>
      <c r="Z355" s="39"/>
      <c r="AA355" s="39"/>
      <c r="AB355" s="39"/>
      <c r="AC355" s="39"/>
      <c r="AD355" s="39"/>
      <c r="AE355" s="39"/>
      <c r="AR355" s="240" t="s">
        <v>357</v>
      </c>
      <c r="AT355" s="240" t="s">
        <v>352</v>
      </c>
      <c r="AU355" s="240" t="s">
        <v>84</v>
      </c>
      <c r="AY355" s="18" t="s">
        <v>350</v>
      </c>
      <c r="BE355" s="241">
        <f>IF(N355="základní",J355,0)</f>
        <v>0</v>
      </c>
      <c r="BF355" s="241">
        <f>IF(N355="snížená",J355,0)</f>
        <v>0</v>
      </c>
      <c r="BG355" s="241">
        <f>IF(N355="zákl. přenesená",J355,0)</f>
        <v>0</v>
      </c>
      <c r="BH355" s="241">
        <f>IF(N355="sníž. přenesená",J355,0)</f>
        <v>0</v>
      </c>
      <c r="BI355" s="241">
        <f>IF(N355="nulová",J355,0)</f>
        <v>0</v>
      </c>
      <c r="BJ355" s="18" t="s">
        <v>84</v>
      </c>
      <c r="BK355" s="241">
        <f>ROUND(I355*H355,2)</f>
        <v>0</v>
      </c>
      <c r="BL355" s="18" t="s">
        <v>357</v>
      </c>
      <c r="BM355" s="240" t="s">
        <v>2845</v>
      </c>
    </row>
    <row r="356" s="2" customFormat="1">
      <c r="A356" s="39"/>
      <c r="B356" s="40"/>
      <c r="C356" s="41"/>
      <c r="D356" s="242" t="s">
        <v>359</v>
      </c>
      <c r="E356" s="41"/>
      <c r="F356" s="243" t="s">
        <v>8461</v>
      </c>
      <c r="G356" s="41"/>
      <c r="H356" s="41"/>
      <c r="I356" s="244"/>
      <c r="J356" s="41"/>
      <c r="K356" s="41"/>
      <c r="L356" s="45"/>
      <c r="M356" s="245"/>
      <c r="N356" s="246"/>
      <c r="O356" s="92"/>
      <c r="P356" s="92"/>
      <c r="Q356" s="92"/>
      <c r="R356" s="92"/>
      <c r="S356" s="92"/>
      <c r="T356" s="93"/>
      <c r="U356" s="39"/>
      <c r="V356" s="39"/>
      <c r="W356" s="39"/>
      <c r="X356" s="39"/>
      <c r="Y356" s="39"/>
      <c r="Z356" s="39"/>
      <c r="AA356" s="39"/>
      <c r="AB356" s="39"/>
      <c r="AC356" s="39"/>
      <c r="AD356" s="39"/>
      <c r="AE356" s="39"/>
      <c r="AT356" s="18" t="s">
        <v>359</v>
      </c>
      <c r="AU356" s="18" t="s">
        <v>84</v>
      </c>
    </row>
    <row r="357" s="2" customFormat="1" ht="16.5" customHeight="1">
      <c r="A357" s="39"/>
      <c r="B357" s="40"/>
      <c r="C357" s="229" t="s">
        <v>2067</v>
      </c>
      <c r="D357" s="229" t="s">
        <v>352</v>
      </c>
      <c r="E357" s="230" t="s">
        <v>8462</v>
      </c>
      <c r="F357" s="231" t="s">
        <v>8463</v>
      </c>
      <c r="G357" s="232" t="s">
        <v>4932</v>
      </c>
      <c r="H357" s="233">
        <v>1</v>
      </c>
      <c r="I357" s="234"/>
      <c r="J357" s="235">
        <f>ROUND(I357*H357,2)</f>
        <v>0</v>
      </c>
      <c r="K357" s="231" t="s">
        <v>1</v>
      </c>
      <c r="L357" s="45"/>
      <c r="M357" s="236" t="s">
        <v>1</v>
      </c>
      <c r="N357" s="237" t="s">
        <v>41</v>
      </c>
      <c r="O357" s="92"/>
      <c r="P357" s="238">
        <f>O357*H357</f>
        <v>0</v>
      </c>
      <c r="Q357" s="238">
        <v>0</v>
      </c>
      <c r="R357" s="238">
        <f>Q357*H357</f>
        <v>0</v>
      </c>
      <c r="S357" s="238">
        <v>0</v>
      </c>
      <c r="T357" s="239">
        <f>S357*H357</f>
        <v>0</v>
      </c>
      <c r="U357" s="39"/>
      <c r="V357" s="39"/>
      <c r="W357" s="39"/>
      <c r="X357" s="39"/>
      <c r="Y357" s="39"/>
      <c r="Z357" s="39"/>
      <c r="AA357" s="39"/>
      <c r="AB357" s="39"/>
      <c r="AC357" s="39"/>
      <c r="AD357" s="39"/>
      <c r="AE357" s="39"/>
      <c r="AR357" s="240" t="s">
        <v>357</v>
      </c>
      <c r="AT357" s="240" t="s">
        <v>352</v>
      </c>
      <c r="AU357" s="240" t="s">
        <v>84</v>
      </c>
      <c r="AY357" s="18" t="s">
        <v>350</v>
      </c>
      <c r="BE357" s="241">
        <f>IF(N357="základní",J357,0)</f>
        <v>0</v>
      </c>
      <c r="BF357" s="241">
        <f>IF(N357="snížená",J357,0)</f>
        <v>0</v>
      </c>
      <c r="BG357" s="241">
        <f>IF(N357="zákl. přenesená",J357,0)</f>
        <v>0</v>
      </c>
      <c r="BH357" s="241">
        <f>IF(N357="sníž. přenesená",J357,0)</f>
        <v>0</v>
      </c>
      <c r="BI357" s="241">
        <f>IF(N357="nulová",J357,0)</f>
        <v>0</v>
      </c>
      <c r="BJ357" s="18" t="s">
        <v>84</v>
      </c>
      <c r="BK357" s="241">
        <f>ROUND(I357*H357,2)</f>
        <v>0</v>
      </c>
      <c r="BL357" s="18" t="s">
        <v>357</v>
      </c>
      <c r="BM357" s="240" t="s">
        <v>2860</v>
      </c>
    </row>
    <row r="358" s="2" customFormat="1">
      <c r="A358" s="39"/>
      <c r="B358" s="40"/>
      <c r="C358" s="41"/>
      <c r="D358" s="242" t="s">
        <v>359</v>
      </c>
      <c r="E358" s="41"/>
      <c r="F358" s="243" t="s">
        <v>8463</v>
      </c>
      <c r="G358" s="41"/>
      <c r="H358" s="41"/>
      <c r="I358" s="244"/>
      <c r="J358" s="41"/>
      <c r="K358" s="41"/>
      <c r="L358" s="45"/>
      <c r="M358" s="245"/>
      <c r="N358" s="246"/>
      <c r="O358" s="92"/>
      <c r="P358" s="92"/>
      <c r="Q358" s="92"/>
      <c r="R358" s="92"/>
      <c r="S358" s="92"/>
      <c r="T358" s="93"/>
      <c r="U358" s="39"/>
      <c r="V358" s="39"/>
      <c r="W358" s="39"/>
      <c r="X358" s="39"/>
      <c r="Y358" s="39"/>
      <c r="Z358" s="39"/>
      <c r="AA358" s="39"/>
      <c r="AB358" s="39"/>
      <c r="AC358" s="39"/>
      <c r="AD358" s="39"/>
      <c r="AE358" s="39"/>
      <c r="AT358" s="18" t="s">
        <v>359</v>
      </c>
      <c r="AU358" s="18" t="s">
        <v>84</v>
      </c>
    </row>
    <row r="359" s="2" customFormat="1" ht="16.5" customHeight="1">
      <c r="A359" s="39"/>
      <c r="B359" s="40"/>
      <c r="C359" s="229" t="s">
        <v>2074</v>
      </c>
      <c r="D359" s="229" t="s">
        <v>352</v>
      </c>
      <c r="E359" s="230" t="s">
        <v>8464</v>
      </c>
      <c r="F359" s="231" t="s">
        <v>8465</v>
      </c>
      <c r="G359" s="232" t="s">
        <v>4932</v>
      </c>
      <c r="H359" s="233">
        <v>1</v>
      </c>
      <c r="I359" s="234"/>
      <c r="J359" s="235">
        <f>ROUND(I359*H359,2)</f>
        <v>0</v>
      </c>
      <c r="K359" s="231" t="s">
        <v>1</v>
      </c>
      <c r="L359" s="45"/>
      <c r="M359" s="236" t="s">
        <v>1</v>
      </c>
      <c r="N359" s="237" t="s">
        <v>41</v>
      </c>
      <c r="O359" s="92"/>
      <c r="P359" s="238">
        <f>O359*H359</f>
        <v>0</v>
      </c>
      <c r="Q359" s="238">
        <v>0</v>
      </c>
      <c r="R359" s="238">
        <f>Q359*H359</f>
        <v>0</v>
      </c>
      <c r="S359" s="238">
        <v>0</v>
      </c>
      <c r="T359" s="239">
        <f>S359*H359</f>
        <v>0</v>
      </c>
      <c r="U359" s="39"/>
      <c r="V359" s="39"/>
      <c r="W359" s="39"/>
      <c r="X359" s="39"/>
      <c r="Y359" s="39"/>
      <c r="Z359" s="39"/>
      <c r="AA359" s="39"/>
      <c r="AB359" s="39"/>
      <c r="AC359" s="39"/>
      <c r="AD359" s="39"/>
      <c r="AE359" s="39"/>
      <c r="AR359" s="240" t="s">
        <v>357</v>
      </c>
      <c r="AT359" s="240" t="s">
        <v>352</v>
      </c>
      <c r="AU359" s="240" t="s">
        <v>84</v>
      </c>
      <c r="AY359" s="18" t="s">
        <v>350</v>
      </c>
      <c r="BE359" s="241">
        <f>IF(N359="základní",J359,0)</f>
        <v>0</v>
      </c>
      <c r="BF359" s="241">
        <f>IF(N359="snížená",J359,0)</f>
        <v>0</v>
      </c>
      <c r="BG359" s="241">
        <f>IF(N359="zákl. přenesená",J359,0)</f>
        <v>0</v>
      </c>
      <c r="BH359" s="241">
        <f>IF(N359="sníž. přenesená",J359,0)</f>
        <v>0</v>
      </c>
      <c r="BI359" s="241">
        <f>IF(N359="nulová",J359,0)</f>
        <v>0</v>
      </c>
      <c r="BJ359" s="18" t="s">
        <v>84</v>
      </c>
      <c r="BK359" s="241">
        <f>ROUND(I359*H359,2)</f>
        <v>0</v>
      </c>
      <c r="BL359" s="18" t="s">
        <v>357</v>
      </c>
      <c r="BM359" s="240" t="s">
        <v>2870</v>
      </c>
    </row>
    <row r="360" s="2" customFormat="1">
      <c r="A360" s="39"/>
      <c r="B360" s="40"/>
      <c r="C360" s="41"/>
      <c r="D360" s="242" t="s">
        <v>359</v>
      </c>
      <c r="E360" s="41"/>
      <c r="F360" s="243" t="s">
        <v>8465</v>
      </c>
      <c r="G360" s="41"/>
      <c r="H360" s="41"/>
      <c r="I360" s="244"/>
      <c r="J360" s="41"/>
      <c r="K360" s="41"/>
      <c r="L360" s="45"/>
      <c r="M360" s="245"/>
      <c r="N360" s="246"/>
      <c r="O360" s="92"/>
      <c r="P360" s="92"/>
      <c r="Q360" s="92"/>
      <c r="R360" s="92"/>
      <c r="S360" s="92"/>
      <c r="T360" s="93"/>
      <c r="U360" s="39"/>
      <c r="V360" s="39"/>
      <c r="W360" s="39"/>
      <c r="X360" s="39"/>
      <c r="Y360" s="39"/>
      <c r="Z360" s="39"/>
      <c r="AA360" s="39"/>
      <c r="AB360" s="39"/>
      <c r="AC360" s="39"/>
      <c r="AD360" s="39"/>
      <c r="AE360" s="39"/>
      <c r="AT360" s="18" t="s">
        <v>359</v>
      </c>
      <c r="AU360" s="18" t="s">
        <v>84</v>
      </c>
    </row>
    <row r="361" s="2" customFormat="1" ht="16.5" customHeight="1">
      <c r="A361" s="39"/>
      <c r="B361" s="40"/>
      <c r="C361" s="229" t="s">
        <v>2085</v>
      </c>
      <c r="D361" s="229" t="s">
        <v>352</v>
      </c>
      <c r="E361" s="230" t="s">
        <v>8466</v>
      </c>
      <c r="F361" s="231" t="s">
        <v>8467</v>
      </c>
      <c r="G361" s="232" t="s">
        <v>4932</v>
      </c>
      <c r="H361" s="233">
        <v>1</v>
      </c>
      <c r="I361" s="234"/>
      <c r="J361" s="235">
        <f>ROUND(I361*H361,2)</f>
        <v>0</v>
      </c>
      <c r="K361" s="231" t="s">
        <v>1</v>
      </c>
      <c r="L361" s="45"/>
      <c r="M361" s="236" t="s">
        <v>1</v>
      </c>
      <c r="N361" s="237" t="s">
        <v>41</v>
      </c>
      <c r="O361" s="92"/>
      <c r="P361" s="238">
        <f>O361*H361</f>
        <v>0</v>
      </c>
      <c r="Q361" s="238">
        <v>0</v>
      </c>
      <c r="R361" s="238">
        <f>Q361*H361</f>
        <v>0</v>
      </c>
      <c r="S361" s="238">
        <v>0</v>
      </c>
      <c r="T361" s="239">
        <f>S361*H361</f>
        <v>0</v>
      </c>
      <c r="U361" s="39"/>
      <c r="V361" s="39"/>
      <c r="W361" s="39"/>
      <c r="X361" s="39"/>
      <c r="Y361" s="39"/>
      <c r="Z361" s="39"/>
      <c r="AA361" s="39"/>
      <c r="AB361" s="39"/>
      <c r="AC361" s="39"/>
      <c r="AD361" s="39"/>
      <c r="AE361" s="39"/>
      <c r="AR361" s="240" t="s">
        <v>357</v>
      </c>
      <c r="AT361" s="240" t="s">
        <v>352</v>
      </c>
      <c r="AU361" s="240" t="s">
        <v>84</v>
      </c>
      <c r="AY361" s="18" t="s">
        <v>350</v>
      </c>
      <c r="BE361" s="241">
        <f>IF(N361="základní",J361,0)</f>
        <v>0</v>
      </c>
      <c r="BF361" s="241">
        <f>IF(N361="snížená",J361,0)</f>
        <v>0</v>
      </c>
      <c r="BG361" s="241">
        <f>IF(N361="zákl. přenesená",J361,0)</f>
        <v>0</v>
      </c>
      <c r="BH361" s="241">
        <f>IF(N361="sníž. přenesená",J361,0)</f>
        <v>0</v>
      </c>
      <c r="BI361" s="241">
        <f>IF(N361="nulová",J361,0)</f>
        <v>0</v>
      </c>
      <c r="BJ361" s="18" t="s">
        <v>84</v>
      </c>
      <c r="BK361" s="241">
        <f>ROUND(I361*H361,2)</f>
        <v>0</v>
      </c>
      <c r="BL361" s="18" t="s">
        <v>357</v>
      </c>
      <c r="BM361" s="240" t="s">
        <v>2882</v>
      </c>
    </row>
    <row r="362" s="2" customFormat="1">
      <c r="A362" s="39"/>
      <c r="B362" s="40"/>
      <c r="C362" s="41"/>
      <c r="D362" s="242" t="s">
        <v>359</v>
      </c>
      <c r="E362" s="41"/>
      <c r="F362" s="243" t="s">
        <v>8467</v>
      </c>
      <c r="G362" s="41"/>
      <c r="H362" s="41"/>
      <c r="I362" s="244"/>
      <c r="J362" s="41"/>
      <c r="K362" s="41"/>
      <c r="L362" s="45"/>
      <c r="M362" s="245"/>
      <c r="N362" s="246"/>
      <c r="O362" s="92"/>
      <c r="P362" s="92"/>
      <c r="Q362" s="92"/>
      <c r="R362" s="92"/>
      <c r="S362" s="92"/>
      <c r="T362" s="93"/>
      <c r="U362" s="39"/>
      <c r="V362" s="39"/>
      <c r="W362" s="39"/>
      <c r="X362" s="39"/>
      <c r="Y362" s="39"/>
      <c r="Z362" s="39"/>
      <c r="AA362" s="39"/>
      <c r="AB362" s="39"/>
      <c r="AC362" s="39"/>
      <c r="AD362" s="39"/>
      <c r="AE362" s="39"/>
      <c r="AT362" s="18" t="s">
        <v>359</v>
      </c>
      <c r="AU362" s="18" t="s">
        <v>84</v>
      </c>
    </row>
    <row r="363" s="2" customFormat="1" ht="16.5" customHeight="1">
      <c r="A363" s="39"/>
      <c r="B363" s="40"/>
      <c r="C363" s="229" t="s">
        <v>2091</v>
      </c>
      <c r="D363" s="229" t="s">
        <v>352</v>
      </c>
      <c r="E363" s="230" t="s">
        <v>8468</v>
      </c>
      <c r="F363" s="231" t="s">
        <v>8469</v>
      </c>
      <c r="G363" s="232" t="s">
        <v>4932</v>
      </c>
      <c r="H363" s="233">
        <v>1</v>
      </c>
      <c r="I363" s="234"/>
      <c r="J363" s="235">
        <f>ROUND(I363*H363,2)</f>
        <v>0</v>
      </c>
      <c r="K363" s="231" t="s">
        <v>1</v>
      </c>
      <c r="L363" s="45"/>
      <c r="M363" s="236" t="s">
        <v>1</v>
      </c>
      <c r="N363" s="237" t="s">
        <v>41</v>
      </c>
      <c r="O363" s="92"/>
      <c r="P363" s="238">
        <f>O363*H363</f>
        <v>0</v>
      </c>
      <c r="Q363" s="238">
        <v>0</v>
      </c>
      <c r="R363" s="238">
        <f>Q363*H363</f>
        <v>0</v>
      </c>
      <c r="S363" s="238">
        <v>0</v>
      </c>
      <c r="T363" s="239">
        <f>S363*H363</f>
        <v>0</v>
      </c>
      <c r="U363" s="39"/>
      <c r="V363" s="39"/>
      <c r="W363" s="39"/>
      <c r="X363" s="39"/>
      <c r="Y363" s="39"/>
      <c r="Z363" s="39"/>
      <c r="AA363" s="39"/>
      <c r="AB363" s="39"/>
      <c r="AC363" s="39"/>
      <c r="AD363" s="39"/>
      <c r="AE363" s="39"/>
      <c r="AR363" s="240" t="s">
        <v>357</v>
      </c>
      <c r="AT363" s="240" t="s">
        <v>352</v>
      </c>
      <c r="AU363" s="240" t="s">
        <v>84</v>
      </c>
      <c r="AY363" s="18" t="s">
        <v>350</v>
      </c>
      <c r="BE363" s="241">
        <f>IF(N363="základní",J363,0)</f>
        <v>0</v>
      </c>
      <c r="BF363" s="241">
        <f>IF(N363="snížená",J363,0)</f>
        <v>0</v>
      </c>
      <c r="BG363" s="241">
        <f>IF(N363="zákl. přenesená",J363,0)</f>
        <v>0</v>
      </c>
      <c r="BH363" s="241">
        <f>IF(N363="sníž. přenesená",J363,0)</f>
        <v>0</v>
      </c>
      <c r="BI363" s="241">
        <f>IF(N363="nulová",J363,0)</f>
        <v>0</v>
      </c>
      <c r="BJ363" s="18" t="s">
        <v>84</v>
      </c>
      <c r="BK363" s="241">
        <f>ROUND(I363*H363,2)</f>
        <v>0</v>
      </c>
      <c r="BL363" s="18" t="s">
        <v>357</v>
      </c>
      <c r="BM363" s="240" t="s">
        <v>2893</v>
      </c>
    </row>
    <row r="364" s="2" customFormat="1">
      <c r="A364" s="39"/>
      <c r="B364" s="40"/>
      <c r="C364" s="41"/>
      <c r="D364" s="242" t="s">
        <v>359</v>
      </c>
      <c r="E364" s="41"/>
      <c r="F364" s="243" t="s">
        <v>8469</v>
      </c>
      <c r="G364" s="41"/>
      <c r="H364" s="41"/>
      <c r="I364" s="244"/>
      <c r="J364" s="41"/>
      <c r="K364" s="41"/>
      <c r="L364" s="45"/>
      <c r="M364" s="245"/>
      <c r="N364" s="246"/>
      <c r="O364" s="92"/>
      <c r="P364" s="92"/>
      <c r="Q364" s="92"/>
      <c r="R364" s="92"/>
      <c r="S364" s="92"/>
      <c r="T364" s="93"/>
      <c r="U364" s="39"/>
      <c r="V364" s="39"/>
      <c r="W364" s="39"/>
      <c r="X364" s="39"/>
      <c r="Y364" s="39"/>
      <c r="Z364" s="39"/>
      <c r="AA364" s="39"/>
      <c r="AB364" s="39"/>
      <c r="AC364" s="39"/>
      <c r="AD364" s="39"/>
      <c r="AE364" s="39"/>
      <c r="AT364" s="18" t="s">
        <v>359</v>
      </c>
      <c r="AU364" s="18" t="s">
        <v>84</v>
      </c>
    </row>
    <row r="365" s="2" customFormat="1" ht="37.8" customHeight="1">
      <c r="A365" s="39"/>
      <c r="B365" s="40"/>
      <c r="C365" s="229" t="s">
        <v>2096</v>
      </c>
      <c r="D365" s="229" t="s">
        <v>352</v>
      </c>
      <c r="E365" s="230" t="s">
        <v>8470</v>
      </c>
      <c r="F365" s="231" t="s">
        <v>8471</v>
      </c>
      <c r="G365" s="232" t="s">
        <v>5017</v>
      </c>
      <c r="H365" s="233">
        <v>1</v>
      </c>
      <c r="I365" s="234"/>
      <c r="J365" s="235">
        <f>ROUND(I365*H365,2)</f>
        <v>0</v>
      </c>
      <c r="K365" s="231" t="s">
        <v>1</v>
      </c>
      <c r="L365" s="45"/>
      <c r="M365" s="236" t="s">
        <v>1</v>
      </c>
      <c r="N365" s="237" t="s">
        <v>41</v>
      </c>
      <c r="O365" s="92"/>
      <c r="P365" s="238">
        <f>O365*H365</f>
        <v>0</v>
      </c>
      <c r="Q365" s="238">
        <v>0</v>
      </c>
      <c r="R365" s="238">
        <f>Q365*H365</f>
        <v>0</v>
      </c>
      <c r="S365" s="238">
        <v>0</v>
      </c>
      <c r="T365" s="239">
        <f>S365*H365</f>
        <v>0</v>
      </c>
      <c r="U365" s="39"/>
      <c r="V365" s="39"/>
      <c r="W365" s="39"/>
      <c r="X365" s="39"/>
      <c r="Y365" s="39"/>
      <c r="Z365" s="39"/>
      <c r="AA365" s="39"/>
      <c r="AB365" s="39"/>
      <c r="AC365" s="39"/>
      <c r="AD365" s="39"/>
      <c r="AE365" s="39"/>
      <c r="AR365" s="240" t="s">
        <v>357</v>
      </c>
      <c r="AT365" s="240" t="s">
        <v>352</v>
      </c>
      <c r="AU365" s="240" t="s">
        <v>84</v>
      </c>
      <c r="AY365" s="18" t="s">
        <v>350</v>
      </c>
      <c r="BE365" s="241">
        <f>IF(N365="základní",J365,0)</f>
        <v>0</v>
      </c>
      <c r="BF365" s="241">
        <f>IF(N365="snížená",J365,0)</f>
        <v>0</v>
      </c>
      <c r="BG365" s="241">
        <f>IF(N365="zákl. přenesená",J365,0)</f>
        <v>0</v>
      </c>
      <c r="BH365" s="241">
        <f>IF(N365="sníž. přenesená",J365,0)</f>
        <v>0</v>
      </c>
      <c r="BI365" s="241">
        <f>IF(N365="nulová",J365,0)</f>
        <v>0</v>
      </c>
      <c r="BJ365" s="18" t="s">
        <v>84</v>
      </c>
      <c r="BK365" s="241">
        <f>ROUND(I365*H365,2)</f>
        <v>0</v>
      </c>
      <c r="BL365" s="18" t="s">
        <v>357</v>
      </c>
      <c r="BM365" s="240" t="s">
        <v>2902</v>
      </c>
    </row>
    <row r="366" s="2" customFormat="1">
      <c r="A366" s="39"/>
      <c r="B366" s="40"/>
      <c r="C366" s="41"/>
      <c r="D366" s="242" t="s">
        <v>359</v>
      </c>
      <c r="E366" s="41"/>
      <c r="F366" s="243" t="s">
        <v>8471</v>
      </c>
      <c r="G366" s="41"/>
      <c r="H366" s="41"/>
      <c r="I366" s="244"/>
      <c r="J366" s="41"/>
      <c r="K366" s="41"/>
      <c r="L366" s="45"/>
      <c r="M366" s="245"/>
      <c r="N366" s="246"/>
      <c r="O366" s="92"/>
      <c r="P366" s="92"/>
      <c r="Q366" s="92"/>
      <c r="R366" s="92"/>
      <c r="S366" s="92"/>
      <c r="T366" s="93"/>
      <c r="U366" s="39"/>
      <c r="V366" s="39"/>
      <c r="W366" s="39"/>
      <c r="X366" s="39"/>
      <c r="Y366" s="39"/>
      <c r="Z366" s="39"/>
      <c r="AA366" s="39"/>
      <c r="AB366" s="39"/>
      <c r="AC366" s="39"/>
      <c r="AD366" s="39"/>
      <c r="AE366" s="39"/>
      <c r="AT366" s="18" t="s">
        <v>359</v>
      </c>
      <c r="AU366" s="18" t="s">
        <v>84</v>
      </c>
    </row>
    <row r="367" s="2" customFormat="1" ht="24.15" customHeight="1">
      <c r="A367" s="39"/>
      <c r="B367" s="40"/>
      <c r="C367" s="229" t="s">
        <v>2102</v>
      </c>
      <c r="D367" s="229" t="s">
        <v>352</v>
      </c>
      <c r="E367" s="230" t="s">
        <v>8472</v>
      </c>
      <c r="F367" s="231" t="s">
        <v>8389</v>
      </c>
      <c r="G367" s="232" t="s">
        <v>8385</v>
      </c>
      <c r="H367" s="233">
        <v>3</v>
      </c>
      <c r="I367" s="234"/>
      <c r="J367" s="235">
        <f>ROUND(I367*H367,2)</f>
        <v>0</v>
      </c>
      <c r="K367" s="231" t="s">
        <v>1</v>
      </c>
      <c r="L367" s="45"/>
      <c r="M367" s="236" t="s">
        <v>1</v>
      </c>
      <c r="N367" s="237" t="s">
        <v>41</v>
      </c>
      <c r="O367" s="92"/>
      <c r="P367" s="238">
        <f>O367*H367</f>
        <v>0</v>
      </c>
      <c r="Q367" s="238">
        <v>0</v>
      </c>
      <c r="R367" s="238">
        <f>Q367*H367</f>
        <v>0</v>
      </c>
      <c r="S367" s="238">
        <v>0</v>
      </c>
      <c r="T367" s="239">
        <f>S367*H367</f>
        <v>0</v>
      </c>
      <c r="U367" s="39"/>
      <c r="V367" s="39"/>
      <c r="W367" s="39"/>
      <c r="X367" s="39"/>
      <c r="Y367" s="39"/>
      <c r="Z367" s="39"/>
      <c r="AA367" s="39"/>
      <c r="AB367" s="39"/>
      <c r="AC367" s="39"/>
      <c r="AD367" s="39"/>
      <c r="AE367" s="39"/>
      <c r="AR367" s="240" t="s">
        <v>357</v>
      </c>
      <c r="AT367" s="240" t="s">
        <v>352</v>
      </c>
      <c r="AU367" s="240" t="s">
        <v>84</v>
      </c>
      <c r="AY367" s="18" t="s">
        <v>350</v>
      </c>
      <c r="BE367" s="241">
        <f>IF(N367="základní",J367,0)</f>
        <v>0</v>
      </c>
      <c r="BF367" s="241">
        <f>IF(N367="snížená",J367,0)</f>
        <v>0</v>
      </c>
      <c r="BG367" s="241">
        <f>IF(N367="zákl. přenesená",J367,0)</f>
        <v>0</v>
      </c>
      <c r="BH367" s="241">
        <f>IF(N367="sníž. přenesená",J367,0)</f>
        <v>0</v>
      </c>
      <c r="BI367" s="241">
        <f>IF(N367="nulová",J367,0)</f>
        <v>0</v>
      </c>
      <c r="BJ367" s="18" t="s">
        <v>84</v>
      </c>
      <c r="BK367" s="241">
        <f>ROUND(I367*H367,2)</f>
        <v>0</v>
      </c>
      <c r="BL367" s="18" t="s">
        <v>357</v>
      </c>
      <c r="BM367" s="240" t="s">
        <v>2913</v>
      </c>
    </row>
    <row r="368" s="2" customFormat="1">
      <c r="A368" s="39"/>
      <c r="B368" s="40"/>
      <c r="C368" s="41"/>
      <c r="D368" s="242" t="s">
        <v>359</v>
      </c>
      <c r="E368" s="41"/>
      <c r="F368" s="243" t="s">
        <v>8389</v>
      </c>
      <c r="G368" s="41"/>
      <c r="H368" s="41"/>
      <c r="I368" s="244"/>
      <c r="J368" s="41"/>
      <c r="K368" s="41"/>
      <c r="L368" s="45"/>
      <c r="M368" s="245"/>
      <c r="N368" s="246"/>
      <c r="O368" s="92"/>
      <c r="P368" s="92"/>
      <c r="Q368" s="92"/>
      <c r="R368" s="92"/>
      <c r="S368" s="92"/>
      <c r="T368" s="93"/>
      <c r="U368" s="39"/>
      <c r="V368" s="39"/>
      <c r="W368" s="39"/>
      <c r="X368" s="39"/>
      <c r="Y368" s="39"/>
      <c r="Z368" s="39"/>
      <c r="AA368" s="39"/>
      <c r="AB368" s="39"/>
      <c r="AC368" s="39"/>
      <c r="AD368" s="39"/>
      <c r="AE368" s="39"/>
      <c r="AT368" s="18" t="s">
        <v>359</v>
      </c>
      <c r="AU368" s="18" t="s">
        <v>84</v>
      </c>
    </row>
    <row r="369" s="2" customFormat="1" ht="24.15" customHeight="1">
      <c r="A369" s="39"/>
      <c r="B369" s="40"/>
      <c r="C369" s="229" t="s">
        <v>2107</v>
      </c>
      <c r="D369" s="229" t="s">
        <v>352</v>
      </c>
      <c r="E369" s="230" t="s">
        <v>8473</v>
      </c>
      <c r="F369" s="231" t="s">
        <v>8387</v>
      </c>
      <c r="G369" s="232" t="s">
        <v>8385</v>
      </c>
      <c r="H369" s="233">
        <v>4</v>
      </c>
      <c r="I369" s="234"/>
      <c r="J369" s="235">
        <f>ROUND(I369*H369,2)</f>
        <v>0</v>
      </c>
      <c r="K369" s="231" t="s">
        <v>1</v>
      </c>
      <c r="L369" s="45"/>
      <c r="M369" s="236" t="s">
        <v>1</v>
      </c>
      <c r="N369" s="237" t="s">
        <v>41</v>
      </c>
      <c r="O369" s="92"/>
      <c r="P369" s="238">
        <f>O369*H369</f>
        <v>0</v>
      </c>
      <c r="Q369" s="238">
        <v>0</v>
      </c>
      <c r="R369" s="238">
        <f>Q369*H369</f>
        <v>0</v>
      </c>
      <c r="S369" s="238">
        <v>0</v>
      </c>
      <c r="T369" s="239">
        <f>S369*H369</f>
        <v>0</v>
      </c>
      <c r="U369" s="39"/>
      <c r="V369" s="39"/>
      <c r="W369" s="39"/>
      <c r="X369" s="39"/>
      <c r="Y369" s="39"/>
      <c r="Z369" s="39"/>
      <c r="AA369" s="39"/>
      <c r="AB369" s="39"/>
      <c r="AC369" s="39"/>
      <c r="AD369" s="39"/>
      <c r="AE369" s="39"/>
      <c r="AR369" s="240" t="s">
        <v>357</v>
      </c>
      <c r="AT369" s="240" t="s">
        <v>352</v>
      </c>
      <c r="AU369" s="240" t="s">
        <v>84</v>
      </c>
      <c r="AY369" s="18" t="s">
        <v>350</v>
      </c>
      <c r="BE369" s="241">
        <f>IF(N369="základní",J369,0)</f>
        <v>0</v>
      </c>
      <c r="BF369" s="241">
        <f>IF(N369="snížená",J369,0)</f>
        <v>0</v>
      </c>
      <c r="BG369" s="241">
        <f>IF(N369="zákl. přenesená",J369,0)</f>
        <v>0</v>
      </c>
      <c r="BH369" s="241">
        <f>IF(N369="sníž. přenesená",J369,0)</f>
        <v>0</v>
      </c>
      <c r="BI369" s="241">
        <f>IF(N369="nulová",J369,0)</f>
        <v>0</v>
      </c>
      <c r="BJ369" s="18" t="s">
        <v>84</v>
      </c>
      <c r="BK369" s="241">
        <f>ROUND(I369*H369,2)</f>
        <v>0</v>
      </c>
      <c r="BL369" s="18" t="s">
        <v>357</v>
      </c>
      <c r="BM369" s="240" t="s">
        <v>2924</v>
      </c>
    </row>
    <row r="370" s="2" customFormat="1">
      <c r="A370" s="39"/>
      <c r="B370" s="40"/>
      <c r="C370" s="41"/>
      <c r="D370" s="242" t="s">
        <v>359</v>
      </c>
      <c r="E370" s="41"/>
      <c r="F370" s="243" t="s">
        <v>8387</v>
      </c>
      <c r="G370" s="41"/>
      <c r="H370" s="41"/>
      <c r="I370" s="244"/>
      <c r="J370" s="41"/>
      <c r="K370" s="41"/>
      <c r="L370" s="45"/>
      <c r="M370" s="245"/>
      <c r="N370" s="246"/>
      <c r="O370" s="92"/>
      <c r="P370" s="92"/>
      <c r="Q370" s="92"/>
      <c r="R370" s="92"/>
      <c r="S370" s="92"/>
      <c r="T370" s="93"/>
      <c r="U370" s="39"/>
      <c r="V370" s="39"/>
      <c r="W370" s="39"/>
      <c r="X370" s="39"/>
      <c r="Y370" s="39"/>
      <c r="Z370" s="39"/>
      <c r="AA370" s="39"/>
      <c r="AB370" s="39"/>
      <c r="AC370" s="39"/>
      <c r="AD370" s="39"/>
      <c r="AE370" s="39"/>
      <c r="AT370" s="18" t="s">
        <v>359</v>
      </c>
      <c r="AU370" s="18" t="s">
        <v>84</v>
      </c>
    </row>
    <row r="371" s="2" customFormat="1" ht="16.5" customHeight="1">
      <c r="A371" s="39"/>
      <c r="B371" s="40"/>
      <c r="C371" s="229" t="s">
        <v>2117</v>
      </c>
      <c r="D371" s="229" t="s">
        <v>352</v>
      </c>
      <c r="E371" s="230" t="s">
        <v>8474</v>
      </c>
      <c r="F371" s="231" t="s">
        <v>8475</v>
      </c>
      <c r="G371" s="232" t="s">
        <v>355</v>
      </c>
      <c r="H371" s="233">
        <v>2</v>
      </c>
      <c r="I371" s="234"/>
      <c r="J371" s="235">
        <f>ROUND(I371*H371,2)</f>
        <v>0</v>
      </c>
      <c r="K371" s="231" t="s">
        <v>1</v>
      </c>
      <c r="L371" s="45"/>
      <c r="M371" s="236" t="s">
        <v>1</v>
      </c>
      <c r="N371" s="237" t="s">
        <v>41</v>
      </c>
      <c r="O371" s="92"/>
      <c r="P371" s="238">
        <f>O371*H371</f>
        <v>0</v>
      </c>
      <c r="Q371" s="238">
        <v>0</v>
      </c>
      <c r="R371" s="238">
        <f>Q371*H371</f>
        <v>0</v>
      </c>
      <c r="S371" s="238">
        <v>0</v>
      </c>
      <c r="T371" s="239">
        <f>S371*H371</f>
        <v>0</v>
      </c>
      <c r="U371" s="39"/>
      <c r="V371" s="39"/>
      <c r="W371" s="39"/>
      <c r="X371" s="39"/>
      <c r="Y371" s="39"/>
      <c r="Z371" s="39"/>
      <c r="AA371" s="39"/>
      <c r="AB371" s="39"/>
      <c r="AC371" s="39"/>
      <c r="AD371" s="39"/>
      <c r="AE371" s="39"/>
      <c r="AR371" s="240" t="s">
        <v>357</v>
      </c>
      <c r="AT371" s="240" t="s">
        <v>352</v>
      </c>
      <c r="AU371" s="240" t="s">
        <v>84</v>
      </c>
      <c r="AY371" s="18" t="s">
        <v>350</v>
      </c>
      <c r="BE371" s="241">
        <f>IF(N371="základní",J371,0)</f>
        <v>0</v>
      </c>
      <c r="BF371" s="241">
        <f>IF(N371="snížená",J371,0)</f>
        <v>0</v>
      </c>
      <c r="BG371" s="241">
        <f>IF(N371="zákl. přenesená",J371,0)</f>
        <v>0</v>
      </c>
      <c r="BH371" s="241">
        <f>IF(N371="sníž. přenesená",J371,0)</f>
        <v>0</v>
      </c>
      <c r="BI371" s="241">
        <f>IF(N371="nulová",J371,0)</f>
        <v>0</v>
      </c>
      <c r="BJ371" s="18" t="s">
        <v>84</v>
      </c>
      <c r="BK371" s="241">
        <f>ROUND(I371*H371,2)</f>
        <v>0</v>
      </c>
      <c r="BL371" s="18" t="s">
        <v>357</v>
      </c>
      <c r="BM371" s="240" t="s">
        <v>2936</v>
      </c>
    </row>
    <row r="372" s="2" customFormat="1">
      <c r="A372" s="39"/>
      <c r="B372" s="40"/>
      <c r="C372" s="41"/>
      <c r="D372" s="242" t="s">
        <v>359</v>
      </c>
      <c r="E372" s="41"/>
      <c r="F372" s="243" t="s">
        <v>8475</v>
      </c>
      <c r="G372" s="41"/>
      <c r="H372" s="41"/>
      <c r="I372" s="244"/>
      <c r="J372" s="41"/>
      <c r="K372" s="41"/>
      <c r="L372" s="45"/>
      <c r="M372" s="245"/>
      <c r="N372" s="246"/>
      <c r="O372" s="92"/>
      <c r="P372" s="92"/>
      <c r="Q372" s="92"/>
      <c r="R372" s="92"/>
      <c r="S372" s="92"/>
      <c r="T372" s="93"/>
      <c r="U372" s="39"/>
      <c r="V372" s="39"/>
      <c r="W372" s="39"/>
      <c r="X372" s="39"/>
      <c r="Y372" s="39"/>
      <c r="Z372" s="39"/>
      <c r="AA372" s="39"/>
      <c r="AB372" s="39"/>
      <c r="AC372" s="39"/>
      <c r="AD372" s="39"/>
      <c r="AE372" s="39"/>
      <c r="AT372" s="18" t="s">
        <v>359</v>
      </c>
      <c r="AU372" s="18" t="s">
        <v>84</v>
      </c>
    </row>
    <row r="373" s="2" customFormat="1" ht="16.5" customHeight="1">
      <c r="A373" s="39"/>
      <c r="B373" s="40"/>
      <c r="C373" s="229" t="s">
        <v>2123</v>
      </c>
      <c r="D373" s="229" t="s">
        <v>352</v>
      </c>
      <c r="E373" s="230" t="s">
        <v>8476</v>
      </c>
      <c r="F373" s="231" t="s">
        <v>8448</v>
      </c>
      <c r="G373" s="232" t="s">
        <v>355</v>
      </c>
      <c r="H373" s="233">
        <v>1</v>
      </c>
      <c r="I373" s="234"/>
      <c r="J373" s="235">
        <f>ROUND(I373*H373,2)</f>
        <v>0</v>
      </c>
      <c r="K373" s="231" t="s">
        <v>1</v>
      </c>
      <c r="L373" s="45"/>
      <c r="M373" s="236" t="s">
        <v>1</v>
      </c>
      <c r="N373" s="237" t="s">
        <v>41</v>
      </c>
      <c r="O373" s="92"/>
      <c r="P373" s="238">
        <f>O373*H373</f>
        <v>0</v>
      </c>
      <c r="Q373" s="238">
        <v>0</v>
      </c>
      <c r="R373" s="238">
        <f>Q373*H373</f>
        <v>0</v>
      </c>
      <c r="S373" s="238">
        <v>0</v>
      </c>
      <c r="T373" s="239">
        <f>S373*H373</f>
        <v>0</v>
      </c>
      <c r="U373" s="39"/>
      <c r="V373" s="39"/>
      <c r="W373" s="39"/>
      <c r="X373" s="39"/>
      <c r="Y373" s="39"/>
      <c r="Z373" s="39"/>
      <c r="AA373" s="39"/>
      <c r="AB373" s="39"/>
      <c r="AC373" s="39"/>
      <c r="AD373" s="39"/>
      <c r="AE373" s="39"/>
      <c r="AR373" s="240" t="s">
        <v>357</v>
      </c>
      <c r="AT373" s="240" t="s">
        <v>352</v>
      </c>
      <c r="AU373" s="240" t="s">
        <v>84</v>
      </c>
      <c r="AY373" s="18" t="s">
        <v>350</v>
      </c>
      <c r="BE373" s="241">
        <f>IF(N373="základní",J373,0)</f>
        <v>0</v>
      </c>
      <c r="BF373" s="241">
        <f>IF(N373="snížená",J373,0)</f>
        <v>0</v>
      </c>
      <c r="BG373" s="241">
        <f>IF(N373="zákl. přenesená",J373,0)</f>
        <v>0</v>
      </c>
      <c r="BH373" s="241">
        <f>IF(N373="sníž. přenesená",J373,0)</f>
        <v>0</v>
      </c>
      <c r="BI373" s="241">
        <f>IF(N373="nulová",J373,0)</f>
        <v>0</v>
      </c>
      <c r="BJ373" s="18" t="s">
        <v>84</v>
      </c>
      <c r="BK373" s="241">
        <f>ROUND(I373*H373,2)</f>
        <v>0</v>
      </c>
      <c r="BL373" s="18" t="s">
        <v>357</v>
      </c>
      <c r="BM373" s="240" t="s">
        <v>2945</v>
      </c>
    </row>
    <row r="374" s="2" customFormat="1">
      <c r="A374" s="39"/>
      <c r="B374" s="40"/>
      <c r="C374" s="41"/>
      <c r="D374" s="242" t="s">
        <v>359</v>
      </c>
      <c r="E374" s="41"/>
      <c r="F374" s="243" t="s">
        <v>8448</v>
      </c>
      <c r="G374" s="41"/>
      <c r="H374" s="41"/>
      <c r="I374" s="244"/>
      <c r="J374" s="41"/>
      <c r="K374" s="41"/>
      <c r="L374" s="45"/>
      <c r="M374" s="245"/>
      <c r="N374" s="246"/>
      <c r="O374" s="92"/>
      <c r="P374" s="92"/>
      <c r="Q374" s="92"/>
      <c r="R374" s="92"/>
      <c r="S374" s="92"/>
      <c r="T374" s="93"/>
      <c r="U374" s="39"/>
      <c r="V374" s="39"/>
      <c r="W374" s="39"/>
      <c r="X374" s="39"/>
      <c r="Y374" s="39"/>
      <c r="Z374" s="39"/>
      <c r="AA374" s="39"/>
      <c r="AB374" s="39"/>
      <c r="AC374" s="39"/>
      <c r="AD374" s="39"/>
      <c r="AE374" s="39"/>
      <c r="AT374" s="18" t="s">
        <v>359</v>
      </c>
      <c r="AU374" s="18" t="s">
        <v>84</v>
      </c>
    </row>
    <row r="375" s="2" customFormat="1" ht="16.5" customHeight="1">
      <c r="A375" s="39"/>
      <c r="B375" s="40"/>
      <c r="C375" s="229" t="s">
        <v>2128</v>
      </c>
      <c r="D375" s="229" t="s">
        <v>352</v>
      </c>
      <c r="E375" s="230" t="s">
        <v>8477</v>
      </c>
      <c r="F375" s="231" t="s">
        <v>8308</v>
      </c>
      <c r="G375" s="232" t="s">
        <v>5017</v>
      </c>
      <c r="H375" s="233">
        <v>1</v>
      </c>
      <c r="I375" s="234"/>
      <c r="J375" s="235">
        <f>ROUND(I375*H375,2)</f>
        <v>0</v>
      </c>
      <c r="K375" s="231" t="s">
        <v>1</v>
      </c>
      <c r="L375" s="45"/>
      <c r="M375" s="236" t="s">
        <v>1</v>
      </c>
      <c r="N375" s="237" t="s">
        <v>41</v>
      </c>
      <c r="O375" s="92"/>
      <c r="P375" s="238">
        <f>O375*H375</f>
        <v>0</v>
      </c>
      <c r="Q375" s="238">
        <v>0</v>
      </c>
      <c r="R375" s="238">
        <f>Q375*H375</f>
        <v>0</v>
      </c>
      <c r="S375" s="238">
        <v>0</v>
      </c>
      <c r="T375" s="239">
        <f>S375*H375</f>
        <v>0</v>
      </c>
      <c r="U375" s="39"/>
      <c r="V375" s="39"/>
      <c r="W375" s="39"/>
      <c r="X375" s="39"/>
      <c r="Y375" s="39"/>
      <c r="Z375" s="39"/>
      <c r="AA375" s="39"/>
      <c r="AB375" s="39"/>
      <c r="AC375" s="39"/>
      <c r="AD375" s="39"/>
      <c r="AE375" s="39"/>
      <c r="AR375" s="240" t="s">
        <v>357</v>
      </c>
      <c r="AT375" s="240" t="s">
        <v>352</v>
      </c>
      <c r="AU375" s="240" t="s">
        <v>84</v>
      </c>
      <c r="AY375" s="18" t="s">
        <v>350</v>
      </c>
      <c r="BE375" s="241">
        <f>IF(N375="základní",J375,0)</f>
        <v>0</v>
      </c>
      <c r="BF375" s="241">
        <f>IF(N375="snížená",J375,0)</f>
        <v>0</v>
      </c>
      <c r="BG375" s="241">
        <f>IF(N375="zákl. přenesená",J375,0)</f>
        <v>0</v>
      </c>
      <c r="BH375" s="241">
        <f>IF(N375="sníž. přenesená",J375,0)</f>
        <v>0</v>
      </c>
      <c r="BI375" s="241">
        <f>IF(N375="nulová",J375,0)</f>
        <v>0</v>
      </c>
      <c r="BJ375" s="18" t="s">
        <v>84</v>
      </c>
      <c r="BK375" s="241">
        <f>ROUND(I375*H375,2)</f>
        <v>0</v>
      </c>
      <c r="BL375" s="18" t="s">
        <v>357</v>
      </c>
      <c r="BM375" s="240" t="s">
        <v>2959</v>
      </c>
    </row>
    <row r="376" s="2" customFormat="1">
      <c r="A376" s="39"/>
      <c r="B376" s="40"/>
      <c r="C376" s="41"/>
      <c r="D376" s="242" t="s">
        <v>359</v>
      </c>
      <c r="E376" s="41"/>
      <c r="F376" s="243" t="s">
        <v>8308</v>
      </c>
      <c r="G376" s="41"/>
      <c r="H376" s="41"/>
      <c r="I376" s="244"/>
      <c r="J376" s="41"/>
      <c r="K376" s="41"/>
      <c r="L376" s="45"/>
      <c r="M376" s="245"/>
      <c r="N376" s="246"/>
      <c r="O376" s="92"/>
      <c r="P376" s="92"/>
      <c r="Q376" s="92"/>
      <c r="R376" s="92"/>
      <c r="S376" s="92"/>
      <c r="T376" s="93"/>
      <c r="U376" s="39"/>
      <c r="V376" s="39"/>
      <c r="W376" s="39"/>
      <c r="X376" s="39"/>
      <c r="Y376" s="39"/>
      <c r="Z376" s="39"/>
      <c r="AA376" s="39"/>
      <c r="AB376" s="39"/>
      <c r="AC376" s="39"/>
      <c r="AD376" s="39"/>
      <c r="AE376" s="39"/>
      <c r="AT376" s="18" t="s">
        <v>359</v>
      </c>
      <c r="AU376" s="18" t="s">
        <v>84</v>
      </c>
    </row>
    <row r="377" s="12" customFormat="1" ht="25.92" customHeight="1">
      <c r="A377" s="12"/>
      <c r="B377" s="213"/>
      <c r="C377" s="214"/>
      <c r="D377" s="215" t="s">
        <v>75</v>
      </c>
      <c r="E377" s="216" t="s">
        <v>8478</v>
      </c>
      <c r="F377" s="216" t="s">
        <v>8479</v>
      </c>
      <c r="G377" s="214"/>
      <c r="H377" s="214"/>
      <c r="I377" s="217"/>
      <c r="J377" s="218">
        <f>BK377</f>
        <v>0</v>
      </c>
      <c r="K377" s="214"/>
      <c r="L377" s="219"/>
      <c r="M377" s="220"/>
      <c r="N377" s="221"/>
      <c r="O377" s="221"/>
      <c r="P377" s="222">
        <f>SUM(P378:P407)</f>
        <v>0</v>
      </c>
      <c r="Q377" s="221"/>
      <c r="R377" s="222">
        <f>SUM(R378:R407)</f>
        <v>0</v>
      </c>
      <c r="S377" s="221"/>
      <c r="T377" s="223">
        <f>SUM(T378:T407)</f>
        <v>0</v>
      </c>
      <c r="U377" s="12"/>
      <c r="V377" s="12"/>
      <c r="W377" s="12"/>
      <c r="X377" s="12"/>
      <c r="Y377" s="12"/>
      <c r="Z377" s="12"/>
      <c r="AA377" s="12"/>
      <c r="AB377" s="12"/>
      <c r="AC377" s="12"/>
      <c r="AD377" s="12"/>
      <c r="AE377" s="12"/>
      <c r="AR377" s="224" t="s">
        <v>84</v>
      </c>
      <c r="AT377" s="225" t="s">
        <v>75</v>
      </c>
      <c r="AU377" s="225" t="s">
        <v>76</v>
      </c>
      <c r="AY377" s="224" t="s">
        <v>350</v>
      </c>
      <c r="BK377" s="226">
        <f>SUM(BK378:BK407)</f>
        <v>0</v>
      </c>
    </row>
    <row r="378" s="2" customFormat="1" ht="66.75" customHeight="1">
      <c r="A378" s="39"/>
      <c r="B378" s="40"/>
      <c r="C378" s="229" t="s">
        <v>2137</v>
      </c>
      <c r="D378" s="229" t="s">
        <v>352</v>
      </c>
      <c r="E378" s="230" t="s">
        <v>8480</v>
      </c>
      <c r="F378" s="231" t="s">
        <v>8481</v>
      </c>
      <c r="G378" s="232" t="s">
        <v>4932</v>
      </c>
      <c r="H378" s="233">
        <v>1</v>
      </c>
      <c r="I378" s="234"/>
      <c r="J378" s="235">
        <f>ROUND(I378*H378,2)</f>
        <v>0</v>
      </c>
      <c r="K378" s="231" t="s">
        <v>1</v>
      </c>
      <c r="L378" s="45"/>
      <c r="M378" s="236" t="s">
        <v>1</v>
      </c>
      <c r="N378" s="237" t="s">
        <v>41</v>
      </c>
      <c r="O378" s="92"/>
      <c r="P378" s="238">
        <f>O378*H378</f>
        <v>0</v>
      </c>
      <c r="Q378" s="238">
        <v>0</v>
      </c>
      <c r="R378" s="238">
        <f>Q378*H378</f>
        <v>0</v>
      </c>
      <c r="S378" s="238">
        <v>0</v>
      </c>
      <c r="T378" s="239">
        <f>S378*H378</f>
        <v>0</v>
      </c>
      <c r="U378" s="39"/>
      <c r="V378" s="39"/>
      <c r="W378" s="39"/>
      <c r="X378" s="39"/>
      <c r="Y378" s="39"/>
      <c r="Z378" s="39"/>
      <c r="AA378" s="39"/>
      <c r="AB378" s="39"/>
      <c r="AC378" s="39"/>
      <c r="AD378" s="39"/>
      <c r="AE378" s="39"/>
      <c r="AR378" s="240" t="s">
        <v>357</v>
      </c>
      <c r="AT378" s="240" t="s">
        <v>352</v>
      </c>
      <c r="AU378" s="240" t="s">
        <v>84</v>
      </c>
      <c r="AY378" s="18" t="s">
        <v>350</v>
      </c>
      <c r="BE378" s="241">
        <f>IF(N378="základní",J378,0)</f>
        <v>0</v>
      </c>
      <c r="BF378" s="241">
        <f>IF(N378="snížená",J378,0)</f>
        <v>0</v>
      </c>
      <c r="BG378" s="241">
        <f>IF(N378="zákl. přenesená",J378,0)</f>
        <v>0</v>
      </c>
      <c r="BH378" s="241">
        <f>IF(N378="sníž. přenesená",J378,0)</f>
        <v>0</v>
      </c>
      <c r="BI378" s="241">
        <f>IF(N378="nulová",J378,0)</f>
        <v>0</v>
      </c>
      <c r="BJ378" s="18" t="s">
        <v>84</v>
      </c>
      <c r="BK378" s="241">
        <f>ROUND(I378*H378,2)</f>
        <v>0</v>
      </c>
      <c r="BL378" s="18" t="s">
        <v>357</v>
      </c>
      <c r="BM378" s="240" t="s">
        <v>2969</v>
      </c>
    </row>
    <row r="379" s="2" customFormat="1">
      <c r="A379" s="39"/>
      <c r="B379" s="40"/>
      <c r="C379" s="41"/>
      <c r="D379" s="242" t="s">
        <v>359</v>
      </c>
      <c r="E379" s="41"/>
      <c r="F379" s="243" t="s">
        <v>8482</v>
      </c>
      <c r="G379" s="41"/>
      <c r="H379" s="41"/>
      <c r="I379" s="244"/>
      <c r="J379" s="41"/>
      <c r="K379" s="41"/>
      <c r="L379" s="45"/>
      <c r="M379" s="245"/>
      <c r="N379" s="246"/>
      <c r="O379" s="92"/>
      <c r="P379" s="92"/>
      <c r="Q379" s="92"/>
      <c r="R379" s="92"/>
      <c r="S379" s="92"/>
      <c r="T379" s="93"/>
      <c r="U379" s="39"/>
      <c r="V379" s="39"/>
      <c r="W379" s="39"/>
      <c r="X379" s="39"/>
      <c r="Y379" s="39"/>
      <c r="Z379" s="39"/>
      <c r="AA379" s="39"/>
      <c r="AB379" s="39"/>
      <c r="AC379" s="39"/>
      <c r="AD379" s="39"/>
      <c r="AE379" s="39"/>
      <c r="AT379" s="18" t="s">
        <v>359</v>
      </c>
      <c r="AU379" s="18" t="s">
        <v>84</v>
      </c>
    </row>
    <row r="380" s="2" customFormat="1" ht="24.15" customHeight="1">
      <c r="A380" s="39"/>
      <c r="B380" s="40"/>
      <c r="C380" s="229" t="s">
        <v>2152</v>
      </c>
      <c r="D380" s="229" t="s">
        <v>352</v>
      </c>
      <c r="E380" s="230" t="s">
        <v>8483</v>
      </c>
      <c r="F380" s="231" t="s">
        <v>8484</v>
      </c>
      <c r="G380" s="232" t="s">
        <v>4932</v>
      </c>
      <c r="H380" s="233">
        <v>1</v>
      </c>
      <c r="I380" s="234"/>
      <c r="J380" s="235">
        <f>ROUND(I380*H380,2)</f>
        <v>0</v>
      </c>
      <c r="K380" s="231" t="s">
        <v>1</v>
      </c>
      <c r="L380" s="45"/>
      <c r="M380" s="236" t="s">
        <v>1</v>
      </c>
      <c r="N380" s="237" t="s">
        <v>41</v>
      </c>
      <c r="O380" s="92"/>
      <c r="P380" s="238">
        <f>O380*H380</f>
        <v>0</v>
      </c>
      <c r="Q380" s="238">
        <v>0</v>
      </c>
      <c r="R380" s="238">
        <f>Q380*H380</f>
        <v>0</v>
      </c>
      <c r="S380" s="238">
        <v>0</v>
      </c>
      <c r="T380" s="239">
        <f>S380*H380</f>
        <v>0</v>
      </c>
      <c r="U380" s="39"/>
      <c r="V380" s="39"/>
      <c r="W380" s="39"/>
      <c r="X380" s="39"/>
      <c r="Y380" s="39"/>
      <c r="Z380" s="39"/>
      <c r="AA380" s="39"/>
      <c r="AB380" s="39"/>
      <c r="AC380" s="39"/>
      <c r="AD380" s="39"/>
      <c r="AE380" s="39"/>
      <c r="AR380" s="240" t="s">
        <v>357</v>
      </c>
      <c r="AT380" s="240" t="s">
        <v>352</v>
      </c>
      <c r="AU380" s="240" t="s">
        <v>84</v>
      </c>
      <c r="AY380" s="18" t="s">
        <v>350</v>
      </c>
      <c r="BE380" s="241">
        <f>IF(N380="základní",J380,0)</f>
        <v>0</v>
      </c>
      <c r="BF380" s="241">
        <f>IF(N380="snížená",J380,0)</f>
        <v>0</v>
      </c>
      <c r="BG380" s="241">
        <f>IF(N380="zákl. přenesená",J380,0)</f>
        <v>0</v>
      </c>
      <c r="BH380" s="241">
        <f>IF(N380="sníž. přenesená",J380,0)</f>
        <v>0</v>
      </c>
      <c r="BI380" s="241">
        <f>IF(N380="nulová",J380,0)</f>
        <v>0</v>
      </c>
      <c r="BJ380" s="18" t="s">
        <v>84</v>
      </c>
      <c r="BK380" s="241">
        <f>ROUND(I380*H380,2)</f>
        <v>0</v>
      </c>
      <c r="BL380" s="18" t="s">
        <v>357</v>
      </c>
      <c r="BM380" s="240" t="s">
        <v>2978</v>
      </c>
    </row>
    <row r="381" s="2" customFormat="1">
      <c r="A381" s="39"/>
      <c r="B381" s="40"/>
      <c r="C381" s="41"/>
      <c r="D381" s="242" t="s">
        <v>359</v>
      </c>
      <c r="E381" s="41"/>
      <c r="F381" s="243" t="s">
        <v>8484</v>
      </c>
      <c r="G381" s="41"/>
      <c r="H381" s="41"/>
      <c r="I381" s="244"/>
      <c r="J381" s="41"/>
      <c r="K381" s="41"/>
      <c r="L381" s="45"/>
      <c r="M381" s="245"/>
      <c r="N381" s="246"/>
      <c r="O381" s="92"/>
      <c r="P381" s="92"/>
      <c r="Q381" s="92"/>
      <c r="R381" s="92"/>
      <c r="S381" s="92"/>
      <c r="T381" s="93"/>
      <c r="U381" s="39"/>
      <c r="V381" s="39"/>
      <c r="W381" s="39"/>
      <c r="X381" s="39"/>
      <c r="Y381" s="39"/>
      <c r="Z381" s="39"/>
      <c r="AA381" s="39"/>
      <c r="AB381" s="39"/>
      <c r="AC381" s="39"/>
      <c r="AD381" s="39"/>
      <c r="AE381" s="39"/>
      <c r="AT381" s="18" t="s">
        <v>359</v>
      </c>
      <c r="AU381" s="18" t="s">
        <v>84</v>
      </c>
    </row>
    <row r="382" s="2" customFormat="1" ht="24.15" customHeight="1">
      <c r="A382" s="39"/>
      <c r="B382" s="40"/>
      <c r="C382" s="229" t="s">
        <v>2189</v>
      </c>
      <c r="D382" s="229" t="s">
        <v>352</v>
      </c>
      <c r="E382" s="230" t="s">
        <v>8485</v>
      </c>
      <c r="F382" s="231" t="s">
        <v>8484</v>
      </c>
      <c r="G382" s="232" t="s">
        <v>4932</v>
      </c>
      <c r="H382" s="233">
        <v>1</v>
      </c>
      <c r="I382" s="234"/>
      <c r="J382" s="235">
        <f>ROUND(I382*H382,2)</f>
        <v>0</v>
      </c>
      <c r="K382" s="231" t="s">
        <v>1</v>
      </c>
      <c r="L382" s="45"/>
      <c r="M382" s="236" t="s">
        <v>1</v>
      </c>
      <c r="N382" s="237" t="s">
        <v>41</v>
      </c>
      <c r="O382" s="92"/>
      <c r="P382" s="238">
        <f>O382*H382</f>
        <v>0</v>
      </c>
      <c r="Q382" s="238">
        <v>0</v>
      </c>
      <c r="R382" s="238">
        <f>Q382*H382</f>
        <v>0</v>
      </c>
      <c r="S382" s="238">
        <v>0</v>
      </c>
      <c r="T382" s="239">
        <f>S382*H382</f>
        <v>0</v>
      </c>
      <c r="U382" s="39"/>
      <c r="V382" s="39"/>
      <c r="W382" s="39"/>
      <c r="X382" s="39"/>
      <c r="Y382" s="39"/>
      <c r="Z382" s="39"/>
      <c r="AA382" s="39"/>
      <c r="AB382" s="39"/>
      <c r="AC382" s="39"/>
      <c r="AD382" s="39"/>
      <c r="AE382" s="39"/>
      <c r="AR382" s="240" t="s">
        <v>357</v>
      </c>
      <c r="AT382" s="240" t="s">
        <v>352</v>
      </c>
      <c r="AU382" s="240" t="s">
        <v>84</v>
      </c>
      <c r="AY382" s="18" t="s">
        <v>350</v>
      </c>
      <c r="BE382" s="241">
        <f>IF(N382="základní",J382,0)</f>
        <v>0</v>
      </c>
      <c r="BF382" s="241">
        <f>IF(N382="snížená",J382,0)</f>
        <v>0</v>
      </c>
      <c r="BG382" s="241">
        <f>IF(N382="zákl. přenesená",J382,0)</f>
        <v>0</v>
      </c>
      <c r="BH382" s="241">
        <f>IF(N382="sníž. přenesená",J382,0)</f>
        <v>0</v>
      </c>
      <c r="BI382" s="241">
        <f>IF(N382="nulová",J382,0)</f>
        <v>0</v>
      </c>
      <c r="BJ382" s="18" t="s">
        <v>84</v>
      </c>
      <c r="BK382" s="241">
        <f>ROUND(I382*H382,2)</f>
        <v>0</v>
      </c>
      <c r="BL382" s="18" t="s">
        <v>357</v>
      </c>
      <c r="BM382" s="240" t="s">
        <v>2990</v>
      </c>
    </row>
    <row r="383" s="2" customFormat="1">
      <c r="A383" s="39"/>
      <c r="B383" s="40"/>
      <c r="C383" s="41"/>
      <c r="D383" s="242" t="s">
        <v>359</v>
      </c>
      <c r="E383" s="41"/>
      <c r="F383" s="243" t="s">
        <v>8484</v>
      </c>
      <c r="G383" s="41"/>
      <c r="H383" s="41"/>
      <c r="I383" s="244"/>
      <c r="J383" s="41"/>
      <c r="K383" s="41"/>
      <c r="L383" s="45"/>
      <c r="M383" s="245"/>
      <c r="N383" s="246"/>
      <c r="O383" s="92"/>
      <c r="P383" s="92"/>
      <c r="Q383" s="92"/>
      <c r="R383" s="92"/>
      <c r="S383" s="92"/>
      <c r="T383" s="93"/>
      <c r="U383" s="39"/>
      <c r="V383" s="39"/>
      <c r="W383" s="39"/>
      <c r="X383" s="39"/>
      <c r="Y383" s="39"/>
      <c r="Z383" s="39"/>
      <c r="AA383" s="39"/>
      <c r="AB383" s="39"/>
      <c r="AC383" s="39"/>
      <c r="AD383" s="39"/>
      <c r="AE383" s="39"/>
      <c r="AT383" s="18" t="s">
        <v>359</v>
      </c>
      <c r="AU383" s="18" t="s">
        <v>84</v>
      </c>
    </row>
    <row r="384" s="2" customFormat="1" ht="24.15" customHeight="1">
      <c r="A384" s="39"/>
      <c r="B384" s="40"/>
      <c r="C384" s="229" t="s">
        <v>2195</v>
      </c>
      <c r="D384" s="229" t="s">
        <v>352</v>
      </c>
      <c r="E384" s="230" t="s">
        <v>8486</v>
      </c>
      <c r="F384" s="231" t="s">
        <v>8487</v>
      </c>
      <c r="G384" s="232" t="s">
        <v>4932</v>
      </c>
      <c r="H384" s="233">
        <v>1</v>
      </c>
      <c r="I384" s="234"/>
      <c r="J384" s="235">
        <f>ROUND(I384*H384,2)</f>
        <v>0</v>
      </c>
      <c r="K384" s="231" t="s">
        <v>1</v>
      </c>
      <c r="L384" s="45"/>
      <c r="M384" s="236" t="s">
        <v>1</v>
      </c>
      <c r="N384" s="237" t="s">
        <v>41</v>
      </c>
      <c r="O384" s="92"/>
      <c r="P384" s="238">
        <f>O384*H384</f>
        <v>0</v>
      </c>
      <c r="Q384" s="238">
        <v>0</v>
      </c>
      <c r="R384" s="238">
        <f>Q384*H384</f>
        <v>0</v>
      </c>
      <c r="S384" s="238">
        <v>0</v>
      </c>
      <c r="T384" s="239">
        <f>S384*H384</f>
        <v>0</v>
      </c>
      <c r="U384" s="39"/>
      <c r="V384" s="39"/>
      <c r="W384" s="39"/>
      <c r="X384" s="39"/>
      <c r="Y384" s="39"/>
      <c r="Z384" s="39"/>
      <c r="AA384" s="39"/>
      <c r="AB384" s="39"/>
      <c r="AC384" s="39"/>
      <c r="AD384" s="39"/>
      <c r="AE384" s="39"/>
      <c r="AR384" s="240" t="s">
        <v>357</v>
      </c>
      <c r="AT384" s="240" t="s">
        <v>352</v>
      </c>
      <c r="AU384" s="240" t="s">
        <v>84</v>
      </c>
      <c r="AY384" s="18" t="s">
        <v>350</v>
      </c>
      <c r="BE384" s="241">
        <f>IF(N384="základní",J384,0)</f>
        <v>0</v>
      </c>
      <c r="BF384" s="241">
        <f>IF(N384="snížená",J384,0)</f>
        <v>0</v>
      </c>
      <c r="BG384" s="241">
        <f>IF(N384="zákl. přenesená",J384,0)</f>
        <v>0</v>
      </c>
      <c r="BH384" s="241">
        <f>IF(N384="sníž. přenesená",J384,0)</f>
        <v>0</v>
      </c>
      <c r="BI384" s="241">
        <f>IF(N384="nulová",J384,0)</f>
        <v>0</v>
      </c>
      <c r="BJ384" s="18" t="s">
        <v>84</v>
      </c>
      <c r="BK384" s="241">
        <f>ROUND(I384*H384,2)</f>
        <v>0</v>
      </c>
      <c r="BL384" s="18" t="s">
        <v>357</v>
      </c>
      <c r="BM384" s="240" t="s">
        <v>3011</v>
      </c>
    </row>
    <row r="385" s="2" customFormat="1">
      <c r="A385" s="39"/>
      <c r="B385" s="40"/>
      <c r="C385" s="41"/>
      <c r="D385" s="242" t="s">
        <v>359</v>
      </c>
      <c r="E385" s="41"/>
      <c r="F385" s="243" t="s">
        <v>8487</v>
      </c>
      <c r="G385" s="41"/>
      <c r="H385" s="41"/>
      <c r="I385" s="244"/>
      <c r="J385" s="41"/>
      <c r="K385" s="41"/>
      <c r="L385" s="45"/>
      <c r="M385" s="245"/>
      <c r="N385" s="246"/>
      <c r="O385" s="92"/>
      <c r="P385" s="92"/>
      <c r="Q385" s="92"/>
      <c r="R385" s="92"/>
      <c r="S385" s="92"/>
      <c r="T385" s="93"/>
      <c r="U385" s="39"/>
      <c r="V385" s="39"/>
      <c r="W385" s="39"/>
      <c r="X385" s="39"/>
      <c r="Y385" s="39"/>
      <c r="Z385" s="39"/>
      <c r="AA385" s="39"/>
      <c r="AB385" s="39"/>
      <c r="AC385" s="39"/>
      <c r="AD385" s="39"/>
      <c r="AE385" s="39"/>
      <c r="AT385" s="18" t="s">
        <v>359</v>
      </c>
      <c r="AU385" s="18" t="s">
        <v>84</v>
      </c>
    </row>
    <row r="386" s="2" customFormat="1" ht="24.15" customHeight="1">
      <c r="A386" s="39"/>
      <c r="B386" s="40"/>
      <c r="C386" s="229" t="s">
        <v>2214</v>
      </c>
      <c r="D386" s="229" t="s">
        <v>352</v>
      </c>
      <c r="E386" s="230" t="s">
        <v>8488</v>
      </c>
      <c r="F386" s="231" t="s">
        <v>8438</v>
      </c>
      <c r="G386" s="232" t="s">
        <v>4932</v>
      </c>
      <c r="H386" s="233">
        <v>9</v>
      </c>
      <c r="I386" s="234"/>
      <c r="J386" s="235">
        <f>ROUND(I386*H386,2)</f>
        <v>0</v>
      </c>
      <c r="K386" s="231" t="s">
        <v>1</v>
      </c>
      <c r="L386" s="45"/>
      <c r="M386" s="236" t="s">
        <v>1</v>
      </c>
      <c r="N386" s="237" t="s">
        <v>41</v>
      </c>
      <c r="O386" s="92"/>
      <c r="P386" s="238">
        <f>O386*H386</f>
        <v>0</v>
      </c>
      <c r="Q386" s="238">
        <v>0</v>
      </c>
      <c r="R386" s="238">
        <f>Q386*H386</f>
        <v>0</v>
      </c>
      <c r="S386" s="238">
        <v>0</v>
      </c>
      <c r="T386" s="239">
        <f>S386*H386</f>
        <v>0</v>
      </c>
      <c r="U386" s="39"/>
      <c r="V386" s="39"/>
      <c r="W386" s="39"/>
      <c r="X386" s="39"/>
      <c r="Y386" s="39"/>
      <c r="Z386" s="39"/>
      <c r="AA386" s="39"/>
      <c r="AB386" s="39"/>
      <c r="AC386" s="39"/>
      <c r="AD386" s="39"/>
      <c r="AE386" s="39"/>
      <c r="AR386" s="240" t="s">
        <v>357</v>
      </c>
      <c r="AT386" s="240" t="s">
        <v>352</v>
      </c>
      <c r="AU386" s="240" t="s">
        <v>84</v>
      </c>
      <c r="AY386" s="18" t="s">
        <v>350</v>
      </c>
      <c r="BE386" s="241">
        <f>IF(N386="základní",J386,0)</f>
        <v>0</v>
      </c>
      <c r="BF386" s="241">
        <f>IF(N386="snížená",J386,0)</f>
        <v>0</v>
      </c>
      <c r="BG386" s="241">
        <f>IF(N386="zákl. přenesená",J386,0)</f>
        <v>0</v>
      </c>
      <c r="BH386" s="241">
        <f>IF(N386="sníž. přenesená",J386,0)</f>
        <v>0</v>
      </c>
      <c r="BI386" s="241">
        <f>IF(N386="nulová",J386,0)</f>
        <v>0</v>
      </c>
      <c r="BJ386" s="18" t="s">
        <v>84</v>
      </c>
      <c r="BK386" s="241">
        <f>ROUND(I386*H386,2)</f>
        <v>0</v>
      </c>
      <c r="BL386" s="18" t="s">
        <v>357</v>
      </c>
      <c r="BM386" s="240" t="s">
        <v>3030</v>
      </c>
    </row>
    <row r="387" s="2" customFormat="1">
      <c r="A387" s="39"/>
      <c r="B387" s="40"/>
      <c r="C387" s="41"/>
      <c r="D387" s="242" t="s">
        <v>359</v>
      </c>
      <c r="E387" s="41"/>
      <c r="F387" s="243" t="s">
        <v>8438</v>
      </c>
      <c r="G387" s="41"/>
      <c r="H387" s="41"/>
      <c r="I387" s="244"/>
      <c r="J387" s="41"/>
      <c r="K387" s="41"/>
      <c r="L387" s="45"/>
      <c r="M387" s="245"/>
      <c r="N387" s="246"/>
      <c r="O387" s="92"/>
      <c r="P387" s="92"/>
      <c r="Q387" s="92"/>
      <c r="R387" s="92"/>
      <c r="S387" s="92"/>
      <c r="T387" s="93"/>
      <c r="U387" s="39"/>
      <c r="V387" s="39"/>
      <c r="W387" s="39"/>
      <c r="X387" s="39"/>
      <c r="Y387" s="39"/>
      <c r="Z387" s="39"/>
      <c r="AA387" s="39"/>
      <c r="AB387" s="39"/>
      <c r="AC387" s="39"/>
      <c r="AD387" s="39"/>
      <c r="AE387" s="39"/>
      <c r="AT387" s="18" t="s">
        <v>359</v>
      </c>
      <c r="AU387" s="18" t="s">
        <v>84</v>
      </c>
    </row>
    <row r="388" s="2" customFormat="1" ht="24.15" customHeight="1">
      <c r="A388" s="39"/>
      <c r="B388" s="40"/>
      <c r="C388" s="229" t="s">
        <v>2224</v>
      </c>
      <c r="D388" s="229" t="s">
        <v>352</v>
      </c>
      <c r="E388" s="230" t="s">
        <v>8489</v>
      </c>
      <c r="F388" s="231" t="s">
        <v>8490</v>
      </c>
      <c r="G388" s="232" t="s">
        <v>4932</v>
      </c>
      <c r="H388" s="233">
        <v>1</v>
      </c>
      <c r="I388" s="234"/>
      <c r="J388" s="235">
        <f>ROUND(I388*H388,2)</f>
        <v>0</v>
      </c>
      <c r="K388" s="231" t="s">
        <v>1</v>
      </c>
      <c r="L388" s="45"/>
      <c r="M388" s="236" t="s">
        <v>1</v>
      </c>
      <c r="N388" s="237" t="s">
        <v>41</v>
      </c>
      <c r="O388" s="92"/>
      <c r="P388" s="238">
        <f>O388*H388</f>
        <v>0</v>
      </c>
      <c r="Q388" s="238">
        <v>0</v>
      </c>
      <c r="R388" s="238">
        <f>Q388*H388</f>
        <v>0</v>
      </c>
      <c r="S388" s="238">
        <v>0</v>
      </c>
      <c r="T388" s="239">
        <f>S388*H388</f>
        <v>0</v>
      </c>
      <c r="U388" s="39"/>
      <c r="V388" s="39"/>
      <c r="W388" s="39"/>
      <c r="X388" s="39"/>
      <c r="Y388" s="39"/>
      <c r="Z388" s="39"/>
      <c r="AA388" s="39"/>
      <c r="AB388" s="39"/>
      <c r="AC388" s="39"/>
      <c r="AD388" s="39"/>
      <c r="AE388" s="39"/>
      <c r="AR388" s="240" t="s">
        <v>357</v>
      </c>
      <c r="AT388" s="240" t="s">
        <v>352</v>
      </c>
      <c r="AU388" s="240" t="s">
        <v>84</v>
      </c>
      <c r="AY388" s="18" t="s">
        <v>350</v>
      </c>
      <c r="BE388" s="241">
        <f>IF(N388="základní",J388,0)</f>
        <v>0</v>
      </c>
      <c r="BF388" s="241">
        <f>IF(N388="snížená",J388,0)</f>
        <v>0</v>
      </c>
      <c r="BG388" s="241">
        <f>IF(N388="zákl. přenesená",J388,0)</f>
        <v>0</v>
      </c>
      <c r="BH388" s="241">
        <f>IF(N388="sníž. přenesená",J388,0)</f>
        <v>0</v>
      </c>
      <c r="BI388" s="241">
        <f>IF(N388="nulová",J388,0)</f>
        <v>0</v>
      </c>
      <c r="BJ388" s="18" t="s">
        <v>84</v>
      </c>
      <c r="BK388" s="241">
        <f>ROUND(I388*H388,2)</f>
        <v>0</v>
      </c>
      <c r="BL388" s="18" t="s">
        <v>357</v>
      </c>
      <c r="BM388" s="240" t="s">
        <v>3044</v>
      </c>
    </row>
    <row r="389" s="2" customFormat="1">
      <c r="A389" s="39"/>
      <c r="B389" s="40"/>
      <c r="C389" s="41"/>
      <c r="D389" s="242" t="s">
        <v>359</v>
      </c>
      <c r="E389" s="41"/>
      <c r="F389" s="243" t="s">
        <v>8490</v>
      </c>
      <c r="G389" s="41"/>
      <c r="H389" s="41"/>
      <c r="I389" s="244"/>
      <c r="J389" s="41"/>
      <c r="K389" s="41"/>
      <c r="L389" s="45"/>
      <c r="M389" s="245"/>
      <c r="N389" s="246"/>
      <c r="O389" s="92"/>
      <c r="P389" s="92"/>
      <c r="Q389" s="92"/>
      <c r="R389" s="92"/>
      <c r="S389" s="92"/>
      <c r="T389" s="93"/>
      <c r="U389" s="39"/>
      <c r="V389" s="39"/>
      <c r="W389" s="39"/>
      <c r="X389" s="39"/>
      <c r="Y389" s="39"/>
      <c r="Z389" s="39"/>
      <c r="AA389" s="39"/>
      <c r="AB389" s="39"/>
      <c r="AC389" s="39"/>
      <c r="AD389" s="39"/>
      <c r="AE389" s="39"/>
      <c r="AT389" s="18" t="s">
        <v>359</v>
      </c>
      <c r="AU389" s="18" t="s">
        <v>84</v>
      </c>
    </row>
    <row r="390" s="2" customFormat="1" ht="24.15" customHeight="1">
      <c r="A390" s="39"/>
      <c r="B390" s="40"/>
      <c r="C390" s="229" t="s">
        <v>2231</v>
      </c>
      <c r="D390" s="229" t="s">
        <v>352</v>
      </c>
      <c r="E390" s="230" t="s">
        <v>8491</v>
      </c>
      <c r="F390" s="231" t="s">
        <v>8492</v>
      </c>
      <c r="G390" s="232" t="s">
        <v>4932</v>
      </c>
      <c r="H390" s="233">
        <v>2</v>
      </c>
      <c r="I390" s="234"/>
      <c r="J390" s="235">
        <f>ROUND(I390*H390,2)</f>
        <v>0</v>
      </c>
      <c r="K390" s="231" t="s">
        <v>1</v>
      </c>
      <c r="L390" s="45"/>
      <c r="M390" s="236" t="s">
        <v>1</v>
      </c>
      <c r="N390" s="237" t="s">
        <v>41</v>
      </c>
      <c r="O390" s="92"/>
      <c r="P390" s="238">
        <f>O390*H390</f>
        <v>0</v>
      </c>
      <c r="Q390" s="238">
        <v>0</v>
      </c>
      <c r="R390" s="238">
        <f>Q390*H390</f>
        <v>0</v>
      </c>
      <c r="S390" s="238">
        <v>0</v>
      </c>
      <c r="T390" s="239">
        <f>S390*H390</f>
        <v>0</v>
      </c>
      <c r="U390" s="39"/>
      <c r="V390" s="39"/>
      <c r="W390" s="39"/>
      <c r="X390" s="39"/>
      <c r="Y390" s="39"/>
      <c r="Z390" s="39"/>
      <c r="AA390" s="39"/>
      <c r="AB390" s="39"/>
      <c r="AC390" s="39"/>
      <c r="AD390" s="39"/>
      <c r="AE390" s="39"/>
      <c r="AR390" s="240" t="s">
        <v>357</v>
      </c>
      <c r="AT390" s="240" t="s">
        <v>352</v>
      </c>
      <c r="AU390" s="240" t="s">
        <v>84</v>
      </c>
      <c r="AY390" s="18" t="s">
        <v>350</v>
      </c>
      <c r="BE390" s="241">
        <f>IF(N390="základní",J390,0)</f>
        <v>0</v>
      </c>
      <c r="BF390" s="241">
        <f>IF(N390="snížená",J390,0)</f>
        <v>0</v>
      </c>
      <c r="BG390" s="241">
        <f>IF(N390="zákl. přenesená",J390,0)</f>
        <v>0</v>
      </c>
      <c r="BH390" s="241">
        <f>IF(N390="sníž. přenesená",J390,0)</f>
        <v>0</v>
      </c>
      <c r="BI390" s="241">
        <f>IF(N390="nulová",J390,0)</f>
        <v>0</v>
      </c>
      <c r="BJ390" s="18" t="s">
        <v>84</v>
      </c>
      <c r="BK390" s="241">
        <f>ROUND(I390*H390,2)</f>
        <v>0</v>
      </c>
      <c r="BL390" s="18" t="s">
        <v>357</v>
      </c>
      <c r="BM390" s="240" t="s">
        <v>3054</v>
      </c>
    </row>
    <row r="391" s="2" customFormat="1">
      <c r="A391" s="39"/>
      <c r="B391" s="40"/>
      <c r="C391" s="41"/>
      <c r="D391" s="242" t="s">
        <v>359</v>
      </c>
      <c r="E391" s="41"/>
      <c r="F391" s="243" t="s">
        <v>8492</v>
      </c>
      <c r="G391" s="41"/>
      <c r="H391" s="41"/>
      <c r="I391" s="244"/>
      <c r="J391" s="41"/>
      <c r="K391" s="41"/>
      <c r="L391" s="45"/>
      <c r="M391" s="245"/>
      <c r="N391" s="246"/>
      <c r="O391" s="92"/>
      <c r="P391" s="92"/>
      <c r="Q391" s="92"/>
      <c r="R391" s="92"/>
      <c r="S391" s="92"/>
      <c r="T391" s="93"/>
      <c r="U391" s="39"/>
      <c r="V391" s="39"/>
      <c r="W391" s="39"/>
      <c r="X391" s="39"/>
      <c r="Y391" s="39"/>
      <c r="Z391" s="39"/>
      <c r="AA391" s="39"/>
      <c r="AB391" s="39"/>
      <c r="AC391" s="39"/>
      <c r="AD391" s="39"/>
      <c r="AE391" s="39"/>
      <c r="AT391" s="18" t="s">
        <v>359</v>
      </c>
      <c r="AU391" s="18" t="s">
        <v>84</v>
      </c>
    </row>
    <row r="392" s="2" customFormat="1" ht="16.5" customHeight="1">
      <c r="A392" s="39"/>
      <c r="B392" s="40"/>
      <c r="C392" s="229" t="s">
        <v>2236</v>
      </c>
      <c r="D392" s="229" t="s">
        <v>352</v>
      </c>
      <c r="E392" s="230" t="s">
        <v>8493</v>
      </c>
      <c r="F392" s="231" t="s">
        <v>8370</v>
      </c>
      <c r="G392" s="232" t="s">
        <v>4932</v>
      </c>
      <c r="H392" s="233">
        <v>1</v>
      </c>
      <c r="I392" s="234"/>
      <c r="J392" s="235">
        <f>ROUND(I392*H392,2)</f>
        <v>0</v>
      </c>
      <c r="K392" s="231" t="s">
        <v>1</v>
      </c>
      <c r="L392" s="45"/>
      <c r="M392" s="236" t="s">
        <v>1</v>
      </c>
      <c r="N392" s="237" t="s">
        <v>41</v>
      </c>
      <c r="O392" s="92"/>
      <c r="P392" s="238">
        <f>O392*H392</f>
        <v>0</v>
      </c>
      <c r="Q392" s="238">
        <v>0</v>
      </c>
      <c r="R392" s="238">
        <f>Q392*H392</f>
        <v>0</v>
      </c>
      <c r="S392" s="238">
        <v>0</v>
      </c>
      <c r="T392" s="239">
        <f>S392*H392</f>
        <v>0</v>
      </c>
      <c r="U392" s="39"/>
      <c r="V392" s="39"/>
      <c r="W392" s="39"/>
      <c r="X392" s="39"/>
      <c r="Y392" s="39"/>
      <c r="Z392" s="39"/>
      <c r="AA392" s="39"/>
      <c r="AB392" s="39"/>
      <c r="AC392" s="39"/>
      <c r="AD392" s="39"/>
      <c r="AE392" s="39"/>
      <c r="AR392" s="240" t="s">
        <v>357</v>
      </c>
      <c r="AT392" s="240" t="s">
        <v>352</v>
      </c>
      <c r="AU392" s="240" t="s">
        <v>84</v>
      </c>
      <c r="AY392" s="18" t="s">
        <v>350</v>
      </c>
      <c r="BE392" s="241">
        <f>IF(N392="základní",J392,0)</f>
        <v>0</v>
      </c>
      <c r="BF392" s="241">
        <f>IF(N392="snížená",J392,0)</f>
        <v>0</v>
      </c>
      <c r="BG392" s="241">
        <f>IF(N392="zákl. přenesená",J392,0)</f>
        <v>0</v>
      </c>
      <c r="BH392" s="241">
        <f>IF(N392="sníž. přenesená",J392,0)</f>
        <v>0</v>
      </c>
      <c r="BI392" s="241">
        <f>IF(N392="nulová",J392,0)</f>
        <v>0</v>
      </c>
      <c r="BJ392" s="18" t="s">
        <v>84</v>
      </c>
      <c r="BK392" s="241">
        <f>ROUND(I392*H392,2)</f>
        <v>0</v>
      </c>
      <c r="BL392" s="18" t="s">
        <v>357</v>
      </c>
      <c r="BM392" s="240" t="s">
        <v>3064</v>
      </c>
    </row>
    <row r="393" s="2" customFormat="1">
      <c r="A393" s="39"/>
      <c r="B393" s="40"/>
      <c r="C393" s="41"/>
      <c r="D393" s="242" t="s">
        <v>359</v>
      </c>
      <c r="E393" s="41"/>
      <c r="F393" s="243" t="s">
        <v>8370</v>
      </c>
      <c r="G393" s="41"/>
      <c r="H393" s="41"/>
      <c r="I393" s="244"/>
      <c r="J393" s="41"/>
      <c r="K393" s="41"/>
      <c r="L393" s="45"/>
      <c r="M393" s="245"/>
      <c r="N393" s="246"/>
      <c r="O393" s="92"/>
      <c r="P393" s="92"/>
      <c r="Q393" s="92"/>
      <c r="R393" s="92"/>
      <c r="S393" s="92"/>
      <c r="T393" s="93"/>
      <c r="U393" s="39"/>
      <c r="V393" s="39"/>
      <c r="W393" s="39"/>
      <c r="X393" s="39"/>
      <c r="Y393" s="39"/>
      <c r="Z393" s="39"/>
      <c r="AA393" s="39"/>
      <c r="AB393" s="39"/>
      <c r="AC393" s="39"/>
      <c r="AD393" s="39"/>
      <c r="AE393" s="39"/>
      <c r="AT393" s="18" t="s">
        <v>359</v>
      </c>
      <c r="AU393" s="18" t="s">
        <v>84</v>
      </c>
    </row>
    <row r="394" s="2" customFormat="1" ht="24.15" customHeight="1">
      <c r="A394" s="39"/>
      <c r="B394" s="40"/>
      <c r="C394" s="229" t="s">
        <v>2243</v>
      </c>
      <c r="D394" s="229" t="s">
        <v>352</v>
      </c>
      <c r="E394" s="230" t="s">
        <v>8494</v>
      </c>
      <c r="F394" s="231" t="s">
        <v>8495</v>
      </c>
      <c r="G394" s="232" t="s">
        <v>8385</v>
      </c>
      <c r="H394" s="233">
        <v>48</v>
      </c>
      <c r="I394" s="234"/>
      <c r="J394" s="235">
        <f>ROUND(I394*H394,2)</f>
        <v>0</v>
      </c>
      <c r="K394" s="231" t="s">
        <v>1</v>
      </c>
      <c r="L394" s="45"/>
      <c r="M394" s="236" t="s">
        <v>1</v>
      </c>
      <c r="N394" s="237" t="s">
        <v>41</v>
      </c>
      <c r="O394" s="92"/>
      <c r="P394" s="238">
        <f>O394*H394</f>
        <v>0</v>
      </c>
      <c r="Q394" s="238">
        <v>0</v>
      </c>
      <c r="R394" s="238">
        <f>Q394*H394</f>
        <v>0</v>
      </c>
      <c r="S394" s="238">
        <v>0</v>
      </c>
      <c r="T394" s="239">
        <f>S394*H394</f>
        <v>0</v>
      </c>
      <c r="U394" s="39"/>
      <c r="V394" s="39"/>
      <c r="W394" s="39"/>
      <c r="X394" s="39"/>
      <c r="Y394" s="39"/>
      <c r="Z394" s="39"/>
      <c r="AA394" s="39"/>
      <c r="AB394" s="39"/>
      <c r="AC394" s="39"/>
      <c r="AD394" s="39"/>
      <c r="AE394" s="39"/>
      <c r="AR394" s="240" t="s">
        <v>357</v>
      </c>
      <c r="AT394" s="240" t="s">
        <v>352</v>
      </c>
      <c r="AU394" s="240" t="s">
        <v>84</v>
      </c>
      <c r="AY394" s="18" t="s">
        <v>350</v>
      </c>
      <c r="BE394" s="241">
        <f>IF(N394="základní",J394,0)</f>
        <v>0</v>
      </c>
      <c r="BF394" s="241">
        <f>IF(N394="snížená",J394,0)</f>
        <v>0</v>
      </c>
      <c r="BG394" s="241">
        <f>IF(N394="zákl. přenesená",J394,0)</f>
        <v>0</v>
      </c>
      <c r="BH394" s="241">
        <f>IF(N394="sníž. přenesená",J394,0)</f>
        <v>0</v>
      </c>
      <c r="BI394" s="241">
        <f>IF(N394="nulová",J394,0)</f>
        <v>0</v>
      </c>
      <c r="BJ394" s="18" t="s">
        <v>84</v>
      </c>
      <c r="BK394" s="241">
        <f>ROUND(I394*H394,2)</f>
        <v>0</v>
      </c>
      <c r="BL394" s="18" t="s">
        <v>357</v>
      </c>
      <c r="BM394" s="240" t="s">
        <v>3071</v>
      </c>
    </row>
    <row r="395" s="2" customFormat="1">
      <c r="A395" s="39"/>
      <c r="B395" s="40"/>
      <c r="C395" s="41"/>
      <c r="D395" s="242" t="s">
        <v>359</v>
      </c>
      <c r="E395" s="41"/>
      <c r="F395" s="243" t="s">
        <v>8495</v>
      </c>
      <c r="G395" s="41"/>
      <c r="H395" s="41"/>
      <c r="I395" s="244"/>
      <c r="J395" s="41"/>
      <c r="K395" s="41"/>
      <c r="L395" s="45"/>
      <c r="M395" s="245"/>
      <c r="N395" s="246"/>
      <c r="O395" s="92"/>
      <c r="P395" s="92"/>
      <c r="Q395" s="92"/>
      <c r="R395" s="92"/>
      <c r="S395" s="92"/>
      <c r="T395" s="93"/>
      <c r="U395" s="39"/>
      <c r="V395" s="39"/>
      <c r="W395" s="39"/>
      <c r="X395" s="39"/>
      <c r="Y395" s="39"/>
      <c r="Z395" s="39"/>
      <c r="AA395" s="39"/>
      <c r="AB395" s="39"/>
      <c r="AC395" s="39"/>
      <c r="AD395" s="39"/>
      <c r="AE395" s="39"/>
      <c r="AT395" s="18" t="s">
        <v>359</v>
      </c>
      <c r="AU395" s="18" t="s">
        <v>84</v>
      </c>
    </row>
    <row r="396" s="2" customFormat="1" ht="24.15" customHeight="1">
      <c r="A396" s="39"/>
      <c r="B396" s="40"/>
      <c r="C396" s="229" t="s">
        <v>2261</v>
      </c>
      <c r="D396" s="229" t="s">
        <v>352</v>
      </c>
      <c r="E396" s="230" t="s">
        <v>8496</v>
      </c>
      <c r="F396" s="231" t="s">
        <v>8387</v>
      </c>
      <c r="G396" s="232" t="s">
        <v>8385</v>
      </c>
      <c r="H396" s="233">
        <v>8</v>
      </c>
      <c r="I396" s="234"/>
      <c r="J396" s="235">
        <f>ROUND(I396*H396,2)</f>
        <v>0</v>
      </c>
      <c r="K396" s="231" t="s">
        <v>1</v>
      </c>
      <c r="L396" s="45"/>
      <c r="M396" s="236" t="s">
        <v>1</v>
      </c>
      <c r="N396" s="237" t="s">
        <v>41</v>
      </c>
      <c r="O396" s="92"/>
      <c r="P396" s="238">
        <f>O396*H396</f>
        <v>0</v>
      </c>
      <c r="Q396" s="238">
        <v>0</v>
      </c>
      <c r="R396" s="238">
        <f>Q396*H396</f>
        <v>0</v>
      </c>
      <c r="S396" s="238">
        <v>0</v>
      </c>
      <c r="T396" s="239">
        <f>S396*H396</f>
        <v>0</v>
      </c>
      <c r="U396" s="39"/>
      <c r="V396" s="39"/>
      <c r="W396" s="39"/>
      <c r="X396" s="39"/>
      <c r="Y396" s="39"/>
      <c r="Z396" s="39"/>
      <c r="AA396" s="39"/>
      <c r="AB396" s="39"/>
      <c r="AC396" s="39"/>
      <c r="AD396" s="39"/>
      <c r="AE396" s="39"/>
      <c r="AR396" s="240" t="s">
        <v>357</v>
      </c>
      <c r="AT396" s="240" t="s">
        <v>352</v>
      </c>
      <c r="AU396" s="240" t="s">
        <v>84</v>
      </c>
      <c r="AY396" s="18" t="s">
        <v>350</v>
      </c>
      <c r="BE396" s="241">
        <f>IF(N396="základní",J396,0)</f>
        <v>0</v>
      </c>
      <c r="BF396" s="241">
        <f>IF(N396="snížená",J396,0)</f>
        <v>0</v>
      </c>
      <c r="BG396" s="241">
        <f>IF(N396="zákl. přenesená",J396,0)</f>
        <v>0</v>
      </c>
      <c r="BH396" s="241">
        <f>IF(N396="sníž. přenesená",J396,0)</f>
        <v>0</v>
      </c>
      <c r="BI396" s="241">
        <f>IF(N396="nulová",J396,0)</f>
        <v>0</v>
      </c>
      <c r="BJ396" s="18" t="s">
        <v>84</v>
      </c>
      <c r="BK396" s="241">
        <f>ROUND(I396*H396,2)</f>
        <v>0</v>
      </c>
      <c r="BL396" s="18" t="s">
        <v>357</v>
      </c>
      <c r="BM396" s="240" t="s">
        <v>3089</v>
      </c>
    </row>
    <row r="397" s="2" customFormat="1">
      <c r="A397" s="39"/>
      <c r="B397" s="40"/>
      <c r="C397" s="41"/>
      <c r="D397" s="242" t="s">
        <v>359</v>
      </c>
      <c r="E397" s="41"/>
      <c r="F397" s="243" t="s">
        <v>8387</v>
      </c>
      <c r="G397" s="41"/>
      <c r="H397" s="41"/>
      <c r="I397" s="244"/>
      <c r="J397" s="41"/>
      <c r="K397" s="41"/>
      <c r="L397" s="45"/>
      <c r="M397" s="245"/>
      <c r="N397" s="246"/>
      <c r="O397" s="92"/>
      <c r="P397" s="92"/>
      <c r="Q397" s="92"/>
      <c r="R397" s="92"/>
      <c r="S397" s="92"/>
      <c r="T397" s="93"/>
      <c r="U397" s="39"/>
      <c r="V397" s="39"/>
      <c r="W397" s="39"/>
      <c r="X397" s="39"/>
      <c r="Y397" s="39"/>
      <c r="Z397" s="39"/>
      <c r="AA397" s="39"/>
      <c r="AB397" s="39"/>
      <c r="AC397" s="39"/>
      <c r="AD397" s="39"/>
      <c r="AE397" s="39"/>
      <c r="AT397" s="18" t="s">
        <v>359</v>
      </c>
      <c r="AU397" s="18" t="s">
        <v>84</v>
      </c>
    </row>
    <row r="398" s="2" customFormat="1" ht="24.15" customHeight="1">
      <c r="A398" s="39"/>
      <c r="B398" s="40"/>
      <c r="C398" s="229" t="s">
        <v>2267</v>
      </c>
      <c r="D398" s="229" t="s">
        <v>352</v>
      </c>
      <c r="E398" s="230" t="s">
        <v>8497</v>
      </c>
      <c r="F398" s="231" t="s">
        <v>8384</v>
      </c>
      <c r="G398" s="232" t="s">
        <v>8385</v>
      </c>
      <c r="H398" s="233">
        <v>6</v>
      </c>
      <c r="I398" s="234"/>
      <c r="J398" s="235">
        <f>ROUND(I398*H398,2)</f>
        <v>0</v>
      </c>
      <c r="K398" s="231" t="s">
        <v>1</v>
      </c>
      <c r="L398" s="45"/>
      <c r="M398" s="236" t="s">
        <v>1</v>
      </c>
      <c r="N398" s="237" t="s">
        <v>41</v>
      </c>
      <c r="O398" s="92"/>
      <c r="P398" s="238">
        <f>O398*H398</f>
        <v>0</v>
      </c>
      <c r="Q398" s="238">
        <v>0</v>
      </c>
      <c r="R398" s="238">
        <f>Q398*H398</f>
        <v>0</v>
      </c>
      <c r="S398" s="238">
        <v>0</v>
      </c>
      <c r="T398" s="239">
        <f>S398*H398</f>
        <v>0</v>
      </c>
      <c r="U398" s="39"/>
      <c r="V398" s="39"/>
      <c r="W398" s="39"/>
      <c r="X398" s="39"/>
      <c r="Y398" s="39"/>
      <c r="Z398" s="39"/>
      <c r="AA398" s="39"/>
      <c r="AB398" s="39"/>
      <c r="AC398" s="39"/>
      <c r="AD398" s="39"/>
      <c r="AE398" s="39"/>
      <c r="AR398" s="240" t="s">
        <v>357</v>
      </c>
      <c r="AT398" s="240" t="s">
        <v>352</v>
      </c>
      <c r="AU398" s="240" t="s">
        <v>84</v>
      </c>
      <c r="AY398" s="18" t="s">
        <v>350</v>
      </c>
      <c r="BE398" s="241">
        <f>IF(N398="základní",J398,0)</f>
        <v>0</v>
      </c>
      <c r="BF398" s="241">
        <f>IF(N398="snížená",J398,0)</f>
        <v>0</v>
      </c>
      <c r="BG398" s="241">
        <f>IF(N398="zákl. přenesená",J398,0)</f>
        <v>0</v>
      </c>
      <c r="BH398" s="241">
        <f>IF(N398="sníž. přenesená",J398,0)</f>
        <v>0</v>
      </c>
      <c r="BI398" s="241">
        <f>IF(N398="nulová",J398,0)</f>
        <v>0</v>
      </c>
      <c r="BJ398" s="18" t="s">
        <v>84</v>
      </c>
      <c r="BK398" s="241">
        <f>ROUND(I398*H398,2)</f>
        <v>0</v>
      </c>
      <c r="BL398" s="18" t="s">
        <v>357</v>
      </c>
      <c r="BM398" s="240" t="s">
        <v>3104</v>
      </c>
    </row>
    <row r="399" s="2" customFormat="1">
      <c r="A399" s="39"/>
      <c r="B399" s="40"/>
      <c r="C399" s="41"/>
      <c r="D399" s="242" t="s">
        <v>359</v>
      </c>
      <c r="E399" s="41"/>
      <c r="F399" s="243" t="s">
        <v>8384</v>
      </c>
      <c r="G399" s="41"/>
      <c r="H399" s="41"/>
      <c r="I399" s="244"/>
      <c r="J399" s="41"/>
      <c r="K399" s="41"/>
      <c r="L399" s="45"/>
      <c r="M399" s="245"/>
      <c r="N399" s="246"/>
      <c r="O399" s="92"/>
      <c r="P399" s="92"/>
      <c r="Q399" s="92"/>
      <c r="R399" s="92"/>
      <c r="S399" s="92"/>
      <c r="T399" s="93"/>
      <c r="U399" s="39"/>
      <c r="V399" s="39"/>
      <c r="W399" s="39"/>
      <c r="X399" s="39"/>
      <c r="Y399" s="39"/>
      <c r="Z399" s="39"/>
      <c r="AA399" s="39"/>
      <c r="AB399" s="39"/>
      <c r="AC399" s="39"/>
      <c r="AD399" s="39"/>
      <c r="AE399" s="39"/>
      <c r="AT399" s="18" t="s">
        <v>359</v>
      </c>
      <c r="AU399" s="18" t="s">
        <v>84</v>
      </c>
    </row>
    <row r="400" s="2" customFormat="1" ht="21.75" customHeight="1">
      <c r="A400" s="39"/>
      <c r="B400" s="40"/>
      <c r="C400" s="229" t="s">
        <v>2282</v>
      </c>
      <c r="D400" s="229" t="s">
        <v>352</v>
      </c>
      <c r="E400" s="230" t="s">
        <v>8498</v>
      </c>
      <c r="F400" s="231" t="s">
        <v>8499</v>
      </c>
      <c r="G400" s="232" t="s">
        <v>8385</v>
      </c>
      <c r="H400" s="233">
        <v>8</v>
      </c>
      <c r="I400" s="234"/>
      <c r="J400" s="235">
        <f>ROUND(I400*H400,2)</f>
        <v>0</v>
      </c>
      <c r="K400" s="231" t="s">
        <v>1</v>
      </c>
      <c r="L400" s="45"/>
      <c r="M400" s="236" t="s">
        <v>1</v>
      </c>
      <c r="N400" s="237" t="s">
        <v>41</v>
      </c>
      <c r="O400" s="92"/>
      <c r="P400" s="238">
        <f>O400*H400</f>
        <v>0</v>
      </c>
      <c r="Q400" s="238">
        <v>0</v>
      </c>
      <c r="R400" s="238">
        <f>Q400*H400</f>
        <v>0</v>
      </c>
      <c r="S400" s="238">
        <v>0</v>
      </c>
      <c r="T400" s="239">
        <f>S400*H400</f>
        <v>0</v>
      </c>
      <c r="U400" s="39"/>
      <c r="V400" s="39"/>
      <c r="W400" s="39"/>
      <c r="X400" s="39"/>
      <c r="Y400" s="39"/>
      <c r="Z400" s="39"/>
      <c r="AA400" s="39"/>
      <c r="AB400" s="39"/>
      <c r="AC400" s="39"/>
      <c r="AD400" s="39"/>
      <c r="AE400" s="39"/>
      <c r="AR400" s="240" t="s">
        <v>357</v>
      </c>
      <c r="AT400" s="240" t="s">
        <v>352</v>
      </c>
      <c r="AU400" s="240" t="s">
        <v>84</v>
      </c>
      <c r="AY400" s="18" t="s">
        <v>350</v>
      </c>
      <c r="BE400" s="241">
        <f>IF(N400="základní",J400,0)</f>
        <v>0</v>
      </c>
      <c r="BF400" s="241">
        <f>IF(N400="snížená",J400,0)</f>
        <v>0</v>
      </c>
      <c r="BG400" s="241">
        <f>IF(N400="zákl. přenesená",J400,0)</f>
        <v>0</v>
      </c>
      <c r="BH400" s="241">
        <f>IF(N400="sníž. přenesená",J400,0)</f>
        <v>0</v>
      </c>
      <c r="BI400" s="241">
        <f>IF(N400="nulová",J400,0)</f>
        <v>0</v>
      </c>
      <c r="BJ400" s="18" t="s">
        <v>84</v>
      </c>
      <c r="BK400" s="241">
        <f>ROUND(I400*H400,2)</f>
        <v>0</v>
      </c>
      <c r="BL400" s="18" t="s">
        <v>357</v>
      </c>
      <c r="BM400" s="240" t="s">
        <v>3120</v>
      </c>
    </row>
    <row r="401" s="2" customFormat="1">
      <c r="A401" s="39"/>
      <c r="B401" s="40"/>
      <c r="C401" s="41"/>
      <c r="D401" s="242" t="s">
        <v>359</v>
      </c>
      <c r="E401" s="41"/>
      <c r="F401" s="243" t="s">
        <v>8499</v>
      </c>
      <c r="G401" s="41"/>
      <c r="H401" s="41"/>
      <c r="I401" s="244"/>
      <c r="J401" s="41"/>
      <c r="K401" s="41"/>
      <c r="L401" s="45"/>
      <c r="M401" s="245"/>
      <c r="N401" s="246"/>
      <c r="O401" s="92"/>
      <c r="P401" s="92"/>
      <c r="Q401" s="92"/>
      <c r="R401" s="92"/>
      <c r="S401" s="92"/>
      <c r="T401" s="93"/>
      <c r="U401" s="39"/>
      <c r="V401" s="39"/>
      <c r="W401" s="39"/>
      <c r="X401" s="39"/>
      <c r="Y401" s="39"/>
      <c r="Z401" s="39"/>
      <c r="AA401" s="39"/>
      <c r="AB401" s="39"/>
      <c r="AC401" s="39"/>
      <c r="AD401" s="39"/>
      <c r="AE401" s="39"/>
      <c r="AT401" s="18" t="s">
        <v>359</v>
      </c>
      <c r="AU401" s="18" t="s">
        <v>84</v>
      </c>
    </row>
    <row r="402" s="2" customFormat="1" ht="24.15" customHeight="1">
      <c r="A402" s="39"/>
      <c r="B402" s="40"/>
      <c r="C402" s="229" t="s">
        <v>2293</v>
      </c>
      <c r="D402" s="229" t="s">
        <v>352</v>
      </c>
      <c r="E402" s="230" t="s">
        <v>8500</v>
      </c>
      <c r="F402" s="231" t="s">
        <v>8382</v>
      </c>
      <c r="G402" s="232" t="s">
        <v>355</v>
      </c>
      <c r="H402" s="233">
        <v>9</v>
      </c>
      <c r="I402" s="234"/>
      <c r="J402" s="235">
        <f>ROUND(I402*H402,2)</f>
        <v>0</v>
      </c>
      <c r="K402" s="231" t="s">
        <v>1</v>
      </c>
      <c r="L402" s="45"/>
      <c r="M402" s="236" t="s">
        <v>1</v>
      </c>
      <c r="N402" s="237" t="s">
        <v>41</v>
      </c>
      <c r="O402" s="92"/>
      <c r="P402" s="238">
        <f>O402*H402</f>
        <v>0</v>
      </c>
      <c r="Q402" s="238">
        <v>0</v>
      </c>
      <c r="R402" s="238">
        <f>Q402*H402</f>
        <v>0</v>
      </c>
      <c r="S402" s="238">
        <v>0</v>
      </c>
      <c r="T402" s="239">
        <f>S402*H402</f>
        <v>0</v>
      </c>
      <c r="U402" s="39"/>
      <c r="V402" s="39"/>
      <c r="W402" s="39"/>
      <c r="X402" s="39"/>
      <c r="Y402" s="39"/>
      <c r="Z402" s="39"/>
      <c r="AA402" s="39"/>
      <c r="AB402" s="39"/>
      <c r="AC402" s="39"/>
      <c r="AD402" s="39"/>
      <c r="AE402" s="39"/>
      <c r="AR402" s="240" t="s">
        <v>357</v>
      </c>
      <c r="AT402" s="240" t="s">
        <v>352</v>
      </c>
      <c r="AU402" s="240" t="s">
        <v>84</v>
      </c>
      <c r="AY402" s="18" t="s">
        <v>350</v>
      </c>
      <c r="BE402" s="241">
        <f>IF(N402="základní",J402,0)</f>
        <v>0</v>
      </c>
      <c r="BF402" s="241">
        <f>IF(N402="snížená",J402,0)</f>
        <v>0</v>
      </c>
      <c r="BG402" s="241">
        <f>IF(N402="zákl. přenesená",J402,0)</f>
        <v>0</v>
      </c>
      <c r="BH402" s="241">
        <f>IF(N402="sníž. přenesená",J402,0)</f>
        <v>0</v>
      </c>
      <c r="BI402" s="241">
        <f>IF(N402="nulová",J402,0)</f>
        <v>0</v>
      </c>
      <c r="BJ402" s="18" t="s">
        <v>84</v>
      </c>
      <c r="BK402" s="241">
        <f>ROUND(I402*H402,2)</f>
        <v>0</v>
      </c>
      <c r="BL402" s="18" t="s">
        <v>357</v>
      </c>
      <c r="BM402" s="240" t="s">
        <v>3137</v>
      </c>
    </row>
    <row r="403" s="2" customFormat="1">
      <c r="A403" s="39"/>
      <c r="B403" s="40"/>
      <c r="C403" s="41"/>
      <c r="D403" s="242" t="s">
        <v>359</v>
      </c>
      <c r="E403" s="41"/>
      <c r="F403" s="243" t="s">
        <v>8382</v>
      </c>
      <c r="G403" s="41"/>
      <c r="H403" s="41"/>
      <c r="I403" s="244"/>
      <c r="J403" s="41"/>
      <c r="K403" s="41"/>
      <c r="L403" s="45"/>
      <c r="M403" s="245"/>
      <c r="N403" s="246"/>
      <c r="O403" s="92"/>
      <c r="P403" s="92"/>
      <c r="Q403" s="92"/>
      <c r="R403" s="92"/>
      <c r="S403" s="92"/>
      <c r="T403" s="93"/>
      <c r="U403" s="39"/>
      <c r="V403" s="39"/>
      <c r="W403" s="39"/>
      <c r="X403" s="39"/>
      <c r="Y403" s="39"/>
      <c r="Z403" s="39"/>
      <c r="AA403" s="39"/>
      <c r="AB403" s="39"/>
      <c r="AC403" s="39"/>
      <c r="AD403" s="39"/>
      <c r="AE403" s="39"/>
      <c r="AT403" s="18" t="s">
        <v>359</v>
      </c>
      <c r="AU403" s="18" t="s">
        <v>84</v>
      </c>
    </row>
    <row r="404" s="2" customFormat="1" ht="16.5" customHeight="1">
      <c r="A404" s="39"/>
      <c r="B404" s="40"/>
      <c r="C404" s="229" t="s">
        <v>2298</v>
      </c>
      <c r="D404" s="229" t="s">
        <v>352</v>
      </c>
      <c r="E404" s="230" t="s">
        <v>8501</v>
      </c>
      <c r="F404" s="231" t="s">
        <v>8502</v>
      </c>
      <c r="G404" s="232" t="s">
        <v>355</v>
      </c>
      <c r="H404" s="233">
        <v>2</v>
      </c>
      <c r="I404" s="234"/>
      <c r="J404" s="235">
        <f>ROUND(I404*H404,2)</f>
        <v>0</v>
      </c>
      <c r="K404" s="231" t="s">
        <v>1</v>
      </c>
      <c r="L404" s="45"/>
      <c r="M404" s="236" t="s">
        <v>1</v>
      </c>
      <c r="N404" s="237" t="s">
        <v>41</v>
      </c>
      <c r="O404" s="92"/>
      <c r="P404" s="238">
        <f>O404*H404</f>
        <v>0</v>
      </c>
      <c r="Q404" s="238">
        <v>0</v>
      </c>
      <c r="R404" s="238">
        <f>Q404*H404</f>
        <v>0</v>
      </c>
      <c r="S404" s="238">
        <v>0</v>
      </c>
      <c r="T404" s="239">
        <f>S404*H404</f>
        <v>0</v>
      </c>
      <c r="U404" s="39"/>
      <c r="V404" s="39"/>
      <c r="W404" s="39"/>
      <c r="X404" s="39"/>
      <c r="Y404" s="39"/>
      <c r="Z404" s="39"/>
      <c r="AA404" s="39"/>
      <c r="AB404" s="39"/>
      <c r="AC404" s="39"/>
      <c r="AD404" s="39"/>
      <c r="AE404" s="39"/>
      <c r="AR404" s="240" t="s">
        <v>357</v>
      </c>
      <c r="AT404" s="240" t="s">
        <v>352</v>
      </c>
      <c r="AU404" s="240" t="s">
        <v>84</v>
      </c>
      <c r="AY404" s="18" t="s">
        <v>350</v>
      </c>
      <c r="BE404" s="241">
        <f>IF(N404="základní",J404,0)</f>
        <v>0</v>
      </c>
      <c r="BF404" s="241">
        <f>IF(N404="snížená",J404,0)</f>
        <v>0</v>
      </c>
      <c r="BG404" s="241">
        <f>IF(N404="zákl. přenesená",J404,0)</f>
        <v>0</v>
      </c>
      <c r="BH404" s="241">
        <f>IF(N404="sníž. přenesená",J404,0)</f>
        <v>0</v>
      </c>
      <c r="BI404" s="241">
        <f>IF(N404="nulová",J404,0)</f>
        <v>0</v>
      </c>
      <c r="BJ404" s="18" t="s">
        <v>84</v>
      </c>
      <c r="BK404" s="241">
        <f>ROUND(I404*H404,2)</f>
        <v>0</v>
      </c>
      <c r="BL404" s="18" t="s">
        <v>357</v>
      </c>
      <c r="BM404" s="240" t="s">
        <v>3145</v>
      </c>
    </row>
    <row r="405" s="2" customFormat="1">
      <c r="A405" s="39"/>
      <c r="B405" s="40"/>
      <c r="C405" s="41"/>
      <c r="D405" s="242" t="s">
        <v>359</v>
      </c>
      <c r="E405" s="41"/>
      <c r="F405" s="243" t="s">
        <v>8502</v>
      </c>
      <c r="G405" s="41"/>
      <c r="H405" s="41"/>
      <c r="I405" s="244"/>
      <c r="J405" s="41"/>
      <c r="K405" s="41"/>
      <c r="L405" s="45"/>
      <c r="M405" s="245"/>
      <c r="N405" s="246"/>
      <c r="O405" s="92"/>
      <c r="P405" s="92"/>
      <c r="Q405" s="92"/>
      <c r="R405" s="92"/>
      <c r="S405" s="92"/>
      <c r="T405" s="93"/>
      <c r="U405" s="39"/>
      <c r="V405" s="39"/>
      <c r="W405" s="39"/>
      <c r="X405" s="39"/>
      <c r="Y405" s="39"/>
      <c r="Z405" s="39"/>
      <c r="AA405" s="39"/>
      <c r="AB405" s="39"/>
      <c r="AC405" s="39"/>
      <c r="AD405" s="39"/>
      <c r="AE405" s="39"/>
      <c r="AT405" s="18" t="s">
        <v>359</v>
      </c>
      <c r="AU405" s="18" t="s">
        <v>84</v>
      </c>
    </row>
    <row r="406" s="2" customFormat="1" ht="16.5" customHeight="1">
      <c r="A406" s="39"/>
      <c r="B406" s="40"/>
      <c r="C406" s="229" t="s">
        <v>2315</v>
      </c>
      <c r="D406" s="229" t="s">
        <v>352</v>
      </c>
      <c r="E406" s="230" t="s">
        <v>8503</v>
      </c>
      <c r="F406" s="231" t="s">
        <v>8308</v>
      </c>
      <c r="G406" s="232" t="s">
        <v>5017</v>
      </c>
      <c r="H406" s="233">
        <v>1</v>
      </c>
      <c r="I406" s="234"/>
      <c r="J406" s="235">
        <f>ROUND(I406*H406,2)</f>
        <v>0</v>
      </c>
      <c r="K406" s="231" t="s">
        <v>1</v>
      </c>
      <c r="L406" s="45"/>
      <c r="M406" s="236" t="s">
        <v>1</v>
      </c>
      <c r="N406" s="237" t="s">
        <v>41</v>
      </c>
      <c r="O406" s="92"/>
      <c r="P406" s="238">
        <f>O406*H406</f>
        <v>0</v>
      </c>
      <c r="Q406" s="238">
        <v>0</v>
      </c>
      <c r="R406" s="238">
        <f>Q406*H406</f>
        <v>0</v>
      </c>
      <c r="S406" s="238">
        <v>0</v>
      </c>
      <c r="T406" s="239">
        <f>S406*H406</f>
        <v>0</v>
      </c>
      <c r="U406" s="39"/>
      <c r="V406" s="39"/>
      <c r="W406" s="39"/>
      <c r="X406" s="39"/>
      <c r="Y406" s="39"/>
      <c r="Z406" s="39"/>
      <c r="AA406" s="39"/>
      <c r="AB406" s="39"/>
      <c r="AC406" s="39"/>
      <c r="AD406" s="39"/>
      <c r="AE406" s="39"/>
      <c r="AR406" s="240" t="s">
        <v>357</v>
      </c>
      <c r="AT406" s="240" t="s">
        <v>352</v>
      </c>
      <c r="AU406" s="240" t="s">
        <v>84</v>
      </c>
      <c r="AY406" s="18" t="s">
        <v>350</v>
      </c>
      <c r="BE406" s="241">
        <f>IF(N406="základní",J406,0)</f>
        <v>0</v>
      </c>
      <c r="BF406" s="241">
        <f>IF(N406="snížená",J406,0)</f>
        <v>0</v>
      </c>
      <c r="BG406" s="241">
        <f>IF(N406="zákl. přenesená",J406,0)</f>
        <v>0</v>
      </c>
      <c r="BH406" s="241">
        <f>IF(N406="sníž. přenesená",J406,0)</f>
        <v>0</v>
      </c>
      <c r="BI406" s="241">
        <f>IF(N406="nulová",J406,0)</f>
        <v>0</v>
      </c>
      <c r="BJ406" s="18" t="s">
        <v>84</v>
      </c>
      <c r="BK406" s="241">
        <f>ROUND(I406*H406,2)</f>
        <v>0</v>
      </c>
      <c r="BL406" s="18" t="s">
        <v>357</v>
      </c>
      <c r="BM406" s="240" t="s">
        <v>3159</v>
      </c>
    </row>
    <row r="407" s="2" customFormat="1">
      <c r="A407" s="39"/>
      <c r="B407" s="40"/>
      <c r="C407" s="41"/>
      <c r="D407" s="242" t="s">
        <v>359</v>
      </c>
      <c r="E407" s="41"/>
      <c r="F407" s="243" t="s">
        <v>8308</v>
      </c>
      <c r="G407" s="41"/>
      <c r="H407" s="41"/>
      <c r="I407" s="244"/>
      <c r="J407" s="41"/>
      <c r="K407" s="41"/>
      <c r="L407" s="45"/>
      <c r="M407" s="245"/>
      <c r="N407" s="246"/>
      <c r="O407" s="92"/>
      <c r="P407" s="92"/>
      <c r="Q407" s="92"/>
      <c r="R407" s="92"/>
      <c r="S407" s="92"/>
      <c r="T407" s="93"/>
      <c r="U407" s="39"/>
      <c r="V407" s="39"/>
      <c r="W407" s="39"/>
      <c r="X407" s="39"/>
      <c r="Y407" s="39"/>
      <c r="Z407" s="39"/>
      <c r="AA407" s="39"/>
      <c r="AB407" s="39"/>
      <c r="AC407" s="39"/>
      <c r="AD407" s="39"/>
      <c r="AE407" s="39"/>
      <c r="AT407" s="18" t="s">
        <v>359</v>
      </c>
      <c r="AU407" s="18" t="s">
        <v>84</v>
      </c>
    </row>
    <row r="408" s="12" customFormat="1" ht="25.92" customHeight="1">
      <c r="A408" s="12"/>
      <c r="B408" s="213"/>
      <c r="C408" s="214"/>
      <c r="D408" s="215" t="s">
        <v>75</v>
      </c>
      <c r="E408" s="216" t="s">
        <v>8504</v>
      </c>
      <c r="F408" s="216" t="s">
        <v>8505</v>
      </c>
      <c r="G408" s="214"/>
      <c r="H408" s="214"/>
      <c r="I408" s="217"/>
      <c r="J408" s="218">
        <f>BK408</f>
        <v>0</v>
      </c>
      <c r="K408" s="214"/>
      <c r="L408" s="219"/>
      <c r="M408" s="220"/>
      <c r="N408" s="221"/>
      <c r="O408" s="221"/>
      <c r="P408" s="222">
        <f>SUM(P409:P414)</f>
        <v>0</v>
      </c>
      <c r="Q408" s="221"/>
      <c r="R408" s="222">
        <f>SUM(R409:R414)</f>
        <v>0</v>
      </c>
      <c r="S408" s="221"/>
      <c r="T408" s="223">
        <f>SUM(T409:T414)</f>
        <v>0</v>
      </c>
      <c r="U408" s="12"/>
      <c r="V408" s="12"/>
      <c r="W408" s="12"/>
      <c r="X408" s="12"/>
      <c r="Y408" s="12"/>
      <c r="Z408" s="12"/>
      <c r="AA408" s="12"/>
      <c r="AB408" s="12"/>
      <c r="AC408" s="12"/>
      <c r="AD408" s="12"/>
      <c r="AE408" s="12"/>
      <c r="AR408" s="224" t="s">
        <v>84</v>
      </c>
      <c r="AT408" s="225" t="s">
        <v>75</v>
      </c>
      <c r="AU408" s="225" t="s">
        <v>76</v>
      </c>
      <c r="AY408" s="224" t="s">
        <v>350</v>
      </c>
      <c r="BK408" s="226">
        <f>SUM(BK409:BK414)</f>
        <v>0</v>
      </c>
    </row>
    <row r="409" s="2" customFormat="1" ht="33" customHeight="1">
      <c r="A409" s="39"/>
      <c r="B409" s="40"/>
      <c r="C409" s="229" t="s">
        <v>2322</v>
      </c>
      <c r="D409" s="229" t="s">
        <v>352</v>
      </c>
      <c r="E409" s="230" t="s">
        <v>8506</v>
      </c>
      <c r="F409" s="231" t="s">
        <v>8507</v>
      </c>
      <c r="G409" s="232" t="s">
        <v>4932</v>
      </c>
      <c r="H409" s="233">
        <v>1</v>
      </c>
      <c r="I409" s="234"/>
      <c r="J409" s="235">
        <f>ROUND(I409*H409,2)</f>
        <v>0</v>
      </c>
      <c r="K409" s="231" t="s">
        <v>1</v>
      </c>
      <c r="L409" s="45"/>
      <c r="M409" s="236" t="s">
        <v>1</v>
      </c>
      <c r="N409" s="237" t="s">
        <v>41</v>
      </c>
      <c r="O409" s="92"/>
      <c r="P409" s="238">
        <f>O409*H409</f>
        <v>0</v>
      </c>
      <c r="Q409" s="238">
        <v>0</v>
      </c>
      <c r="R409" s="238">
        <f>Q409*H409</f>
        <v>0</v>
      </c>
      <c r="S409" s="238">
        <v>0</v>
      </c>
      <c r="T409" s="239">
        <f>S409*H409</f>
        <v>0</v>
      </c>
      <c r="U409" s="39"/>
      <c r="V409" s="39"/>
      <c r="W409" s="39"/>
      <c r="X409" s="39"/>
      <c r="Y409" s="39"/>
      <c r="Z409" s="39"/>
      <c r="AA409" s="39"/>
      <c r="AB409" s="39"/>
      <c r="AC409" s="39"/>
      <c r="AD409" s="39"/>
      <c r="AE409" s="39"/>
      <c r="AR409" s="240" t="s">
        <v>357</v>
      </c>
      <c r="AT409" s="240" t="s">
        <v>352</v>
      </c>
      <c r="AU409" s="240" t="s">
        <v>84</v>
      </c>
      <c r="AY409" s="18" t="s">
        <v>350</v>
      </c>
      <c r="BE409" s="241">
        <f>IF(N409="základní",J409,0)</f>
        <v>0</v>
      </c>
      <c r="BF409" s="241">
        <f>IF(N409="snížená",J409,0)</f>
        <v>0</v>
      </c>
      <c r="BG409" s="241">
        <f>IF(N409="zákl. přenesená",J409,0)</f>
        <v>0</v>
      </c>
      <c r="BH409" s="241">
        <f>IF(N409="sníž. přenesená",J409,0)</f>
        <v>0</v>
      </c>
      <c r="BI409" s="241">
        <f>IF(N409="nulová",J409,0)</f>
        <v>0</v>
      </c>
      <c r="BJ409" s="18" t="s">
        <v>84</v>
      </c>
      <c r="BK409" s="241">
        <f>ROUND(I409*H409,2)</f>
        <v>0</v>
      </c>
      <c r="BL409" s="18" t="s">
        <v>357</v>
      </c>
      <c r="BM409" s="240" t="s">
        <v>3168</v>
      </c>
    </row>
    <row r="410" s="2" customFormat="1">
      <c r="A410" s="39"/>
      <c r="B410" s="40"/>
      <c r="C410" s="41"/>
      <c r="D410" s="242" t="s">
        <v>359</v>
      </c>
      <c r="E410" s="41"/>
      <c r="F410" s="243" t="s">
        <v>8507</v>
      </c>
      <c r="G410" s="41"/>
      <c r="H410" s="41"/>
      <c r="I410" s="244"/>
      <c r="J410" s="41"/>
      <c r="K410" s="41"/>
      <c r="L410" s="45"/>
      <c r="M410" s="245"/>
      <c r="N410" s="246"/>
      <c r="O410" s="92"/>
      <c r="P410" s="92"/>
      <c r="Q410" s="92"/>
      <c r="R410" s="92"/>
      <c r="S410" s="92"/>
      <c r="T410" s="93"/>
      <c r="U410" s="39"/>
      <c r="V410" s="39"/>
      <c r="W410" s="39"/>
      <c r="X410" s="39"/>
      <c r="Y410" s="39"/>
      <c r="Z410" s="39"/>
      <c r="AA410" s="39"/>
      <c r="AB410" s="39"/>
      <c r="AC410" s="39"/>
      <c r="AD410" s="39"/>
      <c r="AE410" s="39"/>
      <c r="AT410" s="18" t="s">
        <v>359</v>
      </c>
      <c r="AU410" s="18" t="s">
        <v>84</v>
      </c>
    </row>
    <row r="411" s="2" customFormat="1" ht="24.15" customHeight="1">
      <c r="A411" s="39"/>
      <c r="B411" s="40"/>
      <c r="C411" s="229" t="s">
        <v>2331</v>
      </c>
      <c r="D411" s="229" t="s">
        <v>352</v>
      </c>
      <c r="E411" s="230" t="s">
        <v>8508</v>
      </c>
      <c r="F411" s="231" t="s">
        <v>8509</v>
      </c>
      <c r="G411" s="232" t="s">
        <v>8385</v>
      </c>
      <c r="H411" s="233">
        <v>2</v>
      </c>
      <c r="I411" s="234"/>
      <c r="J411" s="235">
        <f>ROUND(I411*H411,2)</f>
        <v>0</v>
      </c>
      <c r="K411" s="231" t="s">
        <v>1</v>
      </c>
      <c r="L411" s="45"/>
      <c r="M411" s="236" t="s">
        <v>1</v>
      </c>
      <c r="N411" s="237" t="s">
        <v>41</v>
      </c>
      <c r="O411" s="92"/>
      <c r="P411" s="238">
        <f>O411*H411</f>
        <v>0</v>
      </c>
      <c r="Q411" s="238">
        <v>0</v>
      </c>
      <c r="R411" s="238">
        <f>Q411*H411</f>
        <v>0</v>
      </c>
      <c r="S411" s="238">
        <v>0</v>
      </c>
      <c r="T411" s="239">
        <f>S411*H411</f>
        <v>0</v>
      </c>
      <c r="U411" s="39"/>
      <c r="V411" s="39"/>
      <c r="W411" s="39"/>
      <c r="X411" s="39"/>
      <c r="Y411" s="39"/>
      <c r="Z411" s="39"/>
      <c r="AA411" s="39"/>
      <c r="AB411" s="39"/>
      <c r="AC411" s="39"/>
      <c r="AD411" s="39"/>
      <c r="AE411" s="39"/>
      <c r="AR411" s="240" t="s">
        <v>357</v>
      </c>
      <c r="AT411" s="240" t="s">
        <v>352</v>
      </c>
      <c r="AU411" s="240" t="s">
        <v>84</v>
      </c>
      <c r="AY411" s="18" t="s">
        <v>350</v>
      </c>
      <c r="BE411" s="241">
        <f>IF(N411="základní",J411,0)</f>
        <v>0</v>
      </c>
      <c r="BF411" s="241">
        <f>IF(N411="snížená",J411,0)</f>
        <v>0</v>
      </c>
      <c r="BG411" s="241">
        <f>IF(N411="zákl. přenesená",J411,0)</f>
        <v>0</v>
      </c>
      <c r="BH411" s="241">
        <f>IF(N411="sníž. přenesená",J411,0)</f>
        <v>0</v>
      </c>
      <c r="BI411" s="241">
        <f>IF(N411="nulová",J411,0)</f>
        <v>0</v>
      </c>
      <c r="BJ411" s="18" t="s">
        <v>84</v>
      </c>
      <c r="BK411" s="241">
        <f>ROUND(I411*H411,2)</f>
        <v>0</v>
      </c>
      <c r="BL411" s="18" t="s">
        <v>357</v>
      </c>
      <c r="BM411" s="240" t="s">
        <v>3182</v>
      </c>
    </row>
    <row r="412" s="2" customFormat="1">
      <c r="A412" s="39"/>
      <c r="B412" s="40"/>
      <c r="C412" s="41"/>
      <c r="D412" s="242" t="s">
        <v>359</v>
      </c>
      <c r="E412" s="41"/>
      <c r="F412" s="243" t="s">
        <v>8509</v>
      </c>
      <c r="G412" s="41"/>
      <c r="H412" s="41"/>
      <c r="I412" s="244"/>
      <c r="J412" s="41"/>
      <c r="K412" s="41"/>
      <c r="L412" s="45"/>
      <c r="M412" s="245"/>
      <c r="N412" s="246"/>
      <c r="O412" s="92"/>
      <c r="P412" s="92"/>
      <c r="Q412" s="92"/>
      <c r="R412" s="92"/>
      <c r="S412" s="92"/>
      <c r="T412" s="93"/>
      <c r="U412" s="39"/>
      <c r="V412" s="39"/>
      <c r="W412" s="39"/>
      <c r="X412" s="39"/>
      <c r="Y412" s="39"/>
      <c r="Z412" s="39"/>
      <c r="AA412" s="39"/>
      <c r="AB412" s="39"/>
      <c r="AC412" s="39"/>
      <c r="AD412" s="39"/>
      <c r="AE412" s="39"/>
      <c r="AT412" s="18" t="s">
        <v>359</v>
      </c>
      <c r="AU412" s="18" t="s">
        <v>84</v>
      </c>
    </row>
    <row r="413" s="2" customFormat="1" ht="16.5" customHeight="1">
      <c r="A413" s="39"/>
      <c r="B413" s="40"/>
      <c r="C413" s="229" t="s">
        <v>2336</v>
      </c>
      <c r="D413" s="229" t="s">
        <v>352</v>
      </c>
      <c r="E413" s="230" t="s">
        <v>8510</v>
      </c>
      <c r="F413" s="231" t="s">
        <v>8308</v>
      </c>
      <c r="G413" s="232" t="s">
        <v>5017</v>
      </c>
      <c r="H413" s="233">
        <v>1</v>
      </c>
      <c r="I413" s="234"/>
      <c r="J413" s="235">
        <f>ROUND(I413*H413,2)</f>
        <v>0</v>
      </c>
      <c r="K413" s="231" t="s">
        <v>1</v>
      </c>
      <c r="L413" s="45"/>
      <c r="M413" s="236" t="s">
        <v>1</v>
      </c>
      <c r="N413" s="237" t="s">
        <v>41</v>
      </c>
      <c r="O413" s="92"/>
      <c r="P413" s="238">
        <f>O413*H413</f>
        <v>0</v>
      </c>
      <c r="Q413" s="238">
        <v>0</v>
      </c>
      <c r="R413" s="238">
        <f>Q413*H413</f>
        <v>0</v>
      </c>
      <c r="S413" s="238">
        <v>0</v>
      </c>
      <c r="T413" s="239">
        <f>S413*H413</f>
        <v>0</v>
      </c>
      <c r="U413" s="39"/>
      <c r="V413" s="39"/>
      <c r="W413" s="39"/>
      <c r="X413" s="39"/>
      <c r="Y413" s="39"/>
      <c r="Z413" s="39"/>
      <c r="AA413" s="39"/>
      <c r="AB413" s="39"/>
      <c r="AC413" s="39"/>
      <c r="AD413" s="39"/>
      <c r="AE413" s="39"/>
      <c r="AR413" s="240" t="s">
        <v>357</v>
      </c>
      <c r="AT413" s="240" t="s">
        <v>352</v>
      </c>
      <c r="AU413" s="240" t="s">
        <v>84</v>
      </c>
      <c r="AY413" s="18" t="s">
        <v>350</v>
      </c>
      <c r="BE413" s="241">
        <f>IF(N413="základní",J413,0)</f>
        <v>0</v>
      </c>
      <c r="BF413" s="241">
        <f>IF(N413="snížená",J413,0)</f>
        <v>0</v>
      </c>
      <c r="BG413" s="241">
        <f>IF(N413="zákl. přenesená",J413,0)</f>
        <v>0</v>
      </c>
      <c r="BH413" s="241">
        <f>IF(N413="sníž. přenesená",J413,0)</f>
        <v>0</v>
      </c>
      <c r="BI413" s="241">
        <f>IF(N413="nulová",J413,0)</f>
        <v>0</v>
      </c>
      <c r="BJ413" s="18" t="s">
        <v>84</v>
      </c>
      <c r="BK413" s="241">
        <f>ROUND(I413*H413,2)</f>
        <v>0</v>
      </c>
      <c r="BL413" s="18" t="s">
        <v>357</v>
      </c>
      <c r="BM413" s="240" t="s">
        <v>3192</v>
      </c>
    </row>
    <row r="414" s="2" customFormat="1">
      <c r="A414" s="39"/>
      <c r="B414" s="40"/>
      <c r="C414" s="41"/>
      <c r="D414" s="242" t="s">
        <v>359</v>
      </c>
      <c r="E414" s="41"/>
      <c r="F414" s="243" t="s">
        <v>8308</v>
      </c>
      <c r="G414" s="41"/>
      <c r="H414" s="41"/>
      <c r="I414" s="244"/>
      <c r="J414" s="41"/>
      <c r="K414" s="41"/>
      <c r="L414" s="45"/>
      <c r="M414" s="245"/>
      <c r="N414" s="246"/>
      <c r="O414" s="92"/>
      <c r="P414" s="92"/>
      <c r="Q414" s="92"/>
      <c r="R414" s="92"/>
      <c r="S414" s="92"/>
      <c r="T414" s="93"/>
      <c r="U414" s="39"/>
      <c r="V414" s="39"/>
      <c r="W414" s="39"/>
      <c r="X414" s="39"/>
      <c r="Y414" s="39"/>
      <c r="Z414" s="39"/>
      <c r="AA414" s="39"/>
      <c r="AB414" s="39"/>
      <c r="AC414" s="39"/>
      <c r="AD414" s="39"/>
      <c r="AE414" s="39"/>
      <c r="AT414" s="18" t="s">
        <v>359</v>
      </c>
      <c r="AU414" s="18" t="s">
        <v>84</v>
      </c>
    </row>
    <row r="415" s="12" customFormat="1" ht="25.92" customHeight="1">
      <c r="A415" s="12"/>
      <c r="B415" s="213"/>
      <c r="C415" s="214"/>
      <c r="D415" s="215" t="s">
        <v>75</v>
      </c>
      <c r="E415" s="216" t="s">
        <v>8511</v>
      </c>
      <c r="F415" s="216" t="s">
        <v>8512</v>
      </c>
      <c r="G415" s="214"/>
      <c r="H415" s="214"/>
      <c r="I415" s="217"/>
      <c r="J415" s="218">
        <f>BK415</f>
        <v>0</v>
      </c>
      <c r="K415" s="214"/>
      <c r="L415" s="219"/>
      <c r="M415" s="220"/>
      <c r="N415" s="221"/>
      <c r="O415" s="221"/>
      <c r="P415" s="222">
        <f>SUM(P416:P419)</f>
        <v>0</v>
      </c>
      <c r="Q415" s="221"/>
      <c r="R415" s="222">
        <f>SUM(R416:R419)</f>
        <v>0</v>
      </c>
      <c r="S415" s="221"/>
      <c r="T415" s="223">
        <f>SUM(T416:T419)</f>
        <v>0</v>
      </c>
      <c r="U415" s="12"/>
      <c r="V415" s="12"/>
      <c r="W415" s="12"/>
      <c r="X415" s="12"/>
      <c r="Y415" s="12"/>
      <c r="Z415" s="12"/>
      <c r="AA415" s="12"/>
      <c r="AB415" s="12"/>
      <c r="AC415" s="12"/>
      <c r="AD415" s="12"/>
      <c r="AE415" s="12"/>
      <c r="AR415" s="224" t="s">
        <v>84</v>
      </c>
      <c r="AT415" s="225" t="s">
        <v>75</v>
      </c>
      <c r="AU415" s="225" t="s">
        <v>76</v>
      </c>
      <c r="AY415" s="224" t="s">
        <v>350</v>
      </c>
      <c r="BK415" s="226">
        <f>SUM(BK416:BK419)</f>
        <v>0</v>
      </c>
    </row>
    <row r="416" s="2" customFormat="1" ht="16.5" customHeight="1">
      <c r="A416" s="39"/>
      <c r="B416" s="40"/>
      <c r="C416" s="229" t="s">
        <v>2341</v>
      </c>
      <c r="D416" s="229" t="s">
        <v>352</v>
      </c>
      <c r="E416" s="230" t="s">
        <v>8513</v>
      </c>
      <c r="F416" s="231" t="s">
        <v>8442</v>
      </c>
      <c r="G416" s="232" t="s">
        <v>4932</v>
      </c>
      <c r="H416" s="233">
        <v>1</v>
      </c>
      <c r="I416" s="234"/>
      <c r="J416" s="235">
        <f>ROUND(I416*H416,2)</f>
        <v>0</v>
      </c>
      <c r="K416" s="231" t="s">
        <v>1</v>
      </c>
      <c r="L416" s="45"/>
      <c r="M416" s="236" t="s">
        <v>1</v>
      </c>
      <c r="N416" s="237" t="s">
        <v>41</v>
      </c>
      <c r="O416" s="92"/>
      <c r="P416" s="238">
        <f>O416*H416</f>
        <v>0</v>
      </c>
      <c r="Q416" s="238">
        <v>0</v>
      </c>
      <c r="R416" s="238">
        <f>Q416*H416</f>
        <v>0</v>
      </c>
      <c r="S416" s="238">
        <v>0</v>
      </c>
      <c r="T416" s="239">
        <f>S416*H416</f>
        <v>0</v>
      </c>
      <c r="U416" s="39"/>
      <c r="V416" s="39"/>
      <c r="W416" s="39"/>
      <c r="X416" s="39"/>
      <c r="Y416" s="39"/>
      <c r="Z416" s="39"/>
      <c r="AA416" s="39"/>
      <c r="AB416" s="39"/>
      <c r="AC416" s="39"/>
      <c r="AD416" s="39"/>
      <c r="AE416" s="39"/>
      <c r="AR416" s="240" t="s">
        <v>357</v>
      </c>
      <c r="AT416" s="240" t="s">
        <v>352</v>
      </c>
      <c r="AU416" s="240" t="s">
        <v>84</v>
      </c>
      <c r="AY416" s="18" t="s">
        <v>350</v>
      </c>
      <c r="BE416" s="241">
        <f>IF(N416="základní",J416,0)</f>
        <v>0</v>
      </c>
      <c r="BF416" s="241">
        <f>IF(N416="snížená",J416,0)</f>
        <v>0</v>
      </c>
      <c r="BG416" s="241">
        <f>IF(N416="zákl. přenesená",J416,0)</f>
        <v>0</v>
      </c>
      <c r="BH416" s="241">
        <f>IF(N416="sníž. přenesená",J416,0)</f>
        <v>0</v>
      </c>
      <c r="BI416" s="241">
        <f>IF(N416="nulová",J416,0)</f>
        <v>0</v>
      </c>
      <c r="BJ416" s="18" t="s">
        <v>84</v>
      </c>
      <c r="BK416" s="241">
        <f>ROUND(I416*H416,2)</f>
        <v>0</v>
      </c>
      <c r="BL416" s="18" t="s">
        <v>357</v>
      </c>
      <c r="BM416" s="240" t="s">
        <v>3202</v>
      </c>
    </row>
    <row r="417" s="2" customFormat="1">
      <c r="A417" s="39"/>
      <c r="B417" s="40"/>
      <c r="C417" s="41"/>
      <c r="D417" s="242" t="s">
        <v>359</v>
      </c>
      <c r="E417" s="41"/>
      <c r="F417" s="243" t="s">
        <v>8442</v>
      </c>
      <c r="G417" s="41"/>
      <c r="H417" s="41"/>
      <c r="I417" s="244"/>
      <c r="J417" s="41"/>
      <c r="K417" s="41"/>
      <c r="L417" s="45"/>
      <c r="M417" s="245"/>
      <c r="N417" s="246"/>
      <c r="O417" s="92"/>
      <c r="P417" s="92"/>
      <c r="Q417" s="92"/>
      <c r="R417" s="92"/>
      <c r="S417" s="92"/>
      <c r="T417" s="93"/>
      <c r="U417" s="39"/>
      <c r="V417" s="39"/>
      <c r="W417" s="39"/>
      <c r="X417" s="39"/>
      <c r="Y417" s="39"/>
      <c r="Z417" s="39"/>
      <c r="AA417" s="39"/>
      <c r="AB417" s="39"/>
      <c r="AC417" s="39"/>
      <c r="AD417" s="39"/>
      <c r="AE417" s="39"/>
      <c r="AT417" s="18" t="s">
        <v>359</v>
      </c>
      <c r="AU417" s="18" t="s">
        <v>84</v>
      </c>
    </row>
    <row r="418" s="2" customFormat="1" ht="16.5" customHeight="1">
      <c r="A418" s="39"/>
      <c r="B418" s="40"/>
      <c r="C418" s="229" t="s">
        <v>2357</v>
      </c>
      <c r="D418" s="229" t="s">
        <v>352</v>
      </c>
      <c r="E418" s="230" t="s">
        <v>8514</v>
      </c>
      <c r="F418" s="231" t="s">
        <v>8308</v>
      </c>
      <c r="G418" s="232" t="s">
        <v>5017</v>
      </c>
      <c r="H418" s="233">
        <v>1</v>
      </c>
      <c r="I418" s="234"/>
      <c r="J418" s="235">
        <f>ROUND(I418*H418,2)</f>
        <v>0</v>
      </c>
      <c r="K418" s="231" t="s">
        <v>1</v>
      </c>
      <c r="L418" s="45"/>
      <c r="M418" s="236" t="s">
        <v>1</v>
      </c>
      <c r="N418" s="237" t="s">
        <v>41</v>
      </c>
      <c r="O418" s="92"/>
      <c r="P418" s="238">
        <f>O418*H418</f>
        <v>0</v>
      </c>
      <c r="Q418" s="238">
        <v>0</v>
      </c>
      <c r="R418" s="238">
        <f>Q418*H418</f>
        <v>0</v>
      </c>
      <c r="S418" s="238">
        <v>0</v>
      </c>
      <c r="T418" s="239">
        <f>S418*H418</f>
        <v>0</v>
      </c>
      <c r="U418" s="39"/>
      <c r="V418" s="39"/>
      <c r="W418" s="39"/>
      <c r="X418" s="39"/>
      <c r="Y418" s="39"/>
      <c r="Z418" s="39"/>
      <c r="AA418" s="39"/>
      <c r="AB418" s="39"/>
      <c r="AC418" s="39"/>
      <c r="AD418" s="39"/>
      <c r="AE418" s="39"/>
      <c r="AR418" s="240" t="s">
        <v>357</v>
      </c>
      <c r="AT418" s="240" t="s">
        <v>352</v>
      </c>
      <c r="AU418" s="240" t="s">
        <v>84</v>
      </c>
      <c r="AY418" s="18" t="s">
        <v>350</v>
      </c>
      <c r="BE418" s="241">
        <f>IF(N418="základní",J418,0)</f>
        <v>0</v>
      </c>
      <c r="BF418" s="241">
        <f>IF(N418="snížená",J418,0)</f>
        <v>0</v>
      </c>
      <c r="BG418" s="241">
        <f>IF(N418="zákl. přenesená",J418,0)</f>
        <v>0</v>
      </c>
      <c r="BH418" s="241">
        <f>IF(N418="sníž. přenesená",J418,0)</f>
        <v>0</v>
      </c>
      <c r="BI418" s="241">
        <f>IF(N418="nulová",J418,0)</f>
        <v>0</v>
      </c>
      <c r="BJ418" s="18" t="s">
        <v>84</v>
      </c>
      <c r="BK418" s="241">
        <f>ROUND(I418*H418,2)</f>
        <v>0</v>
      </c>
      <c r="BL418" s="18" t="s">
        <v>357</v>
      </c>
      <c r="BM418" s="240" t="s">
        <v>3213</v>
      </c>
    </row>
    <row r="419" s="2" customFormat="1">
      <c r="A419" s="39"/>
      <c r="B419" s="40"/>
      <c r="C419" s="41"/>
      <c r="D419" s="242" t="s">
        <v>359</v>
      </c>
      <c r="E419" s="41"/>
      <c r="F419" s="243" t="s">
        <v>8308</v>
      </c>
      <c r="G419" s="41"/>
      <c r="H419" s="41"/>
      <c r="I419" s="244"/>
      <c r="J419" s="41"/>
      <c r="K419" s="41"/>
      <c r="L419" s="45"/>
      <c r="M419" s="245"/>
      <c r="N419" s="246"/>
      <c r="O419" s="92"/>
      <c r="P419" s="92"/>
      <c r="Q419" s="92"/>
      <c r="R419" s="92"/>
      <c r="S419" s="92"/>
      <c r="T419" s="93"/>
      <c r="U419" s="39"/>
      <c r="V419" s="39"/>
      <c r="W419" s="39"/>
      <c r="X419" s="39"/>
      <c r="Y419" s="39"/>
      <c r="Z419" s="39"/>
      <c r="AA419" s="39"/>
      <c r="AB419" s="39"/>
      <c r="AC419" s="39"/>
      <c r="AD419" s="39"/>
      <c r="AE419" s="39"/>
      <c r="AT419" s="18" t="s">
        <v>359</v>
      </c>
      <c r="AU419" s="18" t="s">
        <v>84</v>
      </c>
    </row>
    <row r="420" s="12" customFormat="1" ht="25.92" customHeight="1">
      <c r="A420" s="12"/>
      <c r="B420" s="213"/>
      <c r="C420" s="214"/>
      <c r="D420" s="215" t="s">
        <v>75</v>
      </c>
      <c r="E420" s="216" t="s">
        <v>8515</v>
      </c>
      <c r="F420" s="216" t="s">
        <v>8516</v>
      </c>
      <c r="G420" s="214"/>
      <c r="H420" s="214"/>
      <c r="I420" s="217"/>
      <c r="J420" s="218">
        <f>BK420</f>
        <v>0</v>
      </c>
      <c r="K420" s="214"/>
      <c r="L420" s="219"/>
      <c r="M420" s="220"/>
      <c r="N420" s="221"/>
      <c r="O420" s="221"/>
      <c r="P420" s="222">
        <f>SUM(P421:P436)</f>
        <v>0</v>
      </c>
      <c r="Q420" s="221"/>
      <c r="R420" s="222">
        <f>SUM(R421:R436)</f>
        <v>0</v>
      </c>
      <c r="S420" s="221"/>
      <c r="T420" s="223">
        <f>SUM(T421:T436)</f>
        <v>0</v>
      </c>
      <c r="U420" s="12"/>
      <c r="V420" s="12"/>
      <c r="W420" s="12"/>
      <c r="X420" s="12"/>
      <c r="Y420" s="12"/>
      <c r="Z420" s="12"/>
      <c r="AA420" s="12"/>
      <c r="AB420" s="12"/>
      <c r="AC420" s="12"/>
      <c r="AD420" s="12"/>
      <c r="AE420" s="12"/>
      <c r="AR420" s="224" t="s">
        <v>84</v>
      </c>
      <c r="AT420" s="225" t="s">
        <v>75</v>
      </c>
      <c r="AU420" s="225" t="s">
        <v>76</v>
      </c>
      <c r="AY420" s="224" t="s">
        <v>350</v>
      </c>
      <c r="BK420" s="226">
        <f>SUM(BK421:BK436)</f>
        <v>0</v>
      </c>
    </row>
    <row r="421" s="2" customFormat="1" ht="33" customHeight="1">
      <c r="A421" s="39"/>
      <c r="B421" s="40"/>
      <c r="C421" s="229" t="s">
        <v>2362</v>
      </c>
      <c r="D421" s="229" t="s">
        <v>352</v>
      </c>
      <c r="E421" s="230" t="s">
        <v>8517</v>
      </c>
      <c r="F421" s="231" t="s">
        <v>8518</v>
      </c>
      <c r="G421" s="232" t="s">
        <v>4932</v>
      </c>
      <c r="H421" s="233">
        <v>1</v>
      </c>
      <c r="I421" s="234"/>
      <c r="J421" s="235">
        <f>ROUND(I421*H421,2)</f>
        <v>0</v>
      </c>
      <c r="K421" s="231" t="s">
        <v>1</v>
      </c>
      <c r="L421" s="45"/>
      <c r="M421" s="236" t="s">
        <v>1</v>
      </c>
      <c r="N421" s="237" t="s">
        <v>41</v>
      </c>
      <c r="O421" s="92"/>
      <c r="P421" s="238">
        <f>O421*H421</f>
        <v>0</v>
      </c>
      <c r="Q421" s="238">
        <v>0</v>
      </c>
      <c r="R421" s="238">
        <f>Q421*H421</f>
        <v>0</v>
      </c>
      <c r="S421" s="238">
        <v>0</v>
      </c>
      <c r="T421" s="239">
        <f>S421*H421</f>
        <v>0</v>
      </c>
      <c r="U421" s="39"/>
      <c r="V421" s="39"/>
      <c r="W421" s="39"/>
      <c r="X421" s="39"/>
      <c r="Y421" s="39"/>
      <c r="Z421" s="39"/>
      <c r="AA421" s="39"/>
      <c r="AB421" s="39"/>
      <c r="AC421" s="39"/>
      <c r="AD421" s="39"/>
      <c r="AE421" s="39"/>
      <c r="AR421" s="240" t="s">
        <v>357</v>
      </c>
      <c r="AT421" s="240" t="s">
        <v>352</v>
      </c>
      <c r="AU421" s="240" t="s">
        <v>84</v>
      </c>
      <c r="AY421" s="18" t="s">
        <v>350</v>
      </c>
      <c r="BE421" s="241">
        <f>IF(N421="základní",J421,0)</f>
        <v>0</v>
      </c>
      <c r="BF421" s="241">
        <f>IF(N421="snížená",J421,0)</f>
        <v>0</v>
      </c>
      <c r="BG421" s="241">
        <f>IF(N421="zákl. přenesená",J421,0)</f>
        <v>0</v>
      </c>
      <c r="BH421" s="241">
        <f>IF(N421="sníž. přenesená",J421,0)</f>
        <v>0</v>
      </c>
      <c r="BI421" s="241">
        <f>IF(N421="nulová",J421,0)</f>
        <v>0</v>
      </c>
      <c r="BJ421" s="18" t="s">
        <v>84</v>
      </c>
      <c r="BK421" s="241">
        <f>ROUND(I421*H421,2)</f>
        <v>0</v>
      </c>
      <c r="BL421" s="18" t="s">
        <v>357</v>
      </c>
      <c r="BM421" s="240" t="s">
        <v>3225</v>
      </c>
    </row>
    <row r="422" s="2" customFormat="1">
      <c r="A422" s="39"/>
      <c r="B422" s="40"/>
      <c r="C422" s="41"/>
      <c r="D422" s="242" t="s">
        <v>359</v>
      </c>
      <c r="E422" s="41"/>
      <c r="F422" s="243" t="s">
        <v>8518</v>
      </c>
      <c r="G422" s="41"/>
      <c r="H422" s="41"/>
      <c r="I422" s="244"/>
      <c r="J422" s="41"/>
      <c r="K422" s="41"/>
      <c r="L422" s="45"/>
      <c r="M422" s="245"/>
      <c r="N422" s="246"/>
      <c r="O422" s="92"/>
      <c r="P422" s="92"/>
      <c r="Q422" s="92"/>
      <c r="R422" s="92"/>
      <c r="S422" s="92"/>
      <c r="T422" s="93"/>
      <c r="U422" s="39"/>
      <c r="V422" s="39"/>
      <c r="W422" s="39"/>
      <c r="X422" s="39"/>
      <c r="Y422" s="39"/>
      <c r="Z422" s="39"/>
      <c r="AA422" s="39"/>
      <c r="AB422" s="39"/>
      <c r="AC422" s="39"/>
      <c r="AD422" s="39"/>
      <c r="AE422" s="39"/>
      <c r="AT422" s="18" t="s">
        <v>359</v>
      </c>
      <c r="AU422" s="18" t="s">
        <v>84</v>
      </c>
    </row>
    <row r="423" s="2" customFormat="1" ht="16.5" customHeight="1">
      <c r="A423" s="39"/>
      <c r="B423" s="40"/>
      <c r="C423" s="229" t="s">
        <v>2367</v>
      </c>
      <c r="D423" s="229" t="s">
        <v>352</v>
      </c>
      <c r="E423" s="230" t="s">
        <v>8519</v>
      </c>
      <c r="F423" s="231" t="s">
        <v>8362</v>
      </c>
      <c r="G423" s="232" t="s">
        <v>4932</v>
      </c>
      <c r="H423" s="233">
        <v>1</v>
      </c>
      <c r="I423" s="234"/>
      <c r="J423" s="235">
        <f>ROUND(I423*H423,2)</f>
        <v>0</v>
      </c>
      <c r="K423" s="231" t="s">
        <v>1</v>
      </c>
      <c r="L423" s="45"/>
      <c r="M423" s="236" t="s">
        <v>1</v>
      </c>
      <c r="N423" s="237" t="s">
        <v>41</v>
      </c>
      <c r="O423" s="92"/>
      <c r="P423" s="238">
        <f>O423*H423</f>
        <v>0</v>
      </c>
      <c r="Q423" s="238">
        <v>0</v>
      </c>
      <c r="R423" s="238">
        <f>Q423*H423</f>
        <v>0</v>
      </c>
      <c r="S423" s="238">
        <v>0</v>
      </c>
      <c r="T423" s="239">
        <f>S423*H423</f>
        <v>0</v>
      </c>
      <c r="U423" s="39"/>
      <c r="V423" s="39"/>
      <c r="W423" s="39"/>
      <c r="X423" s="39"/>
      <c r="Y423" s="39"/>
      <c r="Z423" s="39"/>
      <c r="AA423" s="39"/>
      <c r="AB423" s="39"/>
      <c r="AC423" s="39"/>
      <c r="AD423" s="39"/>
      <c r="AE423" s="39"/>
      <c r="AR423" s="240" t="s">
        <v>357</v>
      </c>
      <c r="AT423" s="240" t="s">
        <v>352</v>
      </c>
      <c r="AU423" s="240" t="s">
        <v>84</v>
      </c>
      <c r="AY423" s="18" t="s">
        <v>350</v>
      </c>
      <c r="BE423" s="241">
        <f>IF(N423="základní",J423,0)</f>
        <v>0</v>
      </c>
      <c r="BF423" s="241">
        <f>IF(N423="snížená",J423,0)</f>
        <v>0</v>
      </c>
      <c r="BG423" s="241">
        <f>IF(N423="zákl. přenesená",J423,0)</f>
        <v>0</v>
      </c>
      <c r="BH423" s="241">
        <f>IF(N423="sníž. přenesená",J423,0)</f>
        <v>0</v>
      </c>
      <c r="BI423" s="241">
        <f>IF(N423="nulová",J423,0)</f>
        <v>0</v>
      </c>
      <c r="BJ423" s="18" t="s">
        <v>84</v>
      </c>
      <c r="BK423" s="241">
        <f>ROUND(I423*H423,2)</f>
        <v>0</v>
      </c>
      <c r="BL423" s="18" t="s">
        <v>357</v>
      </c>
      <c r="BM423" s="240" t="s">
        <v>3237</v>
      </c>
    </row>
    <row r="424" s="2" customFormat="1">
      <c r="A424" s="39"/>
      <c r="B424" s="40"/>
      <c r="C424" s="41"/>
      <c r="D424" s="242" t="s">
        <v>359</v>
      </c>
      <c r="E424" s="41"/>
      <c r="F424" s="243" t="s">
        <v>8362</v>
      </c>
      <c r="G424" s="41"/>
      <c r="H424" s="41"/>
      <c r="I424" s="244"/>
      <c r="J424" s="41"/>
      <c r="K424" s="41"/>
      <c r="L424" s="45"/>
      <c r="M424" s="245"/>
      <c r="N424" s="246"/>
      <c r="O424" s="92"/>
      <c r="P424" s="92"/>
      <c r="Q424" s="92"/>
      <c r="R424" s="92"/>
      <c r="S424" s="92"/>
      <c r="T424" s="93"/>
      <c r="U424" s="39"/>
      <c r="V424" s="39"/>
      <c r="W424" s="39"/>
      <c r="X424" s="39"/>
      <c r="Y424" s="39"/>
      <c r="Z424" s="39"/>
      <c r="AA424" s="39"/>
      <c r="AB424" s="39"/>
      <c r="AC424" s="39"/>
      <c r="AD424" s="39"/>
      <c r="AE424" s="39"/>
      <c r="AT424" s="18" t="s">
        <v>359</v>
      </c>
      <c r="AU424" s="18" t="s">
        <v>84</v>
      </c>
    </row>
    <row r="425" s="2" customFormat="1" ht="16.5" customHeight="1">
      <c r="A425" s="39"/>
      <c r="B425" s="40"/>
      <c r="C425" s="229" t="s">
        <v>2372</v>
      </c>
      <c r="D425" s="229" t="s">
        <v>352</v>
      </c>
      <c r="E425" s="230" t="s">
        <v>8520</v>
      </c>
      <c r="F425" s="231" t="s">
        <v>8370</v>
      </c>
      <c r="G425" s="232" t="s">
        <v>4932</v>
      </c>
      <c r="H425" s="233">
        <v>1</v>
      </c>
      <c r="I425" s="234"/>
      <c r="J425" s="235">
        <f>ROUND(I425*H425,2)</f>
        <v>0</v>
      </c>
      <c r="K425" s="231" t="s">
        <v>1</v>
      </c>
      <c r="L425" s="45"/>
      <c r="M425" s="236" t="s">
        <v>1</v>
      </c>
      <c r="N425" s="237" t="s">
        <v>41</v>
      </c>
      <c r="O425" s="92"/>
      <c r="P425" s="238">
        <f>O425*H425</f>
        <v>0</v>
      </c>
      <c r="Q425" s="238">
        <v>0</v>
      </c>
      <c r="R425" s="238">
        <f>Q425*H425</f>
        <v>0</v>
      </c>
      <c r="S425" s="238">
        <v>0</v>
      </c>
      <c r="T425" s="239">
        <f>S425*H425</f>
        <v>0</v>
      </c>
      <c r="U425" s="39"/>
      <c r="V425" s="39"/>
      <c r="W425" s="39"/>
      <c r="X425" s="39"/>
      <c r="Y425" s="39"/>
      <c r="Z425" s="39"/>
      <c r="AA425" s="39"/>
      <c r="AB425" s="39"/>
      <c r="AC425" s="39"/>
      <c r="AD425" s="39"/>
      <c r="AE425" s="39"/>
      <c r="AR425" s="240" t="s">
        <v>357</v>
      </c>
      <c r="AT425" s="240" t="s">
        <v>352</v>
      </c>
      <c r="AU425" s="240" t="s">
        <v>84</v>
      </c>
      <c r="AY425" s="18" t="s">
        <v>350</v>
      </c>
      <c r="BE425" s="241">
        <f>IF(N425="základní",J425,0)</f>
        <v>0</v>
      </c>
      <c r="BF425" s="241">
        <f>IF(N425="snížená",J425,0)</f>
        <v>0</v>
      </c>
      <c r="BG425" s="241">
        <f>IF(N425="zákl. přenesená",J425,0)</f>
        <v>0</v>
      </c>
      <c r="BH425" s="241">
        <f>IF(N425="sníž. přenesená",J425,0)</f>
        <v>0</v>
      </c>
      <c r="BI425" s="241">
        <f>IF(N425="nulová",J425,0)</f>
        <v>0</v>
      </c>
      <c r="BJ425" s="18" t="s">
        <v>84</v>
      </c>
      <c r="BK425" s="241">
        <f>ROUND(I425*H425,2)</f>
        <v>0</v>
      </c>
      <c r="BL425" s="18" t="s">
        <v>357</v>
      </c>
      <c r="BM425" s="240" t="s">
        <v>3250</v>
      </c>
    </row>
    <row r="426" s="2" customFormat="1">
      <c r="A426" s="39"/>
      <c r="B426" s="40"/>
      <c r="C426" s="41"/>
      <c r="D426" s="242" t="s">
        <v>359</v>
      </c>
      <c r="E426" s="41"/>
      <c r="F426" s="243" t="s">
        <v>8370</v>
      </c>
      <c r="G426" s="41"/>
      <c r="H426" s="41"/>
      <c r="I426" s="244"/>
      <c r="J426" s="41"/>
      <c r="K426" s="41"/>
      <c r="L426" s="45"/>
      <c r="M426" s="245"/>
      <c r="N426" s="246"/>
      <c r="O426" s="92"/>
      <c r="P426" s="92"/>
      <c r="Q426" s="92"/>
      <c r="R426" s="92"/>
      <c r="S426" s="92"/>
      <c r="T426" s="93"/>
      <c r="U426" s="39"/>
      <c r="V426" s="39"/>
      <c r="W426" s="39"/>
      <c r="X426" s="39"/>
      <c r="Y426" s="39"/>
      <c r="Z426" s="39"/>
      <c r="AA426" s="39"/>
      <c r="AB426" s="39"/>
      <c r="AC426" s="39"/>
      <c r="AD426" s="39"/>
      <c r="AE426" s="39"/>
      <c r="AT426" s="18" t="s">
        <v>359</v>
      </c>
      <c r="AU426" s="18" t="s">
        <v>84</v>
      </c>
    </row>
    <row r="427" s="2" customFormat="1" ht="21.75" customHeight="1">
      <c r="A427" s="39"/>
      <c r="B427" s="40"/>
      <c r="C427" s="229" t="s">
        <v>2377</v>
      </c>
      <c r="D427" s="229" t="s">
        <v>352</v>
      </c>
      <c r="E427" s="230" t="s">
        <v>8521</v>
      </c>
      <c r="F427" s="231" t="s">
        <v>8391</v>
      </c>
      <c r="G427" s="232" t="s">
        <v>8385</v>
      </c>
      <c r="H427" s="233">
        <v>1</v>
      </c>
      <c r="I427" s="234"/>
      <c r="J427" s="235">
        <f>ROUND(I427*H427,2)</f>
        <v>0</v>
      </c>
      <c r="K427" s="231" t="s">
        <v>1</v>
      </c>
      <c r="L427" s="45"/>
      <c r="M427" s="236" t="s">
        <v>1</v>
      </c>
      <c r="N427" s="237" t="s">
        <v>41</v>
      </c>
      <c r="O427" s="92"/>
      <c r="P427" s="238">
        <f>O427*H427</f>
        <v>0</v>
      </c>
      <c r="Q427" s="238">
        <v>0</v>
      </c>
      <c r="R427" s="238">
        <f>Q427*H427</f>
        <v>0</v>
      </c>
      <c r="S427" s="238">
        <v>0</v>
      </c>
      <c r="T427" s="239">
        <f>S427*H427</f>
        <v>0</v>
      </c>
      <c r="U427" s="39"/>
      <c r="V427" s="39"/>
      <c r="W427" s="39"/>
      <c r="X427" s="39"/>
      <c r="Y427" s="39"/>
      <c r="Z427" s="39"/>
      <c r="AA427" s="39"/>
      <c r="AB427" s="39"/>
      <c r="AC427" s="39"/>
      <c r="AD427" s="39"/>
      <c r="AE427" s="39"/>
      <c r="AR427" s="240" t="s">
        <v>357</v>
      </c>
      <c r="AT427" s="240" t="s">
        <v>352</v>
      </c>
      <c r="AU427" s="240" t="s">
        <v>84</v>
      </c>
      <c r="AY427" s="18" t="s">
        <v>350</v>
      </c>
      <c r="BE427" s="241">
        <f>IF(N427="základní",J427,0)</f>
        <v>0</v>
      </c>
      <c r="BF427" s="241">
        <f>IF(N427="snížená",J427,0)</f>
        <v>0</v>
      </c>
      <c r="BG427" s="241">
        <f>IF(N427="zákl. přenesená",J427,0)</f>
        <v>0</v>
      </c>
      <c r="BH427" s="241">
        <f>IF(N427="sníž. přenesená",J427,0)</f>
        <v>0</v>
      </c>
      <c r="BI427" s="241">
        <f>IF(N427="nulová",J427,0)</f>
        <v>0</v>
      </c>
      <c r="BJ427" s="18" t="s">
        <v>84</v>
      </c>
      <c r="BK427" s="241">
        <f>ROUND(I427*H427,2)</f>
        <v>0</v>
      </c>
      <c r="BL427" s="18" t="s">
        <v>357</v>
      </c>
      <c r="BM427" s="240" t="s">
        <v>3262</v>
      </c>
    </row>
    <row r="428" s="2" customFormat="1">
      <c r="A428" s="39"/>
      <c r="B428" s="40"/>
      <c r="C428" s="41"/>
      <c r="D428" s="242" t="s">
        <v>359</v>
      </c>
      <c r="E428" s="41"/>
      <c r="F428" s="243" t="s">
        <v>8391</v>
      </c>
      <c r="G428" s="41"/>
      <c r="H428" s="41"/>
      <c r="I428" s="244"/>
      <c r="J428" s="41"/>
      <c r="K428" s="41"/>
      <c r="L428" s="45"/>
      <c r="M428" s="245"/>
      <c r="N428" s="246"/>
      <c r="O428" s="92"/>
      <c r="P428" s="92"/>
      <c r="Q428" s="92"/>
      <c r="R428" s="92"/>
      <c r="S428" s="92"/>
      <c r="T428" s="93"/>
      <c r="U428" s="39"/>
      <c r="V428" s="39"/>
      <c r="W428" s="39"/>
      <c r="X428" s="39"/>
      <c r="Y428" s="39"/>
      <c r="Z428" s="39"/>
      <c r="AA428" s="39"/>
      <c r="AB428" s="39"/>
      <c r="AC428" s="39"/>
      <c r="AD428" s="39"/>
      <c r="AE428" s="39"/>
      <c r="AT428" s="18" t="s">
        <v>359</v>
      </c>
      <c r="AU428" s="18" t="s">
        <v>84</v>
      </c>
    </row>
    <row r="429" s="2" customFormat="1" ht="24.15" customHeight="1">
      <c r="A429" s="39"/>
      <c r="B429" s="40"/>
      <c r="C429" s="229" t="s">
        <v>2382</v>
      </c>
      <c r="D429" s="229" t="s">
        <v>352</v>
      </c>
      <c r="E429" s="230" t="s">
        <v>8522</v>
      </c>
      <c r="F429" s="231" t="s">
        <v>8387</v>
      </c>
      <c r="G429" s="232" t="s">
        <v>8385</v>
      </c>
      <c r="H429" s="233">
        <v>18</v>
      </c>
      <c r="I429" s="234"/>
      <c r="J429" s="235">
        <f>ROUND(I429*H429,2)</f>
        <v>0</v>
      </c>
      <c r="K429" s="231" t="s">
        <v>1</v>
      </c>
      <c r="L429" s="45"/>
      <c r="M429" s="236" t="s">
        <v>1</v>
      </c>
      <c r="N429" s="237" t="s">
        <v>41</v>
      </c>
      <c r="O429" s="92"/>
      <c r="P429" s="238">
        <f>O429*H429</f>
        <v>0</v>
      </c>
      <c r="Q429" s="238">
        <v>0</v>
      </c>
      <c r="R429" s="238">
        <f>Q429*H429</f>
        <v>0</v>
      </c>
      <c r="S429" s="238">
        <v>0</v>
      </c>
      <c r="T429" s="239">
        <f>S429*H429</f>
        <v>0</v>
      </c>
      <c r="U429" s="39"/>
      <c r="V429" s="39"/>
      <c r="W429" s="39"/>
      <c r="X429" s="39"/>
      <c r="Y429" s="39"/>
      <c r="Z429" s="39"/>
      <c r="AA429" s="39"/>
      <c r="AB429" s="39"/>
      <c r="AC429" s="39"/>
      <c r="AD429" s="39"/>
      <c r="AE429" s="39"/>
      <c r="AR429" s="240" t="s">
        <v>357</v>
      </c>
      <c r="AT429" s="240" t="s">
        <v>352</v>
      </c>
      <c r="AU429" s="240" t="s">
        <v>84</v>
      </c>
      <c r="AY429" s="18" t="s">
        <v>350</v>
      </c>
      <c r="BE429" s="241">
        <f>IF(N429="základní",J429,0)</f>
        <v>0</v>
      </c>
      <c r="BF429" s="241">
        <f>IF(N429="snížená",J429,0)</f>
        <v>0</v>
      </c>
      <c r="BG429" s="241">
        <f>IF(N429="zákl. přenesená",J429,0)</f>
        <v>0</v>
      </c>
      <c r="BH429" s="241">
        <f>IF(N429="sníž. přenesená",J429,0)</f>
        <v>0</v>
      </c>
      <c r="BI429" s="241">
        <f>IF(N429="nulová",J429,0)</f>
        <v>0</v>
      </c>
      <c r="BJ429" s="18" t="s">
        <v>84</v>
      </c>
      <c r="BK429" s="241">
        <f>ROUND(I429*H429,2)</f>
        <v>0</v>
      </c>
      <c r="BL429" s="18" t="s">
        <v>357</v>
      </c>
      <c r="BM429" s="240" t="s">
        <v>3275</v>
      </c>
    </row>
    <row r="430" s="2" customFormat="1">
      <c r="A430" s="39"/>
      <c r="B430" s="40"/>
      <c r="C430" s="41"/>
      <c r="D430" s="242" t="s">
        <v>359</v>
      </c>
      <c r="E430" s="41"/>
      <c r="F430" s="243" t="s">
        <v>8387</v>
      </c>
      <c r="G430" s="41"/>
      <c r="H430" s="41"/>
      <c r="I430" s="244"/>
      <c r="J430" s="41"/>
      <c r="K430" s="41"/>
      <c r="L430" s="45"/>
      <c r="M430" s="245"/>
      <c r="N430" s="246"/>
      <c r="O430" s="92"/>
      <c r="P430" s="92"/>
      <c r="Q430" s="92"/>
      <c r="R430" s="92"/>
      <c r="S430" s="92"/>
      <c r="T430" s="93"/>
      <c r="U430" s="39"/>
      <c r="V430" s="39"/>
      <c r="W430" s="39"/>
      <c r="X430" s="39"/>
      <c r="Y430" s="39"/>
      <c r="Z430" s="39"/>
      <c r="AA430" s="39"/>
      <c r="AB430" s="39"/>
      <c r="AC430" s="39"/>
      <c r="AD430" s="39"/>
      <c r="AE430" s="39"/>
      <c r="AT430" s="18" t="s">
        <v>359</v>
      </c>
      <c r="AU430" s="18" t="s">
        <v>84</v>
      </c>
    </row>
    <row r="431" s="2" customFormat="1" ht="24.15" customHeight="1">
      <c r="A431" s="39"/>
      <c r="B431" s="40"/>
      <c r="C431" s="229" t="s">
        <v>2388</v>
      </c>
      <c r="D431" s="229" t="s">
        <v>352</v>
      </c>
      <c r="E431" s="230" t="s">
        <v>8523</v>
      </c>
      <c r="F431" s="231" t="s">
        <v>8384</v>
      </c>
      <c r="G431" s="232" t="s">
        <v>8385</v>
      </c>
      <c r="H431" s="233">
        <v>5</v>
      </c>
      <c r="I431" s="234"/>
      <c r="J431" s="235">
        <f>ROUND(I431*H431,2)</f>
        <v>0</v>
      </c>
      <c r="K431" s="231" t="s">
        <v>1</v>
      </c>
      <c r="L431" s="45"/>
      <c r="M431" s="236" t="s">
        <v>1</v>
      </c>
      <c r="N431" s="237" t="s">
        <v>41</v>
      </c>
      <c r="O431" s="92"/>
      <c r="P431" s="238">
        <f>O431*H431</f>
        <v>0</v>
      </c>
      <c r="Q431" s="238">
        <v>0</v>
      </c>
      <c r="R431" s="238">
        <f>Q431*H431</f>
        <v>0</v>
      </c>
      <c r="S431" s="238">
        <v>0</v>
      </c>
      <c r="T431" s="239">
        <f>S431*H431</f>
        <v>0</v>
      </c>
      <c r="U431" s="39"/>
      <c r="V431" s="39"/>
      <c r="W431" s="39"/>
      <c r="X431" s="39"/>
      <c r="Y431" s="39"/>
      <c r="Z431" s="39"/>
      <c r="AA431" s="39"/>
      <c r="AB431" s="39"/>
      <c r="AC431" s="39"/>
      <c r="AD431" s="39"/>
      <c r="AE431" s="39"/>
      <c r="AR431" s="240" t="s">
        <v>357</v>
      </c>
      <c r="AT431" s="240" t="s">
        <v>352</v>
      </c>
      <c r="AU431" s="240" t="s">
        <v>84</v>
      </c>
      <c r="AY431" s="18" t="s">
        <v>350</v>
      </c>
      <c r="BE431" s="241">
        <f>IF(N431="základní",J431,0)</f>
        <v>0</v>
      </c>
      <c r="BF431" s="241">
        <f>IF(N431="snížená",J431,0)</f>
        <v>0</v>
      </c>
      <c r="BG431" s="241">
        <f>IF(N431="zákl. přenesená",J431,0)</f>
        <v>0</v>
      </c>
      <c r="BH431" s="241">
        <f>IF(N431="sníž. přenesená",J431,0)</f>
        <v>0</v>
      </c>
      <c r="BI431" s="241">
        <f>IF(N431="nulová",J431,0)</f>
        <v>0</v>
      </c>
      <c r="BJ431" s="18" t="s">
        <v>84</v>
      </c>
      <c r="BK431" s="241">
        <f>ROUND(I431*H431,2)</f>
        <v>0</v>
      </c>
      <c r="BL431" s="18" t="s">
        <v>357</v>
      </c>
      <c r="BM431" s="240" t="s">
        <v>3288</v>
      </c>
    </row>
    <row r="432" s="2" customFormat="1">
      <c r="A432" s="39"/>
      <c r="B432" s="40"/>
      <c r="C432" s="41"/>
      <c r="D432" s="242" t="s">
        <v>359</v>
      </c>
      <c r="E432" s="41"/>
      <c r="F432" s="243" t="s">
        <v>8384</v>
      </c>
      <c r="G432" s="41"/>
      <c r="H432" s="41"/>
      <c r="I432" s="244"/>
      <c r="J432" s="41"/>
      <c r="K432" s="41"/>
      <c r="L432" s="45"/>
      <c r="M432" s="245"/>
      <c r="N432" s="246"/>
      <c r="O432" s="92"/>
      <c r="P432" s="92"/>
      <c r="Q432" s="92"/>
      <c r="R432" s="92"/>
      <c r="S432" s="92"/>
      <c r="T432" s="93"/>
      <c r="U432" s="39"/>
      <c r="V432" s="39"/>
      <c r="W432" s="39"/>
      <c r="X432" s="39"/>
      <c r="Y432" s="39"/>
      <c r="Z432" s="39"/>
      <c r="AA432" s="39"/>
      <c r="AB432" s="39"/>
      <c r="AC432" s="39"/>
      <c r="AD432" s="39"/>
      <c r="AE432" s="39"/>
      <c r="AT432" s="18" t="s">
        <v>359</v>
      </c>
      <c r="AU432" s="18" t="s">
        <v>84</v>
      </c>
    </row>
    <row r="433" s="2" customFormat="1" ht="24.15" customHeight="1">
      <c r="A433" s="39"/>
      <c r="B433" s="40"/>
      <c r="C433" s="229" t="s">
        <v>2393</v>
      </c>
      <c r="D433" s="229" t="s">
        <v>352</v>
      </c>
      <c r="E433" s="230" t="s">
        <v>8524</v>
      </c>
      <c r="F433" s="231" t="s">
        <v>8382</v>
      </c>
      <c r="G433" s="232" t="s">
        <v>355</v>
      </c>
      <c r="H433" s="233">
        <v>2</v>
      </c>
      <c r="I433" s="234"/>
      <c r="J433" s="235">
        <f>ROUND(I433*H433,2)</f>
        <v>0</v>
      </c>
      <c r="K433" s="231" t="s">
        <v>1</v>
      </c>
      <c r="L433" s="45"/>
      <c r="M433" s="236" t="s">
        <v>1</v>
      </c>
      <c r="N433" s="237" t="s">
        <v>41</v>
      </c>
      <c r="O433" s="92"/>
      <c r="P433" s="238">
        <f>O433*H433</f>
        <v>0</v>
      </c>
      <c r="Q433" s="238">
        <v>0</v>
      </c>
      <c r="R433" s="238">
        <f>Q433*H433</f>
        <v>0</v>
      </c>
      <c r="S433" s="238">
        <v>0</v>
      </c>
      <c r="T433" s="239">
        <f>S433*H433</f>
        <v>0</v>
      </c>
      <c r="U433" s="39"/>
      <c r="V433" s="39"/>
      <c r="W433" s="39"/>
      <c r="X433" s="39"/>
      <c r="Y433" s="39"/>
      <c r="Z433" s="39"/>
      <c r="AA433" s="39"/>
      <c r="AB433" s="39"/>
      <c r="AC433" s="39"/>
      <c r="AD433" s="39"/>
      <c r="AE433" s="39"/>
      <c r="AR433" s="240" t="s">
        <v>357</v>
      </c>
      <c r="AT433" s="240" t="s">
        <v>352</v>
      </c>
      <c r="AU433" s="240" t="s">
        <v>84</v>
      </c>
      <c r="AY433" s="18" t="s">
        <v>350</v>
      </c>
      <c r="BE433" s="241">
        <f>IF(N433="základní",J433,0)</f>
        <v>0</v>
      </c>
      <c r="BF433" s="241">
        <f>IF(N433="snížená",J433,0)</f>
        <v>0</v>
      </c>
      <c r="BG433" s="241">
        <f>IF(N433="zákl. přenesená",J433,0)</f>
        <v>0</v>
      </c>
      <c r="BH433" s="241">
        <f>IF(N433="sníž. přenesená",J433,0)</f>
        <v>0</v>
      </c>
      <c r="BI433" s="241">
        <f>IF(N433="nulová",J433,0)</f>
        <v>0</v>
      </c>
      <c r="BJ433" s="18" t="s">
        <v>84</v>
      </c>
      <c r="BK433" s="241">
        <f>ROUND(I433*H433,2)</f>
        <v>0</v>
      </c>
      <c r="BL433" s="18" t="s">
        <v>357</v>
      </c>
      <c r="BM433" s="240" t="s">
        <v>3298</v>
      </c>
    </row>
    <row r="434" s="2" customFormat="1">
      <c r="A434" s="39"/>
      <c r="B434" s="40"/>
      <c r="C434" s="41"/>
      <c r="D434" s="242" t="s">
        <v>359</v>
      </c>
      <c r="E434" s="41"/>
      <c r="F434" s="243" t="s">
        <v>8382</v>
      </c>
      <c r="G434" s="41"/>
      <c r="H434" s="41"/>
      <c r="I434" s="244"/>
      <c r="J434" s="41"/>
      <c r="K434" s="41"/>
      <c r="L434" s="45"/>
      <c r="M434" s="245"/>
      <c r="N434" s="246"/>
      <c r="O434" s="92"/>
      <c r="P434" s="92"/>
      <c r="Q434" s="92"/>
      <c r="R434" s="92"/>
      <c r="S434" s="92"/>
      <c r="T434" s="93"/>
      <c r="U434" s="39"/>
      <c r="V434" s="39"/>
      <c r="W434" s="39"/>
      <c r="X434" s="39"/>
      <c r="Y434" s="39"/>
      <c r="Z434" s="39"/>
      <c r="AA434" s="39"/>
      <c r="AB434" s="39"/>
      <c r="AC434" s="39"/>
      <c r="AD434" s="39"/>
      <c r="AE434" s="39"/>
      <c r="AT434" s="18" t="s">
        <v>359</v>
      </c>
      <c r="AU434" s="18" t="s">
        <v>84</v>
      </c>
    </row>
    <row r="435" s="2" customFormat="1" ht="16.5" customHeight="1">
      <c r="A435" s="39"/>
      <c r="B435" s="40"/>
      <c r="C435" s="229" t="s">
        <v>2407</v>
      </c>
      <c r="D435" s="229" t="s">
        <v>352</v>
      </c>
      <c r="E435" s="230" t="s">
        <v>8525</v>
      </c>
      <c r="F435" s="231" t="s">
        <v>8308</v>
      </c>
      <c r="G435" s="232" t="s">
        <v>5017</v>
      </c>
      <c r="H435" s="233">
        <v>1</v>
      </c>
      <c r="I435" s="234"/>
      <c r="J435" s="235">
        <f>ROUND(I435*H435,2)</f>
        <v>0</v>
      </c>
      <c r="K435" s="231" t="s">
        <v>1</v>
      </c>
      <c r="L435" s="45"/>
      <c r="M435" s="236" t="s">
        <v>1</v>
      </c>
      <c r="N435" s="237" t="s">
        <v>41</v>
      </c>
      <c r="O435" s="92"/>
      <c r="P435" s="238">
        <f>O435*H435</f>
        <v>0</v>
      </c>
      <c r="Q435" s="238">
        <v>0</v>
      </c>
      <c r="R435" s="238">
        <f>Q435*H435</f>
        <v>0</v>
      </c>
      <c r="S435" s="238">
        <v>0</v>
      </c>
      <c r="T435" s="239">
        <f>S435*H435</f>
        <v>0</v>
      </c>
      <c r="U435" s="39"/>
      <c r="V435" s="39"/>
      <c r="W435" s="39"/>
      <c r="X435" s="39"/>
      <c r="Y435" s="39"/>
      <c r="Z435" s="39"/>
      <c r="AA435" s="39"/>
      <c r="AB435" s="39"/>
      <c r="AC435" s="39"/>
      <c r="AD435" s="39"/>
      <c r="AE435" s="39"/>
      <c r="AR435" s="240" t="s">
        <v>357</v>
      </c>
      <c r="AT435" s="240" t="s">
        <v>352</v>
      </c>
      <c r="AU435" s="240" t="s">
        <v>84</v>
      </c>
      <c r="AY435" s="18" t="s">
        <v>350</v>
      </c>
      <c r="BE435" s="241">
        <f>IF(N435="základní",J435,0)</f>
        <v>0</v>
      </c>
      <c r="BF435" s="241">
        <f>IF(N435="snížená",J435,0)</f>
        <v>0</v>
      </c>
      <c r="BG435" s="241">
        <f>IF(N435="zákl. přenesená",J435,0)</f>
        <v>0</v>
      </c>
      <c r="BH435" s="241">
        <f>IF(N435="sníž. přenesená",J435,0)</f>
        <v>0</v>
      </c>
      <c r="BI435" s="241">
        <f>IF(N435="nulová",J435,0)</f>
        <v>0</v>
      </c>
      <c r="BJ435" s="18" t="s">
        <v>84</v>
      </c>
      <c r="BK435" s="241">
        <f>ROUND(I435*H435,2)</f>
        <v>0</v>
      </c>
      <c r="BL435" s="18" t="s">
        <v>357</v>
      </c>
      <c r="BM435" s="240" t="s">
        <v>3310</v>
      </c>
    </row>
    <row r="436" s="2" customFormat="1">
      <c r="A436" s="39"/>
      <c r="B436" s="40"/>
      <c r="C436" s="41"/>
      <c r="D436" s="242" t="s">
        <v>359</v>
      </c>
      <c r="E436" s="41"/>
      <c r="F436" s="243" t="s">
        <v>8308</v>
      </c>
      <c r="G436" s="41"/>
      <c r="H436" s="41"/>
      <c r="I436" s="244"/>
      <c r="J436" s="41"/>
      <c r="K436" s="41"/>
      <c r="L436" s="45"/>
      <c r="M436" s="245"/>
      <c r="N436" s="246"/>
      <c r="O436" s="92"/>
      <c r="P436" s="92"/>
      <c r="Q436" s="92"/>
      <c r="R436" s="92"/>
      <c r="S436" s="92"/>
      <c r="T436" s="93"/>
      <c r="U436" s="39"/>
      <c r="V436" s="39"/>
      <c r="W436" s="39"/>
      <c r="X436" s="39"/>
      <c r="Y436" s="39"/>
      <c r="Z436" s="39"/>
      <c r="AA436" s="39"/>
      <c r="AB436" s="39"/>
      <c r="AC436" s="39"/>
      <c r="AD436" s="39"/>
      <c r="AE436" s="39"/>
      <c r="AT436" s="18" t="s">
        <v>359</v>
      </c>
      <c r="AU436" s="18" t="s">
        <v>84</v>
      </c>
    </row>
    <row r="437" s="12" customFormat="1" ht="25.92" customHeight="1">
      <c r="A437" s="12"/>
      <c r="B437" s="213"/>
      <c r="C437" s="214"/>
      <c r="D437" s="215" t="s">
        <v>75</v>
      </c>
      <c r="E437" s="216" t="s">
        <v>8526</v>
      </c>
      <c r="F437" s="216" t="s">
        <v>8527</v>
      </c>
      <c r="G437" s="214"/>
      <c r="H437" s="214"/>
      <c r="I437" s="217"/>
      <c r="J437" s="218">
        <f>BK437</f>
        <v>0</v>
      </c>
      <c r="K437" s="214"/>
      <c r="L437" s="219"/>
      <c r="M437" s="220"/>
      <c r="N437" s="221"/>
      <c r="O437" s="221"/>
      <c r="P437" s="222">
        <f>SUM(P438:P447)</f>
        <v>0</v>
      </c>
      <c r="Q437" s="221"/>
      <c r="R437" s="222">
        <f>SUM(R438:R447)</f>
        <v>0</v>
      </c>
      <c r="S437" s="221"/>
      <c r="T437" s="223">
        <f>SUM(T438:T447)</f>
        <v>0</v>
      </c>
      <c r="U437" s="12"/>
      <c r="V437" s="12"/>
      <c r="W437" s="12"/>
      <c r="X437" s="12"/>
      <c r="Y437" s="12"/>
      <c r="Z437" s="12"/>
      <c r="AA437" s="12"/>
      <c r="AB437" s="12"/>
      <c r="AC437" s="12"/>
      <c r="AD437" s="12"/>
      <c r="AE437" s="12"/>
      <c r="AR437" s="224" t="s">
        <v>84</v>
      </c>
      <c r="AT437" s="225" t="s">
        <v>75</v>
      </c>
      <c r="AU437" s="225" t="s">
        <v>76</v>
      </c>
      <c r="AY437" s="224" t="s">
        <v>350</v>
      </c>
      <c r="BK437" s="226">
        <f>SUM(BK438:BK447)</f>
        <v>0</v>
      </c>
    </row>
    <row r="438" s="2" customFormat="1" ht="33" customHeight="1">
      <c r="A438" s="39"/>
      <c r="B438" s="40"/>
      <c r="C438" s="229" t="s">
        <v>2438</v>
      </c>
      <c r="D438" s="229" t="s">
        <v>352</v>
      </c>
      <c r="E438" s="230" t="s">
        <v>8528</v>
      </c>
      <c r="F438" s="231" t="s">
        <v>8529</v>
      </c>
      <c r="G438" s="232" t="s">
        <v>4932</v>
      </c>
      <c r="H438" s="233">
        <v>1</v>
      </c>
      <c r="I438" s="234"/>
      <c r="J438" s="235">
        <f>ROUND(I438*H438,2)</f>
        <v>0</v>
      </c>
      <c r="K438" s="231" t="s">
        <v>1</v>
      </c>
      <c r="L438" s="45"/>
      <c r="M438" s="236" t="s">
        <v>1</v>
      </c>
      <c r="N438" s="237" t="s">
        <v>41</v>
      </c>
      <c r="O438" s="92"/>
      <c r="P438" s="238">
        <f>O438*H438</f>
        <v>0</v>
      </c>
      <c r="Q438" s="238">
        <v>0</v>
      </c>
      <c r="R438" s="238">
        <f>Q438*H438</f>
        <v>0</v>
      </c>
      <c r="S438" s="238">
        <v>0</v>
      </c>
      <c r="T438" s="239">
        <f>S438*H438</f>
        <v>0</v>
      </c>
      <c r="U438" s="39"/>
      <c r="V438" s="39"/>
      <c r="W438" s="39"/>
      <c r="X438" s="39"/>
      <c r="Y438" s="39"/>
      <c r="Z438" s="39"/>
      <c r="AA438" s="39"/>
      <c r="AB438" s="39"/>
      <c r="AC438" s="39"/>
      <c r="AD438" s="39"/>
      <c r="AE438" s="39"/>
      <c r="AR438" s="240" t="s">
        <v>357</v>
      </c>
      <c r="AT438" s="240" t="s">
        <v>352</v>
      </c>
      <c r="AU438" s="240" t="s">
        <v>84</v>
      </c>
      <c r="AY438" s="18" t="s">
        <v>350</v>
      </c>
      <c r="BE438" s="241">
        <f>IF(N438="základní",J438,0)</f>
        <v>0</v>
      </c>
      <c r="BF438" s="241">
        <f>IF(N438="snížená",J438,0)</f>
        <v>0</v>
      </c>
      <c r="BG438" s="241">
        <f>IF(N438="zákl. přenesená",J438,0)</f>
        <v>0</v>
      </c>
      <c r="BH438" s="241">
        <f>IF(N438="sníž. přenesená",J438,0)</f>
        <v>0</v>
      </c>
      <c r="BI438" s="241">
        <f>IF(N438="nulová",J438,0)</f>
        <v>0</v>
      </c>
      <c r="BJ438" s="18" t="s">
        <v>84</v>
      </c>
      <c r="BK438" s="241">
        <f>ROUND(I438*H438,2)</f>
        <v>0</v>
      </c>
      <c r="BL438" s="18" t="s">
        <v>357</v>
      </c>
      <c r="BM438" s="240" t="s">
        <v>3322</v>
      </c>
    </row>
    <row r="439" s="2" customFormat="1">
      <c r="A439" s="39"/>
      <c r="B439" s="40"/>
      <c r="C439" s="41"/>
      <c r="D439" s="242" t="s">
        <v>359</v>
      </c>
      <c r="E439" s="41"/>
      <c r="F439" s="243" t="s">
        <v>8529</v>
      </c>
      <c r="G439" s="41"/>
      <c r="H439" s="41"/>
      <c r="I439" s="244"/>
      <c r="J439" s="41"/>
      <c r="K439" s="41"/>
      <c r="L439" s="45"/>
      <c r="M439" s="245"/>
      <c r="N439" s="246"/>
      <c r="O439" s="92"/>
      <c r="P439" s="92"/>
      <c r="Q439" s="92"/>
      <c r="R439" s="92"/>
      <c r="S439" s="92"/>
      <c r="T439" s="93"/>
      <c r="U439" s="39"/>
      <c r="V439" s="39"/>
      <c r="W439" s="39"/>
      <c r="X439" s="39"/>
      <c r="Y439" s="39"/>
      <c r="Z439" s="39"/>
      <c r="AA439" s="39"/>
      <c r="AB439" s="39"/>
      <c r="AC439" s="39"/>
      <c r="AD439" s="39"/>
      <c r="AE439" s="39"/>
      <c r="AT439" s="18" t="s">
        <v>359</v>
      </c>
      <c r="AU439" s="18" t="s">
        <v>84</v>
      </c>
    </row>
    <row r="440" s="2" customFormat="1" ht="16.5" customHeight="1">
      <c r="A440" s="39"/>
      <c r="B440" s="40"/>
      <c r="C440" s="229" t="s">
        <v>2445</v>
      </c>
      <c r="D440" s="229" t="s">
        <v>352</v>
      </c>
      <c r="E440" s="230" t="s">
        <v>8530</v>
      </c>
      <c r="F440" s="231" t="s">
        <v>8362</v>
      </c>
      <c r="G440" s="232" t="s">
        <v>4932</v>
      </c>
      <c r="H440" s="233">
        <v>1</v>
      </c>
      <c r="I440" s="234"/>
      <c r="J440" s="235">
        <f>ROUND(I440*H440,2)</f>
        <v>0</v>
      </c>
      <c r="K440" s="231" t="s">
        <v>1</v>
      </c>
      <c r="L440" s="45"/>
      <c r="M440" s="236" t="s">
        <v>1</v>
      </c>
      <c r="N440" s="237" t="s">
        <v>41</v>
      </c>
      <c r="O440" s="92"/>
      <c r="P440" s="238">
        <f>O440*H440</f>
        <v>0</v>
      </c>
      <c r="Q440" s="238">
        <v>0</v>
      </c>
      <c r="R440" s="238">
        <f>Q440*H440</f>
        <v>0</v>
      </c>
      <c r="S440" s="238">
        <v>0</v>
      </c>
      <c r="T440" s="239">
        <f>S440*H440</f>
        <v>0</v>
      </c>
      <c r="U440" s="39"/>
      <c r="V440" s="39"/>
      <c r="W440" s="39"/>
      <c r="X440" s="39"/>
      <c r="Y440" s="39"/>
      <c r="Z440" s="39"/>
      <c r="AA440" s="39"/>
      <c r="AB440" s="39"/>
      <c r="AC440" s="39"/>
      <c r="AD440" s="39"/>
      <c r="AE440" s="39"/>
      <c r="AR440" s="240" t="s">
        <v>357</v>
      </c>
      <c r="AT440" s="240" t="s">
        <v>352</v>
      </c>
      <c r="AU440" s="240" t="s">
        <v>84</v>
      </c>
      <c r="AY440" s="18" t="s">
        <v>350</v>
      </c>
      <c r="BE440" s="241">
        <f>IF(N440="základní",J440,0)</f>
        <v>0</v>
      </c>
      <c r="BF440" s="241">
        <f>IF(N440="snížená",J440,0)</f>
        <v>0</v>
      </c>
      <c r="BG440" s="241">
        <f>IF(N440="zákl. přenesená",J440,0)</f>
        <v>0</v>
      </c>
      <c r="BH440" s="241">
        <f>IF(N440="sníž. přenesená",J440,0)</f>
        <v>0</v>
      </c>
      <c r="BI440" s="241">
        <f>IF(N440="nulová",J440,0)</f>
        <v>0</v>
      </c>
      <c r="BJ440" s="18" t="s">
        <v>84</v>
      </c>
      <c r="BK440" s="241">
        <f>ROUND(I440*H440,2)</f>
        <v>0</v>
      </c>
      <c r="BL440" s="18" t="s">
        <v>357</v>
      </c>
      <c r="BM440" s="240" t="s">
        <v>3333</v>
      </c>
    </row>
    <row r="441" s="2" customFormat="1">
      <c r="A441" s="39"/>
      <c r="B441" s="40"/>
      <c r="C441" s="41"/>
      <c r="D441" s="242" t="s">
        <v>359</v>
      </c>
      <c r="E441" s="41"/>
      <c r="F441" s="243" t="s">
        <v>8362</v>
      </c>
      <c r="G441" s="41"/>
      <c r="H441" s="41"/>
      <c r="I441" s="244"/>
      <c r="J441" s="41"/>
      <c r="K441" s="41"/>
      <c r="L441" s="45"/>
      <c r="M441" s="245"/>
      <c r="N441" s="246"/>
      <c r="O441" s="92"/>
      <c r="P441" s="92"/>
      <c r="Q441" s="92"/>
      <c r="R441" s="92"/>
      <c r="S441" s="92"/>
      <c r="T441" s="93"/>
      <c r="U441" s="39"/>
      <c r="V441" s="39"/>
      <c r="W441" s="39"/>
      <c r="X441" s="39"/>
      <c r="Y441" s="39"/>
      <c r="Z441" s="39"/>
      <c r="AA441" s="39"/>
      <c r="AB441" s="39"/>
      <c r="AC441" s="39"/>
      <c r="AD441" s="39"/>
      <c r="AE441" s="39"/>
      <c r="AT441" s="18" t="s">
        <v>359</v>
      </c>
      <c r="AU441" s="18" t="s">
        <v>84</v>
      </c>
    </row>
    <row r="442" s="2" customFormat="1" ht="16.5" customHeight="1">
      <c r="A442" s="39"/>
      <c r="B442" s="40"/>
      <c r="C442" s="229" t="s">
        <v>2447</v>
      </c>
      <c r="D442" s="229" t="s">
        <v>352</v>
      </c>
      <c r="E442" s="230" t="s">
        <v>8531</v>
      </c>
      <c r="F442" s="231" t="s">
        <v>8370</v>
      </c>
      <c r="G442" s="232" t="s">
        <v>4932</v>
      </c>
      <c r="H442" s="233">
        <v>1</v>
      </c>
      <c r="I442" s="234"/>
      <c r="J442" s="235">
        <f>ROUND(I442*H442,2)</f>
        <v>0</v>
      </c>
      <c r="K442" s="231" t="s">
        <v>1</v>
      </c>
      <c r="L442" s="45"/>
      <c r="M442" s="236" t="s">
        <v>1</v>
      </c>
      <c r="N442" s="237" t="s">
        <v>41</v>
      </c>
      <c r="O442" s="92"/>
      <c r="P442" s="238">
        <f>O442*H442</f>
        <v>0</v>
      </c>
      <c r="Q442" s="238">
        <v>0</v>
      </c>
      <c r="R442" s="238">
        <f>Q442*H442</f>
        <v>0</v>
      </c>
      <c r="S442" s="238">
        <v>0</v>
      </c>
      <c r="T442" s="239">
        <f>S442*H442</f>
        <v>0</v>
      </c>
      <c r="U442" s="39"/>
      <c r="V442" s="39"/>
      <c r="W442" s="39"/>
      <c r="X442" s="39"/>
      <c r="Y442" s="39"/>
      <c r="Z442" s="39"/>
      <c r="AA442" s="39"/>
      <c r="AB442" s="39"/>
      <c r="AC442" s="39"/>
      <c r="AD442" s="39"/>
      <c r="AE442" s="39"/>
      <c r="AR442" s="240" t="s">
        <v>357</v>
      </c>
      <c r="AT442" s="240" t="s">
        <v>352</v>
      </c>
      <c r="AU442" s="240" t="s">
        <v>84</v>
      </c>
      <c r="AY442" s="18" t="s">
        <v>350</v>
      </c>
      <c r="BE442" s="241">
        <f>IF(N442="základní",J442,0)</f>
        <v>0</v>
      </c>
      <c r="BF442" s="241">
        <f>IF(N442="snížená",J442,0)</f>
        <v>0</v>
      </c>
      <c r="BG442" s="241">
        <f>IF(N442="zákl. přenesená",J442,0)</f>
        <v>0</v>
      </c>
      <c r="BH442" s="241">
        <f>IF(N442="sníž. přenesená",J442,0)</f>
        <v>0</v>
      </c>
      <c r="BI442" s="241">
        <f>IF(N442="nulová",J442,0)</f>
        <v>0</v>
      </c>
      <c r="BJ442" s="18" t="s">
        <v>84</v>
      </c>
      <c r="BK442" s="241">
        <f>ROUND(I442*H442,2)</f>
        <v>0</v>
      </c>
      <c r="BL442" s="18" t="s">
        <v>357</v>
      </c>
      <c r="BM442" s="240" t="s">
        <v>3347</v>
      </c>
    </row>
    <row r="443" s="2" customFormat="1">
      <c r="A443" s="39"/>
      <c r="B443" s="40"/>
      <c r="C443" s="41"/>
      <c r="D443" s="242" t="s">
        <v>359</v>
      </c>
      <c r="E443" s="41"/>
      <c r="F443" s="243" t="s">
        <v>8370</v>
      </c>
      <c r="G443" s="41"/>
      <c r="H443" s="41"/>
      <c r="I443" s="244"/>
      <c r="J443" s="41"/>
      <c r="K443" s="41"/>
      <c r="L443" s="45"/>
      <c r="M443" s="245"/>
      <c r="N443" s="246"/>
      <c r="O443" s="92"/>
      <c r="P443" s="92"/>
      <c r="Q443" s="92"/>
      <c r="R443" s="92"/>
      <c r="S443" s="92"/>
      <c r="T443" s="93"/>
      <c r="U443" s="39"/>
      <c r="V443" s="39"/>
      <c r="W443" s="39"/>
      <c r="X443" s="39"/>
      <c r="Y443" s="39"/>
      <c r="Z443" s="39"/>
      <c r="AA443" s="39"/>
      <c r="AB443" s="39"/>
      <c r="AC443" s="39"/>
      <c r="AD443" s="39"/>
      <c r="AE443" s="39"/>
      <c r="AT443" s="18" t="s">
        <v>359</v>
      </c>
      <c r="AU443" s="18" t="s">
        <v>84</v>
      </c>
    </row>
    <row r="444" s="2" customFormat="1" ht="24.15" customHeight="1">
      <c r="A444" s="39"/>
      <c r="B444" s="40"/>
      <c r="C444" s="229" t="s">
        <v>2449</v>
      </c>
      <c r="D444" s="229" t="s">
        <v>352</v>
      </c>
      <c r="E444" s="230" t="s">
        <v>8532</v>
      </c>
      <c r="F444" s="231" t="s">
        <v>8384</v>
      </c>
      <c r="G444" s="232" t="s">
        <v>8385</v>
      </c>
      <c r="H444" s="233">
        <v>3</v>
      </c>
      <c r="I444" s="234"/>
      <c r="J444" s="235">
        <f>ROUND(I444*H444,2)</f>
        <v>0</v>
      </c>
      <c r="K444" s="231" t="s">
        <v>1</v>
      </c>
      <c r="L444" s="45"/>
      <c r="M444" s="236" t="s">
        <v>1</v>
      </c>
      <c r="N444" s="237" t="s">
        <v>41</v>
      </c>
      <c r="O444" s="92"/>
      <c r="P444" s="238">
        <f>O444*H444</f>
        <v>0</v>
      </c>
      <c r="Q444" s="238">
        <v>0</v>
      </c>
      <c r="R444" s="238">
        <f>Q444*H444</f>
        <v>0</v>
      </c>
      <c r="S444" s="238">
        <v>0</v>
      </c>
      <c r="T444" s="239">
        <f>S444*H444</f>
        <v>0</v>
      </c>
      <c r="U444" s="39"/>
      <c r="V444" s="39"/>
      <c r="W444" s="39"/>
      <c r="X444" s="39"/>
      <c r="Y444" s="39"/>
      <c r="Z444" s="39"/>
      <c r="AA444" s="39"/>
      <c r="AB444" s="39"/>
      <c r="AC444" s="39"/>
      <c r="AD444" s="39"/>
      <c r="AE444" s="39"/>
      <c r="AR444" s="240" t="s">
        <v>357</v>
      </c>
      <c r="AT444" s="240" t="s">
        <v>352</v>
      </c>
      <c r="AU444" s="240" t="s">
        <v>84</v>
      </c>
      <c r="AY444" s="18" t="s">
        <v>350</v>
      </c>
      <c r="BE444" s="241">
        <f>IF(N444="základní",J444,0)</f>
        <v>0</v>
      </c>
      <c r="BF444" s="241">
        <f>IF(N444="snížená",J444,0)</f>
        <v>0</v>
      </c>
      <c r="BG444" s="241">
        <f>IF(N444="zákl. přenesená",J444,0)</f>
        <v>0</v>
      </c>
      <c r="BH444" s="241">
        <f>IF(N444="sníž. přenesená",J444,0)</f>
        <v>0</v>
      </c>
      <c r="BI444" s="241">
        <f>IF(N444="nulová",J444,0)</f>
        <v>0</v>
      </c>
      <c r="BJ444" s="18" t="s">
        <v>84</v>
      </c>
      <c r="BK444" s="241">
        <f>ROUND(I444*H444,2)</f>
        <v>0</v>
      </c>
      <c r="BL444" s="18" t="s">
        <v>357</v>
      </c>
      <c r="BM444" s="240" t="s">
        <v>3359</v>
      </c>
    </row>
    <row r="445" s="2" customFormat="1">
      <c r="A445" s="39"/>
      <c r="B445" s="40"/>
      <c r="C445" s="41"/>
      <c r="D445" s="242" t="s">
        <v>359</v>
      </c>
      <c r="E445" s="41"/>
      <c r="F445" s="243" t="s">
        <v>8384</v>
      </c>
      <c r="G445" s="41"/>
      <c r="H445" s="41"/>
      <c r="I445" s="244"/>
      <c r="J445" s="41"/>
      <c r="K445" s="41"/>
      <c r="L445" s="45"/>
      <c r="M445" s="245"/>
      <c r="N445" s="246"/>
      <c r="O445" s="92"/>
      <c r="P445" s="92"/>
      <c r="Q445" s="92"/>
      <c r="R445" s="92"/>
      <c r="S445" s="92"/>
      <c r="T445" s="93"/>
      <c r="U445" s="39"/>
      <c r="V445" s="39"/>
      <c r="W445" s="39"/>
      <c r="X445" s="39"/>
      <c r="Y445" s="39"/>
      <c r="Z445" s="39"/>
      <c r="AA445" s="39"/>
      <c r="AB445" s="39"/>
      <c r="AC445" s="39"/>
      <c r="AD445" s="39"/>
      <c r="AE445" s="39"/>
      <c r="AT445" s="18" t="s">
        <v>359</v>
      </c>
      <c r="AU445" s="18" t="s">
        <v>84</v>
      </c>
    </row>
    <row r="446" s="2" customFormat="1" ht="16.5" customHeight="1">
      <c r="A446" s="39"/>
      <c r="B446" s="40"/>
      <c r="C446" s="229" t="s">
        <v>2457</v>
      </c>
      <c r="D446" s="229" t="s">
        <v>352</v>
      </c>
      <c r="E446" s="230" t="s">
        <v>8533</v>
      </c>
      <c r="F446" s="231" t="s">
        <v>8308</v>
      </c>
      <c r="G446" s="232" t="s">
        <v>5017</v>
      </c>
      <c r="H446" s="233">
        <v>1</v>
      </c>
      <c r="I446" s="234"/>
      <c r="J446" s="235">
        <f>ROUND(I446*H446,2)</f>
        <v>0</v>
      </c>
      <c r="K446" s="231" t="s">
        <v>1</v>
      </c>
      <c r="L446" s="45"/>
      <c r="M446" s="236" t="s">
        <v>1</v>
      </c>
      <c r="N446" s="237" t="s">
        <v>41</v>
      </c>
      <c r="O446" s="92"/>
      <c r="P446" s="238">
        <f>O446*H446</f>
        <v>0</v>
      </c>
      <c r="Q446" s="238">
        <v>0</v>
      </c>
      <c r="R446" s="238">
        <f>Q446*H446</f>
        <v>0</v>
      </c>
      <c r="S446" s="238">
        <v>0</v>
      </c>
      <c r="T446" s="239">
        <f>S446*H446</f>
        <v>0</v>
      </c>
      <c r="U446" s="39"/>
      <c r="V446" s="39"/>
      <c r="W446" s="39"/>
      <c r="X446" s="39"/>
      <c r="Y446" s="39"/>
      <c r="Z446" s="39"/>
      <c r="AA446" s="39"/>
      <c r="AB446" s="39"/>
      <c r="AC446" s="39"/>
      <c r="AD446" s="39"/>
      <c r="AE446" s="39"/>
      <c r="AR446" s="240" t="s">
        <v>357</v>
      </c>
      <c r="AT446" s="240" t="s">
        <v>352</v>
      </c>
      <c r="AU446" s="240" t="s">
        <v>84</v>
      </c>
      <c r="AY446" s="18" t="s">
        <v>350</v>
      </c>
      <c r="BE446" s="241">
        <f>IF(N446="základní",J446,0)</f>
        <v>0</v>
      </c>
      <c r="BF446" s="241">
        <f>IF(N446="snížená",J446,0)</f>
        <v>0</v>
      </c>
      <c r="BG446" s="241">
        <f>IF(N446="zákl. přenesená",J446,0)</f>
        <v>0</v>
      </c>
      <c r="BH446" s="241">
        <f>IF(N446="sníž. přenesená",J446,0)</f>
        <v>0</v>
      </c>
      <c r="BI446" s="241">
        <f>IF(N446="nulová",J446,0)</f>
        <v>0</v>
      </c>
      <c r="BJ446" s="18" t="s">
        <v>84</v>
      </c>
      <c r="BK446" s="241">
        <f>ROUND(I446*H446,2)</f>
        <v>0</v>
      </c>
      <c r="BL446" s="18" t="s">
        <v>357</v>
      </c>
      <c r="BM446" s="240" t="s">
        <v>3372</v>
      </c>
    </row>
    <row r="447" s="2" customFormat="1">
      <c r="A447" s="39"/>
      <c r="B447" s="40"/>
      <c r="C447" s="41"/>
      <c r="D447" s="242" t="s">
        <v>359</v>
      </c>
      <c r="E447" s="41"/>
      <c r="F447" s="243" t="s">
        <v>8308</v>
      </c>
      <c r="G447" s="41"/>
      <c r="H447" s="41"/>
      <c r="I447" s="244"/>
      <c r="J447" s="41"/>
      <c r="K447" s="41"/>
      <c r="L447" s="45"/>
      <c r="M447" s="245"/>
      <c r="N447" s="246"/>
      <c r="O447" s="92"/>
      <c r="P447" s="92"/>
      <c r="Q447" s="92"/>
      <c r="R447" s="92"/>
      <c r="S447" s="92"/>
      <c r="T447" s="93"/>
      <c r="U447" s="39"/>
      <c r="V447" s="39"/>
      <c r="W447" s="39"/>
      <c r="X447" s="39"/>
      <c r="Y447" s="39"/>
      <c r="Z447" s="39"/>
      <c r="AA447" s="39"/>
      <c r="AB447" s="39"/>
      <c r="AC447" s="39"/>
      <c r="AD447" s="39"/>
      <c r="AE447" s="39"/>
      <c r="AT447" s="18" t="s">
        <v>359</v>
      </c>
      <c r="AU447" s="18" t="s">
        <v>84</v>
      </c>
    </row>
    <row r="448" s="12" customFormat="1" ht="25.92" customHeight="1">
      <c r="A448" s="12"/>
      <c r="B448" s="213"/>
      <c r="C448" s="214"/>
      <c r="D448" s="215" t="s">
        <v>75</v>
      </c>
      <c r="E448" s="216" t="s">
        <v>8534</v>
      </c>
      <c r="F448" s="216" t="s">
        <v>8535</v>
      </c>
      <c r="G448" s="214"/>
      <c r="H448" s="214"/>
      <c r="I448" s="217"/>
      <c r="J448" s="218">
        <f>BK448</f>
        <v>0</v>
      </c>
      <c r="K448" s="214"/>
      <c r="L448" s="219"/>
      <c r="M448" s="220"/>
      <c r="N448" s="221"/>
      <c r="O448" s="221"/>
      <c r="P448" s="222">
        <f>SUM(P449:P460)</f>
        <v>0</v>
      </c>
      <c r="Q448" s="221"/>
      <c r="R448" s="222">
        <f>SUM(R449:R460)</f>
        <v>0</v>
      </c>
      <c r="S448" s="221"/>
      <c r="T448" s="223">
        <f>SUM(T449:T460)</f>
        <v>0</v>
      </c>
      <c r="U448" s="12"/>
      <c r="V448" s="12"/>
      <c r="W448" s="12"/>
      <c r="X448" s="12"/>
      <c r="Y448" s="12"/>
      <c r="Z448" s="12"/>
      <c r="AA448" s="12"/>
      <c r="AB448" s="12"/>
      <c r="AC448" s="12"/>
      <c r="AD448" s="12"/>
      <c r="AE448" s="12"/>
      <c r="AR448" s="224" t="s">
        <v>84</v>
      </c>
      <c r="AT448" s="225" t="s">
        <v>75</v>
      </c>
      <c r="AU448" s="225" t="s">
        <v>76</v>
      </c>
      <c r="AY448" s="224" t="s">
        <v>350</v>
      </c>
      <c r="BK448" s="226">
        <f>SUM(BK449:BK460)</f>
        <v>0</v>
      </c>
    </row>
    <row r="449" s="2" customFormat="1" ht="33" customHeight="1">
      <c r="A449" s="39"/>
      <c r="B449" s="40"/>
      <c r="C449" s="229" t="s">
        <v>2462</v>
      </c>
      <c r="D449" s="229" t="s">
        <v>352</v>
      </c>
      <c r="E449" s="230" t="s">
        <v>8536</v>
      </c>
      <c r="F449" s="231" t="s">
        <v>8537</v>
      </c>
      <c r="G449" s="232" t="s">
        <v>4932</v>
      </c>
      <c r="H449" s="233">
        <v>1</v>
      </c>
      <c r="I449" s="234"/>
      <c r="J449" s="235">
        <f>ROUND(I449*H449,2)</f>
        <v>0</v>
      </c>
      <c r="K449" s="231" t="s">
        <v>1</v>
      </c>
      <c r="L449" s="45"/>
      <c r="M449" s="236" t="s">
        <v>1</v>
      </c>
      <c r="N449" s="237" t="s">
        <v>41</v>
      </c>
      <c r="O449" s="92"/>
      <c r="P449" s="238">
        <f>O449*H449</f>
        <v>0</v>
      </c>
      <c r="Q449" s="238">
        <v>0</v>
      </c>
      <c r="R449" s="238">
        <f>Q449*H449</f>
        <v>0</v>
      </c>
      <c r="S449" s="238">
        <v>0</v>
      </c>
      <c r="T449" s="239">
        <f>S449*H449</f>
        <v>0</v>
      </c>
      <c r="U449" s="39"/>
      <c r="V449" s="39"/>
      <c r="W449" s="39"/>
      <c r="X449" s="39"/>
      <c r="Y449" s="39"/>
      <c r="Z449" s="39"/>
      <c r="AA449" s="39"/>
      <c r="AB449" s="39"/>
      <c r="AC449" s="39"/>
      <c r="AD449" s="39"/>
      <c r="AE449" s="39"/>
      <c r="AR449" s="240" t="s">
        <v>357</v>
      </c>
      <c r="AT449" s="240" t="s">
        <v>352</v>
      </c>
      <c r="AU449" s="240" t="s">
        <v>84</v>
      </c>
      <c r="AY449" s="18" t="s">
        <v>350</v>
      </c>
      <c r="BE449" s="241">
        <f>IF(N449="základní",J449,0)</f>
        <v>0</v>
      </c>
      <c r="BF449" s="241">
        <f>IF(N449="snížená",J449,0)</f>
        <v>0</v>
      </c>
      <c r="BG449" s="241">
        <f>IF(N449="zákl. přenesená",J449,0)</f>
        <v>0</v>
      </c>
      <c r="BH449" s="241">
        <f>IF(N449="sníž. přenesená",J449,0)</f>
        <v>0</v>
      </c>
      <c r="BI449" s="241">
        <f>IF(N449="nulová",J449,0)</f>
        <v>0</v>
      </c>
      <c r="BJ449" s="18" t="s">
        <v>84</v>
      </c>
      <c r="BK449" s="241">
        <f>ROUND(I449*H449,2)</f>
        <v>0</v>
      </c>
      <c r="BL449" s="18" t="s">
        <v>357</v>
      </c>
      <c r="BM449" s="240" t="s">
        <v>3382</v>
      </c>
    </row>
    <row r="450" s="2" customFormat="1">
      <c r="A450" s="39"/>
      <c r="B450" s="40"/>
      <c r="C450" s="41"/>
      <c r="D450" s="242" t="s">
        <v>359</v>
      </c>
      <c r="E450" s="41"/>
      <c r="F450" s="243" t="s">
        <v>8537</v>
      </c>
      <c r="G450" s="41"/>
      <c r="H450" s="41"/>
      <c r="I450" s="244"/>
      <c r="J450" s="41"/>
      <c r="K450" s="41"/>
      <c r="L450" s="45"/>
      <c r="M450" s="245"/>
      <c r="N450" s="246"/>
      <c r="O450" s="92"/>
      <c r="P450" s="92"/>
      <c r="Q450" s="92"/>
      <c r="R450" s="92"/>
      <c r="S450" s="92"/>
      <c r="T450" s="93"/>
      <c r="U450" s="39"/>
      <c r="V450" s="39"/>
      <c r="W450" s="39"/>
      <c r="X450" s="39"/>
      <c r="Y450" s="39"/>
      <c r="Z450" s="39"/>
      <c r="AA450" s="39"/>
      <c r="AB450" s="39"/>
      <c r="AC450" s="39"/>
      <c r="AD450" s="39"/>
      <c r="AE450" s="39"/>
      <c r="AT450" s="18" t="s">
        <v>359</v>
      </c>
      <c r="AU450" s="18" t="s">
        <v>84</v>
      </c>
    </row>
    <row r="451" s="2" customFormat="1" ht="16.5" customHeight="1">
      <c r="A451" s="39"/>
      <c r="B451" s="40"/>
      <c r="C451" s="229" t="s">
        <v>2464</v>
      </c>
      <c r="D451" s="229" t="s">
        <v>352</v>
      </c>
      <c r="E451" s="230" t="s">
        <v>8538</v>
      </c>
      <c r="F451" s="231" t="s">
        <v>8362</v>
      </c>
      <c r="G451" s="232" t="s">
        <v>4932</v>
      </c>
      <c r="H451" s="233">
        <v>1</v>
      </c>
      <c r="I451" s="234"/>
      <c r="J451" s="235">
        <f>ROUND(I451*H451,2)</f>
        <v>0</v>
      </c>
      <c r="K451" s="231" t="s">
        <v>1</v>
      </c>
      <c r="L451" s="45"/>
      <c r="M451" s="236" t="s">
        <v>1</v>
      </c>
      <c r="N451" s="237" t="s">
        <v>41</v>
      </c>
      <c r="O451" s="92"/>
      <c r="P451" s="238">
        <f>O451*H451</f>
        <v>0</v>
      </c>
      <c r="Q451" s="238">
        <v>0</v>
      </c>
      <c r="R451" s="238">
        <f>Q451*H451</f>
        <v>0</v>
      </c>
      <c r="S451" s="238">
        <v>0</v>
      </c>
      <c r="T451" s="239">
        <f>S451*H451</f>
        <v>0</v>
      </c>
      <c r="U451" s="39"/>
      <c r="V451" s="39"/>
      <c r="W451" s="39"/>
      <c r="X451" s="39"/>
      <c r="Y451" s="39"/>
      <c r="Z451" s="39"/>
      <c r="AA451" s="39"/>
      <c r="AB451" s="39"/>
      <c r="AC451" s="39"/>
      <c r="AD451" s="39"/>
      <c r="AE451" s="39"/>
      <c r="AR451" s="240" t="s">
        <v>357</v>
      </c>
      <c r="AT451" s="240" t="s">
        <v>352</v>
      </c>
      <c r="AU451" s="240" t="s">
        <v>84</v>
      </c>
      <c r="AY451" s="18" t="s">
        <v>350</v>
      </c>
      <c r="BE451" s="241">
        <f>IF(N451="základní",J451,0)</f>
        <v>0</v>
      </c>
      <c r="BF451" s="241">
        <f>IF(N451="snížená",J451,0)</f>
        <v>0</v>
      </c>
      <c r="BG451" s="241">
        <f>IF(N451="zákl. přenesená",J451,0)</f>
        <v>0</v>
      </c>
      <c r="BH451" s="241">
        <f>IF(N451="sníž. přenesená",J451,0)</f>
        <v>0</v>
      </c>
      <c r="BI451" s="241">
        <f>IF(N451="nulová",J451,0)</f>
        <v>0</v>
      </c>
      <c r="BJ451" s="18" t="s">
        <v>84</v>
      </c>
      <c r="BK451" s="241">
        <f>ROUND(I451*H451,2)</f>
        <v>0</v>
      </c>
      <c r="BL451" s="18" t="s">
        <v>357</v>
      </c>
      <c r="BM451" s="240" t="s">
        <v>3394</v>
      </c>
    </row>
    <row r="452" s="2" customFormat="1">
      <c r="A452" s="39"/>
      <c r="B452" s="40"/>
      <c r="C452" s="41"/>
      <c r="D452" s="242" t="s">
        <v>359</v>
      </c>
      <c r="E452" s="41"/>
      <c r="F452" s="243" t="s">
        <v>8362</v>
      </c>
      <c r="G452" s="41"/>
      <c r="H452" s="41"/>
      <c r="I452" s="244"/>
      <c r="J452" s="41"/>
      <c r="K452" s="41"/>
      <c r="L452" s="45"/>
      <c r="M452" s="245"/>
      <c r="N452" s="246"/>
      <c r="O452" s="92"/>
      <c r="P452" s="92"/>
      <c r="Q452" s="92"/>
      <c r="R452" s="92"/>
      <c r="S452" s="92"/>
      <c r="T452" s="93"/>
      <c r="U452" s="39"/>
      <c r="V452" s="39"/>
      <c r="W452" s="39"/>
      <c r="X452" s="39"/>
      <c r="Y452" s="39"/>
      <c r="Z452" s="39"/>
      <c r="AA452" s="39"/>
      <c r="AB452" s="39"/>
      <c r="AC452" s="39"/>
      <c r="AD452" s="39"/>
      <c r="AE452" s="39"/>
      <c r="AT452" s="18" t="s">
        <v>359</v>
      </c>
      <c r="AU452" s="18" t="s">
        <v>84</v>
      </c>
    </row>
    <row r="453" s="2" customFormat="1" ht="16.5" customHeight="1">
      <c r="A453" s="39"/>
      <c r="B453" s="40"/>
      <c r="C453" s="229" t="s">
        <v>2466</v>
      </c>
      <c r="D453" s="229" t="s">
        <v>352</v>
      </c>
      <c r="E453" s="230" t="s">
        <v>8539</v>
      </c>
      <c r="F453" s="231" t="s">
        <v>8370</v>
      </c>
      <c r="G453" s="232" t="s">
        <v>4932</v>
      </c>
      <c r="H453" s="233">
        <v>2</v>
      </c>
      <c r="I453" s="234"/>
      <c r="J453" s="235">
        <f>ROUND(I453*H453,2)</f>
        <v>0</v>
      </c>
      <c r="K453" s="231" t="s">
        <v>1</v>
      </c>
      <c r="L453" s="45"/>
      <c r="M453" s="236" t="s">
        <v>1</v>
      </c>
      <c r="N453" s="237" t="s">
        <v>41</v>
      </c>
      <c r="O453" s="92"/>
      <c r="P453" s="238">
        <f>O453*H453</f>
        <v>0</v>
      </c>
      <c r="Q453" s="238">
        <v>0</v>
      </c>
      <c r="R453" s="238">
        <f>Q453*H453</f>
        <v>0</v>
      </c>
      <c r="S453" s="238">
        <v>0</v>
      </c>
      <c r="T453" s="239">
        <f>S453*H453</f>
        <v>0</v>
      </c>
      <c r="U453" s="39"/>
      <c r="V453" s="39"/>
      <c r="W453" s="39"/>
      <c r="X453" s="39"/>
      <c r="Y453" s="39"/>
      <c r="Z453" s="39"/>
      <c r="AA453" s="39"/>
      <c r="AB453" s="39"/>
      <c r="AC453" s="39"/>
      <c r="AD453" s="39"/>
      <c r="AE453" s="39"/>
      <c r="AR453" s="240" t="s">
        <v>357</v>
      </c>
      <c r="AT453" s="240" t="s">
        <v>352</v>
      </c>
      <c r="AU453" s="240" t="s">
        <v>84</v>
      </c>
      <c r="AY453" s="18" t="s">
        <v>350</v>
      </c>
      <c r="BE453" s="241">
        <f>IF(N453="základní",J453,0)</f>
        <v>0</v>
      </c>
      <c r="BF453" s="241">
        <f>IF(N453="snížená",J453,0)</f>
        <v>0</v>
      </c>
      <c r="BG453" s="241">
        <f>IF(N453="zákl. přenesená",J453,0)</f>
        <v>0</v>
      </c>
      <c r="BH453" s="241">
        <f>IF(N453="sníž. přenesená",J453,0)</f>
        <v>0</v>
      </c>
      <c r="BI453" s="241">
        <f>IF(N453="nulová",J453,0)</f>
        <v>0</v>
      </c>
      <c r="BJ453" s="18" t="s">
        <v>84</v>
      </c>
      <c r="BK453" s="241">
        <f>ROUND(I453*H453,2)</f>
        <v>0</v>
      </c>
      <c r="BL453" s="18" t="s">
        <v>357</v>
      </c>
      <c r="BM453" s="240" t="s">
        <v>3407</v>
      </c>
    </row>
    <row r="454" s="2" customFormat="1">
      <c r="A454" s="39"/>
      <c r="B454" s="40"/>
      <c r="C454" s="41"/>
      <c r="D454" s="242" t="s">
        <v>359</v>
      </c>
      <c r="E454" s="41"/>
      <c r="F454" s="243" t="s">
        <v>8370</v>
      </c>
      <c r="G454" s="41"/>
      <c r="H454" s="41"/>
      <c r="I454" s="244"/>
      <c r="J454" s="41"/>
      <c r="K454" s="41"/>
      <c r="L454" s="45"/>
      <c r="M454" s="245"/>
      <c r="N454" s="246"/>
      <c r="O454" s="92"/>
      <c r="P454" s="92"/>
      <c r="Q454" s="92"/>
      <c r="R454" s="92"/>
      <c r="S454" s="92"/>
      <c r="T454" s="93"/>
      <c r="U454" s="39"/>
      <c r="V454" s="39"/>
      <c r="W454" s="39"/>
      <c r="X454" s="39"/>
      <c r="Y454" s="39"/>
      <c r="Z454" s="39"/>
      <c r="AA454" s="39"/>
      <c r="AB454" s="39"/>
      <c r="AC454" s="39"/>
      <c r="AD454" s="39"/>
      <c r="AE454" s="39"/>
      <c r="AT454" s="18" t="s">
        <v>359</v>
      </c>
      <c r="AU454" s="18" t="s">
        <v>84</v>
      </c>
    </row>
    <row r="455" s="2" customFormat="1" ht="21.75" customHeight="1">
      <c r="A455" s="39"/>
      <c r="B455" s="40"/>
      <c r="C455" s="229" t="s">
        <v>2469</v>
      </c>
      <c r="D455" s="229" t="s">
        <v>352</v>
      </c>
      <c r="E455" s="230" t="s">
        <v>8540</v>
      </c>
      <c r="F455" s="231" t="s">
        <v>8391</v>
      </c>
      <c r="G455" s="232" t="s">
        <v>8385</v>
      </c>
      <c r="H455" s="233">
        <v>2</v>
      </c>
      <c r="I455" s="234"/>
      <c r="J455" s="235">
        <f>ROUND(I455*H455,2)</f>
        <v>0</v>
      </c>
      <c r="K455" s="231" t="s">
        <v>1</v>
      </c>
      <c r="L455" s="45"/>
      <c r="M455" s="236" t="s">
        <v>1</v>
      </c>
      <c r="N455" s="237" t="s">
        <v>41</v>
      </c>
      <c r="O455" s="92"/>
      <c r="P455" s="238">
        <f>O455*H455</f>
        <v>0</v>
      </c>
      <c r="Q455" s="238">
        <v>0</v>
      </c>
      <c r="R455" s="238">
        <f>Q455*H455</f>
        <v>0</v>
      </c>
      <c r="S455" s="238">
        <v>0</v>
      </c>
      <c r="T455" s="239">
        <f>S455*H455</f>
        <v>0</v>
      </c>
      <c r="U455" s="39"/>
      <c r="V455" s="39"/>
      <c r="W455" s="39"/>
      <c r="X455" s="39"/>
      <c r="Y455" s="39"/>
      <c r="Z455" s="39"/>
      <c r="AA455" s="39"/>
      <c r="AB455" s="39"/>
      <c r="AC455" s="39"/>
      <c r="AD455" s="39"/>
      <c r="AE455" s="39"/>
      <c r="AR455" s="240" t="s">
        <v>357</v>
      </c>
      <c r="AT455" s="240" t="s">
        <v>352</v>
      </c>
      <c r="AU455" s="240" t="s">
        <v>84</v>
      </c>
      <c r="AY455" s="18" t="s">
        <v>350</v>
      </c>
      <c r="BE455" s="241">
        <f>IF(N455="základní",J455,0)</f>
        <v>0</v>
      </c>
      <c r="BF455" s="241">
        <f>IF(N455="snížená",J455,0)</f>
        <v>0</v>
      </c>
      <c r="BG455" s="241">
        <f>IF(N455="zákl. přenesená",J455,0)</f>
        <v>0</v>
      </c>
      <c r="BH455" s="241">
        <f>IF(N455="sníž. přenesená",J455,0)</f>
        <v>0</v>
      </c>
      <c r="BI455" s="241">
        <f>IF(N455="nulová",J455,0)</f>
        <v>0</v>
      </c>
      <c r="BJ455" s="18" t="s">
        <v>84</v>
      </c>
      <c r="BK455" s="241">
        <f>ROUND(I455*H455,2)</f>
        <v>0</v>
      </c>
      <c r="BL455" s="18" t="s">
        <v>357</v>
      </c>
      <c r="BM455" s="240" t="s">
        <v>3416</v>
      </c>
    </row>
    <row r="456" s="2" customFormat="1">
      <c r="A456" s="39"/>
      <c r="B456" s="40"/>
      <c r="C456" s="41"/>
      <c r="D456" s="242" t="s">
        <v>359</v>
      </c>
      <c r="E456" s="41"/>
      <c r="F456" s="243" t="s">
        <v>8391</v>
      </c>
      <c r="G456" s="41"/>
      <c r="H456" s="41"/>
      <c r="I456" s="244"/>
      <c r="J456" s="41"/>
      <c r="K456" s="41"/>
      <c r="L456" s="45"/>
      <c r="M456" s="245"/>
      <c r="N456" s="246"/>
      <c r="O456" s="92"/>
      <c r="P456" s="92"/>
      <c r="Q456" s="92"/>
      <c r="R456" s="92"/>
      <c r="S456" s="92"/>
      <c r="T456" s="93"/>
      <c r="U456" s="39"/>
      <c r="V456" s="39"/>
      <c r="W456" s="39"/>
      <c r="X456" s="39"/>
      <c r="Y456" s="39"/>
      <c r="Z456" s="39"/>
      <c r="AA456" s="39"/>
      <c r="AB456" s="39"/>
      <c r="AC456" s="39"/>
      <c r="AD456" s="39"/>
      <c r="AE456" s="39"/>
      <c r="AT456" s="18" t="s">
        <v>359</v>
      </c>
      <c r="AU456" s="18" t="s">
        <v>84</v>
      </c>
    </row>
    <row r="457" s="2" customFormat="1" ht="24.15" customHeight="1">
      <c r="A457" s="39"/>
      <c r="B457" s="40"/>
      <c r="C457" s="229" t="s">
        <v>2471</v>
      </c>
      <c r="D457" s="229" t="s">
        <v>352</v>
      </c>
      <c r="E457" s="230" t="s">
        <v>8541</v>
      </c>
      <c r="F457" s="231" t="s">
        <v>8384</v>
      </c>
      <c r="G457" s="232" t="s">
        <v>8385</v>
      </c>
      <c r="H457" s="233">
        <v>2</v>
      </c>
      <c r="I457" s="234"/>
      <c r="J457" s="235">
        <f>ROUND(I457*H457,2)</f>
        <v>0</v>
      </c>
      <c r="K457" s="231" t="s">
        <v>1</v>
      </c>
      <c r="L457" s="45"/>
      <c r="M457" s="236" t="s">
        <v>1</v>
      </c>
      <c r="N457" s="237" t="s">
        <v>41</v>
      </c>
      <c r="O457" s="92"/>
      <c r="P457" s="238">
        <f>O457*H457</f>
        <v>0</v>
      </c>
      <c r="Q457" s="238">
        <v>0</v>
      </c>
      <c r="R457" s="238">
        <f>Q457*H457</f>
        <v>0</v>
      </c>
      <c r="S457" s="238">
        <v>0</v>
      </c>
      <c r="T457" s="239">
        <f>S457*H457</f>
        <v>0</v>
      </c>
      <c r="U457" s="39"/>
      <c r="V457" s="39"/>
      <c r="W457" s="39"/>
      <c r="X457" s="39"/>
      <c r="Y457" s="39"/>
      <c r="Z457" s="39"/>
      <c r="AA457" s="39"/>
      <c r="AB457" s="39"/>
      <c r="AC457" s="39"/>
      <c r="AD457" s="39"/>
      <c r="AE457" s="39"/>
      <c r="AR457" s="240" t="s">
        <v>357</v>
      </c>
      <c r="AT457" s="240" t="s">
        <v>352</v>
      </c>
      <c r="AU457" s="240" t="s">
        <v>84</v>
      </c>
      <c r="AY457" s="18" t="s">
        <v>350</v>
      </c>
      <c r="BE457" s="241">
        <f>IF(N457="základní",J457,0)</f>
        <v>0</v>
      </c>
      <c r="BF457" s="241">
        <f>IF(N457="snížená",J457,0)</f>
        <v>0</v>
      </c>
      <c r="BG457" s="241">
        <f>IF(N457="zákl. přenesená",J457,0)</f>
        <v>0</v>
      </c>
      <c r="BH457" s="241">
        <f>IF(N457="sníž. přenesená",J457,0)</f>
        <v>0</v>
      </c>
      <c r="BI457" s="241">
        <f>IF(N457="nulová",J457,0)</f>
        <v>0</v>
      </c>
      <c r="BJ457" s="18" t="s">
        <v>84</v>
      </c>
      <c r="BK457" s="241">
        <f>ROUND(I457*H457,2)</f>
        <v>0</v>
      </c>
      <c r="BL457" s="18" t="s">
        <v>357</v>
      </c>
      <c r="BM457" s="240" t="s">
        <v>3445</v>
      </c>
    </row>
    <row r="458" s="2" customFormat="1">
      <c r="A458" s="39"/>
      <c r="B458" s="40"/>
      <c r="C458" s="41"/>
      <c r="D458" s="242" t="s">
        <v>359</v>
      </c>
      <c r="E458" s="41"/>
      <c r="F458" s="243" t="s">
        <v>8384</v>
      </c>
      <c r="G458" s="41"/>
      <c r="H458" s="41"/>
      <c r="I458" s="244"/>
      <c r="J458" s="41"/>
      <c r="K458" s="41"/>
      <c r="L458" s="45"/>
      <c r="M458" s="245"/>
      <c r="N458" s="246"/>
      <c r="O458" s="92"/>
      <c r="P458" s="92"/>
      <c r="Q458" s="92"/>
      <c r="R458" s="92"/>
      <c r="S458" s="92"/>
      <c r="T458" s="93"/>
      <c r="U458" s="39"/>
      <c r="V458" s="39"/>
      <c r="W458" s="39"/>
      <c r="X458" s="39"/>
      <c r="Y458" s="39"/>
      <c r="Z458" s="39"/>
      <c r="AA458" s="39"/>
      <c r="AB458" s="39"/>
      <c r="AC458" s="39"/>
      <c r="AD458" s="39"/>
      <c r="AE458" s="39"/>
      <c r="AT458" s="18" t="s">
        <v>359</v>
      </c>
      <c r="AU458" s="18" t="s">
        <v>84</v>
      </c>
    </row>
    <row r="459" s="2" customFormat="1" ht="16.5" customHeight="1">
      <c r="A459" s="39"/>
      <c r="B459" s="40"/>
      <c r="C459" s="229" t="s">
        <v>2475</v>
      </c>
      <c r="D459" s="229" t="s">
        <v>352</v>
      </c>
      <c r="E459" s="230" t="s">
        <v>8542</v>
      </c>
      <c r="F459" s="231" t="s">
        <v>8308</v>
      </c>
      <c r="G459" s="232" t="s">
        <v>5017</v>
      </c>
      <c r="H459" s="233">
        <v>1</v>
      </c>
      <c r="I459" s="234"/>
      <c r="J459" s="235">
        <f>ROUND(I459*H459,2)</f>
        <v>0</v>
      </c>
      <c r="K459" s="231" t="s">
        <v>1</v>
      </c>
      <c r="L459" s="45"/>
      <c r="M459" s="236" t="s">
        <v>1</v>
      </c>
      <c r="N459" s="237" t="s">
        <v>41</v>
      </c>
      <c r="O459" s="92"/>
      <c r="P459" s="238">
        <f>O459*H459</f>
        <v>0</v>
      </c>
      <c r="Q459" s="238">
        <v>0</v>
      </c>
      <c r="R459" s="238">
        <f>Q459*H459</f>
        <v>0</v>
      </c>
      <c r="S459" s="238">
        <v>0</v>
      </c>
      <c r="T459" s="239">
        <f>S459*H459</f>
        <v>0</v>
      </c>
      <c r="U459" s="39"/>
      <c r="V459" s="39"/>
      <c r="W459" s="39"/>
      <c r="X459" s="39"/>
      <c r="Y459" s="39"/>
      <c r="Z459" s="39"/>
      <c r="AA459" s="39"/>
      <c r="AB459" s="39"/>
      <c r="AC459" s="39"/>
      <c r="AD459" s="39"/>
      <c r="AE459" s="39"/>
      <c r="AR459" s="240" t="s">
        <v>357</v>
      </c>
      <c r="AT459" s="240" t="s">
        <v>352</v>
      </c>
      <c r="AU459" s="240" t="s">
        <v>84</v>
      </c>
      <c r="AY459" s="18" t="s">
        <v>350</v>
      </c>
      <c r="BE459" s="241">
        <f>IF(N459="základní",J459,0)</f>
        <v>0</v>
      </c>
      <c r="BF459" s="241">
        <f>IF(N459="snížená",J459,0)</f>
        <v>0</v>
      </c>
      <c r="BG459" s="241">
        <f>IF(N459="zákl. přenesená",J459,0)</f>
        <v>0</v>
      </c>
      <c r="BH459" s="241">
        <f>IF(N459="sníž. přenesená",J459,0)</f>
        <v>0</v>
      </c>
      <c r="BI459" s="241">
        <f>IF(N459="nulová",J459,0)</f>
        <v>0</v>
      </c>
      <c r="BJ459" s="18" t="s">
        <v>84</v>
      </c>
      <c r="BK459" s="241">
        <f>ROUND(I459*H459,2)</f>
        <v>0</v>
      </c>
      <c r="BL459" s="18" t="s">
        <v>357</v>
      </c>
      <c r="BM459" s="240" t="s">
        <v>3453</v>
      </c>
    </row>
    <row r="460" s="2" customFormat="1">
      <c r="A460" s="39"/>
      <c r="B460" s="40"/>
      <c r="C460" s="41"/>
      <c r="D460" s="242" t="s">
        <v>359</v>
      </c>
      <c r="E460" s="41"/>
      <c r="F460" s="243" t="s">
        <v>8308</v>
      </c>
      <c r="G460" s="41"/>
      <c r="H460" s="41"/>
      <c r="I460" s="244"/>
      <c r="J460" s="41"/>
      <c r="K460" s="41"/>
      <c r="L460" s="45"/>
      <c r="M460" s="245"/>
      <c r="N460" s="246"/>
      <c r="O460" s="92"/>
      <c r="P460" s="92"/>
      <c r="Q460" s="92"/>
      <c r="R460" s="92"/>
      <c r="S460" s="92"/>
      <c r="T460" s="93"/>
      <c r="U460" s="39"/>
      <c r="V460" s="39"/>
      <c r="W460" s="39"/>
      <c r="X460" s="39"/>
      <c r="Y460" s="39"/>
      <c r="Z460" s="39"/>
      <c r="AA460" s="39"/>
      <c r="AB460" s="39"/>
      <c r="AC460" s="39"/>
      <c r="AD460" s="39"/>
      <c r="AE460" s="39"/>
      <c r="AT460" s="18" t="s">
        <v>359</v>
      </c>
      <c r="AU460" s="18" t="s">
        <v>84</v>
      </c>
    </row>
    <row r="461" s="12" customFormat="1" ht="25.92" customHeight="1">
      <c r="A461" s="12"/>
      <c r="B461" s="213"/>
      <c r="C461" s="214"/>
      <c r="D461" s="215" t="s">
        <v>75</v>
      </c>
      <c r="E461" s="216" t="s">
        <v>8543</v>
      </c>
      <c r="F461" s="216" t="s">
        <v>8544</v>
      </c>
      <c r="G461" s="214"/>
      <c r="H461" s="214"/>
      <c r="I461" s="217"/>
      <c r="J461" s="218">
        <f>BK461</f>
        <v>0</v>
      </c>
      <c r="K461" s="214"/>
      <c r="L461" s="219"/>
      <c r="M461" s="220"/>
      <c r="N461" s="221"/>
      <c r="O461" s="221"/>
      <c r="P461" s="222">
        <f>SUM(P462:P473)</f>
        <v>0</v>
      </c>
      <c r="Q461" s="221"/>
      <c r="R461" s="222">
        <f>SUM(R462:R473)</f>
        <v>0</v>
      </c>
      <c r="S461" s="221"/>
      <c r="T461" s="223">
        <f>SUM(T462:T473)</f>
        <v>0</v>
      </c>
      <c r="U461" s="12"/>
      <c r="V461" s="12"/>
      <c r="W461" s="12"/>
      <c r="X461" s="12"/>
      <c r="Y461" s="12"/>
      <c r="Z461" s="12"/>
      <c r="AA461" s="12"/>
      <c r="AB461" s="12"/>
      <c r="AC461" s="12"/>
      <c r="AD461" s="12"/>
      <c r="AE461" s="12"/>
      <c r="AR461" s="224" t="s">
        <v>84</v>
      </c>
      <c r="AT461" s="225" t="s">
        <v>75</v>
      </c>
      <c r="AU461" s="225" t="s">
        <v>76</v>
      </c>
      <c r="AY461" s="224" t="s">
        <v>350</v>
      </c>
      <c r="BK461" s="226">
        <f>SUM(BK462:BK473)</f>
        <v>0</v>
      </c>
    </row>
    <row r="462" s="2" customFormat="1" ht="33" customHeight="1">
      <c r="A462" s="39"/>
      <c r="B462" s="40"/>
      <c r="C462" s="229" t="s">
        <v>2481</v>
      </c>
      <c r="D462" s="229" t="s">
        <v>352</v>
      </c>
      <c r="E462" s="230" t="s">
        <v>8545</v>
      </c>
      <c r="F462" s="231" t="s">
        <v>8546</v>
      </c>
      <c r="G462" s="232" t="s">
        <v>4932</v>
      </c>
      <c r="H462" s="233">
        <v>1</v>
      </c>
      <c r="I462" s="234"/>
      <c r="J462" s="235">
        <f>ROUND(I462*H462,2)</f>
        <v>0</v>
      </c>
      <c r="K462" s="231" t="s">
        <v>1</v>
      </c>
      <c r="L462" s="45"/>
      <c r="M462" s="236" t="s">
        <v>1</v>
      </c>
      <c r="N462" s="237" t="s">
        <v>41</v>
      </c>
      <c r="O462" s="92"/>
      <c r="P462" s="238">
        <f>O462*H462</f>
        <v>0</v>
      </c>
      <c r="Q462" s="238">
        <v>0</v>
      </c>
      <c r="R462" s="238">
        <f>Q462*H462</f>
        <v>0</v>
      </c>
      <c r="S462" s="238">
        <v>0</v>
      </c>
      <c r="T462" s="239">
        <f>S462*H462</f>
        <v>0</v>
      </c>
      <c r="U462" s="39"/>
      <c r="V462" s="39"/>
      <c r="W462" s="39"/>
      <c r="X462" s="39"/>
      <c r="Y462" s="39"/>
      <c r="Z462" s="39"/>
      <c r="AA462" s="39"/>
      <c r="AB462" s="39"/>
      <c r="AC462" s="39"/>
      <c r="AD462" s="39"/>
      <c r="AE462" s="39"/>
      <c r="AR462" s="240" t="s">
        <v>357</v>
      </c>
      <c r="AT462" s="240" t="s">
        <v>352</v>
      </c>
      <c r="AU462" s="240" t="s">
        <v>84</v>
      </c>
      <c r="AY462" s="18" t="s">
        <v>350</v>
      </c>
      <c r="BE462" s="241">
        <f>IF(N462="základní",J462,0)</f>
        <v>0</v>
      </c>
      <c r="BF462" s="241">
        <f>IF(N462="snížená",J462,0)</f>
        <v>0</v>
      </c>
      <c r="BG462" s="241">
        <f>IF(N462="zákl. přenesená",J462,0)</f>
        <v>0</v>
      </c>
      <c r="BH462" s="241">
        <f>IF(N462="sníž. přenesená",J462,0)</f>
        <v>0</v>
      </c>
      <c r="BI462" s="241">
        <f>IF(N462="nulová",J462,0)</f>
        <v>0</v>
      </c>
      <c r="BJ462" s="18" t="s">
        <v>84</v>
      </c>
      <c r="BK462" s="241">
        <f>ROUND(I462*H462,2)</f>
        <v>0</v>
      </c>
      <c r="BL462" s="18" t="s">
        <v>357</v>
      </c>
      <c r="BM462" s="240" t="s">
        <v>3461</v>
      </c>
    </row>
    <row r="463" s="2" customFormat="1">
      <c r="A463" s="39"/>
      <c r="B463" s="40"/>
      <c r="C463" s="41"/>
      <c r="D463" s="242" t="s">
        <v>359</v>
      </c>
      <c r="E463" s="41"/>
      <c r="F463" s="243" t="s">
        <v>8546</v>
      </c>
      <c r="G463" s="41"/>
      <c r="H463" s="41"/>
      <c r="I463" s="244"/>
      <c r="J463" s="41"/>
      <c r="K463" s="41"/>
      <c r="L463" s="45"/>
      <c r="M463" s="245"/>
      <c r="N463" s="246"/>
      <c r="O463" s="92"/>
      <c r="P463" s="92"/>
      <c r="Q463" s="92"/>
      <c r="R463" s="92"/>
      <c r="S463" s="92"/>
      <c r="T463" s="93"/>
      <c r="U463" s="39"/>
      <c r="V463" s="39"/>
      <c r="W463" s="39"/>
      <c r="X463" s="39"/>
      <c r="Y463" s="39"/>
      <c r="Z463" s="39"/>
      <c r="AA463" s="39"/>
      <c r="AB463" s="39"/>
      <c r="AC463" s="39"/>
      <c r="AD463" s="39"/>
      <c r="AE463" s="39"/>
      <c r="AT463" s="18" t="s">
        <v>359</v>
      </c>
      <c r="AU463" s="18" t="s">
        <v>84</v>
      </c>
    </row>
    <row r="464" s="2" customFormat="1" ht="16.5" customHeight="1">
      <c r="A464" s="39"/>
      <c r="B464" s="40"/>
      <c r="C464" s="229" t="s">
        <v>2486</v>
      </c>
      <c r="D464" s="229" t="s">
        <v>352</v>
      </c>
      <c r="E464" s="230" t="s">
        <v>8547</v>
      </c>
      <c r="F464" s="231" t="s">
        <v>8362</v>
      </c>
      <c r="G464" s="232" t="s">
        <v>4932</v>
      </c>
      <c r="H464" s="233">
        <v>1</v>
      </c>
      <c r="I464" s="234"/>
      <c r="J464" s="235">
        <f>ROUND(I464*H464,2)</f>
        <v>0</v>
      </c>
      <c r="K464" s="231" t="s">
        <v>1</v>
      </c>
      <c r="L464" s="45"/>
      <c r="M464" s="236" t="s">
        <v>1</v>
      </c>
      <c r="N464" s="237" t="s">
        <v>41</v>
      </c>
      <c r="O464" s="92"/>
      <c r="P464" s="238">
        <f>O464*H464</f>
        <v>0</v>
      </c>
      <c r="Q464" s="238">
        <v>0</v>
      </c>
      <c r="R464" s="238">
        <f>Q464*H464</f>
        <v>0</v>
      </c>
      <c r="S464" s="238">
        <v>0</v>
      </c>
      <c r="T464" s="239">
        <f>S464*H464</f>
        <v>0</v>
      </c>
      <c r="U464" s="39"/>
      <c r="V464" s="39"/>
      <c r="W464" s="39"/>
      <c r="X464" s="39"/>
      <c r="Y464" s="39"/>
      <c r="Z464" s="39"/>
      <c r="AA464" s="39"/>
      <c r="AB464" s="39"/>
      <c r="AC464" s="39"/>
      <c r="AD464" s="39"/>
      <c r="AE464" s="39"/>
      <c r="AR464" s="240" t="s">
        <v>357</v>
      </c>
      <c r="AT464" s="240" t="s">
        <v>352</v>
      </c>
      <c r="AU464" s="240" t="s">
        <v>84</v>
      </c>
      <c r="AY464" s="18" t="s">
        <v>350</v>
      </c>
      <c r="BE464" s="241">
        <f>IF(N464="základní",J464,0)</f>
        <v>0</v>
      </c>
      <c r="BF464" s="241">
        <f>IF(N464="snížená",J464,0)</f>
        <v>0</v>
      </c>
      <c r="BG464" s="241">
        <f>IF(N464="zákl. přenesená",J464,0)</f>
        <v>0</v>
      </c>
      <c r="BH464" s="241">
        <f>IF(N464="sníž. přenesená",J464,0)</f>
        <v>0</v>
      </c>
      <c r="BI464" s="241">
        <f>IF(N464="nulová",J464,0)</f>
        <v>0</v>
      </c>
      <c r="BJ464" s="18" t="s">
        <v>84</v>
      </c>
      <c r="BK464" s="241">
        <f>ROUND(I464*H464,2)</f>
        <v>0</v>
      </c>
      <c r="BL464" s="18" t="s">
        <v>357</v>
      </c>
      <c r="BM464" s="240" t="s">
        <v>3469</v>
      </c>
    </row>
    <row r="465" s="2" customFormat="1">
      <c r="A465" s="39"/>
      <c r="B465" s="40"/>
      <c r="C465" s="41"/>
      <c r="D465" s="242" t="s">
        <v>359</v>
      </c>
      <c r="E465" s="41"/>
      <c r="F465" s="243" t="s">
        <v>8362</v>
      </c>
      <c r="G465" s="41"/>
      <c r="H465" s="41"/>
      <c r="I465" s="244"/>
      <c r="J465" s="41"/>
      <c r="K465" s="41"/>
      <c r="L465" s="45"/>
      <c r="M465" s="245"/>
      <c r="N465" s="246"/>
      <c r="O465" s="92"/>
      <c r="P465" s="92"/>
      <c r="Q465" s="92"/>
      <c r="R465" s="92"/>
      <c r="S465" s="92"/>
      <c r="T465" s="93"/>
      <c r="U465" s="39"/>
      <c r="V465" s="39"/>
      <c r="W465" s="39"/>
      <c r="X465" s="39"/>
      <c r="Y465" s="39"/>
      <c r="Z465" s="39"/>
      <c r="AA465" s="39"/>
      <c r="AB465" s="39"/>
      <c r="AC465" s="39"/>
      <c r="AD465" s="39"/>
      <c r="AE465" s="39"/>
      <c r="AT465" s="18" t="s">
        <v>359</v>
      </c>
      <c r="AU465" s="18" t="s">
        <v>84</v>
      </c>
    </row>
    <row r="466" s="2" customFormat="1" ht="16.5" customHeight="1">
      <c r="A466" s="39"/>
      <c r="B466" s="40"/>
      <c r="C466" s="229" t="s">
        <v>2493</v>
      </c>
      <c r="D466" s="229" t="s">
        <v>352</v>
      </c>
      <c r="E466" s="230" t="s">
        <v>8548</v>
      </c>
      <c r="F466" s="231" t="s">
        <v>8370</v>
      </c>
      <c r="G466" s="232" t="s">
        <v>4932</v>
      </c>
      <c r="H466" s="233">
        <v>3</v>
      </c>
      <c r="I466" s="234"/>
      <c r="J466" s="235">
        <f>ROUND(I466*H466,2)</f>
        <v>0</v>
      </c>
      <c r="K466" s="231" t="s">
        <v>1</v>
      </c>
      <c r="L466" s="45"/>
      <c r="M466" s="236" t="s">
        <v>1</v>
      </c>
      <c r="N466" s="237" t="s">
        <v>41</v>
      </c>
      <c r="O466" s="92"/>
      <c r="P466" s="238">
        <f>O466*H466</f>
        <v>0</v>
      </c>
      <c r="Q466" s="238">
        <v>0</v>
      </c>
      <c r="R466" s="238">
        <f>Q466*H466</f>
        <v>0</v>
      </c>
      <c r="S466" s="238">
        <v>0</v>
      </c>
      <c r="T466" s="239">
        <f>S466*H466</f>
        <v>0</v>
      </c>
      <c r="U466" s="39"/>
      <c r="V466" s="39"/>
      <c r="W466" s="39"/>
      <c r="X466" s="39"/>
      <c r="Y466" s="39"/>
      <c r="Z466" s="39"/>
      <c r="AA466" s="39"/>
      <c r="AB466" s="39"/>
      <c r="AC466" s="39"/>
      <c r="AD466" s="39"/>
      <c r="AE466" s="39"/>
      <c r="AR466" s="240" t="s">
        <v>357</v>
      </c>
      <c r="AT466" s="240" t="s">
        <v>352</v>
      </c>
      <c r="AU466" s="240" t="s">
        <v>84</v>
      </c>
      <c r="AY466" s="18" t="s">
        <v>350</v>
      </c>
      <c r="BE466" s="241">
        <f>IF(N466="základní",J466,0)</f>
        <v>0</v>
      </c>
      <c r="BF466" s="241">
        <f>IF(N466="snížená",J466,0)</f>
        <v>0</v>
      </c>
      <c r="BG466" s="241">
        <f>IF(N466="zákl. přenesená",J466,0)</f>
        <v>0</v>
      </c>
      <c r="BH466" s="241">
        <f>IF(N466="sníž. přenesená",J466,0)</f>
        <v>0</v>
      </c>
      <c r="BI466" s="241">
        <f>IF(N466="nulová",J466,0)</f>
        <v>0</v>
      </c>
      <c r="BJ466" s="18" t="s">
        <v>84</v>
      </c>
      <c r="BK466" s="241">
        <f>ROUND(I466*H466,2)</f>
        <v>0</v>
      </c>
      <c r="BL466" s="18" t="s">
        <v>357</v>
      </c>
      <c r="BM466" s="240" t="s">
        <v>3477</v>
      </c>
    </row>
    <row r="467" s="2" customFormat="1">
      <c r="A467" s="39"/>
      <c r="B467" s="40"/>
      <c r="C467" s="41"/>
      <c r="D467" s="242" t="s">
        <v>359</v>
      </c>
      <c r="E467" s="41"/>
      <c r="F467" s="243" t="s">
        <v>8370</v>
      </c>
      <c r="G467" s="41"/>
      <c r="H467" s="41"/>
      <c r="I467" s="244"/>
      <c r="J467" s="41"/>
      <c r="K467" s="41"/>
      <c r="L467" s="45"/>
      <c r="M467" s="245"/>
      <c r="N467" s="246"/>
      <c r="O467" s="92"/>
      <c r="P467" s="92"/>
      <c r="Q467" s="92"/>
      <c r="R467" s="92"/>
      <c r="S467" s="92"/>
      <c r="T467" s="93"/>
      <c r="U467" s="39"/>
      <c r="V467" s="39"/>
      <c r="W467" s="39"/>
      <c r="X467" s="39"/>
      <c r="Y467" s="39"/>
      <c r="Z467" s="39"/>
      <c r="AA467" s="39"/>
      <c r="AB467" s="39"/>
      <c r="AC467" s="39"/>
      <c r="AD467" s="39"/>
      <c r="AE467" s="39"/>
      <c r="AT467" s="18" t="s">
        <v>359</v>
      </c>
      <c r="AU467" s="18" t="s">
        <v>84</v>
      </c>
    </row>
    <row r="468" s="2" customFormat="1" ht="21.75" customHeight="1">
      <c r="A468" s="39"/>
      <c r="B468" s="40"/>
      <c r="C468" s="229" t="s">
        <v>2499</v>
      </c>
      <c r="D468" s="229" t="s">
        <v>352</v>
      </c>
      <c r="E468" s="230" t="s">
        <v>8549</v>
      </c>
      <c r="F468" s="231" t="s">
        <v>8391</v>
      </c>
      <c r="G468" s="232" t="s">
        <v>8385</v>
      </c>
      <c r="H468" s="233">
        <v>3</v>
      </c>
      <c r="I468" s="234"/>
      <c r="J468" s="235">
        <f>ROUND(I468*H468,2)</f>
        <v>0</v>
      </c>
      <c r="K468" s="231" t="s">
        <v>1</v>
      </c>
      <c r="L468" s="45"/>
      <c r="M468" s="236" t="s">
        <v>1</v>
      </c>
      <c r="N468" s="237" t="s">
        <v>41</v>
      </c>
      <c r="O468" s="92"/>
      <c r="P468" s="238">
        <f>O468*H468</f>
        <v>0</v>
      </c>
      <c r="Q468" s="238">
        <v>0</v>
      </c>
      <c r="R468" s="238">
        <f>Q468*H468</f>
        <v>0</v>
      </c>
      <c r="S468" s="238">
        <v>0</v>
      </c>
      <c r="T468" s="239">
        <f>S468*H468</f>
        <v>0</v>
      </c>
      <c r="U468" s="39"/>
      <c r="V468" s="39"/>
      <c r="W468" s="39"/>
      <c r="X468" s="39"/>
      <c r="Y468" s="39"/>
      <c r="Z468" s="39"/>
      <c r="AA468" s="39"/>
      <c r="AB468" s="39"/>
      <c r="AC468" s="39"/>
      <c r="AD468" s="39"/>
      <c r="AE468" s="39"/>
      <c r="AR468" s="240" t="s">
        <v>357</v>
      </c>
      <c r="AT468" s="240" t="s">
        <v>352</v>
      </c>
      <c r="AU468" s="240" t="s">
        <v>84</v>
      </c>
      <c r="AY468" s="18" t="s">
        <v>350</v>
      </c>
      <c r="BE468" s="241">
        <f>IF(N468="základní",J468,0)</f>
        <v>0</v>
      </c>
      <c r="BF468" s="241">
        <f>IF(N468="snížená",J468,0)</f>
        <v>0</v>
      </c>
      <c r="BG468" s="241">
        <f>IF(N468="zákl. přenesená",J468,0)</f>
        <v>0</v>
      </c>
      <c r="BH468" s="241">
        <f>IF(N468="sníž. přenesená",J468,0)</f>
        <v>0</v>
      </c>
      <c r="BI468" s="241">
        <f>IF(N468="nulová",J468,0)</f>
        <v>0</v>
      </c>
      <c r="BJ468" s="18" t="s">
        <v>84</v>
      </c>
      <c r="BK468" s="241">
        <f>ROUND(I468*H468,2)</f>
        <v>0</v>
      </c>
      <c r="BL468" s="18" t="s">
        <v>357</v>
      </c>
      <c r="BM468" s="240" t="s">
        <v>3485</v>
      </c>
    </row>
    <row r="469" s="2" customFormat="1">
      <c r="A469" s="39"/>
      <c r="B469" s="40"/>
      <c r="C469" s="41"/>
      <c r="D469" s="242" t="s">
        <v>359</v>
      </c>
      <c r="E469" s="41"/>
      <c r="F469" s="243" t="s">
        <v>8391</v>
      </c>
      <c r="G469" s="41"/>
      <c r="H469" s="41"/>
      <c r="I469" s="244"/>
      <c r="J469" s="41"/>
      <c r="K469" s="41"/>
      <c r="L469" s="45"/>
      <c r="M469" s="245"/>
      <c r="N469" s="246"/>
      <c r="O469" s="92"/>
      <c r="P469" s="92"/>
      <c r="Q469" s="92"/>
      <c r="R469" s="92"/>
      <c r="S469" s="92"/>
      <c r="T469" s="93"/>
      <c r="U469" s="39"/>
      <c r="V469" s="39"/>
      <c r="W469" s="39"/>
      <c r="X469" s="39"/>
      <c r="Y469" s="39"/>
      <c r="Z469" s="39"/>
      <c r="AA469" s="39"/>
      <c r="AB469" s="39"/>
      <c r="AC469" s="39"/>
      <c r="AD469" s="39"/>
      <c r="AE469" s="39"/>
      <c r="AT469" s="18" t="s">
        <v>359</v>
      </c>
      <c r="AU469" s="18" t="s">
        <v>84</v>
      </c>
    </row>
    <row r="470" s="2" customFormat="1" ht="24.15" customHeight="1">
      <c r="A470" s="39"/>
      <c r="B470" s="40"/>
      <c r="C470" s="229" t="s">
        <v>2504</v>
      </c>
      <c r="D470" s="229" t="s">
        <v>352</v>
      </c>
      <c r="E470" s="230" t="s">
        <v>8550</v>
      </c>
      <c r="F470" s="231" t="s">
        <v>8384</v>
      </c>
      <c r="G470" s="232" t="s">
        <v>8385</v>
      </c>
      <c r="H470" s="233">
        <v>3</v>
      </c>
      <c r="I470" s="234"/>
      <c r="J470" s="235">
        <f>ROUND(I470*H470,2)</f>
        <v>0</v>
      </c>
      <c r="K470" s="231" t="s">
        <v>1</v>
      </c>
      <c r="L470" s="45"/>
      <c r="M470" s="236" t="s">
        <v>1</v>
      </c>
      <c r="N470" s="237" t="s">
        <v>41</v>
      </c>
      <c r="O470" s="92"/>
      <c r="P470" s="238">
        <f>O470*H470</f>
        <v>0</v>
      </c>
      <c r="Q470" s="238">
        <v>0</v>
      </c>
      <c r="R470" s="238">
        <f>Q470*H470</f>
        <v>0</v>
      </c>
      <c r="S470" s="238">
        <v>0</v>
      </c>
      <c r="T470" s="239">
        <f>S470*H470</f>
        <v>0</v>
      </c>
      <c r="U470" s="39"/>
      <c r="V470" s="39"/>
      <c r="W470" s="39"/>
      <c r="X470" s="39"/>
      <c r="Y470" s="39"/>
      <c r="Z470" s="39"/>
      <c r="AA470" s="39"/>
      <c r="AB470" s="39"/>
      <c r="AC470" s="39"/>
      <c r="AD470" s="39"/>
      <c r="AE470" s="39"/>
      <c r="AR470" s="240" t="s">
        <v>357</v>
      </c>
      <c r="AT470" s="240" t="s">
        <v>352</v>
      </c>
      <c r="AU470" s="240" t="s">
        <v>84</v>
      </c>
      <c r="AY470" s="18" t="s">
        <v>350</v>
      </c>
      <c r="BE470" s="241">
        <f>IF(N470="základní",J470,0)</f>
        <v>0</v>
      </c>
      <c r="BF470" s="241">
        <f>IF(N470="snížená",J470,0)</f>
        <v>0</v>
      </c>
      <c r="BG470" s="241">
        <f>IF(N470="zákl. přenesená",J470,0)</f>
        <v>0</v>
      </c>
      <c r="BH470" s="241">
        <f>IF(N470="sníž. přenesená",J470,0)</f>
        <v>0</v>
      </c>
      <c r="BI470" s="241">
        <f>IF(N470="nulová",J470,0)</f>
        <v>0</v>
      </c>
      <c r="BJ470" s="18" t="s">
        <v>84</v>
      </c>
      <c r="BK470" s="241">
        <f>ROUND(I470*H470,2)</f>
        <v>0</v>
      </c>
      <c r="BL470" s="18" t="s">
        <v>357</v>
      </c>
      <c r="BM470" s="240" t="s">
        <v>3493</v>
      </c>
    </row>
    <row r="471" s="2" customFormat="1">
      <c r="A471" s="39"/>
      <c r="B471" s="40"/>
      <c r="C471" s="41"/>
      <c r="D471" s="242" t="s">
        <v>359</v>
      </c>
      <c r="E471" s="41"/>
      <c r="F471" s="243" t="s">
        <v>8384</v>
      </c>
      <c r="G471" s="41"/>
      <c r="H471" s="41"/>
      <c r="I471" s="244"/>
      <c r="J471" s="41"/>
      <c r="K471" s="41"/>
      <c r="L471" s="45"/>
      <c r="M471" s="245"/>
      <c r="N471" s="246"/>
      <c r="O471" s="92"/>
      <c r="P471" s="92"/>
      <c r="Q471" s="92"/>
      <c r="R471" s="92"/>
      <c r="S471" s="92"/>
      <c r="T471" s="93"/>
      <c r="U471" s="39"/>
      <c r="V471" s="39"/>
      <c r="W471" s="39"/>
      <c r="X471" s="39"/>
      <c r="Y471" s="39"/>
      <c r="Z471" s="39"/>
      <c r="AA471" s="39"/>
      <c r="AB471" s="39"/>
      <c r="AC471" s="39"/>
      <c r="AD471" s="39"/>
      <c r="AE471" s="39"/>
      <c r="AT471" s="18" t="s">
        <v>359</v>
      </c>
      <c r="AU471" s="18" t="s">
        <v>84</v>
      </c>
    </row>
    <row r="472" s="2" customFormat="1" ht="16.5" customHeight="1">
      <c r="A472" s="39"/>
      <c r="B472" s="40"/>
      <c r="C472" s="229" t="s">
        <v>2511</v>
      </c>
      <c r="D472" s="229" t="s">
        <v>352</v>
      </c>
      <c r="E472" s="230" t="s">
        <v>8551</v>
      </c>
      <c r="F472" s="231" t="s">
        <v>8308</v>
      </c>
      <c r="G472" s="232" t="s">
        <v>5017</v>
      </c>
      <c r="H472" s="233">
        <v>1</v>
      </c>
      <c r="I472" s="234"/>
      <c r="J472" s="235">
        <f>ROUND(I472*H472,2)</f>
        <v>0</v>
      </c>
      <c r="K472" s="231" t="s">
        <v>1</v>
      </c>
      <c r="L472" s="45"/>
      <c r="M472" s="236" t="s">
        <v>1</v>
      </c>
      <c r="N472" s="237" t="s">
        <v>41</v>
      </c>
      <c r="O472" s="92"/>
      <c r="P472" s="238">
        <f>O472*H472</f>
        <v>0</v>
      </c>
      <c r="Q472" s="238">
        <v>0</v>
      </c>
      <c r="R472" s="238">
        <f>Q472*H472</f>
        <v>0</v>
      </c>
      <c r="S472" s="238">
        <v>0</v>
      </c>
      <c r="T472" s="239">
        <f>S472*H472</f>
        <v>0</v>
      </c>
      <c r="U472" s="39"/>
      <c r="V472" s="39"/>
      <c r="W472" s="39"/>
      <c r="X472" s="39"/>
      <c r="Y472" s="39"/>
      <c r="Z472" s="39"/>
      <c r="AA472" s="39"/>
      <c r="AB472" s="39"/>
      <c r="AC472" s="39"/>
      <c r="AD472" s="39"/>
      <c r="AE472" s="39"/>
      <c r="AR472" s="240" t="s">
        <v>357</v>
      </c>
      <c r="AT472" s="240" t="s">
        <v>352</v>
      </c>
      <c r="AU472" s="240" t="s">
        <v>84</v>
      </c>
      <c r="AY472" s="18" t="s">
        <v>350</v>
      </c>
      <c r="BE472" s="241">
        <f>IF(N472="základní",J472,0)</f>
        <v>0</v>
      </c>
      <c r="BF472" s="241">
        <f>IF(N472="snížená",J472,0)</f>
        <v>0</v>
      </c>
      <c r="BG472" s="241">
        <f>IF(N472="zákl. přenesená",J472,0)</f>
        <v>0</v>
      </c>
      <c r="BH472" s="241">
        <f>IF(N472="sníž. přenesená",J472,0)</f>
        <v>0</v>
      </c>
      <c r="BI472" s="241">
        <f>IF(N472="nulová",J472,0)</f>
        <v>0</v>
      </c>
      <c r="BJ472" s="18" t="s">
        <v>84</v>
      </c>
      <c r="BK472" s="241">
        <f>ROUND(I472*H472,2)</f>
        <v>0</v>
      </c>
      <c r="BL472" s="18" t="s">
        <v>357</v>
      </c>
      <c r="BM472" s="240" t="s">
        <v>3501</v>
      </c>
    </row>
    <row r="473" s="2" customFormat="1">
      <c r="A473" s="39"/>
      <c r="B473" s="40"/>
      <c r="C473" s="41"/>
      <c r="D473" s="242" t="s">
        <v>359</v>
      </c>
      <c r="E473" s="41"/>
      <c r="F473" s="243" t="s">
        <v>8308</v>
      </c>
      <c r="G473" s="41"/>
      <c r="H473" s="41"/>
      <c r="I473" s="244"/>
      <c r="J473" s="41"/>
      <c r="K473" s="41"/>
      <c r="L473" s="45"/>
      <c r="M473" s="245"/>
      <c r="N473" s="246"/>
      <c r="O473" s="92"/>
      <c r="P473" s="92"/>
      <c r="Q473" s="92"/>
      <c r="R473" s="92"/>
      <c r="S473" s="92"/>
      <c r="T473" s="93"/>
      <c r="U473" s="39"/>
      <c r="V473" s="39"/>
      <c r="W473" s="39"/>
      <c r="X473" s="39"/>
      <c r="Y473" s="39"/>
      <c r="Z473" s="39"/>
      <c r="AA473" s="39"/>
      <c r="AB473" s="39"/>
      <c r="AC473" s="39"/>
      <c r="AD473" s="39"/>
      <c r="AE473" s="39"/>
      <c r="AT473" s="18" t="s">
        <v>359</v>
      </c>
      <c r="AU473" s="18" t="s">
        <v>84</v>
      </c>
    </row>
    <row r="474" s="12" customFormat="1" ht="25.92" customHeight="1">
      <c r="A474" s="12"/>
      <c r="B474" s="213"/>
      <c r="C474" s="214"/>
      <c r="D474" s="215" t="s">
        <v>75</v>
      </c>
      <c r="E474" s="216" t="s">
        <v>8552</v>
      </c>
      <c r="F474" s="216" t="s">
        <v>8553</v>
      </c>
      <c r="G474" s="214"/>
      <c r="H474" s="214"/>
      <c r="I474" s="217"/>
      <c r="J474" s="218">
        <f>BK474</f>
        <v>0</v>
      </c>
      <c r="K474" s="214"/>
      <c r="L474" s="219"/>
      <c r="M474" s="220"/>
      <c r="N474" s="221"/>
      <c r="O474" s="221"/>
      <c r="P474" s="222">
        <f>SUM(P475:P482)</f>
        <v>0</v>
      </c>
      <c r="Q474" s="221"/>
      <c r="R474" s="222">
        <f>SUM(R475:R482)</f>
        <v>0</v>
      </c>
      <c r="S474" s="221"/>
      <c r="T474" s="223">
        <f>SUM(T475:T482)</f>
        <v>0</v>
      </c>
      <c r="U474" s="12"/>
      <c r="V474" s="12"/>
      <c r="W474" s="12"/>
      <c r="X474" s="12"/>
      <c r="Y474" s="12"/>
      <c r="Z474" s="12"/>
      <c r="AA474" s="12"/>
      <c r="AB474" s="12"/>
      <c r="AC474" s="12"/>
      <c r="AD474" s="12"/>
      <c r="AE474" s="12"/>
      <c r="AR474" s="224" t="s">
        <v>84</v>
      </c>
      <c r="AT474" s="225" t="s">
        <v>75</v>
      </c>
      <c r="AU474" s="225" t="s">
        <v>76</v>
      </c>
      <c r="AY474" s="224" t="s">
        <v>350</v>
      </c>
      <c r="BK474" s="226">
        <f>SUM(BK475:BK482)</f>
        <v>0</v>
      </c>
    </row>
    <row r="475" s="2" customFormat="1" ht="24.15" customHeight="1">
      <c r="A475" s="39"/>
      <c r="B475" s="40"/>
      <c r="C475" s="229" t="s">
        <v>2516</v>
      </c>
      <c r="D475" s="229" t="s">
        <v>352</v>
      </c>
      <c r="E475" s="230" t="s">
        <v>8554</v>
      </c>
      <c r="F475" s="231" t="s">
        <v>8555</v>
      </c>
      <c r="G475" s="232" t="s">
        <v>4932</v>
      </c>
      <c r="H475" s="233">
        <v>1</v>
      </c>
      <c r="I475" s="234"/>
      <c r="J475" s="235">
        <f>ROUND(I475*H475,2)</f>
        <v>0</v>
      </c>
      <c r="K475" s="231" t="s">
        <v>1</v>
      </c>
      <c r="L475" s="45"/>
      <c r="M475" s="236" t="s">
        <v>1</v>
      </c>
      <c r="N475" s="237" t="s">
        <v>41</v>
      </c>
      <c r="O475" s="92"/>
      <c r="P475" s="238">
        <f>O475*H475</f>
        <v>0</v>
      </c>
      <c r="Q475" s="238">
        <v>0</v>
      </c>
      <c r="R475" s="238">
        <f>Q475*H475</f>
        <v>0</v>
      </c>
      <c r="S475" s="238">
        <v>0</v>
      </c>
      <c r="T475" s="239">
        <f>S475*H475</f>
        <v>0</v>
      </c>
      <c r="U475" s="39"/>
      <c r="V475" s="39"/>
      <c r="W475" s="39"/>
      <c r="X475" s="39"/>
      <c r="Y475" s="39"/>
      <c r="Z475" s="39"/>
      <c r="AA475" s="39"/>
      <c r="AB475" s="39"/>
      <c r="AC475" s="39"/>
      <c r="AD475" s="39"/>
      <c r="AE475" s="39"/>
      <c r="AR475" s="240" t="s">
        <v>357</v>
      </c>
      <c r="AT475" s="240" t="s">
        <v>352</v>
      </c>
      <c r="AU475" s="240" t="s">
        <v>84</v>
      </c>
      <c r="AY475" s="18" t="s">
        <v>350</v>
      </c>
      <c r="BE475" s="241">
        <f>IF(N475="základní",J475,0)</f>
        <v>0</v>
      </c>
      <c r="BF475" s="241">
        <f>IF(N475="snížená",J475,0)</f>
        <v>0</v>
      </c>
      <c r="BG475" s="241">
        <f>IF(N475="zákl. přenesená",J475,0)</f>
        <v>0</v>
      </c>
      <c r="BH475" s="241">
        <f>IF(N475="sníž. přenesená",J475,0)</f>
        <v>0</v>
      </c>
      <c r="BI475" s="241">
        <f>IF(N475="nulová",J475,0)</f>
        <v>0</v>
      </c>
      <c r="BJ475" s="18" t="s">
        <v>84</v>
      </c>
      <c r="BK475" s="241">
        <f>ROUND(I475*H475,2)</f>
        <v>0</v>
      </c>
      <c r="BL475" s="18" t="s">
        <v>357</v>
      </c>
      <c r="BM475" s="240" t="s">
        <v>3509</v>
      </c>
    </row>
    <row r="476" s="2" customFormat="1">
      <c r="A476" s="39"/>
      <c r="B476" s="40"/>
      <c r="C476" s="41"/>
      <c r="D476" s="242" t="s">
        <v>359</v>
      </c>
      <c r="E476" s="41"/>
      <c r="F476" s="243" t="s">
        <v>8555</v>
      </c>
      <c r="G476" s="41"/>
      <c r="H476" s="41"/>
      <c r="I476" s="244"/>
      <c r="J476" s="41"/>
      <c r="K476" s="41"/>
      <c r="L476" s="45"/>
      <c r="M476" s="245"/>
      <c r="N476" s="246"/>
      <c r="O476" s="92"/>
      <c r="P476" s="92"/>
      <c r="Q476" s="92"/>
      <c r="R476" s="92"/>
      <c r="S476" s="92"/>
      <c r="T476" s="93"/>
      <c r="U476" s="39"/>
      <c r="V476" s="39"/>
      <c r="W476" s="39"/>
      <c r="X476" s="39"/>
      <c r="Y476" s="39"/>
      <c r="Z476" s="39"/>
      <c r="AA476" s="39"/>
      <c r="AB476" s="39"/>
      <c r="AC476" s="39"/>
      <c r="AD476" s="39"/>
      <c r="AE476" s="39"/>
      <c r="AT476" s="18" t="s">
        <v>359</v>
      </c>
      <c r="AU476" s="18" t="s">
        <v>84</v>
      </c>
    </row>
    <row r="477" s="2" customFormat="1" ht="24.15" customHeight="1">
      <c r="A477" s="39"/>
      <c r="B477" s="40"/>
      <c r="C477" s="229" t="s">
        <v>2521</v>
      </c>
      <c r="D477" s="229" t="s">
        <v>352</v>
      </c>
      <c r="E477" s="230" t="s">
        <v>8556</v>
      </c>
      <c r="F477" s="231" t="s">
        <v>8557</v>
      </c>
      <c r="G477" s="232" t="s">
        <v>4932</v>
      </c>
      <c r="H477" s="233">
        <v>1</v>
      </c>
      <c r="I477" s="234"/>
      <c r="J477" s="235">
        <f>ROUND(I477*H477,2)</f>
        <v>0</v>
      </c>
      <c r="K477" s="231" t="s">
        <v>1</v>
      </c>
      <c r="L477" s="45"/>
      <c r="M477" s="236" t="s">
        <v>1</v>
      </c>
      <c r="N477" s="237" t="s">
        <v>41</v>
      </c>
      <c r="O477" s="92"/>
      <c r="P477" s="238">
        <f>O477*H477</f>
        <v>0</v>
      </c>
      <c r="Q477" s="238">
        <v>0</v>
      </c>
      <c r="R477" s="238">
        <f>Q477*H477</f>
        <v>0</v>
      </c>
      <c r="S477" s="238">
        <v>0</v>
      </c>
      <c r="T477" s="239">
        <f>S477*H477</f>
        <v>0</v>
      </c>
      <c r="U477" s="39"/>
      <c r="V477" s="39"/>
      <c r="W477" s="39"/>
      <c r="X477" s="39"/>
      <c r="Y477" s="39"/>
      <c r="Z477" s="39"/>
      <c r="AA477" s="39"/>
      <c r="AB477" s="39"/>
      <c r="AC477" s="39"/>
      <c r="AD477" s="39"/>
      <c r="AE477" s="39"/>
      <c r="AR477" s="240" t="s">
        <v>357</v>
      </c>
      <c r="AT477" s="240" t="s">
        <v>352</v>
      </c>
      <c r="AU477" s="240" t="s">
        <v>84</v>
      </c>
      <c r="AY477" s="18" t="s">
        <v>350</v>
      </c>
      <c r="BE477" s="241">
        <f>IF(N477="základní",J477,0)</f>
        <v>0</v>
      </c>
      <c r="BF477" s="241">
        <f>IF(N477="snížená",J477,0)</f>
        <v>0</v>
      </c>
      <c r="BG477" s="241">
        <f>IF(N477="zákl. přenesená",J477,0)</f>
        <v>0</v>
      </c>
      <c r="BH477" s="241">
        <f>IF(N477="sníž. přenesená",J477,0)</f>
        <v>0</v>
      </c>
      <c r="BI477" s="241">
        <f>IF(N477="nulová",J477,0)</f>
        <v>0</v>
      </c>
      <c r="BJ477" s="18" t="s">
        <v>84</v>
      </c>
      <c r="BK477" s="241">
        <f>ROUND(I477*H477,2)</f>
        <v>0</v>
      </c>
      <c r="BL477" s="18" t="s">
        <v>357</v>
      </c>
      <c r="BM477" s="240" t="s">
        <v>3517</v>
      </c>
    </row>
    <row r="478" s="2" customFormat="1">
      <c r="A478" s="39"/>
      <c r="B478" s="40"/>
      <c r="C478" s="41"/>
      <c r="D478" s="242" t="s">
        <v>359</v>
      </c>
      <c r="E478" s="41"/>
      <c r="F478" s="243" t="s">
        <v>8557</v>
      </c>
      <c r="G478" s="41"/>
      <c r="H478" s="41"/>
      <c r="I478" s="244"/>
      <c r="J478" s="41"/>
      <c r="K478" s="41"/>
      <c r="L478" s="45"/>
      <c r="M478" s="245"/>
      <c r="N478" s="246"/>
      <c r="O478" s="92"/>
      <c r="P478" s="92"/>
      <c r="Q478" s="92"/>
      <c r="R478" s="92"/>
      <c r="S478" s="92"/>
      <c r="T478" s="93"/>
      <c r="U478" s="39"/>
      <c r="V478" s="39"/>
      <c r="W478" s="39"/>
      <c r="X478" s="39"/>
      <c r="Y478" s="39"/>
      <c r="Z478" s="39"/>
      <c r="AA478" s="39"/>
      <c r="AB478" s="39"/>
      <c r="AC478" s="39"/>
      <c r="AD478" s="39"/>
      <c r="AE478" s="39"/>
      <c r="AT478" s="18" t="s">
        <v>359</v>
      </c>
      <c r="AU478" s="18" t="s">
        <v>84</v>
      </c>
    </row>
    <row r="479" s="2" customFormat="1" ht="24.15" customHeight="1">
      <c r="A479" s="39"/>
      <c r="B479" s="40"/>
      <c r="C479" s="229" t="s">
        <v>2530</v>
      </c>
      <c r="D479" s="229" t="s">
        <v>352</v>
      </c>
      <c r="E479" s="230" t="s">
        <v>8558</v>
      </c>
      <c r="F479" s="231" t="s">
        <v>8300</v>
      </c>
      <c r="G479" s="232" t="s">
        <v>355</v>
      </c>
      <c r="H479" s="233">
        <v>4</v>
      </c>
      <c r="I479" s="234"/>
      <c r="J479" s="235">
        <f>ROUND(I479*H479,2)</f>
        <v>0</v>
      </c>
      <c r="K479" s="231" t="s">
        <v>1</v>
      </c>
      <c r="L479" s="45"/>
      <c r="M479" s="236" t="s">
        <v>1</v>
      </c>
      <c r="N479" s="237" t="s">
        <v>41</v>
      </c>
      <c r="O479" s="92"/>
      <c r="P479" s="238">
        <f>O479*H479</f>
        <v>0</v>
      </c>
      <c r="Q479" s="238">
        <v>0</v>
      </c>
      <c r="R479" s="238">
        <f>Q479*H479</f>
        <v>0</v>
      </c>
      <c r="S479" s="238">
        <v>0</v>
      </c>
      <c r="T479" s="239">
        <f>S479*H479</f>
        <v>0</v>
      </c>
      <c r="U479" s="39"/>
      <c r="V479" s="39"/>
      <c r="W479" s="39"/>
      <c r="X479" s="39"/>
      <c r="Y479" s="39"/>
      <c r="Z479" s="39"/>
      <c r="AA479" s="39"/>
      <c r="AB479" s="39"/>
      <c r="AC479" s="39"/>
      <c r="AD479" s="39"/>
      <c r="AE479" s="39"/>
      <c r="AR479" s="240" t="s">
        <v>357</v>
      </c>
      <c r="AT479" s="240" t="s">
        <v>352</v>
      </c>
      <c r="AU479" s="240" t="s">
        <v>84</v>
      </c>
      <c r="AY479" s="18" t="s">
        <v>350</v>
      </c>
      <c r="BE479" s="241">
        <f>IF(N479="základní",J479,0)</f>
        <v>0</v>
      </c>
      <c r="BF479" s="241">
        <f>IF(N479="snížená",J479,0)</f>
        <v>0</v>
      </c>
      <c r="BG479" s="241">
        <f>IF(N479="zákl. přenesená",J479,0)</f>
        <v>0</v>
      </c>
      <c r="BH479" s="241">
        <f>IF(N479="sníž. přenesená",J479,0)</f>
        <v>0</v>
      </c>
      <c r="BI479" s="241">
        <f>IF(N479="nulová",J479,0)</f>
        <v>0</v>
      </c>
      <c r="BJ479" s="18" t="s">
        <v>84</v>
      </c>
      <c r="BK479" s="241">
        <f>ROUND(I479*H479,2)</f>
        <v>0</v>
      </c>
      <c r="BL479" s="18" t="s">
        <v>357</v>
      </c>
      <c r="BM479" s="240" t="s">
        <v>3527</v>
      </c>
    </row>
    <row r="480" s="2" customFormat="1">
      <c r="A480" s="39"/>
      <c r="B480" s="40"/>
      <c r="C480" s="41"/>
      <c r="D480" s="242" t="s">
        <v>359</v>
      </c>
      <c r="E480" s="41"/>
      <c r="F480" s="243" t="s">
        <v>8300</v>
      </c>
      <c r="G480" s="41"/>
      <c r="H480" s="41"/>
      <c r="I480" s="244"/>
      <c r="J480" s="41"/>
      <c r="K480" s="41"/>
      <c r="L480" s="45"/>
      <c r="M480" s="245"/>
      <c r="N480" s="246"/>
      <c r="O480" s="92"/>
      <c r="P480" s="92"/>
      <c r="Q480" s="92"/>
      <c r="R480" s="92"/>
      <c r="S480" s="92"/>
      <c r="T480" s="93"/>
      <c r="U480" s="39"/>
      <c r="V480" s="39"/>
      <c r="W480" s="39"/>
      <c r="X480" s="39"/>
      <c r="Y480" s="39"/>
      <c r="Z480" s="39"/>
      <c r="AA480" s="39"/>
      <c r="AB480" s="39"/>
      <c r="AC480" s="39"/>
      <c r="AD480" s="39"/>
      <c r="AE480" s="39"/>
      <c r="AT480" s="18" t="s">
        <v>359</v>
      </c>
      <c r="AU480" s="18" t="s">
        <v>84</v>
      </c>
    </row>
    <row r="481" s="2" customFormat="1" ht="16.5" customHeight="1">
      <c r="A481" s="39"/>
      <c r="B481" s="40"/>
      <c r="C481" s="229" t="s">
        <v>2536</v>
      </c>
      <c r="D481" s="229" t="s">
        <v>352</v>
      </c>
      <c r="E481" s="230" t="s">
        <v>8559</v>
      </c>
      <c r="F481" s="231" t="s">
        <v>8308</v>
      </c>
      <c r="G481" s="232" t="s">
        <v>5017</v>
      </c>
      <c r="H481" s="233">
        <v>1</v>
      </c>
      <c r="I481" s="234"/>
      <c r="J481" s="235">
        <f>ROUND(I481*H481,2)</f>
        <v>0</v>
      </c>
      <c r="K481" s="231" t="s">
        <v>1</v>
      </c>
      <c r="L481" s="45"/>
      <c r="M481" s="236" t="s">
        <v>1</v>
      </c>
      <c r="N481" s="237" t="s">
        <v>41</v>
      </c>
      <c r="O481" s="92"/>
      <c r="P481" s="238">
        <f>O481*H481</f>
        <v>0</v>
      </c>
      <c r="Q481" s="238">
        <v>0</v>
      </c>
      <c r="R481" s="238">
        <f>Q481*H481</f>
        <v>0</v>
      </c>
      <c r="S481" s="238">
        <v>0</v>
      </c>
      <c r="T481" s="239">
        <f>S481*H481</f>
        <v>0</v>
      </c>
      <c r="U481" s="39"/>
      <c r="V481" s="39"/>
      <c r="W481" s="39"/>
      <c r="X481" s="39"/>
      <c r="Y481" s="39"/>
      <c r="Z481" s="39"/>
      <c r="AA481" s="39"/>
      <c r="AB481" s="39"/>
      <c r="AC481" s="39"/>
      <c r="AD481" s="39"/>
      <c r="AE481" s="39"/>
      <c r="AR481" s="240" t="s">
        <v>357</v>
      </c>
      <c r="AT481" s="240" t="s">
        <v>352</v>
      </c>
      <c r="AU481" s="240" t="s">
        <v>84</v>
      </c>
      <c r="AY481" s="18" t="s">
        <v>350</v>
      </c>
      <c r="BE481" s="241">
        <f>IF(N481="základní",J481,0)</f>
        <v>0</v>
      </c>
      <c r="BF481" s="241">
        <f>IF(N481="snížená",J481,0)</f>
        <v>0</v>
      </c>
      <c r="BG481" s="241">
        <f>IF(N481="zákl. přenesená",J481,0)</f>
        <v>0</v>
      </c>
      <c r="BH481" s="241">
        <f>IF(N481="sníž. přenesená",J481,0)</f>
        <v>0</v>
      </c>
      <c r="BI481" s="241">
        <f>IF(N481="nulová",J481,0)</f>
        <v>0</v>
      </c>
      <c r="BJ481" s="18" t="s">
        <v>84</v>
      </c>
      <c r="BK481" s="241">
        <f>ROUND(I481*H481,2)</f>
        <v>0</v>
      </c>
      <c r="BL481" s="18" t="s">
        <v>357</v>
      </c>
      <c r="BM481" s="240" t="s">
        <v>3539</v>
      </c>
    </row>
    <row r="482" s="2" customFormat="1">
      <c r="A482" s="39"/>
      <c r="B482" s="40"/>
      <c r="C482" s="41"/>
      <c r="D482" s="242" t="s">
        <v>359</v>
      </c>
      <c r="E482" s="41"/>
      <c r="F482" s="243" t="s">
        <v>8308</v>
      </c>
      <c r="G482" s="41"/>
      <c r="H482" s="41"/>
      <c r="I482" s="244"/>
      <c r="J482" s="41"/>
      <c r="K482" s="41"/>
      <c r="L482" s="45"/>
      <c r="M482" s="245"/>
      <c r="N482" s="246"/>
      <c r="O482" s="92"/>
      <c r="P482" s="92"/>
      <c r="Q482" s="92"/>
      <c r="R482" s="92"/>
      <c r="S482" s="92"/>
      <c r="T482" s="93"/>
      <c r="U482" s="39"/>
      <c r="V482" s="39"/>
      <c r="W482" s="39"/>
      <c r="X482" s="39"/>
      <c r="Y482" s="39"/>
      <c r="Z482" s="39"/>
      <c r="AA482" s="39"/>
      <c r="AB482" s="39"/>
      <c r="AC482" s="39"/>
      <c r="AD482" s="39"/>
      <c r="AE482" s="39"/>
      <c r="AT482" s="18" t="s">
        <v>359</v>
      </c>
      <c r="AU482" s="18" t="s">
        <v>84</v>
      </c>
    </row>
    <row r="483" s="12" customFormat="1" ht="25.92" customHeight="1">
      <c r="A483" s="12"/>
      <c r="B483" s="213"/>
      <c r="C483" s="214"/>
      <c r="D483" s="215" t="s">
        <v>75</v>
      </c>
      <c r="E483" s="216" t="s">
        <v>8560</v>
      </c>
      <c r="F483" s="216" t="s">
        <v>8561</v>
      </c>
      <c r="G483" s="214"/>
      <c r="H483" s="214"/>
      <c r="I483" s="217"/>
      <c r="J483" s="218">
        <f>BK483</f>
        <v>0</v>
      </c>
      <c r="K483" s="214"/>
      <c r="L483" s="219"/>
      <c r="M483" s="220"/>
      <c r="N483" s="221"/>
      <c r="O483" s="221"/>
      <c r="P483" s="222">
        <f>SUM(P484:P519)</f>
        <v>0</v>
      </c>
      <c r="Q483" s="221"/>
      <c r="R483" s="222">
        <f>SUM(R484:R519)</f>
        <v>0</v>
      </c>
      <c r="S483" s="221"/>
      <c r="T483" s="223">
        <f>SUM(T484:T519)</f>
        <v>0</v>
      </c>
      <c r="U483" s="12"/>
      <c r="V483" s="12"/>
      <c r="W483" s="12"/>
      <c r="X483" s="12"/>
      <c r="Y483" s="12"/>
      <c r="Z483" s="12"/>
      <c r="AA483" s="12"/>
      <c r="AB483" s="12"/>
      <c r="AC483" s="12"/>
      <c r="AD483" s="12"/>
      <c r="AE483" s="12"/>
      <c r="AR483" s="224" t="s">
        <v>84</v>
      </c>
      <c r="AT483" s="225" t="s">
        <v>75</v>
      </c>
      <c r="AU483" s="225" t="s">
        <v>76</v>
      </c>
      <c r="AY483" s="224" t="s">
        <v>350</v>
      </c>
      <c r="BK483" s="226">
        <f>SUM(BK484:BK519)</f>
        <v>0</v>
      </c>
    </row>
    <row r="484" s="2" customFormat="1" ht="24.15" customHeight="1">
      <c r="A484" s="39"/>
      <c r="B484" s="40"/>
      <c r="C484" s="229" t="s">
        <v>2543</v>
      </c>
      <c r="D484" s="229" t="s">
        <v>352</v>
      </c>
      <c r="E484" s="230" t="s">
        <v>8562</v>
      </c>
      <c r="F484" s="231" t="s">
        <v>8563</v>
      </c>
      <c r="G484" s="232" t="s">
        <v>4932</v>
      </c>
      <c r="H484" s="233">
        <v>1</v>
      </c>
      <c r="I484" s="234"/>
      <c r="J484" s="235">
        <f>ROUND(I484*H484,2)</f>
        <v>0</v>
      </c>
      <c r="K484" s="231" t="s">
        <v>1</v>
      </c>
      <c r="L484" s="45"/>
      <c r="M484" s="236" t="s">
        <v>1</v>
      </c>
      <c r="N484" s="237" t="s">
        <v>41</v>
      </c>
      <c r="O484" s="92"/>
      <c r="P484" s="238">
        <f>O484*H484</f>
        <v>0</v>
      </c>
      <c r="Q484" s="238">
        <v>0</v>
      </c>
      <c r="R484" s="238">
        <f>Q484*H484</f>
        <v>0</v>
      </c>
      <c r="S484" s="238">
        <v>0</v>
      </c>
      <c r="T484" s="239">
        <f>S484*H484</f>
        <v>0</v>
      </c>
      <c r="U484" s="39"/>
      <c r="V484" s="39"/>
      <c r="W484" s="39"/>
      <c r="X484" s="39"/>
      <c r="Y484" s="39"/>
      <c r="Z484" s="39"/>
      <c r="AA484" s="39"/>
      <c r="AB484" s="39"/>
      <c r="AC484" s="39"/>
      <c r="AD484" s="39"/>
      <c r="AE484" s="39"/>
      <c r="AR484" s="240" t="s">
        <v>357</v>
      </c>
      <c r="AT484" s="240" t="s">
        <v>352</v>
      </c>
      <c r="AU484" s="240" t="s">
        <v>84</v>
      </c>
      <c r="AY484" s="18" t="s">
        <v>350</v>
      </c>
      <c r="BE484" s="241">
        <f>IF(N484="základní",J484,0)</f>
        <v>0</v>
      </c>
      <c r="BF484" s="241">
        <f>IF(N484="snížená",J484,0)</f>
        <v>0</v>
      </c>
      <c r="BG484" s="241">
        <f>IF(N484="zákl. přenesená",J484,0)</f>
        <v>0</v>
      </c>
      <c r="BH484" s="241">
        <f>IF(N484="sníž. přenesená",J484,0)</f>
        <v>0</v>
      </c>
      <c r="BI484" s="241">
        <f>IF(N484="nulová",J484,0)</f>
        <v>0</v>
      </c>
      <c r="BJ484" s="18" t="s">
        <v>84</v>
      </c>
      <c r="BK484" s="241">
        <f>ROUND(I484*H484,2)</f>
        <v>0</v>
      </c>
      <c r="BL484" s="18" t="s">
        <v>357</v>
      </c>
      <c r="BM484" s="240" t="s">
        <v>3551</v>
      </c>
    </row>
    <row r="485" s="2" customFormat="1">
      <c r="A485" s="39"/>
      <c r="B485" s="40"/>
      <c r="C485" s="41"/>
      <c r="D485" s="242" t="s">
        <v>359</v>
      </c>
      <c r="E485" s="41"/>
      <c r="F485" s="243" t="s">
        <v>8563</v>
      </c>
      <c r="G485" s="41"/>
      <c r="H485" s="41"/>
      <c r="I485" s="244"/>
      <c r="J485" s="41"/>
      <c r="K485" s="41"/>
      <c r="L485" s="45"/>
      <c r="M485" s="245"/>
      <c r="N485" s="246"/>
      <c r="O485" s="92"/>
      <c r="P485" s="92"/>
      <c r="Q485" s="92"/>
      <c r="R485" s="92"/>
      <c r="S485" s="92"/>
      <c r="T485" s="93"/>
      <c r="U485" s="39"/>
      <c r="V485" s="39"/>
      <c r="W485" s="39"/>
      <c r="X485" s="39"/>
      <c r="Y485" s="39"/>
      <c r="Z485" s="39"/>
      <c r="AA485" s="39"/>
      <c r="AB485" s="39"/>
      <c r="AC485" s="39"/>
      <c r="AD485" s="39"/>
      <c r="AE485" s="39"/>
      <c r="AT485" s="18" t="s">
        <v>359</v>
      </c>
      <c r="AU485" s="18" t="s">
        <v>84</v>
      </c>
    </row>
    <row r="486" s="2" customFormat="1" ht="24.15" customHeight="1">
      <c r="A486" s="39"/>
      <c r="B486" s="40"/>
      <c r="C486" s="229" t="s">
        <v>2549</v>
      </c>
      <c r="D486" s="229" t="s">
        <v>352</v>
      </c>
      <c r="E486" s="230" t="s">
        <v>8564</v>
      </c>
      <c r="F486" s="231" t="s">
        <v>8565</v>
      </c>
      <c r="G486" s="232" t="s">
        <v>4932</v>
      </c>
      <c r="H486" s="233">
        <v>1</v>
      </c>
      <c r="I486" s="234"/>
      <c r="J486" s="235">
        <f>ROUND(I486*H486,2)</f>
        <v>0</v>
      </c>
      <c r="K486" s="231" t="s">
        <v>1</v>
      </c>
      <c r="L486" s="45"/>
      <c r="M486" s="236" t="s">
        <v>1</v>
      </c>
      <c r="N486" s="237" t="s">
        <v>41</v>
      </c>
      <c r="O486" s="92"/>
      <c r="P486" s="238">
        <f>O486*H486</f>
        <v>0</v>
      </c>
      <c r="Q486" s="238">
        <v>0</v>
      </c>
      <c r="R486" s="238">
        <f>Q486*H486</f>
        <v>0</v>
      </c>
      <c r="S486" s="238">
        <v>0</v>
      </c>
      <c r="T486" s="239">
        <f>S486*H486</f>
        <v>0</v>
      </c>
      <c r="U486" s="39"/>
      <c r="V486" s="39"/>
      <c r="W486" s="39"/>
      <c r="X486" s="39"/>
      <c r="Y486" s="39"/>
      <c r="Z486" s="39"/>
      <c r="AA486" s="39"/>
      <c r="AB486" s="39"/>
      <c r="AC486" s="39"/>
      <c r="AD486" s="39"/>
      <c r="AE486" s="39"/>
      <c r="AR486" s="240" t="s">
        <v>357</v>
      </c>
      <c r="AT486" s="240" t="s">
        <v>352</v>
      </c>
      <c r="AU486" s="240" t="s">
        <v>84</v>
      </c>
      <c r="AY486" s="18" t="s">
        <v>350</v>
      </c>
      <c r="BE486" s="241">
        <f>IF(N486="základní",J486,0)</f>
        <v>0</v>
      </c>
      <c r="BF486" s="241">
        <f>IF(N486="snížená",J486,0)</f>
        <v>0</v>
      </c>
      <c r="BG486" s="241">
        <f>IF(N486="zákl. přenesená",J486,0)</f>
        <v>0</v>
      </c>
      <c r="BH486" s="241">
        <f>IF(N486="sníž. přenesená",J486,0)</f>
        <v>0</v>
      </c>
      <c r="BI486" s="241">
        <f>IF(N486="nulová",J486,0)</f>
        <v>0</v>
      </c>
      <c r="BJ486" s="18" t="s">
        <v>84</v>
      </c>
      <c r="BK486" s="241">
        <f>ROUND(I486*H486,2)</f>
        <v>0</v>
      </c>
      <c r="BL486" s="18" t="s">
        <v>357</v>
      </c>
      <c r="BM486" s="240" t="s">
        <v>3563</v>
      </c>
    </row>
    <row r="487" s="2" customFormat="1">
      <c r="A487" s="39"/>
      <c r="B487" s="40"/>
      <c r="C487" s="41"/>
      <c r="D487" s="242" t="s">
        <v>359</v>
      </c>
      <c r="E487" s="41"/>
      <c r="F487" s="243" t="s">
        <v>8565</v>
      </c>
      <c r="G487" s="41"/>
      <c r="H487" s="41"/>
      <c r="I487" s="244"/>
      <c r="J487" s="41"/>
      <c r="K487" s="41"/>
      <c r="L487" s="45"/>
      <c r="M487" s="245"/>
      <c r="N487" s="246"/>
      <c r="O487" s="92"/>
      <c r="P487" s="92"/>
      <c r="Q487" s="92"/>
      <c r="R487" s="92"/>
      <c r="S487" s="92"/>
      <c r="T487" s="93"/>
      <c r="U487" s="39"/>
      <c r="V487" s="39"/>
      <c r="W487" s="39"/>
      <c r="X487" s="39"/>
      <c r="Y487" s="39"/>
      <c r="Z487" s="39"/>
      <c r="AA487" s="39"/>
      <c r="AB487" s="39"/>
      <c r="AC487" s="39"/>
      <c r="AD487" s="39"/>
      <c r="AE487" s="39"/>
      <c r="AT487" s="18" t="s">
        <v>359</v>
      </c>
      <c r="AU487" s="18" t="s">
        <v>84</v>
      </c>
    </row>
    <row r="488" s="2" customFormat="1" ht="24.15" customHeight="1">
      <c r="A488" s="39"/>
      <c r="B488" s="40"/>
      <c r="C488" s="229" t="s">
        <v>2555</v>
      </c>
      <c r="D488" s="229" t="s">
        <v>352</v>
      </c>
      <c r="E488" s="230" t="s">
        <v>8566</v>
      </c>
      <c r="F488" s="231" t="s">
        <v>8563</v>
      </c>
      <c r="G488" s="232" t="s">
        <v>4932</v>
      </c>
      <c r="H488" s="233">
        <v>1</v>
      </c>
      <c r="I488" s="234"/>
      <c r="J488" s="235">
        <f>ROUND(I488*H488,2)</f>
        <v>0</v>
      </c>
      <c r="K488" s="231" t="s">
        <v>1</v>
      </c>
      <c r="L488" s="45"/>
      <c r="M488" s="236" t="s">
        <v>1</v>
      </c>
      <c r="N488" s="237" t="s">
        <v>41</v>
      </c>
      <c r="O488" s="92"/>
      <c r="P488" s="238">
        <f>O488*H488</f>
        <v>0</v>
      </c>
      <c r="Q488" s="238">
        <v>0</v>
      </c>
      <c r="R488" s="238">
        <f>Q488*H488</f>
        <v>0</v>
      </c>
      <c r="S488" s="238">
        <v>0</v>
      </c>
      <c r="T488" s="239">
        <f>S488*H488</f>
        <v>0</v>
      </c>
      <c r="U488" s="39"/>
      <c r="V488" s="39"/>
      <c r="W488" s="39"/>
      <c r="X488" s="39"/>
      <c r="Y488" s="39"/>
      <c r="Z488" s="39"/>
      <c r="AA488" s="39"/>
      <c r="AB488" s="39"/>
      <c r="AC488" s="39"/>
      <c r="AD488" s="39"/>
      <c r="AE488" s="39"/>
      <c r="AR488" s="240" t="s">
        <v>357</v>
      </c>
      <c r="AT488" s="240" t="s">
        <v>352</v>
      </c>
      <c r="AU488" s="240" t="s">
        <v>84</v>
      </c>
      <c r="AY488" s="18" t="s">
        <v>350</v>
      </c>
      <c r="BE488" s="241">
        <f>IF(N488="základní",J488,0)</f>
        <v>0</v>
      </c>
      <c r="BF488" s="241">
        <f>IF(N488="snížená",J488,0)</f>
        <v>0</v>
      </c>
      <c r="BG488" s="241">
        <f>IF(N488="zákl. přenesená",J488,0)</f>
        <v>0</v>
      </c>
      <c r="BH488" s="241">
        <f>IF(N488="sníž. přenesená",J488,0)</f>
        <v>0</v>
      </c>
      <c r="BI488" s="241">
        <f>IF(N488="nulová",J488,0)</f>
        <v>0</v>
      </c>
      <c r="BJ488" s="18" t="s">
        <v>84</v>
      </c>
      <c r="BK488" s="241">
        <f>ROUND(I488*H488,2)</f>
        <v>0</v>
      </c>
      <c r="BL488" s="18" t="s">
        <v>357</v>
      </c>
      <c r="BM488" s="240" t="s">
        <v>3576</v>
      </c>
    </row>
    <row r="489" s="2" customFormat="1">
      <c r="A489" s="39"/>
      <c r="B489" s="40"/>
      <c r="C489" s="41"/>
      <c r="D489" s="242" t="s">
        <v>359</v>
      </c>
      <c r="E489" s="41"/>
      <c r="F489" s="243" t="s">
        <v>8563</v>
      </c>
      <c r="G489" s="41"/>
      <c r="H489" s="41"/>
      <c r="I489" s="244"/>
      <c r="J489" s="41"/>
      <c r="K489" s="41"/>
      <c r="L489" s="45"/>
      <c r="M489" s="245"/>
      <c r="N489" s="246"/>
      <c r="O489" s="92"/>
      <c r="P489" s="92"/>
      <c r="Q489" s="92"/>
      <c r="R489" s="92"/>
      <c r="S489" s="92"/>
      <c r="T489" s="93"/>
      <c r="U489" s="39"/>
      <c r="V489" s="39"/>
      <c r="W489" s="39"/>
      <c r="X489" s="39"/>
      <c r="Y489" s="39"/>
      <c r="Z489" s="39"/>
      <c r="AA489" s="39"/>
      <c r="AB489" s="39"/>
      <c r="AC489" s="39"/>
      <c r="AD489" s="39"/>
      <c r="AE489" s="39"/>
      <c r="AT489" s="18" t="s">
        <v>359</v>
      </c>
      <c r="AU489" s="18" t="s">
        <v>84</v>
      </c>
    </row>
    <row r="490" s="2" customFormat="1" ht="49.05" customHeight="1">
      <c r="A490" s="39"/>
      <c r="B490" s="40"/>
      <c r="C490" s="229" t="s">
        <v>2558</v>
      </c>
      <c r="D490" s="229" t="s">
        <v>352</v>
      </c>
      <c r="E490" s="230" t="s">
        <v>8567</v>
      </c>
      <c r="F490" s="231" t="s">
        <v>8568</v>
      </c>
      <c r="G490" s="232" t="s">
        <v>5017</v>
      </c>
      <c r="H490" s="233">
        <v>1</v>
      </c>
      <c r="I490" s="234"/>
      <c r="J490" s="235">
        <f>ROUND(I490*H490,2)</f>
        <v>0</v>
      </c>
      <c r="K490" s="231" t="s">
        <v>1</v>
      </c>
      <c r="L490" s="45"/>
      <c r="M490" s="236" t="s">
        <v>1</v>
      </c>
      <c r="N490" s="237" t="s">
        <v>41</v>
      </c>
      <c r="O490" s="92"/>
      <c r="P490" s="238">
        <f>O490*H490</f>
        <v>0</v>
      </c>
      <c r="Q490" s="238">
        <v>0</v>
      </c>
      <c r="R490" s="238">
        <f>Q490*H490</f>
        <v>0</v>
      </c>
      <c r="S490" s="238">
        <v>0</v>
      </c>
      <c r="T490" s="239">
        <f>S490*H490</f>
        <v>0</v>
      </c>
      <c r="U490" s="39"/>
      <c r="V490" s="39"/>
      <c r="W490" s="39"/>
      <c r="X490" s="39"/>
      <c r="Y490" s="39"/>
      <c r="Z490" s="39"/>
      <c r="AA490" s="39"/>
      <c r="AB490" s="39"/>
      <c r="AC490" s="39"/>
      <c r="AD490" s="39"/>
      <c r="AE490" s="39"/>
      <c r="AR490" s="240" t="s">
        <v>357</v>
      </c>
      <c r="AT490" s="240" t="s">
        <v>352</v>
      </c>
      <c r="AU490" s="240" t="s">
        <v>84</v>
      </c>
      <c r="AY490" s="18" t="s">
        <v>350</v>
      </c>
      <c r="BE490" s="241">
        <f>IF(N490="základní",J490,0)</f>
        <v>0</v>
      </c>
      <c r="BF490" s="241">
        <f>IF(N490="snížená",J490,0)</f>
        <v>0</v>
      </c>
      <c r="BG490" s="241">
        <f>IF(N490="zákl. přenesená",J490,0)</f>
        <v>0</v>
      </c>
      <c r="BH490" s="241">
        <f>IF(N490="sníž. přenesená",J490,0)</f>
        <v>0</v>
      </c>
      <c r="BI490" s="241">
        <f>IF(N490="nulová",J490,0)</f>
        <v>0</v>
      </c>
      <c r="BJ490" s="18" t="s">
        <v>84</v>
      </c>
      <c r="BK490" s="241">
        <f>ROUND(I490*H490,2)</f>
        <v>0</v>
      </c>
      <c r="BL490" s="18" t="s">
        <v>357</v>
      </c>
      <c r="BM490" s="240" t="s">
        <v>3584</v>
      </c>
    </row>
    <row r="491" s="2" customFormat="1">
      <c r="A491" s="39"/>
      <c r="B491" s="40"/>
      <c r="C491" s="41"/>
      <c r="D491" s="242" t="s">
        <v>359</v>
      </c>
      <c r="E491" s="41"/>
      <c r="F491" s="243" t="s">
        <v>8568</v>
      </c>
      <c r="G491" s="41"/>
      <c r="H491" s="41"/>
      <c r="I491" s="244"/>
      <c r="J491" s="41"/>
      <c r="K491" s="41"/>
      <c r="L491" s="45"/>
      <c r="M491" s="245"/>
      <c r="N491" s="246"/>
      <c r="O491" s="92"/>
      <c r="P491" s="92"/>
      <c r="Q491" s="92"/>
      <c r="R491" s="92"/>
      <c r="S491" s="92"/>
      <c r="T491" s="93"/>
      <c r="U491" s="39"/>
      <c r="V491" s="39"/>
      <c r="W491" s="39"/>
      <c r="X491" s="39"/>
      <c r="Y491" s="39"/>
      <c r="Z491" s="39"/>
      <c r="AA491" s="39"/>
      <c r="AB491" s="39"/>
      <c r="AC491" s="39"/>
      <c r="AD491" s="39"/>
      <c r="AE491" s="39"/>
      <c r="AT491" s="18" t="s">
        <v>359</v>
      </c>
      <c r="AU491" s="18" t="s">
        <v>84</v>
      </c>
    </row>
    <row r="492" s="2" customFormat="1" ht="16.5" customHeight="1">
      <c r="A492" s="39"/>
      <c r="B492" s="40"/>
      <c r="C492" s="229" t="s">
        <v>2566</v>
      </c>
      <c r="D492" s="229" t="s">
        <v>352</v>
      </c>
      <c r="E492" s="230" t="s">
        <v>8569</v>
      </c>
      <c r="F492" s="231" t="s">
        <v>8570</v>
      </c>
      <c r="G492" s="232" t="s">
        <v>4932</v>
      </c>
      <c r="H492" s="233">
        <v>2</v>
      </c>
      <c r="I492" s="234"/>
      <c r="J492" s="235">
        <f>ROUND(I492*H492,2)</f>
        <v>0</v>
      </c>
      <c r="K492" s="231" t="s">
        <v>1</v>
      </c>
      <c r="L492" s="45"/>
      <c r="M492" s="236" t="s">
        <v>1</v>
      </c>
      <c r="N492" s="237" t="s">
        <v>41</v>
      </c>
      <c r="O492" s="92"/>
      <c r="P492" s="238">
        <f>O492*H492</f>
        <v>0</v>
      </c>
      <c r="Q492" s="238">
        <v>0</v>
      </c>
      <c r="R492" s="238">
        <f>Q492*H492</f>
        <v>0</v>
      </c>
      <c r="S492" s="238">
        <v>0</v>
      </c>
      <c r="T492" s="239">
        <f>S492*H492</f>
        <v>0</v>
      </c>
      <c r="U492" s="39"/>
      <c r="V492" s="39"/>
      <c r="W492" s="39"/>
      <c r="X492" s="39"/>
      <c r="Y492" s="39"/>
      <c r="Z492" s="39"/>
      <c r="AA492" s="39"/>
      <c r="AB492" s="39"/>
      <c r="AC492" s="39"/>
      <c r="AD492" s="39"/>
      <c r="AE492" s="39"/>
      <c r="AR492" s="240" t="s">
        <v>357</v>
      </c>
      <c r="AT492" s="240" t="s">
        <v>352</v>
      </c>
      <c r="AU492" s="240" t="s">
        <v>84</v>
      </c>
      <c r="AY492" s="18" t="s">
        <v>350</v>
      </c>
      <c r="BE492" s="241">
        <f>IF(N492="základní",J492,0)</f>
        <v>0</v>
      </c>
      <c r="BF492" s="241">
        <f>IF(N492="snížená",J492,0)</f>
        <v>0</v>
      </c>
      <c r="BG492" s="241">
        <f>IF(N492="zákl. přenesená",J492,0)</f>
        <v>0</v>
      </c>
      <c r="BH492" s="241">
        <f>IF(N492="sníž. přenesená",J492,0)</f>
        <v>0</v>
      </c>
      <c r="BI492" s="241">
        <f>IF(N492="nulová",J492,0)</f>
        <v>0</v>
      </c>
      <c r="BJ492" s="18" t="s">
        <v>84</v>
      </c>
      <c r="BK492" s="241">
        <f>ROUND(I492*H492,2)</f>
        <v>0</v>
      </c>
      <c r="BL492" s="18" t="s">
        <v>357</v>
      </c>
      <c r="BM492" s="240" t="s">
        <v>3603</v>
      </c>
    </row>
    <row r="493" s="2" customFormat="1">
      <c r="A493" s="39"/>
      <c r="B493" s="40"/>
      <c r="C493" s="41"/>
      <c r="D493" s="242" t="s">
        <v>359</v>
      </c>
      <c r="E493" s="41"/>
      <c r="F493" s="243" t="s">
        <v>8570</v>
      </c>
      <c r="G493" s="41"/>
      <c r="H493" s="41"/>
      <c r="I493" s="244"/>
      <c r="J493" s="41"/>
      <c r="K493" s="41"/>
      <c r="L493" s="45"/>
      <c r="M493" s="245"/>
      <c r="N493" s="246"/>
      <c r="O493" s="92"/>
      <c r="P493" s="92"/>
      <c r="Q493" s="92"/>
      <c r="R493" s="92"/>
      <c r="S493" s="92"/>
      <c r="T493" s="93"/>
      <c r="U493" s="39"/>
      <c r="V493" s="39"/>
      <c r="W493" s="39"/>
      <c r="X493" s="39"/>
      <c r="Y493" s="39"/>
      <c r="Z493" s="39"/>
      <c r="AA493" s="39"/>
      <c r="AB493" s="39"/>
      <c r="AC493" s="39"/>
      <c r="AD493" s="39"/>
      <c r="AE493" s="39"/>
      <c r="AT493" s="18" t="s">
        <v>359</v>
      </c>
      <c r="AU493" s="18" t="s">
        <v>84</v>
      </c>
    </row>
    <row r="494" s="2" customFormat="1" ht="21.75" customHeight="1">
      <c r="A494" s="39"/>
      <c r="B494" s="40"/>
      <c r="C494" s="229" t="s">
        <v>2571</v>
      </c>
      <c r="D494" s="229" t="s">
        <v>352</v>
      </c>
      <c r="E494" s="230" t="s">
        <v>8571</v>
      </c>
      <c r="F494" s="231" t="s">
        <v>8572</v>
      </c>
      <c r="G494" s="232" t="s">
        <v>4932</v>
      </c>
      <c r="H494" s="233">
        <v>1</v>
      </c>
      <c r="I494" s="234"/>
      <c r="J494" s="235">
        <f>ROUND(I494*H494,2)</f>
        <v>0</v>
      </c>
      <c r="K494" s="231" t="s">
        <v>1</v>
      </c>
      <c r="L494" s="45"/>
      <c r="M494" s="236" t="s">
        <v>1</v>
      </c>
      <c r="N494" s="237" t="s">
        <v>41</v>
      </c>
      <c r="O494" s="92"/>
      <c r="P494" s="238">
        <f>O494*H494</f>
        <v>0</v>
      </c>
      <c r="Q494" s="238">
        <v>0</v>
      </c>
      <c r="R494" s="238">
        <f>Q494*H494</f>
        <v>0</v>
      </c>
      <c r="S494" s="238">
        <v>0</v>
      </c>
      <c r="T494" s="239">
        <f>S494*H494</f>
        <v>0</v>
      </c>
      <c r="U494" s="39"/>
      <c r="V494" s="39"/>
      <c r="W494" s="39"/>
      <c r="X494" s="39"/>
      <c r="Y494" s="39"/>
      <c r="Z494" s="39"/>
      <c r="AA494" s="39"/>
      <c r="AB494" s="39"/>
      <c r="AC494" s="39"/>
      <c r="AD494" s="39"/>
      <c r="AE494" s="39"/>
      <c r="AR494" s="240" t="s">
        <v>357</v>
      </c>
      <c r="AT494" s="240" t="s">
        <v>352</v>
      </c>
      <c r="AU494" s="240" t="s">
        <v>84</v>
      </c>
      <c r="AY494" s="18" t="s">
        <v>350</v>
      </c>
      <c r="BE494" s="241">
        <f>IF(N494="základní",J494,0)</f>
        <v>0</v>
      </c>
      <c r="BF494" s="241">
        <f>IF(N494="snížená",J494,0)</f>
        <v>0</v>
      </c>
      <c r="BG494" s="241">
        <f>IF(N494="zákl. přenesená",J494,0)</f>
        <v>0</v>
      </c>
      <c r="BH494" s="241">
        <f>IF(N494="sníž. přenesená",J494,0)</f>
        <v>0</v>
      </c>
      <c r="BI494" s="241">
        <f>IF(N494="nulová",J494,0)</f>
        <v>0</v>
      </c>
      <c r="BJ494" s="18" t="s">
        <v>84</v>
      </c>
      <c r="BK494" s="241">
        <f>ROUND(I494*H494,2)</f>
        <v>0</v>
      </c>
      <c r="BL494" s="18" t="s">
        <v>357</v>
      </c>
      <c r="BM494" s="240" t="s">
        <v>3611</v>
      </c>
    </row>
    <row r="495" s="2" customFormat="1">
      <c r="A495" s="39"/>
      <c r="B495" s="40"/>
      <c r="C495" s="41"/>
      <c r="D495" s="242" t="s">
        <v>359</v>
      </c>
      <c r="E495" s="41"/>
      <c r="F495" s="243" t="s">
        <v>8572</v>
      </c>
      <c r="G495" s="41"/>
      <c r="H495" s="41"/>
      <c r="I495" s="244"/>
      <c r="J495" s="41"/>
      <c r="K495" s="41"/>
      <c r="L495" s="45"/>
      <c r="M495" s="245"/>
      <c r="N495" s="246"/>
      <c r="O495" s="92"/>
      <c r="P495" s="92"/>
      <c r="Q495" s="92"/>
      <c r="R495" s="92"/>
      <c r="S495" s="92"/>
      <c r="T495" s="93"/>
      <c r="U495" s="39"/>
      <c r="V495" s="39"/>
      <c r="W495" s="39"/>
      <c r="X495" s="39"/>
      <c r="Y495" s="39"/>
      <c r="Z495" s="39"/>
      <c r="AA495" s="39"/>
      <c r="AB495" s="39"/>
      <c r="AC495" s="39"/>
      <c r="AD495" s="39"/>
      <c r="AE495" s="39"/>
      <c r="AT495" s="18" t="s">
        <v>359</v>
      </c>
      <c r="AU495" s="18" t="s">
        <v>84</v>
      </c>
    </row>
    <row r="496" s="2" customFormat="1" ht="16.5" customHeight="1">
      <c r="A496" s="39"/>
      <c r="B496" s="40"/>
      <c r="C496" s="229" t="s">
        <v>2576</v>
      </c>
      <c r="D496" s="229" t="s">
        <v>352</v>
      </c>
      <c r="E496" s="230" t="s">
        <v>8573</v>
      </c>
      <c r="F496" s="231" t="s">
        <v>8370</v>
      </c>
      <c r="G496" s="232" t="s">
        <v>4932</v>
      </c>
      <c r="H496" s="233">
        <v>3</v>
      </c>
      <c r="I496" s="234"/>
      <c r="J496" s="235">
        <f>ROUND(I496*H496,2)</f>
        <v>0</v>
      </c>
      <c r="K496" s="231" t="s">
        <v>1</v>
      </c>
      <c r="L496" s="45"/>
      <c r="M496" s="236" t="s">
        <v>1</v>
      </c>
      <c r="N496" s="237" t="s">
        <v>41</v>
      </c>
      <c r="O496" s="92"/>
      <c r="P496" s="238">
        <f>O496*H496</f>
        <v>0</v>
      </c>
      <c r="Q496" s="238">
        <v>0</v>
      </c>
      <c r="R496" s="238">
        <f>Q496*H496</f>
        <v>0</v>
      </c>
      <c r="S496" s="238">
        <v>0</v>
      </c>
      <c r="T496" s="239">
        <f>S496*H496</f>
        <v>0</v>
      </c>
      <c r="U496" s="39"/>
      <c r="V496" s="39"/>
      <c r="W496" s="39"/>
      <c r="X496" s="39"/>
      <c r="Y496" s="39"/>
      <c r="Z496" s="39"/>
      <c r="AA496" s="39"/>
      <c r="AB496" s="39"/>
      <c r="AC496" s="39"/>
      <c r="AD496" s="39"/>
      <c r="AE496" s="39"/>
      <c r="AR496" s="240" t="s">
        <v>357</v>
      </c>
      <c r="AT496" s="240" t="s">
        <v>352</v>
      </c>
      <c r="AU496" s="240" t="s">
        <v>84</v>
      </c>
      <c r="AY496" s="18" t="s">
        <v>350</v>
      </c>
      <c r="BE496" s="241">
        <f>IF(N496="základní",J496,0)</f>
        <v>0</v>
      </c>
      <c r="BF496" s="241">
        <f>IF(N496="snížená",J496,0)</f>
        <v>0</v>
      </c>
      <c r="BG496" s="241">
        <f>IF(N496="zákl. přenesená",J496,0)</f>
        <v>0</v>
      </c>
      <c r="BH496" s="241">
        <f>IF(N496="sníž. přenesená",J496,0)</f>
        <v>0</v>
      </c>
      <c r="BI496" s="241">
        <f>IF(N496="nulová",J496,0)</f>
        <v>0</v>
      </c>
      <c r="BJ496" s="18" t="s">
        <v>84</v>
      </c>
      <c r="BK496" s="241">
        <f>ROUND(I496*H496,2)</f>
        <v>0</v>
      </c>
      <c r="BL496" s="18" t="s">
        <v>357</v>
      </c>
      <c r="BM496" s="240" t="s">
        <v>3619</v>
      </c>
    </row>
    <row r="497" s="2" customFormat="1">
      <c r="A497" s="39"/>
      <c r="B497" s="40"/>
      <c r="C497" s="41"/>
      <c r="D497" s="242" t="s">
        <v>359</v>
      </c>
      <c r="E497" s="41"/>
      <c r="F497" s="243" t="s">
        <v>8370</v>
      </c>
      <c r="G497" s="41"/>
      <c r="H497" s="41"/>
      <c r="I497" s="244"/>
      <c r="J497" s="41"/>
      <c r="K497" s="41"/>
      <c r="L497" s="45"/>
      <c r="M497" s="245"/>
      <c r="N497" s="246"/>
      <c r="O497" s="92"/>
      <c r="P497" s="92"/>
      <c r="Q497" s="92"/>
      <c r="R497" s="92"/>
      <c r="S497" s="92"/>
      <c r="T497" s="93"/>
      <c r="U497" s="39"/>
      <c r="V497" s="39"/>
      <c r="W497" s="39"/>
      <c r="X497" s="39"/>
      <c r="Y497" s="39"/>
      <c r="Z497" s="39"/>
      <c r="AA497" s="39"/>
      <c r="AB497" s="39"/>
      <c r="AC497" s="39"/>
      <c r="AD497" s="39"/>
      <c r="AE497" s="39"/>
      <c r="AT497" s="18" t="s">
        <v>359</v>
      </c>
      <c r="AU497" s="18" t="s">
        <v>84</v>
      </c>
    </row>
    <row r="498" s="2" customFormat="1" ht="16.5" customHeight="1">
      <c r="A498" s="39"/>
      <c r="B498" s="40"/>
      <c r="C498" s="229" t="s">
        <v>2581</v>
      </c>
      <c r="D498" s="229" t="s">
        <v>352</v>
      </c>
      <c r="E498" s="230" t="s">
        <v>8574</v>
      </c>
      <c r="F498" s="231" t="s">
        <v>8368</v>
      </c>
      <c r="G498" s="232" t="s">
        <v>4932</v>
      </c>
      <c r="H498" s="233">
        <v>1</v>
      </c>
      <c r="I498" s="234"/>
      <c r="J498" s="235">
        <f>ROUND(I498*H498,2)</f>
        <v>0</v>
      </c>
      <c r="K498" s="231" t="s">
        <v>1</v>
      </c>
      <c r="L498" s="45"/>
      <c r="M498" s="236" t="s">
        <v>1</v>
      </c>
      <c r="N498" s="237" t="s">
        <v>41</v>
      </c>
      <c r="O498" s="92"/>
      <c r="P498" s="238">
        <f>O498*H498</f>
        <v>0</v>
      </c>
      <c r="Q498" s="238">
        <v>0</v>
      </c>
      <c r="R498" s="238">
        <f>Q498*H498</f>
        <v>0</v>
      </c>
      <c r="S498" s="238">
        <v>0</v>
      </c>
      <c r="T498" s="239">
        <f>S498*H498</f>
        <v>0</v>
      </c>
      <c r="U498" s="39"/>
      <c r="V498" s="39"/>
      <c r="W498" s="39"/>
      <c r="X498" s="39"/>
      <c r="Y498" s="39"/>
      <c r="Z498" s="39"/>
      <c r="AA498" s="39"/>
      <c r="AB498" s="39"/>
      <c r="AC498" s="39"/>
      <c r="AD498" s="39"/>
      <c r="AE498" s="39"/>
      <c r="AR498" s="240" t="s">
        <v>357</v>
      </c>
      <c r="AT498" s="240" t="s">
        <v>352</v>
      </c>
      <c r="AU498" s="240" t="s">
        <v>84</v>
      </c>
      <c r="AY498" s="18" t="s">
        <v>350</v>
      </c>
      <c r="BE498" s="241">
        <f>IF(N498="základní",J498,0)</f>
        <v>0</v>
      </c>
      <c r="BF498" s="241">
        <f>IF(N498="snížená",J498,0)</f>
        <v>0</v>
      </c>
      <c r="BG498" s="241">
        <f>IF(N498="zákl. přenesená",J498,0)</f>
        <v>0</v>
      </c>
      <c r="BH498" s="241">
        <f>IF(N498="sníž. přenesená",J498,0)</f>
        <v>0</v>
      </c>
      <c r="BI498" s="241">
        <f>IF(N498="nulová",J498,0)</f>
        <v>0</v>
      </c>
      <c r="BJ498" s="18" t="s">
        <v>84</v>
      </c>
      <c r="BK498" s="241">
        <f>ROUND(I498*H498,2)</f>
        <v>0</v>
      </c>
      <c r="BL498" s="18" t="s">
        <v>357</v>
      </c>
      <c r="BM498" s="240" t="s">
        <v>3637</v>
      </c>
    </row>
    <row r="499" s="2" customFormat="1">
      <c r="A499" s="39"/>
      <c r="B499" s="40"/>
      <c r="C499" s="41"/>
      <c r="D499" s="242" t="s">
        <v>359</v>
      </c>
      <c r="E499" s="41"/>
      <c r="F499" s="243" t="s">
        <v>8368</v>
      </c>
      <c r="G499" s="41"/>
      <c r="H499" s="41"/>
      <c r="I499" s="244"/>
      <c r="J499" s="41"/>
      <c r="K499" s="41"/>
      <c r="L499" s="45"/>
      <c r="M499" s="245"/>
      <c r="N499" s="246"/>
      <c r="O499" s="92"/>
      <c r="P499" s="92"/>
      <c r="Q499" s="92"/>
      <c r="R499" s="92"/>
      <c r="S499" s="92"/>
      <c r="T499" s="93"/>
      <c r="U499" s="39"/>
      <c r="V499" s="39"/>
      <c r="W499" s="39"/>
      <c r="X499" s="39"/>
      <c r="Y499" s="39"/>
      <c r="Z499" s="39"/>
      <c r="AA499" s="39"/>
      <c r="AB499" s="39"/>
      <c r="AC499" s="39"/>
      <c r="AD499" s="39"/>
      <c r="AE499" s="39"/>
      <c r="AT499" s="18" t="s">
        <v>359</v>
      </c>
      <c r="AU499" s="18" t="s">
        <v>84</v>
      </c>
    </row>
    <row r="500" s="2" customFormat="1" ht="16.5" customHeight="1">
      <c r="A500" s="39"/>
      <c r="B500" s="40"/>
      <c r="C500" s="229" t="s">
        <v>2586</v>
      </c>
      <c r="D500" s="229" t="s">
        <v>352</v>
      </c>
      <c r="E500" s="230" t="s">
        <v>8575</v>
      </c>
      <c r="F500" s="231" t="s">
        <v>8374</v>
      </c>
      <c r="G500" s="232" t="s">
        <v>4932</v>
      </c>
      <c r="H500" s="233">
        <v>1</v>
      </c>
      <c r="I500" s="234"/>
      <c r="J500" s="235">
        <f>ROUND(I500*H500,2)</f>
        <v>0</v>
      </c>
      <c r="K500" s="231" t="s">
        <v>1</v>
      </c>
      <c r="L500" s="45"/>
      <c r="M500" s="236" t="s">
        <v>1</v>
      </c>
      <c r="N500" s="237" t="s">
        <v>41</v>
      </c>
      <c r="O500" s="92"/>
      <c r="P500" s="238">
        <f>O500*H500</f>
        <v>0</v>
      </c>
      <c r="Q500" s="238">
        <v>0</v>
      </c>
      <c r="R500" s="238">
        <f>Q500*H500</f>
        <v>0</v>
      </c>
      <c r="S500" s="238">
        <v>0</v>
      </c>
      <c r="T500" s="239">
        <f>S500*H500</f>
        <v>0</v>
      </c>
      <c r="U500" s="39"/>
      <c r="V500" s="39"/>
      <c r="W500" s="39"/>
      <c r="X500" s="39"/>
      <c r="Y500" s="39"/>
      <c r="Z500" s="39"/>
      <c r="AA500" s="39"/>
      <c r="AB500" s="39"/>
      <c r="AC500" s="39"/>
      <c r="AD500" s="39"/>
      <c r="AE500" s="39"/>
      <c r="AR500" s="240" t="s">
        <v>357</v>
      </c>
      <c r="AT500" s="240" t="s">
        <v>352</v>
      </c>
      <c r="AU500" s="240" t="s">
        <v>84</v>
      </c>
      <c r="AY500" s="18" t="s">
        <v>350</v>
      </c>
      <c r="BE500" s="241">
        <f>IF(N500="základní",J500,0)</f>
        <v>0</v>
      </c>
      <c r="BF500" s="241">
        <f>IF(N500="snížená",J500,0)</f>
        <v>0</v>
      </c>
      <c r="BG500" s="241">
        <f>IF(N500="zákl. přenesená",J500,0)</f>
        <v>0</v>
      </c>
      <c r="BH500" s="241">
        <f>IF(N500="sníž. přenesená",J500,0)</f>
        <v>0</v>
      </c>
      <c r="BI500" s="241">
        <f>IF(N500="nulová",J500,0)</f>
        <v>0</v>
      </c>
      <c r="BJ500" s="18" t="s">
        <v>84</v>
      </c>
      <c r="BK500" s="241">
        <f>ROUND(I500*H500,2)</f>
        <v>0</v>
      </c>
      <c r="BL500" s="18" t="s">
        <v>357</v>
      </c>
      <c r="BM500" s="240" t="s">
        <v>3644</v>
      </c>
    </row>
    <row r="501" s="2" customFormat="1">
      <c r="A501" s="39"/>
      <c r="B501" s="40"/>
      <c r="C501" s="41"/>
      <c r="D501" s="242" t="s">
        <v>359</v>
      </c>
      <c r="E501" s="41"/>
      <c r="F501" s="243" t="s">
        <v>8374</v>
      </c>
      <c r="G501" s="41"/>
      <c r="H501" s="41"/>
      <c r="I501" s="244"/>
      <c r="J501" s="41"/>
      <c r="K501" s="41"/>
      <c r="L501" s="45"/>
      <c r="M501" s="245"/>
      <c r="N501" s="246"/>
      <c r="O501" s="92"/>
      <c r="P501" s="92"/>
      <c r="Q501" s="92"/>
      <c r="R501" s="92"/>
      <c r="S501" s="92"/>
      <c r="T501" s="93"/>
      <c r="U501" s="39"/>
      <c r="V501" s="39"/>
      <c r="W501" s="39"/>
      <c r="X501" s="39"/>
      <c r="Y501" s="39"/>
      <c r="Z501" s="39"/>
      <c r="AA501" s="39"/>
      <c r="AB501" s="39"/>
      <c r="AC501" s="39"/>
      <c r="AD501" s="39"/>
      <c r="AE501" s="39"/>
      <c r="AT501" s="18" t="s">
        <v>359</v>
      </c>
      <c r="AU501" s="18" t="s">
        <v>84</v>
      </c>
    </row>
    <row r="502" s="2" customFormat="1" ht="16.5" customHeight="1">
      <c r="A502" s="39"/>
      <c r="B502" s="40"/>
      <c r="C502" s="229" t="s">
        <v>2591</v>
      </c>
      <c r="D502" s="229" t="s">
        <v>352</v>
      </c>
      <c r="E502" s="230" t="s">
        <v>8576</v>
      </c>
      <c r="F502" s="231" t="s">
        <v>8372</v>
      </c>
      <c r="G502" s="232" t="s">
        <v>4932</v>
      </c>
      <c r="H502" s="233">
        <v>1</v>
      </c>
      <c r="I502" s="234"/>
      <c r="J502" s="235">
        <f>ROUND(I502*H502,2)</f>
        <v>0</v>
      </c>
      <c r="K502" s="231" t="s">
        <v>1</v>
      </c>
      <c r="L502" s="45"/>
      <c r="M502" s="236" t="s">
        <v>1</v>
      </c>
      <c r="N502" s="237" t="s">
        <v>41</v>
      </c>
      <c r="O502" s="92"/>
      <c r="P502" s="238">
        <f>O502*H502</f>
        <v>0</v>
      </c>
      <c r="Q502" s="238">
        <v>0</v>
      </c>
      <c r="R502" s="238">
        <f>Q502*H502</f>
        <v>0</v>
      </c>
      <c r="S502" s="238">
        <v>0</v>
      </c>
      <c r="T502" s="239">
        <f>S502*H502</f>
        <v>0</v>
      </c>
      <c r="U502" s="39"/>
      <c r="V502" s="39"/>
      <c r="W502" s="39"/>
      <c r="X502" s="39"/>
      <c r="Y502" s="39"/>
      <c r="Z502" s="39"/>
      <c r="AA502" s="39"/>
      <c r="AB502" s="39"/>
      <c r="AC502" s="39"/>
      <c r="AD502" s="39"/>
      <c r="AE502" s="39"/>
      <c r="AR502" s="240" t="s">
        <v>357</v>
      </c>
      <c r="AT502" s="240" t="s">
        <v>352</v>
      </c>
      <c r="AU502" s="240" t="s">
        <v>84</v>
      </c>
      <c r="AY502" s="18" t="s">
        <v>350</v>
      </c>
      <c r="BE502" s="241">
        <f>IF(N502="základní",J502,0)</f>
        <v>0</v>
      </c>
      <c r="BF502" s="241">
        <f>IF(N502="snížená",J502,0)</f>
        <v>0</v>
      </c>
      <c r="BG502" s="241">
        <f>IF(N502="zákl. přenesená",J502,0)</f>
        <v>0</v>
      </c>
      <c r="BH502" s="241">
        <f>IF(N502="sníž. přenesená",J502,0)</f>
        <v>0</v>
      </c>
      <c r="BI502" s="241">
        <f>IF(N502="nulová",J502,0)</f>
        <v>0</v>
      </c>
      <c r="BJ502" s="18" t="s">
        <v>84</v>
      </c>
      <c r="BK502" s="241">
        <f>ROUND(I502*H502,2)</f>
        <v>0</v>
      </c>
      <c r="BL502" s="18" t="s">
        <v>357</v>
      </c>
      <c r="BM502" s="240" t="s">
        <v>3655</v>
      </c>
    </row>
    <row r="503" s="2" customFormat="1">
      <c r="A503" s="39"/>
      <c r="B503" s="40"/>
      <c r="C503" s="41"/>
      <c r="D503" s="242" t="s">
        <v>359</v>
      </c>
      <c r="E503" s="41"/>
      <c r="F503" s="243" t="s">
        <v>8372</v>
      </c>
      <c r="G503" s="41"/>
      <c r="H503" s="41"/>
      <c r="I503" s="244"/>
      <c r="J503" s="41"/>
      <c r="K503" s="41"/>
      <c r="L503" s="45"/>
      <c r="M503" s="245"/>
      <c r="N503" s="246"/>
      <c r="O503" s="92"/>
      <c r="P503" s="92"/>
      <c r="Q503" s="92"/>
      <c r="R503" s="92"/>
      <c r="S503" s="92"/>
      <c r="T503" s="93"/>
      <c r="U503" s="39"/>
      <c r="V503" s="39"/>
      <c r="W503" s="39"/>
      <c r="X503" s="39"/>
      <c r="Y503" s="39"/>
      <c r="Z503" s="39"/>
      <c r="AA503" s="39"/>
      <c r="AB503" s="39"/>
      <c r="AC503" s="39"/>
      <c r="AD503" s="39"/>
      <c r="AE503" s="39"/>
      <c r="AT503" s="18" t="s">
        <v>359</v>
      </c>
      <c r="AU503" s="18" t="s">
        <v>84</v>
      </c>
    </row>
    <row r="504" s="2" customFormat="1" ht="21.75" customHeight="1">
      <c r="A504" s="39"/>
      <c r="B504" s="40"/>
      <c r="C504" s="229" t="s">
        <v>2595</v>
      </c>
      <c r="D504" s="229" t="s">
        <v>352</v>
      </c>
      <c r="E504" s="230" t="s">
        <v>8577</v>
      </c>
      <c r="F504" s="231" t="s">
        <v>8391</v>
      </c>
      <c r="G504" s="232" t="s">
        <v>8385</v>
      </c>
      <c r="H504" s="233">
        <v>6</v>
      </c>
      <c r="I504" s="234"/>
      <c r="J504" s="235">
        <f>ROUND(I504*H504,2)</f>
        <v>0</v>
      </c>
      <c r="K504" s="231" t="s">
        <v>1</v>
      </c>
      <c r="L504" s="45"/>
      <c r="M504" s="236" t="s">
        <v>1</v>
      </c>
      <c r="N504" s="237" t="s">
        <v>41</v>
      </c>
      <c r="O504" s="92"/>
      <c r="P504" s="238">
        <f>O504*H504</f>
        <v>0</v>
      </c>
      <c r="Q504" s="238">
        <v>0</v>
      </c>
      <c r="R504" s="238">
        <f>Q504*H504</f>
        <v>0</v>
      </c>
      <c r="S504" s="238">
        <v>0</v>
      </c>
      <c r="T504" s="239">
        <f>S504*H504</f>
        <v>0</v>
      </c>
      <c r="U504" s="39"/>
      <c r="V504" s="39"/>
      <c r="W504" s="39"/>
      <c r="X504" s="39"/>
      <c r="Y504" s="39"/>
      <c r="Z504" s="39"/>
      <c r="AA504" s="39"/>
      <c r="AB504" s="39"/>
      <c r="AC504" s="39"/>
      <c r="AD504" s="39"/>
      <c r="AE504" s="39"/>
      <c r="AR504" s="240" t="s">
        <v>357</v>
      </c>
      <c r="AT504" s="240" t="s">
        <v>352</v>
      </c>
      <c r="AU504" s="240" t="s">
        <v>84</v>
      </c>
      <c r="AY504" s="18" t="s">
        <v>350</v>
      </c>
      <c r="BE504" s="241">
        <f>IF(N504="základní",J504,0)</f>
        <v>0</v>
      </c>
      <c r="BF504" s="241">
        <f>IF(N504="snížená",J504,0)</f>
        <v>0</v>
      </c>
      <c r="BG504" s="241">
        <f>IF(N504="zákl. přenesená",J504,0)</f>
        <v>0</v>
      </c>
      <c r="BH504" s="241">
        <f>IF(N504="sníž. přenesená",J504,0)</f>
        <v>0</v>
      </c>
      <c r="BI504" s="241">
        <f>IF(N504="nulová",J504,0)</f>
        <v>0</v>
      </c>
      <c r="BJ504" s="18" t="s">
        <v>84</v>
      </c>
      <c r="BK504" s="241">
        <f>ROUND(I504*H504,2)</f>
        <v>0</v>
      </c>
      <c r="BL504" s="18" t="s">
        <v>357</v>
      </c>
      <c r="BM504" s="240" t="s">
        <v>3678</v>
      </c>
    </row>
    <row r="505" s="2" customFormat="1">
      <c r="A505" s="39"/>
      <c r="B505" s="40"/>
      <c r="C505" s="41"/>
      <c r="D505" s="242" t="s">
        <v>359</v>
      </c>
      <c r="E505" s="41"/>
      <c r="F505" s="243" t="s">
        <v>8391</v>
      </c>
      <c r="G505" s="41"/>
      <c r="H505" s="41"/>
      <c r="I505" s="244"/>
      <c r="J505" s="41"/>
      <c r="K505" s="41"/>
      <c r="L505" s="45"/>
      <c r="M505" s="245"/>
      <c r="N505" s="246"/>
      <c r="O505" s="92"/>
      <c r="P505" s="92"/>
      <c r="Q505" s="92"/>
      <c r="R505" s="92"/>
      <c r="S505" s="92"/>
      <c r="T505" s="93"/>
      <c r="U505" s="39"/>
      <c r="V505" s="39"/>
      <c r="W505" s="39"/>
      <c r="X505" s="39"/>
      <c r="Y505" s="39"/>
      <c r="Z505" s="39"/>
      <c r="AA505" s="39"/>
      <c r="AB505" s="39"/>
      <c r="AC505" s="39"/>
      <c r="AD505" s="39"/>
      <c r="AE505" s="39"/>
      <c r="AT505" s="18" t="s">
        <v>359</v>
      </c>
      <c r="AU505" s="18" t="s">
        <v>84</v>
      </c>
    </row>
    <row r="506" s="2" customFormat="1" ht="21.75" customHeight="1">
      <c r="A506" s="39"/>
      <c r="B506" s="40"/>
      <c r="C506" s="229" t="s">
        <v>2600</v>
      </c>
      <c r="D506" s="229" t="s">
        <v>352</v>
      </c>
      <c r="E506" s="230" t="s">
        <v>8578</v>
      </c>
      <c r="F506" s="231" t="s">
        <v>8393</v>
      </c>
      <c r="G506" s="232" t="s">
        <v>8385</v>
      </c>
      <c r="H506" s="233">
        <v>4</v>
      </c>
      <c r="I506" s="234"/>
      <c r="J506" s="235">
        <f>ROUND(I506*H506,2)</f>
        <v>0</v>
      </c>
      <c r="K506" s="231" t="s">
        <v>1</v>
      </c>
      <c r="L506" s="45"/>
      <c r="M506" s="236" t="s">
        <v>1</v>
      </c>
      <c r="N506" s="237" t="s">
        <v>41</v>
      </c>
      <c r="O506" s="92"/>
      <c r="P506" s="238">
        <f>O506*H506</f>
        <v>0</v>
      </c>
      <c r="Q506" s="238">
        <v>0</v>
      </c>
      <c r="R506" s="238">
        <f>Q506*H506</f>
        <v>0</v>
      </c>
      <c r="S506" s="238">
        <v>0</v>
      </c>
      <c r="T506" s="239">
        <f>S506*H506</f>
        <v>0</v>
      </c>
      <c r="U506" s="39"/>
      <c r="V506" s="39"/>
      <c r="W506" s="39"/>
      <c r="X506" s="39"/>
      <c r="Y506" s="39"/>
      <c r="Z506" s="39"/>
      <c r="AA506" s="39"/>
      <c r="AB506" s="39"/>
      <c r="AC506" s="39"/>
      <c r="AD506" s="39"/>
      <c r="AE506" s="39"/>
      <c r="AR506" s="240" t="s">
        <v>357</v>
      </c>
      <c r="AT506" s="240" t="s">
        <v>352</v>
      </c>
      <c r="AU506" s="240" t="s">
        <v>84</v>
      </c>
      <c r="AY506" s="18" t="s">
        <v>350</v>
      </c>
      <c r="BE506" s="241">
        <f>IF(N506="základní",J506,0)</f>
        <v>0</v>
      </c>
      <c r="BF506" s="241">
        <f>IF(N506="snížená",J506,0)</f>
        <v>0</v>
      </c>
      <c r="BG506" s="241">
        <f>IF(N506="zákl. přenesená",J506,0)</f>
        <v>0</v>
      </c>
      <c r="BH506" s="241">
        <f>IF(N506="sníž. přenesená",J506,0)</f>
        <v>0</v>
      </c>
      <c r="BI506" s="241">
        <f>IF(N506="nulová",J506,0)</f>
        <v>0</v>
      </c>
      <c r="BJ506" s="18" t="s">
        <v>84</v>
      </c>
      <c r="BK506" s="241">
        <f>ROUND(I506*H506,2)</f>
        <v>0</v>
      </c>
      <c r="BL506" s="18" t="s">
        <v>357</v>
      </c>
      <c r="BM506" s="240" t="s">
        <v>3686</v>
      </c>
    </row>
    <row r="507" s="2" customFormat="1">
      <c r="A507" s="39"/>
      <c r="B507" s="40"/>
      <c r="C507" s="41"/>
      <c r="D507" s="242" t="s">
        <v>359</v>
      </c>
      <c r="E507" s="41"/>
      <c r="F507" s="243" t="s">
        <v>8393</v>
      </c>
      <c r="G507" s="41"/>
      <c r="H507" s="41"/>
      <c r="I507" s="244"/>
      <c r="J507" s="41"/>
      <c r="K507" s="41"/>
      <c r="L507" s="45"/>
      <c r="M507" s="245"/>
      <c r="N507" s="246"/>
      <c r="O507" s="92"/>
      <c r="P507" s="92"/>
      <c r="Q507" s="92"/>
      <c r="R507" s="92"/>
      <c r="S507" s="92"/>
      <c r="T507" s="93"/>
      <c r="U507" s="39"/>
      <c r="V507" s="39"/>
      <c r="W507" s="39"/>
      <c r="X507" s="39"/>
      <c r="Y507" s="39"/>
      <c r="Z507" s="39"/>
      <c r="AA507" s="39"/>
      <c r="AB507" s="39"/>
      <c r="AC507" s="39"/>
      <c r="AD507" s="39"/>
      <c r="AE507" s="39"/>
      <c r="AT507" s="18" t="s">
        <v>359</v>
      </c>
      <c r="AU507" s="18" t="s">
        <v>84</v>
      </c>
    </row>
    <row r="508" s="2" customFormat="1" ht="24.15" customHeight="1">
      <c r="A508" s="39"/>
      <c r="B508" s="40"/>
      <c r="C508" s="229" t="s">
        <v>2605</v>
      </c>
      <c r="D508" s="229" t="s">
        <v>352</v>
      </c>
      <c r="E508" s="230" t="s">
        <v>8579</v>
      </c>
      <c r="F508" s="231" t="s">
        <v>8300</v>
      </c>
      <c r="G508" s="232" t="s">
        <v>355</v>
      </c>
      <c r="H508" s="233">
        <v>2</v>
      </c>
      <c r="I508" s="234"/>
      <c r="J508" s="235">
        <f>ROUND(I508*H508,2)</f>
        <v>0</v>
      </c>
      <c r="K508" s="231" t="s">
        <v>1</v>
      </c>
      <c r="L508" s="45"/>
      <c r="M508" s="236" t="s">
        <v>1</v>
      </c>
      <c r="N508" s="237" t="s">
        <v>41</v>
      </c>
      <c r="O508" s="92"/>
      <c r="P508" s="238">
        <f>O508*H508</f>
        <v>0</v>
      </c>
      <c r="Q508" s="238">
        <v>0</v>
      </c>
      <c r="R508" s="238">
        <f>Q508*H508</f>
        <v>0</v>
      </c>
      <c r="S508" s="238">
        <v>0</v>
      </c>
      <c r="T508" s="239">
        <f>S508*H508</f>
        <v>0</v>
      </c>
      <c r="U508" s="39"/>
      <c r="V508" s="39"/>
      <c r="W508" s="39"/>
      <c r="X508" s="39"/>
      <c r="Y508" s="39"/>
      <c r="Z508" s="39"/>
      <c r="AA508" s="39"/>
      <c r="AB508" s="39"/>
      <c r="AC508" s="39"/>
      <c r="AD508" s="39"/>
      <c r="AE508" s="39"/>
      <c r="AR508" s="240" t="s">
        <v>357</v>
      </c>
      <c r="AT508" s="240" t="s">
        <v>352</v>
      </c>
      <c r="AU508" s="240" t="s">
        <v>84</v>
      </c>
      <c r="AY508" s="18" t="s">
        <v>350</v>
      </c>
      <c r="BE508" s="241">
        <f>IF(N508="základní",J508,0)</f>
        <v>0</v>
      </c>
      <c r="BF508" s="241">
        <f>IF(N508="snížená",J508,0)</f>
        <v>0</v>
      </c>
      <c r="BG508" s="241">
        <f>IF(N508="zákl. přenesená",J508,0)</f>
        <v>0</v>
      </c>
      <c r="BH508" s="241">
        <f>IF(N508="sníž. přenesená",J508,0)</f>
        <v>0</v>
      </c>
      <c r="BI508" s="241">
        <f>IF(N508="nulová",J508,0)</f>
        <v>0</v>
      </c>
      <c r="BJ508" s="18" t="s">
        <v>84</v>
      </c>
      <c r="BK508" s="241">
        <f>ROUND(I508*H508,2)</f>
        <v>0</v>
      </c>
      <c r="BL508" s="18" t="s">
        <v>357</v>
      </c>
      <c r="BM508" s="240" t="s">
        <v>3696</v>
      </c>
    </row>
    <row r="509" s="2" customFormat="1">
      <c r="A509" s="39"/>
      <c r="B509" s="40"/>
      <c r="C509" s="41"/>
      <c r="D509" s="242" t="s">
        <v>359</v>
      </c>
      <c r="E509" s="41"/>
      <c r="F509" s="243" t="s">
        <v>8300</v>
      </c>
      <c r="G509" s="41"/>
      <c r="H509" s="41"/>
      <c r="I509" s="244"/>
      <c r="J509" s="41"/>
      <c r="K509" s="41"/>
      <c r="L509" s="45"/>
      <c r="M509" s="245"/>
      <c r="N509" s="246"/>
      <c r="O509" s="92"/>
      <c r="P509" s="92"/>
      <c r="Q509" s="92"/>
      <c r="R509" s="92"/>
      <c r="S509" s="92"/>
      <c r="T509" s="93"/>
      <c r="U509" s="39"/>
      <c r="V509" s="39"/>
      <c r="W509" s="39"/>
      <c r="X509" s="39"/>
      <c r="Y509" s="39"/>
      <c r="Z509" s="39"/>
      <c r="AA509" s="39"/>
      <c r="AB509" s="39"/>
      <c r="AC509" s="39"/>
      <c r="AD509" s="39"/>
      <c r="AE509" s="39"/>
      <c r="AT509" s="18" t="s">
        <v>359</v>
      </c>
      <c r="AU509" s="18" t="s">
        <v>84</v>
      </c>
    </row>
    <row r="510" s="2" customFormat="1" ht="24.15" customHeight="1">
      <c r="A510" s="39"/>
      <c r="B510" s="40"/>
      <c r="C510" s="229" t="s">
        <v>2613</v>
      </c>
      <c r="D510" s="229" t="s">
        <v>352</v>
      </c>
      <c r="E510" s="230" t="s">
        <v>8580</v>
      </c>
      <c r="F510" s="231" t="s">
        <v>8384</v>
      </c>
      <c r="G510" s="232" t="s">
        <v>8385</v>
      </c>
      <c r="H510" s="233">
        <v>5</v>
      </c>
      <c r="I510" s="234"/>
      <c r="J510" s="235">
        <f>ROUND(I510*H510,2)</f>
        <v>0</v>
      </c>
      <c r="K510" s="231" t="s">
        <v>1</v>
      </c>
      <c r="L510" s="45"/>
      <c r="M510" s="236" t="s">
        <v>1</v>
      </c>
      <c r="N510" s="237" t="s">
        <v>41</v>
      </c>
      <c r="O510" s="92"/>
      <c r="P510" s="238">
        <f>O510*H510</f>
        <v>0</v>
      </c>
      <c r="Q510" s="238">
        <v>0</v>
      </c>
      <c r="R510" s="238">
        <f>Q510*H510</f>
        <v>0</v>
      </c>
      <c r="S510" s="238">
        <v>0</v>
      </c>
      <c r="T510" s="239">
        <f>S510*H510</f>
        <v>0</v>
      </c>
      <c r="U510" s="39"/>
      <c r="V510" s="39"/>
      <c r="W510" s="39"/>
      <c r="X510" s="39"/>
      <c r="Y510" s="39"/>
      <c r="Z510" s="39"/>
      <c r="AA510" s="39"/>
      <c r="AB510" s="39"/>
      <c r="AC510" s="39"/>
      <c r="AD510" s="39"/>
      <c r="AE510" s="39"/>
      <c r="AR510" s="240" t="s">
        <v>357</v>
      </c>
      <c r="AT510" s="240" t="s">
        <v>352</v>
      </c>
      <c r="AU510" s="240" t="s">
        <v>84</v>
      </c>
      <c r="AY510" s="18" t="s">
        <v>350</v>
      </c>
      <c r="BE510" s="241">
        <f>IF(N510="základní",J510,0)</f>
        <v>0</v>
      </c>
      <c r="BF510" s="241">
        <f>IF(N510="snížená",J510,0)</f>
        <v>0</v>
      </c>
      <c r="BG510" s="241">
        <f>IF(N510="zákl. přenesená",J510,0)</f>
        <v>0</v>
      </c>
      <c r="BH510" s="241">
        <f>IF(N510="sníž. přenesená",J510,0)</f>
        <v>0</v>
      </c>
      <c r="BI510" s="241">
        <f>IF(N510="nulová",J510,0)</f>
        <v>0</v>
      </c>
      <c r="BJ510" s="18" t="s">
        <v>84</v>
      </c>
      <c r="BK510" s="241">
        <f>ROUND(I510*H510,2)</f>
        <v>0</v>
      </c>
      <c r="BL510" s="18" t="s">
        <v>357</v>
      </c>
      <c r="BM510" s="240" t="s">
        <v>3710</v>
      </c>
    </row>
    <row r="511" s="2" customFormat="1">
      <c r="A511" s="39"/>
      <c r="B511" s="40"/>
      <c r="C511" s="41"/>
      <c r="D511" s="242" t="s">
        <v>359</v>
      </c>
      <c r="E511" s="41"/>
      <c r="F511" s="243" t="s">
        <v>8384</v>
      </c>
      <c r="G511" s="41"/>
      <c r="H511" s="41"/>
      <c r="I511" s="244"/>
      <c r="J511" s="41"/>
      <c r="K511" s="41"/>
      <c r="L511" s="45"/>
      <c r="M511" s="245"/>
      <c r="N511" s="246"/>
      <c r="O511" s="92"/>
      <c r="P511" s="92"/>
      <c r="Q511" s="92"/>
      <c r="R511" s="92"/>
      <c r="S511" s="92"/>
      <c r="T511" s="93"/>
      <c r="U511" s="39"/>
      <c r="V511" s="39"/>
      <c r="W511" s="39"/>
      <c r="X511" s="39"/>
      <c r="Y511" s="39"/>
      <c r="Z511" s="39"/>
      <c r="AA511" s="39"/>
      <c r="AB511" s="39"/>
      <c r="AC511" s="39"/>
      <c r="AD511" s="39"/>
      <c r="AE511" s="39"/>
      <c r="AT511" s="18" t="s">
        <v>359</v>
      </c>
      <c r="AU511" s="18" t="s">
        <v>84</v>
      </c>
    </row>
    <row r="512" s="2" customFormat="1" ht="24.15" customHeight="1">
      <c r="A512" s="39"/>
      <c r="B512" s="40"/>
      <c r="C512" s="229" t="s">
        <v>2618</v>
      </c>
      <c r="D512" s="229" t="s">
        <v>352</v>
      </c>
      <c r="E512" s="230" t="s">
        <v>8581</v>
      </c>
      <c r="F512" s="231" t="s">
        <v>8387</v>
      </c>
      <c r="G512" s="232" t="s">
        <v>8385</v>
      </c>
      <c r="H512" s="233">
        <v>12</v>
      </c>
      <c r="I512" s="234"/>
      <c r="J512" s="235">
        <f>ROUND(I512*H512,2)</f>
        <v>0</v>
      </c>
      <c r="K512" s="231" t="s">
        <v>1</v>
      </c>
      <c r="L512" s="45"/>
      <c r="M512" s="236" t="s">
        <v>1</v>
      </c>
      <c r="N512" s="237" t="s">
        <v>41</v>
      </c>
      <c r="O512" s="92"/>
      <c r="P512" s="238">
        <f>O512*H512</f>
        <v>0</v>
      </c>
      <c r="Q512" s="238">
        <v>0</v>
      </c>
      <c r="R512" s="238">
        <f>Q512*H512</f>
        <v>0</v>
      </c>
      <c r="S512" s="238">
        <v>0</v>
      </c>
      <c r="T512" s="239">
        <f>S512*H512</f>
        <v>0</v>
      </c>
      <c r="U512" s="39"/>
      <c r="V512" s="39"/>
      <c r="W512" s="39"/>
      <c r="X512" s="39"/>
      <c r="Y512" s="39"/>
      <c r="Z512" s="39"/>
      <c r="AA512" s="39"/>
      <c r="AB512" s="39"/>
      <c r="AC512" s="39"/>
      <c r="AD512" s="39"/>
      <c r="AE512" s="39"/>
      <c r="AR512" s="240" t="s">
        <v>357</v>
      </c>
      <c r="AT512" s="240" t="s">
        <v>352</v>
      </c>
      <c r="AU512" s="240" t="s">
        <v>84</v>
      </c>
      <c r="AY512" s="18" t="s">
        <v>350</v>
      </c>
      <c r="BE512" s="241">
        <f>IF(N512="základní",J512,0)</f>
        <v>0</v>
      </c>
      <c r="BF512" s="241">
        <f>IF(N512="snížená",J512,0)</f>
        <v>0</v>
      </c>
      <c r="BG512" s="241">
        <f>IF(N512="zákl. přenesená",J512,0)</f>
        <v>0</v>
      </c>
      <c r="BH512" s="241">
        <f>IF(N512="sníž. přenesená",J512,0)</f>
        <v>0</v>
      </c>
      <c r="BI512" s="241">
        <f>IF(N512="nulová",J512,0)</f>
        <v>0</v>
      </c>
      <c r="BJ512" s="18" t="s">
        <v>84</v>
      </c>
      <c r="BK512" s="241">
        <f>ROUND(I512*H512,2)</f>
        <v>0</v>
      </c>
      <c r="BL512" s="18" t="s">
        <v>357</v>
      </c>
      <c r="BM512" s="240" t="s">
        <v>3718</v>
      </c>
    </row>
    <row r="513" s="2" customFormat="1">
      <c r="A513" s="39"/>
      <c r="B513" s="40"/>
      <c r="C513" s="41"/>
      <c r="D513" s="242" t="s">
        <v>359</v>
      </c>
      <c r="E513" s="41"/>
      <c r="F513" s="243" t="s">
        <v>8387</v>
      </c>
      <c r="G513" s="41"/>
      <c r="H513" s="41"/>
      <c r="I513" s="244"/>
      <c r="J513" s="41"/>
      <c r="K513" s="41"/>
      <c r="L513" s="45"/>
      <c r="M513" s="245"/>
      <c r="N513" s="246"/>
      <c r="O513" s="92"/>
      <c r="P513" s="92"/>
      <c r="Q513" s="92"/>
      <c r="R513" s="92"/>
      <c r="S513" s="92"/>
      <c r="T513" s="93"/>
      <c r="U513" s="39"/>
      <c r="V513" s="39"/>
      <c r="W513" s="39"/>
      <c r="X513" s="39"/>
      <c r="Y513" s="39"/>
      <c r="Z513" s="39"/>
      <c r="AA513" s="39"/>
      <c r="AB513" s="39"/>
      <c r="AC513" s="39"/>
      <c r="AD513" s="39"/>
      <c r="AE513" s="39"/>
      <c r="AT513" s="18" t="s">
        <v>359</v>
      </c>
      <c r="AU513" s="18" t="s">
        <v>84</v>
      </c>
    </row>
    <row r="514" s="2" customFormat="1" ht="24.15" customHeight="1">
      <c r="A514" s="39"/>
      <c r="B514" s="40"/>
      <c r="C514" s="229" t="s">
        <v>2624</v>
      </c>
      <c r="D514" s="229" t="s">
        <v>352</v>
      </c>
      <c r="E514" s="230" t="s">
        <v>8582</v>
      </c>
      <c r="F514" s="231" t="s">
        <v>8382</v>
      </c>
      <c r="G514" s="232" t="s">
        <v>355</v>
      </c>
      <c r="H514" s="233">
        <v>4</v>
      </c>
      <c r="I514" s="234"/>
      <c r="J514" s="235">
        <f>ROUND(I514*H514,2)</f>
        <v>0</v>
      </c>
      <c r="K514" s="231" t="s">
        <v>1</v>
      </c>
      <c r="L514" s="45"/>
      <c r="M514" s="236" t="s">
        <v>1</v>
      </c>
      <c r="N514" s="237" t="s">
        <v>41</v>
      </c>
      <c r="O514" s="92"/>
      <c r="P514" s="238">
        <f>O514*H514</f>
        <v>0</v>
      </c>
      <c r="Q514" s="238">
        <v>0</v>
      </c>
      <c r="R514" s="238">
        <f>Q514*H514</f>
        <v>0</v>
      </c>
      <c r="S514" s="238">
        <v>0</v>
      </c>
      <c r="T514" s="239">
        <f>S514*H514</f>
        <v>0</v>
      </c>
      <c r="U514" s="39"/>
      <c r="V514" s="39"/>
      <c r="W514" s="39"/>
      <c r="X514" s="39"/>
      <c r="Y514" s="39"/>
      <c r="Z514" s="39"/>
      <c r="AA514" s="39"/>
      <c r="AB514" s="39"/>
      <c r="AC514" s="39"/>
      <c r="AD514" s="39"/>
      <c r="AE514" s="39"/>
      <c r="AR514" s="240" t="s">
        <v>357</v>
      </c>
      <c r="AT514" s="240" t="s">
        <v>352</v>
      </c>
      <c r="AU514" s="240" t="s">
        <v>84</v>
      </c>
      <c r="AY514" s="18" t="s">
        <v>350</v>
      </c>
      <c r="BE514" s="241">
        <f>IF(N514="základní",J514,0)</f>
        <v>0</v>
      </c>
      <c r="BF514" s="241">
        <f>IF(N514="snížená",J514,0)</f>
        <v>0</v>
      </c>
      <c r="BG514" s="241">
        <f>IF(N514="zákl. přenesená",J514,0)</f>
        <v>0</v>
      </c>
      <c r="BH514" s="241">
        <f>IF(N514="sníž. přenesená",J514,0)</f>
        <v>0</v>
      </c>
      <c r="BI514" s="241">
        <f>IF(N514="nulová",J514,0)</f>
        <v>0</v>
      </c>
      <c r="BJ514" s="18" t="s">
        <v>84</v>
      </c>
      <c r="BK514" s="241">
        <f>ROUND(I514*H514,2)</f>
        <v>0</v>
      </c>
      <c r="BL514" s="18" t="s">
        <v>357</v>
      </c>
      <c r="BM514" s="240" t="s">
        <v>3726</v>
      </c>
    </row>
    <row r="515" s="2" customFormat="1">
      <c r="A515" s="39"/>
      <c r="B515" s="40"/>
      <c r="C515" s="41"/>
      <c r="D515" s="242" t="s">
        <v>359</v>
      </c>
      <c r="E515" s="41"/>
      <c r="F515" s="243" t="s">
        <v>8382</v>
      </c>
      <c r="G515" s="41"/>
      <c r="H515" s="41"/>
      <c r="I515" s="244"/>
      <c r="J515" s="41"/>
      <c r="K515" s="41"/>
      <c r="L515" s="45"/>
      <c r="M515" s="245"/>
      <c r="N515" s="246"/>
      <c r="O515" s="92"/>
      <c r="P515" s="92"/>
      <c r="Q515" s="92"/>
      <c r="R515" s="92"/>
      <c r="S515" s="92"/>
      <c r="T515" s="93"/>
      <c r="U515" s="39"/>
      <c r="V515" s="39"/>
      <c r="W515" s="39"/>
      <c r="X515" s="39"/>
      <c r="Y515" s="39"/>
      <c r="Z515" s="39"/>
      <c r="AA515" s="39"/>
      <c r="AB515" s="39"/>
      <c r="AC515" s="39"/>
      <c r="AD515" s="39"/>
      <c r="AE515" s="39"/>
      <c r="AT515" s="18" t="s">
        <v>359</v>
      </c>
      <c r="AU515" s="18" t="s">
        <v>84</v>
      </c>
    </row>
    <row r="516" s="2" customFormat="1" ht="16.5" customHeight="1">
      <c r="A516" s="39"/>
      <c r="B516" s="40"/>
      <c r="C516" s="229" t="s">
        <v>2629</v>
      </c>
      <c r="D516" s="229" t="s">
        <v>352</v>
      </c>
      <c r="E516" s="230" t="s">
        <v>8583</v>
      </c>
      <c r="F516" s="231" t="s">
        <v>8584</v>
      </c>
      <c r="G516" s="232" t="s">
        <v>4932</v>
      </c>
      <c r="H516" s="233">
        <v>2</v>
      </c>
      <c r="I516" s="234"/>
      <c r="J516" s="235">
        <f>ROUND(I516*H516,2)</f>
        <v>0</v>
      </c>
      <c r="K516" s="231" t="s">
        <v>1</v>
      </c>
      <c r="L516" s="45"/>
      <c r="M516" s="236" t="s">
        <v>1</v>
      </c>
      <c r="N516" s="237" t="s">
        <v>41</v>
      </c>
      <c r="O516" s="92"/>
      <c r="P516" s="238">
        <f>O516*H516</f>
        <v>0</v>
      </c>
      <c r="Q516" s="238">
        <v>0</v>
      </c>
      <c r="R516" s="238">
        <f>Q516*H516</f>
        <v>0</v>
      </c>
      <c r="S516" s="238">
        <v>0</v>
      </c>
      <c r="T516" s="239">
        <f>S516*H516</f>
        <v>0</v>
      </c>
      <c r="U516" s="39"/>
      <c r="V516" s="39"/>
      <c r="W516" s="39"/>
      <c r="X516" s="39"/>
      <c r="Y516" s="39"/>
      <c r="Z516" s="39"/>
      <c r="AA516" s="39"/>
      <c r="AB516" s="39"/>
      <c r="AC516" s="39"/>
      <c r="AD516" s="39"/>
      <c r="AE516" s="39"/>
      <c r="AR516" s="240" t="s">
        <v>357</v>
      </c>
      <c r="AT516" s="240" t="s">
        <v>352</v>
      </c>
      <c r="AU516" s="240" t="s">
        <v>84</v>
      </c>
      <c r="AY516" s="18" t="s">
        <v>350</v>
      </c>
      <c r="BE516" s="241">
        <f>IF(N516="základní",J516,0)</f>
        <v>0</v>
      </c>
      <c r="BF516" s="241">
        <f>IF(N516="snížená",J516,0)</f>
        <v>0</v>
      </c>
      <c r="BG516" s="241">
        <f>IF(N516="zákl. přenesená",J516,0)</f>
        <v>0</v>
      </c>
      <c r="BH516" s="241">
        <f>IF(N516="sníž. přenesená",J516,0)</f>
        <v>0</v>
      </c>
      <c r="BI516" s="241">
        <f>IF(N516="nulová",J516,0)</f>
        <v>0</v>
      </c>
      <c r="BJ516" s="18" t="s">
        <v>84</v>
      </c>
      <c r="BK516" s="241">
        <f>ROUND(I516*H516,2)</f>
        <v>0</v>
      </c>
      <c r="BL516" s="18" t="s">
        <v>357</v>
      </c>
      <c r="BM516" s="240" t="s">
        <v>3746</v>
      </c>
    </row>
    <row r="517" s="2" customFormat="1">
      <c r="A517" s="39"/>
      <c r="B517" s="40"/>
      <c r="C517" s="41"/>
      <c r="D517" s="242" t="s">
        <v>359</v>
      </c>
      <c r="E517" s="41"/>
      <c r="F517" s="243" t="s">
        <v>8584</v>
      </c>
      <c r="G517" s="41"/>
      <c r="H517" s="41"/>
      <c r="I517" s="244"/>
      <c r="J517" s="41"/>
      <c r="K517" s="41"/>
      <c r="L517" s="45"/>
      <c r="M517" s="245"/>
      <c r="N517" s="246"/>
      <c r="O517" s="92"/>
      <c r="P517" s="92"/>
      <c r="Q517" s="92"/>
      <c r="R517" s="92"/>
      <c r="S517" s="92"/>
      <c r="T517" s="93"/>
      <c r="U517" s="39"/>
      <c r="V517" s="39"/>
      <c r="W517" s="39"/>
      <c r="X517" s="39"/>
      <c r="Y517" s="39"/>
      <c r="Z517" s="39"/>
      <c r="AA517" s="39"/>
      <c r="AB517" s="39"/>
      <c r="AC517" s="39"/>
      <c r="AD517" s="39"/>
      <c r="AE517" s="39"/>
      <c r="AT517" s="18" t="s">
        <v>359</v>
      </c>
      <c r="AU517" s="18" t="s">
        <v>84</v>
      </c>
    </row>
    <row r="518" s="2" customFormat="1" ht="16.5" customHeight="1">
      <c r="A518" s="39"/>
      <c r="B518" s="40"/>
      <c r="C518" s="229" t="s">
        <v>2634</v>
      </c>
      <c r="D518" s="229" t="s">
        <v>352</v>
      </c>
      <c r="E518" s="230" t="s">
        <v>8585</v>
      </c>
      <c r="F518" s="231" t="s">
        <v>8308</v>
      </c>
      <c r="G518" s="232" t="s">
        <v>5017</v>
      </c>
      <c r="H518" s="233">
        <v>1</v>
      </c>
      <c r="I518" s="234"/>
      <c r="J518" s="235">
        <f>ROUND(I518*H518,2)</f>
        <v>0</v>
      </c>
      <c r="K518" s="231" t="s">
        <v>1</v>
      </c>
      <c r="L518" s="45"/>
      <c r="M518" s="236" t="s">
        <v>1</v>
      </c>
      <c r="N518" s="237" t="s">
        <v>41</v>
      </c>
      <c r="O518" s="92"/>
      <c r="P518" s="238">
        <f>O518*H518</f>
        <v>0</v>
      </c>
      <c r="Q518" s="238">
        <v>0</v>
      </c>
      <c r="R518" s="238">
        <f>Q518*H518</f>
        <v>0</v>
      </c>
      <c r="S518" s="238">
        <v>0</v>
      </c>
      <c r="T518" s="239">
        <f>S518*H518</f>
        <v>0</v>
      </c>
      <c r="U518" s="39"/>
      <c r="V518" s="39"/>
      <c r="W518" s="39"/>
      <c r="X518" s="39"/>
      <c r="Y518" s="39"/>
      <c r="Z518" s="39"/>
      <c r="AA518" s="39"/>
      <c r="AB518" s="39"/>
      <c r="AC518" s="39"/>
      <c r="AD518" s="39"/>
      <c r="AE518" s="39"/>
      <c r="AR518" s="240" t="s">
        <v>357</v>
      </c>
      <c r="AT518" s="240" t="s">
        <v>352</v>
      </c>
      <c r="AU518" s="240" t="s">
        <v>84</v>
      </c>
      <c r="AY518" s="18" t="s">
        <v>350</v>
      </c>
      <c r="BE518" s="241">
        <f>IF(N518="základní",J518,0)</f>
        <v>0</v>
      </c>
      <c r="BF518" s="241">
        <f>IF(N518="snížená",J518,0)</f>
        <v>0</v>
      </c>
      <c r="BG518" s="241">
        <f>IF(N518="zákl. přenesená",J518,0)</f>
        <v>0</v>
      </c>
      <c r="BH518" s="241">
        <f>IF(N518="sníž. přenesená",J518,0)</f>
        <v>0</v>
      </c>
      <c r="BI518" s="241">
        <f>IF(N518="nulová",J518,0)</f>
        <v>0</v>
      </c>
      <c r="BJ518" s="18" t="s">
        <v>84</v>
      </c>
      <c r="BK518" s="241">
        <f>ROUND(I518*H518,2)</f>
        <v>0</v>
      </c>
      <c r="BL518" s="18" t="s">
        <v>357</v>
      </c>
      <c r="BM518" s="240" t="s">
        <v>3754</v>
      </c>
    </row>
    <row r="519" s="2" customFormat="1">
      <c r="A519" s="39"/>
      <c r="B519" s="40"/>
      <c r="C519" s="41"/>
      <c r="D519" s="242" t="s">
        <v>359</v>
      </c>
      <c r="E519" s="41"/>
      <c r="F519" s="243" t="s">
        <v>8308</v>
      </c>
      <c r="G519" s="41"/>
      <c r="H519" s="41"/>
      <c r="I519" s="244"/>
      <c r="J519" s="41"/>
      <c r="K519" s="41"/>
      <c r="L519" s="45"/>
      <c r="M519" s="245"/>
      <c r="N519" s="246"/>
      <c r="O519" s="92"/>
      <c r="P519" s="92"/>
      <c r="Q519" s="92"/>
      <c r="R519" s="92"/>
      <c r="S519" s="92"/>
      <c r="T519" s="93"/>
      <c r="U519" s="39"/>
      <c r="V519" s="39"/>
      <c r="W519" s="39"/>
      <c r="X519" s="39"/>
      <c r="Y519" s="39"/>
      <c r="Z519" s="39"/>
      <c r="AA519" s="39"/>
      <c r="AB519" s="39"/>
      <c r="AC519" s="39"/>
      <c r="AD519" s="39"/>
      <c r="AE519" s="39"/>
      <c r="AT519" s="18" t="s">
        <v>359</v>
      </c>
      <c r="AU519" s="18" t="s">
        <v>84</v>
      </c>
    </row>
    <row r="520" s="12" customFormat="1" ht="25.92" customHeight="1">
      <c r="A520" s="12"/>
      <c r="B520" s="213"/>
      <c r="C520" s="214"/>
      <c r="D520" s="215" t="s">
        <v>75</v>
      </c>
      <c r="E520" s="216" t="s">
        <v>8586</v>
      </c>
      <c r="F520" s="216" t="s">
        <v>8587</v>
      </c>
      <c r="G520" s="214"/>
      <c r="H520" s="214"/>
      <c r="I520" s="217"/>
      <c r="J520" s="218">
        <f>BK520</f>
        <v>0</v>
      </c>
      <c r="K520" s="214"/>
      <c r="L520" s="219"/>
      <c r="M520" s="220"/>
      <c r="N520" s="221"/>
      <c r="O520" s="221"/>
      <c r="P520" s="222">
        <f>SUM(P521:P534)</f>
        <v>0</v>
      </c>
      <c r="Q520" s="221"/>
      <c r="R520" s="222">
        <f>SUM(R521:R534)</f>
        <v>0</v>
      </c>
      <c r="S520" s="221"/>
      <c r="T520" s="223">
        <f>SUM(T521:T534)</f>
        <v>0</v>
      </c>
      <c r="U520" s="12"/>
      <c r="V520" s="12"/>
      <c r="W520" s="12"/>
      <c r="X520" s="12"/>
      <c r="Y520" s="12"/>
      <c r="Z520" s="12"/>
      <c r="AA520" s="12"/>
      <c r="AB520" s="12"/>
      <c r="AC520" s="12"/>
      <c r="AD520" s="12"/>
      <c r="AE520" s="12"/>
      <c r="AR520" s="224" t="s">
        <v>84</v>
      </c>
      <c r="AT520" s="225" t="s">
        <v>75</v>
      </c>
      <c r="AU520" s="225" t="s">
        <v>76</v>
      </c>
      <c r="AY520" s="224" t="s">
        <v>350</v>
      </c>
      <c r="BK520" s="226">
        <f>SUM(BK521:BK534)</f>
        <v>0</v>
      </c>
    </row>
    <row r="521" s="2" customFormat="1" ht="33" customHeight="1">
      <c r="A521" s="39"/>
      <c r="B521" s="40"/>
      <c r="C521" s="229" t="s">
        <v>2639</v>
      </c>
      <c r="D521" s="229" t="s">
        <v>352</v>
      </c>
      <c r="E521" s="230" t="s">
        <v>8588</v>
      </c>
      <c r="F521" s="231" t="s">
        <v>8589</v>
      </c>
      <c r="G521" s="232" t="s">
        <v>4932</v>
      </c>
      <c r="H521" s="233">
        <v>1</v>
      </c>
      <c r="I521" s="234"/>
      <c r="J521" s="235">
        <f>ROUND(I521*H521,2)</f>
        <v>0</v>
      </c>
      <c r="K521" s="231" t="s">
        <v>1</v>
      </c>
      <c r="L521" s="45"/>
      <c r="M521" s="236" t="s">
        <v>1</v>
      </c>
      <c r="N521" s="237" t="s">
        <v>41</v>
      </c>
      <c r="O521" s="92"/>
      <c r="P521" s="238">
        <f>O521*H521</f>
        <v>0</v>
      </c>
      <c r="Q521" s="238">
        <v>0</v>
      </c>
      <c r="R521" s="238">
        <f>Q521*H521</f>
        <v>0</v>
      </c>
      <c r="S521" s="238">
        <v>0</v>
      </c>
      <c r="T521" s="239">
        <f>S521*H521</f>
        <v>0</v>
      </c>
      <c r="U521" s="39"/>
      <c r="V521" s="39"/>
      <c r="W521" s="39"/>
      <c r="X521" s="39"/>
      <c r="Y521" s="39"/>
      <c r="Z521" s="39"/>
      <c r="AA521" s="39"/>
      <c r="AB521" s="39"/>
      <c r="AC521" s="39"/>
      <c r="AD521" s="39"/>
      <c r="AE521" s="39"/>
      <c r="AR521" s="240" t="s">
        <v>357</v>
      </c>
      <c r="AT521" s="240" t="s">
        <v>352</v>
      </c>
      <c r="AU521" s="240" t="s">
        <v>84</v>
      </c>
      <c r="AY521" s="18" t="s">
        <v>350</v>
      </c>
      <c r="BE521" s="241">
        <f>IF(N521="základní",J521,0)</f>
        <v>0</v>
      </c>
      <c r="BF521" s="241">
        <f>IF(N521="snížená",J521,0)</f>
        <v>0</v>
      </c>
      <c r="BG521" s="241">
        <f>IF(N521="zákl. přenesená",J521,0)</f>
        <v>0</v>
      </c>
      <c r="BH521" s="241">
        <f>IF(N521="sníž. přenesená",J521,0)</f>
        <v>0</v>
      </c>
      <c r="BI521" s="241">
        <f>IF(N521="nulová",J521,0)</f>
        <v>0</v>
      </c>
      <c r="BJ521" s="18" t="s">
        <v>84</v>
      </c>
      <c r="BK521" s="241">
        <f>ROUND(I521*H521,2)</f>
        <v>0</v>
      </c>
      <c r="BL521" s="18" t="s">
        <v>357</v>
      </c>
      <c r="BM521" s="240" t="s">
        <v>3762</v>
      </c>
    </row>
    <row r="522" s="2" customFormat="1">
      <c r="A522" s="39"/>
      <c r="B522" s="40"/>
      <c r="C522" s="41"/>
      <c r="D522" s="242" t="s">
        <v>359</v>
      </c>
      <c r="E522" s="41"/>
      <c r="F522" s="243" t="s">
        <v>8589</v>
      </c>
      <c r="G522" s="41"/>
      <c r="H522" s="41"/>
      <c r="I522" s="244"/>
      <c r="J522" s="41"/>
      <c r="K522" s="41"/>
      <c r="L522" s="45"/>
      <c r="M522" s="245"/>
      <c r="N522" s="246"/>
      <c r="O522" s="92"/>
      <c r="P522" s="92"/>
      <c r="Q522" s="92"/>
      <c r="R522" s="92"/>
      <c r="S522" s="92"/>
      <c r="T522" s="93"/>
      <c r="U522" s="39"/>
      <c r="V522" s="39"/>
      <c r="W522" s="39"/>
      <c r="X522" s="39"/>
      <c r="Y522" s="39"/>
      <c r="Z522" s="39"/>
      <c r="AA522" s="39"/>
      <c r="AB522" s="39"/>
      <c r="AC522" s="39"/>
      <c r="AD522" s="39"/>
      <c r="AE522" s="39"/>
      <c r="AT522" s="18" t="s">
        <v>359</v>
      </c>
      <c r="AU522" s="18" t="s">
        <v>84</v>
      </c>
    </row>
    <row r="523" s="2" customFormat="1" ht="16.5" customHeight="1">
      <c r="A523" s="39"/>
      <c r="B523" s="40"/>
      <c r="C523" s="229" t="s">
        <v>2644</v>
      </c>
      <c r="D523" s="229" t="s">
        <v>352</v>
      </c>
      <c r="E523" s="230" t="s">
        <v>8590</v>
      </c>
      <c r="F523" s="231" t="s">
        <v>8362</v>
      </c>
      <c r="G523" s="232" t="s">
        <v>4932</v>
      </c>
      <c r="H523" s="233">
        <v>1</v>
      </c>
      <c r="I523" s="234"/>
      <c r="J523" s="235">
        <f>ROUND(I523*H523,2)</f>
        <v>0</v>
      </c>
      <c r="K523" s="231" t="s">
        <v>1</v>
      </c>
      <c r="L523" s="45"/>
      <c r="M523" s="236" t="s">
        <v>1</v>
      </c>
      <c r="N523" s="237" t="s">
        <v>41</v>
      </c>
      <c r="O523" s="92"/>
      <c r="P523" s="238">
        <f>O523*H523</f>
        <v>0</v>
      </c>
      <c r="Q523" s="238">
        <v>0</v>
      </c>
      <c r="R523" s="238">
        <f>Q523*H523</f>
        <v>0</v>
      </c>
      <c r="S523" s="238">
        <v>0</v>
      </c>
      <c r="T523" s="239">
        <f>S523*H523</f>
        <v>0</v>
      </c>
      <c r="U523" s="39"/>
      <c r="V523" s="39"/>
      <c r="W523" s="39"/>
      <c r="X523" s="39"/>
      <c r="Y523" s="39"/>
      <c r="Z523" s="39"/>
      <c r="AA523" s="39"/>
      <c r="AB523" s="39"/>
      <c r="AC523" s="39"/>
      <c r="AD523" s="39"/>
      <c r="AE523" s="39"/>
      <c r="AR523" s="240" t="s">
        <v>357</v>
      </c>
      <c r="AT523" s="240" t="s">
        <v>352</v>
      </c>
      <c r="AU523" s="240" t="s">
        <v>84</v>
      </c>
      <c r="AY523" s="18" t="s">
        <v>350</v>
      </c>
      <c r="BE523" s="241">
        <f>IF(N523="základní",J523,0)</f>
        <v>0</v>
      </c>
      <c r="BF523" s="241">
        <f>IF(N523="snížená",J523,0)</f>
        <v>0</v>
      </c>
      <c r="BG523" s="241">
        <f>IF(N523="zákl. přenesená",J523,0)</f>
        <v>0</v>
      </c>
      <c r="BH523" s="241">
        <f>IF(N523="sníž. přenesená",J523,0)</f>
        <v>0</v>
      </c>
      <c r="BI523" s="241">
        <f>IF(N523="nulová",J523,0)</f>
        <v>0</v>
      </c>
      <c r="BJ523" s="18" t="s">
        <v>84</v>
      </c>
      <c r="BK523" s="241">
        <f>ROUND(I523*H523,2)</f>
        <v>0</v>
      </c>
      <c r="BL523" s="18" t="s">
        <v>357</v>
      </c>
      <c r="BM523" s="240" t="s">
        <v>3770</v>
      </c>
    </row>
    <row r="524" s="2" customFormat="1">
      <c r="A524" s="39"/>
      <c r="B524" s="40"/>
      <c r="C524" s="41"/>
      <c r="D524" s="242" t="s">
        <v>359</v>
      </c>
      <c r="E524" s="41"/>
      <c r="F524" s="243" t="s">
        <v>8362</v>
      </c>
      <c r="G524" s="41"/>
      <c r="H524" s="41"/>
      <c r="I524" s="244"/>
      <c r="J524" s="41"/>
      <c r="K524" s="41"/>
      <c r="L524" s="45"/>
      <c r="M524" s="245"/>
      <c r="N524" s="246"/>
      <c r="O524" s="92"/>
      <c r="P524" s="92"/>
      <c r="Q524" s="92"/>
      <c r="R524" s="92"/>
      <c r="S524" s="92"/>
      <c r="T524" s="93"/>
      <c r="U524" s="39"/>
      <c r="V524" s="39"/>
      <c r="W524" s="39"/>
      <c r="X524" s="39"/>
      <c r="Y524" s="39"/>
      <c r="Z524" s="39"/>
      <c r="AA524" s="39"/>
      <c r="AB524" s="39"/>
      <c r="AC524" s="39"/>
      <c r="AD524" s="39"/>
      <c r="AE524" s="39"/>
      <c r="AT524" s="18" t="s">
        <v>359</v>
      </c>
      <c r="AU524" s="18" t="s">
        <v>84</v>
      </c>
    </row>
    <row r="525" s="2" customFormat="1" ht="16.5" customHeight="1">
      <c r="A525" s="39"/>
      <c r="B525" s="40"/>
      <c r="C525" s="229" t="s">
        <v>2650</v>
      </c>
      <c r="D525" s="229" t="s">
        <v>352</v>
      </c>
      <c r="E525" s="230" t="s">
        <v>8591</v>
      </c>
      <c r="F525" s="231" t="s">
        <v>8370</v>
      </c>
      <c r="G525" s="232" t="s">
        <v>4932</v>
      </c>
      <c r="H525" s="233">
        <v>2</v>
      </c>
      <c r="I525" s="234"/>
      <c r="J525" s="235">
        <f>ROUND(I525*H525,2)</f>
        <v>0</v>
      </c>
      <c r="K525" s="231" t="s">
        <v>1</v>
      </c>
      <c r="L525" s="45"/>
      <c r="M525" s="236" t="s">
        <v>1</v>
      </c>
      <c r="N525" s="237" t="s">
        <v>41</v>
      </c>
      <c r="O525" s="92"/>
      <c r="P525" s="238">
        <f>O525*H525</f>
        <v>0</v>
      </c>
      <c r="Q525" s="238">
        <v>0</v>
      </c>
      <c r="R525" s="238">
        <f>Q525*H525</f>
        <v>0</v>
      </c>
      <c r="S525" s="238">
        <v>0</v>
      </c>
      <c r="T525" s="239">
        <f>S525*H525</f>
        <v>0</v>
      </c>
      <c r="U525" s="39"/>
      <c r="V525" s="39"/>
      <c r="W525" s="39"/>
      <c r="X525" s="39"/>
      <c r="Y525" s="39"/>
      <c r="Z525" s="39"/>
      <c r="AA525" s="39"/>
      <c r="AB525" s="39"/>
      <c r="AC525" s="39"/>
      <c r="AD525" s="39"/>
      <c r="AE525" s="39"/>
      <c r="AR525" s="240" t="s">
        <v>357</v>
      </c>
      <c r="AT525" s="240" t="s">
        <v>352</v>
      </c>
      <c r="AU525" s="240" t="s">
        <v>84</v>
      </c>
      <c r="AY525" s="18" t="s">
        <v>350</v>
      </c>
      <c r="BE525" s="241">
        <f>IF(N525="základní",J525,0)</f>
        <v>0</v>
      </c>
      <c r="BF525" s="241">
        <f>IF(N525="snížená",J525,0)</f>
        <v>0</v>
      </c>
      <c r="BG525" s="241">
        <f>IF(N525="zákl. přenesená",J525,0)</f>
        <v>0</v>
      </c>
      <c r="BH525" s="241">
        <f>IF(N525="sníž. přenesená",J525,0)</f>
        <v>0</v>
      </c>
      <c r="BI525" s="241">
        <f>IF(N525="nulová",J525,0)</f>
        <v>0</v>
      </c>
      <c r="BJ525" s="18" t="s">
        <v>84</v>
      </c>
      <c r="BK525" s="241">
        <f>ROUND(I525*H525,2)</f>
        <v>0</v>
      </c>
      <c r="BL525" s="18" t="s">
        <v>357</v>
      </c>
      <c r="BM525" s="240" t="s">
        <v>3778</v>
      </c>
    </row>
    <row r="526" s="2" customFormat="1">
      <c r="A526" s="39"/>
      <c r="B526" s="40"/>
      <c r="C526" s="41"/>
      <c r="D526" s="242" t="s">
        <v>359</v>
      </c>
      <c r="E526" s="41"/>
      <c r="F526" s="243" t="s">
        <v>8370</v>
      </c>
      <c r="G526" s="41"/>
      <c r="H526" s="41"/>
      <c r="I526" s="244"/>
      <c r="J526" s="41"/>
      <c r="K526" s="41"/>
      <c r="L526" s="45"/>
      <c r="M526" s="245"/>
      <c r="N526" s="246"/>
      <c r="O526" s="92"/>
      <c r="P526" s="92"/>
      <c r="Q526" s="92"/>
      <c r="R526" s="92"/>
      <c r="S526" s="92"/>
      <c r="T526" s="93"/>
      <c r="U526" s="39"/>
      <c r="V526" s="39"/>
      <c r="W526" s="39"/>
      <c r="X526" s="39"/>
      <c r="Y526" s="39"/>
      <c r="Z526" s="39"/>
      <c r="AA526" s="39"/>
      <c r="AB526" s="39"/>
      <c r="AC526" s="39"/>
      <c r="AD526" s="39"/>
      <c r="AE526" s="39"/>
      <c r="AT526" s="18" t="s">
        <v>359</v>
      </c>
      <c r="AU526" s="18" t="s">
        <v>84</v>
      </c>
    </row>
    <row r="527" s="2" customFormat="1" ht="21.75" customHeight="1">
      <c r="A527" s="39"/>
      <c r="B527" s="40"/>
      <c r="C527" s="229" t="s">
        <v>2654</v>
      </c>
      <c r="D527" s="229" t="s">
        <v>352</v>
      </c>
      <c r="E527" s="230" t="s">
        <v>8592</v>
      </c>
      <c r="F527" s="231" t="s">
        <v>8391</v>
      </c>
      <c r="G527" s="232" t="s">
        <v>8385</v>
      </c>
      <c r="H527" s="233">
        <v>2</v>
      </c>
      <c r="I527" s="234"/>
      <c r="J527" s="235">
        <f>ROUND(I527*H527,2)</f>
        <v>0</v>
      </c>
      <c r="K527" s="231" t="s">
        <v>1</v>
      </c>
      <c r="L527" s="45"/>
      <c r="M527" s="236" t="s">
        <v>1</v>
      </c>
      <c r="N527" s="237" t="s">
        <v>41</v>
      </c>
      <c r="O527" s="92"/>
      <c r="P527" s="238">
        <f>O527*H527</f>
        <v>0</v>
      </c>
      <c r="Q527" s="238">
        <v>0</v>
      </c>
      <c r="R527" s="238">
        <f>Q527*H527</f>
        <v>0</v>
      </c>
      <c r="S527" s="238">
        <v>0</v>
      </c>
      <c r="T527" s="239">
        <f>S527*H527</f>
        <v>0</v>
      </c>
      <c r="U527" s="39"/>
      <c r="V527" s="39"/>
      <c r="W527" s="39"/>
      <c r="X527" s="39"/>
      <c r="Y527" s="39"/>
      <c r="Z527" s="39"/>
      <c r="AA527" s="39"/>
      <c r="AB527" s="39"/>
      <c r="AC527" s="39"/>
      <c r="AD527" s="39"/>
      <c r="AE527" s="39"/>
      <c r="AR527" s="240" t="s">
        <v>357</v>
      </c>
      <c r="AT527" s="240" t="s">
        <v>352</v>
      </c>
      <c r="AU527" s="240" t="s">
        <v>84</v>
      </c>
      <c r="AY527" s="18" t="s">
        <v>350</v>
      </c>
      <c r="BE527" s="241">
        <f>IF(N527="základní",J527,0)</f>
        <v>0</v>
      </c>
      <c r="BF527" s="241">
        <f>IF(N527="snížená",J527,0)</f>
        <v>0</v>
      </c>
      <c r="BG527" s="241">
        <f>IF(N527="zákl. přenesená",J527,0)</f>
        <v>0</v>
      </c>
      <c r="BH527" s="241">
        <f>IF(N527="sníž. přenesená",J527,0)</f>
        <v>0</v>
      </c>
      <c r="BI527" s="241">
        <f>IF(N527="nulová",J527,0)</f>
        <v>0</v>
      </c>
      <c r="BJ527" s="18" t="s">
        <v>84</v>
      </c>
      <c r="BK527" s="241">
        <f>ROUND(I527*H527,2)</f>
        <v>0</v>
      </c>
      <c r="BL527" s="18" t="s">
        <v>357</v>
      </c>
      <c r="BM527" s="240" t="s">
        <v>3786</v>
      </c>
    </row>
    <row r="528" s="2" customFormat="1">
      <c r="A528" s="39"/>
      <c r="B528" s="40"/>
      <c r="C528" s="41"/>
      <c r="D528" s="242" t="s">
        <v>359</v>
      </c>
      <c r="E528" s="41"/>
      <c r="F528" s="243" t="s">
        <v>8391</v>
      </c>
      <c r="G528" s="41"/>
      <c r="H528" s="41"/>
      <c r="I528" s="244"/>
      <c r="J528" s="41"/>
      <c r="K528" s="41"/>
      <c r="L528" s="45"/>
      <c r="M528" s="245"/>
      <c r="N528" s="246"/>
      <c r="O528" s="92"/>
      <c r="P528" s="92"/>
      <c r="Q528" s="92"/>
      <c r="R528" s="92"/>
      <c r="S528" s="92"/>
      <c r="T528" s="93"/>
      <c r="U528" s="39"/>
      <c r="V528" s="39"/>
      <c r="W528" s="39"/>
      <c r="X528" s="39"/>
      <c r="Y528" s="39"/>
      <c r="Z528" s="39"/>
      <c r="AA528" s="39"/>
      <c r="AB528" s="39"/>
      <c r="AC528" s="39"/>
      <c r="AD528" s="39"/>
      <c r="AE528" s="39"/>
      <c r="AT528" s="18" t="s">
        <v>359</v>
      </c>
      <c r="AU528" s="18" t="s">
        <v>84</v>
      </c>
    </row>
    <row r="529" s="2" customFormat="1" ht="24.15" customHeight="1">
      <c r="A529" s="39"/>
      <c r="B529" s="40"/>
      <c r="C529" s="229" t="s">
        <v>2660</v>
      </c>
      <c r="D529" s="229" t="s">
        <v>352</v>
      </c>
      <c r="E529" s="230" t="s">
        <v>8593</v>
      </c>
      <c r="F529" s="231" t="s">
        <v>8384</v>
      </c>
      <c r="G529" s="232" t="s">
        <v>8385</v>
      </c>
      <c r="H529" s="233">
        <v>6</v>
      </c>
      <c r="I529" s="234"/>
      <c r="J529" s="235">
        <f>ROUND(I529*H529,2)</f>
        <v>0</v>
      </c>
      <c r="K529" s="231" t="s">
        <v>1</v>
      </c>
      <c r="L529" s="45"/>
      <c r="M529" s="236" t="s">
        <v>1</v>
      </c>
      <c r="N529" s="237" t="s">
        <v>41</v>
      </c>
      <c r="O529" s="92"/>
      <c r="P529" s="238">
        <f>O529*H529</f>
        <v>0</v>
      </c>
      <c r="Q529" s="238">
        <v>0</v>
      </c>
      <c r="R529" s="238">
        <f>Q529*H529</f>
        <v>0</v>
      </c>
      <c r="S529" s="238">
        <v>0</v>
      </c>
      <c r="T529" s="239">
        <f>S529*H529</f>
        <v>0</v>
      </c>
      <c r="U529" s="39"/>
      <c r="V529" s="39"/>
      <c r="W529" s="39"/>
      <c r="X529" s="39"/>
      <c r="Y529" s="39"/>
      <c r="Z529" s="39"/>
      <c r="AA529" s="39"/>
      <c r="AB529" s="39"/>
      <c r="AC529" s="39"/>
      <c r="AD529" s="39"/>
      <c r="AE529" s="39"/>
      <c r="AR529" s="240" t="s">
        <v>357</v>
      </c>
      <c r="AT529" s="240" t="s">
        <v>352</v>
      </c>
      <c r="AU529" s="240" t="s">
        <v>84</v>
      </c>
      <c r="AY529" s="18" t="s">
        <v>350</v>
      </c>
      <c r="BE529" s="241">
        <f>IF(N529="základní",J529,0)</f>
        <v>0</v>
      </c>
      <c r="BF529" s="241">
        <f>IF(N529="snížená",J529,0)</f>
        <v>0</v>
      </c>
      <c r="BG529" s="241">
        <f>IF(N529="zákl. přenesená",J529,0)</f>
        <v>0</v>
      </c>
      <c r="BH529" s="241">
        <f>IF(N529="sníž. přenesená",J529,0)</f>
        <v>0</v>
      </c>
      <c r="BI529" s="241">
        <f>IF(N529="nulová",J529,0)</f>
        <v>0</v>
      </c>
      <c r="BJ529" s="18" t="s">
        <v>84</v>
      </c>
      <c r="BK529" s="241">
        <f>ROUND(I529*H529,2)</f>
        <v>0</v>
      </c>
      <c r="BL529" s="18" t="s">
        <v>357</v>
      </c>
      <c r="BM529" s="240" t="s">
        <v>3797</v>
      </c>
    </row>
    <row r="530" s="2" customFormat="1">
      <c r="A530" s="39"/>
      <c r="B530" s="40"/>
      <c r="C530" s="41"/>
      <c r="D530" s="242" t="s">
        <v>359</v>
      </c>
      <c r="E530" s="41"/>
      <c r="F530" s="243" t="s">
        <v>8384</v>
      </c>
      <c r="G530" s="41"/>
      <c r="H530" s="41"/>
      <c r="I530" s="244"/>
      <c r="J530" s="41"/>
      <c r="K530" s="41"/>
      <c r="L530" s="45"/>
      <c r="M530" s="245"/>
      <c r="N530" s="246"/>
      <c r="O530" s="92"/>
      <c r="P530" s="92"/>
      <c r="Q530" s="92"/>
      <c r="R530" s="92"/>
      <c r="S530" s="92"/>
      <c r="T530" s="93"/>
      <c r="U530" s="39"/>
      <c r="V530" s="39"/>
      <c r="W530" s="39"/>
      <c r="X530" s="39"/>
      <c r="Y530" s="39"/>
      <c r="Z530" s="39"/>
      <c r="AA530" s="39"/>
      <c r="AB530" s="39"/>
      <c r="AC530" s="39"/>
      <c r="AD530" s="39"/>
      <c r="AE530" s="39"/>
      <c r="AT530" s="18" t="s">
        <v>359</v>
      </c>
      <c r="AU530" s="18" t="s">
        <v>84</v>
      </c>
    </row>
    <row r="531" s="2" customFormat="1" ht="24.15" customHeight="1">
      <c r="A531" s="39"/>
      <c r="B531" s="40"/>
      <c r="C531" s="229" t="s">
        <v>2666</v>
      </c>
      <c r="D531" s="229" t="s">
        <v>352</v>
      </c>
      <c r="E531" s="230" t="s">
        <v>8594</v>
      </c>
      <c r="F531" s="231" t="s">
        <v>8382</v>
      </c>
      <c r="G531" s="232" t="s">
        <v>355</v>
      </c>
      <c r="H531" s="233">
        <v>0.5</v>
      </c>
      <c r="I531" s="234"/>
      <c r="J531" s="235">
        <f>ROUND(I531*H531,2)</f>
        <v>0</v>
      </c>
      <c r="K531" s="231" t="s">
        <v>1</v>
      </c>
      <c r="L531" s="45"/>
      <c r="M531" s="236" t="s">
        <v>1</v>
      </c>
      <c r="N531" s="237" t="s">
        <v>41</v>
      </c>
      <c r="O531" s="92"/>
      <c r="P531" s="238">
        <f>O531*H531</f>
        <v>0</v>
      </c>
      <c r="Q531" s="238">
        <v>0</v>
      </c>
      <c r="R531" s="238">
        <f>Q531*H531</f>
        <v>0</v>
      </c>
      <c r="S531" s="238">
        <v>0</v>
      </c>
      <c r="T531" s="239">
        <f>S531*H531</f>
        <v>0</v>
      </c>
      <c r="U531" s="39"/>
      <c r="V531" s="39"/>
      <c r="W531" s="39"/>
      <c r="X531" s="39"/>
      <c r="Y531" s="39"/>
      <c r="Z531" s="39"/>
      <c r="AA531" s="39"/>
      <c r="AB531" s="39"/>
      <c r="AC531" s="39"/>
      <c r="AD531" s="39"/>
      <c r="AE531" s="39"/>
      <c r="AR531" s="240" t="s">
        <v>357</v>
      </c>
      <c r="AT531" s="240" t="s">
        <v>352</v>
      </c>
      <c r="AU531" s="240" t="s">
        <v>84</v>
      </c>
      <c r="AY531" s="18" t="s">
        <v>350</v>
      </c>
      <c r="BE531" s="241">
        <f>IF(N531="základní",J531,0)</f>
        <v>0</v>
      </c>
      <c r="BF531" s="241">
        <f>IF(N531="snížená",J531,0)</f>
        <v>0</v>
      </c>
      <c r="BG531" s="241">
        <f>IF(N531="zákl. přenesená",J531,0)</f>
        <v>0</v>
      </c>
      <c r="BH531" s="241">
        <f>IF(N531="sníž. přenesená",J531,0)</f>
        <v>0</v>
      </c>
      <c r="BI531" s="241">
        <f>IF(N531="nulová",J531,0)</f>
        <v>0</v>
      </c>
      <c r="BJ531" s="18" t="s">
        <v>84</v>
      </c>
      <c r="BK531" s="241">
        <f>ROUND(I531*H531,2)</f>
        <v>0</v>
      </c>
      <c r="BL531" s="18" t="s">
        <v>357</v>
      </c>
      <c r="BM531" s="240" t="s">
        <v>3808</v>
      </c>
    </row>
    <row r="532" s="2" customFormat="1">
      <c r="A532" s="39"/>
      <c r="B532" s="40"/>
      <c r="C532" s="41"/>
      <c r="D532" s="242" t="s">
        <v>359</v>
      </c>
      <c r="E532" s="41"/>
      <c r="F532" s="243" t="s">
        <v>8382</v>
      </c>
      <c r="G532" s="41"/>
      <c r="H532" s="41"/>
      <c r="I532" s="244"/>
      <c r="J532" s="41"/>
      <c r="K532" s="41"/>
      <c r="L532" s="45"/>
      <c r="M532" s="245"/>
      <c r="N532" s="246"/>
      <c r="O532" s="92"/>
      <c r="P532" s="92"/>
      <c r="Q532" s="92"/>
      <c r="R532" s="92"/>
      <c r="S532" s="92"/>
      <c r="T532" s="93"/>
      <c r="U532" s="39"/>
      <c r="V532" s="39"/>
      <c r="W532" s="39"/>
      <c r="X532" s="39"/>
      <c r="Y532" s="39"/>
      <c r="Z532" s="39"/>
      <c r="AA532" s="39"/>
      <c r="AB532" s="39"/>
      <c r="AC532" s="39"/>
      <c r="AD532" s="39"/>
      <c r="AE532" s="39"/>
      <c r="AT532" s="18" t="s">
        <v>359</v>
      </c>
      <c r="AU532" s="18" t="s">
        <v>84</v>
      </c>
    </row>
    <row r="533" s="2" customFormat="1" ht="16.5" customHeight="1">
      <c r="A533" s="39"/>
      <c r="B533" s="40"/>
      <c r="C533" s="229" t="s">
        <v>2671</v>
      </c>
      <c r="D533" s="229" t="s">
        <v>352</v>
      </c>
      <c r="E533" s="230" t="s">
        <v>8595</v>
      </c>
      <c r="F533" s="231" t="s">
        <v>8308</v>
      </c>
      <c r="G533" s="232" t="s">
        <v>5017</v>
      </c>
      <c r="H533" s="233">
        <v>1</v>
      </c>
      <c r="I533" s="234"/>
      <c r="J533" s="235">
        <f>ROUND(I533*H533,2)</f>
        <v>0</v>
      </c>
      <c r="K533" s="231" t="s">
        <v>1</v>
      </c>
      <c r="L533" s="45"/>
      <c r="M533" s="236" t="s">
        <v>1</v>
      </c>
      <c r="N533" s="237" t="s">
        <v>41</v>
      </c>
      <c r="O533" s="92"/>
      <c r="P533" s="238">
        <f>O533*H533</f>
        <v>0</v>
      </c>
      <c r="Q533" s="238">
        <v>0</v>
      </c>
      <c r="R533" s="238">
        <f>Q533*H533</f>
        <v>0</v>
      </c>
      <c r="S533" s="238">
        <v>0</v>
      </c>
      <c r="T533" s="239">
        <f>S533*H533</f>
        <v>0</v>
      </c>
      <c r="U533" s="39"/>
      <c r="V533" s="39"/>
      <c r="W533" s="39"/>
      <c r="X533" s="39"/>
      <c r="Y533" s="39"/>
      <c r="Z533" s="39"/>
      <c r="AA533" s="39"/>
      <c r="AB533" s="39"/>
      <c r="AC533" s="39"/>
      <c r="AD533" s="39"/>
      <c r="AE533" s="39"/>
      <c r="AR533" s="240" t="s">
        <v>357</v>
      </c>
      <c r="AT533" s="240" t="s">
        <v>352</v>
      </c>
      <c r="AU533" s="240" t="s">
        <v>84</v>
      </c>
      <c r="AY533" s="18" t="s">
        <v>350</v>
      </c>
      <c r="BE533" s="241">
        <f>IF(N533="základní",J533,0)</f>
        <v>0</v>
      </c>
      <c r="BF533" s="241">
        <f>IF(N533="snížená",J533,0)</f>
        <v>0</v>
      </c>
      <c r="BG533" s="241">
        <f>IF(N533="zákl. přenesená",J533,0)</f>
        <v>0</v>
      </c>
      <c r="BH533" s="241">
        <f>IF(N533="sníž. přenesená",J533,0)</f>
        <v>0</v>
      </c>
      <c r="BI533" s="241">
        <f>IF(N533="nulová",J533,0)</f>
        <v>0</v>
      </c>
      <c r="BJ533" s="18" t="s">
        <v>84</v>
      </c>
      <c r="BK533" s="241">
        <f>ROUND(I533*H533,2)</f>
        <v>0</v>
      </c>
      <c r="BL533" s="18" t="s">
        <v>357</v>
      </c>
      <c r="BM533" s="240" t="s">
        <v>3817</v>
      </c>
    </row>
    <row r="534" s="2" customFormat="1">
      <c r="A534" s="39"/>
      <c r="B534" s="40"/>
      <c r="C534" s="41"/>
      <c r="D534" s="242" t="s">
        <v>359</v>
      </c>
      <c r="E534" s="41"/>
      <c r="F534" s="243" t="s">
        <v>8308</v>
      </c>
      <c r="G534" s="41"/>
      <c r="H534" s="41"/>
      <c r="I534" s="244"/>
      <c r="J534" s="41"/>
      <c r="K534" s="41"/>
      <c r="L534" s="45"/>
      <c r="M534" s="245"/>
      <c r="N534" s="246"/>
      <c r="O534" s="92"/>
      <c r="P534" s="92"/>
      <c r="Q534" s="92"/>
      <c r="R534" s="92"/>
      <c r="S534" s="92"/>
      <c r="T534" s="93"/>
      <c r="U534" s="39"/>
      <c r="V534" s="39"/>
      <c r="W534" s="39"/>
      <c r="X534" s="39"/>
      <c r="Y534" s="39"/>
      <c r="Z534" s="39"/>
      <c r="AA534" s="39"/>
      <c r="AB534" s="39"/>
      <c r="AC534" s="39"/>
      <c r="AD534" s="39"/>
      <c r="AE534" s="39"/>
      <c r="AT534" s="18" t="s">
        <v>359</v>
      </c>
      <c r="AU534" s="18" t="s">
        <v>84</v>
      </c>
    </row>
    <row r="535" s="12" customFormat="1" ht="25.92" customHeight="1">
      <c r="A535" s="12"/>
      <c r="B535" s="213"/>
      <c r="C535" s="214"/>
      <c r="D535" s="215" t="s">
        <v>75</v>
      </c>
      <c r="E535" s="216" t="s">
        <v>8596</v>
      </c>
      <c r="F535" s="216" t="s">
        <v>8597</v>
      </c>
      <c r="G535" s="214"/>
      <c r="H535" s="214"/>
      <c r="I535" s="217"/>
      <c r="J535" s="218">
        <f>BK535</f>
        <v>0</v>
      </c>
      <c r="K535" s="214"/>
      <c r="L535" s="219"/>
      <c r="M535" s="220"/>
      <c r="N535" s="221"/>
      <c r="O535" s="221"/>
      <c r="P535" s="222">
        <f>SUM(P536:P541)</f>
        <v>0</v>
      </c>
      <c r="Q535" s="221"/>
      <c r="R535" s="222">
        <f>SUM(R536:R541)</f>
        <v>0</v>
      </c>
      <c r="S535" s="221"/>
      <c r="T535" s="223">
        <f>SUM(T536:T541)</f>
        <v>0</v>
      </c>
      <c r="U535" s="12"/>
      <c r="V535" s="12"/>
      <c r="W535" s="12"/>
      <c r="X535" s="12"/>
      <c r="Y535" s="12"/>
      <c r="Z535" s="12"/>
      <c r="AA535" s="12"/>
      <c r="AB535" s="12"/>
      <c r="AC535" s="12"/>
      <c r="AD535" s="12"/>
      <c r="AE535" s="12"/>
      <c r="AR535" s="224" t="s">
        <v>84</v>
      </c>
      <c r="AT535" s="225" t="s">
        <v>75</v>
      </c>
      <c r="AU535" s="225" t="s">
        <v>76</v>
      </c>
      <c r="AY535" s="224" t="s">
        <v>350</v>
      </c>
      <c r="BK535" s="226">
        <f>SUM(BK536:BK541)</f>
        <v>0</v>
      </c>
    </row>
    <row r="536" s="2" customFormat="1" ht="33" customHeight="1">
      <c r="A536" s="39"/>
      <c r="B536" s="40"/>
      <c r="C536" s="229" t="s">
        <v>2676</v>
      </c>
      <c r="D536" s="229" t="s">
        <v>352</v>
      </c>
      <c r="E536" s="230" t="s">
        <v>8598</v>
      </c>
      <c r="F536" s="231" t="s">
        <v>8599</v>
      </c>
      <c r="G536" s="232" t="s">
        <v>4932</v>
      </c>
      <c r="H536" s="233">
        <v>1</v>
      </c>
      <c r="I536" s="234"/>
      <c r="J536" s="235">
        <f>ROUND(I536*H536,2)</f>
        <v>0</v>
      </c>
      <c r="K536" s="231" t="s">
        <v>1</v>
      </c>
      <c r="L536" s="45"/>
      <c r="M536" s="236" t="s">
        <v>1</v>
      </c>
      <c r="N536" s="237" t="s">
        <v>41</v>
      </c>
      <c r="O536" s="92"/>
      <c r="P536" s="238">
        <f>O536*H536</f>
        <v>0</v>
      </c>
      <c r="Q536" s="238">
        <v>0</v>
      </c>
      <c r="R536" s="238">
        <f>Q536*H536</f>
        <v>0</v>
      </c>
      <c r="S536" s="238">
        <v>0</v>
      </c>
      <c r="T536" s="239">
        <f>S536*H536</f>
        <v>0</v>
      </c>
      <c r="U536" s="39"/>
      <c r="V536" s="39"/>
      <c r="W536" s="39"/>
      <c r="X536" s="39"/>
      <c r="Y536" s="39"/>
      <c r="Z536" s="39"/>
      <c r="AA536" s="39"/>
      <c r="AB536" s="39"/>
      <c r="AC536" s="39"/>
      <c r="AD536" s="39"/>
      <c r="AE536" s="39"/>
      <c r="AR536" s="240" t="s">
        <v>357</v>
      </c>
      <c r="AT536" s="240" t="s">
        <v>352</v>
      </c>
      <c r="AU536" s="240" t="s">
        <v>84</v>
      </c>
      <c r="AY536" s="18" t="s">
        <v>350</v>
      </c>
      <c r="BE536" s="241">
        <f>IF(N536="základní",J536,0)</f>
        <v>0</v>
      </c>
      <c r="BF536" s="241">
        <f>IF(N536="snížená",J536,0)</f>
        <v>0</v>
      </c>
      <c r="BG536" s="241">
        <f>IF(N536="zákl. přenesená",J536,0)</f>
        <v>0</v>
      </c>
      <c r="BH536" s="241">
        <f>IF(N536="sníž. přenesená",J536,0)</f>
        <v>0</v>
      </c>
      <c r="BI536" s="241">
        <f>IF(N536="nulová",J536,0)</f>
        <v>0</v>
      </c>
      <c r="BJ536" s="18" t="s">
        <v>84</v>
      </c>
      <c r="BK536" s="241">
        <f>ROUND(I536*H536,2)</f>
        <v>0</v>
      </c>
      <c r="BL536" s="18" t="s">
        <v>357</v>
      </c>
      <c r="BM536" s="240" t="s">
        <v>3824</v>
      </c>
    </row>
    <row r="537" s="2" customFormat="1">
      <c r="A537" s="39"/>
      <c r="B537" s="40"/>
      <c r="C537" s="41"/>
      <c r="D537" s="242" t="s">
        <v>359</v>
      </c>
      <c r="E537" s="41"/>
      <c r="F537" s="243" t="s">
        <v>8599</v>
      </c>
      <c r="G537" s="41"/>
      <c r="H537" s="41"/>
      <c r="I537" s="244"/>
      <c r="J537" s="41"/>
      <c r="K537" s="41"/>
      <c r="L537" s="45"/>
      <c r="M537" s="245"/>
      <c r="N537" s="246"/>
      <c r="O537" s="92"/>
      <c r="P537" s="92"/>
      <c r="Q537" s="92"/>
      <c r="R537" s="92"/>
      <c r="S537" s="92"/>
      <c r="T537" s="93"/>
      <c r="U537" s="39"/>
      <c r="V537" s="39"/>
      <c r="W537" s="39"/>
      <c r="X537" s="39"/>
      <c r="Y537" s="39"/>
      <c r="Z537" s="39"/>
      <c r="AA537" s="39"/>
      <c r="AB537" s="39"/>
      <c r="AC537" s="39"/>
      <c r="AD537" s="39"/>
      <c r="AE537" s="39"/>
      <c r="AT537" s="18" t="s">
        <v>359</v>
      </c>
      <c r="AU537" s="18" t="s">
        <v>84</v>
      </c>
    </row>
    <row r="538" s="2" customFormat="1" ht="24.15" customHeight="1">
      <c r="A538" s="39"/>
      <c r="B538" s="40"/>
      <c r="C538" s="229" t="s">
        <v>2683</v>
      </c>
      <c r="D538" s="229" t="s">
        <v>352</v>
      </c>
      <c r="E538" s="230" t="s">
        <v>8600</v>
      </c>
      <c r="F538" s="231" t="s">
        <v>8509</v>
      </c>
      <c r="G538" s="232" t="s">
        <v>8385</v>
      </c>
      <c r="H538" s="233">
        <v>2</v>
      </c>
      <c r="I538" s="234"/>
      <c r="J538" s="235">
        <f>ROUND(I538*H538,2)</f>
        <v>0</v>
      </c>
      <c r="K538" s="231" t="s">
        <v>1</v>
      </c>
      <c r="L538" s="45"/>
      <c r="M538" s="236" t="s">
        <v>1</v>
      </c>
      <c r="N538" s="237" t="s">
        <v>41</v>
      </c>
      <c r="O538" s="92"/>
      <c r="P538" s="238">
        <f>O538*H538</f>
        <v>0</v>
      </c>
      <c r="Q538" s="238">
        <v>0</v>
      </c>
      <c r="R538" s="238">
        <f>Q538*H538</f>
        <v>0</v>
      </c>
      <c r="S538" s="238">
        <v>0</v>
      </c>
      <c r="T538" s="239">
        <f>S538*H538</f>
        <v>0</v>
      </c>
      <c r="U538" s="39"/>
      <c r="V538" s="39"/>
      <c r="W538" s="39"/>
      <c r="X538" s="39"/>
      <c r="Y538" s="39"/>
      <c r="Z538" s="39"/>
      <c r="AA538" s="39"/>
      <c r="AB538" s="39"/>
      <c r="AC538" s="39"/>
      <c r="AD538" s="39"/>
      <c r="AE538" s="39"/>
      <c r="AR538" s="240" t="s">
        <v>357</v>
      </c>
      <c r="AT538" s="240" t="s">
        <v>352</v>
      </c>
      <c r="AU538" s="240" t="s">
        <v>84</v>
      </c>
      <c r="AY538" s="18" t="s">
        <v>350</v>
      </c>
      <c r="BE538" s="241">
        <f>IF(N538="základní",J538,0)</f>
        <v>0</v>
      </c>
      <c r="BF538" s="241">
        <f>IF(N538="snížená",J538,0)</f>
        <v>0</v>
      </c>
      <c r="BG538" s="241">
        <f>IF(N538="zákl. přenesená",J538,0)</f>
        <v>0</v>
      </c>
      <c r="BH538" s="241">
        <f>IF(N538="sníž. přenesená",J538,0)</f>
        <v>0</v>
      </c>
      <c r="BI538" s="241">
        <f>IF(N538="nulová",J538,0)</f>
        <v>0</v>
      </c>
      <c r="BJ538" s="18" t="s">
        <v>84</v>
      </c>
      <c r="BK538" s="241">
        <f>ROUND(I538*H538,2)</f>
        <v>0</v>
      </c>
      <c r="BL538" s="18" t="s">
        <v>357</v>
      </c>
      <c r="BM538" s="240" t="s">
        <v>3834</v>
      </c>
    </row>
    <row r="539" s="2" customFormat="1">
      <c r="A539" s="39"/>
      <c r="B539" s="40"/>
      <c r="C539" s="41"/>
      <c r="D539" s="242" t="s">
        <v>359</v>
      </c>
      <c r="E539" s="41"/>
      <c r="F539" s="243" t="s">
        <v>8509</v>
      </c>
      <c r="G539" s="41"/>
      <c r="H539" s="41"/>
      <c r="I539" s="244"/>
      <c r="J539" s="41"/>
      <c r="K539" s="41"/>
      <c r="L539" s="45"/>
      <c r="M539" s="245"/>
      <c r="N539" s="246"/>
      <c r="O539" s="92"/>
      <c r="P539" s="92"/>
      <c r="Q539" s="92"/>
      <c r="R539" s="92"/>
      <c r="S539" s="92"/>
      <c r="T539" s="93"/>
      <c r="U539" s="39"/>
      <c r="V539" s="39"/>
      <c r="W539" s="39"/>
      <c r="X539" s="39"/>
      <c r="Y539" s="39"/>
      <c r="Z539" s="39"/>
      <c r="AA539" s="39"/>
      <c r="AB539" s="39"/>
      <c r="AC539" s="39"/>
      <c r="AD539" s="39"/>
      <c r="AE539" s="39"/>
      <c r="AT539" s="18" t="s">
        <v>359</v>
      </c>
      <c r="AU539" s="18" t="s">
        <v>84</v>
      </c>
    </row>
    <row r="540" s="2" customFormat="1" ht="16.5" customHeight="1">
      <c r="A540" s="39"/>
      <c r="B540" s="40"/>
      <c r="C540" s="229" t="s">
        <v>2688</v>
      </c>
      <c r="D540" s="229" t="s">
        <v>352</v>
      </c>
      <c r="E540" s="230" t="s">
        <v>8601</v>
      </c>
      <c r="F540" s="231" t="s">
        <v>8308</v>
      </c>
      <c r="G540" s="232" t="s">
        <v>5017</v>
      </c>
      <c r="H540" s="233">
        <v>1</v>
      </c>
      <c r="I540" s="234"/>
      <c r="J540" s="235">
        <f>ROUND(I540*H540,2)</f>
        <v>0</v>
      </c>
      <c r="K540" s="231" t="s">
        <v>1</v>
      </c>
      <c r="L540" s="45"/>
      <c r="M540" s="236" t="s">
        <v>1</v>
      </c>
      <c r="N540" s="237" t="s">
        <v>41</v>
      </c>
      <c r="O540" s="92"/>
      <c r="P540" s="238">
        <f>O540*H540</f>
        <v>0</v>
      </c>
      <c r="Q540" s="238">
        <v>0</v>
      </c>
      <c r="R540" s="238">
        <f>Q540*H540</f>
        <v>0</v>
      </c>
      <c r="S540" s="238">
        <v>0</v>
      </c>
      <c r="T540" s="239">
        <f>S540*H540</f>
        <v>0</v>
      </c>
      <c r="U540" s="39"/>
      <c r="V540" s="39"/>
      <c r="W540" s="39"/>
      <c r="X540" s="39"/>
      <c r="Y540" s="39"/>
      <c r="Z540" s="39"/>
      <c r="AA540" s="39"/>
      <c r="AB540" s="39"/>
      <c r="AC540" s="39"/>
      <c r="AD540" s="39"/>
      <c r="AE540" s="39"/>
      <c r="AR540" s="240" t="s">
        <v>357</v>
      </c>
      <c r="AT540" s="240" t="s">
        <v>352</v>
      </c>
      <c r="AU540" s="240" t="s">
        <v>84</v>
      </c>
      <c r="AY540" s="18" t="s">
        <v>350</v>
      </c>
      <c r="BE540" s="241">
        <f>IF(N540="základní",J540,0)</f>
        <v>0</v>
      </c>
      <c r="BF540" s="241">
        <f>IF(N540="snížená",J540,0)</f>
        <v>0</v>
      </c>
      <c r="BG540" s="241">
        <f>IF(N540="zákl. přenesená",J540,0)</f>
        <v>0</v>
      </c>
      <c r="BH540" s="241">
        <f>IF(N540="sníž. přenesená",J540,0)</f>
        <v>0</v>
      </c>
      <c r="BI540" s="241">
        <f>IF(N540="nulová",J540,0)</f>
        <v>0</v>
      </c>
      <c r="BJ540" s="18" t="s">
        <v>84</v>
      </c>
      <c r="BK540" s="241">
        <f>ROUND(I540*H540,2)</f>
        <v>0</v>
      </c>
      <c r="BL540" s="18" t="s">
        <v>357</v>
      </c>
      <c r="BM540" s="240" t="s">
        <v>3845</v>
      </c>
    </row>
    <row r="541" s="2" customFormat="1">
      <c r="A541" s="39"/>
      <c r="B541" s="40"/>
      <c r="C541" s="41"/>
      <c r="D541" s="242" t="s">
        <v>359</v>
      </c>
      <c r="E541" s="41"/>
      <c r="F541" s="243" t="s">
        <v>8308</v>
      </c>
      <c r="G541" s="41"/>
      <c r="H541" s="41"/>
      <c r="I541" s="244"/>
      <c r="J541" s="41"/>
      <c r="K541" s="41"/>
      <c r="L541" s="45"/>
      <c r="M541" s="245"/>
      <c r="N541" s="246"/>
      <c r="O541" s="92"/>
      <c r="P541" s="92"/>
      <c r="Q541" s="92"/>
      <c r="R541" s="92"/>
      <c r="S541" s="92"/>
      <c r="T541" s="93"/>
      <c r="U541" s="39"/>
      <c r="V541" s="39"/>
      <c r="W541" s="39"/>
      <c r="X541" s="39"/>
      <c r="Y541" s="39"/>
      <c r="Z541" s="39"/>
      <c r="AA541" s="39"/>
      <c r="AB541" s="39"/>
      <c r="AC541" s="39"/>
      <c r="AD541" s="39"/>
      <c r="AE541" s="39"/>
      <c r="AT541" s="18" t="s">
        <v>359</v>
      </c>
      <c r="AU541" s="18" t="s">
        <v>84</v>
      </c>
    </row>
    <row r="542" s="12" customFormat="1" ht="25.92" customHeight="1">
      <c r="A542" s="12"/>
      <c r="B542" s="213"/>
      <c r="C542" s="214"/>
      <c r="D542" s="215" t="s">
        <v>75</v>
      </c>
      <c r="E542" s="216" t="s">
        <v>8602</v>
      </c>
      <c r="F542" s="216" t="s">
        <v>8603</v>
      </c>
      <c r="G542" s="214"/>
      <c r="H542" s="214"/>
      <c r="I542" s="217"/>
      <c r="J542" s="218">
        <f>BK542</f>
        <v>0</v>
      </c>
      <c r="K542" s="214"/>
      <c r="L542" s="219"/>
      <c r="M542" s="220"/>
      <c r="N542" s="221"/>
      <c r="O542" s="221"/>
      <c r="P542" s="222">
        <f>SUM(P543:P554)</f>
        <v>0</v>
      </c>
      <c r="Q542" s="221"/>
      <c r="R542" s="222">
        <f>SUM(R543:R554)</f>
        <v>0</v>
      </c>
      <c r="S542" s="221"/>
      <c r="T542" s="223">
        <f>SUM(T543:T554)</f>
        <v>0</v>
      </c>
      <c r="U542" s="12"/>
      <c r="V542" s="12"/>
      <c r="W542" s="12"/>
      <c r="X542" s="12"/>
      <c r="Y542" s="12"/>
      <c r="Z542" s="12"/>
      <c r="AA542" s="12"/>
      <c r="AB542" s="12"/>
      <c r="AC542" s="12"/>
      <c r="AD542" s="12"/>
      <c r="AE542" s="12"/>
      <c r="AR542" s="224" t="s">
        <v>84</v>
      </c>
      <c r="AT542" s="225" t="s">
        <v>75</v>
      </c>
      <c r="AU542" s="225" t="s">
        <v>76</v>
      </c>
      <c r="AY542" s="224" t="s">
        <v>350</v>
      </c>
      <c r="BK542" s="226">
        <f>SUM(BK543:BK554)</f>
        <v>0</v>
      </c>
    </row>
    <row r="543" s="2" customFormat="1" ht="44.25" customHeight="1">
      <c r="A543" s="39"/>
      <c r="B543" s="40"/>
      <c r="C543" s="229" t="s">
        <v>2693</v>
      </c>
      <c r="D543" s="229" t="s">
        <v>352</v>
      </c>
      <c r="E543" s="230" t="s">
        <v>8604</v>
      </c>
      <c r="F543" s="231" t="s">
        <v>8605</v>
      </c>
      <c r="G543" s="232" t="s">
        <v>4932</v>
      </c>
      <c r="H543" s="233">
        <v>1</v>
      </c>
      <c r="I543" s="234"/>
      <c r="J543" s="235">
        <f>ROUND(I543*H543,2)</f>
        <v>0</v>
      </c>
      <c r="K543" s="231" t="s">
        <v>1</v>
      </c>
      <c r="L543" s="45"/>
      <c r="M543" s="236" t="s">
        <v>1</v>
      </c>
      <c r="N543" s="237" t="s">
        <v>41</v>
      </c>
      <c r="O543" s="92"/>
      <c r="P543" s="238">
        <f>O543*H543</f>
        <v>0</v>
      </c>
      <c r="Q543" s="238">
        <v>0</v>
      </c>
      <c r="R543" s="238">
        <f>Q543*H543</f>
        <v>0</v>
      </c>
      <c r="S543" s="238">
        <v>0</v>
      </c>
      <c r="T543" s="239">
        <f>S543*H543</f>
        <v>0</v>
      </c>
      <c r="U543" s="39"/>
      <c r="V543" s="39"/>
      <c r="W543" s="39"/>
      <c r="X543" s="39"/>
      <c r="Y543" s="39"/>
      <c r="Z543" s="39"/>
      <c r="AA543" s="39"/>
      <c r="AB543" s="39"/>
      <c r="AC543" s="39"/>
      <c r="AD543" s="39"/>
      <c r="AE543" s="39"/>
      <c r="AR543" s="240" t="s">
        <v>357</v>
      </c>
      <c r="AT543" s="240" t="s">
        <v>352</v>
      </c>
      <c r="AU543" s="240" t="s">
        <v>84</v>
      </c>
      <c r="AY543" s="18" t="s">
        <v>350</v>
      </c>
      <c r="BE543" s="241">
        <f>IF(N543="základní",J543,0)</f>
        <v>0</v>
      </c>
      <c r="BF543" s="241">
        <f>IF(N543="snížená",J543,0)</f>
        <v>0</v>
      </c>
      <c r="BG543" s="241">
        <f>IF(N543="zákl. přenesená",J543,0)</f>
        <v>0</v>
      </c>
      <c r="BH543" s="241">
        <f>IF(N543="sníž. přenesená",J543,0)</f>
        <v>0</v>
      </c>
      <c r="BI543" s="241">
        <f>IF(N543="nulová",J543,0)</f>
        <v>0</v>
      </c>
      <c r="BJ543" s="18" t="s">
        <v>84</v>
      </c>
      <c r="BK543" s="241">
        <f>ROUND(I543*H543,2)</f>
        <v>0</v>
      </c>
      <c r="BL543" s="18" t="s">
        <v>357</v>
      </c>
      <c r="BM543" s="240" t="s">
        <v>3855</v>
      </c>
    </row>
    <row r="544" s="2" customFormat="1">
      <c r="A544" s="39"/>
      <c r="B544" s="40"/>
      <c r="C544" s="41"/>
      <c r="D544" s="242" t="s">
        <v>359</v>
      </c>
      <c r="E544" s="41"/>
      <c r="F544" s="243" t="s">
        <v>8605</v>
      </c>
      <c r="G544" s="41"/>
      <c r="H544" s="41"/>
      <c r="I544" s="244"/>
      <c r="J544" s="41"/>
      <c r="K544" s="41"/>
      <c r="L544" s="45"/>
      <c r="M544" s="245"/>
      <c r="N544" s="246"/>
      <c r="O544" s="92"/>
      <c r="P544" s="92"/>
      <c r="Q544" s="92"/>
      <c r="R544" s="92"/>
      <c r="S544" s="92"/>
      <c r="T544" s="93"/>
      <c r="U544" s="39"/>
      <c r="V544" s="39"/>
      <c r="W544" s="39"/>
      <c r="X544" s="39"/>
      <c r="Y544" s="39"/>
      <c r="Z544" s="39"/>
      <c r="AA544" s="39"/>
      <c r="AB544" s="39"/>
      <c r="AC544" s="39"/>
      <c r="AD544" s="39"/>
      <c r="AE544" s="39"/>
      <c r="AT544" s="18" t="s">
        <v>359</v>
      </c>
      <c r="AU544" s="18" t="s">
        <v>84</v>
      </c>
    </row>
    <row r="545" s="2" customFormat="1" ht="37.8" customHeight="1">
      <c r="A545" s="39"/>
      <c r="B545" s="40"/>
      <c r="C545" s="229" t="s">
        <v>2699</v>
      </c>
      <c r="D545" s="229" t="s">
        <v>352</v>
      </c>
      <c r="E545" s="230" t="s">
        <v>8606</v>
      </c>
      <c r="F545" s="231" t="s">
        <v>8607</v>
      </c>
      <c r="G545" s="232" t="s">
        <v>4932</v>
      </c>
      <c r="H545" s="233">
        <v>1</v>
      </c>
      <c r="I545" s="234"/>
      <c r="J545" s="235">
        <f>ROUND(I545*H545,2)</f>
        <v>0</v>
      </c>
      <c r="K545" s="231" t="s">
        <v>1</v>
      </c>
      <c r="L545" s="45"/>
      <c r="M545" s="236" t="s">
        <v>1</v>
      </c>
      <c r="N545" s="237" t="s">
        <v>41</v>
      </c>
      <c r="O545" s="92"/>
      <c r="P545" s="238">
        <f>O545*H545</f>
        <v>0</v>
      </c>
      <c r="Q545" s="238">
        <v>0</v>
      </c>
      <c r="R545" s="238">
        <f>Q545*H545</f>
        <v>0</v>
      </c>
      <c r="S545" s="238">
        <v>0</v>
      </c>
      <c r="T545" s="239">
        <f>S545*H545</f>
        <v>0</v>
      </c>
      <c r="U545" s="39"/>
      <c r="V545" s="39"/>
      <c r="W545" s="39"/>
      <c r="X545" s="39"/>
      <c r="Y545" s="39"/>
      <c r="Z545" s="39"/>
      <c r="AA545" s="39"/>
      <c r="AB545" s="39"/>
      <c r="AC545" s="39"/>
      <c r="AD545" s="39"/>
      <c r="AE545" s="39"/>
      <c r="AR545" s="240" t="s">
        <v>357</v>
      </c>
      <c r="AT545" s="240" t="s">
        <v>352</v>
      </c>
      <c r="AU545" s="240" t="s">
        <v>84</v>
      </c>
      <c r="AY545" s="18" t="s">
        <v>350</v>
      </c>
      <c r="BE545" s="241">
        <f>IF(N545="základní",J545,0)</f>
        <v>0</v>
      </c>
      <c r="BF545" s="241">
        <f>IF(N545="snížená",J545,0)</f>
        <v>0</v>
      </c>
      <c r="BG545" s="241">
        <f>IF(N545="zákl. přenesená",J545,0)</f>
        <v>0</v>
      </c>
      <c r="BH545" s="241">
        <f>IF(N545="sníž. přenesená",J545,0)</f>
        <v>0</v>
      </c>
      <c r="BI545" s="241">
        <f>IF(N545="nulová",J545,0)</f>
        <v>0</v>
      </c>
      <c r="BJ545" s="18" t="s">
        <v>84</v>
      </c>
      <c r="BK545" s="241">
        <f>ROUND(I545*H545,2)</f>
        <v>0</v>
      </c>
      <c r="BL545" s="18" t="s">
        <v>357</v>
      </c>
      <c r="BM545" s="240" t="s">
        <v>3865</v>
      </c>
    </row>
    <row r="546" s="2" customFormat="1">
      <c r="A546" s="39"/>
      <c r="B546" s="40"/>
      <c r="C546" s="41"/>
      <c r="D546" s="242" t="s">
        <v>359</v>
      </c>
      <c r="E546" s="41"/>
      <c r="F546" s="243" t="s">
        <v>8607</v>
      </c>
      <c r="G546" s="41"/>
      <c r="H546" s="41"/>
      <c r="I546" s="244"/>
      <c r="J546" s="41"/>
      <c r="K546" s="41"/>
      <c r="L546" s="45"/>
      <c r="M546" s="245"/>
      <c r="N546" s="246"/>
      <c r="O546" s="92"/>
      <c r="P546" s="92"/>
      <c r="Q546" s="92"/>
      <c r="R546" s="92"/>
      <c r="S546" s="92"/>
      <c r="T546" s="93"/>
      <c r="U546" s="39"/>
      <c r="V546" s="39"/>
      <c r="W546" s="39"/>
      <c r="X546" s="39"/>
      <c r="Y546" s="39"/>
      <c r="Z546" s="39"/>
      <c r="AA546" s="39"/>
      <c r="AB546" s="39"/>
      <c r="AC546" s="39"/>
      <c r="AD546" s="39"/>
      <c r="AE546" s="39"/>
      <c r="AT546" s="18" t="s">
        <v>359</v>
      </c>
      <c r="AU546" s="18" t="s">
        <v>84</v>
      </c>
    </row>
    <row r="547" s="2" customFormat="1" ht="16.5" customHeight="1">
      <c r="A547" s="39"/>
      <c r="B547" s="40"/>
      <c r="C547" s="229" t="s">
        <v>2705</v>
      </c>
      <c r="D547" s="229" t="s">
        <v>352</v>
      </c>
      <c r="E547" s="230" t="s">
        <v>8608</v>
      </c>
      <c r="F547" s="231" t="s">
        <v>8360</v>
      </c>
      <c r="G547" s="232" t="s">
        <v>4932</v>
      </c>
      <c r="H547" s="233">
        <v>2</v>
      </c>
      <c r="I547" s="234"/>
      <c r="J547" s="235">
        <f>ROUND(I547*H547,2)</f>
        <v>0</v>
      </c>
      <c r="K547" s="231" t="s">
        <v>1</v>
      </c>
      <c r="L547" s="45"/>
      <c r="M547" s="236" t="s">
        <v>1</v>
      </c>
      <c r="N547" s="237" t="s">
        <v>41</v>
      </c>
      <c r="O547" s="92"/>
      <c r="P547" s="238">
        <f>O547*H547</f>
        <v>0</v>
      </c>
      <c r="Q547" s="238">
        <v>0</v>
      </c>
      <c r="R547" s="238">
        <f>Q547*H547</f>
        <v>0</v>
      </c>
      <c r="S547" s="238">
        <v>0</v>
      </c>
      <c r="T547" s="239">
        <f>S547*H547</f>
        <v>0</v>
      </c>
      <c r="U547" s="39"/>
      <c r="V547" s="39"/>
      <c r="W547" s="39"/>
      <c r="X547" s="39"/>
      <c r="Y547" s="39"/>
      <c r="Z547" s="39"/>
      <c r="AA547" s="39"/>
      <c r="AB547" s="39"/>
      <c r="AC547" s="39"/>
      <c r="AD547" s="39"/>
      <c r="AE547" s="39"/>
      <c r="AR547" s="240" t="s">
        <v>357</v>
      </c>
      <c r="AT547" s="240" t="s">
        <v>352</v>
      </c>
      <c r="AU547" s="240" t="s">
        <v>84</v>
      </c>
      <c r="AY547" s="18" t="s">
        <v>350</v>
      </c>
      <c r="BE547" s="241">
        <f>IF(N547="základní",J547,0)</f>
        <v>0</v>
      </c>
      <c r="BF547" s="241">
        <f>IF(N547="snížená",J547,0)</f>
        <v>0</v>
      </c>
      <c r="BG547" s="241">
        <f>IF(N547="zákl. přenesená",J547,0)</f>
        <v>0</v>
      </c>
      <c r="BH547" s="241">
        <f>IF(N547="sníž. přenesená",J547,0)</f>
        <v>0</v>
      </c>
      <c r="BI547" s="241">
        <f>IF(N547="nulová",J547,0)</f>
        <v>0</v>
      </c>
      <c r="BJ547" s="18" t="s">
        <v>84</v>
      </c>
      <c r="BK547" s="241">
        <f>ROUND(I547*H547,2)</f>
        <v>0</v>
      </c>
      <c r="BL547" s="18" t="s">
        <v>357</v>
      </c>
      <c r="BM547" s="240" t="s">
        <v>3875</v>
      </c>
    </row>
    <row r="548" s="2" customFormat="1">
      <c r="A548" s="39"/>
      <c r="B548" s="40"/>
      <c r="C548" s="41"/>
      <c r="D548" s="242" t="s">
        <v>359</v>
      </c>
      <c r="E548" s="41"/>
      <c r="F548" s="243" t="s">
        <v>8360</v>
      </c>
      <c r="G548" s="41"/>
      <c r="H548" s="41"/>
      <c r="I548" s="244"/>
      <c r="J548" s="41"/>
      <c r="K548" s="41"/>
      <c r="L548" s="45"/>
      <c r="M548" s="245"/>
      <c r="N548" s="246"/>
      <c r="O548" s="92"/>
      <c r="P548" s="92"/>
      <c r="Q548" s="92"/>
      <c r="R548" s="92"/>
      <c r="S548" s="92"/>
      <c r="T548" s="93"/>
      <c r="U548" s="39"/>
      <c r="V548" s="39"/>
      <c r="W548" s="39"/>
      <c r="X548" s="39"/>
      <c r="Y548" s="39"/>
      <c r="Z548" s="39"/>
      <c r="AA548" s="39"/>
      <c r="AB548" s="39"/>
      <c r="AC548" s="39"/>
      <c r="AD548" s="39"/>
      <c r="AE548" s="39"/>
      <c r="AT548" s="18" t="s">
        <v>359</v>
      </c>
      <c r="AU548" s="18" t="s">
        <v>84</v>
      </c>
    </row>
    <row r="549" s="2" customFormat="1" ht="24.15" customHeight="1">
      <c r="A549" s="39"/>
      <c r="B549" s="40"/>
      <c r="C549" s="229" t="s">
        <v>2710</v>
      </c>
      <c r="D549" s="229" t="s">
        <v>352</v>
      </c>
      <c r="E549" s="230" t="s">
        <v>8609</v>
      </c>
      <c r="F549" s="231" t="s">
        <v>8610</v>
      </c>
      <c r="G549" s="232" t="s">
        <v>4932</v>
      </c>
      <c r="H549" s="233">
        <v>2</v>
      </c>
      <c r="I549" s="234"/>
      <c r="J549" s="235">
        <f>ROUND(I549*H549,2)</f>
        <v>0</v>
      </c>
      <c r="K549" s="231" t="s">
        <v>1</v>
      </c>
      <c r="L549" s="45"/>
      <c r="M549" s="236" t="s">
        <v>1</v>
      </c>
      <c r="N549" s="237" t="s">
        <v>41</v>
      </c>
      <c r="O549" s="92"/>
      <c r="P549" s="238">
        <f>O549*H549</f>
        <v>0</v>
      </c>
      <c r="Q549" s="238">
        <v>0</v>
      </c>
      <c r="R549" s="238">
        <f>Q549*H549</f>
        <v>0</v>
      </c>
      <c r="S549" s="238">
        <v>0</v>
      </c>
      <c r="T549" s="239">
        <f>S549*H549</f>
        <v>0</v>
      </c>
      <c r="U549" s="39"/>
      <c r="V549" s="39"/>
      <c r="W549" s="39"/>
      <c r="X549" s="39"/>
      <c r="Y549" s="39"/>
      <c r="Z549" s="39"/>
      <c r="AA549" s="39"/>
      <c r="AB549" s="39"/>
      <c r="AC549" s="39"/>
      <c r="AD549" s="39"/>
      <c r="AE549" s="39"/>
      <c r="AR549" s="240" t="s">
        <v>357</v>
      </c>
      <c r="AT549" s="240" t="s">
        <v>352</v>
      </c>
      <c r="AU549" s="240" t="s">
        <v>84</v>
      </c>
      <c r="AY549" s="18" t="s">
        <v>350</v>
      </c>
      <c r="BE549" s="241">
        <f>IF(N549="základní",J549,0)</f>
        <v>0</v>
      </c>
      <c r="BF549" s="241">
        <f>IF(N549="snížená",J549,0)</f>
        <v>0</v>
      </c>
      <c r="BG549" s="241">
        <f>IF(N549="zákl. přenesená",J549,0)</f>
        <v>0</v>
      </c>
      <c r="BH549" s="241">
        <f>IF(N549="sníž. přenesená",J549,0)</f>
        <v>0</v>
      </c>
      <c r="BI549" s="241">
        <f>IF(N549="nulová",J549,0)</f>
        <v>0</v>
      </c>
      <c r="BJ549" s="18" t="s">
        <v>84</v>
      </c>
      <c r="BK549" s="241">
        <f>ROUND(I549*H549,2)</f>
        <v>0</v>
      </c>
      <c r="BL549" s="18" t="s">
        <v>357</v>
      </c>
      <c r="BM549" s="240" t="s">
        <v>3885</v>
      </c>
    </row>
    <row r="550" s="2" customFormat="1">
      <c r="A550" s="39"/>
      <c r="B550" s="40"/>
      <c r="C550" s="41"/>
      <c r="D550" s="242" t="s">
        <v>359</v>
      </c>
      <c r="E550" s="41"/>
      <c r="F550" s="243" t="s">
        <v>8610</v>
      </c>
      <c r="G550" s="41"/>
      <c r="H550" s="41"/>
      <c r="I550" s="244"/>
      <c r="J550" s="41"/>
      <c r="K550" s="41"/>
      <c r="L550" s="45"/>
      <c r="M550" s="245"/>
      <c r="N550" s="246"/>
      <c r="O550" s="92"/>
      <c r="P550" s="92"/>
      <c r="Q550" s="92"/>
      <c r="R550" s="92"/>
      <c r="S550" s="92"/>
      <c r="T550" s="93"/>
      <c r="U550" s="39"/>
      <c r="V550" s="39"/>
      <c r="W550" s="39"/>
      <c r="X550" s="39"/>
      <c r="Y550" s="39"/>
      <c r="Z550" s="39"/>
      <c r="AA550" s="39"/>
      <c r="AB550" s="39"/>
      <c r="AC550" s="39"/>
      <c r="AD550" s="39"/>
      <c r="AE550" s="39"/>
      <c r="AT550" s="18" t="s">
        <v>359</v>
      </c>
      <c r="AU550" s="18" t="s">
        <v>84</v>
      </c>
    </row>
    <row r="551" s="2" customFormat="1" ht="24.15" customHeight="1">
      <c r="A551" s="39"/>
      <c r="B551" s="40"/>
      <c r="C551" s="229" t="s">
        <v>2730</v>
      </c>
      <c r="D551" s="229" t="s">
        <v>352</v>
      </c>
      <c r="E551" s="230" t="s">
        <v>8611</v>
      </c>
      <c r="F551" s="231" t="s">
        <v>8389</v>
      </c>
      <c r="G551" s="232" t="s">
        <v>8385</v>
      </c>
      <c r="H551" s="233">
        <v>12</v>
      </c>
      <c r="I551" s="234"/>
      <c r="J551" s="235">
        <f>ROUND(I551*H551,2)</f>
        <v>0</v>
      </c>
      <c r="K551" s="231" t="s">
        <v>1</v>
      </c>
      <c r="L551" s="45"/>
      <c r="M551" s="236" t="s">
        <v>1</v>
      </c>
      <c r="N551" s="237" t="s">
        <v>41</v>
      </c>
      <c r="O551" s="92"/>
      <c r="P551" s="238">
        <f>O551*H551</f>
        <v>0</v>
      </c>
      <c r="Q551" s="238">
        <v>0</v>
      </c>
      <c r="R551" s="238">
        <f>Q551*H551</f>
        <v>0</v>
      </c>
      <c r="S551" s="238">
        <v>0</v>
      </c>
      <c r="T551" s="239">
        <f>S551*H551</f>
        <v>0</v>
      </c>
      <c r="U551" s="39"/>
      <c r="V551" s="39"/>
      <c r="W551" s="39"/>
      <c r="X551" s="39"/>
      <c r="Y551" s="39"/>
      <c r="Z551" s="39"/>
      <c r="AA551" s="39"/>
      <c r="AB551" s="39"/>
      <c r="AC551" s="39"/>
      <c r="AD551" s="39"/>
      <c r="AE551" s="39"/>
      <c r="AR551" s="240" t="s">
        <v>357</v>
      </c>
      <c r="AT551" s="240" t="s">
        <v>352</v>
      </c>
      <c r="AU551" s="240" t="s">
        <v>84</v>
      </c>
      <c r="AY551" s="18" t="s">
        <v>350</v>
      </c>
      <c r="BE551" s="241">
        <f>IF(N551="základní",J551,0)</f>
        <v>0</v>
      </c>
      <c r="BF551" s="241">
        <f>IF(N551="snížená",J551,0)</f>
        <v>0</v>
      </c>
      <c r="BG551" s="241">
        <f>IF(N551="zákl. přenesená",J551,0)</f>
        <v>0</v>
      </c>
      <c r="BH551" s="241">
        <f>IF(N551="sníž. přenesená",J551,0)</f>
        <v>0</v>
      </c>
      <c r="BI551" s="241">
        <f>IF(N551="nulová",J551,0)</f>
        <v>0</v>
      </c>
      <c r="BJ551" s="18" t="s">
        <v>84</v>
      </c>
      <c r="BK551" s="241">
        <f>ROUND(I551*H551,2)</f>
        <v>0</v>
      </c>
      <c r="BL551" s="18" t="s">
        <v>357</v>
      </c>
      <c r="BM551" s="240" t="s">
        <v>3895</v>
      </c>
    </row>
    <row r="552" s="2" customFormat="1">
      <c r="A552" s="39"/>
      <c r="B552" s="40"/>
      <c r="C552" s="41"/>
      <c r="D552" s="242" t="s">
        <v>359</v>
      </c>
      <c r="E552" s="41"/>
      <c r="F552" s="243" t="s">
        <v>8389</v>
      </c>
      <c r="G552" s="41"/>
      <c r="H552" s="41"/>
      <c r="I552" s="244"/>
      <c r="J552" s="41"/>
      <c r="K552" s="41"/>
      <c r="L552" s="45"/>
      <c r="M552" s="245"/>
      <c r="N552" s="246"/>
      <c r="O552" s="92"/>
      <c r="P552" s="92"/>
      <c r="Q552" s="92"/>
      <c r="R552" s="92"/>
      <c r="S552" s="92"/>
      <c r="T552" s="93"/>
      <c r="U552" s="39"/>
      <c r="V552" s="39"/>
      <c r="W552" s="39"/>
      <c r="X552" s="39"/>
      <c r="Y552" s="39"/>
      <c r="Z552" s="39"/>
      <c r="AA552" s="39"/>
      <c r="AB552" s="39"/>
      <c r="AC552" s="39"/>
      <c r="AD552" s="39"/>
      <c r="AE552" s="39"/>
      <c r="AT552" s="18" t="s">
        <v>359</v>
      </c>
      <c r="AU552" s="18" t="s">
        <v>84</v>
      </c>
    </row>
    <row r="553" s="2" customFormat="1" ht="16.5" customHeight="1">
      <c r="A553" s="39"/>
      <c r="B553" s="40"/>
      <c r="C553" s="229" t="s">
        <v>2746</v>
      </c>
      <c r="D553" s="229" t="s">
        <v>352</v>
      </c>
      <c r="E553" s="230" t="s">
        <v>8612</v>
      </c>
      <c r="F553" s="231" t="s">
        <v>8308</v>
      </c>
      <c r="G553" s="232" t="s">
        <v>5017</v>
      </c>
      <c r="H553" s="233">
        <v>1</v>
      </c>
      <c r="I553" s="234"/>
      <c r="J553" s="235">
        <f>ROUND(I553*H553,2)</f>
        <v>0</v>
      </c>
      <c r="K553" s="231" t="s">
        <v>1</v>
      </c>
      <c r="L553" s="45"/>
      <c r="M553" s="236" t="s">
        <v>1</v>
      </c>
      <c r="N553" s="237" t="s">
        <v>41</v>
      </c>
      <c r="O553" s="92"/>
      <c r="P553" s="238">
        <f>O553*H553</f>
        <v>0</v>
      </c>
      <c r="Q553" s="238">
        <v>0</v>
      </c>
      <c r="R553" s="238">
        <f>Q553*H553</f>
        <v>0</v>
      </c>
      <c r="S553" s="238">
        <v>0</v>
      </c>
      <c r="T553" s="239">
        <f>S553*H553</f>
        <v>0</v>
      </c>
      <c r="U553" s="39"/>
      <c r="V553" s="39"/>
      <c r="W553" s="39"/>
      <c r="X553" s="39"/>
      <c r="Y553" s="39"/>
      <c r="Z553" s="39"/>
      <c r="AA553" s="39"/>
      <c r="AB553" s="39"/>
      <c r="AC553" s="39"/>
      <c r="AD553" s="39"/>
      <c r="AE553" s="39"/>
      <c r="AR553" s="240" t="s">
        <v>357</v>
      </c>
      <c r="AT553" s="240" t="s">
        <v>352</v>
      </c>
      <c r="AU553" s="240" t="s">
        <v>84</v>
      </c>
      <c r="AY553" s="18" t="s">
        <v>350</v>
      </c>
      <c r="BE553" s="241">
        <f>IF(N553="základní",J553,0)</f>
        <v>0</v>
      </c>
      <c r="BF553" s="241">
        <f>IF(N553="snížená",J553,0)</f>
        <v>0</v>
      </c>
      <c r="BG553" s="241">
        <f>IF(N553="zákl. přenesená",J553,0)</f>
        <v>0</v>
      </c>
      <c r="BH553" s="241">
        <f>IF(N553="sníž. přenesená",J553,0)</f>
        <v>0</v>
      </c>
      <c r="BI553" s="241">
        <f>IF(N553="nulová",J553,0)</f>
        <v>0</v>
      </c>
      <c r="BJ553" s="18" t="s">
        <v>84</v>
      </c>
      <c r="BK553" s="241">
        <f>ROUND(I553*H553,2)</f>
        <v>0</v>
      </c>
      <c r="BL553" s="18" t="s">
        <v>357</v>
      </c>
      <c r="BM553" s="240" t="s">
        <v>3906</v>
      </c>
    </row>
    <row r="554" s="2" customFormat="1">
      <c r="A554" s="39"/>
      <c r="B554" s="40"/>
      <c r="C554" s="41"/>
      <c r="D554" s="242" t="s">
        <v>359</v>
      </c>
      <c r="E554" s="41"/>
      <c r="F554" s="243" t="s">
        <v>8308</v>
      </c>
      <c r="G554" s="41"/>
      <c r="H554" s="41"/>
      <c r="I554" s="244"/>
      <c r="J554" s="41"/>
      <c r="K554" s="41"/>
      <c r="L554" s="45"/>
      <c r="M554" s="245"/>
      <c r="N554" s="246"/>
      <c r="O554" s="92"/>
      <c r="P554" s="92"/>
      <c r="Q554" s="92"/>
      <c r="R554" s="92"/>
      <c r="S554" s="92"/>
      <c r="T554" s="93"/>
      <c r="U554" s="39"/>
      <c r="V554" s="39"/>
      <c r="W554" s="39"/>
      <c r="X554" s="39"/>
      <c r="Y554" s="39"/>
      <c r="Z554" s="39"/>
      <c r="AA554" s="39"/>
      <c r="AB554" s="39"/>
      <c r="AC554" s="39"/>
      <c r="AD554" s="39"/>
      <c r="AE554" s="39"/>
      <c r="AT554" s="18" t="s">
        <v>359</v>
      </c>
      <c r="AU554" s="18" t="s">
        <v>84</v>
      </c>
    </row>
    <row r="555" s="12" customFormat="1" ht="25.92" customHeight="1">
      <c r="A555" s="12"/>
      <c r="B555" s="213"/>
      <c r="C555" s="214"/>
      <c r="D555" s="215" t="s">
        <v>75</v>
      </c>
      <c r="E555" s="216" t="s">
        <v>8613</v>
      </c>
      <c r="F555" s="216" t="s">
        <v>8614</v>
      </c>
      <c r="G555" s="214"/>
      <c r="H555" s="214"/>
      <c r="I555" s="217"/>
      <c r="J555" s="218">
        <f>BK555</f>
        <v>0</v>
      </c>
      <c r="K555" s="214"/>
      <c r="L555" s="219"/>
      <c r="M555" s="220"/>
      <c r="N555" s="221"/>
      <c r="O555" s="221"/>
      <c r="P555" s="222">
        <f>SUM(P556:P571)</f>
        <v>0</v>
      </c>
      <c r="Q555" s="221"/>
      <c r="R555" s="222">
        <f>SUM(R556:R571)</f>
        <v>0</v>
      </c>
      <c r="S555" s="221"/>
      <c r="T555" s="223">
        <f>SUM(T556:T571)</f>
        <v>0</v>
      </c>
      <c r="U555" s="12"/>
      <c r="V555" s="12"/>
      <c r="W555" s="12"/>
      <c r="X555" s="12"/>
      <c r="Y555" s="12"/>
      <c r="Z555" s="12"/>
      <c r="AA555" s="12"/>
      <c r="AB555" s="12"/>
      <c r="AC555" s="12"/>
      <c r="AD555" s="12"/>
      <c r="AE555" s="12"/>
      <c r="AR555" s="224" t="s">
        <v>84</v>
      </c>
      <c r="AT555" s="225" t="s">
        <v>75</v>
      </c>
      <c r="AU555" s="225" t="s">
        <v>76</v>
      </c>
      <c r="AY555" s="224" t="s">
        <v>350</v>
      </c>
      <c r="BK555" s="226">
        <f>SUM(BK556:BK571)</f>
        <v>0</v>
      </c>
    </row>
    <row r="556" s="2" customFormat="1" ht="24.15" customHeight="1">
      <c r="A556" s="39"/>
      <c r="B556" s="40"/>
      <c r="C556" s="229" t="s">
        <v>2753</v>
      </c>
      <c r="D556" s="229" t="s">
        <v>352</v>
      </c>
      <c r="E556" s="230" t="s">
        <v>8615</v>
      </c>
      <c r="F556" s="231" t="s">
        <v>8616</v>
      </c>
      <c r="G556" s="232" t="s">
        <v>4932</v>
      </c>
      <c r="H556" s="233">
        <v>1</v>
      </c>
      <c r="I556" s="234"/>
      <c r="J556" s="235">
        <f>ROUND(I556*H556,2)</f>
        <v>0</v>
      </c>
      <c r="K556" s="231" t="s">
        <v>1</v>
      </c>
      <c r="L556" s="45"/>
      <c r="M556" s="236" t="s">
        <v>1</v>
      </c>
      <c r="N556" s="237" t="s">
        <v>41</v>
      </c>
      <c r="O556" s="92"/>
      <c r="P556" s="238">
        <f>O556*H556</f>
        <v>0</v>
      </c>
      <c r="Q556" s="238">
        <v>0</v>
      </c>
      <c r="R556" s="238">
        <f>Q556*H556</f>
        <v>0</v>
      </c>
      <c r="S556" s="238">
        <v>0</v>
      </c>
      <c r="T556" s="239">
        <f>S556*H556</f>
        <v>0</v>
      </c>
      <c r="U556" s="39"/>
      <c r="V556" s="39"/>
      <c r="W556" s="39"/>
      <c r="X556" s="39"/>
      <c r="Y556" s="39"/>
      <c r="Z556" s="39"/>
      <c r="AA556" s="39"/>
      <c r="AB556" s="39"/>
      <c r="AC556" s="39"/>
      <c r="AD556" s="39"/>
      <c r="AE556" s="39"/>
      <c r="AR556" s="240" t="s">
        <v>357</v>
      </c>
      <c r="AT556" s="240" t="s">
        <v>352</v>
      </c>
      <c r="AU556" s="240" t="s">
        <v>84</v>
      </c>
      <c r="AY556" s="18" t="s">
        <v>350</v>
      </c>
      <c r="BE556" s="241">
        <f>IF(N556="základní",J556,0)</f>
        <v>0</v>
      </c>
      <c r="BF556" s="241">
        <f>IF(N556="snížená",J556,0)</f>
        <v>0</v>
      </c>
      <c r="BG556" s="241">
        <f>IF(N556="zákl. přenesená",J556,0)</f>
        <v>0</v>
      </c>
      <c r="BH556" s="241">
        <f>IF(N556="sníž. přenesená",J556,0)</f>
        <v>0</v>
      </c>
      <c r="BI556" s="241">
        <f>IF(N556="nulová",J556,0)</f>
        <v>0</v>
      </c>
      <c r="BJ556" s="18" t="s">
        <v>84</v>
      </c>
      <c r="BK556" s="241">
        <f>ROUND(I556*H556,2)</f>
        <v>0</v>
      </c>
      <c r="BL556" s="18" t="s">
        <v>357</v>
      </c>
      <c r="BM556" s="240" t="s">
        <v>3915</v>
      </c>
    </row>
    <row r="557" s="2" customFormat="1">
      <c r="A557" s="39"/>
      <c r="B557" s="40"/>
      <c r="C557" s="41"/>
      <c r="D557" s="242" t="s">
        <v>359</v>
      </c>
      <c r="E557" s="41"/>
      <c r="F557" s="243" t="s">
        <v>8616</v>
      </c>
      <c r="G557" s="41"/>
      <c r="H557" s="41"/>
      <c r="I557" s="244"/>
      <c r="J557" s="41"/>
      <c r="K557" s="41"/>
      <c r="L557" s="45"/>
      <c r="M557" s="245"/>
      <c r="N557" s="246"/>
      <c r="O557" s="92"/>
      <c r="P557" s="92"/>
      <c r="Q557" s="92"/>
      <c r="R557" s="92"/>
      <c r="S557" s="92"/>
      <c r="T557" s="93"/>
      <c r="U557" s="39"/>
      <c r="V557" s="39"/>
      <c r="W557" s="39"/>
      <c r="X557" s="39"/>
      <c r="Y557" s="39"/>
      <c r="Z557" s="39"/>
      <c r="AA557" s="39"/>
      <c r="AB557" s="39"/>
      <c r="AC557" s="39"/>
      <c r="AD557" s="39"/>
      <c r="AE557" s="39"/>
      <c r="AT557" s="18" t="s">
        <v>359</v>
      </c>
      <c r="AU557" s="18" t="s">
        <v>84</v>
      </c>
    </row>
    <row r="558" s="2" customFormat="1" ht="24.15" customHeight="1">
      <c r="A558" s="39"/>
      <c r="B558" s="40"/>
      <c r="C558" s="229" t="s">
        <v>2769</v>
      </c>
      <c r="D558" s="229" t="s">
        <v>352</v>
      </c>
      <c r="E558" s="230" t="s">
        <v>8617</v>
      </c>
      <c r="F558" s="231" t="s">
        <v>8618</v>
      </c>
      <c r="G558" s="232" t="s">
        <v>4932</v>
      </c>
      <c r="H558" s="233">
        <v>1</v>
      </c>
      <c r="I558" s="234"/>
      <c r="J558" s="235">
        <f>ROUND(I558*H558,2)</f>
        <v>0</v>
      </c>
      <c r="K558" s="231" t="s">
        <v>1</v>
      </c>
      <c r="L558" s="45"/>
      <c r="M558" s="236" t="s">
        <v>1</v>
      </c>
      <c r="N558" s="237" t="s">
        <v>41</v>
      </c>
      <c r="O558" s="92"/>
      <c r="P558" s="238">
        <f>O558*H558</f>
        <v>0</v>
      </c>
      <c r="Q558" s="238">
        <v>0</v>
      </c>
      <c r="R558" s="238">
        <f>Q558*H558</f>
        <v>0</v>
      </c>
      <c r="S558" s="238">
        <v>0</v>
      </c>
      <c r="T558" s="239">
        <f>S558*H558</f>
        <v>0</v>
      </c>
      <c r="U558" s="39"/>
      <c r="V558" s="39"/>
      <c r="W558" s="39"/>
      <c r="X558" s="39"/>
      <c r="Y558" s="39"/>
      <c r="Z558" s="39"/>
      <c r="AA558" s="39"/>
      <c r="AB558" s="39"/>
      <c r="AC558" s="39"/>
      <c r="AD558" s="39"/>
      <c r="AE558" s="39"/>
      <c r="AR558" s="240" t="s">
        <v>357</v>
      </c>
      <c r="AT558" s="240" t="s">
        <v>352</v>
      </c>
      <c r="AU558" s="240" t="s">
        <v>84</v>
      </c>
      <c r="AY558" s="18" t="s">
        <v>350</v>
      </c>
      <c r="BE558" s="241">
        <f>IF(N558="základní",J558,0)</f>
        <v>0</v>
      </c>
      <c r="BF558" s="241">
        <f>IF(N558="snížená",J558,0)</f>
        <v>0</v>
      </c>
      <c r="BG558" s="241">
        <f>IF(N558="zákl. přenesená",J558,0)</f>
        <v>0</v>
      </c>
      <c r="BH558" s="241">
        <f>IF(N558="sníž. přenesená",J558,0)</f>
        <v>0</v>
      </c>
      <c r="BI558" s="241">
        <f>IF(N558="nulová",J558,0)</f>
        <v>0</v>
      </c>
      <c r="BJ558" s="18" t="s">
        <v>84</v>
      </c>
      <c r="BK558" s="241">
        <f>ROUND(I558*H558,2)</f>
        <v>0</v>
      </c>
      <c r="BL558" s="18" t="s">
        <v>357</v>
      </c>
      <c r="BM558" s="240" t="s">
        <v>3924</v>
      </c>
    </row>
    <row r="559" s="2" customFormat="1">
      <c r="A559" s="39"/>
      <c r="B559" s="40"/>
      <c r="C559" s="41"/>
      <c r="D559" s="242" t="s">
        <v>359</v>
      </c>
      <c r="E559" s="41"/>
      <c r="F559" s="243" t="s">
        <v>8618</v>
      </c>
      <c r="G559" s="41"/>
      <c r="H559" s="41"/>
      <c r="I559" s="244"/>
      <c r="J559" s="41"/>
      <c r="K559" s="41"/>
      <c r="L559" s="45"/>
      <c r="M559" s="245"/>
      <c r="N559" s="246"/>
      <c r="O559" s="92"/>
      <c r="P559" s="92"/>
      <c r="Q559" s="92"/>
      <c r="R559" s="92"/>
      <c r="S559" s="92"/>
      <c r="T559" s="93"/>
      <c r="U559" s="39"/>
      <c r="V559" s="39"/>
      <c r="W559" s="39"/>
      <c r="X559" s="39"/>
      <c r="Y559" s="39"/>
      <c r="Z559" s="39"/>
      <c r="AA559" s="39"/>
      <c r="AB559" s="39"/>
      <c r="AC559" s="39"/>
      <c r="AD559" s="39"/>
      <c r="AE559" s="39"/>
      <c r="AT559" s="18" t="s">
        <v>359</v>
      </c>
      <c r="AU559" s="18" t="s">
        <v>84</v>
      </c>
    </row>
    <row r="560" s="2" customFormat="1" ht="24.15" customHeight="1">
      <c r="A560" s="39"/>
      <c r="B560" s="40"/>
      <c r="C560" s="229" t="s">
        <v>2781</v>
      </c>
      <c r="D560" s="229" t="s">
        <v>352</v>
      </c>
      <c r="E560" s="230" t="s">
        <v>8619</v>
      </c>
      <c r="F560" s="231" t="s">
        <v>8620</v>
      </c>
      <c r="G560" s="232" t="s">
        <v>4932</v>
      </c>
      <c r="H560" s="233">
        <v>1</v>
      </c>
      <c r="I560" s="234"/>
      <c r="J560" s="235">
        <f>ROUND(I560*H560,2)</f>
        <v>0</v>
      </c>
      <c r="K560" s="231" t="s">
        <v>1</v>
      </c>
      <c r="L560" s="45"/>
      <c r="M560" s="236" t="s">
        <v>1</v>
      </c>
      <c r="N560" s="237" t="s">
        <v>41</v>
      </c>
      <c r="O560" s="92"/>
      <c r="P560" s="238">
        <f>O560*H560</f>
        <v>0</v>
      </c>
      <c r="Q560" s="238">
        <v>0</v>
      </c>
      <c r="R560" s="238">
        <f>Q560*H560</f>
        <v>0</v>
      </c>
      <c r="S560" s="238">
        <v>0</v>
      </c>
      <c r="T560" s="239">
        <f>S560*H560</f>
        <v>0</v>
      </c>
      <c r="U560" s="39"/>
      <c r="V560" s="39"/>
      <c r="W560" s="39"/>
      <c r="X560" s="39"/>
      <c r="Y560" s="39"/>
      <c r="Z560" s="39"/>
      <c r="AA560" s="39"/>
      <c r="AB560" s="39"/>
      <c r="AC560" s="39"/>
      <c r="AD560" s="39"/>
      <c r="AE560" s="39"/>
      <c r="AR560" s="240" t="s">
        <v>357</v>
      </c>
      <c r="AT560" s="240" t="s">
        <v>352</v>
      </c>
      <c r="AU560" s="240" t="s">
        <v>84</v>
      </c>
      <c r="AY560" s="18" t="s">
        <v>350</v>
      </c>
      <c r="BE560" s="241">
        <f>IF(N560="základní",J560,0)</f>
        <v>0</v>
      </c>
      <c r="BF560" s="241">
        <f>IF(N560="snížená",J560,0)</f>
        <v>0</v>
      </c>
      <c r="BG560" s="241">
        <f>IF(N560="zákl. přenesená",J560,0)</f>
        <v>0</v>
      </c>
      <c r="BH560" s="241">
        <f>IF(N560="sníž. přenesená",J560,0)</f>
        <v>0</v>
      </c>
      <c r="BI560" s="241">
        <f>IF(N560="nulová",J560,0)</f>
        <v>0</v>
      </c>
      <c r="BJ560" s="18" t="s">
        <v>84</v>
      </c>
      <c r="BK560" s="241">
        <f>ROUND(I560*H560,2)</f>
        <v>0</v>
      </c>
      <c r="BL560" s="18" t="s">
        <v>357</v>
      </c>
      <c r="BM560" s="240" t="s">
        <v>3933</v>
      </c>
    </row>
    <row r="561" s="2" customFormat="1">
      <c r="A561" s="39"/>
      <c r="B561" s="40"/>
      <c r="C561" s="41"/>
      <c r="D561" s="242" t="s">
        <v>359</v>
      </c>
      <c r="E561" s="41"/>
      <c r="F561" s="243" t="s">
        <v>8620</v>
      </c>
      <c r="G561" s="41"/>
      <c r="H561" s="41"/>
      <c r="I561" s="244"/>
      <c r="J561" s="41"/>
      <c r="K561" s="41"/>
      <c r="L561" s="45"/>
      <c r="M561" s="245"/>
      <c r="N561" s="246"/>
      <c r="O561" s="92"/>
      <c r="P561" s="92"/>
      <c r="Q561" s="92"/>
      <c r="R561" s="92"/>
      <c r="S561" s="92"/>
      <c r="T561" s="93"/>
      <c r="U561" s="39"/>
      <c r="V561" s="39"/>
      <c r="W561" s="39"/>
      <c r="X561" s="39"/>
      <c r="Y561" s="39"/>
      <c r="Z561" s="39"/>
      <c r="AA561" s="39"/>
      <c r="AB561" s="39"/>
      <c r="AC561" s="39"/>
      <c r="AD561" s="39"/>
      <c r="AE561" s="39"/>
      <c r="AT561" s="18" t="s">
        <v>359</v>
      </c>
      <c r="AU561" s="18" t="s">
        <v>84</v>
      </c>
    </row>
    <row r="562" s="2" customFormat="1" ht="16.5" customHeight="1">
      <c r="A562" s="39"/>
      <c r="B562" s="40"/>
      <c r="C562" s="229" t="s">
        <v>2788</v>
      </c>
      <c r="D562" s="229" t="s">
        <v>352</v>
      </c>
      <c r="E562" s="230" t="s">
        <v>8621</v>
      </c>
      <c r="F562" s="231" t="s">
        <v>8622</v>
      </c>
      <c r="G562" s="232" t="s">
        <v>4932</v>
      </c>
      <c r="H562" s="233">
        <v>1</v>
      </c>
      <c r="I562" s="234"/>
      <c r="J562" s="235">
        <f>ROUND(I562*H562,2)</f>
        <v>0</v>
      </c>
      <c r="K562" s="231" t="s">
        <v>1</v>
      </c>
      <c r="L562" s="45"/>
      <c r="M562" s="236" t="s">
        <v>1</v>
      </c>
      <c r="N562" s="237" t="s">
        <v>41</v>
      </c>
      <c r="O562" s="92"/>
      <c r="P562" s="238">
        <f>O562*H562</f>
        <v>0</v>
      </c>
      <c r="Q562" s="238">
        <v>0</v>
      </c>
      <c r="R562" s="238">
        <f>Q562*H562</f>
        <v>0</v>
      </c>
      <c r="S562" s="238">
        <v>0</v>
      </c>
      <c r="T562" s="239">
        <f>S562*H562</f>
        <v>0</v>
      </c>
      <c r="U562" s="39"/>
      <c r="V562" s="39"/>
      <c r="W562" s="39"/>
      <c r="X562" s="39"/>
      <c r="Y562" s="39"/>
      <c r="Z562" s="39"/>
      <c r="AA562" s="39"/>
      <c r="AB562" s="39"/>
      <c r="AC562" s="39"/>
      <c r="AD562" s="39"/>
      <c r="AE562" s="39"/>
      <c r="AR562" s="240" t="s">
        <v>357</v>
      </c>
      <c r="AT562" s="240" t="s">
        <v>352</v>
      </c>
      <c r="AU562" s="240" t="s">
        <v>84</v>
      </c>
      <c r="AY562" s="18" t="s">
        <v>350</v>
      </c>
      <c r="BE562" s="241">
        <f>IF(N562="základní",J562,0)</f>
        <v>0</v>
      </c>
      <c r="BF562" s="241">
        <f>IF(N562="snížená",J562,0)</f>
        <v>0</v>
      </c>
      <c r="BG562" s="241">
        <f>IF(N562="zákl. přenesená",J562,0)</f>
        <v>0</v>
      </c>
      <c r="BH562" s="241">
        <f>IF(N562="sníž. přenesená",J562,0)</f>
        <v>0</v>
      </c>
      <c r="BI562" s="241">
        <f>IF(N562="nulová",J562,0)</f>
        <v>0</v>
      </c>
      <c r="BJ562" s="18" t="s">
        <v>84</v>
      </c>
      <c r="BK562" s="241">
        <f>ROUND(I562*H562,2)</f>
        <v>0</v>
      </c>
      <c r="BL562" s="18" t="s">
        <v>357</v>
      </c>
      <c r="BM562" s="240" t="s">
        <v>3942</v>
      </c>
    </row>
    <row r="563" s="2" customFormat="1">
      <c r="A563" s="39"/>
      <c r="B563" s="40"/>
      <c r="C563" s="41"/>
      <c r="D563" s="242" t="s">
        <v>359</v>
      </c>
      <c r="E563" s="41"/>
      <c r="F563" s="243" t="s">
        <v>8622</v>
      </c>
      <c r="G563" s="41"/>
      <c r="H563" s="41"/>
      <c r="I563" s="244"/>
      <c r="J563" s="41"/>
      <c r="K563" s="41"/>
      <c r="L563" s="45"/>
      <c r="M563" s="245"/>
      <c r="N563" s="246"/>
      <c r="O563" s="92"/>
      <c r="P563" s="92"/>
      <c r="Q563" s="92"/>
      <c r="R563" s="92"/>
      <c r="S563" s="92"/>
      <c r="T563" s="93"/>
      <c r="U563" s="39"/>
      <c r="V563" s="39"/>
      <c r="W563" s="39"/>
      <c r="X563" s="39"/>
      <c r="Y563" s="39"/>
      <c r="Z563" s="39"/>
      <c r="AA563" s="39"/>
      <c r="AB563" s="39"/>
      <c r="AC563" s="39"/>
      <c r="AD563" s="39"/>
      <c r="AE563" s="39"/>
      <c r="AT563" s="18" t="s">
        <v>359</v>
      </c>
      <c r="AU563" s="18" t="s">
        <v>84</v>
      </c>
    </row>
    <row r="564" s="2" customFormat="1" ht="24.15" customHeight="1">
      <c r="A564" s="39"/>
      <c r="B564" s="40"/>
      <c r="C564" s="229" t="s">
        <v>2806</v>
      </c>
      <c r="D564" s="229" t="s">
        <v>352</v>
      </c>
      <c r="E564" s="230" t="s">
        <v>8623</v>
      </c>
      <c r="F564" s="231" t="s">
        <v>8298</v>
      </c>
      <c r="G564" s="232" t="s">
        <v>355</v>
      </c>
      <c r="H564" s="233">
        <v>30</v>
      </c>
      <c r="I564" s="234"/>
      <c r="J564" s="235">
        <f>ROUND(I564*H564,2)</f>
        <v>0</v>
      </c>
      <c r="K564" s="231" t="s">
        <v>1</v>
      </c>
      <c r="L564" s="45"/>
      <c r="M564" s="236" t="s">
        <v>1</v>
      </c>
      <c r="N564" s="237" t="s">
        <v>41</v>
      </c>
      <c r="O564" s="92"/>
      <c r="P564" s="238">
        <f>O564*H564</f>
        <v>0</v>
      </c>
      <c r="Q564" s="238">
        <v>0</v>
      </c>
      <c r="R564" s="238">
        <f>Q564*H564</f>
        <v>0</v>
      </c>
      <c r="S564" s="238">
        <v>0</v>
      </c>
      <c r="T564" s="239">
        <f>S564*H564</f>
        <v>0</v>
      </c>
      <c r="U564" s="39"/>
      <c r="V564" s="39"/>
      <c r="W564" s="39"/>
      <c r="X564" s="39"/>
      <c r="Y564" s="39"/>
      <c r="Z564" s="39"/>
      <c r="AA564" s="39"/>
      <c r="AB564" s="39"/>
      <c r="AC564" s="39"/>
      <c r="AD564" s="39"/>
      <c r="AE564" s="39"/>
      <c r="AR564" s="240" t="s">
        <v>357</v>
      </c>
      <c r="AT564" s="240" t="s">
        <v>352</v>
      </c>
      <c r="AU564" s="240" t="s">
        <v>84</v>
      </c>
      <c r="AY564" s="18" t="s">
        <v>350</v>
      </c>
      <c r="BE564" s="241">
        <f>IF(N564="základní",J564,0)</f>
        <v>0</v>
      </c>
      <c r="BF564" s="241">
        <f>IF(N564="snížená",J564,0)</f>
        <v>0</v>
      </c>
      <c r="BG564" s="241">
        <f>IF(N564="zákl. přenesená",J564,0)</f>
        <v>0</v>
      </c>
      <c r="BH564" s="241">
        <f>IF(N564="sníž. přenesená",J564,0)</f>
        <v>0</v>
      </c>
      <c r="BI564" s="241">
        <f>IF(N564="nulová",J564,0)</f>
        <v>0</v>
      </c>
      <c r="BJ564" s="18" t="s">
        <v>84</v>
      </c>
      <c r="BK564" s="241">
        <f>ROUND(I564*H564,2)</f>
        <v>0</v>
      </c>
      <c r="BL564" s="18" t="s">
        <v>357</v>
      </c>
      <c r="BM564" s="240" t="s">
        <v>3953</v>
      </c>
    </row>
    <row r="565" s="2" customFormat="1">
      <c r="A565" s="39"/>
      <c r="B565" s="40"/>
      <c r="C565" s="41"/>
      <c r="D565" s="242" t="s">
        <v>359</v>
      </c>
      <c r="E565" s="41"/>
      <c r="F565" s="243" t="s">
        <v>8298</v>
      </c>
      <c r="G565" s="41"/>
      <c r="H565" s="41"/>
      <c r="I565" s="244"/>
      <c r="J565" s="41"/>
      <c r="K565" s="41"/>
      <c r="L565" s="45"/>
      <c r="M565" s="245"/>
      <c r="N565" s="246"/>
      <c r="O565" s="92"/>
      <c r="P565" s="92"/>
      <c r="Q565" s="92"/>
      <c r="R565" s="92"/>
      <c r="S565" s="92"/>
      <c r="T565" s="93"/>
      <c r="U565" s="39"/>
      <c r="V565" s="39"/>
      <c r="W565" s="39"/>
      <c r="X565" s="39"/>
      <c r="Y565" s="39"/>
      <c r="Z565" s="39"/>
      <c r="AA565" s="39"/>
      <c r="AB565" s="39"/>
      <c r="AC565" s="39"/>
      <c r="AD565" s="39"/>
      <c r="AE565" s="39"/>
      <c r="AT565" s="18" t="s">
        <v>359</v>
      </c>
      <c r="AU565" s="18" t="s">
        <v>84</v>
      </c>
    </row>
    <row r="566" s="2" customFormat="1" ht="24.15" customHeight="1">
      <c r="A566" s="39"/>
      <c r="B566" s="40"/>
      <c r="C566" s="229" t="s">
        <v>2816</v>
      </c>
      <c r="D566" s="229" t="s">
        <v>352</v>
      </c>
      <c r="E566" s="230" t="s">
        <v>8624</v>
      </c>
      <c r="F566" s="231" t="s">
        <v>8300</v>
      </c>
      <c r="G566" s="232" t="s">
        <v>355</v>
      </c>
      <c r="H566" s="233">
        <v>9</v>
      </c>
      <c r="I566" s="234"/>
      <c r="J566" s="235">
        <f>ROUND(I566*H566,2)</f>
        <v>0</v>
      </c>
      <c r="K566" s="231" t="s">
        <v>1</v>
      </c>
      <c r="L566" s="45"/>
      <c r="M566" s="236" t="s">
        <v>1</v>
      </c>
      <c r="N566" s="237" t="s">
        <v>41</v>
      </c>
      <c r="O566" s="92"/>
      <c r="P566" s="238">
        <f>O566*H566</f>
        <v>0</v>
      </c>
      <c r="Q566" s="238">
        <v>0</v>
      </c>
      <c r="R566" s="238">
        <f>Q566*H566</f>
        <v>0</v>
      </c>
      <c r="S566" s="238">
        <v>0</v>
      </c>
      <c r="T566" s="239">
        <f>S566*H566</f>
        <v>0</v>
      </c>
      <c r="U566" s="39"/>
      <c r="V566" s="39"/>
      <c r="W566" s="39"/>
      <c r="X566" s="39"/>
      <c r="Y566" s="39"/>
      <c r="Z566" s="39"/>
      <c r="AA566" s="39"/>
      <c r="AB566" s="39"/>
      <c r="AC566" s="39"/>
      <c r="AD566" s="39"/>
      <c r="AE566" s="39"/>
      <c r="AR566" s="240" t="s">
        <v>357</v>
      </c>
      <c r="AT566" s="240" t="s">
        <v>352</v>
      </c>
      <c r="AU566" s="240" t="s">
        <v>84</v>
      </c>
      <c r="AY566" s="18" t="s">
        <v>350</v>
      </c>
      <c r="BE566" s="241">
        <f>IF(N566="základní",J566,0)</f>
        <v>0</v>
      </c>
      <c r="BF566" s="241">
        <f>IF(N566="snížená",J566,0)</f>
        <v>0</v>
      </c>
      <c r="BG566" s="241">
        <f>IF(N566="zákl. přenesená",J566,0)</f>
        <v>0</v>
      </c>
      <c r="BH566" s="241">
        <f>IF(N566="sníž. přenesená",J566,0)</f>
        <v>0</v>
      </c>
      <c r="BI566" s="241">
        <f>IF(N566="nulová",J566,0)</f>
        <v>0</v>
      </c>
      <c r="BJ566" s="18" t="s">
        <v>84</v>
      </c>
      <c r="BK566" s="241">
        <f>ROUND(I566*H566,2)</f>
        <v>0</v>
      </c>
      <c r="BL566" s="18" t="s">
        <v>357</v>
      </c>
      <c r="BM566" s="240" t="s">
        <v>3963</v>
      </c>
    </row>
    <row r="567" s="2" customFormat="1">
      <c r="A567" s="39"/>
      <c r="B567" s="40"/>
      <c r="C567" s="41"/>
      <c r="D567" s="242" t="s">
        <v>359</v>
      </c>
      <c r="E567" s="41"/>
      <c r="F567" s="243" t="s">
        <v>8300</v>
      </c>
      <c r="G567" s="41"/>
      <c r="H567" s="41"/>
      <c r="I567" s="244"/>
      <c r="J567" s="41"/>
      <c r="K567" s="41"/>
      <c r="L567" s="45"/>
      <c r="M567" s="245"/>
      <c r="N567" s="246"/>
      <c r="O567" s="92"/>
      <c r="P567" s="92"/>
      <c r="Q567" s="92"/>
      <c r="R567" s="92"/>
      <c r="S567" s="92"/>
      <c r="T567" s="93"/>
      <c r="U567" s="39"/>
      <c r="V567" s="39"/>
      <c r="W567" s="39"/>
      <c r="X567" s="39"/>
      <c r="Y567" s="39"/>
      <c r="Z567" s="39"/>
      <c r="AA567" s="39"/>
      <c r="AB567" s="39"/>
      <c r="AC567" s="39"/>
      <c r="AD567" s="39"/>
      <c r="AE567" s="39"/>
      <c r="AT567" s="18" t="s">
        <v>359</v>
      </c>
      <c r="AU567" s="18" t="s">
        <v>84</v>
      </c>
    </row>
    <row r="568" s="2" customFormat="1" ht="16.5" customHeight="1">
      <c r="A568" s="39"/>
      <c r="B568" s="40"/>
      <c r="C568" s="229" t="s">
        <v>2826</v>
      </c>
      <c r="D568" s="229" t="s">
        <v>352</v>
      </c>
      <c r="E568" s="230" t="s">
        <v>8625</v>
      </c>
      <c r="F568" s="231" t="s">
        <v>8626</v>
      </c>
      <c r="G568" s="232" t="s">
        <v>355</v>
      </c>
      <c r="H568" s="233">
        <v>38</v>
      </c>
      <c r="I568" s="234"/>
      <c r="J568" s="235">
        <f>ROUND(I568*H568,2)</f>
        <v>0</v>
      </c>
      <c r="K568" s="231" t="s">
        <v>1</v>
      </c>
      <c r="L568" s="45"/>
      <c r="M568" s="236" t="s">
        <v>1</v>
      </c>
      <c r="N568" s="237" t="s">
        <v>41</v>
      </c>
      <c r="O568" s="92"/>
      <c r="P568" s="238">
        <f>O568*H568</f>
        <v>0</v>
      </c>
      <c r="Q568" s="238">
        <v>0</v>
      </c>
      <c r="R568" s="238">
        <f>Q568*H568</f>
        <v>0</v>
      </c>
      <c r="S568" s="238">
        <v>0</v>
      </c>
      <c r="T568" s="239">
        <f>S568*H568</f>
        <v>0</v>
      </c>
      <c r="U568" s="39"/>
      <c r="V568" s="39"/>
      <c r="W568" s="39"/>
      <c r="X568" s="39"/>
      <c r="Y568" s="39"/>
      <c r="Z568" s="39"/>
      <c r="AA568" s="39"/>
      <c r="AB568" s="39"/>
      <c r="AC568" s="39"/>
      <c r="AD568" s="39"/>
      <c r="AE568" s="39"/>
      <c r="AR568" s="240" t="s">
        <v>357</v>
      </c>
      <c r="AT568" s="240" t="s">
        <v>352</v>
      </c>
      <c r="AU568" s="240" t="s">
        <v>84</v>
      </c>
      <c r="AY568" s="18" t="s">
        <v>350</v>
      </c>
      <c r="BE568" s="241">
        <f>IF(N568="základní",J568,0)</f>
        <v>0</v>
      </c>
      <c r="BF568" s="241">
        <f>IF(N568="snížená",J568,0)</f>
        <v>0</v>
      </c>
      <c r="BG568" s="241">
        <f>IF(N568="zákl. přenesená",J568,0)</f>
        <v>0</v>
      </c>
      <c r="BH568" s="241">
        <f>IF(N568="sníž. přenesená",J568,0)</f>
        <v>0</v>
      </c>
      <c r="BI568" s="241">
        <f>IF(N568="nulová",J568,0)</f>
        <v>0</v>
      </c>
      <c r="BJ568" s="18" t="s">
        <v>84</v>
      </c>
      <c r="BK568" s="241">
        <f>ROUND(I568*H568,2)</f>
        <v>0</v>
      </c>
      <c r="BL568" s="18" t="s">
        <v>357</v>
      </c>
      <c r="BM568" s="240" t="s">
        <v>3972</v>
      </c>
    </row>
    <row r="569" s="2" customFormat="1">
      <c r="A569" s="39"/>
      <c r="B569" s="40"/>
      <c r="C569" s="41"/>
      <c r="D569" s="242" t="s">
        <v>359</v>
      </c>
      <c r="E569" s="41"/>
      <c r="F569" s="243" t="s">
        <v>8626</v>
      </c>
      <c r="G569" s="41"/>
      <c r="H569" s="41"/>
      <c r="I569" s="244"/>
      <c r="J569" s="41"/>
      <c r="K569" s="41"/>
      <c r="L569" s="45"/>
      <c r="M569" s="245"/>
      <c r="N569" s="246"/>
      <c r="O569" s="92"/>
      <c r="P569" s="92"/>
      <c r="Q569" s="92"/>
      <c r="R569" s="92"/>
      <c r="S569" s="92"/>
      <c r="T569" s="93"/>
      <c r="U569" s="39"/>
      <c r="V569" s="39"/>
      <c r="W569" s="39"/>
      <c r="X569" s="39"/>
      <c r="Y569" s="39"/>
      <c r="Z569" s="39"/>
      <c r="AA569" s="39"/>
      <c r="AB569" s="39"/>
      <c r="AC569" s="39"/>
      <c r="AD569" s="39"/>
      <c r="AE569" s="39"/>
      <c r="AT569" s="18" t="s">
        <v>359</v>
      </c>
      <c r="AU569" s="18" t="s">
        <v>84</v>
      </c>
    </row>
    <row r="570" s="2" customFormat="1" ht="16.5" customHeight="1">
      <c r="A570" s="39"/>
      <c r="B570" s="40"/>
      <c r="C570" s="229" t="s">
        <v>2833</v>
      </c>
      <c r="D570" s="229" t="s">
        <v>352</v>
      </c>
      <c r="E570" s="230" t="s">
        <v>8627</v>
      </c>
      <c r="F570" s="231" t="s">
        <v>8308</v>
      </c>
      <c r="G570" s="232" t="s">
        <v>5017</v>
      </c>
      <c r="H570" s="233">
        <v>1</v>
      </c>
      <c r="I570" s="234"/>
      <c r="J570" s="235">
        <f>ROUND(I570*H570,2)</f>
        <v>0</v>
      </c>
      <c r="K570" s="231" t="s">
        <v>1</v>
      </c>
      <c r="L570" s="45"/>
      <c r="M570" s="236" t="s">
        <v>1</v>
      </c>
      <c r="N570" s="237" t="s">
        <v>41</v>
      </c>
      <c r="O570" s="92"/>
      <c r="P570" s="238">
        <f>O570*H570</f>
        <v>0</v>
      </c>
      <c r="Q570" s="238">
        <v>0</v>
      </c>
      <c r="R570" s="238">
        <f>Q570*H570</f>
        <v>0</v>
      </c>
      <c r="S570" s="238">
        <v>0</v>
      </c>
      <c r="T570" s="239">
        <f>S570*H570</f>
        <v>0</v>
      </c>
      <c r="U570" s="39"/>
      <c r="V570" s="39"/>
      <c r="W570" s="39"/>
      <c r="X570" s="39"/>
      <c r="Y570" s="39"/>
      <c r="Z570" s="39"/>
      <c r="AA570" s="39"/>
      <c r="AB570" s="39"/>
      <c r="AC570" s="39"/>
      <c r="AD570" s="39"/>
      <c r="AE570" s="39"/>
      <c r="AR570" s="240" t="s">
        <v>357</v>
      </c>
      <c r="AT570" s="240" t="s">
        <v>352</v>
      </c>
      <c r="AU570" s="240" t="s">
        <v>84</v>
      </c>
      <c r="AY570" s="18" t="s">
        <v>350</v>
      </c>
      <c r="BE570" s="241">
        <f>IF(N570="základní",J570,0)</f>
        <v>0</v>
      </c>
      <c r="BF570" s="241">
        <f>IF(N570="snížená",J570,0)</f>
        <v>0</v>
      </c>
      <c r="BG570" s="241">
        <f>IF(N570="zákl. přenesená",J570,0)</f>
        <v>0</v>
      </c>
      <c r="BH570" s="241">
        <f>IF(N570="sníž. přenesená",J570,0)</f>
        <v>0</v>
      </c>
      <c r="BI570" s="241">
        <f>IF(N570="nulová",J570,0)</f>
        <v>0</v>
      </c>
      <c r="BJ570" s="18" t="s">
        <v>84</v>
      </c>
      <c r="BK570" s="241">
        <f>ROUND(I570*H570,2)</f>
        <v>0</v>
      </c>
      <c r="BL570" s="18" t="s">
        <v>357</v>
      </c>
      <c r="BM570" s="240" t="s">
        <v>3981</v>
      </c>
    </row>
    <row r="571" s="2" customFormat="1">
      <c r="A571" s="39"/>
      <c r="B571" s="40"/>
      <c r="C571" s="41"/>
      <c r="D571" s="242" t="s">
        <v>359</v>
      </c>
      <c r="E571" s="41"/>
      <c r="F571" s="243" t="s">
        <v>8308</v>
      </c>
      <c r="G571" s="41"/>
      <c r="H571" s="41"/>
      <c r="I571" s="244"/>
      <c r="J571" s="41"/>
      <c r="K571" s="41"/>
      <c r="L571" s="45"/>
      <c r="M571" s="245"/>
      <c r="N571" s="246"/>
      <c r="O571" s="92"/>
      <c r="P571" s="92"/>
      <c r="Q571" s="92"/>
      <c r="R571" s="92"/>
      <c r="S571" s="92"/>
      <c r="T571" s="93"/>
      <c r="U571" s="39"/>
      <c r="V571" s="39"/>
      <c r="W571" s="39"/>
      <c r="X571" s="39"/>
      <c r="Y571" s="39"/>
      <c r="Z571" s="39"/>
      <c r="AA571" s="39"/>
      <c r="AB571" s="39"/>
      <c r="AC571" s="39"/>
      <c r="AD571" s="39"/>
      <c r="AE571" s="39"/>
      <c r="AT571" s="18" t="s">
        <v>359</v>
      </c>
      <c r="AU571" s="18" t="s">
        <v>84</v>
      </c>
    </row>
    <row r="572" s="12" customFormat="1" ht="25.92" customHeight="1">
      <c r="A572" s="12"/>
      <c r="B572" s="213"/>
      <c r="C572" s="214"/>
      <c r="D572" s="215" t="s">
        <v>75</v>
      </c>
      <c r="E572" s="216" t="s">
        <v>8628</v>
      </c>
      <c r="F572" s="216" t="s">
        <v>8629</v>
      </c>
      <c r="G572" s="214"/>
      <c r="H572" s="214"/>
      <c r="I572" s="217"/>
      <c r="J572" s="218">
        <f>BK572</f>
        <v>0</v>
      </c>
      <c r="K572" s="214"/>
      <c r="L572" s="219"/>
      <c r="M572" s="220"/>
      <c r="N572" s="221"/>
      <c r="O572" s="221"/>
      <c r="P572" s="222">
        <f>SUM(P573:P576)</f>
        <v>0</v>
      </c>
      <c r="Q572" s="221"/>
      <c r="R572" s="222">
        <f>SUM(R573:R576)</f>
        <v>0</v>
      </c>
      <c r="S572" s="221"/>
      <c r="T572" s="223">
        <f>SUM(T573:T576)</f>
        <v>0</v>
      </c>
      <c r="U572" s="12"/>
      <c r="V572" s="12"/>
      <c r="W572" s="12"/>
      <c r="X572" s="12"/>
      <c r="Y572" s="12"/>
      <c r="Z572" s="12"/>
      <c r="AA572" s="12"/>
      <c r="AB572" s="12"/>
      <c r="AC572" s="12"/>
      <c r="AD572" s="12"/>
      <c r="AE572" s="12"/>
      <c r="AR572" s="224" t="s">
        <v>84</v>
      </c>
      <c r="AT572" s="225" t="s">
        <v>75</v>
      </c>
      <c r="AU572" s="225" t="s">
        <v>76</v>
      </c>
      <c r="AY572" s="224" t="s">
        <v>350</v>
      </c>
      <c r="BK572" s="226">
        <f>SUM(BK573:BK576)</f>
        <v>0</v>
      </c>
    </row>
    <row r="573" s="2" customFormat="1" ht="24.15" customHeight="1">
      <c r="A573" s="39"/>
      <c r="B573" s="40"/>
      <c r="C573" s="229" t="s">
        <v>2845</v>
      </c>
      <c r="D573" s="229" t="s">
        <v>352</v>
      </c>
      <c r="E573" s="230" t="s">
        <v>8630</v>
      </c>
      <c r="F573" s="231" t="s">
        <v>8631</v>
      </c>
      <c r="G573" s="232" t="s">
        <v>4932</v>
      </c>
      <c r="H573" s="233">
        <v>13</v>
      </c>
      <c r="I573" s="234"/>
      <c r="J573" s="235">
        <f>ROUND(I573*H573,2)</f>
        <v>0</v>
      </c>
      <c r="K573" s="231" t="s">
        <v>1</v>
      </c>
      <c r="L573" s="45"/>
      <c r="M573" s="236" t="s">
        <v>1</v>
      </c>
      <c r="N573" s="237" t="s">
        <v>41</v>
      </c>
      <c r="O573" s="92"/>
      <c r="P573" s="238">
        <f>O573*H573</f>
        <v>0</v>
      </c>
      <c r="Q573" s="238">
        <v>0</v>
      </c>
      <c r="R573" s="238">
        <f>Q573*H573</f>
        <v>0</v>
      </c>
      <c r="S573" s="238">
        <v>0</v>
      </c>
      <c r="T573" s="239">
        <f>S573*H573</f>
        <v>0</v>
      </c>
      <c r="U573" s="39"/>
      <c r="V573" s="39"/>
      <c r="W573" s="39"/>
      <c r="X573" s="39"/>
      <c r="Y573" s="39"/>
      <c r="Z573" s="39"/>
      <c r="AA573" s="39"/>
      <c r="AB573" s="39"/>
      <c r="AC573" s="39"/>
      <c r="AD573" s="39"/>
      <c r="AE573" s="39"/>
      <c r="AR573" s="240" t="s">
        <v>357</v>
      </c>
      <c r="AT573" s="240" t="s">
        <v>352</v>
      </c>
      <c r="AU573" s="240" t="s">
        <v>84</v>
      </c>
      <c r="AY573" s="18" t="s">
        <v>350</v>
      </c>
      <c r="BE573" s="241">
        <f>IF(N573="základní",J573,0)</f>
        <v>0</v>
      </c>
      <c r="BF573" s="241">
        <f>IF(N573="snížená",J573,0)</f>
        <v>0</v>
      </c>
      <c r="BG573" s="241">
        <f>IF(N573="zákl. přenesená",J573,0)</f>
        <v>0</v>
      </c>
      <c r="BH573" s="241">
        <f>IF(N573="sníž. přenesená",J573,0)</f>
        <v>0</v>
      </c>
      <c r="BI573" s="241">
        <f>IF(N573="nulová",J573,0)</f>
        <v>0</v>
      </c>
      <c r="BJ573" s="18" t="s">
        <v>84</v>
      </c>
      <c r="BK573" s="241">
        <f>ROUND(I573*H573,2)</f>
        <v>0</v>
      </c>
      <c r="BL573" s="18" t="s">
        <v>357</v>
      </c>
      <c r="BM573" s="240" t="s">
        <v>3990</v>
      </c>
    </row>
    <row r="574" s="2" customFormat="1">
      <c r="A574" s="39"/>
      <c r="B574" s="40"/>
      <c r="C574" s="41"/>
      <c r="D574" s="242" t="s">
        <v>359</v>
      </c>
      <c r="E574" s="41"/>
      <c r="F574" s="243" t="s">
        <v>8631</v>
      </c>
      <c r="G574" s="41"/>
      <c r="H574" s="41"/>
      <c r="I574" s="244"/>
      <c r="J574" s="41"/>
      <c r="K574" s="41"/>
      <c r="L574" s="45"/>
      <c r="M574" s="245"/>
      <c r="N574" s="246"/>
      <c r="O574" s="92"/>
      <c r="P574" s="92"/>
      <c r="Q574" s="92"/>
      <c r="R574" s="92"/>
      <c r="S574" s="92"/>
      <c r="T574" s="93"/>
      <c r="U574" s="39"/>
      <c r="V574" s="39"/>
      <c r="W574" s="39"/>
      <c r="X574" s="39"/>
      <c r="Y574" s="39"/>
      <c r="Z574" s="39"/>
      <c r="AA574" s="39"/>
      <c r="AB574" s="39"/>
      <c r="AC574" s="39"/>
      <c r="AD574" s="39"/>
      <c r="AE574" s="39"/>
      <c r="AT574" s="18" t="s">
        <v>359</v>
      </c>
      <c r="AU574" s="18" t="s">
        <v>84</v>
      </c>
    </row>
    <row r="575" s="2" customFormat="1" ht="16.5" customHeight="1">
      <c r="A575" s="39"/>
      <c r="B575" s="40"/>
      <c r="C575" s="229" t="s">
        <v>2850</v>
      </c>
      <c r="D575" s="229" t="s">
        <v>352</v>
      </c>
      <c r="E575" s="230" t="s">
        <v>8632</v>
      </c>
      <c r="F575" s="231" t="s">
        <v>8308</v>
      </c>
      <c r="G575" s="232" t="s">
        <v>5017</v>
      </c>
      <c r="H575" s="233">
        <v>1</v>
      </c>
      <c r="I575" s="234"/>
      <c r="J575" s="235">
        <f>ROUND(I575*H575,2)</f>
        <v>0</v>
      </c>
      <c r="K575" s="231" t="s">
        <v>1</v>
      </c>
      <c r="L575" s="45"/>
      <c r="M575" s="236" t="s">
        <v>1</v>
      </c>
      <c r="N575" s="237" t="s">
        <v>41</v>
      </c>
      <c r="O575" s="92"/>
      <c r="P575" s="238">
        <f>O575*H575</f>
        <v>0</v>
      </c>
      <c r="Q575" s="238">
        <v>0</v>
      </c>
      <c r="R575" s="238">
        <f>Q575*H575</f>
        <v>0</v>
      </c>
      <c r="S575" s="238">
        <v>0</v>
      </c>
      <c r="T575" s="239">
        <f>S575*H575</f>
        <v>0</v>
      </c>
      <c r="U575" s="39"/>
      <c r="V575" s="39"/>
      <c r="W575" s="39"/>
      <c r="X575" s="39"/>
      <c r="Y575" s="39"/>
      <c r="Z575" s="39"/>
      <c r="AA575" s="39"/>
      <c r="AB575" s="39"/>
      <c r="AC575" s="39"/>
      <c r="AD575" s="39"/>
      <c r="AE575" s="39"/>
      <c r="AR575" s="240" t="s">
        <v>357</v>
      </c>
      <c r="AT575" s="240" t="s">
        <v>352</v>
      </c>
      <c r="AU575" s="240" t="s">
        <v>84</v>
      </c>
      <c r="AY575" s="18" t="s">
        <v>350</v>
      </c>
      <c r="BE575" s="241">
        <f>IF(N575="základní",J575,0)</f>
        <v>0</v>
      </c>
      <c r="BF575" s="241">
        <f>IF(N575="snížená",J575,0)</f>
        <v>0</v>
      </c>
      <c r="BG575" s="241">
        <f>IF(N575="zákl. přenesená",J575,0)</f>
        <v>0</v>
      </c>
      <c r="BH575" s="241">
        <f>IF(N575="sníž. přenesená",J575,0)</f>
        <v>0</v>
      </c>
      <c r="BI575" s="241">
        <f>IF(N575="nulová",J575,0)</f>
        <v>0</v>
      </c>
      <c r="BJ575" s="18" t="s">
        <v>84</v>
      </c>
      <c r="BK575" s="241">
        <f>ROUND(I575*H575,2)</f>
        <v>0</v>
      </c>
      <c r="BL575" s="18" t="s">
        <v>357</v>
      </c>
      <c r="BM575" s="240" t="s">
        <v>3998</v>
      </c>
    </row>
    <row r="576" s="2" customFormat="1">
      <c r="A576" s="39"/>
      <c r="B576" s="40"/>
      <c r="C576" s="41"/>
      <c r="D576" s="242" t="s">
        <v>359</v>
      </c>
      <c r="E576" s="41"/>
      <c r="F576" s="243" t="s">
        <v>8308</v>
      </c>
      <c r="G576" s="41"/>
      <c r="H576" s="41"/>
      <c r="I576" s="244"/>
      <c r="J576" s="41"/>
      <c r="K576" s="41"/>
      <c r="L576" s="45"/>
      <c r="M576" s="245"/>
      <c r="N576" s="246"/>
      <c r="O576" s="92"/>
      <c r="P576" s="92"/>
      <c r="Q576" s="92"/>
      <c r="R576" s="92"/>
      <c r="S576" s="92"/>
      <c r="T576" s="93"/>
      <c r="U576" s="39"/>
      <c r="V576" s="39"/>
      <c r="W576" s="39"/>
      <c r="X576" s="39"/>
      <c r="Y576" s="39"/>
      <c r="Z576" s="39"/>
      <c r="AA576" s="39"/>
      <c r="AB576" s="39"/>
      <c r="AC576" s="39"/>
      <c r="AD576" s="39"/>
      <c r="AE576" s="39"/>
      <c r="AT576" s="18" t="s">
        <v>359</v>
      </c>
      <c r="AU576" s="18" t="s">
        <v>84</v>
      </c>
    </row>
    <row r="577" s="12" customFormat="1" ht="25.92" customHeight="1">
      <c r="A577" s="12"/>
      <c r="B577" s="213"/>
      <c r="C577" s="214"/>
      <c r="D577" s="215" t="s">
        <v>75</v>
      </c>
      <c r="E577" s="216" t="s">
        <v>8633</v>
      </c>
      <c r="F577" s="216" t="s">
        <v>8634</v>
      </c>
      <c r="G577" s="214"/>
      <c r="H577" s="214"/>
      <c r="I577" s="217"/>
      <c r="J577" s="218">
        <f>BK577</f>
        <v>0</v>
      </c>
      <c r="K577" s="214"/>
      <c r="L577" s="219"/>
      <c r="M577" s="220"/>
      <c r="N577" s="221"/>
      <c r="O577" s="221"/>
      <c r="P577" s="222">
        <f>SUM(P578:P605)</f>
        <v>0</v>
      </c>
      <c r="Q577" s="221"/>
      <c r="R577" s="222">
        <f>SUM(R578:R605)</f>
        <v>0</v>
      </c>
      <c r="S577" s="221"/>
      <c r="T577" s="223">
        <f>SUM(T578:T605)</f>
        <v>0</v>
      </c>
      <c r="U577" s="12"/>
      <c r="V577" s="12"/>
      <c r="W577" s="12"/>
      <c r="X577" s="12"/>
      <c r="Y577" s="12"/>
      <c r="Z577" s="12"/>
      <c r="AA577" s="12"/>
      <c r="AB577" s="12"/>
      <c r="AC577" s="12"/>
      <c r="AD577" s="12"/>
      <c r="AE577" s="12"/>
      <c r="AR577" s="224" t="s">
        <v>84</v>
      </c>
      <c r="AT577" s="225" t="s">
        <v>75</v>
      </c>
      <c r="AU577" s="225" t="s">
        <v>76</v>
      </c>
      <c r="AY577" s="224" t="s">
        <v>350</v>
      </c>
      <c r="BK577" s="226">
        <f>SUM(BK578:BK605)</f>
        <v>0</v>
      </c>
    </row>
    <row r="578" s="2" customFormat="1" ht="66.75" customHeight="1">
      <c r="A578" s="39"/>
      <c r="B578" s="40"/>
      <c r="C578" s="229" t="s">
        <v>2860</v>
      </c>
      <c r="D578" s="229" t="s">
        <v>352</v>
      </c>
      <c r="E578" s="230" t="s">
        <v>8635</v>
      </c>
      <c r="F578" s="231" t="s">
        <v>8636</v>
      </c>
      <c r="G578" s="232" t="s">
        <v>4932</v>
      </c>
      <c r="H578" s="233">
        <v>1</v>
      </c>
      <c r="I578" s="234"/>
      <c r="J578" s="235">
        <f>ROUND(I578*H578,2)</f>
        <v>0</v>
      </c>
      <c r="K578" s="231" t="s">
        <v>1</v>
      </c>
      <c r="L578" s="45"/>
      <c r="M578" s="236" t="s">
        <v>1</v>
      </c>
      <c r="N578" s="237" t="s">
        <v>41</v>
      </c>
      <c r="O578" s="92"/>
      <c r="P578" s="238">
        <f>O578*H578</f>
        <v>0</v>
      </c>
      <c r="Q578" s="238">
        <v>0</v>
      </c>
      <c r="R578" s="238">
        <f>Q578*H578</f>
        <v>0</v>
      </c>
      <c r="S578" s="238">
        <v>0</v>
      </c>
      <c r="T578" s="239">
        <f>S578*H578</f>
        <v>0</v>
      </c>
      <c r="U578" s="39"/>
      <c r="V578" s="39"/>
      <c r="W578" s="39"/>
      <c r="X578" s="39"/>
      <c r="Y578" s="39"/>
      <c r="Z578" s="39"/>
      <c r="AA578" s="39"/>
      <c r="AB578" s="39"/>
      <c r="AC578" s="39"/>
      <c r="AD578" s="39"/>
      <c r="AE578" s="39"/>
      <c r="AR578" s="240" t="s">
        <v>357</v>
      </c>
      <c r="AT578" s="240" t="s">
        <v>352</v>
      </c>
      <c r="AU578" s="240" t="s">
        <v>84</v>
      </c>
      <c r="AY578" s="18" t="s">
        <v>350</v>
      </c>
      <c r="BE578" s="241">
        <f>IF(N578="základní",J578,0)</f>
        <v>0</v>
      </c>
      <c r="BF578" s="241">
        <f>IF(N578="snížená",J578,0)</f>
        <v>0</v>
      </c>
      <c r="BG578" s="241">
        <f>IF(N578="zákl. přenesená",J578,0)</f>
        <v>0</v>
      </c>
      <c r="BH578" s="241">
        <f>IF(N578="sníž. přenesená",J578,0)</f>
        <v>0</v>
      </c>
      <c r="BI578" s="241">
        <f>IF(N578="nulová",J578,0)</f>
        <v>0</v>
      </c>
      <c r="BJ578" s="18" t="s">
        <v>84</v>
      </c>
      <c r="BK578" s="241">
        <f>ROUND(I578*H578,2)</f>
        <v>0</v>
      </c>
      <c r="BL578" s="18" t="s">
        <v>357</v>
      </c>
      <c r="BM578" s="240" t="s">
        <v>4007</v>
      </c>
    </row>
    <row r="579" s="2" customFormat="1">
      <c r="A579" s="39"/>
      <c r="B579" s="40"/>
      <c r="C579" s="41"/>
      <c r="D579" s="242" t="s">
        <v>359</v>
      </c>
      <c r="E579" s="41"/>
      <c r="F579" s="243" t="s">
        <v>8637</v>
      </c>
      <c r="G579" s="41"/>
      <c r="H579" s="41"/>
      <c r="I579" s="244"/>
      <c r="J579" s="41"/>
      <c r="K579" s="41"/>
      <c r="L579" s="45"/>
      <c r="M579" s="245"/>
      <c r="N579" s="246"/>
      <c r="O579" s="92"/>
      <c r="P579" s="92"/>
      <c r="Q579" s="92"/>
      <c r="R579" s="92"/>
      <c r="S579" s="92"/>
      <c r="T579" s="93"/>
      <c r="U579" s="39"/>
      <c r="V579" s="39"/>
      <c r="W579" s="39"/>
      <c r="X579" s="39"/>
      <c r="Y579" s="39"/>
      <c r="Z579" s="39"/>
      <c r="AA579" s="39"/>
      <c r="AB579" s="39"/>
      <c r="AC579" s="39"/>
      <c r="AD579" s="39"/>
      <c r="AE579" s="39"/>
      <c r="AT579" s="18" t="s">
        <v>359</v>
      </c>
      <c r="AU579" s="18" t="s">
        <v>84</v>
      </c>
    </row>
    <row r="580" s="2" customFormat="1" ht="24.15" customHeight="1">
      <c r="A580" s="39"/>
      <c r="B580" s="40"/>
      <c r="C580" s="229" t="s">
        <v>2865</v>
      </c>
      <c r="D580" s="229" t="s">
        <v>352</v>
      </c>
      <c r="E580" s="230" t="s">
        <v>8638</v>
      </c>
      <c r="F580" s="231" t="s">
        <v>8639</v>
      </c>
      <c r="G580" s="232" t="s">
        <v>4932</v>
      </c>
      <c r="H580" s="233">
        <v>1</v>
      </c>
      <c r="I580" s="234"/>
      <c r="J580" s="235">
        <f>ROUND(I580*H580,2)</f>
        <v>0</v>
      </c>
      <c r="K580" s="231" t="s">
        <v>1</v>
      </c>
      <c r="L580" s="45"/>
      <c r="M580" s="236" t="s">
        <v>1</v>
      </c>
      <c r="N580" s="237" t="s">
        <v>41</v>
      </c>
      <c r="O580" s="92"/>
      <c r="P580" s="238">
        <f>O580*H580</f>
        <v>0</v>
      </c>
      <c r="Q580" s="238">
        <v>0</v>
      </c>
      <c r="R580" s="238">
        <f>Q580*H580</f>
        <v>0</v>
      </c>
      <c r="S580" s="238">
        <v>0</v>
      </c>
      <c r="T580" s="239">
        <f>S580*H580</f>
        <v>0</v>
      </c>
      <c r="U580" s="39"/>
      <c r="V580" s="39"/>
      <c r="W580" s="39"/>
      <c r="X580" s="39"/>
      <c r="Y580" s="39"/>
      <c r="Z580" s="39"/>
      <c r="AA580" s="39"/>
      <c r="AB580" s="39"/>
      <c r="AC580" s="39"/>
      <c r="AD580" s="39"/>
      <c r="AE580" s="39"/>
      <c r="AR580" s="240" t="s">
        <v>357</v>
      </c>
      <c r="AT580" s="240" t="s">
        <v>352</v>
      </c>
      <c r="AU580" s="240" t="s">
        <v>84</v>
      </c>
      <c r="AY580" s="18" t="s">
        <v>350</v>
      </c>
      <c r="BE580" s="241">
        <f>IF(N580="základní",J580,0)</f>
        <v>0</v>
      </c>
      <c r="BF580" s="241">
        <f>IF(N580="snížená",J580,0)</f>
        <v>0</v>
      </c>
      <c r="BG580" s="241">
        <f>IF(N580="zákl. přenesená",J580,0)</f>
        <v>0</v>
      </c>
      <c r="BH580" s="241">
        <f>IF(N580="sníž. přenesená",J580,0)</f>
        <v>0</v>
      </c>
      <c r="BI580" s="241">
        <f>IF(N580="nulová",J580,0)</f>
        <v>0</v>
      </c>
      <c r="BJ580" s="18" t="s">
        <v>84</v>
      </c>
      <c r="BK580" s="241">
        <f>ROUND(I580*H580,2)</f>
        <v>0</v>
      </c>
      <c r="BL580" s="18" t="s">
        <v>357</v>
      </c>
      <c r="BM580" s="240" t="s">
        <v>4025</v>
      </c>
    </row>
    <row r="581" s="2" customFormat="1">
      <c r="A581" s="39"/>
      <c r="B581" s="40"/>
      <c r="C581" s="41"/>
      <c r="D581" s="242" t="s">
        <v>359</v>
      </c>
      <c r="E581" s="41"/>
      <c r="F581" s="243" t="s">
        <v>8639</v>
      </c>
      <c r="G581" s="41"/>
      <c r="H581" s="41"/>
      <c r="I581" s="244"/>
      <c r="J581" s="41"/>
      <c r="K581" s="41"/>
      <c r="L581" s="45"/>
      <c r="M581" s="245"/>
      <c r="N581" s="246"/>
      <c r="O581" s="92"/>
      <c r="P581" s="92"/>
      <c r="Q581" s="92"/>
      <c r="R581" s="92"/>
      <c r="S581" s="92"/>
      <c r="T581" s="93"/>
      <c r="U581" s="39"/>
      <c r="V581" s="39"/>
      <c r="W581" s="39"/>
      <c r="X581" s="39"/>
      <c r="Y581" s="39"/>
      <c r="Z581" s="39"/>
      <c r="AA581" s="39"/>
      <c r="AB581" s="39"/>
      <c r="AC581" s="39"/>
      <c r="AD581" s="39"/>
      <c r="AE581" s="39"/>
      <c r="AT581" s="18" t="s">
        <v>359</v>
      </c>
      <c r="AU581" s="18" t="s">
        <v>84</v>
      </c>
    </row>
    <row r="582" s="2" customFormat="1" ht="24.15" customHeight="1">
      <c r="A582" s="39"/>
      <c r="B582" s="40"/>
      <c r="C582" s="229" t="s">
        <v>2870</v>
      </c>
      <c r="D582" s="229" t="s">
        <v>352</v>
      </c>
      <c r="E582" s="230" t="s">
        <v>8640</v>
      </c>
      <c r="F582" s="231" t="s">
        <v>8639</v>
      </c>
      <c r="G582" s="232" t="s">
        <v>4932</v>
      </c>
      <c r="H582" s="233">
        <v>1</v>
      </c>
      <c r="I582" s="234"/>
      <c r="J582" s="235">
        <f>ROUND(I582*H582,2)</f>
        <v>0</v>
      </c>
      <c r="K582" s="231" t="s">
        <v>1</v>
      </c>
      <c r="L582" s="45"/>
      <c r="M582" s="236" t="s">
        <v>1</v>
      </c>
      <c r="N582" s="237" t="s">
        <v>41</v>
      </c>
      <c r="O582" s="92"/>
      <c r="P582" s="238">
        <f>O582*H582</f>
        <v>0</v>
      </c>
      <c r="Q582" s="238">
        <v>0</v>
      </c>
      <c r="R582" s="238">
        <f>Q582*H582</f>
        <v>0</v>
      </c>
      <c r="S582" s="238">
        <v>0</v>
      </c>
      <c r="T582" s="239">
        <f>S582*H582</f>
        <v>0</v>
      </c>
      <c r="U582" s="39"/>
      <c r="V582" s="39"/>
      <c r="W582" s="39"/>
      <c r="X582" s="39"/>
      <c r="Y582" s="39"/>
      <c r="Z582" s="39"/>
      <c r="AA582" s="39"/>
      <c r="AB582" s="39"/>
      <c r="AC582" s="39"/>
      <c r="AD582" s="39"/>
      <c r="AE582" s="39"/>
      <c r="AR582" s="240" t="s">
        <v>357</v>
      </c>
      <c r="AT582" s="240" t="s">
        <v>352</v>
      </c>
      <c r="AU582" s="240" t="s">
        <v>84</v>
      </c>
      <c r="AY582" s="18" t="s">
        <v>350</v>
      </c>
      <c r="BE582" s="241">
        <f>IF(N582="základní",J582,0)</f>
        <v>0</v>
      </c>
      <c r="BF582" s="241">
        <f>IF(N582="snížená",J582,0)</f>
        <v>0</v>
      </c>
      <c r="BG582" s="241">
        <f>IF(N582="zákl. přenesená",J582,0)</f>
        <v>0</v>
      </c>
      <c r="BH582" s="241">
        <f>IF(N582="sníž. přenesená",J582,0)</f>
        <v>0</v>
      </c>
      <c r="BI582" s="241">
        <f>IF(N582="nulová",J582,0)</f>
        <v>0</v>
      </c>
      <c r="BJ582" s="18" t="s">
        <v>84</v>
      </c>
      <c r="BK582" s="241">
        <f>ROUND(I582*H582,2)</f>
        <v>0</v>
      </c>
      <c r="BL582" s="18" t="s">
        <v>357</v>
      </c>
      <c r="BM582" s="240" t="s">
        <v>4035</v>
      </c>
    </row>
    <row r="583" s="2" customFormat="1">
      <c r="A583" s="39"/>
      <c r="B583" s="40"/>
      <c r="C583" s="41"/>
      <c r="D583" s="242" t="s">
        <v>359</v>
      </c>
      <c r="E583" s="41"/>
      <c r="F583" s="243" t="s">
        <v>8639</v>
      </c>
      <c r="G583" s="41"/>
      <c r="H583" s="41"/>
      <c r="I583" s="244"/>
      <c r="J583" s="41"/>
      <c r="K583" s="41"/>
      <c r="L583" s="45"/>
      <c r="M583" s="245"/>
      <c r="N583" s="246"/>
      <c r="O583" s="92"/>
      <c r="P583" s="92"/>
      <c r="Q583" s="92"/>
      <c r="R583" s="92"/>
      <c r="S583" s="92"/>
      <c r="T583" s="93"/>
      <c r="U583" s="39"/>
      <c r="V583" s="39"/>
      <c r="W583" s="39"/>
      <c r="X583" s="39"/>
      <c r="Y583" s="39"/>
      <c r="Z583" s="39"/>
      <c r="AA583" s="39"/>
      <c r="AB583" s="39"/>
      <c r="AC583" s="39"/>
      <c r="AD583" s="39"/>
      <c r="AE583" s="39"/>
      <c r="AT583" s="18" t="s">
        <v>359</v>
      </c>
      <c r="AU583" s="18" t="s">
        <v>84</v>
      </c>
    </row>
    <row r="584" s="2" customFormat="1" ht="21.75" customHeight="1">
      <c r="A584" s="39"/>
      <c r="B584" s="40"/>
      <c r="C584" s="229" t="s">
        <v>2875</v>
      </c>
      <c r="D584" s="229" t="s">
        <v>352</v>
      </c>
      <c r="E584" s="230" t="s">
        <v>8641</v>
      </c>
      <c r="F584" s="231" t="s">
        <v>8642</v>
      </c>
      <c r="G584" s="232" t="s">
        <v>4932</v>
      </c>
      <c r="H584" s="233">
        <v>1</v>
      </c>
      <c r="I584" s="234"/>
      <c r="J584" s="235">
        <f>ROUND(I584*H584,2)</f>
        <v>0</v>
      </c>
      <c r="K584" s="231" t="s">
        <v>1</v>
      </c>
      <c r="L584" s="45"/>
      <c r="M584" s="236" t="s">
        <v>1</v>
      </c>
      <c r="N584" s="237" t="s">
        <v>41</v>
      </c>
      <c r="O584" s="92"/>
      <c r="P584" s="238">
        <f>O584*H584</f>
        <v>0</v>
      </c>
      <c r="Q584" s="238">
        <v>0</v>
      </c>
      <c r="R584" s="238">
        <f>Q584*H584</f>
        <v>0</v>
      </c>
      <c r="S584" s="238">
        <v>0</v>
      </c>
      <c r="T584" s="239">
        <f>S584*H584</f>
        <v>0</v>
      </c>
      <c r="U584" s="39"/>
      <c r="V584" s="39"/>
      <c r="W584" s="39"/>
      <c r="X584" s="39"/>
      <c r="Y584" s="39"/>
      <c r="Z584" s="39"/>
      <c r="AA584" s="39"/>
      <c r="AB584" s="39"/>
      <c r="AC584" s="39"/>
      <c r="AD584" s="39"/>
      <c r="AE584" s="39"/>
      <c r="AR584" s="240" t="s">
        <v>357</v>
      </c>
      <c r="AT584" s="240" t="s">
        <v>352</v>
      </c>
      <c r="AU584" s="240" t="s">
        <v>84</v>
      </c>
      <c r="AY584" s="18" t="s">
        <v>350</v>
      </c>
      <c r="BE584" s="241">
        <f>IF(N584="základní",J584,0)</f>
        <v>0</v>
      </c>
      <c r="BF584" s="241">
        <f>IF(N584="snížená",J584,0)</f>
        <v>0</v>
      </c>
      <c r="BG584" s="241">
        <f>IF(N584="zákl. přenesená",J584,0)</f>
        <v>0</v>
      </c>
      <c r="BH584" s="241">
        <f>IF(N584="sníž. přenesená",J584,0)</f>
        <v>0</v>
      </c>
      <c r="BI584" s="241">
        <f>IF(N584="nulová",J584,0)</f>
        <v>0</v>
      </c>
      <c r="BJ584" s="18" t="s">
        <v>84</v>
      </c>
      <c r="BK584" s="241">
        <f>ROUND(I584*H584,2)</f>
        <v>0</v>
      </c>
      <c r="BL584" s="18" t="s">
        <v>357</v>
      </c>
      <c r="BM584" s="240" t="s">
        <v>4045</v>
      </c>
    </row>
    <row r="585" s="2" customFormat="1">
      <c r="A585" s="39"/>
      <c r="B585" s="40"/>
      <c r="C585" s="41"/>
      <c r="D585" s="242" t="s">
        <v>359</v>
      </c>
      <c r="E585" s="41"/>
      <c r="F585" s="243" t="s">
        <v>8642</v>
      </c>
      <c r="G585" s="41"/>
      <c r="H585" s="41"/>
      <c r="I585" s="244"/>
      <c r="J585" s="41"/>
      <c r="K585" s="41"/>
      <c r="L585" s="45"/>
      <c r="M585" s="245"/>
      <c r="N585" s="246"/>
      <c r="O585" s="92"/>
      <c r="P585" s="92"/>
      <c r="Q585" s="92"/>
      <c r="R585" s="92"/>
      <c r="S585" s="92"/>
      <c r="T585" s="93"/>
      <c r="U585" s="39"/>
      <c r="V585" s="39"/>
      <c r="W585" s="39"/>
      <c r="X585" s="39"/>
      <c r="Y585" s="39"/>
      <c r="Z585" s="39"/>
      <c r="AA585" s="39"/>
      <c r="AB585" s="39"/>
      <c r="AC585" s="39"/>
      <c r="AD585" s="39"/>
      <c r="AE585" s="39"/>
      <c r="AT585" s="18" t="s">
        <v>359</v>
      </c>
      <c r="AU585" s="18" t="s">
        <v>84</v>
      </c>
    </row>
    <row r="586" s="2" customFormat="1" ht="21.75" customHeight="1">
      <c r="A586" s="39"/>
      <c r="B586" s="40"/>
      <c r="C586" s="229" t="s">
        <v>2882</v>
      </c>
      <c r="D586" s="229" t="s">
        <v>352</v>
      </c>
      <c r="E586" s="230" t="s">
        <v>8643</v>
      </c>
      <c r="F586" s="231" t="s">
        <v>8644</v>
      </c>
      <c r="G586" s="232" t="s">
        <v>4932</v>
      </c>
      <c r="H586" s="233">
        <v>1</v>
      </c>
      <c r="I586" s="234"/>
      <c r="J586" s="235">
        <f>ROUND(I586*H586,2)</f>
        <v>0</v>
      </c>
      <c r="K586" s="231" t="s">
        <v>1</v>
      </c>
      <c r="L586" s="45"/>
      <c r="M586" s="236" t="s">
        <v>1</v>
      </c>
      <c r="N586" s="237" t="s">
        <v>41</v>
      </c>
      <c r="O586" s="92"/>
      <c r="P586" s="238">
        <f>O586*H586</f>
        <v>0</v>
      </c>
      <c r="Q586" s="238">
        <v>0</v>
      </c>
      <c r="R586" s="238">
        <f>Q586*H586</f>
        <v>0</v>
      </c>
      <c r="S586" s="238">
        <v>0</v>
      </c>
      <c r="T586" s="239">
        <f>S586*H586</f>
        <v>0</v>
      </c>
      <c r="U586" s="39"/>
      <c r="V586" s="39"/>
      <c r="W586" s="39"/>
      <c r="X586" s="39"/>
      <c r="Y586" s="39"/>
      <c r="Z586" s="39"/>
      <c r="AA586" s="39"/>
      <c r="AB586" s="39"/>
      <c r="AC586" s="39"/>
      <c r="AD586" s="39"/>
      <c r="AE586" s="39"/>
      <c r="AR586" s="240" t="s">
        <v>357</v>
      </c>
      <c r="AT586" s="240" t="s">
        <v>352</v>
      </c>
      <c r="AU586" s="240" t="s">
        <v>84</v>
      </c>
      <c r="AY586" s="18" t="s">
        <v>350</v>
      </c>
      <c r="BE586" s="241">
        <f>IF(N586="základní",J586,0)</f>
        <v>0</v>
      </c>
      <c r="BF586" s="241">
        <f>IF(N586="snížená",J586,0)</f>
        <v>0</v>
      </c>
      <c r="BG586" s="241">
        <f>IF(N586="zákl. přenesená",J586,0)</f>
        <v>0</v>
      </c>
      <c r="BH586" s="241">
        <f>IF(N586="sníž. přenesená",J586,0)</f>
        <v>0</v>
      </c>
      <c r="BI586" s="241">
        <f>IF(N586="nulová",J586,0)</f>
        <v>0</v>
      </c>
      <c r="BJ586" s="18" t="s">
        <v>84</v>
      </c>
      <c r="BK586" s="241">
        <f>ROUND(I586*H586,2)</f>
        <v>0</v>
      </c>
      <c r="BL586" s="18" t="s">
        <v>357</v>
      </c>
      <c r="BM586" s="240" t="s">
        <v>4055</v>
      </c>
    </row>
    <row r="587" s="2" customFormat="1">
      <c r="A587" s="39"/>
      <c r="B587" s="40"/>
      <c r="C587" s="41"/>
      <c r="D587" s="242" t="s">
        <v>359</v>
      </c>
      <c r="E587" s="41"/>
      <c r="F587" s="243" t="s">
        <v>8644</v>
      </c>
      <c r="G587" s="41"/>
      <c r="H587" s="41"/>
      <c r="I587" s="244"/>
      <c r="J587" s="41"/>
      <c r="K587" s="41"/>
      <c r="L587" s="45"/>
      <c r="M587" s="245"/>
      <c r="N587" s="246"/>
      <c r="O587" s="92"/>
      <c r="P587" s="92"/>
      <c r="Q587" s="92"/>
      <c r="R587" s="92"/>
      <c r="S587" s="92"/>
      <c r="T587" s="93"/>
      <c r="U587" s="39"/>
      <c r="V587" s="39"/>
      <c r="W587" s="39"/>
      <c r="X587" s="39"/>
      <c r="Y587" s="39"/>
      <c r="Z587" s="39"/>
      <c r="AA587" s="39"/>
      <c r="AB587" s="39"/>
      <c r="AC587" s="39"/>
      <c r="AD587" s="39"/>
      <c r="AE587" s="39"/>
      <c r="AT587" s="18" t="s">
        <v>359</v>
      </c>
      <c r="AU587" s="18" t="s">
        <v>84</v>
      </c>
    </row>
    <row r="588" s="2" customFormat="1" ht="24.15" customHeight="1">
      <c r="A588" s="39"/>
      <c r="B588" s="40"/>
      <c r="C588" s="229" t="s">
        <v>2889</v>
      </c>
      <c r="D588" s="229" t="s">
        <v>352</v>
      </c>
      <c r="E588" s="230" t="s">
        <v>8645</v>
      </c>
      <c r="F588" s="231" t="s">
        <v>8403</v>
      </c>
      <c r="G588" s="232" t="s">
        <v>4932</v>
      </c>
      <c r="H588" s="233">
        <v>8</v>
      </c>
      <c r="I588" s="234"/>
      <c r="J588" s="235">
        <f>ROUND(I588*H588,2)</f>
        <v>0</v>
      </c>
      <c r="K588" s="231" t="s">
        <v>1</v>
      </c>
      <c r="L588" s="45"/>
      <c r="M588" s="236" t="s">
        <v>1</v>
      </c>
      <c r="N588" s="237" t="s">
        <v>41</v>
      </c>
      <c r="O588" s="92"/>
      <c r="P588" s="238">
        <f>O588*H588</f>
        <v>0</v>
      </c>
      <c r="Q588" s="238">
        <v>0</v>
      </c>
      <c r="R588" s="238">
        <f>Q588*H588</f>
        <v>0</v>
      </c>
      <c r="S588" s="238">
        <v>0</v>
      </c>
      <c r="T588" s="239">
        <f>S588*H588</f>
        <v>0</v>
      </c>
      <c r="U588" s="39"/>
      <c r="V588" s="39"/>
      <c r="W588" s="39"/>
      <c r="X588" s="39"/>
      <c r="Y588" s="39"/>
      <c r="Z588" s="39"/>
      <c r="AA588" s="39"/>
      <c r="AB588" s="39"/>
      <c r="AC588" s="39"/>
      <c r="AD588" s="39"/>
      <c r="AE588" s="39"/>
      <c r="AR588" s="240" t="s">
        <v>357</v>
      </c>
      <c r="AT588" s="240" t="s">
        <v>352</v>
      </c>
      <c r="AU588" s="240" t="s">
        <v>84</v>
      </c>
      <c r="AY588" s="18" t="s">
        <v>350</v>
      </c>
      <c r="BE588" s="241">
        <f>IF(N588="základní",J588,0)</f>
        <v>0</v>
      </c>
      <c r="BF588" s="241">
        <f>IF(N588="snížená",J588,0)</f>
        <v>0</v>
      </c>
      <c r="BG588" s="241">
        <f>IF(N588="zákl. přenesená",J588,0)</f>
        <v>0</v>
      </c>
      <c r="BH588" s="241">
        <f>IF(N588="sníž. přenesená",J588,0)</f>
        <v>0</v>
      </c>
      <c r="BI588" s="241">
        <f>IF(N588="nulová",J588,0)</f>
        <v>0</v>
      </c>
      <c r="BJ588" s="18" t="s">
        <v>84</v>
      </c>
      <c r="BK588" s="241">
        <f>ROUND(I588*H588,2)</f>
        <v>0</v>
      </c>
      <c r="BL588" s="18" t="s">
        <v>357</v>
      </c>
      <c r="BM588" s="240" t="s">
        <v>4067</v>
      </c>
    </row>
    <row r="589" s="2" customFormat="1">
      <c r="A589" s="39"/>
      <c r="B589" s="40"/>
      <c r="C589" s="41"/>
      <c r="D589" s="242" t="s">
        <v>359</v>
      </c>
      <c r="E589" s="41"/>
      <c r="F589" s="243" t="s">
        <v>8403</v>
      </c>
      <c r="G589" s="41"/>
      <c r="H589" s="41"/>
      <c r="I589" s="244"/>
      <c r="J589" s="41"/>
      <c r="K589" s="41"/>
      <c r="L589" s="45"/>
      <c r="M589" s="245"/>
      <c r="N589" s="246"/>
      <c r="O589" s="92"/>
      <c r="P589" s="92"/>
      <c r="Q589" s="92"/>
      <c r="R589" s="92"/>
      <c r="S589" s="92"/>
      <c r="T589" s="93"/>
      <c r="U589" s="39"/>
      <c r="V589" s="39"/>
      <c r="W589" s="39"/>
      <c r="X589" s="39"/>
      <c r="Y589" s="39"/>
      <c r="Z589" s="39"/>
      <c r="AA589" s="39"/>
      <c r="AB589" s="39"/>
      <c r="AC589" s="39"/>
      <c r="AD589" s="39"/>
      <c r="AE589" s="39"/>
      <c r="AT589" s="18" t="s">
        <v>359</v>
      </c>
      <c r="AU589" s="18" t="s">
        <v>84</v>
      </c>
    </row>
    <row r="590" s="2" customFormat="1" ht="24.15" customHeight="1">
      <c r="A590" s="39"/>
      <c r="B590" s="40"/>
      <c r="C590" s="229" t="s">
        <v>2893</v>
      </c>
      <c r="D590" s="229" t="s">
        <v>352</v>
      </c>
      <c r="E590" s="230" t="s">
        <v>8646</v>
      </c>
      <c r="F590" s="231" t="s">
        <v>8647</v>
      </c>
      <c r="G590" s="232" t="s">
        <v>4932</v>
      </c>
      <c r="H590" s="233">
        <v>8</v>
      </c>
      <c r="I590" s="234"/>
      <c r="J590" s="235">
        <f>ROUND(I590*H590,2)</f>
        <v>0</v>
      </c>
      <c r="K590" s="231" t="s">
        <v>1</v>
      </c>
      <c r="L590" s="45"/>
      <c r="M590" s="236" t="s">
        <v>1</v>
      </c>
      <c r="N590" s="237" t="s">
        <v>41</v>
      </c>
      <c r="O590" s="92"/>
      <c r="P590" s="238">
        <f>O590*H590</f>
        <v>0</v>
      </c>
      <c r="Q590" s="238">
        <v>0</v>
      </c>
      <c r="R590" s="238">
        <f>Q590*H590</f>
        <v>0</v>
      </c>
      <c r="S590" s="238">
        <v>0</v>
      </c>
      <c r="T590" s="239">
        <f>S590*H590</f>
        <v>0</v>
      </c>
      <c r="U590" s="39"/>
      <c r="V590" s="39"/>
      <c r="W590" s="39"/>
      <c r="X590" s="39"/>
      <c r="Y590" s="39"/>
      <c r="Z590" s="39"/>
      <c r="AA590" s="39"/>
      <c r="AB590" s="39"/>
      <c r="AC590" s="39"/>
      <c r="AD590" s="39"/>
      <c r="AE590" s="39"/>
      <c r="AR590" s="240" t="s">
        <v>357</v>
      </c>
      <c r="AT590" s="240" t="s">
        <v>352</v>
      </c>
      <c r="AU590" s="240" t="s">
        <v>84</v>
      </c>
      <c r="AY590" s="18" t="s">
        <v>350</v>
      </c>
      <c r="BE590" s="241">
        <f>IF(N590="základní",J590,0)</f>
        <v>0</v>
      </c>
      <c r="BF590" s="241">
        <f>IF(N590="snížená",J590,0)</f>
        <v>0</v>
      </c>
      <c r="BG590" s="241">
        <f>IF(N590="zákl. přenesená",J590,0)</f>
        <v>0</v>
      </c>
      <c r="BH590" s="241">
        <f>IF(N590="sníž. přenesená",J590,0)</f>
        <v>0</v>
      </c>
      <c r="BI590" s="241">
        <f>IF(N590="nulová",J590,0)</f>
        <v>0</v>
      </c>
      <c r="BJ590" s="18" t="s">
        <v>84</v>
      </c>
      <c r="BK590" s="241">
        <f>ROUND(I590*H590,2)</f>
        <v>0</v>
      </c>
      <c r="BL590" s="18" t="s">
        <v>357</v>
      </c>
      <c r="BM590" s="240" t="s">
        <v>4073</v>
      </c>
    </row>
    <row r="591" s="2" customFormat="1">
      <c r="A591" s="39"/>
      <c r="B591" s="40"/>
      <c r="C591" s="41"/>
      <c r="D591" s="242" t="s">
        <v>359</v>
      </c>
      <c r="E591" s="41"/>
      <c r="F591" s="243" t="s">
        <v>8647</v>
      </c>
      <c r="G591" s="41"/>
      <c r="H591" s="41"/>
      <c r="I591" s="244"/>
      <c r="J591" s="41"/>
      <c r="K591" s="41"/>
      <c r="L591" s="45"/>
      <c r="M591" s="245"/>
      <c r="N591" s="246"/>
      <c r="O591" s="92"/>
      <c r="P591" s="92"/>
      <c r="Q591" s="92"/>
      <c r="R591" s="92"/>
      <c r="S591" s="92"/>
      <c r="T591" s="93"/>
      <c r="U591" s="39"/>
      <c r="V591" s="39"/>
      <c r="W591" s="39"/>
      <c r="X591" s="39"/>
      <c r="Y591" s="39"/>
      <c r="Z591" s="39"/>
      <c r="AA591" s="39"/>
      <c r="AB591" s="39"/>
      <c r="AC591" s="39"/>
      <c r="AD591" s="39"/>
      <c r="AE591" s="39"/>
      <c r="AT591" s="18" t="s">
        <v>359</v>
      </c>
      <c r="AU591" s="18" t="s">
        <v>84</v>
      </c>
    </row>
    <row r="592" s="2" customFormat="1" ht="24.15" customHeight="1">
      <c r="A592" s="39"/>
      <c r="B592" s="40"/>
      <c r="C592" s="229" t="s">
        <v>2899</v>
      </c>
      <c r="D592" s="229" t="s">
        <v>352</v>
      </c>
      <c r="E592" s="230" t="s">
        <v>8648</v>
      </c>
      <c r="F592" s="231" t="s">
        <v>8649</v>
      </c>
      <c r="G592" s="232" t="s">
        <v>8385</v>
      </c>
      <c r="H592" s="233">
        <v>12</v>
      </c>
      <c r="I592" s="234"/>
      <c r="J592" s="235">
        <f>ROUND(I592*H592,2)</f>
        <v>0</v>
      </c>
      <c r="K592" s="231" t="s">
        <v>1</v>
      </c>
      <c r="L592" s="45"/>
      <c r="M592" s="236" t="s">
        <v>1</v>
      </c>
      <c r="N592" s="237" t="s">
        <v>41</v>
      </c>
      <c r="O592" s="92"/>
      <c r="P592" s="238">
        <f>O592*H592</f>
        <v>0</v>
      </c>
      <c r="Q592" s="238">
        <v>0</v>
      </c>
      <c r="R592" s="238">
        <f>Q592*H592</f>
        <v>0</v>
      </c>
      <c r="S592" s="238">
        <v>0</v>
      </c>
      <c r="T592" s="239">
        <f>S592*H592</f>
        <v>0</v>
      </c>
      <c r="U592" s="39"/>
      <c r="V592" s="39"/>
      <c r="W592" s="39"/>
      <c r="X592" s="39"/>
      <c r="Y592" s="39"/>
      <c r="Z592" s="39"/>
      <c r="AA592" s="39"/>
      <c r="AB592" s="39"/>
      <c r="AC592" s="39"/>
      <c r="AD592" s="39"/>
      <c r="AE592" s="39"/>
      <c r="AR592" s="240" t="s">
        <v>357</v>
      </c>
      <c r="AT592" s="240" t="s">
        <v>352</v>
      </c>
      <c r="AU592" s="240" t="s">
        <v>84</v>
      </c>
      <c r="AY592" s="18" t="s">
        <v>350</v>
      </c>
      <c r="BE592" s="241">
        <f>IF(N592="základní",J592,0)</f>
        <v>0</v>
      </c>
      <c r="BF592" s="241">
        <f>IF(N592="snížená",J592,0)</f>
        <v>0</v>
      </c>
      <c r="BG592" s="241">
        <f>IF(N592="zákl. přenesená",J592,0)</f>
        <v>0</v>
      </c>
      <c r="BH592" s="241">
        <f>IF(N592="sníž. přenesená",J592,0)</f>
        <v>0</v>
      </c>
      <c r="BI592" s="241">
        <f>IF(N592="nulová",J592,0)</f>
        <v>0</v>
      </c>
      <c r="BJ592" s="18" t="s">
        <v>84</v>
      </c>
      <c r="BK592" s="241">
        <f>ROUND(I592*H592,2)</f>
        <v>0</v>
      </c>
      <c r="BL592" s="18" t="s">
        <v>357</v>
      </c>
      <c r="BM592" s="240" t="s">
        <v>4079</v>
      </c>
    </row>
    <row r="593" s="2" customFormat="1">
      <c r="A593" s="39"/>
      <c r="B593" s="40"/>
      <c r="C593" s="41"/>
      <c r="D593" s="242" t="s">
        <v>359</v>
      </c>
      <c r="E593" s="41"/>
      <c r="F593" s="243" t="s">
        <v>8649</v>
      </c>
      <c r="G593" s="41"/>
      <c r="H593" s="41"/>
      <c r="I593" s="244"/>
      <c r="J593" s="41"/>
      <c r="K593" s="41"/>
      <c r="L593" s="45"/>
      <c r="M593" s="245"/>
      <c r="N593" s="246"/>
      <c r="O593" s="92"/>
      <c r="P593" s="92"/>
      <c r="Q593" s="92"/>
      <c r="R593" s="92"/>
      <c r="S593" s="92"/>
      <c r="T593" s="93"/>
      <c r="U593" s="39"/>
      <c r="V593" s="39"/>
      <c r="W593" s="39"/>
      <c r="X593" s="39"/>
      <c r="Y593" s="39"/>
      <c r="Z593" s="39"/>
      <c r="AA593" s="39"/>
      <c r="AB593" s="39"/>
      <c r="AC593" s="39"/>
      <c r="AD593" s="39"/>
      <c r="AE593" s="39"/>
      <c r="AT593" s="18" t="s">
        <v>359</v>
      </c>
      <c r="AU593" s="18" t="s">
        <v>84</v>
      </c>
    </row>
    <row r="594" s="2" customFormat="1" ht="24.15" customHeight="1">
      <c r="A594" s="39"/>
      <c r="B594" s="40"/>
      <c r="C594" s="229" t="s">
        <v>2902</v>
      </c>
      <c r="D594" s="229" t="s">
        <v>352</v>
      </c>
      <c r="E594" s="230" t="s">
        <v>8650</v>
      </c>
      <c r="F594" s="231" t="s">
        <v>8651</v>
      </c>
      <c r="G594" s="232" t="s">
        <v>8385</v>
      </c>
      <c r="H594" s="233">
        <v>12</v>
      </c>
      <c r="I594" s="234"/>
      <c r="J594" s="235">
        <f>ROUND(I594*H594,2)</f>
        <v>0</v>
      </c>
      <c r="K594" s="231" t="s">
        <v>1</v>
      </c>
      <c r="L594" s="45"/>
      <c r="M594" s="236" t="s">
        <v>1</v>
      </c>
      <c r="N594" s="237" t="s">
        <v>41</v>
      </c>
      <c r="O594" s="92"/>
      <c r="P594" s="238">
        <f>O594*H594</f>
        <v>0</v>
      </c>
      <c r="Q594" s="238">
        <v>0</v>
      </c>
      <c r="R594" s="238">
        <f>Q594*H594</f>
        <v>0</v>
      </c>
      <c r="S594" s="238">
        <v>0</v>
      </c>
      <c r="T594" s="239">
        <f>S594*H594</f>
        <v>0</v>
      </c>
      <c r="U594" s="39"/>
      <c r="V594" s="39"/>
      <c r="W594" s="39"/>
      <c r="X594" s="39"/>
      <c r="Y594" s="39"/>
      <c r="Z594" s="39"/>
      <c r="AA594" s="39"/>
      <c r="AB594" s="39"/>
      <c r="AC594" s="39"/>
      <c r="AD594" s="39"/>
      <c r="AE594" s="39"/>
      <c r="AR594" s="240" t="s">
        <v>357</v>
      </c>
      <c r="AT594" s="240" t="s">
        <v>352</v>
      </c>
      <c r="AU594" s="240" t="s">
        <v>84</v>
      </c>
      <c r="AY594" s="18" t="s">
        <v>350</v>
      </c>
      <c r="BE594" s="241">
        <f>IF(N594="základní",J594,0)</f>
        <v>0</v>
      </c>
      <c r="BF594" s="241">
        <f>IF(N594="snížená",J594,0)</f>
        <v>0</v>
      </c>
      <c r="BG594" s="241">
        <f>IF(N594="zákl. přenesená",J594,0)</f>
        <v>0</v>
      </c>
      <c r="BH594" s="241">
        <f>IF(N594="sníž. přenesená",J594,0)</f>
        <v>0</v>
      </c>
      <c r="BI594" s="241">
        <f>IF(N594="nulová",J594,0)</f>
        <v>0</v>
      </c>
      <c r="BJ594" s="18" t="s">
        <v>84</v>
      </c>
      <c r="BK594" s="241">
        <f>ROUND(I594*H594,2)</f>
        <v>0</v>
      </c>
      <c r="BL594" s="18" t="s">
        <v>357</v>
      </c>
      <c r="BM594" s="240" t="s">
        <v>4090</v>
      </c>
    </row>
    <row r="595" s="2" customFormat="1">
      <c r="A595" s="39"/>
      <c r="B595" s="40"/>
      <c r="C595" s="41"/>
      <c r="D595" s="242" t="s">
        <v>359</v>
      </c>
      <c r="E595" s="41"/>
      <c r="F595" s="243" t="s">
        <v>8651</v>
      </c>
      <c r="G595" s="41"/>
      <c r="H595" s="41"/>
      <c r="I595" s="244"/>
      <c r="J595" s="41"/>
      <c r="K595" s="41"/>
      <c r="L595" s="45"/>
      <c r="M595" s="245"/>
      <c r="N595" s="246"/>
      <c r="O595" s="92"/>
      <c r="P595" s="92"/>
      <c r="Q595" s="92"/>
      <c r="R595" s="92"/>
      <c r="S595" s="92"/>
      <c r="T595" s="93"/>
      <c r="U595" s="39"/>
      <c r="V595" s="39"/>
      <c r="W595" s="39"/>
      <c r="X595" s="39"/>
      <c r="Y595" s="39"/>
      <c r="Z595" s="39"/>
      <c r="AA595" s="39"/>
      <c r="AB595" s="39"/>
      <c r="AC595" s="39"/>
      <c r="AD595" s="39"/>
      <c r="AE595" s="39"/>
      <c r="AT595" s="18" t="s">
        <v>359</v>
      </c>
      <c r="AU595" s="18" t="s">
        <v>84</v>
      </c>
    </row>
    <row r="596" s="2" customFormat="1" ht="24.15" customHeight="1">
      <c r="A596" s="39"/>
      <c r="B596" s="40"/>
      <c r="C596" s="229" t="s">
        <v>2908</v>
      </c>
      <c r="D596" s="229" t="s">
        <v>352</v>
      </c>
      <c r="E596" s="230" t="s">
        <v>8652</v>
      </c>
      <c r="F596" s="231" t="s">
        <v>8298</v>
      </c>
      <c r="G596" s="232" t="s">
        <v>355</v>
      </c>
      <c r="H596" s="233">
        <v>118</v>
      </c>
      <c r="I596" s="234"/>
      <c r="J596" s="235">
        <f>ROUND(I596*H596,2)</f>
        <v>0</v>
      </c>
      <c r="K596" s="231" t="s">
        <v>1</v>
      </c>
      <c r="L596" s="45"/>
      <c r="M596" s="236" t="s">
        <v>1</v>
      </c>
      <c r="N596" s="237" t="s">
        <v>41</v>
      </c>
      <c r="O596" s="92"/>
      <c r="P596" s="238">
        <f>O596*H596</f>
        <v>0</v>
      </c>
      <c r="Q596" s="238">
        <v>0</v>
      </c>
      <c r="R596" s="238">
        <f>Q596*H596</f>
        <v>0</v>
      </c>
      <c r="S596" s="238">
        <v>0</v>
      </c>
      <c r="T596" s="239">
        <f>S596*H596</f>
        <v>0</v>
      </c>
      <c r="U596" s="39"/>
      <c r="V596" s="39"/>
      <c r="W596" s="39"/>
      <c r="X596" s="39"/>
      <c r="Y596" s="39"/>
      <c r="Z596" s="39"/>
      <c r="AA596" s="39"/>
      <c r="AB596" s="39"/>
      <c r="AC596" s="39"/>
      <c r="AD596" s="39"/>
      <c r="AE596" s="39"/>
      <c r="AR596" s="240" t="s">
        <v>357</v>
      </c>
      <c r="AT596" s="240" t="s">
        <v>352</v>
      </c>
      <c r="AU596" s="240" t="s">
        <v>84</v>
      </c>
      <c r="AY596" s="18" t="s">
        <v>350</v>
      </c>
      <c r="BE596" s="241">
        <f>IF(N596="základní",J596,0)</f>
        <v>0</v>
      </c>
      <c r="BF596" s="241">
        <f>IF(N596="snížená",J596,0)</f>
        <v>0</v>
      </c>
      <c r="BG596" s="241">
        <f>IF(N596="zákl. přenesená",J596,0)</f>
        <v>0</v>
      </c>
      <c r="BH596" s="241">
        <f>IF(N596="sníž. přenesená",J596,0)</f>
        <v>0</v>
      </c>
      <c r="BI596" s="241">
        <f>IF(N596="nulová",J596,0)</f>
        <v>0</v>
      </c>
      <c r="BJ596" s="18" t="s">
        <v>84</v>
      </c>
      <c r="BK596" s="241">
        <f>ROUND(I596*H596,2)</f>
        <v>0</v>
      </c>
      <c r="BL596" s="18" t="s">
        <v>357</v>
      </c>
      <c r="BM596" s="240" t="s">
        <v>4102</v>
      </c>
    </row>
    <row r="597" s="2" customFormat="1">
      <c r="A597" s="39"/>
      <c r="B597" s="40"/>
      <c r="C597" s="41"/>
      <c r="D597" s="242" t="s">
        <v>359</v>
      </c>
      <c r="E597" s="41"/>
      <c r="F597" s="243" t="s">
        <v>8298</v>
      </c>
      <c r="G597" s="41"/>
      <c r="H597" s="41"/>
      <c r="I597" s="244"/>
      <c r="J597" s="41"/>
      <c r="K597" s="41"/>
      <c r="L597" s="45"/>
      <c r="M597" s="245"/>
      <c r="N597" s="246"/>
      <c r="O597" s="92"/>
      <c r="P597" s="92"/>
      <c r="Q597" s="92"/>
      <c r="R597" s="92"/>
      <c r="S597" s="92"/>
      <c r="T597" s="93"/>
      <c r="U597" s="39"/>
      <c r="V597" s="39"/>
      <c r="W597" s="39"/>
      <c r="X597" s="39"/>
      <c r="Y597" s="39"/>
      <c r="Z597" s="39"/>
      <c r="AA597" s="39"/>
      <c r="AB597" s="39"/>
      <c r="AC597" s="39"/>
      <c r="AD597" s="39"/>
      <c r="AE597" s="39"/>
      <c r="AT597" s="18" t="s">
        <v>359</v>
      </c>
      <c r="AU597" s="18" t="s">
        <v>84</v>
      </c>
    </row>
    <row r="598" s="2" customFormat="1" ht="24.15" customHeight="1">
      <c r="A598" s="39"/>
      <c r="B598" s="40"/>
      <c r="C598" s="229" t="s">
        <v>2913</v>
      </c>
      <c r="D598" s="229" t="s">
        <v>352</v>
      </c>
      <c r="E598" s="230" t="s">
        <v>8653</v>
      </c>
      <c r="F598" s="231" t="s">
        <v>8300</v>
      </c>
      <c r="G598" s="232" t="s">
        <v>355</v>
      </c>
      <c r="H598" s="233">
        <v>48</v>
      </c>
      <c r="I598" s="234"/>
      <c r="J598" s="235">
        <f>ROUND(I598*H598,2)</f>
        <v>0</v>
      </c>
      <c r="K598" s="231" t="s">
        <v>1</v>
      </c>
      <c r="L598" s="45"/>
      <c r="M598" s="236" t="s">
        <v>1</v>
      </c>
      <c r="N598" s="237" t="s">
        <v>41</v>
      </c>
      <c r="O598" s="92"/>
      <c r="P598" s="238">
        <f>O598*H598</f>
        <v>0</v>
      </c>
      <c r="Q598" s="238">
        <v>0</v>
      </c>
      <c r="R598" s="238">
        <f>Q598*H598</f>
        <v>0</v>
      </c>
      <c r="S598" s="238">
        <v>0</v>
      </c>
      <c r="T598" s="239">
        <f>S598*H598</f>
        <v>0</v>
      </c>
      <c r="U598" s="39"/>
      <c r="V598" s="39"/>
      <c r="W598" s="39"/>
      <c r="X598" s="39"/>
      <c r="Y598" s="39"/>
      <c r="Z598" s="39"/>
      <c r="AA598" s="39"/>
      <c r="AB598" s="39"/>
      <c r="AC598" s="39"/>
      <c r="AD598" s="39"/>
      <c r="AE598" s="39"/>
      <c r="AR598" s="240" t="s">
        <v>357</v>
      </c>
      <c r="AT598" s="240" t="s">
        <v>352</v>
      </c>
      <c r="AU598" s="240" t="s">
        <v>84</v>
      </c>
      <c r="AY598" s="18" t="s">
        <v>350</v>
      </c>
      <c r="BE598" s="241">
        <f>IF(N598="základní",J598,0)</f>
        <v>0</v>
      </c>
      <c r="BF598" s="241">
        <f>IF(N598="snížená",J598,0)</f>
        <v>0</v>
      </c>
      <c r="BG598" s="241">
        <f>IF(N598="zákl. přenesená",J598,0)</f>
        <v>0</v>
      </c>
      <c r="BH598" s="241">
        <f>IF(N598="sníž. přenesená",J598,0)</f>
        <v>0</v>
      </c>
      <c r="BI598" s="241">
        <f>IF(N598="nulová",J598,0)</f>
        <v>0</v>
      </c>
      <c r="BJ598" s="18" t="s">
        <v>84</v>
      </c>
      <c r="BK598" s="241">
        <f>ROUND(I598*H598,2)</f>
        <v>0</v>
      </c>
      <c r="BL598" s="18" t="s">
        <v>357</v>
      </c>
      <c r="BM598" s="240" t="s">
        <v>4114</v>
      </c>
    </row>
    <row r="599" s="2" customFormat="1">
      <c r="A599" s="39"/>
      <c r="B599" s="40"/>
      <c r="C599" s="41"/>
      <c r="D599" s="242" t="s">
        <v>359</v>
      </c>
      <c r="E599" s="41"/>
      <c r="F599" s="243" t="s">
        <v>8300</v>
      </c>
      <c r="G599" s="41"/>
      <c r="H599" s="41"/>
      <c r="I599" s="244"/>
      <c r="J599" s="41"/>
      <c r="K599" s="41"/>
      <c r="L599" s="45"/>
      <c r="M599" s="245"/>
      <c r="N599" s="246"/>
      <c r="O599" s="92"/>
      <c r="P599" s="92"/>
      <c r="Q599" s="92"/>
      <c r="R599" s="92"/>
      <c r="S599" s="92"/>
      <c r="T599" s="93"/>
      <c r="U599" s="39"/>
      <c r="V599" s="39"/>
      <c r="W599" s="39"/>
      <c r="X599" s="39"/>
      <c r="Y599" s="39"/>
      <c r="Z599" s="39"/>
      <c r="AA599" s="39"/>
      <c r="AB599" s="39"/>
      <c r="AC599" s="39"/>
      <c r="AD599" s="39"/>
      <c r="AE599" s="39"/>
      <c r="AT599" s="18" t="s">
        <v>359</v>
      </c>
      <c r="AU599" s="18" t="s">
        <v>84</v>
      </c>
    </row>
    <row r="600" s="2" customFormat="1" ht="24.15" customHeight="1">
      <c r="A600" s="39"/>
      <c r="B600" s="40"/>
      <c r="C600" s="229" t="s">
        <v>2918</v>
      </c>
      <c r="D600" s="229" t="s">
        <v>352</v>
      </c>
      <c r="E600" s="230" t="s">
        <v>8654</v>
      </c>
      <c r="F600" s="231" t="s">
        <v>8382</v>
      </c>
      <c r="G600" s="232" t="s">
        <v>355</v>
      </c>
      <c r="H600" s="233">
        <v>48</v>
      </c>
      <c r="I600" s="234"/>
      <c r="J600" s="235">
        <f>ROUND(I600*H600,2)</f>
        <v>0</v>
      </c>
      <c r="K600" s="231" t="s">
        <v>1</v>
      </c>
      <c r="L600" s="45"/>
      <c r="M600" s="236" t="s">
        <v>1</v>
      </c>
      <c r="N600" s="237" t="s">
        <v>41</v>
      </c>
      <c r="O600" s="92"/>
      <c r="P600" s="238">
        <f>O600*H600</f>
        <v>0</v>
      </c>
      <c r="Q600" s="238">
        <v>0</v>
      </c>
      <c r="R600" s="238">
        <f>Q600*H600</f>
        <v>0</v>
      </c>
      <c r="S600" s="238">
        <v>0</v>
      </c>
      <c r="T600" s="239">
        <f>S600*H600</f>
        <v>0</v>
      </c>
      <c r="U600" s="39"/>
      <c r="V600" s="39"/>
      <c r="W600" s="39"/>
      <c r="X600" s="39"/>
      <c r="Y600" s="39"/>
      <c r="Z600" s="39"/>
      <c r="AA600" s="39"/>
      <c r="AB600" s="39"/>
      <c r="AC600" s="39"/>
      <c r="AD600" s="39"/>
      <c r="AE600" s="39"/>
      <c r="AR600" s="240" t="s">
        <v>357</v>
      </c>
      <c r="AT600" s="240" t="s">
        <v>352</v>
      </c>
      <c r="AU600" s="240" t="s">
        <v>84</v>
      </c>
      <c r="AY600" s="18" t="s">
        <v>350</v>
      </c>
      <c r="BE600" s="241">
        <f>IF(N600="základní",J600,0)</f>
        <v>0</v>
      </c>
      <c r="BF600" s="241">
        <f>IF(N600="snížená",J600,0)</f>
        <v>0</v>
      </c>
      <c r="BG600" s="241">
        <f>IF(N600="zákl. přenesená",J600,0)</f>
        <v>0</v>
      </c>
      <c r="BH600" s="241">
        <f>IF(N600="sníž. přenesená",J600,0)</f>
        <v>0</v>
      </c>
      <c r="BI600" s="241">
        <f>IF(N600="nulová",J600,0)</f>
        <v>0</v>
      </c>
      <c r="BJ600" s="18" t="s">
        <v>84</v>
      </c>
      <c r="BK600" s="241">
        <f>ROUND(I600*H600,2)</f>
        <v>0</v>
      </c>
      <c r="BL600" s="18" t="s">
        <v>357</v>
      </c>
      <c r="BM600" s="240" t="s">
        <v>4122</v>
      </c>
    </row>
    <row r="601" s="2" customFormat="1">
      <c r="A601" s="39"/>
      <c r="B601" s="40"/>
      <c r="C601" s="41"/>
      <c r="D601" s="242" t="s">
        <v>359</v>
      </c>
      <c r="E601" s="41"/>
      <c r="F601" s="243" t="s">
        <v>8382</v>
      </c>
      <c r="G601" s="41"/>
      <c r="H601" s="41"/>
      <c r="I601" s="244"/>
      <c r="J601" s="41"/>
      <c r="K601" s="41"/>
      <c r="L601" s="45"/>
      <c r="M601" s="245"/>
      <c r="N601" s="246"/>
      <c r="O601" s="92"/>
      <c r="P601" s="92"/>
      <c r="Q601" s="92"/>
      <c r="R601" s="92"/>
      <c r="S601" s="92"/>
      <c r="T601" s="93"/>
      <c r="U601" s="39"/>
      <c r="V601" s="39"/>
      <c r="W601" s="39"/>
      <c r="X601" s="39"/>
      <c r="Y601" s="39"/>
      <c r="Z601" s="39"/>
      <c r="AA601" s="39"/>
      <c r="AB601" s="39"/>
      <c r="AC601" s="39"/>
      <c r="AD601" s="39"/>
      <c r="AE601" s="39"/>
      <c r="AT601" s="18" t="s">
        <v>359</v>
      </c>
      <c r="AU601" s="18" t="s">
        <v>84</v>
      </c>
    </row>
    <row r="602" s="2" customFormat="1" ht="16.5" customHeight="1">
      <c r="A602" s="39"/>
      <c r="B602" s="40"/>
      <c r="C602" s="229" t="s">
        <v>2924</v>
      </c>
      <c r="D602" s="229" t="s">
        <v>352</v>
      </c>
      <c r="E602" s="230" t="s">
        <v>8655</v>
      </c>
      <c r="F602" s="231" t="s">
        <v>8302</v>
      </c>
      <c r="G602" s="232" t="s">
        <v>355</v>
      </c>
      <c r="H602" s="233">
        <v>38</v>
      </c>
      <c r="I602" s="234"/>
      <c r="J602" s="235">
        <f>ROUND(I602*H602,2)</f>
        <v>0</v>
      </c>
      <c r="K602" s="231" t="s">
        <v>1</v>
      </c>
      <c r="L602" s="45"/>
      <c r="M602" s="236" t="s">
        <v>1</v>
      </c>
      <c r="N602" s="237" t="s">
        <v>41</v>
      </c>
      <c r="O602" s="92"/>
      <c r="P602" s="238">
        <f>O602*H602</f>
        <v>0</v>
      </c>
      <c r="Q602" s="238">
        <v>0</v>
      </c>
      <c r="R602" s="238">
        <f>Q602*H602</f>
        <v>0</v>
      </c>
      <c r="S602" s="238">
        <v>0</v>
      </c>
      <c r="T602" s="239">
        <f>S602*H602</f>
        <v>0</v>
      </c>
      <c r="U602" s="39"/>
      <c r="V602" s="39"/>
      <c r="W602" s="39"/>
      <c r="X602" s="39"/>
      <c r="Y602" s="39"/>
      <c r="Z602" s="39"/>
      <c r="AA602" s="39"/>
      <c r="AB602" s="39"/>
      <c r="AC602" s="39"/>
      <c r="AD602" s="39"/>
      <c r="AE602" s="39"/>
      <c r="AR602" s="240" t="s">
        <v>357</v>
      </c>
      <c r="AT602" s="240" t="s">
        <v>352</v>
      </c>
      <c r="AU602" s="240" t="s">
        <v>84</v>
      </c>
      <c r="AY602" s="18" t="s">
        <v>350</v>
      </c>
      <c r="BE602" s="241">
        <f>IF(N602="základní",J602,0)</f>
        <v>0</v>
      </c>
      <c r="BF602" s="241">
        <f>IF(N602="snížená",J602,0)</f>
        <v>0</v>
      </c>
      <c r="BG602" s="241">
        <f>IF(N602="zákl. přenesená",J602,0)</f>
        <v>0</v>
      </c>
      <c r="BH602" s="241">
        <f>IF(N602="sníž. přenesená",J602,0)</f>
        <v>0</v>
      </c>
      <c r="BI602" s="241">
        <f>IF(N602="nulová",J602,0)</f>
        <v>0</v>
      </c>
      <c r="BJ602" s="18" t="s">
        <v>84</v>
      </c>
      <c r="BK602" s="241">
        <f>ROUND(I602*H602,2)</f>
        <v>0</v>
      </c>
      <c r="BL602" s="18" t="s">
        <v>357</v>
      </c>
      <c r="BM602" s="240" t="s">
        <v>4131</v>
      </c>
    </row>
    <row r="603" s="2" customFormat="1">
      <c r="A603" s="39"/>
      <c r="B603" s="40"/>
      <c r="C603" s="41"/>
      <c r="D603" s="242" t="s">
        <v>359</v>
      </c>
      <c r="E603" s="41"/>
      <c r="F603" s="243" t="s">
        <v>8302</v>
      </c>
      <c r="G603" s="41"/>
      <c r="H603" s="41"/>
      <c r="I603" s="244"/>
      <c r="J603" s="41"/>
      <c r="K603" s="41"/>
      <c r="L603" s="45"/>
      <c r="M603" s="245"/>
      <c r="N603" s="246"/>
      <c r="O603" s="92"/>
      <c r="P603" s="92"/>
      <c r="Q603" s="92"/>
      <c r="R603" s="92"/>
      <c r="S603" s="92"/>
      <c r="T603" s="93"/>
      <c r="U603" s="39"/>
      <c r="V603" s="39"/>
      <c r="W603" s="39"/>
      <c r="X603" s="39"/>
      <c r="Y603" s="39"/>
      <c r="Z603" s="39"/>
      <c r="AA603" s="39"/>
      <c r="AB603" s="39"/>
      <c r="AC603" s="39"/>
      <c r="AD603" s="39"/>
      <c r="AE603" s="39"/>
      <c r="AT603" s="18" t="s">
        <v>359</v>
      </c>
      <c r="AU603" s="18" t="s">
        <v>84</v>
      </c>
    </row>
    <row r="604" s="2" customFormat="1" ht="16.5" customHeight="1">
      <c r="A604" s="39"/>
      <c r="B604" s="40"/>
      <c r="C604" s="229" t="s">
        <v>2929</v>
      </c>
      <c r="D604" s="229" t="s">
        <v>352</v>
      </c>
      <c r="E604" s="230" t="s">
        <v>8656</v>
      </c>
      <c r="F604" s="231" t="s">
        <v>8308</v>
      </c>
      <c r="G604" s="232" t="s">
        <v>5017</v>
      </c>
      <c r="H604" s="233">
        <v>1</v>
      </c>
      <c r="I604" s="234"/>
      <c r="J604" s="235">
        <f>ROUND(I604*H604,2)</f>
        <v>0</v>
      </c>
      <c r="K604" s="231" t="s">
        <v>1</v>
      </c>
      <c r="L604" s="45"/>
      <c r="M604" s="236" t="s">
        <v>1</v>
      </c>
      <c r="N604" s="237" t="s">
        <v>41</v>
      </c>
      <c r="O604" s="92"/>
      <c r="P604" s="238">
        <f>O604*H604</f>
        <v>0</v>
      </c>
      <c r="Q604" s="238">
        <v>0</v>
      </c>
      <c r="R604" s="238">
        <f>Q604*H604</f>
        <v>0</v>
      </c>
      <c r="S604" s="238">
        <v>0</v>
      </c>
      <c r="T604" s="239">
        <f>S604*H604</f>
        <v>0</v>
      </c>
      <c r="U604" s="39"/>
      <c r="V604" s="39"/>
      <c r="W604" s="39"/>
      <c r="X604" s="39"/>
      <c r="Y604" s="39"/>
      <c r="Z604" s="39"/>
      <c r="AA604" s="39"/>
      <c r="AB604" s="39"/>
      <c r="AC604" s="39"/>
      <c r="AD604" s="39"/>
      <c r="AE604" s="39"/>
      <c r="AR604" s="240" t="s">
        <v>357</v>
      </c>
      <c r="AT604" s="240" t="s">
        <v>352</v>
      </c>
      <c r="AU604" s="240" t="s">
        <v>84</v>
      </c>
      <c r="AY604" s="18" t="s">
        <v>350</v>
      </c>
      <c r="BE604" s="241">
        <f>IF(N604="základní",J604,0)</f>
        <v>0</v>
      </c>
      <c r="BF604" s="241">
        <f>IF(N604="snížená",J604,0)</f>
        <v>0</v>
      </c>
      <c r="BG604" s="241">
        <f>IF(N604="zákl. přenesená",J604,0)</f>
        <v>0</v>
      </c>
      <c r="BH604" s="241">
        <f>IF(N604="sníž. přenesená",J604,0)</f>
        <v>0</v>
      </c>
      <c r="BI604" s="241">
        <f>IF(N604="nulová",J604,0)</f>
        <v>0</v>
      </c>
      <c r="BJ604" s="18" t="s">
        <v>84</v>
      </c>
      <c r="BK604" s="241">
        <f>ROUND(I604*H604,2)</f>
        <v>0</v>
      </c>
      <c r="BL604" s="18" t="s">
        <v>357</v>
      </c>
      <c r="BM604" s="240" t="s">
        <v>4139</v>
      </c>
    </row>
    <row r="605" s="2" customFormat="1">
      <c r="A605" s="39"/>
      <c r="B605" s="40"/>
      <c r="C605" s="41"/>
      <c r="D605" s="242" t="s">
        <v>359</v>
      </c>
      <c r="E605" s="41"/>
      <c r="F605" s="243" t="s">
        <v>8308</v>
      </c>
      <c r="G605" s="41"/>
      <c r="H605" s="41"/>
      <c r="I605" s="244"/>
      <c r="J605" s="41"/>
      <c r="K605" s="41"/>
      <c r="L605" s="45"/>
      <c r="M605" s="245"/>
      <c r="N605" s="246"/>
      <c r="O605" s="92"/>
      <c r="P605" s="92"/>
      <c r="Q605" s="92"/>
      <c r="R605" s="92"/>
      <c r="S605" s="92"/>
      <c r="T605" s="93"/>
      <c r="U605" s="39"/>
      <c r="V605" s="39"/>
      <c r="W605" s="39"/>
      <c r="X605" s="39"/>
      <c r="Y605" s="39"/>
      <c r="Z605" s="39"/>
      <c r="AA605" s="39"/>
      <c r="AB605" s="39"/>
      <c r="AC605" s="39"/>
      <c r="AD605" s="39"/>
      <c r="AE605" s="39"/>
      <c r="AT605" s="18" t="s">
        <v>359</v>
      </c>
      <c r="AU605" s="18" t="s">
        <v>84</v>
      </c>
    </row>
    <row r="606" s="12" customFormat="1" ht="25.92" customHeight="1">
      <c r="A606" s="12"/>
      <c r="B606" s="213"/>
      <c r="C606" s="214"/>
      <c r="D606" s="215" t="s">
        <v>75</v>
      </c>
      <c r="E606" s="216" t="s">
        <v>8657</v>
      </c>
      <c r="F606" s="216" t="s">
        <v>8658</v>
      </c>
      <c r="G606" s="214"/>
      <c r="H606" s="214"/>
      <c r="I606" s="217"/>
      <c r="J606" s="218">
        <f>BK606</f>
        <v>0</v>
      </c>
      <c r="K606" s="214"/>
      <c r="L606" s="219"/>
      <c r="M606" s="220"/>
      <c r="N606" s="221"/>
      <c r="O606" s="221"/>
      <c r="P606" s="222">
        <f>SUM(P607:P632)</f>
        <v>0</v>
      </c>
      <c r="Q606" s="221"/>
      <c r="R606" s="222">
        <f>SUM(R607:R632)</f>
        <v>0</v>
      </c>
      <c r="S606" s="221"/>
      <c r="T606" s="223">
        <f>SUM(T607:T632)</f>
        <v>0</v>
      </c>
      <c r="U606" s="12"/>
      <c r="V606" s="12"/>
      <c r="W606" s="12"/>
      <c r="X606" s="12"/>
      <c r="Y606" s="12"/>
      <c r="Z606" s="12"/>
      <c r="AA606" s="12"/>
      <c r="AB606" s="12"/>
      <c r="AC606" s="12"/>
      <c r="AD606" s="12"/>
      <c r="AE606" s="12"/>
      <c r="AR606" s="224" t="s">
        <v>84</v>
      </c>
      <c r="AT606" s="225" t="s">
        <v>75</v>
      </c>
      <c r="AU606" s="225" t="s">
        <v>76</v>
      </c>
      <c r="AY606" s="224" t="s">
        <v>350</v>
      </c>
      <c r="BK606" s="226">
        <f>SUM(BK607:BK632)</f>
        <v>0</v>
      </c>
    </row>
    <row r="607" s="2" customFormat="1" ht="66.75" customHeight="1">
      <c r="A607" s="39"/>
      <c r="B607" s="40"/>
      <c r="C607" s="229" t="s">
        <v>2936</v>
      </c>
      <c r="D607" s="229" t="s">
        <v>352</v>
      </c>
      <c r="E607" s="230" t="s">
        <v>8659</v>
      </c>
      <c r="F607" s="231" t="s">
        <v>8660</v>
      </c>
      <c r="G607" s="232" t="s">
        <v>4932</v>
      </c>
      <c r="H607" s="233">
        <v>1</v>
      </c>
      <c r="I607" s="234"/>
      <c r="J607" s="235">
        <f>ROUND(I607*H607,2)</f>
        <v>0</v>
      </c>
      <c r="K607" s="231" t="s">
        <v>1</v>
      </c>
      <c r="L607" s="45"/>
      <c r="M607" s="236" t="s">
        <v>1</v>
      </c>
      <c r="N607" s="237" t="s">
        <v>41</v>
      </c>
      <c r="O607" s="92"/>
      <c r="P607" s="238">
        <f>O607*H607</f>
        <v>0</v>
      </c>
      <c r="Q607" s="238">
        <v>0</v>
      </c>
      <c r="R607" s="238">
        <f>Q607*H607</f>
        <v>0</v>
      </c>
      <c r="S607" s="238">
        <v>0</v>
      </c>
      <c r="T607" s="239">
        <f>S607*H607</f>
        <v>0</v>
      </c>
      <c r="U607" s="39"/>
      <c r="V607" s="39"/>
      <c r="W607" s="39"/>
      <c r="X607" s="39"/>
      <c r="Y607" s="39"/>
      <c r="Z607" s="39"/>
      <c r="AA607" s="39"/>
      <c r="AB607" s="39"/>
      <c r="AC607" s="39"/>
      <c r="AD607" s="39"/>
      <c r="AE607" s="39"/>
      <c r="AR607" s="240" t="s">
        <v>357</v>
      </c>
      <c r="AT607" s="240" t="s">
        <v>352</v>
      </c>
      <c r="AU607" s="240" t="s">
        <v>84</v>
      </c>
      <c r="AY607" s="18" t="s">
        <v>350</v>
      </c>
      <c r="BE607" s="241">
        <f>IF(N607="základní",J607,0)</f>
        <v>0</v>
      </c>
      <c r="BF607" s="241">
        <f>IF(N607="snížená",J607,0)</f>
        <v>0</v>
      </c>
      <c r="BG607" s="241">
        <f>IF(N607="zákl. přenesená",J607,0)</f>
        <v>0</v>
      </c>
      <c r="BH607" s="241">
        <f>IF(N607="sníž. přenesená",J607,0)</f>
        <v>0</v>
      </c>
      <c r="BI607" s="241">
        <f>IF(N607="nulová",J607,0)</f>
        <v>0</v>
      </c>
      <c r="BJ607" s="18" t="s">
        <v>84</v>
      </c>
      <c r="BK607" s="241">
        <f>ROUND(I607*H607,2)</f>
        <v>0</v>
      </c>
      <c r="BL607" s="18" t="s">
        <v>357</v>
      </c>
      <c r="BM607" s="240" t="s">
        <v>4147</v>
      </c>
    </row>
    <row r="608" s="2" customFormat="1">
      <c r="A608" s="39"/>
      <c r="B608" s="40"/>
      <c r="C608" s="41"/>
      <c r="D608" s="242" t="s">
        <v>359</v>
      </c>
      <c r="E608" s="41"/>
      <c r="F608" s="243" t="s">
        <v>8661</v>
      </c>
      <c r="G608" s="41"/>
      <c r="H608" s="41"/>
      <c r="I608" s="244"/>
      <c r="J608" s="41"/>
      <c r="K608" s="41"/>
      <c r="L608" s="45"/>
      <c r="M608" s="245"/>
      <c r="N608" s="246"/>
      <c r="O608" s="92"/>
      <c r="P608" s="92"/>
      <c r="Q608" s="92"/>
      <c r="R608" s="92"/>
      <c r="S608" s="92"/>
      <c r="T608" s="93"/>
      <c r="U608" s="39"/>
      <c r="V608" s="39"/>
      <c r="W608" s="39"/>
      <c r="X608" s="39"/>
      <c r="Y608" s="39"/>
      <c r="Z608" s="39"/>
      <c r="AA608" s="39"/>
      <c r="AB608" s="39"/>
      <c r="AC608" s="39"/>
      <c r="AD608" s="39"/>
      <c r="AE608" s="39"/>
      <c r="AT608" s="18" t="s">
        <v>359</v>
      </c>
      <c r="AU608" s="18" t="s">
        <v>84</v>
      </c>
    </row>
    <row r="609" s="2" customFormat="1" ht="24.15" customHeight="1">
      <c r="A609" s="39"/>
      <c r="B609" s="40"/>
      <c r="C609" s="229" t="s">
        <v>2942</v>
      </c>
      <c r="D609" s="229" t="s">
        <v>352</v>
      </c>
      <c r="E609" s="230" t="s">
        <v>8662</v>
      </c>
      <c r="F609" s="231" t="s">
        <v>8663</v>
      </c>
      <c r="G609" s="232" t="s">
        <v>4932</v>
      </c>
      <c r="H609" s="233">
        <v>1</v>
      </c>
      <c r="I609" s="234"/>
      <c r="J609" s="235">
        <f>ROUND(I609*H609,2)</f>
        <v>0</v>
      </c>
      <c r="K609" s="231" t="s">
        <v>1</v>
      </c>
      <c r="L609" s="45"/>
      <c r="M609" s="236" t="s">
        <v>1</v>
      </c>
      <c r="N609" s="237" t="s">
        <v>41</v>
      </c>
      <c r="O609" s="92"/>
      <c r="P609" s="238">
        <f>O609*H609</f>
        <v>0</v>
      </c>
      <c r="Q609" s="238">
        <v>0</v>
      </c>
      <c r="R609" s="238">
        <f>Q609*H609</f>
        <v>0</v>
      </c>
      <c r="S609" s="238">
        <v>0</v>
      </c>
      <c r="T609" s="239">
        <f>S609*H609</f>
        <v>0</v>
      </c>
      <c r="U609" s="39"/>
      <c r="V609" s="39"/>
      <c r="W609" s="39"/>
      <c r="X609" s="39"/>
      <c r="Y609" s="39"/>
      <c r="Z609" s="39"/>
      <c r="AA609" s="39"/>
      <c r="AB609" s="39"/>
      <c r="AC609" s="39"/>
      <c r="AD609" s="39"/>
      <c r="AE609" s="39"/>
      <c r="AR609" s="240" t="s">
        <v>357</v>
      </c>
      <c r="AT609" s="240" t="s">
        <v>352</v>
      </c>
      <c r="AU609" s="240" t="s">
        <v>84</v>
      </c>
      <c r="AY609" s="18" t="s">
        <v>350</v>
      </c>
      <c r="BE609" s="241">
        <f>IF(N609="základní",J609,0)</f>
        <v>0</v>
      </c>
      <c r="BF609" s="241">
        <f>IF(N609="snížená",J609,0)</f>
        <v>0</v>
      </c>
      <c r="BG609" s="241">
        <f>IF(N609="zákl. přenesená",J609,0)</f>
        <v>0</v>
      </c>
      <c r="BH609" s="241">
        <f>IF(N609="sníž. přenesená",J609,0)</f>
        <v>0</v>
      </c>
      <c r="BI609" s="241">
        <f>IF(N609="nulová",J609,0)</f>
        <v>0</v>
      </c>
      <c r="BJ609" s="18" t="s">
        <v>84</v>
      </c>
      <c r="BK609" s="241">
        <f>ROUND(I609*H609,2)</f>
        <v>0</v>
      </c>
      <c r="BL609" s="18" t="s">
        <v>357</v>
      </c>
      <c r="BM609" s="240" t="s">
        <v>4155</v>
      </c>
    </row>
    <row r="610" s="2" customFormat="1">
      <c r="A610" s="39"/>
      <c r="B610" s="40"/>
      <c r="C610" s="41"/>
      <c r="D610" s="242" t="s">
        <v>359</v>
      </c>
      <c r="E610" s="41"/>
      <c r="F610" s="243" t="s">
        <v>8663</v>
      </c>
      <c r="G610" s="41"/>
      <c r="H610" s="41"/>
      <c r="I610" s="244"/>
      <c r="J610" s="41"/>
      <c r="K610" s="41"/>
      <c r="L610" s="45"/>
      <c r="M610" s="245"/>
      <c r="N610" s="246"/>
      <c r="O610" s="92"/>
      <c r="P610" s="92"/>
      <c r="Q610" s="92"/>
      <c r="R610" s="92"/>
      <c r="S610" s="92"/>
      <c r="T610" s="93"/>
      <c r="U610" s="39"/>
      <c r="V610" s="39"/>
      <c r="W610" s="39"/>
      <c r="X610" s="39"/>
      <c r="Y610" s="39"/>
      <c r="Z610" s="39"/>
      <c r="AA610" s="39"/>
      <c r="AB610" s="39"/>
      <c r="AC610" s="39"/>
      <c r="AD610" s="39"/>
      <c r="AE610" s="39"/>
      <c r="AT610" s="18" t="s">
        <v>359</v>
      </c>
      <c r="AU610" s="18" t="s">
        <v>84</v>
      </c>
    </row>
    <row r="611" s="2" customFormat="1" ht="24.15" customHeight="1">
      <c r="A611" s="39"/>
      <c r="B611" s="40"/>
      <c r="C611" s="229" t="s">
        <v>2945</v>
      </c>
      <c r="D611" s="229" t="s">
        <v>352</v>
      </c>
      <c r="E611" s="230" t="s">
        <v>8664</v>
      </c>
      <c r="F611" s="231" t="s">
        <v>8663</v>
      </c>
      <c r="G611" s="232" t="s">
        <v>4932</v>
      </c>
      <c r="H611" s="233">
        <v>1</v>
      </c>
      <c r="I611" s="234"/>
      <c r="J611" s="235">
        <f>ROUND(I611*H611,2)</f>
        <v>0</v>
      </c>
      <c r="K611" s="231" t="s">
        <v>1</v>
      </c>
      <c r="L611" s="45"/>
      <c r="M611" s="236" t="s">
        <v>1</v>
      </c>
      <c r="N611" s="237" t="s">
        <v>41</v>
      </c>
      <c r="O611" s="92"/>
      <c r="P611" s="238">
        <f>O611*H611</f>
        <v>0</v>
      </c>
      <c r="Q611" s="238">
        <v>0</v>
      </c>
      <c r="R611" s="238">
        <f>Q611*H611</f>
        <v>0</v>
      </c>
      <c r="S611" s="238">
        <v>0</v>
      </c>
      <c r="T611" s="239">
        <f>S611*H611</f>
        <v>0</v>
      </c>
      <c r="U611" s="39"/>
      <c r="V611" s="39"/>
      <c r="W611" s="39"/>
      <c r="X611" s="39"/>
      <c r="Y611" s="39"/>
      <c r="Z611" s="39"/>
      <c r="AA611" s="39"/>
      <c r="AB611" s="39"/>
      <c r="AC611" s="39"/>
      <c r="AD611" s="39"/>
      <c r="AE611" s="39"/>
      <c r="AR611" s="240" t="s">
        <v>357</v>
      </c>
      <c r="AT611" s="240" t="s">
        <v>352</v>
      </c>
      <c r="AU611" s="240" t="s">
        <v>84</v>
      </c>
      <c r="AY611" s="18" t="s">
        <v>350</v>
      </c>
      <c r="BE611" s="241">
        <f>IF(N611="základní",J611,0)</f>
        <v>0</v>
      </c>
      <c r="BF611" s="241">
        <f>IF(N611="snížená",J611,0)</f>
        <v>0</v>
      </c>
      <c r="BG611" s="241">
        <f>IF(N611="zákl. přenesená",J611,0)</f>
        <v>0</v>
      </c>
      <c r="BH611" s="241">
        <f>IF(N611="sníž. přenesená",J611,0)</f>
        <v>0</v>
      </c>
      <c r="BI611" s="241">
        <f>IF(N611="nulová",J611,0)</f>
        <v>0</v>
      </c>
      <c r="BJ611" s="18" t="s">
        <v>84</v>
      </c>
      <c r="BK611" s="241">
        <f>ROUND(I611*H611,2)</f>
        <v>0</v>
      </c>
      <c r="BL611" s="18" t="s">
        <v>357</v>
      </c>
      <c r="BM611" s="240" t="s">
        <v>4164</v>
      </c>
    </row>
    <row r="612" s="2" customFormat="1">
      <c r="A612" s="39"/>
      <c r="B612" s="40"/>
      <c r="C612" s="41"/>
      <c r="D612" s="242" t="s">
        <v>359</v>
      </c>
      <c r="E612" s="41"/>
      <c r="F612" s="243" t="s">
        <v>8663</v>
      </c>
      <c r="G612" s="41"/>
      <c r="H612" s="41"/>
      <c r="I612" s="244"/>
      <c r="J612" s="41"/>
      <c r="K612" s="41"/>
      <c r="L612" s="45"/>
      <c r="M612" s="245"/>
      <c r="N612" s="246"/>
      <c r="O612" s="92"/>
      <c r="P612" s="92"/>
      <c r="Q612" s="92"/>
      <c r="R612" s="92"/>
      <c r="S612" s="92"/>
      <c r="T612" s="93"/>
      <c r="U612" s="39"/>
      <c r="V612" s="39"/>
      <c r="W612" s="39"/>
      <c r="X612" s="39"/>
      <c r="Y612" s="39"/>
      <c r="Z612" s="39"/>
      <c r="AA612" s="39"/>
      <c r="AB612" s="39"/>
      <c r="AC612" s="39"/>
      <c r="AD612" s="39"/>
      <c r="AE612" s="39"/>
      <c r="AT612" s="18" t="s">
        <v>359</v>
      </c>
      <c r="AU612" s="18" t="s">
        <v>84</v>
      </c>
    </row>
    <row r="613" s="2" customFormat="1" ht="21.75" customHeight="1">
      <c r="A613" s="39"/>
      <c r="B613" s="40"/>
      <c r="C613" s="229" t="s">
        <v>2953</v>
      </c>
      <c r="D613" s="229" t="s">
        <v>352</v>
      </c>
      <c r="E613" s="230" t="s">
        <v>8665</v>
      </c>
      <c r="F613" s="231" t="s">
        <v>8644</v>
      </c>
      <c r="G613" s="232" t="s">
        <v>4932</v>
      </c>
      <c r="H613" s="233">
        <v>2</v>
      </c>
      <c r="I613" s="234"/>
      <c r="J613" s="235">
        <f>ROUND(I613*H613,2)</f>
        <v>0</v>
      </c>
      <c r="K613" s="231" t="s">
        <v>1</v>
      </c>
      <c r="L613" s="45"/>
      <c r="M613" s="236" t="s">
        <v>1</v>
      </c>
      <c r="N613" s="237" t="s">
        <v>41</v>
      </c>
      <c r="O613" s="92"/>
      <c r="P613" s="238">
        <f>O613*H613</f>
        <v>0</v>
      </c>
      <c r="Q613" s="238">
        <v>0</v>
      </c>
      <c r="R613" s="238">
        <f>Q613*H613</f>
        <v>0</v>
      </c>
      <c r="S613" s="238">
        <v>0</v>
      </c>
      <c r="T613" s="239">
        <f>S613*H613</f>
        <v>0</v>
      </c>
      <c r="U613" s="39"/>
      <c r="V613" s="39"/>
      <c r="W613" s="39"/>
      <c r="X613" s="39"/>
      <c r="Y613" s="39"/>
      <c r="Z613" s="39"/>
      <c r="AA613" s="39"/>
      <c r="AB613" s="39"/>
      <c r="AC613" s="39"/>
      <c r="AD613" s="39"/>
      <c r="AE613" s="39"/>
      <c r="AR613" s="240" t="s">
        <v>357</v>
      </c>
      <c r="AT613" s="240" t="s">
        <v>352</v>
      </c>
      <c r="AU613" s="240" t="s">
        <v>84</v>
      </c>
      <c r="AY613" s="18" t="s">
        <v>350</v>
      </c>
      <c r="BE613" s="241">
        <f>IF(N613="základní",J613,0)</f>
        <v>0</v>
      </c>
      <c r="BF613" s="241">
        <f>IF(N613="snížená",J613,0)</f>
        <v>0</v>
      </c>
      <c r="BG613" s="241">
        <f>IF(N613="zákl. přenesená",J613,0)</f>
        <v>0</v>
      </c>
      <c r="BH613" s="241">
        <f>IF(N613="sníž. přenesená",J613,0)</f>
        <v>0</v>
      </c>
      <c r="BI613" s="241">
        <f>IF(N613="nulová",J613,0)</f>
        <v>0</v>
      </c>
      <c r="BJ613" s="18" t="s">
        <v>84</v>
      </c>
      <c r="BK613" s="241">
        <f>ROUND(I613*H613,2)</f>
        <v>0</v>
      </c>
      <c r="BL613" s="18" t="s">
        <v>357</v>
      </c>
      <c r="BM613" s="240" t="s">
        <v>4172</v>
      </c>
    </row>
    <row r="614" s="2" customFormat="1">
      <c r="A614" s="39"/>
      <c r="B614" s="40"/>
      <c r="C614" s="41"/>
      <c r="D614" s="242" t="s">
        <v>359</v>
      </c>
      <c r="E614" s="41"/>
      <c r="F614" s="243" t="s">
        <v>8644</v>
      </c>
      <c r="G614" s="41"/>
      <c r="H614" s="41"/>
      <c r="I614" s="244"/>
      <c r="J614" s="41"/>
      <c r="K614" s="41"/>
      <c r="L614" s="45"/>
      <c r="M614" s="245"/>
      <c r="N614" s="246"/>
      <c r="O614" s="92"/>
      <c r="P614" s="92"/>
      <c r="Q614" s="92"/>
      <c r="R614" s="92"/>
      <c r="S614" s="92"/>
      <c r="T614" s="93"/>
      <c r="U614" s="39"/>
      <c r="V614" s="39"/>
      <c r="W614" s="39"/>
      <c r="X614" s="39"/>
      <c r="Y614" s="39"/>
      <c r="Z614" s="39"/>
      <c r="AA614" s="39"/>
      <c r="AB614" s="39"/>
      <c r="AC614" s="39"/>
      <c r="AD614" s="39"/>
      <c r="AE614" s="39"/>
      <c r="AT614" s="18" t="s">
        <v>359</v>
      </c>
      <c r="AU614" s="18" t="s">
        <v>84</v>
      </c>
    </row>
    <row r="615" s="2" customFormat="1" ht="24.15" customHeight="1">
      <c r="A615" s="39"/>
      <c r="B615" s="40"/>
      <c r="C615" s="229" t="s">
        <v>2959</v>
      </c>
      <c r="D615" s="229" t="s">
        <v>352</v>
      </c>
      <c r="E615" s="230" t="s">
        <v>8666</v>
      </c>
      <c r="F615" s="231" t="s">
        <v>8403</v>
      </c>
      <c r="G615" s="232" t="s">
        <v>4932</v>
      </c>
      <c r="H615" s="233">
        <v>6</v>
      </c>
      <c r="I615" s="234"/>
      <c r="J615" s="235">
        <f>ROUND(I615*H615,2)</f>
        <v>0</v>
      </c>
      <c r="K615" s="231" t="s">
        <v>1</v>
      </c>
      <c r="L615" s="45"/>
      <c r="M615" s="236" t="s">
        <v>1</v>
      </c>
      <c r="N615" s="237" t="s">
        <v>41</v>
      </c>
      <c r="O615" s="92"/>
      <c r="P615" s="238">
        <f>O615*H615</f>
        <v>0</v>
      </c>
      <c r="Q615" s="238">
        <v>0</v>
      </c>
      <c r="R615" s="238">
        <f>Q615*H615</f>
        <v>0</v>
      </c>
      <c r="S615" s="238">
        <v>0</v>
      </c>
      <c r="T615" s="239">
        <f>S615*H615</f>
        <v>0</v>
      </c>
      <c r="U615" s="39"/>
      <c r="V615" s="39"/>
      <c r="W615" s="39"/>
      <c r="X615" s="39"/>
      <c r="Y615" s="39"/>
      <c r="Z615" s="39"/>
      <c r="AA615" s="39"/>
      <c r="AB615" s="39"/>
      <c r="AC615" s="39"/>
      <c r="AD615" s="39"/>
      <c r="AE615" s="39"/>
      <c r="AR615" s="240" t="s">
        <v>357</v>
      </c>
      <c r="AT615" s="240" t="s">
        <v>352</v>
      </c>
      <c r="AU615" s="240" t="s">
        <v>84</v>
      </c>
      <c r="AY615" s="18" t="s">
        <v>350</v>
      </c>
      <c r="BE615" s="241">
        <f>IF(N615="základní",J615,0)</f>
        <v>0</v>
      </c>
      <c r="BF615" s="241">
        <f>IF(N615="snížená",J615,0)</f>
        <v>0</v>
      </c>
      <c r="BG615" s="241">
        <f>IF(N615="zákl. přenesená",J615,0)</f>
        <v>0</v>
      </c>
      <c r="BH615" s="241">
        <f>IF(N615="sníž. přenesená",J615,0)</f>
        <v>0</v>
      </c>
      <c r="BI615" s="241">
        <f>IF(N615="nulová",J615,0)</f>
        <v>0</v>
      </c>
      <c r="BJ615" s="18" t="s">
        <v>84</v>
      </c>
      <c r="BK615" s="241">
        <f>ROUND(I615*H615,2)</f>
        <v>0</v>
      </c>
      <c r="BL615" s="18" t="s">
        <v>357</v>
      </c>
      <c r="BM615" s="240" t="s">
        <v>4181</v>
      </c>
    </row>
    <row r="616" s="2" customFormat="1">
      <c r="A616" s="39"/>
      <c r="B616" s="40"/>
      <c r="C616" s="41"/>
      <c r="D616" s="242" t="s">
        <v>359</v>
      </c>
      <c r="E616" s="41"/>
      <c r="F616" s="243" t="s">
        <v>8403</v>
      </c>
      <c r="G616" s="41"/>
      <c r="H616" s="41"/>
      <c r="I616" s="244"/>
      <c r="J616" s="41"/>
      <c r="K616" s="41"/>
      <c r="L616" s="45"/>
      <c r="M616" s="245"/>
      <c r="N616" s="246"/>
      <c r="O616" s="92"/>
      <c r="P616" s="92"/>
      <c r="Q616" s="92"/>
      <c r="R616" s="92"/>
      <c r="S616" s="92"/>
      <c r="T616" s="93"/>
      <c r="U616" s="39"/>
      <c r="V616" s="39"/>
      <c r="W616" s="39"/>
      <c r="X616" s="39"/>
      <c r="Y616" s="39"/>
      <c r="Z616" s="39"/>
      <c r="AA616" s="39"/>
      <c r="AB616" s="39"/>
      <c r="AC616" s="39"/>
      <c r="AD616" s="39"/>
      <c r="AE616" s="39"/>
      <c r="AT616" s="18" t="s">
        <v>359</v>
      </c>
      <c r="AU616" s="18" t="s">
        <v>84</v>
      </c>
    </row>
    <row r="617" s="2" customFormat="1" ht="24.15" customHeight="1">
      <c r="A617" s="39"/>
      <c r="B617" s="40"/>
      <c r="C617" s="229" t="s">
        <v>2963</v>
      </c>
      <c r="D617" s="229" t="s">
        <v>352</v>
      </c>
      <c r="E617" s="230" t="s">
        <v>8667</v>
      </c>
      <c r="F617" s="231" t="s">
        <v>8647</v>
      </c>
      <c r="G617" s="232" t="s">
        <v>4932</v>
      </c>
      <c r="H617" s="233">
        <v>6</v>
      </c>
      <c r="I617" s="234"/>
      <c r="J617" s="235">
        <f>ROUND(I617*H617,2)</f>
        <v>0</v>
      </c>
      <c r="K617" s="231" t="s">
        <v>1</v>
      </c>
      <c r="L617" s="45"/>
      <c r="M617" s="236" t="s">
        <v>1</v>
      </c>
      <c r="N617" s="237" t="s">
        <v>41</v>
      </c>
      <c r="O617" s="92"/>
      <c r="P617" s="238">
        <f>O617*H617</f>
        <v>0</v>
      </c>
      <c r="Q617" s="238">
        <v>0</v>
      </c>
      <c r="R617" s="238">
        <f>Q617*H617</f>
        <v>0</v>
      </c>
      <c r="S617" s="238">
        <v>0</v>
      </c>
      <c r="T617" s="239">
        <f>S617*H617</f>
        <v>0</v>
      </c>
      <c r="U617" s="39"/>
      <c r="V617" s="39"/>
      <c r="W617" s="39"/>
      <c r="X617" s="39"/>
      <c r="Y617" s="39"/>
      <c r="Z617" s="39"/>
      <c r="AA617" s="39"/>
      <c r="AB617" s="39"/>
      <c r="AC617" s="39"/>
      <c r="AD617" s="39"/>
      <c r="AE617" s="39"/>
      <c r="AR617" s="240" t="s">
        <v>357</v>
      </c>
      <c r="AT617" s="240" t="s">
        <v>352</v>
      </c>
      <c r="AU617" s="240" t="s">
        <v>84</v>
      </c>
      <c r="AY617" s="18" t="s">
        <v>350</v>
      </c>
      <c r="BE617" s="241">
        <f>IF(N617="základní",J617,0)</f>
        <v>0</v>
      </c>
      <c r="BF617" s="241">
        <f>IF(N617="snížená",J617,0)</f>
        <v>0</v>
      </c>
      <c r="BG617" s="241">
        <f>IF(N617="zákl. přenesená",J617,0)</f>
        <v>0</v>
      </c>
      <c r="BH617" s="241">
        <f>IF(N617="sníž. přenesená",J617,0)</f>
        <v>0</v>
      </c>
      <c r="BI617" s="241">
        <f>IF(N617="nulová",J617,0)</f>
        <v>0</v>
      </c>
      <c r="BJ617" s="18" t="s">
        <v>84</v>
      </c>
      <c r="BK617" s="241">
        <f>ROUND(I617*H617,2)</f>
        <v>0</v>
      </c>
      <c r="BL617" s="18" t="s">
        <v>357</v>
      </c>
      <c r="BM617" s="240" t="s">
        <v>4189</v>
      </c>
    </row>
    <row r="618" s="2" customFormat="1">
      <c r="A618" s="39"/>
      <c r="B618" s="40"/>
      <c r="C618" s="41"/>
      <c r="D618" s="242" t="s">
        <v>359</v>
      </c>
      <c r="E618" s="41"/>
      <c r="F618" s="243" t="s">
        <v>8647</v>
      </c>
      <c r="G618" s="41"/>
      <c r="H618" s="41"/>
      <c r="I618" s="244"/>
      <c r="J618" s="41"/>
      <c r="K618" s="41"/>
      <c r="L618" s="45"/>
      <c r="M618" s="245"/>
      <c r="N618" s="246"/>
      <c r="O618" s="92"/>
      <c r="P618" s="92"/>
      <c r="Q618" s="92"/>
      <c r="R618" s="92"/>
      <c r="S618" s="92"/>
      <c r="T618" s="93"/>
      <c r="U618" s="39"/>
      <c r="V618" s="39"/>
      <c r="W618" s="39"/>
      <c r="X618" s="39"/>
      <c r="Y618" s="39"/>
      <c r="Z618" s="39"/>
      <c r="AA618" s="39"/>
      <c r="AB618" s="39"/>
      <c r="AC618" s="39"/>
      <c r="AD618" s="39"/>
      <c r="AE618" s="39"/>
      <c r="AT618" s="18" t="s">
        <v>359</v>
      </c>
      <c r="AU618" s="18" t="s">
        <v>84</v>
      </c>
    </row>
    <row r="619" s="2" customFormat="1" ht="24.15" customHeight="1">
      <c r="A619" s="39"/>
      <c r="B619" s="40"/>
      <c r="C619" s="229" t="s">
        <v>2969</v>
      </c>
      <c r="D619" s="229" t="s">
        <v>352</v>
      </c>
      <c r="E619" s="230" t="s">
        <v>8668</v>
      </c>
      <c r="F619" s="231" t="s">
        <v>8649</v>
      </c>
      <c r="G619" s="232" t="s">
        <v>8385</v>
      </c>
      <c r="H619" s="233">
        <v>58</v>
      </c>
      <c r="I619" s="234"/>
      <c r="J619" s="235">
        <f>ROUND(I619*H619,2)</f>
        <v>0</v>
      </c>
      <c r="K619" s="231" t="s">
        <v>1</v>
      </c>
      <c r="L619" s="45"/>
      <c r="M619" s="236" t="s">
        <v>1</v>
      </c>
      <c r="N619" s="237" t="s">
        <v>41</v>
      </c>
      <c r="O619" s="92"/>
      <c r="P619" s="238">
        <f>O619*H619</f>
        <v>0</v>
      </c>
      <c r="Q619" s="238">
        <v>0</v>
      </c>
      <c r="R619" s="238">
        <f>Q619*H619</f>
        <v>0</v>
      </c>
      <c r="S619" s="238">
        <v>0</v>
      </c>
      <c r="T619" s="239">
        <f>S619*H619</f>
        <v>0</v>
      </c>
      <c r="U619" s="39"/>
      <c r="V619" s="39"/>
      <c r="W619" s="39"/>
      <c r="X619" s="39"/>
      <c r="Y619" s="39"/>
      <c r="Z619" s="39"/>
      <c r="AA619" s="39"/>
      <c r="AB619" s="39"/>
      <c r="AC619" s="39"/>
      <c r="AD619" s="39"/>
      <c r="AE619" s="39"/>
      <c r="AR619" s="240" t="s">
        <v>357</v>
      </c>
      <c r="AT619" s="240" t="s">
        <v>352</v>
      </c>
      <c r="AU619" s="240" t="s">
        <v>84</v>
      </c>
      <c r="AY619" s="18" t="s">
        <v>350</v>
      </c>
      <c r="BE619" s="241">
        <f>IF(N619="základní",J619,0)</f>
        <v>0</v>
      </c>
      <c r="BF619" s="241">
        <f>IF(N619="snížená",J619,0)</f>
        <v>0</v>
      </c>
      <c r="BG619" s="241">
        <f>IF(N619="zákl. přenesená",J619,0)</f>
        <v>0</v>
      </c>
      <c r="BH619" s="241">
        <f>IF(N619="sníž. přenesená",J619,0)</f>
        <v>0</v>
      </c>
      <c r="BI619" s="241">
        <f>IF(N619="nulová",J619,0)</f>
        <v>0</v>
      </c>
      <c r="BJ619" s="18" t="s">
        <v>84</v>
      </c>
      <c r="BK619" s="241">
        <f>ROUND(I619*H619,2)</f>
        <v>0</v>
      </c>
      <c r="BL619" s="18" t="s">
        <v>357</v>
      </c>
      <c r="BM619" s="240" t="s">
        <v>4197</v>
      </c>
    </row>
    <row r="620" s="2" customFormat="1">
      <c r="A620" s="39"/>
      <c r="B620" s="40"/>
      <c r="C620" s="41"/>
      <c r="D620" s="242" t="s">
        <v>359</v>
      </c>
      <c r="E620" s="41"/>
      <c r="F620" s="243" t="s">
        <v>8649</v>
      </c>
      <c r="G620" s="41"/>
      <c r="H620" s="41"/>
      <c r="I620" s="244"/>
      <c r="J620" s="41"/>
      <c r="K620" s="41"/>
      <c r="L620" s="45"/>
      <c r="M620" s="245"/>
      <c r="N620" s="246"/>
      <c r="O620" s="92"/>
      <c r="P620" s="92"/>
      <c r="Q620" s="92"/>
      <c r="R620" s="92"/>
      <c r="S620" s="92"/>
      <c r="T620" s="93"/>
      <c r="U620" s="39"/>
      <c r="V620" s="39"/>
      <c r="W620" s="39"/>
      <c r="X620" s="39"/>
      <c r="Y620" s="39"/>
      <c r="Z620" s="39"/>
      <c r="AA620" s="39"/>
      <c r="AB620" s="39"/>
      <c r="AC620" s="39"/>
      <c r="AD620" s="39"/>
      <c r="AE620" s="39"/>
      <c r="AT620" s="18" t="s">
        <v>359</v>
      </c>
      <c r="AU620" s="18" t="s">
        <v>84</v>
      </c>
    </row>
    <row r="621" s="2" customFormat="1" ht="24.15" customHeight="1">
      <c r="A621" s="39"/>
      <c r="B621" s="40"/>
      <c r="C621" s="229" t="s">
        <v>2972</v>
      </c>
      <c r="D621" s="229" t="s">
        <v>352</v>
      </c>
      <c r="E621" s="230" t="s">
        <v>8669</v>
      </c>
      <c r="F621" s="231" t="s">
        <v>8651</v>
      </c>
      <c r="G621" s="232" t="s">
        <v>8385</v>
      </c>
      <c r="H621" s="233">
        <v>18</v>
      </c>
      <c r="I621" s="234"/>
      <c r="J621" s="235">
        <f>ROUND(I621*H621,2)</f>
        <v>0</v>
      </c>
      <c r="K621" s="231" t="s">
        <v>1</v>
      </c>
      <c r="L621" s="45"/>
      <c r="M621" s="236" t="s">
        <v>1</v>
      </c>
      <c r="N621" s="237" t="s">
        <v>41</v>
      </c>
      <c r="O621" s="92"/>
      <c r="P621" s="238">
        <f>O621*H621</f>
        <v>0</v>
      </c>
      <c r="Q621" s="238">
        <v>0</v>
      </c>
      <c r="R621" s="238">
        <f>Q621*H621</f>
        <v>0</v>
      </c>
      <c r="S621" s="238">
        <v>0</v>
      </c>
      <c r="T621" s="239">
        <f>S621*H621</f>
        <v>0</v>
      </c>
      <c r="U621" s="39"/>
      <c r="V621" s="39"/>
      <c r="W621" s="39"/>
      <c r="X621" s="39"/>
      <c r="Y621" s="39"/>
      <c r="Z621" s="39"/>
      <c r="AA621" s="39"/>
      <c r="AB621" s="39"/>
      <c r="AC621" s="39"/>
      <c r="AD621" s="39"/>
      <c r="AE621" s="39"/>
      <c r="AR621" s="240" t="s">
        <v>357</v>
      </c>
      <c r="AT621" s="240" t="s">
        <v>352</v>
      </c>
      <c r="AU621" s="240" t="s">
        <v>84</v>
      </c>
      <c r="AY621" s="18" t="s">
        <v>350</v>
      </c>
      <c r="BE621" s="241">
        <f>IF(N621="základní",J621,0)</f>
        <v>0</v>
      </c>
      <c r="BF621" s="241">
        <f>IF(N621="snížená",J621,0)</f>
        <v>0</v>
      </c>
      <c r="BG621" s="241">
        <f>IF(N621="zákl. přenesená",J621,0)</f>
        <v>0</v>
      </c>
      <c r="BH621" s="241">
        <f>IF(N621="sníž. přenesená",J621,0)</f>
        <v>0</v>
      </c>
      <c r="BI621" s="241">
        <f>IF(N621="nulová",J621,0)</f>
        <v>0</v>
      </c>
      <c r="BJ621" s="18" t="s">
        <v>84</v>
      </c>
      <c r="BK621" s="241">
        <f>ROUND(I621*H621,2)</f>
        <v>0</v>
      </c>
      <c r="BL621" s="18" t="s">
        <v>357</v>
      </c>
      <c r="BM621" s="240" t="s">
        <v>4205</v>
      </c>
    </row>
    <row r="622" s="2" customFormat="1">
      <c r="A622" s="39"/>
      <c r="B622" s="40"/>
      <c r="C622" s="41"/>
      <c r="D622" s="242" t="s">
        <v>359</v>
      </c>
      <c r="E622" s="41"/>
      <c r="F622" s="243" t="s">
        <v>8651</v>
      </c>
      <c r="G622" s="41"/>
      <c r="H622" s="41"/>
      <c r="I622" s="244"/>
      <c r="J622" s="41"/>
      <c r="K622" s="41"/>
      <c r="L622" s="45"/>
      <c r="M622" s="245"/>
      <c r="N622" s="246"/>
      <c r="O622" s="92"/>
      <c r="P622" s="92"/>
      <c r="Q622" s="92"/>
      <c r="R622" s="92"/>
      <c r="S622" s="92"/>
      <c r="T622" s="93"/>
      <c r="U622" s="39"/>
      <c r="V622" s="39"/>
      <c r="W622" s="39"/>
      <c r="X622" s="39"/>
      <c r="Y622" s="39"/>
      <c r="Z622" s="39"/>
      <c r="AA622" s="39"/>
      <c r="AB622" s="39"/>
      <c r="AC622" s="39"/>
      <c r="AD622" s="39"/>
      <c r="AE622" s="39"/>
      <c r="AT622" s="18" t="s">
        <v>359</v>
      </c>
      <c r="AU622" s="18" t="s">
        <v>84</v>
      </c>
    </row>
    <row r="623" s="2" customFormat="1" ht="24.15" customHeight="1">
      <c r="A623" s="39"/>
      <c r="B623" s="40"/>
      <c r="C623" s="229" t="s">
        <v>2978</v>
      </c>
      <c r="D623" s="229" t="s">
        <v>352</v>
      </c>
      <c r="E623" s="230" t="s">
        <v>8670</v>
      </c>
      <c r="F623" s="231" t="s">
        <v>8298</v>
      </c>
      <c r="G623" s="232" t="s">
        <v>355</v>
      </c>
      <c r="H623" s="233">
        <v>64</v>
      </c>
      <c r="I623" s="234"/>
      <c r="J623" s="235">
        <f>ROUND(I623*H623,2)</f>
        <v>0</v>
      </c>
      <c r="K623" s="231" t="s">
        <v>1</v>
      </c>
      <c r="L623" s="45"/>
      <c r="M623" s="236" t="s">
        <v>1</v>
      </c>
      <c r="N623" s="237" t="s">
        <v>41</v>
      </c>
      <c r="O623" s="92"/>
      <c r="P623" s="238">
        <f>O623*H623</f>
        <v>0</v>
      </c>
      <c r="Q623" s="238">
        <v>0</v>
      </c>
      <c r="R623" s="238">
        <f>Q623*H623</f>
        <v>0</v>
      </c>
      <c r="S623" s="238">
        <v>0</v>
      </c>
      <c r="T623" s="239">
        <f>S623*H623</f>
        <v>0</v>
      </c>
      <c r="U623" s="39"/>
      <c r="V623" s="39"/>
      <c r="W623" s="39"/>
      <c r="X623" s="39"/>
      <c r="Y623" s="39"/>
      <c r="Z623" s="39"/>
      <c r="AA623" s="39"/>
      <c r="AB623" s="39"/>
      <c r="AC623" s="39"/>
      <c r="AD623" s="39"/>
      <c r="AE623" s="39"/>
      <c r="AR623" s="240" t="s">
        <v>357</v>
      </c>
      <c r="AT623" s="240" t="s">
        <v>352</v>
      </c>
      <c r="AU623" s="240" t="s">
        <v>84</v>
      </c>
      <c r="AY623" s="18" t="s">
        <v>350</v>
      </c>
      <c r="BE623" s="241">
        <f>IF(N623="základní",J623,0)</f>
        <v>0</v>
      </c>
      <c r="BF623" s="241">
        <f>IF(N623="snížená",J623,0)</f>
        <v>0</v>
      </c>
      <c r="BG623" s="241">
        <f>IF(N623="zákl. přenesená",J623,0)</f>
        <v>0</v>
      </c>
      <c r="BH623" s="241">
        <f>IF(N623="sníž. přenesená",J623,0)</f>
        <v>0</v>
      </c>
      <c r="BI623" s="241">
        <f>IF(N623="nulová",J623,0)</f>
        <v>0</v>
      </c>
      <c r="BJ623" s="18" t="s">
        <v>84</v>
      </c>
      <c r="BK623" s="241">
        <f>ROUND(I623*H623,2)</f>
        <v>0</v>
      </c>
      <c r="BL623" s="18" t="s">
        <v>357</v>
      </c>
      <c r="BM623" s="240" t="s">
        <v>4213</v>
      </c>
    </row>
    <row r="624" s="2" customFormat="1">
      <c r="A624" s="39"/>
      <c r="B624" s="40"/>
      <c r="C624" s="41"/>
      <c r="D624" s="242" t="s">
        <v>359</v>
      </c>
      <c r="E624" s="41"/>
      <c r="F624" s="243" t="s">
        <v>8298</v>
      </c>
      <c r="G624" s="41"/>
      <c r="H624" s="41"/>
      <c r="I624" s="244"/>
      <c r="J624" s="41"/>
      <c r="K624" s="41"/>
      <c r="L624" s="45"/>
      <c r="M624" s="245"/>
      <c r="N624" s="246"/>
      <c r="O624" s="92"/>
      <c r="P624" s="92"/>
      <c r="Q624" s="92"/>
      <c r="R624" s="92"/>
      <c r="S624" s="92"/>
      <c r="T624" s="93"/>
      <c r="U624" s="39"/>
      <c r="V624" s="39"/>
      <c r="W624" s="39"/>
      <c r="X624" s="39"/>
      <c r="Y624" s="39"/>
      <c r="Z624" s="39"/>
      <c r="AA624" s="39"/>
      <c r="AB624" s="39"/>
      <c r="AC624" s="39"/>
      <c r="AD624" s="39"/>
      <c r="AE624" s="39"/>
      <c r="AT624" s="18" t="s">
        <v>359</v>
      </c>
      <c r="AU624" s="18" t="s">
        <v>84</v>
      </c>
    </row>
    <row r="625" s="2" customFormat="1" ht="24.15" customHeight="1">
      <c r="A625" s="39"/>
      <c r="B625" s="40"/>
      <c r="C625" s="229" t="s">
        <v>2983</v>
      </c>
      <c r="D625" s="229" t="s">
        <v>352</v>
      </c>
      <c r="E625" s="230" t="s">
        <v>8671</v>
      </c>
      <c r="F625" s="231" t="s">
        <v>8300</v>
      </c>
      <c r="G625" s="232" t="s">
        <v>355</v>
      </c>
      <c r="H625" s="233">
        <v>35</v>
      </c>
      <c r="I625" s="234"/>
      <c r="J625" s="235">
        <f>ROUND(I625*H625,2)</f>
        <v>0</v>
      </c>
      <c r="K625" s="231" t="s">
        <v>1</v>
      </c>
      <c r="L625" s="45"/>
      <c r="M625" s="236" t="s">
        <v>1</v>
      </c>
      <c r="N625" s="237" t="s">
        <v>41</v>
      </c>
      <c r="O625" s="92"/>
      <c r="P625" s="238">
        <f>O625*H625</f>
        <v>0</v>
      </c>
      <c r="Q625" s="238">
        <v>0</v>
      </c>
      <c r="R625" s="238">
        <f>Q625*H625</f>
        <v>0</v>
      </c>
      <c r="S625" s="238">
        <v>0</v>
      </c>
      <c r="T625" s="239">
        <f>S625*H625</f>
        <v>0</v>
      </c>
      <c r="U625" s="39"/>
      <c r="V625" s="39"/>
      <c r="W625" s="39"/>
      <c r="X625" s="39"/>
      <c r="Y625" s="39"/>
      <c r="Z625" s="39"/>
      <c r="AA625" s="39"/>
      <c r="AB625" s="39"/>
      <c r="AC625" s="39"/>
      <c r="AD625" s="39"/>
      <c r="AE625" s="39"/>
      <c r="AR625" s="240" t="s">
        <v>357</v>
      </c>
      <c r="AT625" s="240" t="s">
        <v>352</v>
      </c>
      <c r="AU625" s="240" t="s">
        <v>84</v>
      </c>
      <c r="AY625" s="18" t="s">
        <v>350</v>
      </c>
      <c r="BE625" s="241">
        <f>IF(N625="základní",J625,0)</f>
        <v>0</v>
      </c>
      <c r="BF625" s="241">
        <f>IF(N625="snížená",J625,0)</f>
        <v>0</v>
      </c>
      <c r="BG625" s="241">
        <f>IF(N625="zákl. přenesená",J625,0)</f>
        <v>0</v>
      </c>
      <c r="BH625" s="241">
        <f>IF(N625="sníž. přenesená",J625,0)</f>
        <v>0</v>
      </c>
      <c r="BI625" s="241">
        <f>IF(N625="nulová",J625,0)</f>
        <v>0</v>
      </c>
      <c r="BJ625" s="18" t="s">
        <v>84</v>
      </c>
      <c r="BK625" s="241">
        <f>ROUND(I625*H625,2)</f>
        <v>0</v>
      </c>
      <c r="BL625" s="18" t="s">
        <v>357</v>
      </c>
      <c r="BM625" s="240" t="s">
        <v>4221</v>
      </c>
    </row>
    <row r="626" s="2" customFormat="1">
      <c r="A626" s="39"/>
      <c r="B626" s="40"/>
      <c r="C626" s="41"/>
      <c r="D626" s="242" t="s">
        <v>359</v>
      </c>
      <c r="E626" s="41"/>
      <c r="F626" s="243" t="s">
        <v>8300</v>
      </c>
      <c r="G626" s="41"/>
      <c r="H626" s="41"/>
      <c r="I626" s="244"/>
      <c r="J626" s="41"/>
      <c r="K626" s="41"/>
      <c r="L626" s="45"/>
      <c r="M626" s="245"/>
      <c r="N626" s="246"/>
      <c r="O626" s="92"/>
      <c r="P626" s="92"/>
      <c r="Q626" s="92"/>
      <c r="R626" s="92"/>
      <c r="S626" s="92"/>
      <c r="T626" s="93"/>
      <c r="U626" s="39"/>
      <c r="V626" s="39"/>
      <c r="W626" s="39"/>
      <c r="X626" s="39"/>
      <c r="Y626" s="39"/>
      <c r="Z626" s="39"/>
      <c r="AA626" s="39"/>
      <c r="AB626" s="39"/>
      <c r="AC626" s="39"/>
      <c r="AD626" s="39"/>
      <c r="AE626" s="39"/>
      <c r="AT626" s="18" t="s">
        <v>359</v>
      </c>
      <c r="AU626" s="18" t="s">
        <v>84</v>
      </c>
    </row>
    <row r="627" s="2" customFormat="1" ht="24.15" customHeight="1">
      <c r="A627" s="39"/>
      <c r="B627" s="40"/>
      <c r="C627" s="229" t="s">
        <v>2990</v>
      </c>
      <c r="D627" s="229" t="s">
        <v>352</v>
      </c>
      <c r="E627" s="230" t="s">
        <v>8672</v>
      </c>
      <c r="F627" s="231" t="s">
        <v>8382</v>
      </c>
      <c r="G627" s="232" t="s">
        <v>355</v>
      </c>
      <c r="H627" s="233">
        <v>44</v>
      </c>
      <c r="I627" s="234"/>
      <c r="J627" s="235">
        <f>ROUND(I627*H627,2)</f>
        <v>0</v>
      </c>
      <c r="K627" s="231" t="s">
        <v>1</v>
      </c>
      <c r="L627" s="45"/>
      <c r="M627" s="236" t="s">
        <v>1</v>
      </c>
      <c r="N627" s="237" t="s">
        <v>41</v>
      </c>
      <c r="O627" s="92"/>
      <c r="P627" s="238">
        <f>O627*H627</f>
        <v>0</v>
      </c>
      <c r="Q627" s="238">
        <v>0</v>
      </c>
      <c r="R627" s="238">
        <f>Q627*H627</f>
        <v>0</v>
      </c>
      <c r="S627" s="238">
        <v>0</v>
      </c>
      <c r="T627" s="239">
        <f>S627*H627</f>
        <v>0</v>
      </c>
      <c r="U627" s="39"/>
      <c r="V627" s="39"/>
      <c r="W627" s="39"/>
      <c r="X627" s="39"/>
      <c r="Y627" s="39"/>
      <c r="Z627" s="39"/>
      <c r="AA627" s="39"/>
      <c r="AB627" s="39"/>
      <c r="AC627" s="39"/>
      <c r="AD627" s="39"/>
      <c r="AE627" s="39"/>
      <c r="AR627" s="240" t="s">
        <v>357</v>
      </c>
      <c r="AT627" s="240" t="s">
        <v>352</v>
      </c>
      <c r="AU627" s="240" t="s">
        <v>84</v>
      </c>
      <c r="AY627" s="18" t="s">
        <v>350</v>
      </c>
      <c r="BE627" s="241">
        <f>IF(N627="základní",J627,0)</f>
        <v>0</v>
      </c>
      <c r="BF627" s="241">
        <f>IF(N627="snížená",J627,0)</f>
        <v>0</v>
      </c>
      <c r="BG627" s="241">
        <f>IF(N627="zákl. přenesená",J627,0)</f>
        <v>0</v>
      </c>
      <c r="BH627" s="241">
        <f>IF(N627="sníž. přenesená",J627,0)</f>
        <v>0</v>
      </c>
      <c r="BI627" s="241">
        <f>IF(N627="nulová",J627,0)</f>
        <v>0</v>
      </c>
      <c r="BJ627" s="18" t="s">
        <v>84</v>
      </c>
      <c r="BK627" s="241">
        <f>ROUND(I627*H627,2)</f>
        <v>0</v>
      </c>
      <c r="BL627" s="18" t="s">
        <v>357</v>
      </c>
      <c r="BM627" s="240" t="s">
        <v>4229</v>
      </c>
    </row>
    <row r="628" s="2" customFormat="1">
      <c r="A628" s="39"/>
      <c r="B628" s="40"/>
      <c r="C628" s="41"/>
      <c r="D628" s="242" t="s">
        <v>359</v>
      </c>
      <c r="E628" s="41"/>
      <c r="F628" s="243" t="s">
        <v>8382</v>
      </c>
      <c r="G628" s="41"/>
      <c r="H628" s="41"/>
      <c r="I628" s="244"/>
      <c r="J628" s="41"/>
      <c r="K628" s="41"/>
      <c r="L628" s="45"/>
      <c r="M628" s="245"/>
      <c r="N628" s="246"/>
      <c r="O628" s="92"/>
      <c r="P628" s="92"/>
      <c r="Q628" s="92"/>
      <c r="R628" s="92"/>
      <c r="S628" s="92"/>
      <c r="T628" s="93"/>
      <c r="U628" s="39"/>
      <c r="V628" s="39"/>
      <c r="W628" s="39"/>
      <c r="X628" s="39"/>
      <c r="Y628" s="39"/>
      <c r="Z628" s="39"/>
      <c r="AA628" s="39"/>
      <c r="AB628" s="39"/>
      <c r="AC628" s="39"/>
      <c r="AD628" s="39"/>
      <c r="AE628" s="39"/>
      <c r="AT628" s="18" t="s">
        <v>359</v>
      </c>
      <c r="AU628" s="18" t="s">
        <v>84</v>
      </c>
    </row>
    <row r="629" s="2" customFormat="1" ht="16.5" customHeight="1">
      <c r="A629" s="39"/>
      <c r="B629" s="40"/>
      <c r="C629" s="229" t="s">
        <v>3003</v>
      </c>
      <c r="D629" s="229" t="s">
        <v>352</v>
      </c>
      <c r="E629" s="230" t="s">
        <v>8673</v>
      </c>
      <c r="F629" s="231" t="s">
        <v>8302</v>
      </c>
      <c r="G629" s="232" t="s">
        <v>355</v>
      </c>
      <c r="H629" s="233">
        <v>94</v>
      </c>
      <c r="I629" s="234"/>
      <c r="J629" s="235">
        <f>ROUND(I629*H629,2)</f>
        <v>0</v>
      </c>
      <c r="K629" s="231" t="s">
        <v>1</v>
      </c>
      <c r="L629" s="45"/>
      <c r="M629" s="236" t="s">
        <v>1</v>
      </c>
      <c r="N629" s="237" t="s">
        <v>41</v>
      </c>
      <c r="O629" s="92"/>
      <c r="P629" s="238">
        <f>O629*H629</f>
        <v>0</v>
      </c>
      <c r="Q629" s="238">
        <v>0</v>
      </c>
      <c r="R629" s="238">
        <f>Q629*H629</f>
        <v>0</v>
      </c>
      <c r="S629" s="238">
        <v>0</v>
      </c>
      <c r="T629" s="239">
        <f>S629*H629</f>
        <v>0</v>
      </c>
      <c r="U629" s="39"/>
      <c r="V629" s="39"/>
      <c r="W629" s="39"/>
      <c r="X629" s="39"/>
      <c r="Y629" s="39"/>
      <c r="Z629" s="39"/>
      <c r="AA629" s="39"/>
      <c r="AB629" s="39"/>
      <c r="AC629" s="39"/>
      <c r="AD629" s="39"/>
      <c r="AE629" s="39"/>
      <c r="AR629" s="240" t="s">
        <v>357</v>
      </c>
      <c r="AT629" s="240" t="s">
        <v>352</v>
      </c>
      <c r="AU629" s="240" t="s">
        <v>84</v>
      </c>
      <c r="AY629" s="18" t="s">
        <v>350</v>
      </c>
      <c r="BE629" s="241">
        <f>IF(N629="základní",J629,0)</f>
        <v>0</v>
      </c>
      <c r="BF629" s="241">
        <f>IF(N629="snížená",J629,0)</f>
        <v>0</v>
      </c>
      <c r="BG629" s="241">
        <f>IF(N629="zákl. přenesená",J629,0)</f>
        <v>0</v>
      </c>
      <c r="BH629" s="241">
        <f>IF(N629="sníž. přenesená",J629,0)</f>
        <v>0</v>
      </c>
      <c r="BI629" s="241">
        <f>IF(N629="nulová",J629,0)</f>
        <v>0</v>
      </c>
      <c r="BJ629" s="18" t="s">
        <v>84</v>
      </c>
      <c r="BK629" s="241">
        <f>ROUND(I629*H629,2)</f>
        <v>0</v>
      </c>
      <c r="BL629" s="18" t="s">
        <v>357</v>
      </c>
      <c r="BM629" s="240" t="s">
        <v>4237</v>
      </c>
    </row>
    <row r="630" s="2" customFormat="1">
      <c r="A630" s="39"/>
      <c r="B630" s="40"/>
      <c r="C630" s="41"/>
      <c r="D630" s="242" t="s">
        <v>359</v>
      </c>
      <c r="E630" s="41"/>
      <c r="F630" s="243" t="s">
        <v>8302</v>
      </c>
      <c r="G630" s="41"/>
      <c r="H630" s="41"/>
      <c r="I630" s="244"/>
      <c r="J630" s="41"/>
      <c r="K630" s="41"/>
      <c r="L630" s="45"/>
      <c r="M630" s="245"/>
      <c r="N630" s="246"/>
      <c r="O630" s="92"/>
      <c r="P630" s="92"/>
      <c r="Q630" s="92"/>
      <c r="R630" s="92"/>
      <c r="S630" s="92"/>
      <c r="T630" s="93"/>
      <c r="U630" s="39"/>
      <c r="V630" s="39"/>
      <c r="W630" s="39"/>
      <c r="X630" s="39"/>
      <c r="Y630" s="39"/>
      <c r="Z630" s="39"/>
      <c r="AA630" s="39"/>
      <c r="AB630" s="39"/>
      <c r="AC630" s="39"/>
      <c r="AD630" s="39"/>
      <c r="AE630" s="39"/>
      <c r="AT630" s="18" t="s">
        <v>359</v>
      </c>
      <c r="AU630" s="18" t="s">
        <v>84</v>
      </c>
    </row>
    <row r="631" s="2" customFormat="1" ht="16.5" customHeight="1">
      <c r="A631" s="39"/>
      <c r="B631" s="40"/>
      <c r="C631" s="229" t="s">
        <v>3011</v>
      </c>
      <c r="D631" s="229" t="s">
        <v>352</v>
      </c>
      <c r="E631" s="230" t="s">
        <v>8674</v>
      </c>
      <c r="F631" s="231" t="s">
        <v>8308</v>
      </c>
      <c r="G631" s="232" t="s">
        <v>5017</v>
      </c>
      <c r="H631" s="233">
        <v>1</v>
      </c>
      <c r="I631" s="234"/>
      <c r="J631" s="235">
        <f>ROUND(I631*H631,2)</f>
        <v>0</v>
      </c>
      <c r="K631" s="231" t="s">
        <v>1</v>
      </c>
      <c r="L631" s="45"/>
      <c r="M631" s="236" t="s">
        <v>1</v>
      </c>
      <c r="N631" s="237" t="s">
        <v>41</v>
      </c>
      <c r="O631" s="92"/>
      <c r="P631" s="238">
        <f>O631*H631</f>
        <v>0</v>
      </c>
      <c r="Q631" s="238">
        <v>0</v>
      </c>
      <c r="R631" s="238">
        <f>Q631*H631</f>
        <v>0</v>
      </c>
      <c r="S631" s="238">
        <v>0</v>
      </c>
      <c r="T631" s="239">
        <f>S631*H631</f>
        <v>0</v>
      </c>
      <c r="U631" s="39"/>
      <c r="V631" s="39"/>
      <c r="W631" s="39"/>
      <c r="X631" s="39"/>
      <c r="Y631" s="39"/>
      <c r="Z631" s="39"/>
      <c r="AA631" s="39"/>
      <c r="AB631" s="39"/>
      <c r="AC631" s="39"/>
      <c r="AD631" s="39"/>
      <c r="AE631" s="39"/>
      <c r="AR631" s="240" t="s">
        <v>357</v>
      </c>
      <c r="AT631" s="240" t="s">
        <v>352</v>
      </c>
      <c r="AU631" s="240" t="s">
        <v>84</v>
      </c>
      <c r="AY631" s="18" t="s">
        <v>350</v>
      </c>
      <c r="BE631" s="241">
        <f>IF(N631="základní",J631,0)</f>
        <v>0</v>
      </c>
      <c r="BF631" s="241">
        <f>IF(N631="snížená",J631,0)</f>
        <v>0</v>
      </c>
      <c r="BG631" s="241">
        <f>IF(N631="zákl. přenesená",J631,0)</f>
        <v>0</v>
      </c>
      <c r="BH631" s="241">
        <f>IF(N631="sníž. přenesená",J631,0)</f>
        <v>0</v>
      </c>
      <c r="BI631" s="241">
        <f>IF(N631="nulová",J631,0)</f>
        <v>0</v>
      </c>
      <c r="BJ631" s="18" t="s">
        <v>84</v>
      </c>
      <c r="BK631" s="241">
        <f>ROUND(I631*H631,2)</f>
        <v>0</v>
      </c>
      <c r="BL631" s="18" t="s">
        <v>357</v>
      </c>
      <c r="BM631" s="240" t="s">
        <v>4245</v>
      </c>
    </row>
    <row r="632" s="2" customFormat="1">
      <c r="A632" s="39"/>
      <c r="B632" s="40"/>
      <c r="C632" s="41"/>
      <c r="D632" s="242" t="s">
        <v>359</v>
      </c>
      <c r="E632" s="41"/>
      <c r="F632" s="243" t="s">
        <v>8308</v>
      </c>
      <c r="G632" s="41"/>
      <c r="H632" s="41"/>
      <c r="I632" s="244"/>
      <c r="J632" s="41"/>
      <c r="K632" s="41"/>
      <c r="L632" s="45"/>
      <c r="M632" s="245"/>
      <c r="N632" s="246"/>
      <c r="O632" s="92"/>
      <c r="P632" s="92"/>
      <c r="Q632" s="92"/>
      <c r="R632" s="92"/>
      <c r="S632" s="92"/>
      <c r="T632" s="93"/>
      <c r="U632" s="39"/>
      <c r="V632" s="39"/>
      <c r="W632" s="39"/>
      <c r="X632" s="39"/>
      <c r="Y632" s="39"/>
      <c r="Z632" s="39"/>
      <c r="AA632" s="39"/>
      <c r="AB632" s="39"/>
      <c r="AC632" s="39"/>
      <c r="AD632" s="39"/>
      <c r="AE632" s="39"/>
      <c r="AT632" s="18" t="s">
        <v>359</v>
      </c>
      <c r="AU632" s="18" t="s">
        <v>84</v>
      </c>
    </row>
    <row r="633" s="12" customFormat="1" ht="25.92" customHeight="1">
      <c r="A633" s="12"/>
      <c r="B633" s="213"/>
      <c r="C633" s="214"/>
      <c r="D633" s="215" t="s">
        <v>75</v>
      </c>
      <c r="E633" s="216" t="s">
        <v>8675</v>
      </c>
      <c r="F633" s="216" t="s">
        <v>8676</v>
      </c>
      <c r="G633" s="214"/>
      <c r="H633" s="214"/>
      <c r="I633" s="217"/>
      <c r="J633" s="218">
        <f>BK633</f>
        <v>0</v>
      </c>
      <c r="K633" s="214"/>
      <c r="L633" s="219"/>
      <c r="M633" s="220"/>
      <c r="N633" s="221"/>
      <c r="O633" s="221"/>
      <c r="P633" s="222">
        <f>SUM(P634:P647)</f>
        <v>0</v>
      </c>
      <c r="Q633" s="221"/>
      <c r="R633" s="222">
        <f>SUM(R634:R647)</f>
        <v>0</v>
      </c>
      <c r="S633" s="221"/>
      <c r="T633" s="223">
        <f>SUM(T634:T647)</f>
        <v>0</v>
      </c>
      <c r="U633" s="12"/>
      <c r="V633" s="12"/>
      <c r="W633" s="12"/>
      <c r="X633" s="12"/>
      <c r="Y633" s="12"/>
      <c r="Z633" s="12"/>
      <c r="AA633" s="12"/>
      <c r="AB633" s="12"/>
      <c r="AC633" s="12"/>
      <c r="AD633" s="12"/>
      <c r="AE633" s="12"/>
      <c r="AR633" s="224" t="s">
        <v>84</v>
      </c>
      <c r="AT633" s="225" t="s">
        <v>75</v>
      </c>
      <c r="AU633" s="225" t="s">
        <v>76</v>
      </c>
      <c r="AY633" s="224" t="s">
        <v>350</v>
      </c>
      <c r="BK633" s="226">
        <f>SUM(BK634:BK647)</f>
        <v>0</v>
      </c>
    </row>
    <row r="634" s="2" customFormat="1" ht="33" customHeight="1">
      <c r="A634" s="39"/>
      <c r="B634" s="40"/>
      <c r="C634" s="229" t="s">
        <v>3020</v>
      </c>
      <c r="D634" s="229" t="s">
        <v>352</v>
      </c>
      <c r="E634" s="230" t="s">
        <v>8677</v>
      </c>
      <c r="F634" s="231" t="s">
        <v>8678</v>
      </c>
      <c r="G634" s="232" t="s">
        <v>4932</v>
      </c>
      <c r="H634" s="233">
        <v>1</v>
      </c>
      <c r="I634" s="234"/>
      <c r="J634" s="235">
        <f>ROUND(I634*H634,2)</f>
        <v>0</v>
      </c>
      <c r="K634" s="231" t="s">
        <v>1</v>
      </c>
      <c r="L634" s="45"/>
      <c r="M634" s="236" t="s">
        <v>1</v>
      </c>
      <c r="N634" s="237" t="s">
        <v>41</v>
      </c>
      <c r="O634" s="92"/>
      <c r="P634" s="238">
        <f>O634*H634</f>
        <v>0</v>
      </c>
      <c r="Q634" s="238">
        <v>0</v>
      </c>
      <c r="R634" s="238">
        <f>Q634*H634</f>
        <v>0</v>
      </c>
      <c r="S634" s="238">
        <v>0</v>
      </c>
      <c r="T634" s="239">
        <f>S634*H634</f>
        <v>0</v>
      </c>
      <c r="U634" s="39"/>
      <c r="V634" s="39"/>
      <c r="W634" s="39"/>
      <c r="X634" s="39"/>
      <c r="Y634" s="39"/>
      <c r="Z634" s="39"/>
      <c r="AA634" s="39"/>
      <c r="AB634" s="39"/>
      <c r="AC634" s="39"/>
      <c r="AD634" s="39"/>
      <c r="AE634" s="39"/>
      <c r="AR634" s="240" t="s">
        <v>357</v>
      </c>
      <c r="AT634" s="240" t="s">
        <v>352</v>
      </c>
      <c r="AU634" s="240" t="s">
        <v>84</v>
      </c>
      <c r="AY634" s="18" t="s">
        <v>350</v>
      </c>
      <c r="BE634" s="241">
        <f>IF(N634="základní",J634,0)</f>
        <v>0</v>
      </c>
      <c r="BF634" s="241">
        <f>IF(N634="snížená",J634,0)</f>
        <v>0</v>
      </c>
      <c r="BG634" s="241">
        <f>IF(N634="zákl. přenesená",J634,0)</f>
        <v>0</v>
      </c>
      <c r="BH634" s="241">
        <f>IF(N634="sníž. přenesená",J634,0)</f>
        <v>0</v>
      </c>
      <c r="BI634" s="241">
        <f>IF(N634="nulová",J634,0)</f>
        <v>0</v>
      </c>
      <c r="BJ634" s="18" t="s">
        <v>84</v>
      </c>
      <c r="BK634" s="241">
        <f>ROUND(I634*H634,2)</f>
        <v>0</v>
      </c>
      <c r="BL634" s="18" t="s">
        <v>357</v>
      </c>
      <c r="BM634" s="240" t="s">
        <v>4253</v>
      </c>
    </row>
    <row r="635" s="2" customFormat="1">
      <c r="A635" s="39"/>
      <c r="B635" s="40"/>
      <c r="C635" s="41"/>
      <c r="D635" s="242" t="s">
        <v>359</v>
      </c>
      <c r="E635" s="41"/>
      <c r="F635" s="243" t="s">
        <v>8678</v>
      </c>
      <c r="G635" s="41"/>
      <c r="H635" s="41"/>
      <c r="I635" s="244"/>
      <c r="J635" s="41"/>
      <c r="K635" s="41"/>
      <c r="L635" s="45"/>
      <c r="M635" s="245"/>
      <c r="N635" s="246"/>
      <c r="O635" s="92"/>
      <c r="P635" s="92"/>
      <c r="Q635" s="92"/>
      <c r="R635" s="92"/>
      <c r="S635" s="92"/>
      <c r="T635" s="93"/>
      <c r="U635" s="39"/>
      <c r="V635" s="39"/>
      <c r="W635" s="39"/>
      <c r="X635" s="39"/>
      <c r="Y635" s="39"/>
      <c r="Z635" s="39"/>
      <c r="AA635" s="39"/>
      <c r="AB635" s="39"/>
      <c r="AC635" s="39"/>
      <c r="AD635" s="39"/>
      <c r="AE635" s="39"/>
      <c r="AT635" s="18" t="s">
        <v>359</v>
      </c>
      <c r="AU635" s="18" t="s">
        <v>84</v>
      </c>
    </row>
    <row r="636" s="2" customFormat="1" ht="16.5" customHeight="1">
      <c r="A636" s="39"/>
      <c r="B636" s="40"/>
      <c r="C636" s="229" t="s">
        <v>3030</v>
      </c>
      <c r="D636" s="229" t="s">
        <v>352</v>
      </c>
      <c r="E636" s="230" t="s">
        <v>8679</v>
      </c>
      <c r="F636" s="231" t="s">
        <v>8570</v>
      </c>
      <c r="G636" s="232" t="s">
        <v>4932</v>
      </c>
      <c r="H636" s="233">
        <v>1</v>
      </c>
      <c r="I636" s="234"/>
      <c r="J636" s="235">
        <f>ROUND(I636*H636,2)</f>
        <v>0</v>
      </c>
      <c r="K636" s="231" t="s">
        <v>1</v>
      </c>
      <c r="L636" s="45"/>
      <c r="M636" s="236" t="s">
        <v>1</v>
      </c>
      <c r="N636" s="237" t="s">
        <v>41</v>
      </c>
      <c r="O636" s="92"/>
      <c r="P636" s="238">
        <f>O636*H636</f>
        <v>0</v>
      </c>
      <c r="Q636" s="238">
        <v>0</v>
      </c>
      <c r="R636" s="238">
        <f>Q636*H636</f>
        <v>0</v>
      </c>
      <c r="S636" s="238">
        <v>0</v>
      </c>
      <c r="T636" s="239">
        <f>S636*H636</f>
        <v>0</v>
      </c>
      <c r="U636" s="39"/>
      <c r="V636" s="39"/>
      <c r="W636" s="39"/>
      <c r="X636" s="39"/>
      <c r="Y636" s="39"/>
      <c r="Z636" s="39"/>
      <c r="AA636" s="39"/>
      <c r="AB636" s="39"/>
      <c r="AC636" s="39"/>
      <c r="AD636" s="39"/>
      <c r="AE636" s="39"/>
      <c r="AR636" s="240" t="s">
        <v>357</v>
      </c>
      <c r="AT636" s="240" t="s">
        <v>352</v>
      </c>
      <c r="AU636" s="240" t="s">
        <v>84</v>
      </c>
      <c r="AY636" s="18" t="s">
        <v>350</v>
      </c>
      <c r="BE636" s="241">
        <f>IF(N636="základní",J636,0)</f>
        <v>0</v>
      </c>
      <c r="BF636" s="241">
        <f>IF(N636="snížená",J636,0)</f>
        <v>0</v>
      </c>
      <c r="BG636" s="241">
        <f>IF(N636="zákl. přenesená",J636,0)</f>
        <v>0</v>
      </c>
      <c r="BH636" s="241">
        <f>IF(N636="sníž. přenesená",J636,0)</f>
        <v>0</v>
      </c>
      <c r="BI636" s="241">
        <f>IF(N636="nulová",J636,0)</f>
        <v>0</v>
      </c>
      <c r="BJ636" s="18" t="s">
        <v>84</v>
      </c>
      <c r="BK636" s="241">
        <f>ROUND(I636*H636,2)</f>
        <v>0</v>
      </c>
      <c r="BL636" s="18" t="s">
        <v>357</v>
      </c>
      <c r="BM636" s="240" t="s">
        <v>4261</v>
      </c>
    </row>
    <row r="637" s="2" customFormat="1">
      <c r="A637" s="39"/>
      <c r="B637" s="40"/>
      <c r="C637" s="41"/>
      <c r="D637" s="242" t="s">
        <v>359</v>
      </c>
      <c r="E637" s="41"/>
      <c r="F637" s="243" t="s">
        <v>8570</v>
      </c>
      <c r="G637" s="41"/>
      <c r="H637" s="41"/>
      <c r="I637" s="244"/>
      <c r="J637" s="41"/>
      <c r="K637" s="41"/>
      <c r="L637" s="45"/>
      <c r="M637" s="245"/>
      <c r="N637" s="246"/>
      <c r="O637" s="92"/>
      <c r="P637" s="92"/>
      <c r="Q637" s="92"/>
      <c r="R637" s="92"/>
      <c r="S637" s="92"/>
      <c r="T637" s="93"/>
      <c r="U637" s="39"/>
      <c r="V637" s="39"/>
      <c r="W637" s="39"/>
      <c r="X637" s="39"/>
      <c r="Y637" s="39"/>
      <c r="Z637" s="39"/>
      <c r="AA637" s="39"/>
      <c r="AB637" s="39"/>
      <c r="AC637" s="39"/>
      <c r="AD637" s="39"/>
      <c r="AE637" s="39"/>
      <c r="AT637" s="18" t="s">
        <v>359</v>
      </c>
      <c r="AU637" s="18" t="s">
        <v>84</v>
      </c>
    </row>
    <row r="638" s="2" customFormat="1" ht="16.5" customHeight="1">
      <c r="A638" s="39"/>
      <c r="B638" s="40"/>
      <c r="C638" s="229" t="s">
        <v>3037</v>
      </c>
      <c r="D638" s="229" t="s">
        <v>352</v>
      </c>
      <c r="E638" s="230" t="s">
        <v>8680</v>
      </c>
      <c r="F638" s="231" t="s">
        <v>8681</v>
      </c>
      <c r="G638" s="232" t="s">
        <v>4932</v>
      </c>
      <c r="H638" s="233">
        <v>1</v>
      </c>
      <c r="I638" s="234"/>
      <c r="J638" s="235">
        <f>ROUND(I638*H638,2)</f>
        <v>0</v>
      </c>
      <c r="K638" s="231" t="s">
        <v>1</v>
      </c>
      <c r="L638" s="45"/>
      <c r="M638" s="236" t="s">
        <v>1</v>
      </c>
      <c r="N638" s="237" t="s">
        <v>41</v>
      </c>
      <c r="O638" s="92"/>
      <c r="P638" s="238">
        <f>O638*H638</f>
        <v>0</v>
      </c>
      <c r="Q638" s="238">
        <v>0</v>
      </c>
      <c r="R638" s="238">
        <f>Q638*H638</f>
        <v>0</v>
      </c>
      <c r="S638" s="238">
        <v>0</v>
      </c>
      <c r="T638" s="239">
        <f>S638*H638</f>
        <v>0</v>
      </c>
      <c r="U638" s="39"/>
      <c r="V638" s="39"/>
      <c r="W638" s="39"/>
      <c r="X638" s="39"/>
      <c r="Y638" s="39"/>
      <c r="Z638" s="39"/>
      <c r="AA638" s="39"/>
      <c r="AB638" s="39"/>
      <c r="AC638" s="39"/>
      <c r="AD638" s="39"/>
      <c r="AE638" s="39"/>
      <c r="AR638" s="240" t="s">
        <v>357</v>
      </c>
      <c r="AT638" s="240" t="s">
        <v>352</v>
      </c>
      <c r="AU638" s="240" t="s">
        <v>84</v>
      </c>
      <c r="AY638" s="18" t="s">
        <v>350</v>
      </c>
      <c r="BE638" s="241">
        <f>IF(N638="základní",J638,0)</f>
        <v>0</v>
      </c>
      <c r="BF638" s="241">
        <f>IF(N638="snížená",J638,0)</f>
        <v>0</v>
      </c>
      <c r="BG638" s="241">
        <f>IF(N638="zákl. přenesená",J638,0)</f>
        <v>0</v>
      </c>
      <c r="BH638" s="241">
        <f>IF(N638="sníž. přenesená",J638,0)</f>
        <v>0</v>
      </c>
      <c r="BI638" s="241">
        <f>IF(N638="nulová",J638,0)</f>
        <v>0</v>
      </c>
      <c r="BJ638" s="18" t="s">
        <v>84</v>
      </c>
      <c r="BK638" s="241">
        <f>ROUND(I638*H638,2)</f>
        <v>0</v>
      </c>
      <c r="BL638" s="18" t="s">
        <v>357</v>
      </c>
      <c r="BM638" s="240" t="s">
        <v>4270</v>
      </c>
    </row>
    <row r="639" s="2" customFormat="1">
      <c r="A639" s="39"/>
      <c r="B639" s="40"/>
      <c r="C639" s="41"/>
      <c r="D639" s="242" t="s">
        <v>359</v>
      </c>
      <c r="E639" s="41"/>
      <c r="F639" s="243" t="s">
        <v>8681</v>
      </c>
      <c r="G639" s="41"/>
      <c r="H639" s="41"/>
      <c r="I639" s="244"/>
      <c r="J639" s="41"/>
      <c r="K639" s="41"/>
      <c r="L639" s="45"/>
      <c r="M639" s="245"/>
      <c r="N639" s="246"/>
      <c r="O639" s="92"/>
      <c r="P639" s="92"/>
      <c r="Q639" s="92"/>
      <c r="R639" s="92"/>
      <c r="S639" s="92"/>
      <c r="T639" s="93"/>
      <c r="U639" s="39"/>
      <c r="V639" s="39"/>
      <c r="W639" s="39"/>
      <c r="X639" s="39"/>
      <c r="Y639" s="39"/>
      <c r="Z639" s="39"/>
      <c r="AA639" s="39"/>
      <c r="AB639" s="39"/>
      <c r="AC639" s="39"/>
      <c r="AD639" s="39"/>
      <c r="AE639" s="39"/>
      <c r="AT639" s="18" t="s">
        <v>359</v>
      </c>
      <c r="AU639" s="18" t="s">
        <v>84</v>
      </c>
    </row>
    <row r="640" s="2" customFormat="1" ht="16.5" customHeight="1">
      <c r="A640" s="39"/>
      <c r="B640" s="40"/>
      <c r="C640" s="229" t="s">
        <v>3044</v>
      </c>
      <c r="D640" s="229" t="s">
        <v>352</v>
      </c>
      <c r="E640" s="230" t="s">
        <v>8682</v>
      </c>
      <c r="F640" s="231" t="s">
        <v>8683</v>
      </c>
      <c r="G640" s="232" t="s">
        <v>4932</v>
      </c>
      <c r="H640" s="233">
        <v>1</v>
      </c>
      <c r="I640" s="234"/>
      <c r="J640" s="235">
        <f>ROUND(I640*H640,2)</f>
        <v>0</v>
      </c>
      <c r="K640" s="231" t="s">
        <v>1</v>
      </c>
      <c r="L640" s="45"/>
      <c r="M640" s="236" t="s">
        <v>1</v>
      </c>
      <c r="N640" s="237" t="s">
        <v>41</v>
      </c>
      <c r="O640" s="92"/>
      <c r="P640" s="238">
        <f>O640*H640</f>
        <v>0</v>
      </c>
      <c r="Q640" s="238">
        <v>0</v>
      </c>
      <c r="R640" s="238">
        <f>Q640*H640</f>
        <v>0</v>
      </c>
      <c r="S640" s="238">
        <v>0</v>
      </c>
      <c r="T640" s="239">
        <f>S640*H640</f>
        <v>0</v>
      </c>
      <c r="U640" s="39"/>
      <c r="V640" s="39"/>
      <c r="W640" s="39"/>
      <c r="X640" s="39"/>
      <c r="Y640" s="39"/>
      <c r="Z640" s="39"/>
      <c r="AA640" s="39"/>
      <c r="AB640" s="39"/>
      <c r="AC640" s="39"/>
      <c r="AD640" s="39"/>
      <c r="AE640" s="39"/>
      <c r="AR640" s="240" t="s">
        <v>357</v>
      </c>
      <c r="AT640" s="240" t="s">
        <v>352</v>
      </c>
      <c r="AU640" s="240" t="s">
        <v>84</v>
      </c>
      <c r="AY640" s="18" t="s">
        <v>350</v>
      </c>
      <c r="BE640" s="241">
        <f>IF(N640="základní",J640,0)</f>
        <v>0</v>
      </c>
      <c r="BF640" s="241">
        <f>IF(N640="snížená",J640,0)</f>
        <v>0</v>
      </c>
      <c r="BG640" s="241">
        <f>IF(N640="zákl. přenesená",J640,0)</f>
        <v>0</v>
      </c>
      <c r="BH640" s="241">
        <f>IF(N640="sníž. přenesená",J640,0)</f>
        <v>0</v>
      </c>
      <c r="BI640" s="241">
        <f>IF(N640="nulová",J640,0)</f>
        <v>0</v>
      </c>
      <c r="BJ640" s="18" t="s">
        <v>84</v>
      </c>
      <c r="BK640" s="241">
        <f>ROUND(I640*H640,2)</f>
        <v>0</v>
      </c>
      <c r="BL640" s="18" t="s">
        <v>357</v>
      </c>
      <c r="BM640" s="240" t="s">
        <v>4279</v>
      </c>
    </row>
    <row r="641" s="2" customFormat="1">
      <c r="A641" s="39"/>
      <c r="B641" s="40"/>
      <c r="C641" s="41"/>
      <c r="D641" s="242" t="s">
        <v>359</v>
      </c>
      <c r="E641" s="41"/>
      <c r="F641" s="243" t="s">
        <v>8683</v>
      </c>
      <c r="G641" s="41"/>
      <c r="H641" s="41"/>
      <c r="I641" s="244"/>
      <c r="J641" s="41"/>
      <c r="K641" s="41"/>
      <c r="L641" s="45"/>
      <c r="M641" s="245"/>
      <c r="N641" s="246"/>
      <c r="O641" s="92"/>
      <c r="P641" s="92"/>
      <c r="Q641" s="92"/>
      <c r="R641" s="92"/>
      <c r="S641" s="92"/>
      <c r="T641" s="93"/>
      <c r="U641" s="39"/>
      <c r="V641" s="39"/>
      <c r="W641" s="39"/>
      <c r="X641" s="39"/>
      <c r="Y641" s="39"/>
      <c r="Z641" s="39"/>
      <c r="AA641" s="39"/>
      <c r="AB641" s="39"/>
      <c r="AC641" s="39"/>
      <c r="AD641" s="39"/>
      <c r="AE641" s="39"/>
      <c r="AT641" s="18" t="s">
        <v>359</v>
      </c>
      <c r="AU641" s="18" t="s">
        <v>84</v>
      </c>
    </row>
    <row r="642" s="2" customFormat="1" ht="24.15" customHeight="1">
      <c r="A642" s="39"/>
      <c r="B642" s="40"/>
      <c r="C642" s="229" t="s">
        <v>3049</v>
      </c>
      <c r="D642" s="229" t="s">
        <v>352</v>
      </c>
      <c r="E642" s="230" t="s">
        <v>8684</v>
      </c>
      <c r="F642" s="231" t="s">
        <v>8387</v>
      </c>
      <c r="G642" s="232" t="s">
        <v>8385</v>
      </c>
      <c r="H642" s="233">
        <v>2</v>
      </c>
      <c r="I642" s="234"/>
      <c r="J642" s="235">
        <f>ROUND(I642*H642,2)</f>
        <v>0</v>
      </c>
      <c r="K642" s="231" t="s">
        <v>1</v>
      </c>
      <c r="L642" s="45"/>
      <c r="M642" s="236" t="s">
        <v>1</v>
      </c>
      <c r="N642" s="237" t="s">
        <v>41</v>
      </c>
      <c r="O642" s="92"/>
      <c r="P642" s="238">
        <f>O642*H642</f>
        <v>0</v>
      </c>
      <c r="Q642" s="238">
        <v>0</v>
      </c>
      <c r="R642" s="238">
        <f>Q642*H642</f>
        <v>0</v>
      </c>
      <c r="S642" s="238">
        <v>0</v>
      </c>
      <c r="T642" s="239">
        <f>S642*H642</f>
        <v>0</v>
      </c>
      <c r="U642" s="39"/>
      <c r="V642" s="39"/>
      <c r="W642" s="39"/>
      <c r="X642" s="39"/>
      <c r="Y642" s="39"/>
      <c r="Z642" s="39"/>
      <c r="AA642" s="39"/>
      <c r="AB642" s="39"/>
      <c r="AC642" s="39"/>
      <c r="AD642" s="39"/>
      <c r="AE642" s="39"/>
      <c r="AR642" s="240" t="s">
        <v>357</v>
      </c>
      <c r="AT642" s="240" t="s">
        <v>352</v>
      </c>
      <c r="AU642" s="240" t="s">
        <v>84</v>
      </c>
      <c r="AY642" s="18" t="s">
        <v>350</v>
      </c>
      <c r="BE642" s="241">
        <f>IF(N642="základní",J642,0)</f>
        <v>0</v>
      </c>
      <c r="BF642" s="241">
        <f>IF(N642="snížená",J642,0)</f>
        <v>0</v>
      </c>
      <c r="BG642" s="241">
        <f>IF(N642="zákl. přenesená",J642,0)</f>
        <v>0</v>
      </c>
      <c r="BH642" s="241">
        <f>IF(N642="sníž. přenesená",J642,0)</f>
        <v>0</v>
      </c>
      <c r="BI642" s="241">
        <f>IF(N642="nulová",J642,0)</f>
        <v>0</v>
      </c>
      <c r="BJ642" s="18" t="s">
        <v>84</v>
      </c>
      <c r="BK642" s="241">
        <f>ROUND(I642*H642,2)</f>
        <v>0</v>
      </c>
      <c r="BL642" s="18" t="s">
        <v>357</v>
      </c>
      <c r="BM642" s="240" t="s">
        <v>4288</v>
      </c>
    </row>
    <row r="643" s="2" customFormat="1">
      <c r="A643" s="39"/>
      <c r="B643" s="40"/>
      <c r="C643" s="41"/>
      <c r="D643" s="242" t="s">
        <v>359</v>
      </c>
      <c r="E643" s="41"/>
      <c r="F643" s="243" t="s">
        <v>8387</v>
      </c>
      <c r="G643" s="41"/>
      <c r="H643" s="41"/>
      <c r="I643" s="244"/>
      <c r="J643" s="41"/>
      <c r="K643" s="41"/>
      <c r="L643" s="45"/>
      <c r="M643" s="245"/>
      <c r="N643" s="246"/>
      <c r="O643" s="92"/>
      <c r="P643" s="92"/>
      <c r="Q643" s="92"/>
      <c r="R643" s="92"/>
      <c r="S643" s="92"/>
      <c r="T643" s="93"/>
      <c r="U643" s="39"/>
      <c r="V643" s="39"/>
      <c r="W643" s="39"/>
      <c r="X643" s="39"/>
      <c r="Y643" s="39"/>
      <c r="Z643" s="39"/>
      <c r="AA643" s="39"/>
      <c r="AB643" s="39"/>
      <c r="AC643" s="39"/>
      <c r="AD643" s="39"/>
      <c r="AE643" s="39"/>
      <c r="AT643" s="18" t="s">
        <v>359</v>
      </c>
      <c r="AU643" s="18" t="s">
        <v>84</v>
      </c>
    </row>
    <row r="644" s="2" customFormat="1" ht="24.15" customHeight="1">
      <c r="A644" s="39"/>
      <c r="B644" s="40"/>
      <c r="C644" s="229" t="s">
        <v>3054</v>
      </c>
      <c r="D644" s="229" t="s">
        <v>352</v>
      </c>
      <c r="E644" s="230" t="s">
        <v>8685</v>
      </c>
      <c r="F644" s="231" t="s">
        <v>8382</v>
      </c>
      <c r="G644" s="232" t="s">
        <v>355</v>
      </c>
      <c r="H644" s="233">
        <v>0.5</v>
      </c>
      <c r="I644" s="234"/>
      <c r="J644" s="235">
        <f>ROUND(I644*H644,2)</f>
        <v>0</v>
      </c>
      <c r="K644" s="231" t="s">
        <v>1</v>
      </c>
      <c r="L644" s="45"/>
      <c r="M644" s="236" t="s">
        <v>1</v>
      </c>
      <c r="N644" s="237" t="s">
        <v>41</v>
      </c>
      <c r="O644" s="92"/>
      <c r="P644" s="238">
        <f>O644*H644</f>
        <v>0</v>
      </c>
      <c r="Q644" s="238">
        <v>0</v>
      </c>
      <c r="R644" s="238">
        <f>Q644*H644</f>
        <v>0</v>
      </c>
      <c r="S644" s="238">
        <v>0</v>
      </c>
      <c r="T644" s="239">
        <f>S644*H644</f>
        <v>0</v>
      </c>
      <c r="U644" s="39"/>
      <c r="V644" s="39"/>
      <c r="W644" s="39"/>
      <c r="X644" s="39"/>
      <c r="Y644" s="39"/>
      <c r="Z644" s="39"/>
      <c r="AA644" s="39"/>
      <c r="AB644" s="39"/>
      <c r="AC644" s="39"/>
      <c r="AD644" s="39"/>
      <c r="AE644" s="39"/>
      <c r="AR644" s="240" t="s">
        <v>357</v>
      </c>
      <c r="AT644" s="240" t="s">
        <v>352</v>
      </c>
      <c r="AU644" s="240" t="s">
        <v>84</v>
      </c>
      <c r="AY644" s="18" t="s">
        <v>350</v>
      </c>
      <c r="BE644" s="241">
        <f>IF(N644="základní",J644,0)</f>
        <v>0</v>
      </c>
      <c r="BF644" s="241">
        <f>IF(N644="snížená",J644,0)</f>
        <v>0</v>
      </c>
      <c r="BG644" s="241">
        <f>IF(N644="zákl. přenesená",J644,0)</f>
        <v>0</v>
      </c>
      <c r="BH644" s="241">
        <f>IF(N644="sníž. přenesená",J644,0)</f>
        <v>0</v>
      </c>
      <c r="BI644" s="241">
        <f>IF(N644="nulová",J644,0)</f>
        <v>0</v>
      </c>
      <c r="BJ644" s="18" t="s">
        <v>84</v>
      </c>
      <c r="BK644" s="241">
        <f>ROUND(I644*H644,2)</f>
        <v>0</v>
      </c>
      <c r="BL644" s="18" t="s">
        <v>357</v>
      </c>
      <c r="BM644" s="240" t="s">
        <v>4296</v>
      </c>
    </row>
    <row r="645" s="2" customFormat="1">
      <c r="A645" s="39"/>
      <c r="B645" s="40"/>
      <c r="C645" s="41"/>
      <c r="D645" s="242" t="s">
        <v>359</v>
      </c>
      <c r="E645" s="41"/>
      <c r="F645" s="243" t="s">
        <v>8382</v>
      </c>
      <c r="G645" s="41"/>
      <c r="H645" s="41"/>
      <c r="I645" s="244"/>
      <c r="J645" s="41"/>
      <c r="K645" s="41"/>
      <c r="L645" s="45"/>
      <c r="M645" s="245"/>
      <c r="N645" s="246"/>
      <c r="O645" s="92"/>
      <c r="P645" s="92"/>
      <c r="Q645" s="92"/>
      <c r="R645" s="92"/>
      <c r="S645" s="92"/>
      <c r="T645" s="93"/>
      <c r="U645" s="39"/>
      <c r="V645" s="39"/>
      <c r="W645" s="39"/>
      <c r="X645" s="39"/>
      <c r="Y645" s="39"/>
      <c r="Z645" s="39"/>
      <c r="AA645" s="39"/>
      <c r="AB645" s="39"/>
      <c r="AC645" s="39"/>
      <c r="AD645" s="39"/>
      <c r="AE645" s="39"/>
      <c r="AT645" s="18" t="s">
        <v>359</v>
      </c>
      <c r="AU645" s="18" t="s">
        <v>84</v>
      </c>
    </row>
    <row r="646" s="2" customFormat="1" ht="16.5" customHeight="1">
      <c r="A646" s="39"/>
      <c r="B646" s="40"/>
      <c r="C646" s="229" t="s">
        <v>3059</v>
      </c>
      <c r="D646" s="229" t="s">
        <v>352</v>
      </c>
      <c r="E646" s="230" t="s">
        <v>8686</v>
      </c>
      <c r="F646" s="231" t="s">
        <v>8308</v>
      </c>
      <c r="G646" s="232" t="s">
        <v>5017</v>
      </c>
      <c r="H646" s="233">
        <v>1</v>
      </c>
      <c r="I646" s="234"/>
      <c r="J646" s="235">
        <f>ROUND(I646*H646,2)</f>
        <v>0</v>
      </c>
      <c r="K646" s="231" t="s">
        <v>1</v>
      </c>
      <c r="L646" s="45"/>
      <c r="M646" s="236" t="s">
        <v>1</v>
      </c>
      <c r="N646" s="237" t="s">
        <v>41</v>
      </c>
      <c r="O646" s="92"/>
      <c r="P646" s="238">
        <f>O646*H646</f>
        <v>0</v>
      </c>
      <c r="Q646" s="238">
        <v>0</v>
      </c>
      <c r="R646" s="238">
        <f>Q646*H646</f>
        <v>0</v>
      </c>
      <c r="S646" s="238">
        <v>0</v>
      </c>
      <c r="T646" s="239">
        <f>S646*H646</f>
        <v>0</v>
      </c>
      <c r="U646" s="39"/>
      <c r="V646" s="39"/>
      <c r="W646" s="39"/>
      <c r="X646" s="39"/>
      <c r="Y646" s="39"/>
      <c r="Z646" s="39"/>
      <c r="AA646" s="39"/>
      <c r="AB646" s="39"/>
      <c r="AC646" s="39"/>
      <c r="AD646" s="39"/>
      <c r="AE646" s="39"/>
      <c r="AR646" s="240" t="s">
        <v>357</v>
      </c>
      <c r="AT646" s="240" t="s">
        <v>352</v>
      </c>
      <c r="AU646" s="240" t="s">
        <v>84</v>
      </c>
      <c r="AY646" s="18" t="s">
        <v>350</v>
      </c>
      <c r="BE646" s="241">
        <f>IF(N646="základní",J646,0)</f>
        <v>0</v>
      </c>
      <c r="BF646" s="241">
        <f>IF(N646="snížená",J646,0)</f>
        <v>0</v>
      </c>
      <c r="BG646" s="241">
        <f>IF(N646="zákl. přenesená",J646,0)</f>
        <v>0</v>
      </c>
      <c r="BH646" s="241">
        <f>IF(N646="sníž. přenesená",J646,0)</f>
        <v>0</v>
      </c>
      <c r="BI646" s="241">
        <f>IF(N646="nulová",J646,0)</f>
        <v>0</v>
      </c>
      <c r="BJ646" s="18" t="s">
        <v>84</v>
      </c>
      <c r="BK646" s="241">
        <f>ROUND(I646*H646,2)</f>
        <v>0</v>
      </c>
      <c r="BL646" s="18" t="s">
        <v>357</v>
      </c>
      <c r="BM646" s="240" t="s">
        <v>4304</v>
      </c>
    </row>
    <row r="647" s="2" customFormat="1">
      <c r="A647" s="39"/>
      <c r="B647" s="40"/>
      <c r="C647" s="41"/>
      <c r="D647" s="242" t="s">
        <v>359</v>
      </c>
      <c r="E647" s="41"/>
      <c r="F647" s="243" t="s">
        <v>8308</v>
      </c>
      <c r="G647" s="41"/>
      <c r="H647" s="41"/>
      <c r="I647" s="244"/>
      <c r="J647" s="41"/>
      <c r="K647" s="41"/>
      <c r="L647" s="45"/>
      <c r="M647" s="245"/>
      <c r="N647" s="246"/>
      <c r="O647" s="92"/>
      <c r="P647" s="92"/>
      <c r="Q647" s="92"/>
      <c r="R647" s="92"/>
      <c r="S647" s="92"/>
      <c r="T647" s="93"/>
      <c r="U647" s="39"/>
      <c r="V647" s="39"/>
      <c r="W647" s="39"/>
      <c r="X647" s="39"/>
      <c r="Y647" s="39"/>
      <c r="Z647" s="39"/>
      <c r="AA647" s="39"/>
      <c r="AB647" s="39"/>
      <c r="AC647" s="39"/>
      <c r="AD647" s="39"/>
      <c r="AE647" s="39"/>
      <c r="AT647" s="18" t="s">
        <v>359</v>
      </c>
      <c r="AU647" s="18" t="s">
        <v>84</v>
      </c>
    </row>
    <row r="648" s="12" customFormat="1" ht="25.92" customHeight="1">
      <c r="A648" s="12"/>
      <c r="B648" s="213"/>
      <c r="C648" s="214"/>
      <c r="D648" s="215" t="s">
        <v>75</v>
      </c>
      <c r="E648" s="216" t="s">
        <v>8687</v>
      </c>
      <c r="F648" s="216" t="s">
        <v>8688</v>
      </c>
      <c r="G648" s="214"/>
      <c r="H648" s="214"/>
      <c r="I648" s="217"/>
      <c r="J648" s="218">
        <f>BK648</f>
        <v>0</v>
      </c>
      <c r="K648" s="214"/>
      <c r="L648" s="219"/>
      <c r="M648" s="220"/>
      <c r="N648" s="221"/>
      <c r="O648" s="221"/>
      <c r="P648" s="222">
        <f>SUM(P649:P658)</f>
        <v>0</v>
      </c>
      <c r="Q648" s="221"/>
      <c r="R648" s="222">
        <f>SUM(R649:R658)</f>
        <v>0</v>
      </c>
      <c r="S648" s="221"/>
      <c r="T648" s="223">
        <f>SUM(T649:T658)</f>
        <v>0</v>
      </c>
      <c r="U648" s="12"/>
      <c r="V648" s="12"/>
      <c r="W648" s="12"/>
      <c r="X648" s="12"/>
      <c r="Y648" s="12"/>
      <c r="Z648" s="12"/>
      <c r="AA648" s="12"/>
      <c r="AB648" s="12"/>
      <c r="AC648" s="12"/>
      <c r="AD648" s="12"/>
      <c r="AE648" s="12"/>
      <c r="AR648" s="224" t="s">
        <v>84</v>
      </c>
      <c r="AT648" s="225" t="s">
        <v>75</v>
      </c>
      <c r="AU648" s="225" t="s">
        <v>76</v>
      </c>
      <c r="AY648" s="224" t="s">
        <v>350</v>
      </c>
      <c r="BK648" s="226">
        <f>SUM(BK649:BK658)</f>
        <v>0</v>
      </c>
    </row>
    <row r="649" s="2" customFormat="1" ht="49.05" customHeight="1">
      <c r="A649" s="39"/>
      <c r="B649" s="40"/>
      <c r="C649" s="229" t="s">
        <v>3064</v>
      </c>
      <c r="D649" s="229" t="s">
        <v>352</v>
      </c>
      <c r="E649" s="230" t="s">
        <v>8689</v>
      </c>
      <c r="F649" s="231" t="s">
        <v>8690</v>
      </c>
      <c r="G649" s="232" t="s">
        <v>5017</v>
      </c>
      <c r="H649" s="233">
        <v>1</v>
      </c>
      <c r="I649" s="234"/>
      <c r="J649" s="235">
        <f>ROUND(I649*H649,2)</f>
        <v>0</v>
      </c>
      <c r="K649" s="231" t="s">
        <v>1</v>
      </c>
      <c r="L649" s="45"/>
      <c r="M649" s="236" t="s">
        <v>1</v>
      </c>
      <c r="N649" s="237" t="s">
        <v>41</v>
      </c>
      <c r="O649" s="92"/>
      <c r="P649" s="238">
        <f>O649*H649</f>
        <v>0</v>
      </c>
      <c r="Q649" s="238">
        <v>0</v>
      </c>
      <c r="R649" s="238">
        <f>Q649*H649</f>
        <v>0</v>
      </c>
      <c r="S649" s="238">
        <v>0</v>
      </c>
      <c r="T649" s="239">
        <f>S649*H649</f>
        <v>0</v>
      </c>
      <c r="U649" s="39"/>
      <c r="V649" s="39"/>
      <c r="W649" s="39"/>
      <c r="X649" s="39"/>
      <c r="Y649" s="39"/>
      <c r="Z649" s="39"/>
      <c r="AA649" s="39"/>
      <c r="AB649" s="39"/>
      <c r="AC649" s="39"/>
      <c r="AD649" s="39"/>
      <c r="AE649" s="39"/>
      <c r="AR649" s="240" t="s">
        <v>357</v>
      </c>
      <c r="AT649" s="240" t="s">
        <v>352</v>
      </c>
      <c r="AU649" s="240" t="s">
        <v>84</v>
      </c>
      <c r="AY649" s="18" t="s">
        <v>350</v>
      </c>
      <c r="BE649" s="241">
        <f>IF(N649="základní",J649,0)</f>
        <v>0</v>
      </c>
      <c r="BF649" s="241">
        <f>IF(N649="snížená",J649,0)</f>
        <v>0</v>
      </c>
      <c r="BG649" s="241">
        <f>IF(N649="zákl. přenesená",J649,0)</f>
        <v>0</v>
      </c>
      <c r="BH649" s="241">
        <f>IF(N649="sníž. přenesená",J649,0)</f>
        <v>0</v>
      </c>
      <c r="BI649" s="241">
        <f>IF(N649="nulová",J649,0)</f>
        <v>0</v>
      </c>
      <c r="BJ649" s="18" t="s">
        <v>84</v>
      </c>
      <c r="BK649" s="241">
        <f>ROUND(I649*H649,2)</f>
        <v>0</v>
      </c>
      <c r="BL649" s="18" t="s">
        <v>357</v>
      </c>
      <c r="BM649" s="240" t="s">
        <v>4312</v>
      </c>
    </row>
    <row r="650" s="2" customFormat="1">
      <c r="A650" s="39"/>
      <c r="B650" s="40"/>
      <c r="C650" s="41"/>
      <c r="D650" s="242" t="s">
        <v>359</v>
      </c>
      <c r="E650" s="41"/>
      <c r="F650" s="243" t="s">
        <v>8690</v>
      </c>
      <c r="G650" s="41"/>
      <c r="H650" s="41"/>
      <c r="I650" s="244"/>
      <c r="J650" s="41"/>
      <c r="K650" s="41"/>
      <c r="L650" s="45"/>
      <c r="M650" s="245"/>
      <c r="N650" s="246"/>
      <c r="O650" s="92"/>
      <c r="P650" s="92"/>
      <c r="Q650" s="92"/>
      <c r="R650" s="92"/>
      <c r="S650" s="92"/>
      <c r="T650" s="93"/>
      <c r="U650" s="39"/>
      <c r="V650" s="39"/>
      <c r="W650" s="39"/>
      <c r="X650" s="39"/>
      <c r="Y650" s="39"/>
      <c r="Z650" s="39"/>
      <c r="AA650" s="39"/>
      <c r="AB650" s="39"/>
      <c r="AC650" s="39"/>
      <c r="AD650" s="39"/>
      <c r="AE650" s="39"/>
      <c r="AT650" s="18" t="s">
        <v>359</v>
      </c>
      <c r="AU650" s="18" t="s">
        <v>84</v>
      </c>
    </row>
    <row r="651" s="2" customFormat="1" ht="16.5" customHeight="1">
      <c r="A651" s="39"/>
      <c r="B651" s="40"/>
      <c r="C651" s="229" t="s">
        <v>3067</v>
      </c>
      <c r="D651" s="229" t="s">
        <v>352</v>
      </c>
      <c r="E651" s="230" t="s">
        <v>8691</v>
      </c>
      <c r="F651" s="231" t="s">
        <v>8692</v>
      </c>
      <c r="G651" s="232" t="s">
        <v>5017</v>
      </c>
      <c r="H651" s="233">
        <v>1</v>
      </c>
      <c r="I651" s="234"/>
      <c r="J651" s="235">
        <f>ROUND(I651*H651,2)</f>
        <v>0</v>
      </c>
      <c r="K651" s="231" t="s">
        <v>1</v>
      </c>
      <c r="L651" s="45"/>
      <c r="M651" s="236" t="s">
        <v>1</v>
      </c>
      <c r="N651" s="237" t="s">
        <v>41</v>
      </c>
      <c r="O651" s="92"/>
      <c r="P651" s="238">
        <f>O651*H651</f>
        <v>0</v>
      </c>
      <c r="Q651" s="238">
        <v>0</v>
      </c>
      <c r="R651" s="238">
        <f>Q651*H651</f>
        <v>0</v>
      </c>
      <c r="S651" s="238">
        <v>0</v>
      </c>
      <c r="T651" s="239">
        <f>S651*H651</f>
        <v>0</v>
      </c>
      <c r="U651" s="39"/>
      <c r="V651" s="39"/>
      <c r="W651" s="39"/>
      <c r="X651" s="39"/>
      <c r="Y651" s="39"/>
      <c r="Z651" s="39"/>
      <c r="AA651" s="39"/>
      <c r="AB651" s="39"/>
      <c r="AC651" s="39"/>
      <c r="AD651" s="39"/>
      <c r="AE651" s="39"/>
      <c r="AR651" s="240" t="s">
        <v>357</v>
      </c>
      <c r="AT651" s="240" t="s">
        <v>352</v>
      </c>
      <c r="AU651" s="240" t="s">
        <v>84</v>
      </c>
      <c r="AY651" s="18" t="s">
        <v>350</v>
      </c>
      <c r="BE651" s="241">
        <f>IF(N651="základní",J651,0)</f>
        <v>0</v>
      </c>
      <c r="BF651" s="241">
        <f>IF(N651="snížená",J651,0)</f>
        <v>0</v>
      </c>
      <c r="BG651" s="241">
        <f>IF(N651="zákl. přenesená",J651,0)</f>
        <v>0</v>
      </c>
      <c r="BH651" s="241">
        <f>IF(N651="sníž. přenesená",J651,0)</f>
        <v>0</v>
      </c>
      <c r="BI651" s="241">
        <f>IF(N651="nulová",J651,0)</f>
        <v>0</v>
      </c>
      <c r="BJ651" s="18" t="s">
        <v>84</v>
      </c>
      <c r="BK651" s="241">
        <f>ROUND(I651*H651,2)</f>
        <v>0</v>
      </c>
      <c r="BL651" s="18" t="s">
        <v>357</v>
      </c>
      <c r="BM651" s="240" t="s">
        <v>4320</v>
      </c>
    </row>
    <row r="652" s="2" customFormat="1">
      <c r="A652" s="39"/>
      <c r="B652" s="40"/>
      <c r="C652" s="41"/>
      <c r="D652" s="242" t="s">
        <v>359</v>
      </c>
      <c r="E652" s="41"/>
      <c r="F652" s="243" t="s">
        <v>8692</v>
      </c>
      <c r="G652" s="41"/>
      <c r="H652" s="41"/>
      <c r="I652" s="244"/>
      <c r="J652" s="41"/>
      <c r="K652" s="41"/>
      <c r="L652" s="45"/>
      <c r="M652" s="245"/>
      <c r="N652" s="246"/>
      <c r="O652" s="92"/>
      <c r="P652" s="92"/>
      <c r="Q652" s="92"/>
      <c r="R652" s="92"/>
      <c r="S652" s="92"/>
      <c r="T652" s="93"/>
      <c r="U652" s="39"/>
      <c r="V652" s="39"/>
      <c r="W652" s="39"/>
      <c r="X652" s="39"/>
      <c r="Y652" s="39"/>
      <c r="Z652" s="39"/>
      <c r="AA652" s="39"/>
      <c r="AB652" s="39"/>
      <c r="AC652" s="39"/>
      <c r="AD652" s="39"/>
      <c r="AE652" s="39"/>
      <c r="AT652" s="18" t="s">
        <v>359</v>
      </c>
      <c r="AU652" s="18" t="s">
        <v>84</v>
      </c>
    </row>
    <row r="653" s="2" customFormat="1" ht="24.15" customHeight="1">
      <c r="A653" s="39"/>
      <c r="B653" s="40"/>
      <c r="C653" s="229" t="s">
        <v>3071</v>
      </c>
      <c r="D653" s="229" t="s">
        <v>352</v>
      </c>
      <c r="E653" s="230" t="s">
        <v>8693</v>
      </c>
      <c r="F653" s="231" t="s">
        <v>8694</v>
      </c>
      <c r="G653" s="232" t="s">
        <v>8385</v>
      </c>
      <c r="H653" s="233">
        <v>4</v>
      </c>
      <c r="I653" s="234"/>
      <c r="J653" s="235">
        <f>ROUND(I653*H653,2)</f>
        <v>0</v>
      </c>
      <c r="K653" s="231" t="s">
        <v>1</v>
      </c>
      <c r="L653" s="45"/>
      <c r="M653" s="236" t="s">
        <v>1</v>
      </c>
      <c r="N653" s="237" t="s">
        <v>41</v>
      </c>
      <c r="O653" s="92"/>
      <c r="P653" s="238">
        <f>O653*H653</f>
        <v>0</v>
      </c>
      <c r="Q653" s="238">
        <v>0</v>
      </c>
      <c r="R653" s="238">
        <f>Q653*H653</f>
        <v>0</v>
      </c>
      <c r="S653" s="238">
        <v>0</v>
      </c>
      <c r="T653" s="239">
        <f>S653*H653</f>
        <v>0</v>
      </c>
      <c r="U653" s="39"/>
      <c r="V653" s="39"/>
      <c r="W653" s="39"/>
      <c r="X653" s="39"/>
      <c r="Y653" s="39"/>
      <c r="Z653" s="39"/>
      <c r="AA653" s="39"/>
      <c r="AB653" s="39"/>
      <c r="AC653" s="39"/>
      <c r="AD653" s="39"/>
      <c r="AE653" s="39"/>
      <c r="AR653" s="240" t="s">
        <v>357</v>
      </c>
      <c r="AT653" s="240" t="s">
        <v>352</v>
      </c>
      <c r="AU653" s="240" t="s">
        <v>84</v>
      </c>
      <c r="AY653" s="18" t="s">
        <v>350</v>
      </c>
      <c r="BE653" s="241">
        <f>IF(N653="základní",J653,0)</f>
        <v>0</v>
      </c>
      <c r="BF653" s="241">
        <f>IF(N653="snížená",J653,0)</f>
        <v>0</v>
      </c>
      <c r="BG653" s="241">
        <f>IF(N653="zákl. přenesená",J653,0)</f>
        <v>0</v>
      </c>
      <c r="BH653" s="241">
        <f>IF(N653="sníž. přenesená",J653,0)</f>
        <v>0</v>
      </c>
      <c r="BI653" s="241">
        <f>IF(N653="nulová",J653,0)</f>
        <v>0</v>
      </c>
      <c r="BJ653" s="18" t="s">
        <v>84</v>
      </c>
      <c r="BK653" s="241">
        <f>ROUND(I653*H653,2)</f>
        <v>0</v>
      </c>
      <c r="BL653" s="18" t="s">
        <v>357</v>
      </c>
      <c r="BM653" s="240" t="s">
        <v>4328</v>
      </c>
    </row>
    <row r="654" s="2" customFormat="1">
      <c r="A654" s="39"/>
      <c r="B654" s="40"/>
      <c r="C654" s="41"/>
      <c r="D654" s="242" t="s">
        <v>359</v>
      </c>
      <c r="E654" s="41"/>
      <c r="F654" s="243" t="s">
        <v>8694</v>
      </c>
      <c r="G654" s="41"/>
      <c r="H654" s="41"/>
      <c r="I654" s="244"/>
      <c r="J654" s="41"/>
      <c r="K654" s="41"/>
      <c r="L654" s="45"/>
      <c r="M654" s="245"/>
      <c r="N654" s="246"/>
      <c r="O654" s="92"/>
      <c r="P654" s="92"/>
      <c r="Q654" s="92"/>
      <c r="R654" s="92"/>
      <c r="S654" s="92"/>
      <c r="T654" s="93"/>
      <c r="U654" s="39"/>
      <c r="V654" s="39"/>
      <c r="W654" s="39"/>
      <c r="X654" s="39"/>
      <c r="Y654" s="39"/>
      <c r="Z654" s="39"/>
      <c r="AA654" s="39"/>
      <c r="AB654" s="39"/>
      <c r="AC654" s="39"/>
      <c r="AD654" s="39"/>
      <c r="AE654" s="39"/>
      <c r="AT654" s="18" t="s">
        <v>359</v>
      </c>
      <c r="AU654" s="18" t="s">
        <v>84</v>
      </c>
    </row>
    <row r="655" s="2" customFormat="1" ht="16.5" customHeight="1">
      <c r="A655" s="39"/>
      <c r="B655" s="40"/>
      <c r="C655" s="229" t="s">
        <v>3078</v>
      </c>
      <c r="D655" s="229" t="s">
        <v>352</v>
      </c>
      <c r="E655" s="230" t="s">
        <v>8695</v>
      </c>
      <c r="F655" s="231" t="s">
        <v>8696</v>
      </c>
      <c r="G655" s="232" t="s">
        <v>4932</v>
      </c>
      <c r="H655" s="233">
        <v>1</v>
      </c>
      <c r="I655" s="234"/>
      <c r="J655" s="235">
        <f>ROUND(I655*H655,2)</f>
        <v>0</v>
      </c>
      <c r="K655" s="231" t="s">
        <v>1</v>
      </c>
      <c r="L655" s="45"/>
      <c r="M655" s="236" t="s">
        <v>1</v>
      </c>
      <c r="N655" s="237" t="s">
        <v>41</v>
      </c>
      <c r="O655" s="92"/>
      <c r="P655" s="238">
        <f>O655*H655</f>
        <v>0</v>
      </c>
      <c r="Q655" s="238">
        <v>0</v>
      </c>
      <c r="R655" s="238">
        <f>Q655*H655</f>
        <v>0</v>
      </c>
      <c r="S655" s="238">
        <v>0</v>
      </c>
      <c r="T655" s="239">
        <f>S655*H655</f>
        <v>0</v>
      </c>
      <c r="U655" s="39"/>
      <c r="V655" s="39"/>
      <c r="W655" s="39"/>
      <c r="X655" s="39"/>
      <c r="Y655" s="39"/>
      <c r="Z655" s="39"/>
      <c r="AA655" s="39"/>
      <c r="AB655" s="39"/>
      <c r="AC655" s="39"/>
      <c r="AD655" s="39"/>
      <c r="AE655" s="39"/>
      <c r="AR655" s="240" t="s">
        <v>357</v>
      </c>
      <c r="AT655" s="240" t="s">
        <v>352</v>
      </c>
      <c r="AU655" s="240" t="s">
        <v>84</v>
      </c>
      <c r="AY655" s="18" t="s">
        <v>350</v>
      </c>
      <c r="BE655" s="241">
        <f>IF(N655="základní",J655,0)</f>
        <v>0</v>
      </c>
      <c r="BF655" s="241">
        <f>IF(N655="snížená",J655,0)</f>
        <v>0</v>
      </c>
      <c r="BG655" s="241">
        <f>IF(N655="zákl. přenesená",J655,0)</f>
        <v>0</v>
      </c>
      <c r="BH655" s="241">
        <f>IF(N655="sníž. přenesená",J655,0)</f>
        <v>0</v>
      </c>
      <c r="BI655" s="241">
        <f>IF(N655="nulová",J655,0)</f>
        <v>0</v>
      </c>
      <c r="BJ655" s="18" t="s">
        <v>84</v>
      </c>
      <c r="BK655" s="241">
        <f>ROUND(I655*H655,2)</f>
        <v>0</v>
      </c>
      <c r="BL655" s="18" t="s">
        <v>357</v>
      </c>
      <c r="BM655" s="240" t="s">
        <v>4336</v>
      </c>
    </row>
    <row r="656" s="2" customFormat="1">
      <c r="A656" s="39"/>
      <c r="B656" s="40"/>
      <c r="C656" s="41"/>
      <c r="D656" s="242" t="s">
        <v>359</v>
      </c>
      <c r="E656" s="41"/>
      <c r="F656" s="243" t="s">
        <v>8696</v>
      </c>
      <c r="G656" s="41"/>
      <c r="H656" s="41"/>
      <c r="I656" s="244"/>
      <c r="J656" s="41"/>
      <c r="K656" s="41"/>
      <c r="L656" s="45"/>
      <c r="M656" s="245"/>
      <c r="N656" s="246"/>
      <c r="O656" s="92"/>
      <c r="P656" s="92"/>
      <c r="Q656" s="92"/>
      <c r="R656" s="92"/>
      <c r="S656" s="92"/>
      <c r="T656" s="93"/>
      <c r="U656" s="39"/>
      <c r="V656" s="39"/>
      <c r="W656" s="39"/>
      <c r="X656" s="39"/>
      <c r="Y656" s="39"/>
      <c r="Z656" s="39"/>
      <c r="AA656" s="39"/>
      <c r="AB656" s="39"/>
      <c r="AC656" s="39"/>
      <c r="AD656" s="39"/>
      <c r="AE656" s="39"/>
      <c r="AT656" s="18" t="s">
        <v>359</v>
      </c>
      <c r="AU656" s="18" t="s">
        <v>84</v>
      </c>
    </row>
    <row r="657" s="2" customFormat="1" ht="16.5" customHeight="1">
      <c r="A657" s="39"/>
      <c r="B657" s="40"/>
      <c r="C657" s="229" t="s">
        <v>3089</v>
      </c>
      <c r="D657" s="229" t="s">
        <v>352</v>
      </c>
      <c r="E657" s="230" t="s">
        <v>8697</v>
      </c>
      <c r="F657" s="231" t="s">
        <v>8308</v>
      </c>
      <c r="G657" s="232" t="s">
        <v>5017</v>
      </c>
      <c r="H657" s="233">
        <v>1</v>
      </c>
      <c r="I657" s="234"/>
      <c r="J657" s="235">
        <f>ROUND(I657*H657,2)</f>
        <v>0</v>
      </c>
      <c r="K657" s="231" t="s">
        <v>1</v>
      </c>
      <c r="L657" s="45"/>
      <c r="M657" s="236" t="s">
        <v>1</v>
      </c>
      <c r="N657" s="237" t="s">
        <v>41</v>
      </c>
      <c r="O657" s="92"/>
      <c r="P657" s="238">
        <f>O657*H657</f>
        <v>0</v>
      </c>
      <c r="Q657" s="238">
        <v>0</v>
      </c>
      <c r="R657" s="238">
        <f>Q657*H657</f>
        <v>0</v>
      </c>
      <c r="S657" s="238">
        <v>0</v>
      </c>
      <c r="T657" s="239">
        <f>S657*H657</f>
        <v>0</v>
      </c>
      <c r="U657" s="39"/>
      <c r="V657" s="39"/>
      <c r="W657" s="39"/>
      <c r="X657" s="39"/>
      <c r="Y657" s="39"/>
      <c r="Z657" s="39"/>
      <c r="AA657" s="39"/>
      <c r="AB657" s="39"/>
      <c r="AC657" s="39"/>
      <c r="AD657" s="39"/>
      <c r="AE657" s="39"/>
      <c r="AR657" s="240" t="s">
        <v>357</v>
      </c>
      <c r="AT657" s="240" t="s">
        <v>352</v>
      </c>
      <c r="AU657" s="240" t="s">
        <v>84</v>
      </c>
      <c r="AY657" s="18" t="s">
        <v>350</v>
      </c>
      <c r="BE657" s="241">
        <f>IF(N657="základní",J657,0)</f>
        <v>0</v>
      </c>
      <c r="BF657" s="241">
        <f>IF(N657="snížená",J657,0)</f>
        <v>0</v>
      </c>
      <c r="BG657" s="241">
        <f>IF(N657="zákl. přenesená",J657,0)</f>
        <v>0</v>
      </c>
      <c r="BH657" s="241">
        <f>IF(N657="sníž. přenesená",J657,0)</f>
        <v>0</v>
      </c>
      <c r="BI657" s="241">
        <f>IF(N657="nulová",J657,0)</f>
        <v>0</v>
      </c>
      <c r="BJ657" s="18" t="s">
        <v>84</v>
      </c>
      <c r="BK657" s="241">
        <f>ROUND(I657*H657,2)</f>
        <v>0</v>
      </c>
      <c r="BL657" s="18" t="s">
        <v>357</v>
      </c>
      <c r="BM657" s="240" t="s">
        <v>4344</v>
      </c>
    </row>
    <row r="658" s="2" customFormat="1">
      <c r="A658" s="39"/>
      <c r="B658" s="40"/>
      <c r="C658" s="41"/>
      <c r="D658" s="242" t="s">
        <v>359</v>
      </c>
      <c r="E658" s="41"/>
      <c r="F658" s="243" t="s">
        <v>8308</v>
      </c>
      <c r="G658" s="41"/>
      <c r="H658" s="41"/>
      <c r="I658" s="244"/>
      <c r="J658" s="41"/>
      <c r="K658" s="41"/>
      <c r="L658" s="45"/>
      <c r="M658" s="245"/>
      <c r="N658" s="246"/>
      <c r="O658" s="92"/>
      <c r="P658" s="92"/>
      <c r="Q658" s="92"/>
      <c r="R658" s="92"/>
      <c r="S658" s="92"/>
      <c r="T658" s="93"/>
      <c r="U658" s="39"/>
      <c r="V658" s="39"/>
      <c r="W658" s="39"/>
      <c r="X658" s="39"/>
      <c r="Y658" s="39"/>
      <c r="Z658" s="39"/>
      <c r="AA658" s="39"/>
      <c r="AB658" s="39"/>
      <c r="AC658" s="39"/>
      <c r="AD658" s="39"/>
      <c r="AE658" s="39"/>
      <c r="AT658" s="18" t="s">
        <v>359</v>
      </c>
      <c r="AU658" s="18" t="s">
        <v>84</v>
      </c>
    </row>
    <row r="659" s="12" customFormat="1" ht="25.92" customHeight="1">
      <c r="A659" s="12"/>
      <c r="B659" s="213"/>
      <c r="C659" s="214"/>
      <c r="D659" s="215" t="s">
        <v>75</v>
      </c>
      <c r="E659" s="216" t="s">
        <v>8698</v>
      </c>
      <c r="F659" s="216" t="s">
        <v>8699</v>
      </c>
      <c r="G659" s="214"/>
      <c r="H659" s="214"/>
      <c r="I659" s="217"/>
      <c r="J659" s="218">
        <f>BK659</f>
        <v>0</v>
      </c>
      <c r="K659" s="214"/>
      <c r="L659" s="219"/>
      <c r="M659" s="220"/>
      <c r="N659" s="221"/>
      <c r="O659" s="221"/>
      <c r="P659" s="222">
        <f>SUM(P660:P665)</f>
        <v>0</v>
      </c>
      <c r="Q659" s="221"/>
      <c r="R659" s="222">
        <f>SUM(R660:R665)</f>
        <v>0</v>
      </c>
      <c r="S659" s="221"/>
      <c r="T659" s="223">
        <f>SUM(T660:T665)</f>
        <v>0</v>
      </c>
      <c r="U659" s="12"/>
      <c r="V659" s="12"/>
      <c r="W659" s="12"/>
      <c r="X659" s="12"/>
      <c r="Y659" s="12"/>
      <c r="Z659" s="12"/>
      <c r="AA659" s="12"/>
      <c r="AB659" s="12"/>
      <c r="AC659" s="12"/>
      <c r="AD659" s="12"/>
      <c r="AE659" s="12"/>
      <c r="AR659" s="224" t="s">
        <v>84</v>
      </c>
      <c r="AT659" s="225" t="s">
        <v>75</v>
      </c>
      <c r="AU659" s="225" t="s">
        <v>76</v>
      </c>
      <c r="AY659" s="224" t="s">
        <v>350</v>
      </c>
      <c r="BK659" s="226">
        <f>SUM(BK660:BK665)</f>
        <v>0</v>
      </c>
    </row>
    <row r="660" s="2" customFormat="1" ht="44.25" customHeight="1">
      <c r="A660" s="39"/>
      <c r="B660" s="40"/>
      <c r="C660" s="229" t="s">
        <v>3096</v>
      </c>
      <c r="D660" s="229" t="s">
        <v>352</v>
      </c>
      <c r="E660" s="230" t="s">
        <v>8700</v>
      </c>
      <c r="F660" s="231" t="s">
        <v>8304</v>
      </c>
      <c r="G660" s="232" t="s">
        <v>355</v>
      </c>
      <c r="H660" s="233">
        <v>124</v>
      </c>
      <c r="I660" s="234"/>
      <c r="J660" s="235">
        <f>ROUND(I660*H660,2)</f>
        <v>0</v>
      </c>
      <c r="K660" s="231" t="s">
        <v>1</v>
      </c>
      <c r="L660" s="45"/>
      <c r="M660" s="236" t="s">
        <v>1</v>
      </c>
      <c r="N660" s="237" t="s">
        <v>41</v>
      </c>
      <c r="O660" s="92"/>
      <c r="P660" s="238">
        <f>O660*H660</f>
        <v>0</v>
      </c>
      <c r="Q660" s="238">
        <v>0</v>
      </c>
      <c r="R660" s="238">
        <f>Q660*H660</f>
        <v>0</v>
      </c>
      <c r="S660" s="238">
        <v>0</v>
      </c>
      <c r="T660" s="239">
        <f>S660*H660</f>
        <v>0</v>
      </c>
      <c r="U660" s="39"/>
      <c r="V660" s="39"/>
      <c r="W660" s="39"/>
      <c r="X660" s="39"/>
      <c r="Y660" s="39"/>
      <c r="Z660" s="39"/>
      <c r="AA660" s="39"/>
      <c r="AB660" s="39"/>
      <c r="AC660" s="39"/>
      <c r="AD660" s="39"/>
      <c r="AE660" s="39"/>
      <c r="AR660" s="240" t="s">
        <v>357</v>
      </c>
      <c r="AT660" s="240" t="s">
        <v>352</v>
      </c>
      <c r="AU660" s="240" t="s">
        <v>84</v>
      </c>
      <c r="AY660" s="18" t="s">
        <v>350</v>
      </c>
      <c r="BE660" s="241">
        <f>IF(N660="základní",J660,0)</f>
        <v>0</v>
      </c>
      <c r="BF660" s="241">
        <f>IF(N660="snížená",J660,0)</f>
        <v>0</v>
      </c>
      <c r="BG660" s="241">
        <f>IF(N660="zákl. přenesená",J660,0)</f>
        <v>0</v>
      </c>
      <c r="BH660" s="241">
        <f>IF(N660="sníž. přenesená",J660,0)</f>
        <v>0</v>
      </c>
      <c r="BI660" s="241">
        <f>IF(N660="nulová",J660,0)</f>
        <v>0</v>
      </c>
      <c r="BJ660" s="18" t="s">
        <v>84</v>
      </c>
      <c r="BK660" s="241">
        <f>ROUND(I660*H660,2)</f>
        <v>0</v>
      </c>
      <c r="BL660" s="18" t="s">
        <v>357</v>
      </c>
      <c r="BM660" s="240" t="s">
        <v>4352</v>
      </c>
    </row>
    <row r="661" s="2" customFormat="1">
      <c r="A661" s="39"/>
      <c r="B661" s="40"/>
      <c r="C661" s="41"/>
      <c r="D661" s="242" t="s">
        <v>359</v>
      </c>
      <c r="E661" s="41"/>
      <c r="F661" s="243" t="s">
        <v>8304</v>
      </c>
      <c r="G661" s="41"/>
      <c r="H661" s="41"/>
      <c r="I661" s="244"/>
      <c r="J661" s="41"/>
      <c r="K661" s="41"/>
      <c r="L661" s="45"/>
      <c r="M661" s="245"/>
      <c r="N661" s="246"/>
      <c r="O661" s="92"/>
      <c r="P661" s="92"/>
      <c r="Q661" s="92"/>
      <c r="R661" s="92"/>
      <c r="S661" s="92"/>
      <c r="T661" s="93"/>
      <c r="U661" s="39"/>
      <c r="V661" s="39"/>
      <c r="W661" s="39"/>
      <c r="X661" s="39"/>
      <c r="Y661" s="39"/>
      <c r="Z661" s="39"/>
      <c r="AA661" s="39"/>
      <c r="AB661" s="39"/>
      <c r="AC661" s="39"/>
      <c r="AD661" s="39"/>
      <c r="AE661" s="39"/>
      <c r="AT661" s="18" t="s">
        <v>359</v>
      </c>
      <c r="AU661" s="18" t="s">
        <v>84</v>
      </c>
    </row>
    <row r="662" s="2" customFormat="1" ht="55.5" customHeight="1">
      <c r="A662" s="39"/>
      <c r="B662" s="40"/>
      <c r="C662" s="229" t="s">
        <v>3104</v>
      </c>
      <c r="D662" s="229" t="s">
        <v>352</v>
      </c>
      <c r="E662" s="230" t="s">
        <v>8701</v>
      </c>
      <c r="F662" s="231" t="s">
        <v>8306</v>
      </c>
      <c r="G662" s="232" t="s">
        <v>355</v>
      </c>
      <c r="H662" s="233">
        <v>42</v>
      </c>
      <c r="I662" s="234"/>
      <c r="J662" s="235">
        <f>ROUND(I662*H662,2)</f>
        <v>0</v>
      </c>
      <c r="K662" s="231" t="s">
        <v>1</v>
      </c>
      <c r="L662" s="45"/>
      <c r="M662" s="236" t="s">
        <v>1</v>
      </c>
      <c r="N662" s="237" t="s">
        <v>41</v>
      </c>
      <c r="O662" s="92"/>
      <c r="P662" s="238">
        <f>O662*H662</f>
        <v>0</v>
      </c>
      <c r="Q662" s="238">
        <v>0</v>
      </c>
      <c r="R662" s="238">
        <f>Q662*H662</f>
        <v>0</v>
      </c>
      <c r="S662" s="238">
        <v>0</v>
      </c>
      <c r="T662" s="239">
        <f>S662*H662</f>
        <v>0</v>
      </c>
      <c r="U662" s="39"/>
      <c r="V662" s="39"/>
      <c r="W662" s="39"/>
      <c r="X662" s="39"/>
      <c r="Y662" s="39"/>
      <c r="Z662" s="39"/>
      <c r="AA662" s="39"/>
      <c r="AB662" s="39"/>
      <c r="AC662" s="39"/>
      <c r="AD662" s="39"/>
      <c r="AE662" s="39"/>
      <c r="AR662" s="240" t="s">
        <v>357</v>
      </c>
      <c r="AT662" s="240" t="s">
        <v>352</v>
      </c>
      <c r="AU662" s="240" t="s">
        <v>84</v>
      </c>
      <c r="AY662" s="18" t="s">
        <v>350</v>
      </c>
      <c r="BE662" s="241">
        <f>IF(N662="základní",J662,0)</f>
        <v>0</v>
      </c>
      <c r="BF662" s="241">
        <f>IF(N662="snížená",J662,0)</f>
        <v>0</v>
      </c>
      <c r="BG662" s="241">
        <f>IF(N662="zákl. přenesená",J662,0)</f>
        <v>0</v>
      </c>
      <c r="BH662" s="241">
        <f>IF(N662="sníž. přenesená",J662,0)</f>
        <v>0</v>
      </c>
      <c r="BI662" s="241">
        <f>IF(N662="nulová",J662,0)</f>
        <v>0</v>
      </c>
      <c r="BJ662" s="18" t="s">
        <v>84</v>
      </c>
      <c r="BK662" s="241">
        <f>ROUND(I662*H662,2)</f>
        <v>0</v>
      </c>
      <c r="BL662" s="18" t="s">
        <v>357</v>
      </c>
      <c r="BM662" s="240" t="s">
        <v>4360</v>
      </c>
    </row>
    <row r="663" s="2" customFormat="1">
      <c r="A663" s="39"/>
      <c r="B663" s="40"/>
      <c r="C663" s="41"/>
      <c r="D663" s="242" t="s">
        <v>359</v>
      </c>
      <c r="E663" s="41"/>
      <c r="F663" s="243" t="s">
        <v>8306</v>
      </c>
      <c r="G663" s="41"/>
      <c r="H663" s="41"/>
      <c r="I663" s="244"/>
      <c r="J663" s="41"/>
      <c r="K663" s="41"/>
      <c r="L663" s="45"/>
      <c r="M663" s="245"/>
      <c r="N663" s="246"/>
      <c r="O663" s="92"/>
      <c r="P663" s="92"/>
      <c r="Q663" s="92"/>
      <c r="R663" s="92"/>
      <c r="S663" s="92"/>
      <c r="T663" s="93"/>
      <c r="U663" s="39"/>
      <c r="V663" s="39"/>
      <c r="W663" s="39"/>
      <c r="X663" s="39"/>
      <c r="Y663" s="39"/>
      <c r="Z663" s="39"/>
      <c r="AA663" s="39"/>
      <c r="AB663" s="39"/>
      <c r="AC663" s="39"/>
      <c r="AD663" s="39"/>
      <c r="AE663" s="39"/>
      <c r="AT663" s="18" t="s">
        <v>359</v>
      </c>
      <c r="AU663" s="18" t="s">
        <v>84</v>
      </c>
    </row>
    <row r="664" s="2" customFormat="1" ht="16.5" customHeight="1">
      <c r="A664" s="39"/>
      <c r="B664" s="40"/>
      <c r="C664" s="229" t="s">
        <v>3111</v>
      </c>
      <c r="D664" s="229" t="s">
        <v>352</v>
      </c>
      <c r="E664" s="230" t="s">
        <v>8702</v>
      </c>
      <c r="F664" s="231" t="s">
        <v>8308</v>
      </c>
      <c r="G664" s="232" t="s">
        <v>5017</v>
      </c>
      <c r="H664" s="233">
        <v>1</v>
      </c>
      <c r="I664" s="234"/>
      <c r="J664" s="235">
        <f>ROUND(I664*H664,2)</f>
        <v>0</v>
      </c>
      <c r="K664" s="231" t="s">
        <v>1</v>
      </c>
      <c r="L664" s="45"/>
      <c r="M664" s="236" t="s">
        <v>1</v>
      </c>
      <c r="N664" s="237" t="s">
        <v>41</v>
      </c>
      <c r="O664" s="92"/>
      <c r="P664" s="238">
        <f>O664*H664</f>
        <v>0</v>
      </c>
      <c r="Q664" s="238">
        <v>0</v>
      </c>
      <c r="R664" s="238">
        <f>Q664*H664</f>
        <v>0</v>
      </c>
      <c r="S664" s="238">
        <v>0</v>
      </c>
      <c r="T664" s="239">
        <f>S664*H664</f>
        <v>0</v>
      </c>
      <c r="U664" s="39"/>
      <c r="V664" s="39"/>
      <c r="W664" s="39"/>
      <c r="X664" s="39"/>
      <c r="Y664" s="39"/>
      <c r="Z664" s="39"/>
      <c r="AA664" s="39"/>
      <c r="AB664" s="39"/>
      <c r="AC664" s="39"/>
      <c r="AD664" s="39"/>
      <c r="AE664" s="39"/>
      <c r="AR664" s="240" t="s">
        <v>357</v>
      </c>
      <c r="AT664" s="240" t="s">
        <v>352</v>
      </c>
      <c r="AU664" s="240" t="s">
        <v>84</v>
      </c>
      <c r="AY664" s="18" t="s">
        <v>350</v>
      </c>
      <c r="BE664" s="241">
        <f>IF(N664="základní",J664,0)</f>
        <v>0</v>
      </c>
      <c r="BF664" s="241">
        <f>IF(N664="snížená",J664,0)</f>
        <v>0</v>
      </c>
      <c r="BG664" s="241">
        <f>IF(N664="zákl. přenesená",J664,0)</f>
        <v>0</v>
      </c>
      <c r="BH664" s="241">
        <f>IF(N664="sníž. přenesená",J664,0)</f>
        <v>0</v>
      </c>
      <c r="BI664" s="241">
        <f>IF(N664="nulová",J664,0)</f>
        <v>0</v>
      </c>
      <c r="BJ664" s="18" t="s">
        <v>84</v>
      </c>
      <c r="BK664" s="241">
        <f>ROUND(I664*H664,2)</f>
        <v>0</v>
      </c>
      <c r="BL664" s="18" t="s">
        <v>357</v>
      </c>
      <c r="BM664" s="240" t="s">
        <v>4368</v>
      </c>
    </row>
    <row r="665" s="2" customFormat="1">
      <c r="A665" s="39"/>
      <c r="B665" s="40"/>
      <c r="C665" s="41"/>
      <c r="D665" s="242" t="s">
        <v>359</v>
      </c>
      <c r="E665" s="41"/>
      <c r="F665" s="243" t="s">
        <v>8308</v>
      </c>
      <c r="G665" s="41"/>
      <c r="H665" s="41"/>
      <c r="I665" s="244"/>
      <c r="J665" s="41"/>
      <c r="K665" s="41"/>
      <c r="L665" s="45"/>
      <c r="M665" s="245"/>
      <c r="N665" s="246"/>
      <c r="O665" s="92"/>
      <c r="P665" s="92"/>
      <c r="Q665" s="92"/>
      <c r="R665" s="92"/>
      <c r="S665" s="92"/>
      <c r="T665" s="93"/>
      <c r="U665" s="39"/>
      <c r="V665" s="39"/>
      <c r="W665" s="39"/>
      <c r="X665" s="39"/>
      <c r="Y665" s="39"/>
      <c r="Z665" s="39"/>
      <c r="AA665" s="39"/>
      <c r="AB665" s="39"/>
      <c r="AC665" s="39"/>
      <c r="AD665" s="39"/>
      <c r="AE665" s="39"/>
      <c r="AT665" s="18" t="s">
        <v>359</v>
      </c>
      <c r="AU665" s="18" t="s">
        <v>84</v>
      </c>
    </row>
    <row r="666" s="12" customFormat="1" ht="25.92" customHeight="1">
      <c r="A666" s="12"/>
      <c r="B666" s="213"/>
      <c r="C666" s="214"/>
      <c r="D666" s="215" t="s">
        <v>75</v>
      </c>
      <c r="E666" s="216" t="s">
        <v>8703</v>
      </c>
      <c r="F666" s="216" t="s">
        <v>8704</v>
      </c>
      <c r="G666" s="214"/>
      <c r="H666" s="214"/>
      <c r="I666" s="217"/>
      <c r="J666" s="218">
        <f>BK666</f>
        <v>0</v>
      </c>
      <c r="K666" s="214"/>
      <c r="L666" s="219"/>
      <c r="M666" s="220"/>
      <c r="N666" s="221"/>
      <c r="O666" s="221"/>
      <c r="P666" s="222">
        <f>SUM(P667:P676)</f>
        <v>0</v>
      </c>
      <c r="Q666" s="221"/>
      <c r="R666" s="222">
        <f>SUM(R667:R676)</f>
        <v>0</v>
      </c>
      <c r="S666" s="221"/>
      <c r="T666" s="223">
        <f>SUM(T667:T676)</f>
        <v>0</v>
      </c>
      <c r="U666" s="12"/>
      <c r="V666" s="12"/>
      <c r="W666" s="12"/>
      <c r="X666" s="12"/>
      <c r="Y666" s="12"/>
      <c r="Z666" s="12"/>
      <c r="AA666" s="12"/>
      <c r="AB666" s="12"/>
      <c r="AC666" s="12"/>
      <c r="AD666" s="12"/>
      <c r="AE666" s="12"/>
      <c r="AR666" s="224" t="s">
        <v>357</v>
      </c>
      <c r="AT666" s="225" t="s">
        <v>75</v>
      </c>
      <c r="AU666" s="225" t="s">
        <v>76</v>
      </c>
      <c r="AY666" s="224" t="s">
        <v>350</v>
      </c>
      <c r="BK666" s="226">
        <f>SUM(BK667:BK676)</f>
        <v>0</v>
      </c>
    </row>
    <row r="667" s="2" customFormat="1" ht="16.5" customHeight="1">
      <c r="A667" s="39"/>
      <c r="B667" s="40"/>
      <c r="C667" s="229" t="s">
        <v>3120</v>
      </c>
      <c r="D667" s="229" t="s">
        <v>352</v>
      </c>
      <c r="E667" s="230" t="s">
        <v>8705</v>
      </c>
      <c r="F667" s="231" t="s">
        <v>8706</v>
      </c>
      <c r="G667" s="232" t="s">
        <v>5017</v>
      </c>
      <c r="H667" s="233">
        <v>1</v>
      </c>
      <c r="I667" s="234"/>
      <c r="J667" s="235">
        <f>ROUND(I667*H667,2)</f>
        <v>0</v>
      </c>
      <c r="K667" s="231" t="s">
        <v>1</v>
      </c>
      <c r="L667" s="45"/>
      <c r="M667" s="236" t="s">
        <v>1</v>
      </c>
      <c r="N667" s="237" t="s">
        <v>41</v>
      </c>
      <c r="O667" s="92"/>
      <c r="P667" s="238">
        <f>O667*H667</f>
        <v>0</v>
      </c>
      <c r="Q667" s="238">
        <v>0</v>
      </c>
      <c r="R667" s="238">
        <f>Q667*H667</f>
        <v>0</v>
      </c>
      <c r="S667" s="238">
        <v>0</v>
      </c>
      <c r="T667" s="239">
        <f>S667*H667</f>
        <v>0</v>
      </c>
      <c r="U667" s="39"/>
      <c r="V667" s="39"/>
      <c r="W667" s="39"/>
      <c r="X667" s="39"/>
      <c r="Y667" s="39"/>
      <c r="Z667" s="39"/>
      <c r="AA667" s="39"/>
      <c r="AB667" s="39"/>
      <c r="AC667" s="39"/>
      <c r="AD667" s="39"/>
      <c r="AE667" s="39"/>
      <c r="AR667" s="240" t="s">
        <v>8707</v>
      </c>
      <c r="AT667" s="240" t="s">
        <v>352</v>
      </c>
      <c r="AU667" s="240" t="s">
        <v>84</v>
      </c>
      <c r="AY667" s="18" t="s">
        <v>350</v>
      </c>
      <c r="BE667" s="241">
        <f>IF(N667="základní",J667,0)</f>
        <v>0</v>
      </c>
      <c r="BF667" s="241">
        <f>IF(N667="snížená",J667,0)</f>
        <v>0</v>
      </c>
      <c r="BG667" s="241">
        <f>IF(N667="zákl. přenesená",J667,0)</f>
        <v>0</v>
      </c>
      <c r="BH667" s="241">
        <f>IF(N667="sníž. přenesená",J667,0)</f>
        <v>0</v>
      </c>
      <c r="BI667" s="241">
        <f>IF(N667="nulová",J667,0)</f>
        <v>0</v>
      </c>
      <c r="BJ667" s="18" t="s">
        <v>84</v>
      </c>
      <c r="BK667" s="241">
        <f>ROUND(I667*H667,2)</f>
        <v>0</v>
      </c>
      <c r="BL667" s="18" t="s">
        <v>8707</v>
      </c>
      <c r="BM667" s="240" t="s">
        <v>4376</v>
      </c>
    </row>
    <row r="668" s="2" customFormat="1">
      <c r="A668" s="39"/>
      <c r="B668" s="40"/>
      <c r="C668" s="41"/>
      <c r="D668" s="242" t="s">
        <v>359</v>
      </c>
      <c r="E668" s="41"/>
      <c r="F668" s="243" t="s">
        <v>8706</v>
      </c>
      <c r="G668" s="41"/>
      <c r="H668" s="41"/>
      <c r="I668" s="244"/>
      <c r="J668" s="41"/>
      <c r="K668" s="41"/>
      <c r="L668" s="45"/>
      <c r="M668" s="245"/>
      <c r="N668" s="246"/>
      <c r="O668" s="92"/>
      <c r="P668" s="92"/>
      <c r="Q668" s="92"/>
      <c r="R668" s="92"/>
      <c r="S668" s="92"/>
      <c r="T668" s="93"/>
      <c r="U668" s="39"/>
      <c r="V668" s="39"/>
      <c r="W668" s="39"/>
      <c r="X668" s="39"/>
      <c r="Y668" s="39"/>
      <c r="Z668" s="39"/>
      <c r="AA668" s="39"/>
      <c r="AB668" s="39"/>
      <c r="AC668" s="39"/>
      <c r="AD668" s="39"/>
      <c r="AE668" s="39"/>
      <c r="AT668" s="18" t="s">
        <v>359</v>
      </c>
      <c r="AU668" s="18" t="s">
        <v>84</v>
      </c>
    </row>
    <row r="669" s="2" customFormat="1" ht="24.15" customHeight="1">
      <c r="A669" s="39"/>
      <c r="B669" s="40"/>
      <c r="C669" s="229" t="s">
        <v>3129</v>
      </c>
      <c r="D669" s="229" t="s">
        <v>352</v>
      </c>
      <c r="E669" s="230" t="s">
        <v>8708</v>
      </c>
      <c r="F669" s="231" t="s">
        <v>8709</v>
      </c>
      <c r="G669" s="232" t="s">
        <v>5017</v>
      </c>
      <c r="H669" s="233">
        <v>1</v>
      </c>
      <c r="I669" s="234"/>
      <c r="J669" s="235">
        <f>ROUND(I669*H669,2)</f>
        <v>0</v>
      </c>
      <c r="K669" s="231" t="s">
        <v>1</v>
      </c>
      <c r="L669" s="45"/>
      <c r="M669" s="236" t="s">
        <v>1</v>
      </c>
      <c r="N669" s="237" t="s">
        <v>41</v>
      </c>
      <c r="O669" s="92"/>
      <c r="P669" s="238">
        <f>O669*H669</f>
        <v>0</v>
      </c>
      <c r="Q669" s="238">
        <v>0</v>
      </c>
      <c r="R669" s="238">
        <f>Q669*H669</f>
        <v>0</v>
      </c>
      <c r="S669" s="238">
        <v>0</v>
      </c>
      <c r="T669" s="239">
        <f>S669*H669</f>
        <v>0</v>
      </c>
      <c r="U669" s="39"/>
      <c r="V669" s="39"/>
      <c r="W669" s="39"/>
      <c r="X669" s="39"/>
      <c r="Y669" s="39"/>
      <c r="Z669" s="39"/>
      <c r="AA669" s="39"/>
      <c r="AB669" s="39"/>
      <c r="AC669" s="39"/>
      <c r="AD669" s="39"/>
      <c r="AE669" s="39"/>
      <c r="AR669" s="240" t="s">
        <v>8707</v>
      </c>
      <c r="AT669" s="240" t="s">
        <v>352</v>
      </c>
      <c r="AU669" s="240" t="s">
        <v>84</v>
      </c>
      <c r="AY669" s="18" t="s">
        <v>350</v>
      </c>
      <c r="BE669" s="241">
        <f>IF(N669="základní",J669,0)</f>
        <v>0</v>
      </c>
      <c r="BF669" s="241">
        <f>IF(N669="snížená",J669,0)</f>
        <v>0</v>
      </c>
      <c r="BG669" s="241">
        <f>IF(N669="zákl. přenesená",J669,0)</f>
        <v>0</v>
      </c>
      <c r="BH669" s="241">
        <f>IF(N669="sníž. přenesená",J669,0)</f>
        <v>0</v>
      </c>
      <c r="BI669" s="241">
        <f>IF(N669="nulová",J669,0)</f>
        <v>0</v>
      </c>
      <c r="BJ669" s="18" t="s">
        <v>84</v>
      </c>
      <c r="BK669" s="241">
        <f>ROUND(I669*H669,2)</f>
        <v>0</v>
      </c>
      <c r="BL669" s="18" t="s">
        <v>8707</v>
      </c>
      <c r="BM669" s="240" t="s">
        <v>4384</v>
      </c>
    </row>
    <row r="670" s="2" customFormat="1">
      <c r="A670" s="39"/>
      <c r="B670" s="40"/>
      <c r="C670" s="41"/>
      <c r="D670" s="242" t="s">
        <v>359</v>
      </c>
      <c r="E670" s="41"/>
      <c r="F670" s="243" t="s">
        <v>8709</v>
      </c>
      <c r="G670" s="41"/>
      <c r="H670" s="41"/>
      <c r="I670" s="244"/>
      <c r="J670" s="41"/>
      <c r="K670" s="41"/>
      <c r="L670" s="45"/>
      <c r="M670" s="245"/>
      <c r="N670" s="246"/>
      <c r="O670" s="92"/>
      <c r="P670" s="92"/>
      <c r="Q670" s="92"/>
      <c r="R670" s="92"/>
      <c r="S670" s="92"/>
      <c r="T670" s="93"/>
      <c r="U670" s="39"/>
      <c r="V670" s="39"/>
      <c r="W670" s="39"/>
      <c r="X670" s="39"/>
      <c r="Y670" s="39"/>
      <c r="Z670" s="39"/>
      <c r="AA670" s="39"/>
      <c r="AB670" s="39"/>
      <c r="AC670" s="39"/>
      <c r="AD670" s="39"/>
      <c r="AE670" s="39"/>
      <c r="AT670" s="18" t="s">
        <v>359</v>
      </c>
      <c r="AU670" s="18" t="s">
        <v>84</v>
      </c>
    </row>
    <row r="671" s="2" customFormat="1" ht="16.5" customHeight="1">
      <c r="A671" s="39"/>
      <c r="B671" s="40"/>
      <c r="C671" s="229" t="s">
        <v>3137</v>
      </c>
      <c r="D671" s="229" t="s">
        <v>352</v>
      </c>
      <c r="E671" s="230" t="s">
        <v>8710</v>
      </c>
      <c r="F671" s="231" t="s">
        <v>8711</v>
      </c>
      <c r="G671" s="232" t="s">
        <v>5017</v>
      </c>
      <c r="H671" s="233">
        <v>1</v>
      </c>
      <c r="I671" s="234"/>
      <c r="J671" s="235">
        <f>ROUND(I671*H671,2)</f>
        <v>0</v>
      </c>
      <c r="K671" s="231" t="s">
        <v>1</v>
      </c>
      <c r="L671" s="45"/>
      <c r="M671" s="236" t="s">
        <v>1</v>
      </c>
      <c r="N671" s="237" t="s">
        <v>41</v>
      </c>
      <c r="O671" s="92"/>
      <c r="P671" s="238">
        <f>O671*H671</f>
        <v>0</v>
      </c>
      <c r="Q671" s="238">
        <v>0</v>
      </c>
      <c r="R671" s="238">
        <f>Q671*H671</f>
        <v>0</v>
      </c>
      <c r="S671" s="238">
        <v>0</v>
      </c>
      <c r="T671" s="239">
        <f>S671*H671</f>
        <v>0</v>
      </c>
      <c r="U671" s="39"/>
      <c r="V671" s="39"/>
      <c r="W671" s="39"/>
      <c r="X671" s="39"/>
      <c r="Y671" s="39"/>
      <c r="Z671" s="39"/>
      <c r="AA671" s="39"/>
      <c r="AB671" s="39"/>
      <c r="AC671" s="39"/>
      <c r="AD671" s="39"/>
      <c r="AE671" s="39"/>
      <c r="AR671" s="240" t="s">
        <v>8707</v>
      </c>
      <c r="AT671" s="240" t="s">
        <v>352</v>
      </c>
      <c r="AU671" s="240" t="s">
        <v>84</v>
      </c>
      <c r="AY671" s="18" t="s">
        <v>350</v>
      </c>
      <c r="BE671" s="241">
        <f>IF(N671="základní",J671,0)</f>
        <v>0</v>
      </c>
      <c r="BF671" s="241">
        <f>IF(N671="snížená",J671,0)</f>
        <v>0</v>
      </c>
      <c r="BG671" s="241">
        <f>IF(N671="zákl. přenesená",J671,0)</f>
        <v>0</v>
      </c>
      <c r="BH671" s="241">
        <f>IF(N671="sníž. přenesená",J671,0)</f>
        <v>0</v>
      </c>
      <c r="BI671" s="241">
        <f>IF(N671="nulová",J671,0)</f>
        <v>0</v>
      </c>
      <c r="BJ671" s="18" t="s">
        <v>84</v>
      </c>
      <c r="BK671" s="241">
        <f>ROUND(I671*H671,2)</f>
        <v>0</v>
      </c>
      <c r="BL671" s="18" t="s">
        <v>8707</v>
      </c>
      <c r="BM671" s="240" t="s">
        <v>4392</v>
      </c>
    </row>
    <row r="672" s="2" customFormat="1">
      <c r="A672" s="39"/>
      <c r="B672" s="40"/>
      <c r="C672" s="41"/>
      <c r="D672" s="242" t="s">
        <v>359</v>
      </c>
      <c r="E672" s="41"/>
      <c r="F672" s="243" t="s">
        <v>8711</v>
      </c>
      <c r="G672" s="41"/>
      <c r="H672" s="41"/>
      <c r="I672" s="244"/>
      <c r="J672" s="41"/>
      <c r="K672" s="41"/>
      <c r="L672" s="45"/>
      <c r="M672" s="245"/>
      <c r="N672" s="246"/>
      <c r="O672" s="92"/>
      <c r="P672" s="92"/>
      <c r="Q672" s="92"/>
      <c r="R672" s="92"/>
      <c r="S672" s="92"/>
      <c r="T672" s="93"/>
      <c r="U672" s="39"/>
      <c r="V672" s="39"/>
      <c r="W672" s="39"/>
      <c r="X672" s="39"/>
      <c r="Y672" s="39"/>
      <c r="Z672" s="39"/>
      <c r="AA672" s="39"/>
      <c r="AB672" s="39"/>
      <c r="AC672" s="39"/>
      <c r="AD672" s="39"/>
      <c r="AE672" s="39"/>
      <c r="AT672" s="18" t="s">
        <v>359</v>
      </c>
      <c r="AU672" s="18" t="s">
        <v>84</v>
      </c>
    </row>
    <row r="673" s="2" customFormat="1" ht="16.5" customHeight="1">
      <c r="A673" s="39"/>
      <c r="B673" s="40"/>
      <c r="C673" s="229" t="s">
        <v>3141</v>
      </c>
      <c r="D673" s="229" t="s">
        <v>352</v>
      </c>
      <c r="E673" s="230" t="s">
        <v>8712</v>
      </c>
      <c r="F673" s="231" t="s">
        <v>8713</v>
      </c>
      <c r="G673" s="232" t="s">
        <v>5017</v>
      </c>
      <c r="H673" s="233">
        <v>1</v>
      </c>
      <c r="I673" s="234"/>
      <c r="J673" s="235">
        <f>ROUND(I673*H673,2)</f>
        <v>0</v>
      </c>
      <c r="K673" s="231" t="s">
        <v>1</v>
      </c>
      <c r="L673" s="45"/>
      <c r="M673" s="236" t="s">
        <v>1</v>
      </c>
      <c r="N673" s="237" t="s">
        <v>41</v>
      </c>
      <c r="O673" s="92"/>
      <c r="P673" s="238">
        <f>O673*H673</f>
        <v>0</v>
      </c>
      <c r="Q673" s="238">
        <v>0</v>
      </c>
      <c r="R673" s="238">
        <f>Q673*H673</f>
        <v>0</v>
      </c>
      <c r="S673" s="238">
        <v>0</v>
      </c>
      <c r="T673" s="239">
        <f>S673*H673</f>
        <v>0</v>
      </c>
      <c r="U673" s="39"/>
      <c r="V673" s="39"/>
      <c r="W673" s="39"/>
      <c r="X673" s="39"/>
      <c r="Y673" s="39"/>
      <c r="Z673" s="39"/>
      <c r="AA673" s="39"/>
      <c r="AB673" s="39"/>
      <c r="AC673" s="39"/>
      <c r="AD673" s="39"/>
      <c r="AE673" s="39"/>
      <c r="AR673" s="240" t="s">
        <v>8707</v>
      </c>
      <c r="AT673" s="240" t="s">
        <v>352</v>
      </c>
      <c r="AU673" s="240" t="s">
        <v>84</v>
      </c>
      <c r="AY673" s="18" t="s">
        <v>350</v>
      </c>
      <c r="BE673" s="241">
        <f>IF(N673="základní",J673,0)</f>
        <v>0</v>
      </c>
      <c r="BF673" s="241">
        <f>IF(N673="snížená",J673,0)</f>
        <v>0</v>
      </c>
      <c r="BG673" s="241">
        <f>IF(N673="zákl. přenesená",J673,0)</f>
        <v>0</v>
      </c>
      <c r="BH673" s="241">
        <f>IF(N673="sníž. přenesená",J673,0)</f>
        <v>0</v>
      </c>
      <c r="BI673" s="241">
        <f>IF(N673="nulová",J673,0)</f>
        <v>0</v>
      </c>
      <c r="BJ673" s="18" t="s">
        <v>84</v>
      </c>
      <c r="BK673" s="241">
        <f>ROUND(I673*H673,2)</f>
        <v>0</v>
      </c>
      <c r="BL673" s="18" t="s">
        <v>8707</v>
      </c>
      <c r="BM673" s="240" t="s">
        <v>4400</v>
      </c>
    </row>
    <row r="674" s="2" customFormat="1">
      <c r="A674" s="39"/>
      <c r="B674" s="40"/>
      <c r="C674" s="41"/>
      <c r="D674" s="242" t="s">
        <v>359</v>
      </c>
      <c r="E674" s="41"/>
      <c r="F674" s="243" t="s">
        <v>8713</v>
      </c>
      <c r="G674" s="41"/>
      <c r="H674" s="41"/>
      <c r="I674" s="244"/>
      <c r="J674" s="41"/>
      <c r="K674" s="41"/>
      <c r="L674" s="45"/>
      <c r="M674" s="245"/>
      <c r="N674" s="246"/>
      <c r="O674" s="92"/>
      <c r="P674" s="92"/>
      <c r="Q674" s="92"/>
      <c r="R674" s="92"/>
      <c r="S674" s="92"/>
      <c r="T674" s="93"/>
      <c r="U674" s="39"/>
      <c r="V674" s="39"/>
      <c r="W674" s="39"/>
      <c r="X674" s="39"/>
      <c r="Y674" s="39"/>
      <c r="Z674" s="39"/>
      <c r="AA674" s="39"/>
      <c r="AB674" s="39"/>
      <c r="AC674" s="39"/>
      <c r="AD674" s="39"/>
      <c r="AE674" s="39"/>
      <c r="AT674" s="18" t="s">
        <v>359</v>
      </c>
      <c r="AU674" s="18" t="s">
        <v>84</v>
      </c>
    </row>
    <row r="675" s="2" customFormat="1" ht="16.5" customHeight="1">
      <c r="A675" s="39"/>
      <c r="B675" s="40"/>
      <c r="C675" s="229" t="s">
        <v>3145</v>
      </c>
      <c r="D675" s="229" t="s">
        <v>352</v>
      </c>
      <c r="E675" s="230" t="s">
        <v>8714</v>
      </c>
      <c r="F675" s="231" t="s">
        <v>8715</v>
      </c>
      <c r="G675" s="232" t="s">
        <v>5017</v>
      </c>
      <c r="H675" s="233">
        <v>1</v>
      </c>
      <c r="I675" s="234"/>
      <c r="J675" s="235">
        <f>ROUND(I675*H675,2)</f>
        <v>0</v>
      </c>
      <c r="K675" s="231" t="s">
        <v>1</v>
      </c>
      <c r="L675" s="45"/>
      <c r="M675" s="236" t="s">
        <v>1</v>
      </c>
      <c r="N675" s="237" t="s">
        <v>41</v>
      </c>
      <c r="O675" s="92"/>
      <c r="P675" s="238">
        <f>O675*H675</f>
        <v>0</v>
      </c>
      <c r="Q675" s="238">
        <v>0</v>
      </c>
      <c r="R675" s="238">
        <f>Q675*H675</f>
        <v>0</v>
      </c>
      <c r="S675" s="238">
        <v>0</v>
      </c>
      <c r="T675" s="239">
        <f>S675*H675</f>
        <v>0</v>
      </c>
      <c r="U675" s="39"/>
      <c r="V675" s="39"/>
      <c r="W675" s="39"/>
      <c r="X675" s="39"/>
      <c r="Y675" s="39"/>
      <c r="Z675" s="39"/>
      <c r="AA675" s="39"/>
      <c r="AB675" s="39"/>
      <c r="AC675" s="39"/>
      <c r="AD675" s="39"/>
      <c r="AE675" s="39"/>
      <c r="AR675" s="240" t="s">
        <v>8707</v>
      </c>
      <c r="AT675" s="240" t="s">
        <v>352</v>
      </c>
      <c r="AU675" s="240" t="s">
        <v>84</v>
      </c>
      <c r="AY675" s="18" t="s">
        <v>350</v>
      </c>
      <c r="BE675" s="241">
        <f>IF(N675="základní",J675,0)</f>
        <v>0</v>
      </c>
      <c r="BF675" s="241">
        <f>IF(N675="snížená",J675,0)</f>
        <v>0</v>
      </c>
      <c r="BG675" s="241">
        <f>IF(N675="zákl. přenesená",J675,0)</f>
        <v>0</v>
      </c>
      <c r="BH675" s="241">
        <f>IF(N675="sníž. přenesená",J675,0)</f>
        <v>0</v>
      </c>
      <c r="BI675" s="241">
        <f>IF(N675="nulová",J675,0)</f>
        <v>0</v>
      </c>
      <c r="BJ675" s="18" t="s">
        <v>84</v>
      </c>
      <c r="BK675" s="241">
        <f>ROUND(I675*H675,2)</f>
        <v>0</v>
      </c>
      <c r="BL675" s="18" t="s">
        <v>8707</v>
      </c>
      <c r="BM675" s="240" t="s">
        <v>4408</v>
      </c>
    </row>
    <row r="676" s="2" customFormat="1">
      <c r="A676" s="39"/>
      <c r="B676" s="40"/>
      <c r="C676" s="41"/>
      <c r="D676" s="242" t="s">
        <v>359</v>
      </c>
      <c r="E676" s="41"/>
      <c r="F676" s="243" t="s">
        <v>8715</v>
      </c>
      <c r="G676" s="41"/>
      <c r="H676" s="41"/>
      <c r="I676" s="244"/>
      <c r="J676" s="41"/>
      <c r="K676" s="41"/>
      <c r="L676" s="45"/>
      <c r="M676" s="305"/>
      <c r="N676" s="306"/>
      <c r="O676" s="307"/>
      <c r="P676" s="307"/>
      <c r="Q676" s="307"/>
      <c r="R676" s="307"/>
      <c r="S676" s="307"/>
      <c r="T676" s="308"/>
      <c r="U676" s="39"/>
      <c r="V676" s="39"/>
      <c r="W676" s="39"/>
      <c r="X676" s="39"/>
      <c r="Y676" s="39"/>
      <c r="Z676" s="39"/>
      <c r="AA676" s="39"/>
      <c r="AB676" s="39"/>
      <c r="AC676" s="39"/>
      <c r="AD676" s="39"/>
      <c r="AE676" s="39"/>
      <c r="AT676" s="18" t="s">
        <v>359</v>
      </c>
      <c r="AU676" s="18" t="s">
        <v>84</v>
      </c>
    </row>
    <row r="677" s="2" customFormat="1" ht="6.96" customHeight="1">
      <c r="A677" s="39"/>
      <c r="B677" s="67"/>
      <c r="C677" s="68"/>
      <c r="D677" s="68"/>
      <c r="E677" s="68"/>
      <c r="F677" s="68"/>
      <c r="G677" s="68"/>
      <c r="H677" s="68"/>
      <c r="I677" s="68"/>
      <c r="J677" s="68"/>
      <c r="K677" s="68"/>
      <c r="L677" s="45"/>
      <c r="M677" s="39"/>
      <c r="O677" s="39"/>
      <c r="P677" s="39"/>
      <c r="Q677" s="39"/>
      <c r="R677" s="39"/>
      <c r="S677" s="39"/>
      <c r="T677" s="39"/>
      <c r="U677" s="39"/>
      <c r="V677" s="39"/>
      <c r="W677" s="39"/>
      <c r="X677" s="39"/>
      <c r="Y677" s="39"/>
      <c r="Z677" s="39"/>
      <c r="AA677" s="39"/>
      <c r="AB677" s="39"/>
      <c r="AC677" s="39"/>
      <c r="AD677" s="39"/>
      <c r="AE677" s="39"/>
    </row>
  </sheetData>
  <sheetProtection sheet="1" autoFilter="0" formatColumns="0" formatRows="0" objects="1" scenarios="1" spinCount="100000" saltValue="mQpixanZXIVW3rs7i/TUsL1WLcN8u5pEVGI/ntwGo7xKdbv5nyjIY4ug+Dwqkka2hNE0n0nETOC2RD3vU5JCxQ==" hashValue="tCwhURd3KoITQPaO0tr+ILqmFPUWDNVnetmFTEkPS9BOEu31gWLldnF557dQjxowCnwI5ZDIIw7ymXTZ3hw4Bg==" algorithmName="SHA-512" password="CC35"/>
  <autoFilter ref="C143:K676"/>
  <mergeCells count="9">
    <mergeCell ref="E7:H7"/>
    <mergeCell ref="E9:H9"/>
    <mergeCell ref="E18:H18"/>
    <mergeCell ref="E27:H27"/>
    <mergeCell ref="E85:H85"/>
    <mergeCell ref="E87:H87"/>
    <mergeCell ref="E134:H134"/>
    <mergeCell ref="E136:H13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122</v>
      </c>
    </row>
    <row r="3" s="1" customFormat="1" ht="6.96" customHeight="1">
      <c r="B3" s="148"/>
      <c r="C3" s="149"/>
      <c r="D3" s="149"/>
      <c r="E3" s="149"/>
      <c r="F3" s="149"/>
      <c r="G3" s="149"/>
      <c r="H3" s="149"/>
      <c r="I3" s="149"/>
      <c r="J3" s="149"/>
      <c r="K3" s="149"/>
      <c r="L3" s="21"/>
      <c r="AT3" s="18" t="s">
        <v>86</v>
      </c>
    </row>
    <row r="4" s="1" customFormat="1" ht="24.96" customHeight="1">
      <c r="B4" s="21"/>
      <c r="D4" s="150" t="s">
        <v>142</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Rekonstrukce Kounicova domu, Berkova ul. č.p. 100, Česká Lípa</v>
      </c>
      <c r="F7" s="152"/>
      <c r="G7" s="152"/>
      <c r="H7" s="152"/>
      <c r="L7" s="21"/>
    </row>
    <row r="8" s="1" customFormat="1" ht="12" customHeight="1">
      <c r="B8" s="21"/>
      <c r="D8" s="152" t="s">
        <v>151</v>
      </c>
      <c r="L8" s="21"/>
    </row>
    <row r="9" s="2" customFormat="1" ht="16.5" customHeight="1">
      <c r="A9" s="39"/>
      <c r="B9" s="45"/>
      <c r="C9" s="39"/>
      <c r="D9" s="39"/>
      <c r="E9" s="153" t="s">
        <v>8716</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4914</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4" t="s">
        <v>8717</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20</v>
      </c>
      <c r="E14" s="39"/>
      <c r="F14" s="142" t="s">
        <v>21</v>
      </c>
      <c r="G14" s="39"/>
      <c r="H14" s="39"/>
      <c r="I14" s="152" t="s">
        <v>22</v>
      </c>
      <c r="J14" s="155" t="str">
        <f>'Rekapitulace stavby'!AN8</f>
        <v>5. 12. 2022</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24</v>
      </c>
      <c r="E16" s="39"/>
      <c r="F16" s="39"/>
      <c r="G16" s="39"/>
      <c r="H16" s="39"/>
      <c r="I16" s="152"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2"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28</v>
      </c>
      <c r="E19" s="39"/>
      <c r="F19" s="39"/>
      <c r="G19" s="39"/>
      <c r="H19" s="39"/>
      <c r="I19" s="152"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30</v>
      </c>
      <c r="E22" s="39"/>
      <c r="F22" s="39"/>
      <c r="G22" s="39"/>
      <c r="H22" s="39"/>
      <c r="I22" s="152"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2"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33</v>
      </c>
      <c r="E25" s="39"/>
      <c r="F25" s="39"/>
      <c r="G25" s="39"/>
      <c r="H25" s="39"/>
      <c r="I25" s="152" t="s">
        <v>25</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8718</v>
      </c>
      <c r="F26" s="39"/>
      <c r="G26" s="39"/>
      <c r="H26" s="39"/>
      <c r="I26" s="152" t="s">
        <v>27</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6"/>
      <c r="B29" s="157"/>
      <c r="C29" s="156"/>
      <c r="D29" s="156"/>
      <c r="E29" s="158" t="s">
        <v>1</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row>
    <row r="32" s="2" customFormat="1" ht="25.44" customHeight="1">
      <c r="A32" s="39"/>
      <c r="B32" s="45"/>
      <c r="C32" s="39"/>
      <c r="D32" s="162" t="s">
        <v>36</v>
      </c>
      <c r="E32" s="39"/>
      <c r="F32" s="39"/>
      <c r="G32" s="39"/>
      <c r="H32" s="39"/>
      <c r="I32" s="39"/>
      <c r="J32" s="163">
        <f>ROUND(J146, 2)</f>
        <v>0</v>
      </c>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14.4" customHeight="1">
      <c r="A34" s="39"/>
      <c r="B34" s="45"/>
      <c r="C34" s="39"/>
      <c r="D34" s="39"/>
      <c r="E34" s="39"/>
      <c r="F34" s="164" t="s">
        <v>38</v>
      </c>
      <c r="G34" s="39"/>
      <c r="H34" s="39"/>
      <c r="I34" s="164" t="s">
        <v>37</v>
      </c>
      <c r="J34" s="164" t="s">
        <v>39</v>
      </c>
      <c r="K34" s="39"/>
      <c r="L34" s="64"/>
      <c r="S34" s="39"/>
      <c r="T34" s="39"/>
      <c r="U34" s="39"/>
      <c r="V34" s="39"/>
      <c r="W34" s="39"/>
      <c r="X34" s="39"/>
      <c r="Y34" s="39"/>
      <c r="Z34" s="39"/>
      <c r="AA34" s="39"/>
      <c r="AB34" s="39"/>
      <c r="AC34" s="39"/>
      <c r="AD34" s="39"/>
      <c r="AE34" s="39"/>
    </row>
    <row r="35" s="2" customFormat="1" ht="14.4" customHeight="1">
      <c r="A35" s="39"/>
      <c r="B35" s="45"/>
      <c r="C35" s="39"/>
      <c r="D35" s="165" t="s">
        <v>40</v>
      </c>
      <c r="E35" s="152" t="s">
        <v>41</v>
      </c>
      <c r="F35" s="166">
        <f>ROUND((SUM(BE146:BE871)),  2)</f>
        <v>0</v>
      </c>
      <c r="G35" s="39"/>
      <c r="H35" s="39"/>
      <c r="I35" s="167">
        <v>0.20999999999999999</v>
      </c>
      <c r="J35" s="166">
        <f>ROUND(((SUM(BE146:BE871))*I35),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42</v>
      </c>
      <c r="F36" s="166">
        <f>ROUND((SUM(BF146:BF871)),  2)</f>
        <v>0</v>
      </c>
      <c r="G36" s="39"/>
      <c r="H36" s="39"/>
      <c r="I36" s="167">
        <v>0.14999999999999999</v>
      </c>
      <c r="J36" s="166">
        <f>ROUND(((SUM(BF146:BF871))*I36),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43</v>
      </c>
      <c r="F37" s="166">
        <f>ROUND((SUM(BG146:BG871)),  2)</f>
        <v>0</v>
      </c>
      <c r="G37" s="39"/>
      <c r="H37" s="39"/>
      <c r="I37" s="167">
        <v>0.20999999999999999</v>
      </c>
      <c r="J37" s="166">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44</v>
      </c>
      <c r="F38" s="166">
        <f>ROUND((SUM(BH146:BH871)),  2)</f>
        <v>0</v>
      </c>
      <c r="G38" s="39"/>
      <c r="H38" s="39"/>
      <c r="I38" s="167">
        <v>0.14999999999999999</v>
      </c>
      <c r="J38" s="166">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6">
        <f>ROUND((SUM(BI146:BI871)),  2)</f>
        <v>0</v>
      </c>
      <c r="G39" s="39"/>
      <c r="H39" s="39"/>
      <c r="I39" s="167">
        <v>0</v>
      </c>
      <c r="J39" s="166">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8"/>
      <c r="D41" s="169" t="s">
        <v>46</v>
      </c>
      <c r="E41" s="170"/>
      <c r="F41" s="170"/>
      <c r="G41" s="171" t="s">
        <v>47</v>
      </c>
      <c r="H41" s="172" t="s">
        <v>48</v>
      </c>
      <c r="I41" s="170"/>
      <c r="J41" s="173">
        <f>SUM(J32:J39)</f>
        <v>0</v>
      </c>
      <c r="K41" s="174"/>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49</v>
      </c>
      <c r="E50" s="176"/>
      <c r="F50" s="176"/>
      <c r="G50" s="175" t="s">
        <v>50</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51</v>
      </c>
      <c r="E61" s="178"/>
      <c r="F61" s="179" t="s">
        <v>52</v>
      </c>
      <c r="G61" s="177" t="s">
        <v>51</v>
      </c>
      <c r="H61" s="178"/>
      <c r="I61" s="178"/>
      <c r="J61" s="180" t="s">
        <v>52</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53</v>
      </c>
      <c r="E65" s="181"/>
      <c r="F65" s="181"/>
      <c r="G65" s="175" t="s">
        <v>54</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51</v>
      </c>
      <c r="E76" s="178"/>
      <c r="F76" s="179" t="s">
        <v>52</v>
      </c>
      <c r="G76" s="177" t="s">
        <v>51</v>
      </c>
      <c r="H76" s="178"/>
      <c r="I76" s="178"/>
      <c r="J76" s="180" t="s">
        <v>52</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299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Rekonstrukce Kounicova domu, Berkova ul. č.p. 100, Česká Lípa</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151</v>
      </c>
      <c r="D86" s="23"/>
      <c r="E86" s="23"/>
      <c r="F86" s="23"/>
      <c r="G86" s="23"/>
      <c r="H86" s="23"/>
      <c r="I86" s="23"/>
      <c r="J86" s="23"/>
      <c r="K86" s="23"/>
      <c r="L86" s="21"/>
    </row>
    <row r="87" s="2" customFormat="1" ht="16.5" customHeight="1">
      <c r="A87" s="39"/>
      <c r="B87" s="40"/>
      <c r="C87" s="41"/>
      <c r="D87" s="41"/>
      <c r="E87" s="186" t="s">
        <v>8716</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4914</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D.1.4.1 - Zdravotně technické instalace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Berkova ul. č.p. 100</v>
      </c>
      <c r="G91" s="41"/>
      <c r="H91" s="41"/>
      <c r="I91" s="33" t="s">
        <v>22</v>
      </c>
      <c r="J91" s="80" t="str">
        <f>IF(J14="","",J14)</f>
        <v>5. 12. 2022</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Město Česká Lípa</v>
      </c>
      <c r="G93" s="41"/>
      <c r="H93" s="41"/>
      <c r="I93" s="33" t="s">
        <v>30</v>
      </c>
      <c r="J93" s="37" t="str">
        <f>E23</f>
        <v>DigiTry Art Technologies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Beránek</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7" t="s">
        <v>314</v>
      </c>
      <c r="D96" s="188"/>
      <c r="E96" s="188"/>
      <c r="F96" s="188"/>
      <c r="G96" s="188"/>
      <c r="H96" s="188"/>
      <c r="I96" s="188"/>
      <c r="J96" s="189" t="s">
        <v>315</v>
      </c>
      <c r="K96" s="188"/>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0" t="s">
        <v>316</v>
      </c>
      <c r="D98" s="41"/>
      <c r="E98" s="41"/>
      <c r="F98" s="41"/>
      <c r="G98" s="41"/>
      <c r="H98" s="41"/>
      <c r="I98" s="41"/>
      <c r="J98" s="111">
        <f>J146</f>
        <v>0</v>
      </c>
      <c r="K98" s="41"/>
      <c r="L98" s="64"/>
      <c r="S98" s="39"/>
      <c r="T98" s="39"/>
      <c r="U98" s="39"/>
      <c r="V98" s="39"/>
      <c r="W98" s="39"/>
      <c r="X98" s="39"/>
      <c r="Y98" s="39"/>
      <c r="Z98" s="39"/>
      <c r="AA98" s="39"/>
      <c r="AB98" s="39"/>
      <c r="AC98" s="39"/>
      <c r="AD98" s="39"/>
      <c r="AE98" s="39"/>
      <c r="AU98" s="18" t="s">
        <v>317</v>
      </c>
    </row>
    <row r="99" s="9" customFormat="1" ht="24.96" customHeight="1">
      <c r="A99" s="9"/>
      <c r="B99" s="191"/>
      <c r="C99" s="192"/>
      <c r="D99" s="193" t="s">
        <v>318</v>
      </c>
      <c r="E99" s="194"/>
      <c r="F99" s="194"/>
      <c r="G99" s="194"/>
      <c r="H99" s="194"/>
      <c r="I99" s="194"/>
      <c r="J99" s="195">
        <f>J147</f>
        <v>0</v>
      </c>
      <c r="K99" s="192"/>
      <c r="L99" s="196"/>
      <c r="S99" s="9"/>
      <c r="T99" s="9"/>
      <c r="U99" s="9"/>
      <c r="V99" s="9"/>
      <c r="W99" s="9"/>
      <c r="X99" s="9"/>
      <c r="Y99" s="9"/>
      <c r="Z99" s="9"/>
      <c r="AA99" s="9"/>
      <c r="AB99" s="9"/>
      <c r="AC99" s="9"/>
      <c r="AD99" s="9"/>
      <c r="AE99" s="9"/>
    </row>
    <row r="100" s="10" customFormat="1" ht="19.92" customHeight="1">
      <c r="A100" s="10"/>
      <c r="B100" s="197"/>
      <c r="C100" s="134"/>
      <c r="D100" s="198" t="s">
        <v>319</v>
      </c>
      <c r="E100" s="199"/>
      <c r="F100" s="199"/>
      <c r="G100" s="199"/>
      <c r="H100" s="199"/>
      <c r="I100" s="199"/>
      <c r="J100" s="200">
        <f>J148</f>
        <v>0</v>
      </c>
      <c r="K100" s="134"/>
      <c r="L100" s="201"/>
      <c r="S100" s="10"/>
      <c r="T100" s="10"/>
      <c r="U100" s="10"/>
      <c r="V100" s="10"/>
      <c r="W100" s="10"/>
      <c r="X100" s="10"/>
      <c r="Y100" s="10"/>
      <c r="Z100" s="10"/>
      <c r="AA100" s="10"/>
      <c r="AB100" s="10"/>
      <c r="AC100" s="10"/>
      <c r="AD100" s="10"/>
      <c r="AE100" s="10"/>
    </row>
    <row r="101" s="10" customFormat="1" ht="19.92" customHeight="1">
      <c r="A101" s="10"/>
      <c r="B101" s="197"/>
      <c r="C101" s="134"/>
      <c r="D101" s="198" t="s">
        <v>1280</v>
      </c>
      <c r="E101" s="199"/>
      <c r="F101" s="199"/>
      <c r="G101" s="199"/>
      <c r="H101" s="199"/>
      <c r="I101" s="199"/>
      <c r="J101" s="200">
        <f>J213</f>
        <v>0</v>
      </c>
      <c r="K101" s="134"/>
      <c r="L101" s="201"/>
      <c r="S101" s="10"/>
      <c r="T101" s="10"/>
      <c r="U101" s="10"/>
      <c r="V101" s="10"/>
      <c r="W101" s="10"/>
      <c r="X101" s="10"/>
      <c r="Y101" s="10"/>
      <c r="Z101" s="10"/>
      <c r="AA101" s="10"/>
      <c r="AB101" s="10"/>
      <c r="AC101" s="10"/>
      <c r="AD101" s="10"/>
      <c r="AE101" s="10"/>
    </row>
    <row r="102" s="10" customFormat="1" ht="19.92" customHeight="1">
      <c r="A102" s="10"/>
      <c r="B102" s="197"/>
      <c r="C102" s="134"/>
      <c r="D102" s="198" t="s">
        <v>1283</v>
      </c>
      <c r="E102" s="199"/>
      <c r="F102" s="199"/>
      <c r="G102" s="199"/>
      <c r="H102" s="199"/>
      <c r="I102" s="199"/>
      <c r="J102" s="200">
        <f>J232</f>
        <v>0</v>
      </c>
      <c r="K102" s="134"/>
      <c r="L102" s="201"/>
      <c r="S102" s="10"/>
      <c r="T102" s="10"/>
      <c r="U102" s="10"/>
      <c r="V102" s="10"/>
      <c r="W102" s="10"/>
      <c r="X102" s="10"/>
      <c r="Y102" s="10"/>
      <c r="Z102" s="10"/>
      <c r="AA102" s="10"/>
      <c r="AB102" s="10"/>
      <c r="AC102" s="10"/>
      <c r="AD102" s="10"/>
      <c r="AE102" s="10"/>
    </row>
    <row r="103" s="10" customFormat="1" ht="19.92" customHeight="1">
      <c r="A103" s="10"/>
      <c r="B103" s="197"/>
      <c r="C103" s="134"/>
      <c r="D103" s="198" t="s">
        <v>1286</v>
      </c>
      <c r="E103" s="199"/>
      <c r="F103" s="199"/>
      <c r="G103" s="199"/>
      <c r="H103" s="199"/>
      <c r="I103" s="199"/>
      <c r="J103" s="200">
        <f>J235</f>
        <v>0</v>
      </c>
      <c r="K103" s="134"/>
      <c r="L103" s="201"/>
      <c r="S103" s="10"/>
      <c r="T103" s="10"/>
      <c r="U103" s="10"/>
      <c r="V103" s="10"/>
      <c r="W103" s="10"/>
      <c r="X103" s="10"/>
      <c r="Y103" s="10"/>
      <c r="Z103" s="10"/>
      <c r="AA103" s="10"/>
      <c r="AB103" s="10"/>
      <c r="AC103" s="10"/>
      <c r="AD103" s="10"/>
      <c r="AE103" s="10"/>
    </row>
    <row r="104" s="10" customFormat="1" ht="19.92" customHeight="1">
      <c r="A104" s="10"/>
      <c r="B104" s="197"/>
      <c r="C104" s="134"/>
      <c r="D104" s="198" t="s">
        <v>320</v>
      </c>
      <c r="E104" s="199"/>
      <c r="F104" s="199"/>
      <c r="G104" s="199"/>
      <c r="H104" s="199"/>
      <c r="I104" s="199"/>
      <c r="J104" s="200">
        <f>J250</f>
        <v>0</v>
      </c>
      <c r="K104" s="134"/>
      <c r="L104" s="201"/>
      <c r="S104" s="10"/>
      <c r="T104" s="10"/>
      <c r="U104" s="10"/>
      <c r="V104" s="10"/>
      <c r="W104" s="10"/>
      <c r="X104" s="10"/>
      <c r="Y104" s="10"/>
      <c r="Z104" s="10"/>
      <c r="AA104" s="10"/>
      <c r="AB104" s="10"/>
      <c r="AC104" s="10"/>
      <c r="AD104" s="10"/>
      <c r="AE104" s="10"/>
    </row>
    <row r="105" s="10" customFormat="1" ht="19.92" customHeight="1">
      <c r="A105" s="10"/>
      <c r="B105" s="197"/>
      <c r="C105" s="134"/>
      <c r="D105" s="198" t="s">
        <v>321</v>
      </c>
      <c r="E105" s="199"/>
      <c r="F105" s="199"/>
      <c r="G105" s="199"/>
      <c r="H105" s="199"/>
      <c r="I105" s="199"/>
      <c r="J105" s="200">
        <f>J259</f>
        <v>0</v>
      </c>
      <c r="K105" s="134"/>
      <c r="L105" s="201"/>
      <c r="S105" s="10"/>
      <c r="T105" s="10"/>
      <c r="U105" s="10"/>
      <c r="V105" s="10"/>
      <c r="W105" s="10"/>
      <c r="X105" s="10"/>
      <c r="Y105" s="10"/>
      <c r="Z105" s="10"/>
      <c r="AA105" s="10"/>
      <c r="AB105" s="10"/>
      <c r="AC105" s="10"/>
      <c r="AD105" s="10"/>
      <c r="AE105" s="10"/>
    </row>
    <row r="106" s="10" customFormat="1" ht="19.92" customHeight="1">
      <c r="A106" s="10"/>
      <c r="B106" s="197"/>
      <c r="C106" s="134"/>
      <c r="D106" s="198" t="s">
        <v>322</v>
      </c>
      <c r="E106" s="199"/>
      <c r="F106" s="199"/>
      <c r="G106" s="199"/>
      <c r="H106" s="199"/>
      <c r="I106" s="199"/>
      <c r="J106" s="200">
        <f>J270</f>
        <v>0</v>
      </c>
      <c r="K106" s="134"/>
      <c r="L106" s="201"/>
      <c r="S106" s="10"/>
      <c r="T106" s="10"/>
      <c r="U106" s="10"/>
      <c r="V106" s="10"/>
      <c r="W106" s="10"/>
      <c r="X106" s="10"/>
      <c r="Y106" s="10"/>
      <c r="Z106" s="10"/>
      <c r="AA106" s="10"/>
      <c r="AB106" s="10"/>
      <c r="AC106" s="10"/>
      <c r="AD106" s="10"/>
      <c r="AE106" s="10"/>
    </row>
    <row r="107" s="10" customFormat="1" ht="19.92" customHeight="1">
      <c r="A107" s="10"/>
      <c r="B107" s="197"/>
      <c r="C107" s="134"/>
      <c r="D107" s="198" t="s">
        <v>323</v>
      </c>
      <c r="E107" s="199"/>
      <c r="F107" s="199"/>
      <c r="G107" s="199"/>
      <c r="H107" s="199"/>
      <c r="I107" s="199"/>
      <c r="J107" s="200">
        <f>J283</f>
        <v>0</v>
      </c>
      <c r="K107" s="134"/>
      <c r="L107" s="201"/>
      <c r="S107" s="10"/>
      <c r="T107" s="10"/>
      <c r="U107" s="10"/>
      <c r="V107" s="10"/>
      <c r="W107" s="10"/>
      <c r="X107" s="10"/>
      <c r="Y107" s="10"/>
      <c r="Z107" s="10"/>
      <c r="AA107" s="10"/>
      <c r="AB107" s="10"/>
      <c r="AC107" s="10"/>
      <c r="AD107" s="10"/>
      <c r="AE107" s="10"/>
    </row>
    <row r="108" s="9" customFormat="1" ht="24.96" customHeight="1">
      <c r="A108" s="9"/>
      <c r="B108" s="191"/>
      <c r="C108" s="192"/>
      <c r="D108" s="193" t="s">
        <v>324</v>
      </c>
      <c r="E108" s="194"/>
      <c r="F108" s="194"/>
      <c r="G108" s="194"/>
      <c r="H108" s="194"/>
      <c r="I108" s="194"/>
      <c r="J108" s="195">
        <f>J286</f>
        <v>0</v>
      </c>
      <c r="K108" s="192"/>
      <c r="L108" s="196"/>
      <c r="S108" s="9"/>
      <c r="T108" s="9"/>
      <c r="U108" s="9"/>
      <c r="V108" s="9"/>
      <c r="W108" s="9"/>
      <c r="X108" s="9"/>
      <c r="Y108" s="9"/>
      <c r="Z108" s="9"/>
      <c r="AA108" s="9"/>
      <c r="AB108" s="9"/>
      <c r="AC108" s="9"/>
      <c r="AD108" s="9"/>
      <c r="AE108" s="9"/>
    </row>
    <row r="109" s="10" customFormat="1" ht="19.92" customHeight="1">
      <c r="A109" s="10"/>
      <c r="B109" s="197"/>
      <c r="C109" s="134"/>
      <c r="D109" s="198" t="s">
        <v>1297</v>
      </c>
      <c r="E109" s="199"/>
      <c r="F109" s="199"/>
      <c r="G109" s="199"/>
      <c r="H109" s="199"/>
      <c r="I109" s="199"/>
      <c r="J109" s="200">
        <f>J287</f>
        <v>0</v>
      </c>
      <c r="K109" s="134"/>
      <c r="L109" s="201"/>
      <c r="S109" s="10"/>
      <c r="T109" s="10"/>
      <c r="U109" s="10"/>
      <c r="V109" s="10"/>
      <c r="W109" s="10"/>
      <c r="X109" s="10"/>
      <c r="Y109" s="10"/>
      <c r="Z109" s="10"/>
      <c r="AA109" s="10"/>
      <c r="AB109" s="10"/>
      <c r="AC109" s="10"/>
      <c r="AD109" s="10"/>
      <c r="AE109" s="10"/>
    </row>
    <row r="110" s="10" customFormat="1" ht="19.92" customHeight="1">
      <c r="A110" s="10"/>
      <c r="B110" s="197"/>
      <c r="C110" s="134"/>
      <c r="D110" s="198" t="s">
        <v>1300</v>
      </c>
      <c r="E110" s="199"/>
      <c r="F110" s="199"/>
      <c r="G110" s="199"/>
      <c r="H110" s="199"/>
      <c r="I110" s="199"/>
      <c r="J110" s="200">
        <f>J304</f>
        <v>0</v>
      </c>
      <c r="K110" s="134"/>
      <c r="L110" s="201"/>
      <c r="S110" s="10"/>
      <c r="T110" s="10"/>
      <c r="U110" s="10"/>
      <c r="V110" s="10"/>
      <c r="W110" s="10"/>
      <c r="X110" s="10"/>
      <c r="Y110" s="10"/>
      <c r="Z110" s="10"/>
      <c r="AA110" s="10"/>
      <c r="AB110" s="10"/>
      <c r="AC110" s="10"/>
      <c r="AD110" s="10"/>
      <c r="AE110" s="10"/>
    </row>
    <row r="111" s="10" customFormat="1" ht="19.92" customHeight="1">
      <c r="A111" s="10"/>
      <c r="B111" s="197"/>
      <c r="C111" s="134"/>
      <c r="D111" s="198" t="s">
        <v>8719</v>
      </c>
      <c r="E111" s="199"/>
      <c r="F111" s="199"/>
      <c r="G111" s="199"/>
      <c r="H111" s="199"/>
      <c r="I111" s="199"/>
      <c r="J111" s="200">
        <f>J323</f>
        <v>0</v>
      </c>
      <c r="K111" s="134"/>
      <c r="L111" s="201"/>
      <c r="S111" s="10"/>
      <c r="T111" s="10"/>
      <c r="U111" s="10"/>
      <c r="V111" s="10"/>
      <c r="W111" s="10"/>
      <c r="X111" s="10"/>
      <c r="Y111" s="10"/>
      <c r="Z111" s="10"/>
      <c r="AA111" s="10"/>
      <c r="AB111" s="10"/>
      <c r="AC111" s="10"/>
      <c r="AD111" s="10"/>
      <c r="AE111" s="10"/>
    </row>
    <row r="112" s="10" customFormat="1" ht="19.92" customHeight="1">
      <c r="A112" s="10"/>
      <c r="B112" s="197"/>
      <c r="C112" s="134"/>
      <c r="D112" s="198" t="s">
        <v>8720</v>
      </c>
      <c r="E112" s="199"/>
      <c r="F112" s="199"/>
      <c r="G112" s="199"/>
      <c r="H112" s="199"/>
      <c r="I112" s="199"/>
      <c r="J112" s="200">
        <f>J414</f>
        <v>0</v>
      </c>
      <c r="K112" s="134"/>
      <c r="L112" s="201"/>
      <c r="S112" s="10"/>
      <c r="T112" s="10"/>
      <c r="U112" s="10"/>
      <c r="V112" s="10"/>
      <c r="W112" s="10"/>
      <c r="X112" s="10"/>
      <c r="Y112" s="10"/>
      <c r="Z112" s="10"/>
      <c r="AA112" s="10"/>
      <c r="AB112" s="10"/>
      <c r="AC112" s="10"/>
      <c r="AD112" s="10"/>
      <c r="AE112" s="10"/>
    </row>
    <row r="113" s="10" customFormat="1" ht="19.92" customHeight="1">
      <c r="A113" s="10"/>
      <c r="B113" s="197"/>
      <c r="C113" s="134"/>
      <c r="D113" s="198" t="s">
        <v>8721</v>
      </c>
      <c r="E113" s="199"/>
      <c r="F113" s="199"/>
      <c r="G113" s="199"/>
      <c r="H113" s="199"/>
      <c r="I113" s="199"/>
      <c r="J113" s="200">
        <f>J658</f>
        <v>0</v>
      </c>
      <c r="K113" s="134"/>
      <c r="L113" s="201"/>
      <c r="S113" s="10"/>
      <c r="T113" s="10"/>
      <c r="U113" s="10"/>
      <c r="V113" s="10"/>
      <c r="W113" s="10"/>
      <c r="X113" s="10"/>
      <c r="Y113" s="10"/>
      <c r="Z113" s="10"/>
      <c r="AA113" s="10"/>
      <c r="AB113" s="10"/>
      <c r="AC113" s="10"/>
      <c r="AD113" s="10"/>
      <c r="AE113" s="10"/>
    </row>
    <row r="114" s="10" customFormat="1" ht="19.92" customHeight="1">
      <c r="A114" s="10"/>
      <c r="B114" s="197"/>
      <c r="C114" s="134"/>
      <c r="D114" s="198" t="s">
        <v>325</v>
      </c>
      <c r="E114" s="199"/>
      <c r="F114" s="199"/>
      <c r="G114" s="199"/>
      <c r="H114" s="199"/>
      <c r="I114" s="199"/>
      <c r="J114" s="200">
        <f>J671</f>
        <v>0</v>
      </c>
      <c r="K114" s="134"/>
      <c r="L114" s="201"/>
      <c r="S114" s="10"/>
      <c r="T114" s="10"/>
      <c r="U114" s="10"/>
      <c r="V114" s="10"/>
      <c r="W114" s="10"/>
      <c r="X114" s="10"/>
      <c r="Y114" s="10"/>
      <c r="Z114" s="10"/>
      <c r="AA114" s="10"/>
      <c r="AB114" s="10"/>
      <c r="AC114" s="10"/>
      <c r="AD114" s="10"/>
      <c r="AE114" s="10"/>
    </row>
    <row r="115" s="10" customFormat="1" ht="19.92" customHeight="1">
      <c r="A115" s="10"/>
      <c r="B115" s="197"/>
      <c r="C115" s="134"/>
      <c r="D115" s="198" t="s">
        <v>8722</v>
      </c>
      <c r="E115" s="199"/>
      <c r="F115" s="199"/>
      <c r="G115" s="199"/>
      <c r="H115" s="199"/>
      <c r="I115" s="199"/>
      <c r="J115" s="200">
        <f>J780</f>
        <v>0</v>
      </c>
      <c r="K115" s="134"/>
      <c r="L115" s="201"/>
      <c r="S115" s="10"/>
      <c r="T115" s="10"/>
      <c r="U115" s="10"/>
      <c r="V115" s="10"/>
      <c r="W115" s="10"/>
      <c r="X115" s="10"/>
      <c r="Y115" s="10"/>
      <c r="Z115" s="10"/>
      <c r="AA115" s="10"/>
      <c r="AB115" s="10"/>
      <c r="AC115" s="10"/>
      <c r="AD115" s="10"/>
      <c r="AE115" s="10"/>
    </row>
    <row r="116" s="10" customFormat="1" ht="19.92" customHeight="1">
      <c r="A116" s="10"/>
      <c r="B116" s="197"/>
      <c r="C116" s="134"/>
      <c r="D116" s="198" t="s">
        <v>8723</v>
      </c>
      <c r="E116" s="199"/>
      <c r="F116" s="199"/>
      <c r="G116" s="199"/>
      <c r="H116" s="199"/>
      <c r="I116" s="199"/>
      <c r="J116" s="200">
        <f>J799</f>
        <v>0</v>
      </c>
      <c r="K116" s="134"/>
      <c r="L116" s="201"/>
      <c r="S116" s="10"/>
      <c r="T116" s="10"/>
      <c r="U116" s="10"/>
      <c r="V116" s="10"/>
      <c r="W116" s="10"/>
      <c r="X116" s="10"/>
      <c r="Y116" s="10"/>
      <c r="Z116" s="10"/>
      <c r="AA116" s="10"/>
      <c r="AB116" s="10"/>
      <c r="AC116" s="10"/>
      <c r="AD116" s="10"/>
      <c r="AE116" s="10"/>
    </row>
    <row r="117" s="10" customFormat="1" ht="19.92" customHeight="1">
      <c r="A117" s="10"/>
      <c r="B117" s="197"/>
      <c r="C117" s="134"/>
      <c r="D117" s="198" t="s">
        <v>8724</v>
      </c>
      <c r="E117" s="199"/>
      <c r="F117" s="199"/>
      <c r="G117" s="199"/>
      <c r="H117" s="199"/>
      <c r="I117" s="199"/>
      <c r="J117" s="200">
        <f>J818</f>
        <v>0</v>
      </c>
      <c r="K117" s="134"/>
      <c r="L117" s="201"/>
      <c r="S117" s="10"/>
      <c r="T117" s="10"/>
      <c r="U117" s="10"/>
      <c r="V117" s="10"/>
      <c r="W117" s="10"/>
      <c r="X117" s="10"/>
      <c r="Y117" s="10"/>
      <c r="Z117" s="10"/>
      <c r="AA117" s="10"/>
      <c r="AB117" s="10"/>
      <c r="AC117" s="10"/>
      <c r="AD117" s="10"/>
      <c r="AE117" s="10"/>
    </row>
    <row r="118" s="10" customFormat="1" ht="19.92" customHeight="1">
      <c r="A118" s="10"/>
      <c r="B118" s="197"/>
      <c r="C118" s="134"/>
      <c r="D118" s="198" t="s">
        <v>8725</v>
      </c>
      <c r="E118" s="199"/>
      <c r="F118" s="199"/>
      <c r="G118" s="199"/>
      <c r="H118" s="199"/>
      <c r="I118" s="199"/>
      <c r="J118" s="200">
        <f>J831</f>
        <v>0</v>
      </c>
      <c r="K118" s="134"/>
      <c r="L118" s="201"/>
      <c r="S118" s="10"/>
      <c r="T118" s="10"/>
      <c r="U118" s="10"/>
      <c r="V118" s="10"/>
      <c r="W118" s="10"/>
      <c r="X118" s="10"/>
      <c r="Y118" s="10"/>
      <c r="Z118" s="10"/>
      <c r="AA118" s="10"/>
      <c r="AB118" s="10"/>
      <c r="AC118" s="10"/>
      <c r="AD118" s="10"/>
      <c r="AE118" s="10"/>
    </row>
    <row r="119" s="10" customFormat="1" ht="19.92" customHeight="1">
      <c r="A119" s="10"/>
      <c r="B119" s="197"/>
      <c r="C119" s="134"/>
      <c r="D119" s="198" t="s">
        <v>1303</v>
      </c>
      <c r="E119" s="199"/>
      <c r="F119" s="199"/>
      <c r="G119" s="199"/>
      <c r="H119" s="199"/>
      <c r="I119" s="199"/>
      <c r="J119" s="200">
        <f>J850</f>
        <v>0</v>
      </c>
      <c r="K119" s="134"/>
      <c r="L119" s="201"/>
      <c r="S119" s="10"/>
      <c r="T119" s="10"/>
      <c r="U119" s="10"/>
      <c r="V119" s="10"/>
      <c r="W119" s="10"/>
      <c r="X119" s="10"/>
      <c r="Y119" s="10"/>
      <c r="Z119" s="10"/>
      <c r="AA119" s="10"/>
      <c r="AB119" s="10"/>
      <c r="AC119" s="10"/>
      <c r="AD119" s="10"/>
      <c r="AE119" s="10"/>
    </row>
    <row r="120" s="9" customFormat="1" ht="24.96" customHeight="1">
      <c r="A120" s="9"/>
      <c r="B120" s="191"/>
      <c r="C120" s="192"/>
      <c r="D120" s="193" t="s">
        <v>8726</v>
      </c>
      <c r="E120" s="194"/>
      <c r="F120" s="194"/>
      <c r="G120" s="194"/>
      <c r="H120" s="194"/>
      <c r="I120" s="194"/>
      <c r="J120" s="195">
        <f>J859</f>
        <v>0</v>
      </c>
      <c r="K120" s="192"/>
      <c r="L120" s="196"/>
      <c r="S120" s="9"/>
      <c r="T120" s="9"/>
      <c r="U120" s="9"/>
      <c r="V120" s="9"/>
      <c r="W120" s="9"/>
      <c r="X120" s="9"/>
      <c r="Y120" s="9"/>
      <c r="Z120" s="9"/>
      <c r="AA120" s="9"/>
      <c r="AB120" s="9"/>
      <c r="AC120" s="9"/>
      <c r="AD120" s="9"/>
      <c r="AE120" s="9"/>
    </row>
    <row r="121" s="10" customFormat="1" ht="19.92" customHeight="1">
      <c r="A121" s="10"/>
      <c r="B121" s="197"/>
      <c r="C121" s="134"/>
      <c r="D121" s="198" t="s">
        <v>8727</v>
      </c>
      <c r="E121" s="199"/>
      <c r="F121" s="199"/>
      <c r="G121" s="199"/>
      <c r="H121" s="199"/>
      <c r="I121" s="199"/>
      <c r="J121" s="200">
        <f>J860</f>
        <v>0</v>
      </c>
      <c r="K121" s="134"/>
      <c r="L121" s="201"/>
      <c r="S121" s="10"/>
      <c r="T121" s="10"/>
      <c r="U121" s="10"/>
      <c r="V121" s="10"/>
      <c r="W121" s="10"/>
      <c r="X121" s="10"/>
      <c r="Y121" s="10"/>
      <c r="Z121" s="10"/>
      <c r="AA121" s="10"/>
      <c r="AB121" s="10"/>
      <c r="AC121" s="10"/>
      <c r="AD121" s="10"/>
      <c r="AE121" s="10"/>
    </row>
    <row r="122" s="10" customFormat="1" ht="19.92" customHeight="1">
      <c r="A122" s="10"/>
      <c r="B122" s="197"/>
      <c r="C122" s="134"/>
      <c r="D122" s="198" t="s">
        <v>8728</v>
      </c>
      <c r="E122" s="199"/>
      <c r="F122" s="199"/>
      <c r="G122" s="199"/>
      <c r="H122" s="199"/>
      <c r="I122" s="199"/>
      <c r="J122" s="200">
        <f>J863</f>
        <v>0</v>
      </c>
      <c r="K122" s="134"/>
      <c r="L122" s="201"/>
      <c r="S122" s="10"/>
      <c r="T122" s="10"/>
      <c r="U122" s="10"/>
      <c r="V122" s="10"/>
      <c r="W122" s="10"/>
      <c r="X122" s="10"/>
      <c r="Y122" s="10"/>
      <c r="Z122" s="10"/>
      <c r="AA122" s="10"/>
      <c r="AB122" s="10"/>
      <c r="AC122" s="10"/>
      <c r="AD122" s="10"/>
      <c r="AE122" s="10"/>
    </row>
    <row r="123" s="10" customFormat="1" ht="19.92" customHeight="1">
      <c r="A123" s="10"/>
      <c r="B123" s="197"/>
      <c r="C123" s="134"/>
      <c r="D123" s="198" t="s">
        <v>8729</v>
      </c>
      <c r="E123" s="199"/>
      <c r="F123" s="199"/>
      <c r="G123" s="199"/>
      <c r="H123" s="199"/>
      <c r="I123" s="199"/>
      <c r="J123" s="200">
        <f>J866</f>
        <v>0</v>
      </c>
      <c r="K123" s="134"/>
      <c r="L123" s="201"/>
      <c r="S123" s="10"/>
      <c r="T123" s="10"/>
      <c r="U123" s="10"/>
      <c r="V123" s="10"/>
      <c r="W123" s="10"/>
      <c r="X123" s="10"/>
      <c r="Y123" s="10"/>
      <c r="Z123" s="10"/>
      <c r="AA123" s="10"/>
      <c r="AB123" s="10"/>
      <c r="AC123" s="10"/>
      <c r="AD123" s="10"/>
      <c r="AE123" s="10"/>
    </row>
    <row r="124" s="10" customFormat="1" ht="19.92" customHeight="1">
      <c r="A124" s="10"/>
      <c r="B124" s="197"/>
      <c r="C124" s="134"/>
      <c r="D124" s="198" t="s">
        <v>8730</v>
      </c>
      <c r="E124" s="199"/>
      <c r="F124" s="199"/>
      <c r="G124" s="199"/>
      <c r="H124" s="199"/>
      <c r="I124" s="199"/>
      <c r="J124" s="200">
        <f>J869</f>
        <v>0</v>
      </c>
      <c r="K124" s="134"/>
      <c r="L124" s="201"/>
      <c r="S124" s="10"/>
      <c r="T124" s="10"/>
      <c r="U124" s="10"/>
      <c r="V124" s="10"/>
      <c r="W124" s="10"/>
      <c r="X124" s="10"/>
      <c r="Y124" s="10"/>
      <c r="Z124" s="10"/>
      <c r="AA124" s="10"/>
      <c r="AB124" s="10"/>
      <c r="AC124" s="10"/>
      <c r="AD124" s="10"/>
      <c r="AE124" s="10"/>
    </row>
    <row r="125" s="2" customFormat="1" ht="21.84"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6.96" customHeight="1">
      <c r="A126" s="39"/>
      <c r="B126" s="67"/>
      <c r="C126" s="68"/>
      <c r="D126" s="68"/>
      <c r="E126" s="68"/>
      <c r="F126" s="68"/>
      <c r="G126" s="68"/>
      <c r="H126" s="68"/>
      <c r="I126" s="68"/>
      <c r="J126" s="68"/>
      <c r="K126" s="68"/>
      <c r="L126" s="64"/>
      <c r="S126" s="39"/>
      <c r="T126" s="39"/>
      <c r="U126" s="39"/>
      <c r="V126" s="39"/>
      <c r="W126" s="39"/>
      <c r="X126" s="39"/>
      <c r="Y126" s="39"/>
      <c r="Z126" s="39"/>
      <c r="AA126" s="39"/>
      <c r="AB126" s="39"/>
      <c r="AC126" s="39"/>
      <c r="AD126" s="39"/>
      <c r="AE126" s="39"/>
    </row>
    <row r="130" s="2" customFormat="1" ht="6.96" customHeight="1">
      <c r="A130" s="39"/>
      <c r="B130" s="69"/>
      <c r="C130" s="70"/>
      <c r="D130" s="70"/>
      <c r="E130" s="70"/>
      <c r="F130" s="70"/>
      <c r="G130" s="70"/>
      <c r="H130" s="70"/>
      <c r="I130" s="70"/>
      <c r="J130" s="70"/>
      <c r="K130" s="70"/>
      <c r="L130" s="64"/>
      <c r="S130" s="39"/>
      <c r="T130" s="39"/>
      <c r="U130" s="39"/>
      <c r="V130" s="39"/>
      <c r="W130" s="39"/>
      <c r="X130" s="39"/>
      <c r="Y130" s="39"/>
      <c r="Z130" s="39"/>
      <c r="AA130" s="39"/>
      <c r="AB130" s="39"/>
      <c r="AC130" s="39"/>
      <c r="AD130" s="39"/>
      <c r="AE130" s="39"/>
    </row>
    <row r="131" s="2" customFormat="1" ht="24.96" customHeight="1">
      <c r="A131" s="39"/>
      <c r="B131" s="40"/>
      <c r="C131" s="24" t="s">
        <v>335</v>
      </c>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2" customFormat="1" ht="6.96" customHeight="1">
      <c r="A132" s="39"/>
      <c r="B132" s="40"/>
      <c r="C132" s="41"/>
      <c r="D132" s="41"/>
      <c r="E132" s="41"/>
      <c r="F132" s="41"/>
      <c r="G132" s="41"/>
      <c r="H132" s="41"/>
      <c r="I132" s="41"/>
      <c r="J132" s="41"/>
      <c r="K132" s="41"/>
      <c r="L132" s="64"/>
      <c r="S132" s="39"/>
      <c r="T132" s="39"/>
      <c r="U132" s="39"/>
      <c r="V132" s="39"/>
      <c r="W132" s="39"/>
      <c r="X132" s="39"/>
      <c r="Y132" s="39"/>
      <c r="Z132" s="39"/>
      <c r="AA132" s="39"/>
      <c r="AB132" s="39"/>
      <c r="AC132" s="39"/>
      <c r="AD132" s="39"/>
      <c r="AE132" s="39"/>
    </row>
    <row r="133" s="2" customFormat="1" ht="12" customHeight="1">
      <c r="A133" s="39"/>
      <c r="B133" s="40"/>
      <c r="C133" s="33" t="s">
        <v>16</v>
      </c>
      <c r="D133" s="41"/>
      <c r="E133" s="41"/>
      <c r="F133" s="41"/>
      <c r="G133" s="41"/>
      <c r="H133" s="41"/>
      <c r="I133" s="41"/>
      <c r="J133" s="41"/>
      <c r="K133" s="41"/>
      <c r="L133" s="64"/>
      <c r="S133" s="39"/>
      <c r="T133" s="39"/>
      <c r="U133" s="39"/>
      <c r="V133" s="39"/>
      <c r="W133" s="39"/>
      <c r="X133" s="39"/>
      <c r="Y133" s="39"/>
      <c r="Z133" s="39"/>
      <c r="AA133" s="39"/>
      <c r="AB133" s="39"/>
      <c r="AC133" s="39"/>
      <c r="AD133" s="39"/>
      <c r="AE133" s="39"/>
    </row>
    <row r="134" s="2" customFormat="1" ht="16.5" customHeight="1">
      <c r="A134" s="39"/>
      <c r="B134" s="40"/>
      <c r="C134" s="41"/>
      <c r="D134" s="41"/>
      <c r="E134" s="186" t="str">
        <f>E7</f>
        <v>Rekonstrukce Kounicova domu, Berkova ul. č.p. 100, Česká Lípa</v>
      </c>
      <c r="F134" s="33"/>
      <c r="G134" s="33"/>
      <c r="H134" s="33"/>
      <c r="I134" s="41"/>
      <c r="J134" s="41"/>
      <c r="K134" s="41"/>
      <c r="L134" s="64"/>
      <c r="S134" s="39"/>
      <c r="T134" s="39"/>
      <c r="U134" s="39"/>
      <c r="V134" s="39"/>
      <c r="W134" s="39"/>
      <c r="X134" s="39"/>
      <c r="Y134" s="39"/>
      <c r="Z134" s="39"/>
      <c r="AA134" s="39"/>
      <c r="AB134" s="39"/>
      <c r="AC134" s="39"/>
      <c r="AD134" s="39"/>
      <c r="AE134" s="39"/>
    </row>
    <row r="135" s="1" customFormat="1" ht="12" customHeight="1">
      <c r="B135" s="22"/>
      <c r="C135" s="33" t="s">
        <v>151</v>
      </c>
      <c r="D135" s="23"/>
      <c r="E135" s="23"/>
      <c r="F135" s="23"/>
      <c r="G135" s="23"/>
      <c r="H135" s="23"/>
      <c r="I135" s="23"/>
      <c r="J135" s="23"/>
      <c r="K135" s="23"/>
      <c r="L135" s="21"/>
    </row>
    <row r="136" s="2" customFormat="1" ht="16.5" customHeight="1">
      <c r="A136" s="39"/>
      <c r="B136" s="40"/>
      <c r="C136" s="41"/>
      <c r="D136" s="41"/>
      <c r="E136" s="186" t="s">
        <v>8716</v>
      </c>
      <c r="F136" s="41"/>
      <c r="G136" s="41"/>
      <c r="H136" s="41"/>
      <c r="I136" s="41"/>
      <c r="J136" s="41"/>
      <c r="K136" s="41"/>
      <c r="L136" s="64"/>
      <c r="S136" s="39"/>
      <c r="T136" s="39"/>
      <c r="U136" s="39"/>
      <c r="V136" s="39"/>
      <c r="W136" s="39"/>
      <c r="X136" s="39"/>
      <c r="Y136" s="39"/>
      <c r="Z136" s="39"/>
      <c r="AA136" s="39"/>
      <c r="AB136" s="39"/>
      <c r="AC136" s="39"/>
      <c r="AD136" s="39"/>
      <c r="AE136" s="39"/>
    </row>
    <row r="137" s="2" customFormat="1" ht="12" customHeight="1">
      <c r="A137" s="39"/>
      <c r="B137" s="40"/>
      <c r="C137" s="33" t="s">
        <v>4914</v>
      </c>
      <c r="D137" s="41"/>
      <c r="E137" s="41"/>
      <c r="F137" s="41"/>
      <c r="G137" s="41"/>
      <c r="H137" s="41"/>
      <c r="I137" s="41"/>
      <c r="J137" s="41"/>
      <c r="K137" s="41"/>
      <c r="L137" s="64"/>
      <c r="S137" s="39"/>
      <c r="T137" s="39"/>
      <c r="U137" s="39"/>
      <c r="V137" s="39"/>
      <c r="W137" s="39"/>
      <c r="X137" s="39"/>
      <c r="Y137" s="39"/>
      <c r="Z137" s="39"/>
      <c r="AA137" s="39"/>
      <c r="AB137" s="39"/>
      <c r="AC137" s="39"/>
      <c r="AD137" s="39"/>
      <c r="AE137" s="39"/>
    </row>
    <row r="138" s="2" customFormat="1" ht="16.5" customHeight="1">
      <c r="A138" s="39"/>
      <c r="B138" s="40"/>
      <c r="C138" s="41"/>
      <c r="D138" s="41"/>
      <c r="E138" s="77" t="str">
        <f>E11</f>
        <v>D.1.4.1 - Zdravotně technické instalace</v>
      </c>
      <c r="F138" s="41"/>
      <c r="G138" s="41"/>
      <c r="H138" s="41"/>
      <c r="I138" s="41"/>
      <c r="J138" s="41"/>
      <c r="K138" s="41"/>
      <c r="L138" s="64"/>
      <c r="S138" s="39"/>
      <c r="T138" s="39"/>
      <c r="U138" s="39"/>
      <c r="V138" s="39"/>
      <c r="W138" s="39"/>
      <c r="X138" s="39"/>
      <c r="Y138" s="39"/>
      <c r="Z138" s="39"/>
      <c r="AA138" s="39"/>
      <c r="AB138" s="39"/>
      <c r="AC138" s="39"/>
      <c r="AD138" s="39"/>
      <c r="AE138" s="39"/>
    </row>
    <row r="139" s="2" customFormat="1" ht="6.96" customHeight="1">
      <c r="A139" s="39"/>
      <c r="B139" s="40"/>
      <c r="C139" s="41"/>
      <c r="D139" s="41"/>
      <c r="E139" s="41"/>
      <c r="F139" s="41"/>
      <c r="G139" s="41"/>
      <c r="H139" s="41"/>
      <c r="I139" s="41"/>
      <c r="J139" s="41"/>
      <c r="K139" s="41"/>
      <c r="L139" s="64"/>
      <c r="S139" s="39"/>
      <c r="T139" s="39"/>
      <c r="U139" s="39"/>
      <c r="V139" s="39"/>
      <c r="W139" s="39"/>
      <c r="X139" s="39"/>
      <c r="Y139" s="39"/>
      <c r="Z139" s="39"/>
      <c r="AA139" s="39"/>
      <c r="AB139" s="39"/>
      <c r="AC139" s="39"/>
      <c r="AD139" s="39"/>
      <c r="AE139" s="39"/>
    </row>
    <row r="140" s="2" customFormat="1" ht="12" customHeight="1">
      <c r="A140" s="39"/>
      <c r="B140" s="40"/>
      <c r="C140" s="33" t="s">
        <v>20</v>
      </c>
      <c r="D140" s="41"/>
      <c r="E140" s="41"/>
      <c r="F140" s="28" t="str">
        <f>F14</f>
        <v>Berkova ul. č.p. 100</v>
      </c>
      <c r="G140" s="41"/>
      <c r="H140" s="41"/>
      <c r="I140" s="33" t="s">
        <v>22</v>
      </c>
      <c r="J140" s="80" t="str">
        <f>IF(J14="","",J14)</f>
        <v>5. 12. 2022</v>
      </c>
      <c r="K140" s="41"/>
      <c r="L140" s="64"/>
      <c r="S140" s="39"/>
      <c r="T140" s="39"/>
      <c r="U140" s="39"/>
      <c r="V140" s="39"/>
      <c r="W140" s="39"/>
      <c r="X140" s="39"/>
      <c r="Y140" s="39"/>
      <c r="Z140" s="39"/>
      <c r="AA140" s="39"/>
      <c r="AB140" s="39"/>
      <c r="AC140" s="39"/>
      <c r="AD140" s="39"/>
      <c r="AE140" s="39"/>
    </row>
    <row r="141" s="2" customFormat="1" ht="6.96" customHeight="1">
      <c r="A141" s="39"/>
      <c r="B141" s="40"/>
      <c r="C141" s="41"/>
      <c r="D141" s="41"/>
      <c r="E141" s="41"/>
      <c r="F141" s="41"/>
      <c r="G141" s="41"/>
      <c r="H141" s="41"/>
      <c r="I141" s="41"/>
      <c r="J141" s="41"/>
      <c r="K141" s="41"/>
      <c r="L141" s="64"/>
      <c r="S141" s="39"/>
      <c r="T141" s="39"/>
      <c r="U141" s="39"/>
      <c r="V141" s="39"/>
      <c r="W141" s="39"/>
      <c r="X141" s="39"/>
      <c r="Y141" s="39"/>
      <c r="Z141" s="39"/>
      <c r="AA141" s="39"/>
      <c r="AB141" s="39"/>
      <c r="AC141" s="39"/>
      <c r="AD141" s="39"/>
      <c r="AE141" s="39"/>
    </row>
    <row r="142" s="2" customFormat="1" ht="25.65" customHeight="1">
      <c r="A142" s="39"/>
      <c r="B142" s="40"/>
      <c r="C142" s="33" t="s">
        <v>24</v>
      </c>
      <c r="D142" s="41"/>
      <c r="E142" s="41"/>
      <c r="F142" s="28" t="str">
        <f>E17</f>
        <v>Město Česká Lípa</v>
      </c>
      <c r="G142" s="41"/>
      <c r="H142" s="41"/>
      <c r="I142" s="33" t="s">
        <v>30</v>
      </c>
      <c r="J142" s="37" t="str">
        <f>E23</f>
        <v>DigiTry Art Technologies s.r.o.</v>
      </c>
      <c r="K142" s="41"/>
      <c r="L142" s="64"/>
      <c r="S142" s="39"/>
      <c r="T142" s="39"/>
      <c r="U142" s="39"/>
      <c r="V142" s="39"/>
      <c r="W142" s="39"/>
      <c r="X142" s="39"/>
      <c r="Y142" s="39"/>
      <c r="Z142" s="39"/>
      <c r="AA142" s="39"/>
      <c r="AB142" s="39"/>
      <c r="AC142" s="39"/>
      <c r="AD142" s="39"/>
      <c r="AE142" s="39"/>
    </row>
    <row r="143" s="2" customFormat="1" ht="15.15" customHeight="1">
      <c r="A143" s="39"/>
      <c r="B143" s="40"/>
      <c r="C143" s="33" t="s">
        <v>28</v>
      </c>
      <c r="D143" s="41"/>
      <c r="E143" s="41"/>
      <c r="F143" s="28" t="str">
        <f>IF(E20="","",E20)</f>
        <v>Vyplň údaj</v>
      </c>
      <c r="G143" s="41"/>
      <c r="H143" s="41"/>
      <c r="I143" s="33" t="s">
        <v>33</v>
      </c>
      <c r="J143" s="37" t="str">
        <f>E26</f>
        <v>Beránek</v>
      </c>
      <c r="K143" s="41"/>
      <c r="L143" s="64"/>
      <c r="S143" s="39"/>
      <c r="T143" s="39"/>
      <c r="U143" s="39"/>
      <c r="V143" s="39"/>
      <c r="W143" s="39"/>
      <c r="X143" s="39"/>
      <c r="Y143" s="39"/>
      <c r="Z143" s="39"/>
      <c r="AA143" s="39"/>
      <c r="AB143" s="39"/>
      <c r="AC143" s="39"/>
      <c r="AD143" s="39"/>
      <c r="AE143" s="39"/>
    </row>
    <row r="144" s="2" customFormat="1" ht="10.32" customHeight="1">
      <c r="A144" s="39"/>
      <c r="B144" s="40"/>
      <c r="C144" s="41"/>
      <c r="D144" s="41"/>
      <c r="E144" s="41"/>
      <c r="F144" s="41"/>
      <c r="G144" s="41"/>
      <c r="H144" s="41"/>
      <c r="I144" s="41"/>
      <c r="J144" s="41"/>
      <c r="K144" s="41"/>
      <c r="L144" s="64"/>
      <c r="S144" s="39"/>
      <c r="T144" s="39"/>
      <c r="U144" s="39"/>
      <c r="V144" s="39"/>
      <c r="W144" s="39"/>
      <c r="X144" s="39"/>
      <c r="Y144" s="39"/>
      <c r="Z144" s="39"/>
      <c r="AA144" s="39"/>
      <c r="AB144" s="39"/>
      <c r="AC144" s="39"/>
      <c r="AD144" s="39"/>
      <c r="AE144" s="39"/>
    </row>
    <row r="145" s="11" customFormat="1" ht="29.28" customHeight="1">
      <c r="A145" s="202"/>
      <c r="B145" s="203"/>
      <c r="C145" s="204" t="s">
        <v>336</v>
      </c>
      <c r="D145" s="205" t="s">
        <v>61</v>
      </c>
      <c r="E145" s="205" t="s">
        <v>57</v>
      </c>
      <c r="F145" s="205" t="s">
        <v>58</v>
      </c>
      <c r="G145" s="205" t="s">
        <v>337</v>
      </c>
      <c r="H145" s="205" t="s">
        <v>338</v>
      </c>
      <c r="I145" s="205" t="s">
        <v>339</v>
      </c>
      <c r="J145" s="205" t="s">
        <v>315</v>
      </c>
      <c r="K145" s="206" t="s">
        <v>340</v>
      </c>
      <c r="L145" s="207"/>
      <c r="M145" s="101" t="s">
        <v>1</v>
      </c>
      <c r="N145" s="102" t="s">
        <v>40</v>
      </c>
      <c r="O145" s="102" t="s">
        <v>341</v>
      </c>
      <c r="P145" s="102" t="s">
        <v>342</v>
      </c>
      <c r="Q145" s="102" t="s">
        <v>343</v>
      </c>
      <c r="R145" s="102" t="s">
        <v>344</v>
      </c>
      <c r="S145" s="102" t="s">
        <v>345</v>
      </c>
      <c r="T145" s="103" t="s">
        <v>346</v>
      </c>
      <c r="U145" s="202"/>
      <c r="V145" s="202"/>
      <c r="W145" s="202"/>
      <c r="X145" s="202"/>
      <c r="Y145" s="202"/>
      <c r="Z145" s="202"/>
      <c r="AA145" s="202"/>
      <c r="AB145" s="202"/>
      <c r="AC145" s="202"/>
      <c r="AD145" s="202"/>
      <c r="AE145" s="202"/>
    </row>
    <row r="146" s="2" customFormat="1" ht="22.8" customHeight="1">
      <c r="A146" s="39"/>
      <c r="B146" s="40"/>
      <c r="C146" s="108" t="s">
        <v>347</v>
      </c>
      <c r="D146" s="41"/>
      <c r="E146" s="41"/>
      <c r="F146" s="41"/>
      <c r="G146" s="41"/>
      <c r="H146" s="41"/>
      <c r="I146" s="41"/>
      <c r="J146" s="208">
        <f>BK146</f>
        <v>0</v>
      </c>
      <c r="K146" s="41"/>
      <c r="L146" s="45"/>
      <c r="M146" s="104"/>
      <c r="N146" s="209"/>
      <c r="O146" s="105"/>
      <c r="P146" s="210">
        <f>P147+P286+P859</f>
        <v>0</v>
      </c>
      <c r="Q146" s="105"/>
      <c r="R146" s="210">
        <f>R147+R286+R859</f>
        <v>0</v>
      </c>
      <c r="S146" s="105"/>
      <c r="T146" s="211">
        <f>T147+T286+T859</f>
        <v>0</v>
      </c>
      <c r="U146" s="39"/>
      <c r="V146" s="39"/>
      <c r="W146" s="39"/>
      <c r="X146" s="39"/>
      <c r="Y146" s="39"/>
      <c r="Z146" s="39"/>
      <c r="AA146" s="39"/>
      <c r="AB146" s="39"/>
      <c r="AC146" s="39"/>
      <c r="AD146" s="39"/>
      <c r="AE146" s="39"/>
      <c r="AT146" s="18" t="s">
        <v>75</v>
      </c>
      <c r="AU146" s="18" t="s">
        <v>317</v>
      </c>
      <c r="BK146" s="212">
        <f>BK147+BK286+BK859</f>
        <v>0</v>
      </c>
    </row>
    <row r="147" s="12" customFormat="1" ht="25.92" customHeight="1">
      <c r="A147" s="12"/>
      <c r="B147" s="213"/>
      <c r="C147" s="214"/>
      <c r="D147" s="215" t="s">
        <v>75</v>
      </c>
      <c r="E147" s="216" t="s">
        <v>348</v>
      </c>
      <c r="F147" s="216" t="s">
        <v>349</v>
      </c>
      <c r="G147" s="214"/>
      <c r="H147" s="214"/>
      <c r="I147" s="217"/>
      <c r="J147" s="218">
        <f>BK147</f>
        <v>0</v>
      </c>
      <c r="K147" s="214"/>
      <c r="L147" s="219"/>
      <c r="M147" s="220"/>
      <c r="N147" s="221"/>
      <c r="O147" s="221"/>
      <c r="P147" s="222">
        <f>P148+P213+P232+P235+P250+P259+P270+P283</f>
        <v>0</v>
      </c>
      <c r="Q147" s="221"/>
      <c r="R147" s="222">
        <f>R148+R213+R232+R235+R250+R259+R270+R283</f>
        <v>0</v>
      </c>
      <c r="S147" s="221"/>
      <c r="T147" s="223">
        <f>T148+T213+T232+T235+T250+T259+T270+T283</f>
        <v>0</v>
      </c>
      <c r="U147" s="12"/>
      <c r="V147" s="12"/>
      <c r="W147" s="12"/>
      <c r="X147" s="12"/>
      <c r="Y147" s="12"/>
      <c r="Z147" s="12"/>
      <c r="AA147" s="12"/>
      <c r="AB147" s="12"/>
      <c r="AC147" s="12"/>
      <c r="AD147" s="12"/>
      <c r="AE147" s="12"/>
      <c r="AR147" s="224" t="s">
        <v>84</v>
      </c>
      <c r="AT147" s="225" t="s">
        <v>75</v>
      </c>
      <c r="AU147" s="225" t="s">
        <v>76</v>
      </c>
      <c r="AY147" s="224" t="s">
        <v>350</v>
      </c>
      <c r="BK147" s="226">
        <f>BK148+BK213+BK232+BK235+BK250+BK259+BK270+BK283</f>
        <v>0</v>
      </c>
    </row>
    <row r="148" s="12" customFormat="1" ht="22.8" customHeight="1">
      <c r="A148" s="12"/>
      <c r="B148" s="213"/>
      <c r="C148" s="214"/>
      <c r="D148" s="215" t="s">
        <v>75</v>
      </c>
      <c r="E148" s="227" t="s">
        <v>84</v>
      </c>
      <c r="F148" s="227" t="s">
        <v>351</v>
      </c>
      <c r="G148" s="214"/>
      <c r="H148" s="214"/>
      <c r="I148" s="217"/>
      <c r="J148" s="228">
        <f>BK148</f>
        <v>0</v>
      </c>
      <c r="K148" s="214"/>
      <c r="L148" s="219"/>
      <c r="M148" s="220"/>
      <c r="N148" s="221"/>
      <c r="O148" s="221"/>
      <c r="P148" s="222">
        <f>SUM(P149:P212)</f>
        <v>0</v>
      </c>
      <c r="Q148" s="221"/>
      <c r="R148" s="222">
        <f>SUM(R149:R212)</f>
        <v>0</v>
      </c>
      <c r="S148" s="221"/>
      <c r="T148" s="223">
        <f>SUM(T149:T212)</f>
        <v>0</v>
      </c>
      <c r="U148" s="12"/>
      <c r="V148" s="12"/>
      <c r="W148" s="12"/>
      <c r="X148" s="12"/>
      <c r="Y148" s="12"/>
      <c r="Z148" s="12"/>
      <c r="AA148" s="12"/>
      <c r="AB148" s="12"/>
      <c r="AC148" s="12"/>
      <c r="AD148" s="12"/>
      <c r="AE148" s="12"/>
      <c r="AR148" s="224" t="s">
        <v>84</v>
      </c>
      <c r="AT148" s="225" t="s">
        <v>75</v>
      </c>
      <c r="AU148" s="225" t="s">
        <v>84</v>
      </c>
      <c r="AY148" s="224" t="s">
        <v>350</v>
      </c>
      <c r="BK148" s="226">
        <f>SUM(BK149:BK212)</f>
        <v>0</v>
      </c>
    </row>
    <row r="149" s="2" customFormat="1" ht="44.25" customHeight="1">
      <c r="A149" s="39"/>
      <c r="B149" s="40"/>
      <c r="C149" s="229" t="s">
        <v>84</v>
      </c>
      <c r="D149" s="229" t="s">
        <v>352</v>
      </c>
      <c r="E149" s="230" t="s">
        <v>8731</v>
      </c>
      <c r="F149" s="231" t="s">
        <v>8732</v>
      </c>
      <c r="G149" s="232" t="s">
        <v>374</v>
      </c>
      <c r="H149" s="233">
        <v>250</v>
      </c>
      <c r="I149" s="234"/>
      <c r="J149" s="235">
        <f>ROUND(I149*H149,2)</f>
        <v>0</v>
      </c>
      <c r="K149" s="231" t="s">
        <v>385</v>
      </c>
      <c r="L149" s="45"/>
      <c r="M149" s="236" t="s">
        <v>1</v>
      </c>
      <c r="N149" s="237" t="s">
        <v>41</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357</v>
      </c>
      <c r="AT149" s="240" t="s">
        <v>352</v>
      </c>
      <c r="AU149" s="240" t="s">
        <v>86</v>
      </c>
      <c r="AY149" s="18" t="s">
        <v>350</v>
      </c>
      <c r="BE149" s="241">
        <f>IF(N149="základní",J149,0)</f>
        <v>0</v>
      </c>
      <c r="BF149" s="241">
        <f>IF(N149="snížená",J149,0)</f>
        <v>0</v>
      </c>
      <c r="BG149" s="241">
        <f>IF(N149="zákl. přenesená",J149,0)</f>
        <v>0</v>
      </c>
      <c r="BH149" s="241">
        <f>IF(N149="sníž. přenesená",J149,0)</f>
        <v>0</v>
      </c>
      <c r="BI149" s="241">
        <f>IF(N149="nulová",J149,0)</f>
        <v>0</v>
      </c>
      <c r="BJ149" s="18" t="s">
        <v>84</v>
      </c>
      <c r="BK149" s="241">
        <f>ROUND(I149*H149,2)</f>
        <v>0</v>
      </c>
      <c r="BL149" s="18" t="s">
        <v>357</v>
      </c>
      <c r="BM149" s="240" t="s">
        <v>86</v>
      </c>
    </row>
    <row r="150" s="2" customFormat="1">
      <c r="A150" s="39"/>
      <c r="B150" s="40"/>
      <c r="C150" s="41"/>
      <c r="D150" s="242" t="s">
        <v>359</v>
      </c>
      <c r="E150" s="41"/>
      <c r="F150" s="243" t="s">
        <v>8732</v>
      </c>
      <c r="G150" s="41"/>
      <c r="H150" s="41"/>
      <c r="I150" s="244"/>
      <c r="J150" s="41"/>
      <c r="K150" s="41"/>
      <c r="L150" s="45"/>
      <c r="M150" s="245"/>
      <c r="N150" s="246"/>
      <c r="O150" s="92"/>
      <c r="P150" s="92"/>
      <c r="Q150" s="92"/>
      <c r="R150" s="92"/>
      <c r="S150" s="92"/>
      <c r="T150" s="93"/>
      <c r="U150" s="39"/>
      <c r="V150" s="39"/>
      <c r="W150" s="39"/>
      <c r="X150" s="39"/>
      <c r="Y150" s="39"/>
      <c r="Z150" s="39"/>
      <c r="AA150" s="39"/>
      <c r="AB150" s="39"/>
      <c r="AC150" s="39"/>
      <c r="AD150" s="39"/>
      <c r="AE150" s="39"/>
      <c r="AT150" s="18" t="s">
        <v>359</v>
      </c>
      <c r="AU150" s="18" t="s">
        <v>86</v>
      </c>
    </row>
    <row r="151" s="15" customFormat="1">
      <c r="A151" s="15"/>
      <c r="B151" s="269"/>
      <c r="C151" s="270"/>
      <c r="D151" s="242" t="s">
        <v>361</v>
      </c>
      <c r="E151" s="271" t="s">
        <v>1</v>
      </c>
      <c r="F151" s="272" t="s">
        <v>8733</v>
      </c>
      <c r="G151" s="270"/>
      <c r="H151" s="271" t="s">
        <v>1</v>
      </c>
      <c r="I151" s="273"/>
      <c r="J151" s="270"/>
      <c r="K151" s="270"/>
      <c r="L151" s="274"/>
      <c r="M151" s="275"/>
      <c r="N151" s="276"/>
      <c r="O151" s="276"/>
      <c r="P151" s="276"/>
      <c r="Q151" s="276"/>
      <c r="R151" s="276"/>
      <c r="S151" s="276"/>
      <c r="T151" s="277"/>
      <c r="U151" s="15"/>
      <c r="V151" s="15"/>
      <c r="W151" s="15"/>
      <c r="X151" s="15"/>
      <c r="Y151" s="15"/>
      <c r="Z151" s="15"/>
      <c r="AA151" s="15"/>
      <c r="AB151" s="15"/>
      <c r="AC151" s="15"/>
      <c r="AD151" s="15"/>
      <c r="AE151" s="15"/>
      <c r="AT151" s="278" t="s">
        <v>361</v>
      </c>
      <c r="AU151" s="278" t="s">
        <v>86</v>
      </c>
      <c r="AV151" s="15" t="s">
        <v>84</v>
      </c>
      <c r="AW151" s="15" t="s">
        <v>32</v>
      </c>
      <c r="AX151" s="15" t="s">
        <v>76</v>
      </c>
      <c r="AY151" s="278" t="s">
        <v>350</v>
      </c>
    </row>
    <row r="152" s="15" customFormat="1">
      <c r="A152" s="15"/>
      <c r="B152" s="269"/>
      <c r="C152" s="270"/>
      <c r="D152" s="242" t="s">
        <v>361</v>
      </c>
      <c r="E152" s="271" t="s">
        <v>1</v>
      </c>
      <c r="F152" s="272" t="s">
        <v>8734</v>
      </c>
      <c r="G152" s="270"/>
      <c r="H152" s="271" t="s">
        <v>1</v>
      </c>
      <c r="I152" s="273"/>
      <c r="J152" s="270"/>
      <c r="K152" s="270"/>
      <c r="L152" s="274"/>
      <c r="M152" s="275"/>
      <c r="N152" s="276"/>
      <c r="O152" s="276"/>
      <c r="P152" s="276"/>
      <c r="Q152" s="276"/>
      <c r="R152" s="276"/>
      <c r="S152" s="276"/>
      <c r="T152" s="277"/>
      <c r="U152" s="15"/>
      <c r="V152" s="15"/>
      <c r="W152" s="15"/>
      <c r="X152" s="15"/>
      <c r="Y152" s="15"/>
      <c r="Z152" s="15"/>
      <c r="AA152" s="15"/>
      <c r="AB152" s="15"/>
      <c r="AC152" s="15"/>
      <c r="AD152" s="15"/>
      <c r="AE152" s="15"/>
      <c r="AT152" s="278" t="s">
        <v>361</v>
      </c>
      <c r="AU152" s="278" t="s">
        <v>86</v>
      </c>
      <c r="AV152" s="15" t="s">
        <v>84</v>
      </c>
      <c r="AW152" s="15" t="s">
        <v>32</v>
      </c>
      <c r="AX152" s="15" t="s">
        <v>76</v>
      </c>
      <c r="AY152" s="278" t="s">
        <v>350</v>
      </c>
    </row>
    <row r="153" s="13" customFormat="1">
      <c r="A153" s="13"/>
      <c r="B153" s="247"/>
      <c r="C153" s="248"/>
      <c r="D153" s="242" t="s">
        <v>361</v>
      </c>
      <c r="E153" s="249" t="s">
        <v>1</v>
      </c>
      <c r="F153" s="250" t="s">
        <v>8735</v>
      </c>
      <c r="G153" s="248"/>
      <c r="H153" s="251">
        <v>250</v>
      </c>
      <c r="I153" s="252"/>
      <c r="J153" s="248"/>
      <c r="K153" s="248"/>
      <c r="L153" s="253"/>
      <c r="M153" s="254"/>
      <c r="N153" s="255"/>
      <c r="O153" s="255"/>
      <c r="P153" s="255"/>
      <c r="Q153" s="255"/>
      <c r="R153" s="255"/>
      <c r="S153" s="255"/>
      <c r="T153" s="256"/>
      <c r="U153" s="13"/>
      <c r="V153" s="13"/>
      <c r="W153" s="13"/>
      <c r="X153" s="13"/>
      <c r="Y153" s="13"/>
      <c r="Z153" s="13"/>
      <c r="AA153" s="13"/>
      <c r="AB153" s="13"/>
      <c r="AC153" s="13"/>
      <c r="AD153" s="13"/>
      <c r="AE153" s="13"/>
      <c r="AT153" s="257" t="s">
        <v>361</v>
      </c>
      <c r="AU153" s="257" t="s">
        <v>86</v>
      </c>
      <c r="AV153" s="13" t="s">
        <v>86</v>
      </c>
      <c r="AW153" s="13" t="s">
        <v>32</v>
      </c>
      <c r="AX153" s="13" t="s">
        <v>76</v>
      </c>
      <c r="AY153" s="257" t="s">
        <v>350</v>
      </c>
    </row>
    <row r="154" s="14" customFormat="1">
      <c r="A154" s="14"/>
      <c r="B154" s="258"/>
      <c r="C154" s="259"/>
      <c r="D154" s="242" t="s">
        <v>361</v>
      </c>
      <c r="E154" s="260" t="s">
        <v>1</v>
      </c>
      <c r="F154" s="261" t="s">
        <v>364</v>
      </c>
      <c r="G154" s="259"/>
      <c r="H154" s="262">
        <v>250</v>
      </c>
      <c r="I154" s="263"/>
      <c r="J154" s="259"/>
      <c r="K154" s="259"/>
      <c r="L154" s="264"/>
      <c r="M154" s="265"/>
      <c r="N154" s="266"/>
      <c r="O154" s="266"/>
      <c r="P154" s="266"/>
      <c r="Q154" s="266"/>
      <c r="R154" s="266"/>
      <c r="S154" s="266"/>
      <c r="T154" s="267"/>
      <c r="U154" s="14"/>
      <c r="V154" s="14"/>
      <c r="W154" s="14"/>
      <c r="X154" s="14"/>
      <c r="Y154" s="14"/>
      <c r="Z154" s="14"/>
      <c r="AA154" s="14"/>
      <c r="AB154" s="14"/>
      <c r="AC154" s="14"/>
      <c r="AD154" s="14"/>
      <c r="AE154" s="14"/>
      <c r="AT154" s="268" t="s">
        <v>361</v>
      </c>
      <c r="AU154" s="268" t="s">
        <v>86</v>
      </c>
      <c r="AV154" s="14" t="s">
        <v>357</v>
      </c>
      <c r="AW154" s="14" t="s">
        <v>32</v>
      </c>
      <c r="AX154" s="14" t="s">
        <v>84</v>
      </c>
      <c r="AY154" s="268" t="s">
        <v>350</v>
      </c>
    </row>
    <row r="155" s="2" customFormat="1" ht="44.25" customHeight="1">
      <c r="A155" s="39"/>
      <c r="B155" s="40"/>
      <c r="C155" s="229" t="s">
        <v>86</v>
      </c>
      <c r="D155" s="229" t="s">
        <v>352</v>
      </c>
      <c r="E155" s="230" t="s">
        <v>8736</v>
      </c>
      <c r="F155" s="231" t="s">
        <v>8737</v>
      </c>
      <c r="G155" s="232" t="s">
        <v>374</v>
      </c>
      <c r="H155" s="233">
        <v>25</v>
      </c>
      <c r="I155" s="234"/>
      <c r="J155" s="235">
        <f>ROUND(I155*H155,2)</f>
        <v>0</v>
      </c>
      <c r="K155" s="231" t="s">
        <v>385</v>
      </c>
      <c r="L155" s="45"/>
      <c r="M155" s="236" t="s">
        <v>1</v>
      </c>
      <c r="N155" s="237" t="s">
        <v>41</v>
      </c>
      <c r="O155" s="92"/>
      <c r="P155" s="238">
        <f>O155*H155</f>
        <v>0</v>
      </c>
      <c r="Q155" s="238">
        <v>0</v>
      </c>
      <c r="R155" s="238">
        <f>Q155*H155</f>
        <v>0</v>
      </c>
      <c r="S155" s="238">
        <v>0</v>
      </c>
      <c r="T155" s="239">
        <f>S155*H155</f>
        <v>0</v>
      </c>
      <c r="U155" s="39"/>
      <c r="V155" s="39"/>
      <c r="W155" s="39"/>
      <c r="X155" s="39"/>
      <c r="Y155" s="39"/>
      <c r="Z155" s="39"/>
      <c r="AA155" s="39"/>
      <c r="AB155" s="39"/>
      <c r="AC155" s="39"/>
      <c r="AD155" s="39"/>
      <c r="AE155" s="39"/>
      <c r="AR155" s="240" t="s">
        <v>357</v>
      </c>
      <c r="AT155" s="240" t="s">
        <v>352</v>
      </c>
      <c r="AU155" s="240" t="s">
        <v>86</v>
      </c>
      <c r="AY155" s="18" t="s">
        <v>350</v>
      </c>
      <c r="BE155" s="241">
        <f>IF(N155="základní",J155,0)</f>
        <v>0</v>
      </c>
      <c r="BF155" s="241">
        <f>IF(N155="snížená",J155,0)</f>
        <v>0</v>
      </c>
      <c r="BG155" s="241">
        <f>IF(N155="zákl. přenesená",J155,0)</f>
        <v>0</v>
      </c>
      <c r="BH155" s="241">
        <f>IF(N155="sníž. přenesená",J155,0)</f>
        <v>0</v>
      </c>
      <c r="BI155" s="241">
        <f>IF(N155="nulová",J155,0)</f>
        <v>0</v>
      </c>
      <c r="BJ155" s="18" t="s">
        <v>84</v>
      </c>
      <c r="BK155" s="241">
        <f>ROUND(I155*H155,2)</f>
        <v>0</v>
      </c>
      <c r="BL155" s="18" t="s">
        <v>357</v>
      </c>
      <c r="BM155" s="240" t="s">
        <v>357</v>
      </c>
    </row>
    <row r="156" s="2" customFormat="1">
      <c r="A156" s="39"/>
      <c r="B156" s="40"/>
      <c r="C156" s="41"/>
      <c r="D156" s="242" t="s">
        <v>359</v>
      </c>
      <c r="E156" s="41"/>
      <c r="F156" s="243" t="s">
        <v>8737</v>
      </c>
      <c r="G156" s="41"/>
      <c r="H156" s="41"/>
      <c r="I156" s="244"/>
      <c r="J156" s="41"/>
      <c r="K156" s="41"/>
      <c r="L156" s="45"/>
      <c r="M156" s="245"/>
      <c r="N156" s="246"/>
      <c r="O156" s="92"/>
      <c r="P156" s="92"/>
      <c r="Q156" s="92"/>
      <c r="R156" s="92"/>
      <c r="S156" s="92"/>
      <c r="T156" s="93"/>
      <c r="U156" s="39"/>
      <c r="V156" s="39"/>
      <c r="W156" s="39"/>
      <c r="X156" s="39"/>
      <c r="Y156" s="39"/>
      <c r="Z156" s="39"/>
      <c r="AA156" s="39"/>
      <c r="AB156" s="39"/>
      <c r="AC156" s="39"/>
      <c r="AD156" s="39"/>
      <c r="AE156" s="39"/>
      <c r="AT156" s="18" t="s">
        <v>359</v>
      </c>
      <c r="AU156" s="18" t="s">
        <v>86</v>
      </c>
    </row>
    <row r="157" s="15" customFormat="1">
      <c r="A157" s="15"/>
      <c r="B157" s="269"/>
      <c r="C157" s="270"/>
      <c r="D157" s="242" t="s">
        <v>361</v>
      </c>
      <c r="E157" s="271" t="s">
        <v>1</v>
      </c>
      <c r="F157" s="272" t="s">
        <v>8733</v>
      </c>
      <c r="G157" s="270"/>
      <c r="H157" s="271" t="s">
        <v>1</v>
      </c>
      <c r="I157" s="273"/>
      <c r="J157" s="270"/>
      <c r="K157" s="270"/>
      <c r="L157" s="274"/>
      <c r="M157" s="275"/>
      <c r="N157" s="276"/>
      <c r="O157" s="276"/>
      <c r="P157" s="276"/>
      <c r="Q157" s="276"/>
      <c r="R157" s="276"/>
      <c r="S157" s="276"/>
      <c r="T157" s="277"/>
      <c r="U157" s="15"/>
      <c r="V157" s="15"/>
      <c r="W157" s="15"/>
      <c r="X157" s="15"/>
      <c r="Y157" s="15"/>
      <c r="Z157" s="15"/>
      <c r="AA157" s="15"/>
      <c r="AB157" s="15"/>
      <c r="AC157" s="15"/>
      <c r="AD157" s="15"/>
      <c r="AE157" s="15"/>
      <c r="AT157" s="278" t="s">
        <v>361</v>
      </c>
      <c r="AU157" s="278" t="s">
        <v>86</v>
      </c>
      <c r="AV157" s="15" t="s">
        <v>84</v>
      </c>
      <c r="AW157" s="15" t="s">
        <v>32</v>
      </c>
      <c r="AX157" s="15" t="s">
        <v>76</v>
      </c>
      <c r="AY157" s="278" t="s">
        <v>350</v>
      </c>
    </row>
    <row r="158" s="15" customFormat="1">
      <c r="A158" s="15"/>
      <c r="B158" s="269"/>
      <c r="C158" s="270"/>
      <c r="D158" s="242" t="s">
        <v>361</v>
      </c>
      <c r="E158" s="271" t="s">
        <v>1</v>
      </c>
      <c r="F158" s="272" t="s">
        <v>8738</v>
      </c>
      <c r="G158" s="270"/>
      <c r="H158" s="271" t="s">
        <v>1</v>
      </c>
      <c r="I158" s="273"/>
      <c r="J158" s="270"/>
      <c r="K158" s="270"/>
      <c r="L158" s="274"/>
      <c r="M158" s="275"/>
      <c r="N158" s="276"/>
      <c r="O158" s="276"/>
      <c r="P158" s="276"/>
      <c r="Q158" s="276"/>
      <c r="R158" s="276"/>
      <c r="S158" s="276"/>
      <c r="T158" s="277"/>
      <c r="U158" s="15"/>
      <c r="V158" s="15"/>
      <c r="W158" s="15"/>
      <c r="X158" s="15"/>
      <c r="Y158" s="15"/>
      <c r="Z158" s="15"/>
      <c r="AA158" s="15"/>
      <c r="AB158" s="15"/>
      <c r="AC158" s="15"/>
      <c r="AD158" s="15"/>
      <c r="AE158" s="15"/>
      <c r="AT158" s="278" t="s">
        <v>361</v>
      </c>
      <c r="AU158" s="278" t="s">
        <v>86</v>
      </c>
      <c r="AV158" s="15" t="s">
        <v>84</v>
      </c>
      <c r="AW158" s="15" t="s">
        <v>32</v>
      </c>
      <c r="AX158" s="15" t="s">
        <v>76</v>
      </c>
      <c r="AY158" s="278" t="s">
        <v>350</v>
      </c>
    </row>
    <row r="159" s="13" customFormat="1">
      <c r="A159" s="13"/>
      <c r="B159" s="247"/>
      <c r="C159" s="248"/>
      <c r="D159" s="242" t="s">
        <v>361</v>
      </c>
      <c r="E159" s="249" t="s">
        <v>1</v>
      </c>
      <c r="F159" s="250" t="s">
        <v>8739</v>
      </c>
      <c r="G159" s="248"/>
      <c r="H159" s="251">
        <v>25</v>
      </c>
      <c r="I159" s="252"/>
      <c r="J159" s="248"/>
      <c r="K159" s="248"/>
      <c r="L159" s="253"/>
      <c r="M159" s="254"/>
      <c r="N159" s="255"/>
      <c r="O159" s="255"/>
      <c r="P159" s="255"/>
      <c r="Q159" s="255"/>
      <c r="R159" s="255"/>
      <c r="S159" s="255"/>
      <c r="T159" s="256"/>
      <c r="U159" s="13"/>
      <c r="V159" s="13"/>
      <c r="W159" s="13"/>
      <c r="X159" s="13"/>
      <c r="Y159" s="13"/>
      <c r="Z159" s="13"/>
      <c r="AA159" s="13"/>
      <c r="AB159" s="13"/>
      <c r="AC159" s="13"/>
      <c r="AD159" s="13"/>
      <c r="AE159" s="13"/>
      <c r="AT159" s="257" t="s">
        <v>361</v>
      </c>
      <c r="AU159" s="257" t="s">
        <v>86</v>
      </c>
      <c r="AV159" s="13" t="s">
        <v>86</v>
      </c>
      <c r="AW159" s="13" t="s">
        <v>32</v>
      </c>
      <c r="AX159" s="13" t="s">
        <v>76</v>
      </c>
      <c r="AY159" s="257" t="s">
        <v>350</v>
      </c>
    </row>
    <row r="160" s="14" customFormat="1">
      <c r="A160" s="14"/>
      <c r="B160" s="258"/>
      <c r="C160" s="259"/>
      <c r="D160" s="242" t="s">
        <v>361</v>
      </c>
      <c r="E160" s="260" t="s">
        <v>1</v>
      </c>
      <c r="F160" s="261" t="s">
        <v>364</v>
      </c>
      <c r="G160" s="259"/>
      <c r="H160" s="262">
        <v>25</v>
      </c>
      <c r="I160" s="263"/>
      <c r="J160" s="259"/>
      <c r="K160" s="259"/>
      <c r="L160" s="264"/>
      <c r="M160" s="265"/>
      <c r="N160" s="266"/>
      <c r="O160" s="266"/>
      <c r="P160" s="266"/>
      <c r="Q160" s="266"/>
      <c r="R160" s="266"/>
      <c r="S160" s="266"/>
      <c r="T160" s="267"/>
      <c r="U160" s="14"/>
      <c r="V160" s="14"/>
      <c r="W160" s="14"/>
      <c r="X160" s="14"/>
      <c r="Y160" s="14"/>
      <c r="Z160" s="14"/>
      <c r="AA160" s="14"/>
      <c r="AB160" s="14"/>
      <c r="AC160" s="14"/>
      <c r="AD160" s="14"/>
      <c r="AE160" s="14"/>
      <c r="AT160" s="268" t="s">
        <v>361</v>
      </c>
      <c r="AU160" s="268" t="s">
        <v>86</v>
      </c>
      <c r="AV160" s="14" t="s">
        <v>357</v>
      </c>
      <c r="AW160" s="14" t="s">
        <v>32</v>
      </c>
      <c r="AX160" s="14" t="s">
        <v>84</v>
      </c>
      <c r="AY160" s="268" t="s">
        <v>350</v>
      </c>
    </row>
    <row r="161" s="2" customFormat="1" ht="62.7" customHeight="1">
      <c r="A161" s="39"/>
      <c r="B161" s="40"/>
      <c r="C161" s="229" t="s">
        <v>371</v>
      </c>
      <c r="D161" s="229" t="s">
        <v>352</v>
      </c>
      <c r="E161" s="230" t="s">
        <v>8740</v>
      </c>
      <c r="F161" s="231" t="s">
        <v>8741</v>
      </c>
      <c r="G161" s="232" t="s">
        <v>374</v>
      </c>
      <c r="H161" s="233">
        <v>258</v>
      </c>
      <c r="I161" s="234"/>
      <c r="J161" s="235">
        <f>ROUND(I161*H161,2)</f>
        <v>0</v>
      </c>
      <c r="K161" s="231" t="s">
        <v>385</v>
      </c>
      <c r="L161" s="45"/>
      <c r="M161" s="236" t="s">
        <v>1</v>
      </c>
      <c r="N161" s="237" t="s">
        <v>41</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357</v>
      </c>
      <c r="AT161" s="240" t="s">
        <v>352</v>
      </c>
      <c r="AU161" s="240" t="s">
        <v>86</v>
      </c>
      <c r="AY161" s="18" t="s">
        <v>350</v>
      </c>
      <c r="BE161" s="241">
        <f>IF(N161="základní",J161,0)</f>
        <v>0</v>
      </c>
      <c r="BF161" s="241">
        <f>IF(N161="snížená",J161,0)</f>
        <v>0</v>
      </c>
      <c r="BG161" s="241">
        <f>IF(N161="zákl. přenesená",J161,0)</f>
        <v>0</v>
      </c>
      <c r="BH161" s="241">
        <f>IF(N161="sníž. přenesená",J161,0)</f>
        <v>0</v>
      </c>
      <c r="BI161" s="241">
        <f>IF(N161="nulová",J161,0)</f>
        <v>0</v>
      </c>
      <c r="BJ161" s="18" t="s">
        <v>84</v>
      </c>
      <c r="BK161" s="241">
        <f>ROUND(I161*H161,2)</f>
        <v>0</v>
      </c>
      <c r="BL161" s="18" t="s">
        <v>357</v>
      </c>
      <c r="BM161" s="240" t="s">
        <v>456</v>
      </c>
    </row>
    <row r="162" s="2" customFormat="1">
      <c r="A162" s="39"/>
      <c r="B162" s="40"/>
      <c r="C162" s="41"/>
      <c r="D162" s="242" t="s">
        <v>359</v>
      </c>
      <c r="E162" s="41"/>
      <c r="F162" s="243" t="s">
        <v>8741</v>
      </c>
      <c r="G162" s="41"/>
      <c r="H162" s="41"/>
      <c r="I162" s="244"/>
      <c r="J162" s="41"/>
      <c r="K162" s="41"/>
      <c r="L162" s="45"/>
      <c r="M162" s="245"/>
      <c r="N162" s="246"/>
      <c r="O162" s="92"/>
      <c r="P162" s="92"/>
      <c r="Q162" s="92"/>
      <c r="R162" s="92"/>
      <c r="S162" s="92"/>
      <c r="T162" s="93"/>
      <c r="U162" s="39"/>
      <c r="V162" s="39"/>
      <c r="W162" s="39"/>
      <c r="X162" s="39"/>
      <c r="Y162" s="39"/>
      <c r="Z162" s="39"/>
      <c r="AA162" s="39"/>
      <c r="AB162" s="39"/>
      <c r="AC162" s="39"/>
      <c r="AD162" s="39"/>
      <c r="AE162" s="39"/>
      <c r="AT162" s="18" t="s">
        <v>359</v>
      </c>
      <c r="AU162" s="18" t="s">
        <v>86</v>
      </c>
    </row>
    <row r="163" s="15" customFormat="1">
      <c r="A163" s="15"/>
      <c r="B163" s="269"/>
      <c r="C163" s="270"/>
      <c r="D163" s="242" t="s">
        <v>361</v>
      </c>
      <c r="E163" s="271" t="s">
        <v>1</v>
      </c>
      <c r="F163" s="272" t="s">
        <v>8733</v>
      </c>
      <c r="G163" s="270"/>
      <c r="H163" s="271" t="s">
        <v>1</v>
      </c>
      <c r="I163" s="273"/>
      <c r="J163" s="270"/>
      <c r="K163" s="270"/>
      <c r="L163" s="274"/>
      <c r="M163" s="275"/>
      <c r="N163" s="276"/>
      <c r="O163" s="276"/>
      <c r="P163" s="276"/>
      <c r="Q163" s="276"/>
      <c r="R163" s="276"/>
      <c r="S163" s="276"/>
      <c r="T163" s="277"/>
      <c r="U163" s="15"/>
      <c r="V163" s="15"/>
      <c r="W163" s="15"/>
      <c r="X163" s="15"/>
      <c r="Y163" s="15"/>
      <c r="Z163" s="15"/>
      <c r="AA163" s="15"/>
      <c r="AB163" s="15"/>
      <c r="AC163" s="15"/>
      <c r="AD163" s="15"/>
      <c r="AE163" s="15"/>
      <c r="AT163" s="278" t="s">
        <v>361</v>
      </c>
      <c r="AU163" s="278" t="s">
        <v>86</v>
      </c>
      <c r="AV163" s="15" t="s">
        <v>84</v>
      </c>
      <c r="AW163" s="15" t="s">
        <v>32</v>
      </c>
      <c r="AX163" s="15" t="s">
        <v>76</v>
      </c>
      <c r="AY163" s="278" t="s">
        <v>350</v>
      </c>
    </row>
    <row r="164" s="15" customFormat="1">
      <c r="A164" s="15"/>
      <c r="B164" s="269"/>
      <c r="C164" s="270"/>
      <c r="D164" s="242" t="s">
        <v>361</v>
      </c>
      <c r="E164" s="271" t="s">
        <v>1</v>
      </c>
      <c r="F164" s="272" t="s">
        <v>8734</v>
      </c>
      <c r="G164" s="270"/>
      <c r="H164" s="271" t="s">
        <v>1</v>
      </c>
      <c r="I164" s="273"/>
      <c r="J164" s="270"/>
      <c r="K164" s="270"/>
      <c r="L164" s="274"/>
      <c r="M164" s="275"/>
      <c r="N164" s="276"/>
      <c r="O164" s="276"/>
      <c r="P164" s="276"/>
      <c r="Q164" s="276"/>
      <c r="R164" s="276"/>
      <c r="S164" s="276"/>
      <c r="T164" s="277"/>
      <c r="U164" s="15"/>
      <c r="V164" s="15"/>
      <c r="W164" s="15"/>
      <c r="X164" s="15"/>
      <c r="Y164" s="15"/>
      <c r="Z164" s="15"/>
      <c r="AA164" s="15"/>
      <c r="AB164" s="15"/>
      <c r="AC164" s="15"/>
      <c r="AD164" s="15"/>
      <c r="AE164" s="15"/>
      <c r="AT164" s="278" t="s">
        <v>361</v>
      </c>
      <c r="AU164" s="278" t="s">
        <v>86</v>
      </c>
      <c r="AV164" s="15" t="s">
        <v>84</v>
      </c>
      <c r="AW164" s="15" t="s">
        <v>32</v>
      </c>
      <c r="AX164" s="15" t="s">
        <v>76</v>
      </c>
      <c r="AY164" s="278" t="s">
        <v>350</v>
      </c>
    </row>
    <row r="165" s="13" customFormat="1">
      <c r="A165" s="13"/>
      <c r="B165" s="247"/>
      <c r="C165" s="248"/>
      <c r="D165" s="242" t="s">
        <v>361</v>
      </c>
      <c r="E165" s="249" t="s">
        <v>1</v>
      </c>
      <c r="F165" s="250" t="s">
        <v>8735</v>
      </c>
      <c r="G165" s="248"/>
      <c r="H165" s="251">
        <v>250</v>
      </c>
      <c r="I165" s="252"/>
      <c r="J165" s="248"/>
      <c r="K165" s="248"/>
      <c r="L165" s="253"/>
      <c r="M165" s="254"/>
      <c r="N165" s="255"/>
      <c r="O165" s="255"/>
      <c r="P165" s="255"/>
      <c r="Q165" s="255"/>
      <c r="R165" s="255"/>
      <c r="S165" s="255"/>
      <c r="T165" s="256"/>
      <c r="U165" s="13"/>
      <c r="V165" s="13"/>
      <c r="W165" s="13"/>
      <c r="X165" s="13"/>
      <c r="Y165" s="13"/>
      <c r="Z165" s="13"/>
      <c r="AA165" s="13"/>
      <c r="AB165" s="13"/>
      <c r="AC165" s="13"/>
      <c r="AD165" s="13"/>
      <c r="AE165" s="13"/>
      <c r="AT165" s="257" t="s">
        <v>361</v>
      </c>
      <c r="AU165" s="257" t="s">
        <v>86</v>
      </c>
      <c r="AV165" s="13" t="s">
        <v>86</v>
      </c>
      <c r="AW165" s="13" t="s">
        <v>32</v>
      </c>
      <c r="AX165" s="13" t="s">
        <v>76</v>
      </c>
      <c r="AY165" s="257" t="s">
        <v>350</v>
      </c>
    </row>
    <row r="166" s="15" customFormat="1">
      <c r="A166" s="15"/>
      <c r="B166" s="269"/>
      <c r="C166" s="270"/>
      <c r="D166" s="242" t="s">
        <v>361</v>
      </c>
      <c r="E166" s="271" t="s">
        <v>1</v>
      </c>
      <c r="F166" s="272" t="s">
        <v>8742</v>
      </c>
      <c r="G166" s="270"/>
      <c r="H166" s="271" t="s">
        <v>1</v>
      </c>
      <c r="I166" s="273"/>
      <c r="J166" s="270"/>
      <c r="K166" s="270"/>
      <c r="L166" s="274"/>
      <c r="M166" s="275"/>
      <c r="N166" s="276"/>
      <c r="O166" s="276"/>
      <c r="P166" s="276"/>
      <c r="Q166" s="276"/>
      <c r="R166" s="276"/>
      <c r="S166" s="276"/>
      <c r="T166" s="277"/>
      <c r="U166" s="15"/>
      <c r="V166" s="15"/>
      <c r="W166" s="15"/>
      <c r="X166" s="15"/>
      <c r="Y166" s="15"/>
      <c r="Z166" s="15"/>
      <c r="AA166" s="15"/>
      <c r="AB166" s="15"/>
      <c r="AC166" s="15"/>
      <c r="AD166" s="15"/>
      <c r="AE166" s="15"/>
      <c r="AT166" s="278" t="s">
        <v>361</v>
      </c>
      <c r="AU166" s="278" t="s">
        <v>86</v>
      </c>
      <c r="AV166" s="15" t="s">
        <v>84</v>
      </c>
      <c r="AW166" s="15" t="s">
        <v>32</v>
      </c>
      <c r="AX166" s="15" t="s">
        <v>76</v>
      </c>
      <c r="AY166" s="278" t="s">
        <v>350</v>
      </c>
    </row>
    <row r="167" s="13" customFormat="1">
      <c r="A167" s="13"/>
      <c r="B167" s="247"/>
      <c r="C167" s="248"/>
      <c r="D167" s="242" t="s">
        <v>361</v>
      </c>
      <c r="E167" s="249" t="s">
        <v>1</v>
      </c>
      <c r="F167" s="250" t="s">
        <v>8743</v>
      </c>
      <c r="G167" s="248"/>
      <c r="H167" s="251">
        <v>8</v>
      </c>
      <c r="I167" s="252"/>
      <c r="J167" s="248"/>
      <c r="K167" s="248"/>
      <c r="L167" s="253"/>
      <c r="M167" s="254"/>
      <c r="N167" s="255"/>
      <c r="O167" s="255"/>
      <c r="P167" s="255"/>
      <c r="Q167" s="255"/>
      <c r="R167" s="255"/>
      <c r="S167" s="255"/>
      <c r="T167" s="256"/>
      <c r="U167" s="13"/>
      <c r="V167" s="13"/>
      <c r="W167" s="13"/>
      <c r="X167" s="13"/>
      <c r="Y167" s="13"/>
      <c r="Z167" s="13"/>
      <c r="AA167" s="13"/>
      <c r="AB167" s="13"/>
      <c r="AC167" s="13"/>
      <c r="AD167" s="13"/>
      <c r="AE167" s="13"/>
      <c r="AT167" s="257" t="s">
        <v>361</v>
      </c>
      <c r="AU167" s="257" t="s">
        <v>86</v>
      </c>
      <c r="AV167" s="13" t="s">
        <v>86</v>
      </c>
      <c r="AW167" s="13" t="s">
        <v>32</v>
      </c>
      <c r="AX167" s="13" t="s">
        <v>76</v>
      </c>
      <c r="AY167" s="257" t="s">
        <v>350</v>
      </c>
    </row>
    <row r="168" s="14" customFormat="1">
      <c r="A168" s="14"/>
      <c r="B168" s="258"/>
      <c r="C168" s="259"/>
      <c r="D168" s="242" t="s">
        <v>361</v>
      </c>
      <c r="E168" s="260" t="s">
        <v>1</v>
      </c>
      <c r="F168" s="261" t="s">
        <v>364</v>
      </c>
      <c r="G168" s="259"/>
      <c r="H168" s="262">
        <v>258</v>
      </c>
      <c r="I168" s="263"/>
      <c r="J168" s="259"/>
      <c r="K168" s="259"/>
      <c r="L168" s="264"/>
      <c r="M168" s="265"/>
      <c r="N168" s="266"/>
      <c r="O168" s="266"/>
      <c r="P168" s="266"/>
      <c r="Q168" s="266"/>
      <c r="R168" s="266"/>
      <c r="S168" s="266"/>
      <c r="T168" s="267"/>
      <c r="U168" s="14"/>
      <c r="V168" s="14"/>
      <c r="W168" s="14"/>
      <c r="X168" s="14"/>
      <c r="Y168" s="14"/>
      <c r="Z168" s="14"/>
      <c r="AA168" s="14"/>
      <c r="AB168" s="14"/>
      <c r="AC168" s="14"/>
      <c r="AD168" s="14"/>
      <c r="AE168" s="14"/>
      <c r="AT168" s="268" t="s">
        <v>361</v>
      </c>
      <c r="AU168" s="268" t="s">
        <v>86</v>
      </c>
      <c r="AV168" s="14" t="s">
        <v>357</v>
      </c>
      <c r="AW168" s="14" t="s">
        <v>32</v>
      </c>
      <c r="AX168" s="14" t="s">
        <v>84</v>
      </c>
      <c r="AY168" s="268" t="s">
        <v>350</v>
      </c>
    </row>
    <row r="169" s="2" customFormat="1" ht="37.8" customHeight="1">
      <c r="A169" s="39"/>
      <c r="B169" s="40"/>
      <c r="C169" s="229" t="s">
        <v>357</v>
      </c>
      <c r="D169" s="229" t="s">
        <v>352</v>
      </c>
      <c r="E169" s="230" t="s">
        <v>8744</v>
      </c>
      <c r="F169" s="231" t="s">
        <v>8745</v>
      </c>
      <c r="G169" s="232" t="s">
        <v>374</v>
      </c>
      <c r="H169" s="233">
        <v>250</v>
      </c>
      <c r="I169" s="234"/>
      <c r="J169" s="235">
        <f>ROUND(I169*H169,2)</f>
        <v>0</v>
      </c>
      <c r="K169" s="231" t="s">
        <v>385</v>
      </c>
      <c r="L169" s="45"/>
      <c r="M169" s="236" t="s">
        <v>1</v>
      </c>
      <c r="N169" s="237" t="s">
        <v>41</v>
      </c>
      <c r="O169" s="92"/>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357</v>
      </c>
      <c r="AT169" s="240" t="s">
        <v>352</v>
      </c>
      <c r="AU169" s="240" t="s">
        <v>86</v>
      </c>
      <c r="AY169" s="18" t="s">
        <v>350</v>
      </c>
      <c r="BE169" s="241">
        <f>IF(N169="základní",J169,0)</f>
        <v>0</v>
      </c>
      <c r="BF169" s="241">
        <f>IF(N169="snížená",J169,0)</f>
        <v>0</v>
      </c>
      <c r="BG169" s="241">
        <f>IF(N169="zákl. přenesená",J169,0)</f>
        <v>0</v>
      </c>
      <c r="BH169" s="241">
        <f>IF(N169="sníž. přenesená",J169,0)</f>
        <v>0</v>
      </c>
      <c r="BI169" s="241">
        <f>IF(N169="nulová",J169,0)</f>
        <v>0</v>
      </c>
      <c r="BJ169" s="18" t="s">
        <v>84</v>
      </c>
      <c r="BK169" s="241">
        <f>ROUND(I169*H169,2)</f>
        <v>0</v>
      </c>
      <c r="BL169" s="18" t="s">
        <v>357</v>
      </c>
      <c r="BM169" s="240" t="s">
        <v>468</v>
      </c>
    </row>
    <row r="170" s="2" customFormat="1">
      <c r="A170" s="39"/>
      <c r="B170" s="40"/>
      <c r="C170" s="41"/>
      <c r="D170" s="242" t="s">
        <v>359</v>
      </c>
      <c r="E170" s="41"/>
      <c r="F170" s="243" t="s">
        <v>8745</v>
      </c>
      <c r="G170" s="41"/>
      <c r="H170" s="41"/>
      <c r="I170" s="244"/>
      <c r="J170" s="41"/>
      <c r="K170" s="41"/>
      <c r="L170" s="45"/>
      <c r="M170" s="245"/>
      <c r="N170" s="246"/>
      <c r="O170" s="92"/>
      <c r="P170" s="92"/>
      <c r="Q170" s="92"/>
      <c r="R170" s="92"/>
      <c r="S170" s="92"/>
      <c r="T170" s="93"/>
      <c r="U170" s="39"/>
      <c r="V170" s="39"/>
      <c r="W170" s="39"/>
      <c r="X170" s="39"/>
      <c r="Y170" s="39"/>
      <c r="Z170" s="39"/>
      <c r="AA170" s="39"/>
      <c r="AB170" s="39"/>
      <c r="AC170" s="39"/>
      <c r="AD170" s="39"/>
      <c r="AE170" s="39"/>
      <c r="AT170" s="18" t="s">
        <v>359</v>
      </c>
      <c r="AU170" s="18" t="s">
        <v>86</v>
      </c>
    </row>
    <row r="171" s="15" customFormat="1">
      <c r="A171" s="15"/>
      <c r="B171" s="269"/>
      <c r="C171" s="270"/>
      <c r="D171" s="242" t="s">
        <v>361</v>
      </c>
      <c r="E171" s="271" t="s">
        <v>1</v>
      </c>
      <c r="F171" s="272" t="s">
        <v>8733</v>
      </c>
      <c r="G171" s="270"/>
      <c r="H171" s="271" t="s">
        <v>1</v>
      </c>
      <c r="I171" s="273"/>
      <c r="J171" s="270"/>
      <c r="K171" s="270"/>
      <c r="L171" s="274"/>
      <c r="M171" s="275"/>
      <c r="N171" s="276"/>
      <c r="O171" s="276"/>
      <c r="P171" s="276"/>
      <c r="Q171" s="276"/>
      <c r="R171" s="276"/>
      <c r="S171" s="276"/>
      <c r="T171" s="277"/>
      <c r="U171" s="15"/>
      <c r="V171" s="15"/>
      <c r="W171" s="15"/>
      <c r="X171" s="15"/>
      <c r="Y171" s="15"/>
      <c r="Z171" s="15"/>
      <c r="AA171" s="15"/>
      <c r="AB171" s="15"/>
      <c r="AC171" s="15"/>
      <c r="AD171" s="15"/>
      <c r="AE171" s="15"/>
      <c r="AT171" s="278" t="s">
        <v>361</v>
      </c>
      <c r="AU171" s="278" t="s">
        <v>86</v>
      </c>
      <c r="AV171" s="15" t="s">
        <v>84</v>
      </c>
      <c r="AW171" s="15" t="s">
        <v>32</v>
      </c>
      <c r="AX171" s="15" t="s">
        <v>76</v>
      </c>
      <c r="AY171" s="278" t="s">
        <v>350</v>
      </c>
    </row>
    <row r="172" s="15" customFormat="1">
      <c r="A172" s="15"/>
      <c r="B172" s="269"/>
      <c r="C172" s="270"/>
      <c r="D172" s="242" t="s">
        <v>361</v>
      </c>
      <c r="E172" s="271" t="s">
        <v>1</v>
      </c>
      <c r="F172" s="272" t="s">
        <v>8734</v>
      </c>
      <c r="G172" s="270"/>
      <c r="H172" s="271" t="s">
        <v>1</v>
      </c>
      <c r="I172" s="273"/>
      <c r="J172" s="270"/>
      <c r="K172" s="270"/>
      <c r="L172" s="274"/>
      <c r="M172" s="275"/>
      <c r="N172" s="276"/>
      <c r="O172" s="276"/>
      <c r="P172" s="276"/>
      <c r="Q172" s="276"/>
      <c r="R172" s="276"/>
      <c r="S172" s="276"/>
      <c r="T172" s="277"/>
      <c r="U172" s="15"/>
      <c r="V172" s="15"/>
      <c r="W172" s="15"/>
      <c r="X172" s="15"/>
      <c r="Y172" s="15"/>
      <c r="Z172" s="15"/>
      <c r="AA172" s="15"/>
      <c r="AB172" s="15"/>
      <c r="AC172" s="15"/>
      <c r="AD172" s="15"/>
      <c r="AE172" s="15"/>
      <c r="AT172" s="278" t="s">
        <v>361</v>
      </c>
      <c r="AU172" s="278" t="s">
        <v>86</v>
      </c>
      <c r="AV172" s="15" t="s">
        <v>84</v>
      </c>
      <c r="AW172" s="15" t="s">
        <v>32</v>
      </c>
      <c r="AX172" s="15" t="s">
        <v>76</v>
      </c>
      <c r="AY172" s="278" t="s">
        <v>350</v>
      </c>
    </row>
    <row r="173" s="13" customFormat="1">
      <c r="A173" s="13"/>
      <c r="B173" s="247"/>
      <c r="C173" s="248"/>
      <c r="D173" s="242" t="s">
        <v>361</v>
      </c>
      <c r="E173" s="249" t="s">
        <v>1</v>
      </c>
      <c r="F173" s="250" t="s">
        <v>8735</v>
      </c>
      <c r="G173" s="248"/>
      <c r="H173" s="251">
        <v>250</v>
      </c>
      <c r="I173" s="252"/>
      <c r="J173" s="248"/>
      <c r="K173" s="248"/>
      <c r="L173" s="253"/>
      <c r="M173" s="254"/>
      <c r="N173" s="255"/>
      <c r="O173" s="255"/>
      <c r="P173" s="255"/>
      <c r="Q173" s="255"/>
      <c r="R173" s="255"/>
      <c r="S173" s="255"/>
      <c r="T173" s="256"/>
      <c r="U173" s="13"/>
      <c r="V173" s="13"/>
      <c r="W173" s="13"/>
      <c r="X173" s="13"/>
      <c r="Y173" s="13"/>
      <c r="Z173" s="13"/>
      <c r="AA173" s="13"/>
      <c r="AB173" s="13"/>
      <c r="AC173" s="13"/>
      <c r="AD173" s="13"/>
      <c r="AE173" s="13"/>
      <c r="AT173" s="257" t="s">
        <v>361</v>
      </c>
      <c r="AU173" s="257" t="s">
        <v>86</v>
      </c>
      <c r="AV173" s="13" t="s">
        <v>86</v>
      </c>
      <c r="AW173" s="13" t="s">
        <v>32</v>
      </c>
      <c r="AX173" s="13" t="s">
        <v>76</v>
      </c>
      <c r="AY173" s="257" t="s">
        <v>350</v>
      </c>
    </row>
    <row r="174" s="14" customFormat="1">
      <c r="A174" s="14"/>
      <c r="B174" s="258"/>
      <c r="C174" s="259"/>
      <c r="D174" s="242" t="s">
        <v>361</v>
      </c>
      <c r="E174" s="260" t="s">
        <v>1</v>
      </c>
      <c r="F174" s="261" t="s">
        <v>364</v>
      </c>
      <c r="G174" s="259"/>
      <c r="H174" s="262">
        <v>250</v>
      </c>
      <c r="I174" s="263"/>
      <c r="J174" s="259"/>
      <c r="K174" s="259"/>
      <c r="L174" s="264"/>
      <c r="M174" s="265"/>
      <c r="N174" s="266"/>
      <c r="O174" s="266"/>
      <c r="P174" s="266"/>
      <c r="Q174" s="266"/>
      <c r="R174" s="266"/>
      <c r="S174" s="266"/>
      <c r="T174" s="267"/>
      <c r="U174" s="14"/>
      <c r="V174" s="14"/>
      <c r="W174" s="14"/>
      <c r="X174" s="14"/>
      <c r="Y174" s="14"/>
      <c r="Z174" s="14"/>
      <c r="AA174" s="14"/>
      <c r="AB174" s="14"/>
      <c r="AC174" s="14"/>
      <c r="AD174" s="14"/>
      <c r="AE174" s="14"/>
      <c r="AT174" s="268" t="s">
        <v>361</v>
      </c>
      <c r="AU174" s="268" t="s">
        <v>86</v>
      </c>
      <c r="AV174" s="14" t="s">
        <v>357</v>
      </c>
      <c r="AW174" s="14" t="s">
        <v>32</v>
      </c>
      <c r="AX174" s="14" t="s">
        <v>84</v>
      </c>
      <c r="AY174" s="268" t="s">
        <v>350</v>
      </c>
    </row>
    <row r="175" s="2" customFormat="1" ht="44.25" customHeight="1">
      <c r="A175" s="39"/>
      <c r="B175" s="40"/>
      <c r="C175" s="229" t="s">
        <v>389</v>
      </c>
      <c r="D175" s="229" t="s">
        <v>352</v>
      </c>
      <c r="E175" s="230" t="s">
        <v>8746</v>
      </c>
      <c r="F175" s="231" t="s">
        <v>485</v>
      </c>
      <c r="G175" s="232" t="s">
        <v>483</v>
      </c>
      <c r="H175" s="233">
        <v>464.39999999999998</v>
      </c>
      <c r="I175" s="234"/>
      <c r="J175" s="235">
        <f>ROUND(I175*H175,2)</f>
        <v>0</v>
      </c>
      <c r="K175" s="231" t="s">
        <v>385</v>
      </c>
      <c r="L175" s="45"/>
      <c r="M175" s="236" t="s">
        <v>1</v>
      </c>
      <c r="N175" s="237" t="s">
        <v>41</v>
      </c>
      <c r="O175" s="92"/>
      <c r="P175" s="238">
        <f>O175*H175</f>
        <v>0</v>
      </c>
      <c r="Q175" s="238">
        <v>0</v>
      </c>
      <c r="R175" s="238">
        <f>Q175*H175</f>
        <v>0</v>
      </c>
      <c r="S175" s="238">
        <v>0</v>
      </c>
      <c r="T175" s="239">
        <f>S175*H175</f>
        <v>0</v>
      </c>
      <c r="U175" s="39"/>
      <c r="V175" s="39"/>
      <c r="W175" s="39"/>
      <c r="X175" s="39"/>
      <c r="Y175" s="39"/>
      <c r="Z175" s="39"/>
      <c r="AA175" s="39"/>
      <c r="AB175" s="39"/>
      <c r="AC175" s="39"/>
      <c r="AD175" s="39"/>
      <c r="AE175" s="39"/>
      <c r="AR175" s="240" t="s">
        <v>357</v>
      </c>
      <c r="AT175" s="240" t="s">
        <v>352</v>
      </c>
      <c r="AU175" s="240" t="s">
        <v>86</v>
      </c>
      <c r="AY175" s="18" t="s">
        <v>350</v>
      </c>
      <c r="BE175" s="241">
        <f>IF(N175="základní",J175,0)</f>
        <v>0</v>
      </c>
      <c r="BF175" s="241">
        <f>IF(N175="snížená",J175,0)</f>
        <v>0</v>
      </c>
      <c r="BG175" s="241">
        <f>IF(N175="zákl. přenesená",J175,0)</f>
        <v>0</v>
      </c>
      <c r="BH175" s="241">
        <f>IF(N175="sníž. přenesená",J175,0)</f>
        <v>0</v>
      </c>
      <c r="BI175" s="241">
        <f>IF(N175="nulová",J175,0)</f>
        <v>0</v>
      </c>
      <c r="BJ175" s="18" t="s">
        <v>84</v>
      </c>
      <c r="BK175" s="241">
        <f>ROUND(I175*H175,2)</f>
        <v>0</v>
      </c>
      <c r="BL175" s="18" t="s">
        <v>357</v>
      </c>
      <c r="BM175" s="240" t="s">
        <v>480</v>
      </c>
    </row>
    <row r="176" s="2" customFormat="1">
      <c r="A176" s="39"/>
      <c r="B176" s="40"/>
      <c r="C176" s="41"/>
      <c r="D176" s="242" t="s">
        <v>359</v>
      </c>
      <c r="E176" s="41"/>
      <c r="F176" s="243" t="s">
        <v>485</v>
      </c>
      <c r="G176" s="41"/>
      <c r="H176" s="41"/>
      <c r="I176" s="244"/>
      <c r="J176" s="41"/>
      <c r="K176" s="41"/>
      <c r="L176" s="45"/>
      <c r="M176" s="245"/>
      <c r="N176" s="246"/>
      <c r="O176" s="92"/>
      <c r="P176" s="92"/>
      <c r="Q176" s="92"/>
      <c r="R176" s="92"/>
      <c r="S176" s="92"/>
      <c r="T176" s="93"/>
      <c r="U176" s="39"/>
      <c r="V176" s="39"/>
      <c r="W176" s="39"/>
      <c r="X176" s="39"/>
      <c r="Y176" s="39"/>
      <c r="Z176" s="39"/>
      <c r="AA176" s="39"/>
      <c r="AB176" s="39"/>
      <c r="AC176" s="39"/>
      <c r="AD176" s="39"/>
      <c r="AE176" s="39"/>
      <c r="AT176" s="18" t="s">
        <v>359</v>
      </c>
      <c r="AU176" s="18" t="s">
        <v>86</v>
      </c>
    </row>
    <row r="177" s="2" customFormat="1" ht="44.25" customHeight="1">
      <c r="A177" s="39"/>
      <c r="B177" s="40"/>
      <c r="C177" s="229" t="s">
        <v>456</v>
      </c>
      <c r="D177" s="229" t="s">
        <v>352</v>
      </c>
      <c r="E177" s="230" t="s">
        <v>8747</v>
      </c>
      <c r="F177" s="231" t="s">
        <v>8748</v>
      </c>
      <c r="G177" s="232" t="s">
        <v>374</v>
      </c>
      <c r="H177" s="233">
        <v>150</v>
      </c>
      <c r="I177" s="234"/>
      <c r="J177" s="235">
        <f>ROUND(I177*H177,2)</f>
        <v>0</v>
      </c>
      <c r="K177" s="231" t="s">
        <v>385</v>
      </c>
      <c r="L177" s="45"/>
      <c r="M177" s="236" t="s">
        <v>1</v>
      </c>
      <c r="N177" s="237" t="s">
        <v>41</v>
      </c>
      <c r="O177" s="92"/>
      <c r="P177" s="238">
        <f>O177*H177</f>
        <v>0</v>
      </c>
      <c r="Q177" s="238">
        <v>0</v>
      </c>
      <c r="R177" s="238">
        <f>Q177*H177</f>
        <v>0</v>
      </c>
      <c r="S177" s="238">
        <v>0</v>
      </c>
      <c r="T177" s="239">
        <f>S177*H177</f>
        <v>0</v>
      </c>
      <c r="U177" s="39"/>
      <c r="V177" s="39"/>
      <c r="W177" s="39"/>
      <c r="X177" s="39"/>
      <c r="Y177" s="39"/>
      <c r="Z177" s="39"/>
      <c r="AA177" s="39"/>
      <c r="AB177" s="39"/>
      <c r="AC177" s="39"/>
      <c r="AD177" s="39"/>
      <c r="AE177" s="39"/>
      <c r="AR177" s="240" t="s">
        <v>357</v>
      </c>
      <c r="AT177" s="240" t="s">
        <v>352</v>
      </c>
      <c r="AU177" s="240" t="s">
        <v>86</v>
      </c>
      <c r="AY177" s="18" t="s">
        <v>350</v>
      </c>
      <c r="BE177" s="241">
        <f>IF(N177="základní",J177,0)</f>
        <v>0</v>
      </c>
      <c r="BF177" s="241">
        <f>IF(N177="snížená",J177,0)</f>
        <v>0</v>
      </c>
      <c r="BG177" s="241">
        <f>IF(N177="zákl. přenesená",J177,0)</f>
        <v>0</v>
      </c>
      <c r="BH177" s="241">
        <f>IF(N177="sníž. přenesená",J177,0)</f>
        <v>0</v>
      </c>
      <c r="BI177" s="241">
        <f>IF(N177="nulová",J177,0)</f>
        <v>0</v>
      </c>
      <c r="BJ177" s="18" t="s">
        <v>84</v>
      </c>
      <c r="BK177" s="241">
        <f>ROUND(I177*H177,2)</f>
        <v>0</v>
      </c>
      <c r="BL177" s="18" t="s">
        <v>357</v>
      </c>
      <c r="BM177" s="240" t="s">
        <v>494</v>
      </c>
    </row>
    <row r="178" s="2" customFormat="1">
      <c r="A178" s="39"/>
      <c r="B178" s="40"/>
      <c r="C178" s="41"/>
      <c r="D178" s="242" t="s">
        <v>359</v>
      </c>
      <c r="E178" s="41"/>
      <c r="F178" s="243" t="s">
        <v>8748</v>
      </c>
      <c r="G178" s="41"/>
      <c r="H178" s="41"/>
      <c r="I178" s="244"/>
      <c r="J178" s="41"/>
      <c r="K178" s="41"/>
      <c r="L178" s="45"/>
      <c r="M178" s="245"/>
      <c r="N178" s="246"/>
      <c r="O178" s="92"/>
      <c r="P178" s="92"/>
      <c r="Q178" s="92"/>
      <c r="R178" s="92"/>
      <c r="S178" s="92"/>
      <c r="T178" s="93"/>
      <c r="U178" s="39"/>
      <c r="V178" s="39"/>
      <c r="W178" s="39"/>
      <c r="X178" s="39"/>
      <c r="Y178" s="39"/>
      <c r="Z178" s="39"/>
      <c r="AA178" s="39"/>
      <c r="AB178" s="39"/>
      <c r="AC178" s="39"/>
      <c r="AD178" s="39"/>
      <c r="AE178" s="39"/>
      <c r="AT178" s="18" t="s">
        <v>359</v>
      </c>
      <c r="AU178" s="18" t="s">
        <v>86</v>
      </c>
    </row>
    <row r="179" s="15" customFormat="1">
      <c r="A179" s="15"/>
      <c r="B179" s="269"/>
      <c r="C179" s="270"/>
      <c r="D179" s="242" t="s">
        <v>361</v>
      </c>
      <c r="E179" s="271" t="s">
        <v>1</v>
      </c>
      <c r="F179" s="272" t="s">
        <v>8733</v>
      </c>
      <c r="G179" s="270"/>
      <c r="H179" s="271" t="s">
        <v>1</v>
      </c>
      <c r="I179" s="273"/>
      <c r="J179" s="270"/>
      <c r="K179" s="270"/>
      <c r="L179" s="274"/>
      <c r="M179" s="275"/>
      <c r="N179" s="276"/>
      <c r="O179" s="276"/>
      <c r="P179" s="276"/>
      <c r="Q179" s="276"/>
      <c r="R179" s="276"/>
      <c r="S179" s="276"/>
      <c r="T179" s="277"/>
      <c r="U179" s="15"/>
      <c r="V179" s="15"/>
      <c r="W179" s="15"/>
      <c r="X179" s="15"/>
      <c r="Y179" s="15"/>
      <c r="Z179" s="15"/>
      <c r="AA179" s="15"/>
      <c r="AB179" s="15"/>
      <c r="AC179" s="15"/>
      <c r="AD179" s="15"/>
      <c r="AE179" s="15"/>
      <c r="AT179" s="278" t="s">
        <v>361</v>
      </c>
      <c r="AU179" s="278" t="s">
        <v>86</v>
      </c>
      <c r="AV179" s="15" t="s">
        <v>84</v>
      </c>
      <c r="AW179" s="15" t="s">
        <v>32</v>
      </c>
      <c r="AX179" s="15" t="s">
        <v>76</v>
      </c>
      <c r="AY179" s="278" t="s">
        <v>350</v>
      </c>
    </row>
    <row r="180" s="15" customFormat="1">
      <c r="A180" s="15"/>
      <c r="B180" s="269"/>
      <c r="C180" s="270"/>
      <c r="D180" s="242" t="s">
        <v>361</v>
      </c>
      <c r="E180" s="271" t="s">
        <v>1</v>
      </c>
      <c r="F180" s="272" t="s">
        <v>8734</v>
      </c>
      <c r="G180" s="270"/>
      <c r="H180" s="271" t="s">
        <v>1</v>
      </c>
      <c r="I180" s="273"/>
      <c r="J180" s="270"/>
      <c r="K180" s="270"/>
      <c r="L180" s="274"/>
      <c r="M180" s="275"/>
      <c r="N180" s="276"/>
      <c r="O180" s="276"/>
      <c r="P180" s="276"/>
      <c r="Q180" s="276"/>
      <c r="R180" s="276"/>
      <c r="S180" s="276"/>
      <c r="T180" s="277"/>
      <c r="U180" s="15"/>
      <c r="V180" s="15"/>
      <c r="W180" s="15"/>
      <c r="X180" s="15"/>
      <c r="Y180" s="15"/>
      <c r="Z180" s="15"/>
      <c r="AA180" s="15"/>
      <c r="AB180" s="15"/>
      <c r="AC180" s="15"/>
      <c r="AD180" s="15"/>
      <c r="AE180" s="15"/>
      <c r="AT180" s="278" t="s">
        <v>361</v>
      </c>
      <c r="AU180" s="278" t="s">
        <v>86</v>
      </c>
      <c r="AV180" s="15" t="s">
        <v>84</v>
      </c>
      <c r="AW180" s="15" t="s">
        <v>32</v>
      </c>
      <c r="AX180" s="15" t="s">
        <v>76</v>
      </c>
      <c r="AY180" s="278" t="s">
        <v>350</v>
      </c>
    </row>
    <row r="181" s="13" customFormat="1">
      <c r="A181" s="13"/>
      <c r="B181" s="247"/>
      <c r="C181" s="248"/>
      <c r="D181" s="242" t="s">
        <v>361</v>
      </c>
      <c r="E181" s="249" t="s">
        <v>1</v>
      </c>
      <c r="F181" s="250" t="s">
        <v>8749</v>
      </c>
      <c r="G181" s="248"/>
      <c r="H181" s="251">
        <v>150</v>
      </c>
      <c r="I181" s="252"/>
      <c r="J181" s="248"/>
      <c r="K181" s="248"/>
      <c r="L181" s="253"/>
      <c r="M181" s="254"/>
      <c r="N181" s="255"/>
      <c r="O181" s="255"/>
      <c r="P181" s="255"/>
      <c r="Q181" s="255"/>
      <c r="R181" s="255"/>
      <c r="S181" s="255"/>
      <c r="T181" s="256"/>
      <c r="U181" s="13"/>
      <c r="V181" s="13"/>
      <c r="W181" s="13"/>
      <c r="X181" s="13"/>
      <c r="Y181" s="13"/>
      <c r="Z181" s="13"/>
      <c r="AA181" s="13"/>
      <c r="AB181" s="13"/>
      <c r="AC181" s="13"/>
      <c r="AD181" s="13"/>
      <c r="AE181" s="13"/>
      <c r="AT181" s="257" t="s">
        <v>361</v>
      </c>
      <c r="AU181" s="257" t="s">
        <v>86</v>
      </c>
      <c r="AV181" s="13" t="s">
        <v>86</v>
      </c>
      <c r="AW181" s="13" t="s">
        <v>32</v>
      </c>
      <c r="AX181" s="13" t="s">
        <v>76</v>
      </c>
      <c r="AY181" s="257" t="s">
        <v>350</v>
      </c>
    </row>
    <row r="182" s="14" customFormat="1">
      <c r="A182" s="14"/>
      <c r="B182" s="258"/>
      <c r="C182" s="259"/>
      <c r="D182" s="242" t="s">
        <v>361</v>
      </c>
      <c r="E182" s="260" t="s">
        <v>1</v>
      </c>
      <c r="F182" s="261" t="s">
        <v>364</v>
      </c>
      <c r="G182" s="259"/>
      <c r="H182" s="262">
        <v>150</v>
      </c>
      <c r="I182" s="263"/>
      <c r="J182" s="259"/>
      <c r="K182" s="259"/>
      <c r="L182" s="264"/>
      <c r="M182" s="265"/>
      <c r="N182" s="266"/>
      <c r="O182" s="266"/>
      <c r="P182" s="266"/>
      <c r="Q182" s="266"/>
      <c r="R182" s="266"/>
      <c r="S182" s="266"/>
      <c r="T182" s="267"/>
      <c r="U182" s="14"/>
      <c r="V182" s="14"/>
      <c r="W182" s="14"/>
      <c r="X182" s="14"/>
      <c r="Y182" s="14"/>
      <c r="Z182" s="14"/>
      <c r="AA182" s="14"/>
      <c r="AB182" s="14"/>
      <c r="AC182" s="14"/>
      <c r="AD182" s="14"/>
      <c r="AE182" s="14"/>
      <c r="AT182" s="268" t="s">
        <v>361</v>
      </c>
      <c r="AU182" s="268" t="s">
        <v>86</v>
      </c>
      <c r="AV182" s="14" t="s">
        <v>357</v>
      </c>
      <c r="AW182" s="14" t="s">
        <v>32</v>
      </c>
      <c r="AX182" s="14" t="s">
        <v>84</v>
      </c>
      <c r="AY182" s="268" t="s">
        <v>350</v>
      </c>
    </row>
    <row r="183" s="2" customFormat="1" ht="16.5" customHeight="1">
      <c r="A183" s="39"/>
      <c r="B183" s="40"/>
      <c r="C183" s="295" t="s">
        <v>462</v>
      </c>
      <c r="D183" s="295" t="s">
        <v>1347</v>
      </c>
      <c r="E183" s="296" t="s">
        <v>8750</v>
      </c>
      <c r="F183" s="297" t="s">
        <v>8751</v>
      </c>
      <c r="G183" s="298" t="s">
        <v>483</v>
      </c>
      <c r="H183" s="299">
        <v>300</v>
      </c>
      <c r="I183" s="300"/>
      <c r="J183" s="301">
        <f>ROUND(I183*H183,2)</f>
        <v>0</v>
      </c>
      <c r="K183" s="297" t="s">
        <v>385</v>
      </c>
      <c r="L183" s="302"/>
      <c r="M183" s="303" t="s">
        <v>1</v>
      </c>
      <c r="N183" s="304" t="s">
        <v>41</v>
      </c>
      <c r="O183" s="92"/>
      <c r="P183" s="238">
        <f>O183*H183</f>
        <v>0</v>
      </c>
      <c r="Q183" s="238">
        <v>0</v>
      </c>
      <c r="R183" s="238">
        <f>Q183*H183</f>
        <v>0</v>
      </c>
      <c r="S183" s="238">
        <v>0</v>
      </c>
      <c r="T183" s="239">
        <f>S183*H183</f>
        <v>0</v>
      </c>
      <c r="U183" s="39"/>
      <c r="V183" s="39"/>
      <c r="W183" s="39"/>
      <c r="X183" s="39"/>
      <c r="Y183" s="39"/>
      <c r="Z183" s="39"/>
      <c r="AA183" s="39"/>
      <c r="AB183" s="39"/>
      <c r="AC183" s="39"/>
      <c r="AD183" s="39"/>
      <c r="AE183" s="39"/>
      <c r="AR183" s="240" t="s">
        <v>468</v>
      </c>
      <c r="AT183" s="240" t="s">
        <v>1347</v>
      </c>
      <c r="AU183" s="240" t="s">
        <v>86</v>
      </c>
      <c r="AY183" s="18" t="s">
        <v>350</v>
      </c>
      <c r="BE183" s="241">
        <f>IF(N183="základní",J183,0)</f>
        <v>0</v>
      </c>
      <c r="BF183" s="241">
        <f>IF(N183="snížená",J183,0)</f>
        <v>0</v>
      </c>
      <c r="BG183" s="241">
        <f>IF(N183="zákl. přenesená",J183,0)</f>
        <v>0</v>
      </c>
      <c r="BH183" s="241">
        <f>IF(N183="sníž. přenesená",J183,0)</f>
        <v>0</v>
      </c>
      <c r="BI183" s="241">
        <f>IF(N183="nulová",J183,0)</f>
        <v>0</v>
      </c>
      <c r="BJ183" s="18" t="s">
        <v>84</v>
      </c>
      <c r="BK183" s="241">
        <f>ROUND(I183*H183,2)</f>
        <v>0</v>
      </c>
      <c r="BL183" s="18" t="s">
        <v>357</v>
      </c>
      <c r="BM183" s="240" t="s">
        <v>512</v>
      </c>
    </row>
    <row r="184" s="2" customFormat="1">
      <c r="A184" s="39"/>
      <c r="B184" s="40"/>
      <c r="C184" s="41"/>
      <c r="D184" s="242" t="s">
        <v>359</v>
      </c>
      <c r="E184" s="41"/>
      <c r="F184" s="243" t="s">
        <v>8751</v>
      </c>
      <c r="G184" s="41"/>
      <c r="H184" s="41"/>
      <c r="I184" s="244"/>
      <c r="J184" s="41"/>
      <c r="K184" s="41"/>
      <c r="L184" s="45"/>
      <c r="M184" s="245"/>
      <c r="N184" s="246"/>
      <c r="O184" s="92"/>
      <c r="P184" s="92"/>
      <c r="Q184" s="92"/>
      <c r="R184" s="92"/>
      <c r="S184" s="92"/>
      <c r="T184" s="93"/>
      <c r="U184" s="39"/>
      <c r="V184" s="39"/>
      <c r="W184" s="39"/>
      <c r="X184" s="39"/>
      <c r="Y184" s="39"/>
      <c r="Z184" s="39"/>
      <c r="AA184" s="39"/>
      <c r="AB184" s="39"/>
      <c r="AC184" s="39"/>
      <c r="AD184" s="39"/>
      <c r="AE184" s="39"/>
      <c r="AT184" s="18" t="s">
        <v>359</v>
      </c>
      <c r="AU184" s="18" t="s">
        <v>86</v>
      </c>
    </row>
    <row r="185" s="13" customFormat="1">
      <c r="A185" s="13"/>
      <c r="B185" s="247"/>
      <c r="C185" s="248"/>
      <c r="D185" s="242" t="s">
        <v>361</v>
      </c>
      <c r="E185" s="249" t="s">
        <v>1</v>
      </c>
      <c r="F185" s="250" t="s">
        <v>8752</v>
      </c>
      <c r="G185" s="248"/>
      <c r="H185" s="251">
        <v>300</v>
      </c>
      <c r="I185" s="252"/>
      <c r="J185" s="248"/>
      <c r="K185" s="248"/>
      <c r="L185" s="253"/>
      <c r="M185" s="254"/>
      <c r="N185" s="255"/>
      <c r="O185" s="255"/>
      <c r="P185" s="255"/>
      <c r="Q185" s="255"/>
      <c r="R185" s="255"/>
      <c r="S185" s="255"/>
      <c r="T185" s="256"/>
      <c r="U185" s="13"/>
      <c r="V185" s="13"/>
      <c r="W185" s="13"/>
      <c r="X185" s="13"/>
      <c r="Y185" s="13"/>
      <c r="Z185" s="13"/>
      <c r="AA185" s="13"/>
      <c r="AB185" s="13"/>
      <c r="AC185" s="13"/>
      <c r="AD185" s="13"/>
      <c r="AE185" s="13"/>
      <c r="AT185" s="257" t="s">
        <v>361</v>
      </c>
      <c r="AU185" s="257" t="s">
        <v>86</v>
      </c>
      <c r="AV185" s="13" t="s">
        <v>86</v>
      </c>
      <c r="AW185" s="13" t="s">
        <v>32</v>
      </c>
      <c r="AX185" s="13" t="s">
        <v>76</v>
      </c>
      <c r="AY185" s="257" t="s">
        <v>350</v>
      </c>
    </row>
    <row r="186" s="14" customFormat="1">
      <c r="A186" s="14"/>
      <c r="B186" s="258"/>
      <c r="C186" s="259"/>
      <c r="D186" s="242" t="s">
        <v>361</v>
      </c>
      <c r="E186" s="260" t="s">
        <v>1</v>
      </c>
      <c r="F186" s="261" t="s">
        <v>364</v>
      </c>
      <c r="G186" s="259"/>
      <c r="H186" s="262">
        <v>300</v>
      </c>
      <c r="I186" s="263"/>
      <c r="J186" s="259"/>
      <c r="K186" s="259"/>
      <c r="L186" s="264"/>
      <c r="M186" s="265"/>
      <c r="N186" s="266"/>
      <c r="O186" s="266"/>
      <c r="P186" s="266"/>
      <c r="Q186" s="266"/>
      <c r="R186" s="266"/>
      <c r="S186" s="266"/>
      <c r="T186" s="267"/>
      <c r="U186" s="14"/>
      <c r="V186" s="14"/>
      <c r="W186" s="14"/>
      <c r="X186" s="14"/>
      <c r="Y186" s="14"/>
      <c r="Z186" s="14"/>
      <c r="AA186" s="14"/>
      <c r="AB186" s="14"/>
      <c r="AC186" s="14"/>
      <c r="AD186" s="14"/>
      <c r="AE186" s="14"/>
      <c r="AT186" s="268" t="s">
        <v>361</v>
      </c>
      <c r="AU186" s="268" t="s">
        <v>86</v>
      </c>
      <c r="AV186" s="14" t="s">
        <v>357</v>
      </c>
      <c r="AW186" s="14" t="s">
        <v>32</v>
      </c>
      <c r="AX186" s="14" t="s">
        <v>84</v>
      </c>
      <c r="AY186" s="268" t="s">
        <v>350</v>
      </c>
    </row>
    <row r="187" s="2" customFormat="1" ht="44.25" customHeight="1">
      <c r="A187" s="39"/>
      <c r="B187" s="40"/>
      <c r="C187" s="229" t="s">
        <v>468</v>
      </c>
      <c r="D187" s="229" t="s">
        <v>352</v>
      </c>
      <c r="E187" s="230" t="s">
        <v>8753</v>
      </c>
      <c r="F187" s="231" t="s">
        <v>8754</v>
      </c>
      <c r="G187" s="232" t="s">
        <v>374</v>
      </c>
      <c r="H187" s="233">
        <v>17</v>
      </c>
      <c r="I187" s="234"/>
      <c r="J187" s="235">
        <f>ROUND(I187*H187,2)</f>
        <v>0</v>
      </c>
      <c r="K187" s="231" t="s">
        <v>385</v>
      </c>
      <c r="L187" s="45"/>
      <c r="M187" s="236" t="s">
        <v>1</v>
      </c>
      <c r="N187" s="237" t="s">
        <v>41</v>
      </c>
      <c r="O187" s="92"/>
      <c r="P187" s="238">
        <f>O187*H187</f>
        <v>0</v>
      </c>
      <c r="Q187" s="238">
        <v>0</v>
      </c>
      <c r="R187" s="238">
        <f>Q187*H187</f>
        <v>0</v>
      </c>
      <c r="S187" s="238">
        <v>0</v>
      </c>
      <c r="T187" s="239">
        <f>S187*H187</f>
        <v>0</v>
      </c>
      <c r="U187" s="39"/>
      <c r="V187" s="39"/>
      <c r="W187" s="39"/>
      <c r="X187" s="39"/>
      <c r="Y187" s="39"/>
      <c r="Z187" s="39"/>
      <c r="AA187" s="39"/>
      <c r="AB187" s="39"/>
      <c r="AC187" s="39"/>
      <c r="AD187" s="39"/>
      <c r="AE187" s="39"/>
      <c r="AR187" s="240" t="s">
        <v>357</v>
      </c>
      <c r="AT187" s="240" t="s">
        <v>352</v>
      </c>
      <c r="AU187" s="240" t="s">
        <v>86</v>
      </c>
      <c r="AY187" s="18" t="s">
        <v>350</v>
      </c>
      <c r="BE187" s="241">
        <f>IF(N187="základní",J187,0)</f>
        <v>0</v>
      </c>
      <c r="BF187" s="241">
        <f>IF(N187="snížená",J187,0)</f>
        <v>0</v>
      </c>
      <c r="BG187" s="241">
        <f>IF(N187="zákl. přenesená",J187,0)</f>
        <v>0</v>
      </c>
      <c r="BH187" s="241">
        <f>IF(N187="sníž. přenesená",J187,0)</f>
        <v>0</v>
      </c>
      <c r="BI187" s="241">
        <f>IF(N187="nulová",J187,0)</f>
        <v>0</v>
      </c>
      <c r="BJ187" s="18" t="s">
        <v>84</v>
      </c>
      <c r="BK187" s="241">
        <f>ROUND(I187*H187,2)</f>
        <v>0</v>
      </c>
      <c r="BL187" s="18" t="s">
        <v>357</v>
      </c>
      <c r="BM187" s="240" t="s">
        <v>530</v>
      </c>
    </row>
    <row r="188" s="2" customFormat="1">
      <c r="A188" s="39"/>
      <c r="B188" s="40"/>
      <c r="C188" s="41"/>
      <c r="D188" s="242" t="s">
        <v>359</v>
      </c>
      <c r="E188" s="41"/>
      <c r="F188" s="243" t="s">
        <v>8754</v>
      </c>
      <c r="G188" s="41"/>
      <c r="H188" s="41"/>
      <c r="I188" s="244"/>
      <c r="J188" s="41"/>
      <c r="K188" s="41"/>
      <c r="L188" s="45"/>
      <c r="M188" s="245"/>
      <c r="N188" s="246"/>
      <c r="O188" s="92"/>
      <c r="P188" s="92"/>
      <c r="Q188" s="92"/>
      <c r="R188" s="92"/>
      <c r="S188" s="92"/>
      <c r="T188" s="93"/>
      <c r="U188" s="39"/>
      <c r="V188" s="39"/>
      <c r="W188" s="39"/>
      <c r="X188" s="39"/>
      <c r="Y188" s="39"/>
      <c r="Z188" s="39"/>
      <c r="AA188" s="39"/>
      <c r="AB188" s="39"/>
      <c r="AC188" s="39"/>
      <c r="AD188" s="39"/>
      <c r="AE188" s="39"/>
      <c r="AT188" s="18" t="s">
        <v>359</v>
      </c>
      <c r="AU188" s="18" t="s">
        <v>86</v>
      </c>
    </row>
    <row r="189" s="15" customFormat="1">
      <c r="A189" s="15"/>
      <c r="B189" s="269"/>
      <c r="C189" s="270"/>
      <c r="D189" s="242" t="s">
        <v>361</v>
      </c>
      <c r="E189" s="271" t="s">
        <v>1</v>
      </c>
      <c r="F189" s="272" t="s">
        <v>8733</v>
      </c>
      <c r="G189" s="270"/>
      <c r="H189" s="271" t="s">
        <v>1</v>
      </c>
      <c r="I189" s="273"/>
      <c r="J189" s="270"/>
      <c r="K189" s="270"/>
      <c r="L189" s="274"/>
      <c r="M189" s="275"/>
      <c r="N189" s="276"/>
      <c r="O189" s="276"/>
      <c r="P189" s="276"/>
      <c r="Q189" s="276"/>
      <c r="R189" s="276"/>
      <c r="S189" s="276"/>
      <c r="T189" s="277"/>
      <c r="U189" s="15"/>
      <c r="V189" s="15"/>
      <c r="W189" s="15"/>
      <c r="X189" s="15"/>
      <c r="Y189" s="15"/>
      <c r="Z189" s="15"/>
      <c r="AA189" s="15"/>
      <c r="AB189" s="15"/>
      <c r="AC189" s="15"/>
      <c r="AD189" s="15"/>
      <c r="AE189" s="15"/>
      <c r="AT189" s="278" t="s">
        <v>361</v>
      </c>
      <c r="AU189" s="278" t="s">
        <v>86</v>
      </c>
      <c r="AV189" s="15" t="s">
        <v>84</v>
      </c>
      <c r="AW189" s="15" t="s">
        <v>32</v>
      </c>
      <c r="AX189" s="15" t="s">
        <v>76</v>
      </c>
      <c r="AY189" s="278" t="s">
        <v>350</v>
      </c>
    </row>
    <row r="190" s="15" customFormat="1">
      <c r="A190" s="15"/>
      <c r="B190" s="269"/>
      <c r="C190" s="270"/>
      <c r="D190" s="242" t="s">
        <v>361</v>
      </c>
      <c r="E190" s="271" t="s">
        <v>1</v>
      </c>
      <c r="F190" s="272" t="s">
        <v>8738</v>
      </c>
      <c r="G190" s="270"/>
      <c r="H190" s="271" t="s">
        <v>1</v>
      </c>
      <c r="I190" s="273"/>
      <c r="J190" s="270"/>
      <c r="K190" s="270"/>
      <c r="L190" s="274"/>
      <c r="M190" s="275"/>
      <c r="N190" s="276"/>
      <c r="O190" s="276"/>
      <c r="P190" s="276"/>
      <c r="Q190" s="276"/>
      <c r="R190" s="276"/>
      <c r="S190" s="276"/>
      <c r="T190" s="277"/>
      <c r="U190" s="15"/>
      <c r="V190" s="15"/>
      <c r="W190" s="15"/>
      <c r="X190" s="15"/>
      <c r="Y190" s="15"/>
      <c r="Z190" s="15"/>
      <c r="AA190" s="15"/>
      <c r="AB190" s="15"/>
      <c r="AC190" s="15"/>
      <c r="AD190" s="15"/>
      <c r="AE190" s="15"/>
      <c r="AT190" s="278" t="s">
        <v>361</v>
      </c>
      <c r="AU190" s="278" t="s">
        <v>86</v>
      </c>
      <c r="AV190" s="15" t="s">
        <v>84</v>
      </c>
      <c r="AW190" s="15" t="s">
        <v>32</v>
      </c>
      <c r="AX190" s="15" t="s">
        <v>76</v>
      </c>
      <c r="AY190" s="278" t="s">
        <v>350</v>
      </c>
    </row>
    <row r="191" s="13" customFormat="1">
      <c r="A191" s="13"/>
      <c r="B191" s="247"/>
      <c r="C191" s="248"/>
      <c r="D191" s="242" t="s">
        <v>361</v>
      </c>
      <c r="E191" s="249" t="s">
        <v>1</v>
      </c>
      <c r="F191" s="250" t="s">
        <v>8755</v>
      </c>
      <c r="G191" s="248"/>
      <c r="H191" s="251">
        <v>17</v>
      </c>
      <c r="I191" s="252"/>
      <c r="J191" s="248"/>
      <c r="K191" s="248"/>
      <c r="L191" s="253"/>
      <c r="M191" s="254"/>
      <c r="N191" s="255"/>
      <c r="O191" s="255"/>
      <c r="P191" s="255"/>
      <c r="Q191" s="255"/>
      <c r="R191" s="255"/>
      <c r="S191" s="255"/>
      <c r="T191" s="256"/>
      <c r="U191" s="13"/>
      <c r="V191" s="13"/>
      <c r="W191" s="13"/>
      <c r="X191" s="13"/>
      <c r="Y191" s="13"/>
      <c r="Z191" s="13"/>
      <c r="AA191" s="13"/>
      <c r="AB191" s="13"/>
      <c r="AC191" s="13"/>
      <c r="AD191" s="13"/>
      <c r="AE191" s="13"/>
      <c r="AT191" s="257" t="s">
        <v>361</v>
      </c>
      <c r="AU191" s="257" t="s">
        <v>86</v>
      </c>
      <c r="AV191" s="13" t="s">
        <v>86</v>
      </c>
      <c r="AW191" s="13" t="s">
        <v>32</v>
      </c>
      <c r="AX191" s="13" t="s">
        <v>76</v>
      </c>
      <c r="AY191" s="257" t="s">
        <v>350</v>
      </c>
    </row>
    <row r="192" s="14" customFormat="1">
      <c r="A192" s="14"/>
      <c r="B192" s="258"/>
      <c r="C192" s="259"/>
      <c r="D192" s="242" t="s">
        <v>361</v>
      </c>
      <c r="E192" s="260" t="s">
        <v>1</v>
      </c>
      <c r="F192" s="261" t="s">
        <v>364</v>
      </c>
      <c r="G192" s="259"/>
      <c r="H192" s="262">
        <v>17</v>
      </c>
      <c r="I192" s="263"/>
      <c r="J192" s="259"/>
      <c r="K192" s="259"/>
      <c r="L192" s="264"/>
      <c r="M192" s="265"/>
      <c r="N192" s="266"/>
      <c r="O192" s="266"/>
      <c r="P192" s="266"/>
      <c r="Q192" s="266"/>
      <c r="R192" s="266"/>
      <c r="S192" s="266"/>
      <c r="T192" s="267"/>
      <c r="U192" s="14"/>
      <c r="V192" s="14"/>
      <c r="W192" s="14"/>
      <c r="X192" s="14"/>
      <c r="Y192" s="14"/>
      <c r="Z192" s="14"/>
      <c r="AA192" s="14"/>
      <c r="AB192" s="14"/>
      <c r="AC192" s="14"/>
      <c r="AD192" s="14"/>
      <c r="AE192" s="14"/>
      <c r="AT192" s="268" t="s">
        <v>361</v>
      </c>
      <c r="AU192" s="268" t="s">
        <v>86</v>
      </c>
      <c r="AV192" s="14" t="s">
        <v>357</v>
      </c>
      <c r="AW192" s="14" t="s">
        <v>32</v>
      </c>
      <c r="AX192" s="14" t="s">
        <v>84</v>
      </c>
      <c r="AY192" s="268" t="s">
        <v>350</v>
      </c>
    </row>
    <row r="193" s="2" customFormat="1" ht="66.75" customHeight="1">
      <c r="A193" s="39"/>
      <c r="B193" s="40"/>
      <c r="C193" s="229" t="s">
        <v>474</v>
      </c>
      <c r="D193" s="229" t="s">
        <v>352</v>
      </c>
      <c r="E193" s="230" t="s">
        <v>8756</v>
      </c>
      <c r="F193" s="231" t="s">
        <v>8757</v>
      </c>
      <c r="G193" s="232" t="s">
        <v>374</v>
      </c>
      <c r="H193" s="233">
        <v>70</v>
      </c>
      <c r="I193" s="234"/>
      <c r="J193" s="235">
        <f>ROUND(I193*H193,2)</f>
        <v>0</v>
      </c>
      <c r="K193" s="231" t="s">
        <v>385</v>
      </c>
      <c r="L193" s="45"/>
      <c r="M193" s="236" t="s">
        <v>1</v>
      </c>
      <c r="N193" s="237" t="s">
        <v>41</v>
      </c>
      <c r="O193" s="92"/>
      <c r="P193" s="238">
        <f>O193*H193</f>
        <v>0</v>
      </c>
      <c r="Q193" s="238">
        <v>0</v>
      </c>
      <c r="R193" s="238">
        <f>Q193*H193</f>
        <v>0</v>
      </c>
      <c r="S193" s="238">
        <v>0</v>
      </c>
      <c r="T193" s="239">
        <f>S193*H193</f>
        <v>0</v>
      </c>
      <c r="U193" s="39"/>
      <c r="V193" s="39"/>
      <c r="W193" s="39"/>
      <c r="X193" s="39"/>
      <c r="Y193" s="39"/>
      <c r="Z193" s="39"/>
      <c r="AA193" s="39"/>
      <c r="AB193" s="39"/>
      <c r="AC193" s="39"/>
      <c r="AD193" s="39"/>
      <c r="AE193" s="39"/>
      <c r="AR193" s="240" t="s">
        <v>357</v>
      </c>
      <c r="AT193" s="240" t="s">
        <v>352</v>
      </c>
      <c r="AU193" s="240" t="s">
        <v>86</v>
      </c>
      <c r="AY193" s="18" t="s">
        <v>350</v>
      </c>
      <c r="BE193" s="241">
        <f>IF(N193="základní",J193,0)</f>
        <v>0</v>
      </c>
      <c r="BF193" s="241">
        <f>IF(N193="snížená",J193,0)</f>
        <v>0</v>
      </c>
      <c r="BG193" s="241">
        <f>IF(N193="zákl. přenesená",J193,0)</f>
        <v>0</v>
      </c>
      <c r="BH193" s="241">
        <f>IF(N193="sníž. přenesená",J193,0)</f>
        <v>0</v>
      </c>
      <c r="BI193" s="241">
        <f>IF(N193="nulová",J193,0)</f>
        <v>0</v>
      </c>
      <c r="BJ193" s="18" t="s">
        <v>84</v>
      </c>
      <c r="BK193" s="241">
        <f>ROUND(I193*H193,2)</f>
        <v>0</v>
      </c>
      <c r="BL193" s="18" t="s">
        <v>357</v>
      </c>
      <c r="BM193" s="240" t="s">
        <v>548</v>
      </c>
    </row>
    <row r="194" s="2" customFormat="1">
      <c r="A194" s="39"/>
      <c r="B194" s="40"/>
      <c r="C194" s="41"/>
      <c r="D194" s="242" t="s">
        <v>359</v>
      </c>
      <c r="E194" s="41"/>
      <c r="F194" s="243" t="s">
        <v>8757</v>
      </c>
      <c r="G194" s="41"/>
      <c r="H194" s="41"/>
      <c r="I194" s="244"/>
      <c r="J194" s="41"/>
      <c r="K194" s="41"/>
      <c r="L194" s="45"/>
      <c r="M194" s="245"/>
      <c r="N194" s="246"/>
      <c r="O194" s="92"/>
      <c r="P194" s="92"/>
      <c r="Q194" s="92"/>
      <c r="R194" s="92"/>
      <c r="S194" s="92"/>
      <c r="T194" s="93"/>
      <c r="U194" s="39"/>
      <c r="V194" s="39"/>
      <c r="W194" s="39"/>
      <c r="X194" s="39"/>
      <c r="Y194" s="39"/>
      <c r="Z194" s="39"/>
      <c r="AA194" s="39"/>
      <c r="AB194" s="39"/>
      <c r="AC194" s="39"/>
      <c r="AD194" s="39"/>
      <c r="AE194" s="39"/>
      <c r="AT194" s="18" t="s">
        <v>359</v>
      </c>
      <c r="AU194" s="18" t="s">
        <v>86</v>
      </c>
    </row>
    <row r="195" s="15" customFormat="1">
      <c r="A195" s="15"/>
      <c r="B195" s="269"/>
      <c r="C195" s="270"/>
      <c r="D195" s="242" t="s">
        <v>361</v>
      </c>
      <c r="E195" s="271" t="s">
        <v>1</v>
      </c>
      <c r="F195" s="272" t="s">
        <v>8733</v>
      </c>
      <c r="G195" s="270"/>
      <c r="H195" s="271" t="s">
        <v>1</v>
      </c>
      <c r="I195" s="273"/>
      <c r="J195" s="270"/>
      <c r="K195" s="270"/>
      <c r="L195" s="274"/>
      <c r="M195" s="275"/>
      <c r="N195" s="276"/>
      <c r="O195" s="276"/>
      <c r="P195" s="276"/>
      <c r="Q195" s="276"/>
      <c r="R195" s="276"/>
      <c r="S195" s="276"/>
      <c r="T195" s="277"/>
      <c r="U195" s="15"/>
      <c r="V195" s="15"/>
      <c r="W195" s="15"/>
      <c r="X195" s="15"/>
      <c r="Y195" s="15"/>
      <c r="Z195" s="15"/>
      <c r="AA195" s="15"/>
      <c r="AB195" s="15"/>
      <c r="AC195" s="15"/>
      <c r="AD195" s="15"/>
      <c r="AE195" s="15"/>
      <c r="AT195" s="278" t="s">
        <v>361</v>
      </c>
      <c r="AU195" s="278" t="s">
        <v>86</v>
      </c>
      <c r="AV195" s="15" t="s">
        <v>84</v>
      </c>
      <c r="AW195" s="15" t="s">
        <v>32</v>
      </c>
      <c r="AX195" s="15" t="s">
        <v>76</v>
      </c>
      <c r="AY195" s="278" t="s">
        <v>350</v>
      </c>
    </row>
    <row r="196" s="15" customFormat="1">
      <c r="A196" s="15"/>
      <c r="B196" s="269"/>
      <c r="C196" s="270"/>
      <c r="D196" s="242" t="s">
        <v>361</v>
      </c>
      <c r="E196" s="271" t="s">
        <v>1</v>
      </c>
      <c r="F196" s="272" t="s">
        <v>8734</v>
      </c>
      <c r="G196" s="270"/>
      <c r="H196" s="271" t="s">
        <v>1</v>
      </c>
      <c r="I196" s="273"/>
      <c r="J196" s="270"/>
      <c r="K196" s="270"/>
      <c r="L196" s="274"/>
      <c r="M196" s="275"/>
      <c r="N196" s="276"/>
      <c r="O196" s="276"/>
      <c r="P196" s="276"/>
      <c r="Q196" s="276"/>
      <c r="R196" s="276"/>
      <c r="S196" s="276"/>
      <c r="T196" s="277"/>
      <c r="U196" s="15"/>
      <c r="V196" s="15"/>
      <c r="W196" s="15"/>
      <c r="X196" s="15"/>
      <c r="Y196" s="15"/>
      <c r="Z196" s="15"/>
      <c r="AA196" s="15"/>
      <c r="AB196" s="15"/>
      <c r="AC196" s="15"/>
      <c r="AD196" s="15"/>
      <c r="AE196" s="15"/>
      <c r="AT196" s="278" t="s">
        <v>361</v>
      </c>
      <c r="AU196" s="278" t="s">
        <v>86</v>
      </c>
      <c r="AV196" s="15" t="s">
        <v>84</v>
      </c>
      <c r="AW196" s="15" t="s">
        <v>32</v>
      </c>
      <c r="AX196" s="15" t="s">
        <v>76</v>
      </c>
      <c r="AY196" s="278" t="s">
        <v>350</v>
      </c>
    </row>
    <row r="197" s="13" customFormat="1">
      <c r="A197" s="13"/>
      <c r="B197" s="247"/>
      <c r="C197" s="248"/>
      <c r="D197" s="242" t="s">
        <v>361</v>
      </c>
      <c r="E197" s="249" t="s">
        <v>1</v>
      </c>
      <c r="F197" s="250" t="s">
        <v>8758</v>
      </c>
      <c r="G197" s="248"/>
      <c r="H197" s="251">
        <v>70</v>
      </c>
      <c r="I197" s="252"/>
      <c r="J197" s="248"/>
      <c r="K197" s="248"/>
      <c r="L197" s="253"/>
      <c r="M197" s="254"/>
      <c r="N197" s="255"/>
      <c r="O197" s="255"/>
      <c r="P197" s="255"/>
      <c r="Q197" s="255"/>
      <c r="R197" s="255"/>
      <c r="S197" s="255"/>
      <c r="T197" s="256"/>
      <c r="U197" s="13"/>
      <c r="V197" s="13"/>
      <c r="W197" s="13"/>
      <c r="X197" s="13"/>
      <c r="Y197" s="13"/>
      <c r="Z197" s="13"/>
      <c r="AA197" s="13"/>
      <c r="AB197" s="13"/>
      <c r="AC197" s="13"/>
      <c r="AD197" s="13"/>
      <c r="AE197" s="13"/>
      <c r="AT197" s="257" t="s">
        <v>361</v>
      </c>
      <c r="AU197" s="257" t="s">
        <v>86</v>
      </c>
      <c r="AV197" s="13" t="s">
        <v>86</v>
      </c>
      <c r="AW197" s="13" t="s">
        <v>32</v>
      </c>
      <c r="AX197" s="13" t="s">
        <v>76</v>
      </c>
      <c r="AY197" s="257" t="s">
        <v>350</v>
      </c>
    </row>
    <row r="198" s="14" customFormat="1">
      <c r="A198" s="14"/>
      <c r="B198" s="258"/>
      <c r="C198" s="259"/>
      <c r="D198" s="242" t="s">
        <v>361</v>
      </c>
      <c r="E198" s="260" t="s">
        <v>1</v>
      </c>
      <c r="F198" s="261" t="s">
        <v>364</v>
      </c>
      <c r="G198" s="259"/>
      <c r="H198" s="262">
        <v>70</v>
      </c>
      <c r="I198" s="263"/>
      <c r="J198" s="259"/>
      <c r="K198" s="259"/>
      <c r="L198" s="264"/>
      <c r="M198" s="265"/>
      <c r="N198" s="266"/>
      <c r="O198" s="266"/>
      <c r="P198" s="266"/>
      <c r="Q198" s="266"/>
      <c r="R198" s="266"/>
      <c r="S198" s="266"/>
      <c r="T198" s="267"/>
      <c r="U198" s="14"/>
      <c r="V198" s="14"/>
      <c r="W198" s="14"/>
      <c r="X198" s="14"/>
      <c r="Y198" s="14"/>
      <c r="Z198" s="14"/>
      <c r="AA198" s="14"/>
      <c r="AB198" s="14"/>
      <c r="AC198" s="14"/>
      <c r="AD198" s="14"/>
      <c r="AE198" s="14"/>
      <c r="AT198" s="268" t="s">
        <v>361</v>
      </c>
      <c r="AU198" s="268" t="s">
        <v>86</v>
      </c>
      <c r="AV198" s="14" t="s">
        <v>357</v>
      </c>
      <c r="AW198" s="14" t="s">
        <v>32</v>
      </c>
      <c r="AX198" s="14" t="s">
        <v>84</v>
      </c>
      <c r="AY198" s="268" t="s">
        <v>350</v>
      </c>
    </row>
    <row r="199" s="2" customFormat="1" ht="16.5" customHeight="1">
      <c r="A199" s="39"/>
      <c r="B199" s="40"/>
      <c r="C199" s="295" t="s">
        <v>480</v>
      </c>
      <c r="D199" s="295" t="s">
        <v>1347</v>
      </c>
      <c r="E199" s="296" t="s">
        <v>8759</v>
      </c>
      <c r="F199" s="297" t="s">
        <v>8760</v>
      </c>
      <c r="G199" s="298" t="s">
        <v>483</v>
      </c>
      <c r="H199" s="299">
        <v>140</v>
      </c>
      <c r="I199" s="300"/>
      <c r="J199" s="301">
        <f>ROUND(I199*H199,2)</f>
        <v>0</v>
      </c>
      <c r="K199" s="297" t="s">
        <v>385</v>
      </c>
      <c r="L199" s="302"/>
      <c r="M199" s="303" t="s">
        <v>1</v>
      </c>
      <c r="N199" s="304" t="s">
        <v>41</v>
      </c>
      <c r="O199" s="92"/>
      <c r="P199" s="238">
        <f>O199*H199</f>
        <v>0</v>
      </c>
      <c r="Q199" s="238">
        <v>0</v>
      </c>
      <c r="R199" s="238">
        <f>Q199*H199</f>
        <v>0</v>
      </c>
      <c r="S199" s="238">
        <v>0</v>
      </c>
      <c r="T199" s="239">
        <f>S199*H199</f>
        <v>0</v>
      </c>
      <c r="U199" s="39"/>
      <c r="V199" s="39"/>
      <c r="W199" s="39"/>
      <c r="X199" s="39"/>
      <c r="Y199" s="39"/>
      <c r="Z199" s="39"/>
      <c r="AA199" s="39"/>
      <c r="AB199" s="39"/>
      <c r="AC199" s="39"/>
      <c r="AD199" s="39"/>
      <c r="AE199" s="39"/>
      <c r="AR199" s="240" t="s">
        <v>468</v>
      </c>
      <c r="AT199" s="240" t="s">
        <v>1347</v>
      </c>
      <c r="AU199" s="240" t="s">
        <v>86</v>
      </c>
      <c r="AY199" s="18" t="s">
        <v>350</v>
      </c>
      <c r="BE199" s="241">
        <f>IF(N199="základní",J199,0)</f>
        <v>0</v>
      </c>
      <c r="BF199" s="241">
        <f>IF(N199="snížená",J199,0)</f>
        <v>0</v>
      </c>
      <c r="BG199" s="241">
        <f>IF(N199="zákl. přenesená",J199,0)</f>
        <v>0</v>
      </c>
      <c r="BH199" s="241">
        <f>IF(N199="sníž. přenesená",J199,0)</f>
        <v>0</v>
      </c>
      <c r="BI199" s="241">
        <f>IF(N199="nulová",J199,0)</f>
        <v>0</v>
      </c>
      <c r="BJ199" s="18" t="s">
        <v>84</v>
      </c>
      <c r="BK199" s="241">
        <f>ROUND(I199*H199,2)</f>
        <v>0</v>
      </c>
      <c r="BL199" s="18" t="s">
        <v>357</v>
      </c>
      <c r="BM199" s="240" t="s">
        <v>563</v>
      </c>
    </row>
    <row r="200" s="2" customFormat="1">
      <c r="A200" s="39"/>
      <c r="B200" s="40"/>
      <c r="C200" s="41"/>
      <c r="D200" s="242" t="s">
        <v>359</v>
      </c>
      <c r="E200" s="41"/>
      <c r="F200" s="243" t="s">
        <v>8760</v>
      </c>
      <c r="G200" s="41"/>
      <c r="H200" s="41"/>
      <c r="I200" s="244"/>
      <c r="J200" s="41"/>
      <c r="K200" s="41"/>
      <c r="L200" s="45"/>
      <c r="M200" s="245"/>
      <c r="N200" s="246"/>
      <c r="O200" s="92"/>
      <c r="P200" s="92"/>
      <c r="Q200" s="92"/>
      <c r="R200" s="92"/>
      <c r="S200" s="92"/>
      <c r="T200" s="93"/>
      <c r="U200" s="39"/>
      <c r="V200" s="39"/>
      <c r="W200" s="39"/>
      <c r="X200" s="39"/>
      <c r="Y200" s="39"/>
      <c r="Z200" s="39"/>
      <c r="AA200" s="39"/>
      <c r="AB200" s="39"/>
      <c r="AC200" s="39"/>
      <c r="AD200" s="39"/>
      <c r="AE200" s="39"/>
      <c r="AT200" s="18" t="s">
        <v>359</v>
      </c>
      <c r="AU200" s="18" t="s">
        <v>86</v>
      </c>
    </row>
    <row r="201" s="13" customFormat="1">
      <c r="A201" s="13"/>
      <c r="B201" s="247"/>
      <c r="C201" s="248"/>
      <c r="D201" s="242" t="s">
        <v>361</v>
      </c>
      <c r="E201" s="249" t="s">
        <v>1</v>
      </c>
      <c r="F201" s="250" t="s">
        <v>8761</v>
      </c>
      <c r="G201" s="248"/>
      <c r="H201" s="251">
        <v>140</v>
      </c>
      <c r="I201" s="252"/>
      <c r="J201" s="248"/>
      <c r="K201" s="248"/>
      <c r="L201" s="253"/>
      <c r="M201" s="254"/>
      <c r="N201" s="255"/>
      <c r="O201" s="255"/>
      <c r="P201" s="255"/>
      <c r="Q201" s="255"/>
      <c r="R201" s="255"/>
      <c r="S201" s="255"/>
      <c r="T201" s="256"/>
      <c r="U201" s="13"/>
      <c r="V201" s="13"/>
      <c r="W201" s="13"/>
      <c r="X201" s="13"/>
      <c r="Y201" s="13"/>
      <c r="Z201" s="13"/>
      <c r="AA201" s="13"/>
      <c r="AB201" s="13"/>
      <c r="AC201" s="13"/>
      <c r="AD201" s="13"/>
      <c r="AE201" s="13"/>
      <c r="AT201" s="257" t="s">
        <v>361</v>
      </c>
      <c r="AU201" s="257" t="s">
        <v>86</v>
      </c>
      <c r="AV201" s="13" t="s">
        <v>86</v>
      </c>
      <c r="AW201" s="13" t="s">
        <v>32</v>
      </c>
      <c r="AX201" s="13" t="s">
        <v>76</v>
      </c>
      <c r="AY201" s="257" t="s">
        <v>350</v>
      </c>
    </row>
    <row r="202" s="14" customFormat="1">
      <c r="A202" s="14"/>
      <c r="B202" s="258"/>
      <c r="C202" s="259"/>
      <c r="D202" s="242" t="s">
        <v>361</v>
      </c>
      <c r="E202" s="260" t="s">
        <v>1</v>
      </c>
      <c r="F202" s="261" t="s">
        <v>364</v>
      </c>
      <c r="G202" s="259"/>
      <c r="H202" s="262">
        <v>140</v>
      </c>
      <c r="I202" s="263"/>
      <c r="J202" s="259"/>
      <c r="K202" s="259"/>
      <c r="L202" s="264"/>
      <c r="M202" s="265"/>
      <c r="N202" s="266"/>
      <c r="O202" s="266"/>
      <c r="P202" s="266"/>
      <c r="Q202" s="266"/>
      <c r="R202" s="266"/>
      <c r="S202" s="266"/>
      <c r="T202" s="267"/>
      <c r="U202" s="14"/>
      <c r="V202" s="14"/>
      <c r="W202" s="14"/>
      <c r="X202" s="14"/>
      <c r="Y202" s="14"/>
      <c r="Z202" s="14"/>
      <c r="AA202" s="14"/>
      <c r="AB202" s="14"/>
      <c r="AC202" s="14"/>
      <c r="AD202" s="14"/>
      <c r="AE202" s="14"/>
      <c r="AT202" s="268" t="s">
        <v>361</v>
      </c>
      <c r="AU202" s="268" t="s">
        <v>86</v>
      </c>
      <c r="AV202" s="14" t="s">
        <v>357</v>
      </c>
      <c r="AW202" s="14" t="s">
        <v>32</v>
      </c>
      <c r="AX202" s="14" t="s">
        <v>84</v>
      </c>
      <c r="AY202" s="268" t="s">
        <v>350</v>
      </c>
    </row>
    <row r="203" s="2" customFormat="1" ht="66.75" customHeight="1">
      <c r="A203" s="39"/>
      <c r="B203" s="40"/>
      <c r="C203" s="229" t="s">
        <v>487</v>
      </c>
      <c r="D203" s="229" t="s">
        <v>352</v>
      </c>
      <c r="E203" s="230" t="s">
        <v>8762</v>
      </c>
      <c r="F203" s="231" t="s">
        <v>8763</v>
      </c>
      <c r="G203" s="232" t="s">
        <v>374</v>
      </c>
      <c r="H203" s="233">
        <v>6</v>
      </c>
      <c r="I203" s="234"/>
      <c r="J203" s="235">
        <f>ROUND(I203*H203,2)</f>
        <v>0</v>
      </c>
      <c r="K203" s="231" t="s">
        <v>385</v>
      </c>
      <c r="L203" s="45"/>
      <c r="M203" s="236" t="s">
        <v>1</v>
      </c>
      <c r="N203" s="237" t="s">
        <v>41</v>
      </c>
      <c r="O203" s="92"/>
      <c r="P203" s="238">
        <f>O203*H203</f>
        <v>0</v>
      </c>
      <c r="Q203" s="238">
        <v>0</v>
      </c>
      <c r="R203" s="238">
        <f>Q203*H203</f>
        <v>0</v>
      </c>
      <c r="S203" s="238">
        <v>0</v>
      </c>
      <c r="T203" s="239">
        <f>S203*H203</f>
        <v>0</v>
      </c>
      <c r="U203" s="39"/>
      <c r="V203" s="39"/>
      <c r="W203" s="39"/>
      <c r="X203" s="39"/>
      <c r="Y203" s="39"/>
      <c r="Z203" s="39"/>
      <c r="AA203" s="39"/>
      <c r="AB203" s="39"/>
      <c r="AC203" s="39"/>
      <c r="AD203" s="39"/>
      <c r="AE203" s="39"/>
      <c r="AR203" s="240" t="s">
        <v>357</v>
      </c>
      <c r="AT203" s="240" t="s">
        <v>352</v>
      </c>
      <c r="AU203" s="240" t="s">
        <v>86</v>
      </c>
      <c r="AY203" s="18" t="s">
        <v>350</v>
      </c>
      <c r="BE203" s="241">
        <f>IF(N203="základní",J203,0)</f>
        <v>0</v>
      </c>
      <c r="BF203" s="241">
        <f>IF(N203="snížená",J203,0)</f>
        <v>0</v>
      </c>
      <c r="BG203" s="241">
        <f>IF(N203="zákl. přenesená",J203,0)</f>
        <v>0</v>
      </c>
      <c r="BH203" s="241">
        <f>IF(N203="sníž. přenesená",J203,0)</f>
        <v>0</v>
      </c>
      <c r="BI203" s="241">
        <f>IF(N203="nulová",J203,0)</f>
        <v>0</v>
      </c>
      <c r="BJ203" s="18" t="s">
        <v>84</v>
      </c>
      <c r="BK203" s="241">
        <f>ROUND(I203*H203,2)</f>
        <v>0</v>
      </c>
      <c r="BL203" s="18" t="s">
        <v>357</v>
      </c>
      <c r="BM203" s="240" t="s">
        <v>576</v>
      </c>
    </row>
    <row r="204" s="2" customFormat="1">
      <c r="A204" s="39"/>
      <c r="B204" s="40"/>
      <c r="C204" s="41"/>
      <c r="D204" s="242" t="s">
        <v>359</v>
      </c>
      <c r="E204" s="41"/>
      <c r="F204" s="243" t="s">
        <v>8763</v>
      </c>
      <c r="G204" s="41"/>
      <c r="H204" s="41"/>
      <c r="I204" s="244"/>
      <c r="J204" s="41"/>
      <c r="K204" s="41"/>
      <c r="L204" s="45"/>
      <c r="M204" s="245"/>
      <c r="N204" s="246"/>
      <c r="O204" s="92"/>
      <c r="P204" s="92"/>
      <c r="Q204" s="92"/>
      <c r="R204" s="92"/>
      <c r="S204" s="92"/>
      <c r="T204" s="93"/>
      <c r="U204" s="39"/>
      <c r="V204" s="39"/>
      <c r="W204" s="39"/>
      <c r="X204" s="39"/>
      <c r="Y204" s="39"/>
      <c r="Z204" s="39"/>
      <c r="AA204" s="39"/>
      <c r="AB204" s="39"/>
      <c r="AC204" s="39"/>
      <c r="AD204" s="39"/>
      <c r="AE204" s="39"/>
      <c r="AT204" s="18" t="s">
        <v>359</v>
      </c>
      <c r="AU204" s="18" t="s">
        <v>86</v>
      </c>
    </row>
    <row r="205" s="15" customFormat="1">
      <c r="A205" s="15"/>
      <c r="B205" s="269"/>
      <c r="C205" s="270"/>
      <c r="D205" s="242" t="s">
        <v>361</v>
      </c>
      <c r="E205" s="271" t="s">
        <v>1</v>
      </c>
      <c r="F205" s="272" t="s">
        <v>8764</v>
      </c>
      <c r="G205" s="270"/>
      <c r="H205" s="271" t="s">
        <v>1</v>
      </c>
      <c r="I205" s="273"/>
      <c r="J205" s="270"/>
      <c r="K205" s="270"/>
      <c r="L205" s="274"/>
      <c r="M205" s="275"/>
      <c r="N205" s="276"/>
      <c r="O205" s="276"/>
      <c r="P205" s="276"/>
      <c r="Q205" s="276"/>
      <c r="R205" s="276"/>
      <c r="S205" s="276"/>
      <c r="T205" s="277"/>
      <c r="U205" s="15"/>
      <c r="V205" s="15"/>
      <c r="W205" s="15"/>
      <c r="X205" s="15"/>
      <c r="Y205" s="15"/>
      <c r="Z205" s="15"/>
      <c r="AA205" s="15"/>
      <c r="AB205" s="15"/>
      <c r="AC205" s="15"/>
      <c r="AD205" s="15"/>
      <c r="AE205" s="15"/>
      <c r="AT205" s="278" t="s">
        <v>361</v>
      </c>
      <c r="AU205" s="278" t="s">
        <v>86</v>
      </c>
      <c r="AV205" s="15" t="s">
        <v>84</v>
      </c>
      <c r="AW205" s="15" t="s">
        <v>32</v>
      </c>
      <c r="AX205" s="15" t="s">
        <v>76</v>
      </c>
      <c r="AY205" s="278" t="s">
        <v>350</v>
      </c>
    </row>
    <row r="206" s="15" customFormat="1">
      <c r="A206" s="15"/>
      <c r="B206" s="269"/>
      <c r="C206" s="270"/>
      <c r="D206" s="242" t="s">
        <v>361</v>
      </c>
      <c r="E206" s="271" t="s">
        <v>1</v>
      </c>
      <c r="F206" s="272" t="s">
        <v>8765</v>
      </c>
      <c r="G206" s="270"/>
      <c r="H206" s="271" t="s">
        <v>1</v>
      </c>
      <c r="I206" s="273"/>
      <c r="J206" s="270"/>
      <c r="K206" s="270"/>
      <c r="L206" s="274"/>
      <c r="M206" s="275"/>
      <c r="N206" s="276"/>
      <c r="O206" s="276"/>
      <c r="P206" s="276"/>
      <c r="Q206" s="276"/>
      <c r="R206" s="276"/>
      <c r="S206" s="276"/>
      <c r="T206" s="277"/>
      <c r="U206" s="15"/>
      <c r="V206" s="15"/>
      <c r="W206" s="15"/>
      <c r="X206" s="15"/>
      <c r="Y206" s="15"/>
      <c r="Z206" s="15"/>
      <c r="AA206" s="15"/>
      <c r="AB206" s="15"/>
      <c r="AC206" s="15"/>
      <c r="AD206" s="15"/>
      <c r="AE206" s="15"/>
      <c r="AT206" s="278" t="s">
        <v>361</v>
      </c>
      <c r="AU206" s="278" t="s">
        <v>86</v>
      </c>
      <c r="AV206" s="15" t="s">
        <v>84</v>
      </c>
      <c r="AW206" s="15" t="s">
        <v>32</v>
      </c>
      <c r="AX206" s="15" t="s">
        <v>76</v>
      </c>
      <c r="AY206" s="278" t="s">
        <v>350</v>
      </c>
    </row>
    <row r="207" s="13" customFormat="1">
      <c r="A207" s="13"/>
      <c r="B207" s="247"/>
      <c r="C207" s="248"/>
      <c r="D207" s="242" t="s">
        <v>361</v>
      </c>
      <c r="E207" s="249" t="s">
        <v>1</v>
      </c>
      <c r="F207" s="250" t="s">
        <v>8766</v>
      </c>
      <c r="G207" s="248"/>
      <c r="H207" s="251">
        <v>6</v>
      </c>
      <c r="I207" s="252"/>
      <c r="J207" s="248"/>
      <c r="K207" s="248"/>
      <c r="L207" s="253"/>
      <c r="M207" s="254"/>
      <c r="N207" s="255"/>
      <c r="O207" s="255"/>
      <c r="P207" s="255"/>
      <c r="Q207" s="255"/>
      <c r="R207" s="255"/>
      <c r="S207" s="255"/>
      <c r="T207" s="256"/>
      <c r="U207" s="13"/>
      <c r="V207" s="13"/>
      <c r="W207" s="13"/>
      <c r="X207" s="13"/>
      <c r="Y207" s="13"/>
      <c r="Z207" s="13"/>
      <c r="AA207" s="13"/>
      <c r="AB207" s="13"/>
      <c r="AC207" s="13"/>
      <c r="AD207" s="13"/>
      <c r="AE207" s="13"/>
      <c r="AT207" s="257" t="s">
        <v>361</v>
      </c>
      <c r="AU207" s="257" t="s">
        <v>86</v>
      </c>
      <c r="AV207" s="13" t="s">
        <v>86</v>
      </c>
      <c r="AW207" s="13" t="s">
        <v>32</v>
      </c>
      <c r="AX207" s="13" t="s">
        <v>76</v>
      </c>
      <c r="AY207" s="257" t="s">
        <v>350</v>
      </c>
    </row>
    <row r="208" s="14" customFormat="1">
      <c r="A208" s="14"/>
      <c r="B208" s="258"/>
      <c r="C208" s="259"/>
      <c r="D208" s="242" t="s">
        <v>361</v>
      </c>
      <c r="E208" s="260" t="s">
        <v>1</v>
      </c>
      <c r="F208" s="261" t="s">
        <v>364</v>
      </c>
      <c r="G208" s="259"/>
      <c r="H208" s="262">
        <v>6</v>
      </c>
      <c r="I208" s="263"/>
      <c r="J208" s="259"/>
      <c r="K208" s="259"/>
      <c r="L208" s="264"/>
      <c r="M208" s="265"/>
      <c r="N208" s="266"/>
      <c r="O208" s="266"/>
      <c r="P208" s="266"/>
      <c r="Q208" s="266"/>
      <c r="R208" s="266"/>
      <c r="S208" s="266"/>
      <c r="T208" s="267"/>
      <c r="U208" s="14"/>
      <c r="V208" s="14"/>
      <c r="W208" s="14"/>
      <c r="X208" s="14"/>
      <c r="Y208" s="14"/>
      <c r="Z208" s="14"/>
      <c r="AA208" s="14"/>
      <c r="AB208" s="14"/>
      <c r="AC208" s="14"/>
      <c r="AD208" s="14"/>
      <c r="AE208" s="14"/>
      <c r="AT208" s="268" t="s">
        <v>361</v>
      </c>
      <c r="AU208" s="268" t="s">
        <v>86</v>
      </c>
      <c r="AV208" s="14" t="s">
        <v>357</v>
      </c>
      <c r="AW208" s="14" t="s">
        <v>32</v>
      </c>
      <c r="AX208" s="14" t="s">
        <v>84</v>
      </c>
      <c r="AY208" s="268" t="s">
        <v>350</v>
      </c>
    </row>
    <row r="209" s="2" customFormat="1" ht="16.5" customHeight="1">
      <c r="A209" s="39"/>
      <c r="B209" s="40"/>
      <c r="C209" s="295" t="s">
        <v>494</v>
      </c>
      <c r="D209" s="295" t="s">
        <v>1347</v>
      </c>
      <c r="E209" s="296" t="s">
        <v>8767</v>
      </c>
      <c r="F209" s="297" t="s">
        <v>8760</v>
      </c>
      <c r="G209" s="298" t="s">
        <v>483</v>
      </c>
      <c r="H209" s="299">
        <v>12</v>
      </c>
      <c r="I209" s="300"/>
      <c r="J209" s="301">
        <f>ROUND(I209*H209,2)</f>
        <v>0</v>
      </c>
      <c r="K209" s="297" t="s">
        <v>385</v>
      </c>
      <c r="L209" s="302"/>
      <c r="M209" s="303" t="s">
        <v>1</v>
      </c>
      <c r="N209" s="304" t="s">
        <v>41</v>
      </c>
      <c r="O209" s="92"/>
      <c r="P209" s="238">
        <f>O209*H209</f>
        <v>0</v>
      </c>
      <c r="Q209" s="238">
        <v>0</v>
      </c>
      <c r="R209" s="238">
        <f>Q209*H209</f>
        <v>0</v>
      </c>
      <c r="S209" s="238">
        <v>0</v>
      </c>
      <c r="T209" s="239">
        <f>S209*H209</f>
        <v>0</v>
      </c>
      <c r="U209" s="39"/>
      <c r="V209" s="39"/>
      <c r="W209" s="39"/>
      <c r="X209" s="39"/>
      <c r="Y209" s="39"/>
      <c r="Z209" s="39"/>
      <c r="AA209" s="39"/>
      <c r="AB209" s="39"/>
      <c r="AC209" s="39"/>
      <c r="AD209" s="39"/>
      <c r="AE209" s="39"/>
      <c r="AR209" s="240" t="s">
        <v>468</v>
      </c>
      <c r="AT209" s="240" t="s">
        <v>1347</v>
      </c>
      <c r="AU209" s="240" t="s">
        <v>86</v>
      </c>
      <c r="AY209" s="18" t="s">
        <v>350</v>
      </c>
      <c r="BE209" s="241">
        <f>IF(N209="základní",J209,0)</f>
        <v>0</v>
      </c>
      <c r="BF209" s="241">
        <f>IF(N209="snížená",J209,0)</f>
        <v>0</v>
      </c>
      <c r="BG209" s="241">
        <f>IF(N209="zákl. přenesená",J209,0)</f>
        <v>0</v>
      </c>
      <c r="BH209" s="241">
        <f>IF(N209="sníž. přenesená",J209,0)</f>
        <v>0</v>
      </c>
      <c r="BI209" s="241">
        <f>IF(N209="nulová",J209,0)</f>
        <v>0</v>
      </c>
      <c r="BJ209" s="18" t="s">
        <v>84</v>
      </c>
      <c r="BK209" s="241">
        <f>ROUND(I209*H209,2)</f>
        <v>0</v>
      </c>
      <c r="BL209" s="18" t="s">
        <v>357</v>
      </c>
      <c r="BM209" s="240" t="s">
        <v>596</v>
      </c>
    </row>
    <row r="210" s="2" customFormat="1">
      <c r="A210" s="39"/>
      <c r="B210" s="40"/>
      <c r="C210" s="41"/>
      <c r="D210" s="242" t="s">
        <v>359</v>
      </c>
      <c r="E210" s="41"/>
      <c r="F210" s="243" t="s">
        <v>8760</v>
      </c>
      <c r="G210" s="41"/>
      <c r="H210" s="41"/>
      <c r="I210" s="244"/>
      <c r="J210" s="41"/>
      <c r="K210" s="41"/>
      <c r="L210" s="45"/>
      <c r="M210" s="245"/>
      <c r="N210" s="246"/>
      <c r="O210" s="92"/>
      <c r="P210" s="92"/>
      <c r="Q210" s="92"/>
      <c r="R210" s="92"/>
      <c r="S210" s="92"/>
      <c r="T210" s="93"/>
      <c r="U210" s="39"/>
      <c r="V210" s="39"/>
      <c r="W210" s="39"/>
      <c r="X210" s="39"/>
      <c r="Y210" s="39"/>
      <c r="Z210" s="39"/>
      <c r="AA210" s="39"/>
      <c r="AB210" s="39"/>
      <c r="AC210" s="39"/>
      <c r="AD210" s="39"/>
      <c r="AE210" s="39"/>
      <c r="AT210" s="18" t="s">
        <v>359</v>
      </c>
      <c r="AU210" s="18" t="s">
        <v>86</v>
      </c>
    </row>
    <row r="211" s="13" customFormat="1">
      <c r="A211" s="13"/>
      <c r="B211" s="247"/>
      <c r="C211" s="248"/>
      <c r="D211" s="242" t="s">
        <v>361</v>
      </c>
      <c r="E211" s="249" t="s">
        <v>1</v>
      </c>
      <c r="F211" s="250" t="s">
        <v>8768</v>
      </c>
      <c r="G211" s="248"/>
      <c r="H211" s="251">
        <v>12</v>
      </c>
      <c r="I211" s="252"/>
      <c r="J211" s="248"/>
      <c r="K211" s="248"/>
      <c r="L211" s="253"/>
      <c r="M211" s="254"/>
      <c r="N211" s="255"/>
      <c r="O211" s="255"/>
      <c r="P211" s="255"/>
      <c r="Q211" s="255"/>
      <c r="R211" s="255"/>
      <c r="S211" s="255"/>
      <c r="T211" s="256"/>
      <c r="U211" s="13"/>
      <c r="V211" s="13"/>
      <c r="W211" s="13"/>
      <c r="X211" s="13"/>
      <c r="Y211" s="13"/>
      <c r="Z211" s="13"/>
      <c r="AA211" s="13"/>
      <c r="AB211" s="13"/>
      <c r="AC211" s="13"/>
      <c r="AD211" s="13"/>
      <c r="AE211" s="13"/>
      <c r="AT211" s="257" t="s">
        <v>361</v>
      </c>
      <c r="AU211" s="257" t="s">
        <v>86</v>
      </c>
      <c r="AV211" s="13" t="s">
        <v>86</v>
      </c>
      <c r="AW211" s="13" t="s">
        <v>32</v>
      </c>
      <c r="AX211" s="13" t="s">
        <v>76</v>
      </c>
      <c r="AY211" s="257" t="s">
        <v>350</v>
      </c>
    </row>
    <row r="212" s="14" customFormat="1">
      <c r="A212" s="14"/>
      <c r="B212" s="258"/>
      <c r="C212" s="259"/>
      <c r="D212" s="242" t="s">
        <v>361</v>
      </c>
      <c r="E212" s="260" t="s">
        <v>1</v>
      </c>
      <c r="F212" s="261" t="s">
        <v>364</v>
      </c>
      <c r="G212" s="259"/>
      <c r="H212" s="262">
        <v>12</v>
      </c>
      <c r="I212" s="263"/>
      <c r="J212" s="259"/>
      <c r="K212" s="259"/>
      <c r="L212" s="264"/>
      <c r="M212" s="265"/>
      <c r="N212" s="266"/>
      <c r="O212" s="266"/>
      <c r="P212" s="266"/>
      <c r="Q212" s="266"/>
      <c r="R212" s="266"/>
      <c r="S212" s="266"/>
      <c r="T212" s="267"/>
      <c r="U212" s="14"/>
      <c r="V212" s="14"/>
      <c r="W212" s="14"/>
      <c r="X212" s="14"/>
      <c r="Y212" s="14"/>
      <c r="Z212" s="14"/>
      <c r="AA212" s="14"/>
      <c r="AB212" s="14"/>
      <c r="AC212" s="14"/>
      <c r="AD212" s="14"/>
      <c r="AE212" s="14"/>
      <c r="AT212" s="268" t="s">
        <v>361</v>
      </c>
      <c r="AU212" s="268" t="s">
        <v>86</v>
      </c>
      <c r="AV212" s="14" t="s">
        <v>357</v>
      </c>
      <c r="AW212" s="14" t="s">
        <v>32</v>
      </c>
      <c r="AX212" s="14" t="s">
        <v>84</v>
      </c>
      <c r="AY212" s="268" t="s">
        <v>350</v>
      </c>
    </row>
    <row r="213" s="12" customFormat="1" ht="22.8" customHeight="1">
      <c r="A213" s="12"/>
      <c r="B213" s="213"/>
      <c r="C213" s="214"/>
      <c r="D213" s="215" t="s">
        <v>75</v>
      </c>
      <c r="E213" s="227" t="s">
        <v>357</v>
      </c>
      <c r="F213" s="227" t="s">
        <v>1700</v>
      </c>
      <c r="G213" s="214"/>
      <c r="H213" s="214"/>
      <c r="I213" s="217"/>
      <c r="J213" s="228">
        <f>BK213</f>
        <v>0</v>
      </c>
      <c r="K213" s="214"/>
      <c r="L213" s="219"/>
      <c r="M213" s="220"/>
      <c r="N213" s="221"/>
      <c r="O213" s="221"/>
      <c r="P213" s="222">
        <f>SUM(P214:P231)</f>
        <v>0</v>
      </c>
      <c r="Q213" s="221"/>
      <c r="R213" s="222">
        <f>SUM(R214:R231)</f>
        <v>0</v>
      </c>
      <c r="S213" s="221"/>
      <c r="T213" s="223">
        <f>SUM(T214:T231)</f>
        <v>0</v>
      </c>
      <c r="U213" s="12"/>
      <c r="V213" s="12"/>
      <c r="W213" s="12"/>
      <c r="X213" s="12"/>
      <c r="Y213" s="12"/>
      <c r="Z213" s="12"/>
      <c r="AA213" s="12"/>
      <c r="AB213" s="12"/>
      <c r="AC213" s="12"/>
      <c r="AD213" s="12"/>
      <c r="AE213" s="12"/>
      <c r="AR213" s="224" t="s">
        <v>84</v>
      </c>
      <c r="AT213" s="225" t="s">
        <v>75</v>
      </c>
      <c r="AU213" s="225" t="s">
        <v>84</v>
      </c>
      <c r="AY213" s="224" t="s">
        <v>350</v>
      </c>
      <c r="BK213" s="226">
        <f>SUM(BK214:BK231)</f>
        <v>0</v>
      </c>
    </row>
    <row r="214" s="2" customFormat="1" ht="24.15" customHeight="1">
      <c r="A214" s="39"/>
      <c r="B214" s="40"/>
      <c r="C214" s="229" t="s">
        <v>502</v>
      </c>
      <c r="D214" s="229" t="s">
        <v>352</v>
      </c>
      <c r="E214" s="230" t="s">
        <v>8769</v>
      </c>
      <c r="F214" s="231" t="s">
        <v>8770</v>
      </c>
      <c r="G214" s="232" t="s">
        <v>374</v>
      </c>
      <c r="H214" s="233">
        <v>15</v>
      </c>
      <c r="I214" s="234"/>
      <c r="J214" s="235">
        <f>ROUND(I214*H214,2)</f>
        <v>0</v>
      </c>
      <c r="K214" s="231" t="s">
        <v>385</v>
      </c>
      <c r="L214" s="45"/>
      <c r="M214" s="236" t="s">
        <v>1</v>
      </c>
      <c r="N214" s="237" t="s">
        <v>41</v>
      </c>
      <c r="O214" s="92"/>
      <c r="P214" s="238">
        <f>O214*H214</f>
        <v>0</v>
      </c>
      <c r="Q214" s="238">
        <v>0</v>
      </c>
      <c r="R214" s="238">
        <f>Q214*H214</f>
        <v>0</v>
      </c>
      <c r="S214" s="238">
        <v>0</v>
      </c>
      <c r="T214" s="239">
        <f>S214*H214</f>
        <v>0</v>
      </c>
      <c r="U214" s="39"/>
      <c r="V214" s="39"/>
      <c r="W214" s="39"/>
      <c r="X214" s="39"/>
      <c r="Y214" s="39"/>
      <c r="Z214" s="39"/>
      <c r="AA214" s="39"/>
      <c r="AB214" s="39"/>
      <c r="AC214" s="39"/>
      <c r="AD214" s="39"/>
      <c r="AE214" s="39"/>
      <c r="AR214" s="240" t="s">
        <v>357</v>
      </c>
      <c r="AT214" s="240" t="s">
        <v>352</v>
      </c>
      <c r="AU214" s="240" t="s">
        <v>86</v>
      </c>
      <c r="AY214" s="18" t="s">
        <v>350</v>
      </c>
      <c r="BE214" s="241">
        <f>IF(N214="základní",J214,0)</f>
        <v>0</v>
      </c>
      <c r="BF214" s="241">
        <f>IF(N214="snížená",J214,0)</f>
        <v>0</v>
      </c>
      <c r="BG214" s="241">
        <f>IF(N214="zákl. přenesená",J214,0)</f>
        <v>0</v>
      </c>
      <c r="BH214" s="241">
        <f>IF(N214="sníž. přenesená",J214,0)</f>
        <v>0</v>
      </c>
      <c r="BI214" s="241">
        <f>IF(N214="nulová",J214,0)</f>
        <v>0</v>
      </c>
      <c r="BJ214" s="18" t="s">
        <v>84</v>
      </c>
      <c r="BK214" s="241">
        <f>ROUND(I214*H214,2)</f>
        <v>0</v>
      </c>
      <c r="BL214" s="18" t="s">
        <v>357</v>
      </c>
      <c r="BM214" s="240" t="s">
        <v>655</v>
      </c>
    </row>
    <row r="215" s="2" customFormat="1">
      <c r="A215" s="39"/>
      <c r="B215" s="40"/>
      <c r="C215" s="41"/>
      <c r="D215" s="242" t="s">
        <v>359</v>
      </c>
      <c r="E215" s="41"/>
      <c r="F215" s="243" t="s">
        <v>8770</v>
      </c>
      <c r="G215" s="41"/>
      <c r="H215" s="41"/>
      <c r="I215" s="244"/>
      <c r="J215" s="41"/>
      <c r="K215" s="41"/>
      <c r="L215" s="45"/>
      <c r="M215" s="245"/>
      <c r="N215" s="246"/>
      <c r="O215" s="92"/>
      <c r="P215" s="92"/>
      <c r="Q215" s="92"/>
      <c r="R215" s="92"/>
      <c r="S215" s="92"/>
      <c r="T215" s="93"/>
      <c r="U215" s="39"/>
      <c r="V215" s="39"/>
      <c r="W215" s="39"/>
      <c r="X215" s="39"/>
      <c r="Y215" s="39"/>
      <c r="Z215" s="39"/>
      <c r="AA215" s="39"/>
      <c r="AB215" s="39"/>
      <c r="AC215" s="39"/>
      <c r="AD215" s="39"/>
      <c r="AE215" s="39"/>
      <c r="AT215" s="18" t="s">
        <v>359</v>
      </c>
      <c r="AU215" s="18" t="s">
        <v>86</v>
      </c>
    </row>
    <row r="216" s="15" customFormat="1">
      <c r="A216" s="15"/>
      <c r="B216" s="269"/>
      <c r="C216" s="270"/>
      <c r="D216" s="242" t="s">
        <v>361</v>
      </c>
      <c r="E216" s="271" t="s">
        <v>1</v>
      </c>
      <c r="F216" s="272" t="s">
        <v>8733</v>
      </c>
      <c r="G216" s="270"/>
      <c r="H216" s="271" t="s">
        <v>1</v>
      </c>
      <c r="I216" s="273"/>
      <c r="J216" s="270"/>
      <c r="K216" s="270"/>
      <c r="L216" s="274"/>
      <c r="M216" s="275"/>
      <c r="N216" s="276"/>
      <c r="O216" s="276"/>
      <c r="P216" s="276"/>
      <c r="Q216" s="276"/>
      <c r="R216" s="276"/>
      <c r="S216" s="276"/>
      <c r="T216" s="277"/>
      <c r="U216" s="15"/>
      <c r="V216" s="15"/>
      <c r="W216" s="15"/>
      <c r="X216" s="15"/>
      <c r="Y216" s="15"/>
      <c r="Z216" s="15"/>
      <c r="AA216" s="15"/>
      <c r="AB216" s="15"/>
      <c r="AC216" s="15"/>
      <c r="AD216" s="15"/>
      <c r="AE216" s="15"/>
      <c r="AT216" s="278" t="s">
        <v>361</v>
      </c>
      <c r="AU216" s="278" t="s">
        <v>86</v>
      </c>
      <c r="AV216" s="15" t="s">
        <v>84</v>
      </c>
      <c r="AW216" s="15" t="s">
        <v>32</v>
      </c>
      <c r="AX216" s="15" t="s">
        <v>76</v>
      </c>
      <c r="AY216" s="278" t="s">
        <v>350</v>
      </c>
    </row>
    <row r="217" s="15" customFormat="1">
      <c r="A217" s="15"/>
      <c r="B217" s="269"/>
      <c r="C217" s="270"/>
      <c r="D217" s="242" t="s">
        <v>361</v>
      </c>
      <c r="E217" s="271" t="s">
        <v>1</v>
      </c>
      <c r="F217" s="272" t="s">
        <v>8734</v>
      </c>
      <c r="G217" s="270"/>
      <c r="H217" s="271" t="s">
        <v>1</v>
      </c>
      <c r="I217" s="273"/>
      <c r="J217" s="270"/>
      <c r="K217" s="270"/>
      <c r="L217" s="274"/>
      <c r="M217" s="275"/>
      <c r="N217" s="276"/>
      <c r="O217" s="276"/>
      <c r="P217" s="276"/>
      <c r="Q217" s="276"/>
      <c r="R217" s="276"/>
      <c r="S217" s="276"/>
      <c r="T217" s="277"/>
      <c r="U217" s="15"/>
      <c r="V217" s="15"/>
      <c r="W217" s="15"/>
      <c r="X217" s="15"/>
      <c r="Y217" s="15"/>
      <c r="Z217" s="15"/>
      <c r="AA217" s="15"/>
      <c r="AB217" s="15"/>
      <c r="AC217" s="15"/>
      <c r="AD217" s="15"/>
      <c r="AE217" s="15"/>
      <c r="AT217" s="278" t="s">
        <v>361</v>
      </c>
      <c r="AU217" s="278" t="s">
        <v>86</v>
      </c>
      <c r="AV217" s="15" t="s">
        <v>84</v>
      </c>
      <c r="AW217" s="15" t="s">
        <v>32</v>
      </c>
      <c r="AX217" s="15" t="s">
        <v>76</v>
      </c>
      <c r="AY217" s="278" t="s">
        <v>350</v>
      </c>
    </row>
    <row r="218" s="13" customFormat="1">
      <c r="A218" s="13"/>
      <c r="B218" s="247"/>
      <c r="C218" s="248"/>
      <c r="D218" s="242" t="s">
        <v>361</v>
      </c>
      <c r="E218" s="249" t="s">
        <v>1</v>
      </c>
      <c r="F218" s="250" t="s">
        <v>8771</v>
      </c>
      <c r="G218" s="248"/>
      <c r="H218" s="251">
        <v>15</v>
      </c>
      <c r="I218" s="252"/>
      <c r="J218" s="248"/>
      <c r="K218" s="248"/>
      <c r="L218" s="253"/>
      <c r="M218" s="254"/>
      <c r="N218" s="255"/>
      <c r="O218" s="255"/>
      <c r="P218" s="255"/>
      <c r="Q218" s="255"/>
      <c r="R218" s="255"/>
      <c r="S218" s="255"/>
      <c r="T218" s="256"/>
      <c r="U218" s="13"/>
      <c r="V218" s="13"/>
      <c r="W218" s="13"/>
      <c r="X218" s="13"/>
      <c r="Y218" s="13"/>
      <c r="Z218" s="13"/>
      <c r="AA218" s="13"/>
      <c r="AB218" s="13"/>
      <c r="AC218" s="13"/>
      <c r="AD218" s="13"/>
      <c r="AE218" s="13"/>
      <c r="AT218" s="257" t="s">
        <v>361</v>
      </c>
      <c r="AU218" s="257" t="s">
        <v>86</v>
      </c>
      <c r="AV218" s="13" t="s">
        <v>86</v>
      </c>
      <c r="AW218" s="13" t="s">
        <v>32</v>
      </c>
      <c r="AX218" s="13" t="s">
        <v>76</v>
      </c>
      <c r="AY218" s="257" t="s">
        <v>350</v>
      </c>
    </row>
    <row r="219" s="14" customFormat="1">
      <c r="A219" s="14"/>
      <c r="B219" s="258"/>
      <c r="C219" s="259"/>
      <c r="D219" s="242" t="s">
        <v>361</v>
      </c>
      <c r="E219" s="260" t="s">
        <v>1</v>
      </c>
      <c r="F219" s="261" t="s">
        <v>364</v>
      </c>
      <c r="G219" s="259"/>
      <c r="H219" s="262">
        <v>15</v>
      </c>
      <c r="I219" s="263"/>
      <c r="J219" s="259"/>
      <c r="K219" s="259"/>
      <c r="L219" s="264"/>
      <c r="M219" s="265"/>
      <c r="N219" s="266"/>
      <c r="O219" s="266"/>
      <c r="P219" s="266"/>
      <c r="Q219" s="266"/>
      <c r="R219" s="266"/>
      <c r="S219" s="266"/>
      <c r="T219" s="267"/>
      <c r="U219" s="14"/>
      <c r="V219" s="14"/>
      <c r="W219" s="14"/>
      <c r="X219" s="14"/>
      <c r="Y219" s="14"/>
      <c r="Z219" s="14"/>
      <c r="AA219" s="14"/>
      <c r="AB219" s="14"/>
      <c r="AC219" s="14"/>
      <c r="AD219" s="14"/>
      <c r="AE219" s="14"/>
      <c r="AT219" s="268" t="s">
        <v>361</v>
      </c>
      <c r="AU219" s="268" t="s">
        <v>86</v>
      </c>
      <c r="AV219" s="14" t="s">
        <v>357</v>
      </c>
      <c r="AW219" s="14" t="s">
        <v>32</v>
      </c>
      <c r="AX219" s="14" t="s">
        <v>84</v>
      </c>
      <c r="AY219" s="268" t="s">
        <v>350</v>
      </c>
    </row>
    <row r="220" s="2" customFormat="1" ht="33" customHeight="1">
      <c r="A220" s="39"/>
      <c r="B220" s="40"/>
      <c r="C220" s="229" t="s">
        <v>512</v>
      </c>
      <c r="D220" s="229" t="s">
        <v>352</v>
      </c>
      <c r="E220" s="230" t="s">
        <v>8772</v>
      </c>
      <c r="F220" s="231" t="s">
        <v>8773</v>
      </c>
      <c r="G220" s="232" t="s">
        <v>374</v>
      </c>
      <c r="H220" s="233">
        <v>2</v>
      </c>
      <c r="I220" s="234"/>
      <c r="J220" s="235">
        <f>ROUND(I220*H220,2)</f>
        <v>0</v>
      </c>
      <c r="K220" s="231" t="s">
        <v>385</v>
      </c>
      <c r="L220" s="45"/>
      <c r="M220" s="236" t="s">
        <v>1</v>
      </c>
      <c r="N220" s="237" t="s">
        <v>41</v>
      </c>
      <c r="O220" s="92"/>
      <c r="P220" s="238">
        <f>O220*H220</f>
        <v>0</v>
      </c>
      <c r="Q220" s="238">
        <v>0</v>
      </c>
      <c r="R220" s="238">
        <f>Q220*H220</f>
        <v>0</v>
      </c>
      <c r="S220" s="238">
        <v>0</v>
      </c>
      <c r="T220" s="239">
        <f>S220*H220</f>
        <v>0</v>
      </c>
      <c r="U220" s="39"/>
      <c r="V220" s="39"/>
      <c r="W220" s="39"/>
      <c r="X220" s="39"/>
      <c r="Y220" s="39"/>
      <c r="Z220" s="39"/>
      <c r="AA220" s="39"/>
      <c r="AB220" s="39"/>
      <c r="AC220" s="39"/>
      <c r="AD220" s="39"/>
      <c r="AE220" s="39"/>
      <c r="AR220" s="240" t="s">
        <v>357</v>
      </c>
      <c r="AT220" s="240" t="s">
        <v>352</v>
      </c>
      <c r="AU220" s="240" t="s">
        <v>86</v>
      </c>
      <c r="AY220" s="18" t="s">
        <v>350</v>
      </c>
      <c r="BE220" s="241">
        <f>IF(N220="základní",J220,0)</f>
        <v>0</v>
      </c>
      <c r="BF220" s="241">
        <f>IF(N220="snížená",J220,0)</f>
        <v>0</v>
      </c>
      <c r="BG220" s="241">
        <f>IF(N220="zákl. přenesená",J220,0)</f>
        <v>0</v>
      </c>
      <c r="BH220" s="241">
        <f>IF(N220="sníž. přenesená",J220,0)</f>
        <v>0</v>
      </c>
      <c r="BI220" s="241">
        <f>IF(N220="nulová",J220,0)</f>
        <v>0</v>
      </c>
      <c r="BJ220" s="18" t="s">
        <v>84</v>
      </c>
      <c r="BK220" s="241">
        <f>ROUND(I220*H220,2)</f>
        <v>0</v>
      </c>
      <c r="BL220" s="18" t="s">
        <v>357</v>
      </c>
      <c r="BM220" s="240" t="s">
        <v>669</v>
      </c>
    </row>
    <row r="221" s="2" customFormat="1">
      <c r="A221" s="39"/>
      <c r="B221" s="40"/>
      <c r="C221" s="41"/>
      <c r="D221" s="242" t="s">
        <v>359</v>
      </c>
      <c r="E221" s="41"/>
      <c r="F221" s="243" t="s">
        <v>8773</v>
      </c>
      <c r="G221" s="41"/>
      <c r="H221" s="41"/>
      <c r="I221" s="244"/>
      <c r="J221" s="41"/>
      <c r="K221" s="41"/>
      <c r="L221" s="45"/>
      <c r="M221" s="245"/>
      <c r="N221" s="246"/>
      <c r="O221" s="92"/>
      <c r="P221" s="92"/>
      <c r="Q221" s="92"/>
      <c r="R221" s="92"/>
      <c r="S221" s="92"/>
      <c r="T221" s="93"/>
      <c r="U221" s="39"/>
      <c r="V221" s="39"/>
      <c r="W221" s="39"/>
      <c r="X221" s="39"/>
      <c r="Y221" s="39"/>
      <c r="Z221" s="39"/>
      <c r="AA221" s="39"/>
      <c r="AB221" s="39"/>
      <c r="AC221" s="39"/>
      <c r="AD221" s="39"/>
      <c r="AE221" s="39"/>
      <c r="AT221" s="18" t="s">
        <v>359</v>
      </c>
      <c r="AU221" s="18" t="s">
        <v>86</v>
      </c>
    </row>
    <row r="222" s="15" customFormat="1">
      <c r="A222" s="15"/>
      <c r="B222" s="269"/>
      <c r="C222" s="270"/>
      <c r="D222" s="242" t="s">
        <v>361</v>
      </c>
      <c r="E222" s="271" t="s">
        <v>1</v>
      </c>
      <c r="F222" s="272" t="s">
        <v>8764</v>
      </c>
      <c r="G222" s="270"/>
      <c r="H222" s="271" t="s">
        <v>1</v>
      </c>
      <c r="I222" s="273"/>
      <c r="J222" s="270"/>
      <c r="K222" s="270"/>
      <c r="L222" s="274"/>
      <c r="M222" s="275"/>
      <c r="N222" s="276"/>
      <c r="O222" s="276"/>
      <c r="P222" s="276"/>
      <c r="Q222" s="276"/>
      <c r="R222" s="276"/>
      <c r="S222" s="276"/>
      <c r="T222" s="277"/>
      <c r="U222" s="15"/>
      <c r="V222" s="15"/>
      <c r="W222" s="15"/>
      <c r="X222" s="15"/>
      <c r="Y222" s="15"/>
      <c r="Z222" s="15"/>
      <c r="AA222" s="15"/>
      <c r="AB222" s="15"/>
      <c r="AC222" s="15"/>
      <c r="AD222" s="15"/>
      <c r="AE222" s="15"/>
      <c r="AT222" s="278" t="s">
        <v>361</v>
      </c>
      <c r="AU222" s="278" t="s">
        <v>86</v>
      </c>
      <c r="AV222" s="15" t="s">
        <v>84</v>
      </c>
      <c r="AW222" s="15" t="s">
        <v>32</v>
      </c>
      <c r="AX222" s="15" t="s">
        <v>76</v>
      </c>
      <c r="AY222" s="278" t="s">
        <v>350</v>
      </c>
    </row>
    <row r="223" s="15" customFormat="1">
      <c r="A223" s="15"/>
      <c r="B223" s="269"/>
      <c r="C223" s="270"/>
      <c r="D223" s="242" t="s">
        <v>361</v>
      </c>
      <c r="E223" s="271" t="s">
        <v>1</v>
      </c>
      <c r="F223" s="272" t="s">
        <v>8774</v>
      </c>
      <c r="G223" s="270"/>
      <c r="H223" s="271" t="s">
        <v>1</v>
      </c>
      <c r="I223" s="273"/>
      <c r="J223" s="270"/>
      <c r="K223" s="270"/>
      <c r="L223" s="274"/>
      <c r="M223" s="275"/>
      <c r="N223" s="276"/>
      <c r="O223" s="276"/>
      <c r="P223" s="276"/>
      <c r="Q223" s="276"/>
      <c r="R223" s="276"/>
      <c r="S223" s="276"/>
      <c r="T223" s="277"/>
      <c r="U223" s="15"/>
      <c r="V223" s="15"/>
      <c r="W223" s="15"/>
      <c r="X223" s="15"/>
      <c r="Y223" s="15"/>
      <c r="Z223" s="15"/>
      <c r="AA223" s="15"/>
      <c r="AB223" s="15"/>
      <c r="AC223" s="15"/>
      <c r="AD223" s="15"/>
      <c r="AE223" s="15"/>
      <c r="AT223" s="278" t="s">
        <v>361</v>
      </c>
      <c r="AU223" s="278" t="s">
        <v>86</v>
      </c>
      <c r="AV223" s="15" t="s">
        <v>84</v>
      </c>
      <c r="AW223" s="15" t="s">
        <v>32</v>
      </c>
      <c r="AX223" s="15" t="s">
        <v>76</v>
      </c>
      <c r="AY223" s="278" t="s">
        <v>350</v>
      </c>
    </row>
    <row r="224" s="13" customFormat="1">
      <c r="A224" s="13"/>
      <c r="B224" s="247"/>
      <c r="C224" s="248"/>
      <c r="D224" s="242" t="s">
        <v>361</v>
      </c>
      <c r="E224" s="249" t="s">
        <v>1</v>
      </c>
      <c r="F224" s="250" t="s">
        <v>8775</v>
      </c>
      <c r="G224" s="248"/>
      <c r="H224" s="251">
        <v>2</v>
      </c>
      <c r="I224" s="252"/>
      <c r="J224" s="248"/>
      <c r="K224" s="248"/>
      <c r="L224" s="253"/>
      <c r="M224" s="254"/>
      <c r="N224" s="255"/>
      <c r="O224" s="255"/>
      <c r="P224" s="255"/>
      <c r="Q224" s="255"/>
      <c r="R224" s="255"/>
      <c r="S224" s="255"/>
      <c r="T224" s="256"/>
      <c r="U224" s="13"/>
      <c r="V224" s="13"/>
      <c r="W224" s="13"/>
      <c r="X224" s="13"/>
      <c r="Y224" s="13"/>
      <c r="Z224" s="13"/>
      <c r="AA224" s="13"/>
      <c r="AB224" s="13"/>
      <c r="AC224" s="13"/>
      <c r="AD224" s="13"/>
      <c r="AE224" s="13"/>
      <c r="AT224" s="257" t="s">
        <v>361</v>
      </c>
      <c r="AU224" s="257" t="s">
        <v>86</v>
      </c>
      <c r="AV224" s="13" t="s">
        <v>86</v>
      </c>
      <c r="AW224" s="13" t="s">
        <v>32</v>
      </c>
      <c r="AX224" s="13" t="s">
        <v>76</v>
      </c>
      <c r="AY224" s="257" t="s">
        <v>350</v>
      </c>
    </row>
    <row r="225" s="14" customFormat="1">
      <c r="A225" s="14"/>
      <c r="B225" s="258"/>
      <c r="C225" s="259"/>
      <c r="D225" s="242" t="s">
        <v>361</v>
      </c>
      <c r="E225" s="260" t="s">
        <v>1</v>
      </c>
      <c r="F225" s="261" t="s">
        <v>364</v>
      </c>
      <c r="G225" s="259"/>
      <c r="H225" s="262">
        <v>2</v>
      </c>
      <c r="I225" s="263"/>
      <c r="J225" s="259"/>
      <c r="K225" s="259"/>
      <c r="L225" s="264"/>
      <c r="M225" s="265"/>
      <c r="N225" s="266"/>
      <c r="O225" s="266"/>
      <c r="P225" s="266"/>
      <c r="Q225" s="266"/>
      <c r="R225" s="266"/>
      <c r="S225" s="266"/>
      <c r="T225" s="267"/>
      <c r="U225" s="14"/>
      <c r="V225" s="14"/>
      <c r="W225" s="14"/>
      <c r="X225" s="14"/>
      <c r="Y225" s="14"/>
      <c r="Z225" s="14"/>
      <c r="AA225" s="14"/>
      <c r="AB225" s="14"/>
      <c r="AC225" s="14"/>
      <c r="AD225" s="14"/>
      <c r="AE225" s="14"/>
      <c r="AT225" s="268" t="s">
        <v>361</v>
      </c>
      <c r="AU225" s="268" t="s">
        <v>86</v>
      </c>
      <c r="AV225" s="14" t="s">
        <v>357</v>
      </c>
      <c r="AW225" s="14" t="s">
        <v>32</v>
      </c>
      <c r="AX225" s="14" t="s">
        <v>84</v>
      </c>
      <c r="AY225" s="268" t="s">
        <v>350</v>
      </c>
    </row>
    <row r="226" s="2" customFormat="1" ht="33" customHeight="1">
      <c r="A226" s="39"/>
      <c r="B226" s="40"/>
      <c r="C226" s="229" t="s">
        <v>8</v>
      </c>
      <c r="D226" s="229" t="s">
        <v>352</v>
      </c>
      <c r="E226" s="230" t="s">
        <v>8776</v>
      </c>
      <c r="F226" s="231" t="s">
        <v>8773</v>
      </c>
      <c r="G226" s="232" t="s">
        <v>374</v>
      </c>
      <c r="H226" s="233">
        <v>15</v>
      </c>
      <c r="I226" s="234"/>
      <c r="J226" s="235">
        <f>ROUND(I226*H226,2)</f>
        <v>0</v>
      </c>
      <c r="K226" s="231" t="s">
        <v>385</v>
      </c>
      <c r="L226" s="45"/>
      <c r="M226" s="236" t="s">
        <v>1</v>
      </c>
      <c r="N226" s="237" t="s">
        <v>41</v>
      </c>
      <c r="O226" s="92"/>
      <c r="P226" s="238">
        <f>O226*H226</f>
        <v>0</v>
      </c>
      <c r="Q226" s="238">
        <v>0</v>
      </c>
      <c r="R226" s="238">
        <f>Q226*H226</f>
        <v>0</v>
      </c>
      <c r="S226" s="238">
        <v>0</v>
      </c>
      <c r="T226" s="239">
        <f>S226*H226</f>
        <v>0</v>
      </c>
      <c r="U226" s="39"/>
      <c r="V226" s="39"/>
      <c r="W226" s="39"/>
      <c r="X226" s="39"/>
      <c r="Y226" s="39"/>
      <c r="Z226" s="39"/>
      <c r="AA226" s="39"/>
      <c r="AB226" s="39"/>
      <c r="AC226" s="39"/>
      <c r="AD226" s="39"/>
      <c r="AE226" s="39"/>
      <c r="AR226" s="240" t="s">
        <v>357</v>
      </c>
      <c r="AT226" s="240" t="s">
        <v>352</v>
      </c>
      <c r="AU226" s="240" t="s">
        <v>86</v>
      </c>
      <c r="AY226" s="18" t="s">
        <v>350</v>
      </c>
      <c r="BE226" s="241">
        <f>IF(N226="základní",J226,0)</f>
        <v>0</v>
      </c>
      <c r="BF226" s="241">
        <f>IF(N226="snížená",J226,0)</f>
        <v>0</v>
      </c>
      <c r="BG226" s="241">
        <f>IF(N226="zákl. přenesená",J226,0)</f>
        <v>0</v>
      </c>
      <c r="BH226" s="241">
        <f>IF(N226="sníž. přenesená",J226,0)</f>
        <v>0</v>
      </c>
      <c r="BI226" s="241">
        <f>IF(N226="nulová",J226,0)</f>
        <v>0</v>
      </c>
      <c r="BJ226" s="18" t="s">
        <v>84</v>
      </c>
      <c r="BK226" s="241">
        <f>ROUND(I226*H226,2)</f>
        <v>0</v>
      </c>
      <c r="BL226" s="18" t="s">
        <v>357</v>
      </c>
      <c r="BM226" s="240" t="s">
        <v>682</v>
      </c>
    </row>
    <row r="227" s="2" customFormat="1">
      <c r="A227" s="39"/>
      <c r="B227" s="40"/>
      <c r="C227" s="41"/>
      <c r="D227" s="242" t="s">
        <v>359</v>
      </c>
      <c r="E227" s="41"/>
      <c r="F227" s="243" t="s">
        <v>8773</v>
      </c>
      <c r="G227" s="41"/>
      <c r="H227" s="41"/>
      <c r="I227" s="244"/>
      <c r="J227" s="41"/>
      <c r="K227" s="41"/>
      <c r="L227" s="45"/>
      <c r="M227" s="245"/>
      <c r="N227" s="246"/>
      <c r="O227" s="92"/>
      <c r="P227" s="92"/>
      <c r="Q227" s="92"/>
      <c r="R227" s="92"/>
      <c r="S227" s="92"/>
      <c r="T227" s="93"/>
      <c r="U227" s="39"/>
      <c r="V227" s="39"/>
      <c r="W227" s="39"/>
      <c r="X227" s="39"/>
      <c r="Y227" s="39"/>
      <c r="Z227" s="39"/>
      <c r="AA227" s="39"/>
      <c r="AB227" s="39"/>
      <c r="AC227" s="39"/>
      <c r="AD227" s="39"/>
      <c r="AE227" s="39"/>
      <c r="AT227" s="18" t="s">
        <v>359</v>
      </c>
      <c r="AU227" s="18" t="s">
        <v>86</v>
      </c>
    </row>
    <row r="228" s="15" customFormat="1">
      <c r="A228" s="15"/>
      <c r="B228" s="269"/>
      <c r="C228" s="270"/>
      <c r="D228" s="242" t="s">
        <v>361</v>
      </c>
      <c r="E228" s="271" t="s">
        <v>1</v>
      </c>
      <c r="F228" s="272" t="s">
        <v>8733</v>
      </c>
      <c r="G228" s="270"/>
      <c r="H228" s="271" t="s">
        <v>1</v>
      </c>
      <c r="I228" s="273"/>
      <c r="J228" s="270"/>
      <c r="K228" s="270"/>
      <c r="L228" s="274"/>
      <c r="M228" s="275"/>
      <c r="N228" s="276"/>
      <c r="O228" s="276"/>
      <c r="P228" s="276"/>
      <c r="Q228" s="276"/>
      <c r="R228" s="276"/>
      <c r="S228" s="276"/>
      <c r="T228" s="277"/>
      <c r="U228" s="15"/>
      <c r="V228" s="15"/>
      <c r="W228" s="15"/>
      <c r="X228" s="15"/>
      <c r="Y228" s="15"/>
      <c r="Z228" s="15"/>
      <c r="AA228" s="15"/>
      <c r="AB228" s="15"/>
      <c r="AC228" s="15"/>
      <c r="AD228" s="15"/>
      <c r="AE228" s="15"/>
      <c r="AT228" s="278" t="s">
        <v>361</v>
      </c>
      <c r="AU228" s="278" t="s">
        <v>86</v>
      </c>
      <c r="AV228" s="15" t="s">
        <v>84</v>
      </c>
      <c r="AW228" s="15" t="s">
        <v>32</v>
      </c>
      <c r="AX228" s="15" t="s">
        <v>76</v>
      </c>
      <c r="AY228" s="278" t="s">
        <v>350</v>
      </c>
    </row>
    <row r="229" s="15" customFormat="1">
      <c r="A229" s="15"/>
      <c r="B229" s="269"/>
      <c r="C229" s="270"/>
      <c r="D229" s="242" t="s">
        <v>361</v>
      </c>
      <c r="E229" s="271" t="s">
        <v>1</v>
      </c>
      <c r="F229" s="272" t="s">
        <v>8734</v>
      </c>
      <c r="G229" s="270"/>
      <c r="H229" s="271" t="s">
        <v>1</v>
      </c>
      <c r="I229" s="273"/>
      <c r="J229" s="270"/>
      <c r="K229" s="270"/>
      <c r="L229" s="274"/>
      <c r="M229" s="275"/>
      <c r="N229" s="276"/>
      <c r="O229" s="276"/>
      <c r="P229" s="276"/>
      <c r="Q229" s="276"/>
      <c r="R229" s="276"/>
      <c r="S229" s="276"/>
      <c r="T229" s="277"/>
      <c r="U229" s="15"/>
      <c r="V229" s="15"/>
      <c r="W229" s="15"/>
      <c r="X229" s="15"/>
      <c r="Y229" s="15"/>
      <c r="Z229" s="15"/>
      <c r="AA229" s="15"/>
      <c r="AB229" s="15"/>
      <c r="AC229" s="15"/>
      <c r="AD229" s="15"/>
      <c r="AE229" s="15"/>
      <c r="AT229" s="278" t="s">
        <v>361</v>
      </c>
      <c r="AU229" s="278" t="s">
        <v>86</v>
      </c>
      <c r="AV229" s="15" t="s">
        <v>84</v>
      </c>
      <c r="AW229" s="15" t="s">
        <v>32</v>
      </c>
      <c r="AX229" s="15" t="s">
        <v>76</v>
      </c>
      <c r="AY229" s="278" t="s">
        <v>350</v>
      </c>
    </row>
    <row r="230" s="13" customFormat="1">
      <c r="A230" s="13"/>
      <c r="B230" s="247"/>
      <c r="C230" s="248"/>
      <c r="D230" s="242" t="s">
        <v>361</v>
      </c>
      <c r="E230" s="249" t="s">
        <v>1</v>
      </c>
      <c r="F230" s="250" t="s">
        <v>8771</v>
      </c>
      <c r="G230" s="248"/>
      <c r="H230" s="251">
        <v>15</v>
      </c>
      <c r="I230" s="252"/>
      <c r="J230" s="248"/>
      <c r="K230" s="248"/>
      <c r="L230" s="253"/>
      <c r="M230" s="254"/>
      <c r="N230" s="255"/>
      <c r="O230" s="255"/>
      <c r="P230" s="255"/>
      <c r="Q230" s="255"/>
      <c r="R230" s="255"/>
      <c r="S230" s="255"/>
      <c r="T230" s="256"/>
      <c r="U230" s="13"/>
      <c r="V230" s="13"/>
      <c r="W230" s="13"/>
      <c r="X230" s="13"/>
      <c r="Y230" s="13"/>
      <c r="Z230" s="13"/>
      <c r="AA230" s="13"/>
      <c r="AB230" s="13"/>
      <c r="AC230" s="13"/>
      <c r="AD230" s="13"/>
      <c r="AE230" s="13"/>
      <c r="AT230" s="257" t="s">
        <v>361</v>
      </c>
      <c r="AU230" s="257" t="s">
        <v>86</v>
      </c>
      <c r="AV230" s="13" t="s">
        <v>86</v>
      </c>
      <c r="AW230" s="13" t="s">
        <v>32</v>
      </c>
      <c r="AX230" s="13" t="s">
        <v>76</v>
      </c>
      <c r="AY230" s="257" t="s">
        <v>350</v>
      </c>
    </row>
    <row r="231" s="14" customFormat="1">
      <c r="A231" s="14"/>
      <c r="B231" s="258"/>
      <c r="C231" s="259"/>
      <c r="D231" s="242" t="s">
        <v>361</v>
      </c>
      <c r="E231" s="260" t="s">
        <v>1</v>
      </c>
      <c r="F231" s="261" t="s">
        <v>364</v>
      </c>
      <c r="G231" s="259"/>
      <c r="H231" s="262">
        <v>15</v>
      </c>
      <c r="I231" s="263"/>
      <c r="J231" s="259"/>
      <c r="K231" s="259"/>
      <c r="L231" s="264"/>
      <c r="M231" s="265"/>
      <c r="N231" s="266"/>
      <c r="O231" s="266"/>
      <c r="P231" s="266"/>
      <c r="Q231" s="266"/>
      <c r="R231" s="266"/>
      <c r="S231" s="266"/>
      <c r="T231" s="267"/>
      <c r="U231" s="14"/>
      <c r="V231" s="14"/>
      <c r="W231" s="14"/>
      <c r="X231" s="14"/>
      <c r="Y231" s="14"/>
      <c r="Z231" s="14"/>
      <c r="AA231" s="14"/>
      <c r="AB231" s="14"/>
      <c r="AC231" s="14"/>
      <c r="AD231" s="14"/>
      <c r="AE231" s="14"/>
      <c r="AT231" s="268" t="s">
        <v>361</v>
      </c>
      <c r="AU231" s="268" t="s">
        <v>86</v>
      </c>
      <c r="AV231" s="14" t="s">
        <v>357</v>
      </c>
      <c r="AW231" s="14" t="s">
        <v>32</v>
      </c>
      <c r="AX231" s="14" t="s">
        <v>84</v>
      </c>
      <c r="AY231" s="268" t="s">
        <v>350</v>
      </c>
    </row>
    <row r="232" s="12" customFormat="1" ht="22.8" customHeight="1">
      <c r="A232" s="12"/>
      <c r="B232" s="213"/>
      <c r="C232" s="214"/>
      <c r="D232" s="215" t="s">
        <v>75</v>
      </c>
      <c r="E232" s="227" t="s">
        <v>389</v>
      </c>
      <c r="F232" s="227" t="s">
        <v>2034</v>
      </c>
      <c r="G232" s="214"/>
      <c r="H232" s="214"/>
      <c r="I232" s="217"/>
      <c r="J232" s="228">
        <f>BK232</f>
        <v>0</v>
      </c>
      <c r="K232" s="214"/>
      <c r="L232" s="219"/>
      <c r="M232" s="220"/>
      <c r="N232" s="221"/>
      <c r="O232" s="221"/>
      <c r="P232" s="222">
        <f>SUM(P233:P234)</f>
        <v>0</v>
      </c>
      <c r="Q232" s="221"/>
      <c r="R232" s="222">
        <f>SUM(R233:R234)</f>
        <v>0</v>
      </c>
      <c r="S232" s="221"/>
      <c r="T232" s="223">
        <f>SUM(T233:T234)</f>
        <v>0</v>
      </c>
      <c r="U232" s="12"/>
      <c r="V232" s="12"/>
      <c r="W232" s="12"/>
      <c r="X232" s="12"/>
      <c r="Y232" s="12"/>
      <c r="Z232" s="12"/>
      <c r="AA232" s="12"/>
      <c r="AB232" s="12"/>
      <c r="AC232" s="12"/>
      <c r="AD232" s="12"/>
      <c r="AE232" s="12"/>
      <c r="AR232" s="224" t="s">
        <v>84</v>
      </c>
      <c r="AT232" s="225" t="s">
        <v>75</v>
      </c>
      <c r="AU232" s="225" t="s">
        <v>84</v>
      </c>
      <c r="AY232" s="224" t="s">
        <v>350</v>
      </c>
      <c r="BK232" s="226">
        <f>SUM(BK233:BK234)</f>
        <v>0</v>
      </c>
    </row>
    <row r="233" s="2" customFormat="1" ht="37.8" customHeight="1">
      <c r="A233" s="39"/>
      <c r="B233" s="40"/>
      <c r="C233" s="229" t="s">
        <v>530</v>
      </c>
      <c r="D233" s="229" t="s">
        <v>352</v>
      </c>
      <c r="E233" s="230" t="s">
        <v>8777</v>
      </c>
      <c r="F233" s="231" t="s">
        <v>8778</v>
      </c>
      <c r="G233" s="232" t="s">
        <v>355</v>
      </c>
      <c r="H233" s="233">
        <v>160</v>
      </c>
      <c r="I233" s="234"/>
      <c r="J233" s="235">
        <f>ROUND(I233*H233,2)</f>
        <v>0</v>
      </c>
      <c r="K233" s="231" t="s">
        <v>385</v>
      </c>
      <c r="L233" s="45"/>
      <c r="M233" s="236" t="s">
        <v>1</v>
      </c>
      <c r="N233" s="237" t="s">
        <v>41</v>
      </c>
      <c r="O233" s="92"/>
      <c r="P233" s="238">
        <f>O233*H233</f>
        <v>0</v>
      </c>
      <c r="Q233" s="238">
        <v>0</v>
      </c>
      <c r="R233" s="238">
        <f>Q233*H233</f>
        <v>0</v>
      </c>
      <c r="S233" s="238">
        <v>0</v>
      </c>
      <c r="T233" s="239">
        <f>S233*H233</f>
        <v>0</v>
      </c>
      <c r="U233" s="39"/>
      <c r="V233" s="39"/>
      <c r="W233" s="39"/>
      <c r="X233" s="39"/>
      <c r="Y233" s="39"/>
      <c r="Z233" s="39"/>
      <c r="AA233" s="39"/>
      <c r="AB233" s="39"/>
      <c r="AC233" s="39"/>
      <c r="AD233" s="39"/>
      <c r="AE233" s="39"/>
      <c r="AR233" s="240" t="s">
        <v>357</v>
      </c>
      <c r="AT233" s="240" t="s">
        <v>352</v>
      </c>
      <c r="AU233" s="240" t="s">
        <v>86</v>
      </c>
      <c r="AY233" s="18" t="s">
        <v>350</v>
      </c>
      <c r="BE233" s="241">
        <f>IF(N233="základní",J233,0)</f>
        <v>0</v>
      </c>
      <c r="BF233" s="241">
        <f>IF(N233="snížená",J233,0)</f>
        <v>0</v>
      </c>
      <c r="BG233" s="241">
        <f>IF(N233="zákl. přenesená",J233,0)</f>
        <v>0</v>
      </c>
      <c r="BH233" s="241">
        <f>IF(N233="sníž. přenesená",J233,0)</f>
        <v>0</v>
      </c>
      <c r="BI233" s="241">
        <f>IF(N233="nulová",J233,0)</f>
        <v>0</v>
      </c>
      <c r="BJ233" s="18" t="s">
        <v>84</v>
      </c>
      <c r="BK233" s="241">
        <f>ROUND(I233*H233,2)</f>
        <v>0</v>
      </c>
      <c r="BL233" s="18" t="s">
        <v>357</v>
      </c>
      <c r="BM233" s="240" t="s">
        <v>695</v>
      </c>
    </row>
    <row r="234" s="2" customFormat="1">
      <c r="A234" s="39"/>
      <c r="B234" s="40"/>
      <c r="C234" s="41"/>
      <c r="D234" s="242" t="s">
        <v>359</v>
      </c>
      <c r="E234" s="41"/>
      <c r="F234" s="243" t="s">
        <v>8778</v>
      </c>
      <c r="G234" s="41"/>
      <c r="H234" s="41"/>
      <c r="I234" s="244"/>
      <c r="J234" s="41"/>
      <c r="K234" s="41"/>
      <c r="L234" s="45"/>
      <c r="M234" s="245"/>
      <c r="N234" s="246"/>
      <c r="O234" s="92"/>
      <c r="P234" s="92"/>
      <c r="Q234" s="92"/>
      <c r="R234" s="92"/>
      <c r="S234" s="92"/>
      <c r="T234" s="93"/>
      <c r="U234" s="39"/>
      <c r="V234" s="39"/>
      <c r="W234" s="39"/>
      <c r="X234" s="39"/>
      <c r="Y234" s="39"/>
      <c r="Z234" s="39"/>
      <c r="AA234" s="39"/>
      <c r="AB234" s="39"/>
      <c r="AC234" s="39"/>
      <c r="AD234" s="39"/>
      <c r="AE234" s="39"/>
      <c r="AT234" s="18" t="s">
        <v>359</v>
      </c>
      <c r="AU234" s="18" t="s">
        <v>86</v>
      </c>
    </row>
    <row r="235" s="12" customFormat="1" ht="22.8" customHeight="1">
      <c r="A235" s="12"/>
      <c r="B235" s="213"/>
      <c r="C235" s="214"/>
      <c r="D235" s="215" t="s">
        <v>75</v>
      </c>
      <c r="E235" s="227" t="s">
        <v>456</v>
      </c>
      <c r="F235" s="227" t="s">
        <v>2073</v>
      </c>
      <c r="G235" s="214"/>
      <c r="H235" s="214"/>
      <c r="I235" s="217"/>
      <c r="J235" s="228">
        <f>BK235</f>
        <v>0</v>
      </c>
      <c r="K235" s="214"/>
      <c r="L235" s="219"/>
      <c r="M235" s="220"/>
      <c r="N235" s="221"/>
      <c r="O235" s="221"/>
      <c r="P235" s="222">
        <f>SUM(P236:P249)</f>
        <v>0</v>
      </c>
      <c r="Q235" s="221"/>
      <c r="R235" s="222">
        <f>SUM(R236:R249)</f>
        <v>0</v>
      </c>
      <c r="S235" s="221"/>
      <c r="T235" s="223">
        <f>SUM(T236:T249)</f>
        <v>0</v>
      </c>
      <c r="U235" s="12"/>
      <c r="V235" s="12"/>
      <c r="W235" s="12"/>
      <c r="X235" s="12"/>
      <c r="Y235" s="12"/>
      <c r="Z235" s="12"/>
      <c r="AA235" s="12"/>
      <c r="AB235" s="12"/>
      <c r="AC235" s="12"/>
      <c r="AD235" s="12"/>
      <c r="AE235" s="12"/>
      <c r="AR235" s="224" t="s">
        <v>84</v>
      </c>
      <c r="AT235" s="225" t="s">
        <v>75</v>
      </c>
      <c r="AU235" s="225" t="s">
        <v>84</v>
      </c>
      <c r="AY235" s="224" t="s">
        <v>350</v>
      </c>
      <c r="BK235" s="226">
        <f>SUM(BK236:BK249)</f>
        <v>0</v>
      </c>
    </row>
    <row r="236" s="2" customFormat="1" ht="21.75" customHeight="1">
      <c r="A236" s="39"/>
      <c r="B236" s="40"/>
      <c r="C236" s="229" t="s">
        <v>541</v>
      </c>
      <c r="D236" s="229" t="s">
        <v>352</v>
      </c>
      <c r="E236" s="230" t="s">
        <v>8779</v>
      </c>
      <c r="F236" s="231" t="s">
        <v>8780</v>
      </c>
      <c r="G236" s="232" t="s">
        <v>355</v>
      </c>
      <c r="H236" s="233">
        <v>65</v>
      </c>
      <c r="I236" s="234"/>
      <c r="J236" s="235">
        <f>ROUND(I236*H236,2)</f>
        <v>0</v>
      </c>
      <c r="K236" s="231" t="s">
        <v>385</v>
      </c>
      <c r="L236" s="45"/>
      <c r="M236" s="236" t="s">
        <v>1</v>
      </c>
      <c r="N236" s="237" t="s">
        <v>41</v>
      </c>
      <c r="O236" s="92"/>
      <c r="P236" s="238">
        <f>O236*H236</f>
        <v>0</v>
      </c>
      <c r="Q236" s="238">
        <v>0</v>
      </c>
      <c r="R236" s="238">
        <f>Q236*H236</f>
        <v>0</v>
      </c>
      <c r="S236" s="238">
        <v>0</v>
      </c>
      <c r="T236" s="239">
        <f>S236*H236</f>
        <v>0</v>
      </c>
      <c r="U236" s="39"/>
      <c r="V236" s="39"/>
      <c r="W236" s="39"/>
      <c r="X236" s="39"/>
      <c r="Y236" s="39"/>
      <c r="Z236" s="39"/>
      <c r="AA236" s="39"/>
      <c r="AB236" s="39"/>
      <c r="AC236" s="39"/>
      <c r="AD236" s="39"/>
      <c r="AE236" s="39"/>
      <c r="AR236" s="240" t="s">
        <v>357</v>
      </c>
      <c r="AT236" s="240" t="s">
        <v>352</v>
      </c>
      <c r="AU236" s="240" t="s">
        <v>86</v>
      </c>
      <c r="AY236" s="18" t="s">
        <v>350</v>
      </c>
      <c r="BE236" s="241">
        <f>IF(N236="základní",J236,0)</f>
        <v>0</v>
      </c>
      <c r="BF236" s="241">
        <f>IF(N236="snížená",J236,0)</f>
        <v>0</v>
      </c>
      <c r="BG236" s="241">
        <f>IF(N236="zákl. přenesená",J236,0)</f>
        <v>0</v>
      </c>
      <c r="BH236" s="241">
        <f>IF(N236="sníž. přenesená",J236,0)</f>
        <v>0</v>
      </c>
      <c r="BI236" s="241">
        <f>IF(N236="nulová",J236,0)</f>
        <v>0</v>
      </c>
      <c r="BJ236" s="18" t="s">
        <v>84</v>
      </c>
      <c r="BK236" s="241">
        <f>ROUND(I236*H236,2)</f>
        <v>0</v>
      </c>
      <c r="BL236" s="18" t="s">
        <v>357</v>
      </c>
      <c r="BM236" s="240" t="s">
        <v>707</v>
      </c>
    </row>
    <row r="237" s="2" customFormat="1">
      <c r="A237" s="39"/>
      <c r="B237" s="40"/>
      <c r="C237" s="41"/>
      <c r="D237" s="242" t="s">
        <v>359</v>
      </c>
      <c r="E237" s="41"/>
      <c r="F237" s="243" t="s">
        <v>8780</v>
      </c>
      <c r="G237" s="41"/>
      <c r="H237" s="41"/>
      <c r="I237" s="244"/>
      <c r="J237" s="41"/>
      <c r="K237" s="41"/>
      <c r="L237" s="45"/>
      <c r="M237" s="245"/>
      <c r="N237" s="246"/>
      <c r="O237" s="92"/>
      <c r="P237" s="92"/>
      <c r="Q237" s="92"/>
      <c r="R237" s="92"/>
      <c r="S237" s="92"/>
      <c r="T237" s="93"/>
      <c r="U237" s="39"/>
      <c r="V237" s="39"/>
      <c r="W237" s="39"/>
      <c r="X237" s="39"/>
      <c r="Y237" s="39"/>
      <c r="Z237" s="39"/>
      <c r="AA237" s="39"/>
      <c r="AB237" s="39"/>
      <c r="AC237" s="39"/>
      <c r="AD237" s="39"/>
      <c r="AE237" s="39"/>
      <c r="AT237" s="18" t="s">
        <v>359</v>
      </c>
      <c r="AU237" s="18" t="s">
        <v>86</v>
      </c>
    </row>
    <row r="238" s="15" customFormat="1">
      <c r="A238" s="15"/>
      <c r="B238" s="269"/>
      <c r="C238" s="270"/>
      <c r="D238" s="242" t="s">
        <v>361</v>
      </c>
      <c r="E238" s="271" t="s">
        <v>1</v>
      </c>
      <c r="F238" s="272" t="s">
        <v>8733</v>
      </c>
      <c r="G238" s="270"/>
      <c r="H238" s="271" t="s">
        <v>1</v>
      </c>
      <c r="I238" s="273"/>
      <c r="J238" s="270"/>
      <c r="K238" s="270"/>
      <c r="L238" s="274"/>
      <c r="M238" s="275"/>
      <c r="N238" s="276"/>
      <c r="O238" s="276"/>
      <c r="P238" s="276"/>
      <c r="Q238" s="276"/>
      <c r="R238" s="276"/>
      <c r="S238" s="276"/>
      <c r="T238" s="277"/>
      <c r="U238" s="15"/>
      <c r="V238" s="15"/>
      <c r="W238" s="15"/>
      <c r="X238" s="15"/>
      <c r="Y238" s="15"/>
      <c r="Z238" s="15"/>
      <c r="AA238" s="15"/>
      <c r="AB238" s="15"/>
      <c r="AC238" s="15"/>
      <c r="AD238" s="15"/>
      <c r="AE238" s="15"/>
      <c r="AT238" s="278" t="s">
        <v>361</v>
      </c>
      <c r="AU238" s="278" t="s">
        <v>86</v>
      </c>
      <c r="AV238" s="15" t="s">
        <v>84</v>
      </c>
      <c r="AW238" s="15" t="s">
        <v>32</v>
      </c>
      <c r="AX238" s="15" t="s">
        <v>76</v>
      </c>
      <c r="AY238" s="278" t="s">
        <v>350</v>
      </c>
    </row>
    <row r="239" s="15" customFormat="1">
      <c r="A239" s="15"/>
      <c r="B239" s="269"/>
      <c r="C239" s="270"/>
      <c r="D239" s="242" t="s">
        <v>361</v>
      </c>
      <c r="E239" s="271" t="s">
        <v>1</v>
      </c>
      <c r="F239" s="272" t="s">
        <v>8781</v>
      </c>
      <c r="G239" s="270"/>
      <c r="H239" s="271" t="s">
        <v>1</v>
      </c>
      <c r="I239" s="273"/>
      <c r="J239" s="270"/>
      <c r="K239" s="270"/>
      <c r="L239" s="274"/>
      <c r="M239" s="275"/>
      <c r="N239" s="276"/>
      <c r="O239" s="276"/>
      <c r="P239" s="276"/>
      <c r="Q239" s="276"/>
      <c r="R239" s="276"/>
      <c r="S239" s="276"/>
      <c r="T239" s="277"/>
      <c r="U239" s="15"/>
      <c r="V239" s="15"/>
      <c r="W239" s="15"/>
      <c r="X239" s="15"/>
      <c r="Y239" s="15"/>
      <c r="Z239" s="15"/>
      <c r="AA239" s="15"/>
      <c r="AB239" s="15"/>
      <c r="AC239" s="15"/>
      <c r="AD239" s="15"/>
      <c r="AE239" s="15"/>
      <c r="AT239" s="278" t="s">
        <v>361</v>
      </c>
      <c r="AU239" s="278" t="s">
        <v>86</v>
      </c>
      <c r="AV239" s="15" t="s">
        <v>84</v>
      </c>
      <c r="AW239" s="15" t="s">
        <v>32</v>
      </c>
      <c r="AX239" s="15" t="s">
        <v>76</v>
      </c>
      <c r="AY239" s="278" t="s">
        <v>350</v>
      </c>
    </row>
    <row r="240" s="13" customFormat="1">
      <c r="A240" s="13"/>
      <c r="B240" s="247"/>
      <c r="C240" s="248"/>
      <c r="D240" s="242" t="s">
        <v>361</v>
      </c>
      <c r="E240" s="249" t="s">
        <v>1</v>
      </c>
      <c r="F240" s="250" t="s">
        <v>8782</v>
      </c>
      <c r="G240" s="248"/>
      <c r="H240" s="251">
        <v>45</v>
      </c>
      <c r="I240" s="252"/>
      <c r="J240" s="248"/>
      <c r="K240" s="248"/>
      <c r="L240" s="253"/>
      <c r="M240" s="254"/>
      <c r="N240" s="255"/>
      <c r="O240" s="255"/>
      <c r="P240" s="255"/>
      <c r="Q240" s="255"/>
      <c r="R240" s="255"/>
      <c r="S240" s="255"/>
      <c r="T240" s="256"/>
      <c r="U240" s="13"/>
      <c r="V240" s="13"/>
      <c r="W240" s="13"/>
      <c r="X240" s="13"/>
      <c r="Y240" s="13"/>
      <c r="Z240" s="13"/>
      <c r="AA240" s="13"/>
      <c r="AB240" s="13"/>
      <c r="AC240" s="13"/>
      <c r="AD240" s="13"/>
      <c r="AE240" s="13"/>
      <c r="AT240" s="257" t="s">
        <v>361</v>
      </c>
      <c r="AU240" s="257" t="s">
        <v>86</v>
      </c>
      <c r="AV240" s="13" t="s">
        <v>86</v>
      </c>
      <c r="AW240" s="13" t="s">
        <v>32</v>
      </c>
      <c r="AX240" s="13" t="s">
        <v>76</v>
      </c>
      <c r="AY240" s="257" t="s">
        <v>350</v>
      </c>
    </row>
    <row r="241" s="15" customFormat="1">
      <c r="A241" s="15"/>
      <c r="B241" s="269"/>
      <c r="C241" s="270"/>
      <c r="D241" s="242" t="s">
        <v>361</v>
      </c>
      <c r="E241" s="271" t="s">
        <v>1</v>
      </c>
      <c r="F241" s="272" t="s">
        <v>8783</v>
      </c>
      <c r="G241" s="270"/>
      <c r="H241" s="271" t="s">
        <v>1</v>
      </c>
      <c r="I241" s="273"/>
      <c r="J241" s="270"/>
      <c r="K241" s="270"/>
      <c r="L241" s="274"/>
      <c r="M241" s="275"/>
      <c r="N241" s="276"/>
      <c r="O241" s="276"/>
      <c r="P241" s="276"/>
      <c r="Q241" s="276"/>
      <c r="R241" s="276"/>
      <c r="S241" s="276"/>
      <c r="T241" s="277"/>
      <c r="U241" s="15"/>
      <c r="V241" s="15"/>
      <c r="W241" s="15"/>
      <c r="X241" s="15"/>
      <c r="Y241" s="15"/>
      <c r="Z241" s="15"/>
      <c r="AA241" s="15"/>
      <c r="AB241" s="15"/>
      <c r="AC241" s="15"/>
      <c r="AD241" s="15"/>
      <c r="AE241" s="15"/>
      <c r="AT241" s="278" t="s">
        <v>361</v>
      </c>
      <c r="AU241" s="278" t="s">
        <v>86</v>
      </c>
      <c r="AV241" s="15" t="s">
        <v>84</v>
      </c>
      <c r="AW241" s="15" t="s">
        <v>32</v>
      </c>
      <c r="AX241" s="15" t="s">
        <v>76</v>
      </c>
      <c r="AY241" s="278" t="s">
        <v>350</v>
      </c>
    </row>
    <row r="242" s="13" customFormat="1">
      <c r="A242" s="13"/>
      <c r="B242" s="247"/>
      <c r="C242" s="248"/>
      <c r="D242" s="242" t="s">
        <v>361</v>
      </c>
      <c r="E242" s="249" t="s">
        <v>1</v>
      </c>
      <c r="F242" s="250" t="s">
        <v>8784</v>
      </c>
      <c r="G242" s="248"/>
      <c r="H242" s="251">
        <v>20</v>
      </c>
      <c r="I242" s="252"/>
      <c r="J242" s="248"/>
      <c r="K242" s="248"/>
      <c r="L242" s="253"/>
      <c r="M242" s="254"/>
      <c r="N242" s="255"/>
      <c r="O242" s="255"/>
      <c r="P242" s="255"/>
      <c r="Q242" s="255"/>
      <c r="R242" s="255"/>
      <c r="S242" s="255"/>
      <c r="T242" s="256"/>
      <c r="U242" s="13"/>
      <c r="V242" s="13"/>
      <c r="W242" s="13"/>
      <c r="X242" s="13"/>
      <c r="Y242" s="13"/>
      <c r="Z242" s="13"/>
      <c r="AA242" s="13"/>
      <c r="AB242" s="13"/>
      <c r="AC242" s="13"/>
      <c r="AD242" s="13"/>
      <c r="AE242" s="13"/>
      <c r="AT242" s="257" t="s">
        <v>361</v>
      </c>
      <c r="AU242" s="257" t="s">
        <v>86</v>
      </c>
      <c r="AV242" s="13" t="s">
        <v>86</v>
      </c>
      <c r="AW242" s="13" t="s">
        <v>32</v>
      </c>
      <c r="AX242" s="13" t="s">
        <v>76</v>
      </c>
      <c r="AY242" s="257" t="s">
        <v>350</v>
      </c>
    </row>
    <row r="243" s="14" customFormat="1">
      <c r="A243" s="14"/>
      <c r="B243" s="258"/>
      <c r="C243" s="259"/>
      <c r="D243" s="242" t="s">
        <v>361</v>
      </c>
      <c r="E243" s="260" t="s">
        <v>1</v>
      </c>
      <c r="F243" s="261" t="s">
        <v>364</v>
      </c>
      <c r="G243" s="259"/>
      <c r="H243" s="262">
        <v>65</v>
      </c>
      <c r="I243" s="263"/>
      <c r="J243" s="259"/>
      <c r="K243" s="259"/>
      <c r="L243" s="264"/>
      <c r="M243" s="265"/>
      <c r="N243" s="266"/>
      <c r="O243" s="266"/>
      <c r="P243" s="266"/>
      <c r="Q243" s="266"/>
      <c r="R243" s="266"/>
      <c r="S243" s="266"/>
      <c r="T243" s="267"/>
      <c r="U243" s="14"/>
      <c r="V243" s="14"/>
      <c r="W243" s="14"/>
      <c r="X243" s="14"/>
      <c r="Y243" s="14"/>
      <c r="Z243" s="14"/>
      <c r="AA243" s="14"/>
      <c r="AB243" s="14"/>
      <c r="AC243" s="14"/>
      <c r="AD243" s="14"/>
      <c r="AE243" s="14"/>
      <c r="AT243" s="268" t="s">
        <v>361</v>
      </c>
      <c r="AU243" s="268" t="s">
        <v>86</v>
      </c>
      <c r="AV243" s="14" t="s">
        <v>357</v>
      </c>
      <c r="AW243" s="14" t="s">
        <v>32</v>
      </c>
      <c r="AX243" s="14" t="s">
        <v>84</v>
      </c>
      <c r="AY243" s="268" t="s">
        <v>350</v>
      </c>
    </row>
    <row r="244" s="2" customFormat="1" ht="33" customHeight="1">
      <c r="A244" s="39"/>
      <c r="B244" s="40"/>
      <c r="C244" s="229" t="s">
        <v>548</v>
      </c>
      <c r="D244" s="229" t="s">
        <v>352</v>
      </c>
      <c r="E244" s="230" t="s">
        <v>8785</v>
      </c>
      <c r="F244" s="231" t="s">
        <v>8786</v>
      </c>
      <c r="G244" s="232" t="s">
        <v>374</v>
      </c>
      <c r="H244" s="233">
        <v>32</v>
      </c>
      <c r="I244" s="234"/>
      <c r="J244" s="235">
        <f>ROUND(I244*H244,2)</f>
        <v>0</v>
      </c>
      <c r="K244" s="231" t="s">
        <v>385</v>
      </c>
      <c r="L244" s="45"/>
      <c r="M244" s="236" t="s">
        <v>1</v>
      </c>
      <c r="N244" s="237" t="s">
        <v>41</v>
      </c>
      <c r="O244" s="92"/>
      <c r="P244" s="238">
        <f>O244*H244</f>
        <v>0</v>
      </c>
      <c r="Q244" s="238">
        <v>0</v>
      </c>
      <c r="R244" s="238">
        <f>Q244*H244</f>
        <v>0</v>
      </c>
      <c r="S244" s="238">
        <v>0</v>
      </c>
      <c r="T244" s="239">
        <f>S244*H244</f>
        <v>0</v>
      </c>
      <c r="U244" s="39"/>
      <c r="V244" s="39"/>
      <c r="W244" s="39"/>
      <c r="X244" s="39"/>
      <c r="Y244" s="39"/>
      <c r="Z244" s="39"/>
      <c r="AA244" s="39"/>
      <c r="AB244" s="39"/>
      <c r="AC244" s="39"/>
      <c r="AD244" s="39"/>
      <c r="AE244" s="39"/>
      <c r="AR244" s="240" t="s">
        <v>357</v>
      </c>
      <c r="AT244" s="240" t="s">
        <v>352</v>
      </c>
      <c r="AU244" s="240" t="s">
        <v>86</v>
      </c>
      <c r="AY244" s="18" t="s">
        <v>350</v>
      </c>
      <c r="BE244" s="241">
        <f>IF(N244="základní",J244,0)</f>
        <v>0</v>
      </c>
      <c r="BF244" s="241">
        <f>IF(N244="snížená",J244,0)</f>
        <v>0</v>
      </c>
      <c r="BG244" s="241">
        <f>IF(N244="zákl. přenesená",J244,0)</f>
        <v>0</v>
      </c>
      <c r="BH244" s="241">
        <f>IF(N244="sníž. přenesená",J244,0)</f>
        <v>0</v>
      </c>
      <c r="BI244" s="241">
        <f>IF(N244="nulová",J244,0)</f>
        <v>0</v>
      </c>
      <c r="BJ244" s="18" t="s">
        <v>84</v>
      </c>
      <c r="BK244" s="241">
        <f>ROUND(I244*H244,2)</f>
        <v>0</v>
      </c>
      <c r="BL244" s="18" t="s">
        <v>357</v>
      </c>
      <c r="BM244" s="240" t="s">
        <v>722</v>
      </c>
    </row>
    <row r="245" s="2" customFormat="1">
      <c r="A245" s="39"/>
      <c r="B245" s="40"/>
      <c r="C245" s="41"/>
      <c r="D245" s="242" t="s">
        <v>359</v>
      </c>
      <c r="E245" s="41"/>
      <c r="F245" s="243" t="s">
        <v>8786</v>
      </c>
      <c r="G245" s="41"/>
      <c r="H245" s="41"/>
      <c r="I245" s="244"/>
      <c r="J245" s="41"/>
      <c r="K245" s="41"/>
      <c r="L245" s="45"/>
      <c r="M245" s="245"/>
      <c r="N245" s="246"/>
      <c r="O245" s="92"/>
      <c r="P245" s="92"/>
      <c r="Q245" s="92"/>
      <c r="R245" s="92"/>
      <c r="S245" s="92"/>
      <c r="T245" s="93"/>
      <c r="U245" s="39"/>
      <c r="V245" s="39"/>
      <c r="W245" s="39"/>
      <c r="X245" s="39"/>
      <c r="Y245" s="39"/>
      <c r="Z245" s="39"/>
      <c r="AA245" s="39"/>
      <c r="AB245" s="39"/>
      <c r="AC245" s="39"/>
      <c r="AD245" s="39"/>
      <c r="AE245" s="39"/>
      <c r="AT245" s="18" t="s">
        <v>359</v>
      </c>
      <c r="AU245" s="18" t="s">
        <v>86</v>
      </c>
    </row>
    <row r="246" s="2" customFormat="1" ht="44.25" customHeight="1">
      <c r="A246" s="39"/>
      <c r="B246" s="40"/>
      <c r="C246" s="229" t="s">
        <v>556</v>
      </c>
      <c r="D246" s="229" t="s">
        <v>352</v>
      </c>
      <c r="E246" s="230" t="s">
        <v>8787</v>
      </c>
      <c r="F246" s="231" t="s">
        <v>8788</v>
      </c>
      <c r="G246" s="232" t="s">
        <v>374</v>
      </c>
      <c r="H246" s="233">
        <v>32</v>
      </c>
      <c r="I246" s="234"/>
      <c r="J246" s="235">
        <f>ROUND(I246*H246,2)</f>
        <v>0</v>
      </c>
      <c r="K246" s="231" t="s">
        <v>385</v>
      </c>
      <c r="L246" s="45"/>
      <c r="M246" s="236" t="s">
        <v>1</v>
      </c>
      <c r="N246" s="237" t="s">
        <v>41</v>
      </c>
      <c r="O246" s="92"/>
      <c r="P246" s="238">
        <f>O246*H246</f>
        <v>0</v>
      </c>
      <c r="Q246" s="238">
        <v>0</v>
      </c>
      <c r="R246" s="238">
        <f>Q246*H246</f>
        <v>0</v>
      </c>
      <c r="S246" s="238">
        <v>0</v>
      </c>
      <c r="T246" s="239">
        <f>S246*H246</f>
        <v>0</v>
      </c>
      <c r="U246" s="39"/>
      <c r="V246" s="39"/>
      <c r="W246" s="39"/>
      <c r="X246" s="39"/>
      <c r="Y246" s="39"/>
      <c r="Z246" s="39"/>
      <c r="AA246" s="39"/>
      <c r="AB246" s="39"/>
      <c r="AC246" s="39"/>
      <c r="AD246" s="39"/>
      <c r="AE246" s="39"/>
      <c r="AR246" s="240" t="s">
        <v>357</v>
      </c>
      <c r="AT246" s="240" t="s">
        <v>352</v>
      </c>
      <c r="AU246" s="240" t="s">
        <v>86</v>
      </c>
      <c r="AY246" s="18" t="s">
        <v>350</v>
      </c>
      <c r="BE246" s="241">
        <f>IF(N246="základní",J246,0)</f>
        <v>0</v>
      </c>
      <c r="BF246" s="241">
        <f>IF(N246="snížená",J246,0)</f>
        <v>0</v>
      </c>
      <c r="BG246" s="241">
        <f>IF(N246="zákl. přenesená",J246,0)</f>
        <v>0</v>
      </c>
      <c r="BH246" s="241">
        <f>IF(N246="sníž. přenesená",J246,0)</f>
        <v>0</v>
      </c>
      <c r="BI246" s="241">
        <f>IF(N246="nulová",J246,0)</f>
        <v>0</v>
      </c>
      <c r="BJ246" s="18" t="s">
        <v>84</v>
      </c>
      <c r="BK246" s="241">
        <f>ROUND(I246*H246,2)</f>
        <v>0</v>
      </c>
      <c r="BL246" s="18" t="s">
        <v>357</v>
      </c>
      <c r="BM246" s="240" t="s">
        <v>735</v>
      </c>
    </row>
    <row r="247" s="2" customFormat="1">
      <c r="A247" s="39"/>
      <c r="B247" s="40"/>
      <c r="C247" s="41"/>
      <c r="D247" s="242" t="s">
        <v>359</v>
      </c>
      <c r="E247" s="41"/>
      <c r="F247" s="243" t="s">
        <v>8788</v>
      </c>
      <c r="G247" s="41"/>
      <c r="H247" s="41"/>
      <c r="I247" s="244"/>
      <c r="J247" s="41"/>
      <c r="K247" s="41"/>
      <c r="L247" s="45"/>
      <c r="M247" s="245"/>
      <c r="N247" s="246"/>
      <c r="O247" s="92"/>
      <c r="P247" s="92"/>
      <c r="Q247" s="92"/>
      <c r="R247" s="92"/>
      <c r="S247" s="92"/>
      <c r="T247" s="93"/>
      <c r="U247" s="39"/>
      <c r="V247" s="39"/>
      <c r="W247" s="39"/>
      <c r="X247" s="39"/>
      <c r="Y247" s="39"/>
      <c r="Z247" s="39"/>
      <c r="AA247" s="39"/>
      <c r="AB247" s="39"/>
      <c r="AC247" s="39"/>
      <c r="AD247" s="39"/>
      <c r="AE247" s="39"/>
      <c r="AT247" s="18" t="s">
        <v>359</v>
      </c>
      <c r="AU247" s="18" t="s">
        <v>86</v>
      </c>
    </row>
    <row r="248" s="2" customFormat="1" ht="21.75" customHeight="1">
      <c r="A248" s="39"/>
      <c r="B248" s="40"/>
      <c r="C248" s="229" t="s">
        <v>563</v>
      </c>
      <c r="D248" s="229" t="s">
        <v>352</v>
      </c>
      <c r="E248" s="230" t="s">
        <v>2244</v>
      </c>
      <c r="F248" s="231" t="s">
        <v>2247</v>
      </c>
      <c r="G248" s="232" t="s">
        <v>483</v>
      </c>
      <c r="H248" s="233">
        <v>1.1200000000000001</v>
      </c>
      <c r="I248" s="234"/>
      <c r="J248" s="235">
        <f>ROUND(I248*H248,2)</f>
        <v>0</v>
      </c>
      <c r="K248" s="231" t="s">
        <v>385</v>
      </c>
      <c r="L248" s="45"/>
      <c r="M248" s="236" t="s">
        <v>1</v>
      </c>
      <c r="N248" s="237" t="s">
        <v>41</v>
      </c>
      <c r="O248" s="92"/>
      <c r="P248" s="238">
        <f>O248*H248</f>
        <v>0</v>
      </c>
      <c r="Q248" s="238">
        <v>0</v>
      </c>
      <c r="R248" s="238">
        <f>Q248*H248</f>
        <v>0</v>
      </c>
      <c r="S248" s="238">
        <v>0</v>
      </c>
      <c r="T248" s="239">
        <f>S248*H248</f>
        <v>0</v>
      </c>
      <c r="U248" s="39"/>
      <c r="V248" s="39"/>
      <c r="W248" s="39"/>
      <c r="X248" s="39"/>
      <c r="Y248" s="39"/>
      <c r="Z248" s="39"/>
      <c r="AA248" s="39"/>
      <c r="AB248" s="39"/>
      <c r="AC248" s="39"/>
      <c r="AD248" s="39"/>
      <c r="AE248" s="39"/>
      <c r="AR248" s="240" t="s">
        <v>357</v>
      </c>
      <c r="AT248" s="240" t="s">
        <v>352</v>
      </c>
      <c r="AU248" s="240" t="s">
        <v>86</v>
      </c>
      <c r="AY248" s="18" t="s">
        <v>350</v>
      </c>
      <c r="BE248" s="241">
        <f>IF(N248="základní",J248,0)</f>
        <v>0</v>
      </c>
      <c r="BF248" s="241">
        <f>IF(N248="snížená",J248,0)</f>
        <v>0</v>
      </c>
      <c r="BG248" s="241">
        <f>IF(N248="zákl. přenesená",J248,0)</f>
        <v>0</v>
      </c>
      <c r="BH248" s="241">
        <f>IF(N248="sníž. přenesená",J248,0)</f>
        <v>0</v>
      </c>
      <c r="BI248" s="241">
        <f>IF(N248="nulová",J248,0)</f>
        <v>0</v>
      </c>
      <c r="BJ248" s="18" t="s">
        <v>84</v>
      </c>
      <c r="BK248" s="241">
        <f>ROUND(I248*H248,2)</f>
        <v>0</v>
      </c>
      <c r="BL248" s="18" t="s">
        <v>357</v>
      </c>
      <c r="BM248" s="240" t="s">
        <v>748</v>
      </c>
    </row>
    <row r="249" s="2" customFormat="1">
      <c r="A249" s="39"/>
      <c r="B249" s="40"/>
      <c r="C249" s="41"/>
      <c r="D249" s="242" t="s">
        <v>359</v>
      </c>
      <c r="E249" s="41"/>
      <c r="F249" s="243" t="s">
        <v>2247</v>
      </c>
      <c r="G249" s="41"/>
      <c r="H249" s="41"/>
      <c r="I249" s="244"/>
      <c r="J249" s="41"/>
      <c r="K249" s="41"/>
      <c r="L249" s="45"/>
      <c r="M249" s="245"/>
      <c r="N249" s="246"/>
      <c r="O249" s="92"/>
      <c r="P249" s="92"/>
      <c r="Q249" s="92"/>
      <c r="R249" s="92"/>
      <c r="S249" s="92"/>
      <c r="T249" s="93"/>
      <c r="U249" s="39"/>
      <c r="V249" s="39"/>
      <c r="W249" s="39"/>
      <c r="X249" s="39"/>
      <c r="Y249" s="39"/>
      <c r="Z249" s="39"/>
      <c r="AA249" s="39"/>
      <c r="AB249" s="39"/>
      <c r="AC249" s="39"/>
      <c r="AD249" s="39"/>
      <c r="AE249" s="39"/>
      <c r="AT249" s="18" t="s">
        <v>359</v>
      </c>
      <c r="AU249" s="18" t="s">
        <v>86</v>
      </c>
    </row>
    <row r="250" s="12" customFormat="1" ht="22.8" customHeight="1">
      <c r="A250" s="12"/>
      <c r="B250" s="213"/>
      <c r="C250" s="214"/>
      <c r="D250" s="215" t="s">
        <v>75</v>
      </c>
      <c r="E250" s="227" t="s">
        <v>468</v>
      </c>
      <c r="F250" s="227" t="s">
        <v>493</v>
      </c>
      <c r="G250" s="214"/>
      <c r="H250" s="214"/>
      <c r="I250" s="217"/>
      <c r="J250" s="228">
        <f>BK250</f>
        <v>0</v>
      </c>
      <c r="K250" s="214"/>
      <c r="L250" s="219"/>
      <c r="M250" s="220"/>
      <c r="N250" s="221"/>
      <c r="O250" s="221"/>
      <c r="P250" s="222">
        <f>SUM(P251:P258)</f>
        <v>0</v>
      </c>
      <c r="Q250" s="221"/>
      <c r="R250" s="222">
        <f>SUM(R251:R258)</f>
        <v>0</v>
      </c>
      <c r="S250" s="221"/>
      <c r="T250" s="223">
        <f>SUM(T251:T258)</f>
        <v>0</v>
      </c>
      <c r="U250" s="12"/>
      <c r="V250" s="12"/>
      <c r="W250" s="12"/>
      <c r="X250" s="12"/>
      <c r="Y250" s="12"/>
      <c r="Z250" s="12"/>
      <c r="AA250" s="12"/>
      <c r="AB250" s="12"/>
      <c r="AC250" s="12"/>
      <c r="AD250" s="12"/>
      <c r="AE250" s="12"/>
      <c r="AR250" s="224" t="s">
        <v>84</v>
      </c>
      <c r="AT250" s="225" t="s">
        <v>75</v>
      </c>
      <c r="AU250" s="225" t="s">
        <v>84</v>
      </c>
      <c r="AY250" s="224" t="s">
        <v>350</v>
      </c>
      <c r="BK250" s="226">
        <f>SUM(BK251:BK258)</f>
        <v>0</v>
      </c>
    </row>
    <row r="251" s="2" customFormat="1" ht="21.75" customHeight="1">
      <c r="A251" s="39"/>
      <c r="B251" s="40"/>
      <c r="C251" s="229" t="s">
        <v>7</v>
      </c>
      <c r="D251" s="229" t="s">
        <v>352</v>
      </c>
      <c r="E251" s="230" t="s">
        <v>8789</v>
      </c>
      <c r="F251" s="231" t="s">
        <v>8790</v>
      </c>
      <c r="G251" s="232" t="s">
        <v>551</v>
      </c>
      <c r="H251" s="233">
        <v>306</v>
      </c>
      <c r="I251" s="234"/>
      <c r="J251" s="235">
        <f>ROUND(I251*H251,2)</f>
        <v>0</v>
      </c>
      <c r="K251" s="231" t="s">
        <v>385</v>
      </c>
      <c r="L251" s="45"/>
      <c r="M251" s="236" t="s">
        <v>1</v>
      </c>
      <c r="N251" s="237" t="s">
        <v>41</v>
      </c>
      <c r="O251" s="92"/>
      <c r="P251" s="238">
        <f>O251*H251</f>
        <v>0</v>
      </c>
      <c r="Q251" s="238">
        <v>0</v>
      </c>
      <c r="R251" s="238">
        <f>Q251*H251</f>
        <v>0</v>
      </c>
      <c r="S251" s="238">
        <v>0</v>
      </c>
      <c r="T251" s="239">
        <f>S251*H251</f>
        <v>0</v>
      </c>
      <c r="U251" s="39"/>
      <c r="V251" s="39"/>
      <c r="W251" s="39"/>
      <c r="X251" s="39"/>
      <c r="Y251" s="39"/>
      <c r="Z251" s="39"/>
      <c r="AA251" s="39"/>
      <c r="AB251" s="39"/>
      <c r="AC251" s="39"/>
      <c r="AD251" s="39"/>
      <c r="AE251" s="39"/>
      <c r="AR251" s="240" t="s">
        <v>357</v>
      </c>
      <c r="AT251" s="240" t="s">
        <v>352</v>
      </c>
      <c r="AU251" s="240" t="s">
        <v>86</v>
      </c>
      <c r="AY251" s="18" t="s">
        <v>350</v>
      </c>
      <c r="BE251" s="241">
        <f>IF(N251="základní",J251,0)</f>
        <v>0</v>
      </c>
      <c r="BF251" s="241">
        <f>IF(N251="snížená",J251,0)</f>
        <v>0</v>
      </c>
      <c r="BG251" s="241">
        <f>IF(N251="zákl. přenesená",J251,0)</f>
        <v>0</v>
      </c>
      <c r="BH251" s="241">
        <f>IF(N251="sníž. přenesená",J251,0)</f>
        <v>0</v>
      </c>
      <c r="BI251" s="241">
        <f>IF(N251="nulová",J251,0)</f>
        <v>0</v>
      </c>
      <c r="BJ251" s="18" t="s">
        <v>84</v>
      </c>
      <c r="BK251" s="241">
        <f>ROUND(I251*H251,2)</f>
        <v>0</v>
      </c>
      <c r="BL251" s="18" t="s">
        <v>357</v>
      </c>
      <c r="BM251" s="240" t="s">
        <v>767</v>
      </c>
    </row>
    <row r="252" s="2" customFormat="1">
      <c r="A252" s="39"/>
      <c r="B252" s="40"/>
      <c r="C252" s="41"/>
      <c r="D252" s="242" t="s">
        <v>359</v>
      </c>
      <c r="E252" s="41"/>
      <c r="F252" s="243" t="s">
        <v>8790</v>
      </c>
      <c r="G252" s="41"/>
      <c r="H252" s="41"/>
      <c r="I252" s="244"/>
      <c r="J252" s="41"/>
      <c r="K252" s="41"/>
      <c r="L252" s="45"/>
      <c r="M252" s="245"/>
      <c r="N252" s="246"/>
      <c r="O252" s="92"/>
      <c r="P252" s="92"/>
      <c r="Q252" s="92"/>
      <c r="R252" s="92"/>
      <c r="S252" s="92"/>
      <c r="T252" s="93"/>
      <c r="U252" s="39"/>
      <c r="V252" s="39"/>
      <c r="W252" s="39"/>
      <c r="X252" s="39"/>
      <c r="Y252" s="39"/>
      <c r="Z252" s="39"/>
      <c r="AA252" s="39"/>
      <c r="AB252" s="39"/>
      <c r="AC252" s="39"/>
      <c r="AD252" s="39"/>
      <c r="AE252" s="39"/>
      <c r="AT252" s="18" t="s">
        <v>359</v>
      </c>
      <c r="AU252" s="18" t="s">
        <v>86</v>
      </c>
    </row>
    <row r="253" s="15" customFormat="1">
      <c r="A253" s="15"/>
      <c r="B253" s="269"/>
      <c r="C253" s="270"/>
      <c r="D253" s="242" t="s">
        <v>361</v>
      </c>
      <c r="E253" s="271" t="s">
        <v>1</v>
      </c>
      <c r="F253" s="272" t="s">
        <v>8764</v>
      </c>
      <c r="G253" s="270"/>
      <c r="H253" s="271" t="s">
        <v>1</v>
      </c>
      <c r="I253" s="273"/>
      <c r="J253" s="270"/>
      <c r="K253" s="270"/>
      <c r="L253" s="274"/>
      <c r="M253" s="275"/>
      <c r="N253" s="276"/>
      <c r="O253" s="276"/>
      <c r="P253" s="276"/>
      <c r="Q253" s="276"/>
      <c r="R253" s="276"/>
      <c r="S253" s="276"/>
      <c r="T253" s="277"/>
      <c r="U253" s="15"/>
      <c r="V253" s="15"/>
      <c r="W253" s="15"/>
      <c r="X253" s="15"/>
      <c r="Y253" s="15"/>
      <c r="Z253" s="15"/>
      <c r="AA253" s="15"/>
      <c r="AB253" s="15"/>
      <c r="AC253" s="15"/>
      <c r="AD253" s="15"/>
      <c r="AE253" s="15"/>
      <c r="AT253" s="278" t="s">
        <v>361</v>
      </c>
      <c r="AU253" s="278" t="s">
        <v>86</v>
      </c>
      <c r="AV253" s="15" t="s">
        <v>84</v>
      </c>
      <c r="AW253" s="15" t="s">
        <v>32</v>
      </c>
      <c r="AX253" s="15" t="s">
        <v>76</v>
      </c>
      <c r="AY253" s="278" t="s">
        <v>350</v>
      </c>
    </row>
    <row r="254" s="15" customFormat="1">
      <c r="A254" s="15"/>
      <c r="B254" s="269"/>
      <c r="C254" s="270"/>
      <c r="D254" s="242" t="s">
        <v>361</v>
      </c>
      <c r="E254" s="271" t="s">
        <v>1</v>
      </c>
      <c r="F254" s="272" t="s">
        <v>8791</v>
      </c>
      <c r="G254" s="270"/>
      <c r="H254" s="271" t="s">
        <v>1</v>
      </c>
      <c r="I254" s="273"/>
      <c r="J254" s="270"/>
      <c r="K254" s="270"/>
      <c r="L254" s="274"/>
      <c r="M254" s="275"/>
      <c r="N254" s="276"/>
      <c r="O254" s="276"/>
      <c r="P254" s="276"/>
      <c r="Q254" s="276"/>
      <c r="R254" s="276"/>
      <c r="S254" s="276"/>
      <c r="T254" s="277"/>
      <c r="U254" s="15"/>
      <c r="V254" s="15"/>
      <c r="W254" s="15"/>
      <c r="X254" s="15"/>
      <c r="Y254" s="15"/>
      <c r="Z254" s="15"/>
      <c r="AA254" s="15"/>
      <c r="AB254" s="15"/>
      <c r="AC254" s="15"/>
      <c r="AD254" s="15"/>
      <c r="AE254" s="15"/>
      <c r="AT254" s="278" t="s">
        <v>361</v>
      </c>
      <c r="AU254" s="278" t="s">
        <v>86</v>
      </c>
      <c r="AV254" s="15" t="s">
        <v>84</v>
      </c>
      <c r="AW254" s="15" t="s">
        <v>32</v>
      </c>
      <c r="AX254" s="15" t="s">
        <v>76</v>
      </c>
      <c r="AY254" s="278" t="s">
        <v>350</v>
      </c>
    </row>
    <row r="255" s="13" customFormat="1">
      <c r="A255" s="13"/>
      <c r="B255" s="247"/>
      <c r="C255" s="248"/>
      <c r="D255" s="242" t="s">
        <v>361</v>
      </c>
      <c r="E255" s="249" t="s">
        <v>1</v>
      </c>
      <c r="F255" s="250" t="s">
        <v>8792</v>
      </c>
      <c r="G255" s="248"/>
      <c r="H255" s="251">
        <v>281</v>
      </c>
      <c r="I255" s="252"/>
      <c r="J255" s="248"/>
      <c r="K255" s="248"/>
      <c r="L255" s="253"/>
      <c r="M255" s="254"/>
      <c r="N255" s="255"/>
      <c r="O255" s="255"/>
      <c r="P255" s="255"/>
      <c r="Q255" s="255"/>
      <c r="R255" s="255"/>
      <c r="S255" s="255"/>
      <c r="T255" s="256"/>
      <c r="U255" s="13"/>
      <c r="V255" s="13"/>
      <c r="W255" s="13"/>
      <c r="X255" s="13"/>
      <c r="Y255" s="13"/>
      <c r="Z255" s="13"/>
      <c r="AA255" s="13"/>
      <c r="AB255" s="13"/>
      <c r="AC255" s="13"/>
      <c r="AD255" s="13"/>
      <c r="AE255" s="13"/>
      <c r="AT255" s="257" t="s">
        <v>361</v>
      </c>
      <c r="AU255" s="257" t="s">
        <v>86</v>
      </c>
      <c r="AV255" s="13" t="s">
        <v>86</v>
      </c>
      <c r="AW255" s="13" t="s">
        <v>32</v>
      </c>
      <c r="AX255" s="13" t="s">
        <v>76</v>
      </c>
      <c r="AY255" s="257" t="s">
        <v>350</v>
      </c>
    </row>
    <row r="256" s="15" customFormat="1">
      <c r="A256" s="15"/>
      <c r="B256" s="269"/>
      <c r="C256" s="270"/>
      <c r="D256" s="242" t="s">
        <v>361</v>
      </c>
      <c r="E256" s="271" t="s">
        <v>1</v>
      </c>
      <c r="F256" s="272" t="s">
        <v>8793</v>
      </c>
      <c r="G256" s="270"/>
      <c r="H256" s="271" t="s">
        <v>1</v>
      </c>
      <c r="I256" s="273"/>
      <c r="J256" s="270"/>
      <c r="K256" s="270"/>
      <c r="L256" s="274"/>
      <c r="M256" s="275"/>
      <c r="N256" s="276"/>
      <c r="O256" s="276"/>
      <c r="P256" s="276"/>
      <c r="Q256" s="276"/>
      <c r="R256" s="276"/>
      <c r="S256" s="276"/>
      <c r="T256" s="277"/>
      <c r="U256" s="15"/>
      <c r="V256" s="15"/>
      <c r="W256" s="15"/>
      <c r="X256" s="15"/>
      <c r="Y256" s="15"/>
      <c r="Z256" s="15"/>
      <c r="AA256" s="15"/>
      <c r="AB256" s="15"/>
      <c r="AC256" s="15"/>
      <c r="AD256" s="15"/>
      <c r="AE256" s="15"/>
      <c r="AT256" s="278" t="s">
        <v>361</v>
      </c>
      <c r="AU256" s="278" t="s">
        <v>86</v>
      </c>
      <c r="AV256" s="15" t="s">
        <v>84</v>
      </c>
      <c r="AW256" s="15" t="s">
        <v>32</v>
      </c>
      <c r="AX256" s="15" t="s">
        <v>76</v>
      </c>
      <c r="AY256" s="278" t="s">
        <v>350</v>
      </c>
    </row>
    <row r="257" s="13" customFormat="1">
      <c r="A257" s="13"/>
      <c r="B257" s="247"/>
      <c r="C257" s="248"/>
      <c r="D257" s="242" t="s">
        <v>361</v>
      </c>
      <c r="E257" s="249" t="s">
        <v>1</v>
      </c>
      <c r="F257" s="250" t="s">
        <v>8739</v>
      </c>
      <c r="G257" s="248"/>
      <c r="H257" s="251">
        <v>25</v>
      </c>
      <c r="I257" s="252"/>
      <c r="J257" s="248"/>
      <c r="K257" s="248"/>
      <c r="L257" s="253"/>
      <c r="M257" s="254"/>
      <c r="N257" s="255"/>
      <c r="O257" s="255"/>
      <c r="P257" s="255"/>
      <c r="Q257" s="255"/>
      <c r="R257" s="255"/>
      <c r="S257" s="255"/>
      <c r="T257" s="256"/>
      <c r="U257" s="13"/>
      <c r="V257" s="13"/>
      <c r="W257" s="13"/>
      <c r="X257" s="13"/>
      <c r="Y257" s="13"/>
      <c r="Z257" s="13"/>
      <c r="AA257" s="13"/>
      <c r="AB257" s="13"/>
      <c r="AC257" s="13"/>
      <c r="AD257" s="13"/>
      <c r="AE257" s="13"/>
      <c r="AT257" s="257" t="s">
        <v>361</v>
      </c>
      <c r="AU257" s="257" t="s">
        <v>86</v>
      </c>
      <c r="AV257" s="13" t="s">
        <v>86</v>
      </c>
      <c r="AW257" s="13" t="s">
        <v>32</v>
      </c>
      <c r="AX257" s="13" t="s">
        <v>76</v>
      </c>
      <c r="AY257" s="257" t="s">
        <v>350</v>
      </c>
    </row>
    <row r="258" s="14" customFormat="1">
      <c r="A258" s="14"/>
      <c r="B258" s="258"/>
      <c r="C258" s="259"/>
      <c r="D258" s="242" t="s">
        <v>361</v>
      </c>
      <c r="E258" s="260" t="s">
        <v>1</v>
      </c>
      <c r="F258" s="261" t="s">
        <v>364</v>
      </c>
      <c r="G258" s="259"/>
      <c r="H258" s="262">
        <v>306</v>
      </c>
      <c r="I258" s="263"/>
      <c r="J258" s="259"/>
      <c r="K258" s="259"/>
      <c r="L258" s="264"/>
      <c r="M258" s="265"/>
      <c r="N258" s="266"/>
      <c r="O258" s="266"/>
      <c r="P258" s="266"/>
      <c r="Q258" s="266"/>
      <c r="R258" s="266"/>
      <c r="S258" s="266"/>
      <c r="T258" s="267"/>
      <c r="U258" s="14"/>
      <c r="V258" s="14"/>
      <c r="W258" s="14"/>
      <c r="X258" s="14"/>
      <c r="Y258" s="14"/>
      <c r="Z258" s="14"/>
      <c r="AA258" s="14"/>
      <c r="AB258" s="14"/>
      <c r="AC258" s="14"/>
      <c r="AD258" s="14"/>
      <c r="AE258" s="14"/>
      <c r="AT258" s="268" t="s">
        <v>361</v>
      </c>
      <c r="AU258" s="268" t="s">
        <v>86</v>
      </c>
      <c r="AV258" s="14" t="s">
        <v>357</v>
      </c>
      <c r="AW258" s="14" t="s">
        <v>32</v>
      </c>
      <c r="AX258" s="14" t="s">
        <v>84</v>
      </c>
      <c r="AY258" s="268" t="s">
        <v>350</v>
      </c>
    </row>
    <row r="259" s="12" customFormat="1" ht="22.8" customHeight="1">
      <c r="A259" s="12"/>
      <c r="B259" s="213"/>
      <c r="C259" s="214"/>
      <c r="D259" s="215" t="s">
        <v>75</v>
      </c>
      <c r="E259" s="227" t="s">
        <v>474</v>
      </c>
      <c r="F259" s="227" t="s">
        <v>501</v>
      </c>
      <c r="G259" s="214"/>
      <c r="H259" s="214"/>
      <c r="I259" s="217"/>
      <c r="J259" s="228">
        <f>BK259</f>
        <v>0</v>
      </c>
      <c r="K259" s="214"/>
      <c r="L259" s="219"/>
      <c r="M259" s="220"/>
      <c r="N259" s="221"/>
      <c r="O259" s="221"/>
      <c r="P259" s="222">
        <f>SUM(P260:P269)</f>
        <v>0</v>
      </c>
      <c r="Q259" s="221"/>
      <c r="R259" s="222">
        <f>SUM(R260:R269)</f>
        <v>0</v>
      </c>
      <c r="S259" s="221"/>
      <c r="T259" s="223">
        <f>SUM(T260:T269)</f>
        <v>0</v>
      </c>
      <c r="U259" s="12"/>
      <c r="V259" s="12"/>
      <c r="W259" s="12"/>
      <c r="X259" s="12"/>
      <c r="Y259" s="12"/>
      <c r="Z259" s="12"/>
      <c r="AA259" s="12"/>
      <c r="AB259" s="12"/>
      <c r="AC259" s="12"/>
      <c r="AD259" s="12"/>
      <c r="AE259" s="12"/>
      <c r="AR259" s="224" t="s">
        <v>84</v>
      </c>
      <c r="AT259" s="225" t="s">
        <v>75</v>
      </c>
      <c r="AU259" s="225" t="s">
        <v>84</v>
      </c>
      <c r="AY259" s="224" t="s">
        <v>350</v>
      </c>
      <c r="BK259" s="226">
        <f>SUM(BK260:BK269)</f>
        <v>0</v>
      </c>
    </row>
    <row r="260" s="2" customFormat="1" ht="37.8" customHeight="1">
      <c r="A260" s="39"/>
      <c r="B260" s="40"/>
      <c r="C260" s="229" t="s">
        <v>576</v>
      </c>
      <c r="D260" s="229" t="s">
        <v>352</v>
      </c>
      <c r="E260" s="230" t="s">
        <v>8794</v>
      </c>
      <c r="F260" s="231" t="s">
        <v>8795</v>
      </c>
      <c r="G260" s="232" t="s">
        <v>355</v>
      </c>
      <c r="H260" s="233">
        <v>900</v>
      </c>
      <c r="I260" s="234"/>
      <c r="J260" s="235">
        <f>ROUND(I260*H260,2)</f>
        <v>0</v>
      </c>
      <c r="K260" s="231" t="s">
        <v>385</v>
      </c>
      <c r="L260" s="45"/>
      <c r="M260" s="236" t="s">
        <v>1</v>
      </c>
      <c r="N260" s="237" t="s">
        <v>41</v>
      </c>
      <c r="O260" s="92"/>
      <c r="P260" s="238">
        <f>O260*H260</f>
        <v>0</v>
      </c>
      <c r="Q260" s="238">
        <v>0</v>
      </c>
      <c r="R260" s="238">
        <f>Q260*H260</f>
        <v>0</v>
      </c>
      <c r="S260" s="238">
        <v>0</v>
      </c>
      <c r="T260" s="239">
        <f>S260*H260</f>
        <v>0</v>
      </c>
      <c r="U260" s="39"/>
      <c r="V260" s="39"/>
      <c r="W260" s="39"/>
      <c r="X260" s="39"/>
      <c r="Y260" s="39"/>
      <c r="Z260" s="39"/>
      <c r="AA260" s="39"/>
      <c r="AB260" s="39"/>
      <c r="AC260" s="39"/>
      <c r="AD260" s="39"/>
      <c r="AE260" s="39"/>
      <c r="AR260" s="240" t="s">
        <v>357</v>
      </c>
      <c r="AT260" s="240" t="s">
        <v>352</v>
      </c>
      <c r="AU260" s="240" t="s">
        <v>86</v>
      </c>
      <c r="AY260" s="18" t="s">
        <v>350</v>
      </c>
      <c r="BE260" s="241">
        <f>IF(N260="základní",J260,0)</f>
        <v>0</v>
      </c>
      <c r="BF260" s="241">
        <f>IF(N260="snížená",J260,0)</f>
        <v>0</v>
      </c>
      <c r="BG260" s="241">
        <f>IF(N260="zákl. přenesená",J260,0)</f>
        <v>0</v>
      </c>
      <c r="BH260" s="241">
        <f>IF(N260="sníž. přenesená",J260,0)</f>
        <v>0</v>
      </c>
      <c r="BI260" s="241">
        <f>IF(N260="nulová",J260,0)</f>
        <v>0</v>
      </c>
      <c r="BJ260" s="18" t="s">
        <v>84</v>
      </c>
      <c r="BK260" s="241">
        <f>ROUND(I260*H260,2)</f>
        <v>0</v>
      </c>
      <c r="BL260" s="18" t="s">
        <v>357</v>
      </c>
      <c r="BM260" s="240" t="s">
        <v>828</v>
      </c>
    </row>
    <row r="261" s="2" customFormat="1">
      <c r="A261" s="39"/>
      <c r="B261" s="40"/>
      <c r="C261" s="41"/>
      <c r="D261" s="242" t="s">
        <v>359</v>
      </c>
      <c r="E261" s="41"/>
      <c r="F261" s="243" t="s">
        <v>8795</v>
      </c>
      <c r="G261" s="41"/>
      <c r="H261" s="41"/>
      <c r="I261" s="244"/>
      <c r="J261" s="41"/>
      <c r="K261" s="41"/>
      <c r="L261" s="45"/>
      <c r="M261" s="245"/>
      <c r="N261" s="246"/>
      <c r="O261" s="92"/>
      <c r="P261" s="92"/>
      <c r="Q261" s="92"/>
      <c r="R261" s="92"/>
      <c r="S261" s="92"/>
      <c r="T261" s="93"/>
      <c r="U261" s="39"/>
      <c r="V261" s="39"/>
      <c r="W261" s="39"/>
      <c r="X261" s="39"/>
      <c r="Y261" s="39"/>
      <c r="Z261" s="39"/>
      <c r="AA261" s="39"/>
      <c r="AB261" s="39"/>
      <c r="AC261" s="39"/>
      <c r="AD261" s="39"/>
      <c r="AE261" s="39"/>
      <c r="AT261" s="18" t="s">
        <v>359</v>
      </c>
      <c r="AU261" s="18" t="s">
        <v>86</v>
      </c>
    </row>
    <row r="262" s="13" customFormat="1">
      <c r="A262" s="13"/>
      <c r="B262" s="247"/>
      <c r="C262" s="248"/>
      <c r="D262" s="242" t="s">
        <v>361</v>
      </c>
      <c r="E262" s="249" t="s">
        <v>1</v>
      </c>
      <c r="F262" s="250" t="s">
        <v>8796</v>
      </c>
      <c r="G262" s="248"/>
      <c r="H262" s="251">
        <v>900</v>
      </c>
      <c r="I262" s="252"/>
      <c r="J262" s="248"/>
      <c r="K262" s="248"/>
      <c r="L262" s="253"/>
      <c r="M262" s="254"/>
      <c r="N262" s="255"/>
      <c r="O262" s="255"/>
      <c r="P262" s="255"/>
      <c r="Q262" s="255"/>
      <c r="R262" s="255"/>
      <c r="S262" s="255"/>
      <c r="T262" s="256"/>
      <c r="U262" s="13"/>
      <c r="V262" s="13"/>
      <c r="W262" s="13"/>
      <c r="X262" s="13"/>
      <c r="Y262" s="13"/>
      <c r="Z262" s="13"/>
      <c r="AA262" s="13"/>
      <c r="AB262" s="13"/>
      <c r="AC262" s="13"/>
      <c r="AD262" s="13"/>
      <c r="AE262" s="13"/>
      <c r="AT262" s="257" t="s">
        <v>361</v>
      </c>
      <c r="AU262" s="257" t="s">
        <v>86</v>
      </c>
      <c r="AV262" s="13" t="s">
        <v>86</v>
      </c>
      <c r="AW262" s="13" t="s">
        <v>32</v>
      </c>
      <c r="AX262" s="13" t="s">
        <v>76</v>
      </c>
      <c r="AY262" s="257" t="s">
        <v>350</v>
      </c>
    </row>
    <row r="263" s="14" customFormat="1">
      <c r="A263" s="14"/>
      <c r="B263" s="258"/>
      <c r="C263" s="259"/>
      <c r="D263" s="242" t="s">
        <v>361</v>
      </c>
      <c r="E263" s="260" t="s">
        <v>1</v>
      </c>
      <c r="F263" s="261" t="s">
        <v>364</v>
      </c>
      <c r="G263" s="259"/>
      <c r="H263" s="262">
        <v>900</v>
      </c>
      <c r="I263" s="263"/>
      <c r="J263" s="259"/>
      <c r="K263" s="259"/>
      <c r="L263" s="264"/>
      <c r="M263" s="265"/>
      <c r="N263" s="266"/>
      <c r="O263" s="266"/>
      <c r="P263" s="266"/>
      <c r="Q263" s="266"/>
      <c r="R263" s="266"/>
      <c r="S263" s="266"/>
      <c r="T263" s="267"/>
      <c r="U263" s="14"/>
      <c r="V263" s="14"/>
      <c r="W263" s="14"/>
      <c r="X263" s="14"/>
      <c r="Y263" s="14"/>
      <c r="Z263" s="14"/>
      <c r="AA263" s="14"/>
      <c r="AB263" s="14"/>
      <c r="AC263" s="14"/>
      <c r="AD263" s="14"/>
      <c r="AE263" s="14"/>
      <c r="AT263" s="268" t="s">
        <v>361</v>
      </c>
      <c r="AU263" s="268" t="s">
        <v>86</v>
      </c>
      <c r="AV263" s="14" t="s">
        <v>357</v>
      </c>
      <c r="AW263" s="14" t="s">
        <v>32</v>
      </c>
      <c r="AX263" s="14" t="s">
        <v>84</v>
      </c>
      <c r="AY263" s="268" t="s">
        <v>350</v>
      </c>
    </row>
    <row r="264" s="2" customFormat="1" ht="24.15" customHeight="1">
      <c r="A264" s="39"/>
      <c r="B264" s="40"/>
      <c r="C264" s="229" t="s">
        <v>582</v>
      </c>
      <c r="D264" s="229" t="s">
        <v>352</v>
      </c>
      <c r="E264" s="230" t="s">
        <v>8797</v>
      </c>
      <c r="F264" s="231" t="s">
        <v>8798</v>
      </c>
      <c r="G264" s="232" t="s">
        <v>551</v>
      </c>
      <c r="H264" s="233">
        <v>266.66699999999997</v>
      </c>
      <c r="I264" s="234"/>
      <c r="J264" s="235">
        <f>ROUND(I264*H264,2)</f>
        <v>0</v>
      </c>
      <c r="K264" s="231" t="s">
        <v>385</v>
      </c>
      <c r="L264" s="45"/>
      <c r="M264" s="236" t="s">
        <v>1</v>
      </c>
      <c r="N264" s="237" t="s">
        <v>41</v>
      </c>
      <c r="O264" s="92"/>
      <c r="P264" s="238">
        <f>O264*H264</f>
        <v>0</v>
      </c>
      <c r="Q264" s="238">
        <v>0</v>
      </c>
      <c r="R264" s="238">
        <f>Q264*H264</f>
        <v>0</v>
      </c>
      <c r="S264" s="238">
        <v>0</v>
      </c>
      <c r="T264" s="239">
        <f>S264*H264</f>
        <v>0</v>
      </c>
      <c r="U264" s="39"/>
      <c r="V264" s="39"/>
      <c r="W264" s="39"/>
      <c r="X264" s="39"/>
      <c r="Y264" s="39"/>
      <c r="Z264" s="39"/>
      <c r="AA264" s="39"/>
      <c r="AB264" s="39"/>
      <c r="AC264" s="39"/>
      <c r="AD264" s="39"/>
      <c r="AE264" s="39"/>
      <c r="AR264" s="240" t="s">
        <v>357</v>
      </c>
      <c r="AT264" s="240" t="s">
        <v>352</v>
      </c>
      <c r="AU264" s="240" t="s">
        <v>86</v>
      </c>
      <c r="AY264" s="18" t="s">
        <v>350</v>
      </c>
      <c r="BE264" s="241">
        <f>IF(N264="základní",J264,0)</f>
        <v>0</v>
      </c>
      <c r="BF264" s="241">
        <f>IF(N264="snížená",J264,0)</f>
        <v>0</v>
      </c>
      <c r="BG264" s="241">
        <f>IF(N264="zákl. přenesená",J264,0)</f>
        <v>0</v>
      </c>
      <c r="BH264" s="241">
        <f>IF(N264="sníž. přenesená",J264,0)</f>
        <v>0</v>
      </c>
      <c r="BI264" s="241">
        <f>IF(N264="nulová",J264,0)</f>
        <v>0</v>
      </c>
      <c r="BJ264" s="18" t="s">
        <v>84</v>
      </c>
      <c r="BK264" s="241">
        <f>ROUND(I264*H264,2)</f>
        <v>0</v>
      </c>
      <c r="BL264" s="18" t="s">
        <v>357</v>
      </c>
      <c r="BM264" s="240" t="s">
        <v>854</v>
      </c>
    </row>
    <row r="265" s="2" customFormat="1">
      <c r="A265" s="39"/>
      <c r="B265" s="40"/>
      <c r="C265" s="41"/>
      <c r="D265" s="242" t="s">
        <v>359</v>
      </c>
      <c r="E265" s="41"/>
      <c r="F265" s="243" t="s">
        <v>8798</v>
      </c>
      <c r="G265" s="41"/>
      <c r="H265" s="41"/>
      <c r="I265" s="244"/>
      <c r="J265" s="41"/>
      <c r="K265" s="41"/>
      <c r="L265" s="45"/>
      <c r="M265" s="245"/>
      <c r="N265" s="246"/>
      <c r="O265" s="92"/>
      <c r="P265" s="92"/>
      <c r="Q265" s="92"/>
      <c r="R265" s="92"/>
      <c r="S265" s="92"/>
      <c r="T265" s="93"/>
      <c r="U265" s="39"/>
      <c r="V265" s="39"/>
      <c r="W265" s="39"/>
      <c r="X265" s="39"/>
      <c r="Y265" s="39"/>
      <c r="Z265" s="39"/>
      <c r="AA265" s="39"/>
      <c r="AB265" s="39"/>
      <c r="AC265" s="39"/>
      <c r="AD265" s="39"/>
      <c r="AE265" s="39"/>
      <c r="AT265" s="18" t="s">
        <v>359</v>
      </c>
      <c r="AU265" s="18" t="s">
        <v>86</v>
      </c>
    </row>
    <row r="266" s="15" customFormat="1">
      <c r="A266" s="15"/>
      <c r="B266" s="269"/>
      <c r="C266" s="270"/>
      <c r="D266" s="242" t="s">
        <v>361</v>
      </c>
      <c r="E266" s="271" t="s">
        <v>1</v>
      </c>
      <c r="F266" s="272" t="s">
        <v>8733</v>
      </c>
      <c r="G266" s="270"/>
      <c r="H266" s="271" t="s">
        <v>1</v>
      </c>
      <c r="I266" s="273"/>
      <c r="J266" s="270"/>
      <c r="K266" s="270"/>
      <c r="L266" s="274"/>
      <c r="M266" s="275"/>
      <c r="N266" s="276"/>
      <c r="O266" s="276"/>
      <c r="P266" s="276"/>
      <c r="Q266" s="276"/>
      <c r="R266" s="276"/>
      <c r="S266" s="276"/>
      <c r="T266" s="277"/>
      <c r="U266" s="15"/>
      <c r="V266" s="15"/>
      <c r="W266" s="15"/>
      <c r="X266" s="15"/>
      <c r="Y266" s="15"/>
      <c r="Z266" s="15"/>
      <c r="AA266" s="15"/>
      <c r="AB266" s="15"/>
      <c r="AC266" s="15"/>
      <c r="AD266" s="15"/>
      <c r="AE266" s="15"/>
      <c r="AT266" s="278" t="s">
        <v>361</v>
      </c>
      <c r="AU266" s="278" t="s">
        <v>86</v>
      </c>
      <c r="AV266" s="15" t="s">
        <v>84</v>
      </c>
      <c r="AW266" s="15" t="s">
        <v>32</v>
      </c>
      <c r="AX266" s="15" t="s">
        <v>76</v>
      </c>
      <c r="AY266" s="278" t="s">
        <v>350</v>
      </c>
    </row>
    <row r="267" s="15" customFormat="1">
      <c r="A267" s="15"/>
      <c r="B267" s="269"/>
      <c r="C267" s="270"/>
      <c r="D267" s="242" t="s">
        <v>361</v>
      </c>
      <c r="E267" s="271" t="s">
        <v>1</v>
      </c>
      <c r="F267" s="272" t="s">
        <v>8734</v>
      </c>
      <c r="G267" s="270"/>
      <c r="H267" s="271" t="s">
        <v>1</v>
      </c>
      <c r="I267" s="273"/>
      <c r="J267" s="270"/>
      <c r="K267" s="270"/>
      <c r="L267" s="274"/>
      <c r="M267" s="275"/>
      <c r="N267" s="276"/>
      <c r="O267" s="276"/>
      <c r="P267" s="276"/>
      <c r="Q267" s="276"/>
      <c r="R267" s="276"/>
      <c r="S267" s="276"/>
      <c r="T267" s="277"/>
      <c r="U267" s="15"/>
      <c r="V267" s="15"/>
      <c r="W267" s="15"/>
      <c r="X267" s="15"/>
      <c r="Y267" s="15"/>
      <c r="Z267" s="15"/>
      <c r="AA267" s="15"/>
      <c r="AB267" s="15"/>
      <c r="AC267" s="15"/>
      <c r="AD267" s="15"/>
      <c r="AE267" s="15"/>
      <c r="AT267" s="278" t="s">
        <v>361</v>
      </c>
      <c r="AU267" s="278" t="s">
        <v>86</v>
      </c>
      <c r="AV267" s="15" t="s">
        <v>84</v>
      </c>
      <c r="AW267" s="15" t="s">
        <v>32</v>
      </c>
      <c r="AX267" s="15" t="s">
        <v>76</v>
      </c>
      <c r="AY267" s="278" t="s">
        <v>350</v>
      </c>
    </row>
    <row r="268" s="13" customFormat="1">
      <c r="A268" s="13"/>
      <c r="B268" s="247"/>
      <c r="C268" s="248"/>
      <c r="D268" s="242" t="s">
        <v>361</v>
      </c>
      <c r="E268" s="249" t="s">
        <v>1</v>
      </c>
      <c r="F268" s="250" t="s">
        <v>8799</v>
      </c>
      <c r="G268" s="248"/>
      <c r="H268" s="251">
        <v>266.66699999999997</v>
      </c>
      <c r="I268" s="252"/>
      <c r="J268" s="248"/>
      <c r="K268" s="248"/>
      <c r="L268" s="253"/>
      <c r="M268" s="254"/>
      <c r="N268" s="255"/>
      <c r="O268" s="255"/>
      <c r="P268" s="255"/>
      <c r="Q268" s="255"/>
      <c r="R268" s="255"/>
      <c r="S268" s="255"/>
      <c r="T268" s="256"/>
      <c r="U268" s="13"/>
      <c r="V268" s="13"/>
      <c r="W268" s="13"/>
      <c r="X268" s="13"/>
      <c r="Y268" s="13"/>
      <c r="Z268" s="13"/>
      <c r="AA268" s="13"/>
      <c r="AB268" s="13"/>
      <c r="AC268" s="13"/>
      <c r="AD268" s="13"/>
      <c r="AE268" s="13"/>
      <c r="AT268" s="257" t="s">
        <v>361</v>
      </c>
      <c r="AU268" s="257" t="s">
        <v>86</v>
      </c>
      <c r="AV268" s="13" t="s">
        <v>86</v>
      </c>
      <c r="AW268" s="13" t="s">
        <v>32</v>
      </c>
      <c r="AX268" s="13" t="s">
        <v>76</v>
      </c>
      <c r="AY268" s="257" t="s">
        <v>350</v>
      </c>
    </row>
    <row r="269" s="14" customFormat="1">
      <c r="A269" s="14"/>
      <c r="B269" s="258"/>
      <c r="C269" s="259"/>
      <c r="D269" s="242" t="s">
        <v>361</v>
      </c>
      <c r="E269" s="260" t="s">
        <v>1</v>
      </c>
      <c r="F269" s="261" t="s">
        <v>364</v>
      </c>
      <c r="G269" s="259"/>
      <c r="H269" s="262">
        <v>266.66699999999997</v>
      </c>
      <c r="I269" s="263"/>
      <c r="J269" s="259"/>
      <c r="K269" s="259"/>
      <c r="L269" s="264"/>
      <c r="M269" s="265"/>
      <c r="N269" s="266"/>
      <c r="O269" s="266"/>
      <c r="P269" s="266"/>
      <c r="Q269" s="266"/>
      <c r="R269" s="266"/>
      <c r="S269" s="266"/>
      <c r="T269" s="267"/>
      <c r="U269" s="14"/>
      <c r="V269" s="14"/>
      <c r="W269" s="14"/>
      <c r="X269" s="14"/>
      <c r="Y269" s="14"/>
      <c r="Z269" s="14"/>
      <c r="AA269" s="14"/>
      <c r="AB269" s="14"/>
      <c r="AC269" s="14"/>
      <c r="AD269" s="14"/>
      <c r="AE269" s="14"/>
      <c r="AT269" s="268" t="s">
        <v>361</v>
      </c>
      <c r="AU269" s="268" t="s">
        <v>86</v>
      </c>
      <c r="AV269" s="14" t="s">
        <v>357</v>
      </c>
      <c r="AW269" s="14" t="s">
        <v>32</v>
      </c>
      <c r="AX269" s="14" t="s">
        <v>84</v>
      </c>
      <c r="AY269" s="268" t="s">
        <v>350</v>
      </c>
    </row>
    <row r="270" s="12" customFormat="1" ht="22.8" customHeight="1">
      <c r="A270" s="12"/>
      <c r="B270" s="213"/>
      <c r="C270" s="214"/>
      <c r="D270" s="215" t="s">
        <v>75</v>
      </c>
      <c r="E270" s="227" t="s">
        <v>870</v>
      </c>
      <c r="F270" s="227" t="s">
        <v>871</v>
      </c>
      <c r="G270" s="214"/>
      <c r="H270" s="214"/>
      <c r="I270" s="217"/>
      <c r="J270" s="228">
        <f>BK270</f>
        <v>0</v>
      </c>
      <c r="K270" s="214"/>
      <c r="L270" s="219"/>
      <c r="M270" s="220"/>
      <c r="N270" s="221"/>
      <c r="O270" s="221"/>
      <c r="P270" s="222">
        <f>SUM(P271:P282)</f>
        <v>0</v>
      </c>
      <c r="Q270" s="221"/>
      <c r="R270" s="222">
        <f>SUM(R271:R282)</f>
        <v>0</v>
      </c>
      <c r="S270" s="221"/>
      <c r="T270" s="223">
        <f>SUM(T271:T282)</f>
        <v>0</v>
      </c>
      <c r="U270" s="12"/>
      <c r="V270" s="12"/>
      <c r="W270" s="12"/>
      <c r="X270" s="12"/>
      <c r="Y270" s="12"/>
      <c r="Z270" s="12"/>
      <c r="AA270" s="12"/>
      <c r="AB270" s="12"/>
      <c r="AC270" s="12"/>
      <c r="AD270" s="12"/>
      <c r="AE270" s="12"/>
      <c r="AR270" s="224" t="s">
        <v>84</v>
      </c>
      <c r="AT270" s="225" t="s">
        <v>75</v>
      </c>
      <c r="AU270" s="225" t="s">
        <v>84</v>
      </c>
      <c r="AY270" s="224" t="s">
        <v>350</v>
      </c>
      <c r="BK270" s="226">
        <f>SUM(BK271:BK282)</f>
        <v>0</v>
      </c>
    </row>
    <row r="271" s="2" customFormat="1" ht="44.25" customHeight="1">
      <c r="A271" s="39"/>
      <c r="B271" s="40"/>
      <c r="C271" s="229" t="s">
        <v>596</v>
      </c>
      <c r="D271" s="229" t="s">
        <v>352</v>
      </c>
      <c r="E271" s="230" t="s">
        <v>8800</v>
      </c>
      <c r="F271" s="231" t="s">
        <v>8801</v>
      </c>
      <c r="G271" s="232" t="s">
        <v>483</v>
      </c>
      <c r="H271" s="233">
        <v>1.28</v>
      </c>
      <c r="I271" s="234"/>
      <c r="J271" s="235">
        <f>ROUND(I271*H271,2)</f>
        <v>0</v>
      </c>
      <c r="K271" s="231" t="s">
        <v>385</v>
      </c>
      <c r="L271" s="45"/>
      <c r="M271" s="236" t="s">
        <v>1</v>
      </c>
      <c r="N271" s="237" t="s">
        <v>41</v>
      </c>
      <c r="O271" s="92"/>
      <c r="P271" s="238">
        <f>O271*H271</f>
        <v>0</v>
      </c>
      <c r="Q271" s="238">
        <v>0</v>
      </c>
      <c r="R271" s="238">
        <f>Q271*H271</f>
        <v>0</v>
      </c>
      <c r="S271" s="238">
        <v>0</v>
      </c>
      <c r="T271" s="239">
        <f>S271*H271</f>
        <v>0</v>
      </c>
      <c r="U271" s="39"/>
      <c r="V271" s="39"/>
      <c r="W271" s="39"/>
      <c r="X271" s="39"/>
      <c r="Y271" s="39"/>
      <c r="Z271" s="39"/>
      <c r="AA271" s="39"/>
      <c r="AB271" s="39"/>
      <c r="AC271" s="39"/>
      <c r="AD271" s="39"/>
      <c r="AE271" s="39"/>
      <c r="AR271" s="240" t="s">
        <v>357</v>
      </c>
      <c r="AT271" s="240" t="s">
        <v>352</v>
      </c>
      <c r="AU271" s="240" t="s">
        <v>86</v>
      </c>
      <c r="AY271" s="18" t="s">
        <v>350</v>
      </c>
      <c r="BE271" s="241">
        <f>IF(N271="základní",J271,0)</f>
        <v>0</v>
      </c>
      <c r="BF271" s="241">
        <f>IF(N271="snížená",J271,0)</f>
        <v>0</v>
      </c>
      <c r="BG271" s="241">
        <f>IF(N271="zákl. přenesená",J271,0)</f>
        <v>0</v>
      </c>
      <c r="BH271" s="241">
        <f>IF(N271="sníž. přenesená",J271,0)</f>
        <v>0</v>
      </c>
      <c r="BI271" s="241">
        <f>IF(N271="nulová",J271,0)</f>
        <v>0</v>
      </c>
      <c r="BJ271" s="18" t="s">
        <v>84</v>
      </c>
      <c r="BK271" s="241">
        <f>ROUND(I271*H271,2)</f>
        <v>0</v>
      </c>
      <c r="BL271" s="18" t="s">
        <v>357</v>
      </c>
      <c r="BM271" s="240" t="s">
        <v>877</v>
      </c>
    </row>
    <row r="272" s="2" customFormat="1">
      <c r="A272" s="39"/>
      <c r="B272" s="40"/>
      <c r="C272" s="41"/>
      <c r="D272" s="242" t="s">
        <v>359</v>
      </c>
      <c r="E272" s="41"/>
      <c r="F272" s="243" t="s">
        <v>8801</v>
      </c>
      <c r="G272" s="41"/>
      <c r="H272" s="41"/>
      <c r="I272" s="244"/>
      <c r="J272" s="41"/>
      <c r="K272" s="41"/>
      <c r="L272" s="45"/>
      <c r="M272" s="245"/>
      <c r="N272" s="246"/>
      <c r="O272" s="92"/>
      <c r="P272" s="92"/>
      <c r="Q272" s="92"/>
      <c r="R272" s="92"/>
      <c r="S272" s="92"/>
      <c r="T272" s="93"/>
      <c r="U272" s="39"/>
      <c r="V272" s="39"/>
      <c r="W272" s="39"/>
      <c r="X272" s="39"/>
      <c r="Y272" s="39"/>
      <c r="Z272" s="39"/>
      <c r="AA272" s="39"/>
      <c r="AB272" s="39"/>
      <c r="AC272" s="39"/>
      <c r="AD272" s="39"/>
      <c r="AE272" s="39"/>
      <c r="AT272" s="18" t="s">
        <v>359</v>
      </c>
      <c r="AU272" s="18" t="s">
        <v>86</v>
      </c>
    </row>
    <row r="273" s="2" customFormat="1" ht="33" customHeight="1">
      <c r="A273" s="39"/>
      <c r="B273" s="40"/>
      <c r="C273" s="229" t="s">
        <v>617</v>
      </c>
      <c r="D273" s="229" t="s">
        <v>352</v>
      </c>
      <c r="E273" s="230" t="s">
        <v>878</v>
      </c>
      <c r="F273" s="231" t="s">
        <v>881</v>
      </c>
      <c r="G273" s="232" t="s">
        <v>483</v>
      </c>
      <c r="H273" s="233">
        <v>1.28</v>
      </c>
      <c r="I273" s="234"/>
      <c r="J273" s="235">
        <f>ROUND(I273*H273,2)</f>
        <v>0</v>
      </c>
      <c r="K273" s="231" t="s">
        <v>385</v>
      </c>
      <c r="L273" s="45"/>
      <c r="M273" s="236" t="s">
        <v>1</v>
      </c>
      <c r="N273" s="237" t="s">
        <v>41</v>
      </c>
      <c r="O273" s="92"/>
      <c r="P273" s="238">
        <f>O273*H273</f>
        <v>0</v>
      </c>
      <c r="Q273" s="238">
        <v>0</v>
      </c>
      <c r="R273" s="238">
        <f>Q273*H273</f>
        <v>0</v>
      </c>
      <c r="S273" s="238">
        <v>0</v>
      </c>
      <c r="T273" s="239">
        <f>S273*H273</f>
        <v>0</v>
      </c>
      <c r="U273" s="39"/>
      <c r="V273" s="39"/>
      <c r="W273" s="39"/>
      <c r="X273" s="39"/>
      <c r="Y273" s="39"/>
      <c r="Z273" s="39"/>
      <c r="AA273" s="39"/>
      <c r="AB273" s="39"/>
      <c r="AC273" s="39"/>
      <c r="AD273" s="39"/>
      <c r="AE273" s="39"/>
      <c r="AR273" s="240" t="s">
        <v>357</v>
      </c>
      <c r="AT273" s="240" t="s">
        <v>352</v>
      </c>
      <c r="AU273" s="240" t="s">
        <v>86</v>
      </c>
      <c r="AY273" s="18" t="s">
        <v>350</v>
      </c>
      <c r="BE273" s="241">
        <f>IF(N273="základní",J273,0)</f>
        <v>0</v>
      </c>
      <c r="BF273" s="241">
        <f>IF(N273="snížená",J273,0)</f>
        <v>0</v>
      </c>
      <c r="BG273" s="241">
        <f>IF(N273="zákl. přenesená",J273,0)</f>
        <v>0</v>
      </c>
      <c r="BH273" s="241">
        <f>IF(N273="sníž. přenesená",J273,0)</f>
        <v>0</v>
      </c>
      <c r="BI273" s="241">
        <f>IF(N273="nulová",J273,0)</f>
        <v>0</v>
      </c>
      <c r="BJ273" s="18" t="s">
        <v>84</v>
      </c>
      <c r="BK273" s="241">
        <f>ROUND(I273*H273,2)</f>
        <v>0</v>
      </c>
      <c r="BL273" s="18" t="s">
        <v>357</v>
      </c>
      <c r="BM273" s="240" t="s">
        <v>888</v>
      </c>
    </row>
    <row r="274" s="2" customFormat="1">
      <c r="A274" s="39"/>
      <c r="B274" s="40"/>
      <c r="C274" s="41"/>
      <c r="D274" s="242" t="s">
        <v>359</v>
      </c>
      <c r="E274" s="41"/>
      <c r="F274" s="243" t="s">
        <v>881</v>
      </c>
      <c r="G274" s="41"/>
      <c r="H274" s="41"/>
      <c r="I274" s="244"/>
      <c r="J274" s="41"/>
      <c r="K274" s="41"/>
      <c r="L274" s="45"/>
      <c r="M274" s="245"/>
      <c r="N274" s="246"/>
      <c r="O274" s="92"/>
      <c r="P274" s="92"/>
      <c r="Q274" s="92"/>
      <c r="R274" s="92"/>
      <c r="S274" s="92"/>
      <c r="T274" s="93"/>
      <c r="U274" s="39"/>
      <c r="V274" s="39"/>
      <c r="W274" s="39"/>
      <c r="X274" s="39"/>
      <c r="Y274" s="39"/>
      <c r="Z274" s="39"/>
      <c r="AA274" s="39"/>
      <c r="AB274" s="39"/>
      <c r="AC274" s="39"/>
      <c r="AD274" s="39"/>
      <c r="AE274" s="39"/>
      <c r="AT274" s="18" t="s">
        <v>359</v>
      </c>
      <c r="AU274" s="18" t="s">
        <v>86</v>
      </c>
    </row>
    <row r="275" s="2" customFormat="1" ht="44.25" customHeight="1">
      <c r="A275" s="39"/>
      <c r="B275" s="40"/>
      <c r="C275" s="229" t="s">
        <v>655</v>
      </c>
      <c r="D275" s="229" t="s">
        <v>352</v>
      </c>
      <c r="E275" s="230" t="s">
        <v>883</v>
      </c>
      <c r="F275" s="231" t="s">
        <v>886</v>
      </c>
      <c r="G275" s="232" t="s">
        <v>483</v>
      </c>
      <c r="H275" s="233">
        <v>115.2</v>
      </c>
      <c r="I275" s="234"/>
      <c r="J275" s="235">
        <f>ROUND(I275*H275,2)</f>
        <v>0</v>
      </c>
      <c r="K275" s="231" t="s">
        <v>385</v>
      </c>
      <c r="L275" s="45"/>
      <c r="M275" s="236" t="s">
        <v>1</v>
      </c>
      <c r="N275" s="237" t="s">
        <v>41</v>
      </c>
      <c r="O275" s="92"/>
      <c r="P275" s="238">
        <f>O275*H275</f>
        <v>0</v>
      </c>
      <c r="Q275" s="238">
        <v>0</v>
      </c>
      <c r="R275" s="238">
        <f>Q275*H275</f>
        <v>0</v>
      </c>
      <c r="S275" s="238">
        <v>0</v>
      </c>
      <c r="T275" s="239">
        <f>S275*H275</f>
        <v>0</v>
      </c>
      <c r="U275" s="39"/>
      <c r="V275" s="39"/>
      <c r="W275" s="39"/>
      <c r="X275" s="39"/>
      <c r="Y275" s="39"/>
      <c r="Z275" s="39"/>
      <c r="AA275" s="39"/>
      <c r="AB275" s="39"/>
      <c r="AC275" s="39"/>
      <c r="AD275" s="39"/>
      <c r="AE275" s="39"/>
      <c r="AR275" s="240" t="s">
        <v>357</v>
      </c>
      <c r="AT275" s="240" t="s">
        <v>352</v>
      </c>
      <c r="AU275" s="240" t="s">
        <v>86</v>
      </c>
      <c r="AY275" s="18" t="s">
        <v>350</v>
      </c>
      <c r="BE275" s="241">
        <f>IF(N275="základní",J275,0)</f>
        <v>0</v>
      </c>
      <c r="BF275" s="241">
        <f>IF(N275="snížená",J275,0)</f>
        <v>0</v>
      </c>
      <c r="BG275" s="241">
        <f>IF(N275="zákl. přenesená",J275,0)</f>
        <v>0</v>
      </c>
      <c r="BH275" s="241">
        <f>IF(N275="sníž. přenesená",J275,0)</f>
        <v>0</v>
      </c>
      <c r="BI275" s="241">
        <f>IF(N275="nulová",J275,0)</f>
        <v>0</v>
      </c>
      <c r="BJ275" s="18" t="s">
        <v>84</v>
      </c>
      <c r="BK275" s="241">
        <f>ROUND(I275*H275,2)</f>
        <v>0</v>
      </c>
      <c r="BL275" s="18" t="s">
        <v>357</v>
      </c>
      <c r="BM275" s="240" t="s">
        <v>911</v>
      </c>
    </row>
    <row r="276" s="2" customFormat="1">
      <c r="A276" s="39"/>
      <c r="B276" s="40"/>
      <c r="C276" s="41"/>
      <c r="D276" s="242" t="s">
        <v>359</v>
      </c>
      <c r="E276" s="41"/>
      <c r="F276" s="243" t="s">
        <v>886</v>
      </c>
      <c r="G276" s="41"/>
      <c r="H276" s="41"/>
      <c r="I276" s="244"/>
      <c r="J276" s="41"/>
      <c r="K276" s="41"/>
      <c r="L276" s="45"/>
      <c r="M276" s="245"/>
      <c r="N276" s="246"/>
      <c r="O276" s="92"/>
      <c r="P276" s="92"/>
      <c r="Q276" s="92"/>
      <c r="R276" s="92"/>
      <c r="S276" s="92"/>
      <c r="T276" s="93"/>
      <c r="U276" s="39"/>
      <c r="V276" s="39"/>
      <c r="W276" s="39"/>
      <c r="X276" s="39"/>
      <c r="Y276" s="39"/>
      <c r="Z276" s="39"/>
      <c r="AA276" s="39"/>
      <c r="AB276" s="39"/>
      <c r="AC276" s="39"/>
      <c r="AD276" s="39"/>
      <c r="AE276" s="39"/>
      <c r="AT276" s="18" t="s">
        <v>359</v>
      </c>
      <c r="AU276" s="18" t="s">
        <v>86</v>
      </c>
    </row>
    <row r="277" s="13" customFormat="1">
      <c r="A277" s="13"/>
      <c r="B277" s="247"/>
      <c r="C277" s="248"/>
      <c r="D277" s="242" t="s">
        <v>361</v>
      </c>
      <c r="E277" s="249" t="s">
        <v>1</v>
      </c>
      <c r="F277" s="250" t="s">
        <v>8802</v>
      </c>
      <c r="G277" s="248"/>
      <c r="H277" s="251">
        <v>115.2</v>
      </c>
      <c r="I277" s="252"/>
      <c r="J277" s="248"/>
      <c r="K277" s="248"/>
      <c r="L277" s="253"/>
      <c r="M277" s="254"/>
      <c r="N277" s="255"/>
      <c r="O277" s="255"/>
      <c r="P277" s="255"/>
      <c r="Q277" s="255"/>
      <c r="R277" s="255"/>
      <c r="S277" s="255"/>
      <c r="T277" s="256"/>
      <c r="U277" s="13"/>
      <c r="V277" s="13"/>
      <c r="W277" s="13"/>
      <c r="X277" s="13"/>
      <c r="Y277" s="13"/>
      <c r="Z277" s="13"/>
      <c r="AA277" s="13"/>
      <c r="AB277" s="13"/>
      <c r="AC277" s="13"/>
      <c r="AD277" s="13"/>
      <c r="AE277" s="13"/>
      <c r="AT277" s="257" t="s">
        <v>361</v>
      </c>
      <c r="AU277" s="257" t="s">
        <v>86</v>
      </c>
      <c r="AV277" s="13" t="s">
        <v>86</v>
      </c>
      <c r="AW277" s="13" t="s">
        <v>32</v>
      </c>
      <c r="AX277" s="13" t="s">
        <v>76</v>
      </c>
      <c r="AY277" s="257" t="s">
        <v>350</v>
      </c>
    </row>
    <row r="278" s="14" customFormat="1">
      <c r="A278" s="14"/>
      <c r="B278" s="258"/>
      <c r="C278" s="259"/>
      <c r="D278" s="242" t="s">
        <v>361</v>
      </c>
      <c r="E278" s="260" t="s">
        <v>1</v>
      </c>
      <c r="F278" s="261" t="s">
        <v>364</v>
      </c>
      <c r="G278" s="259"/>
      <c r="H278" s="262">
        <v>115.2</v>
      </c>
      <c r="I278" s="263"/>
      <c r="J278" s="259"/>
      <c r="K278" s="259"/>
      <c r="L278" s="264"/>
      <c r="M278" s="265"/>
      <c r="N278" s="266"/>
      <c r="O278" s="266"/>
      <c r="P278" s="266"/>
      <c r="Q278" s="266"/>
      <c r="R278" s="266"/>
      <c r="S278" s="266"/>
      <c r="T278" s="267"/>
      <c r="U278" s="14"/>
      <c r="V278" s="14"/>
      <c r="W278" s="14"/>
      <c r="X278" s="14"/>
      <c r="Y278" s="14"/>
      <c r="Z278" s="14"/>
      <c r="AA278" s="14"/>
      <c r="AB278" s="14"/>
      <c r="AC278" s="14"/>
      <c r="AD278" s="14"/>
      <c r="AE278" s="14"/>
      <c r="AT278" s="268" t="s">
        <v>361</v>
      </c>
      <c r="AU278" s="268" t="s">
        <v>86</v>
      </c>
      <c r="AV278" s="14" t="s">
        <v>357</v>
      </c>
      <c r="AW278" s="14" t="s">
        <v>32</v>
      </c>
      <c r="AX278" s="14" t="s">
        <v>84</v>
      </c>
      <c r="AY278" s="268" t="s">
        <v>350</v>
      </c>
    </row>
    <row r="279" s="2" customFormat="1" ht="44.25" customHeight="1">
      <c r="A279" s="39"/>
      <c r="B279" s="40"/>
      <c r="C279" s="229" t="s">
        <v>662</v>
      </c>
      <c r="D279" s="229" t="s">
        <v>352</v>
      </c>
      <c r="E279" s="230" t="s">
        <v>8803</v>
      </c>
      <c r="F279" s="231" t="s">
        <v>8804</v>
      </c>
      <c r="G279" s="232" t="s">
        <v>483</v>
      </c>
      <c r="H279" s="233">
        <v>100.8</v>
      </c>
      <c r="I279" s="234"/>
      <c r="J279" s="235">
        <f>ROUND(I279*H279,2)</f>
        <v>0</v>
      </c>
      <c r="K279" s="231" t="s">
        <v>385</v>
      </c>
      <c r="L279" s="45"/>
      <c r="M279" s="236" t="s">
        <v>1</v>
      </c>
      <c r="N279" s="237" t="s">
        <v>41</v>
      </c>
      <c r="O279" s="92"/>
      <c r="P279" s="238">
        <f>O279*H279</f>
        <v>0</v>
      </c>
      <c r="Q279" s="238">
        <v>0</v>
      </c>
      <c r="R279" s="238">
        <f>Q279*H279</f>
        <v>0</v>
      </c>
      <c r="S279" s="238">
        <v>0</v>
      </c>
      <c r="T279" s="239">
        <f>S279*H279</f>
        <v>0</v>
      </c>
      <c r="U279" s="39"/>
      <c r="V279" s="39"/>
      <c r="W279" s="39"/>
      <c r="X279" s="39"/>
      <c r="Y279" s="39"/>
      <c r="Z279" s="39"/>
      <c r="AA279" s="39"/>
      <c r="AB279" s="39"/>
      <c r="AC279" s="39"/>
      <c r="AD279" s="39"/>
      <c r="AE279" s="39"/>
      <c r="AR279" s="240" t="s">
        <v>357</v>
      </c>
      <c r="AT279" s="240" t="s">
        <v>352</v>
      </c>
      <c r="AU279" s="240" t="s">
        <v>86</v>
      </c>
      <c r="AY279" s="18" t="s">
        <v>350</v>
      </c>
      <c r="BE279" s="241">
        <f>IF(N279="základní",J279,0)</f>
        <v>0</v>
      </c>
      <c r="BF279" s="241">
        <f>IF(N279="snížená",J279,0)</f>
        <v>0</v>
      </c>
      <c r="BG279" s="241">
        <f>IF(N279="zákl. přenesená",J279,0)</f>
        <v>0</v>
      </c>
      <c r="BH279" s="241">
        <f>IF(N279="sníž. přenesená",J279,0)</f>
        <v>0</v>
      </c>
      <c r="BI279" s="241">
        <f>IF(N279="nulová",J279,0)</f>
        <v>0</v>
      </c>
      <c r="BJ279" s="18" t="s">
        <v>84</v>
      </c>
      <c r="BK279" s="241">
        <f>ROUND(I279*H279,2)</f>
        <v>0</v>
      </c>
      <c r="BL279" s="18" t="s">
        <v>357</v>
      </c>
      <c r="BM279" s="240" t="s">
        <v>924</v>
      </c>
    </row>
    <row r="280" s="2" customFormat="1">
      <c r="A280" s="39"/>
      <c r="B280" s="40"/>
      <c r="C280" s="41"/>
      <c r="D280" s="242" t="s">
        <v>359</v>
      </c>
      <c r="E280" s="41"/>
      <c r="F280" s="243" t="s">
        <v>8804</v>
      </c>
      <c r="G280" s="41"/>
      <c r="H280" s="41"/>
      <c r="I280" s="244"/>
      <c r="J280" s="41"/>
      <c r="K280" s="41"/>
      <c r="L280" s="45"/>
      <c r="M280" s="245"/>
      <c r="N280" s="246"/>
      <c r="O280" s="92"/>
      <c r="P280" s="92"/>
      <c r="Q280" s="92"/>
      <c r="R280" s="92"/>
      <c r="S280" s="92"/>
      <c r="T280" s="93"/>
      <c r="U280" s="39"/>
      <c r="V280" s="39"/>
      <c r="W280" s="39"/>
      <c r="X280" s="39"/>
      <c r="Y280" s="39"/>
      <c r="Z280" s="39"/>
      <c r="AA280" s="39"/>
      <c r="AB280" s="39"/>
      <c r="AC280" s="39"/>
      <c r="AD280" s="39"/>
      <c r="AE280" s="39"/>
      <c r="AT280" s="18" t="s">
        <v>359</v>
      </c>
      <c r="AU280" s="18" t="s">
        <v>86</v>
      </c>
    </row>
    <row r="281" s="2" customFormat="1" ht="49.05" customHeight="1">
      <c r="A281" s="39"/>
      <c r="B281" s="40"/>
      <c r="C281" s="229" t="s">
        <v>669</v>
      </c>
      <c r="D281" s="229" t="s">
        <v>352</v>
      </c>
      <c r="E281" s="230" t="s">
        <v>895</v>
      </c>
      <c r="F281" s="231" t="s">
        <v>898</v>
      </c>
      <c r="G281" s="232" t="s">
        <v>483</v>
      </c>
      <c r="H281" s="233">
        <v>113.163</v>
      </c>
      <c r="I281" s="234"/>
      <c r="J281" s="235">
        <f>ROUND(I281*H281,2)</f>
        <v>0</v>
      </c>
      <c r="K281" s="231" t="s">
        <v>385</v>
      </c>
      <c r="L281" s="45"/>
      <c r="M281" s="236" t="s">
        <v>1</v>
      </c>
      <c r="N281" s="237" t="s">
        <v>41</v>
      </c>
      <c r="O281" s="92"/>
      <c r="P281" s="238">
        <f>O281*H281</f>
        <v>0</v>
      </c>
      <c r="Q281" s="238">
        <v>0</v>
      </c>
      <c r="R281" s="238">
        <f>Q281*H281</f>
        <v>0</v>
      </c>
      <c r="S281" s="238">
        <v>0</v>
      </c>
      <c r="T281" s="239">
        <f>S281*H281</f>
        <v>0</v>
      </c>
      <c r="U281" s="39"/>
      <c r="V281" s="39"/>
      <c r="W281" s="39"/>
      <c r="X281" s="39"/>
      <c r="Y281" s="39"/>
      <c r="Z281" s="39"/>
      <c r="AA281" s="39"/>
      <c r="AB281" s="39"/>
      <c r="AC281" s="39"/>
      <c r="AD281" s="39"/>
      <c r="AE281" s="39"/>
      <c r="AR281" s="240" t="s">
        <v>357</v>
      </c>
      <c r="AT281" s="240" t="s">
        <v>352</v>
      </c>
      <c r="AU281" s="240" t="s">
        <v>86</v>
      </c>
      <c r="AY281" s="18" t="s">
        <v>350</v>
      </c>
      <c r="BE281" s="241">
        <f>IF(N281="základní",J281,0)</f>
        <v>0</v>
      </c>
      <c r="BF281" s="241">
        <f>IF(N281="snížená",J281,0)</f>
        <v>0</v>
      </c>
      <c r="BG281" s="241">
        <f>IF(N281="zákl. přenesená",J281,0)</f>
        <v>0</v>
      </c>
      <c r="BH281" s="241">
        <f>IF(N281="sníž. přenesená",J281,0)</f>
        <v>0</v>
      </c>
      <c r="BI281" s="241">
        <f>IF(N281="nulová",J281,0)</f>
        <v>0</v>
      </c>
      <c r="BJ281" s="18" t="s">
        <v>84</v>
      </c>
      <c r="BK281" s="241">
        <f>ROUND(I281*H281,2)</f>
        <v>0</v>
      </c>
      <c r="BL281" s="18" t="s">
        <v>357</v>
      </c>
      <c r="BM281" s="240" t="s">
        <v>937</v>
      </c>
    </row>
    <row r="282" s="2" customFormat="1">
      <c r="A282" s="39"/>
      <c r="B282" s="40"/>
      <c r="C282" s="41"/>
      <c r="D282" s="242" t="s">
        <v>359</v>
      </c>
      <c r="E282" s="41"/>
      <c r="F282" s="243" t="s">
        <v>898</v>
      </c>
      <c r="G282" s="41"/>
      <c r="H282" s="41"/>
      <c r="I282" s="244"/>
      <c r="J282" s="41"/>
      <c r="K282" s="41"/>
      <c r="L282" s="45"/>
      <c r="M282" s="245"/>
      <c r="N282" s="246"/>
      <c r="O282" s="92"/>
      <c r="P282" s="92"/>
      <c r="Q282" s="92"/>
      <c r="R282" s="92"/>
      <c r="S282" s="92"/>
      <c r="T282" s="93"/>
      <c r="U282" s="39"/>
      <c r="V282" s="39"/>
      <c r="W282" s="39"/>
      <c r="X282" s="39"/>
      <c r="Y282" s="39"/>
      <c r="Z282" s="39"/>
      <c r="AA282" s="39"/>
      <c r="AB282" s="39"/>
      <c r="AC282" s="39"/>
      <c r="AD282" s="39"/>
      <c r="AE282" s="39"/>
      <c r="AT282" s="18" t="s">
        <v>359</v>
      </c>
      <c r="AU282" s="18" t="s">
        <v>86</v>
      </c>
    </row>
    <row r="283" s="12" customFormat="1" ht="22.8" customHeight="1">
      <c r="A283" s="12"/>
      <c r="B283" s="213"/>
      <c r="C283" s="214"/>
      <c r="D283" s="215" t="s">
        <v>75</v>
      </c>
      <c r="E283" s="227" t="s">
        <v>900</v>
      </c>
      <c r="F283" s="227" t="s">
        <v>901</v>
      </c>
      <c r="G283" s="214"/>
      <c r="H283" s="214"/>
      <c r="I283" s="217"/>
      <c r="J283" s="228">
        <f>BK283</f>
        <v>0</v>
      </c>
      <c r="K283" s="214"/>
      <c r="L283" s="219"/>
      <c r="M283" s="220"/>
      <c r="N283" s="221"/>
      <c r="O283" s="221"/>
      <c r="P283" s="222">
        <f>SUM(P284:P285)</f>
        <v>0</v>
      </c>
      <c r="Q283" s="221"/>
      <c r="R283" s="222">
        <f>SUM(R284:R285)</f>
        <v>0</v>
      </c>
      <c r="S283" s="221"/>
      <c r="T283" s="223">
        <f>SUM(T284:T285)</f>
        <v>0</v>
      </c>
      <c r="U283" s="12"/>
      <c r="V283" s="12"/>
      <c r="W283" s="12"/>
      <c r="X283" s="12"/>
      <c r="Y283" s="12"/>
      <c r="Z283" s="12"/>
      <c r="AA283" s="12"/>
      <c r="AB283" s="12"/>
      <c r="AC283" s="12"/>
      <c r="AD283" s="12"/>
      <c r="AE283" s="12"/>
      <c r="AR283" s="224" t="s">
        <v>84</v>
      </c>
      <c r="AT283" s="225" t="s">
        <v>75</v>
      </c>
      <c r="AU283" s="225" t="s">
        <v>84</v>
      </c>
      <c r="AY283" s="224" t="s">
        <v>350</v>
      </c>
      <c r="BK283" s="226">
        <f>SUM(BK284:BK285)</f>
        <v>0</v>
      </c>
    </row>
    <row r="284" s="2" customFormat="1" ht="55.5" customHeight="1">
      <c r="A284" s="39"/>
      <c r="B284" s="40"/>
      <c r="C284" s="229" t="s">
        <v>676</v>
      </c>
      <c r="D284" s="229" t="s">
        <v>352</v>
      </c>
      <c r="E284" s="230" t="s">
        <v>8805</v>
      </c>
      <c r="F284" s="231" t="s">
        <v>8806</v>
      </c>
      <c r="G284" s="232" t="s">
        <v>483</v>
      </c>
      <c r="H284" s="233">
        <v>592.04999999999995</v>
      </c>
      <c r="I284" s="234"/>
      <c r="J284" s="235">
        <f>ROUND(I284*H284,2)</f>
        <v>0</v>
      </c>
      <c r="K284" s="231" t="s">
        <v>385</v>
      </c>
      <c r="L284" s="45"/>
      <c r="M284" s="236" t="s">
        <v>1</v>
      </c>
      <c r="N284" s="237" t="s">
        <v>41</v>
      </c>
      <c r="O284" s="92"/>
      <c r="P284" s="238">
        <f>O284*H284</f>
        <v>0</v>
      </c>
      <c r="Q284" s="238">
        <v>0</v>
      </c>
      <c r="R284" s="238">
        <f>Q284*H284</f>
        <v>0</v>
      </c>
      <c r="S284" s="238">
        <v>0</v>
      </c>
      <c r="T284" s="239">
        <f>S284*H284</f>
        <v>0</v>
      </c>
      <c r="U284" s="39"/>
      <c r="V284" s="39"/>
      <c r="W284" s="39"/>
      <c r="X284" s="39"/>
      <c r="Y284" s="39"/>
      <c r="Z284" s="39"/>
      <c r="AA284" s="39"/>
      <c r="AB284" s="39"/>
      <c r="AC284" s="39"/>
      <c r="AD284" s="39"/>
      <c r="AE284" s="39"/>
      <c r="AR284" s="240" t="s">
        <v>357</v>
      </c>
      <c r="AT284" s="240" t="s">
        <v>352</v>
      </c>
      <c r="AU284" s="240" t="s">
        <v>86</v>
      </c>
      <c r="AY284" s="18" t="s">
        <v>350</v>
      </c>
      <c r="BE284" s="241">
        <f>IF(N284="základní",J284,0)</f>
        <v>0</v>
      </c>
      <c r="BF284" s="241">
        <f>IF(N284="snížená",J284,0)</f>
        <v>0</v>
      </c>
      <c r="BG284" s="241">
        <f>IF(N284="zákl. přenesená",J284,0)</f>
        <v>0</v>
      </c>
      <c r="BH284" s="241">
        <f>IF(N284="sníž. přenesená",J284,0)</f>
        <v>0</v>
      </c>
      <c r="BI284" s="241">
        <f>IF(N284="nulová",J284,0)</f>
        <v>0</v>
      </c>
      <c r="BJ284" s="18" t="s">
        <v>84</v>
      </c>
      <c r="BK284" s="241">
        <f>ROUND(I284*H284,2)</f>
        <v>0</v>
      </c>
      <c r="BL284" s="18" t="s">
        <v>357</v>
      </c>
      <c r="BM284" s="240" t="s">
        <v>950</v>
      </c>
    </row>
    <row r="285" s="2" customFormat="1">
      <c r="A285" s="39"/>
      <c r="B285" s="40"/>
      <c r="C285" s="41"/>
      <c r="D285" s="242" t="s">
        <v>359</v>
      </c>
      <c r="E285" s="41"/>
      <c r="F285" s="243" t="s">
        <v>8806</v>
      </c>
      <c r="G285" s="41"/>
      <c r="H285" s="41"/>
      <c r="I285" s="244"/>
      <c r="J285" s="41"/>
      <c r="K285" s="41"/>
      <c r="L285" s="45"/>
      <c r="M285" s="245"/>
      <c r="N285" s="246"/>
      <c r="O285" s="92"/>
      <c r="P285" s="92"/>
      <c r="Q285" s="92"/>
      <c r="R285" s="92"/>
      <c r="S285" s="92"/>
      <c r="T285" s="93"/>
      <c r="U285" s="39"/>
      <c r="V285" s="39"/>
      <c r="W285" s="39"/>
      <c r="X285" s="39"/>
      <c r="Y285" s="39"/>
      <c r="Z285" s="39"/>
      <c r="AA285" s="39"/>
      <c r="AB285" s="39"/>
      <c r="AC285" s="39"/>
      <c r="AD285" s="39"/>
      <c r="AE285" s="39"/>
      <c r="AT285" s="18" t="s">
        <v>359</v>
      </c>
      <c r="AU285" s="18" t="s">
        <v>86</v>
      </c>
    </row>
    <row r="286" s="12" customFormat="1" ht="25.92" customHeight="1">
      <c r="A286" s="12"/>
      <c r="B286" s="213"/>
      <c r="C286" s="214"/>
      <c r="D286" s="215" t="s">
        <v>75</v>
      </c>
      <c r="E286" s="216" t="s">
        <v>907</v>
      </c>
      <c r="F286" s="216" t="s">
        <v>908</v>
      </c>
      <c r="G286" s="214"/>
      <c r="H286" s="214"/>
      <c r="I286" s="217"/>
      <c r="J286" s="218">
        <f>BK286</f>
        <v>0</v>
      </c>
      <c r="K286" s="214"/>
      <c r="L286" s="219"/>
      <c r="M286" s="220"/>
      <c r="N286" s="221"/>
      <c r="O286" s="221"/>
      <c r="P286" s="222">
        <f>P287+P304+P323+P414+P658+P671+P780+P799+P818+P831+P850</f>
        <v>0</v>
      </c>
      <c r="Q286" s="221"/>
      <c r="R286" s="222">
        <f>R287+R304+R323+R414+R658+R671+R780+R799+R818+R831+R850</f>
        <v>0</v>
      </c>
      <c r="S286" s="221"/>
      <c r="T286" s="223">
        <f>T287+T304+T323+T414+T658+T671+T780+T799+T818+T831+T850</f>
        <v>0</v>
      </c>
      <c r="U286" s="12"/>
      <c r="V286" s="12"/>
      <c r="W286" s="12"/>
      <c r="X286" s="12"/>
      <c r="Y286" s="12"/>
      <c r="Z286" s="12"/>
      <c r="AA286" s="12"/>
      <c r="AB286" s="12"/>
      <c r="AC286" s="12"/>
      <c r="AD286" s="12"/>
      <c r="AE286" s="12"/>
      <c r="AR286" s="224" t="s">
        <v>86</v>
      </c>
      <c r="AT286" s="225" t="s">
        <v>75</v>
      </c>
      <c r="AU286" s="225" t="s">
        <v>76</v>
      </c>
      <c r="AY286" s="224" t="s">
        <v>350</v>
      </c>
      <c r="BK286" s="226">
        <f>BK287+BK304+BK323+BK414+BK658+BK671+BK780+BK799+BK818+BK831+BK850</f>
        <v>0</v>
      </c>
    </row>
    <row r="287" s="12" customFormat="1" ht="22.8" customHeight="1">
      <c r="A287" s="12"/>
      <c r="B287" s="213"/>
      <c r="C287" s="214"/>
      <c r="D287" s="215" t="s">
        <v>75</v>
      </c>
      <c r="E287" s="227" t="s">
        <v>2473</v>
      </c>
      <c r="F287" s="227" t="s">
        <v>2474</v>
      </c>
      <c r="G287" s="214"/>
      <c r="H287" s="214"/>
      <c r="I287" s="217"/>
      <c r="J287" s="228">
        <f>BK287</f>
        <v>0</v>
      </c>
      <c r="K287" s="214"/>
      <c r="L287" s="219"/>
      <c r="M287" s="220"/>
      <c r="N287" s="221"/>
      <c r="O287" s="221"/>
      <c r="P287" s="222">
        <f>SUM(P288:P303)</f>
        <v>0</v>
      </c>
      <c r="Q287" s="221"/>
      <c r="R287" s="222">
        <f>SUM(R288:R303)</f>
        <v>0</v>
      </c>
      <c r="S287" s="221"/>
      <c r="T287" s="223">
        <f>SUM(T288:T303)</f>
        <v>0</v>
      </c>
      <c r="U287" s="12"/>
      <c r="V287" s="12"/>
      <c r="W287" s="12"/>
      <c r="X287" s="12"/>
      <c r="Y287" s="12"/>
      <c r="Z287" s="12"/>
      <c r="AA287" s="12"/>
      <c r="AB287" s="12"/>
      <c r="AC287" s="12"/>
      <c r="AD287" s="12"/>
      <c r="AE287" s="12"/>
      <c r="AR287" s="224" t="s">
        <v>86</v>
      </c>
      <c r="AT287" s="225" t="s">
        <v>75</v>
      </c>
      <c r="AU287" s="225" t="s">
        <v>84</v>
      </c>
      <c r="AY287" s="224" t="s">
        <v>350</v>
      </c>
      <c r="BK287" s="226">
        <f>SUM(BK288:BK303)</f>
        <v>0</v>
      </c>
    </row>
    <row r="288" s="2" customFormat="1" ht="37.8" customHeight="1">
      <c r="A288" s="39"/>
      <c r="B288" s="40"/>
      <c r="C288" s="229" t="s">
        <v>682</v>
      </c>
      <c r="D288" s="229" t="s">
        <v>352</v>
      </c>
      <c r="E288" s="230" t="s">
        <v>8807</v>
      </c>
      <c r="F288" s="231" t="s">
        <v>8808</v>
      </c>
      <c r="G288" s="232" t="s">
        <v>355</v>
      </c>
      <c r="H288" s="233">
        <v>160</v>
      </c>
      <c r="I288" s="234"/>
      <c r="J288" s="235">
        <f>ROUND(I288*H288,2)</f>
        <v>0</v>
      </c>
      <c r="K288" s="231" t="s">
        <v>385</v>
      </c>
      <c r="L288" s="45"/>
      <c r="M288" s="236" t="s">
        <v>1</v>
      </c>
      <c r="N288" s="237" t="s">
        <v>41</v>
      </c>
      <c r="O288" s="92"/>
      <c r="P288" s="238">
        <f>O288*H288</f>
        <v>0</v>
      </c>
      <c r="Q288" s="238">
        <v>0</v>
      </c>
      <c r="R288" s="238">
        <f>Q288*H288</f>
        <v>0</v>
      </c>
      <c r="S288" s="238">
        <v>0</v>
      </c>
      <c r="T288" s="239">
        <f>S288*H288</f>
        <v>0</v>
      </c>
      <c r="U288" s="39"/>
      <c r="V288" s="39"/>
      <c r="W288" s="39"/>
      <c r="X288" s="39"/>
      <c r="Y288" s="39"/>
      <c r="Z288" s="39"/>
      <c r="AA288" s="39"/>
      <c r="AB288" s="39"/>
      <c r="AC288" s="39"/>
      <c r="AD288" s="39"/>
      <c r="AE288" s="39"/>
      <c r="AR288" s="240" t="s">
        <v>530</v>
      </c>
      <c r="AT288" s="240" t="s">
        <v>352</v>
      </c>
      <c r="AU288" s="240" t="s">
        <v>86</v>
      </c>
      <c r="AY288" s="18" t="s">
        <v>350</v>
      </c>
      <c r="BE288" s="241">
        <f>IF(N288="základní",J288,0)</f>
        <v>0</v>
      </c>
      <c r="BF288" s="241">
        <f>IF(N288="snížená",J288,0)</f>
        <v>0</v>
      </c>
      <c r="BG288" s="241">
        <f>IF(N288="zákl. přenesená",J288,0)</f>
        <v>0</v>
      </c>
      <c r="BH288" s="241">
        <f>IF(N288="sníž. přenesená",J288,0)</f>
        <v>0</v>
      </c>
      <c r="BI288" s="241">
        <f>IF(N288="nulová",J288,0)</f>
        <v>0</v>
      </c>
      <c r="BJ288" s="18" t="s">
        <v>84</v>
      </c>
      <c r="BK288" s="241">
        <f>ROUND(I288*H288,2)</f>
        <v>0</v>
      </c>
      <c r="BL288" s="18" t="s">
        <v>530</v>
      </c>
      <c r="BM288" s="240" t="s">
        <v>974</v>
      </c>
    </row>
    <row r="289" s="2" customFormat="1">
      <c r="A289" s="39"/>
      <c r="B289" s="40"/>
      <c r="C289" s="41"/>
      <c r="D289" s="242" t="s">
        <v>359</v>
      </c>
      <c r="E289" s="41"/>
      <c r="F289" s="243" t="s">
        <v>8808</v>
      </c>
      <c r="G289" s="41"/>
      <c r="H289" s="41"/>
      <c r="I289" s="244"/>
      <c r="J289" s="41"/>
      <c r="K289" s="41"/>
      <c r="L289" s="45"/>
      <c r="M289" s="245"/>
      <c r="N289" s="246"/>
      <c r="O289" s="92"/>
      <c r="P289" s="92"/>
      <c r="Q289" s="92"/>
      <c r="R289" s="92"/>
      <c r="S289" s="92"/>
      <c r="T289" s="93"/>
      <c r="U289" s="39"/>
      <c r="V289" s="39"/>
      <c r="W289" s="39"/>
      <c r="X289" s="39"/>
      <c r="Y289" s="39"/>
      <c r="Z289" s="39"/>
      <c r="AA289" s="39"/>
      <c r="AB289" s="39"/>
      <c r="AC289" s="39"/>
      <c r="AD289" s="39"/>
      <c r="AE289" s="39"/>
      <c r="AT289" s="18" t="s">
        <v>359</v>
      </c>
      <c r="AU289" s="18" t="s">
        <v>86</v>
      </c>
    </row>
    <row r="290" s="2" customFormat="1" ht="16.5" customHeight="1">
      <c r="A290" s="39"/>
      <c r="B290" s="40"/>
      <c r="C290" s="295" t="s">
        <v>688</v>
      </c>
      <c r="D290" s="295" t="s">
        <v>1347</v>
      </c>
      <c r="E290" s="296" t="s">
        <v>8809</v>
      </c>
      <c r="F290" s="297" t="s">
        <v>8810</v>
      </c>
      <c r="G290" s="298" t="s">
        <v>483</v>
      </c>
      <c r="H290" s="299">
        <v>0.052999999999999998</v>
      </c>
      <c r="I290" s="300"/>
      <c r="J290" s="301">
        <f>ROUND(I290*H290,2)</f>
        <v>0</v>
      </c>
      <c r="K290" s="297" t="s">
        <v>385</v>
      </c>
      <c r="L290" s="302"/>
      <c r="M290" s="303" t="s">
        <v>1</v>
      </c>
      <c r="N290" s="304" t="s">
        <v>41</v>
      </c>
      <c r="O290" s="92"/>
      <c r="P290" s="238">
        <f>O290*H290</f>
        <v>0</v>
      </c>
      <c r="Q290" s="238">
        <v>0</v>
      </c>
      <c r="R290" s="238">
        <f>Q290*H290</f>
        <v>0</v>
      </c>
      <c r="S290" s="238">
        <v>0</v>
      </c>
      <c r="T290" s="239">
        <f>S290*H290</f>
        <v>0</v>
      </c>
      <c r="U290" s="39"/>
      <c r="V290" s="39"/>
      <c r="W290" s="39"/>
      <c r="X290" s="39"/>
      <c r="Y290" s="39"/>
      <c r="Z290" s="39"/>
      <c r="AA290" s="39"/>
      <c r="AB290" s="39"/>
      <c r="AC290" s="39"/>
      <c r="AD290" s="39"/>
      <c r="AE290" s="39"/>
      <c r="AR290" s="240" t="s">
        <v>695</v>
      </c>
      <c r="AT290" s="240" t="s">
        <v>1347</v>
      </c>
      <c r="AU290" s="240" t="s">
        <v>86</v>
      </c>
      <c r="AY290" s="18" t="s">
        <v>350</v>
      </c>
      <c r="BE290" s="241">
        <f>IF(N290="základní",J290,0)</f>
        <v>0</v>
      </c>
      <c r="BF290" s="241">
        <f>IF(N290="snížená",J290,0)</f>
        <v>0</v>
      </c>
      <c r="BG290" s="241">
        <f>IF(N290="zákl. přenesená",J290,0)</f>
        <v>0</v>
      </c>
      <c r="BH290" s="241">
        <f>IF(N290="sníž. přenesená",J290,0)</f>
        <v>0</v>
      </c>
      <c r="BI290" s="241">
        <f>IF(N290="nulová",J290,0)</f>
        <v>0</v>
      </c>
      <c r="BJ290" s="18" t="s">
        <v>84</v>
      </c>
      <c r="BK290" s="241">
        <f>ROUND(I290*H290,2)</f>
        <v>0</v>
      </c>
      <c r="BL290" s="18" t="s">
        <v>530</v>
      </c>
      <c r="BM290" s="240" t="s">
        <v>987</v>
      </c>
    </row>
    <row r="291" s="2" customFormat="1">
      <c r="A291" s="39"/>
      <c r="B291" s="40"/>
      <c r="C291" s="41"/>
      <c r="D291" s="242" t="s">
        <v>359</v>
      </c>
      <c r="E291" s="41"/>
      <c r="F291" s="243" t="s">
        <v>8810</v>
      </c>
      <c r="G291" s="41"/>
      <c r="H291" s="41"/>
      <c r="I291" s="244"/>
      <c r="J291" s="41"/>
      <c r="K291" s="41"/>
      <c r="L291" s="45"/>
      <c r="M291" s="245"/>
      <c r="N291" s="246"/>
      <c r="O291" s="92"/>
      <c r="P291" s="92"/>
      <c r="Q291" s="92"/>
      <c r="R291" s="92"/>
      <c r="S291" s="92"/>
      <c r="T291" s="93"/>
      <c r="U291" s="39"/>
      <c r="V291" s="39"/>
      <c r="W291" s="39"/>
      <c r="X291" s="39"/>
      <c r="Y291" s="39"/>
      <c r="Z291" s="39"/>
      <c r="AA291" s="39"/>
      <c r="AB291" s="39"/>
      <c r="AC291" s="39"/>
      <c r="AD291" s="39"/>
      <c r="AE291" s="39"/>
      <c r="AT291" s="18" t="s">
        <v>359</v>
      </c>
      <c r="AU291" s="18" t="s">
        <v>86</v>
      </c>
    </row>
    <row r="292" s="13" customFormat="1">
      <c r="A292" s="13"/>
      <c r="B292" s="247"/>
      <c r="C292" s="248"/>
      <c r="D292" s="242" t="s">
        <v>361</v>
      </c>
      <c r="E292" s="249" t="s">
        <v>1</v>
      </c>
      <c r="F292" s="250" t="s">
        <v>8811</v>
      </c>
      <c r="G292" s="248"/>
      <c r="H292" s="251">
        <v>0.052999999999999998</v>
      </c>
      <c r="I292" s="252"/>
      <c r="J292" s="248"/>
      <c r="K292" s="248"/>
      <c r="L292" s="253"/>
      <c r="M292" s="254"/>
      <c r="N292" s="255"/>
      <c r="O292" s="255"/>
      <c r="P292" s="255"/>
      <c r="Q292" s="255"/>
      <c r="R292" s="255"/>
      <c r="S292" s="255"/>
      <c r="T292" s="256"/>
      <c r="U292" s="13"/>
      <c r="V292" s="13"/>
      <c r="W292" s="13"/>
      <c r="X292" s="13"/>
      <c r="Y292" s="13"/>
      <c r="Z292" s="13"/>
      <c r="AA292" s="13"/>
      <c r="AB292" s="13"/>
      <c r="AC292" s="13"/>
      <c r="AD292" s="13"/>
      <c r="AE292" s="13"/>
      <c r="AT292" s="257" t="s">
        <v>361</v>
      </c>
      <c r="AU292" s="257" t="s">
        <v>86</v>
      </c>
      <c r="AV292" s="13" t="s">
        <v>86</v>
      </c>
      <c r="AW292" s="13" t="s">
        <v>32</v>
      </c>
      <c r="AX292" s="13" t="s">
        <v>76</v>
      </c>
      <c r="AY292" s="257" t="s">
        <v>350</v>
      </c>
    </row>
    <row r="293" s="14" customFormat="1">
      <c r="A293" s="14"/>
      <c r="B293" s="258"/>
      <c r="C293" s="259"/>
      <c r="D293" s="242" t="s">
        <v>361</v>
      </c>
      <c r="E293" s="260" t="s">
        <v>1</v>
      </c>
      <c r="F293" s="261" t="s">
        <v>364</v>
      </c>
      <c r="G293" s="259"/>
      <c r="H293" s="262">
        <v>0.052999999999999998</v>
      </c>
      <c r="I293" s="263"/>
      <c r="J293" s="259"/>
      <c r="K293" s="259"/>
      <c r="L293" s="264"/>
      <c r="M293" s="265"/>
      <c r="N293" s="266"/>
      <c r="O293" s="266"/>
      <c r="P293" s="266"/>
      <c r="Q293" s="266"/>
      <c r="R293" s="266"/>
      <c r="S293" s="266"/>
      <c r="T293" s="267"/>
      <c r="U293" s="14"/>
      <c r="V293" s="14"/>
      <c r="W293" s="14"/>
      <c r="X293" s="14"/>
      <c r="Y293" s="14"/>
      <c r="Z293" s="14"/>
      <c r="AA293" s="14"/>
      <c r="AB293" s="14"/>
      <c r="AC293" s="14"/>
      <c r="AD293" s="14"/>
      <c r="AE293" s="14"/>
      <c r="AT293" s="268" t="s">
        <v>361</v>
      </c>
      <c r="AU293" s="268" t="s">
        <v>86</v>
      </c>
      <c r="AV293" s="14" t="s">
        <v>357</v>
      </c>
      <c r="AW293" s="14" t="s">
        <v>32</v>
      </c>
      <c r="AX293" s="14" t="s">
        <v>84</v>
      </c>
      <c r="AY293" s="268" t="s">
        <v>350</v>
      </c>
    </row>
    <row r="294" s="2" customFormat="1" ht="24.15" customHeight="1">
      <c r="A294" s="39"/>
      <c r="B294" s="40"/>
      <c r="C294" s="229" t="s">
        <v>695</v>
      </c>
      <c r="D294" s="229" t="s">
        <v>352</v>
      </c>
      <c r="E294" s="230" t="s">
        <v>8812</v>
      </c>
      <c r="F294" s="231" t="s">
        <v>8813</v>
      </c>
      <c r="G294" s="232" t="s">
        <v>355</v>
      </c>
      <c r="H294" s="233">
        <v>320</v>
      </c>
      <c r="I294" s="234"/>
      <c r="J294" s="235">
        <f>ROUND(I294*H294,2)</f>
        <v>0</v>
      </c>
      <c r="K294" s="231" t="s">
        <v>385</v>
      </c>
      <c r="L294" s="45"/>
      <c r="M294" s="236" t="s">
        <v>1</v>
      </c>
      <c r="N294" s="237" t="s">
        <v>41</v>
      </c>
      <c r="O294" s="92"/>
      <c r="P294" s="238">
        <f>O294*H294</f>
        <v>0</v>
      </c>
      <c r="Q294" s="238">
        <v>0</v>
      </c>
      <c r="R294" s="238">
        <f>Q294*H294</f>
        <v>0</v>
      </c>
      <c r="S294" s="238">
        <v>0</v>
      </c>
      <c r="T294" s="239">
        <f>S294*H294</f>
        <v>0</v>
      </c>
      <c r="U294" s="39"/>
      <c r="V294" s="39"/>
      <c r="W294" s="39"/>
      <c r="X294" s="39"/>
      <c r="Y294" s="39"/>
      <c r="Z294" s="39"/>
      <c r="AA294" s="39"/>
      <c r="AB294" s="39"/>
      <c r="AC294" s="39"/>
      <c r="AD294" s="39"/>
      <c r="AE294" s="39"/>
      <c r="AR294" s="240" t="s">
        <v>530</v>
      </c>
      <c r="AT294" s="240" t="s">
        <v>352</v>
      </c>
      <c r="AU294" s="240" t="s">
        <v>86</v>
      </c>
      <c r="AY294" s="18" t="s">
        <v>350</v>
      </c>
      <c r="BE294" s="241">
        <f>IF(N294="základní",J294,0)</f>
        <v>0</v>
      </c>
      <c r="BF294" s="241">
        <f>IF(N294="snížená",J294,0)</f>
        <v>0</v>
      </c>
      <c r="BG294" s="241">
        <f>IF(N294="zákl. přenesená",J294,0)</f>
        <v>0</v>
      </c>
      <c r="BH294" s="241">
        <f>IF(N294="sníž. přenesená",J294,0)</f>
        <v>0</v>
      </c>
      <c r="BI294" s="241">
        <f>IF(N294="nulová",J294,0)</f>
        <v>0</v>
      </c>
      <c r="BJ294" s="18" t="s">
        <v>84</v>
      </c>
      <c r="BK294" s="241">
        <f>ROUND(I294*H294,2)</f>
        <v>0</v>
      </c>
      <c r="BL294" s="18" t="s">
        <v>530</v>
      </c>
      <c r="BM294" s="240" t="s">
        <v>1001</v>
      </c>
    </row>
    <row r="295" s="2" customFormat="1">
      <c r="A295" s="39"/>
      <c r="B295" s="40"/>
      <c r="C295" s="41"/>
      <c r="D295" s="242" t="s">
        <v>359</v>
      </c>
      <c r="E295" s="41"/>
      <c r="F295" s="243" t="s">
        <v>8813</v>
      </c>
      <c r="G295" s="41"/>
      <c r="H295" s="41"/>
      <c r="I295" s="244"/>
      <c r="J295" s="41"/>
      <c r="K295" s="41"/>
      <c r="L295" s="45"/>
      <c r="M295" s="245"/>
      <c r="N295" s="246"/>
      <c r="O295" s="92"/>
      <c r="P295" s="92"/>
      <c r="Q295" s="92"/>
      <c r="R295" s="92"/>
      <c r="S295" s="92"/>
      <c r="T295" s="93"/>
      <c r="U295" s="39"/>
      <c r="V295" s="39"/>
      <c r="W295" s="39"/>
      <c r="X295" s="39"/>
      <c r="Y295" s="39"/>
      <c r="Z295" s="39"/>
      <c r="AA295" s="39"/>
      <c r="AB295" s="39"/>
      <c r="AC295" s="39"/>
      <c r="AD295" s="39"/>
      <c r="AE295" s="39"/>
      <c r="AT295" s="18" t="s">
        <v>359</v>
      </c>
      <c r="AU295" s="18" t="s">
        <v>86</v>
      </c>
    </row>
    <row r="296" s="2" customFormat="1" ht="24.15" customHeight="1">
      <c r="A296" s="39"/>
      <c r="B296" s="40"/>
      <c r="C296" s="229" t="s">
        <v>701</v>
      </c>
      <c r="D296" s="229" t="s">
        <v>352</v>
      </c>
      <c r="E296" s="230" t="s">
        <v>2476</v>
      </c>
      <c r="F296" s="231" t="s">
        <v>2479</v>
      </c>
      <c r="G296" s="232" t="s">
        <v>355</v>
      </c>
      <c r="H296" s="233">
        <v>320</v>
      </c>
      <c r="I296" s="234"/>
      <c r="J296" s="235">
        <f>ROUND(I296*H296,2)</f>
        <v>0</v>
      </c>
      <c r="K296" s="231" t="s">
        <v>385</v>
      </c>
      <c r="L296" s="45"/>
      <c r="M296" s="236" t="s">
        <v>1</v>
      </c>
      <c r="N296" s="237" t="s">
        <v>41</v>
      </c>
      <c r="O296" s="92"/>
      <c r="P296" s="238">
        <f>O296*H296</f>
        <v>0</v>
      </c>
      <c r="Q296" s="238">
        <v>0</v>
      </c>
      <c r="R296" s="238">
        <f>Q296*H296</f>
        <v>0</v>
      </c>
      <c r="S296" s="238">
        <v>0</v>
      </c>
      <c r="T296" s="239">
        <f>S296*H296</f>
        <v>0</v>
      </c>
      <c r="U296" s="39"/>
      <c r="V296" s="39"/>
      <c r="W296" s="39"/>
      <c r="X296" s="39"/>
      <c r="Y296" s="39"/>
      <c r="Z296" s="39"/>
      <c r="AA296" s="39"/>
      <c r="AB296" s="39"/>
      <c r="AC296" s="39"/>
      <c r="AD296" s="39"/>
      <c r="AE296" s="39"/>
      <c r="AR296" s="240" t="s">
        <v>530</v>
      </c>
      <c r="AT296" s="240" t="s">
        <v>352</v>
      </c>
      <c r="AU296" s="240" t="s">
        <v>86</v>
      </c>
      <c r="AY296" s="18" t="s">
        <v>350</v>
      </c>
      <c r="BE296" s="241">
        <f>IF(N296="základní",J296,0)</f>
        <v>0</v>
      </c>
      <c r="BF296" s="241">
        <f>IF(N296="snížená",J296,0)</f>
        <v>0</v>
      </c>
      <c r="BG296" s="241">
        <f>IF(N296="zákl. přenesená",J296,0)</f>
        <v>0</v>
      </c>
      <c r="BH296" s="241">
        <f>IF(N296="sníž. přenesená",J296,0)</f>
        <v>0</v>
      </c>
      <c r="BI296" s="241">
        <f>IF(N296="nulová",J296,0)</f>
        <v>0</v>
      </c>
      <c r="BJ296" s="18" t="s">
        <v>84</v>
      </c>
      <c r="BK296" s="241">
        <f>ROUND(I296*H296,2)</f>
        <v>0</v>
      </c>
      <c r="BL296" s="18" t="s">
        <v>530</v>
      </c>
      <c r="BM296" s="240" t="s">
        <v>1014</v>
      </c>
    </row>
    <row r="297" s="2" customFormat="1">
      <c r="A297" s="39"/>
      <c r="B297" s="40"/>
      <c r="C297" s="41"/>
      <c r="D297" s="242" t="s">
        <v>359</v>
      </c>
      <c r="E297" s="41"/>
      <c r="F297" s="243" t="s">
        <v>2479</v>
      </c>
      <c r="G297" s="41"/>
      <c r="H297" s="41"/>
      <c r="I297" s="244"/>
      <c r="J297" s="41"/>
      <c r="K297" s="41"/>
      <c r="L297" s="45"/>
      <c r="M297" s="245"/>
      <c r="N297" s="246"/>
      <c r="O297" s="92"/>
      <c r="P297" s="92"/>
      <c r="Q297" s="92"/>
      <c r="R297" s="92"/>
      <c r="S297" s="92"/>
      <c r="T297" s="93"/>
      <c r="U297" s="39"/>
      <c r="V297" s="39"/>
      <c r="W297" s="39"/>
      <c r="X297" s="39"/>
      <c r="Y297" s="39"/>
      <c r="Z297" s="39"/>
      <c r="AA297" s="39"/>
      <c r="AB297" s="39"/>
      <c r="AC297" s="39"/>
      <c r="AD297" s="39"/>
      <c r="AE297" s="39"/>
      <c r="AT297" s="18" t="s">
        <v>359</v>
      </c>
      <c r="AU297" s="18" t="s">
        <v>86</v>
      </c>
    </row>
    <row r="298" s="2" customFormat="1" ht="37.8" customHeight="1">
      <c r="A298" s="39"/>
      <c r="B298" s="40"/>
      <c r="C298" s="295" t="s">
        <v>707</v>
      </c>
      <c r="D298" s="295" t="s">
        <v>1347</v>
      </c>
      <c r="E298" s="296" t="s">
        <v>8814</v>
      </c>
      <c r="F298" s="297" t="s">
        <v>8815</v>
      </c>
      <c r="G298" s="298" t="s">
        <v>355</v>
      </c>
      <c r="H298" s="299">
        <v>372.95999999999998</v>
      </c>
      <c r="I298" s="300"/>
      <c r="J298" s="301">
        <f>ROUND(I298*H298,2)</f>
        <v>0</v>
      </c>
      <c r="K298" s="297" t="s">
        <v>385</v>
      </c>
      <c r="L298" s="302"/>
      <c r="M298" s="303" t="s">
        <v>1</v>
      </c>
      <c r="N298" s="304" t="s">
        <v>41</v>
      </c>
      <c r="O298" s="92"/>
      <c r="P298" s="238">
        <f>O298*H298</f>
        <v>0</v>
      </c>
      <c r="Q298" s="238">
        <v>0</v>
      </c>
      <c r="R298" s="238">
        <f>Q298*H298</f>
        <v>0</v>
      </c>
      <c r="S298" s="238">
        <v>0</v>
      </c>
      <c r="T298" s="239">
        <f>S298*H298</f>
        <v>0</v>
      </c>
      <c r="U298" s="39"/>
      <c r="V298" s="39"/>
      <c r="W298" s="39"/>
      <c r="X298" s="39"/>
      <c r="Y298" s="39"/>
      <c r="Z298" s="39"/>
      <c r="AA298" s="39"/>
      <c r="AB298" s="39"/>
      <c r="AC298" s="39"/>
      <c r="AD298" s="39"/>
      <c r="AE298" s="39"/>
      <c r="AR298" s="240" t="s">
        <v>695</v>
      </c>
      <c r="AT298" s="240" t="s">
        <v>1347</v>
      </c>
      <c r="AU298" s="240" t="s">
        <v>86</v>
      </c>
      <c r="AY298" s="18" t="s">
        <v>350</v>
      </c>
      <c r="BE298" s="241">
        <f>IF(N298="základní",J298,0)</f>
        <v>0</v>
      </c>
      <c r="BF298" s="241">
        <f>IF(N298="snížená",J298,0)</f>
        <v>0</v>
      </c>
      <c r="BG298" s="241">
        <f>IF(N298="zákl. přenesená",J298,0)</f>
        <v>0</v>
      </c>
      <c r="BH298" s="241">
        <f>IF(N298="sníž. přenesená",J298,0)</f>
        <v>0</v>
      </c>
      <c r="BI298" s="241">
        <f>IF(N298="nulová",J298,0)</f>
        <v>0</v>
      </c>
      <c r="BJ298" s="18" t="s">
        <v>84</v>
      </c>
      <c r="BK298" s="241">
        <f>ROUND(I298*H298,2)</f>
        <v>0</v>
      </c>
      <c r="BL298" s="18" t="s">
        <v>530</v>
      </c>
      <c r="BM298" s="240" t="s">
        <v>1034</v>
      </c>
    </row>
    <row r="299" s="2" customFormat="1">
      <c r="A299" s="39"/>
      <c r="B299" s="40"/>
      <c r="C299" s="41"/>
      <c r="D299" s="242" t="s">
        <v>359</v>
      </c>
      <c r="E299" s="41"/>
      <c r="F299" s="243" t="s">
        <v>8815</v>
      </c>
      <c r="G299" s="41"/>
      <c r="H299" s="41"/>
      <c r="I299" s="244"/>
      <c r="J299" s="41"/>
      <c r="K299" s="41"/>
      <c r="L299" s="45"/>
      <c r="M299" s="245"/>
      <c r="N299" s="246"/>
      <c r="O299" s="92"/>
      <c r="P299" s="92"/>
      <c r="Q299" s="92"/>
      <c r="R299" s="92"/>
      <c r="S299" s="92"/>
      <c r="T299" s="93"/>
      <c r="U299" s="39"/>
      <c r="V299" s="39"/>
      <c r="W299" s="39"/>
      <c r="X299" s="39"/>
      <c r="Y299" s="39"/>
      <c r="Z299" s="39"/>
      <c r="AA299" s="39"/>
      <c r="AB299" s="39"/>
      <c r="AC299" s="39"/>
      <c r="AD299" s="39"/>
      <c r="AE299" s="39"/>
      <c r="AT299" s="18" t="s">
        <v>359</v>
      </c>
      <c r="AU299" s="18" t="s">
        <v>86</v>
      </c>
    </row>
    <row r="300" s="13" customFormat="1">
      <c r="A300" s="13"/>
      <c r="B300" s="247"/>
      <c r="C300" s="248"/>
      <c r="D300" s="242" t="s">
        <v>361</v>
      </c>
      <c r="E300" s="249" t="s">
        <v>1</v>
      </c>
      <c r="F300" s="250" t="s">
        <v>8816</v>
      </c>
      <c r="G300" s="248"/>
      <c r="H300" s="251">
        <v>372.95999999999998</v>
      </c>
      <c r="I300" s="252"/>
      <c r="J300" s="248"/>
      <c r="K300" s="248"/>
      <c r="L300" s="253"/>
      <c r="M300" s="254"/>
      <c r="N300" s="255"/>
      <c r="O300" s="255"/>
      <c r="P300" s="255"/>
      <c r="Q300" s="255"/>
      <c r="R300" s="255"/>
      <c r="S300" s="255"/>
      <c r="T300" s="256"/>
      <c r="U300" s="13"/>
      <c r="V300" s="13"/>
      <c r="W300" s="13"/>
      <c r="X300" s="13"/>
      <c r="Y300" s="13"/>
      <c r="Z300" s="13"/>
      <c r="AA300" s="13"/>
      <c r="AB300" s="13"/>
      <c r="AC300" s="13"/>
      <c r="AD300" s="13"/>
      <c r="AE300" s="13"/>
      <c r="AT300" s="257" t="s">
        <v>361</v>
      </c>
      <c r="AU300" s="257" t="s">
        <v>86</v>
      </c>
      <c r="AV300" s="13" t="s">
        <v>86</v>
      </c>
      <c r="AW300" s="13" t="s">
        <v>32</v>
      </c>
      <c r="AX300" s="13" t="s">
        <v>76</v>
      </c>
      <c r="AY300" s="257" t="s">
        <v>350</v>
      </c>
    </row>
    <row r="301" s="14" customFormat="1">
      <c r="A301" s="14"/>
      <c r="B301" s="258"/>
      <c r="C301" s="259"/>
      <c r="D301" s="242" t="s">
        <v>361</v>
      </c>
      <c r="E301" s="260" t="s">
        <v>1</v>
      </c>
      <c r="F301" s="261" t="s">
        <v>364</v>
      </c>
      <c r="G301" s="259"/>
      <c r="H301" s="262">
        <v>372.95999999999998</v>
      </c>
      <c r="I301" s="263"/>
      <c r="J301" s="259"/>
      <c r="K301" s="259"/>
      <c r="L301" s="264"/>
      <c r="M301" s="265"/>
      <c r="N301" s="266"/>
      <c r="O301" s="266"/>
      <c r="P301" s="266"/>
      <c r="Q301" s="266"/>
      <c r="R301" s="266"/>
      <c r="S301" s="266"/>
      <c r="T301" s="267"/>
      <c r="U301" s="14"/>
      <c r="V301" s="14"/>
      <c r="W301" s="14"/>
      <c r="X301" s="14"/>
      <c r="Y301" s="14"/>
      <c r="Z301" s="14"/>
      <c r="AA301" s="14"/>
      <c r="AB301" s="14"/>
      <c r="AC301" s="14"/>
      <c r="AD301" s="14"/>
      <c r="AE301" s="14"/>
      <c r="AT301" s="268" t="s">
        <v>361</v>
      </c>
      <c r="AU301" s="268" t="s">
        <v>86</v>
      </c>
      <c r="AV301" s="14" t="s">
        <v>357</v>
      </c>
      <c r="AW301" s="14" t="s">
        <v>32</v>
      </c>
      <c r="AX301" s="14" t="s">
        <v>84</v>
      </c>
      <c r="AY301" s="268" t="s">
        <v>350</v>
      </c>
    </row>
    <row r="302" s="2" customFormat="1" ht="49.05" customHeight="1">
      <c r="A302" s="39"/>
      <c r="B302" s="40"/>
      <c r="C302" s="229" t="s">
        <v>713</v>
      </c>
      <c r="D302" s="229" t="s">
        <v>352</v>
      </c>
      <c r="E302" s="230" t="s">
        <v>8817</v>
      </c>
      <c r="F302" s="231" t="s">
        <v>8818</v>
      </c>
      <c r="G302" s="232" t="s">
        <v>483</v>
      </c>
      <c r="H302" s="233">
        <v>2.1949999999999998</v>
      </c>
      <c r="I302" s="234"/>
      <c r="J302" s="235">
        <f>ROUND(I302*H302,2)</f>
        <v>0</v>
      </c>
      <c r="K302" s="231" t="s">
        <v>385</v>
      </c>
      <c r="L302" s="45"/>
      <c r="M302" s="236" t="s">
        <v>1</v>
      </c>
      <c r="N302" s="237" t="s">
        <v>41</v>
      </c>
      <c r="O302" s="92"/>
      <c r="P302" s="238">
        <f>O302*H302</f>
        <v>0</v>
      </c>
      <c r="Q302" s="238">
        <v>0</v>
      </c>
      <c r="R302" s="238">
        <f>Q302*H302</f>
        <v>0</v>
      </c>
      <c r="S302" s="238">
        <v>0</v>
      </c>
      <c r="T302" s="239">
        <f>S302*H302</f>
        <v>0</v>
      </c>
      <c r="U302" s="39"/>
      <c r="V302" s="39"/>
      <c r="W302" s="39"/>
      <c r="X302" s="39"/>
      <c r="Y302" s="39"/>
      <c r="Z302" s="39"/>
      <c r="AA302" s="39"/>
      <c r="AB302" s="39"/>
      <c r="AC302" s="39"/>
      <c r="AD302" s="39"/>
      <c r="AE302" s="39"/>
      <c r="AR302" s="240" t="s">
        <v>530</v>
      </c>
      <c r="AT302" s="240" t="s">
        <v>352</v>
      </c>
      <c r="AU302" s="240" t="s">
        <v>86</v>
      </c>
      <c r="AY302" s="18" t="s">
        <v>350</v>
      </c>
      <c r="BE302" s="241">
        <f>IF(N302="základní",J302,0)</f>
        <v>0</v>
      </c>
      <c r="BF302" s="241">
        <f>IF(N302="snížená",J302,0)</f>
        <v>0</v>
      </c>
      <c r="BG302" s="241">
        <f>IF(N302="zákl. přenesená",J302,0)</f>
        <v>0</v>
      </c>
      <c r="BH302" s="241">
        <f>IF(N302="sníž. přenesená",J302,0)</f>
        <v>0</v>
      </c>
      <c r="BI302" s="241">
        <f>IF(N302="nulová",J302,0)</f>
        <v>0</v>
      </c>
      <c r="BJ302" s="18" t="s">
        <v>84</v>
      </c>
      <c r="BK302" s="241">
        <f>ROUND(I302*H302,2)</f>
        <v>0</v>
      </c>
      <c r="BL302" s="18" t="s">
        <v>530</v>
      </c>
      <c r="BM302" s="240" t="s">
        <v>1050</v>
      </c>
    </row>
    <row r="303" s="2" customFormat="1">
      <c r="A303" s="39"/>
      <c r="B303" s="40"/>
      <c r="C303" s="41"/>
      <c r="D303" s="242" t="s">
        <v>359</v>
      </c>
      <c r="E303" s="41"/>
      <c r="F303" s="243" t="s">
        <v>8818</v>
      </c>
      <c r="G303" s="41"/>
      <c r="H303" s="41"/>
      <c r="I303" s="244"/>
      <c r="J303" s="41"/>
      <c r="K303" s="41"/>
      <c r="L303" s="45"/>
      <c r="M303" s="245"/>
      <c r="N303" s="246"/>
      <c r="O303" s="92"/>
      <c r="P303" s="92"/>
      <c r="Q303" s="92"/>
      <c r="R303" s="92"/>
      <c r="S303" s="92"/>
      <c r="T303" s="93"/>
      <c r="U303" s="39"/>
      <c r="V303" s="39"/>
      <c r="W303" s="39"/>
      <c r="X303" s="39"/>
      <c r="Y303" s="39"/>
      <c r="Z303" s="39"/>
      <c r="AA303" s="39"/>
      <c r="AB303" s="39"/>
      <c r="AC303" s="39"/>
      <c r="AD303" s="39"/>
      <c r="AE303" s="39"/>
      <c r="AT303" s="18" t="s">
        <v>359</v>
      </c>
      <c r="AU303" s="18" t="s">
        <v>86</v>
      </c>
    </row>
    <row r="304" s="12" customFormat="1" ht="22.8" customHeight="1">
      <c r="A304" s="12"/>
      <c r="B304" s="213"/>
      <c r="C304" s="214"/>
      <c r="D304" s="215" t="s">
        <v>75</v>
      </c>
      <c r="E304" s="227" t="s">
        <v>2509</v>
      </c>
      <c r="F304" s="227" t="s">
        <v>2510</v>
      </c>
      <c r="G304" s="214"/>
      <c r="H304" s="214"/>
      <c r="I304" s="217"/>
      <c r="J304" s="228">
        <f>BK304</f>
        <v>0</v>
      </c>
      <c r="K304" s="214"/>
      <c r="L304" s="219"/>
      <c r="M304" s="220"/>
      <c r="N304" s="221"/>
      <c r="O304" s="221"/>
      <c r="P304" s="222">
        <f>SUM(P305:P322)</f>
        <v>0</v>
      </c>
      <c r="Q304" s="221"/>
      <c r="R304" s="222">
        <f>SUM(R305:R322)</f>
        <v>0</v>
      </c>
      <c r="S304" s="221"/>
      <c r="T304" s="223">
        <f>SUM(T305:T322)</f>
        <v>0</v>
      </c>
      <c r="U304" s="12"/>
      <c r="V304" s="12"/>
      <c r="W304" s="12"/>
      <c r="X304" s="12"/>
      <c r="Y304" s="12"/>
      <c r="Z304" s="12"/>
      <c r="AA304" s="12"/>
      <c r="AB304" s="12"/>
      <c r="AC304" s="12"/>
      <c r="AD304" s="12"/>
      <c r="AE304" s="12"/>
      <c r="AR304" s="224" t="s">
        <v>86</v>
      </c>
      <c r="AT304" s="225" t="s">
        <v>75</v>
      </c>
      <c r="AU304" s="225" t="s">
        <v>84</v>
      </c>
      <c r="AY304" s="224" t="s">
        <v>350</v>
      </c>
      <c r="BK304" s="226">
        <f>SUM(BK305:BK322)</f>
        <v>0</v>
      </c>
    </row>
    <row r="305" s="2" customFormat="1" ht="66.75" customHeight="1">
      <c r="A305" s="39"/>
      <c r="B305" s="40"/>
      <c r="C305" s="229" t="s">
        <v>722</v>
      </c>
      <c r="D305" s="229" t="s">
        <v>352</v>
      </c>
      <c r="E305" s="230" t="s">
        <v>8819</v>
      </c>
      <c r="F305" s="231" t="s">
        <v>8820</v>
      </c>
      <c r="G305" s="232" t="s">
        <v>551</v>
      </c>
      <c r="H305" s="233">
        <v>147</v>
      </c>
      <c r="I305" s="234"/>
      <c r="J305" s="235">
        <f>ROUND(I305*H305,2)</f>
        <v>0</v>
      </c>
      <c r="K305" s="231" t="s">
        <v>385</v>
      </c>
      <c r="L305" s="45"/>
      <c r="M305" s="236" t="s">
        <v>1</v>
      </c>
      <c r="N305" s="237" t="s">
        <v>41</v>
      </c>
      <c r="O305" s="92"/>
      <c r="P305" s="238">
        <f>O305*H305</f>
        <v>0</v>
      </c>
      <c r="Q305" s="238">
        <v>0</v>
      </c>
      <c r="R305" s="238">
        <f>Q305*H305</f>
        <v>0</v>
      </c>
      <c r="S305" s="238">
        <v>0</v>
      </c>
      <c r="T305" s="239">
        <f>S305*H305</f>
        <v>0</v>
      </c>
      <c r="U305" s="39"/>
      <c r="V305" s="39"/>
      <c r="W305" s="39"/>
      <c r="X305" s="39"/>
      <c r="Y305" s="39"/>
      <c r="Z305" s="39"/>
      <c r="AA305" s="39"/>
      <c r="AB305" s="39"/>
      <c r="AC305" s="39"/>
      <c r="AD305" s="39"/>
      <c r="AE305" s="39"/>
      <c r="AR305" s="240" t="s">
        <v>530</v>
      </c>
      <c r="AT305" s="240" t="s">
        <v>352</v>
      </c>
      <c r="AU305" s="240" t="s">
        <v>86</v>
      </c>
      <c r="AY305" s="18" t="s">
        <v>350</v>
      </c>
      <c r="BE305" s="241">
        <f>IF(N305="základní",J305,0)</f>
        <v>0</v>
      </c>
      <c r="BF305" s="241">
        <f>IF(N305="snížená",J305,0)</f>
        <v>0</v>
      </c>
      <c r="BG305" s="241">
        <f>IF(N305="zákl. přenesená",J305,0)</f>
        <v>0</v>
      </c>
      <c r="BH305" s="241">
        <f>IF(N305="sníž. přenesená",J305,0)</f>
        <v>0</v>
      </c>
      <c r="BI305" s="241">
        <f>IF(N305="nulová",J305,0)</f>
        <v>0</v>
      </c>
      <c r="BJ305" s="18" t="s">
        <v>84</v>
      </c>
      <c r="BK305" s="241">
        <f>ROUND(I305*H305,2)</f>
        <v>0</v>
      </c>
      <c r="BL305" s="18" t="s">
        <v>530</v>
      </c>
      <c r="BM305" s="240" t="s">
        <v>1080</v>
      </c>
    </row>
    <row r="306" s="2" customFormat="1">
      <c r="A306" s="39"/>
      <c r="B306" s="40"/>
      <c r="C306" s="41"/>
      <c r="D306" s="242" t="s">
        <v>359</v>
      </c>
      <c r="E306" s="41"/>
      <c r="F306" s="243" t="s">
        <v>8820</v>
      </c>
      <c r="G306" s="41"/>
      <c r="H306" s="41"/>
      <c r="I306" s="244"/>
      <c r="J306" s="41"/>
      <c r="K306" s="41"/>
      <c r="L306" s="45"/>
      <c r="M306" s="245"/>
      <c r="N306" s="246"/>
      <c r="O306" s="92"/>
      <c r="P306" s="92"/>
      <c r="Q306" s="92"/>
      <c r="R306" s="92"/>
      <c r="S306" s="92"/>
      <c r="T306" s="93"/>
      <c r="U306" s="39"/>
      <c r="V306" s="39"/>
      <c r="W306" s="39"/>
      <c r="X306" s="39"/>
      <c r="Y306" s="39"/>
      <c r="Z306" s="39"/>
      <c r="AA306" s="39"/>
      <c r="AB306" s="39"/>
      <c r="AC306" s="39"/>
      <c r="AD306" s="39"/>
      <c r="AE306" s="39"/>
      <c r="AT306" s="18" t="s">
        <v>359</v>
      </c>
      <c r="AU306" s="18" t="s">
        <v>86</v>
      </c>
    </row>
    <row r="307" s="15" customFormat="1">
      <c r="A307" s="15"/>
      <c r="B307" s="269"/>
      <c r="C307" s="270"/>
      <c r="D307" s="242" t="s">
        <v>361</v>
      </c>
      <c r="E307" s="271" t="s">
        <v>1</v>
      </c>
      <c r="F307" s="272" t="s">
        <v>8764</v>
      </c>
      <c r="G307" s="270"/>
      <c r="H307" s="271" t="s">
        <v>1</v>
      </c>
      <c r="I307" s="273"/>
      <c r="J307" s="270"/>
      <c r="K307" s="270"/>
      <c r="L307" s="274"/>
      <c r="M307" s="275"/>
      <c r="N307" s="276"/>
      <c r="O307" s="276"/>
      <c r="P307" s="276"/>
      <c r="Q307" s="276"/>
      <c r="R307" s="276"/>
      <c r="S307" s="276"/>
      <c r="T307" s="277"/>
      <c r="U307" s="15"/>
      <c r="V307" s="15"/>
      <c r="W307" s="15"/>
      <c r="X307" s="15"/>
      <c r="Y307" s="15"/>
      <c r="Z307" s="15"/>
      <c r="AA307" s="15"/>
      <c r="AB307" s="15"/>
      <c r="AC307" s="15"/>
      <c r="AD307" s="15"/>
      <c r="AE307" s="15"/>
      <c r="AT307" s="278" t="s">
        <v>361</v>
      </c>
      <c r="AU307" s="278" t="s">
        <v>86</v>
      </c>
      <c r="AV307" s="15" t="s">
        <v>84</v>
      </c>
      <c r="AW307" s="15" t="s">
        <v>32</v>
      </c>
      <c r="AX307" s="15" t="s">
        <v>76</v>
      </c>
      <c r="AY307" s="278" t="s">
        <v>350</v>
      </c>
    </row>
    <row r="308" s="15" customFormat="1">
      <c r="A308" s="15"/>
      <c r="B308" s="269"/>
      <c r="C308" s="270"/>
      <c r="D308" s="242" t="s">
        <v>361</v>
      </c>
      <c r="E308" s="271" t="s">
        <v>1</v>
      </c>
      <c r="F308" s="272" t="s">
        <v>8765</v>
      </c>
      <c r="G308" s="270"/>
      <c r="H308" s="271" t="s">
        <v>1</v>
      </c>
      <c r="I308" s="273"/>
      <c r="J308" s="270"/>
      <c r="K308" s="270"/>
      <c r="L308" s="274"/>
      <c r="M308" s="275"/>
      <c r="N308" s="276"/>
      <c r="O308" s="276"/>
      <c r="P308" s="276"/>
      <c r="Q308" s="276"/>
      <c r="R308" s="276"/>
      <c r="S308" s="276"/>
      <c r="T308" s="277"/>
      <c r="U308" s="15"/>
      <c r="V308" s="15"/>
      <c r="W308" s="15"/>
      <c r="X308" s="15"/>
      <c r="Y308" s="15"/>
      <c r="Z308" s="15"/>
      <c r="AA308" s="15"/>
      <c r="AB308" s="15"/>
      <c r="AC308" s="15"/>
      <c r="AD308" s="15"/>
      <c r="AE308" s="15"/>
      <c r="AT308" s="278" t="s">
        <v>361</v>
      </c>
      <c r="AU308" s="278" t="s">
        <v>86</v>
      </c>
      <c r="AV308" s="15" t="s">
        <v>84</v>
      </c>
      <c r="AW308" s="15" t="s">
        <v>32</v>
      </c>
      <c r="AX308" s="15" t="s">
        <v>76</v>
      </c>
      <c r="AY308" s="278" t="s">
        <v>350</v>
      </c>
    </row>
    <row r="309" s="13" customFormat="1">
      <c r="A309" s="13"/>
      <c r="B309" s="247"/>
      <c r="C309" s="248"/>
      <c r="D309" s="242" t="s">
        <v>361</v>
      </c>
      <c r="E309" s="249" t="s">
        <v>1</v>
      </c>
      <c r="F309" s="250" t="s">
        <v>8821</v>
      </c>
      <c r="G309" s="248"/>
      <c r="H309" s="251">
        <v>147</v>
      </c>
      <c r="I309" s="252"/>
      <c r="J309" s="248"/>
      <c r="K309" s="248"/>
      <c r="L309" s="253"/>
      <c r="M309" s="254"/>
      <c r="N309" s="255"/>
      <c r="O309" s="255"/>
      <c r="P309" s="255"/>
      <c r="Q309" s="255"/>
      <c r="R309" s="255"/>
      <c r="S309" s="255"/>
      <c r="T309" s="256"/>
      <c r="U309" s="13"/>
      <c r="V309" s="13"/>
      <c r="W309" s="13"/>
      <c r="X309" s="13"/>
      <c r="Y309" s="13"/>
      <c r="Z309" s="13"/>
      <c r="AA309" s="13"/>
      <c r="AB309" s="13"/>
      <c r="AC309" s="13"/>
      <c r="AD309" s="13"/>
      <c r="AE309" s="13"/>
      <c r="AT309" s="257" t="s">
        <v>361</v>
      </c>
      <c r="AU309" s="257" t="s">
        <v>86</v>
      </c>
      <c r="AV309" s="13" t="s">
        <v>86</v>
      </c>
      <c r="AW309" s="13" t="s">
        <v>32</v>
      </c>
      <c r="AX309" s="13" t="s">
        <v>76</v>
      </c>
      <c r="AY309" s="257" t="s">
        <v>350</v>
      </c>
    </row>
    <row r="310" s="14" customFormat="1">
      <c r="A310" s="14"/>
      <c r="B310" s="258"/>
      <c r="C310" s="259"/>
      <c r="D310" s="242" t="s">
        <v>361</v>
      </c>
      <c r="E310" s="260" t="s">
        <v>1</v>
      </c>
      <c r="F310" s="261" t="s">
        <v>364</v>
      </c>
      <c r="G310" s="259"/>
      <c r="H310" s="262">
        <v>147</v>
      </c>
      <c r="I310" s="263"/>
      <c r="J310" s="259"/>
      <c r="K310" s="259"/>
      <c r="L310" s="264"/>
      <c r="M310" s="265"/>
      <c r="N310" s="266"/>
      <c r="O310" s="266"/>
      <c r="P310" s="266"/>
      <c r="Q310" s="266"/>
      <c r="R310" s="266"/>
      <c r="S310" s="266"/>
      <c r="T310" s="267"/>
      <c r="U310" s="14"/>
      <c r="V310" s="14"/>
      <c r="W310" s="14"/>
      <c r="X310" s="14"/>
      <c r="Y310" s="14"/>
      <c r="Z310" s="14"/>
      <c r="AA310" s="14"/>
      <c r="AB310" s="14"/>
      <c r="AC310" s="14"/>
      <c r="AD310" s="14"/>
      <c r="AE310" s="14"/>
      <c r="AT310" s="268" t="s">
        <v>361</v>
      </c>
      <c r="AU310" s="268" t="s">
        <v>86</v>
      </c>
      <c r="AV310" s="14" t="s">
        <v>357</v>
      </c>
      <c r="AW310" s="14" t="s">
        <v>32</v>
      </c>
      <c r="AX310" s="14" t="s">
        <v>84</v>
      </c>
      <c r="AY310" s="268" t="s">
        <v>350</v>
      </c>
    </row>
    <row r="311" s="2" customFormat="1" ht="24.15" customHeight="1">
      <c r="A311" s="39"/>
      <c r="B311" s="40"/>
      <c r="C311" s="295" t="s">
        <v>729</v>
      </c>
      <c r="D311" s="295" t="s">
        <v>1347</v>
      </c>
      <c r="E311" s="296" t="s">
        <v>8822</v>
      </c>
      <c r="F311" s="297" t="s">
        <v>8823</v>
      </c>
      <c r="G311" s="298" t="s">
        <v>551</v>
      </c>
      <c r="H311" s="299">
        <v>28</v>
      </c>
      <c r="I311" s="300"/>
      <c r="J311" s="301">
        <f>ROUND(I311*H311,2)</f>
        <v>0</v>
      </c>
      <c r="K311" s="297" t="s">
        <v>385</v>
      </c>
      <c r="L311" s="302"/>
      <c r="M311" s="303" t="s">
        <v>1</v>
      </c>
      <c r="N311" s="304" t="s">
        <v>41</v>
      </c>
      <c r="O311" s="92"/>
      <c r="P311" s="238">
        <f>O311*H311</f>
        <v>0</v>
      </c>
      <c r="Q311" s="238">
        <v>0</v>
      </c>
      <c r="R311" s="238">
        <f>Q311*H311</f>
        <v>0</v>
      </c>
      <c r="S311" s="238">
        <v>0</v>
      </c>
      <c r="T311" s="239">
        <f>S311*H311</f>
        <v>0</v>
      </c>
      <c r="U311" s="39"/>
      <c r="V311" s="39"/>
      <c r="W311" s="39"/>
      <c r="X311" s="39"/>
      <c r="Y311" s="39"/>
      <c r="Z311" s="39"/>
      <c r="AA311" s="39"/>
      <c r="AB311" s="39"/>
      <c r="AC311" s="39"/>
      <c r="AD311" s="39"/>
      <c r="AE311" s="39"/>
      <c r="AR311" s="240" t="s">
        <v>695</v>
      </c>
      <c r="AT311" s="240" t="s">
        <v>1347</v>
      </c>
      <c r="AU311" s="240" t="s">
        <v>86</v>
      </c>
      <c r="AY311" s="18" t="s">
        <v>350</v>
      </c>
      <c r="BE311" s="241">
        <f>IF(N311="základní",J311,0)</f>
        <v>0</v>
      </c>
      <c r="BF311" s="241">
        <f>IF(N311="snížená",J311,0)</f>
        <v>0</v>
      </c>
      <c r="BG311" s="241">
        <f>IF(N311="zákl. přenesená",J311,0)</f>
        <v>0</v>
      </c>
      <c r="BH311" s="241">
        <f>IF(N311="sníž. přenesená",J311,0)</f>
        <v>0</v>
      </c>
      <c r="BI311" s="241">
        <f>IF(N311="nulová",J311,0)</f>
        <v>0</v>
      </c>
      <c r="BJ311" s="18" t="s">
        <v>84</v>
      </c>
      <c r="BK311" s="241">
        <f>ROUND(I311*H311,2)</f>
        <v>0</v>
      </c>
      <c r="BL311" s="18" t="s">
        <v>530</v>
      </c>
      <c r="BM311" s="240" t="s">
        <v>804</v>
      </c>
    </row>
    <row r="312" s="2" customFormat="1">
      <c r="A312" s="39"/>
      <c r="B312" s="40"/>
      <c r="C312" s="41"/>
      <c r="D312" s="242" t="s">
        <v>359</v>
      </c>
      <c r="E312" s="41"/>
      <c r="F312" s="243" t="s">
        <v>8823</v>
      </c>
      <c r="G312" s="41"/>
      <c r="H312" s="41"/>
      <c r="I312" s="244"/>
      <c r="J312" s="41"/>
      <c r="K312" s="41"/>
      <c r="L312" s="45"/>
      <c r="M312" s="245"/>
      <c r="N312" s="246"/>
      <c r="O312" s="92"/>
      <c r="P312" s="92"/>
      <c r="Q312" s="92"/>
      <c r="R312" s="92"/>
      <c r="S312" s="92"/>
      <c r="T312" s="93"/>
      <c r="U312" s="39"/>
      <c r="V312" s="39"/>
      <c r="W312" s="39"/>
      <c r="X312" s="39"/>
      <c r="Y312" s="39"/>
      <c r="Z312" s="39"/>
      <c r="AA312" s="39"/>
      <c r="AB312" s="39"/>
      <c r="AC312" s="39"/>
      <c r="AD312" s="39"/>
      <c r="AE312" s="39"/>
      <c r="AT312" s="18" t="s">
        <v>359</v>
      </c>
      <c r="AU312" s="18" t="s">
        <v>86</v>
      </c>
    </row>
    <row r="313" s="2" customFormat="1" ht="24.15" customHeight="1">
      <c r="A313" s="39"/>
      <c r="B313" s="40"/>
      <c r="C313" s="295" t="s">
        <v>735</v>
      </c>
      <c r="D313" s="295" t="s">
        <v>1347</v>
      </c>
      <c r="E313" s="296" t="s">
        <v>8824</v>
      </c>
      <c r="F313" s="297" t="s">
        <v>8825</v>
      </c>
      <c r="G313" s="298" t="s">
        <v>551</v>
      </c>
      <c r="H313" s="299">
        <v>44</v>
      </c>
      <c r="I313" s="300"/>
      <c r="J313" s="301">
        <f>ROUND(I313*H313,2)</f>
        <v>0</v>
      </c>
      <c r="K313" s="297" t="s">
        <v>385</v>
      </c>
      <c r="L313" s="302"/>
      <c r="M313" s="303" t="s">
        <v>1</v>
      </c>
      <c r="N313" s="304" t="s">
        <v>41</v>
      </c>
      <c r="O313" s="92"/>
      <c r="P313" s="238">
        <f>O313*H313</f>
        <v>0</v>
      </c>
      <c r="Q313" s="238">
        <v>0</v>
      </c>
      <c r="R313" s="238">
        <f>Q313*H313</f>
        <v>0</v>
      </c>
      <c r="S313" s="238">
        <v>0</v>
      </c>
      <c r="T313" s="239">
        <f>S313*H313</f>
        <v>0</v>
      </c>
      <c r="U313" s="39"/>
      <c r="V313" s="39"/>
      <c r="W313" s="39"/>
      <c r="X313" s="39"/>
      <c r="Y313" s="39"/>
      <c r="Z313" s="39"/>
      <c r="AA313" s="39"/>
      <c r="AB313" s="39"/>
      <c r="AC313" s="39"/>
      <c r="AD313" s="39"/>
      <c r="AE313" s="39"/>
      <c r="AR313" s="240" t="s">
        <v>695</v>
      </c>
      <c r="AT313" s="240" t="s">
        <v>1347</v>
      </c>
      <c r="AU313" s="240" t="s">
        <v>86</v>
      </c>
      <c r="AY313" s="18" t="s">
        <v>350</v>
      </c>
      <c r="BE313" s="241">
        <f>IF(N313="základní",J313,0)</f>
        <v>0</v>
      </c>
      <c r="BF313" s="241">
        <f>IF(N313="snížená",J313,0)</f>
        <v>0</v>
      </c>
      <c r="BG313" s="241">
        <f>IF(N313="zákl. přenesená",J313,0)</f>
        <v>0</v>
      </c>
      <c r="BH313" s="241">
        <f>IF(N313="sníž. přenesená",J313,0)</f>
        <v>0</v>
      </c>
      <c r="BI313" s="241">
        <f>IF(N313="nulová",J313,0)</f>
        <v>0</v>
      </c>
      <c r="BJ313" s="18" t="s">
        <v>84</v>
      </c>
      <c r="BK313" s="241">
        <f>ROUND(I313*H313,2)</f>
        <v>0</v>
      </c>
      <c r="BL313" s="18" t="s">
        <v>530</v>
      </c>
      <c r="BM313" s="240" t="s">
        <v>865</v>
      </c>
    </row>
    <row r="314" s="2" customFormat="1">
      <c r="A314" s="39"/>
      <c r="B314" s="40"/>
      <c r="C314" s="41"/>
      <c r="D314" s="242" t="s">
        <v>359</v>
      </c>
      <c r="E314" s="41"/>
      <c r="F314" s="243" t="s">
        <v>8825</v>
      </c>
      <c r="G314" s="41"/>
      <c r="H314" s="41"/>
      <c r="I314" s="244"/>
      <c r="J314" s="41"/>
      <c r="K314" s="41"/>
      <c r="L314" s="45"/>
      <c r="M314" s="245"/>
      <c r="N314" s="246"/>
      <c r="O314" s="92"/>
      <c r="P314" s="92"/>
      <c r="Q314" s="92"/>
      <c r="R314" s="92"/>
      <c r="S314" s="92"/>
      <c r="T314" s="93"/>
      <c r="U314" s="39"/>
      <c r="V314" s="39"/>
      <c r="W314" s="39"/>
      <c r="X314" s="39"/>
      <c r="Y314" s="39"/>
      <c r="Z314" s="39"/>
      <c r="AA314" s="39"/>
      <c r="AB314" s="39"/>
      <c r="AC314" s="39"/>
      <c r="AD314" s="39"/>
      <c r="AE314" s="39"/>
      <c r="AT314" s="18" t="s">
        <v>359</v>
      </c>
      <c r="AU314" s="18" t="s">
        <v>86</v>
      </c>
    </row>
    <row r="315" s="2" customFormat="1" ht="24.15" customHeight="1">
      <c r="A315" s="39"/>
      <c r="B315" s="40"/>
      <c r="C315" s="295" t="s">
        <v>742</v>
      </c>
      <c r="D315" s="295" t="s">
        <v>1347</v>
      </c>
      <c r="E315" s="296" t="s">
        <v>8826</v>
      </c>
      <c r="F315" s="297" t="s">
        <v>8827</v>
      </c>
      <c r="G315" s="298" t="s">
        <v>551</v>
      </c>
      <c r="H315" s="299">
        <v>75</v>
      </c>
      <c r="I315" s="300"/>
      <c r="J315" s="301">
        <f>ROUND(I315*H315,2)</f>
        <v>0</v>
      </c>
      <c r="K315" s="297" t="s">
        <v>385</v>
      </c>
      <c r="L315" s="302"/>
      <c r="M315" s="303" t="s">
        <v>1</v>
      </c>
      <c r="N315" s="304" t="s">
        <v>41</v>
      </c>
      <c r="O315" s="92"/>
      <c r="P315" s="238">
        <f>O315*H315</f>
        <v>0</v>
      </c>
      <c r="Q315" s="238">
        <v>0</v>
      </c>
      <c r="R315" s="238">
        <f>Q315*H315</f>
        <v>0</v>
      </c>
      <c r="S315" s="238">
        <v>0</v>
      </c>
      <c r="T315" s="239">
        <f>S315*H315</f>
        <v>0</v>
      </c>
      <c r="U315" s="39"/>
      <c r="V315" s="39"/>
      <c r="W315" s="39"/>
      <c r="X315" s="39"/>
      <c r="Y315" s="39"/>
      <c r="Z315" s="39"/>
      <c r="AA315" s="39"/>
      <c r="AB315" s="39"/>
      <c r="AC315" s="39"/>
      <c r="AD315" s="39"/>
      <c r="AE315" s="39"/>
      <c r="AR315" s="240" t="s">
        <v>695</v>
      </c>
      <c r="AT315" s="240" t="s">
        <v>1347</v>
      </c>
      <c r="AU315" s="240" t="s">
        <v>86</v>
      </c>
      <c r="AY315" s="18" t="s">
        <v>350</v>
      </c>
      <c r="BE315" s="241">
        <f>IF(N315="základní",J315,0)</f>
        <v>0</v>
      </c>
      <c r="BF315" s="241">
        <f>IF(N315="snížená",J315,0)</f>
        <v>0</v>
      </c>
      <c r="BG315" s="241">
        <f>IF(N315="zákl. přenesená",J315,0)</f>
        <v>0</v>
      </c>
      <c r="BH315" s="241">
        <f>IF(N315="sníž. přenesená",J315,0)</f>
        <v>0</v>
      </c>
      <c r="BI315" s="241">
        <f>IF(N315="nulová",J315,0)</f>
        <v>0</v>
      </c>
      <c r="BJ315" s="18" t="s">
        <v>84</v>
      </c>
      <c r="BK315" s="241">
        <f>ROUND(I315*H315,2)</f>
        <v>0</v>
      </c>
      <c r="BL315" s="18" t="s">
        <v>530</v>
      </c>
      <c r="BM315" s="240" t="s">
        <v>1859</v>
      </c>
    </row>
    <row r="316" s="2" customFormat="1">
      <c r="A316" s="39"/>
      <c r="B316" s="40"/>
      <c r="C316" s="41"/>
      <c r="D316" s="242" t="s">
        <v>359</v>
      </c>
      <c r="E316" s="41"/>
      <c r="F316" s="243" t="s">
        <v>8827</v>
      </c>
      <c r="G316" s="41"/>
      <c r="H316" s="41"/>
      <c r="I316" s="244"/>
      <c r="J316" s="41"/>
      <c r="K316" s="41"/>
      <c r="L316" s="45"/>
      <c r="M316" s="245"/>
      <c r="N316" s="246"/>
      <c r="O316" s="92"/>
      <c r="P316" s="92"/>
      <c r="Q316" s="92"/>
      <c r="R316" s="92"/>
      <c r="S316" s="92"/>
      <c r="T316" s="93"/>
      <c r="U316" s="39"/>
      <c r="V316" s="39"/>
      <c r="W316" s="39"/>
      <c r="X316" s="39"/>
      <c r="Y316" s="39"/>
      <c r="Z316" s="39"/>
      <c r="AA316" s="39"/>
      <c r="AB316" s="39"/>
      <c r="AC316" s="39"/>
      <c r="AD316" s="39"/>
      <c r="AE316" s="39"/>
      <c r="AT316" s="18" t="s">
        <v>359</v>
      </c>
      <c r="AU316" s="18" t="s">
        <v>86</v>
      </c>
    </row>
    <row r="317" s="2" customFormat="1" ht="44.25" customHeight="1">
      <c r="A317" s="39"/>
      <c r="B317" s="40"/>
      <c r="C317" s="229" t="s">
        <v>748</v>
      </c>
      <c r="D317" s="229" t="s">
        <v>352</v>
      </c>
      <c r="E317" s="230" t="s">
        <v>8828</v>
      </c>
      <c r="F317" s="231" t="s">
        <v>8829</v>
      </c>
      <c r="G317" s="232" t="s">
        <v>483</v>
      </c>
      <c r="H317" s="233">
        <v>0.11700000000000001</v>
      </c>
      <c r="I317" s="234"/>
      <c r="J317" s="235">
        <f>ROUND(I317*H317,2)</f>
        <v>0</v>
      </c>
      <c r="K317" s="231" t="s">
        <v>385</v>
      </c>
      <c r="L317" s="45"/>
      <c r="M317" s="236" t="s">
        <v>1</v>
      </c>
      <c r="N317" s="237" t="s">
        <v>41</v>
      </c>
      <c r="O317" s="92"/>
      <c r="P317" s="238">
        <f>O317*H317</f>
        <v>0</v>
      </c>
      <c r="Q317" s="238">
        <v>0</v>
      </c>
      <c r="R317" s="238">
        <f>Q317*H317</f>
        <v>0</v>
      </c>
      <c r="S317" s="238">
        <v>0</v>
      </c>
      <c r="T317" s="239">
        <f>S317*H317</f>
        <v>0</v>
      </c>
      <c r="U317" s="39"/>
      <c r="V317" s="39"/>
      <c r="W317" s="39"/>
      <c r="X317" s="39"/>
      <c r="Y317" s="39"/>
      <c r="Z317" s="39"/>
      <c r="AA317" s="39"/>
      <c r="AB317" s="39"/>
      <c r="AC317" s="39"/>
      <c r="AD317" s="39"/>
      <c r="AE317" s="39"/>
      <c r="AR317" s="240" t="s">
        <v>530</v>
      </c>
      <c r="AT317" s="240" t="s">
        <v>352</v>
      </c>
      <c r="AU317" s="240" t="s">
        <v>86</v>
      </c>
      <c r="AY317" s="18" t="s">
        <v>350</v>
      </c>
      <c r="BE317" s="241">
        <f>IF(N317="základní",J317,0)</f>
        <v>0</v>
      </c>
      <c r="BF317" s="241">
        <f>IF(N317="snížená",J317,0)</f>
        <v>0</v>
      </c>
      <c r="BG317" s="241">
        <f>IF(N317="zákl. přenesená",J317,0)</f>
        <v>0</v>
      </c>
      <c r="BH317" s="241">
        <f>IF(N317="sníž. přenesená",J317,0)</f>
        <v>0</v>
      </c>
      <c r="BI317" s="241">
        <f>IF(N317="nulová",J317,0)</f>
        <v>0</v>
      </c>
      <c r="BJ317" s="18" t="s">
        <v>84</v>
      </c>
      <c r="BK317" s="241">
        <f>ROUND(I317*H317,2)</f>
        <v>0</v>
      </c>
      <c r="BL317" s="18" t="s">
        <v>530</v>
      </c>
      <c r="BM317" s="240" t="s">
        <v>1871</v>
      </c>
    </row>
    <row r="318" s="2" customFormat="1">
      <c r="A318" s="39"/>
      <c r="B318" s="40"/>
      <c r="C318" s="41"/>
      <c r="D318" s="242" t="s">
        <v>359</v>
      </c>
      <c r="E318" s="41"/>
      <c r="F318" s="243" t="s">
        <v>8829</v>
      </c>
      <c r="G318" s="41"/>
      <c r="H318" s="41"/>
      <c r="I318" s="244"/>
      <c r="J318" s="41"/>
      <c r="K318" s="41"/>
      <c r="L318" s="45"/>
      <c r="M318" s="245"/>
      <c r="N318" s="246"/>
      <c r="O318" s="92"/>
      <c r="P318" s="92"/>
      <c r="Q318" s="92"/>
      <c r="R318" s="92"/>
      <c r="S318" s="92"/>
      <c r="T318" s="93"/>
      <c r="U318" s="39"/>
      <c r="V318" s="39"/>
      <c r="W318" s="39"/>
      <c r="X318" s="39"/>
      <c r="Y318" s="39"/>
      <c r="Z318" s="39"/>
      <c r="AA318" s="39"/>
      <c r="AB318" s="39"/>
      <c r="AC318" s="39"/>
      <c r="AD318" s="39"/>
      <c r="AE318" s="39"/>
      <c r="AT318" s="18" t="s">
        <v>359</v>
      </c>
      <c r="AU318" s="18" t="s">
        <v>86</v>
      </c>
    </row>
    <row r="319" s="2" customFormat="1" ht="49.05" customHeight="1">
      <c r="A319" s="39"/>
      <c r="B319" s="40"/>
      <c r="C319" s="229" t="s">
        <v>761</v>
      </c>
      <c r="D319" s="229" t="s">
        <v>352</v>
      </c>
      <c r="E319" s="230" t="s">
        <v>8830</v>
      </c>
      <c r="F319" s="231" t="s">
        <v>8831</v>
      </c>
      <c r="G319" s="232" t="s">
        <v>483</v>
      </c>
      <c r="H319" s="233">
        <v>0.11700000000000001</v>
      </c>
      <c r="I319" s="234"/>
      <c r="J319" s="235">
        <f>ROUND(I319*H319,2)</f>
        <v>0</v>
      </c>
      <c r="K319" s="231" t="s">
        <v>385</v>
      </c>
      <c r="L319" s="45"/>
      <c r="M319" s="236" t="s">
        <v>1</v>
      </c>
      <c r="N319" s="237" t="s">
        <v>41</v>
      </c>
      <c r="O319" s="92"/>
      <c r="P319" s="238">
        <f>O319*H319</f>
        <v>0</v>
      </c>
      <c r="Q319" s="238">
        <v>0</v>
      </c>
      <c r="R319" s="238">
        <f>Q319*H319</f>
        <v>0</v>
      </c>
      <c r="S319" s="238">
        <v>0</v>
      </c>
      <c r="T319" s="239">
        <f>S319*H319</f>
        <v>0</v>
      </c>
      <c r="U319" s="39"/>
      <c r="V319" s="39"/>
      <c r="W319" s="39"/>
      <c r="X319" s="39"/>
      <c r="Y319" s="39"/>
      <c r="Z319" s="39"/>
      <c r="AA319" s="39"/>
      <c r="AB319" s="39"/>
      <c r="AC319" s="39"/>
      <c r="AD319" s="39"/>
      <c r="AE319" s="39"/>
      <c r="AR319" s="240" t="s">
        <v>530</v>
      </c>
      <c r="AT319" s="240" t="s">
        <v>352</v>
      </c>
      <c r="AU319" s="240" t="s">
        <v>86</v>
      </c>
      <c r="AY319" s="18" t="s">
        <v>350</v>
      </c>
      <c r="BE319" s="241">
        <f>IF(N319="základní",J319,0)</f>
        <v>0</v>
      </c>
      <c r="BF319" s="241">
        <f>IF(N319="snížená",J319,0)</f>
        <v>0</v>
      </c>
      <c r="BG319" s="241">
        <f>IF(N319="zákl. přenesená",J319,0)</f>
        <v>0</v>
      </c>
      <c r="BH319" s="241">
        <f>IF(N319="sníž. přenesená",J319,0)</f>
        <v>0</v>
      </c>
      <c r="BI319" s="241">
        <f>IF(N319="nulová",J319,0)</f>
        <v>0</v>
      </c>
      <c r="BJ319" s="18" t="s">
        <v>84</v>
      </c>
      <c r="BK319" s="241">
        <f>ROUND(I319*H319,2)</f>
        <v>0</v>
      </c>
      <c r="BL319" s="18" t="s">
        <v>530</v>
      </c>
      <c r="BM319" s="240" t="s">
        <v>1881</v>
      </c>
    </row>
    <row r="320" s="2" customFormat="1">
      <c r="A320" s="39"/>
      <c r="B320" s="40"/>
      <c r="C320" s="41"/>
      <c r="D320" s="242" t="s">
        <v>359</v>
      </c>
      <c r="E320" s="41"/>
      <c r="F320" s="243" t="s">
        <v>8831</v>
      </c>
      <c r="G320" s="41"/>
      <c r="H320" s="41"/>
      <c r="I320" s="244"/>
      <c r="J320" s="41"/>
      <c r="K320" s="41"/>
      <c r="L320" s="45"/>
      <c r="M320" s="245"/>
      <c r="N320" s="246"/>
      <c r="O320" s="92"/>
      <c r="P320" s="92"/>
      <c r="Q320" s="92"/>
      <c r="R320" s="92"/>
      <c r="S320" s="92"/>
      <c r="T320" s="93"/>
      <c r="U320" s="39"/>
      <c r="V320" s="39"/>
      <c r="W320" s="39"/>
      <c r="X320" s="39"/>
      <c r="Y320" s="39"/>
      <c r="Z320" s="39"/>
      <c r="AA320" s="39"/>
      <c r="AB320" s="39"/>
      <c r="AC320" s="39"/>
      <c r="AD320" s="39"/>
      <c r="AE320" s="39"/>
      <c r="AT320" s="18" t="s">
        <v>359</v>
      </c>
      <c r="AU320" s="18" t="s">
        <v>86</v>
      </c>
    </row>
    <row r="321" s="2" customFormat="1" ht="49.05" customHeight="1">
      <c r="A321" s="39"/>
      <c r="B321" s="40"/>
      <c r="C321" s="229" t="s">
        <v>767</v>
      </c>
      <c r="D321" s="229" t="s">
        <v>352</v>
      </c>
      <c r="E321" s="230" t="s">
        <v>8832</v>
      </c>
      <c r="F321" s="231" t="s">
        <v>8833</v>
      </c>
      <c r="G321" s="232" t="s">
        <v>483</v>
      </c>
      <c r="H321" s="233">
        <v>0.11700000000000001</v>
      </c>
      <c r="I321" s="234"/>
      <c r="J321" s="235">
        <f>ROUND(I321*H321,2)</f>
        <v>0</v>
      </c>
      <c r="K321" s="231" t="s">
        <v>385</v>
      </c>
      <c r="L321" s="45"/>
      <c r="M321" s="236" t="s">
        <v>1</v>
      </c>
      <c r="N321" s="237" t="s">
        <v>41</v>
      </c>
      <c r="O321" s="92"/>
      <c r="P321" s="238">
        <f>O321*H321</f>
        <v>0</v>
      </c>
      <c r="Q321" s="238">
        <v>0</v>
      </c>
      <c r="R321" s="238">
        <f>Q321*H321</f>
        <v>0</v>
      </c>
      <c r="S321" s="238">
        <v>0</v>
      </c>
      <c r="T321" s="239">
        <f>S321*H321</f>
        <v>0</v>
      </c>
      <c r="U321" s="39"/>
      <c r="V321" s="39"/>
      <c r="W321" s="39"/>
      <c r="X321" s="39"/>
      <c r="Y321" s="39"/>
      <c r="Z321" s="39"/>
      <c r="AA321" s="39"/>
      <c r="AB321" s="39"/>
      <c r="AC321" s="39"/>
      <c r="AD321" s="39"/>
      <c r="AE321" s="39"/>
      <c r="AR321" s="240" t="s">
        <v>530</v>
      </c>
      <c r="AT321" s="240" t="s">
        <v>352</v>
      </c>
      <c r="AU321" s="240" t="s">
        <v>86</v>
      </c>
      <c r="AY321" s="18" t="s">
        <v>350</v>
      </c>
      <c r="BE321" s="241">
        <f>IF(N321="základní",J321,0)</f>
        <v>0</v>
      </c>
      <c r="BF321" s="241">
        <f>IF(N321="snížená",J321,0)</f>
        <v>0</v>
      </c>
      <c r="BG321" s="241">
        <f>IF(N321="zákl. přenesená",J321,0)</f>
        <v>0</v>
      </c>
      <c r="BH321" s="241">
        <f>IF(N321="sníž. přenesená",J321,0)</f>
        <v>0</v>
      </c>
      <c r="BI321" s="241">
        <f>IF(N321="nulová",J321,0)</f>
        <v>0</v>
      </c>
      <c r="BJ321" s="18" t="s">
        <v>84</v>
      </c>
      <c r="BK321" s="241">
        <f>ROUND(I321*H321,2)</f>
        <v>0</v>
      </c>
      <c r="BL321" s="18" t="s">
        <v>530</v>
      </c>
      <c r="BM321" s="240" t="s">
        <v>1931</v>
      </c>
    </row>
    <row r="322" s="2" customFormat="1">
      <c r="A322" s="39"/>
      <c r="B322" s="40"/>
      <c r="C322" s="41"/>
      <c r="D322" s="242" t="s">
        <v>359</v>
      </c>
      <c r="E322" s="41"/>
      <c r="F322" s="243" t="s">
        <v>8833</v>
      </c>
      <c r="G322" s="41"/>
      <c r="H322" s="41"/>
      <c r="I322" s="244"/>
      <c r="J322" s="41"/>
      <c r="K322" s="41"/>
      <c r="L322" s="45"/>
      <c r="M322" s="245"/>
      <c r="N322" s="246"/>
      <c r="O322" s="92"/>
      <c r="P322" s="92"/>
      <c r="Q322" s="92"/>
      <c r="R322" s="92"/>
      <c r="S322" s="92"/>
      <c r="T322" s="93"/>
      <c r="U322" s="39"/>
      <c r="V322" s="39"/>
      <c r="W322" s="39"/>
      <c r="X322" s="39"/>
      <c r="Y322" s="39"/>
      <c r="Z322" s="39"/>
      <c r="AA322" s="39"/>
      <c r="AB322" s="39"/>
      <c r="AC322" s="39"/>
      <c r="AD322" s="39"/>
      <c r="AE322" s="39"/>
      <c r="AT322" s="18" t="s">
        <v>359</v>
      </c>
      <c r="AU322" s="18" t="s">
        <v>86</v>
      </c>
    </row>
    <row r="323" s="12" customFormat="1" ht="22.8" customHeight="1">
      <c r="A323" s="12"/>
      <c r="B323" s="213"/>
      <c r="C323" s="214"/>
      <c r="D323" s="215" t="s">
        <v>75</v>
      </c>
      <c r="E323" s="227" t="s">
        <v>8834</v>
      </c>
      <c r="F323" s="227" t="s">
        <v>8835</v>
      </c>
      <c r="G323" s="214"/>
      <c r="H323" s="214"/>
      <c r="I323" s="217"/>
      <c r="J323" s="228">
        <f>BK323</f>
        <v>0</v>
      </c>
      <c r="K323" s="214"/>
      <c r="L323" s="219"/>
      <c r="M323" s="220"/>
      <c r="N323" s="221"/>
      <c r="O323" s="221"/>
      <c r="P323" s="222">
        <f>SUM(P324:P413)</f>
        <v>0</v>
      </c>
      <c r="Q323" s="221"/>
      <c r="R323" s="222">
        <f>SUM(R324:R413)</f>
        <v>0</v>
      </c>
      <c r="S323" s="221"/>
      <c r="T323" s="223">
        <f>SUM(T324:T413)</f>
        <v>0</v>
      </c>
      <c r="U323" s="12"/>
      <c r="V323" s="12"/>
      <c r="W323" s="12"/>
      <c r="X323" s="12"/>
      <c r="Y323" s="12"/>
      <c r="Z323" s="12"/>
      <c r="AA323" s="12"/>
      <c r="AB323" s="12"/>
      <c r="AC323" s="12"/>
      <c r="AD323" s="12"/>
      <c r="AE323" s="12"/>
      <c r="AR323" s="224" t="s">
        <v>86</v>
      </c>
      <c r="AT323" s="225" t="s">
        <v>75</v>
      </c>
      <c r="AU323" s="225" t="s">
        <v>84</v>
      </c>
      <c r="AY323" s="224" t="s">
        <v>350</v>
      </c>
      <c r="BK323" s="226">
        <f>SUM(BK324:BK413)</f>
        <v>0</v>
      </c>
    </row>
    <row r="324" s="2" customFormat="1" ht="16.5" customHeight="1">
      <c r="A324" s="39"/>
      <c r="B324" s="40"/>
      <c r="C324" s="229" t="s">
        <v>821</v>
      </c>
      <c r="D324" s="229" t="s">
        <v>352</v>
      </c>
      <c r="E324" s="230" t="s">
        <v>8836</v>
      </c>
      <c r="F324" s="231" t="s">
        <v>8837</v>
      </c>
      <c r="G324" s="232" t="s">
        <v>497</v>
      </c>
      <c r="H324" s="233">
        <v>1</v>
      </c>
      <c r="I324" s="234"/>
      <c r="J324" s="235">
        <f>ROUND(I324*H324,2)</f>
        <v>0</v>
      </c>
      <c r="K324" s="231" t="s">
        <v>8838</v>
      </c>
      <c r="L324" s="45"/>
      <c r="M324" s="236" t="s">
        <v>1</v>
      </c>
      <c r="N324" s="237" t="s">
        <v>41</v>
      </c>
      <c r="O324" s="92"/>
      <c r="P324" s="238">
        <f>O324*H324</f>
        <v>0</v>
      </c>
      <c r="Q324" s="238">
        <v>0</v>
      </c>
      <c r="R324" s="238">
        <f>Q324*H324</f>
        <v>0</v>
      </c>
      <c r="S324" s="238">
        <v>0</v>
      </c>
      <c r="T324" s="239">
        <f>S324*H324</f>
        <v>0</v>
      </c>
      <c r="U324" s="39"/>
      <c r="V324" s="39"/>
      <c r="W324" s="39"/>
      <c r="X324" s="39"/>
      <c r="Y324" s="39"/>
      <c r="Z324" s="39"/>
      <c r="AA324" s="39"/>
      <c r="AB324" s="39"/>
      <c r="AC324" s="39"/>
      <c r="AD324" s="39"/>
      <c r="AE324" s="39"/>
      <c r="AR324" s="240" t="s">
        <v>530</v>
      </c>
      <c r="AT324" s="240" t="s">
        <v>352</v>
      </c>
      <c r="AU324" s="240" t="s">
        <v>86</v>
      </c>
      <c r="AY324" s="18" t="s">
        <v>350</v>
      </c>
      <c r="BE324" s="241">
        <f>IF(N324="základní",J324,0)</f>
        <v>0</v>
      </c>
      <c r="BF324" s="241">
        <f>IF(N324="snížená",J324,0)</f>
        <v>0</v>
      </c>
      <c r="BG324" s="241">
        <f>IF(N324="zákl. přenesená",J324,0)</f>
        <v>0</v>
      </c>
      <c r="BH324" s="241">
        <f>IF(N324="sníž. přenesená",J324,0)</f>
        <v>0</v>
      </c>
      <c r="BI324" s="241">
        <f>IF(N324="nulová",J324,0)</f>
        <v>0</v>
      </c>
      <c r="BJ324" s="18" t="s">
        <v>84</v>
      </c>
      <c r="BK324" s="241">
        <f>ROUND(I324*H324,2)</f>
        <v>0</v>
      </c>
      <c r="BL324" s="18" t="s">
        <v>530</v>
      </c>
      <c r="BM324" s="240" t="s">
        <v>1961</v>
      </c>
    </row>
    <row r="325" s="2" customFormat="1">
      <c r="A325" s="39"/>
      <c r="B325" s="40"/>
      <c r="C325" s="41"/>
      <c r="D325" s="242" t="s">
        <v>359</v>
      </c>
      <c r="E325" s="41"/>
      <c r="F325" s="243" t="s">
        <v>8837</v>
      </c>
      <c r="G325" s="41"/>
      <c r="H325" s="41"/>
      <c r="I325" s="244"/>
      <c r="J325" s="41"/>
      <c r="K325" s="41"/>
      <c r="L325" s="45"/>
      <c r="M325" s="245"/>
      <c r="N325" s="246"/>
      <c r="O325" s="92"/>
      <c r="P325" s="92"/>
      <c r="Q325" s="92"/>
      <c r="R325" s="92"/>
      <c r="S325" s="92"/>
      <c r="T325" s="93"/>
      <c r="U325" s="39"/>
      <c r="V325" s="39"/>
      <c r="W325" s="39"/>
      <c r="X325" s="39"/>
      <c r="Y325" s="39"/>
      <c r="Z325" s="39"/>
      <c r="AA325" s="39"/>
      <c r="AB325" s="39"/>
      <c r="AC325" s="39"/>
      <c r="AD325" s="39"/>
      <c r="AE325" s="39"/>
      <c r="AT325" s="18" t="s">
        <v>359</v>
      </c>
      <c r="AU325" s="18" t="s">
        <v>86</v>
      </c>
    </row>
    <row r="326" s="15" customFormat="1">
      <c r="A326" s="15"/>
      <c r="B326" s="269"/>
      <c r="C326" s="270"/>
      <c r="D326" s="242" t="s">
        <v>361</v>
      </c>
      <c r="E326" s="271" t="s">
        <v>1</v>
      </c>
      <c r="F326" s="272" t="s">
        <v>8733</v>
      </c>
      <c r="G326" s="270"/>
      <c r="H326" s="271" t="s">
        <v>1</v>
      </c>
      <c r="I326" s="273"/>
      <c r="J326" s="270"/>
      <c r="K326" s="270"/>
      <c r="L326" s="274"/>
      <c r="M326" s="275"/>
      <c r="N326" s="276"/>
      <c r="O326" s="276"/>
      <c r="P326" s="276"/>
      <c r="Q326" s="276"/>
      <c r="R326" s="276"/>
      <c r="S326" s="276"/>
      <c r="T326" s="277"/>
      <c r="U326" s="15"/>
      <c r="V326" s="15"/>
      <c r="W326" s="15"/>
      <c r="X326" s="15"/>
      <c r="Y326" s="15"/>
      <c r="Z326" s="15"/>
      <c r="AA326" s="15"/>
      <c r="AB326" s="15"/>
      <c r="AC326" s="15"/>
      <c r="AD326" s="15"/>
      <c r="AE326" s="15"/>
      <c r="AT326" s="278" t="s">
        <v>361</v>
      </c>
      <c r="AU326" s="278" t="s">
        <v>86</v>
      </c>
      <c r="AV326" s="15" t="s">
        <v>84</v>
      </c>
      <c r="AW326" s="15" t="s">
        <v>32</v>
      </c>
      <c r="AX326" s="15" t="s">
        <v>76</v>
      </c>
      <c r="AY326" s="278" t="s">
        <v>350</v>
      </c>
    </row>
    <row r="327" s="15" customFormat="1">
      <c r="A327" s="15"/>
      <c r="B327" s="269"/>
      <c r="C327" s="270"/>
      <c r="D327" s="242" t="s">
        <v>361</v>
      </c>
      <c r="E327" s="271" t="s">
        <v>1</v>
      </c>
      <c r="F327" s="272" t="s">
        <v>8734</v>
      </c>
      <c r="G327" s="270"/>
      <c r="H327" s="271" t="s">
        <v>1</v>
      </c>
      <c r="I327" s="273"/>
      <c r="J327" s="270"/>
      <c r="K327" s="270"/>
      <c r="L327" s="274"/>
      <c r="M327" s="275"/>
      <c r="N327" s="276"/>
      <c r="O327" s="276"/>
      <c r="P327" s="276"/>
      <c r="Q327" s="276"/>
      <c r="R327" s="276"/>
      <c r="S327" s="276"/>
      <c r="T327" s="277"/>
      <c r="U327" s="15"/>
      <c r="V327" s="15"/>
      <c r="W327" s="15"/>
      <c r="X327" s="15"/>
      <c r="Y327" s="15"/>
      <c r="Z327" s="15"/>
      <c r="AA327" s="15"/>
      <c r="AB327" s="15"/>
      <c r="AC327" s="15"/>
      <c r="AD327" s="15"/>
      <c r="AE327" s="15"/>
      <c r="AT327" s="278" t="s">
        <v>361</v>
      </c>
      <c r="AU327" s="278" t="s">
        <v>86</v>
      </c>
      <c r="AV327" s="15" t="s">
        <v>84</v>
      </c>
      <c r="AW327" s="15" t="s">
        <v>32</v>
      </c>
      <c r="AX327" s="15" t="s">
        <v>76</v>
      </c>
      <c r="AY327" s="278" t="s">
        <v>350</v>
      </c>
    </row>
    <row r="328" s="13" customFormat="1">
      <c r="A328" s="13"/>
      <c r="B328" s="247"/>
      <c r="C328" s="248"/>
      <c r="D328" s="242" t="s">
        <v>361</v>
      </c>
      <c r="E328" s="249" t="s">
        <v>1</v>
      </c>
      <c r="F328" s="250" t="s">
        <v>84</v>
      </c>
      <c r="G328" s="248"/>
      <c r="H328" s="251">
        <v>1</v>
      </c>
      <c r="I328" s="252"/>
      <c r="J328" s="248"/>
      <c r="K328" s="248"/>
      <c r="L328" s="253"/>
      <c r="M328" s="254"/>
      <c r="N328" s="255"/>
      <c r="O328" s="255"/>
      <c r="P328" s="255"/>
      <c r="Q328" s="255"/>
      <c r="R328" s="255"/>
      <c r="S328" s="255"/>
      <c r="T328" s="256"/>
      <c r="U328" s="13"/>
      <c r="V328" s="13"/>
      <c r="W328" s="13"/>
      <c r="X328" s="13"/>
      <c r="Y328" s="13"/>
      <c r="Z328" s="13"/>
      <c r="AA328" s="13"/>
      <c r="AB328" s="13"/>
      <c r="AC328" s="13"/>
      <c r="AD328" s="13"/>
      <c r="AE328" s="13"/>
      <c r="AT328" s="257" t="s">
        <v>361</v>
      </c>
      <c r="AU328" s="257" t="s">
        <v>86</v>
      </c>
      <c r="AV328" s="13" t="s">
        <v>86</v>
      </c>
      <c r="AW328" s="13" t="s">
        <v>32</v>
      </c>
      <c r="AX328" s="13" t="s">
        <v>76</v>
      </c>
      <c r="AY328" s="257" t="s">
        <v>350</v>
      </c>
    </row>
    <row r="329" s="14" customFormat="1">
      <c r="A329" s="14"/>
      <c r="B329" s="258"/>
      <c r="C329" s="259"/>
      <c r="D329" s="242" t="s">
        <v>361</v>
      </c>
      <c r="E329" s="260" t="s">
        <v>1</v>
      </c>
      <c r="F329" s="261" t="s">
        <v>364</v>
      </c>
      <c r="G329" s="259"/>
      <c r="H329" s="262">
        <v>1</v>
      </c>
      <c r="I329" s="263"/>
      <c r="J329" s="259"/>
      <c r="K329" s="259"/>
      <c r="L329" s="264"/>
      <c r="M329" s="265"/>
      <c r="N329" s="266"/>
      <c r="O329" s="266"/>
      <c r="P329" s="266"/>
      <c r="Q329" s="266"/>
      <c r="R329" s="266"/>
      <c r="S329" s="266"/>
      <c r="T329" s="267"/>
      <c r="U329" s="14"/>
      <c r="V329" s="14"/>
      <c r="W329" s="14"/>
      <c r="X329" s="14"/>
      <c r="Y329" s="14"/>
      <c r="Z329" s="14"/>
      <c r="AA329" s="14"/>
      <c r="AB329" s="14"/>
      <c r="AC329" s="14"/>
      <c r="AD329" s="14"/>
      <c r="AE329" s="14"/>
      <c r="AT329" s="268" t="s">
        <v>361</v>
      </c>
      <c r="AU329" s="268" t="s">
        <v>86</v>
      </c>
      <c r="AV329" s="14" t="s">
        <v>357</v>
      </c>
      <c r="AW329" s="14" t="s">
        <v>32</v>
      </c>
      <c r="AX329" s="14" t="s">
        <v>84</v>
      </c>
      <c r="AY329" s="268" t="s">
        <v>350</v>
      </c>
    </row>
    <row r="330" s="2" customFormat="1" ht="21.75" customHeight="1">
      <c r="A330" s="39"/>
      <c r="B330" s="40"/>
      <c r="C330" s="229" t="s">
        <v>828</v>
      </c>
      <c r="D330" s="229" t="s">
        <v>352</v>
      </c>
      <c r="E330" s="230" t="s">
        <v>8839</v>
      </c>
      <c r="F330" s="231" t="s">
        <v>8840</v>
      </c>
      <c r="G330" s="232" t="s">
        <v>551</v>
      </c>
      <c r="H330" s="233">
        <v>25</v>
      </c>
      <c r="I330" s="234"/>
      <c r="J330" s="235">
        <f>ROUND(I330*H330,2)</f>
        <v>0</v>
      </c>
      <c r="K330" s="231" t="s">
        <v>385</v>
      </c>
      <c r="L330" s="45"/>
      <c r="M330" s="236" t="s">
        <v>1</v>
      </c>
      <c r="N330" s="237" t="s">
        <v>41</v>
      </c>
      <c r="O330" s="92"/>
      <c r="P330" s="238">
        <f>O330*H330</f>
        <v>0</v>
      </c>
      <c r="Q330" s="238">
        <v>0</v>
      </c>
      <c r="R330" s="238">
        <f>Q330*H330</f>
        <v>0</v>
      </c>
      <c r="S330" s="238">
        <v>0</v>
      </c>
      <c r="T330" s="239">
        <f>S330*H330</f>
        <v>0</v>
      </c>
      <c r="U330" s="39"/>
      <c r="V330" s="39"/>
      <c r="W330" s="39"/>
      <c r="X330" s="39"/>
      <c r="Y330" s="39"/>
      <c r="Z330" s="39"/>
      <c r="AA330" s="39"/>
      <c r="AB330" s="39"/>
      <c r="AC330" s="39"/>
      <c r="AD330" s="39"/>
      <c r="AE330" s="39"/>
      <c r="AR330" s="240" t="s">
        <v>530</v>
      </c>
      <c r="AT330" s="240" t="s">
        <v>352</v>
      </c>
      <c r="AU330" s="240" t="s">
        <v>86</v>
      </c>
      <c r="AY330" s="18" t="s">
        <v>350</v>
      </c>
      <c r="BE330" s="241">
        <f>IF(N330="základní",J330,0)</f>
        <v>0</v>
      </c>
      <c r="BF330" s="241">
        <f>IF(N330="snížená",J330,0)</f>
        <v>0</v>
      </c>
      <c r="BG330" s="241">
        <f>IF(N330="zákl. přenesená",J330,0)</f>
        <v>0</v>
      </c>
      <c r="BH330" s="241">
        <f>IF(N330="sníž. přenesená",J330,0)</f>
        <v>0</v>
      </c>
      <c r="BI330" s="241">
        <f>IF(N330="nulová",J330,0)</f>
        <v>0</v>
      </c>
      <c r="BJ330" s="18" t="s">
        <v>84</v>
      </c>
      <c r="BK330" s="241">
        <f>ROUND(I330*H330,2)</f>
        <v>0</v>
      </c>
      <c r="BL330" s="18" t="s">
        <v>530</v>
      </c>
      <c r="BM330" s="240" t="s">
        <v>1977</v>
      </c>
    </row>
    <row r="331" s="2" customFormat="1">
      <c r="A331" s="39"/>
      <c r="B331" s="40"/>
      <c r="C331" s="41"/>
      <c r="D331" s="242" t="s">
        <v>359</v>
      </c>
      <c r="E331" s="41"/>
      <c r="F331" s="243" t="s">
        <v>8840</v>
      </c>
      <c r="G331" s="41"/>
      <c r="H331" s="41"/>
      <c r="I331" s="244"/>
      <c r="J331" s="41"/>
      <c r="K331" s="41"/>
      <c r="L331" s="45"/>
      <c r="M331" s="245"/>
      <c r="N331" s="246"/>
      <c r="O331" s="92"/>
      <c r="P331" s="92"/>
      <c r="Q331" s="92"/>
      <c r="R331" s="92"/>
      <c r="S331" s="92"/>
      <c r="T331" s="93"/>
      <c r="U331" s="39"/>
      <c r="V331" s="39"/>
      <c r="W331" s="39"/>
      <c r="X331" s="39"/>
      <c r="Y331" s="39"/>
      <c r="Z331" s="39"/>
      <c r="AA331" s="39"/>
      <c r="AB331" s="39"/>
      <c r="AC331" s="39"/>
      <c r="AD331" s="39"/>
      <c r="AE331" s="39"/>
      <c r="AT331" s="18" t="s">
        <v>359</v>
      </c>
      <c r="AU331" s="18" t="s">
        <v>86</v>
      </c>
    </row>
    <row r="332" s="15" customFormat="1">
      <c r="A332" s="15"/>
      <c r="B332" s="269"/>
      <c r="C332" s="270"/>
      <c r="D332" s="242" t="s">
        <v>361</v>
      </c>
      <c r="E332" s="271" t="s">
        <v>1</v>
      </c>
      <c r="F332" s="272" t="s">
        <v>8764</v>
      </c>
      <c r="G332" s="270"/>
      <c r="H332" s="271" t="s">
        <v>1</v>
      </c>
      <c r="I332" s="273"/>
      <c r="J332" s="270"/>
      <c r="K332" s="270"/>
      <c r="L332" s="274"/>
      <c r="M332" s="275"/>
      <c r="N332" s="276"/>
      <c r="O332" s="276"/>
      <c r="P332" s="276"/>
      <c r="Q332" s="276"/>
      <c r="R332" s="276"/>
      <c r="S332" s="276"/>
      <c r="T332" s="277"/>
      <c r="U332" s="15"/>
      <c r="V332" s="15"/>
      <c r="W332" s="15"/>
      <c r="X332" s="15"/>
      <c r="Y332" s="15"/>
      <c r="Z332" s="15"/>
      <c r="AA332" s="15"/>
      <c r="AB332" s="15"/>
      <c r="AC332" s="15"/>
      <c r="AD332" s="15"/>
      <c r="AE332" s="15"/>
      <c r="AT332" s="278" t="s">
        <v>361</v>
      </c>
      <c r="AU332" s="278" t="s">
        <v>86</v>
      </c>
      <c r="AV332" s="15" t="s">
        <v>84</v>
      </c>
      <c r="AW332" s="15" t="s">
        <v>32</v>
      </c>
      <c r="AX332" s="15" t="s">
        <v>76</v>
      </c>
      <c r="AY332" s="278" t="s">
        <v>350</v>
      </c>
    </row>
    <row r="333" s="15" customFormat="1">
      <c r="A333" s="15"/>
      <c r="B333" s="269"/>
      <c r="C333" s="270"/>
      <c r="D333" s="242" t="s">
        <v>361</v>
      </c>
      <c r="E333" s="271" t="s">
        <v>1</v>
      </c>
      <c r="F333" s="272" t="s">
        <v>8841</v>
      </c>
      <c r="G333" s="270"/>
      <c r="H333" s="271" t="s">
        <v>1</v>
      </c>
      <c r="I333" s="273"/>
      <c r="J333" s="270"/>
      <c r="K333" s="270"/>
      <c r="L333" s="274"/>
      <c r="M333" s="275"/>
      <c r="N333" s="276"/>
      <c r="O333" s="276"/>
      <c r="P333" s="276"/>
      <c r="Q333" s="276"/>
      <c r="R333" s="276"/>
      <c r="S333" s="276"/>
      <c r="T333" s="277"/>
      <c r="U333" s="15"/>
      <c r="V333" s="15"/>
      <c r="W333" s="15"/>
      <c r="X333" s="15"/>
      <c r="Y333" s="15"/>
      <c r="Z333" s="15"/>
      <c r="AA333" s="15"/>
      <c r="AB333" s="15"/>
      <c r="AC333" s="15"/>
      <c r="AD333" s="15"/>
      <c r="AE333" s="15"/>
      <c r="AT333" s="278" t="s">
        <v>361</v>
      </c>
      <c r="AU333" s="278" t="s">
        <v>86</v>
      </c>
      <c r="AV333" s="15" t="s">
        <v>84</v>
      </c>
      <c r="AW333" s="15" t="s">
        <v>32</v>
      </c>
      <c r="AX333" s="15" t="s">
        <v>76</v>
      </c>
      <c r="AY333" s="278" t="s">
        <v>350</v>
      </c>
    </row>
    <row r="334" s="13" customFormat="1">
      <c r="A334" s="13"/>
      <c r="B334" s="247"/>
      <c r="C334" s="248"/>
      <c r="D334" s="242" t="s">
        <v>361</v>
      </c>
      <c r="E334" s="249" t="s">
        <v>1</v>
      </c>
      <c r="F334" s="250" t="s">
        <v>8739</v>
      </c>
      <c r="G334" s="248"/>
      <c r="H334" s="251">
        <v>25</v>
      </c>
      <c r="I334" s="252"/>
      <c r="J334" s="248"/>
      <c r="K334" s="248"/>
      <c r="L334" s="253"/>
      <c r="M334" s="254"/>
      <c r="N334" s="255"/>
      <c r="O334" s="255"/>
      <c r="P334" s="255"/>
      <c r="Q334" s="255"/>
      <c r="R334" s="255"/>
      <c r="S334" s="255"/>
      <c r="T334" s="256"/>
      <c r="U334" s="13"/>
      <c r="V334" s="13"/>
      <c r="W334" s="13"/>
      <c r="X334" s="13"/>
      <c r="Y334" s="13"/>
      <c r="Z334" s="13"/>
      <c r="AA334" s="13"/>
      <c r="AB334" s="13"/>
      <c r="AC334" s="13"/>
      <c r="AD334" s="13"/>
      <c r="AE334" s="13"/>
      <c r="AT334" s="257" t="s">
        <v>361</v>
      </c>
      <c r="AU334" s="257" t="s">
        <v>86</v>
      </c>
      <c r="AV334" s="13" t="s">
        <v>86</v>
      </c>
      <c r="AW334" s="13" t="s">
        <v>32</v>
      </c>
      <c r="AX334" s="13" t="s">
        <v>76</v>
      </c>
      <c r="AY334" s="257" t="s">
        <v>350</v>
      </c>
    </row>
    <row r="335" s="14" customFormat="1">
      <c r="A335" s="14"/>
      <c r="B335" s="258"/>
      <c r="C335" s="259"/>
      <c r="D335" s="242" t="s">
        <v>361</v>
      </c>
      <c r="E335" s="260" t="s">
        <v>1</v>
      </c>
      <c r="F335" s="261" t="s">
        <v>364</v>
      </c>
      <c r="G335" s="259"/>
      <c r="H335" s="262">
        <v>25</v>
      </c>
      <c r="I335" s="263"/>
      <c r="J335" s="259"/>
      <c r="K335" s="259"/>
      <c r="L335" s="264"/>
      <c r="M335" s="265"/>
      <c r="N335" s="266"/>
      <c r="O335" s="266"/>
      <c r="P335" s="266"/>
      <c r="Q335" s="266"/>
      <c r="R335" s="266"/>
      <c r="S335" s="266"/>
      <c r="T335" s="267"/>
      <c r="U335" s="14"/>
      <c r="V335" s="14"/>
      <c r="W335" s="14"/>
      <c r="X335" s="14"/>
      <c r="Y335" s="14"/>
      <c r="Z335" s="14"/>
      <c r="AA335" s="14"/>
      <c r="AB335" s="14"/>
      <c r="AC335" s="14"/>
      <c r="AD335" s="14"/>
      <c r="AE335" s="14"/>
      <c r="AT335" s="268" t="s">
        <v>361</v>
      </c>
      <c r="AU335" s="268" t="s">
        <v>86</v>
      </c>
      <c r="AV335" s="14" t="s">
        <v>357</v>
      </c>
      <c r="AW335" s="14" t="s">
        <v>32</v>
      </c>
      <c r="AX335" s="14" t="s">
        <v>84</v>
      </c>
      <c r="AY335" s="268" t="s">
        <v>350</v>
      </c>
    </row>
    <row r="336" s="2" customFormat="1" ht="21.75" customHeight="1">
      <c r="A336" s="39"/>
      <c r="B336" s="40"/>
      <c r="C336" s="229" t="s">
        <v>834</v>
      </c>
      <c r="D336" s="229" t="s">
        <v>352</v>
      </c>
      <c r="E336" s="230" t="s">
        <v>8842</v>
      </c>
      <c r="F336" s="231" t="s">
        <v>8843</v>
      </c>
      <c r="G336" s="232" t="s">
        <v>551</v>
      </c>
      <c r="H336" s="233">
        <v>102</v>
      </c>
      <c r="I336" s="234"/>
      <c r="J336" s="235">
        <f>ROUND(I336*H336,2)</f>
        <v>0</v>
      </c>
      <c r="K336" s="231" t="s">
        <v>385</v>
      </c>
      <c r="L336" s="45"/>
      <c r="M336" s="236" t="s">
        <v>1</v>
      </c>
      <c r="N336" s="237" t="s">
        <v>41</v>
      </c>
      <c r="O336" s="92"/>
      <c r="P336" s="238">
        <f>O336*H336</f>
        <v>0</v>
      </c>
      <c r="Q336" s="238">
        <v>0</v>
      </c>
      <c r="R336" s="238">
        <f>Q336*H336</f>
        <v>0</v>
      </c>
      <c r="S336" s="238">
        <v>0</v>
      </c>
      <c r="T336" s="239">
        <f>S336*H336</f>
        <v>0</v>
      </c>
      <c r="U336" s="39"/>
      <c r="V336" s="39"/>
      <c r="W336" s="39"/>
      <c r="X336" s="39"/>
      <c r="Y336" s="39"/>
      <c r="Z336" s="39"/>
      <c r="AA336" s="39"/>
      <c r="AB336" s="39"/>
      <c r="AC336" s="39"/>
      <c r="AD336" s="39"/>
      <c r="AE336" s="39"/>
      <c r="AR336" s="240" t="s">
        <v>530</v>
      </c>
      <c r="AT336" s="240" t="s">
        <v>352</v>
      </c>
      <c r="AU336" s="240" t="s">
        <v>86</v>
      </c>
      <c r="AY336" s="18" t="s">
        <v>350</v>
      </c>
      <c r="BE336" s="241">
        <f>IF(N336="základní",J336,0)</f>
        <v>0</v>
      </c>
      <c r="BF336" s="241">
        <f>IF(N336="snížená",J336,0)</f>
        <v>0</v>
      </c>
      <c r="BG336" s="241">
        <f>IF(N336="zákl. přenesená",J336,0)</f>
        <v>0</v>
      </c>
      <c r="BH336" s="241">
        <f>IF(N336="sníž. přenesená",J336,0)</f>
        <v>0</v>
      </c>
      <c r="BI336" s="241">
        <f>IF(N336="nulová",J336,0)</f>
        <v>0</v>
      </c>
      <c r="BJ336" s="18" t="s">
        <v>84</v>
      </c>
      <c r="BK336" s="241">
        <f>ROUND(I336*H336,2)</f>
        <v>0</v>
      </c>
      <c r="BL336" s="18" t="s">
        <v>530</v>
      </c>
      <c r="BM336" s="240" t="s">
        <v>1990</v>
      </c>
    </row>
    <row r="337" s="2" customFormat="1">
      <c r="A337" s="39"/>
      <c r="B337" s="40"/>
      <c r="C337" s="41"/>
      <c r="D337" s="242" t="s">
        <v>359</v>
      </c>
      <c r="E337" s="41"/>
      <c r="F337" s="243" t="s">
        <v>8843</v>
      </c>
      <c r="G337" s="41"/>
      <c r="H337" s="41"/>
      <c r="I337" s="244"/>
      <c r="J337" s="41"/>
      <c r="K337" s="41"/>
      <c r="L337" s="45"/>
      <c r="M337" s="245"/>
      <c r="N337" s="246"/>
      <c r="O337" s="92"/>
      <c r="P337" s="92"/>
      <c r="Q337" s="92"/>
      <c r="R337" s="92"/>
      <c r="S337" s="92"/>
      <c r="T337" s="93"/>
      <c r="U337" s="39"/>
      <c r="V337" s="39"/>
      <c r="W337" s="39"/>
      <c r="X337" s="39"/>
      <c r="Y337" s="39"/>
      <c r="Z337" s="39"/>
      <c r="AA337" s="39"/>
      <c r="AB337" s="39"/>
      <c r="AC337" s="39"/>
      <c r="AD337" s="39"/>
      <c r="AE337" s="39"/>
      <c r="AT337" s="18" t="s">
        <v>359</v>
      </c>
      <c r="AU337" s="18" t="s">
        <v>86</v>
      </c>
    </row>
    <row r="338" s="15" customFormat="1">
      <c r="A338" s="15"/>
      <c r="B338" s="269"/>
      <c r="C338" s="270"/>
      <c r="D338" s="242" t="s">
        <v>361</v>
      </c>
      <c r="E338" s="271" t="s">
        <v>1</v>
      </c>
      <c r="F338" s="272" t="s">
        <v>8764</v>
      </c>
      <c r="G338" s="270"/>
      <c r="H338" s="271" t="s">
        <v>1</v>
      </c>
      <c r="I338" s="273"/>
      <c r="J338" s="270"/>
      <c r="K338" s="270"/>
      <c r="L338" s="274"/>
      <c r="M338" s="275"/>
      <c r="N338" s="276"/>
      <c r="O338" s="276"/>
      <c r="P338" s="276"/>
      <c r="Q338" s="276"/>
      <c r="R338" s="276"/>
      <c r="S338" s="276"/>
      <c r="T338" s="277"/>
      <c r="U338" s="15"/>
      <c r="V338" s="15"/>
      <c r="W338" s="15"/>
      <c r="X338" s="15"/>
      <c r="Y338" s="15"/>
      <c r="Z338" s="15"/>
      <c r="AA338" s="15"/>
      <c r="AB338" s="15"/>
      <c r="AC338" s="15"/>
      <c r="AD338" s="15"/>
      <c r="AE338" s="15"/>
      <c r="AT338" s="278" t="s">
        <v>361</v>
      </c>
      <c r="AU338" s="278" t="s">
        <v>86</v>
      </c>
      <c r="AV338" s="15" t="s">
        <v>84</v>
      </c>
      <c r="AW338" s="15" t="s">
        <v>32</v>
      </c>
      <c r="AX338" s="15" t="s">
        <v>76</v>
      </c>
      <c r="AY338" s="278" t="s">
        <v>350</v>
      </c>
    </row>
    <row r="339" s="15" customFormat="1">
      <c r="A339" s="15"/>
      <c r="B339" s="269"/>
      <c r="C339" s="270"/>
      <c r="D339" s="242" t="s">
        <v>361</v>
      </c>
      <c r="E339" s="271" t="s">
        <v>1</v>
      </c>
      <c r="F339" s="272" t="s">
        <v>8841</v>
      </c>
      <c r="G339" s="270"/>
      <c r="H339" s="271" t="s">
        <v>1</v>
      </c>
      <c r="I339" s="273"/>
      <c r="J339" s="270"/>
      <c r="K339" s="270"/>
      <c r="L339" s="274"/>
      <c r="M339" s="275"/>
      <c r="N339" s="276"/>
      <c r="O339" s="276"/>
      <c r="P339" s="276"/>
      <c r="Q339" s="276"/>
      <c r="R339" s="276"/>
      <c r="S339" s="276"/>
      <c r="T339" s="277"/>
      <c r="U339" s="15"/>
      <c r="V339" s="15"/>
      <c r="W339" s="15"/>
      <c r="X339" s="15"/>
      <c r="Y339" s="15"/>
      <c r="Z339" s="15"/>
      <c r="AA339" s="15"/>
      <c r="AB339" s="15"/>
      <c r="AC339" s="15"/>
      <c r="AD339" s="15"/>
      <c r="AE339" s="15"/>
      <c r="AT339" s="278" t="s">
        <v>361</v>
      </c>
      <c r="AU339" s="278" t="s">
        <v>86</v>
      </c>
      <c r="AV339" s="15" t="s">
        <v>84</v>
      </c>
      <c r="AW339" s="15" t="s">
        <v>32</v>
      </c>
      <c r="AX339" s="15" t="s">
        <v>76</v>
      </c>
      <c r="AY339" s="278" t="s">
        <v>350</v>
      </c>
    </row>
    <row r="340" s="13" customFormat="1">
      <c r="A340" s="13"/>
      <c r="B340" s="247"/>
      <c r="C340" s="248"/>
      <c r="D340" s="242" t="s">
        <v>361</v>
      </c>
      <c r="E340" s="249" t="s">
        <v>1</v>
      </c>
      <c r="F340" s="250" t="s">
        <v>8844</v>
      </c>
      <c r="G340" s="248"/>
      <c r="H340" s="251">
        <v>102</v>
      </c>
      <c r="I340" s="252"/>
      <c r="J340" s="248"/>
      <c r="K340" s="248"/>
      <c r="L340" s="253"/>
      <c r="M340" s="254"/>
      <c r="N340" s="255"/>
      <c r="O340" s="255"/>
      <c r="P340" s="255"/>
      <c r="Q340" s="255"/>
      <c r="R340" s="255"/>
      <c r="S340" s="255"/>
      <c r="T340" s="256"/>
      <c r="U340" s="13"/>
      <c r="V340" s="13"/>
      <c r="W340" s="13"/>
      <c r="X340" s="13"/>
      <c r="Y340" s="13"/>
      <c r="Z340" s="13"/>
      <c r="AA340" s="13"/>
      <c r="AB340" s="13"/>
      <c r="AC340" s="13"/>
      <c r="AD340" s="13"/>
      <c r="AE340" s="13"/>
      <c r="AT340" s="257" t="s">
        <v>361</v>
      </c>
      <c r="AU340" s="257" t="s">
        <v>86</v>
      </c>
      <c r="AV340" s="13" t="s">
        <v>86</v>
      </c>
      <c r="AW340" s="13" t="s">
        <v>32</v>
      </c>
      <c r="AX340" s="13" t="s">
        <v>76</v>
      </c>
      <c r="AY340" s="257" t="s">
        <v>350</v>
      </c>
    </row>
    <row r="341" s="14" customFormat="1">
      <c r="A341" s="14"/>
      <c r="B341" s="258"/>
      <c r="C341" s="259"/>
      <c r="D341" s="242" t="s">
        <v>361</v>
      </c>
      <c r="E341" s="260" t="s">
        <v>1</v>
      </c>
      <c r="F341" s="261" t="s">
        <v>364</v>
      </c>
      <c r="G341" s="259"/>
      <c r="H341" s="262">
        <v>102</v>
      </c>
      <c r="I341" s="263"/>
      <c r="J341" s="259"/>
      <c r="K341" s="259"/>
      <c r="L341" s="264"/>
      <c r="M341" s="265"/>
      <c r="N341" s="266"/>
      <c r="O341" s="266"/>
      <c r="P341" s="266"/>
      <c r="Q341" s="266"/>
      <c r="R341" s="266"/>
      <c r="S341" s="266"/>
      <c r="T341" s="267"/>
      <c r="U341" s="14"/>
      <c r="V341" s="14"/>
      <c r="W341" s="14"/>
      <c r="X341" s="14"/>
      <c r="Y341" s="14"/>
      <c r="Z341" s="14"/>
      <c r="AA341" s="14"/>
      <c r="AB341" s="14"/>
      <c r="AC341" s="14"/>
      <c r="AD341" s="14"/>
      <c r="AE341" s="14"/>
      <c r="AT341" s="268" t="s">
        <v>361</v>
      </c>
      <c r="AU341" s="268" t="s">
        <v>86</v>
      </c>
      <c r="AV341" s="14" t="s">
        <v>357</v>
      </c>
      <c r="AW341" s="14" t="s">
        <v>32</v>
      </c>
      <c r="AX341" s="14" t="s">
        <v>84</v>
      </c>
      <c r="AY341" s="268" t="s">
        <v>350</v>
      </c>
    </row>
    <row r="342" s="2" customFormat="1" ht="21.75" customHeight="1">
      <c r="A342" s="39"/>
      <c r="B342" s="40"/>
      <c r="C342" s="229" t="s">
        <v>854</v>
      </c>
      <c r="D342" s="229" t="s">
        <v>352</v>
      </c>
      <c r="E342" s="230" t="s">
        <v>8845</v>
      </c>
      <c r="F342" s="231" t="s">
        <v>8846</v>
      </c>
      <c r="G342" s="232" t="s">
        <v>551</v>
      </c>
      <c r="H342" s="233">
        <v>82</v>
      </c>
      <c r="I342" s="234"/>
      <c r="J342" s="235">
        <f>ROUND(I342*H342,2)</f>
        <v>0</v>
      </c>
      <c r="K342" s="231" t="s">
        <v>385</v>
      </c>
      <c r="L342" s="45"/>
      <c r="M342" s="236" t="s">
        <v>1</v>
      </c>
      <c r="N342" s="237" t="s">
        <v>41</v>
      </c>
      <c r="O342" s="92"/>
      <c r="P342" s="238">
        <f>O342*H342</f>
        <v>0</v>
      </c>
      <c r="Q342" s="238">
        <v>0</v>
      </c>
      <c r="R342" s="238">
        <f>Q342*H342</f>
        <v>0</v>
      </c>
      <c r="S342" s="238">
        <v>0</v>
      </c>
      <c r="T342" s="239">
        <f>S342*H342</f>
        <v>0</v>
      </c>
      <c r="U342" s="39"/>
      <c r="V342" s="39"/>
      <c r="W342" s="39"/>
      <c r="X342" s="39"/>
      <c r="Y342" s="39"/>
      <c r="Z342" s="39"/>
      <c r="AA342" s="39"/>
      <c r="AB342" s="39"/>
      <c r="AC342" s="39"/>
      <c r="AD342" s="39"/>
      <c r="AE342" s="39"/>
      <c r="AR342" s="240" t="s">
        <v>530</v>
      </c>
      <c r="AT342" s="240" t="s">
        <v>352</v>
      </c>
      <c r="AU342" s="240" t="s">
        <v>86</v>
      </c>
      <c r="AY342" s="18" t="s">
        <v>350</v>
      </c>
      <c r="BE342" s="241">
        <f>IF(N342="základní",J342,0)</f>
        <v>0</v>
      </c>
      <c r="BF342" s="241">
        <f>IF(N342="snížená",J342,0)</f>
        <v>0</v>
      </c>
      <c r="BG342" s="241">
        <f>IF(N342="zákl. přenesená",J342,0)</f>
        <v>0</v>
      </c>
      <c r="BH342" s="241">
        <f>IF(N342="sníž. přenesená",J342,0)</f>
        <v>0</v>
      </c>
      <c r="BI342" s="241">
        <f>IF(N342="nulová",J342,0)</f>
        <v>0</v>
      </c>
      <c r="BJ342" s="18" t="s">
        <v>84</v>
      </c>
      <c r="BK342" s="241">
        <f>ROUND(I342*H342,2)</f>
        <v>0</v>
      </c>
      <c r="BL342" s="18" t="s">
        <v>530</v>
      </c>
      <c r="BM342" s="240" t="s">
        <v>2003</v>
      </c>
    </row>
    <row r="343" s="2" customFormat="1">
      <c r="A343" s="39"/>
      <c r="B343" s="40"/>
      <c r="C343" s="41"/>
      <c r="D343" s="242" t="s">
        <v>359</v>
      </c>
      <c r="E343" s="41"/>
      <c r="F343" s="243" t="s">
        <v>8846</v>
      </c>
      <c r="G343" s="41"/>
      <c r="H343" s="41"/>
      <c r="I343" s="244"/>
      <c r="J343" s="41"/>
      <c r="K343" s="41"/>
      <c r="L343" s="45"/>
      <c r="M343" s="245"/>
      <c r="N343" s="246"/>
      <c r="O343" s="92"/>
      <c r="P343" s="92"/>
      <c r="Q343" s="92"/>
      <c r="R343" s="92"/>
      <c r="S343" s="92"/>
      <c r="T343" s="93"/>
      <c r="U343" s="39"/>
      <c r="V343" s="39"/>
      <c r="W343" s="39"/>
      <c r="X343" s="39"/>
      <c r="Y343" s="39"/>
      <c r="Z343" s="39"/>
      <c r="AA343" s="39"/>
      <c r="AB343" s="39"/>
      <c r="AC343" s="39"/>
      <c r="AD343" s="39"/>
      <c r="AE343" s="39"/>
      <c r="AT343" s="18" t="s">
        <v>359</v>
      </c>
      <c r="AU343" s="18" t="s">
        <v>86</v>
      </c>
    </row>
    <row r="344" s="15" customFormat="1">
      <c r="A344" s="15"/>
      <c r="B344" s="269"/>
      <c r="C344" s="270"/>
      <c r="D344" s="242" t="s">
        <v>361</v>
      </c>
      <c r="E344" s="271" t="s">
        <v>1</v>
      </c>
      <c r="F344" s="272" t="s">
        <v>8764</v>
      </c>
      <c r="G344" s="270"/>
      <c r="H344" s="271" t="s">
        <v>1</v>
      </c>
      <c r="I344" s="273"/>
      <c r="J344" s="270"/>
      <c r="K344" s="270"/>
      <c r="L344" s="274"/>
      <c r="M344" s="275"/>
      <c r="N344" s="276"/>
      <c r="O344" s="276"/>
      <c r="P344" s="276"/>
      <c r="Q344" s="276"/>
      <c r="R344" s="276"/>
      <c r="S344" s="276"/>
      <c r="T344" s="277"/>
      <c r="U344" s="15"/>
      <c r="V344" s="15"/>
      <c r="W344" s="15"/>
      <c r="X344" s="15"/>
      <c r="Y344" s="15"/>
      <c r="Z344" s="15"/>
      <c r="AA344" s="15"/>
      <c r="AB344" s="15"/>
      <c r="AC344" s="15"/>
      <c r="AD344" s="15"/>
      <c r="AE344" s="15"/>
      <c r="AT344" s="278" t="s">
        <v>361</v>
      </c>
      <c r="AU344" s="278" t="s">
        <v>86</v>
      </c>
      <c r="AV344" s="15" t="s">
        <v>84</v>
      </c>
      <c r="AW344" s="15" t="s">
        <v>32</v>
      </c>
      <c r="AX344" s="15" t="s">
        <v>76</v>
      </c>
      <c r="AY344" s="278" t="s">
        <v>350</v>
      </c>
    </row>
    <row r="345" s="15" customFormat="1">
      <c r="A345" s="15"/>
      <c r="B345" s="269"/>
      <c r="C345" s="270"/>
      <c r="D345" s="242" t="s">
        <v>361</v>
      </c>
      <c r="E345" s="271" t="s">
        <v>1</v>
      </c>
      <c r="F345" s="272" t="s">
        <v>8841</v>
      </c>
      <c r="G345" s="270"/>
      <c r="H345" s="271" t="s">
        <v>1</v>
      </c>
      <c r="I345" s="273"/>
      <c r="J345" s="270"/>
      <c r="K345" s="270"/>
      <c r="L345" s="274"/>
      <c r="M345" s="275"/>
      <c r="N345" s="276"/>
      <c r="O345" s="276"/>
      <c r="P345" s="276"/>
      <c r="Q345" s="276"/>
      <c r="R345" s="276"/>
      <c r="S345" s="276"/>
      <c r="T345" s="277"/>
      <c r="U345" s="15"/>
      <c r="V345" s="15"/>
      <c r="W345" s="15"/>
      <c r="X345" s="15"/>
      <c r="Y345" s="15"/>
      <c r="Z345" s="15"/>
      <c r="AA345" s="15"/>
      <c r="AB345" s="15"/>
      <c r="AC345" s="15"/>
      <c r="AD345" s="15"/>
      <c r="AE345" s="15"/>
      <c r="AT345" s="278" t="s">
        <v>361</v>
      </c>
      <c r="AU345" s="278" t="s">
        <v>86</v>
      </c>
      <c r="AV345" s="15" t="s">
        <v>84</v>
      </c>
      <c r="AW345" s="15" t="s">
        <v>32</v>
      </c>
      <c r="AX345" s="15" t="s">
        <v>76</v>
      </c>
      <c r="AY345" s="278" t="s">
        <v>350</v>
      </c>
    </row>
    <row r="346" s="13" customFormat="1">
      <c r="A346" s="13"/>
      <c r="B346" s="247"/>
      <c r="C346" s="248"/>
      <c r="D346" s="242" t="s">
        <v>361</v>
      </c>
      <c r="E346" s="249" t="s">
        <v>1</v>
      </c>
      <c r="F346" s="250" t="s">
        <v>8847</v>
      </c>
      <c r="G346" s="248"/>
      <c r="H346" s="251">
        <v>82</v>
      </c>
      <c r="I346" s="252"/>
      <c r="J346" s="248"/>
      <c r="K346" s="248"/>
      <c r="L346" s="253"/>
      <c r="M346" s="254"/>
      <c r="N346" s="255"/>
      <c r="O346" s="255"/>
      <c r="P346" s="255"/>
      <c r="Q346" s="255"/>
      <c r="R346" s="255"/>
      <c r="S346" s="255"/>
      <c r="T346" s="256"/>
      <c r="U346" s="13"/>
      <c r="V346" s="13"/>
      <c r="W346" s="13"/>
      <c r="X346" s="13"/>
      <c r="Y346" s="13"/>
      <c r="Z346" s="13"/>
      <c r="AA346" s="13"/>
      <c r="AB346" s="13"/>
      <c r="AC346" s="13"/>
      <c r="AD346" s="13"/>
      <c r="AE346" s="13"/>
      <c r="AT346" s="257" t="s">
        <v>361</v>
      </c>
      <c r="AU346" s="257" t="s">
        <v>86</v>
      </c>
      <c r="AV346" s="13" t="s">
        <v>86</v>
      </c>
      <c r="AW346" s="13" t="s">
        <v>32</v>
      </c>
      <c r="AX346" s="13" t="s">
        <v>76</v>
      </c>
      <c r="AY346" s="257" t="s">
        <v>350</v>
      </c>
    </row>
    <row r="347" s="14" customFormat="1">
      <c r="A347" s="14"/>
      <c r="B347" s="258"/>
      <c r="C347" s="259"/>
      <c r="D347" s="242" t="s">
        <v>361</v>
      </c>
      <c r="E347" s="260" t="s">
        <v>1</v>
      </c>
      <c r="F347" s="261" t="s">
        <v>364</v>
      </c>
      <c r="G347" s="259"/>
      <c r="H347" s="262">
        <v>82</v>
      </c>
      <c r="I347" s="263"/>
      <c r="J347" s="259"/>
      <c r="K347" s="259"/>
      <c r="L347" s="264"/>
      <c r="M347" s="265"/>
      <c r="N347" s="266"/>
      <c r="O347" s="266"/>
      <c r="P347" s="266"/>
      <c r="Q347" s="266"/>
      <c r="R347" s="266"/>
      <c r="S347" s="266"/>
      <c r="T347" s="267"/>
      <c r="U347" s="14"/>
      <c r="V347" s="14"/>
      <c r="W347" s="14"/>
      <c r="X347" s="14"/>
      <c r="Y347" s="14"/>
      <c r="Z347" s="14"/>
      <c r="AA347" s="14"/>
      <c r="AB347" s="14"/>
      <c r="AC347" s="14"/>
      <c r="AD347" s="14"/>
      <c r="AE347" s="14"/>
      <c r="AT347" s="268" t="s">
        <v>361</v>
      </c>
      <c r="AU347" s="268" t="s">
        <v>86</v>
      </c>
      <c r="AV347" s="14" t="s">
        <v>357</v>
      </c>
      <c r="AW347" s="14" t="s">
        <v>32</v>
      </c>
      <c r="AX347" s="14" t="s">
        <v>84</v>
      </c>
      <c r="AY347" s="268" t="s">
        <v>350</v>
      </c>
    </row>
    <row r="348" s="2" customFormat="1" ht="21.75" customHeight="1">
      <c r="A348" s="39"/>
      <c r="B348" s="40"/>
      <c r="C348" s="229" t="s">
        <v>872</v>
      </c>
      <c r="D348" s="229" t="s">
        <v>352</v>
      </c>
      <c r="E348" s="230" t="s">
        <v>8848</v>
      </c>
      <c r="F348" s="231" t="s">
        <v>8849</v>
      </c>
      <c r="G348" s="232" t="s">
        <v>551</v>
      </c>
      <c r="H348" s="233">
        <v>72</v>
      </c>
      <c r="I348" s="234"/>
      <c r="J348" s="235">
        <f>ROUND(I348*H348,2)</f>
        <v>0</v>
      </c>
      <c r="K348" s="231" t="s">
        <v>385</v>
      </c>
      <c r="L348" s="45"/>
      <c r="M348" s="236" t="s">
        <v>1</v>
      </c>
      <c r="N348" s="237" t="s">
        <v>41</v>
      </c>
      <c r="O348" s="92"/>
      <c r="P348" s="238">
        <f>O348*H348</f>
        <v>0</v>
      </c>
      <c r="Q348" s="238">
        <v>0</v>
      </c>
      <c r="R348" s="238">
        <f>Q348*H348</f>
        <v>0</v>
      </c>
      <c r="S348" s="238">
        <v>0</v>
      </c>
      <c r="T348" s="239">
        <f>S348*H348</f>
        <v>0</v>
      </c>
      <c r="U348" s="39"/>
      <c r="V348" s="39"/>
      <c r="W348" s="39"/>
      <c r="X348" s="39"/>
      <c r="Y348" s="39"/>
      <c r="Z348" s="39"/>
      <c r="AA348" s="39"/>
      <c r="AB348" s="39"/>
      <c r="AC348" s="39"/>
      <c r="AD348" s="39"/>
      <c r="AE348" s="39"/>
      <c r="AR348" s="240" t="s">
        <v>530</v>
      </c>
      <c r="AT348" s="240" t="s">
        <v>352</v>
      </c>
      <c r="AU348" s="240" t="s">
        <v>86</v>
      </c>
      <c r="AY348" s="18" t="s">
        <v>350</v>
      </c>
      <c r="BE348" s="241">
        <f>IF(N348="základní",J348,0)</f>
        <v>0</v>
      </c>
      <c r="BF348" s="241">
        <f>IF(N348="snížená",J348,0)</f>
        <v>0</v>
      </c>
      <c r="BG348" s="241">
        <f>IF(N348="zákl. přenesená",J348,0)</f>
        <v>0</v>
      </c>
      <c r="BH348" s="241">
        <f>IF(N348="sníž. přenesená",J348,0)</f>
        <v>0</v>
      </c>
      <c r="BI348" s="241">
        <f>IF(N348="nulová",J348,0)</f>
        <v>0</v>
      </c>
      <c r="BJ348" s="18" t="s">
        <v>84</v>
      </c>
      <c r="BK348" s="241">
        <f>ROUND(I348*H348,2)</f>
        <v>0</v>
      </c>
      <c r="BL348" s="18" t="s">
        <v>530</v>
      </c>
      <c r="BM348" s="240" t="s">
        <v>2015</v>
      </c>
    </row>
    <row r="349" s="2" customFormat="1">
      <c r="A349" s="39"/>
      <c r="B349" s="40"/>
      <c r="C349" s="41"/>
      <c r="D349" s="242" t="s">
        <v>359</v>
      </c>
      <c r="E349" s="41"/>
      <c r="F349" s="243" t="s">
        <v>8849</v>
      </c>
      <c r="G349" s="41"/>
      <c r="H349" s="41"/>
      <c r="I349" s="244"/>
      <c r="J349" s="41"/>
      <c r="K349" s="41"/>
      <c r="L349" s="45"/>
      <c r="M349" s="245"/>
      <c r="N349" s="246"/>
      <c r="O349" s="92"/>
      <c r="P349" s="92"/>
      <c r="Q349" s="92"/>
      <c r="R349" s="92"/>
      <c r="S349" s="92"/>
      <c r="T349" s="93"/>
      <c r="U349" s="39"/>
      <c r="V349" s="39"/>
      <c r="W349" s="39"/>
      <c r="X349" s="39"/>
      <c r="Y349" s="39"/>
      <c r="Z349" s="39"/>
      <c r="AA349" s="39"/>
      <c r="AB349" s="39"/>
      <c r="AC349" s="39"/>
      <c r="AD349" s="39"/>
      <c r="AE349" s="39"/>
      <c r="AT349" s="18" t="s">
        <v>359</v>
      </c>
      <c r="AU349" s="18" t="s">
        <v>86</v>
      </c>
    </row>
    <row r="350" s="15" customFormat="1">
      <c r="A350" s="15"/>
      <c r="B350" s="269"/>
      <c r="C350" s="270"/>
      <c r="D350" s="242" t="s">
        <v>361</v>
      </c>
      <c r="E350" s="271" t="s">
        <v>1</v>
      </c>
      <c r="F350" s="272" t="s">
        <v>8764</v>
      </c>
      <c r="G350" s="270"/>
      <c r="H350" s="271" t="s">
        <v>1</v>
      </c>
      <c r="I350" s="273"/>
      <c r="J350" s="270"/>
      <c r="K350" s="270"/>
      <c r="L350" s="274"/>
      <c r="M350" s="275"/>
      <c r="N350" s="276"/>
      <c r="O350" s="276"/>
      <c r="P350" s="276"/>
      <c r="Q350" s="276"/>
      <c r="R350" s="276"/>
      <c r="S350" s="276"/>
      <c r="T350" s="277"/>
      <c r="U350" s="15"/>
      <c r="V350" s="15"/>
      <c r="W350" s="15"/>
      <c r="X350" s="15"/>
      <c r="Y350" s="15"/>
      <c r="Z350" s="15"/>
      <c r="AA350" s="15"/>
      <c r="AB350" s="15"/>
      <c r="AC350" s="15"/>
      <c r="AD350" s="15"/>
      <c r="AE350" s="15"/>
      <c r="AT350" s="278" t="s">
        <v>361</v>
      </c>
      <c r="AU350" s="278" t="s">
        <v>86</v>
      </c>
      <c r="AV350" s="15" t="s">
        <v>84</v>
      </c>
      <c r="AW350" s="15" t="s">
        <v>32</v>
      </c>
      <c r="AX350" s="15" t="s">
        <v>76</v>
      </c>
      <c r="AY350" s="278" t="s">
        <v>350</v>
      </c>
    </row>
    <row r="351" s="15" customFormat="1">
      <c r="A351" s="15"/>
      <c r="B351" s="269"/>
      <c r="C351" s="270"/>
      <c r="D351" s="242" t="s">
        <v>361</v>
      </c>
      <c r="E351" s="271" t="s">
        <v>1</v>
      </c>
      <c r="F351" s="272" t="s">
        <v>8841</v>
      </c>
      <c r="G351" s="270"/>
      <c r="H351" s="271" t="s">
        <v>1</v>
      </c>
      <c r="I351" s="273"/>
      <c r="J351" s="270"/>
      <c r="K351" s="270"/>
      <c r="L351" s="274"/>
      <c r="M351" s="275"/>
      <c r="N351" s="276"/>
      <c r="O351" s="276"/>
      <c r="P351" s="276"/>
      <c r="Q351" s="276"/>
      <c r="R351" s="276"/>
      <c r="S351" s="276"/>
      <c r="T351" s="277"/>
      <c r="U351" s="15"/>
      <c r="V351" s="15"/>
      <c r="W351" s="15"/>
      <c r="X351" s="15"/>
      <c r="Y351" s="15"/>
      <c r="Z351" s="15"/>
      <c r="AA351" s="15"/>
      <c r="AB351" s="15"/>
      <c r="AC351" s="15"/>
      <c r="AD351" s="15"/>
      <c r="AE351" s="15"/>
      <c r="AT351" s="278" t="s">
        <v>361</v>
      </c>
      <c r="AU351" s="278" t="s">
        <v>86</v>
      </c>
      <c r="AV351" s="15" t="s">
        <v>84</v>
      </c>
      <c r="AW351" s="15" t="s">
        <v>32</v>
      </c>
      <c r="AX351" s="15" t="s">
        <v>76</v>
      </c>
      <c r="AY351" s="278" t="s">
        <v>350</v>
      </c>
    </row>
    <row r="352" s="13" customFormat="1">
      <c r="A352" s="13"/>
      <c r="B352" s="247"/>
      <c r="C352" s="248"/>
      <c r="D352" s="242" t="s">
        <v>361</v>
      </c>
      <c r="E352" s="249" t="s">
        <v>1</v>
      </c>
      <c r="F352" s="250" t="s">
        <v>8850</v>
      </c>
      <c r="G352" s="248"/>
      <c r="H352" s="251">
        <v>72</v>
      </c>
      <c r="I352" s="252"/>
      <c r="J352" s="248"/>
      <c r="K352" s="248"/>
      <c r="L352" s="253"/>
      <c r="M352" s="254"/>
      <c r="N352" s="255"/>
      <c r="O352" s="255"/>
      <c r="P352" s="255"/>
      <c r="Q352" s="255"/>
      <c r="R352" s="255"/>
      <c r="S352" s="255"/>
      <c r="T352" s="256"/>
      <c r="U352" s="13"/>
      <c r="V352" s="13"/>
      <c r="W352" s="13"/>
      <c r="X352" s="13"/>
      <c r="Y352" s="13"/>
      <c r="Z352" s="13"/>
      <c r="AA352" s="13"/>
      <c r="AB352" s="13"/>
      <c r="AC352" s="13"/>
      <c r="AD352" s="13"/>
      <c r="AE352" s="13"/>
      <c r="AT352" s="257" t="s">
        <v>361</v>
      </c>
      <c r="AU352" s="257" t="s">
        <v>86</v>
      </c>
      <c r="AV352" s="13" t="s">
        <v>86</v>
      </c>
      <c r="AW352" s="13" t="s">
        <v>32</v>
      </c>
      <c r="AX352" s="13" t="s">
        <v>76</v>
      </c>
      <c r="AY352" s="257" t="s">
        <v>350</v>
      </c>
    </row>
    <row r="353" s="14" customFormat="1">
      <c r="A353" s="14"/>
      <c r="B353" s="258"/>
      <c r="C353" s="259"/>
      <c r="D353" s="242" t="s">
        <v>361</v>
      </c>
      <c r="E353" s="260" t="s">
        <v>1</v>
      </c>
      <c r="F353" s="261" t="s">
        <v>364</v>
      </c>
      <c r="G353" s="259"/>
      <c r="H353" s="262">
        <v>72</v>
      </c>
      <c r="I353" s="263"/>
      <c r="J353" s="259"/>
      <c r="K353" s="259"/>
      <c r="L353" s="264"/>
      <c r="M353" s="265"/>
      <c r="N353" s="266"/>
      <c r="O353" s="266"/>
      <c r="P353" s="266"/>
      <c r="Q353" s="266"/>
      <c r="R353" s="266"/>
      <c r="S353" s="266"/>
      <c r="T353" s="267"/>
      <c r="U353" s="14"/>
      <c r="V353" s="14"/>
      <c r="W353" s="14"/>
      <c r="X353" s="14"/>
      <c r="Y353" s="14"/>
      <c r="Z353" s="14"/>
      <c r="AA353" s="14"/>
      <c r="AB353" s="14"/>
      <c r="AC353" s="14"/>
      <c r="AD353" s="14"/>
      <c r="AE353" s="14"/>
      <c r="AT353" s="268" t="s">
        <v>361</v>
      </c>
      <c r="AU353" s="268" t="s">
        <v>86</v>
      </c>
      <c r="AV353" s="14" t="s">
        <v>357</v>
      </c>
      <c r="AW353" s="14" t="s">
        <v>32</v>
      </c>
      <c r="AX353" s="14" t="s">
        <v>84</v>
      </c>
      <c r="AY353" s="268" t="s">
        <v>350</v>
      </c>
    </row>
    <row r="354" s="2" customFormat="1" ht="24.15" customHeight="1">
      <c r="A354" s="39"/>
      <c r="B354" s="40"/>
      <c r="C354" s="229" t="s">
        <v>877</v>
      </c>
      <c r="D354" s="229" t="s">
        <v>352</v>
      </c>
      <c r="E354" s="230" t="s">
        <v>8851</v>
      </c>
      <c r="F354" s="231" t="s">
        <v>8852</v>
      </c>
      <c r="G354" s="232" t="s">
        <v>551</v>
      </c>
      <c r="H354" s="233">
        <v>240</v>
      </c>
      <c r="I354" s="234"/>
      <c r="J354" s="235">
        <f>ROUND(I354*H354,2)</f>
        <v>0</v>
      </c>
      <c r="K354" s="231" t="s">
        <v>385</v>
      </c>
      <c r="L354" s="45"/>
      <c r="M354" s="236" t="s">
        <v>1</v>
      </c>
      <c r="N354" s="237" t="s">
        <v>41</v>
      </c>
      <c r="O354" s="92"/>
      <c r="P354" s="238">
        <f>O354*H354</f>
        <v>0</v>
      </c>
      <c r="Q354" s="238">
        <v>0</v>
      </c>
      <c r="R354" s="238">
        <f>Q354*H354</f>
        <v>0</v>
      </c>
      <c r="S354" s="238">
        <v>0</v>
      </c>
      <c r="T354" s="239">
        <f>S354*H354</f>
        <v>0</v>
      </c>
      <c r="U354" s="39"/>
      <c r="V354" s="39"/>
      <c r="W354" s="39"/>
      <c r="X354" s="39"/>
      <c r="Y354" s="39"/>
      <c r="Z354" s="39"/>
      <c r="AA354" s="39"/>
      <c r="AB354" s="39"/>
      <c r="AC354" s="39"/>
      <c r="AD354" s="39"/>
      <c r="AE354" s="39"/>
      <c r="AR354" s="240" t="s">
        <v>530</v>
      </c>
      <c r="AT354" s="240" t="s">
        <v>352</v>
      </c>
      <c r="AU354" s="240" t="s">
        <v>86</v>
      </c>
      <c r="AY354" s="18" t="s">
        <v>350</v>
      </c>
      <c r="BE354" s="241">
        <f>IF(N354="základní",J354,0)</f>
        <v>0</v>
      </c>
      <c r="BF354" s="241">
        <f>IF(N354="snížená",J354,0)</f>
        <v>0</v>
      </c>
      <c r="BG354" s="241">
        <f>IF(N354="zákl. přenesená",J354,0)</f>
        <v>0</v>
      </c>
      <c r="BH354" s="241">
        <f>IF(N354="sníž. přenesená",J354,0)</f>
        <v>0</v>
      </c>
      <c r="BI354" s="241">
        <f>IF(N354="nulová",J354,0)</f>
        <v>0</v>
      </c>
      <c r="BJ354" s="18" t="s">
        <v>84</v>
      </c>
      <c r="BK354" s="241">
        <f>ROUND(I354*H354,2)</f>
        <v>0</v>
      </c>
      <c r="BL354" s="18" t="s">
        <v>530</v>
      </c>
      <c r="BM354" s="240" t="s">
        <v>2024</v>
      </c>
    </row>
    <row r="355" s="2" customFormat="1">
      <c r="A355" s="39"/>
      <c r="B355" s="40"/>
      <c r="C355" s="41"/>
      <c r="D355" s="242" t="s">
        <v>359</v>
      </c>
      <c r="E355" s="41"/>
      <c r="F355" s="243" t="s">
        <v>8852</v>
      </c>
      <c r="G355" s="41"/>
      <c r="H355" s="41"/>
      <c r="I355" s="244"/>
      <c r="J355" s="41"/>
      <c r="K355" s="41"/>
      <c r="L355" s="45"/>
      <c r="M355" s="245"/>
      <c r="N355" s="246"/>
      <c r="O355" s="92"/>
      <c r="P355" s="92"/>
      <c r="Q355" s="92"/>
      <c r="R355" s="92"/>
      <c r="S355" s="92"/>
      <c r="T355" s="93"/>
      <c r="U355" s="39"/>
      <c r="V355" s="39"/>
      <c r="W355" s="39"/>
      <c r="X355" s="39"/>
      <c r="Y355" s="39"/>
      <c r="Z355" s="39"/>
      <c r="AA355" s="39"/>
      <c r="AB355" s="39"/>
      <c r="AC355" s="39"/>
      <c r="AD355" s="39"/>
      <c r="AE355" s="39"/>
      <c r="AT355" s="18" t="s">
        <v>359</v>
      </c>
      <c r="AU355" s="18" t="s">
        <v>86</v>
      </c>
    </row>
    <row r="356" s="15" customFormat="1">
      <c r="A356" s="15"/>
      <c r="B356" s="269"/>
      <c r="C356" s="270"/>
      <c r="D356" s="242" t="s">
        <v>361</v>
      </c>
      <c r="E356" s="271" t="s">
        <v>1</v>
      </c>
      <c r="F356" s="272" t="s">
        <v>8764</v>
      </c>
      <c r="G356" s="270"/>
      <c r="H356" s="271" t="s">
        <v>1</v>
      </c>
      <c r="I356" s="273"/>
      <c r="J356" s="270"/>
      <c r="K356" s="270"/>
      <c r="L356" s="274"/>
      <c r="M356" s="275"/>
      <c r="N356" s="276"/>
      <c r="O356" s="276"/>
      <c r="P356" s="276"/>
      <c r="Q356" s="276"/>
      <c r="R356" s="276"/>
      <c r="S356" s="276"/>
      <c r="T356" s="277"/>
      <c r="U356" s="15"/>
      <c r="V356" s="15"/>
      <c r="W356" s="15"/>
      <c r="X356" s="15"/>
      <c r="Y356" s="15"/>
      <c r="Z356" s="15"/>
      <c r="AA356" s="15"/>
      <c r="AB356" s="15"/>
      <c r="AC356" s="15"/>
      <c r="AD356" s="15"/>
      <c r="AE356" s="15"/>
      <c r="AT356" s="278" t="s">
        <v>361</v>
      </c>
      <c r="AU356" s="278" t="s">
        <v>86</v>
      </c>
      <c r="AV356" s="15" t="s">
        <v>84</v>
      </c>
      <c r="AW356" s="15" t="s">
        <v>32</v>
      </c>
      <c r="AX356" s="15" t="s">
        <v>76</v>
      </c>
      <c r="AY356" s="278" t="s">
        <v>350</v>
      </c>
    </row>
    <row r="357" s="15" customFormat="1">
      <c r="A357" s="15"/>
      <c r="B357" s="269"/>
      <c r="C357" s="270"/>
      <c r="D357" s="242" t="s">
        <v>361</v>
      </c>
      <c r="E357" s="271" t="s">
        <v>1</v>
      </c>
      <c r="F357" s="272" t="s">
        <v>8841</v>
      </c>
      <c r="G357" s="270"/>
      <c r="H357" s="271" t="s">
        <v>1</v>
      </c>
      <c r="I357" s="273"/>
      <c r="J357" s="270"/>
      <c r="K357" s="270"/>
      <c r="L357" s="274"/>
      <c r="M357" s="275"/>
      <c r="N357" s="276"/>
      <c r="O357" s="276"/>
      <c r="P357" s="276"/>
      <c r="Q357" s="276"/>
      <c r="R357" s="276"/>
      <c r="S357" s="276"/>
      <c r="T357" s="277"/>
      <c r="U357" s="15"/>
      <c r="V357" s="15"/>
      <c r="W357" s="15"/>
      <c r="X357" s="15"/>
      <c r="Y357" s="15"/>
      <c r="Z357" s="15"/>
      <c r="AA357" s="15"/>
      <c r="AB357" s="15"/>
      <c r="AC357" s="15"/>
      <c r="AD357" s="15"/>
      <c r="AE357" s="15"/>
      <c r="AT357" s="278" t="s">
        <v>361</v>
      </c>
      <c r="AU357" s="278" t="s">
        <v>86</v>
      </c>
      <c r="AV357" s="15" t="s">
        <v>84</v>
      </c>
      <c r="AW357" s="15" t="s">
        <v>32</v>
      </c>
      <c r="AX357" s="15" t="s">
        <v>76</v>
      </c>
      <c r="AY357" s="278" t="s">
        <v>350</v>
      </c>
    </row>
    <row r="358" s="13" customFormat="1">
      <c r="A358" s="13"/>
      <c r="B358" s="247"/>
      <c r="C358" s="248"/>
      <c r="D358" s="242" t="s">
        <v>361</v>
      </c>
      <c r="E358" s="249" t="s">
        <v>1</v>
      </c>
      <c r="F358" s="250" t="s">
        <v>8853</v>
      </c>
      <c r="G358" s="248"/>
      <c r="H358" s="251">
        <v>240</v>
      </c>
      <c r="I358" s="252"/>
      <c r="J358" s="248"/>
      <c r="K358" s="248"/>
      <c r="L358" s="253"/>
      <c r="M358" s="254"/>
      <c r="N358" s="255"/>
      <c r="O358" s="255"/>
      <c r="P358" s="255"/>
      <c r="Q358" s="255"/>
      <c r="R358" s="255"/>
      <c r="S358" s="255"/>
      <c r="T358" s="256"/>
      <c r="U358" s="13"/>
      <c r="V358" s="13"/>
      <c r="W358" s="13"/>
      <c r="X358" s="13"/>
      <c r="Y358" s="13"/>
      <c r="Z358" s="13"/>
      <c r="AA358" s="13"/>
      <c r="AB358" s="13"/>
      <c r="AC358" s="13"/>
      <c r="AD358" s="13"/>
      <c r="AE358" s="13"/>
      <c r="AT358" s="257" t="s">
        <v>361</v>
      </c>
      <c r="AU358" s="257" t="s">
        <v>86</v>
      </c>
      <c r="AV358" s="13" t="s">
        <v>86</v>
      </c>
      <c r="AW358" s="13" t="s">
        <v>32</v>
      </c>
      <c r="AX358" s="13" t="s">
        <v>76</v>
      </c>
      <c r="AY358" s="257" t="s">
        <v>350</v>
      </c>
    </row>
    <row r="359" s="14" customFormat="1">
      <c r="A359" s="14"/>
      <c r="B359" s="258"/>
      <c r="C359" s="259"/>
      <c r="D359" s="242" t="s">
        <v>361</v>
      </c>
      <c r="E359" s="260" t="s">
        <v>1</v>
      </c>
      <c r="F359" s="261" t="s">
        <v>364</v>
      </c>
      <c r="G359" s="259"/>
      <c r="H359" s="262">
        <v>240</v>
      </c>
      <c r="I359" s="263"/>
      <c r="J359" s="259"/>
      <c r="K359" s="259"/>
      <c r="L359" s="264"/>
      <c r="M359" s="265"/>
      <c r="N359" s="266"/>
      <c r="O359" s="266"/>
      <c r="P359" s="266"/>
      <c r="Q359" s="266"/>
      <c r="R359" s="266"/>
      <c r="S359" s="266"/>
      <c r="T359" s="267"/>
      <c r="U359" s="14"/>
      <c r="V359" s="14"/>
      <c r="W359" s="14"/>
      <c r="X359" s="14"/>
      <c r="Y359" s="14"/>
      <c r="Z359" s="14"/>
      <c r="AA359" s="14"/>
      <c r="AB359" s="14"/>
      <c r="AC359" s="14"/>
      <c r="AD359" s="14"/>
      <c r="AE359" s="14"/>
      <c r="AT359" s="268" t="s">
        <v>361</v>
      </c>
      <c r="AU359" s="268" t="s">
        <v>86</v>
      </c>
      <c r="AV359" s="14" t="s">
        <v>357</v>
      </c>
      <c r="AW359" s="14" t="s">
        <v>32</v>
      </c>
      <c r="AX359" s="14" t="s">
        <v>84</v>
      </c>
      <c r="AY359" s="268" t="s">
        <v>350</v>
      </c>
    </row>
    <row r="360" s="2" customFormat="1" ht="21.75" customHeight="1">
      <c r="A360" s="39"/>
      <c r="B360" s="40"/>
      <c r="C360" s="229" t="s">
        <v>882</v>
      </c>
      <c r="D360" s="229" t="s">
        <v>352</v>
      </c>
      <c r="E360" s="230" t="s">
        <v>8854</v>
      </c>
      <c r="F360" s="231" t="s">
        <v>8855</v>
      </c>
      <c r="G360" s="232" t="s">
        <v>551</v>
      </c>
      <c r="H360" s="233">
        <v>77</v>
      </c>
      <c r="I360" s="234"/>
      <c r="J360" s="235">
        <f>ROUND(I360*H360,2)</f>
        <v>0</v>
      </c>
      <c r="K360" s="231" t="s">
        <v>385</v>
      </c>
      <c r="L360" s="45"/>
      <c r="M360" s="236" t="s">
        <v>1</v>
      </c>
      <c r="N360" s="237" t="s">
        <v>41</v>
      </c>
      <c r="O360" s="92"/>
      <c r="P360" s="238">
        <f>O360*H360</f>
        <v>0</v>
      </c>
      <c r="Q360" s="238">
        <v>0</v>
      </c>
      <c r="R360" s="238">
        <f>Q360*H360</f>
        <v>0</v>
      </c>
      <c r="S360" s="238">
        <v>0</v>
      </c>
      <c r="T360" s="239">
        <f>S360*H360</f>
        <v>0</v>
      </c>
      <c r="U360" s="39"/>
      <c r="V360" s="39"/>
      <c r="W360" s="39"/>
      <c r="X360" s="39"/>
      <c r="Y360" s="39"/>
      <c r="Z360" s="39"/>
      <c r="AA360" s="39"/>
      <c r="AB360" s="39"/>
      <c r="AC360" s="39"/>
      <c r="AD360" s="39"/>
      <c r="AE360" s="39"/>
      <c r="AR360" s="240" t="s">
        <v>530</v>
      </c>
      <c r="AT360" s="240" t="s">
        <v>352</v>
      </c>
      <c r="AU360" s="240" t="s">
        <v>86</v>
      </c>
      <c r="AY360" s="18" t="s">
        <v>350</v>
      </c>
      <c r="BE360" s="241">
        <f>IF(N360="základní",J360,0)</f>
        <v>0</v>
      </c>
      <c r="BF360" s="241">
        <f>IF(N360="snížená",J360,0)</f>
        <v>0</v>
      </c>
      <c r="BG360" s="241">
        <f>IF(N360="zákl. přenesená",J360,0)</f>
        <v>0</v>
      </c>
      <c r="BH360" s="241">
        <f>IF(N360="sníž. přenesená",J360,0)</f>
        <v>0</v>
      </c>
      <c r="BI360" s="241">
        <f>IF(N360="nulová",J360,0)</f>
        <v>0</v>
      </c>
      <c r="BJ360" s="18" t="s">
        <v>84</v>
      </c>
      <c r="BK360" s="241">
        <f>ROUND(I360*H360,2)</f>
        <v>0</v>
      </c>
      <c r="BL360" s="18" t="s">
        <v>530</v>
      </c>
      <c r="BM360" s="240" t="s">
        <v>2035</v>
      </c>
    </row>
    <row r="361" s="2" customFormat="1">
      <c r="A361" s="39"/>
      <c r="B361" s="40"/>
      <c r="C361" s="41"/>
      <c r="D361" s="242" t="s">
        <v>359</v>
      </c>
      <c r="E361" s="41"/>
      <c r="F361" s="243" t="s">
        <v>8855</v>
      </c>
      <c r="G361" s="41"/>
      <c r="H361" s="41"/>
      <c r="I361" s="244"/>
      <c r="J361" s="41"/>
      <c r="K361" s="41"/>
      <c r="L361" s="45"/>
      <c r="M361" s="245"/>
      <c r="N361" s="246"/>
      <c r="O361" s="92"/>
      <c r="P361" s="92"/>
      <c r="Q361" s="92"/>
      <c r="R361" s="92"/>
      <c r="S361" s="92"/>
      <c r="T361" s="93"/>
      <c r="U361" s="39"/>
      <c r="V361" s="39"/>
      <c r="W361" s="39"/>
      <c r="X361" s="39"/>
      <c r="Y361" s="39"/>
      <c r="Z361" s="39"/>
      <c r="AA361" s="39"/>
      <c r="AB361" s="39"/>
      <c r="AC361" s="39"/>
      <c r="AD361" s="39"/>
      <c r="AE361" s="39"/>
      <c r="AT361" s="18" t="s">
        <v>359</v>
      </c>
      <c r="AU361" s="18" t="s">
        <v>86</v>
      </c>
    </row>
    <row r="362" s="15" customFormat="1">
      <c r="A362" s="15"/>
      <c r="B362" s="269"/>
      <c r="C362" s="270"/>
      <c r="D362" s="242" t="s">
        <v>361</v>
      </c>
      <c r="E362" s="271" t="s">
        <v>1</v>
      </c>
      <c r="F362" s="272" t="s">
        <v>8764</v>
      </c>
      <c r="G362" s="270"/>
      <c r="H362" s="271" t="s">
        <v>1</v>
      </c>
      <c r="I362" s="273"/>
      <c r="J362" s="270"/>
      <c r="K362" s="270"/>
      <c r="L362" s="274"/>
      <c r="M362" s="275"/>
      <c r="N362" s="276"/>
      <c r="O362" s="276"/>
      <c r="P362" s="276"/>
      <c r="Q362" s="276"/>
      <c r="R362" s="276"/>
      <c r="S362" s="276"/>
      <c r="T362" s="277"/>
      <c r="U362" s="15"/>
      <c r="V362" s="15"/>
      <c r="W362" s="15"/>
      <c r="X362" s="15"/>
      <c r="Y362" s="15"/>
      <c r="Z362" s="15"/>
      <c r="AA362" s="15"/>
      <c r="AB362" s="15"/>
      <c r="AC362" s="15"/>
      <c r="AD362" s="15"/>
      <c r="AE362" s="15"/>
      <c r="AT362" s="278" t="s">
        <v>361</v>
      </c>
      <c r="AU362" s="278" t="s">
        <v>86</v>
      </c>
      <c r="AV362" s="15" t="s">
        <v>84</v>
      </c>
      <c r="AW362" s="15" t="s">
        <v>32</v>
      </c>
      <c r="AX362" s="15" t="s">
        <v>76</v>
      </c>
      <c r="AY362" s="278" t="s">
        <v>350</v>
      </c>
    </row>
    <row r="363" s="15" customFormat="1">
      <c r="A363" s="15"/>
      <c r="B363" s="269"/>
      <c r="C363" s="270"/>
      <c r="D363" s="242" t="s">
        <v>361</v>
      </c>
      <c r="E363" s="271" t="s">
        <v>1</v>
      </c>
      <c r="F363" s="272" t="s">
        <v>8856</v>
      </c>
      <c r="G363" s="270"/>
      <c r="H363" s="271" t="s">
        <v>1</v>
      </c>
      <c r="I363" s="273"/>
      <c r="J363" s="270"/>
      <c r="K363" s="270"/>
      <c r="L363" s="274"/>
      <c r="M363" s="275"/>
      <c r="N363" s="276"/>
      <c r="O363" s="276"/>
      <c r="P363" s="276"/>
      <c r="Q363" s="276"/>
      <c r="R363" s="276"/>
      <c r="S363" s="276"/>
      <c r="T363" s="277"/>
      <c r="U363" s="15"/>
      <c r="V363" s="15"/>
      <c r="W363" s="15"/>
      <c r="X363" s="15"/>
      <c r="Y363" s="15"/>
      <c r="Z363" s="15"/>
      <c r="AA363" s="15"/>
      <c r="AB363" s="15"/>
      <c r="AC363" s="15"/>
      <c r="AD363" s="15"/>
      <c r="AE363" s="15"/>
      <c r="AT363" s="278" t="s">
        <v>361</v>
      </c>
      <c r="AU363" s="278" t="s">
        <v>86</v>
      </c>
      <c r="AV363" s="15" t="s">
        <v>84</v>
      </c>
      <c r="AW363" s="15" t="s">
        <v>32</v>
      </c>
      <c r="AX363" s="15" t="s">
        <v>76</v>
      </c>
      <c r="AY363" s="278" t="s">
        <v>350</v>
      </c>
    </row>
    <row r="364" s="13" customFormat="1">
      <c r="A364" s="13"/>
      <c r="B364" s="247"/>
      <c r="C364" s="248"/>
      <c r="D364" s="242" t="s">
        <v>361</v>
      </c>
      <c r="E364" s="249" t="s">
        <v>1</v>
      </c>
      <c r="F364" s="250" t="s">
        <v>8857</v>
      </c>
      <c r="G364" s="248"/>
      <c r="H364" s="251">
        <v>77</v>
      </c>
      <c r="I364" s="252"/>
      <c r="J364" s="248"/>
      <c r="K364" s="248"/>
      <c r="L364" s="253"/>
      <c r="M364" s="254"/>
      <c r="N364" s="255"/>
      <c r="O364" s="255"/>
      <c r="P364" s="255"/>
      <c r="Q364" s="255"/>
      <c r="R364" s="255"/>
      <c r="S364" s="255"/>
      <c r="T364" s="256"/>
      <c r="U364" s="13"/>
      <c r="V364" s="13"/>
      <c r="W364" s="13"/>
      <c r="X364" s="13"/>
      <c r="Y364" s="13"/>
      <c r="Z364" s="13"/>
      <c r="AA364" s="13"/>
      <c r="AB364" s="13"/>
      <c r="AC364" s="13"/>
      <c r="AD364" s="13"/>
      <c r="AE364" s="13"/>
      <c r="AT364" s="257" t="s">
        <v>361</v>
      </c>
      <c r="AU364" s="257" t="s">
        <v>86</v>
      </c>
      <c r="AV364" s="13" t="s">
        <v>86</v>
      </c>
      <c r="AW364" s="13" t="s">
        <v>32</v>
      </c>
      <c r="AX364" s="13" t="s">
        <v>76</v>
      </c>
      <c r="AY364" s="257" t="s">
        <v>350</v>
      </c>
    </row>
    <row r="365" s="14" customFormat="1">
      <c r="A365" s="14"/>
      <c r="B365" s="258"/>
      <c r="C365" s="259"/>
      <c r="D365" s="242" t="s">
        <v>361</v>
      </c>
      <c r="E365" s="260" t="s">
        <v>1</v>
      </c>
      <c r="F365" s="261" t="s">
        <v>364</v>
      </c>
      <c r="G365" s="259"/>
      <c r="H365" s="262">
        <v>77</v>
      </c>
      <c r="I365" s="263"/>
      <c r="J365" s="259"/>
      <c r="K365" s="259"/>
      <c r="L365" s="264"/>
      <c r="M365" s="265"/>
      <c r="N365" s="266"/>
      <c r="O365" s="266"/>
      <c r="P365" s="266"/>
      <c r="Q365" s="266"/>
      <c r="R365" s="266"/>
      <c r="S365" s="266"/>
      <c r="T365" s="267"/>
      <c r="U365" s="14"/>
      <c r="V365" s="14"/>
      <c r="W365" s="14"/>
      <c r="X365" s="14"/>
      <c r="Y365" s="14"/>
      <c r="Z365" s="14"/>
      <c r="AA365" s="14"/>
      <c r="AB365" s="14"/>
      <c r="AC365" s="14"/>
      <c r="AD365" s="14"/>
      <c r="AE365" s="14"/>
      <c r="AT365" s="268" t="s">
        <v>361</v>
      </c>
      <c r="AU365" s="268" t="s">
        <v>86</v>
      </c>
      <c r="AV365" s="14" t="s">
        <v>357</v>
      </c>
      <c r="AW365" s="14" t="s">
        <v>32</v>
      </c>
      <c r="AX365" s="14" t="s">
        <v>84</v>
      </c>
      <c r="AY365" s="268" t="s">
        <v>350</v>
      </c>
    </row>
    <row r="366" s="2" customFormat="1" ht="21.75" customHeight="1">
      <c r="A366" s="39"/>
      <c r="B366" s="40"/>
      <c r="C366" s="229" t="s">
        <v>888</v>
      </c>
      <c r="D366" s="229" t="s">
        <v>352</v>
      </c>
      <c r="E366" s="230" t="s">
        <v>8858</v>
      </c>
      <c r="F366" s="231" t="s">
        <v>8859</v>
      </c>
      <c r="G366" s="232" t="s">
        <v>551</v>
      </c>
      <c r="H366" s="233">
        <v>94</v>
      </c>
      <c r="I366" s="234"/>
      <c r="J366" s="235">
        <f>ROUND(I366*H366,2)</f>
        <v>0</v>
      </c>
      <c r="K366" s="231" t="s">
        <v>385</v>
      </c>
      <c r="L366" s="45"/>
      <c r="M366" s="236" t="s">
        <v>1</v>
      </c>
      <c r="N366" s="237" t="s">
        <v>41</v>
      </c>
      <c r="O366" s="92"/>
      <c r="P366" s="238">
        <f>O366*H366</f>
        <v>0</v>
      </c>
      <c r="Q366" s="238">
        <v>0</v>
      </c>
      <c r="R366" s="238">
        <f>Q366*H366</f>
        <v>0</v>
      </c>
      <c r="S366" s="238">
        <v>0</v>
      </c>
      <c r="T366" s="239">
        <f>S366*H366</f>
        <v>0</v>
      </c>
      <c r="U366" s="39"/>
      <c r="V366" s="39"/>
      <c r="W366" s="39"/>
      <c r="X366" s="39"/>
      <c r="Y366" s="39"/>
      <c r="Z366" s="39"/>
      <c r="AA366" s="39"/>
      <c r="AB366" s="39"/>
      <c r="AC366" s="39"/>
      <c r="AD366" s="39"/>
      <c r="AE366" s="39"/>
      <c r="AR366" s="240" t="s">
        <v>530</v>
      </c>
      <c r="AT366" s="240" t="s">
        <v>352</v>
      </c>
      <c r="AU366" s="240" t="s">
        <v>86</v>
      </c>
      <c r="AY366" s="18" t="s">
        <v>350</v>
      </c>
      <c r="BE366" s="241">
        <f>IF(N366="základní",J366,0)</f>
        <v>0</v>
      </c>
      <c r="BF366" s="241">
        <f>IF(N366="snížená",J366,0)</f>
        <v>0</v>
      </c>
      <c r="BG366" s="241">
        <f>IF(N366="zákl. přenesená",J366,0)</f>
        <v>0</v>
      </c>
      <c r="BH366" s="241">
        <f>IF(N366="sníž. přenesená",J366,0)</f>
        <v>0</v>
      </c>
      <c r="BI366" s="241">
        <f>IF(N366="nulová",J366,0)</f>
        <v>0</v>
      </c>
      <c r="BJ366" s="18" t="s">
        <v>84</v>
      </c>
      <c r="BK366" s="241">
        <f>ROUND(I366*H366,2)</f>
        <v>0</v>
      </c>
      <c r="BL366" s="18" t="s">
        <v>530</v>
      </c>
      <c r="BM366" s="240" t="s">
        <v>2048</v>
      </c>
    </row>
    <row r="367" s="2" customFormat="1">
      <c r="A367" s="39"/>
      <c r="B367" s="40"/>
      <c r="C367" s="41"/>
      <c r="D367" s="242" t="s">
        <v>359</v>
      </c>
      <c r="E367" s="41"/>
      <c r="F367" s="243" t="s">
        <v>8859</v>
      </c>
      <c r="G367" s="41"/>
      <c r="H367" s="41"/>
      <c r="I367" s="244"/>
      <c r="J367" s="41"/>
      <c r="K367" s="41"/>
      <c r="L367" s="45"/>
      <c r="M367" s="245"/>
      <c r="N367" s="246"/>
      <c r="O367" s="92"/>
      <c r="P367" s="92"/>
      <c r="Q367" s="92"/>
      <c r="R367" s="92"/>
      <c r="S367" s="92"/>
      <c r="T367" s="93"/>
      <c r="U367" s="39"/>
      <c r="V367" s="39"/>
      <c r="W367" s="39"/>
      <c r="X367" s="39"/>
      <c r="Y367" s="39"/>
      <c r="Z367" s="39"/>
      <c r="AA367" s="39"/>
      <c r="AB367" s="39"/>
      <c r="AC367" s="39"/>
      <c r="AD367" s="39"/>
      <c r="AE367" s="39"/>
      <c r="AT367" s="18" t="s">
        <v>359</v>
      </c>
      <c r="AU367" s="18" t="s">
        <v>86</v>
      </c>
    </row>
    <row r="368" s="15" customFormat="1">
      <c r="A368" s="15"/>
      <c r="B368" s="269"/>
      <c r="C368" s="270"/>
      <c r="D368" s="242" t="s">
        <v>361</v>
      </c>
      <c r="E368" s="271" t="s">
        <v>1</v>
      </c>
      <c r="F368" s="272" t="s">
        <v>8764</v>
      </c>
      <c r="G368" s="270"/>
      <c r="H368" s="271" t="s">
        <v>1</v>
      </c>
      <c r="I368" s="273"/>
      <c r="J368" s="270"/>
      <c r="K368" s="270"/>
      <c r="L368" s="274"/>
      <c r="M368" s="275"/>
      <c r="N368" s="276"/>
      <c r="O368" s="276"/>
      <c r="P368" s="276"/>
      <c r="Q368" s="276"/>
      <c r="R368" s="276"/>
      <c r="S368" s="276"/>
      <c r="T368" s="277"/>
      <c r="U368" s="15"/>
      <c r="V368" s="15"/>
      <c r="W368" s="15"/>
      <c r="X368" s="15"/>
      <c r="Y368" s="15"/>
      <c r="Z368" s="15"/>
      <c r="AA368" s="15"/>
      <c r="AB368" s="15"/>
      <c r="AC368" s="15"/>
      <c r="AD368" s="15"/>
      <c r="AE368" s="15"/>
      <c r="AT368" s="278" t="s">
        <v>361</v>
      </c>
      <c r="AU368" s="278" t="s">
        <v>86</v>
      </c>
      <c r="AV368" s="15" t="s">
        <v>84</v>
      </c>
      <c r="AW368" s="15" t="s">
        <v>32</v>
      </c>
      <c r="AX368" s="15" t="s">
        <v>76</v>
      </c>
      <c r="AY368" s="278" t="s">
        <v>350</v>
      </c>
    </row>
    <row r="369" s="15" customFormat="1">
      <c r="A369" s="15"/>
      <c r="B369" s="269"/>
      <c r="C369" s="270"/>
      <c r="D369" s="242" t="s">
        <v>361</v>
      </c>
      <c r="E369" s="271" t="s">
        <v>1</v>
      </c>
      <c r="F369" s="272" t="s">
        <v>8860</v>
      </c>
      <c r="G369" s="270"/>
      <c r="H369" s="271" t="s">
        <v>1</v>
      </c>
      <c r="I369" s="273"/>
      <c r="J369" s="270"/>
      <c r="K369" s="270"/>
      <c r="L369" s="274"/>
      <c r="M369" s="275"/>
      <c r="N369" s="276"/>
      <c r="O369" s="276"/>
      <c r="P369" s="276"/>
      <c r="Q369" s="276"/>
      <c r="R369" s="276"/>
      <c r="S369" s="276"/>
      <c r="T369" s="277"/>
      <c r="U369" s="15"/>
      <c r="V369" s="15"/>
      <c r="W369" s="15"/>
      <c r="X369" s="15"/>
      <c r="Y369" s="15"/>
      <c r="Z369" s="15"/>
      <c r="AA369" s="15"/>
      <c r="AB369" s="15"/>
      <c r="AC369" s="15"/>
      <c r="AD369" s="15"/>
      <c r="AE369" s="15"/>
      <c r="AT369" s="278" t="s">
        <v>361</v>
      </c>
      <c r="AU369" s="278" t="s">
        <v>86</v>
      </c>
      <c r="AV369" s="15" t="s">
        <v>84</v>
      </c>
      <c r="AW369" s="15" t="s">
        <v>32</v>
      </c>
      <c r="AX369" s="15" t="s">
        <v>76</v>
      </c>
      <c r="AY369" s="278" t="s">
        <v>350</v>
      </c>
    </row>
    <row r="370" s="13" customFormat="1">
      <c r="A370" s="13"/>
      <c r="B370" s="247"/>
      <c r="C370" s="248"/>
      <c r="D370" s="242" t="s">
        <v>361</v>
      </c>
      <c r="E370" s="249" t="s">
        <v>1</v>
      </c>
      <c r="F370" s="250" t="s">
        <v>8861</v>
      </c>
      <c r="G370" s="248"/>
      <c r="H370" s="251">
        <v>94</v>
      </c>
      <c r="I370" s="252"/>
      <c r="J370" s="248"/>
      <c r="K370" s="248"/>
      <c r="L370" s="253"/>
      <c r="M370" s="254"/>
      <c r="N370" s="255"/>
      <c r="O370" s="255"/>
      <c r="P370" s="255"/>
      <c r="Q370" s="255"/>
      <c r="R370" s="255"/>
      <c r="S370" s="255"/>
      <c r="T370" s="256"/>
      <c r="U370" s="13"/>
      <c r="V370" s="13"/>
      <c r="W370" s="13"/>
      <c r="X370" s="13"/>
      <c r="Y370" s="13"/>
      <c r="Z370" s="13"/>
      <c r="AA370" s="13"/>
      <c r="AB370" s="13"/>
      <c r="AC370" s="13"/>
      <c r="AD370" s="13"/>
      <c r="AE370" s="13"/>
      <c r="AT370" s="257" t="s">
        <v>361</v>
      </c>
      <c r="AU370" s="257" t="s">
        <v>86</v>
      </c>
      <c r="AV370" s="13" t="s">
        <v>86</v>
      </c>
      <c r="AW370" s="13" t="s">
        <v>32</v>
      </c>
      <c r="AX370" s="13" t="s">
        <v>76</v>
      </c>
      <c r="AY370" s="257" t="s">
        <v>350</v>
      </c>
    </row>
    <row r="371" s="14" customFormat="1">
      <c r="A371" s="14"/>
      <c r="B371" s="258"/>
      <c r="C371" s="259"/>
      <c r="D371" s="242" t="s">
        <v>361</v>
      </c>
      <c r="E371" s="260" t="s">
        <v>1</v>
      </c>
      <c r="F371" s="261" t="s">
        <v>364</v>
      </c>
      <c r="G371" s="259"/>
      <c r="H371" s="262">
        <v>94</v>
      </c>
      <c r="I371" s="263"/>
      <c r="J371" s="259"/>
      <c r="K371" s="259"/>
      <c r="L371" s="264"/>
      <c r="M371" s="265"/>
      <c r="N371" s="266"/>
      <c r="O371" s="266"/>
      <c r="P371" s="266"/>
      <c r="Q371" s="266"/>
      <c r="R371" s="266"/>
      <c r="S371" s="266"/>
      <c r="T371" s="267"/>
      <c r="U371" s="14"/>
      <c r="V371" s="14"/>
      <c r="W371" s="14"/>
      <c r="X371" s="14"/>
      <c r="Y371" s="14"/>
      <c r="Z371" s="14"/>
      <c r="AA371" s="14"/>
      <c r="AB371" s="14"/>
      <c r="AC371" s="14"/>
      <c r="AD371" s="14"/>
      <c r="AE371" s="14"/>
      <c r="AT371" s="268" t="s">
        <v>361</v>
      </c>
      <c r="AU371" s="268" t="s">
        <v>86</v>
      </c>
      <c r="AV371" s="14" t="s">
        <v>357</v>
      </c>
      <c r="AW371" s="14" t="s">
        <v>32</v>
      </c>
      <c r="AX371" s="14" t="s">
        <v>84</v>
      </c>
      <c r="AY371" s="268" t="s">
        <v>350</v>
      </c>
    </row>
    <row r="372" s="2" customFormat="1" ht="24.15" customHeight="1">
      <c r="A372" s="39"/>
      <c r="B372" s="40"/>
      <c r="C372" s="229" t="s">
        <v>894</v>
      </c>
      <c r="D372" s="229" t="s">
        <v>352</v>
      </c>
      <c r="E372" s="230" t="s">
        <v>8862</v>
      </c>
      <c r="F372" s="231" t="s">
        <v>8863</v>
      </c>
      <c r="G372" s="232" t="s">
        <v>497</v>
      </c>
      <c r="H372" s="233">
        <v>52</v>
      </c>
      <c r="I372" s="234"/>
      <c r="J372" s="235">
        <f>ROUND(I372*H372,2)</f>
        <v>0</v>
      </c>
      <c r="K372" s="231" t="s">
        <v>385</v>
      </c>
      <c r="L372" s="45"/>
      <c r="M372" s="236" t="s">
        <v>1</v>
      </c>
      <c r="N372" s="237" t="s">
        <v>41</v>
      </c>
      <c r="O372" s="92"/>
      <c r="P372" s="238">
        <f>O372*H372</f>
        <v>0</v>
      </c>
      <c r="Q372" s="238">
        <v>0</v>
      </c>
      <c r="R372" s="238">
        <f>Q372*H372</f>
        <v>0</v>
      </c>
      <c r="S372" s="238">
        <v>0</v>
      </c>
      <c r="T372" s="239">
        <f>S372*H372</f>
        <v>0</v>
      </c>
      <c r="U372" s="39"/>
      <c r="V372" s="39"/>
      <c r="W372" s="39"/>
      <c r="X372" s="39"/>
      <c r="Y372" s="39"/>
      <c r="Z372" s="39"/>
      <c r="AA372" s="39"/>
      <c r="AB372" s="39"/>
      <c r="AC372" s="39"/>
      <c r="AD372" s="39"/>
      <c r="AE372" s="39"/>
      <c r="AR372" s="240" t="s">
        <v>530</v>
      </c>
      <c r="AT372" s="240" t="s">
        <v>352</v>
      </c>
      <c r="AU372" s="240" t="s">
        <v>86</v>
      </c>
      <c r="AY372" s="18" t="s">
        <v>350</v>
      </c>
      <c r="BE372" s="241">
        <f>IF(N372="základní",J372,0)</f>
        <v>0</v>
      </c>
      <c r="BF372" s="241">
        <f>IF(N372="snížená",J372,0)</f>
        <v>0</v>
      </c>
      <c r="BG372" s="241">
        <f>IF(N372="zákl. přenesená",J372,0)</f>
        <v>0</v>
      </c>
      <c r="BH372" s="241">
        <f>IF(N372="sníž. přenesená",J372,0)</f>
        <v>0</v>
      </c>
      <c r="BI372" s="241">
        <f>IF(N372="nulová",J372,0)</f>
        <v>0</v>
      </c>
      <c r="BJ372" s="18" t="s">
        <v>84</v>
      </c>
      <c r="BK372" s="241">
        <f>ROUND(I372*H372,2)</f>
        <v>0</v>
      </c>
      <c r="BL372" s="18" t="s">
        <v>530</v>
      </c>
      <c r="BM372" s="240" t="s">
        <v>2060</v>
      </c>
    </row>
    <row r="373" s="2" customFormat="1">
      <c r="A373" s="39"/>
      <c r="B373" s="40"/>
      <c r="C373" s="41"/>
      <c r="D373" s="242" t="s">
        <v>359</v>
      </c>
      <c r="E373" s="41"/>
      <c r="F373" s="243" t="s">
        <v>8863</v>
      </c>
      <c r="G373" s="41"/>
      <c r="H373" s="41"/>
      <c r="I373" s="244"/>
      <c r="J373" s="41"/>
      <c r="K373" s="41"/>
      <c r="L373" s="45"/>
      <c r="M373" s="245"/>
      <c r="N373" s="246"/>
      <c r="O373" s="92"/>
      <c r="P373" s="92"/>
      <c r="Q373" s="92"/>
      <c r="R373" s="92"/>
      <c r="S373" s="92"/>
      <c r="T373" s="93"/>
      <c r="U373" s="39"/>
      <c r="V373" s="39"/>
      <c r="W373" s="39"/>
      <c r="X373" s="39"/>
      <c r="Y373" s="39"/>
      <c r="Z373" s="39"/>
      <c r="AA373" s="39"/>
      <c r="AB373" s="39"/>
      <c r="AC373" s="39"/>
      <c r="AD373" s="39"/>
      <c r="AE373" s="39"/>
      <c r="AT373" s="18" t="s">
        <v>359</v>
      </c>
      <c r="AU373" s="18" t="s">
        <v>86</v>
      </c>
    </row>
    <row r="374" s="13" customFormat="1">
      <c r="A374" s="13"/>
      <c r="B374" s="247"/>
      <c r="C374" s="248"/>
      <c r="D374" s="242" t="s">
        <v>361</v>
      </c>
      <c r="E374" s="249" t="s">
        <v>1</v>
      </c>
      <c r="F374" s="250" t="s">
        <v>8864</v>
      </c>
      <c r="G374" s="248"/>
      <c r="H374" s="251">
        <v>52</v>
      </c>
      <c r="I374" s="252"/>
      <c r="J374" s="248"/>
      <c r="K374" s="248"/>
      <c r="L374" s="253"/>
      <c r="M374" s="254"/>
      <c r="N374" s="255"/>
      <c r="O374" s="255"/>
      <c r="P374" s="255"/>
      <c r="Q374" s="255"/>
      <c r="R374" s="255"/>
      <c r="S374" s="255"/>
      <c r="T374" s="256"/>
      <c r="U374" s="13"/>
      <c r="V374" s="13"/>
      <c r="W374" s="13"/>
      <c r="X374" s="13"/>
      <c r="Y374" s="13"/>
      <c r="Z374" s="13"/>
      <c r="AA374" s="13"/>
      <c r="AB374" s="13"/>
      <c r="AC374" s="13"/>
      <c r="AD374" s="13"/>
      <c r="AE374" s="13"/>
      <c r="AT374" s="257" t="s">
        <v>361</v>
      </c>
      <c r="AU374" s="257" t="s">
        <v>86</v>
      </c>
      <c r="AV374" s="13" t="s">
        <v>86</v>
      </c>
      <c r="AW374" s="13" t="s">
        <v>32</v>
      </c>
      <c r="AX374" s="13" t="s">
        <v>76</v>
      </c>
      <c r="AY374" s="257" t="s">
        <v>350</v>
      </c>
    </row>
    <row r="375" s="14" customFormat="1">
      <c r="A375" s="14"/>
      <c r="B375" s="258"/>
      <c r="C375" s="259"/>
      <c r="D375" s="242" t="s">
        <v>361</v>
      </c>
      <c r="E375" s="260" t="s">
        <v>1</v>
      </c>
      <c r="F375" s="261" t="s">
        <v>364</v>
      </c>
      <c r="G375" s="259"/>
      <c r="H375" s="262">
        <v>52</v>
      </c>
      <c r="I375" s="263"/>
      <c r="J375" s="259"/>
      <c r="K375" s="259"/>
      <c r="L375" s="264"/>
      <c r="M375" s="265"/>
      <c r="N375" s="266"/>
      <c r="O375" s="266"/>
      <c r="P375" s="266"/>
      <c r="Q375" s="266"/>
      <c r="R375" s="266"/>
      <c r="S375" s="266"/>
      <c r="T375" s="267"/>
      <c r="U375" s="14"/>
      <c r="V375" s="14"/>
      <c r="W375" s="14"/>
      <c r="X375" s="14"/>
      <c r="Y375" s="14"/>
      <c r="Z375" s="14"/>
      <c r="AA375" s="14"/>
      <c r="AB375" s="14"/>
      <c r="AC375" s="14"/>
      <c r="AD375" s="14"/>
      <c r="AE375" s="14"/>
      <c r="AT375" s="268" t="s">
        <v>361</v>
      </c>
      <c r="AU375" s="268" t="s">
        <v>86</v>
      </c>
      <c r="AV375" s="14" t="s">
        <v>357</v>
      </c>
      <c r="AW375" s="14" t="s">
        <v>32</v>
      </c>
      <c r="AX375" s="14" t="s">
        <v>84</v>
      </c>
      <c r="AY375" s="268" t="s">
        <v>350</v>
      </c>
    </row>
    <row r="376" s="2" customFormat="1" ht="24.15" customHeight="1">
      <c r="A376" s="39"/>
      <c r="B376" s="40"/>
      <c r="C376" s="229" t="s">
        <v>911</v>
      </c>
      <c r="D376" s="229" t="s">
        <v>352</v>
      </c>
      <c r="E376" s="230" t="s">
        <v>8865</v>
      </c>
      <c r="F376" s="231" t="s">
        <v>8866</v>
      </c>
      <c r="G376" s="232" t="s">
        <v>497</v>
      </c>
      <c r="H376" s="233">
        <v>20</v>
      </c>
      <c r="I376" s="234"/>
      <c r="J376" s="235">
        <f>ROUND(I376*H376,2)</f>
        <v>0</v>
      </c>
      <c r="K376" s="231" t="s">
        <v>385</v>
      </c>
      <c r="L376" s="45"/>
      <c r="M376" s="236" t="s">
        <v>1</v>
      </c>
      <c r="N376" s="237" t="s">
        <v>41</v>
      </c>
      <c r="O376" s="92"/>
      <c r="P376" s="238">
        <f>O376*H376</f>
        <v>0</v>
      </c>
      <c r="Q376" s="238">
        <v>0</v>
      </c>
      <c r="R376" s="238">
        <f>Q376*H376</f>
        <v>0</v>
      </c>
      <c r="S376" s="238">
        <v>0</v>
      </c>
      <c r="T376" s="239">
        <f>S376*H376</f>
        <v>0</v>
      </c>
      <c r="U376" s="39"/>
      <c r="V376" s="39"/>
      <c r="W376" s="39"/>
      <c r="X376" s="39"/>
      <c r="Y376" s="39"/>
      <c r="Z376" s="39"/>
      <c r="AA376" s="39"/>
      <c r="AB376" s="39"/>
      <c r="AC376" s="39"/>
      <c r="AD376" s="39"/>
      <c r="AE376" s="39"/>
      <c r="AR376" s="240" t="s">
        <v>530</v>
      </c>
      <c r="AT376" s="240" t="s">
        <v>352</v>
      </c>
      <c r="AU376" s="240" t="s">
        <v>86</v>
      </c>
      <c r="AY376" s="18" t="s">
        <v>350</v>
      </c>
      <c r="BE376" s="241">
        <f>IF(N376="základní",J376,0)</f>
        <v>0</v>
      </c>
      <c r="BF376" s="241">
        <f>IF(N376="snížená",J376,0)</f>
        <v>0</v>
      </c>
      <c r="BG376" s="241">
        <f>IF(N376="zákl. přenesená",J376,0)</f>
        <v>0</v>
      </c>
      <c r="BH376" s="241">
        <f>IF(N376="sníž. přenesená",J376,0)</f>
        <v>0</v>
      </c>
      <c r="BI376" s="241">
        <f>IF(N376="nulová",J376,0)</f>
        <v>0</v>
      </c>
      <c r="BJ376" s="18" t="s">
        <v>84</v>
      </c>
      <c r="BK376" s="241">
        <f>ROUND(I376*H376,2)</f>
        <v>0</v>
      </c>
      <c r="BL376" s="18" t="s">
        <v>530</v>
      </c>
      <c r="BM376" s="240" t="s">
        <v>2074</v>
      </c>
    </row>
    <row r="377" s="2" customFormat="1">
      <c r="A377" s="39"/>
      <c r="B377" s="40"/>
      <c r="C377" s="41"/>
      <c r="D377" s="242" t="s">
        <v>359</v>
      </c>
      <c r="E377" s="41"/>
      <c r="F377" s="243" t="s">
        <v>8866</v>
      </c>
      <c r="G377" s="41"/>
      <c r="H377" s="41"/>
      <c r="I377" s="244"/>
      <c r="J377" s="41"/>
      <c r="K377" s="41"/>
      <c r="L377" s="45"/>
      <c r="M377" s="245"/>
      <c r="N377" s="246"/>
      <c r="O377" s="92"/>
      <c r="P377" s="92"/>
      <c r="Q377" s="92"/>
      <c r="R377" s="92"/>
      <c r="S377" s="92"/>
      <c r="T377" s="93"/>
      <c r="U377" s="39"/>
      <c r="V377" s="39"/>
      <c r="W377" s="39"/>
      <c r="X377" s="39"/>
      <c r="Y377" s="39"/>
      <c r="Z377" s="39"/>
      <c r="AA377" s="39"/>
      <c r="AB377" s="39"/>
      <c r="AC377" s="39"/>
      <c r="AD377" s="39"/>
      <c r="AE377" s="39"/>
      <c r="AT377" s="18" t="s">
        <v>359</v>
      </c>
      <c r="AU377" s="18" t="s">
        <v>86</v>
      </c>
    </row>
    <row r="378" s="13" customFormat="1">
      <c r="A378" s="13"/>
      <c r="B378" s="247"/>
      <c r="C378" s="248"/>
      <c r="D378" s="242" t="s">
        <v>361</v>
      </c>
      <c r="E378" s="249" t="s">
        <v>1</v>
      </c>
      <c r="F378" s="250" t="s">
        <v>8867</v>
      </c>
      <c r="G378" s="248"/>
      <c r="H378" s="251">
        <v>20</v>
      </c>
      <c r="I378" s="252"/>
      <c r="J378" s="248"/>
      <c r="K378" s="248"/>
      <c r="L378" s="253"/>
      <c r="M378" s="254"/>
      <c r="N378" s="255"/>
      <c r="O378" s="255"/>
      <c r="P378" s="255"/>
      <c r="Q378" s="255"/>
      <c r="R378" s="255"/>
      <c r="S378" s="255"/>
      <c r="T378" s="256"/>
      <c r="U378" s="13"/>
      <c r="V378" s="13"/>
      <c r="W378" s="13"/>
      <c r="X378" s="13"/>
      <c r="Y378" s="13"/>
      <c r="Z378" s="13"/>
      <c r="AA378" s="13"/>
      <c r="AB378" s="13"/>
      <c r="AC378" s="13"/>
      <c r="AD378" s="13"/>
      <c r="AE378" s="13"/>
      <c r="AT378" s="257" t="s">
        <v>361</v>
      </c>
      <c r="AU378" s="257" t="s">
        <v>86</v>
      </c>
      <c r="AV378" s="13" t="s">
        <v>86</v>
      </c>
      <c r="AW378" s="13" t="s">
        <v>32</v>
      </c>
      <c r="AX378" s="13" t="s">
        <v>76</v>
      </c>
      <c r="AY378" s="257" t="s">
        <v>350</v>
      </c>
    </row>
    <row r="379" s="14" customFormat="1">
      <c r="A379" s="14"/>
      <c r="B379" s="258"/>
      <c r="C379" s="259"/>
      <c r="D379" s="242" t="s">
        <v>361</v>
      </c>
      <c r="E379" s="260" t="s">
        <v>1</v>
      </c>
      <c r="F379" s="261" t="s">
        <v>364</v>
      </c>
      <c r="G379" s="259"/>
      <c r="H379" s="262">
        <v>20</v>
      </c>
      <c r="I379" s="263"/>
      <c r="J379" s="259"/>
      <c r="K379" s="259"/>
      <c r="L379" s="264"/>
      <c r="M379" s="265"/>
      <c r="N379" s="266"/>
      <c r="O379" s="266"/>
      <c r="P379" s="266"/>
      <c r="Q379" s="266"/>
      <c r="R379" s="266"/>
      <c r="S379" s="266"/>
      <c r="T379" s="267"/>
      <c r="U379" s="14"/>
      <c r="V379" s="14"/>
      <c r="W379" s="14"/>
      <c r="X379" s="14"/>
      <c r="Y379" s="14"/>
      <c r="Z379" s="14"/>
      <c r="AA379" s="14"/>
      <c r="AB379" s="14"/>
      <c r="AC379" s="14"/>
      <c r="AD379" s="14"/>
      <c r="AE379" s="14"/>
      <c r="AT379" s="268" t="s">
        <v>361</v>
      </c>
      <c r="AU379" s="268" t="s">
        <v>86</v>
      </c>
      <c r="AV379" s="14" t="s">
        <v>357</v>
      </c>
      <c r="AW379" s="14" t="s">
        <v>32</v>
      </c>
      <c r="AX379" s="14" t="s">
        <v>84</v>
      </c>
      <c r="AY379" s="268" t="s">
        <v>350</v>
      </c>
    </row>
    <row r="380" s="2" customFormat="1" ht="24.15" customHeight="1">
      <c r="A380" s="39"/>
      <c r="B380" s="40"/>
      <c r="C380" s="229" t="s">
        <v>918</v>
      </c>
      <c r="D380" s="229" t="s">
        <v>352</v>
      </c>
      <c r="E380" s="230" t="s">
        <v>8868</v>
      </c>
      <c r="F380" s="231" t="s">
        <v>8869</v>
      </c>
      <c r="G380" s="232" t="s">
        <v>497</v>
      </c>
      <c r="H380" s="233">
        <v>31</v>
      </c>
      <c r="I380" s="234"/>
      <c r="J380" s="235">
        <f>ROUND(I380*H380,2)</f>
        <v>0</v>
      </c>
      <c r="K380" s="231" t="s">
        <v>385</v>
      </c>
      <c r="L380" s="45"/>
      <c r="M380" s="236" t="s">
        <v>1</v>
      </c>
      <c r="N380" s="237" t="s">
        <v>41</v>
      </c>
      <c r="O380" s="92"/>
      <c r="P380" s="238">
        <f>O380*H380</f>
        <v>0</v>
      </c>
      <c r="Q380" s="238">
        <v>0</v>
      </c>
      <c r="R380" s="238">
        <f>Q380*H380</f>
        <v>0</v>
      </c>
      <c r="S380" s="238">
        <v>0</v>
      </c>
      <c r="T380" s="239">
        <f>S380*H380</f>
        <v>0</v>
      </c>
      <c r="U380" s="39"/>
      <c r="V380" s="39"/>
      <c r="W380" s="39"/>
      <c r="X380" s="39"/>
      <c r="Y380" s="39"/>
      <c r="Z380" s="39"/>
      <c r="AA380" s="39"/>
      <c r="AB380" s="39"/>
      <c r="AC380" s="39"/>
      <c r="AD380" s="39"/>
      <c r="AE380" s="39"/>
      <c r="AR380" s="240" t="s">
        <v>530</v>
      </c>
      <c r="AT380" s="240" t="s">
        <v>352</v>
      </c>
      <c r="AU380" s="240" t="s">
        <v>86</v>
      </c>
      <c r="AY380" s="18" t="s">
        <v>350</v>
      </c>
      <c r="BE380" s="241">
        <f>IF(N380="základní",J380,0)</f>
        <v>0</v>
      </c>
      <c r="BF380" s="241">
        <f>IF(N380="snížená",J380,0)</f>
        <v>0</v>
      </c>
      <c r="BG380" s="241">
        <f>IF(N380="zákl. přenesená",J380,0)</f>
        <v>0</v>
      </c>
      <c r="BH380" s="241">
        <f>IF(N380="sníž. přenesená",J380,0)</f>
        <v>0</v>
      </c>
      <c r="BI380" s="241">
        <f>IF(N380="nulová",J380,0)</f>
        <v>0</v>
      </c>
      <c r="BJ380" s="18" t="s">
        <v>84</v>
      </c>
      <c r="BK380" s="241">
        <f>ROUND(I380*H380,2)</f>
        <v>0</v>
      </c>
      <c r="BL380" s="18" t="s">
        <v>530</v>
      </c>
      <c r="BM380" s="240" t="s">
        <v>2091</v>
      </c>
    </row>
    <row r="381" s="2" customFormat="1">
      <c r="A381" s="39"/>
      <c r="B381" s="40"/>
      <c r="C381" s="41"/>
      <c r="D381" s="242" t="s">
        <v>359</v>
      </c>
      <c r="E381" s="41"/>
      <c r="F381" s="243" t="s">
        <v>8869</v>
      </c>
      <c r="G381" s="41"/>
      <c r="H381" s="41"/>
      <c r="I381" s="244"/>
      <c r="J381" s="41"/>
      <c r="K381" s="41"/>
      <c r="L381" s="45"/>
      <c r="M381" s="245"/>
      <c r="N381" s="246"/>
      <c r="O381" s="92"/>
      <c r="P381" s="92"/>
      <c r="Q381" s="92"/>
      <c r="R381" s="92"/>
      <c r="S381" s="92"/>
      <c r="T381" s="93"/>
      <c r="U381" s="39"/>
      <c r="V381" s="39"/>
      <c r="W381" s="39"/>
      <c r="X381" s="39"/>
      <c r="Y381" s="39"/>
      <c r="Z381" s="39"/>
      <c r="AA381" s="39"/>
      <c r="AB381" s="39"/>
      <c r="AC381" s="39"/>
      <c r="AD381" s="39"/>
      <c r="AE381" s="39"/>
      <c r="AT381" s="18" t="s">
        <v>359</v>
      </c>
      <c r="AU381" s="18" t="s">
        <v>86</v>
      </c>
    </row>
    <row r="382" s="13" customFormat="1">
      <c r="A382" s="13"/>
      <c r="B382" s="247"/>
      <c r="C382" s="248"/>
      <c r="D382" s="242" t="s">
        <v>361</v>
      </c>
      <c r="E382" s="249" t="s">
        <v>1</v>
      </c>
      <c r="F382" s="250" t="s">
        <v>8870</v>
      </c>
      <c r="G382" s="248"/>
      <c r="H382" s="251">
        <v>31</v>
      </c>
      <c r="I382" s="252"/>
      <c r="J382" s="248"/>
      <c r="K382" s="248"/>
      <c r="L382" s="253"/>
      <c r="M382" s="254"/>
      <c r="N382" s="255"/>
      <c r="O382" s="255"/>
      <c r="P382" s="255"/>
      <c r="Q382" s="255"/>
      <c r="R382" s="255"/>
      <c r="S382" s="255"/>
      <c r="T382" s="256"/>
      <c r="U382" s="13"/>
      <c r="V382" s="13"/>
      <c r="W382" s="13"/>
      <c r="X382" s="13"/>
      <c r="Y382" s="13"/>
      <c r="Z382" s="13"/>
      <c r="AA382" s="13"/>
      <c r="AB382" s="13"/>
      <c r="AC382" s="13"/>
      <c r="AD382" s="13"/>
      <c r="AE382" s="13"/>
      <c r="AT382" s="257" t="s">
        <v>361</v>
      </c>
      <c r="AU382" s="257" t="s">
        <v>86</v>
      </c>
      <c r="AV382" s="13" t="s">
        <v>86</v>
      </c>
      <c r="AW382" s="13" t="s">
        <v>32</v>
      </c>
      <c r="AX382" s="13" t="s">
        <v>76</v>
      </c>
      <c r="AY382" s="257" t="s">
        <v>350</v>
      </c>
    </row>
    <row r="383" s="14" customFormat="1">
      <c r="A383" s="14"/>
      <c r="B383" s="258"/>
      <c r="C383" s="259"/>
      <c r="D383" s="242" t="s">
        <v>361</v>
      </c>
      <c r="E383" s="260" t="s">
        <v>1</v>
      </c>
      <c r="F383" s="261" t="s">
        <v>364</v>
      </c>
      <c r="G383" s="259"/>
      <c r="H383" s="262">
        <v>31</v>
      </c>
      <c r="I383" s="263"/>
      <c r="J383" s="259"/>
      <c r="K383" s="259"/>
      <c r="L383" s="264"/>
      <c r="M383" s="265"/>
      <c r="N383" s="266"/>
      <c r="O383" s="266"/>
      <c r="P383" s="266"/>
      <c r="Q383" s="266"/>
      <c r="R383" s="266"/>
      <c r="S383" s="266"/>
      <c r="T383" s="267"/>
      <c r="U383" s="14"/>
      <c r="V383" s="14"/>
      <c r="W383" s="14"/>
      <c r="X383" s="14"/>
      <c r="Y383" s="14"/>
      <c r="Z383" s="14"/>
      <c r="AA383" s="14"/>
      <c r="AB383" s="14"/>
      <c r="AC383" s="14"/>
      <c r="AD383" s="14"/>
      <c r="AE383" s="14"/>
      <c r="AT383" s="268" t="s">
        <v>361</v>
      </c>
      <c r="AU383" s="268" t="s">
        <v>86</v>
      </c>
      <c r="AV383" s="14" t="s">
        <v>357</v>
      </c>
      <c r="AW383" s="14" t="s">
        <v>32</v>
      </c>
      <c r="AX383" s="14" t="s">
        <v>84</v>
      </c>
      <c r="AY383" s="268" t="s">
        <v>350</v>
      </c>
    </row>
    <row r="384" s="2" customFormat="1" ht="24.15" customHeight="1">
      <c r="A384" s="39"/>
      <c r="B384" s="40"/>
      <c r="C384" s="229" t="s">
        <v>924</v>
      </c>
      <c r="D384" s="229" t="s">
        <v>352</v>
      </c>
      <c r="E384" s="230" t="s">
        <v>8871</v>
      </c>
      <c r="F384" s="231" t="s">
        <v>8872</v>
      </c>
      <c r="G384" s="232" t="s">
        <v>497</v>
      </c>
      <c r="H384" s="233">
        <v>12</v>
      </c>
      <c r="I384" s="234"/>
      <c r="J384" s="235">
        <f>ROUND(I384*H384,2)</f>
        <v>0</v>
      </c>
      <c r="K384" s="231" t="s">
        <v>385</v>
      </c>
      <c r="L384" s="45"/>
      <c r="M384" s="236" t="s">
        <v>1</v>
      </c>
      <c r="N384" s="237" t="s">
        <v>41</v>
      </c>
      <c r="O384" s="92"/>
      <c r="P384" s="238">
        <f>O384*H384</f>
        <v>0</v>
      </c>
      <c r="Q384" s="238">
        <v>0</v>
      </c>
      <c r="R384" s="238">
        <f>Q384*H384</f>
        <v>0</v>
      </c>
      <c r="S384" s="238">
        <v>0</v>
      </c>
      <c r="T384" s="239">
        <f>S384*H384</f>
        <v>0</v>
      </c>
      <c r="U384" s="39"/>
      <c r="V384" s="39"/>
      <c r="W384" s="39"/>
      <c r="X384" s="39"/>
      <c r="Y384" s="39"/>
      <c r="Z384" s="39"/>
      <c r="AA384" s="39"/>
      <c r="AB384" s="39"/>
      <c r="AC384" s="39"/>
      <c r="AD384" s="39"/>
      <c r="AE384" s="39"/>
      <c r="AR384" s="240" t="s">
        <v>530</v>
      </c>
      <c r="AT384" s="240" t="s">
        <v>352</v>
      </c>
      <c r="AU384" s="240" t="s">
        <v>86</v>
      </c>
      <c r="AY384" s="18" t="s">
        <v>350</v>
      </c>
      <c r="BE384" s="241">
        <f>IF(N384="základní",J384,0)</f>
        <v>0</v>
      </c>
      <c r="BF384" s="241">
        <f>IF(N384="snížená",J384,0)</f>
        <v>0</v>
      </c>
      <c r="BG384" s="241">
        <f>IF(N384="zákl. přenesená",J384,0)</f>
        <v>0</v>
      </c>
      <c r="BH384" s="241">
        <f>IF(N384="sníž. přenesená",J384,0)</f>
        <v>0</v>
      </c>
      <c r="BI384" s="241">
        <f>IF(N384="nulová",J384,0)</f>
        <v>0</v>
      </c>
      <c r="BJ384" s="18" t="s">
        <v>84</v>
      </c>
      <c r="BK384" s="241">
        <f>ROUND(I384*H384,2)</f>
        <v>0</v>
      </c>
      <c r="BL384" s="18" t="s">
        <v>530</v>
      </c>
      <c r="BM384" s="240" t="s">
        <v>2102</v>
      </c>
    </row>
    <row r="385" s="2" customFormat="1">
      <c r="A385" s="39"/>
      <c r="B385" s="40"/>
      <c r="C385" s="41"/>
      <c r="D385" s="242" t="s">
        <v>359</v>
      </c>
      <c r="E385" s="41"/>
      <c r="F385" s="243" t="s">
        <v>8872</v>
      </c>
      <c r="G385" s="41"/>
      <c r="H385" s="41"/>
      <c r="I385" s="244"/>
      <c r="J385" s="41"/>
      <c r="K385" s="41"/>
      <c r="L385" s="45"/>
      <c r="M385" s="245"/>
      <c r="N385" s="246"/>
      <c r="O385" s="92"/>
      <c r="P385" s="92"/>
      <c r="Q385" s="92"/>
      <c r="R385" s="92"/>
      <c r="S385" s="92"/>
      <c r="T385" s="93"/>
      <c r="U385" s="39"/>
      <c r="V385" s="39"/>
      <c r="W385" s="39"/>
      <c r="X385" s="39"/>
      <c r="Y385" s="39"/>
      <c r="Z385" s="39"/>
      <c r="AA385" s="39"/>
      <c r="AB385" s="39"/>
      <c r="AC385" s="39"/>
      <c r="AD385" s="39"/>
      <c r="AE385" s="39"/>
      <c r="AT385" s="18" t="s">
        <v>359</v>
      </c>
      <c r="AU385" s="18" t="s">
        <v>86</v>
      </c>
    </row>
    <row r="386" s="15" customFormat="1">
      <c r="A386" s="15"/>
      <c r="B386" s="269"/>
      <c r="C386" s="270"/>
      <c r="D386" s="242" t="s">
        <v>361</v>
      </c>
      <c r="E386" s="271" t="s">
        <v>1</v>
      </c>
      <c r="F386" s="272" t="s">
        <v>8764</v>
      </c>
      <c r="G386" s="270"/>
      <c r="H386" s="271" t="s">
        <v>1</v>
      </c>
      <c r="I386" s="273"/>
      <c r="J386" s="270"/>
      <c r="K386" s="270"/>
      <c r="L386" s="274"/>
      <c r="M386" s="275"/>
      <c r="N386" s="276"/>
      <c r="O386" s="276"/>
      <c r="P386" s="276"/>
      <c r="Q386" s="276"/>
      <c r="R386" s="276"/>
      <c r="S386" s="276"/>
      <c r="T386" s="277"/>
      <c r="U386" s="15"/>
      <c r="V386" s="15"/>
      <c r="W386" s="15"/>
      <c r="X386" s="15"/>
      <c r="Y386" s="15"/>
      <c r="Z386" s="15"/>
      <c r="AA386" s="15"/>
      <c r="AB386" s="15"/>
      <c r="AC386" s="15"/>
      <c r="AD386" s="15"/>
      <c r="AE386" s="15"/>
      <c r="AT386" s="278" t="s">
        <v>361</v>
      </c>
      <c r="AU386" s="278" t="s">
        <v>86</v>
      </c>
      <c r="AV386" s="15" t="s">
        <v>84</v>
      </c>
      <c r="AW386" s="15" t="s">
        <v>32</v>
      </c>
      <c r="AX386" s="15" t="s">
        <v>76</v>
      </c>
      <c r="AY386" s="278" t="s">
        <v>350</v>
      </c>
    </row>
    <row r="387" s="13" customFormat="1">
      <c r="A387" s="13"/>
      <c r="B387" s="247"/>
      <c r="C387" s="248"/>
      <c r="D387" s="242" t="s">
        <v>361</v>
      </c>
      <c r="E387" s="249" t="s">
        <v>1</v>
      </c>
      <c r="F387" s="250" t="s">
        <v>494</v>
      </c>
      <c r="G387" s="248"/>
      <c r="H387" s="251">
        <v>12</v>
      </c>
      <c r="I387" s="252"/>
      <c r="J387" s="248"/>
      <c r="K387" s="248"/>
      <c r="L387" s="253"/>
      <c r="M387" s="254"/>
      <c r="N387" s="255"/>
      <c r="O387" s="255"/>
      <c r="P387" s="255"/>
      <c r="Q387" s="255"/>
      <c r="R387" s="255"/>
      <c r="S387" s="255"/>
      <c r="T387" s="256"/>
      <c r="U387" s="13"/>
      <c r="V387" s="13"/>
      <c r="W387" s="13"/>
      <c r="X387" s="13"/>
      <c r="Y387" s="13"/>
      <c r="Z387" s="13"/>
      <c r="AA387" s="13"/>
      <c r="AB387" s="13"/>
      <c r="AC387" s="13"/>
      <c r="AD387" s="13"/>
      <c r="AE387" s="13"/>
      <c r="AT387" s="257" t="s">
        <v>361</v>
      </c>
      <c r="AU387" s="257" t="s">
        <v>86</v>
      </c>
      <c r="AV387" s="13" t="s">
        <v>86</v>
      </c>
      <c r="AW387" s="13" t="s">
        <v>32</v>
      </c>
      <c r="AX387" s="13" t="s">
        <v>76</v>
      </c>
      <c r="AY387" s="257" t="s">
        <v>350</v>
      </c>
    </row>
    <row r="388" s="14" customFormat="1">
      <c r="A388" s="14"/>
      <c r="B388" s="258"/>
      <c r="C388" s="259"/>
      <c r="D388" s="242" t="s">
        <v>361</v>
      </c>
      <c r="E388" s="260" t="s">
        <v>1</v>
      </c>
      <c r="F388" s="261" t="s">
        <v>364</v>
      </c>
      <c r="G388" s="259"/>
      <c r="H388" s="262">
        <v>12</v>
      </c>
      <c r="I388" s="263"/>
      <c r="J388" s="259"/>
      <c r="K388" s="259"/>
      <c r="L388" s="264"/>
      <c r="M388" s="265"/>
      <c r="N388" s="266"/>
      <c r="O388" s="266"/>
      <c r="P388" s="266"/>
      <c r="Q388" s="266"/>
      <c r="R388" s="266"/>
      <c r="S388" s="266"/>
      <c r="T388" s="267"/>
      <c r="U388" s="14"/>
      <c r="V388" s="14"/>
      <c r="W388" s="14"/>
      <c r="X388" s="14"/>
      <c r="Y388" s="14"/>
      <c r="Z388" s="14"/>
      <c r="AA388" s="14"/>
      <c r="AB388" s="14"/>
      <c r="AC388" s="14"/>
      <c r="AD388" s="14"/>
      <c r="AE388" s="14"/>
      <c r="AT388" s="268" t="s">
        <v>361</v>
      </c>
      <c r="AU388" s="268" t="s">
        <v>86</v>
      </c>
      <c r="AV388" s="14" t="s">
        <v>357</v>
      </c>
      <c r="AW388" s="14" t="s">
        <v>32</v>
      </c>
      <c r="AX388" s="14" t="s">
        <v>84</v>
      </c>
      <c r="AY388" s="268" t="s">
        <v>350</v>
      </c>
    </row>
    <row r="389" s="2" customFormat="1" ht="24.15" customHeight="1">
      <c r="A389" s="39"/>
      <c r="B389" s="40"/>
      <c r="C389" s="229" t="s">
        <v>929</v>
      </c>
      <c r="D389" s="229" t="s">
        <v>352</v>
      </c>
      <c r="E389" s="230" t="s">
        <v>8873</v>
      </c>
      <c r="F389" s="231" t="s">
        <v>8874</v>
      </c>
      <c r="G389" s="232" t="s">
        <v>497</v>
      </c>
      <c r="H389" s="233">
        <v>4</v>
      </c>
      <c r="I389" s="234"/>
      <c r="J389" s="235">
        <f>ROUND(I389*H389,2)</f>
        <v>0</v>
      </c>
      <c r="K389" s="231" t="s">
        <v>385</v>
      </c>
      <c r="L389" s="45"/>
      <c r="M389" s="236" t="s">
        <v>1</v>
      </c>
      <c r="N389" s="237" t="s">
        <v>41</v>
      </c>
      <c r="O389" s="92"/>
      <c r="P389" s="238">
        <f>O389*H389</f>
        <v>0</v>
      </c>
      <c r="Q389" s="238">
        <v>0</v>
      </c>
      <c r="R389" s="238">
        <f>Q389*H389</f>
        <v>0</v>
      </c>
      <c r="S389" s="238">
        <v>0</v>
      </c>
      <c r="T389" s="239">
        <f>S389*H389</f>
        <v>0</v>
      </c>
      <c r="U389" s="39"/>
      <c r="V389" s="39"/>
      <c r="W389" s="39"/>
      <c r="X389" s="39"/>
      <c r="Y389" s="39"/>
      <c r="Z389" s="39"/>
      <c r="AA389" s="39"/>
      <c r="AB389" s="39"/>
      <c r="AC389" s="39"/>
      <c r="AD389" s="39"/>
      <c r="AE389" s="39"/>
      <c r="AR389" s="240" t="s">
        <v>530</v>
      </c>
      <c r="AT389" s="240" t="s">
        <v>352</v>
      </c>
      <c r="AU389" s="240" t="s">
        <v>86</v>
      </c>
      <c r="AY389" s="18" t="s">
        <v>350</v>
      </c>
      <c r="BE389" s="241">
        <f>IF(N389="základní",J389,0)</f>
        <v>0</v>
      </c>
      <c r="BF389" s="241">
        <f>IF(N389="snížená",J389,0)</f>
        <v>0</v>
      </c>
      <c r="BG389" s="241">
        <f>IF(N389="zákl. přenesená",J389,0)</f>
        <v>0</v>
      </c>
      <c r="BH389" s="241">
        <f>IF(N389="sníž. přenesená",J389,0)</f>
        <v>0</v>
      </c>
      <c r="BI389" s="241">
        <f>IF(N389="nulová",J389,0)</f>
        <v>0</v>
      </c>
      <c r="BJ389" s="18" t="s">
        <v>84</v>
      </c>
      <c r="BK389" s="241">
        <f>ROUND(I389*H389,2)</f>
        <v>0</v>
      </c>
      <c r="BL389" s="18" t="s">
        <v>530</v>
      </c>
      <c r="BM389" s="240" t="s">
        <v>2117</v>
      </c>
    </row>
    <row r="390" s="2" customFormat="1">
      <c r="A390" s="39"/>
      <c r="B390" s="40"/>
      <c r="C390" s="41"/>
      <c r="D390" s="242" t="s">
        <v>359</v>
      </c>
      <c r="E390" s="41"/>
      <c r="F390" s="243" t="s">
        <v>8874</v>
      </c>
      <c r="G390" s="41"/>
      <c r="H390" s="41"/>
      <c r="I390" s="244"/>
      <c r="J390" s="41"/>
      <c r="K390" s="41"/>
      <c r="L390" s="45"/>
      <c r="M390" s="245"/>
      <c r="N390" s="246"/>
      <c r="O390" s="92"/>
      <c r="P390" s="92"/>
      <c r="Q390" s="92"/>
      <c r="R390" s="92"/>
      <c r="S390" s="92"/>
      <c r="T390" s="93"/>
      <c r="U390" s="39"/>
      <c r="V390" s="39"/>
      <c r="W390" s="39"/>
      <c r="X390" s="39"/>
      <c r="Y390" s="39"/>
      <c r="Z390" s="39"/>
      <c r="AA390" s="39"/>
      <c r="AB390" s="39"/>
      <c r="AC390" s="39"/>
      <c r="AD390" s="39"/>
      <c r="AE390" s="39"/>
      <c r="AT390" s="18" t="s">
        <v>359</v>
      </c>
      <c r="AU390" s="18" t="s">
        <v>86</v>
      </c>
    </row>
    <row r="391" s="15" customFormat="1">
      <c r="A391" s="15"/>
      <c r="B391" s="269"/>
      <c r="C391" s="270"/>
      <c r="D391" s="242" t="s">
        <v>361</v>
      </c>
      <c r="E391" s="271" t="s">
        <v>1</v>
      </c>
      <c r="F391" s="272" t="s">
        <v>8764</v>
      </c>
      <c r="G391" s="270"/>
      <c r="H391" s="271" t="s">
        <v>1</v>
      </c>
      <c r="I391" s="273"/>
      <c r="J391" s="270"/>
      <c r="K391" s="270"/>
      <c r="L391" s="274"/>
      <c r="M391" s="275"/>
      <c r="N391" s="276"/>
      <c r="O391" s="276"/>
      <c r="P391" s="276"/>
      <c r="Q391" s="276"/>
      <c r="R391" s="276"/>
      <c r="S391" s="276"/>
      <c r="T391" s="277"/>
      <c r="U391" s="15"/>
      <c r="V391" s="15"/>
      <c r="W391" s="15"/>
      <c r="X391" s="15"/>
      <c r="Y391" s="15"/>
      <c r="Z391" s="15"/>
      <c r="AA391" s="15"/>
      <c r="AB391" s="15"/>
      <c r="AC391" s="15"/>
      <c r="AD391" s="15"/>
      <c r="AE391" s="15"/>
      <c r="AT391" s="278" t="s">
        <v>361</v>
      </c>
      <c r="AU391" s="278" t="s">
        <v>86</v>
      </c>
      <c r="AV391" s="15" t="s">
        <v>84</v>
      </c>
      <c r="AW391" s="15" t="s">
        <v>32</v>
      </c>
      <c r="AX391" s="15" t="s">
        <v>76</v>
      </c>
      <c r="AY391" s="278" t="s">
        <v>350</v>
      </c>
    </row>
    <row r="392" s="13" customFormat="1">
      <c r="A392" s="13"/>
      <c r="B392" s="247"/>
      <c r="C392" s="248"/>
      <c r="D392" s="242" t="s">
        <v>361</v>
      </c>
      <c r="E392" s="249" t="s">
        <v>1</v>
      </c>
      <c r="F392" s="250" t="s">
        <v>357</v>
      </c>
      <c r="G392" s="248"/>
      <c r="H392" s="251">
        <v>4</v>
      </c>
      <c r="I392" s="252"/>
      <c r="J392" s="248"/>
      <c r="K392" s="248"/>
      <c r="L392" s="253"/>
      <c r="M392" s="254"/>
      <c r="N392" s="255"/>
      <c r="O392" s="255"/>
      <c r="P392" s="255"/>
      <c r="Q392" s="255"/>
      <c r="R392" s="255"/>
      <c r="S392" s="255"/>
      <c r="T392" s="256"/>
      <c r="U392" s="13"/>
      <c r="V392" s="13"/>
      <c r="W392" s="13"/>
      <c r="X392" s="13"/>
      <c r="Y392" s="13"/>
      <c r="Z392" s="13"/>
      <c r="AA392" s="13"/>
      <c r="AB392" s="13"/>
      <c r="AC392" s="13"/>
      <c r="AD392" s="13"/>
      <c r="AE392" s="13"/>
      <c r="AT392" s="257" t="s">
        <v>361</v>
      </c>
      <c r="AU392" s="257" t="s">
        <v>86</v>
      </c>
      <c r="AV392" s="13" t="s">
        <v>86</v>
      </c>
      <c r="AW392" s="13" t="s">
        <v>32</v>
      </c>
      <c r="AX392" s="13" t="s">
        <v>76</v>
      </c>
      <c r="AY392" s="257" t="s">
        <v>350</v>
      </c>
    </row>
    <row r="393" s="14" customFormat="1">
      <c r="A393" s="14"/>
      <c r="B393" s="258"/>
      <c r="C393" s="259"/>
      <c r="D393" s="242" t="s">
        <v>361</v>
      </c>
      <c r="E393" s="260" t="s">
        <v>1</v>
      </c>
      <c r="F393" s="261" t="s">
        <v>364</v>
      </c>
      <c r="G393" s="259"/>
      <c r="H393" s="262">
        <v>4</v>
      </c>
      <c r="I393" s="263"/>
      <c r="J393" s="259"/>
      <c r="K393" s="259"/>
      <c r="L393" s="264"/>
      <c r="M393" s="265"/>
      <c r="N393" s="266"/>
      <c r="O393" s="266"/>
      <c r="P393" s="266"/>
      <c r="Q393" s="266"/>
      <c r="R393" s="266"/>
      <c r="S393" s="266"/>
      <c r="T393" s="267"/>
      <c r="U393" s="14"/>
      <c r="V393" s="14"/>
      <c r="W393" s="14"/>
      <c r="X393" s="14"/>
      <c r="Y393" s="14"/>
      <c r="Z393" s="14"/>
      <c r="AA393" s="14"/>
      <c r="AB393" s="14"/>
      <c r="AC393" s="14"/>
      <c r="AD393" s="14"/>
      <c r="AE393" s="14"/>
      <c r="AT393" s="268" t="s">
        <v>361</v>
      </c>
      <c r="AU393" s="268" t="s">
        <v>86</v>
      </c>
      <c r="AV393" s="14" t="s">
        <v>357</v>
      </c>
      <c r="AW393" s="14" t="s">
        <v>32</v>
      </c>
      <c r="AX393" s="14" t="s">
        <v>84</v>
      </c>
      <c r="AY393" s="268" t="s">
        <v>350</v>
      </c>
    </row>
    <row r="394" s="2" customFormat="1" ht="16.5" customHeight="1">
      <c r="A394" s="39"/>
      <c r="B394" s="40"/>
      <c r="C394" s="229" t="s">
        <v>937</v>
      </c>
      <c r="D394" s="229" t="s">
        <v>352</v>
      </c>
      <c r="E394" s="230" t="s">
        <v>8875</v>
      </c>
      <c r="F394" s="231" t="s">
        <v>8876</v>
      </c>
      <c r="G394" s="232" t="s">
        <v>497</v>
      </c>
      <c r="H394" s="233">
        <v>8</v>
      </c>
      <c r="I394" s="234"/>
      <c r="J394" s="235">
        <f>ROUND(I394*H394,2)</f>
        <v>0</v>
      </c>
      <c r="K394" s="231" t="s">
        <v>385</v>
      </c>
      <c r="L394" s="45"/>
      <c r="M394" s="236" t="s">
        <v>1</v>
      </c>
      <c r="N394" s="237" t="s">
        <v>41</v>
      </c>
      <c r="O394" s="92"/>
      <c r="P394" s="238">
        <f>O394*H394</f>
        <v>0</v>
      </c>
      <c r="Q394" s="238">
        <v>0</v>
      </c>
      <c r="R394" s="238">
        <f>Q394*H394</f>
        <v>0</v>
      </c>
      <c r="S394" s="238">
        <v>0</v>
      </c>
      <c r="T394" s="239">
        <f>S394*H394</f>
        <v>0</v>
      </c>
      <c r="U394" s="39"/>
      <c r="V394" s="39"/>
      <c r="W394" s="39"/>
      <c r="X394" s="39"/>
      <c r="Y394" s="39"/>
      <c r="Z394" s="39"/>
      <c r="AA394" s="39"/>
      <c r="AB394" s="39"/>
      <c r="AC394" s="39"/>
      <c r="AD394" s="39"/>
      <c r="AE394" s="39"/>
      <c r="AR394" s="240" t="s">
        <v>530</v>
      </c>
      <c r="AT394" s="240" t="s">
        <v>352</v>
      </c>
      <c r="AU394" s="240" t="s">
        <v>86</v>
      </c>
      <c r="AY394" s="18" t="s">
        <v>350</v>
      </c>
      <c r="BE394" s="241">
        <f>IF(N394="základní",J394,0)</f>
        <v>0</v>
      </c>
      <c r="BF394" s="241">
        <f>IF(N394="snížená",J394,0)</f>
        <v>0</v>
      </c>
      <c r="BG394" s="241">
        <f>IF(N394="zákl. přenesená",J394,0)</f>
        <v>0</v>
      </c>
      <c r="BH394" s="241">
        <f>IF(N394="sníž. přenesená",J394,0)</f>
        <v>0</v>
      </c>
      <c r="BI394" s="241">
        <f>IF(N394="nulová",J394,0)</f>
        <v>0</v>
      </c>
      <c r="BJ394" s="18" t="s">
        <v>84</v>
      </c>
      <c r="BK394" s="241">
        <f>ROUND(I394*H394,2)</f>
        <v>0</v>
      </c>
      <c r="BL394" s="18" t="s">
        <v>530</v>
      </c>
      <c r="BM394" s="240" t="s">
        <v>2128</v>
      </c>
    </row>
    <row r="395" s="2" customFormat="1">
      <c r="A395" s="39"/>
      <c r="B395" s="40"/>
      <c r="C395" s="41"/>
      <c r="D395" s="242" t="s">
        <v>359</v>
      </c>
      <c r="E395" s="41"/>
      <c r="F395" s="243" t="s">
        <v>8876</v>
      </c>
      <c r="G395" s="41"/>
      <c r="H395" s="41"/>
      <c r="I395" s="244"/>
      <c r="J395" s="41"/>
      <c r="K395" s="41"/>
      <c r="L395" s="45"/>
      <c r="M395" s="245"/>
      <c r="N395" s="246"/>
      <c r="O395" s="92"/>
      <c r="P395" s="92"/>
      <c r="Q395" s="92"/>
      <c r="R395" s="92"/>
      <c r="S395" s="92"/>
      <c r="T395" s="93"/>
      <c r="U395" s="39"/>
      <c r="V395" s="39"/>
      <c r="W395" s="39"/>
      <c r="X395" s="39"/>
      <c r="Y395" s="39"/>
      <c r="Z395" s="39"/>
      <c r="AA395" s="39"/>
      <c r="AB395" s="39"/>
      <c r="AC395" s="39"/>
      <c r="AD395" s="39"/>
      <c r="AE395" s="39"/>
      <c r="AT395" s="18" t="s">
        <v>359</v>
      </c>
      <c r="AU395" s="18" t="s">
        <v>86</v>
      </c>
    </row>
    <row r="396" s="15" customFormat="1">
      <c r="A396" s="15"/>
      <c r="B396" s="269"/>
      <c r="C396" s="270"/>
      <c r="D396" s="242" t="s">
        <v>361</v>
      </c>
      <c r="E396" s="271" t="s">
        <v>1</v>
      </c>
      <c r="F396" s="272" t="s">
        <v>8764</v>
      </c>
      <c r="G396" s="270"/>
      <c r="H396" s="271" t="s">
        <v>1</v>
      </c>
      <c r="I396" s="273"/>
      <c r="J396" s="270"/>
      <c r="K396" s="270"/>
      <c r="L396" s="274"/>
      <c r="M396" s="275"/>
      <c r="N396" s="276"/>
      <c r="O396" s="276"/>
      <c r="P396" s="276"/>
      <c r="Q396" s="276"/>
      <c r="R396" s="276"/>
      <c r="S396" s="276"/>
      <c r="T396" s="277"/>
      <c r="U396" s="15"/>
      <c r="V396" s="15"/>
      <c r="W396" s="15"/>
      <c r="X396" s="15"/>
      <c r="Y396" s="15"/>
      <c r="Z396" s="15"/>
      <c r="AA396" s="15"/>
      <c r="AB396" s="15"/>
      <c r="AC396" s="15"/>
      <c r="AD396" s="15"/>
      <c r="AE396" s="15"/>
      <c r="AT396" s="278" t="s">
        <v>361</v>
      </c>
      <c r="AU396" s="278" t="s">
        <v>86</v>
      </c>
      <c r="AV396" s="15" t="s">
        <v>84</v>
      </c>
      <c r="AW396" s="15" t="s">
        <v>32</v>
      </c>
      <c r="AX396" s="15" t="s">
        <v>76</v>
      </c>
      <c r="AY396" s="278" t="s">
        <v>350</v>
      </c>
    </row>
    <row r="397" s="15" customFormat="1">
      <c r="A397" s="15"/>
      <c r="B397" s="269"/>
      <c r="C397" s="270"/>
      <c r="D397" s="242" t="s">
        <v>361</v>
      </c>
      <c r="E397" s="271" t="s">
        <v>1</v>
      </c>
      <c r="F397" s="272" t="s">
        <v>8860</v>
      </c>
      <c r="G397" s="270"/>
      <c r="H397" s="271" t="s">
        <v>1</v>
      </c>
      <c r="I397" s="273"/>
      <c r="J397" s="270"/>
      <c r="K397" s="270"/>
      <c r="L397" s="274"/>
      <c r="M397" s="275"/>
      <c r="N397" s="276"/>
      <c r="O397" s="276"/>
      <c r="P397" s="276"/>
      <c r="Q397" s="276"/>
      <c r="R397" s="276"/>
      <c r="S397" s="276"/>
      <c r="T397" s="277"/>
      <c r="U397" s="15"/>
      <c r="V397" s="15"/>
      <c r="W397" s="15"/>
      <c r="X397" s="15"/>
      <c r="Y397" s="15"/>
      <c r="Z397" s="15"/>
      <c r="AA397" s="15"/>
      <c r="AB397" s="15"/>
      <c r="AC397" s="15"/>
      <c r="AD397" s="15"/>
      <c r="AE397" s="15"/>
      <c r="AT397" s="278" t="s">
        <v>361</v>
      </c>
      <c r="AU397" s="278" t="s">
        <v>86</v>
      </c>
      <c r="AV397" s="15" t="s">
        <v>84</v>
      </c>
      <c r="AW397" s="15" t="s">
        <v>32</v>
      </c>
      <c r="AX397" s="15" t="s">
        <v>76</v>
      </c>
      <c r="AY397" s="278" t="s">
        <v>350</v>
      </c>
    </row>
    <row r="398" s="13" customFormat="1">
      <c r="A398" s="13"/>
      <c r="B398" s="247"/>
      <c r="C398" s="248"/>
      <c r="D398" s="242" t="s">
        <v>361</v>
      </c>
      <c r="E398" s="249" t="s">
        <v>1</v>
      </c>
      <c r="F398" s="250" t="s">
        <v>468</v>
      </c>
      <c r="G398" s="248"/>
      <c r="H398" s="251">
        <v>8</v>
      </c>
      <c r="I398" s="252"/>
      <c r="J398" s="248"/>
      <c r="K398" s="248"/>
      <c r="L398" s="253"/>
      <c r="M398" s="254"/>
      <c r="N398" s="255"/>
      <c r="O398" s="255"/>
      <c r="P398" s="255"/>
      <c r="Q398" s="255"/>
      <c r="R398" s="255"/>
      <c r="S398" s="255"/>
      <c r="T398" s="256"/>
      <c r="U398" s="13"/>
      <c r="V398" s="13"/>
      <c r="W398" s="13"/>
      <c r="X398" s="13"/>
      <c r="Y398" s="13"/>
      <c r="Z398" s="13"/>
      <c r="AA398" s="13"/>
      <c r="AB398" s="13"/>
      <c r="AC398" s="13"/>
      <c r="AD398" s="13"/>
      <c r="AE398" s="13"/>
      <c r="AT398" s="257" t="s">
        <v>361</v>
      </c>
      <c r="AU398" s="257" t="s">
        <v>86</v>
      </c>
      <c r="AV398" s="13" t="s">
        <v>86</v>
      </c>
      <c r="AW398" s="13" t="s">
        <v>32</v>
      </c>
      <c r="AX398" s="13" t="s">
        <v>76</v>
      </c>
      <c r="AY398" s="257" t="s">
        <v>350</v>
      </c>
    </row>
    <row r="399" s="14" customFormat="1">
      <c r="A399" s="14"/>
      <c r="B399" s="258"/>
      <c r="C399" s="259"/>
      <c r="D399" s="242" t="s">
        <v>361</v>
      </c>
      <c r="E399" s="260" t="s">
        <v>1</v>
      </c>
      <c r="F399" s="261" t="s">
        <v>364</v>
      </c>
      <c r="G399" s="259"/>
      <c r="H399" s="262">
        <v>8</v>
      </c>
      <c r="I399" s="263"/>
      <c r="J399" s="259"/>
      <c r="K399" s="259"/>
      <c r="L399" s="264"/>
      <c r="M399" s="265"/>
      <c r="N399" s="266"/>
      <c r="O399" s="266"/>
      <c r="P399" s="266"/>
      <c r="Q399" s="266"/>
      <c r="R399" s="266"/>
      <c r="S399" s="266"/>
      <c r="T399" s="267"/>
      <c r="U399" s="14"/>
      <c r="V399" s="14"/>
      <c r="W399" s="14"/>
      <c r="X399" s="14"/>
      <c r="Y399" s="14"/>
      <c r="Z399" s="14"/>
      <c r="AA399" s="14"/>
      <c r="AB399" s="14"/>
      <c r="AC399" s="14"/>
      <c r="AD399" s="14"/>
      <c r="AE399" s="14"/>
      <c r="AT399" s="268" t="s">
        <v>361</v>
      </c>
      <c r="AU399" s="268" t="s">
        <v>86</v>
      </c>
      <c r="AV399" s="14" t="s">
        <v>357</v>
      </c>
      <c r="AW399" s="14" t="s">
        <v>32</v>
      </c>
      <c r="AX399" s="14" t="s">
        <v>84</v>
      </c>
      <c r="AY399" s="268" t="s">
        <v>350</v>
      </c>
    </row>
    <row r="400" s="2" customFormat="1" ht="24.15" customHeight="1">
      <c r="A400" s="39"/>
      <c r="B400" s="40"/>
      <c r="C400" s="229" t="s">
        <v>943</v>
      </c>
      <c r="D400" s="229" t="s">
        <v>352</v>
      </c>
      <c r="E400" s="230" t="s">
        <v>8877</v>
      </c>
      <c r="F400" s="231" t="s">
        <v>8878</v>
      </c>
      <c r="G400" s="232" t="s">
        <v>551</v>
      </c>
      <c r="H400" s="233">
        <v>560</v>
      </c>
      <c r="I400" s="234"/>
      <c r="J400" s="235">
        <f>ROUND(I400*H400,2)</f>
        <v>0</v>
      </c>
      <c r="K400" s="231" t="s">
        <v>385</v>
      </c>
      <c r="L400" s="45"/>
      <c r="M400" s="236" t="s">
        <v>1</v>
      </c>
      <c r="N400" s="237" t="s">
        <v>41</v>
      </c>
      <c r="O400" s="92"/>
      <c r="P400" s="238">
        <f>O400*H400</f>
        <v>0</v>
      </c>
      <c r="Q400" s="238">
        <v>0</v>
      </c>
      <c r="R400" s="238">
        <f>Q400*H400</f>
        <v>0</v>
      </c>
      <c r="S400" s="238">
        <v>0</v>
      </c>
      <c r="T400" s="239">
        <f>S400*H400</f>
        <v>0</v>
      </c>
      <c r="U400" s="39"/>
      <c r="V400" s="39"/>
      <c r="W400" s="39"/>
      <c r="X400" s="39"/>
      <c r="Y400" s="39"/>
      <c r="Z400" s="39"/>
      <c r="AA400" s="39"/>
      <c r="AB400" s="39"/>
      <c r="AC400" s="39"/>
      <c r="AD400" s="39"/>
      <c r="AE400" s="39"/>
      <c r="AR400" s="240" t="s">
        <v>530</v>
      </c>
      <c r="AT400" s="240" t="s">
        <v>352</v>
      </c>
      <c r="AU400" s="240" t="s">
        <v>86</v>
      </c>
      <c r="AY400" s="18" t="s">
        <v>350</v>
      </c>
      <c r="BE400" s="241">
        <f>IF(N400="základní",J400,0)</f>
        <v>0</v>
      </c>
      <c r="BF400" s="241">
        <f>IF(N400="snížená",J400,0)</f>
        <v>0</v>
      </c>
      <c r="BG400" s="241">
        <f>IF(N400="zákl. přenesená",J400,0)</f>
        <v>0</v>
      </c>
      <c r="BH400" s="241">
        <f>IF(N400="sníž. přenesená",J400,0)</f>
        <v>0</v>
      </c>
      <c r="BI400" s="241">
        <f>IF(N400="nulová",J400,0)</f>
        <v>0</v>
      </c>
      <c r="BJ400" s="18" t="s">
        <v>84</v>
      </c>
      <c r="BK400" s="241">
        <f>ROUND(I400*H400,2)</f>
        <v>0</v>
      </c>
      <c r="BL400" s="18" t="s">
        <v>530</v>
      </c>
      <c r="BM400" s="240" t="s">
        <v>2152</v>
      </c>
    </row>
    <row r="401" s="2" customFormat="1">
      <c r="A401" s="39"/>
      <c r="B401" s="40"/>
      <c r="C401" s="41"/>
      <c r="D401" s="242" t="s">
        <v>359</v>
      </c>
      <c r="E401" s="41"/>
      <c r="F401" s="243" t="s">
        <v>8878</v>
      </c>
      <c r="G401" s="41"/>
      <c r="H401" s="41"/>
      <c r="I401" s="244"/>
      <c r="J401" s="41"/>
      <c r="K401" s="41"/>
      <c r="L401" s="45"/>
      <c r="M401" s="245"/>
      <c r="N401" s="246"/>
      <c r="O401" s="92"/>
      <c r="P401" s="92"/>
      <c r="Q401" s="92"/>
      <c r="R401" s="92"/>
      <c r="S401" s="92"/>
      <c r="T401" s="93"/>
      <c r="U401" s="39"/>
      <c r="V401" s="39"/>
      <c r="W401" s="39"/>
      <c r="X401" s="39"/>
      <c r="Y401" s="39"/>
      <c r="Z401" s="39"/>
      <c r="AA401" s="39"/>
      <c r="AB401" s="39"/>
      <c r="AC401" s="39"/>
      <c r="AD401" s="39"/>
      <c r="AE401" s="39"/>
      <c r="AT401" s="18" t="s">
        <v>359</v>
      </c>
      <c r="AU401" s="18" t="s">
        <v>86</v>
      </c>
    </row>
    <row r="402" s="13" customFormat="1">
      <c r="A402" s="13"/>
      <c r="B402" s="247"/>
      <c r="C402" s="248"/>
      <c r="D402" s="242" t="s">
        <v>361</v>
      </c>
      <c r="E402" s="249" t="s">
        <v>1</v>
      </c>
      <c r="F402" s="250" t="s">
        <v>8879</v>
      </c>
      <c r="G402" s="248"/>
      <c r="H402" s="251">
        <v>560</v>
      </c>
      <c r="I402" s="252"/>
      <c r="J402" s="248"/>
      <c r="K402" s="248"/>
      <c r="L402" s="253"/>
      <c r="M402" s="254"/>
      <c r="N402" s="255"/>
      <c r="O402" s="255"/>
      <c r="P402" s="255"/>
      <c r="Q402" s="255"/>
      <c r="R402" s="255"/>
      <c r="S402" s="255"/>
      <c r="T402" s="256"/>
      <c r="U402" s="13"/>
      <c r="V402" s="13"/>
      <c r="W402" s="13"/>
      <c r="X402" s="13"/>
      <c r="Y402" s="13"/>
      <c r="Z402" s="13"/>
      <c r="AA402" s="13"/>
      <c r="AB402" s="13"/>
      <c r="AC402" s="13"/>
      <c r="AD402" s="13"/>
      <c r="AE402" s="13"/>
      <c r="AT402" s="257" t="s">
        <v>361</v>
      </c>
      <c r="AU402" s="257" t="s">
        <v>86</v>
      </c>
      <c r="AV402" s="13" t="s">
        <v>86</v>
      </c>
      <c r="AW402" s="13" t="s">
        <v>32</v>
      </c>
      <c r="AX402" s="13" t="s">
        <v>76</v>
      </c>
      <c r="AY402" s="257" t="s">
        <v>350</v>
      </c>
    </row>
    <row r="403" s="14" customFormat="1">
      <c r="A403" s="14"/>
      <c r="B403" s="258"/>
      <c r="C403" s="259"/>
      <c r="D403" s="242" t="s">
        <v>361</v>
      </c>
      <c r="E403" s="260" t="s">
        <v>1</v>
      </c>
      <c r="F403" s="261" t="s">
        <v>364</v>
      </c>
      <c r="G403" s="259"/>
      <c r="H403" s="262">
        <v>560</v>
      </c>
      <c r="I403" s="263"/>
      <c r="J403" s="259"/>
      <c r="K403" s="259"/>
      <c r="L403" s="264"/>
      <c r="M403" s="265"/>
      <c r="N403" s="266"/>
      <c r="O403" s="266"/>
      <c r="P403" s="266"/>
      <c r="Q403" s="266"/>
      <c r="R403" s="266"/>
      <c r="S403" s="266"/>
      <c r="T403" s="267"/>
      <c r="U403" s="14"/>
      <c r="V403" s="14"/>
      <c r="W403" s="14"/>
      <c r="X403" s="14"/>
      <c r="Y403" s="14"/>
      <c r="Z403" s="14"/>
      <c r="AA403" s="14"/>
      <c r="AB403" s="14"/>
      <c r="AC403" s="14"/>
      <c r="AD403" s="14"/>
      <c r="AE403" s="14"/>
      <c r="AT403" s="268" t="s">
        <v>361</v>
      </c>
      <c r="AU403" s="268" t="s">
        <v>86</v>
      </c>
      <c r="AV403" s="14" t="s">
        <v>357</v>
      </c>
      <c r="AW403" s="14" t="s">
        <v>32</v>
      </c>
      <c r="AX403" s="14" t="s">
        <v>84</v>
      </c>
      <c r="AY403" s="268" t="s">
        <v>350</v>
      </c>
    </row>
    <row r="404" s="2" customFormat="1" ht="24.15" customHeight="1">
      <c r="A404" s="39"/>
      <c r="B404" s="40"/>
      <c r="C404" s="229" t="s">
        <v>950</v>
      </c>
      <c r="D404" s="229" t="s">
        <v>352</v>
      </c>
      <c r="E404" s="230" t="s">
        <v>8880</v>
      </c>
      <c r="F404" s="231" t="s">
        <v>8881</v>
      </c>
      <c r="G404" s="232" t="s">
        <v>551</v>
      </c>
      <c r="H404" s="233">
        <v>154</v>
      </c>
      <c r="I404" s="234"/>
      <c r="J404" s="235">
        <f>ROUND(I404*H404,2)</f>
        <v>0</v>
      </c>
      <c r="K404" s="231" t="s">
        <v>385</v>
      </c>
      <c r="L404" s="45"/>
      <c r="M404" s="236" t="s">
        <v>1</v>
      </c>
      <c r="N404" s="237" t="s">
        <v>41</v>
      </c>
      <c r="O404" s="92"/>
      <c r="P404" s="238">
        <f>O404*H404</f>
        <v>0</v>
      </c>
      <c r="Q404" s="238">
        <v>0</v>
      </c>
      <c r="R404" s="238">
        <f>Q404*H404</f>
        <v>0</v>
      </c>
      <c r="S404" s="238">
        <v>0</v>
      </c>
      <c r="T404" s="239">
        <f>S404*H404</f>
        <v>0</v>
      </c>
      <c r="U404" s="39"/>
      <c r="V404" s="39"/>
      <c r="W404" s="39"/>
      <c r="X404" s="39"/>
      <c r="Y404" s="39"/>
      <c r="Z404" s="39"/>
      <c r="AA404" s="39"/>
      <c r="AB404" s="39"/>
      <c r="AC404" s="39"/>
      <c r="AD404" s="39"/>
      <c r="AE404" s="39"/>
      <c r="AR404" s="240" t="s">
        <v>530</v>
      </c>
      <c r="AT404" s="240" t="s">
        <v>352</v>
      </c>
      <c r="AU404" s="240" t="s">
        <v>86</v>
      </c>
      <c r="AY404" s="18" t="s">
        <v>350</v>
      </c>
      <c r="BE404" s="241">
        <f>IF(N404="základní",J404,0)</f>
        <v>0</v>
      </c>
      <c r="BF404" s="241">
        <f>IF(N404="snížená",J404,0)</f>
        <v>0</v>
      </c>
      <c r="BG404" s="241">
        <f>IF(N404="zákl. přenesená",J404,0)</f>
        <v>0</v>
      </c>
      <c r="BH404" s="241">
        <f>IF(N404="sníž. přenesená",J404,0)</f>
        <v>0</v>
      </c>
      <c r="BI404" s="241">
        <f>IF(N404="nulová",J404,0)</f>
        <v>0</v>
      </c>
      <c r="BJ404" s="18" t="s">
        <v>84</v>
      </c>
      <c r="BK404" s="241">
        <f>ROUND(I404*H404,2)</f>
        <v>0</v>
      </c>
      <c r="BL404" s="18" t="s">
        <v>530</v>
      </c>
      <c r="BM404" s="240" t="s">
        <v>2195</v>
      </c>
    </row>
    <row r="405" s="2" customFormat="1">
      <c r="A405" s="39"/>
      <c r="B405" s="40"/>
      <c r="C405" s="41"/>
      <c r="D405" s="242" t="s">
        <v>359</v>
      </c>
      <c r="E405" s="41"/>
      <c r="F405" s="243" t="s">
        <v>8881</v>
      </c>
      <c r="G405" s="41"/>
      <c r="H405" s="41"/>
      <c r="I405" s="244"/>
      <c r="J405" s="41"/>
      <c r="K405" s="41"/>
      <c r="L405" s="45"/>
      <c r="M405" s="245"/>
      <c r="N405" s="246"/>
      <c r="O405" s="92"/>
      <c r="P405" s="92"/>
      <c r="Q405" s="92"/>
      <c r="R405" s="92"/>
      <c r="S405" s="92"/>
      <c r="T405" s="93"/>
      <c r="U405" s="39"/>
      <c r="V405" s="39"/>
      <c r="W405" s="39"/>
      <c r="X405" s="39"/>
      <c r="Y405" s="39"/>
      <c r="Z405" s="39"/>
      <c r="AA405" s="39"/>
      <c r="AB405" s="39"/>
      <c r="AC405" s="39"/>
      <c r="AD405" s="39"/>
      <c r="AE405" s="39"/>
      <c r="AT405" s="18" t="s">
        <v>359</v>
      </c>
      <c r="AU405" s="18" t="s">
        <v>86</v>
      </c>
    </row>
    <row r="406" s="13" customFormat="1">
      <c r="A406" s="13"/>
      <c r="B406" s="247"/>
      <c r="C406" s="248"/>
      <c r="D406" s="242" t="s">
        <v>361</v>
      </c>
      <c r="E406" s="249" t="s">
        <v>1</v>
      </c>
      <c r="F406" s="250" t="s">
        <v>8882</v>
      </c>
      <c r="G406" s="248"/>
      <c r="H406" s="251">
        <v>154</v>
      </c>
      <c r="I406" s="252"/>
      <c r="J406" s="248"/>
      <c r="K406" s="248"/>
      <c r="L406" s="253"/>
      <c r="M406" s="254"/>
      <c r="N406" s="255"/>
      <c r="O406" s="255"/>
      <c r="P406" s="255"/>
      <c r="Q406" s="255"/>
      <c r="R406" s="255"/>
      <c r="S406" s="255"/>
      <c r="T406" s="256"/>
      <c r="U406" s="13"/>
      <c r="V406" s="13"/>
      <c r="W406" s="13"/>
      <c r="X406" s="13"/>
      <c r="Y406" s="13"/>
      <c r="Z406" s="13"/>
      <c r="AA406" s="13"/>
      <c r="AB406" s="13"/>
      <c r="AC406" s="13"/>
      <c r="AD406" s="13"/>
      <c r="AE406" s="13"/>
      <c r="AT406" s="257" t="s">
        <v>361</v>
      </c>
      <c r="AU406" s="257" t="s">
        <v>86</v>
      </c>
      <c r="AV406" s="13" t="s">
        <v>86</v>
      </c>
      <c r="AW406" s="13" t="s">
        <v>32</v>
      </c>
      <c r="AX406" s="13" t="s">
        <v>76</v>
      </c>
      <c r="AY406" s="257" t="s">
        <v>350</v>
      </c>
    </row>
    <row r="407" s="14" customFormat="1">
      <c r="A407" s="14"/>
      <c r="B407" s="258"/>
      <c r="C407" s="259"/>
      <c r="D407" s="242" t="s">
        <v>361</v>
      </c>
      <c r="E407" s="260" t="s">
        <v>1</v>
      </c>
      <c r="F407" s="261" t="s">
        <v>364</v>
      </c>
      <c r="G407" s="259"/>
      <c r="H407" s="262">
        <v>154</v>
      </c>
      <c r="I407" s="263"/>
      <c r="J407" s="259"/>
      <c r="K407" s="259"/>
      <c r="L407" s="264"/>
      <c r="M407" s="265"/>
      <c r="N407" s="266"/>
      <c r="O407" s="266"/>
      <c r="P407" s="266"/>
      <c r="Q407" s="266"/>
      <c r="R407" s="266"/>
      <c r="S407" s="266"/>
      <c r="T407" s="267"/>
      <c r="U407" s="14"/>
      <c r="V407" s="14"/>
      <c r="W407" s="14"/>
      <c r="X407" s="14"/>
      <c r="Y407" s="14"/>
      <c r="Z407" s="14"/>
      <c r="AA407" s="14"/>
      <c r="AB407" s="14"/>
      <c r="AC407" s="14"/>
      <c r="AD407" s="14"/>
      <c r="AE407" s="14"/>
      <c r="AT407" s="268" t="s">
        <v>361</v>
      </c>
      <c r="AU407" s="268" t="s">
        <v>86</v>
      </c>
      <c r="AV407" s="14" t="s">
        <v>357</v>
      </c>
      <c r="AW407" s="14" t="s">
        <v>32</v>
      </c>
      <c r="AX407" s="14" t="s">
        <v>84</v>
      </c>
      <c r="AY407" s="268" t="s">
        <v>350</v>
      </c>
    </row>
    <row r="408" s="2" customFormat="1" ht="49.05" customHeight="1">
      <c r="A408" s="39"/>
      <c r="B408" s="40"/>
      <c r="C408" s="229" t="s">
        <v>964</v>
      </c>
      <c r="D408" s="229" t="s">
        <v>352</v>
      </c>
      <c r="E408" s="230" t="s">
        <v>8883</v>
      </c>
      <c r="F408" s="231" t="s">
        <v>8884</v>
      </c>
      <c r="G408" s="232" t="s">
        <v>483</v>
      </c>
      <c r="H408" s="233">
        <v>3.847</v>
      </c>
      <c r="I408" s="234"/>
      <c r="J408" s="235">
        <f>ROUND(I408*H408,2)</f>
        <v>0</v>
      </c>
      <c r="K408" s="231" t="s">
        <v>385</v>
      </c>
      <c r="L408" s="45"/>
      <c r="M408" s="236" t="s">
        <v>1</v>
      </c>
      <c r="N408" s="237" t="s">
        <v>41</v>
      </c>
      <c r="O408" s="92"/>
      <c r="P408" s="238">
        <f>O408*H408</f>
        <v>0</v>
      </c>
      <c r="Q408" s="238">
        <v>0</v>
      </c>
      <c r="R408" s="238">
        <f>Q408*H408</f>
        <v>0</v>
      </c>
      <c r="S408" s="238">
        <v>0</v>
      </c>
      <c r="T408" s="239">
        <f>S408*H408</f>
        <v>0</v>
      </c>
      <c r="U408" s="39"/>
      <c r="V408" s="39"/>
      <c r="W408" s="39"/>
      <c r="X408" s="39"/>
      <c r="Y408" s="39"/>
      <c r="Z408" s="39"/>
      <c r="AA408" s="39"/>
      <c r="AB408" s="39"/>
      <c r="AC408" s="39"/>
      <c r="AD408" s="39"/>
      <c r="AE408" s="39"/>
      <c r="AR408" s="240" t="s">
        <v>530</v>
      </c>
      <c r="AT408" s="240" t="s">
        <v>352</v>
      </c>
      <c r="AU408" s="240" t="s">
        <v>86</v>
      </c>
      <c r="AY408" s="18" t="s">
        <v>350</v>
      </c>
      <c r="BE408" s="241">
        <f>IF(N408="základní",J408,0)</f>
        <v>0</v>
      </c>
      <c r="BF408" s="241">
        <f>IF(N408="snížená",J408,0)</f>
        <v>0</v>
      </c>
      <c r="BG408" s="241">
        <f>IF(N408="zákl. přenesená",J408,0)</f>
        <v>0</v>
      </c>
      <c r="BH408" s="241">
        <f>IF(N408="sníž. přenesená",J408,0)</f>
        <v>0</v>
      </c>
      <c r="BI408" s="241">
        <f>IF(N408="nulová",J408,0)</f>
        <v>0</v>
      </c>
      <c r="BJ408" s="18" t="s">
        <v>84</v>
      </c>
      <c r="BK408" s="241">
        <f>ROUND(I408*H408,2)</f>
        <v>0</v>
      </c>
      <c r="BL408" s="18" t="s">
        <v>530</v>
      </c>
      <c r="BM408" s="240" t="s">
        <v>2224</v>
      </c>
    </row>
    <row r="409" s="2" customFormat="1">
      <c r="A409" s="39"/>
      <c r="B409" s="40"/>
      <c r="C409" s="41"/>
      <c r="D409" s="242" t="s">
        <v>359</v>
      </c>
      <c r="E409" s="41"/>
      <c r="F409" s="243" t="s">
        <v>8884</v>
      </c>
      <c r="G409" s="41"/>
      <c r="H409" s="41"/>
      <c r="I409" s="244"/>
      <c r="J409" s="41"/>
      <c r="K409" s="41"/>
      <c r="L409" s="45"/>
      <c r="M409" s="245"/>
      <c r="N409" s="246"/>
      <c r="O409" s="92"/>
      <c r="P409" s="92"/>
      <c r="Q409" s="92"/>
      <c r="R409" s="92"/>
      <c r="S409" s="92"/>
      <c r="T409" s="93"/>
      <c r="U409" s="39"/>
      <c r="V409" s="39"/>
      <c r="W409" s="39"/>
      <c r="X409" s="39"/>
      <c r="Y409" s="39"/>
      <c r="Z409" s="39"/>
      <c r="AA409" s="39"/>
      <c r="AB409" s="39"/>
      <c r="AC409" s="39"/>
      <c r="AD409" s="39"/>
      <c r="AE409" s="39"/>
      <c r="AT409" s="18" t="s">
        <v>359</v>
      </c>
      <c r="AU409" s="18" t="s">
        <v>86</v>
      </c>
    </row>
    <row r="410" s="2" customFormat="1" ht="49.05" customHeight="1">
      <c r="A410" s="39"/>
      <c r="B410" s="40"/>
      <c r="C410" s="229" t="s">
        <v>974</v>
      </c>
      <c r="D410" s="229" t="s">
        <v>352</v>
      </c>
      <c r="E410" s="230" t="s">
        <v>8885</v>
      </c>
      <c r="F410" s="231" t="s">
        <v>8886</v>
      </c>
      <c r="G410" s="232" t="s">
        <v>483</v>
      </c>
      <c r="H410" s="233">
        <v>3.847</v>
      </c>
      <c r="I410" s="234"/>
      <c r="J410" s="235">
        <f>ROUND(I410*H410,2)</f>
        <v>0</v>
      </c>
      <c r="K410" s="231" t="s">
        <v>385</v>
      </c>
      <c r="L410" s="45"/>
      <c r="M410" s="236" t="s">
        <v>1</v>
      </c>
      <c r="N410" s="237" t="s">
        <v>41</v>
      </c>
      <c r="O410" s="92"/>
      <c r="P410" s="238">
        <f>O410*H410</f>
        <v>0</v>
      </c>
      <c r="Q410" s="238">
        <v>0</v>
      </c>
      <c r="R410" s="238">
        <f>Q410*H410</f>
        <v>0</v>
      </c>
      <c r="S410" s="238">
        <v>0</v>
      </c>
      <c r="T410" s="239">
        <f>S410*H410</f>
        <v>0</v>
      </c>
      <c r="U410" s="39"/>
      <c r="V410" s="39"/>
      <c r="W410" s="39"/>
      <c r="X410" s="39"/>
      <c r="Y410" s="39"/>
      <c r="Z410" s="39"/>
      <c r="AA410" s="39"/>
      <c r="AB410" s="39"/>
      <c r="AC410" s="39"/>
      <c r="AD410" s="39"/>
      <c r="AE410" s="39"/>
      <c r="AR410" s="240" t="s">
        <v>530</v>
      </c>
      <c r="AT410" s="240" t="s">
        <v>352</v>
      </c>
      <c r="AU410" s="240" t="s">
        <v>86</v>
      </c>
      <c r="AY410" s="18" t="s">
        <v>350</v>
      </c>
      <c r="BE410" s="241">
        <f>IF(N410="základní",J410,0)</f>
        <v>0</v>
      </c>
      <c r="BF410" s="241">
        <f>IF(N410="snížená",J410,0)</f>
        <v>0</v>
      </c>
      <c r="BG410" s="241">
        <f>IF(N410="zákl. přenesená",J410,0)</f>
        <v>0</v>
      </c>
      <c r="BH410" s="241">
        <f>IF(N410="sníž. přenesená",J410,0)</f>
        <v>0</v>
      </c>
      <c r="BI410" s="241">
        <f>IF(N410="nulová",J410,0)</f>
        <v>0</v>
      </c>
      <c r="BJ410" s="18" t="s">
        <v>84</v>
      </c>
      <c r="BK410" s="241">
        <f>ROUND(I410*H410,2)</f>
        <v>0</v>
      </c>
      <c r="BL410" s="18" t="s">
        <v>530</v>
      </c>
      <c r="BM410" s="240" t="s">
        <v>2236</v>
      </c>
    </row>
    <row r="411" s="2" customFormat="1">
      <c r="A411" s="39"/>
      <c r="B411" s="40"/>
      <c r="C411" s="41"/>
      <c r="D411" s="242" t="s">
        <v>359</v>
      </c>
      <c r="E411" s="41"/>
      <c r="F411" s="243" t="s">
        <v>8886</v>
      </c>
      <c r="G411" s="41"/>
      <c r="H411" s="41"/>
      <c r="I411" s="244"/>
      <c r="J411" s="41"/>
      <c r="K411" s="41"/>
      <c r="L411" s="45"/>
      <c r="M411" s="245"/>
      <c r="N411" s="246"/>
      <c r="O411" s="92"/>
      <c r="P411" s="92"/>
      <c r="Q411" s="92"/>
      <c r="R411" s="92"/>
      <c r="S411" s="92"/>
      <c r="T411" s="93"/>
      <c r="U411" s="39"/>
      <c r="V411" s="39"/>
      <c r="W411" s="39"/>
      <c r="X411" s="39"/>
      <c r="Y411" s="39"/>
      <c r="Z411" s="39"/>
      <c r="AA411" s="39"/>
      <c r="AB411" s="39"/>
      <c r="AC411" s="39"/>
      <c r="AD411" s="39"/>
      <c r="AE411" s="39"/>
      <c r="AT411" s="18" t="s">
        <v>359</v>
      </c>
      <c r="AU411" s="18" t="s">
        <v>86</v>
      </c>
    </row>
    <row r="412" s="2" customFormat="1" ht="49.05" customHeight="1">
      <c r="A412" s="39"/>
      <c r="B412" s="40"/>
      <c r="C412" s="229" t="s">
        <v>981</v>
      </c>
      <c r="D412" s="229" t="s">
        <v>352</v>
      </c>
      <c r="E412" s="230" t="s">
        <v>8887</v>
      </c>
      <c r="F412" s="231" t="s">
        <v>8888</v>
      </c>
      <c r="G412" s="232" t="s">
        <v>483</v>
      </c>
      <c r="H412" s="233">
        <v>3.847</v>
      </c>
      <c r="I412" s="234"/>
      <c r="J412" s="235">
        <f>ROUND(I412*H412,2)</f>
        <v>0</v>
      </c>
      <c r="K412" s="231" t="s">
        <v>385</v>
      </c>
      <c r="L412" s="45"/>
      <c r="M412" s="236" t="s">
        <v>1</v>
      </c>
      <c r="N412" s="237" t="s">
        <v>41</v>
      </c>
      <c r="O412" s="92"/>
      <c r="P412" s="238">
        <f>O412*H412</f>
        <v>0</v>
      </c>
      <c r="Q412" s="238">
        <v>0</v>
      </c>
      <c r="R412" s="238">
        <f>Q412*H412</f>
        <v>0</v>
      </c>
      <c r="S412" s="238">
        <v>0</v>
      </c>
      <c r="T412" s="239">
        <f>S412*H412</f>
        <v>0</v>
      </c>
      <c r="U412" s="39"/>
      <c r="V412" s="39"/>
      <c r="W412" s="39"/>
      <c r="X412" s="39"/>
      <c r="Y412" s="39"/>
      <c r="Z412" s="39"/>
      <c r="AA412" s="39"/>
      <c r="AB412" s="39"/>
      <c r="AC412" s="39"/>
      <c r="AD412" s="39"/>
      <c r="AE412" s="39"/>
      <c r="AR412" s="240" t="s">
        <v>530</v>
      </c>
      <c r="AT412" s="240" t="s">
        <v>352</v>
      </c>
      <c r="AU412" s="240" t="s">
        <v>86</v>
      </c>
      <c r="AY412" s="18" t="s">
        <v>350</v>
      </c>
      <c r="BE412" s="241">
        <f>IF(N412="základní",J412,0)</f>
        <v>0</v>
      </c>
      <c r="BF412" s="241">
        <f>IF(N412="snížená",J412,0)</f>
        <v>0</v>
      </c>
      <c r="BG412" s="241">
        <f>IF(N412="zákl. přenesená",J412,0)</f>
        <v>0</v>
      </c>
      <c r="BH412" s="241">
        <f>IF(N412="sníž. přenesená",J412,0)</f>
        <v>0</v>
      </c>
      <c r="BI412" s="241">
        <f>IF(N412="nulová",J412,0)</f>
        <v>0</v>
      </c>
      <c r="BJ412" s="18" t="s">
        <v>84</v>
      </c>
      <c r="BK412" s="241">
        <f>ROUND(I412*H412,2)</f>
        <v>0</v>
      </c>
      <c r="BL412" s="18" t="s">
        <v>530</v>
      </c>
      <c r="BM412" s="240" t="s">
        <v>2261</v>
      </c>
    </row>
    <row r="413" s="2" customFormat="1">
      <c r="A413" s="39"/>
      <c r="B413" s="40"/>
      <c r="C413" s="41"/>
      <c r="D413" s="242" t="s">
        <v>359</v>
      </c>
      <c r="E413" s="41"/>
      <c r="F413" s="243" t="s">
        <v>8888</v>
      </c>
      <c r="G413" s="41"/>
      <c r="H413" s="41"/>
      <c r="I413" s="244"/>
      <c r="J413" s="41"/>
      <c r="K413" s="41"/>
      <c r="L413" s="45"/>
      <c r="M413" s="245"/>
      <c r="N413" s="246"/>
      <c r="O413" s="92"/>
      <c r="P413" s="92"/>
      <c r="Q413" s="92"/>
      <c r="R413" s="92"/>
      <c r="S413" s="92"/>
      <c r="T413" s="93"/>
      <c r="U413" s="39"/>
      <c r="V413" s="39"/>
      <c r="W413" s="39"/>
      <c r="X413" s="39"/>
      <c r="Y413" s="39"/>
      <c r="Z413" s="39"/>
      <c r="AA413" s="39"/>
      <c r="AB413" s="39"/>
      <c r="AC413" s="39"/>
      <c r="AD413" s="39"/>
      <c r="AE413" s="39"/>
      <c r="AT413" s="18" t="s">
        <v>359</v>
      </c>
      <c r="AU413" s="18" t="s">
        <v>86</v>
      </c>
    </row>
    <row r="414" s="12" customFormat="1" ht="22.8" customHeight="1">
      <c r="A414" s="12"/>
      <c r="B414" s="213"/>
      <c r="C414" s="214"/>
      <c r="D414" s="215" t="s">
        <v>75</v>
      </c>
      <c r="E414" s="227" t="s">
        <v>8889</v>
      </c>
      <c r="F414" s="227" t="s">
        <v>8890</v>
      </c>
      <c r="G414" s="214"/>
      <c r="H414" s="214"/>
      <c r="I414" s="217"/>
      <c r="J414" s="228">
        <f>BK414</f>
        <v>0</v>
      </c>
      <c r="K414" s="214"/>
      <c r="L414" s="219"/>
      <c r="M414" s="220"/>
      <c r="N414" s="221"/>
      <c r="O414" s="221"/>
      <c r="P414" s="222">
        <f>SUM(P415:P657)</f>
        <v>0</v>
      </c>
      <c r="Q414" s="221"/>
      <c r="R414" s="222">
        <f>SUM(R415:R657)</f>
        <v>0</v>
      </c>
      <c r="S414" s="221"/>
      <c r="T414" s="223">
        <f>SUM(T415:T657)</f>
        <v>0</v>
      </c>
      <c r="U414" s="12"/>
      <c r="V414" s="12"/>
      <c r="W414" s="12"/>
      <c r="X414" s="12"/>
      <c r="Y414" s="12"/>
      <c r="Z414" s="12"/>
      <c r="AA414" s="12"/>
      <c r="AB414" s="12"/>
      <c r="AC414" s="12"/>
      <c r="AD414" s="12"/>
      <c r="AE414" s="12"/>
      <c r="AR414" s="224" t="s">
        <v>86</v>
      </c>
      <c r="AT414" s="225" t="s">
        <v>75</v>
      </c>
      <c r="AU414" s="225" t="s">
        <v>84</v>
      </c>
      <c r="AY414" s="224" t="s">
        <v>350</v>
      </c>
      <c r="BK414" s="226">
        <f>SUM(BK415:BK657)</f>
        <v>0</v>
      </c>
    </row>
    <row r="415" s="2" customFormat="1" ht="24.15" customHeight="1">
      <c r="A415" s="39"/>
      <c r="B415" s="40"/>
      <c r="C415" s="229" t="s">
        <v>987</v>
      </c>
      <c r="D415" s="229" t="s">
        <v>352</v>
      </c>
      <c r="E415" s="230" t="s">
        <v>8891</v>
      </c>
      <c r="F415" s="231" t="s">
        <v>8892</v>
      </c>
      <c r="G415" s="232" t="s">
        <v>551</v>
      </c>
      <c r="H415" s="233">
        <v>45</v>
      </c>
      <c r="I415" s="234"/>
      <c r="J415" s="235">
        <f>ROUND(I415*H415,2)</f>
        <v>0</v>
      </c>
      <c r="K415" s="231" t="s">
        <v>385</v>
      </c>
      <c r="L415" s="45"/>
      <c r="M415" s="236" t="s">
        <v>1</v>
      </c>
      <c r="N415" s="237" t="s">
        <v>41</v>
      </c>
      <c r="O415" s="92"/>
      <c r="P415" s="238">
        <f>O415*H415</f>
        <v>0</v>
      </c>
      <c r="Q415" s="238">
        <v>0</v>
      </c>
      <c r="R415" s="238">
        <f>Q415*H415</f>
        <v>0</v>
      </c>
      <c r="S415" s="238">
        <v>0</v>
      </c>
      <c r="T415" s="239">
        <f>S415*H415</f>
        <v>0</v>
      </c>
      <c r="U415" s="39"/>
      <c r="V415" s="39"/>
      <c r="W415" s="39"/>
      <c r="X415" s="39"/>
      <c r="Y415" s="39"/>
      <c r="Z415" s="39"/>
      <c r="AA415" s="39"/>
      <c r="AB415" s="39"/>
      <c r="AC415" s="39"/>
      <c r="AD415" s="39"/>
      <c r="AE415" s="39"/>
      <c r="AR415" s="240" t="s">
        <v>530</v>
      </c>
      <c r="AT415" s="240" t="s">
        <v>352</v>
      </c>
      <c r="AU415" s="240" t="s">
        <v>86</v>
      </c>
      <c r="AY415" s="18" t="s">
        <v>350</v>
      </c>
      <c r="BE415" s="241">
        <f>IF(N415="základní",J415,0)</f>
        <v>0</v>
      </c>
      <c r="BF415" s="241">
        <f>IF(N415="snížená",J415,0)</f>
        <v>0</v>
      </c>
      <c r="BG415" s="241">
        <f>IF(N415="zákl. přenesená",J415,0)</f>
        <v>0</v>
      </c>
      <c r="BH415" s="241">
        <f>IF(N415="sníž. přenesená",J415,0)</f>
        <v>0</v>
      </c>
      <c r="BI415" s="241">
        <f>IF(N415="nulová",J415,0)</f>
        <v>0</v>
      </c>
      <c r="BJ415" s="18" t="s">
        <v>84</v>
      </c>
      <c r="BK415" s="241">
        <f>ROUND(I415*H415,2)</f>
        <v>0</v>
      </c>
      <c r="BL415" s="18" t="s">
        <v>530</v>
      </c>
      <c r="BM415" s="240" t="s">
        <v>2282</v>
      </c>
    </row>
    <row r="416" s="2" customFormat="1">
      <c r="A416" s="39"/>
      <c r="B416" s="40"/>
      <c r="C416" s="41"/>
      <c r="D416" s="242" t="s">
        <v>359</v>
      </c>
      <c r="E416" s="41"/>
      <c r="F416" s="243" t="s">
        <v>8892</v>
      </c>
      <c r="G416" s="41"/>
      <c r="H416" s="41"/>
      <c r="I416" s="244"/>
      <c r="J416" s="41"/>
      <c r="K416" s="41"/>
      <c r="L416" s="45"/>
      <c r="M416" s="245"/>
      <c r="N416" s="246"/>
      <c r="O416" s="92"/>
      <c r="P416" s="92"/>
      <c r="Q416" s="92"/>
      <c r="R416" s="92"/>
      <c r="S416" s="92"/>
      <c r="T416" s="93"/>
      <c r="U416" s="39"/>
      <c r="V416" s="39"/>
      <c r="W416" s="39"/>
      <c r="X416" s="39"/>
      <c r="Y416" s="39"/>
      <c r="Z416" s="39"/>
      <c r="AA416" s="39"/>
      <c r="AB416" s="39"/>
      <c r="AC416" s="39"/>
      <c r="AD416" s="39"/>
      <c r="AE416" s="39"/>
      <c r="AT416" s="18" t="s">
        <v>359</v>
      </c>
      <c r="AU416" s="18" t="s">
        <v>86</v>
      </c>
    </row>
    <row r="417" s="15" customFormat="1">
      <c r="A417" s="15"/>
      <c r="B417" s="269"/>
      <c r="C417" s="270"/>
      <c r="D417" s="242" t="s">
        <v>361</v>
      </c>
      <c r="E417" s="271" t="s">
        <v>1</v>
      </c>
      <c r="F417" s="272" t="s">
        <v>8764</v>
      </c>
      <c r="G417" s="270"/>
      <c r="H417" s="271" t="s">
        <v>1</v>
      </c>
      <c r="I417" s="273"/>
      <c r="J417" s="270"/>
      <c r="K417" s="270"/>
      <c r="L417" s="274"/>
      <c r="M417" s="275"/>
      <c r="N417" s="276"/>
      <c r="O417" s="276"/>
      <c r="P417" s="276"/>
      <c r="Q417" s="276"/>
      <c r="R417" s="276"/>
      <c r="S417" s="276"/>
      <c r="T417" s="277"/>
      <c r="U417" s="15"/>
      <c r="V417" s="15"/>
      <c r="W417" s="15"/>
      <c r="X417" s="15"/>
      <c r="Y417" s="15"/>
      <c r="Z417" s="15"/>
      <c r="AA417" s="15"/>
      <c r="AB417" s="15"/>
      <c r="AC417" s="15"/>
      <c r="AD417" s="15"/>
      <c r="AE417" s="15"/>
      <c r="AT417" s="278" t="s">
        <v>361</v>
      </c>
      <c r="AU417" s="278" t="s">
        <v>86</v>
      </c>
      <c r="AV417" s="15" t="s">
        <v>84</v>
      </c>
      <c r="AW417" s="15" t="s">
        <v>32</v>
      </c>
      <c r="AX417" s="15" t="s">
        <v>76</v>
      </c>
      <c r="AY417" s="278" t="s">
        <v>350</v>
      </c>
    </row>
    <row r="418" s="15" customFormat="1">
      <c r="A418" s="15"/>
      <c r="B418" s="269"/>
      <c r="C418" s="270"/>
      <c r="D418" s="242" t="s">
        <v>361</v>
      </c>
      <c r="E418" s="271" t="s">
        <v>1</v>
      </c>
      <c r="F418" s="272" t="s">
        <v>8893</v>
      </c>
      <c r="G418" s="270"/>
      <c r="H418" s="271" t="s">
        <v>1</v>
      </c>
      <c r="I418" s="273"/>
      <c r="J418" s="270"/>
      <c r="K418" s="270"/>
      <c r="L418" s="274"/>
      <c r="M418" s="275"/>
      <c r="N418" s="276"/>
      <c r="O418" s="276"/>
      <c r="P418" s="276"/>
      <c r="Q418" s="276"/>
      <c r="R418" s="276"/>
      <c r="S418" s="276"/>
      <c r="T418" s="277"/>
      <c r="U418" s="15"/>
      <c r="V418" s="15"/>
      <c r="W418" s="15"/>
      <c r="X418" s="15"/>
      <c r="Y418" s="15"/>
      <c r="Z418" s="15"/>
      <c r="AA418" s="15"/>
      <c r="AB418" s="15"/>
      <c r="AC418" s="15"/>
      <c r="AD418" s="15"/>
      <c r="AE418" s="15"/>
      <c r="AT418" s="278" t="s">
        <v>361</v>
      </c>
      <c r="AU418" s="278" t="s">
        <v>86</v>
      </c>
      <c r="AV418" s="15" t="s">
        <v>84</v>
      </c>
      <c r="AW418" s="15" t="s">
        <v>32</v>
      </c>
      <c r="AX418" s="15" t="s">
        <v>76</v>
      </c>
      <c r="AY418" s="278" t="s">
        <v>350</v>
      </c>
    </row>
    <row r="419" s="13" customFormat="1">
      <c r="A419" s="13"/>
      <c r="B419" s="247"/>
      <c r="C419" s="248"/>
      <c r="D419" s="242" t="s">
        <v>361</v>
      </c>
      <c r="E419" s="249" t="s">
        <v>1</v>
      </c>
      <c r="F419" s="250" t="s">
        <v>8894</v>
      </c>
      <c r="G419" s="248"/>
      <c r="H419" s="251">
        <v>45</v>
      </c>
      <c r="I419" s="252"/>
      <c r="J419" s="248"/>
      <c r="K419" s="248"/>
      <c r="L419" s="253"/>
      <c r="M419" s="254"/>
      <c r="N419" s="255"/>
      <c r="O419" s="255"/>
      <c r="P419" s="255"/>
      <c r="Q419" s="255"/>
      <c r="R419" s="255"/>
      <c r="S419" s="255"/>
      <c r="T419" s="256"/>
      <c r="U419" s="13"/>
      <c r="V419" s="13"/>
      <c r="W419" s="13"/>
      <c r="X419" s="13"/>
      <c r="Y419" s="13"/>
      <c r="Z419" s="13"/>
      <c r="AA419" s="13"/>
      <c r="AB419" s="13"/>
      <c r="AC419" s="13"/>
      <c r="AD419" s="13"/>
      <c r="AE419" s="13"/>
      <c r="AT419" s="257" t="s">
        <v>361</v>
      </c>
      <c r="AU419" s="257" t="s">
        <v>86</v>
      </c>
      <c r="AV419" s="13" t="s">
        <v>86</v>
      </c>
      <c r="AW419" s="13" t="s">
        <v>32</v>
      </c>
      <c r="AX419" s="13" t="s">
        <v>76</v>
      </c>
      <c r="AY419" s="257" t="s">
        <v>350</v>
      </c>
    </row>
    <row r="420" s="14" customFormat="1">
      <c r="A420" s="14"/>
      <c r="B420" s="258"/>
      <c r="C420" s="259"/>
      <c r="D420" s="242" t="s">
        <v>361</v>
      </c>
      <c r="E420" s="260" t="s">
        <v>1</v>
      </c>
      <c r="F420" s="261" t="s">
        <v>364</v>
      </c>
      <c r="G420" s="259"/>
      <c r="H420" s="262">
        <v>45</v>
      </c>
      <c r="I420" s="263"/>
      <c r="J420" s="259"/>
      <c r="K420" s="259"/>
      <c r="L420" s="264"/>
      <c r="M420" s="265"/>
      <c r="N420" s="266"/>
      <c r="O420" s="266"/>
      <c r="P420" s="266"/>
      <c r="Q420" s="266"/>
      <c r="R420" s="266"/>
      <c r="S420" s="266"/>
      <c r="T420" s="267"/>
      <c r="U420" s="14"/>
      <c r="V420" s="14"/>
      <c r="W420" s="14"/>
      <c r="X420" s="14"/>
      <c r="Y420" s="14"/>
      <c r="Z420" s="14"/>
      <c r="AA420" s="14"/>
      <c r="AB420" s="14"/>
      <c r="AC420" s="14"/>
      <c r="AD420" s="14"/>
      <c r="AE420" s="14"/>
      <c r="AT420" s="268" t="s">
        <v>361</v>
      </c>
      <c r="AU420" s="268" t="s">
        <v>86</v>
      </c>
      <c r="AV420" s="14" t="s">
        <v>357</v>
      </c>
      <c r="AW420" s="14" t="s">
        <v>32</v>
      </c>
      <c r="AX420" s="14" t="s">
        <v>84</v>
      </c>
      <c r="AY420" s="268" t="s">
        <v>350</v>
      </c>
    </row>
    <row r="421" s="2" customFormat="1" ht="24.15" customHeight="1">
      <c r="A421" s="39"/>
      <c r="B421" s="40"/>
      <c r="C421" s="229" t="s">
        <v>993</v>
      </c>
      <c r="D421" s="229" t="s">
        <v>352</v>
      </c>
      <c r="E421" s="230" t="s">
        <v>8895</v>
      </c>
      <c r="F421" s="231" t="s">
        <v>8896</v>
      </c>
      <c r="G421" s="232" t="s">
        <v>551</v>
      </c>
      <c r="H421" s="233">
        <v>30</v>
      </c>
      <c r="I421" s="234"/>
      <c r="J421" s="235">
        <f>ROUND(I421*H421,2)</f>
        <v>0</v>
      </c>
      <c r="K421" s="231" t="s">
        <v>385</v>
      </c>
      <c r="L421" s="45"/>
      <c r="M421" s="236" t="s">
        <v>1</v>
      </c>
      <c r="N421" s="237" t="s">
        <v>41</v>
      </c>
      <c r="O421" s="92"/>
      <c r="P421" s="238">
        <f>O421*H421</f>
        <v>0</v>
      </c>
      <c r="Q421" s="238">
        <v>0</v>
      </c>
      <c r="R421" s="238">
        <f>Q421*H421</f>
        <v>0</v>
      </c>
      <c r="S421" s="238">
        <v>0</v>
      </c>
      <c r="T421" s="239">
        <f>S421*H421</f>
        <v>0</v>
      </c>
      <c r="U421" s="39"/>
      <c r="V421" s="39"/>
      <c r="W421" s="39"/>
      <c r="X421" s="39"/>
      <c r="Y421" s="39"/>
      <c r="Z421" s="39"/>
      <c r="AA421" s="39"/>
      <c r="AB421" s="39"/>
      <c r="AC421" s="39"/>
      <c r="AD421" s="39"/>
      <c r="AE421" s="39"/>
      <c r="AR421" s="240" t="s">
        <v>530</v>
      </c>
      <c r="AT421" s="240" t="s">
        <v>352</v>
      </c>
      <c r="AU421" s="240" t="s">
        <v>86</v>
      </c>
      <c r="AY421" s="18" t="s">
        <v>350</v>
      </c>
      <c r="BE421" s="241">
        <f>IF(N421="základní",J421,0)</f>
        <v>0</v>
      </c>
      <c r="BF421" s="241">
        <f>IF(N421="snížená",J421,0)</f>
        <v>0</v>
      </c>
      <c r="BG421" s="241">
        <f>IF(N421="zákl. přenesená",J421,0)</f>
        <v>0</v>
      </c>
      <c r="BH421" s="241">
        <f>IF(N421="sníž. přenesená",J421,0)</f>
        <v>0</v>
      </c>
      <c r="BI421" s="241">
        <f>IF(N421="nulová",J421,0)</f>
        <v>0</v>
      </c>
      <c r="BJ421" s="18" t="s">
        <v>84</v>
      </c>
      <c r="BK421" s="241">
        <f>ROUND(I421*H421,2)</f>
        <v>0</v>
      </c>
      <c r="BL421" s="18" t="s">
        <v>530</v>
      </c>
      <c r="BM421" s="240" t="s">
        <v>2298</v>
      </c>
    </row>
    <row r="422" s="2" customFormat="1">
      <c r="A422" s="39"/>
      <c r="B422" s="40"/>
      <c r="C422" s="41"/>
      <c r="D422" s="242" t="s">
        <v>359</v>
      </c>
      <c r="E422" s="41"/>
      <c r="F422" s="243" t="s">
        <v>8896</v>
      </c>
      <c r="G422" s="41"/>
      <c r="H422" s="41"/>
      <c r="I422" s="244"/>
      <c r="J422" s="41"/>
      <c r="K422" s="41"/>
      <c r="L422" s="45"/>
      <c r="M422" s="245"/>
      <c r="N422" s="246"/>
      <c r="O422" s="92"/>
      <c r="P422" s="92"/>
      <c r="Q422" s="92"/>
      <c r="R422" s="92"/>
      <c r="S422" s="92"/>
      <c r="T422" s="93"/>
      <c r="U422" s="39"/>
      <c r="V422" s="39"/>
      <c r="W422" s="39"/>
      <c r="X422" s="39"/>
      <c r="Y422" s="39"/>
      <c r="Z422" s="39"/>
      <c r="AA422" s="39"/>
      <c r="AB422" s="39"/>
      <c r="AC422" s="39"/>
      <c r="AD422" s="39"/>
      <c r="AE422" s="39"/>
      <c r="AT422" s="18" t="s">
        <v>359</v>
      </c>
      <c r="AU422" s="18" t="s">
        <v>86</v>
      </c>
    </row>
    <row r="423" s="15" customFormat="1">
      <c r="A423" s="15"/>
      <c r="B423" s="269"/>
      <c r="C423" s="270"/>
      <c r="D423" s="242" t="s">
        <v>361</v>
      </c>
      <c r="E423" s="271" t="s">
        <v>1</v>
      </c>
      <c r="F423" s="272" t="s">
        <v>8764</v>
      </c>
      <c r="G423" s="270"/>
      <c r="H423" s="271" t="s">
        <v>1</v>
      </c>
      <c r="I423" s="273"/>
      <c r="J423" s="270"/>
      <c r="K423" s="270"/>
      <c r="L423" s="274"/>
      <c r="M423" s="275"/>
      <c r="N423" s="276"/>
      <c r="O423" s="276"/>
      <c r="P423" s="276"/>
      <c r="Q423" s="276"/>
      <c r="R423" s="276"/>
      <c r="S423" s="276"/>
      <c r="T423" s="277"/>
      <c r="U423" s="15"/>
      <c r="V423" s="15"/>
      <c r="W423" s="15"/>
      <c r="X423" s="15"/>
      <c r="Y423" s="15"/>
      <c r="Z423" s="15"/>
      <c r="AA423" s="15"/>
      <c r="AB423" s="15"/>
      <c r="AC423" s="15"/>
      <c r="AD423" s="15"/>
      <c r="AE423" s="15"/>
      <c r="AT423" s="278" t="s">
        <v>361</v>
      </c>
      <c r="AU423" s="278" t="s">
        <v>86</v>
      </c>
      <c r="AV423" s="15" t="s">
        <v>84</v>
      </c>
      <c r="AW423" s="15" t="s">
        <v>32</v>
      </c>
      <c r="AX423" s="15" t="s">
        <v>76</v>
      </c>
      <c r="AY423" s="278" t="s">
        <v>350</v>
      </c>
    </row>
    <row r="424" s="15" customFormat="1">
      <c r="A424" s="15"/>
      <c r="B424" s="269"/>
      <c r="C424" s="270"/>
      <c r="D424" s="242" t="s">
        <v>361</v>
      </c>
      <c r="E424" s="271" t="s">
        <v>1</v>
      </c>
      <c r="F424" s="272" t="s">
        <v>8893</v>
      </c>
      <c r="G424" s="270"/>
      <c r="H424" s="271" t="s">
        <v>1</v>
      </c>
      <c r="I424" s="273"/>
      <c r="J424" s="270"/>
      <c r="K424" s="270"/>
      <c r="L424" s="274"/>
      <c r="M424" s="275"/>
      <c r="N424" s="276"/>
      <c r="O424" s="276"/>
      <c r="P424" s="276"/>
      <c r="Q424" s="276"/>
      <c r="R424" s="276"/>
      <c r="S424" s="276"/>
      <c r="T424" s="277"/>
      <c r="U424" s="15"/>
      <c r="V424" s="15"/>
      <c r="W424" s="15"/>
      <c r="X424" s="15"/>
      <c r="Y424" s="15"/>
      <c r="Z424" s="15"/>
      <c r="AA424" s="15"/>
      <c r="AB424" s="15"/>
      <c r="AC424" s="15"/>
      <c r="AD424" s="15"/>
      <c r="AE424" s="15"/>
      <c r="AT424" s="278" t="s">
        <v>361</v>
      </c>
      <c r="AU424" s="278" t="s">
        <v>86</v>
      </c>
      <c r="AV424" s="15" t="s">
        <v>84</v>
      </c>
      <c r="AW424" s="15" t="s">
        <v>32</v>
      </c>
      <c r="AX424" s="15" t="s">
        <v>76</v>
      </c>
      <c r="AY424" s="278" t="s">
        <v>350</v>
      </c>
    </row>
    <row r="425" s="13" customFormat="1">
      <c r="A425" s="13"/>
      <c r="B425" s="247"/>
      <c r="C425" s="248"/>
      <c r="D425" s="242" t="s">
        <v>361</v>
      </c>
      <c r="E425" s="249" t="s">
        <v>1</v>
      </c>
      <c r="F425" s="250" t="s">
        <v>8897</v>
      </c>
      <c r="G425" s="248"/>
      <c r="H425" s="251">
        <v>30</v>
      </c>
      <c r="I425" s="252"/>
      <c r="J425" s="248"/>
      <c r="K425" s="248"/>
      <c r="L425" s="253"/>
      <c r="M425" s="254"/>
      <c r="N425" s="255"/>
      <c r="O425" s="255"/>
      <c r="P425" s="255"/>
      <c r="Q425" s="255"/>
      <c r="R425" s="255"/>
      <c r="S425" s="255"/>
      <c r="T425" s="256"/>
      <c r="U425" s="13"/>
      <c r="V425" s="13"/>
      <c r="W425" s="13"/>
      <c r="X425" s="13"/>
      <c r="Y425" s="13"/>
      <c r="Z425" s="13"/>
      <c r="AA425" s="13"/>
      <c r="AB425" s="13"/>
      <c r="AC425" s="13"/>
      <c r="AD425" s="13"/>
      <c r="AE425" s="13"/>
      <c r="AT425" s="257" t="s">
        <v>361</v>
      </c>
      <c r="AU425" s="257" t="s">
        <v>86</v>
      </c>
      <c r="AV425" s="13" t="s">
        <v>86</v>
      </c>
      <c r="AW425" s="13" t="s">
        <v>32</v>
      </c>
      <c r="AX425" s="13" t="s">
        <v>76</v>
      </c>
      <c r="AY425" s="257" t="s">
        <v>350</v>
      </c>
    </row>
    <row r="426" s="14" customFormat="1">
      <c r="A426" s="14"/>
      <c r="B426" s="258"/>
      <c r="C426" s="259"/>
      <c r="D426" s="242" t="s">
        <v>361</v>
      </c>
      <c r="E426" s="260" t="s">
        <v>1</v>
      </c>
      <c r="F426" s="261" t="s">
        <v>364</v>
      </c>
      <c r="G426" s="259"/>
      <c r="H426" s="262">
        <v>30</v>
      </c>
      <c r="I426" s="263"/>
      <c r="J426" s="259"/>
      <c r="K426" s="259"/>
      <c r="L426" s="264"/>
      <c r="M426" s="265"/>
      <c r="N426" s="266"/>
      <c r="O426" s="266"/>
      <c r="P426" s="266"/>
      <c r="Q426" s="266"/>
      <c r="R426" s="266"/>
      <c r="S426" s="266"/>
      <c r="T426" s="267"/>
      <c r="U426" s="14"/>
      <c r="V426" s="14"/>
      <c r="W426" s="14"/>
      <c r="X426" s="14"/>
      <c r="Y426" s="14"/>
      <c r="Z426" s="14"/>
      <c r="AA426" s="14"/>
      <c r="AB426" s="14"/>
      <c r="AC426" s="14"/>
      <c r="AD426" s="14"/>
      <c r="AE426" s="14"/>
      <c r="AT426" s="268" t="s">
        <v>361</v>
      </c>
      <c r="AU426" s="268" t="s">
        <v>86</v>
      </c>
      <c r="AV426" s="14" t="s">
        <v>357</v>
      </c>
      <c r="AW426" s="14" t="s">
        <v>32</v>
      </c>
      <c r="AX426" s="14" t="s">
        <v>84</v>
      </c>
      <c r="AY426" s="268" t="s">
        <v>350</v>
      </c>
    </row>
    <row r="427" s="2" customFormat="1" ht="24.15" customHeight="1">
      <c r="A427" s="39"/>
      <c r="B427" s="40"/>
      <c r="C427" s="229" t="s">
        <v>1001</v>
      </c>
      <c r="D427" s="229" t="s">
        <v>352</v>
      </c>
      <c r="E427" s="230" t="s">
        <v>8898</v>
      </c>
      <c r="F427" s="231" t="s">
        <v>8899</v>
      </c>
      <c r="G427" s="232" t="s">
        <v>551</v>
      </c>
      <c r="H427" s="233">
        <v>50</v>
      </c>
      <c r="I427" s="234"/>
      <c r="J427" s="235">
        <f>ROUND(I427*H427,2)</f>
        <v>0</v>
      </c>
      <c r="K427" s="231" t="s">
        <v>385</v>
      </c>
      <c r="L427" s="45"/>
      <c r="M427" s="236" t="s">
        <v>1</v>
      </c>
      <c r="N427" s="237" t="s">
        <v>41</v>
      </c>
      <c r="O427" s="92"/>
      <c r="P427" s="238">
        <f>O427*H427</f>
        <v>0</v>
      </c>
      <c r="Q427" s="238">
        <v>0</v>
      </c>
      <c r="R427" s="238">
        <f>Q427*H427</f>
        <v>0</v>
      </c>
      <c r="S427" s="238">
        <v>0</v>
      </c>
      <c r="T427" s="239">
        <f>S427*H427</f>
        <v>0</v>
      </c>
      <c r="U427" s="39"/>
      <c r="V427" s="39"/>
      <c r="W427" s="39"/>
      <c r="X427" s="39"/>
      <c r="Y427" s="39"/>
      <c r="Z427" s="39"/>
      <c r="AA427" s="39"/>
      <c r="AB427" s="39"/>
      <c r="AC427" s="39"/>
      <c r="AD427" s="39"/>
      <c r="AE427" s="39"/>
      <c r="AR427" s="240" t="s">
        <v>530</v>
      </c>
      <c r="AT427" s="240" t="s">
        <v>352</v>
      </c>
      <c r="AU427" s="240" t="s">
        <v>86</v>
      </c>
      <c r="AY427" s="18" t="s">
        <v>350</v>
      </c>
      <c r="BE427" s="241">
        <f>IF(N427="základní",J427,0)</f>
        <v>0</v>
      </c>
      <c r="BF427" s="241">
        <f>IF(N427="snížená",J427,0)</f>
        <v>0</v>
      </c>
      <c r="BG427" s="241">
        <f>IF(N427="zákl. přenesená",J427,0)</f>
        <v>0</v>
      </c>
      <c r="BH427" s="241">
        <f>IF(N427="sníž. přenesená",J427,0)</f>
        <v>0</v>
      </c>
      <c r="BI427" s="241">
        <f>IF(N427="nulová",J427,0)</f>
        <v>0</v>
      </c>
      <c r="BJ427" s="18" t="s">
        <v>84</v>
      </c>
      <c r="BK427" s="241">
        <f>ROUND(I427*H427,2)</f>
        <v>0</v>
      </c>
      <c r="BL427" s="18" t="s">
        <v>530</v>
      </c>
      <c r="BM427" s="240" t="s">
        <v>2322</v>
      </c>
    </row>
    <row r="428" s="2" customFormat="1">
      <c r="A428" s="39"/>
      <c r="B428" s="40"/>
      <c r="C428" s="41"/>
      <c r="D428" s="242" t="s">
        <v>359</v>
      </c>
      <c r="E428" s="41"/>
      <c r="F428" s="243" t="s">
        <v>8899</v>
      </c>
      <c r="G428" s="41"/>
      <c r="H428" s="41"/>
      <c r="I428" s="244"/>
      <c r="J428" s="41"/>
      <c r="K428" s="41"/>
      <c r="L428" s="45"/>
      <c r="M428" s="245"/>
      <c r="N428" s="246"/>
      <c r="O428" s="92"/>
      <c r="P428" s="92"/>
      <c r="Q428" s="92"/>
      <c r="R428" s="92"/>
      <c r="S428" s="92"/>
      <c r="T428" s="93"/>
      <c r="U428" s="39"/>
      <c r="V428" s="39"/>
      <c r="W428" s="39"/>
      <c r="X428" s="39"/>
      <c r="Y428" s="39"/>
      <c r="Z428" s="39"/>
      <c r="AA428" s="39"/>
      <c r="AB428" s="39"/>
      <c r="AC428" s="39"/>
      <c r="AD428" s="39"/>
      <c r="AE428" s="39"/>
      <c r="AT428" s="18" t="s">
        <v>359</v>
      </c>
      <c r="AU428" s="18" t="s">
        <v>86</v>
      </c>
    </row>
    <row r="429" s="15" customFormat="1">
      <c r="A429" s="15"/>
      <c r="B429" s="269"/>
      <c r="C429" s="270"/>
      <c r="D429" s="242" t="s">
        <v>361</v>
      </c>
      <c r="E429" s="271" t="s">
        <v>1</v>
      </c>
      <c r="F429" s="272" t="s">
        <v>8764</v>
      </c>
      <c r="G429" s="270"/>
      <c r="H429" s="271" t="s">
        <v>1</v>
      </c>
      <c r="I429" s="273"/>
      <c r="J429" s="270"/>
      <c r="K429" s="270"/>
      <c r="L429" s="274"/>
      <c r="M429" s="275"/>
      <c r="N429" s="276"/>
      <c r="O429" s="276"/>
      <c r="P429" s="276"/>
      <c r="Q429" s="276"/>
      <c r="R429" s="276"/>
      <c r="S429" s="276"/>
      <c r="T429" s="277"/>
      <c r="U429" s="15"/>
      <c r="V429" s="15"/>
      <c r="W429" s="15"/>
      <c r="X429" s="15"/>
      <c r="Y429" s="15"/>
      <c r="Z429" s="15"/>
      <c r="AA429" s="15"/>
      <c r="AB429" s="15"/>
      <c r="AC429" s="15"/>
      <c r="AD429" s="15"/>
      <c r="AE429" s="15"/>
      <c r="AT429" s="278" t="s">
        <v>361</v>
      </c>
      <c r="AU429" s="278" t="s">
        <v>86</v>
      </c>
      <c r="AV429" s="15" t="s">
        <v>84</v>
      </c>
      <c r="AW429" s="15" t="s">
        <v>32</v>
      </c>
      <c r="AX429" s="15" t="s">
        <v>76</v>
      </c>
      <c r="AY429" s="278" t="s">
        <v>350</v>
      </c>
    </row>
    <row r="430" s="15" customFormat="1">
      <c r="A430" s="15"/>
      <c r="B430" s="269"/>
      <c r="C430" s="270"/>
      <c r="D430" s="242" t="s">
        <v>361</v>
      </c>
      <c r="E430" s="271" t="s">
        <v>1</v>
      </c>
      <c r="F430" s="272" t="s">
        <v>8893</v>
      </c>
      <c r="G430" s="270"/>
      <c r="H430" s="271" t="s">
        <v>1</v>
      </c>
      <c r="I430" s="273"/>
      <c r="J430" s="270"/>
      <c r="K430" s="270"/>
      <c r="L430" s="274"/>
      <c r="M430" s="275"/>
      <c r="N430" s="276"/>
      <c r="O430" s="276"/>
      <c r="P430" s="276"/>
      <c r="Q430" s="276"/>
      <c r="R430" s="276"/>
      <c r="S430" s="276"/>
      <c r="T430" s="277"/>
      <c r="U430" s="15"/>
      <c r="V430" s="15"/>
      <c r="W430" s="15"/>
      <c r="X430" s="15"/>
      <c r="Y430" s="15"/>
      <c r="Z430" s="15"/>
      <c r="AA430" s="15"/>
      <c r="AB430" s="15"/>
      <c r="AC430" s="15"/>
      <c r="AD430" s="15"/>
      <c r="AE430" s="15"/>
      <c r="AT430" s="278" t="s">
        <v>361</v>
      </c>
      <c r="AU430" s="278" t="s">
        <v>86</v>
      </c>
      <c r="AV430" s="15" t="s">
        <v>84</v>
      </c>
      <c r="AW430" s="15" t="s">
        <v>32</v>
      </c>
      <c r="AX430" s="15" t="s">
        <v>76</v>
      </c>
      <c r="AY430" s="278" t="s">
        <v>350</v>
      </c>
    </row>
    <row r="431" s="13" customFormat="1">
      <c r="A431" s="13"/>
      <c r="B431" s="247"/>
      <c r="C431" s="248"/>
      <c r="D431" s="242" t="s">
        <v>361</v>
      </c>
      <c r="E431" s="249" t="s">
        <v>1</v>
      </c>
      <c r="F431" s="250" t="s">
        <v>8900</v>
      </c>
      <c r="G431" s="248"/>
      <c r="H431" s="251">
        <v>50</v>
      </c>
      <c r="I431" s="252"/>
      <c r="J431" s="248"/>
      <c r="K431" s="248"/>
      <c r="L431" s="253"/>
      <c r="M431" s="254"/>
      <c r="N431" s="255"/>
      <c r="O431" s="255"/>
      <c r="P431" s="255"/>
      <c r="Q431" s="255"/>
      <c r="R431" s="255"/>
      <c r="S431" s="255"/>
      <c r="T431" s="256"/>
      <c r="U431" s="13"/>
      <c r="V431" s="13"/>
      <c r="W431" s="13"/>
      <c r="X431" s="13"/>
      <c r="Y431" s="13"/>
      <c r="Z431" s="13"/>
      <c r="AA431" s="13"/>
      <c r="AB431" s="13"/>
      <c r="AC431" s="13"/>
      <c r="AD431" s="13"/>
      <c r="AE431" s="13"/>
      <c r="AT431" s="257" t="s">
        <v>361</v>
      </c>
      <c r="AU431" s="257" t="s">
        <v>86</v>
      </c>
      <c r="AV431" s="13" t="s">
        <v>86</v>
      </c>
      <c r="AW431" s="13" t="s">
        <v>32</v>
      </c>
      <c r="AX431" s="13" t="s">
        <v>76</v>
      </c>
      <c r="AY431" s="257" t="s">
        <v>350</v>
      </c>
    </row>
    <row r="432" s="14" customFormat="1">
      <c r="A432" s="14"/>
      <c r="B432" s="258"/>
      <c r="C432" s="259"/>
      <c r="D432" s="242" t="s">
        <v>361</v>
      </c>
      <c r="E432" s="260" t="s">
        <v>1</v>
      </c>
      <c r="F432" s="261" t="s">
        <v>364</v>
      </c>
      <c r="G432" s="259"/>
      <c r="H432" s="262">
        <v>50</v>
      </c>
      <c r="I432" s="263"/>
      <c r="J432" s="259"/>
      <c r="K432" s="259"/>
      <c r="L432" s="264"/>
      <c r="M432" s="265"/>
      <c r="N432" s="266"/>
      <c r="O432" s="266"/>
      <c r="P432" s="266"/>
      <c r="Q432" s="266"/>
      <c r="R432" s="266"/>
      <c r="S432" s="266"/>
      <c r="T432" s="267"/>
      <c r="U432" s="14"/>
      <c r="V432" s="14"/>
      <c r="W432" s="14"/>
      <c r="X432" s="14"/>
      <c r="Y432" s="14"/>
      <c r="Z432" s="14"/>
      <c r="AA432" s="14"/>
      <c r="AB432" s="14"/>
      <c r="AC432" s="14"/>
      <c r="AD432" s="14"/>
      <c r="AE432" s="14"/>
      <c r="AT432" s="268" t="s">
        <v>361</v>
      </c>
      <c r="AU432" s="268" t="s">
        <v>86</v>
      </c>
      <c r="AV432" s="14" t="s">
        <v>357</v>
      </c>
      <c r="AW432" s="14" t="s">
        <v>32</v>
      </c>
      <c r="AX432" s="14" t="s">
        <v>84</v>
      </c>
      <c r="AY432" s="268" t="s">
        <v>350</v>
      </c>
    </row>
    <row r="433" s="2" customFormat="1" ht="33" customHeight="1">
      <c r="A433" s="39"/>
      <c r="B433" s="40"/>
      <c r="C433" s="229" t="s">
        <v>1008</v>
      </c>
      <c r="D433" s="229" t="s">
        <v>352</v>
      </c>
      <c r="E433" s="230" t="s">
        <v>8901</v>
      </c>
      <c r="F433" s="231" t="s">
        <v>8902</v>
      </c>
      <c r="G433" s="232" t="s">
        <v>551</v>
      </c>
      <c r="H433" s="233">
        <v>480</v>
      </c>
      <c r="I433" s="234"/>
      <c r="J433" s="235">
        <f>ROUND(I433*H433,2)</f>
        <v>0</v>
      </c>
      <c r="K433" s="231" t="s">
        <v>385</v>
      </c>
      <c r="L433" s="45"/>
      <c r="M433" s="236" t="s">
        <v>1</v>
      </c>
      <c r="N433" s="237" t="s">
        <v>41</v>
      </c>
      <c r="O433" s="92"/>
      <c r="P433" s="238">
        <f>O433*H433</f>
        <v>0</v>
      </c>
      <c r="Q433" s="238">
        <v>0</v>
      </c>
      <c r="R433" s="238">
        <f>Q433*H433</f>
        <v>0</v>
      </c>
      <c r="S433" s="238">
        <v>0</v>
      </c>
      <c r="T433" s="239">
        <f>S433*H433</f>
        <v>0</v>
      </c>
      <c r="U433" s="39"/>
      <c r="V433" s="39"/>
      <c r="W433" s="39"/>
      <c r="X433" s="39"/>
      <c r="Y433" s="39"/>
      <c r="Z433" s="39"/>
      <c r="AA433" s="39"/>
      <c r="AB433" s="39"/>
      <c r="AC433" s="39"/>
      <c r="AD433" s="39"/>
      <c r="AE433" s="39"/>
      <c r="AR433" s="240" t="s">
        <v>530</v>
      </c>
      <c r="AT433" s="240" t="s">
        <v>352</v>
      </c>
      <c r="AU433" s="240" t="s">
        <v>86</v>
      </c>
      <c r="AY433" s="18" t="s">
        <v>350</v>
      </c>
      <c r="BE433" s="241">
        <f>IF(N433="základní",J433,0)</f>
        <v>0</v>
      </c>
      <c r="BF433" s="241">
        <f>IF(N433="snížená",J433,0)</f>
        <v>0</v>
      </c>
      <c r="BG433" s="241">
        <f>IF(N433="zákl. přenesená",J433,0)</f>
        <v>0</v>
      </c>
      <c r="BH433" s="241">
        <f>IF(N433="sníž. přenesená",J433,0)</f>
        <v>0</v>
      </c>
      <c r="BI433" s="241">
        <f>IF(N433="nulová",J433,0)</f>
        <v>0</v>
      </c>
      <c r="BJ433" s="18" t="s">
        <v>84</v>
      </c>
      <c r="BK433" s="241">
        <f>ROUND(I433*H433,2)</f>
        <v>0</v>
      </c>
      <c r="BL433" s="18" t="s">
        <v>530</v>
      </c>
      <c r="BM433" s="240" t="s">
        <v>2336</v>
      </c>
    </row>
    <row r="434" s="2" customFormat="1">
      <c r="A434" s="39"/>
      <c r="B434" s="40"/>
      <c r="C434" s="41"/>
      <c r="D434" s="242" t="s">
        <v>359</v>
      </c>
      <c r="E434" s="41"/>
      <c r="F434" s="243" t="s">
        <v>8902</v>
      </c>
      <c r="G434" s="41"/>
      <c r="H434" s="41"/>
      <c r="I434" s="244"/>
      <c r="J434" s="41"/>
      <c r="K434" s="41"/>
      <c r="L434" s="45"/>
      <c r="M434" s="245"/>
      <c r="N434" s="246"/>
      <c r="O434" s="92"/>
      <c r="P434" s="92"/>
      <c r="Q434" s="92"/>
      <c r="R434" s="92"/>
      <c r="S434" s="92"/>
      <c r="T434" s="93"/>
      <c r="U434" s="39"/>
      <c r="V434" s="39"/>
      <c r="W434" s="39"/>
      <c r="X434" s="39"/>
      <c r="Y434" s="39"/>
      <c r="Z434" s="39"/>
      <c r="AA434" s="39"/>
      <c r="AB434" s="39"/>
      <c r="AC434" s="39"/>
      <c r="AD434" s="39"/>
      <c r="AE434" s="39"/>
      <c r="AT434" s="18" t="s">
        <v>359</v>
      </c>
      <c r="AU434" s="18" t="s">
        <v>86</v>
      </c>
    </row>
    <row r="435" s="15" customFormat="1">
      <c r="A435" s="15"/>
      <c r="B435" s="269"/>
      <c r="C435" s="270"/>
      <c r="D435" s="242" t="s">
        <v>361</v>
      </c>
      <c r="E435" s="271" t="s">
        <v>1</v>
      </c>
      <c r="F435" s="272" t="s">
        <v>8764</v>
      </c>
      <c r="G435" s="270"/>
      <c r="H435" s="271" t="s">
        <v>1</v>
      </c>
      <c r="I435" s="273"/>
      <c r="J435" s="270"/>
      <c r="K435" s="270"/>
      <c r="L435" s="274"/>
      <c r="M435" s="275"/>
      <c r="N435" s="276"/>
      <c r="O435" s="276"/>
      <c r="P435" s="276"/>
      <c r="Q435" s="276"/>
      <c r="R435" s="276"/>
      <c r="S435" s="276"/>
      <c r="T435" s="277"/>
      <c r="U435" s="15"/>
      <c r="V435" s="15"/>
      <c r="W435" s="15"/>
      <c r="X435" s="15"/>
      <c r="Y435" s="15"/>
      <c r="Z435" s="15"/>
      <c r="AA435" s="15"/>
      <c r="AB435" s="15"/>
      <c r="AC435" s="15"/>
      <c r="AD435" s="15"/>
      <c r="AE435" s="15"/>
      <c r="AT435" s="278" t="s">
        <v>361</v>
      </c>
      <c r="AU435" s="278" t="s">
        <v>86</v>
      </c>
      <c r="AV435" s="15" t="s">
        <v>84</v>
      </c>
      <c r="AW435" s="15" t="s">
        <v>32</v>
      </c>
      <c r="AX435" s="15" t="s">
        <v>76</v>
      </c>
      <c r="AY435" s="278" t="s">
        <v>350</v>
      </c>
    </row>
    <row r="436" s="15" customFormat="1">
      <c r="A436" s="15"/>
      <c r="B436" s="269"/>
      <c r="C436" s="270"/>
      <c r="D436" s="242" t="s">
        <v>361</v>
      </c>
      <c r="E436" s="271" t="s">
        <v>1</v>
      </c>
      <c r="F436" s="272" t="s">
        <v>8903</v>
      </c>
      <c r="G436" s="270"/>
      <c r="H436" s="271" t="s">
        <v>1</v>
      </c>
      <c r="I436" s="273"/>
      <c r="J436" s="270"/>
      <c r="K436" s="270"/>
      <c r="L436" s="274"/>
      <c r="M436" s="275"/>
      <c r="N436" s="276"/>
      <c r="O436" s="276"/>
      <c r="P436" s="276"/>
      <c r="Q436" s="276"/>
      <c r="R436" s="276"/>
      <c r="S436" s="276"/>
      <c r="T436" s="277"/>
      <c r="U436" s="15"/>
      <c r="V436" s="15"/>
      <c r="W436" s="15"/>
      <c r="X436" s="15"/>
      <c r="Y436" s="15"/>
      <c r="Z436" s="15"/>
      <c r="AA436" s="15"/>
      <c r="AB436" s="15"/>
      <c r="AC436" s="15"/>
      <c r="AD436" s="15"/>
      <c r="AE436" s="15"/>
      <c r="AT436" s="278" t="s">
        <v>361</v>
      </c>
      <c r="AU436" s="278" t="s">
        <v>86</v>
      </c>
      <c r="AV436" s="15" t="s">
        <v>84</v>
      </c>
      <c r="AW436" s="15" t="s">
        <v>32</v>
      </c>
      <c r="AX436" s="15" t="s">
        <v>76</v>
      </c>
      <c r="AY436" s="278" t="s">
        <v>350</v>
      </c>
    </row>
    <row r="437" s="13" customFormat="1">
      <c r="A437" s="13"/>
      <c r="B437" s="247"/>
      <c r="C437" s="248"/>
      <c r="D437" s="242" t="s">
        <v>361</v>
      </c>
      <c r="E437" s="249" t="s">
        <v>1</v>
      </c>
      <c r="F437" s="250" t="s">
        <v>8904</v>
      </c>
      <c r="G437" s="248"/>
      <c r="H437" s="251">
        <v>480</v>
      </c>
      <c r="I437" s="252"/>
      <c r="J437" s="248"/>
      <c r="K437" s="248"/>
      <c r="L437" s="253"/>
      <c r="M437" s="254"/>
      <c r="N437" s="255"/>
      <c r="O437" s="255"/>
      <c r="P437" s="255"/>
      <c r="Q437" s="255"/>
      <c r="R437" s="255"/>
      <c r="S437" s="255"/>
      <c r="T437" s="256"/>
      <c r="U437" s="13"/>
      <c r="V437" s="13"/>
      <c r="W437" s="13"/>
      <c r="X437" s="13"/>
      <c r="Y437" s="13"/>
      <c r="Z437" s="13"/>
      <c r="AA437" s="13"/>
      <c r="AB437" s="13"/>
      <c r="AC437" s="13"/>
      <c r="AD437" s="13"/>
      <c r="AE437" s="13"/>
      <c r="AT437" s="257" t="s">
        <v>361</v>
      </c>
      <c r="AU437" s="257" t="s">
        <v>86</v>
      </c>
      <c r="AV437" s="13" t="s">
        <v>86</v>
      </c>
      <c r="AW437" s="13" t="s">
        <v>32</v>
      </c>
      <c r="AX437" s="13" t="s">
        <v>76</v>
      </c>
      <c r="AY437" s="257" t="s">
        <v>350</v>
      </c>
    </row>
    <row r="438" s="14" customFormat="1">
      <c r="A438" s="14"/>
      <c r="B438" s="258"/>
      <c r="C438" s="259"/>
      <c r="D438" s="242" t="s">
        <v>361</v>
      </c>
      <c r="E438" s="260" t="s">
        <v>1</v>
      </c>
      <c r="F438" s="261" t="s">
        <v>364</v>
      </c>
      <c r="G438" s="259"/>
      <c r="H438" s="262">
        <v>480</v>
      </c>
      <c r="I438" s="263"/>
      <c r="J438" s="259"/>
      <c r="K438" s="259"/>
      <c r="L438" s="264"/>
      <c r="M438" s="265"/>
      <c r="N438" s="266"/>
      <c r="O438" s="266"/>
      <c r="P438" s="266"/>
      <c r="Q438" s="266"/>
      <c r="R438" s="266"/>
      <c r="S438" s="266"/>
      <c r="T438" s="267"/>
      <c r="U438" s="14"/>
      <c r="V438" s="14"/>
      <c r="W438" s="14"/>
      <c r="X438" s="14"/>
      <c r="Y438" s="14"/>
      <c r="Z438" s="14"/>
      <c r="AA438" s="14"/>
      <c r="AB438" s="14"/>
      <c r="AC438" s="14"/>
      <c r="AD438" s="14"/>
      <c r="AE438" s="14"/>
      <c r="AT438" s="268" t="s">
        <v>361</v>
      </c>
      <c r="AU438" s="268" t="s">
        <v>86</v>
      </c>
      <c r="AV438" s="14" t="s">
        <v>357</v>
      </c>
      <c r="AW438" s="14" t="s">
        <v>32</v>
      </c>
      <c r="AX438" s="14" t="s">
        <v>84</v>
      </c>
      <c r="AY438" s="268" t="s">
        <v>350</v>
      </c>
    </row>
    <row r="439" s="2" customFormat="1" ht="33" customHeight="1">
      <c r="A439" s="39"/>
      <c r="B439" s="40"/>
      <c r="C439" s="229" t="s">
        <v>1014</v>
      </c>
      <c r="D439" s="229" t="s">
        <v>352</v>
      </c>
      <c r="E439" s="230" t="s">
        <v>8905</v>
      </c>
      <c r="F439" s="231" t="s">
        <v>8906</v>
      </c>
      <c r="G439" s="232" t="s">
        <v>551</v>
      </c>
      <c r="H439" s="233">
        <v>490</v>
      </c>
      <c r="I439" s="234"/>
      <c r="J439" s="235">
        <f>ROUND(I439*H439,2)</f>
        <v>0</v>
      </c>
      <c r="K439" s="231" t="s">
        <v>385</v>
      </c>
      <c r="L439" s="45"/>
      <c r="M439" s="236" t="s">
        <v>1</v>
      </c>
      <c r="N439" s="237" t="s">
        <v>41</v>
      </c>
      <c r="O439" s="92"/>
      <c r="P439" s="238">
        <f>O439*H439</f>
        <v>0</v>
      </c>
      <c r="Q439" s="238">
        <v>0</v>
      </c>
      <c r="R439" s="238">
        <f>Q439*H439</f>
        <v>0</v>
      </c>
      <c r="S439" s="238">
        <v>0</v>
      </c>
      <c r="T439" s="239">
        <f>S439*H439</f>
        <v>0</v>
      </c>
      <c r="U439" s="39"/>
      <c r="V439" s="39"/>
      <c r="W439" s="39"/>
      <c r="X439" s="39"/>
      <c r="Y439" s="39"/>
      <c r="Z439" s="39"/>
      <c r="AA439" s="39"/>
      <c r="AB439" s="39"/>
      <c r="AC439" s="39"/>
      <c r="AD439" s="39"/>
      <c r="AE439" s="39"/>
      <c r="AR439" s="240" t="s">
        <v>530</v>
      </c>
      <c r="AT439" s="240" t="s">
        <v>352</v>
      </c>
      <c r="AU439" s="240" t="s">
        <v>86</v>
      </c>
      <c r="AY439" s="18" t="s">
        <v>350</v>
      </c>
      <c r="BE439" s="241">
        <f>IF(N439="základní",J439,0)</f>
        <v>0</v>
      </c>
      <c r="BF439" s="241">
        <f>IF(N439="snížená",J439,0)</f>
        <v>0</v>
      </c>
      <c r="BG439" s="241">
        <f>IF(N439="zákl. přenesená",J439,0)</f>
        <v>0</v>
      </c>
      <c r="BH439" s="241">
        <f>IF(N439="sníž. přenesená",J439,0)</f>
        <v>0</v>
      </c>
      <c r="BI439" s="241">
        <f>IF(N439="nulová",J439,0)</f>
        <v>0</v>
      </c>
      <c r="BJ439" s="18" t="s">
        <v>84</v>
      </c>
      <c r="BK439" s="241">
        <f>ROUND(I439*H439,2)</f>
        <v>0</v>
      </c>
      <c r="BL439" s="18" t="s">
        <v>530</v>
      </c>
      <c r="BM439" s="240" t="s">
        <v>2357</v>
      </c>
    </row>
    <row r="440" s="2" customFormat="1">
      <c r="A440" s="39"/>
      <c r="B440" s="40"/>
      <c r="C440" s="41"/>
      <c r="D440" s="242" t="s">
        <v>359</v>
      </c>
      <c r="E440" s="41"/>
      <c r="F440" s="243" t="s">
        <v>8906</v>
      </c>
      <c r="G440" s="41"/>
      <c r="H440" s="41"/>
      <c r="I440" s="244"/>
      <c r="J440" s="41"/>
      <c r="K440" s="41"/>
      <c r="L440" s="45"/>
      <c r="M440" s="245"/>
      <c r="N440" s="246"/>
      <c r="O440" s="92"/>
      <c r="P440" s="92"/>
      <c r="Q440" s="92"/>
      <c r="R440" s="92"/>
      <c r="S440" s="92"/>
      <c r="T440" s="93"/>
      <c r="U440" s="39"/>
      <c r="V440" s="39"/>
      <c r="W440" s="39"/>
      <c r="X440" s="39"/>
      <c r="Y440" s="39"/>
      <c r="Z440" s="39"/>
      <c r="AA440" s="39"/>
      <c r="AB440" s="39"/>
      <c r="AC440" s="39"/>
      <c r="AD440" s="39"/>
      <c r="AE440" s="39"/>
      <c r="AT440" s="18" t="s">
        <v>359</v>
      </c>
      <c r="AU440" s="18" t="s">
        <v>86</v>
      </c>
    </row>
    <row r="441" s="15" customFormat="1">
      <c r="A441" s="15"/>
      <c r="B441" s="269"/>
      <c r="C441" s="270"/>
      <c r="D441" s="242" t="s">
        <v>361</v>
      </c>
      <c r="E441" s="271" t="s">
        <v>1</v>
      </c>
      <c r="F441" s="272" t="s">
        <v>8764</v>
      </c>
      <c r="G441" s="270"/>
      <c r="H441" s="271" t="s">
        <v>1</v>
      </c>
      <c r="I441" s="273"/>
      <c r="J441" s="270"/>
      <c r="K441" s="270"/>
      <c r="L441" s="274"/>
      <c r="M441" s="275"/>
      <c r="N441" s="276"/>
      <c r="O441" s="276"/>
      <c r="P441" s="276"/>
      <c r="Q441" s="276"/>
      <c r="R441" s="276"/>
      <c r="S441" s="276"/>
      <c r="T441" s="277"/>
      <c r="U441" s="15"/>
      <c r="V441" s="15"/>
      <c r="W441" s="15"/>
      <c r="X441" s="15"/>
      <c r="Y441" s="15"/>
      <c r="Z441" s="15"/>
      <c r="AA441" s="15"/>
      <c r="AB441" s="15"/>
      <c r="AC441" s="15"/>
      <c r="AD441" s="15"/>
      <c r="AE441" s="15"/>
      <c r="AT441" s="278" t="s">
        <v>361</v>
      </c>
      <c r="AU441" s="278" t="s">
        <v>86</v>
      </c>
      <c r="AV441" s="15" t="s">
        <v>84</v>
      </c>
      <c r="AW441" s="15" t="s">
        <v>32</v>
      </c>
      <c r="AX441" s="15" t="s">
        <v>76</v>
      </c>
      <c r="AY441" s="278" t="s">
        <v>350</v>
      </c>
    </row>
    <row r="442" s="15" customFormat="1">
      <c r="A442" s="15"/>
      <c r="B442" s="269"/>
      <c r="C442" s="270"/>
      <c r="D442" s="242" t="s">
        <v>361</v>
      </c>
      <c r="E442" s="271" t="s">
        <v>1</v>
      </c>
      <c r="F442" s="272" t="s">
        <v>8903</v>
      </c>
      <c r="G442" s="270"/>
      <c r="H442" s="271" t="s">
        <v>1</v>
      </c>
      <c r="I442" s="273"/>
      <c r="J442" s="270"/>
      <c r="K442" s="270"/>
      <c r="L442" s="274"/>
      <c r="M442" s="275"/>
      <c r="N442" s="276"/>
      <c r="O442" s="276"/>
      <c r="P442" s="276"/>
      <c r="Q442" s="276"/>
      <c r="R442" s="276"/>
      <c r="S442" s="276"/>
      <c r="T442" s="277"/>
      <c r="U442" s="15"/>
      <c r="V442" s="15"/>
      <c r="W442" s="15"/>
      <c r="X442" s="15"/>
      <c r="Y442" s="15"/>
      <c r="Z442" s="15"/>
      <c r="AA442" s="15"/>
      <c r="AB442" s="15"/>
      <c r="AC442" s="15"/>
      <c r="AD442" s="15"/>
      <c r="AE442" s="15"/>
      <c r="AT442" s="278" t="s">
        <v>361</v>
      </c>
      <c r="AU442" s="278" t="s">
        <v>86</v>
      </c>
      <c r="AV442" s="15" t="s">
        <v>84</v>
      </c>
      <c r="AW442" s="15" t="s">
        <v>32</v>
      </c>
      <c r="AX442" s="15" t="s">
        <v>76</v>
      </c>
      <c r="AY442" s="278" t="s">
        <v>350</v>
      </c>
    </row>
    <row r="443" s="13" customFormat="1">
      <c r="A443" s="13"/>
      <c r="B443" s="247"/>
      <c r="C443" s="248"/>
      <c r="D443" s="242" t="s">
        <v>361</v>
      </c>
      <c r="E443" s="249" t="s">
        <v>1</v>
      </c>
      <c r="F443" s="250" t="s">
        <v>8907</v>
      </c>
      <c r="G443" s="248"/>
      <c r="H443" s="251">
        <v>490</v>
      </c>
      <c r="I443" s="252"/>
      <c r="J443" s="248"/>
      <c r="K443" s="248"/>
      <c r="L443" s="253"/>
      <c r="M443" s="254"/>
      <c r="N443" s="255"/>
      <c r="O443" s="255"/>
      <c r="P443" s="255"/>
      <c r="Q443" s="255"/>
      <c r="R443" s="255"/>
      <c r="S443" s="255"/>
      <c r="T443" s="256"/>
      <c r="U443" s="13"/>
      <c r="V443" s="13"/>
      <c r="W443" s="13"/>
      <c r="X443" s="13"/>
      <c r="Y443" s="13"/>
      <c r="Z443" s="13"/>
      <c r="AA443" s="13"/>
      <c r="AB443" s="13"/>
      <c r="AC443" s="13"/>
      <c r="AD443" s="13"/>
      <c r="AE443" s="13"/>
      <c r="AT443" s="257" t="s">
        <v>361</v>
      </c>
      <c r="AU443" s="257" t="s">
        <v>86</v>
      </c>
      <c r="AV443" s="13" t="s">
        <v>86</v>
      </c>
      <c r="AW443" s="13" t="s">
        <v>32</v>
      </c>
      <c r="AX443" s="13" t="s">
        <v>76</v>
      </c>
      <c r="AY443" s="257" t="s">
        <v>350</v>
      </c>
    </row>
    <row r="444" s="14" customFormat="1">
      <c r="A444" s="14"/>
      <c r="B444" s="258"/>
      <c r="C444" s="259"/>
      <c r="D444" s="242" t="s">
        <v>361</v>
      </c>
      <c r="E444" s="260" t="s">
        <v>1</v>
      </c>
      <c r="F444" s="261" t="s">
        <v>364</v>
      </c>
      <c r="G444" s="259"/>
      <c r="H444" s="262">
        <v>490</v>
      </c>
      <c r="I444" s="263"/>
      <c r="J444" s="259"/>
      <c r="K444" s="259"/>
      <c r="L444" s="264"/>
      <c r="M444" s="265"/>
      <c r="N444" s="266"/>
      <c r="O444" s="266"/>
      <c r="P444" s="266"/>
      <c r="Q444" s="266"/>
      <c r="R444" s="266"/>
      <c r="S444" s="266"/>
      <c r="T444" s="267"/>
      <c r="U444" s="14"/>
      <c r="V444" s="14"/>
      <c r="W444" s="14"/>
      <c r="X444" s="14"/>
      <c r="Y444" s="14"/>
      <c r="Z444" s="14"/>
      <c r="AA444" s="14"/>
      <c r="AB444" s="14"/>
      <c r="AC444" s="14"/>
      <c r="AD444" s="14"/>
      <c r="AE444" s="14"/>
      <c r="AT444" s="268" t="s">
        <v>361</v>
      </c>
      <c r="AU444" s="268" t="s">
        <v>86</v>
      </c>
      <c r="AV444" s="14" t="s">
        <v>357</v>
      </c>
      <c r="AW444" s="14" t="s">
        <v>32</v>
      </c>
      <c r="AX444" s="14" t="s">
        <v>84</v>
      </c>
      <c r="AY444" s="268" t="s">
        <v>350</v>
      </c>
    </row>
    <row r="445" s="2" customFormat="1" ht="33" customHeight="1">
      <c r="A445" s="39"/>
      <c r="B445" s="40"/>
      <c r="C445" s="229" t="s">
        <v>1023</v>
      </c>
      <c r="D445" s="229" t="s">
        <v>352</v>
      </c>
      <c r="E445" s="230" t="s">
        <v>8908</v>
      </c>
      <c r="F445" s="231" t="s">
        <v>8909</v>
      </c>
      <c r="G445" s="232" t="s">
        <v>551</v>
      </c>
      <c r="H445" s="233">
        <v>200</v>
      </c>
      <c r="I445" s="234"/>
      <c r="J445" s="235">
        <f>ROUND(I445*H445,2)</f>
        <v>0</v>
      </c>
      <c r="K445" s="231" t="s">
        <v>385</v>
      </c>
      <c r="L445" s="45"/>
      <c r="M445" s="236" t="s">
        <v>1</v>
      </c>
      <c r="N445" s="237" t="s">
        <v>41</v>
      </c>
      <c r="O445" s="92"/>
      <c r="P445" s="238">
        <f>O445*H445</f>
        <v>0</v>
      </c>
      <c r="Q445" s="238">
        <v>0</v>
      </c>
      <c r="R445" s="238">
        <f>Q445*H445</f>
        <v>0</v>
      </c>
      <c r="S445" s="238">
        <v>0</v>
      </c>
      <c r="T445" s="239">
        <f>S445*H445</f>
        <v>0</v>
      </c>
      <c r="U445" s="39"/>
      <c r="V445" s="39"/>
      <c r="W445" s="39"/>
      <c r="X445" s="39"/>
      <c r="Y445" s="39"/>
      <c r="Z445" s="39"/>
      <c r="AA445" s="39"/>
      <c r="AB445" s="39"/>
      <c r="AC445" s="39"/>
      <c r="AD445" s="39"/>
      <c r="AE445" s="39"/>
      <c r="AR445" s="240" t="s">
        <v>530</v>
      </c>
      <c r="AT445" s="240" t="s">
        <v>352</v>
      </c>
      <c r="AU445" s="240" t="s">
        <v>86</v>
      </c>
      <c r="AY445" s="18" t="s">
        <v>350</v>
      </c>
      <c r="BE445" s="241">
        <f>IF(N445="základní",J445,0)</f>
        <v>0</v>
      </c>
      <c r="BF445" s="241">
        <f>IF(N445="snížená",J445,0)</f>
        <v>0</v>
      </c>
      <c r="BG445" s="241">
        <f>IF(N445="zákl. přenesená",J445,0)</f>
        <v>0</v>
      </c>
      <c r="BH445" s="241">
        <f>IF(N445="sníž. přenesená",J445,0)</f>
        <v>0</v>
      </c>
      <c r="BI445" s="241">
        <f>IF(N445="nulová",J445,0)</f>
        <v>0</v>
      </c>
      <c r="BJ445" s="18" t="s">
        <v>84</v>
      </c>
      <c r="BK445" s="241">
        <f>ROUND(I445*H445,2)</f>
        <v>0</v>
      </c>
      <c r="BL445" s="18" t="s">
        <v>530</v>
      </c>
      <c r="BM445" s="240" t="s">
        <v>2367</v>
      </c>
    </row>
    <row r="446" s="2" customFormat="1">
      <c r="A446" s="39"/>
      <c r="B446" s="40"/>
      <c r="C446" s="41"/>
      <c r="D446" s="242" t="s">
        <v>359</v>
      </c>
      <c r="E446" s="41"/>
      <c r="F446" s="243" t="s">
        <v>8909</v>
      </c>
      <c r="G446" s="41"/>
      <c r="H446" s="41"/>
      <c r="I446" s="244"/>
      <c r="J446" s="41"/>
      <c r="K446" s="41"/>
      <c r="L446" s="45"/>
      <c r="M446" s="245"/>
      <c r="N446" s="246"/>
      <c r="O446" s="92"/>
      <c r="P446" s="92"/>
      <c r="Q446" s="92"/>
      <c r="R446" s="92"/>
      <c r="S446" s="92"/>
      <c r="T446" s="93"/>
      <c r="U446" s="39"/>
      <c r="V446" s="39"/>
      <c r="W446" s="39"/>
      <c r="X446" s="39"/>
      <c r="Y446" s="39"/>
      <c r="Z446" s="39"/>
      <c r="AA446" s="39"/>
      <c r="AB446" s="39"/>
      <c r="AC446" s="39"/>
      <c r="AD446" s="39"/>
      <c r="AE446" s="39"/>
      <c r="AT446" s="18" t="s">
        <v>359</v>
      </c>
      <c r="AU446" s="18" t="s">
        <v>86</v>
      </c>
    </row>
    <row r="447" s="15" customFormat="1">
      <c r="A447" s="15"/>
      <c r="B447" s="269"/>
      <c r="C447" s="270"/>
      <c r="D447" s="242" t="s">
        <v>361</v>
      </c>
      <c r="E447" s="271" t="s">
        <v>1</v>
      </c>
      <c r="F447" s="272" t="s">
        <v>8764</v>
      </c>
      <c r="G447" s="270"/>
      <c r="H447" s="271" t="s">
        <v>1</v>
      </c>
      <c r="I447" s="273"/>
      <c r="J447" s="270"/>
      <c r="K447" s="270"/>
      <c r="L447" s="274"/>
      <c r="M447" s="275"/>
      <c r="N447" s="276"/>
      <c r="O447" s="276"/>
      <c r="P447" s="276"/>
      <c r="Q447" s="276"/>
      <c r="R447" s="276"/>
      <c r="S447" s="276"/>
      <c r="T447" s="277"/>
      <c r="U447" s="15"/>
      <c r="V447" s="15"/>
      <c r="W447" s="15"/>
      <c r="X447" s="15"/>
      <c r="Y447" s="15"/>
      <c r="Z447" s="15"/>
      <c r="AA447" s="15"/>
      <c r="AB447" s="15"/>
      <c r="AC447" s="15"/>
      <c r="AD447" s="15"/>
      <c r="AE447" s="15"/>
      <c r="AT447" s="278" t="s">
        <v>361</v>
      </c>
      <c r="AU447" s="278" t="s">
        <v>86</v>
      </c>
      <c r="AV447" s="15" t="s">
        <v>84</v>
      </c>
      <c r="AW447" s="15" t="s">
        <v>32</v>
      </c>
      <c r="AX447" s="15" t="s">
        <v>76</v>
      </c>
      <c r="AY447" s="278" t="s">
        <v>350</v>
      </c>
    </row>
    <row r="448" s="15" customFormat="1">
      <c r="A448" s="15"/>
      <c r="B448" s="269"/>
      <c r="C448" s="270"/>
      <c r="D448" s="242" t="s">
        <v>361</v>
      </c>
      <c r="E448" s="271" t="s">
        <v>1</v>
      </c>
      <c r="F448" s="272" t="s">
        <v>8765</v>
      </c>
      <c r="G448" s="270"/>
      <c r="H448" s="271" t="s">
        <v>1</v>
      </c>
      <c r="I448" s="273"/>
      <c r="J448" s="270"/>
      <c r="K448" s="270"/>
      <c r="L448" s="274"/>
      <c r="M448" s="275"/>
      <c r="N448" s="276"/>
      <c r="O448" s="276"/>
      <c r="P448" s="276"/>
      <c r="Q448" s="276"/>
      <c r="R448" s="276"/>
      <c r="S448" s="276"/>
      <c r="T448" s="277"/>
      <c r="U448" s="15"/>
      <c r="V448" s="15"/>
      <c r="W448" s="15"/>
      <c r="X448" s="15"/>
      <c r="Y448" s="15"/>
      <c r="Z448" s="15"/>
      <c r="AA448" s="15"/>
      <c r="AB448" s="15"/>
      <c r="AC448" s="15"/>
      <c r="AD448" s="15"/>
      <c r="AE448" s="15"/>
      <c r="AT448" s="278" t="s">
        <v>361</v>
      </c>
      <c r="AU448" s="278" t="s">
        <v>86</v>
      </c>
      <c r="AV448" s="15" t="s">
        <v>84</v>
      </c>
      <c r="AW448" s="15" t="s">
        <v>32</v>
      </c>
      <c r="AX448" s="15" t="s">
        <v>76</v>
      </c>
      <c r="AY448" s="278" t="s">
        <v>350</v>
      </c>
    </row>
    <row r="449" s="13" customFormat="1">
      <c r="A449" s="13"/>
      <c r="B449" s="247"/>
      <c r="C449" s="248"/>
      <c r="D449" s="242" t="s">
        <v>361</v>
      </c>
      <c r="E449" s="249" t="s">
        <v>1</v>
      </c>
      <c r="F449" s="250" t="s">
        <v>8910</v>
      </c>
      <c r="G449" s="248"/>
      <c r="H449" s="251">
        <v>170</v>
      </c>
      <c r="I449" s="252"/>
      <c r="J449" s="248"/>
      <c r="K449" s="248"/>
      <c r="L449" s="253"/>
      <c r="M449" s="254"/>
      <c r="N449" s="255"/>
      <c r="O449" s="255"/>
      <c r="P449" s="255"/>
      <c r="Q449" s="255"/>
      <c r="R449" s="255"/>
      <c r="S449" s="255"/>
      <c r="T449" s="256"/>
      <c r="U449" s="13"/>
      <c r="V449" s="13"/>
      <c r="W449" s="13"/>
      <c r="X449" s="13"/>
      <c r="Y449" s="13"/>
      <c r="Z449" s="13"/>
      <c r="AA449" s="13"/>
      <c r="AB449" s="13"/>
      <c r="AC449" s="13"/>
      <c r="AD449" s="13"/>
      <c r="AE449" s="13"/>
      <c r="AT449" s="257" t="s">
        <v>361</v>
      </c>
      <c r="AU449" s="257" t="s">
        <v>86</v>
      </c>
      <c r="AV449" s="13" t="s">
        <v>86</v>
      </c>
      <c r="AW449" s="13" t="s">
        <v>32</v>
      </c>
      <c r="AX449" s="13" t="s">
        <v>76</v>
      </c>
      <c r="AY449" s="257" t="s">
        <v>350</v>
      </c>
    </row>
    <row r="450" s="15" customFormat="1">
      <c r="A450" s="15"/>
      <c r="B450" s="269"/>
      <c r="C450" s="270"/>
      <c r="D450" s="242" t="s">
        <v>361</v>
      </c>
      <c r="E450" s="271" t="s">
        <v>1</v>
      </c>
      <c r="F450" s="272" t="s">
        <v>8734</v>
      </c>
      <c r="G450" s="270"/>
      <c r="H450" s="271" t="s">
        <v>1</v>
      </c>
      <c r="I450" s="273"/>
      <c r="J450" s="270"/>
      <c r="K450" s="270"/>
      <c r="L450" s="274"/>
      <c r="M450" s="275"/>
      <c r="N450" s="276"/>
      <c r="O450" s="276"/>
      <c r="P450" s="276"/>
      <c r="Q450" s="276"/>
      <c r="R450" s="276"/>
      <c r="S450" s="276"/>
      <c r="T450" s="277"/>
      <c r="U450" s="15"/>
      <c r="V450" s="15"/>
      <c r="W450" s="15"/>
      <c r="X450" s="15"/>
      <c r="Y450" s="15"/>
      <c r="Z450" s="15"/>
      <c r="AA450" s="15"/>
      <c r="AB450" s="15"/>
      <c r="AC450" s="15"/>
      <c r="AD450" s="15"/>
      <c r="AE450" s="15"/>
      <c r="AT450" s="278" t="s">
        <v>361</v>
      </c>
      <c r="AU450" s="278" t="s">
        <v>86</v>
      </c>
      <c r="AV450" s="15" t="s">
        <v>84</v>
      </c>
      <c r="AW450" s="15" t="s">
        <v>32</v>
      </c>
      <c r="AX450" s="15" t="s">
        <v>76</v>
      </c>
      <c r="AY450" s="278" t="s">
        <v>350</v>
      </c>
    </row>
    <row r="451" s="13" customFormat="1">
      <c r="A451" s="13"/>
      <c r="B451" s="247"/>
      <c r="C451" s="248"/>
      <c r="D451" s="242" t="s">
        <v>361</v>
      </c>
      <c r="E451" s="249" t="s">
        <v>1</v>
      </c>
      <c r="F451" s="250" t="s">
        <v>8897</v>
      </c>
      <c r="G451" s="248"/>
      <c r="H451" s="251">
        <v>30</v>
      </c>
      <c r="I451" s="252"/>
      <c r="J451" s="248"/>
      <c r="K451" s="248"/>
      <c r="L451" s="253"/>
      <c r="M451" s="254"/>
      <c r="N451" s="255"/>
      <c r="O451" s="255"/>
      <c r="P451" s="255"/>
      <c r="Q451" s="255"/>
      <c r="R451" s="255"/>
      <c r="S451" s="255"/>
      <c r="T451" s="256"/>
      <c r="U451" s="13"/>
      <c r="V451" s="13"/>
      <c r="W451" s="13"/>
      <c r="X451" s="13"/>
      <c r="Y451" s="13"/>
      <c r="Z451" s="13"/>
      <c r="AA451" s="13"/>
      <c r="AB451" s="13"/>
      <c r="AC451" s="13"/>
      <c r="AD451" s="13"/>
      <c r="AE451" s="13"/>
      <c r="AT451" s="257" t="s">
        <v>361</v>
      </c>
      <c r="AU451" s="257" t="s">
        <v>86</v>
      </c>
      <c r="AV451" s="13" t="s">
        <v>86</v>
      </c>
      <c r="AW451" s="13" t="s">
        <v>32</v>
      </c>
      <c r="AX451" s="13" t="s">
        <v>76</v>
      </c>
      <c r="AY451" s="257" t="s">
        <v>350</v>
      </c>
    </row>
    <row r="452" s="14" customFormat="1">
      <c r="A452" s="14"/>
      <c r="B452" s="258"/>
      <c r="C452" s="259"/>
      <c r="D452" s="242" t="s">
        <v>361</v>
      </c>
      <c r="E452" s="260" t="s">
        <v>1</v>
      </c>
      <c r="F452" s="261" t="s">
        <v>364</v>
      </c>
      <c r="G452" s="259"/>
      <c r="H452" s="262">
        <v>200</v>
      </c>
      <c r="I452" s="263"/>
      <c r="J452" s="259"/>
      <c r="K452" s="259"/>
      <c r="L452" s="264"/>
      <c r="M452" s="265"/>
      <c r="N452" s="266"/>
      <c r="O452" s="266"/>
      <c r="P452" s="266"/>
      <c r="Q452" s="266"/>
      <c r="R452" s="266"/>
      <c r="S452" s="266"/>
      <c r="T452" s="267"/>
      <c r="U452" s="14"/>
      <c r="V452" s="14"/>
      <c r="W452" s="14"/>
      <c r="X452" s="14"/>
      <c r="Y452" s="14"/>
      <c r="Z452" s="14"/>
      <c r="AA452" s="14"/>
      <c r="AB452" s="14"/>
      <c r="AC452" s="14"/>
      <c r="AD452" s="14"/>
      <c r="AE452" s="14"/>
      <c r="AT452" s="268" t="s">
        <v>361</v>
      </c>
      <c r="AU452" s="268" t="s">
        <v>86</v>
      </c>
      <c r="AV452" s="14" t="s">
        <v>357</v>
      </c>
      <c r="AW452" s="14" t="s">
        <v>32</v>
      </c>
      <c r="AX452" s="14" t="s">
        <v>84</v>
      </c>
      <c r="AY452" s="268" t="s">
        <v>350</v>
      </c>
    </row>
    <row r="453" s="2" customFormat="1" ht="33" customHeight="1">
      <c r="A453" s="39"/>
      <c r="B453" s="40"/>
      <c r="C453" s="229" t="s">
        <v>1034</v>
      </c>
      <c r="D453" s="229" t="s">
        <v>352</v>
      </c>
      <c r="E453" s="230" t="s">
        <v>8911</v>
      </c>
      <c r="F453" s="231" t="s">
        <v>8912</v>
      </c>
      <c r="G453" s="232" t="s">
        <v>551</v>
      </c>
      <c r="H453" s="233">
        <v>72</v>
      </c>
      <c r="I453" s="234"/>
      <c r="J453" s="235">
        <f>ROUND(I453*H453,2)</f>
        <v>0</v>
      </c>
      <c r="K453" s="231" t="s">
        <v>385</v>
      </c>
      <c r="L453" s="45"/>
      <c r="M453" s="236" t="s">
        <v>1</v>
      </c>
      <c r="N453" s="237" t="s">
        <v>41</v>
      </c>
      <c r="O453" s="92"/>
      <c r="P453" s="238">
        <f>O453*H453</f>
        <v>0</v>
      </c>
      <c r="Q453" s="238">
        <v>0</v>
      </c>
      <c r="R453" s="238">
        <f>Q453*H453</f>
        <v>0</v>
      </c>
      <c r="S453" s="238">
        <v>0</v>
      </c>
      <c r="T453" s="239">
        <f>S453*H453</f>
        <v>0</v>
      </c>
      <c r="U453" s="39"/>
      <c r="V453" s="39"/>
      <c r="W453" s="39"/>
      <c r="X453" s="39"/>
      <c r="Y453" s="39"/>
      <c r="Z453" s="39"/>
      <c r="AA453" s="39"/>
      <c r="AB453" s="39"/>
      <c r="AC453" s="39"/>
      <c r="AD453" s="39"/>
      <c r="AE453" s="39"/>
      <c r="AR453" s="240" t="s">
        <v>530</v>
      </c>
      <c r="AT453" s="240" t="s">
        <v>352</v>
      </c>
      <c r="AU453" s="240" t="s">
        <v>86</v>
      </c>
      <c r="AY453" s="18" t="s">
        <v>350</v>
      </c>
      <c r="BE453" s="241">
        <f>IF(N453="základní",J453,0)</f>
        <v>0</v>
      </c>
      <c r="BF453" s="241">
        <f>IF(N453="snížená",J453,0)</f>
        <v>0</v>
      </c>
      <c r="BG453" s="241">
        <f>IF(N453="zákl. přenesená",J453,0)</f>
        <v>0</v>
      </c>
      <c r="BH453" s="241">
        <f>IF(N453="sníž. přenesená",J453,0)</f>
        <v>0</v>
      </c>
      <c r="BI453" s="241">
        <f>IF(N453="nulová",J453,0)</f>
        <v>0</v>
      </c>
      <c r="BJ453" s="18" t="s">
        <v>84</v>
      </c>
      <c r="BK453" s="241">
        <f>ROUND(I453*H453,2)</f>
        <v>0</v>
      </c>
      <c r="BL453" s="18" t="s">
        <v>530</v>
      </c>
      <c r="BM453" s="240" t="s">
        <v>2377</v>
      </c>
    </row>
    <row r="454" s="2" customFormat="1">
      <c r="A454" s="39"/>
      <c r="B454" s="40"/>
      <c r="C454" s="41"/>
      <c r="D454" s="242" t="s">
        <v>359</v>
      </c>
      <c r="E454" s="41"/>
      <c r="F454" s="243" t="s">
        <v>8912</v>
      </c>
      <c r="G454" s="41"/>
      <c r="H454" s="41"/>
      <c r="I454" s="244"/>
      <c r="J454" s="41"/>
      <c r="K454" s="41"/>
      <c r="L454" s="45"/>
      <c r="M454" s="245"/>
      <c r="N454" s="246"/>
      <c r="O454" s="92"/>
      <c r="P454" s="92"/>
      <c r="Q454" s="92"/>
      <c r="R454" s="92"/>
      <c r="S454" s="92"/>
      <c r="T454" s="93"/>
      <c r="U454" s="39"/>
      <c r="V454" s="39"/>
      <c r="W454" s="39"/>
      <c r="X454" s="39"/>
      <c r="Y454" s="39"/>
      <c r="Z454" s="39"/>
      <c r="AA454" s="39"/>
      <c r="AB454" s="39"/>
      <c r="AC454" s="39"/>
      <c r="AD454" s="39"/>
      <c r="AE454" s="39"/>
      <c r="AT454" s="18" t="s">
        <v>359</v>
      </c>
      <c r="AU454" s="18" t="s">
        <v>86</v>
      </c>
    </row>
    <row r="455" s="15" customFormat="1">
      <c r="A455" s="15"/>
      <c r="B455" s="269"/>
      <c r="C455" s="270"/>
      <c r="D455" s="242" t="s">
        <v>361</v>
      </c>
      <c r="E455" s="271" t="s">
        <v>1</v>
      </c>
      <c r="F455" s="272" t="s">
        <v>8764</v>
      </c>
      <c r="G455" s="270"/>
      <c r="H455" s="271" t="s">
        <v>1</v>
      </c>
      <c r="I455" s="273"/>
      <c r="J455" s="270"/>
      <c r="K455" s="270"/>
      <c r="L455" s="274"/>
      <c r="M455" s="275"/>
      <c r="N455" s="276"/>
      <c r="O455" s="276"/>
      <c r="P455" s="276"/>
      <c r="Q455" s="276"/>
      <c r="R455" s="276"/>
      <c r="S455" s="276"/>
      <c r="T455" s="277"/>
      <c r="U455" s="15"/>
      <c r="V455" s="15"/>
      <c r="W455" s="15"/>
      <c r="X455" s="15"/>
      <c r="Y455" s="15"/>
      <c r="Z455" s="15"/>
      <c r="AA455" s="15"/>
      <c r="AB455" s="15"/>
      <c r="AC455" s="15"/>
      <c r="AD455" s="15"/>
      <c r="AE455" s="15"/>
      <c r="AT455" s="278" t="s">
        <v>361</v>
      </c>
      <c r="AU455" s="278" t="s">
        <v>86</v>
      </c>
      <c r="AV455" s="15" t="s">
        <v>84</v>
      </c>
      <c r="AW455" s="15" t="s">
        <v>32</v>
      </c>
      <c r="AX455" s="15" t="s">
        <v>76</v>
      </c>
      <c r="AY455" s="278" t="s">
        <v>350</v>
      </c>
    </row>
    <row r="456" s="15" customFormat="1">
      <c r="A456" s="15"/>
      <c r="B456" s="269"/>
      <c r="C456" s="270"/>
      <c r="D456" s="242" t="s">
        <v>361</v>
      </c>
      <c r="E456" s="271" t="s">
        <v>1</v>
      </c>
      <c r="F456" s="272" t="s">
        <v>8765</v>
      </c>
      <c r="G456" s="270"/>
      <c r="H456" s="271" t="s">
        <v>1</v>
      </c>
      <c r="I456" s="273"/>
      <c r="J456" s="270"/>
      <c r="K456" s="270"/>
      <c r="L456" s="274"/>
      <c r="M456" s="275"/>
      <c r="N456" s="276"/>
      <c r="O456" s="276"/>
      <c r="P456" s="276"/>
      <c r="Q456" s="276"/>
      <c r="R456" s="276"/>
      <c r="S456" s="276"/>
      <c r="T456" s="277"/>
      <c r="U456" s="15"/>
      <c r="V456" s="15"/>
      <c r="W456" s="15"/>
      <c r="X456" s="15"/>
      <c r="Y456" s="15"/>
      <c r="Z456" s="15"/>
      <c r="AA456" s="15"/>
      <c r="AB456" s="15"/>
      <c r="AC456" s="15"/>
      <c r="AD456" s="15"/>
      <c r="AE456" s="15"/>
      <c r="AT456" s="278" t="s">
        <v>361</v>
      </c>
      <c r="AU456" s="278" t="s">
        <v>86</v>
      </c>
      <c r="AV456" s="15" t="s">
        <v>84</v>
      </c>
      <c r="AW456" s="15" t="s">
        <v>32</v>
      </c>
      <c r="AX456" s="15" t="s">
        <v>76</v>
      </c>
      <c r="AY456" s="278" t="s">
        <v>350</v>
      </c>
    </row>
    <row r="457" s="13" customFormat="1">
      <c r="A457" s="13"/>
      <c r="B457" s="247"/>
      <c r="C457" s="248"/>
      <c r="D457" s="242" t="s">
        <v>361</v>
      </c>
      <c r="E457" s="249" t="s">
        <v>1</v>
      </c>
      <c r="F457" s="250" t="s">
        <v>8850</v>
      </c>
      <c r="G457" s="248"/>
      <c r="H457" s="251">
        <v>72</v>
      </c>
      <c r="I457" s="252"/>
      <c r="J457" s="248"/>
      <c r="K457" s="248"/>
      <c r="L457" s="253"/>
      <c r="M457" s="254"/>
      <c r="N457" s="255"/>
      <c r="O457" s="255"/>
      <c r="P457" s="255"/>
      <c r="Q457" s="255"/>
      <c r="R457" s="255"/>
      <c r="S457" s="255"/>
      <c r="T457" s="256"/>
      <c r="U457" s="13"/>
      <c r="V457" s="13"/>
      <c r="W457" s="13"/>
      <c r="X457" s="13"/>
      <c r="Y457" s="13"/>
      <c r="Z457" s="13"/>
      <c r="AA457" s="13"/>
      <c r="AB457" s="13"/>
      <c r="AC457" s="13"/>
      <c r="AD457" s="13"/>
      <c r="AE457" s="13"/>
      <c r="AT457" s="257" t="s">
        <v>361</v>
      </c>
      <c r="AU457" s="257" t="s">
        <v>86</v>
      </c>
      <c r="AV457" s="13" t="s">
        <v>86</v>
      </c>
      <c r="AW457" s="13" t="s">
        <v>32</v>
      </c>
      <c r="AX457" s="13" t="s">
        <v>76</v>
      </c>
      <c r="AY457" s="257" t="s">
        <v>350</v>
      </c>
    </row>
    <row r="458" s="14" customFormat="1">
      <c r="A458" s="14"/>
      <c r="B458" s="258"/>
      <c r="C458" s="259"/>
      <c r="D458" s="242" t="s">
        <v>361</v>
      </c>
      <c r="E458" s="260" t="s">
        <v>1</v>
      </c>
      <c r="F458" s="261" t="s">
        <v>364</v>
      </c>
      <c r="G458" s="259"/>
      <c r="H458" s="262">
        <v>72</v>
      </c>
      <c r="I458" s="263"/>
      <c r="J458" s="259"/>
      <c r="K458" s="259"/>
      <c r="L458" s="264"/>
      <c r="M458" s="265"/>
      <c r="N458" s="266"/>
      <c r="O458" s="266"/>
      <c r="P458" s="266"/>
      <c r="Q458" s="266"/>
      <c r="R458" s="266"/>
      <c r="S458" s="266"/>
      <c r="T458" s="267"/>
      <c r="U458" s="14"/>
      <c r="V458" s="14"/>
      <c r="W458" s="14"/>
      <c r="X458" s="14"/>
      <c r="Y458" s="14"/>
      <c r="Z458" s="14"/>
      <c r="AA458" s="14"/>
      <c r="AB458" s="14"/>
      <c r="AC458" s="14"/>
      <c r="AD458" s="14"/>
      <c r="AE458" s="14"/>
      <c r="AT458" s="268" t="s">
        <v>361</v>
      </c>
      <c r="AU458" s="268" t="s">
        <v>86</v>
      </c>
      <c r="AV458" s="14" t="s">
        <v>357</v>
      </c>
      <c r="AW458" s="14" t="s">
        <v>32</v>
      </c>
      <c r="AX458" s="14" t="s">
        <v>84</v>
      </c>
      <c r="AY458" s="268" t="s">
        <v>350</v>
      </c>
    </row>
    <row r="459" s="2" customFormat="1" ht="33" customHeight="1">
      <c r="A459" s="39"/>
      <c r="B459" s="40"/>
      <c r="C459" s="229" t="s">
        <v>1042</v>
      </c>
      <c r="D459" s="229" t="s">
        <v>352</v>
      </c>
      <c r="E459" s="230" t="s">
        <v>8913</v>
      </c>
      <c r="F459" s="231" t="s">
        <v>8914</v>
      </c>
      <c r="G459" s="232" t="s">
        <v>551</v>
      </c>
      <c r="H459" s="233">
        <v>100</v>
      </c>
      <c r="I459" s="234"/>
      <c r="J459" s="235">
        <f>ROUND(I459*H459,2)</f>
        <v>0</v>
      </c>
      <c r="K459" s="231" t="s">
        <v>385</v>
      </c>
      <c r="L459" s="45"/>
      <c r="M459" s="236" t="s">
        <v>1</v>
      </c>
      <c r="N459" s="237" t="s">
        <v>41</v>
      </c>
      <c r="O459" s="92"/>
      <c r="P459" s="238">
        <f>O459*H459</f>
        <v>0</v>
      </c>
      <c r="Q459" s="238">
        <v>0</v>
      </c>
      <c r="R459" s="238">
        <f>Q459*H459</f>
        <v>0</v>
      </c>
      <c r="S459" s="238">
        <v>0</v>
      </c>
      <c r="T459" s="239">
        <f>S459*H459</f>
        <v>0</v>
      </c>
      <c r="U459" s="39"/>
      <c r="V459" s="39"/>
      <c r="W459" s="39"/>
      <c r="X459" s="39"/>
      <c r="Y459" s="39"/>
      <c r="Z459" s="39"/>
      <c r="AA459" s="39"/>
      <c r="AB459" s="39"/>
      <c r="AC459" s="39"/>
      <c r="AD459" s="39"/>
      <c r="AE459" s="39"/>
      <c r="AR459" s="240" t="s">
        <v>530</v>
      </c>
      <c r="AT459" s="240" t="s">
        <v>352</v>
      </c>
      <c r="AU459" s="240" t="s">
        <v>86</v>
      </c>
      <c r="AY459" s="18" t="s">
        <v>350</v>
      </c>
      <c r="BE459" s="241">
        <f>IF(N459="základní",J459,0)</f>
        <v>0</v>
      </c>
      <c r="BF459" s="241">
        <f>IF(N459="snížená",J459,0)</f>
        <v>0</v>
      </c>
      <c r="BG459" s="241">
        <f>IF(N459="zákl. přenesená",J459,0)</f>
        <v>0</v>
      </c>
      <c r="BH459" s="241">
        <f>IF(N459="sníž. přenesená",J459,0)</f>
        <v>0</v>
      </c>
      <c r="BI459" s="241">
        <f>IF(N459="nulová",J459,0)</f>
        <v>0</v>
      </c>
      <c r="BJ459" s="18" t="s">
        <v>84</v>
      </c>
      <c r="BK459" s="241">
        <f>ROUND(I459*H459,2)</f>
        <v>0</v>
      </c>
      <c r="BL459" s="18" t="s">
        <v>530</v>
      </c>
      <c r="BM459" s="240" t="s">
        <v>2388</v>
      </c>
    </row>
    <row r="460" s="2" customFormat="1">
      <c r="A460" s="39"/>
      <c r="B460" s="40"/>
      <c r="C460" s="41"/>
      <c r="D460" s="242" t="s">
        <v>359</v>
      </c>
      <c r="E460" s="41"/>
      <c r="F460" s="243" t="s">
        <v>8914</v>
      </c>
      <c r="G460" s="41"/>
      <c r="H460" s="41"/>
      <c r="I460" s="244"/>
      <c r="J460" s="41"/>
      <c r="K460" s="41"/>
      <c r="L460" s="45"/>
      <c r="M460" s="245"/>
      <c r="N460" s="246"/>
      <c r="O460" s="92"/>
      <c r="P460" s="92"/>
      <c r="Q460" s="92"/>
      <c r="R460" s="92"/>
      <c r="S460" s="92"/>
      <c r="T460" s="93"/>
      <c r="U460" s="39"/>
      <c r="V460" s="39"/>
      <c r="W460" s="39"/>
      <c r="X460" s="39"/>
      <c r="Y460" s="39"/>
      <c r="Z460" s="39"/>
      <c r="AA460" s="39"/>
      <c r="AB460" s="39"/>
      <c r="AC460" s="39"/>
      <c r="AD460" s="39"/>
      <c r="AE460" s="39"/>
      <c r="AT460" s="18" t="s">
        <v>359</v>
      </c>
      <c r="AU460" s="18" t="s">
        <v>86</v>
      </c>
    </row>
    <row r="461" s="15" customFormat="1">
      <c r="A461" s="15"/>
      <c r="B461" s="269"/>
      <c r="C461" s="270"/>
      <c r="D461" s="242" t="s">
        <v>361</v>
      </c>
      <c r="E461" s="271" t="s">
        <v>1</v>
      </c>
      <c r="F461" s="272" t="s">
        <v>8764</v>
      </c>
      <c r="G461" s="270"/>
      <c r="H461" s="271" t="s">
        <v>1</v>
      </c>
      <c r="I461" s="273"/>
      <c r="J461" s="270"/>
      <c r="K461" s="270"/>
      <c r="L461" s="274"/>
      <c r="M461" s="275"/>
      <c r="N461" s="276"/>
      <c r="O461" s="276"/>
      <c r="P461" s="276"/>
      <c r="Q461" s="276"/>
      <c r="R461" s="276"/>
      <c r="S461" s="276"/>
      <c r="T461" s="277"/>
      <c r="U461" s="15"/>
      <c r="V461" s="15"/>
      <c r="W461" s="15"/>
      <c r="X461" s="15"/>
      <c r="Y461" s="15"/>
      <c r="Z461" s="15"/>
      <c r="AA461" s="15"/>
      <c r="AB461" s="15"/>
      <c r="AC461" s="15"/>
      <c r="AD461" s="15"/>
      <c r="AE461" s="15"/>
      <c r="AT461" s="278" t="s">
        <v>361</v>
      </c>
      <c r="AU461" s="278" t="s">
        <v>86</v>
      </c>
      <c r="AV461" s="15" t="s">
        <v>84</v>
      </c>
      <c r="AW461" s="15" t="s">
        <v>32</v>
      </c>
      <c r="AX461" s="15" t="s">
        <v>76</v>
      </c>
      <c r="AY461" s="278" t="s">
        <v>350</v>
      </c>
    </row>
    <row r="462" s="15" customFormat="1">
      <c r="A462" s="15"/>
      <c r="B462" s="269"/>
      <c r="C462" s="270"/>
      <c r="D462" s="242" t="s">
        <v>361</v>
      </c>
      <c r="E462" s="271" t="s">
        <v>1</v>
      </c>
      <c r="F462" s="272" t="s">
        <v>8903</v>
      </c>
      <c r="G462" s="270"/>
      <c r="H462" s="271" t="s">
        <v>1</v>
      </c>
      <c r="I462" s="273"/>
      <c r="J462" s="270"/>
      <c r="K462" s="270"/>
      <c r="L462" s="274"/>
      <c r="M462" s="275"/>
      <c r="N462" s="276"/>
      <c r="O462" s="276"/>
      <c r="P462" s="276"/>
      <c r="Q462" s="276"/>
      <c r="R462" s="276"/>
      <c r="S462" s="276"/>
      <c r="T462" s="277"/>
      <c r="U462" s="15"/>
      <c r="V462" s="15"/>
      <c r="W462" s="15"/>
      <c r="X462" s="15"/>
      <c r="Y462" s="15"/>
      <c r="Z462" s="15"/>
      <c r="AA462" s="15"/>
      <c r="AB462" s="15"/>
      <c r="AC462" s="15"/>
      <c r="AD462" s="15"/>
      <c r="AE462" s="15"/>
      <c r="AT462" s="278" t="s">
        <v>361</v>
      </c>
      <c r="AU462" s="278" t="s">
        <v>86</v>
      </c>
      <c r="AV462" s="15" t="s">
        <v>84</v>
      </c>
      <c r="AW462" s="15" t="s">
        <v>32</v>
      </c>
      <c r="AX462" s="15" t="s">
        <v>76</v>
      </c>
      <c r="AY462" s="278" t="s">
        <v>350</v>
      </c>
    </row>
    <row r="463" s="13" customFormat="1">
      <c r="A463" s="13"/>
      <c r="B463" s="247"/>
      <c r="C463" s="248"/>
      <c r="D463" s="242" t="s">
        <v>361</v>
      </c>
      <c r="E463" s="249" t="s">
        <v>1</v>
      </c>
      <c r="F463" s="250" t="s">
        <v>8915</v>
      </c>
      <c r="G463" s="248"/>
      <c r="H463" s="251">
        <v>100</v>
      </c>
      <c r="I463" s="252"/>
      <c r="J463" s="248"/>
      <c r="K463" s="248"/>
      <c r="L463" s="253"/>
      <c r="M463" s="254"/>
      <c r="N463" s="255"/>
      <c r="O463" s="255"/>
      <c r="P463" s="255"/>
      <c r="Q463" s="255"/>
      <c r="R463" s="255"/>
      <c r="S463" s="255"/>
      <c r="T463" s="256"/>
      <c r="U463" s="13"/>
      <c r="V463" s="13"/>
      <c r="W463" s="13"/>
      <c r="X463" s="13"/>
      <c r="Y463" s="13"/>
      <c r="Z463" s="13"/>
      <c r="AA463" s="13"/>
      <c r="AB463" s="13"/>
      <c r="AC463" s="13"/>
      <c r="AD463" s="13"/>
      <c r="AE463" s="13"/>
      <c r="AT463" s="257" t="s">
        <v>361</v>
      </c>
      <c r="AU463" s="257" t="s">
        <v>86</v>
      </c>
      <c r="AV463" s="13" t="s">
        <v>86</v>
      </c>
      <c r="AW463" s="13" t="s">
        <v>32</v>
      </c>
      <c r="AX463" s="13" t="s">
        <v>76</v>
      </c>
      <c r="AY463" s="257" t="s">
        <v>350</v>
      </c>
    </row>
    <row r="464" s="14" customFormat="1">
      <c r="A464" s="14"/>
      <c r="B464" s="258"/>
      <c r="C464" s="259"/>
      <c r="D464" s="242" t="s">
        <v>361</v>
      </c>
      <c r="E464" s="260" t="s">
        <v>1</v>
      </c>
      <c r="F464" s="261" t="s">
        <v>364</v>
      </c>
      <c r="G464" s="259"/>
      <c r="H464" s="262">
        <v>100</v>
      </c>
      <c r="I464" s="263"/>
      <c r="J464" s="259"/>
      <c r="K464" s="259"/>
      <c r="L464" s="264"/>
      <c r="M464" s="265"/>
      <c r="N464" s="266"/>
      <c r="O464" s="266"/>
      <c r="P464" s="266"/>
      <c r="Q464" s="266"/>
      <c r="R464" s="266"/>
      <c r="S464" s="266"/>
      <c r="T464" s="267"/>
      <c r="U464" s="14"/>
      <c r="V464" s="14"/>
      <c r="W464" s="14"/>
      <c r="X464" s="14"/>
      <c r="Y464" s="14"/>
      <c r="Z464" s="14"/>
      <c r="AA464" s="14"/>
      <c r="AB464" s="14"/>
      <c r="AC464" s="14"/>
      <c r="AD464" s="14"/>
      <c r="AE464" s="14"/>
      <c r="AT464" s="268" t="s">
        <v>361</v>
      </c>
      <c r="AU464" s="268" t="s">
        <v>86</v>
      </c>
      <c r="AV464" s="14" t="s">
        <v>357</v>
      </c>
      <c r="AW464" s="14" t="s">
        <v>32</v>
      </c>
      <c r="AX464" s="14" t="s">
        <v>84</v>
      </c>
      <c r="AY464" s="268" t="s">
        <v>350</v>
      </c>
    </row>
    <row r="465" s="2" customFormat="1" ht="33" customHeight="1">
      <c r="A465" s="39"/>
      <c r="B465" s="40"/>
      <c r="C465" s="229" t="s">
        <v>1050</v>
      </c>
      <c r="D465" s="229" t="s">
        <v>352</v>
      </c>
      <c r="E465" s="230" t="s">
        <v>8916</v>
      </c>
      <c r="F465" s="231" t="s">
        <v>8917</v>
      </c>
      <c r="G465" s="232" t="s">
        <v>551</v>
      </c>
      <c r="H465" s="233">
        <v>55</v>
      </c>
      <c r="I465" s="234"/>
      <c r="J465" s="235">
        <f>ROUND(I465*H465,2)</f>
        <v>0</v>
      </c>
      <c r="K465" s="231" t="s">
        <v>385</v>
      </c>
      <c r="L465" s="45"/>
      <c r="M465" s="236" t="s">
        <v>1</v>
      </c>
      <c r="N465" s="237" t="s">
        <v>41</v>
      </c>
      <c r="O465" s="92"/>
      <c r="P465" s="238">
        <f>O465*H465</f>
        <v>0</v>
      </c>
      <c r="Q465" s="238">
        <v>0</v>
      </c>
      <c r="R465" s="238">
        <f>Q465*H465</f>
        <v>0</v>
      </c>
      <c r="S465" s="238">
        <v>0</v>
      </c>
      <c r="T465" s="239">
        <f>S465*H465</f>
        <v>0</v>
      </c>
      <c r="U465" s="39"/>
      <c r="V465" s="39"/>
      <c r="W465" s="39"/>
      <c r="X465" s="39"/>
      <c r="Y465" s="39"/>
      <c r="Z465" s="39"/>
      <c r="AA465" s="39"/>
      <c r="AB465" s="39"/>
      <c r="AC465" s="39"/>
      <c r="AD465" s="39"/>
      <c r="AE465" s="39"/>
      <c r="AR465" s="240" t="s">
        <v>530</v>
      </c>
      <c r="AT465" s="240" t="s">
        <v>352</v>
      </c>
      <c r="AU465" s="240" t="s">
        <v>86</v>
      </c>
      <c r="AY465" s="18" t="s">
        <v>350</v>
      </c>
      <c r="BE465" s="241">
        <f>IF(N465="základní",J465,0)</f>
        <v>0</v>
      </c>
      <c r="BF465" s="241">
        <f>IF(N465="snížená",J465,0)</f>
        <v>0</v>
      </c>
      <c r="BG465" s="241">
        <f>IF(N465="zákl. přenesená",J465,0)</f>
        <v>0</v>
      </c>
      <c r="BH465" s="241">
        <f>IF(N465="sníž. přenesená",J465,0)</f>
        <v>0</v>
      </c>
      <c r="BI465" s="241">
        <f>IF(N465="nulová",J465,0)</f>
        <v>0</v>
      </c>
      <c r="BJ465" s="18" t="s">
        <v>84</v>
      </c>
      <c r="BK465" s="241">
        <f>ROUND(I465*H465,2)</f>
        <v>0</v>
      </c>
      <c r="BL465" s="18" t="s">
        <v>530</v>
      </c>
      <c r="BM465" s="240" t="s">
        <v>2407</v>
      </c>
    </row>
    <row r="466" s="2" customFormat="1">
      <c r="A466" s="39"/>
      <c r="B466" s="40"/>
      <c r="C466" s="41"/>
      <c r="D466" s="242" t="s">
        <v>359</v>
      </c>
      <c r="E466" s="41"/>
      <c r="F466" s="243" t="s">
        <v>8917</v>
      </c>
      <c r="G466" s="41"/>
      <c r="H466" s="41"/>
      <c r="I466" s="244"/>
      <c r="J466" s="41"/>
      <c r="K466" s="41"/>
      <c r="L466" s="45"/>
      <c r="M466" s="245"/>
      <c r="N466" s="246"/>
      <c r="O466" s="92"/>
      <c r="P466" s="92"/>
      <c r="Q466" s="92"/>
      <c r="R466" s="92"/>
      <c r="S466" s="92"/>
      <c r="T466" s="93"/>
      <c r="U466" s="39"/>
      <c r="V466" s="39"/>
      <c r="W466" s="39"/>
      <c r="X466" s="39"/>
      <c r="Y466" s="39"/>
      <c r="Z466" s="39"/>
      <c r="AA466" s="39"/>
      <c r="AB466" s="39"/>
      <c r="AC466" s="39"/>
      <c r="AD466" s="39"/>
      <c r="AE466" s="39"/>
      <c r="AT466" s="18" t="s">
        <v>359</v>
      </c>
      <c r="AU466" s="18" t="s">
        <v>86</v>
      </c>
    </row>
    <row r="467" s="15" customFormat="1">
      <c r="A467" s="15"/>
      <c r="B467" s="269"/>
      <c r="C467" s="270"/>
      <c r="D467" s="242" t="s">
        <v>361</v>
      </c>
      <c r="E467" s="271" t="s">
        <v>1</v>
      </c>
      <c r="F467" s="272" t="s">
        <v>8764</v>
      </c>
      <c r="G467" s="270"/>
      <c r="H467" s="271" t="s">
        <v>1</v>
      </c>
      <c r="I467" s="273"/>
      <c r="J467" s="270"/>
      <c r="K467" s="270"/>
      <c r="L467" s="274"/>
      <c r="M467" s="275"/>
      <c r="N467" s="276"/>
      <c r="O467" s="276"/>
      <c r="P467" s="276"/>
      <c r="Q467" s="276"/>
      <c r="R467" s="276"/>
      <c r="S467" s="276"/>
      <c r="T467" s="277"/>
      <c r="U467" s="15"/>
      <c r="V467" s="15"/>
      <c r="W467" s="15"/>
      <c r="X467" s="15"/>
      <c r="Y467" s="15"/>
      <c r="Z467" s="15"/>
      <c r="AA467" s="15"/>
      <c r="AB467" s="15"/>
      <c r="AC467" s="15"/>
      <c r="AD467" s="15"/>
      <c r="AE467" s="15"/>
      <c r="AT467" s="278" t="s">
        <v>361</v>
      </c>
      <c r="AU467" s="278" t="s">
        <v>86</v>
      </c>
      <c r="AV467" s="15" t="s">
        <v>84</v>
      </c>
      <c r="AW467" s="15" t="s">
        <v>32</v>
      </c>
      <c r="AX467" s="15" t="s">
        <v>76</v>
      </c>
      <c r="AY467" s="278" t="s">
        <v>350</v>
      </c>
    </row>
    <row r="468" s="15" customFormat="1">
      <c r="A468" s="15"/>
      <c r="B468" s="269"/>
      <c r="C468" s="270"/>
      <c r="D468" s="242" t="s">
        <v>361</v>
      </c>
      <c r="E468" s="271" t="s">
        <v>1</v>
      </c>
      <c r="F468" s="272" t="s">
        <v>8765</v>
      </c>
      <c r="G468" s="270"/>
      <c r="H468" s="271" t="s">
        <v>1</v>
      </c>
      <c r="I468" s="273"/>
      <c r="J468" s="270"/>
      <c r="K468" s="270"/>
      <c r="L468" s="274"/>
      <c r="M468" s="275"/>
      <c r="N468" s="276"/>
      <c r="O468" s="276"/>
      <c r="P468" s="276"/>
      <c r="Q468" s="276"/>
      <c r="R468" s="276"/>
      <c r="S468" s="276"/>
      <c r="T468" s="277"/>
      <c r="U468" s="15"/>
      <c r="V468" s="15"/>
      <c r="W468" s="15"/>
      <c r="X468" s="15"/>
      <c r="Y468" s="15"/>
      <c r="Z468" s="15"/>
      <c r="AA468" s="15"/>
      <c r="AB468" s="15"/>
      <c r="AC468" s="15"/>
      <c r="AD468" s="15"/>
      <c r="AE468" s="15"/>
      <c r="AT468" s="278" t="s">
        <v>361</v>
      </c>
      <c r="AU468" s="278" t="s">
        <v>86</v>
      </c>
      <c r="AV468" s="15" t="s">
        <v>84</v>
      </c>
      <c r="AW468" s="15" t="s">
        <v>32</v>
      </c>
      <c r="AX468" s="15" t="s">
        <v>76</v>
      </c>
      <c r="AY468" s="278" t="s">
        <v>350</v>
      </c>
    </row>
    <row r="469" s="13" customFormat="1">
      <c r="A469" s="13"/>
      <c r="B469" s="247"/>
      <c r="C469" s="248"/>
      <c r="D469" s="242" t="s">
        <v>361</v>
      </c>
      <c r="E469" s="249" t="s">
        <v>1</v>
      </c>
      <c r="F469" s="250" t="s">
        <v>8918</v>
      </c>
      <c r="G469" s="248"/>
      <c r="H469" s="251">
        <v>55</v>
      </c>
      <c r="I469" s="252"/>
      <c r="J469" s="248"/>
      <c r="K469" s="248"/>
      <c r="L469" s="253"/>
      <c r="M469" s="254"/>
      <c r="N469" s="255"/>
      <c r="O469" s="255"/>
      <c r="P469" s="255"/>
      <c r="Q469" s="255"/>
      <c r="R469" s="255"/>
      <c r="S469" s="255"/>
      <c r="T469" s="256"/>
      <c r="U469" s="13"/>
      <c r="V469" s="13"/>
      <c r="W469" s="13"/>
      <c r="X469" s="13"/>
      <c r="Y469" s="13"/>
      <c r="Z469" s="13"/>
      <c r="AA469" s="13"/>
      <c r="AB469" s="13"/>
      <c r="AC469" s="13"/>
      <c r="AD469" s="13"/>
      <c r="AE469" s="13"/>
      <c r="AT469" s="257" t="s">
        <v>361</v>
      </c>
      <c r="AU469" s="257" t="s">
        <v>86</v>
      </c>
      <c r="AV469" s="13" t="s">
        <v>86</v>
      </c>
      <c r="AW469" s="13" t="s">
        <v>32</v>
      </c>
      <c r="AX469" s="13" t="s">
        <v>76</v>
      </c>
      <c r="AY469" s="257" t="s">
        <v>350</v>
      </c>
    </row>
    <row r="470" s="14" customFormat="1">
      <c r="A470" s="14"/>
      <c r="B470" s="258"/>
      <c r="C470" s="259"/>
      <c r="D470" s="242" t="s">
        <v>361</v>
      </c>
      <c r="E470" s="260" t="s">
        <v>1</v>
      </c>
      <c r="F470" s="261" t="s">
        <v>364</v>
      </c>
      <c r="G470" s="259"/>
      <c r="H470" s="262">
        <v>55</v>
      </c>
      <c r="I470" s="263"/>
      <c r="J470" s="259"/>
      <c r="K470" s="259"/>
      <c r="L470" s="264"/>
      <c r="M470" s="265"/>
      <c r="N470" s="266"/>
      <c r="O470" s="266"/>
      <c r="P470" s="266"/>
      <c r="Q470" s="266"/>
      <c r="R470" s="266"/>
      <c r="S470" s="266"/>
      <c r="T470" s="267"/>
      <c r="U470" s="14"/>
      <c r="V470" s="14"/>
      <c r="W470" s="14"/>
      <c r="X470" s="14"/>
      <c r="Y470" s="14"/>
      <c r="Z470" s="14"/>
      <c r="AA470" s="14"/>
      <c r="AB470" s="14"/>
      <c r="AC470" s="14"/>
      <c r="AD470" s="14"/>
      <c r="AE470" s="14"/>
      <c r="AT470" s="268" t="s">
        <v>361</v>
      </c>
      <c r="AU470" s="268" t="s">
        <v>86</v>
      </c>
      <c r="AV470" s="14" t="s">
        <v>357</v>
      </c>
      <c r="AW470" s="14" t="s">
        <v>32</v>
      </c>
      <c r="AX470" s="14" t="s">
        <v>84</v>
      </c>
      <c r="AY470" s="268" t="s">
        <v>350</v>
      </c>
    </row>
    <row r="471" s="2" customFormat="1" ht="49.05" customHeight="1">
      <c r="A471" s="39"/>
      <c r="B471" s="40"/>
      <c r="C471" s="229" t="s">
        <v>1059</v>
      </c>
      <c r="D471" s="229" t="s">
        <v>352</v>
      </c>
      <c r="E471" s="230" t="s">
        <v>8919</v>
      </c>
      <c r="F471" s="231" t="s">
        <v>8920</v>
      </c>
      <c r="G471" s="232" t="s">
        <v>551</v>
      </c>
      <c r="H471" s="233">
        <v>150</v>
      </c>
      <c r="I471" s="234"/>
      <c r="J471" s="235">
        <f>ROUND(I471*H471,2)</f>
        <v>0</v>
      </c>
      <c r="K471" s="231" t="s">
        <v>385</v>
      </c>
      <c r="L471" s="45"/>
      <c r="M471" s="236" t="s">
        <v>1</v>
      </c>
      <c r="N471" s="237" t="s">
        <v>41</v>
      </c>
      <c r="O471" s="92"/>
      <c r="P471" s="238">
        <f>O471*H471</f>
        <v>0</v>
      </c>
      <c r="Q471" s="238">
        <v>0</v>
      </c>
      <c r="R471" s="238">
        <f>Q471*H471</f>
        <v>0</v>
      </c>
      <c r="S471" s="238">
        <v>0</v>
      </c>
      <c r="T471" s="239">
        <f>S471*H471</f>
        <v>0</v>
      </c>
      <c r="U471" s="39"/>
      <c r="V471" s="39"/>
      <c r="W471" s="39"/>
      <c r="X471" s="39"/>
      <c r="Y471" s="39"/>
      <c r="Z471" s="39"/>
      <c r="AA471" s="39"/>
      <c r="AB471" s="39"/>
      <c r="AC471" s="39"/>
      <c r="AD471" s="39"/>
      <c r="AE471" s="39"/>
      <c r="AR471" s="240" t="s">
        <v>530</v>
      </c>
      <c r="AT471" s="240" t="s">
        <v>352</v>
      </c>
      <c r="AU471" s="240" t="s">
        <v>86</v>
      </c>
      <c r="AY471" s="18" t="s">
        <v>350</v>
      </c>
      <c r="BE471" s="241">
        <f>IF(N471="základní",J471,0)</f>
        <v>0</v>
      </c>
      <c r="BF471" s="241">
        <f>IF(N471="snížená",J471,0)</f>
        <v>0</v>
      </c>
      <c r="BG471" s="241">
        <f>IF(N471="zákl. přenesená",J471,0)</f>
        <v>0</v>
      </c>
      <c r="BH471" s="241">
        <f>IF(N471="sníž. přenesená",J471,0)</f>
        <v>0</v>
      </c>
      <c r="BI471" s="241">
        <f>IF(N471="nulová",J471,0)</f>
        <v>0</v>
      </c>
      <c r="BJ471" s="18" t="s">
        <v>84</v>
      </c>
      <c r="BK471" s="241">
        <f>ROUND(I471*H471,2)</f>
        <v>0</v>
      </c>
      <c r="BL471" s="18" t="s">
        <v>530</v>
      </c>
      <c r="BM471" s="240" t="s">
        <v>2445</v>
      </c>
    </row>
    <row r="472" s="2" customFormat="1">
      <c r="A472" s="39"/>
      <c r="B472" s="40"/>
      <c r="C472" s="41"/>
      <c r="D472" s="242" t="s">
        <v>359</v>
      </c>
      <c r="E472" s="41"/>
      <c r="F472" s="243" t="s">
        <v>8920</v>
      </c>
      <c r="G472" s="41"/>
      <c r="H472" s="41"/>
      <c r="I472" s="244"/>
      <c r="J472" s="41"/>
      <c r="K472" s="41"/>
      <c r="L472" s="45"/>
      <c r="M472" s="245"/>
      <c r="N472" s="246"/>
      <c r="O472" s="92"/>
      <c r="P472" s="92"/>
      <c r="Q472" s="92"/>
      <c r="R472" s="92"/>
      <c r="S472" s="92"/>
      <c r="T472" s="93"/>
      <c r="U472" s="39"/>
      <c r="V472" s="39"/>
      <c r="W472" s="39"/>
      <c r="X472" s="39"/>
      <c r="Y472" s="39"/>
      <c r="Z472" s="39"/>
      <c r="AA472" s="39"/>
      <c r="AB472" s="39"/>
      <c r="AC472" s="39"/>
      <c r="AD472" s="39"/>
      <c r="AE472" s="39"/>
      <c r="AT472" s="18" t="s">
        <v>359</v>
      </c>
      <c r="AU472" s="18" t="s">
        <v>86</v>
      </c>
    </row>
    <row r="473" s="15" customFormat="1">
      <c r="A473" s="15"/>
      <c r="B473" s="269"/>
      <c r="C473" s="270"/>
      <c r="D473" s="242" t="s">
        <v>361</v>
      </c>
      <c r="E473" s="271" t="s">
        <v>1</v>
      </c>
      <c r="F473" s="272" t="s">
        <v>8764</v>
      </c>
      <c r="G473" s="270"/>
      <c r="H473" s="271" t="s">
        <v>1</v>
      </c>
      <c r="I473" s="273"/>
      <c r="J473" s="270"/>
      <c r="K473" s="270"/>
      <c r="L473" s="274"/>
      <c r="M473" s="275"/>
      <c r="N473" s="276"/>
      <c r="O473" s="276"/>
      <c r="P473" s="276"/>
      <c r="Q473" s="276"/>
      <c r="R473" s="276"/>
      <c r="S473" s="276"/>
      <c r="T473" s="277"/>
      <c r="U473" s="15"/>
      <c r="V473" s="15"/>
      <c r="W473" s="15"/>
      <c r="X473" s="15"/>
      <c r="Y473" s="15"/>
      <c r="Z473" s="15"/>
      <c r="AA473" s="15"/>
      <c r="AB473" s="15"/>
      <c r="AC473" s="15"/>
      <c r="AD473" s="15"/>
      <c r="AE473" s="15"/>
      <c r="AT473" s="278" t="s">
        <v>361</v>
      </c>
      <c r="AU473" s="278" t="s">
        <v>86</v>
      </c>
      <c r="AV473" s="15" t="s">
        <v>84</v>
      </c>
      <c r="AW473" s="15" t="s">
        <v>32</v>
      </c>
      <c r="AX473" s="15" t="s">
        <v>76</v>
      </c>
      <c r="AY473" s="278" t="s">
        <v>350</v>
      </c>
    </row>
    <row r="474" s="15" customFormat="1">
      <c r="A474" s="15"/>
      <c r="B474" s="269"/>
      <c r="C474" s="270"/>
      <c r="D474" s="242" t="s">
        <v>361</v>
      </c>
      <c r="E474" s="271" t="s">
        <v>1</v>
      </c>
      <c r="F474" s="272" t="s">
        <v>8903</v>
      </c>
      <c r="G474" s="270"/>
      <c r="H474" s="271" t="s">
        <v>1</v>
      </c>
      <c r="I474" s="273"/>
      <c r="J474" s="270"/>
      <c r="K474" s="270"/>
      <c r="L474" s="274"/>
      <c r="M474" s="275"/>
      <c r="N474" s="276"/>
      <c r="O474" s="276"/>
      <c r="P474" s="276"/>
      <c r="Q474" s="276"/>
      <c r="R474" s="276"/>
      <c r="S474" s="276"/>
      <c r="T474" s="277"/>
      <c r="U474" s="15"/>
      <c r="V474" s="15"/>
      <c r="W474" s="15"/>
      <c r="X474" s="15"/>
      <c r="Y474" s="15"/>
      <c r="Z474" s="15"/>
      <c r="AA474" s="15"/>
      <c r="AB474" s="15"/>
      <c r="AC474" s="15"/>
      <c r="AD474" s="15"/>
      <c r="AE474" s="15"/>
      <c r="AT474" s="278" t="s">
        <v>361</v>
      </c>
      <c r="AU474" s="278" t="s">
        <v>86</v>
      </c>
      <c r="AV474" s="15" t="s">
        <v>84</v>
      </c>
      <c r="AW474" s="15" t="s">
        <v>32</v>
      </c>
      <c r="AX474" s="15" t="s">
        <v>76</v>
      </c>
      <c r="AY474" s="278" t="s">
        <v>350</v>
      </c>
    </row>
    <row r="475" s="13" customFormat="1">
      <c r="A475" s="13"/>
      <c r="B475" s="247"/>
      <c r="C475" s="248"/>
      <c r="D475" s="242" t="s">
        <v>361</v>
      </c>
      <c r="E475" s="249" t="s">
        <v>1</v>
      </c>
      <c r="F475" s="250" t="s">
        <v>8749</v>
      </c>
      <c r="G475" s="248"/>
      <c r="H475" s="251">
        <v>150</v>
      </c>
      <c r="I475" s="252"/>
      <c r="J475" s="248"/>
      <c r="K475" s="248"/>
      <c r="L475" s="253"/>
      <c r="M475" s="254"/>
      <c r="N475" s="255"/>
      <c r="O475" s="255"/>
      <c r="P475" s="255"/>
      <c r="Q475" s="255"/>
      <c r="R475" s="255"/>
      <c r="S475" s="255"/>
      <c r="T475" s="256"/>
      <c r="U475" s="13"/>
      <c r="V475" s="13"/>
      <c r="W475" s="13"/>
      <c r="X475" s="13"/>
      <c r="Y475" s="13"/>
      <c r="Z475" s="13"/>
      <c r="AA475" s="13"/>
      <c r="AB475" s="13"/>
      <c r="AC475" s="13"/>
      <c r="AD475" s="13"/>
      <c r="AE475" s="13"/>
      <c r="AT475" s="257" t="s">
        <v>361</v>
      </c>
      <c r="AU475" s="257" t="s">
        <v>86</v>
      </c>
      <c r="AV475" s="13" t="s">
        <v>86</v>
      </c>
      <c r="AW475" s="13" t="s">
        <v>32</v>
      </c>
      <c r="AX475" s="13" t="s">
        <v>76</v>
      </c>
      <c r="AY475" s="257" t="s">
        <v>350</v>
      </c>
    </row>
    <row r="476" s="14" customFormat="1">
      <c r="A476" s="14"/>
      <c r="B476" s="258"/>
      <c r="C476" s="259"/>
      <c r="D476" s="242" t="s">
        <v>361</v>
      </c>
      <c r="E476" s="260" t="s">
        <v>1</v>
      </c>
      <c r="F476" s="261" t="s">
        <v>364</v>
      </c>
      <c r="G476" s="259"/>
      <c r="H476" s="262">
        <v>150</v>
      </c>
      <c r="I476" s="263"/>
      <c r="J476" s="259"/>
      <c r="K476" s="259"/>
      <c r="L476" s="264"/>
      <c r="M476" s="265"/>
      <c r="N476" s="266"/>
      <c r="O476" s="266"/>
      <c r="P476" s="266"/>
      <c r="Q476" s="266"/>
      <c r="R476" s="266"/>
      <c r="S476" s="266"/>
      <c r="T476" s="267"/>
      <c r="U476" s="14"/>
      <c r="V476" s="14"/>
      <c r="W476" s="14"/>
      <c r="X476" s="14"/>
      <c r="Y476" s="14"/>
      <c r="Z476" s="14"/>
      <c r="AA476" s="14"/>
      <c r="AB476" s="14"/>
      <c r="AC476" s="14"/>
      <c r="AD476" s="14"/>
      <c r="AE476" s="14"/>
      <c r="AT476" s="268" t="s">
        <v>361</v>
      </c>
      <c r="AU476" s="268" t="s">
        <v>86</v>
      </c>
      <c r="AV476" s="14" t="s">
        <v>357</v>
      </c>
      <c r="AW476" s="14" t="s">
        <v>32</v>
      </c>
      <c r="AX476" s="14" t="s">
        <v>84</v>
      </c>
      <c r="AY476" s="268" t="s">
        <v>350</v>
      </c>
    </row>
    <row r="477" s="2" customFormat="1" ht="55.5" customHeight="1">
      <c r="A477" s="39"/>
      <c r="B477" s="40"/>
      <c r="C477" s="229" t="s">
        <v>1080</v>
      </c>
      <c r="D477" s="229" t="s">
        <v>352</v>
      </c>
      <c r="E477" s="230" t="s">
        <v>8921</v>
      </c>
      <c r="F477" s="231" t="s">
        <v>8922</v>
      </c>
      <c r="G477" s="232" t="s">
        <v>551</v>
      </c>
      <c r="H477" s="233">
        <v>255</v>
      </c>
      <c r="I477" s="234"/>
      <c r="J477" s="235">
        <f>ROUND(I477*H477,2)</f>
        <v>0</v>
      </c>
      <c r="K477" s="231" t="s">
        <v>385</v>
      </c>
      <c r="L477" s="45"/>
      <c r="M477" s="236" t="s">
        <v>1</v>
      </c>
      <c r="N477" s="237" t="s">
        <v>41</v>
      </c>
      <c r="O477" s="92"/>
      <c r="P477" s="238">
        <f>O477*H477</f>
        <v>0</v>
      </c>
      <c r="Q477" s="238">
        <v>0</v>
      </c>
      <c r="R477" s="238">
        <f>Q477*H477</f>
        <v>0</v>
      </c>
      <c r="S477" s="238">
        <v>0</v>
      </c>
      <c r="T477" s="239">
        <f>S477*H477</f>
        <v>0</v>
      </c>
      <c r="U477" s="39"/>
      <c r="V477" s="39"/>
      <c r="W477" s="39"/>
      <c r="X477" s="39"/>
      <c r="Y477" s="39"/>
      <c r="Z477" s="39"/>
      <c r="AA477" s="39"/>
      <c r="AB477" s="39"/>
      <c r="AC477" s="39"/>
      <c r="AD477" s="39"/>
      <c r="AE477" s="39"/>
      <c r="AR477" s="240" t="s">
        <v>530</v>
      </c>
      <c r="AT477" s="240" t="s">
        <v>352</v>
      </c>
      <c r="AU477" s="240" t="s">
        <v>86</v>
      </c>
      <c r="AY477" s="18" t="s">
        <v>350</v>
      </c>
      <c r="BE477" s="241">
        <f>IF(N477="základní",J477,0)</f>
        <v>0</v>
      </c>
      <c r="BF477" s="241">
        <f>IF(N477="snížená",J477,0)</f>
        <v>0</v>
      </c>
      <c r="BG477" s="241">
        <f>IF(N477="zákl. přenesená",J477,0)</f>
        <v>0</v>
      </c>
      <c r="BH477" s="241">
        <f>IF(N477="sníž. přenesená",J477,0)</f>
        <v>0</v>
      </c>
      <c r="BI477" s="241">
        <f>IF(N477="nulová",J477,0)</f>
        <v>0</v>
      </c>
      <c r="BJ477" s="18" t="s">
        <v>84</v>
      </c>
      <c r="BK477" s="241">
        <f>ROUND(I477*H477,2)</f>
        <v>0</v>
      </c>
      <c r="BL477" s="18" t="s">
        <v>530</v>
      </c>
      <c r="BM477" s="240" t="s">
        <v>2449</v>
      </c>
    </row>
    <row r="478" s="2" customFormat="1">
      <c r="A478" s="39"/>
      <c r="B478" s="40"/>
      <c r="C478" s="41"/>
      <c r="D478" s="242" t="s">
        <v>359</v>
      </c>
      <c r="E478" s="41"/>
      <c r="F478" s="243" t="s">
        <v>8922</v>
      </c>
      <c r="G478" s="41"/>
      <c r="H478" s="41"/>
      <c r="I478" s="244"/>
      <c r="J478" s="41"/>
      <c r="K478" s="41"/>
      <c r="L478" s="45"/>
      <c r="M478" s="245"/>
      <c r="N478" s="246"/>
      <c r="O478" s="92"/>
      <c r="P478" s="92"/>
      <c r="Q478" s="92"/>
      <c r="R478" s="92"/>
      <c r="S478" s="92"/>
      <c r="T478" s="93"/>
      <c r="U478" s="39"/>
      <c r="V478" s="39"/>
      <c r="W478" s="39"/>
      <c r="X478" s="39"/>
      <c r="Y478" s="39"/>
      <c r="Z478" s="39"/>
      <c r="AA478" s="39"/>
      <c r="AB478" s="39"/>
      <c r="AC478" s="39"/>
      <c r="AD478" s="39"/>
      <c r="AE478" s="39"/>
      <c r="AT478" s="18" t="s">
        <v>359</v>
      </c>
      <c r="AU478" s="18" t="s">
        <v>86</v>
      </c>
    </row>
    <row r="479" s="15" customFormat="1">
      <c r="A479" s="15"/>
      <c r="B479" s="269"/>
      <c r="C479" s="270"/>
      <c r="D479" s="242" t="s">
        <v>361</v>
      </c>
      <c r="E479" s="271" t="s">
        <v>1</v>
      </c>
      <c r="F479" s="272" t="s">
        <v>8764</v>
      </c>
      <c r="G479" s="270"/>
      <c r="H479" s="271" t="s">
        <v>1</v>
      </c>
      <c r="I479" s="273"/>
      <c r="J479" s="270"/>
      <c r="K479" s="270"/>
      <c r="L479" s="274"/>
      <c r="M479" s="275"/>
      <c r="N479" s="276"/>
      <c r="O479" s="276"/>
      <c r="P479" s="276"/>
      <c r="Q479" s="276"/>
      <c r="R479" s="276"/>
      <c r="S479" s="276"/>
      <c r="T479" s="277"/>
      <c r="U479" s="15"/>
      <c r="V479" s="15"/>
      <c r="W479" s="15"/>
      <c r="X479" s="15"/>
      <c r="Y479" s="15"/>
      <c r="Z479" s="15"/>
      <c r="AA479" s="15"/>
      <c r="AB479" s="15"/>
      <c r="AC479" s="15"/>
      <c r="AD479" s="15"/>
      <c r="AE479" s="15"/>
      <c r="AT479" s="278" t="s">
        <v>361</v>
      </c>
      <c r="AU479" s="278" t="s">
        <v>86</v>
      </c>
      <c r="AV479" s="15" t="s">
        <v>84</v>
      </c>
      <c r="AW479" s="15" t="s">
        <v>32</v>
      </c>
      <c r="AX479" s="15" t="s">
        <v>76</v>
      </c>
      <c r="AY479" s="278" t="s">
        <v>350</v>
      </c>
    </row>
    <row r="480" s="15" customFormat="1">
      <c r="A480" s="15"/>
      <c r="B480" s="269"/>
      <c r="C480" s="270"/>
      <c r="D480" s="242" t="s">
        <v>361</v>
      </c>
      <c r="E480" s="271" t="s">
        <v>1</v>
      </c>
      <c r="F480" s="272" t="s">
        <v>8903</v>
      </c>
      <c r="G480" s="270"/>
      <c r="H480" s="271" t="s">
        <v>1</v>
      </c>
      <c r="I480" s="273"/>
      <c r="J480" s="270"/>
      <c r="K480" s="270"/>
      <c r="L480" s="274"/>
      <c r="M480" s="275"/>
      <c r="N480" s="276"/>
      <c r="O480" s="276"/>
      <c r="P480" s="276"/>
      <c r="Q480" s="276"/>
      <c r="R480" s="276"/>
      <c r="S480" s="276"/>
      <c r="T480" s="277"/>
      <c r="U480" s="15"/>
      <c r="V480" s="15"/>
      <c r="W480" s="15"/>
      <c r="X480" s="15"/>
      <c r="Y480" s="15"/>
      <c r="Z480" s="15"/>
      <c r="AA480" s="15"/>
      <c r="AB480" s="15"/>
      <c r="AC480" s="15"/>
      <c r="AD480" s="15"/>
      <c r="AE480" s="15"/>
      <c r="AT480" s="278" t="s">
        <v>361</v>
      </c>
      <c r="AU480" s="278" t="s">
        <v>86</v>
      </c>
      <c r="AV480" s="15" t="s">
        <v>84</v>
      </c>
      <c r="AW480" s="15" t="s">
        <v>32</v>
      </c>
      <c r="AX480" s="15" t="s">
        <v>76</v>
      </c>
      <c r="AY480" s="278" t="s">
        <v>350</v>
      </c>
    </row>
    <row r="481" s="13" customFormat="1">
      <c r="A481" s="13"/>
      <c r="B481" s="247"/>
      <c r="C481" s="248"/>
      <c r="D481" s="242" t="s">
        <v>361</v>
      </c>
      <c r="E481" s="249" t="s">
        <v>1</v>
      </c>
      <c r="F481" s="250" t="s">
        <v>8923</v>
      </c>
      <c r="G481" s="248"/>
      <c r="H481" s="251">
        <v>255</v>
      </c>
      <c r="I481" s="252"/>
      <c r="J481" s="248"/>
      <c r="K481" s="248"/>
      <c r="L481" s="253"/>
      <c r="M481" s="254"/>
      <c r="N481" s="255"/>
      <c r="O481" s="255"/>
      <c r="P481" s="255"/>
      <c r="Q481" s="255"/>
      <c r="R481" s="255"/>
      <c r="S481" s="255"/>
      <c r="T481" s="256"/>
      <c r="U481" s="13"/>
      <c r="V481" s="13"/>
      <c r="W481" s="13"/>
      <c r="X481" s="13"/>
      <c r="Y481" s="13"/>
      <c r="Z481" s="13"/>
      <c r="AA481" s="13"/>
      <c r="AB481" s="13"/>
      <c r="AC481" s="13"/>
      <c r="AD481" s="13"/>
      <c r="AE481" s="13"/>
      <c r="AT481" s="257" t="s">
        <v>361</v>
      </c>
      <c r="AU481" s="257" t="s">
        <v>86</v>
      </c>
      <c r="AV481" s="13" t="s">
        <v>86</v>
      </c>
      <c r="AW481" s="13" t="s">
        <v>32</v>
      </c>
      <c r="AX481" s="13" t="s">
        <v>76</v>
      </c>
      <c r="AY481" s="257" t="s">
        <v>350</v>
      </c>
    </row>
    <row r="482" s="14" customFormat="1">
      <c r="A482" s="14"/>
      <c r="B482" s="258"/>
      <c r="C482" s="259"/>
      <c r="D482" s="242" t="s">
        <v>361</v>
      </c>
      <c r="E482" s="260" t="s">
        <v>1</v>
      </c>
      <c r="F482" s="261" t="s">
        <v>364</v>
      </c>
      <c r="G482" s="259"/>
      <c r="H482" s="262">
        <v>255</v>
      </c>
      <c r="I482" s="263"/>
      <c r="J482" s="259"/>
      <c r="K482" s="259"/>
      <c r="L482" s="264"/>
      <c r="M482" s="265"/>
      <c r="N482" s="266"/>
      <c r="O482" s="266"/>
      <c r="P482" s="266"/>
      <c r="Q482" s="266"/>
      <c r="R482" s="266"/>
      <c r="S482" s="266"/>
      <c r="T482" s="267"/>
      <c r="U482" s="14"/>
      <c r="V482" s="14"/>
      <c r="W482" s="14"/>
      <c r="X482" s="14"/>
      <c r="Y482" s="14"/>
      <c r="Z482" s="14"/>
      <c r="AA482" s="14"/>
      <c r="AB482" s="14"/>
      <c r="AC482" s="14"/>
      <c r="AD482" s="14"/>
      <c r="AE482" s="14"/>
      <c r="AT482" s="268" t="s">
        <v>361</v>
      </c>
      <c r="AU482" s="268" t="s">
        <v>86</v>
      </c>
      <c r="AV482" s="14" t="s">
        <v>357</v>
      </c>
      <c r="AW482" s="14" t="s">
        <v>32</v>
      </c>
      <c r="AX482" s="14" t="s">
        <v>84</v>
      </c>
      <c r="AY482" s="268" t="s">
        <v>350</v>
      </c>
    </row>
    <row r="483" s="2" customFormat="1" ht="49.05" customHeight="1">
      <c r="A483" s="39"/>
      <c r="B483" s="40"/>
      <c r="C483" s="229" t="s">
        <v>1092</v>
      </c>
      <c r="D483" s="229" t="s">
        <v>352</v>
      </c>
      <c r="E483" s="230" t="s">
        <v>8924</v>
      </c>
      <c r="F483" s="231" t="s">
        <v>8925</v>
      </c>
      <c r="G483" s="232" t="s">
        <v>551</v>
      </c>
      <c r="H483" s="233">
        <v>103</v>
      </c>
      <c r="I483" s="234"/>
      <c r="J483" s="235">
        <f>ROUND(I483*H483,2)</f>
        <v>0</v>
      </c>
      <c r="K483" s="231" t="s">
        <v>385</v>
      </c>
      <c r="L483" s="45"/>
      <c r="M483" s="236" t="s">
        <v>1</v>
      </c>
      <c r="N483" s="237" t="s">
        <v>41</v>
      </c>
      <c r="O483" s="92"/>
      <c r="P483" s="238">
        <f>O483*H483</f>
        <v>0</v>
      </c>
      <c r="Q483" s="238">
        <v>0</v>
      </c>
      <c r="R483" s="238">
        <f>Q483*H483</f>
        <v>0</v>
      </c>
      <c r="S483" s="238">
        <v>0</v>
      </c>
      <c r="T483" s="239">
        <f>S483*H483</f>
        <v>0</v>
      </c>
      <c r="U483" s="39"/>
      <c r="V483" s="39"/>
      <c r="W483" s="39"/>
      <c r="X483" s="39"/>
      <c r="Y483" s="39"/>
      <c r="Z483" s="39"/>
      <c r="AA483" s="39"/>
      <c r="AB483" s="39"/>
      <c r="AC483" s="39"/>
      <c r="AD483" s="39"/>
      <c r="AE483" s="39"/>
      <c r="AR483" s="240" t="s">
        <v>530</v>
      </c>
      <c r="AT483" s="240" t="s">
        <v>352</v>
      </c>
      <c r="AU483" s="240" t="s">
        <v>86</v>
      </c>
      <c r="AY483" s="18" t="s">
        <v>350</v>
      </c>
      <c r="BE483" s="241">
        <f>IF(N483="základní",J483,0)</f>
        <v>0</v>
      </c>
      <c r="BF483" s="241">
        <f>IF(N483="snížená",J483,0)</f>
        <v>0</v>
      </c>
      <c r="BG483" s="241">
        <f>IF(N483="zákl. přenesená",J483,0)</f>
        <v>0</v>
      </c>
      <c r="BH483" s="241">
        <f>IF(N483="sníž. přenesená",J483,0)</f>
        <v>0</v>
      </c>
      <c r="BI483" s="241">
        <f>IF(N483="nulová",J483,0)</f>
        <v>0</v>
      </c>
      <c r="BJ483" s="18" t="s">
        <v>84</v>
      </c>
      <c r="BK483" s="241">
        <f>ROUND(I483*H483,2)</f>
        <v>0</v>
      </c>
      <c r="BL483" s="18" t="s">
        <v>530</v>
      </c>
      <c r="BM483" s="240" t="s">
        <v>2462</v>
      </c>
    </row>
    <row r="484" s="2" customFormat="1">
      <c r="A484" s="39"/>
      <c r="B484" s="40"/>
      <c r="C484" s="41"/>
      <c r="D484" s="242" t="s">
        <v>359</v>
      </c>
      <c r="E484" s="41"/>
      <c r="F484" s="243" t="s">
        <v>8925</v>
      </c>
      <c r="G484" s="41"/>
      <c r="H484" s="41"/>
      <c r="I484" s="244"/>
      <c r="J484" s="41"/>
      <c r="K484" s="41"/>
      <c r="L484" s="45"/>
      <c r="M484" s="245"/>
      <c r="N484" s="246"/>
      <c r="O484" s="92"/>
      <c r="P484" s="92"/>
      <c r="Q484" s="92"/>
      <c r="R484" s="92"/>
      <c r="S484" s="92"/>
      <c r="T484" s="93"/>
      <c r="U484" s="39"/>
      <c r="V484" s="39"/>
      <c r="W484" s="39"/>
      <c r="X484" s="39"/>
      <c r="Y484" s="39"/>
      <c r="Z484" s="39"/>
      <c r="AA484" s="39"/>
      <c r="AB484" s="39"/>
      <c r="AC484" s="39"/>
      <c r="AD484" s="39"/>
      <c r="AE484" s="39"/>
      <c r="AT484" s="18" t="s">
        <v>359</v>
      </c>
      <c r="AU484" s="18" t="s">
        <v>86</v>
      </c>
    </row>
    <row r="485" s="15" customFormat="1">
      <c r="A485" s="15"/>
      <c r="B485" s="269"/>
      <c r="C485" s="270"/>
      <c r="D485" s="242" t="s">
        <v>361</v>
      </c>
      <c r="E485" s="271" t="s">
        <v>1</v>
      </c>
      <c r="F485" s="272" t="s">
        <v>8764</v>
      </c>
      <c r="G485" s="270"/>
      <c r="H485" s="271" t="s">
        <v>1</v>
      </c>
      <c r="I485" s="273"/>
      <c r="J485" s="270"/>
      <c r="K485" s="270"/>
      <c r="L485" s="274"/>
      <c r="M485" s="275"/>
      <c r="N485" s="276"/>
      <c r="O485" s="276"/>
      <c r="P485" s="276"/>
      <c r="Q485" s="276"/>
      <c r="R485" s="276"/>
      <c r="S485" s="276"/>
      <c r="T485" s="277"/>
      <c r="U485" s="15"/>
      <c r="V485" s="15"/>
      <c r="W485" s="15"/>
      <c r="X485" s="15"/>
      <c r="Y485" s="15"/>
      <c r="Z485" s="15"/>
      <c r="AA485" s="15"/>
      <c r="AB485" s="15"/>
      <c r="AC485" s="15"/>
      <c r="AD485" s="15"/>
      <c r="AE485" s="15"/>
      <c r="AT485" s="278" t="s">
        <v>361</v>
      </c>
      <c r="AU485" s="278" t="s">
        <v>86</v>
      </c>
      <c r="AV485" s="15" t="s">
        <v>84</v>
      </c>
      <c r="AW485" s="15" t="s">
        <v>32</v>
      </c>
      <c r="AX485" s="15" t="s">
        <v>76</v>
      </c>
      <c r="AY485" s="278" t="s">
        <v>350</v>
      </c>
    </row>
    <row r="486" s="15" customFormat="1">
      <c r="A486" s="15"/>
      <c r="B486" s="269"/>
      <c r="C486" s="270"/>
      <c r="D486" s="242" t="s">
        <v>361</v>
      </c>
      <c r="E486" s="271" t="s">
        <v>1</v>
      </c>
      <c r="F486" s="272" t="s">
        <v>8765</v>
      </c>
      <c r="G486" s="270"/>
      <c r="H486" s="271" t="s">
        <v>1</v>
      </c>
      <c r="I486" s="273"/>
      <c r="J486" s="270"/>
      <c r="K486" s="270"/>
      <c r="L486" s="274"/>
      <c r="M486" s="275"/>
      <c r="N486" s="276"/>
      <c r="O486" s="276"/>
      <c r="P486" s="276"/>
      <c r="Q486" s="276"/>
      <c r="R486" s="276"/>
      <c r="S486" s="276"/>
      <c r="T486" s="277"/>
      <c r="U486" s="15"/>
      <c r="V486" s="15"/>
      <c r="W486" s="15"/>
      <c r="X486" s="15"/>
      <c r="Y486" s="15"/>
      <c r="Z486" s="15"/>
      <c r="AA486" s="15"/>
      <c r="AB486" s="15"/>
      <c r="AC486" s="15"/>
      <c r="AD486" s="15"/>
      <c r="AE486" s="15"/>
      <c r="AT486" s="278" t="s">
        <v>361</v>
      </c>
      <c r="AU486" s="278" t="s">
        <v>86</v>
      </c>
      <c r="AV486" s="15" t="s">
        <v>84</v>
      </c>
      <c r="AW486" s="15" t="s">
        <v>32</v>
      </c>
      <c r="AX486" s="15" t="s">
        <v>76</v>
      </c>
      <c r="AY486" s="278" t="s">
        <v>350</v>
      </c>
    </row>
    <row r="487" s="13" customFormat="1">
      <c r="A487" s="13"/>
      <c r="B487" s="247"/>
      <c r="C487" s="248"/>
      <c r="D487" s="242" t="s">
        <v>361</v>
      </c>
      <c r="E487" s="249" t="s">
        <v>1</v>
      </c>
      <c r="F487" s="250" t="s">
        <v>8926</v>
      </c>
      <c r="G487" s="248"/>
      <c r="H487" s="251">
        <v>28</v>
      </c>
      <c r="I487" s="252"/>
      <c r="J487" s="248"/>
      <c r="K487" s="248"/>
      <c r="L487" s="253"/>
      <c r="M487" s="254"/>
      <c r="N487" s="255"/>
      <c r="O487" s="255"/>
      <c r="P487" s="255"/>
      <c r="Q487" s="255"/>
      <c r="R487" s="255"/>
      <c r="S487" s="255"/>
      <c r="T487" s="256"/>
      <c r="U487" s="13"/>
      <c r="V487" s="13"/>
      <c r="W487" s="13"/>
      <c r="X487" s="13"/>
      <c r="Y487" s="13"/>
      <c r="Z487" s="13"/>
      <c r="AA487" s="13"/>
      <c r="AB487" s="13"/>
      <c r="AC487" s="13"/>
      <c r="AD487" s="13"/>
      <c r="AE487" s="13"/>
      <c r="AT487" s="257" t="s">
        <v>361</v>
      </c>
      <c r="AU487" s="257" t="s">
        <v>86</v>
      </c>
      <c r="AV487" s="13" t="s">
        <v>86</v>
      </c>
      <c r="AW487" s="13" t="s">
        <v>32</v>
      </c>
      <c r="AX487" s="13" t="s">
        <v>76</v>
      </c>
      <c r="AY487" s="257" t="s">
        <v>350</v>
      </c>
    </row>
    <row r="488" s="15" customFormat="1">
      <c r="A488" s="15"/>
      <c r="B488" s="269"/>
      <c r="C488" s="270"/>
      <c r="D488" s="242" t="s">
        <v>361</v>
      </c>
      <c r="E488" s="271" t="s">
        <v>1</v>
      </c>
      <c r="F488" s="272" t="s">
        <v>8927</v>
      </c>
      <c r="G488" s="270"/>
      <c r="H488" s="271" t="s">
        <v>1</v>
      </c>
      <c r="I488" s="273"/>
      <c r="J488" s="270"/>
      <c r="K488" s="270"/>
      <c r="L488" s="274"/>
      <c r="M488" s="275"/>
      <c r="N488" s="276"/>
      <c r="O488" s="276"/>
      <c r="P488" s="276"/>
      <c r="Q488" s="276"/>
      <c r="R488" s="276"/>
      <c r="S488" s="276"/>
      <c r="T488" s="277"/>
      <c r="U488" s="15"/>
      <c r="V488" s="15"/>
      <c r="W488" s="15"/>
      <c r="X488" s="15"/>
      <c r="Y488" s="15"/>
      <c r="Z488" s="15"/>
      <c r="AA488" s="15"/>
      <c r="AB488" s="15"/>
      <c r="AC488" s="15"/>
      <c r="AD488" s="15"/>
      <c r="AE488" s="15"/>
      <c r="AT488" s="278" t="s">
        <v>361</v>
      </c>
      <c r="AU488" s="278" t="s">
        <v>86</v>
      </c>
      <c r="AV488" s="15" t="s">
        <v>84</v>
      </c>
      <c r="AW488" s="15" t="s">
        <v>32</v>
      </c>
      <c r="AX488" s="15" t="s">
        <v>76</v>
      </c>
      <c r="AY488" s="278" t="s">
        <v>350</v>
      </c>
    </row>
    <row r="489" s="13" customFormat="1">
      <c r="A489" s="13"/>
      <c r="B489" s="247"/>
      <c r="C489" s="248"/>
      <c r="D489" s="242" t="s">
        <v>361</v>
      </c>
      <c r="E489" s="249" t="s">
        <v>1</v>
      </c>
      <c r="F489" s="250" t="s">
        <v>8928</v>
      </c>
      <c r="G489" s="248"/>
      <c r="H489" s="251">
        <v>75</v>
      </c>
      <c r="I489" s="252"/>
      <c r="J489" s="248"/>
      <c r="K489" s="248"/>
      <c r="L489" s="253"/>
      <c r="M489" s="254"/>
      <c r="N489" s="255"/>
      <c r="O489" s="255"/>
      <c r="P489" s="255"/>
      <c r="Q489" s="255"/>
      <c r="R489" s="255"/>
      <c r="S489" s="255"/>
      <c r="T489" s="256"/>
      <c r="U489" s="13"/>
      <c r="V489" s="13"/>
      <c r="W489" s="13"/>
      <c r="X489" s="13"/>
      <c r="Y489" s="13"/>
      <c r="Z489" s="13"/>
      <c r="AA489" s="13"/>
      <c r="AB489" s="13"/>
      <c r="AC489" s="13"/>
      <c r="AD489" s="13"/>
      <c r="AE489" s="13"/>
      <c r="AT489" s="257" t="s">
        <v>361</v>
      </c>
      <c r="AU489" s="257" t="s">
        <v>86</v>
      </c>
      <c r="AV489" s="13" t="s">
        <v>86</v>
      </c>
      <c r="AW489" s="13" t="s">
        <v>32</v>
      </c>
      <c r="AX489" s="13" t="s">
        <v>76</v>
      </c>
      <c r="AY489" s="257" t="s">
        <v>350</v>
      </c>
    </row>
    <row r="490" s="14" customFormat="1">
      <c r="A490" s="14"/>
      <c r="B490" s="258"/>
      <c r="C490" s="259"/>
      <c r="D490" s="242" t="s">
        <v>361</v>
      </c>
      <c r="E490" s="260" t="s">
        <v>1</v>
      </c>
      <c r="F490" s="261" t="s">
        <v>364</v>
      </c>
      <c r="G490" s="259"/>
      <c r="H490" s="262">
        <v>103</v>
      </c>
      <c r="I490" s="263"/>
      <c r="J490" s="259"/>
      <c r="K490" s="259"/>
      <c r="L490" s="264"/>
      <c r="M490" s="265"/>
      <c r="N490" s="266"/>
      <c r="O490" s="266"/>
      <c r="P490" s="266"/>
      <c r="Q490" s="266"/>
      <c r="R490" s="266"/>
      <c r="S490" s="266"/>
      <c r="T490" s="267"/>
      <c r="U490" s="14"/>
      <c r="V490" s="14"/>
      <c r="W490" s="14"/>
      <c r="X490" s="14"/>
      <c r="Y490" s="14"/>
      <c r="Z490" s="14"/>
      <c r="AA490" s="14"/>
      <c r="AB490" s="14"/>
      <c r="AC490" s="14"/>
      <c r="AD490" s="14"/>
      <c r="AE490" s="14"/>
      <c r="AT490" s="268" t="s">
        <v>361</v>
      </c>
      <c r="AU490" s="268" t="s">
        <v>86</v>
      </c>
      <c r="AV490" s="14" t="s">
        <v>357</v>
      </c>
      <c r="AW490" s="14" t="s">
        <v>32</v>
      </c>
      <c r="AX490" s="14" t="s">
        <v>84</v>
      </c>
      <c r="AY490" s="268" t="s">
        <v>350</v>
      </c>
    </row>
    <row r="491" s="2" customFormat="1" ht="55.5" customHeight="1">
      <c r="A491" s="39"/>
      <c r="B491" s="40"/>
      <c r="C491" s="229" t="s">
        <v>804</v>
      </c>
      <c r="D491" s="229" t="s">
        <v>352</v>
      </c>
      <c r="E491" s="230" t="s">
        <v>8929</v>
      </c>
      <c r="F491" s="231" t="s">
        <v>8930</v>
      </c>
      <c r="G491" s="232" t="s">
        <v>551</v>
      </c>
      <c r="H491" s="233">
        <v>177</v>
      </c>
      <c r="I491" s="234"/>
      <c r="J491" s="235">
        <f>ROUND(I491*H491,2)</f>
        <v>0</v>
      </c>
      <c r="K491" s="231" t="s">
        <v>385</v>
      </c>
      <c r="L491" s="45"/>
      <c r="M491" s="236" t="s">
        <v>1</v>
      </c>
      <c r="N491" s="237" t="s">
        <v>41</v>
      </c>
      <c r="O491" s="92"/>
      <c r="P491" s="238">
        <f>O491*H491</f>
        <v>0</v>
      </c>
      <c r="Q491" s="238">
        <v>0</v>
      </c>
      <c r="R491" s="238">
        <f>Q491*H491</f>
        <v>0</v>
      </c>
      <c r="S491" s="238">
        <v>0</v>
      </c>
      <c r="T491" s="239">
        <f>S491*H491</f>
        <v>0</v>
      </c>
      <c r="U491" s="39"/>
      <c r="V491" s="39"/>
      <c r="W491" s="39"/>
      <c r="X491" s="39"/>
      <c r="Y491" s="39"/>
      <c r="Z491" s="39"/>
      <c r="AA491" s="39"/>
      <c r="AB491" s="39"/>
      <c r="AC491" s="39"/>
      <c r="AD491" s="39"/>
      <c r="AE491" s="39"/>
      <c r="AR491" s="240" t="s">
        <v>530</v>
      </c>
      <c r="AT491" s="240" t="s">
        <v>352</v>
      </c>
      <c r="AU491" s="240" t="s">
        <v>86</v>
      </c>
      <c r="AY491" s="18" t="s">
        <v>350</v>
      </c>
      <c r="BE491" s="241">
        <f>IF(N491="základní",J491,0)</f>
        <v>0</v>
      </c>
      <c r="BF491" s="241">
        <f>IF(N491="snížená",J491,0)</f>
        <v>0</v>
      </c>
      <c r="BG491" s="241">
        <f>IF(N491="zákl. přenesená",J491,0)</f>
        <v>0</v>
      </c>
      <c r="BH491" s="241">
        <f>IF(N491="sníž. přenesená",J491,0)</f>
        <v>0</v>
      </c>
      <c r="BI491" s="241">
        <f>IF(N491="nulová",J491,0)</f>
        <v>0</v>
      </c>
      <c r="BJ491" s="18" t="s">
        <v>84</v>
      </c>
      <c r="BK491" s="241">
        <f>ROUND(I491*H491,2)</f>
        <v>0</v>
      </c>
      <c r="BL491" s="18" t="s">
        <v>530</v>
      </c>
      <c r="BM491" s="240" t="s">
        <v>2466</v>
      </c>
    </row>
    <row r="492" s="2" customFormat="1">
      <c r="A492" s="39"/>
      <c r="B492" s="40"/>
      <c r="C492" s="41"/>
      <c r="D492" s="242" t="s">
        <v>359</v>
      </c>
      <c r="E492" s="41"/>
      <c r="F492" s="243" t="s">
        <v>8930</v>
      </c>
      <c r="G492" s="41"/>
      <c r="H492" s="41"/>
      <c r="I492" s="244"/>
      <c r="J492" s="41"/>
      <c r="K492" s="41"/>
      <c r="L492" s="45"/>
      <c r="M492" s="245"/>
      <c r="N492" s="246"/>
      <c r="O492" s="92"/>
      <c r="P492" s="92"/>
      <c r="Q492" s="92"/>
      <c r="R492" s="92"/>
      <c r="S492" s="92"/>
      <c r="T492" s="93"/>
      <c r="U492" s="39"/>
      <c r="V492" s="39"/>
      <c r="W492" s="39"/>
      <c r="X492" s="39"/>
      <c r="Y492" s="39"/>
      <c r="Z492" s="39"/>
      <c r="AA492" s="39"/>
      <c r="AB492" s="39"/>
      <c r="AC492" s="39"/>
      <c r="AD492" s="39"/>
      <c r="AE492" s="39"/>
      <c r="AT492" s="18" t="s">
        <v>359</v>
      </c>
      <c r="AU492" s="18" t="s">
        <v>86</v>
      </c>
    </row>
    <row r="493" s="15" customFormat="1">
      <c r="A493" s="15"/>
      <c r="B493" s="269"/>
      <c r="C493" s="270"/>
      <c r="D493" s="242" t="s">
        <v>361</v>
      </c>
      <c r="E493" s="271" t="s">
        <v>1</v>
      </c>
      <c r="F493" s="272" t="s">
        <v>8764</v>
      </c>
      <c r="G493" s="270"/>
      <c r="H493" s="271" t="s">
        <v>1</v>
      </c>
      <c r="I493" s="273"/>
      <c r="J493" s="270"/>
      <c r="K493" s="270"/>
      <c r="L493" s="274"/>
      <c r="M493" s="275"/>
      <c r="N493" s="276"/>
      <c r="O493" s="276"/>
      <c r="P493" s="276"/>
      <c r="Q493" s="276"/>
      <c r="R493" s="276"/>
      <c r="S493" s="276"/>
      <c r="T493" s="277"/>
      <c r="U493" s="15"/>
      <c r="V493" s="15"/>
      <c r="W493" s="15"/>
      <c r="X493" s="15"/>
      <c r="Y493" s="15"/>
      <c r="Z493" s="15"/>
      <c r="AA493" s="15"/>
      <c r="AB493" s="15"/>
      <c r="AC493" s="15"/>
      <c r="AD493" s="15"/>
      <c r="AE493" s="15"/>
      <c r="AT493" s="278" t="s">
        <v>361</v>
      </c>
      <c r="AU493" s="278" t="s">
        <v>86</v>
      </c>
      <c r="AV493" s="15" t="s">
        <v>84</v>
      </c>
      <c r="AW493" s="15" t="s">
        <v>32</v>
      </c>
      <c r="AX493" s="15" t="s">
        <v>76</v>
      </c>
      <c r="AY493" s="278" t="s">
        <v>350</v>
      </c>
    </row>
    <row r="494" s="15" customFormat="1">
      <c r="A494" s="15"/>
      <c r="B494" s="269"/>
      <c r="C494" s="270"/>
      <c r="D494" s="242" t="s">
        <v>361</v>
      </c>
      <c r="E494" s="271" t="s">
        <v>1</v>
      </c>
      <c r="F494" s="272" t="s">
        <v>8765</v>
      </c>
      <c r="G494" s="270"/>
      <c r="H494" s="271" t="s">
        <v>1</v>
      </c>
      <c r="I494" s="273"/>
      <c r="J494" s="270"/>
      <c r="K494" s="270"/>
      <c r="L494" s="274"/>
      <c r="M494" s="275"/>
      <c r="N494" s="276"/>
      <c r="O494" s="276"/>
      <c r="P494" s="276"/>
      <c r="Q494" s="276"/>
      <c r="R494" s="276"/>
      <c r="S494" s="276"/>
      <c r="T494" s="277"/>
      <c r="U494" s="15"/>
      <c r="V494" s="15"/>
      <c r="W494" s="15"/>
      <c r="X494" s="15"/>
      <c r="Y494" s="15"/>
      <c r="Z494" s="15"/>
      <c r="AA494" s="15"/>
      <c r="AB494" s="15"/>
      <c r="AC494" s="15"/>
      <c r="AD494" s="15"/>
      <c r="AE494" s="15"/>
      <c r="AT494" s="278" t="s">
        <v>361</v>
      </c>
      <c r="AU494" s="278" t="s">
        <v>86</v>
      </c>
      <c r="AV494" s="15" t="s">
        <v>84</v>
      </c>
      <c r="AW494" s="15" t="s">
        <v>32</v>
      </c>
      <c r="AX494" s="15" t="s">
        <v>76</v>
      </c>
      <c r="AY494" s="278" t="s">
        <v>350</v>
      </c>
    </row>
    <row r="495" s="13" customFormat="1">
      <c r="A495" s="13"/>
      <c r="B495" s="247"/>
      <c r="C495" s="248"/>
      <c r="D495" s="242" t="s">
        <v>361</v>
      </c>
      <c r="E495" s="249" t="s">
        <v>1</v>
      </c>
      <c r="F495" s="250" t="s">
        <v>8931</v>
      </c>
      <c r="G495" s="248"/>
      <c r="H495" s="251">
        <v>127</v>
      </c>
      <c r="I495" s="252"/>
      <c r="J495" s="248"/>
      <c r="K495" s="248"/>
      <c r="L495" s="253"/>
      <c r="M495" s="254"/>
      <c r="N495" s="255"/>
      <c r="O495" s="255"/>
      <c r="P495" s="255"/>
      <c r="Q495" s="255"/>
      <c r="R495" s="255"/>
      <c r="S495" s="255"/>
      <c r="T495" s="256"/>
      <c r="U495" s="13"/>
      <c r="V495" s="13"/>
      <c r="W495" s="13"/>
      <c r="X495" s="13"/>
      <c r="Y495" s="13"/>
      <c r="Z495" s="13"/>
      <c r="AA495" s="13"/>
      <c r="AB495" s="13"/>
      <c r="AC495" s="13"/>
      <c r="AD495" s="13"/>
      <c r="AE495" s="13"/>
      <c r="AT495" s="257" t="s">
        <v>361</v>
      </c>
      <c r="AU495" s="257" t="s">
        <v>86</v>
      </c>
      <c r="AV495" s="13" t="s">
        <v>86</v>
      </c>
      <c r="AW495" s="13" t="s">
        <v>32</v>
      </c>
      <c r="AX495" s="13" t="s">
        <v>76</v>
      </c>
      <c r="AY495" s="257" t="s">
        <v>350</v>
      </c>
    </row>
    <row r="496" s="15" customFormat="1">
      <c r="A496" s="15"/>
      <c r="B496" s="269"/>
      <c r="C496" s="270"/>
      <c r="D496" s="242" t="s">
        <v>361</v>
      </c>
      <c r="E496" s="271" t="s">
        <v>1</v>
      </c>
      <c r="F496" s="272" t="s">
        <v>8927</v>
      </c>
      <c r="G496" s="270"/>
      <c r="H496" s="271" t="s">
        <v>1</v>
      </c>
      <c r="I496" s="273"/>
      <c r="J496" s="270"/>
      <c r="K496" s="270"/>
      <c r="L496" s="274"/>
      <c r="M496" s="275"/>
      <c r="N496" s="276"/>
      <c r="O496" s="276"/>
      <c r="P496" s="276"/>
      <c r="Q496" s="276"/>
      <c r="R496" s="276"/>
      <c r="S496" s="276"/>
      <c r="T496" s="277"/>
      <c r="U496" s="15"/>
      <c r="V496" s="15"/>
      <c r="W496" s="15"/>
      <c r="X496" s="15"/>
      <c r="Y496" s="15"/>
      <c r="Z496" s="15"/>
      <c r="AA496" s="15"/>
      <c r="AB496" s="15"/>
      <c r="AC496" s="15"/>
      <c r="AD496" s="15"/>
      <c r="AE496" s="15"/>
      <c r="AT496" s="278" t="s">
        <v>361</v>
      </c>
      <c r="AU496" s="278" t="s">
        <v>86</v>
      </c>
      <c r="AV496" s="15" t="s">
        <v>84</v>
      </c>
      <c r="AW496" s="15" t="s">
        <v>32</v>
      </c>
      <c r="AX496" s="15" t="s">
        <v>76</v>
      </c>
      <c r="AY496" s="278" t="s">
        <v>350</v>
      </c>
    </row>
    <row r="497" s="13" customFormat="1">
      <c r="A497" s="13"/>
      <c r="B497" s="247"/>
      <c r="C497" s="248"/>
      <c r="D497" s="242" t="s">
        <v>361</v>
      </c>
      <c r="E497" s="249" t="s">
        <v>1</v>
      </c>
      <c r="F497" s="250" t="s">
        <v>8900</v>
      </c>
      <c r="G497" s="248"/>
      <c r="H497" s="251">
        <v>50</v>
      </c>
      <c r="I497" s="252"/>
      <c r="J497" s="248"/>
      <c r="K497" s="248"/>
      <c r="L497" s="253"/>
      <c r="M497" s="254"/>
      <c r="N497" s="255"/>
      <c r="O497" s="255"/>
      <c r="P497" s="255"/>
      <c r="Q497" s="255"/>
      <c r="R497" s="255"/>
      <c r="S497" s="255"/>
      <c r="T497" s="256"/>
      <c r="U497" s="13"/>
      <c r="V497" s="13"/>
      <c r="W497" s="13"/>
      <c r="X497" s="13"/>
      <c r="Y497" s="13"/>
      <c r="Z497" s="13"/>
      <c r="AA497" s="13"/>
      <c r="AB497" s="13"/>
      <c r="AC497" s="13"/>
      <c r="AD497" s="13"/>
      <c r="AE497" s="13"/>
      <c r="AT497" s="257" t="s">
        <v>361</v>
      </c>
      <c r="AU497" s="257" t="s">
        <v>86</v>
      </c>
      <c r="AV497" s="13" t="s">
        <v>86</v>
      </c>
      <c r="AW497" s="13" t="s">
        <v>32</v>
      </c>
      <c r="AX497" s="13" t="s">
        <v>76</v>
      </c>
      <c r="AY497" s="257" t="s">
        <v>350</v>
      </c>
    </row>
    <row r="498" s="14" customFormat="1">
      <c r="A498" s="14"/>
      <c r="B498" s="258"/>
      <c r="C498" s="259"/>
      <c r="D498" s="242" t="s">
        <v>361</v>
      </c>
      <c r="E498" s="260" t="s">
        <v>1</v>
      </c>
      <c r="F498" s="261" t="s">
        <v>364</v>
      </c>
      <c r="G498" s="259"/>
      <c r="H498" s="262">
        <v>177</v>
      </c>
      <c r="I498" s="263"/>
      <c r="J498" s="259"/>
      <c r="K498" s="259"/>
      <c r="L498" s="264"/>
      <c r="M498" s="265"/>
      <c r="N498" s="266"/>
      <c r="O498" s="266"/>
      <c r="P498" s="266"/>
      <c r="Q498" s="266"/>
      <c r="R498" s="266"/>
      <c r="S498" s="266"/>
      <c r="T498" s="267"/>
      <c r="U498" s="14"/>
      <c r="V498" s="14"/>
      <c r="W498" s="14"/>
      <c r="X498" s="14"/>
      <c r="Y498" s="14"/>
      <c r="Z498" s="14"/>
      <c r="AA498" s="14"/>
      <c r="AB498" s="14"/>
      <c r="AC498" s="14"/>
      <c r="AD498" s="14"/>
      <c r="AE498" s="14"/>
      <c r="AT498" s="268" t="s">
        <v>361</v>
      </c>
      <c r="AU498" s="268" t="s">
        <v>86</v>
      </c>
      <c r="AV498" s="14" t="s">
        <v>357</v>
      </c>
      <c r="AW498" s="14" t="s">
        <v>32</v>
      </c>
      <c r="AX498" s="14" t="s">
        <v>84</v>
      </c>
      <c r="AY498" s="268" t="s">
        <v>350</v>
      </c>
    </row>
    <row r="499" s="2" customFormat="1" ht="55.5" customHeight="1">
      <c r="A499" s="39"/>
      <c r="B499" s="40"/>
      <c r="C499" s="229" t="s">
        <v>813</v>
      </c>
      <c r="D499" s="229" t="s">
        <v>352</v>
      </c>
      <c r="E499" s="230" t="s">
        <v>8932</v>
      </c>
      <c r="F499" s="231" t="s">
        <v>8933</v>
      </c>
      <c r="G499" s="232" t="s">
        <v>551</v>
      </c>
      <c r="H499" s="233">
        <v>330</v>
      </c>
      <c r="I499" s="234"/>
      <c r="J499" s="235">
        <f>ROUND(I499*H499,2)</f>
        <v>0</v>
      </c>
      <c r="K499" s="231" t="s">
        <v>385</v>
      </c>
      <c r="L499" s="45"/>
      <c r="M499" s="236" t="s">
        <v>1</v>
      </c>
      <c r="N499" s="237" t="s">
        <v>41</v>
      </c>
      <c r="O499" s="92"/>
      <c r="P499" s="238">
        <f>O499*H499</f>
        <v>0</v>
      </c>
      <c r="Q499" s="238">
        <v>0</v>
      </c>
      <c r="R499" s="238">
        <f>Q499*H499</f>
        <v>0</v>
      </c>
      <c r="S499" s="238">
        <v>0</v>
      </c>
      <c r="T499" s="239">
        <f>S499*H499</f>
        <v>0</v>
      </c>
      <c r="U499" s="39"/>
      <c r="V499" s="39"/>
      <c r="W499" s="39"/>
      <c r="X499" s="39"/>
      <c r="Y499" s="39"/>
      <c r="Z499" s="39"/>
      <c r="AA499" s="39"/>
      <c r="AB499" s="39"/>
      <c r="AC499" s="39"/>
      <c r="AD499" s="39"/>
      <c r="AE499" s="39"/>
      <c r="AR499" s="240" t="s">
        <v>530</v>
      </c>
      <c r="AT499" s="240" t="s">
        <v>352</v>
      </c>
      <c r="AU499" s="240" t="s">
        <v>86</v>
      </c>
      <c r="AY499" s="18" t="s">
        <v>350</v>
      </c>
      <c r="BE499" s="241">
        <f>IF(N499="základní",J499,0)</f>
        <v>0</v>
      </c>
      <c r="BF499" s="241">
        <f>IF(N499="snížená",J499,0)</f>
        <v>0</v>
      </c>
      <c r="BG499" s="241">
        <f>IF(N499="zákl. přenesená",J499,0)</f>
        <v>0</v>
      </c>
      <c r="BH499" s="241">
        <f>IF(N499="sníž. přenesená",J499,0)</f>
        <v>0</v>
      </c>
      <c r="BI499" s="241">
        <f>IF(N499="nulová",J499,0)</f>
        <v>0</v>
      </c>
      <c r="BJ499" s="18" t="s">
        <v>84</v>
      </c>
      <c r="BK499" s="241">
        <f>ROUND(I499*H499,2)</f>
        <v>0</v>
      </c>
      <c r="BL499" s="18" t="s">
        <v>530</v>
      </c>
      <c r="BM499" s="240" t="s">
        <v>2471</v>
      </c>
    </row>
    <row r="500" s="2" customFormat="1">
      <c r="A500" s="39"/>
      <c r="B500" s="40"/>
      <c r="C500" s="41"/>
      <c r="D500" s="242" t="s">
        <v>359</v>
      </c>
      <c r="E500" s="41"/>
      <c r="F500" s="243" t="s">
        <v>8933</v>
      </c>
      <c r="G500" s="41"/>
      <c r="H500" s="41"/>
      <c r="I500" s="244"/>
      <c r="J500" s="41"/>
      <c r="K500" s="41"/>
      <c r="L500" s="45"/>
      <c r="M500" s="245"/>
      <c r="N500" s="246"/>
      <c r="O500" s="92"/>
      <c r="P500" s="92"/>
      <c r="Q500" s="92"/>
      <c r="R500" s="92"/>
      <c r="S500" s="92"/>
      <c r="T500" s="93"/>
      <c r="U500" s="39"/>
      <c r="V500" s="39"/>
      <c r="W500" s="39"/>
      <c r="X500" s="39"/>
      <c r="Y500" s="39"/>
      <c r="Z500" s="39"/>
      <c r="AA500" s="39"/>
      <c r="AB500" s="39"/>
      <c r="AC500" s="39"/>
      <c r="AD500" s="39"/>
      <c r="AE500" s="39"/>
      <c r="AT500" s="18" t="s">
        <v>359</v>
      </c>
      <c r="AU500" s="18" t="s">
        <v>86</v>
      </c>
    </row>
    <row r="501" s="15" customFormat="1">
      <c r="A501" s="15"/>
      <c r="B501" s="269"/>
      <c r="C501" s="270"/>
      <c r="D501" s="242" t="s">
        <v>361</v>
      </c>
      <c r="E501" s="271" t="s">
        <v>1</v>
      </c>
      <c r="F501" s="272" t="s">
        <v>8764</v>
      </c>
      <c r="G501" s="270"/>
      <c r="H501" s="271" t="s">
        <v>1</v>
      </c>
      <c r="I501" s="273"/>
      <c r="J501" s="270"/>
      <c r="K501" s="270"/>
      <c r="L501" s="274"/>
      <c r="M501" s="275"/>
      <c r="N501" s="276"/>
      <c r="O501" s="276"/>
      <c r="P501" s="276"/>
      <c r="Q501" s="276"/>
      <c r="R501" s="276"/>
      <c r="S501" s="276"/>
      <c r="T501" s="277"/>
      <c r="U501" s="15"/>
      <c r="V501" s="15"/>
      <c r="W501" s="15"/>
      <c r="X501" s="15"/>
      <c r="Y501" s="15"/>
      <c r="Z501" s="15"/>
      <c r="AA501" s="15"/>
      <c r="AB501" s="15"/>
      <c r="AC501" s="15"/>
      <c r="AD501" s="15"/>
      <c r="AE501" s="15"/>
      <c r="AT501" s="278" t="s">
        <v>361</v>
      </c>
      <c r="AU501" s="278" t="s">
        <v>86</v>
      </c>
      <c r="AV501" s="15" t="s">
        <v>84</v>
      </c>
      <c r="AW501" s="15" t="s">
        <v>32</v>
      </c>
      <c r="AX501" s="15" t="s">
        <v>76</v>
      </c>
      <c r="AY501" s="278" t="s">
        <v>350</v>
      </c>
    </row>
    <row r="502" s="15" customFormat="1">
      <c r="A502" s="15"/>
      <c r="B502" s="269"/>
      <c r="C502" s="270"/>
      <c r="D502" s="242" t="s">
        <v>361</v>
      </c>
      <c r="E502" s="271" t="s">
        <v>1</v>
      </c>
      <c r="F502" s="272" t="s">
        <v>8903</v>
      </c>
      <c r="G502" s="270"/>
      <c r="H502" s="271" t="s">
        <v>1</v>
      </c>
      <c r="I502" s="273"/>
      <c r="J502" s="270"/>
      <c r="K502" s="270"/>
      <c r="L502" s="274"/>
      <c r="M502" s="275"/>
      <c r="N502" s="276"/>
      <c r="O502" s="276"/>
      <c r="P502" s="276"/>
      <c r="Q502" s="276"/>
      <c r="R502" s="276"/>
      <c r="S502" s="276"/>
      <c r="T502" s="277"/>
      <c r="U502" s="15"/>
      <c r="V502" s="15"/>
      <c r="W502" s="15"/>
      <c r="X502" s="15"/>
      <c r="Y502" s="15"/>
      <c r="Z502" s="15"/>
      <c r="AA502" s="15"/>
      <c r="AB502" s="15"/>
      <c r="AC502" s="15"/>
      <c r="AD502" s="15"/>
      <c r="AE502" s="15"/>
      <c r="AT502" s="278" t="s">
        <v>361</v>
      </c>
      <c r="AU502" s="278" t="s">
        <v>86</v>
      </c>
      <c r="AV502" s="15" t="s">
        <v>84</v>
      </c>
      <c r="AW502" s="15" t="s">
        <v>32</v>
      </c>
      <c r="AX502" s="15" t="s">
        <v>76</v>
      </c>
      <c r="AY502" s="278" t="s">
        <v>350</v>
      </c>
    </row>
    <row r="503" s="13" customFormat="1">
      <c r="A503" s="13"/>
      <c r="B503" s="247"/>
      <c r="C503" s="248"/>
      <c r="D503" s="242" t="s">
        <v>361</v>
      </c>
      <c r="E503" s="249" t="s">
        <v>1</v>
      </c>
      <c r="F503" s="250" t="s">
        <v>8934</v>
      </c>
      <c r="G503" s="248"/>
      <c r="H503" s="251">
        <v>330</v>
      </c>
      <c r="I503" s="252"/>
      <c r="J503" s="248"/>
      <c r="K503" s="248"/>
      <c r="L503" s="253"/>
      <c r="M503" s="254"/>
      <c r="N503" s="255"/>
      <c r="O503" s="255"/>
      <c r="P503" s="255"/>
      <c r="Q503" s="255"/>
      <c r="R503" s="255"/>
      <c r="S503" s="255"/>
      <c r="T503" s="256"/>
      <c r="U503" s="13"/>
      <c r="V503" s="13"/>
      <c r="W503" s="13"/>
      <c r="X503" s="13"/>
      <c r="Y503" s="13"/>
      <c r="Z503" s="13"/>
      <c r="AA503" s="13"/>
      <c r="AB503" s="13"/>
      <c r="AC503" s="13"/>
      <c r="AD503" s="13"/>
      <c r="AE503" s="13"/>
      <c r="AT503" s="257" t="s">
        <v>361</v>
      </c>
      <c r="AU503" s="257" t="s">
        <v>86</v>
      </c>
      <c r="AV503" s="13" t="s">
        <v>86</v>
      </c>
      <c r="AW503" s="13" t="s">
        <v>32</v>
      </c>
      <c r="AX503" s="13" t="s">
        <v>76</v>
      </c>
      <c r="AY503" s="257" t="s">
        <v>350</v>
      </c>
    </row>
    <row r="504" s="14" customFormat="1">
      <c r="A504" s="14"/>
      <c r="B504" s="258"/>
      <c r="C504" s="259"/>
      <c r="D504" s="242" t="s">
        <v>361</v>
      </c>
      <c r="E504" s="260" t="s">
        <v>1</v>
      </c>
      <c r="F504" s="261" t="s">
        <v>364</v>
      </c>
      <c r="G504" s="259"/>
      <c r="H504" s="262">
        <v>330</v>
      </c>
      <c r="I504" s="263"/>
      <c r="J504" s="259"/>
      <c r="K504" s="259"/>
      <c r="L504" s="264"/>
      <c r="M504" s="265"/>
      <c r="N504" s="266"/>
      <c r="O504" s="266"/>
      <c r="P504" s="266"/>
      <c r="Q504" s="266"/>
      <c r="R504" s="266"/>
      <c r="S504" s="266"/>
      <c r="T504" s="267"/>
      <c r="U504" s="14"/>
      <c r="V504" s="14"/>
      <c r="W504" s="14"/>
      <c r="X504" s="14"/>
      <c r="Y504" s="14"/>
      <c r="Z504" s="14"/>
      <c r="AA504" s="14"/>
      <c r="AB504" s="14"/>
      <c r="AC504" s="14"/>
      <c r="AD504" s="14"/>
      <c r="AE504" s="14"/>
      <c r="AT504" s="268" t="s">
        <v>361</v>
      </c>
      <c r="AU504" s="268" t="s">
        <v>86</v>
      </c>
      <c r="AV504" s="14" t="s">
        <v>357</v>
      </c>
      <c r="AW504" s="14" t="s">
        <v>32</v>
      </c>
      <c r="AX504" s="14" t="s">
        <v>84</v>
      </c>
      <c r="AY504" s="268" t="s">
        <v>350</v>
      </c>
    </row>
    <row r="505" s="2" customFormat="1" ht="55.5" customHeight="1">
      <c r="A505" s="39"/>
      <c r="B505" s="40"/>
      <c r="C505" s="229" t="s">
        <v>865</v>
      </c>
      <c r="D505" s="229" t="s">
        <v>352</v>
      </c>
      <c r="E505" s="230" t="s">
        <v>8935</v>
      </c>
      <c r="F505" s="231" t="s">
        <v>8936</v>
      </c>
      <c r="G505" s="232" t="s">
        <v>551</v>
      </c>
      <c r="H505" s="233">
        <v>300</v>
      </c>
      <c r="I505" s="234"/>
      <c r="J505" s="235">
        <f>ROUND(I505*H505,2)</f>
        <v>0</v>
      </c>
      <c r="K505" s="231" t="s">
        <v>385</v>
      </c>
      <c r="L505" s="45"/>
      <c r="M505" s="236" t="s">
        <v>1</v>
      </c>
      <c r="N505" s="237" t="s">
        <v>41</v>
      </c>
      <c r="O505" s="92"/>
      <c r="P505" s="238">
        <f>O505*H505</f>
        <v>0</v>
      </c>
      <c r="Q505" s="238">
        <v>0</v>
      </c>
      <c r="R505" s="238">
        <f>Q505*H505</f>
        <v>0</v>
      </c>
      <c r="S505" s="238">
        <v>0</v>
      </c>
      <c r="T505" s="239">
        <f>S505*H505</f>
        <v>0</v>
      </c>
      <c r="U505" s="39"/>
      <c r="V505" s="39"/>
      <c r="W505" s="39"/>
      <c r="X505" s="39"/>
      <c r="Y505" s="39"/>
      <c r="Z505" s="39"/>
      <c r="AA505" s="39"/>
      <c r="AB505" s="39"/>
      <c r="AC505" s="39"/>
      <c r="AD505" s="39"/>
      <c r="AE505" s="39"/>
      <c r="AR505" s="240" t="s">
        <v>530</v>
      </c>
      <c r="AT505" s="240" t="s">
        <v>352</v>
      </c>
      <c r="AU505" s="240" t="s">
        <v>86</v>
      </c>
      <c r="AY505" s="18" t="s">
        <v>350</v>
      </c>
      <c r="BE505" s="241">
        <f>IF(N505="základní",J505,0)</f>
        <v>0</v>
      </c>
      <c r="BF505" s="241">
        <f>IF(N505="snížená",J505,0)</f>
        <v>0</v>
      </c>
      <c r="BG505" s="241">
        <f>IF(N505="zákl. přenesená",J505,0)</f>
        <v>0</v>
      </c>
      <c r="BH505" s="241">
        <f>IF(N505="sníž. přenesená",J505,0)</f>
        <v>0</v>
      </c>
      <c r="BI505" s="241">
        <f>IF(N505="nulová",J505,0)</f>
        <v>0</v>
      </c>
      <c r="BJ505" s="18" t="s">
        <v>84</v>
      </c>
      <c r="BK505" s="241">
        <f>ROUND(I505*H505,2)</f>
        <v>0</v>
      </c>
      <c r="BL505" s="18" t="s">
        <v>530</v>
      </c>
      <c r="BM505" s="240" t="s">
        <v>2481</v>
      </c>
    </row>
    <row r="506" s="2" customFormat="1">
      <c r="A506" s="39"/>
      <c r="B506" s="40"/>
      <c r="C506" s="41"/>
      <c r="D506" s="242" t="s">
        <v>359</v>
      </c>
      <c r="E506" s="41"/>
      <c r="F506" s="243" t="s">
        <v>8936</v>
      </c>
      <c r="G506" s="41"/>
      <c r="H506" s="41"/>
      <c r="I506" s="244"/>
      <c r="J506" s="41"/>
      <c r="K506" s="41"/>
      <c r="L506" s="45"/>
      <c r="M506" s="245"/>
      <c r="N506" s="246"/>
      <c r="O506" s="92"/>
      <c r="P506" s="92"/>
      <c r="Q506" s="92"/>
      <c r="R506" s="92"/>
      <c r="S506" s="92"/>
      <c r="T506" s="93"/>
      <c r="U506" s="39"/>
      <c r="V506" s="39"/>
      <c r="W506" s="39"/>
      <c r="X506" s="39"/>
      <c r="Y506" s="39"/>
      <c r="Z506" s="39"/>
      <c r="AA506" s="39"/>
      <c r="AB506" s="39"/>
      <c r="AC506" s="39"/>
      <c r="AD506" s="39"/>
      <c r="AE506" s="39"/>
      <c r="AT506" s="18" t="s">
        <v>359</v>
      </c>
      <c r="AU506" s="18" t="s">
        <v>86</v>
      </c>
    </row>
    <row r="507" s="15" customFormat="1">
      <c r="A507" s="15"/>
      <c r="B507" s="269"/>
      <c r="C507" s="270"/>
      <c r="D507" s="242" t="s">
        <v>361</v>
      </c>
      <c r="E507" s="271" t="s">
        <v>1</v>
      </c>
      <c r="F507" s="272" t="s">
        <v>8764</v>
      </c>
      <c r="G507" s="270"/>
      <c r="H507" s="271" t="s">
        <v>1</v>
      </c>
      <c r="I507" s="273"/>
      <c r="J507" s="270"/>
      <c r="K507" s="270"/>
      <c r="L507" s="274"/>
      <c r="M507" s="275"/>
      <c r="N507" s="276"/>
      <c r="O507" s="276"/>
      <c r="P507" s="276"/>
      <c r="Q507" s="276"/>
      <c r="R507" s="276"/>
      <c r="S507" s="276"/>
      <c r="T507" s="277"/>
      <c r="U507" s="15"/>
      <c r="V507" s="15"/>
      <c r="W507" s="15"/>
      <c r="X507" s="15"/>
      <c r="Y507" s="15"/>
      <c r="Z507" s="15"/>
      <c r="AA507" s="15"/>
      <c r="AB507" s="15"/>
      <c r="AC507" s="15"/>
      <c r="AD507" s="15"/>
      <c r="AE507" s="15"/>
      <c r="AT507" s="278" t="s">
        <v>361</v>
      </c>
      <c r="AU507" s="278" t="s">
        <v>86</v>
      </c>
      <c r="AV507" s="15" t="s">
        <v>84</v>
      </c>
      <c r="AW507" s="15" t="s">
        <v>32</v>
      </c>
      <c r="AX507" s="15" t="s">
        <v>76</v>
      </c>
      <c r="AY507" s="278" t="s">
        <v>350</v>
      </c>
    </row>
    <row r="508" s="15" customFormat="1">
      <c r="A508" s="15"/>
      <c r="B508" s="269"/>
      <c r="C508" s="270"/>
      <c r="D508" s="242" t="s">
        <v>361</v>
      </c>
      <c r="E508" s="271" t="s">
        <v>1</v>
      </c>
      <c r="F508" s="272" t="s">
        <v>8903</v>
      </c>
      <c r="G508" s="270"/>
      <c r="H508" s="271" t="s">
        <v>1</v>
      </c>
      <c r="I508" s="273"/>
      <c r="J508" s="270"/>
      <c r="K508" s="270"/>
      <c r="L508" s="274"/>
      <c r="M508" s="275"/>
      <c r="N508" s="276"/>
      <c r="O508" s="276"/>
      <c r="P508" s="276"/>
      <c r="Q508" s="276"/>
      <c r="R508" s="276"/>
      <c r="S508" s="276"/>
      <c r="T508" s="277"/>
      <c r="U508" s="15"/>
      <c r="V508" s="15"/>
      <c r="W508" s="15"/>
      <c r="X508" s="15"/>
      <c r="Y508" s="15"/>
      <c r="Z508" s="15"/>
      <c r="AA508" s="15"/>
      <c r="AB508" s="15"/>
      <c r="AC508" s="15"/>
      <c r="AD508" s="15"/>
      <c r="AE508" s="15"/>
      <c r="AT508" s="278" t="s">
        <v>361</v>
      </c>
      <c r="AU508" s="278" t="s">
        <v>86</v>
      </c>
      <c r="AV508" s="15" t="s">
        <v>84</v>
      </c>
      <c r="AW508" s="15" t="s">
        <v>32</v>
      </c>
      <c r="AX508" s="15" t="s">
        <v>76</v>
      </c>
      <c r="AY508" s="278" t="s">
        <v>350</v>
      </c>
    </row>
    <row r="509" s="13" customFormat="1">
      <c r="A509" s="13"/>
      <c r="B509" s="247"/>
      <c r="C509" s="248"/>
      <c r="D509" s="242" t="s">
        <v>361</v>
      </c>
      <c r="E509" s="249" t="s">
        <v>1</v>
      </c>
      <c r="F509" s="250" t="s">
        <v>8937</v>
      </c>
      <c r="G509" s="248"/>
      <c r="H509" s="251">
        <v>300</v>
      </c>
      <c r="I509" s="252"/>
      <c r="J509" s="248"/>
      <c r="K509" s="248"/>
      <c r="L509" s="253"/>
      <c r="M509" s="254"/>
      <c r="N509" s="255"/>
      <c r="O509" s="255"/>
      <c r="P509" s="255"/>
      <c r="Q509" s="255"/>
      <c r="R509" s="255"/>
      <c r="S509" s="255"/>
      <c r="T509" s="256"/>
      <c r="U509" s="13"/>
      <c r="V509" s="13"/>
      <c r="W509" s="13"/>
      <c r="X509" s="13"/>
      <c r="Y509" s="13"/>
      <c r="Z509" s="13"/>
      <c r="AA509" s="13"/>
      <c r="AB509" s="13"/>
      <c r="AC509" s="13"/>
      <c r="AD509" s="13"/>
      <c r="AE509" s="13"/>
      <c r="AT509" s="257" t="s">
        <v>361</v>
      </c>
      <c r="AU509" s="257" t="s">
        <v>86</v>
      </c>
      <c r="AV509" s="13" t="s">
        <v>86</v>
      </c>
      <c r="AW509" s="13" t="s">
        <v>32</v>
      </c>
      <c r="AX509" s="13" t="s">
        <v>76</v>
      </c>
      <c r="AY509" s="257" t="s">
        <v>350</v>
      </c>
    </row>
    <row r="510" s="14" customFormat="1">
      <c r="A510" s="14"/>
      <c r="B510" s="258"/>
      <c r="C510" s="259"/>
      <c r="D510" s="242" t="s">
        <v>361</v>
      </c>
      <c r="E510" s="260" t="s">
        <v>1</v>
      </c>
      <c r="F510" s="261" t="s">
        <v>364</v>
      </c>
      <c r="G510" s="259"/>
      <c r="H510" s="262">
        <v>300</v>
      </c>
      <c r="I510" s="263"/>
      <c r="J510" s="259"/>
      <c r="K510" s="259"/>
      <c r="L510" s="264"/>
      <c r="M510" s="265"/>
      <c r="N510" s="266"/>
      <c r="O510" s="266"/>
      <c r="P510" s="266"/>
      <c r="Q510" s="266"/>
      <c r="R510" s="266"/>
      <c r="S510" s="266"/>
      <c r="T510" s="267"/>
      <c r="U510" s="14"/>
      <c r="V510" s="14"/>
      <c r="W510" s="14"/>
      <c r="X510" s="14"/>
      <c r="Y510" s="14"/>
      <c r="Z510" s="14"/>
      <c r="AA510" s="14"/>
      <c r="AB510" s="14"/>
      <c r="AC510" s="14"/>
      <c r="AD510" s="14"/>
      <c r="AE510" s="14"/>
      <c r="AT510" s="268" t="s">
        <v>361</v>
      </c>
      <c r="AU510" s="268" t="s">
        <v>86</v>
      </c>
      <c r="AV510" s="14" t="s">
        <v>357</v>
      </c>
      <c r="AW510" s="14" t="s">
        <v>32</v>
      </c>
      <c r="AX510" s="14" t="s">
        <v>84</v>
      </c>
      <c r="AY510" s="268" t="s">
        <v>350</v>
      </c>
    </row>
    <row r="511" s="2" customFormat="1" ht="16.5" customHeight="1">
      <c r="A511" s="39"/>
      <c r="B511" s="40"/>
      <c r="C511" s="229" t="s">
        <v>902</v>
      </c>
      <c r="D511" s="229" t="s">
        <v>352</v>
      </c>
      <c r="E511" s="230" t="s">
        <v>8938</v>
      </c>
      <c r="F511" s="231" t="s">
        <v>8939</v>
      </c>
      <c r="G511" s="232" t="s">
        <v>551</v>
      </c>
      <c r="H511" s="233">
        <v>30</v>
      </c>
      <c r="I511" s="234"/>
      <c r="J511" s="235">
        <f>ROUND(I511*H511,2)</f>
        <v>0</v>
      </c>
      <c r="K511" s="231" t="s">
        <v>385</v>
      </c>
      <c r="L511" s="45"/>
      <c r="M511" s="236" t="s">
        <v>1</v>
      </c>
      <c r="N511" s="237" t="s">
        <v>41</v>
      </c>
      <c r="O511" s="92"/>
      <c r="P511" s="238">
        <f>O511*H511</f>
        <v>0</v>
      </c>
      <c r="Q511" s="238">
        <v>0</v>
      </c>
      <c r="R511" s="238">
        <f>Q511*H511</f>
        <v>0</v>
      </c>
      <c r="S511" s="238">
        <v>0</v>
      </c>
      <c r="T511" s="239">
        <f>S511*H511</f>
        <v>0</v>
      </c>
      <c r="U511" s="39"/>
      <c r="V511" s="39"/>
      <c r="W511" s="39"/>
      <c r="X511" s="39"/>
      <c r="Y511" s="39"/>
      <c r="Z511" s="39"/>
      <c r="AA511" s="39"/>
      <c r="AB511" s="39"/>
      <c r="AC511" s="39"/>
      <c r="AD511" s="39"/>
      <c r="AE511" s="39"/>
      <c r="AR511" s="240" t="s">
        <v>530</v>
      </c>
      <c r="AT511" s="240" t="s">
        <v>352</v>
      </c>
      <c r="AU511" s="240" t="s">
        <v>86</v>
      </c>
      <c r="AY511" s="18" t="s">
        <v>350</v>
      </c>
      <c r="BE511" s="241">
        <f>IF(N511="základní",J511,0)</f>
        <v>0</v>
      </c>
      <c r="BF511" s="241">
        <f>IF(N511="snížená",J511,0)</f>
        <v>0</v>
      </c>
      <c r="BG511" s="241">
        <f>IF(N511="zákl. přenesená",J511,0)</f>
        <v>0</v>
      </c>
      <c r="BH511" s="241">
        <f>IF(N511="sníž. přenesená",J511,0)</f>
        <v>0</v>
      </c>
      <c r="BI511" s="241">
        <f>IF(N511="nulová",J511,0)</f>
        <v>0</v>
      </c>
      <c r="BJ511" s="18" t="s">
        <v>84</v>
      </c>
      <c r="BK511" s="241">
        <f>ROUND(I511*H511,2)</f>
        <v>0</v>
      </c>
      <c r="BL511" s="18" t="s">
        <v>530</v>
      </c>
      <c r="BM511" s="240" t="s">
        <v>2493</v>
      </c>
    </row>
    <row r="512" s="2" customFormat="1">
      <c r="A512" s="39"/>
      <c r="B512" s="40"/>
      <c r="C512" s="41"/>
      <c r="D512" s="242" t="s">
        <v>359</v>
      </c>
      <c r="E512" s="41"/>
      <c r="F512" s="243" t="s">
        <v>8939</v>
      </c>
      <c r="G512" s="41"/>
      <c r="H512" s="41"/>
      <c r="I512" s="244"/>
      <c r="J512" s="41"/>
      <c r="K512" s="41"/>
      <c r="L512" s="45"/>
      <c r="M512" s="245"/>
      <c r="N512" s="246"/>
      <c r="O512" s="92"/>
      <c r="P512" s="92"/>
      <c r="Q512" s="92"/>
      <c r="R512" s="92"/>
      <c r="S512" s="92"/>
      <c r="T512" s="93"/>
      <c r="U512" s="39"/>
      <c r="V512" s="39"/>
      <c r="W512" s="39"/>
      <c r="X512" s="39"/>
      <c r="Y512" s="39"/>
      <c r="Z512" s="39"/>
      <c r="AA512" s="39"/>
      <c r="AB512" s="39"/>
      <c r="AC512" s="39"/>
      <c r="AD512" s="39"/>
      <c r="AE512" s="39"/>
      <c r="AT512" s="18" t="s">
        <v>359</v>
      </c>
      <c r="AU512" s="18" t="s">
        <v>86</v>
      </c>
    </row>
    <row r="513" s="15" customFormat="1">
      <c r="A513" s="15"/>
      <c r="B513" s="269"/>
      <c r="C513" s="270"/>
      <c r="D513" s="242" t="s">
        <v>361</v>
      </c>
      <c r="E513" s="271" t="s">
        <v>1</v>
      </c>
      <c r="F513" s="272" t="s">
        <v>8764</v>
      </c>
      <c r="G513" s="270"/>
      <c r="H513" s="271" t="s">
        <v>1</v>
      </c>
      <c r="I513" s="273"/>
      <c r="J513" s="270"/>
      <c r="K513" s="270"/>
      <c r="L513" s="274"/>
      <c r="M513" s="275"/>
      <c r="N513" s="276"/>
      <c r="O513" s="276"/>
      <c r="P513" s="276"/>
      <c r="Q513" s="276"/>
      <c r="R513" s="276"/>
      <c r="S513" s="276"/>
      <c r="T513" s="277"/>
      <c r="U513" s="15"/>
      <c r="V513" s="15"/>
      <c r="W513" s="15"/>
      <c r="X513" s="15"/>
      <c r="Y513" s="15"/>
      <c r="Z513" s="15"/>
      <c r="AA513" s="15"/>
      <c r="AB513" s="15"/>
      <c r="AC513" s="15"/>
      <c r="AD513" s="15"/>
      <c r="AE513" s="15"/>
      <c r="AT513" s="278" t="s">
        <v>361</v>
      </c>
      <c r="AU513" s="278" t="s">
        <v>86</v>
      </c>
      <c r="AV513" s="15" t="s">
        <v>84</v>
      </c>
      <c r="AW513" s="15" t="s">
        <v>32</v>
      </c>
      <c r="AX513" s="15" t="s">
        <v>76</v>
      </c>
      <c r="AY513" s="278" t="s">
        <v>350</v>
      </c>
    </row>
    <row r="514" s="15" customFormat="1">
      <c r="A514" s="15"/>
      <c r="B514" s="269"/>
      <c r="C514" s="270"/>
      <c r="D514" s="242" t="s">
        <v>361</v>
      </c>
      <c r="E514" s="271" t="s">
        <v>1</v>
      </c>
      <c r="F514" s="272" t="s">
        <v>8860</v>
      </c>
      <c r="G514" s="270"/>
      <c r="H514" s="271" t="s">
        <v>1</v>
      </c>
      <c r="I514" s="273"/>
      <c r="J514" s="270"/>
      <c r="K514" s="270"/>
      <c r="L514" s="274"/>
      <c r="M514" s="275"/>
      <c r="N514" s="276"/>
      <c r="O514" s="276"/>
      <c r="P514" s="276"/>
      <c r="Q514" s="276"/>
      <c r="R514" s="276"/>
      <c r="S514" s="276"/>
      <c r="T514" s="277"/>
      <c r="U514" s="15"/>
      <c r="V514" s="15"/>
      <c r="W514" s="15"/>
      <c r="X514" s="15"/>
      <c r="Y514" s="15"/>
      <c r="Z514" s="15"/>
      <c r="AA514" s="15"/>
      <c r="AB514" s="15"/>
      <c r="AC514" s="15"/>
      <c r="AD514" s="15"/>
      <c r="AE514" s="15"/>
      <c r="AT514" s="278" t="s">
        <v>361</v>
      </c>
      <c r="AU514" s="278" t="s">
        <v>86</v>
      </c>
      <c r="AV514" s="15" t="s">
        <v>84</v>
      </c>
      <c r="AW514" s="15" t="s">
        <v>32</v>
      </c>
      <c r="AX514" s="15" t="s">
        <v>76</v>
      </c>
      <c r="AY514" s="278" t="s">
        <v>350</v>
      </c>
    </row>
    <row r="515" s="13" customFormat="1">
      <c r="A515" s="13"/>
      <c r="B515" s="247"/>
      <c r="C515" s="248"/>
      <c r="D515" s="242" t="s">
        <v>361</v>
      </c>
      <c r="E515" s="249" t="s">
        <v>1</v>
      </c>
      <c r="F515" s="250" t="s">
        <v>8897</v>
      </c>
      <c r="G515" s="248"/>
      <c r="H515" s="251">
        <v>30</v>
      </c>
      <c r="I515" s="252"/>
      <c r="J515" s="248"/>
      <c r="K515" s="248"/>
      <c r="L515" s="253"/>
      <c r="M515" s="254"/>
      <c r="N515" s="255"/>
      <c r="O515" s="255"/>
      <c r="P515" s="255"/>
      <c r="Q515" s="255"/>
      <c r="R515" s="255"/>
      <c r="S515" s="255"/>
      <c r="T515" s="256"/>
      <c r="U515" s="13"/>
      <c r="V515" s="13"/>
      <c r="W515" s="13"/>
      <c r="X515" s="13"/>
      <c r="Y515" s="13"/>
      <c r="Z515" s="13"/>
      <c r="AA515" s="13"/>
      <c r="AB515" s="13"/>
      <c r="AC515" s="13"/>
      <c r="AD515" s="13"/>
      <c r="AE515" s="13"/>
      <c r="AT515" s="257" t="s">
        <v>361</v>
      </c>
      <c r="AU515" s="257" t="s">
        <v>86</v>
      </c>
      <c r="AV515" s="13" t="s">
        <v>86</v>
      </c>
      <c r="AW515" s="13" t="s">
        <v>32</v>
      </c>
      <c r="AX515" s="13" t="s">
        <v>76</v>
      </c>
      <c r="AY515" s="257" t="s">
        <v>350</v>
      </c>
    </row>
    <row r="516" s="14" customFormat="1">
      <c r="A516" s="14"/>
      <c r="B516" s="258"/>
      <c r="C516" s="259"/>
      <c r="D516" s="242" t="s">
        <v>361</v>
      </c>
      <c r="E516" s="260" t="s">
        <v>1</v>
      </c>
      <c r="F516" s="261" t="s">
        <v>364</v>
      </c>
      <c r="G516" s="259"/>
      <c r="H516" s="262">
        <v>30</v>
      </c>
      <c r="I516" s="263"/>
      <c r="J516" s="259"/>
      <c r="K516" s="259"/>
      <c r="L516" s="264"/>
      <c r="M516" s="265"/>
      <c r="N516" s="266"/>
      <c r="O516" s="266"/>
      <c r="P516" s="266"/>
      <c r="Q516" s="266"/>
      <c r="R516" s="266"/>
      <c r="S516" s="266"/>
      <c r="T516" s="267"/>
      <c r="U516" s="14"/>
      <c r="V516" s="14"/>
      <c r="W516" s="14"/>
      <c r="X516" s="14"/>
      <c r="Y516" s="14"/>
      <c r="Z516" s="14"/>
      <c r="AA516" s="14"/>
      <c r="AB516" s="14"/>
      <c r="AC516" s="14"/>
      <c r="AD516" s="14"/>
      <c r="AE516" s="14"/>
      <c r="AT516" s="268" t="s">
        <v>361</v>
      </c>
      <c r="AU516" s="268" t="s">
        <v>86</v>
      </c>
      <c r="AV516" s="14" t="s">
        <v>357</v>
      </c>
      <c r="AW516" s="14" t="s">
        <v>32</v>
      </c>
      <c r="AX516" s="14" t="s">
        <v>84</v>
      </c>
      <c r="AY516" s="268" t="s">
        <v>350</v>
      </c>
    </row>
    <row r="517" s="2" customFormat="1" ht="24.15" customHeight="1">
      <c r="A517" s="39"/>
      <c r="B517" s="40"/>
      <c r="C517" s="229" t="s">
        <v>1859</v>
      </c>
      <c r="D517" s="229" t="s">
        <v>352</v>
      </c>
      <c r="E517" s="230" t="s">
        <v>8940</v>
      </c>
      <c r="F517" s="231" t="s">
        <v>8941</v>
      </c>
      <c r="G517" s="232" t="s">
        <v>497</v>
      </c>
      <c r="H517" s="233">
        <v>159</v>
      </c>
      <c r="I517" s="234"/>
      <c r="J517" s="235">
        <f>ROUND(I517*H517,2)</f>
        <v>0</v>
      </c>
      <c r="K517" s="231" t="s">
        <v>385</v>
      </c>
      <c r="L517" s="45"/>
      <c r="M517" s="236" t="s">
        <v>1</v>
      </c>
      <c r="N517" s="237" t="s">
        <v>41</v>
      </c>
      <c r="O517" s="92"/>
      <c r="P517" s="238">
        <f>O517*H517</f>
        <v>0</v>
      </c>
      <c r="Q517" s="238">
        <v>0</v>
      </c>
      <c r="R517" s="238">
        <f>Q517*H517</f>
        <v>0</v>
      </c>
      <c r="S517" s="238">
        <v>0</v>
      </c>
      <c r="T517" s="239">
        <f>S517*H517</f>
        <v>0</v>
      </c>
      <c r="U517" s="39"/>
      <c r="V517" s="39"/>
      <c r="W517" s="39"/>
      <c r="X517" s="39"/>
      <c r="Y517" s="39"/>
      <c r="Z517" s="39"/>
      <c r="AA517" s="39"/>
      <c r="AB517" s="39"/>
      <c r="AC517" s="39"/>
      <c r="AD517" s="39"/>
      <c r="AE517" s="39"/>
      <c r="AR517" s="240" t="s">
        <v>530</v>
      </c>
      <c r="AT517" s="240" t="s">
        <v>352</v>
      </c>
      <c r="AU517" s="240" t="s">
        <v>86</v>
      </c>
      <c r="AY517" s="18" t="s">
        <v>350</v>
      </c>
      <c r="BE517" s="241">
        <f>IF(N517="základní",J517,0)</f>
        <v>0</v>
      </c>
      <c r="BF517" s="241">
        <f>IF(N517="snížená",J517,0)</f>
        <v>0</v>
      </c>
      <c r="BG517" s="241">
        <f>IF(N517="zákl. přenesená",J517,0)</f>
        <v>0</v>
      </c>
      <c r="BH517" s="241">
        <f>IF(N517="sníž. přenesená",J517,0)</f>
        <v>0</v>
      </c>
      <c r="BI517" s="241">
        <f>IF(N517="nulová",J517,0)</f>
        <v>0</v>
      </c>
      <c r="BJ517" s="18" t="s">
        <v>84</v>
      </c>
      <c r="BK517" s="241">
        <f>ROUND(I517*H517,2)</f>
        <v>0</v>
      </c>
      <c r="BL517" s="18" t="s">
        <v>530</v>
      </c>
      <c r="BM517" s="240" t="s">
        <v>2504</v>
      </c>
    </row>
    <row r="518" s="2" customFormat="1">
      <c r="A518" s="39"/>
      <c r="B518" s="40"/>
      <c r="C518" s="41"/>
      <c r="D518" s="242" t="s">
        <v>359</v>
      </c>
      <c r="E518" s="41"/>
      <c r="F518" s="243" t="s">
        <v>8941</v>
      </c>
      <c r="G518" s="41"/>
      <c r="H518" s="41"/>
      <c r="I518" s="244"/>
      <c r="J518" s="41"/>
      <c r="K518" s="41"/>
      <c r="L518" s="45"/>
      <c r="M518" s="245"/>
      <c r="N518" s="246"/>
      <c r="O518" s="92"/>
      <c r="P518" s="92"/>
      <c r="Q518" s="92"/>
      <c r="R518" s="92"/>
      <c r="S518" s="92"/>
      <c r="T518" s="93"/>
      <c r="U518" s="39"/>
      <c r="V518" s="39"/>
      <c r="W518" s="39"/>
      <c r="X518" s="39"/>
      <c r="Y518" s="39"/>
      <c r="Z518" s="39"/>
      <c r="AA518" s="39"/>
      <c r="AB518" s="39"/>
      <c r="AC518" s="39"/>
      <c r="AD518" s="39"/>
      <c r="AE518" s="39"/>
      <c r="AT518" s="18" t="s">
        <v>359</v>
      </c>
      <c r="AU518" s="18" t="s">
        <v>86</v>
      </c>
    </row>
    <row r="519" s="15" customFormat="1">
      <c r="A519" s="15"/>
      <c r="B519" s="269"/>
      <c r="C519" s="270"/>
      <c r="D519" s="242" t="s">
        <v>361</v>
      </c>
      <c r="E519" s="271" t="s">
        <v>1</v>
      </c>
      <c r="F519" s="272" t="s">
        <v>8764</v>
      </c>
      <c r="G519" s="270"/>
      <c r="H519" s="271" t="s">
        <v>1</v>
      </c>
      <c r="I519" s="273"/>
      <c r="J519" s="270"/>
      <c r="K519" s="270"/>
      <c r="L519" s="274"/>
      <c r="M519" s="275"/>
      <c r="N519" s="276"/>
      <c r="O519" s="276"/>
      <c r="P519" s="276"/>
      <c r="Q519" s="276"/>
      <c r="R519" s="276"/>
      <c r="S519" s="276"/>
      <c r="T519" s="277"/>
      <c r="U519" s="15"/>
      <c r="V519" s="15"/>
      <c r="W519" s="15"/>
      <c r="X519" s="15"/>
      <c r="Y519" s="15"/>
      <c r="Z519" s="15"/>
      <c r="AA519" s="15"/>
      <c r="AB519" s="15"/>
      <c r="AC519" s="15"/>
      <c r="AD519" s="15"/>
      <c r="AE519" s="15"/>
      <c r="AT519" s="278" t="s">
        <v>361</v>
      </c>
      <c r="AU519" s="278" t="s">
        <v>86</v>
      </c>
      <c r="AV519" s="15" t="s">
        <v>84</v>
      </c>
      <c r="AW519" s="15" t="s">
        <v>32</v>
      </c>
      <c r="AX519" s="15" t="s">
        <v>76</v>
      </c>
      <c r="AY519" s="278" t="s">
        <v>350</v>
      </c>
    </row>
    <row r="520" s="13" customFormat="1">
      <c r="A520" s="13"/>
      <c r="B520" s="247"/>
      <c r="C520" s="248"/>
      <c r="D520" s="242" t="s">
        <v>361</v>
      </c>
      <c r="E520" s="249" t="s">
        <v>1</v>
      </c>
      <c r="F520" s="250" t="s">
        <v>8942</v>
      </c>
      <c r="G520" s="248"/>
      <c r="H520" s="251">
        <v>159</v>
      </c>
      <c r="I520" s="252"/>
      <c r="J520" s="248"/>
      <c r="K520" s="248"/>
      <c r="L520" s="253"/>
      <c r="M520" s="254"/>
      <c r="N520" s="255"/>
      <c r="O520" s="255"/>
      <c r="P520" s="255"/>
      <c r="Q520" s="255"/>
      <c r="R520" s="255"/>
      <c r="S520" s="255"/>
      <c r="T520" s="256"/>
      <c r="U520" s="13"/>
      <c r="V520" s="13"/>
      <c r="W520" s="13"/>
      <c r="X520" s="13"/>
      <c r="Y520" s="13"/>
      <c r="Z520" s="13"/>
      <c r="AA520" s="13"/>
      <c r="AB520" s="13"/>
      <c r="AC520" s="13"/>
      <c r="AD520" s="13"/>
      <c r="AE520" s="13"/>
      <c r="AT520" s="257" t="s">
        <v>361</v>
      </c>
      <c r="AU520" s="257" t="s">
        <v>86</v>
      </c>
      <c r="AV520" s="13" t="s">
        <v>86</v>
      </c>
      <c r="AW520" s="13" t="s">
        <v>32</v>
      </c>
      <c r="AX520" s="13" t="s">
        <v>76</v>
      </c>
      <c r="AY520" s="257" t="s">
        <v>350</v>
      </c>
    </row>
    <row r="521" s="14" customFormat="1">
      <c r="A521" s="14"/>
      <c r="B521" s="258"/>
      <c r="C521" s="259"/>
      <c r="D521" s="242" t="s">
        <v>361</v>
      </c>
      <c r="E521" s="260" t="s">
        <v>1</v>
      </c>
      <c r="F521" s="261" t="s">
        <v>364</v>
      </c>
      <c r="G521" s="259"/>
      <c r="H521" s="262">
        <v>159</v>
      </c>
      <c r="I521" s="263"/>
      <c r="J521" s="259"/>
      <c r="K521" s="259"/>
      <c r="L521" s="264"/>
      <c r="M521" s="265"/>
      <c r="N521" s="266"/>
      <c r="O521" s="266"/>
      <c r="P521" s="266"/>
      <c r="Q521" s="266"/>
      <c r="R521" s="266"/>
      <c r="S521" s="266"/>
      <c r="T521" s="267"/>
      <c r="U521" s="14"/>
      <c r="V521" s="14"/>
      <c r="W521" s="14"/>
      <c r="X521" s="14"/>
      <c r="Y521" s="14"/>
      <c r="Z521" s="14"/>
      <c r="AA521" s="14"/>
      <c r="AB521" s="14"/>
      <c r="AC521" s="14"/>
      <c r="AD521" s="14"/>
      <c r="AE521" s="14"/>
      <c r="AT521" s="268" t="s">
        <v>361</v>
      </c>
      <c r="AU521" s="268" t="s">
        <v>86</v>
      </c>
      <c r="AV521" s="14" t="s">
        <v>357</v>
      </c>
      <c r="AW521" s="14" t="s">
        <v>32</v>
      </c>
      <c r="AX521" s="14" t="s">
        <v>84</v>
      </c>
      <c r="AY521" s="268" t="s">
        <v>350</v>
      </c>
    </row>
    <row r="522" s="2" customFormat="1" ht="24.15" customHeight="1">
      <c r="A522" s="39"/>
      <c r="B522" s="40"/>
      <c r="C522" s="229" t="s">
        <v>1864</v>
      </c>
      <c r="D522" s="229" t="s">
        <v>352</v>
      </c>
      <c r="E522" s="230" t="s">
        <v>8943</v>
      </c>
      <c r="F522" s="231" t="s">
        <v>8944</v>
      </c>
      <c r="G522" s="232" t="s">
        <v>497</v>
      </c>
      <c r="H522" s="233">
        <v>14</v>
      </c>
      <c r="I522" s="234"/>
      <c r="J522" s="235">
        <f>ROUND(I522*H522,2)</f>
        <v>0</v>
      </c>
      <c r="K522" s="231" t="s">
        <v>385</v>
      </c>
      <c r="L522" s="45"/>
      <c r="M522" s="236" t="s">
        <v>1</v>
      </c>
      <c r="N522" s="237" t="s">
        <v>41</v>
      </c>
      <c r="O522" s="92"/>
      <c r="P522" s="238">
        <f>O522*H522</f>
        <v>0</v>
      </c>
      <c r="Q522" s="238">
        <v>0</v>
      </c>
      <c r="R522" s="238">
        <f>Q522*H522</f>
        <v>0</v>
      </c>
      <c r="S522" s="238">
        <v>0</v>
      </c>
      <c r="T522" s="239">
        <f>S522*H522</f>
        <v>0</v>
      </c>
      <c r="U522" s="39"/>
      <c r="V522" s="39"/>
      <c r="W522" s="39"/>
      <c r="X522" s="39"/>
      <c r="Y522" s="39"/>
      <c r="Z522" s="39"/>
      <c r="AA522" s="39"/>
      <c r="AB522" s="39"/>
      <c r="AC522" s="39"/>
      <c r="AD522" s="39"/>
      <c r="AE522" s="39"/>
      <c r="AR522" s="240" t="s">
        <v>530</v>
      </c>
      <c r="AT522" s="240" t="s">
        <v>352</v>
      </c>
      <c r="AU522" s="240" t="s">
        <v>86</v>
      </c>
      <c r="AY522" s="18" t="s">
        <v>350</v>
      </c>
      <c r="BE522" s="241">
        <f>IF(N522="základní",J522,0)</f>
        <v>0</v>
      </c>
      <c r="BF522" s="241">
        <f>IF(N522="snížená",J522,0)</f>
        <v>0</v>
      </c>
      <c r="BG522" s="241">
        <f>IF(N522="zákl. přenesená",J522,0)</f>
        <v>0</v>
      </c>
      <c r="BH522" s="241">
        <f>IF(N522="sníž. přenesená",J522,0)</f>
        <v>0</v>
      </c>
      <c r="BI522" s="241">
        <f>IF(N522="nulová",J522,0)</f>
        <v>0</v>
      </c>
      <c r="BJ522" s="18" t="s">
        <v>84</v>
      </c>
      <c r="BK522" s="241">
        <f>ROUND(I522*H522,2)</f>
        <v>0</v>
      </c>
      <c r="BL522" s="18" t="s">
        <v>530</v>
      </c>
      <c r="BM522" s="240" t="s">
        <v>2516</v>
      </c>
    </row>
    <row r="523" s="2" customFormat="1">
      <c r="A523" s="39"/>
      <c r="B523" s="40"/>
      <c r="C523" s="41"/>
      <c r="D523" s="242" t="s">
        <v>359</v>
      </c>
      <c r="E523" s="41"/>
      <c r="F523" s="243" t="s">
        <v>8944</v>
      </c>
      <c r="G523" s="41"/>
      <c r="H523" s="41"/>
      <c r="I523" s="244"/>
      <c r="J523" s="41"/>
      <c r="K523" s="41"/>
      <c r="L523" s="45"/>
      <c r="M523" s="245"/>
      <c r="N523" s="246"/>
      <c r="O523" s="92"/>
      <c r="P523" s="92"/>
      <c r="Q523" s="92"/>
      <c r="R523" s="92"/>
      <c r="S523" s="92"/>
      <c r="T523" s="93"/>
      <c r="U523" s="39"/>
      <c r="V523" s="39"/>
      <c r="W523" s="39"/>
      <c r="X523" s="39"/>
      <c r="Y523" s="39"/>
      <c r="Z523" s="39"/>
      <c r="AA523" s="39"/>
      <c r="AB523" s="39"/>
      <c r="AC523" s="39"/>
      <c r="AD523" s="39"/>
      <c r="AE523" s="39"/>
      <c r="AT523" s="18" t="s">
        <v>359</v>
      </c>
      <c r="AU523" s="18" t="s">
        <v>86</v>
      </c>
    </row>
    <row r="524" s="15" customFormat="1">
      <c r="A524" s="15"/>
      <c r="B524" s="269"/>
      <c r="C524" s="270"/>
      <c r="D524" s="242" t="s">
        <v>361</v>
      </c>
      <c r="E524" s="271" t="s">
        <v>1</v>
      </c>
      <c r="F524" s="272" t="s">
        <v>8764</v>
      </c>
      <c r="G524" s="270"/>
      <c r="H524" s="271" t="s">
        <v>1</v>
      </c>
      <c r="I524" s="273"/>
      <c r="J524" s="270"/>
      <c r="K524" s="270"/>
      <c r="L524" s="274"/>
      <c r="M524" s="275"/>
      <c r="N524" s="276"/>
      <c r="O524" s="276"/>
      <c r="P524" s="276"/>
      <c r="Q524" s="276"/>
      <c r="R524" s="276"/>
      <c r="S524" s="276"/>
      <c r="T524" s="277"/>
      <c r="U524" s="15"/>
      <c r="V524" s="15"/>
      <c r="W524" s="15"/>
      <c r="X524" s="15"/>
      <c r="Y524" s="15"/>
      <c r="Z524" s="15"/>
      <c r="AA524" s="15"/>
      <c r="AB524" s="15"/>
      <c r="AC524" s="15"/>
      <c r="AD524" s="15"/>
      <c r="AE524" s="15"/>
      <c r="AT524" s="278" t="s">
        <v>361</v>
      </c>
      <c r="AU524" s="278" t="s">
        <v>86</v>
      </c>
      <c r="AV524" s="15" t="s">
        <v>84</v>
      </c>
      <c r="AW524" s="15" t="s">
        <v>32</v>
      </c>
      <c r="AX524" s="15" t="s">
        <v>76</v>
      </c>
      <c r="AY524" s="278" t="s">
        <v>350</v>
      </c>
    </row>
    <row r="525" s="15" customFormat="1">
      <c r="A525" s="15"/>
      <c r="B525" s="269"/>
      <c r="C525" s="270"/>
      <c r="D525" s="242" t="s">
        <v>361</v>
      </c>
      <c r="E525" s="271" t="s">
        <v>1</v>
      </c>
      <c r="F525" s="272" t="s">
        <v>8903</v>
      </c>
      <c r="G525" s="270"/>
      <c r="H525" s="271" t="s">
        <v>1</v>
      </c>
      <c r="I525" s="273"/>
      <c r="J525" s="270"/>
      <c r="K525" s="270"/>
      <c r="L525" s="274"/>
      <c r="M525" s="275"/>
      <c r="N525" s="276"/>
      <c r="O525" s="276"/>
      <c r="P525" s="276"/>
      <c r="Q525" s="276"/>
      <c r="R525" s="276"/>
      <c r="S525" s="276"/>
      <c r="T525" s="277"/>
      <c r="U525" s="15"/>
      <c r="V525" s="15"/>
      <c r="W525" s="15"/>
      <c r="X525" s="15"/>
      <c r="Y525" s="15"/>
      <c r="Z525" s="15"/>
      <c r="AA525" s="15"/>
      <c r="AB525" s="15"/>
      <c r="AC525" s="15"/>
      <c r="AD525" s="15"/>
      <c r="AE525" s="15"/>
      <c r="AT525" s="278" t="s">
        <v>361</v>
      </c>
      <c r="AU525" s="278" t="s">
        <v>86</v>
      </c>
      <c r="AV525" s="15" t="s">
        <v>84</v>
      </c>
      <c r="AW525" s="15" t="s">
        <v>32</v>
      </c>
      <c r="AX525" s="15" t="s">
        <v>76</v>
      </c>
      <c r="AY525" s="278" t="s">
        <v>350</v>
      </c>
    </row>
    <row r="526" s="13" customFormat="1">
      <c r="A526" s="13"/>
      <c r="B526" s="247"/>
      <c r="C526" s="248"/>
      <c r="D526" s="242" t="s">
        <v>361</v>
      </c>
      <c r="E526" s="249" t="s">
        <v>1</v>
      </c>
      <c r="F526" s="250" t="s">
        <v>512</v>
      </c>
      <c r="G526" s="248"/>
      <c r="H526" s="251">
        <v>14</v>
      </c>
      <c r="I526" s="252"/>
      <c r="J526" s="248"/>
      <c r="K526" s="248"/>
      <c r="L526" s="253"/>
      <c r="M526" s="254"/>
      <c r="N526" s="255"/>
      <c r="O526" s="255"/>
      <c r="P526" s="255"/>
      <c r="Q526" s="255"/>
      <c r="R526" s="255"/>
      <c r="S526" s="255"/>
      <c r="T526" s="256"/>
      <c r="U526" s="13"/>
      <c r="V526" s="13"/>
      <c r="W526" s="13"/>
      <c r="X526" s="13"/>
      <c r="Y526" s="13"/>
      <c r="Z526" s="13"/>
      <c r="AA526" s="13"/>
      <c r="AB526" s="13"/>
      <c r="AC526" s="13"/>
      <c r="AD526" s="13"/>
      <c r="AE526" s="13"/>
      <c r="AT526" s="257" t="s">
        <v>361</v>
      </c>
      <c r="AU526" s="257" t="s">
        <v>86</v>
      </c>
      <c r="AV526" s="13" t="s">
        <v>86</v>
      </c>
      <c r="AW526" s="13" t="s">
        <v>32</v>
      </c>
      <c r="AX526" s="13" t="s">
        <v>76</v>
      </c>
      <c r="AY526" s="257" t="s">
        <v>350</v>
      </c>
    </row>
    <row r="527" s="14" customFormat="1">
      <c r="A527" s="14"/>
      <c r="B527" s="258"/>
      <c r="C527" s="259"/>
      <c r="D527" s="242" t="s">
        <v>361</v>
      </c>
      <c r="E527" s="260" t="s">
        <v>1</v>
      </c>
      <c r="F527" s="261" t="s">
        <v>364</v>
      </c>
      <c r="G527" s="259"/>
      <c r="H527" s="262">
        <v>14</v>
      </c>
      <c r="I527" s="263"/>
      <c r="J527" s="259"/>
      <c r="K527" s="259"/>
      <c r="L527" s="264"/>
      <c r="M527" s="265"/>
      <c r="N527" s="266"/>
      <c r="O527" s="266"/>
      <c r="P527" s="266"/>
      <c r="Q527" s="266"/>
      <c r="R527" s="266"/>
      <c r="S527" s="266"/>
      <c r="T527" s="267"/>
      <c r="U527" s="14"/>
      <c r="V527" s="14"/>
      <c r="W527" s="14"/>
      <c r="X527" s="14"/>
      <c r="Y527" s="14"/>
      <c r="Z527" s="14"/>
      <c r="AA527" s="14"/>
      <c r="AB527" s="14"/>
      <c r="AC527" s="14"/>
      <c r="AD527" s="14"/>
      <c r="AE527" s="14"/>
      <c r="AT527" s="268" t="s">
        <v>361</v>
      </c>
      <c r="AU527" s="268" t="s">
        <v>86</v>
      </c>
      <c r="AV527" s="14" t="s">
        <v>357</v>
      </c>
      <c r="AW527" s="14" t="s">
        <v>32</v>
      </c>
      <c r="AX527" s="14" t="s">
        <v>84</v>
      </c>
      <c r="AY527" s="268" t="s">
        <v>350</v>
      </c>
    </row>
    <row r="528" s="2" customFormat="1" ht="24.15" customHeight="1">
      <c r="A528" s="39"/>
      <c r="B528" s="40"/>
      <c r="C528" s="229" t="s">
        <v>1871</v>
      </c>
      <c r="D528" s="229" t="s">
        <v>352</v>
      </c>
      <c r="E528" s="230" t="s">
        <v>8945</v>
      </c>
      <c r="F528" s="231" t="s">
        <v>8946</v>
      </c>
      <c r="G528" s="232" t="s">
        <v>497</v>
      </c>
      <c r="H528" s="233">
        <v>1</v>
      </c>
      <c r="I528" s="234"/>
      <c r="J528" s="235">
        <f>ROUND(I528*H528,2)</f>
        <v>0</v>
      </c>
      <c r="K528" s="231" t="s">
        <v>385</v>
      </c>
      <c r="L528" s="45"/>
      <c r="M528" s="236" t="s">
        <v>1</v>
      </c>
      <c r="N528" s="237" t="s">
        <v>41</v>
      </c>
      <c r="O528" s="92"/>
      <c r="P528" s="238">
        <f>O528*H528</f>
        <v>0</v>
      </c>
      <c r="Q528" s="238">
        <v>0</v>
      </c>
      <c r="R528" s="238">
        <f>Q528*H528</f>
        <v>0</v>
      </c>
      <c r="S528" s="238">
        <v>0</v>
      </c>
      <c r="T528" s="239">
        <f>S528*H528</f>
        <v>0</v>
      </c>
      <c r="U528" s="39"/>
      <c r="V528" s="39"/>
      <c r="W528" s="39"/>
      <c r="X528" s="39"/>
      <c r="Y528" s="39"/>
      <c r="Z528" s="39"/>
      <c r="AA528" s="39"/>
      <c r="AB528" s="39"/>
      <c r="AC528" s="39"/>
      <c r="AD528" s="39"/>
      <c r="AE528" s="39"/>
      <c r="AR528" s="240" t="s">
        <v>530</v>
      </c>
      <c r="AT528" s="240" t="s">
        <v>352</v>
      </c>
      <c r="AU528" s="240" t="s">
        <v>86</v>
      </c>
      <c r="AY528" s="18" t="s">
        <v>350</v>
      </c>
      <c r="BE528" s="241">
        <f>IF(N528="základní",J528,0)</f>
        <v>0</v>
      </c>
      <c r="BF528" s="241">
        <f>IF(N528="snížená",J528,0)</f>
        <v>0</v>
      </c>
      <c r="BG528" s="241">
        <f>IF(N528="zákl. přenesená",J528,0)</f>
        <v>0</v>
      </c>
      <c r="BH528" s="241">
        <f>IF(N528="sníž. přenesená",J528,0)</f>
        <v>0</v>
      </c>
      <c r="BI528" s="241">
        <f>IF(N528="nulová",J528,0)</f>
        <v>0</v>
      </c>
      <c r="BJ528" s="18" t="s">
        <v>84</v>
      </c>
      <c r="BK528" s="241">
        <f>ROUND(I528*H528,2)</f>
        <v>0</v>
      </c>
      <c r="BL528" s="18" t="s">
        <v>530</v>
      </c>
      <c r="BM528" s="240" t="s">
        <v>2530</v>
      </c>
    </row>
    <row r="529" s="2" customFormat="1">
      <c r="A529" s="39"/>
      <c r="B529" s="40"/>
      <c r="C529" s="41"/>
      <c r="D529" s="242" t="s">
        <v>359</v>
      </c>
      <c r="E529" s="41"/>
      <c r="F529" s="243" t="s">
        <v>8946</v>
      </c>
      <c r="G529" s="41"/>
      <c r="H529" s="41"/>
      <c r="I529" s="244"/>
      <c r="J529" s="41"/>
      <c r="K529" s="41"/>
      <c r="L529" s="45"/>
      <c r="M529" s="245"/>
      <c r="N529" s="246"/>
      <c r="O529" s="92"/>
      <c r="P529" s="92"/>
      <c r="Q529" s="92"/>
      <c r="R529" s="92"/>
      <c r="S529" s="92"/>
      <c r="T529" s="93"/>
      <c r="U529" s="39"/>
      <c r="V529" s="39"/>
      <c r="W529" s="39"/>
      <c r="X529" s="39"/>
      <c r="Y529" s="39"/>
      <c r="Z529" s="39"/>
      <c r="AA529" s="39"/>
      <c r="AB529" s="39"/>
      <c r="AC529" s="39"/>
      <c r="AD529" s="39"/>
      <c r="AE529" s="39"/>
      <c r="AT529" s="18" t="s">
        <v>359</v>
      </c>
      <c r="AU529" s="18" t="s">
        <v>86</v>
      </c>
    </row>
    <row r="530" s="15" customFormat="1">
      <c r="A530" s="15"/>
      <c r="B530" s="269"/>
      <c r="C530" s="270"/>
      <c r="D530" s="242" t="s">
        <v>361</v>
      </c>
      <c r="E530" s="271" t="s">
        <v>1</v>
      </c>
      <c r="F530" s="272" t="s">
        <v>8764</v>
      </c>
      <c r="G530" s="270"/>
      <c r="H530" s="271" t="s">
        <v>1</v>
      </c>
      <c r="I530" s="273"/>
      <c r="J530" s="270"/>
      <c r="K530" s="270"/>
      <c r="L530" s="274"/>
      <c r="M530" s="275"/>
      <c r="N530" s="276"/>
      <c r="O530" s="276"/>
      <c r="P530" s="276"/>
      <c r="Q530" s="276"/>
      <c r="R530" s="276"/>
      <c r="S530" s="276"/>
      <c r="T530" s="277"/>
      <c r="U530" s="15"/>
      <c r="V530" s="15"/>
      <c r="W530" s="15"/>
      <c r="X530" s="15"/>
      <c r="Y530" s="15"/>
      <c r="Z530" s="15"/>
      <c r="AA530" s="15"/>
      <c r="AB530" s="15"/>
      <c r="AC530" s="15"/>
      <c r="AD530" s="15"/>
      <c r="AE530" s="15"/>
      <c r="AT530" s="278" t="s">
        <v>361</v>
      </c>
      <c r="AU530" s="278" t="s">
        <v>86</v>
      </c>
      <c r="AV530" s="15" t="s">
        <v>84</v>
      </c>
      <c r="AW530" s="15" t="s">
        <v>32</v>
      </c>
      <c r="AX530" s="15" t="s">
        <v>76</v>
      </c>
      <c r="AY530" s="278" t="s">
        <v>350</v>
      </c>
    </row>
    <row r="531" s="15" customFormat="1">
      <c r="A531" s="15"/>
      <c r="B531" s="269"/>
      <c r="C531" s="270"/>
      <c r="D531" s="242" t="s">
        <v>361</v>
      </c>
      <c r="E531" s="271" t="s">
        <v>1</v>
      </c>
      <c r="F531" s="272" t="s">
        <v>8903</v>
      </c>
      <c r="G531" s="270"/>
      <c r="H531" s="271" t="s">
        <v>1</v>
      </c>
      <c r="I531" s="273"/>
      <c r="J531" s="270"/>
      <c r="K531" s="270"/>
      <c r="L531" s="274"/>
      <c r="M531" s="275"/>
      <c r="N531" s="276"/>
      <c r="O531" s="276"/>
      <c r="P531" s="276"/>
      <c r="Q531" s="276"/>
      <c r="R531" s="276"/>
      <c r="S531" s="276"/>
      <c r="T531" s="277"/>
      <c r="U531" s="15"/>
      <c r="V531" s="15"/>
      <c r="W531" s="15"/>
      <c r="X531" s="15"/>
      <c r="Y531" s="15"/>
      <c r="Z531" s="15"/>
      <c r="AA531" s="15"/>
      <c r="AB531" s="15"/>
      <c r="AC531" s="15"/>
      <c r="AD531" s="15"/>
      <c r="AE531" s="15"/>
      <c r="AT531" s="278" t="s">
        <v>361</v>
      </c>
      <c r="AU531" s="278" t="s">
        <v>86</v>
      </c>
      <c r="AV531" s="15" t="s">
        <v>84</v>
      </c>
      <c r="AW531" s="15" t="s">
        <v>32</v>
      </c>
      <c r="AX531" s="15" t="s">
        <v>76</v>
      </c>
      <c r="AY531" s="278" t="s">
        <v>350</v>
      </c>
    </row>
    <row r="532" s="13" customFormat="1">
      <c r="A532" s="13"/>
      <c r="B532" s="247"/>
      <c r="C532" s="248"/>
      <c r="D532" s="242" t="s">
        <v>361</v>
      </c>
      <c r="E532" s="249" t="s">
        <v>1</v>
      </c>
      <c r="F532" s="250" t="s">
        <v>84</v>
      </c>
      <c r="G532" s="248"/>
      <c r="H532" s="251">
        <v>1</v>
      </c>
      <c r="I532" s="252"/>
      <c r="J532" s="248"/>
      <c r="K532" s="248"/>
      <c r="L532" s="253"/>
      <c r="M532" s="254"/>
      <c r="N532" s="255"/>
      <c r="O532" s="255"/>
      <c r="P532" s="255"/>
      <c r="Q532" s="255"/>
      <c r="R532" s="255"/>
      <c r="S532" s="255"/>
      <c r="T532" s="256"/>
      <c r="U532" s="13"/>
      <c r="V532" s="13"/>
      <c r="W532" s="13"/>
      <c r="X532" s="13"/>
      <c r="Y532" s="13"/>
      <c r="Z532" s="13"/>
      <c r="AA532" s="13"/>
      <c r="AB532" s="13"/>
      <c r="AC532" s="13"/>
      <c r="AD532" s="13"/>
      <c r="AE532" s="13"/>
      <c r="AT532" s="257" t="s">
        <v>361</v>
      </c>
      <c r="AU532" s="257" t="s">
        <v>86</v>
      </c>
      <c r="AV532" s="13" t="s">
        <v>86</v>
      </c>
      <c r="AW532" s="13" t="s">
        <v>32</v>
      </c>
      <c r="AX532" s="13" t="s">
        <v>76</v>
      </c>
      <c r="AY532" s="257" t="s">
        <v>350</v>
      </c>
    </row>
    <row r="533" s="14" customFormat="1">
      <c r="A533" s="14"/>
      <c r="B533" s="258"/>
      <c r="C533" s="259"/>
      <c r="D533" s="242" t="s">
        <v>361</v>
      </c>
      <c r="E533" s="260" t="s">
        <v>1</v>
      </c>
      <c r="F533" s="261" t="s">
        <v>364</v>
      </c>
      <c r="G533" s="259"/>
      <c r="H533" s="262">
        <v>1</v>
      </c>
      <c r="I533" s="263"/>
      <c r="J533" s="259"/>
      <c r="K533" s="259"/>
      <c r="L533" s="264"/>
      <c r="M533" s="265"/>
      <c r="N533" s="266"/>
      <c r="O533" s="266"/>
      <c r="P533" s="266"/>
      <c r="Q533" s="266"/>
      <c r="R533" s="266"/>
      <c r="S533" s="266"/>
      <c r="T533" s="267"/>
      <c r="U533" s="14"/>
      <c r="V533" s="14"/>
      <c r="W533" s="14"/>
      <c r="X533" s="14"/>
      <c r="Y533" s="14"/>
      <c r="Z533" s="14"/>
      <c r="AA533" s="14"/>
      <c r="AB533" s="14"/>
      <c r="AC533" s="14"/>
      <c r="AD533" s="14"/>
      <c r="AE533" s="14"/>
      <c r="AT533" s="268" t="s">
        <v>361</v>
      </c>
      <c r="AU533" s="268" t="s">
        <v>86</v>
      </c>
      <c r="AV533" s="14" t="s">
        <v>357</v>
      </c>
      <c r="AW533" s="14" t="s">
        <v>32</v>
      </c>
      <c r="AX533" s="14" t="s">
        <v>84</v>
      </c>
      <c r="AY533" s="268" t="s">
        <v>350</v>
      </c>
    </row>
    <row r="534" s="2" customFormat="1" ht="24.15" customHeight="1">
      <c r="A534" s="39"/>
      <c r="B534" s="40"/>
      <c r="C534" s="229" t="s">
        <v>1876</v>
      </c>
      <c r="D534" s="229" t="s">
        <v>352</v>
      </c>
      <c r="E534" s="230" t="s">
        <v>8947</v>
      </c>
      <c r="F534" s="231" t="s">
        <v>8948</v>
      </c>
      <c r="G534" s="232" t="s">
        <v>497</v>
      </c>
      <c r="H534" s="233">
        <v>2</v>
      </c>
      <c r="I534" s="234"/>
      <c r="J534" s="235">
        <f>ROUND(I534*H534,2)</f>
        <v>0</v>
      </c>
      <c r="K534" s="231" t="s">
        <v>385</v>
      </c>
      <c r="L534" s="45"/>
      <c r="M534" s="236" t="s">
        <v>1</v>
      </c>
      <c r="N534" s="237" t="s">
        <v>41</v>
      </c>
      <c r="O534" s="92"/>
      <c r="P534" s="238">
        <f>O534*H534</f>
        <v>0</v>
      </c>
      <c r="Q534" s="238">
        <v>0</v>
      </c>
      <c r="R534" s="238">
        <f>Q534*H534</f>
        <v>0</v>
      </c>
      <c r="S534" s="238">
        <v>0</v>
      </c>
      <c r="T534" s="239">
        <f>S534*H534</f>
        <v>0</v>
      </c>
      <c r="U534" s="39"/>
      <c r="V534" s="39"/>
      <c r="W534" s="39"/>
      <c r="X534" s="39"/>
      <c r="Y534" s="39"/>
      <c r="Z534" s="39"/>
      <c r="AA534" s="39"/>
      <c r="AB534" s="39"/>
      <c r="AC534" s="39"/>
      <c r="AD534" s="39"/>
      <c r="AE534" s="39"/>
      <c r="AR534" s="240" t="s">
        <v>530</v>
      </c>
      <c r="AT534" s="240" t="s">
        <v>352</v>
      </c>
      <c r="AU534" s="240" t="s">
        <v>86</v>
      </c>
      <c r="AY534" s="18" t="s">
        <v>350</v>
      </c>
      <c r="BE534" s="241">
        <f>IF(N534="základní",J534,0)</f>
        <v>0</v>
      </c>
      <c r="BF534" s="241">
        <f>IF(N534="snížená",J534,0)</f>
        <v>0</v>
      </c>
      <c r="BG534" s="241">
        <f>IF(N534="zákl. přenesená",J534,0)</f>
        <v>0</v>
      </c>
      <c r="BH534" s="241">
        <f>IF(N534="sníž. přenesená",J534,0)</f>
        <v>0</v>
      </c>
      <c r="BI534" s="241">
        <f>IF(N534="nulová",J534,0)</f>
        <v>0</v>
      </c>
      <c r="BJ534" s="18" t="s">
        <v>84</v>
      </c>
      <c r="BK534" s="241">
        <f>ROUND(I534*H534,2)</f>
        <v>0</v>
      </c>
      <c r="BL534" s="18" t="s">
        <v>530</v>
      </c>
      <c r="BM534" s="240" t="s">
        <v>2543</v>
      </c>
    </row>
    <row r="535" s="2" customFormat="1">
      <c r="A535" s="39"/>
      <c r="B535" s="40"/>
      <c r="C535" s="41"/>
      <c r="D535" s="242" t="s">
        <v>359</v>
      </c>
      <c r="E535" s="41"/>
      <c r="F535" s="243" t="s">
        <v>8948</v>
      </c>
      <c r="G535" s="41"/>
      <c r="H535" s="41"/>
      <c r="I535" s="244"/>
      <c r="J535" s="41"/>
      <c r="K535" s="41"/>
      <c r="L535" s="45"/>
      <c r="M535" s="245"/>
      <c r="N535" s="246"/>
      <c r="O535" s="92"/>
      <c r="P535" s="92"/>
      <c r="Q535" s="92"/>
      <c r="R535" s="92"/>
      <c r="S535" s="92"/>
      <c r="T535" s="93"/>
      <c r="U535" s="39"/>
      <c r="V535" s="39"/>
      <c r="W535" s="39"/>
      <c r="X535" s="39"/>
      <c r="Y535" s="39"/>
      <c r="Z535" s="39"/>
      <c r="AA535" s="39"/>
      <c r="AB535" s="39"/>
      <c r="AC535" s="39"/>
      <c r="AD535" s="39"/>
      <c r="AE535" s="39"/>
      <c r="AT535" s="18" t="s">
        <v>359</v>
      </c>
      <c r="AU535" s="18" t="s">
        <v>86</v>
      </c>
    </row>
    <row r="536" s="15" customFormat="1">
      <c r="A536" s="15"/>
      <c r="B536" s="269"/>
      <c r="C536" s="270"/>
      <c r="D536" s="242" t="s">
        <v>361</v>
      </c>
      <c r="E536" s="271" t="s">
        <v>1</v>
      </c>
      <c r="F536" s="272" t="s">
        <v>8764</v>
      </c>
      <c r="G536" s="270"/>
      <c r="H536" s="271" t="s">
        <v>1</v>
      </c>
      <c r="I536" s="273"/>
      <c r="J536" s="270"/>
      <c r="K536" s="270"/>
      <c r="L536" s="274"/>
      <c r="M536" s="275"/>
      <c r="N536" s="276"/>
      <c r="O536" s="276"/>
      <c r="P536" s="276"/>
      <c r="Q536" s="276"/>
      <c r="R536" s="276"/>
      <c r="S536" s="276"/>
      <c r="T536" s="277"/>
      <c r="U536" s="15"/>
      <c r="V536" s="15"/>
      <c r="W536" s="15"/>
      <c r="X536" s="15"/>
      <c r="Y536" s="15"/>
      <c r="Z536" s="15"/>
      <c r="AA536" s="15"/>
      <c r="AB536" s="15"/>
      <c r="AC536" s="15"/>
      <c r="AD536" s="15"/>
      <c r="AE536" s="15"/>
      <c r="AT536" s="278" t="s">
        <v>361</v>
      </c>
      <c r="AU536" s="278" t="s">
        <v>86</v>
      </c>
      <c r="AV536" s="15" t="s">
        <v>84</v>
      </c>
      <c r="AW536" s="15" t="s">
        <v>32</v>
      </c>
      <c r="AX536" s="15" t="s">
        <v>76</v>
      </c>
      <c r="AY536" s="278" t="s">
        <v>350</v>
      </c>
    </row>
    <row r="537" s="15" customFormat="1">
      <c r="A537" s="15"/>
      <c r="B537" s="269"/>
      <c r="C537" s="270"/>
      <c r="D537" s="242" t="s">
        <v>361</v>
      </c>
      <c r="E537" s="271" t="s">
        <v>1</v>
      </c>
      <c r="F537" s="272" t="s">
        <v>8765</v>
      </c>
      <c r="G537" s="270"/>
      <c r="H537" s="271" t="s">
        <v>1</v>
      </c>
      <c r="I537" s="273"/>
      <c r="J537" s="270"/>
      <c r="K537" s="270"/>
      <c r="L537" s="274"/>
      <c r="M537" s="275"/>
      <c r="N537" s="276"/>
      <c r="O537" s="276"/>
      <c r="P537" s="276"/>
      <c r="Q537" s="276"/>
      <c r="R537" s="276"/>
      <c r="S537" s="276"/>
      <c r="T537" s="277"/>
      <c r="U537" s="15"/>
      <c r="V537" s="15"/>
      <c r="W537" s="15"/>
      <c r="X537" s="15"/>
      <c r="Y537" s="15"/>
      <c r="Z537" s="15"/>
      <c r="AA537" s="15"/>
      <c r="AB537" s="15"/>
      <c r="AC537" s="15"/>
      <c r="AD537" s="15"/>
      <c r="AE537" s="15"/>
      <c r="AT537" s="278" t="s">
        <v>361</v>
      </c>
      <c r="AU537" s="278" t="s">
        <v>86</v>
      </c>
      <c r="AV537" s="15" t="s">
        <v>84</v>
      </c>
      <c r="AW537" s="15" t="s">
        <v>32</v>
      </c>
      <c r="AX537" s="15" t="s">
        <v>76</v>
      </c>
      <c r="AY537" s="278" t="s">
        <v>350</v>
      </c>
    </row>
    <row r="538" s="13" customFormat="1">
      <c r="A538" s="13"/>
      <c r="B538" s="247"/>
      <c r="C538" s="248"/>
      <c r="D538" s="242" t="s">
        <v>361</v>
      </c>
      <c r="E538" s="249" t="s">
        <v>1</v>
      </c>
      <c r="F538" s="250" t="s">
        <v>86</v>
      </c>
      <c r="G538" s="248"/>
      <c r="H538" s="251">
        <v>2</v>
      </c>
      <c r="I538" s="252"/>
      <c r="J538" s="248"/>
      <c r="K538" s="248"/>
      <c r="L538" s="253"/>
      <c r="M538" s="254"/>
      <c r="N538" s="255"/>
      <c r="O538" s="255"/>
      <c r="P538" s="255"/>
      <c r="Q538" s="255"/>
      <c r="R538" s="255"/>
      <c r="S538" s="255"/>
      <c r="T538" s="256"/>
      <c r="U538" s="13"/>
      <c r="V538" s="13"/>
      <c r="W538" s="13"/>
      <c r="X538" s="13"/>
      <c r="Y538" s="13"/>
      <c r="Z538" s="13"/>
      <c r="AA538" s="13"/>
      <c r="AB538" s="13"/>
      <c r="AC538" s="13"/>
      <c r="AD538" s="13"/>
      <c r="AE538" s="13"/>
      <c r="AT538" s="257" t="s">
        <v>361</v>
      </c>
      <c r="AU538" s="257" t="s">
        <v>86</v>
      </c>
      <c r="AV538" s="13" t="s">
        <v>86</v>
      </c>
      <c r="AW538" s="13" t="s">
        <v>32</v>
      </c>
      <c r="AX538" s="13" t="s">
        <v>76</v>
      </c>
      <c r="AY538" s="257" t="s">
        <v>350</v>
      </c>
    </row>
    <row r="539" s="14" customFormat="1">
      <c r="A539" s="14"/>
      <c r="B539" s="258"/>
      <c r="C539" s="259"/>
      <c r="D539" s="242" t="s">
        <v>361</v>
      </c>
      <c r="E539" s="260" t="s">
        <v>1</v>
      </c>
      <c r="F539" s="261" t="s">
        <v>364</v>
      </c>
      <c r="G539" s="259"/>
      <c r="H539" s="262">
        <v>2</v>
      </c>
      <c r="I539" s="263"/>
      <c r="J539" s="259"/>
      <c r="K539" s="259"/>
      <c r="L539" s="264"/>
      <c r="M539" s="265"/>
      <c r="N539" s="266"/>
      <c r="O539" s="266"/>
      <c r="P539" s="266"/>
      <c r="Q539" s="266"/>
      <c r="R539" s="266"/>
      <c r="S539" s="266"/>
      <c r="T539" s="267"/>
      <c r="U539" s="14"/>
      <c r="V539" s="14"/>
      <c r="W539" s="14"/>
      <c r="X539" s="14"/>
      <c r="Y539" s="14"/>
      <c r="Z539" s="14"/>
      <c r="AA539" s="14"/>
      <c r="AB539" s="14"/>
      <c r="AC539" s="14"/>
      <c r="AD539" s="14"/>
      <c r="AE539" s="14"/>
      <c r="AT539" s="268" t="s">
        <v>361</v>
      </c>
      <c r="AU539" s="268" t="s">
        <v>86</v>
      </c>
      <c r="AV539" s="14" t="s">
        <v>357</v>
      </c>
      <c r="AW539" s="14" t="s">
        <v>32</v>
      </c>
      <c r="AX539" s="14" t="s">
        <v>84</v>
      </c>
      <c r="AY539" s="268" t="s">
        <v>350</v>
      </c>
    </row>
    <row r="540" s="2" customFormat="1" ht="16.5" customHeight="1">
      <c r="A540" s="39"/>
      <c r="B540" s="40"/>
      <c r="C540" s="295" t="s">
        <v>1881</v>
      </c>
      <c r="D540" s="295" t="s">
        <v>1347</v>
      </c>
      <c r="E540" s="296" t="s">
        <v>8949</v>
      </c>
      <c r="F540" s="297" t="s">
        <v>8950</v>
      </c>
      <c r="G540" s="298" t="s">
        <v>497</v>
      </c>
      <c r="H540" s="299">
        <v>2</v>
      </c>
      <c r="I540" s="300"/>
      <c r="J540" s="301">
        <f>ROUND(I540*H540,2)</f>
        <v>0</v>
      </c>
      <c r="K540" s="297" t="s">
        <v>1</v>
      </c>
      <c r="L540" s="302"/>
      <c r="M540" s="303" t="s">
        <v>1</v>
      </c>
      <c r="N540" s="304" t="s">
        <v>41</v>
      </c>
      <c r="O540" s="92"/>
      <c r="P540" s="238">
        <f>O540*H540</f>
        <v>0</v>
      </c>
      <c r="Q540" s="238">
        <v>0</v>
      </c>
      <c r="R540" s="238">
        <f>Q540*H540</f>
        <v>0</v>
      </c>
      <c r="S540" s="238">
        <v>0</v>
      </c>
      <c r="T540" s="239">
        <f>S540*H540</f>
        <v>0</v>
      </c>
      <c r="U540" s="39"/>
      <c r="V540" s="39"/>
      <c r="W540" s="39"/>
      <c r="X540" s="39"/>
      <c r="Y540" s="39"/>
      <c r="Z540" s="39"/>
      <c r="AA540" s="39"/>
      <c r="AB540" s="39"/>
      <c r="AC540" s="39"/>
      <c r="AD540" s="39"/>
      <c r="AE540" s="39"/>
      <c r="AR540" s="240" t="s">
        <v>695</v>
      </c>
      <c r="AT540" s="240" t="s">
        <v>1347</v>
      </c>
      <c r="AU540" s="240" t="s">
        <v>86</v>
      </c>
      <c r="AY540" s="18" t="s">
        <v>350</v>
      </c>
      <c r="BE540" s="241">
        <f>IF(N540="základní",J540,0)</f>
        <v>0</v>
      </c>
      <c r="BF540" s="241">
        <f>IF(N540="snížená",J540,0)</f>
        <v>0</v>
      </c>
      <c r="BG540" s="241">
        <f>IF(N540="zákl. přenesená",J540,0)</f>
        <v>0</v>
      </c>
      <c r="BH540" s="241">
        <f>IF(N540="sníž. přenesená",J540,0)</f>
        <v>0</v>
      </c>
      <c r="BI540" s="241">
        <f>IF(N540="nulová",J540,0)</f>
        <v>0</v>
      </c>
      <c r="BJ540" s="18" t="s">
        <v>84</v>
      </c>
      <c r="BK540" s="241">
        <f>ROUND(I540*H540,2)</f>
        <v>0</v>
      </c>
      <c r="BL540" s="18" t="s">
        <v>530</v>
      </c>
      <c r="BM540" s="240" t="s">
        <v>2555</v>
      </c>
    </row>
    <row r="541" s="2" customFormat="1">
      <c r="A541" s="39"/>
      <c r="B541" s="40"/>
      <c r="C541" s="41"/>
      <c r="D541" s="242" t="s">
        <v>359</v>
      </c>
      <c r="E541" s="41"/>
      <c r="F541" s="243" t="s">
        <v>8950</v>
      </c>
      <c r="G541" s="41"/>
      <c r="H541" s="41"/>
      <c r="I541" s="244"/>
      <c r="J541" s="41"/>
      <c r="K541" s="41"/>
      <c r="L541" s="45"/>
      <c r="M541" s="245"/>
      <c r="N541" s="246"/>
      <c r="O541" s="92"/>
      <c r="P541" s="92"/>
      <c r="Q541" s="92"/>
      <c r="R541" s="92"/>
      <c r="S541" s="92"/>
      <c r="T541" s="93"/>
      <c r="U541" s="39"/>
      <c r="V541" s="39"/>
      <c r="W541" s="39"/>
      <c r="X541" s="39"/>
      <c r="Y541" s="39"/>
      <c r="Z541" s="39"/>
      <c r="AA541" s="39"/>
      <c r="AB541" s="39"/>
      <c r="AC541" s="39"/>
      <c r="AD541" s="39"/>
      <c r="AE541" s="39"/>
      <c r="AT541" s="18" t="s">
        <v>359</v>
      </c>
      <c r="AU541" s="18" t="s">
        <v>86</v>
      </c>
    </row>
    <row r="542" s="2" customFormat="1" ht="21.75" customHeight="1">
      <c r="A542" s="39"/>
      <c r="B542" s="40"/>
      <c r="C542" s="229" t="s">
        <v>1906</v>
      </c>
      <c r="D542" s="229" t="s">
        <v>352</v>
      </c>
      <c r="E542" s="230" t="s">
        <v>8951</v>
      </c>
      <c r="F542" s="231" t="s">
        <v>8952</v>
      </c>
      <c r="G542" s="232" t="s">
        <v>497</v>
      </c>
      <c r="H542" s="233">
        <v>1</v>
      </c>
      <c r="I542" s="234"/>
      <c r="J542" s="235">
        <f>ROUND(I542*H542,2)</f>
        <v>0</v>
      </c>
      <c r="K542" s="231" t="s">
        <v>385</v>
      </c>
      <c r="L542" s="45"/>
      <c r="M542" s="236" t="s">
        <v>1</v>
      </c>
      <c r="N542" s="237" t="s">
        <v>41</v>
      </c>
      <c r="O542" s="92"/>
      <c r="P542" s="238">
        <f>O542*H542</f>
        <v>0</v>
      </c>
      <c r="Q542" s="238">
        <v>0</v>
      </c>
      <c r="R542" s="238">
        <f>Q542*H542</f>
        <v>0</v>
      </c>
      <c r="S542" s="238">
        <v>0</v>
      </c>
      <c r="T542" s="239">
        <f>S542*H542</f>
        <v>0</v>
      </c>
      <c r="U542" s="39"/>
      <c r="V542" s="39"/>
      <c r="W542" s="39"/>
      <c r="X542" s="39"/>
      <c r="Y542" s="39"/>
      <c r="Z542" s="39"/>
      <c r="AA542" s="39"/>
      <c r="AB542" s="39"/>
      <c r="AC542" s="39"/>
      <c r="AD542" s="39"/>
      <c r="AE542" s="39"/>
      <c r="AR542" s="240" t="s">
        <v>530</v>
      </c>
      <c r="AT542" s="240" t="s">
        <v>352</v>
      </c>
      <c r="AU542" s="240" t="s">
        <v>86</v>
      </c>
      <c r="AY542" s="18" t="s">
        <v>350</v>
      </c>
      <c r="BE542" s="241">
        <f>IF(N542="základní",J542,0)</f>
        <v>0</v>
      </c>
      <c r="BF542" s="241">
        <f>IF(N542="snížená",J542,0)</f>
        <v>0</v>
      </c>
      <c r="BG542" s="241">
        <f>IF(N542="zákl. přenesená",J542,0)</f>
        <v>0</v>
      </c>
      <c r="BH542" s="241">
        <f>IF(N542="sníž. přenesená",J542,0)</f>
        <v>0</v>
      </c>
      <c r="BI542" s="241">
        <f>IF(N542="nulová",J542,0)</f>
        <v>0</v>
      </c>
      <c r="BJ542" s="18" t="s">
        <v>84</v>
      </c>
      <c r="BK542" s="241">
        <f>ROUND(I542*H542,2)</f>
        <v>0</v>
      </c>
      <c r="BL542" s="18" t="s">
        <v>530</v>
      </c>
      <c r="BM542" s="240" t="s">
        <v>2566</v>
      </c>
    </row>
    <row r="543" s="2" customFormat="1">
      <c r="A543" s="39"/>
      <c r="B543" s="40"/>
      <c r="C543" s="41"/>
      <c r="D543" s="242" t="s">
        <v>359</v>
      </c>
      <c r="E543" s="41"/>
      <c r="F543" s="243" t="s">
        <v>8952</v>
      </c>
      <c r="G543" s="41"/>
      <c r="H543" s="41"/>
      <c r="I543" s="244"/>
      <c r="J543" s="41"/>
      <c r="K543" s="41"/>
      <c r="L543" s="45"/>
      <c r="M543" s="245"/>
      <c r="N543" s="246"/>
      <c r="O543" s="92"/>
      <c r="P543" s="92"/>
      <c r="Q543" s="92"/>
      <c r="R543" s="92"/>
      <c r="S543" s="92"/>
      <c r="T543" s="93"/>
      <c r="U543" s="39"/>
      <c r="V543" s="39"/>
      <c r="W543" s="39"/>
      <c r="X543" s="39"/>
      <c r="Y543" s="39"/>
      <c r="Z543" s="39"/>
      <c r="AA543" s="39"/>
      <c r="AB543" s="39"/>
      <c r="AC543" s="39"/>
      <c r="AD543" s="39"/>
      <c r="AE543" s="39"/>
      <c r="AT543" s="18" t="s">
        <v>359</v>
      </c>
      <c r="AU543" s="18" t="s">
        <v>86</v>
      </c>
    </row>
    <row r="544" s="15" customFormat="1">
      <c r="A544" s="15"/>
      <c r="B544" s="269"/>
      <c r="C544" s="270"/>
      <c r="D544" s="242" t="s">
        <v>361</v>
      </c>
      <c r="E544" s="271" t="s">
        <v>1</v>
      </c>
      <c r="F544" s="272" t="s">
        <v>8764</v>
      </c>
      <c r="G544" s="270"/>
      <c r="H544" s="271" t="s">
        <v>1</v>
      </c>
      <c r="I544" s="273"/>
      <c r="J544" s="270"/>
      <c r="K544" s="270"/>
      <c r="L544" s="274"/>
      <c r="M544" s="275"/>
      <c r="N544" s="276"/>
      <c r="O544" s="276"/>
      <c r="P544" s="276"/>
      <c r="Q544" s="276"/>
      <c r="R544" s="276"/>
      <c r="S544" s="276"/>
      <c r="T544" s="277"/>
      <c r="U544" s="15"/>
      <c r="V544" s="15"/>
      <c r="W544" s="15"/>
      <c r="X544" s="15"/>
      <c r="Y544" s="15"/>
      <c r="Z544" s="15"/>
      <c r="AA544" s="15"/>
      <c r="AB544" s="15"/>
      <c r="AC544" s="15"/>
      <c r="AD544" s="15"/>
      <c r="AE544" s="15"/>
      <c r="AT544" s="278" t="s">
        <v>361</v>
      </c>
      <c r="AU544" s="278" t="s">
        <v>86</v>
      </c>
      <c r="AV544" s="15" t="s">
        <v>84</v>
      </c>
      <c r="AW544" s="15" t="s">
        <v>32</v>
      </c>
      <c r="AX544" s="15" t="s">
        <v>76</v>
      </c>
      <c r="AY544" s="278" t="s">
        <v>350</v>
      </c>
    </row>
    <row r="545" s="15" customFormat="1">
      <c r="A545" s="15"/>
      <c r="B545" s="269"/>
      <c r="C545" s="270"/>
      <c r="D545" s="242" t="s">
        <v>361</v>
      </c>
      <c r="E545" s="271" t="s">
        <v>1</v>
      </c>
      <c r="F545" s="272" t="s">
        <v>8903</v>
      </c>
      <c r="G545" s="270"/>
      <c r="H545" s="271" t="s">
        <v>1</v>
      </c>
      <c r="I545" s="273"/>
      <c r="J545" s="270"/>
      <c r="K545" s="270"/>
      <c r="L545" s="274"/>
      <c r="M545" s="275"/>
      <c r="N545" s="276"/>
      <c r="O545" s="276"/>
      <c r="P545" s="276"/>
      <c r="Q545" s="276"/>
      <c r="R545" s="276"/>
      <c r="S545" s="276"/>
      <c r="T545" s="277"/>
      <c r="U545" s="15"/>
      <c r="V545" s="15"/>
      <c r="W545" s="15"/>
      <c r="X545" s="15"/>
      <c r="Y545" s="15"/>
      <c r="Z545" s="15"/>
      <c r="AA545" s="15"/>
      <c r="AB545" s="15"/>
      <c r="AC545" s="15"/>
      <c r="AD545" s="15"/>
      <c r="AE545" s="15"/>
      <c r="AT545" s="278" t="s">
        <v>361</v>
      </c>
      <c r="AU545" s="278" t="s">
        <v>86</v>
      </c>
      <c r="AV545" s="15" t="s">
        <v>84</v>
      </c>
      <c r="AW545" s="15" t="s">
        <v>32</v>
      </c>
      <c r="AX545" s="15" t="s">
        <v>76</v>
      </c>
      <c r="AY545" s="278" t="s">
        <v>350</v>
      </c>
    </row>
    <row r="546" s="13" customFormat="1">
      <c r="A546" s="13"/>
      <c r="B546" s="247"/>
      <c r="C546" s="248"/>
      <c r="D546" s="242" t="s">
        <v>361</v>
      </c>
      <c r="E546" s="249" t="s">
        <v>1</v>
      </c>
      <c r="F546" s="250" t="s">
        <v>84</v>
      </c>
      <c r="G546" s="248"/>
      <c r="H546" s="251">
        <v>1</v>
      </c>
      <c r="I546" s="252"/>
      <c r="J546" s="248"/>
      <c r="K546" s="248"/>
      <c r="L546" s="253"/>
      <c r="M546" s="254"/>
      <c r="N546" s="255"/>
      <c r="O546" s="255"/>
      <c r="P546" s="255"/>
      <c r="Q546" s="255"/>
      <c r="R546" s="255"/>
      <c r="S546" s="255"/>
      <c r="T546" s="256"/>
      <c r="U546" s="13"/>
      <c r="V546" s="13"/>
      <c r="W546" s="13"/>
      <c r="X546" s="13"/>
      <c r="Y546" s="13"/>
      <c r="Z546" s="13"/>
      <c r="AA546" s="13"/>
      <c r="AB546" s="13"/>
      <c r="AC546" s="13"/>
      <c r="AD546" s="13"/>
      <c r="AE546" s="13"/>
      <c r="AT546" s="257" t="s">
        <v>361</v>
      </c>
      <c r="AU546" s="257" t="s">
        <v>86</v>
      </c>
      <c r="AV546" s="13" t="s">
        <v>86</v>
      </c>
      <c r="AW546" s="13" t="s">
        <v>32</v>
      </c>
      <c r="AX546" s="13" t="s">
        <v>76</v>
      </c>
      <c r="AY546" s="257" t="s">
        <v>350</v>
      </c>
    </row>
    <row r="547" s="14" customFormat="1">
      <c r="A547" s="14"/>
      <c r="B547" s="258"/>
      <c r="C547" s="259"/>
      <c r="D547" s="242" t="s">
        <v>361</v>
      </c>
      <c r="E547" s="260" t="s">
        <v>1</v>
      </c>
      <c r="F547" s="261" t="s">
        <v>364</v>
      </c>
      <c r="G547" s="259"/>
      <c r="H547" s="262">
        <v>1</v>
      </c>
      <c r="I547" s="263"/>
      <c r="J547" s="259"/>
      <c r="K547" s="259"/>
      <c r="L547" s="264"/>
      <c r="M547" s="265"/>
      <c r="N547" s="266"/>
      <c r="O547" s="266"/>
      <c r="P547" s="266"/>
      <c r="Q547" s="266"/>
      <c r="R547" s="266"/>
      <c r="S547" s="266"/>
      <c r="T547" s="267"/>
      <c r="U547" s="14"/>
      <c r="V547" s="14"/>
      <c r="W547" s="14"/>
      <c r="X547" s="14"/>
      <c r="Y547" s="14"/>
      <c r="Z547" s="14"/>
      <c r="AA547" s="14"/>
      <c r="AB547" s="14"/>
      <c r="AC547" s="14"/>
      <c r="AD547" s="14"/>
      <c r="AE547" s="14"/>
      <c r="AT547" s="268" t="s">
        <v>361</v>
      </c>
      <c r="AU547" s="268" t="s">
        <v>86</v>
      </c>
      <c r="AV547" s="14" t="s">
        <v>357</v>
      </c>
      <c r="AW547" s="14" t="s">
        <v>32</v>
      </c>
      <c r="AX547" s="14" t="s">
        <v>84</v>
      </c>
      <c r="AY547" s="268" t="s">
        <v>350</v>
      </c>
    </row>
    <row r="548" s="2" customFormat="1" ht="24.15" customHeight="1">
      <c r="A548" s="39"/>
      <c r="B548" s="40"/>
      <c r="C548" s="229" t="s">
        <v>1931</v>
      </c>
      <c r="D548" s="229" t="s">
        <v>352</v>
      </c>
      <c r="E548" s="230" t="s">
        <v>8953</v>
      </c>
      <c r="F548" s="231" t="s">
        <v>8954</v>
      </c>
      <c r="G548" s="232" t="s">
        <v>497</v>
      </c>
      <c r="H548" s="233">
        <v>1</v>
      </c>
      <c r="I548" s="234"/>
      <c r="J548" s="235">
        <f>ROUND(I548*H548,2)</f>
        <v>0</v>
      </c>
      <c r="K548" s="231" t="s">
        <v>385</v>
      </c>
      <c r="L548" s="45"/>
      <c r="M548" s="236" t="s">
        <v>1</v>
      </c>
      <c r="N548" s="237" t="s">
        <v>41</v>
      </c>
      <c r="O548" s="92"/>
      <c r="P548" s="238">
        <f>O548*H548</f>
        <v>0</v>
      </c>
      <c r="Q548" s="238">
        <v>0</v>
      </c>
      <c r="R548" s="238">
        <f>Q548*H548</f>
        <v>0</v>
      </c>
      <c r="S548" s="238">
        <v>0</v>
      </c>
      <c r="T548" s="239">
        <f>S548*H548</f>
        <v>0</v>
      </c>
      <c r="U548" s="39"/>
      <c r="V548" s="39"/>
      <c r="W548" s="39"/>
      <c r="X548" s="39"/>
      <c r="Y548" s="39"/>
      <c r="Z548" s="39"/>
      <c r="AA548" s="39"/>
      <c r="AB548" s="39"/>
      <c r="AC548" s="39"/>
      <c r="AD548" s="39"/>
      <c r="AE548" s="39"/>
      <c r="AR548" s="240" t="s">
        <v>530</v>
      </c>
      <c r="AT548" s="240" t="s">
        <v>352</v>
      </c>
      <c r="AU548" s="240" t="s">
        <v>86</v>
      </c>
      <c r="AY548" s="18" t="s">
        <v>350</v>
      </c>
      <c r="BE548" s="241">
        <f>IF(N548="základní",J548,0)</f>
        <v>0</v>
      </c>
      <c r="BF548" s="241">
        <f>IF(N548="snížená",J548,0)</f>
        <v>0</v>
      </c>
      <c r="BG548" s="241">
        <f>IF(N548="zákl. přenesená",J548,0)</f>
        <v>0</v>
      </c>
      <c r="BH548" s="241">
        <f>IF(N548="sníž. přenesená",J548,0)</f>
        <v>0</v>
      </c>
      <c r="BI548" s="241">
        <f>IF(N548="nulová",J548,0)</f>
        <v>0</v>
      </c>
      <c r="BJ548" s="18" t="s">
        <v>84</v>
      </c>
      <c r="BK548" s="241">
        <f>ROUND(I548*H548,2)</f>
        <v>0</v>
      </c>
      <c r="BL548" s="18" t="s">
        <v>530</v>
      </c>
      <c r="BM548" s="240" t="s">
        <v>2576</v>
      </c>
    </row>
    <row r="549" s="2" customFormat="1">
      <c r="A549" s="39"/>
      <c r="B549" s="40"/>
      <c r="C549" s="41"/>
      <c r="D549" s="242" t="s">
        <v>359</v>
      </c>
      <c r="E549" s="41"/>
      <c r="F549" s="243" t="s">
        <v>8954</v>
      </c>
      <c r="G549" s="41"/>
      <c r="H549" s="41"/>
      <c r="I549" s="244"/>
      <c r="J549" s="41"/>
      <c r="K549" s="41"/>
      <c r="L549" s="45"/>
      <c r="M549" s="245"/>
      <c r="N549" s="246"/>
      <c r="O549" s="92"/>
      <c r="P549" s="92"/>
      <c r="Q549" s="92"/>
      <c r="R549" s="92"/>
      <c r="S549" s="92"/>
      <c r="T549" s="93"/>
      <c r="U549" s="39"/>
      <c r="V549" s="39"/>
      <c r="W549" s="39"/>
      <c r="X549" s="39"/>
      <c r="Y549" s="39"/>
      <c r="Z549" s="39"/>
      <c r="AA549" s="39"/>
      <c r="AB549" s="39"/>
      <c r="AC549" s="39"/>
      <c r="AD549" s="39"/>
      <c r="AE549" s="39"/>
      <c r="AT549" s="18" t="s">
        <v>359</v>
      </c>
      <c r="AU549" s="18" t="s">
        <v>86</v>
      </c>
    </row>
    <row r="550" s="15" customFormat="1">
      <c r="A550" s="15"/>
      <c r="B550" s="269"/>
      <c r="C550" s="270"/>
      <c r="D550" s="242" t="s">
        <v>361</v>
      </c>
      <c r="E550" s="271" t="s">
        <v>1</v>
      </c>
      <c r="F550" s="272" t="s">
        <v>8764</v>
      </c>
      <c r="G550" s="270"/>
      <c r="H550" s="271" t="s">
        <v>1</v>
      </c>
      <c r="I550" s="273"/>
      <c r="J550" s="270"/>
      <c r="K550" s="270"/>
      <c r="L550" s="274"/>
      <c r="M550" s="275"/>
      <c r="N550" s="276"/>
      <c r="O550" s="276"/>
      <c r="P550" s="276"/>
      <c r="Q550" s="276"/>
      <c r="R550" s="276"/>
      <c r="S550" s="276"/>
      <c r="T550" s="277"/>
      <c r="U550" s="15"/>
      <c r="V550" s="15"/>
      <c r="W550" s="15"/>
      <c r="X550" s="15"/>
      <c r="Y550" s="15"/>
      <c r="Z550" s="15"/>
      <c r="AA550" s="15"/>
      <c r="AB550" s="15"/>
      <c r="AC550" s="15"/>
      <c r="AD550" s="15"/>
      <c r="AE550" s="15"/>
      <c r="AT550" s="278" t="s">
        <v>361</v>
      </c>
      <c r="AU550" s="278" t="s">
        <v>86</v>
      </c>
      <c r="AV550" s="15" t="s">
        <v>84</v>
      </c>
      <c r="AW550" s="15" t="s">
        <v>32</v>
      </c>
      <c r="AX550" s="15" t="s">
        <v>76</v>
      </c>
      <c r="AY550" s="278" t="s">
        <v>350</v>
      </c>
    </row>
    <row r="551" s="15" customFormat="1">
      <c r="A551" s="15"/>
      <c r="B551" s="269"/>
      <c r="C551" s="270"/>
      <c r="D551" s="242" t="s">
        <v>361</v>
      </c>
      <c r="E551" s="271" t="s">
        <v>1</v>
      </c>
      <c r="F551" s="272" t="s">
        <v>8765</v>
      </c>
      <c r="G551" s="270"/>
      <c r="H551" s="271" t="s">
        <v>1</v>
      </c>
      <c r="I551" s="273"/>
      <c r="J551" s="270"/>
      <c r="K551" s="270"/>
      <c r="L551" s="274"/>
      <c r="M551" s="275"/>
      <c r="N551" s="276"/>
      <c r="O551" s="276"/>
      <c r="P551" s="276"/>
      <c r="Q551" s="276"/>
      <c r="R551" s="276"/>
      <c r="S551" s="276"/>
      <c r="T551" s="277"/>
      <c r="U551" s="15"/>
      <c r="V551" s="15"/>
      <c r="W551" s="15"/>
      <c r="X551" s="15"/>
      <c r="Y551" s="15"/>
      <c r="Z551" s="15"/>
      <c r="AA551" s="15"/>
      <c r="AB551" s="15"/>
      <c r="AC551" s="15"/>
      <c r="AD551" s="15"/>
      <c r="AE551" s="15"/>
      <c r="AT551" s="278" t="s">
        <v>361</v>
      </c>
      <c r="AU551" s="278" t="s">
        <v>86</v>
      </c>
      <c r="AV551" s="15" t="s">
        <v>84</v>
      </c>
      <c r="AW551" s="15" t="s">
        <v>32</v>
      </c>
      <c r="AX551" s="15" t="s">
        <v>76</v>
      </c>
      <c r="AY551" s="278" t="s">
        <v>350</v>
      </c>
    </row>
    <row r="552" s="13" customFormat="1">
      <c r="A552" s="13"/>
      <c r="B552" s="247"/>
      <c r="C552" s="248"/>
      <c r="D552" s="242" t="s">
        <v>361</v>
      </c>
      <c r="E552" s="249" t="s">
        <v>1</v>
      </c>
      <c r="F552" s="250" t="s">
        <v>84</v>
      </c>
      <c r="G552" s="248"/>
      <c r="H552" s="251">
        <v>1</v>
      </c>
      <c r="I552" s="252"/>
      <c r="J552" s="248"/>
      <c r="K552" s="248"/>
      <c r="L552" s="253"/>
      <c r="M552" s="254"/>
      <c r="N552" s="255"/>
      <c r="O552" s="255"/>
      <c r="P552" s="255"/>
      <c r="Q552" s="255"/>
      <c r="R552" s="255"/>
      <c r="S552" s="255"/>
      <c r="T552" s="256"/>
      <c r="U552" s="13"/>
      <c r="V552" s="13"/>
      <c r="W552" s="13"/>
      <c r="X552" s="13"/>
      <c r="Y552" s="13"/>
      <c r="Z552" s="13"/>
      <c r="AA552" s="13"/>
      <c r="AB552" s="13"/>
      <c r="AC552" s="13"/>
      <c r="AD552" s="13"/>
      <c r="AE552" s="13"/>
      <c r="AT552" s="257" t="s">
        <v>361</v>
      </c>
      <c r="AU552" s="257" t="s">
        <v>86</v>
      </c>
      <c r="AV552" s="13" t="s">
        <v>86</v>
      </c>
      <c r="AW552" s="13" t="s">
        <v>32</v>
      </c>
      <c r="AX552" s="13" t="s">
        <v>76</v>
      </c>
      <c r="AY552" s="257" t="s">
        <v>350</v>
      </c>
    </row>
    <row r="553" s="14" customFormat="1">
      <c r="A553" s="14"/>
      <c r="B553" s="258"/>
      <c r="C553" s="259"/>
      <c r="D553" s="242" t="s">
        <v>361</v>
      </c>
      <c r="E553" s="260" t="s">
        <v>1</v>
      </c>
      <c r="F553" s="261" t="s">
        <v>364</v>
      </c>
      <c r="G553" s="259"/>
      <c r="H553" s="262">
        <v>1</v>
      </c>
      <c r="I553" s="263"/>
      <c r="J553" s="259"/>
      <c r="K553" s="259"/>
      <c r="L553" s="264"/>
      <c r="M553" s="265"/>
      <c r="N553" s="266"/>
      <c r="O553" s="266"/>
      <c r="P553" s="266"/>
      <c r="Q553" s="266"/>
      <c r="R553" s="266"/>
      <c r="S553" s="266"/>
      <c r="T553" s="267"/>
      <c r="U553" s="14"/>
      <c r="V553" s="14"/>
      <c r="W553" s="14"/>
      <c r="X553" s="14"/>
      <c r="Y553" s="14"/>
      <c r="Z553" s="14"/>
      <c r="AA553" s="14"/>
      <c r="AB553" s="14"/>
      <c r="AC553" s="14"/>
      <c r="AD553" s="14"/>
      <c r="AE553" s="14"/>
      <c r="AT553" s="268" t="s">
        <v>361</v>
      </c>
      <c r="AU553" s="268" t="s">
        <v>86</v>
      </c>
      <c r="AV553" s="14" t="s">
        <v>357</v>
      </c>
      <c r="AW553" s="14" t="s">
        <v>32</v>
      </c>
      <c r="AX553" s="14" t="s">
        <v>84</v>
      </c>
      <c r="AY553" s="268" t="s">
        <v>350</v>
      </c>
    </row>
    <row r="554" s="2" customFormat="1" ht="24.15" customHeight="1">
      <c r="A554" s="39"/>
      <c r="B554" s="40"/>
      <c r="C554" s="229" t="s">
        <v>1936</v>
      </c>
      <c r="D554" s="229" t="s">
        <v>352</v>
      </c>
      <c r="E554" s="230" t="s">
        <v>8955</v>
      </c>
      <c r="F554" s="231" t="s">
        <v>8956</v>
      </c>
      <c r="G554" s="232" t="s">
        <v>497</v>
      </c>
      <c r="H554" s="233">
        <v>14</v>
      </c>
      <c r="I554" s="234"/>
      <c r="J554" s="235">
        <f>ROUND(I554*H554,2)</f>
        <v>0</v>
      </c>
      <c r="K554" s="231" t="s">
        <v>385</v>
      </c>
      <c r="L554" s="45"/>
      <c r="M554" s="236" t="s">
        <v>1</v>
      </c>
      <c r="N554" s="237" t="s">
        <v>41</v>
      </c>
      <c r="O554" s="92"/>
      <c r="P554" s="238">
        <f>O554*H554</f>
        <v>0</v>
      </c>
      <c r="Q554" s="238">
        <v>0</v>
      </c>
      <c r="R554" s="238">
        <f>Q554*H554</f>
        <v>0</v>
      </c>
      <c r="S554" s="238">
        <v>0</v>
      </c>
      <c r="T554" s="239">
        <f>S554*H554</f>
        <v>0</v>
      </c>
      <c r="U554" s="39"/>
      <c r="V554" s="39"/>
      <c r="W554" s="39"/>
      <c r="X554" s="39"/>
      <c r="Y554" s="39"/>
      <c r="Z554" s="39"/>
      <c r="AA554" s="39"/>
      <c r="AB554" s="39"/>
      <c r="AC554" s="39"/>
      <c r="AD554" s="39"/>
      <c r="AE554" s="39"/>
      <c r="AR554" s="240" t="s">
        <v>530</v>
      </c>
      <c r="AT554" s="240" t="s">
        <v>352</v>
      </c>
      <c r="AU554" s="240" t="s">
        <v>86</v>
      </c>
      <c r="AY554" s="18" t="s">
        <v>350</v>
      </c>
      <c r="BE554" s="241">
        <f>IF(N554="základní",J554,0)</f>
        <v>0</v>
      </c>
      <c r="BF554" s="241">
        <f>IF(N554="snížená",J554,0)</f>
        <v>0</v>
      </c>
      <c r="BG554" s="241">
        <f>IF(N554="zákl. přenesená",J554,0)</f>
        <v>0</v>
      </c>
      <c r="BH554" s="241">
        <f>IF(N554="sníž. přenesená",J554,0)</f>
        <v>0</v>
      </c>
      <c r="BI554" s="241">
        <f>IF(N554="nulová",J554,0)</f>
        <v>0</v>
      </c>
      <c r="BJ554" s="18" t="s">
        <v>84</v>
      </c>
      <c r="BK554" s="241">
        <f>ROUND(I554*H554,2)</f>
        <v>0</v>
      </c>
      <c r="BL554" s="18" t="s">
        <v>530</v>
      </c>
      <c r="BM554" s="240" t="s">
        <v>2586</v>
      </c>
    </row>
    <row r="555" s="2" customFormat="1">
      <c r="A555" s="39"/>
      <c r="B555" s="40"/>
      <c r="C555" s="41"/>
      <c r="D555" s="242" t="s">
        <v>359</v>
      </c>
      <c r="E555" s="41"/>
      <c r="F555" s="243" t="s">
        <v>8956</v>
      </c>
      <c r="G555" s="41"/>
      <c r="H555" s="41"/>
      <c r="I555" s="244"/>
      <c r="J555" s="41"/>
      <c r="K555" s="41"/>
      <c r="L555" s="45"/>
      <c r="M555" s="245"/>
      <c r="N555" s="246"/>
      <c r="O555" s="92"/>
      <c r="P555" s="92"/>
      <c r="Q555" s="92"/>
      <c r="R555" s="92"/>
      <c r="S555" s="92"/>
      <c r="T555" s="93"/>
      <c r="U555" s="39"/>
      <c r="V555" s="39"/>
      <c r="W555" s="39"/>
      <c r="X555" s="39"/>
      <c r="Y555" s="39"/>
      <c r="Z555" s="39"/>
      <c r="AA555" s="39"/>
      <c r="AB555" s="39"/>
      <c r="AC555" s="39"/>
      <c r="AD555" s="39"/>
      <c r="AE555" s="39"/>
      <c r="AT555" s="18" t="s">
        <v>359</v>
      </c>
      <c r="AU555" s="18" t="s">
        <v>86</v>
      </c>
    </row>
    <row r="556" s="15" customFormat="1">
      <c r="A556" s="15"/>
      <c r="B556" s="269"/>
      <c r="C556" s="270"/>
      <c r="D556" s="242" t="s">
        <v>361</v>
      </c>
      <c r="E556" s="271" t="s">
        <v>1</v>
      </c>
      <c r="F556" s="272" t="s">
        <v>8764</v>
      </c>
      <c r="G556" s="270"/>
      <c r="H556" s="271" t="s">
        <v>1</v>
      </c>
      <c r="I556" s="273"/>
      <c r="J556" s="270"/>
      <c r="K556" s="270"/>
      <c r="L556" s="274"/>
      <c r="M556" s="275"/>
      <c r="N556" s="276"/>
      <c r="O556" s="276"/>
      <c r="P556" s="276"/>
      <c r="Q556" s="276"/>
      <c r="R556" s="276"/>
      <c r="S556" s="276"/>
      <c r="T556" s="277"/>
      <c r="U556" s="15"/>
      <c r="V556" s="15"/>
      <c r="W556" s="15"/>
      <c r="X556" s="15"/>
      <c r="Y556" s="15"/>
      <c r="Z556" s="15"/>
      <c r="AA556" s="15"/>
      <c r="AB556" s="15"/>
      <c r="AC556" s="15"/>
      <c r="AD556" s="15"/>
      <c r="AE556" s="15"/>
      <c r="AT556" s="278" t="s">
        <v>361</v>
      </c>
      <c r="AU556" s="278" t="s">
        <v>86</v>
      </c>
      <c r="AV556" s="15" t="s">
        <v>84</v>
      </c>
      <c r="AW556" s="15" t="s">
        <v>32</v>
      </c>
      <c r="AX556" s="15" t="s">
        <v>76</v>
      </c>
      <c r="AY556" s="278" t="s">
        <v>350</v>
      </c>
    </row>
    <row r="557" s="15" customFormat="1">
      <c r="A557" s="15"/>
      <c r="B557" s="269"/>
      <c r="C557" s="270"/>
      <c r="D557" s="242" t="s">
        <v>361</v>
      </c>
      <c r="E557" s="271" t="s">
        <v>1</v>
      </c>
      <c r="F557" s="272" t="s">
        <v>8903</v>
      </c>
      <c r="G557" s="270"/>
      <c r="H557" s="271" t="s">
        <v>1</v>
      </c>
      <c r="I557" s="273"/>
      <c r="J557" s="270"/>
      <c r="K557" s="270"/>
      <c r="L557" s="274"/>
      <c r="M557" s="275"/>
      <c r="N557" s="276"/>
      <c r="O557" s="276"/>
      <c r="P557" s="276"/>
      <c r="Q557" s="276"/>
      <c r="R557" s="276"/>
      <c r="S557" s="276"/>
      <c r="T557" s="277"/>
      <c r="U557" s="15"/>
      <c r="V557" s="15"/>
      <c r="W557" s="15"/>
      <c r="X557" s="15"/>
      <c r="Y557" s="15"/>
      <c r="Z557" s="15"/>
      <c r="AA557" s="15"/>
      <c r="AB557" s="15"/>
      <c r="AC557" s="15"/>
      <c r="AD557" s="15"/>
      <c r="AE557" s="15"/>
      <c r="AT557" s="278" t="s">
        <v>361</v>
      </c>
      <c r="AU557" s="278" t="s">
        <v>86</v>
      </c>
      <c r="AV557" s="15" t="s">
        <v>84</v>
      </c>
      <c r="AW557" s="15" t="s">
        <v>32</v>
      </c>
      <c r="AX557" s="15" t="s">
        <v>76</v>
      </c>
      <c r="AY557" s="278" t="s">
        <v>350</v>
      </c>
    </row>
    <row r="558" s="13" customFormat="1">
      <c r="A558" s="13"/>
      <c r="B558" s="247"/>
      <c r="C558" s="248"/>
      <c r="D558" s="242" t="s">
        <v>361</v>
      </c>
      <c r="E558" s="249" t="s">
        <v>1</v>
      </c>
      <c r="F558" s="250" t="s">
        <v>494</v>
      </c>
      <c r="G558" s="248"/>
      <c r="H558" s="251">
        <v>12</v>
      </c>
      <c r="I558" s="252"/>
      <c r="J558" s="248"/>
      <c r="K558" s="248"/>
      <c r="L558" s="253"/>
      <c r="M558" s="254"/>
      <c r="N558" s="255"/>
      <c r="O558" s="255"/>
      <c r="P558" s="255"/>
      <c r="Q558" s="255"/>
      <c r="R558" s="255"/>
      <c r="S558" s="255"/>
      <c r="T558" s="256"/>
      <c r="U558" s="13"/>
      <c r="V558" s="13"/>
      <c r="W558" s="13"/>
      <c r="X558" s="13"/>
      <c r="Y558" s="13"/>
      <c r="Z558" s="13"/>
      <c r="AA558" s="13"/>
      <c r="AB558" s="13"/>
      <c r="AC558" s="13"/>
      <c r="AD558" s="13"/>
      <c r="AE558" s="13"/>
      <c r="AT558" s="257" t="s">
        <v>361</v>
      </c>
      <c r="AU558" s="257" t="s">
        <v>86</v>
      </c>
      <c r="AV558" s="13" t="s">
        <v>86</v>
      </c>
      <c r="AW558" s="13" t="s">
        <v>32</v>
      </c>
      <c r="AX558" s="13" t="s">
        <v>76</v>
      </c>
      <c r="AY558" s="257" t="s">
        <v>350</v>
      </c>
    </row>
    <row r="559" s="15" customFormat="1">
      <c r="A559" s="15"/>
      <c r="B559" s="269"/>
      <c r="C559" s="270"/>
      <c r="D559" s="242" t="s">
        <v>361</v>
      </c>
      <c r="E559" s="271" t="s">
        <v>1</v>
      </c>
      <c r="F559" s="272" t="s">
        <v>8927</v>
      </c>
      <c r="G559" s="270"/>
      <c r="H559" s="271" t="s">
        <v>1</v>
      </c>
      <c r="I559" s="273"/>
      <c r="J559" s="270"/>
      <c r="K559" s="270"/>
      <c r="L559" s="274"/>
      <c r="M559" s="275"/>
      <c r="N559" s="276"/>
      <c r="O559" s="276"/>
      <c r="P559" s="276"/>
      <c r="Q559" s="276"/>
      <c r="R559" s="276"/>
      <c r="S559" s="276"/>
      <c r="T559" s="277"/>
      <c r="U559" s="15"/>
      <c r="V559" s="15"/>
      <c r="W559" s="15"/>
      <c r="X559" s="15"/>
      <c r="Y559" s="15"/>
      <c r="Z559" s="15"/>
      <c r="AA559" s="15"/>
      <c r="AB559" s="15"/>
      <c r="AC559" s="15"/>
      <c r="AD559" s="15"/>
      <c r="AE559" s="15"/>
      <c r="AT559" s="278" t="s">
        <v>361</v>
      </c>
      <c r="AU559" s="278" t="s">
        <v>86</v>
      </c>
      <c r="AV559" s="15" t="s">
        <v>84</v>
      </c>
      <c r="AW559" s="15" t="s">
        <v>32</v>
      </c>
      <c r="AX559" s="15" t="s">
        <v>76</v>
      </c>
      <c r="AY559" s="278" t="s">
        <v>350</v>
      </c>
    </row>
    <row r="560" s="13" customFormat="1">
      <c r="A560" s="13"/>
      <c r="B560" s="247"/>
      <c r="C560" s="248"/>
      <c r="D560" s="242" t="s">
        <v>361</v>
      </c>
      <c r="E560" s="249" t="s">
        <v>1</v>
      </c>
      <c r="F560" s="250" t="s">
        <v>86</v>
      </c>
      <c r="G560" s="248"/>
      <c r="H560" s="251">
        <v>2</v>
      </c>
      <c r="I560" s="252"/>
      <c r="J560" s="248"/>
      <c r="K560" s="248"/>
      <c r="L560" s="253"/>
      <c r="M560" s="254"/>
      <c r="N560" s="255"/>
      <c r="O560" s="255"/>
      <c r="P560" s="255"/>
      <c r="Q560" s="255"/>
      <c r="R560" s="255"/>
      <c r="S560" s="255"/>
      <c r="T560" s="256"/>
      <c r="U560" s="13"/>
      <c r="V560" s="13"/>
      <c r="W560" s="13"/>
      <c r="X560" s="13"/>
      <c r="Y560" s="13"/>
      <c r="Z560" s="13"/>
      <c r="AA560" s="13"/>
      <c r="AB560" s="13"/>
      <c r="AC560" s="13"/>
      <c r="AD560" s="13"/>
      <c r="AE560" s="13"/>
      <c r="AT560" s="257" t="s">
        <v>361</v>
      </c>
      <c r="AU560" s="257" t="s">
        <v>86</v>
      </c>
      <c r="AV560" s="13" t="s">
        <v>86</v>
      </c>
      <c r="AW560" s="13" t="s">
        <v>32</v>
      </c>
      <c r="AX560" s="13" t="s">
        <v>76</v>
      </c>
      <c r="AY560" s="257" t="s">
        <v>350</v>
      </c>
    </row>
    <row r="561" s="14" customFormat="1">
      <c r="A561" s="14"/>
      <c r="B561" s="258"/>
      <c r="C561" s="259"/>
      <c r="D561" s="242" t="s">
        <v>361</v>
      </c>
      <c r="E561" s="260" t="s">
        <v>1</v>
      </c>
      <c r="F561" s="261" t="s">
        <v>364</v>
      </c>
      <c r="G561" s="259"/>
      <c r="H561" s="262">
        <v>14</v>
      </c>
      <c r="I561" s="263"/>
      <c r="J561" s="259"/>
      <c r="K561" s="259"/>
      <c r="L561" s="264"/>
      <c r="M561" s="265"/>
      <c r="N561" s="266"/>
      <c r="O561" s="266"/>
      <c r="P561" s="266"/>
      <c r="Q561" s="266"/>
      <c r="R561" s="266"/>
      <c r="S561" s="266"/>
      <c r="T561" s="267"/>
      <c r="U561" s="14"/>
      <c r="V561" s="14"/>
      <c r="W561" s="14"/>
      <c r="X561" s="14"/>
      <c r="Y561" s="14"/>
      <c r="Z561" s="14"/>
      <c r="AA561" s="14"/>
      <c r="AB561" s="14"/>
      <c r="AC561" s="14"/>
      <c r="AD561" s="14"/>
      <c r="AE561" s="14"/>
      <c r="AT561" s="268" t="s">
        <v>361</v>
      </c>
      <c r="AU561" s="268" t="s">
        <v>86</v>
      </c>
      <c r="AV561" s="14" t="s">
        <v>357</v>
      </c>
      <c r="AW561" s="14" t="s">
        <v>32</v>
      </c>
      <c r="AX561" s="14" t="s">
        <v>84</v>
      </c>
      <c r="AY561" s="268" t="s">
        <v>350</v>
      </c>
    </row>
    <row r="562" s="2" customFormat="1" ht="24.15" customHeight="1">
      <c r="A562" s="39"/>
      <c r="B562" s="40"/>
      <c r="C562" s="229" t="s">
        <v>1961</v>
      </c>
      <c r="D562" s="229" t="s">
        <v>352</v>
      </c>
      <c r="E562" s="230" t="s">
        <v>8957</v>
      </c>
      <c r="F562" s="231" t="s">
        <v>8958</v>
      </c>
      <c r="G562" s="232" t="s">
        <v>497</v>
      </c>
      <c r="H562" s="233">
        <v>2</v>
      </c>
      <c r="I562" s="234"/>
      <c r="J562" s="235">
        <f>ROUND(I562*H562,2)</f>
        <v>0</v>
      </c>
      <c r="K562" s="231" t="s">
        <v>385</v>
      </c>
      <c r="L562" s="45"/>
      <c r="M562" s="236" t="s">
        <v>1</v>
      </c>
      <c r="N562" s="237" t="s">
        <v>41</v>
      </c>
      <c r="O562" s="92"/>
      <c r="P562" s="238">
        <f>O562*H562</f>
        <v>0</v>
      </c>
      <c r="Q562" s="238">
        <v>0</v>
      </c>
      <c r="R562" s="238">
        <f>Q562*H562</f>
        <v>0</v>
      </c>
      <c r="S562" s="238">
        <v>0</v>
      </c>
      <c r="T562" s="239">
        <f>S562*H562</f>
        <v>0</v>
      </c>
      <c r="U562" s="39"/>
      <c r="V562" s="39"/>
      <c r="W562" s="39"/>
      <c r="X562" s="39"/>
      <c r="Y562" s="39"/>
      <c r="Z562" s="39"/>
      <c r="AA562" s="39"/>
      <c r="AB562" s="39"/>
      <c r="AC562" s="39"/>
      <c r="AD562" s="39"/>
      <c r="AE562" s="39"/>
      <c r="AR562" s="240" t="s">
        <v>530</v>
      </c>
      <c r="AT562" s="240" t="s">
        <v>352</v>
      </c>
      <c r="AU562" s="240" t="s">
        <v>86</v>
      </c>
      <c r="AY562" s="18" t="s">
        <v>350</v>
      </c>
      <c r="BE562" s="241">
        <f>IF(N562="základní",J562,0)</f>
        <v>0</v>
      </c>
      <c r="BF562" s="241">
        <f>IF(N562="snížená",J562,0)</f>
        <v>0</v>
      </c>
      <c r="BG562" s="241">
        <f>IF(N562="zákl. přenesená",J562,0)</f>
        <v>0</v>
      </c>
      <c r="BH562" s="241">
        <f>IF(N562="sníž. přenesená",J562,0)</f>
        <v>0</v>
      </c>
      <c r="BI562" s="241">
        <f>IF(N562="nulová",J562,0)</f>
        <v>0</v>
      </c>
      <c r="BJ562" s="18" t="s">
        <v>84</v>
      </c>
      <c r="BK562" s="241">
        <f>ROUND(I562*H562,2)</f>
        <v>0</v>
      </c>
      <c r="BL562" s="18" t="s">
        <v>530</v>
      </c>
      <c r="BM562" s="240" t="s">
        <v>2595</v>
      </c>
    </row>
    <row r="563" s="2" customFormat="1">
      <c r="A563" s="39"/>
      <c r="B563" s="40"/>
      <c r="C563" s="41"/>
      <c r="D563" s="242" t="s">
        <v>359</v>
      </c>
      <c r="E563" s="41"/>
      <c r="F563" s="243" t="s">
        <v>8958</v>
      </c>
      <c r="G563" s="41"/>
      <c r="H563" s="41"/>
      <c r="I563" s="244"/>
      <c r="J563" s="41"/>
      <c r="K563" s="41"/>
      <c r="L563" s="45"/>
      <c r="M563" s="245"/>
      <c r="N563" s="246"/>
      <c r="O563" s="92"/>
      <c r="P563" s="92"/>
      <c r="Q563" s="92"/>
      <c r="R563" s="92"/>
      <c r="S563" s="92"/>
      <c r="T563" s="93"/>
      <c r="U563" s="39"/>
      <c r="V563" s="39"/>
      <c r="W563" s="39"/>
      <c r="X563" s="39"/>
      <c r="Y563" s="39"/>
      <c r="Z563" s="39"/>
      <c r="AA563" s="39"/>
      <c r="AB563" s="39"/>
      <c r="AC563" s="39"/>
      <c r="AD563" s="39"/>
      <c r="AE563" s="39"/>
      <c r="AT563" s="18" t="s">
        <v>359</v>
      </c>
      <c r="AU563" s="18" t="s">
        <v>86</v>
      </c>
    </row>
    <row r="564" s="15" customFormat="1">
      <c r="A564" s="15"/>
      <c r="B564" s="269"/>
      <c r="C564" s="270"/>
      <c r="D564" s="242" t="s">
        <v>361</v>
      </c>
      <c r="E564" s="271" t="s">
        <v>1</v>
      </c>
      <c r="F564" s="272" t="s">
        <v>8764</v>
      </c>
      <c r="G564" s="270"/>
      <c r="H564" s="271" t="s">
        <v>1</v>
      </c>
      <c r="I564" s="273"/>
      <c r="J564" s="270"/>
      <c r="K564" s="270"/>
      <c r="L564" s="274"/>
      <c r="M564" s="275"/>
      <c r="N564" s="276"/>
      <c r="O564" s="276"/>
      <c r="P564" s="276"/>
      <c r="Q564" s="276"/>
      <c r="R564" s="276"/>
      <c r="S564" s="276"/>
      <c r="T564" s="277"/>
      <c r="U564" s="15"/>
      <c r="V564" s="15"/>
      <c r="W564" s="15"/>
      <c r="X564" s="15"/>
      <c r="Y564" s="15"/>
      <c r="Z564" s="15"/>
      <c r="AA564" s="15"/>
      <c r="AB564" s="15"/>
      <c r="AC564" s="15"/>
      <c r="AD564" s="15"/>
      <c r="AE564" s="15"/>
      <c r="AT564" s="278" t="s">
        <v>361</v>
      </c>
      <c r="AU564" s="278" t="s">
        <v>86</v>
      </c>
      <c r="AV564" s="15" t="s">
        <v>84</v>
      </c>
      <c r="AW564" s="15" t="s">
        <v>32</v>
      </c>
      <c r="AX564" s="15" t="s">
        <v>76</v>
      </c>
      <c r="AY564" s="278" t="s">
        <v>350</v>
      </c>
    </row>
    <row r="565" s="15" customFormat="1">
      <c r="A565" s="15"/>
      <c r="B565" s="269"/>
      <c r="C565" s="270"/>
      <c r="D565" s="242" t="s">
        <v>361</v>
      </c>
      <c r="E565" s="271" t="s">
        <v>1</v>
      </c>
      <c r="F565" s="272" t="s">
        <v>8903</v>
      </c>
      <c r="G565" s="270"/>
      <c r="H565" s="271" t="s">
        <v>1</v>
      </c>
      <c r="I565" s="273"/>
      <c r="J565" s="270"/>
      <c r="K565" s="270"/>
      <c r="L565" s="274"/>
      <c r="M565" s="275"/>
      <c r="N565" s="276"/>
      <c r="O565" s="276"/>
      <c r="P565" s="276"/>
      <c r="Q565" s="276"/>
      <c r="R565" s="276"/>
      <c r="S565" s="276"/>
      <c r="T565" s="277"/>
      <c r="U565" s="15"/>
      <c r="V565" s="15"/>
      <c r="W565" s="15"/>
      <c r="X565" s="15"/>
      <c r="Y565" s="15"/>
      <c r="Z565" s="15"/>
      <c r="AA565" s="15"/>
      <c r="AB565" s="15"/>
      <c r="AC565" s="15"/>
      <c r="AD565" s="15"/>
      <c r="AE565" s="15"/>
      <c r="AT565" s="278" t="s">
        <v>361</v>
      </c>
      <c r="AU565" s="278" t="s">
        <v>86</v>
      </c>
      <c r="AV565" s="15" t="s">
        <v>84</v>
      </c>
      <c r="AW565" s="15" t="s">
        <v>32</v>
      </c>
      <c r="AX565" s="15" t="s">
        <v>76</v>
      </c>
      <c r="AY565" s="278" t="s">
        <v>350</v>
      </c>
    </row>
    <row r="566" s="13" customFormat="1">
      <c r="A566" s="13"/>
      <c r="B566" s="247"/>
      <c r="C566" s="248"/>
      <c r="D566" s="242" t="s">
        <v>361</v>
      </c>
      <c r="E566" s="249" t="s">
        <v>1</v>
      </c>
      <c r="F566" s="250" t="s">
        <v>86</v>
      </c>
      <c r="G566" s="248"/>
      <c r="H566" s="251">
        <v>2</v>
      </c>
      <c r="I566" s="252"/>
      <c r="J566" s="248"/>
      <c r="K566" s="248"/>
      <c r="L566" s="253"/>
      <c r="M566" s="254"/>
      <c r="N566" s="255"/>
      <c r="O566" s="255"/>
      <c r="P566" s="255"/>
      <c r="Q566" s="255"/>
      <c r="R566" s="255"/>
      <c r="S566" s="255"/>
      <c r="T566" s="256"/>
      <c r="U566" s="13"/>
      <c r="V566" s="13"/>
      <c r="W566" s="13"/>
      <c r="X566" s="13"/>
      <c r="Y566" s="13"/>
      <c r="Z566" s="13"/>
      <c r="AA566" s="13"/>
      <c r="AB566" s="13"/>
      <c r="AC566" s="13"/>
      <c r="AD566" s="13"/>
      <c r="AE566" s="13"/>
      <c r="AT566" s="257" t="s">
        <v>361</v>
      </c>
      <c r="AU566" s="257" t="s">
        <v>86</v>
      </c>
      <c r="AV566" s="13" t="s">
        <v>86</v>
      </c>
      <c r="AW566" s="13" t="s">
        <v>32</v>
      </c>
      <c r="AX566" s="13" t="s">
        <v>76</v>
      </c>
      <c r="AY566" s="257" t="s">
        <v>350</v>
      </c>
    </row>
    <row r="567" s="14" customFormat="1">
      <c r="A567" s="14"/>
      <c r="B567" s="258"/>
      <c r="C567" s="259"/>
      <c r="D567" s="242" t="s">
        <v>361</v>
      </c>
      <c r="E567" s="260" t="s">
        <v>1</v>
      </c>
      <c r="F567" s="261" t="s">
        <v>364</v>
      </c>
      <c r="G567" s="259"/>
      <c r="H567" s="262">
        <v>2</v>
      </c>
      <c r="I567" s="263"/>
      <c r="J567" s="259"/>
      <c r="K567" s="259"/>
      <c r="L567" s="264"/>
      <c r="M567" s="265"/>
      <c r="N567" s="266"/>
      <c r="O567" s="266"/>
      <c r="P567" s="266"/>
      <c r="Q567" s="266"/>
      <c r="R567" s="266"/>
      <c r="S567" s="266"/>
      <c r="T567" s="267"/>
      <c r="U567" s="14"/>
      <c r="V567" s="14"/>
      <c r="W567" s="14"/>
      <c r="X567" s="14"/>
      <c r="Y567" s="14"/>
      <c r="Z567" s="14"/>
      <c r="AA567" s="14"/>
      <c r="AB567" s="14"/>
      <c r="AC567" s="14"/>
      <c r="AD567" s="14"/>
      <c r="AE567" s="14"/>
      <c r="AT567" s="268" t="s">
        <v>361</v>
      </c>
      <c r="AU567" s="268" t="s">
        <v>86</v>
      </c>
      <c r="AV567" s="14" t="s">
        <v>357</v>
      </c>
      <c r="AW567" s="14" t="s">
        <v>32</v>
      </c>
      <c r="AX567" s="14" t="s">
        <v>84</v>
      </c>
      <c r="AY567" s="268" t="s">
        <v>350</v>
      </c>
    </row>
    <row r="568" s="2" customFormat="1" ht="24.15" customHeight="1">
      <c r="A568" s="39"/>
      <c r="B568" s="40"/>
      <c r="C568" s="229" t="s">
        <v>1969</v>
      </c>
      <c r="D568" s="229" t="s">
        <v>352</v>
      </c>
      <c r="E568" s="230" t="s">
        <v>8959</v>
      </c>
      <c r="F568" s="231" t="s">
        <v>8960</v>
      </c>
      <c r="G568" s="232" t="s">
        <v>497</v>
      </c>
      <c r="H568" s="233">
        <v>4</v>
      </c>
      <c r="I568" s="234"/>
      <c r="J568" s="235">
        <f>ROUND(I568*H568,2)</f>
        <v>0</v>
      </c>
      <c r="K568" s="231" t="s">
        <v>385</v>
      </c>
      <c r="L568" s="45"/>
      <c r="M568" s="236" t="s">
        <v>1</v>
      </c>
      <c r="N568" s="237" t="s">
        <v>41</v>
      </c>
      <c r="O568" s="92"/>
      <c r="P568" s="238">
        <f>O568*H568</f>
        <v>0</v>
      </c>
      <c r="Q568" s="238">
        <v>0</v>
      </c>
      <c r="R568" s="238">
        <f>Q568*H568</f>
        <v>0</v>
      </c>
      <c r="S568" s="238">
        <v>0</v>
      </c>
      <c r="T568" s="239">
        <f>S568*H568</f>
        <v>0</v>
      </c>
      <c r="U568" s="39"/>
      <c r="V568" s="39"/>
      <c r="W568" s="39"/>
      <c r="X568" s="39"/>
      <c r="Y568" s="39"/>
      <c r="Z568" s="39"/>
      <c r="AA568" s="39"/>
      <c r="AB568" s="39"/>
      <c r="AC568" s="39"/>
      <c r="AD568" s="39"/>
      <c r="AE568" s="39"/>
      <c r="AR568" s="240" t="s">
        <v>530</v>
      </c>
      <c r="AT568" s="240" t="s">
        <v>352</v>
      </c>
      <c r="AU568" s="240" t="s">
        <v>86</v>
      </c>
      <c r="AY568" s="18" t="s">
        <v>350</v>
      </c>
      <c r="BE568" s="241">
        <f>IF(N568="základní",J568,0)</f>
        <v>0</v>
      </c>
      <c r="BF568" s="241">
        <f>IF(N568="snížená",J568,0)</f>
        <v>0</v>
      </c>
      <c r="BG568" s="241">
        <f>IF(N568="zákl. přenesená",J568,0)</f>
        <v>0</v>
      </c>
      <c r="BH568" s="241">
        <f>IF(N568="sníž. přenesená",J568,0)</f>
        <v>0</v>
      </c>
      <c r="BI568" s="241">
        <f>IF(N568="nulová",J568,0)</f>
        <v>0</v>
      </c>
      <c r="BJ568" s="18" t="s">
        <v>84</v>
      </c>
      <c r="BK568" s="241">
        <f>ROUND(I568*H568,2)</f>
        <v>0</v>
      </c>
      <c r="BL568" s="18" t="s">
        <v>530</v>
      </c>
      <c r="BM568" s="240" t="s">
        <v>2605</v>
      </c>
    </row>
    <row r="569" s="2" customFormat="1">
      <c r="A569" s="39"/>
      <c r="B569" s="40"/>
      <c r="C569" s="41"/>
      <c r="D569" s="242" t="s">
        <v>359</v>
      </c>
      <c r="E569" s="41"/>
      <c r="F569" s="243" t="s">
        <v>8960</v>
      </c>
      <c r="G569" s="41"/>
      <c r="H569" s="41"/>
      <c r="I569" s="244"/>
      <c r="J569" s="41"/>
      <c r="K569" s="41"/>
      <c r="L569" s="45"/>
      <c r="M569" s="245"/>
      <c r="N569" s="246"/>
      <c r="O569" s="92"/>
      <c r="P569" s="92"/>
      <c r="Q569" s="92"/>
      <c r="R569" s="92"/>
      <c r="S569" s="92"/>
      <c r="T569" s="93"/>
      <c r="U569" s="39"/>
      <c r="V569" s="39"/>
      <c r="W569" s="39"/>
      <c r="X569" s="39"/>
      <c r="Y569" s="39"/>
      <c r="Z569" s="39"/>
      <c r="AA569" s="39"/>
      <c r="AB569" s="39"/>
      <c r="AC569" s="39"/>
      <c r="AD569" s="39"/>
      <c r="AE569" s="39"/>
      <c r="AT569" s="18" t="s">
        <v>359</v>
      </c>
      <c r="AU569" s="18" t="s">
        <v>86</v>
      </c>
    </row>
    <row r="570" s="15" customFormat="1">
      <c r="A570" s="15"/>
      <c r="B570" s="269"/>
      <c r="C570" s="270"/>
      <c r="D570" s="242" t="s">
        <v>361</v>
      </c>
      <c r="E570" s="271" t="s">
        <v>1</v>
      </c>
      <c r="F570" s="272" t="s">
        <v>8764</v>
      </c>
      <c r="G570" s="270"/>
      <c r="H570" s="271" t="s">
        <v>1</v>
      </c>
      <c r="I570" s="273"/>
      <c r="J570" s="270"/>
      <c r="K570" s="270"/>
      <c r="L570" s="274"/>
      <c r="M570" s="275"/>
      <c r="N570" s="276"/>
      <c r="O570" s="276"/>
      <c r="P570" s="276"/>
      <c r="Q570" s="276"/>
      <c r="R570" s="276"/>
      <c r="S570" s="276"/>
      <c r="T570" s="277"/>
      <c r="U570" s="15"/>
      <c r="V570" s="15"/>
      <c r="W570" s="15"/>
      <c r="X570" s="15"/>
      <c r="Y570" s="15"/>
      <c r="Z570" s="15"/>
      <c r="AA570" s="15"/>
      <c r="AB570" s="15"/>
      <c r="AC570" s="15"/>
      <c r="AD570" s="15"/>
      <c r="AE570" s="15"/>
      <c r="AT570" s="278" t="s">
        <v>361</v>
      </c>
      <c r="AU570" s="278" t="s">
        <v>86</v>
      </c>
      <c r="AV570" s="15" t="s">
        <v>84</v>
      </c>
      <c r="AW570" s="15" t="s">
        <v>32</v>
      </c>
      <c r="AX570" s="15" t="s">
        <v>76</v>
      </c>
      <c r="AY570" s="278" t="s">
        <v>350</v>
      </c>
    </row>
    <row r="571" s="15" customFormat="1">
      <c r="A571" s="15"/>
      <c r="B571" s="269"/>
      <c r="C571" s="270"/>
      <c r="D571" s="242" t="s">
        <v>361</v>
      </c>
      <c r="E571" s="271" t="s">
        <v>1</v>
      </c>
      <c r="F571" s="272" t="s">
        <v>8903</v>
      </c>
      <c r="G571" s="270"/>
      <c r="H571" s="271" t="s">
        <v>1</v>
      </c>
      <c r="I571" s="273"/>
      <c r="J571" s="270"/>
      <c r="K571" s="270"/>
      <c r="L571" s="274"/>
      <c r="M571" s="275"/>
      <c r="N571" s="276"/>
      <c r="O571" s="276"/>
      <c r="P571" s="276"/>
      <c r="Q571" s="276"/>
      <c r="R571" s="276"/>
      <c r="S571" s="276"/>
      <c r="T571" s="277"/>
      <c r="U571" s="15"/>
      <c r="V571" s="15"/>
      <c r="W571" s="15"/>
      <c r="X571" s="15"/>
      <c r="Y571" s="15"/>
      <c r="Z571" s="15"/>
      <c r="AA571" s="15"/>
      <c r="AB571" s="15"/>
      <c r="AC571" s="15"/>
      <c r="AD571" s="15"/>
      <c r="AE571" s="15"/>
      <c r="AT571" s="278" t="s">
        <v>361</v>
      </c>
      <c r="AU571" s="278" t="s">
        <v>86</v>
      </c>
      <c r="AV571" s="15" t="s">
        <v>84</v>
      </c>
      <c r="AW571" s="15" t="s">
        <v>32</v>
      </c>
      <c r="AX571" s="15" t="s">
        <v>76</v>
      </c>
      <c r="AY571" s="278" t="s">
        <v>350</v>
      </c>
    </row>
    <row r="572" s="13" customFormat="1">
      <c r="A572" s="13"/>
      <c r="B572" s="247"/>
      <c r="C572" s="248"/>
      <c r="D572" s="242" t="s">
        <v>361</v>
      </c>
      <c r="E572" s="249" t="s">
        <v>1</v>
      </c>
      <c r="F572" s="250" t="s">
        <v>357</v>
      </c>
      <c r="G572" s="248"/>
      <c r="H572" s="251">
        <v>4</v>
      </c>
      <c r="I572" s="252"/>
      <c r="J572" s="248"/>
      <c r="K572" s="248"/>
      <c r="L572" s="253"/>
      <c r="M572" s="254"/>
      <c r="N572" s="255"/>
      <c r="O572" s="255"/>
      <c r="P572" s="255"/>
      <c r="Q572" s="255"/>
      <c r="R572" s="255"/>
      <c r="S572" s="255"/>
      <c r="T572" s="256"/>
      <c r="U572" s="13"/>
      <c r="V572" s="13"/>
      <c r="W572" s="13"/>
      <c r="X572" s="13"/>
      <c r="Y572" s="13"/>
      <c r="Z572" s="13"/>
      <c r="AA572" s="13"/>
      <c r="AB572" s="13"/>
      <c r="AC572" s="13"/>
      <c r="AD572" s="13"/>
      <c r="AE572" s="13"/>
      <c r="AT572" s="257" t="s">
        <v>361</v>
      </c>
      <c r="AU572" s="257" t="s">
        <v>86</v>
      </c>
      <c r="AV572" s="13" t="s">
        <v>86</v>
      </c>
      <c r="AW572" s="13" t="s">
        <v>32</v>
      </c>
      <c r="AX572" s="13" t="s">
        <v>76</v>
      </c>
      <c r="AY572" s="257" t="s">
        <v>350</v>
      </c>
    </row>
    <row r="573" s="14" customFormat="1">
      <c r="A573" s="14"/>
      <c r="B573" s="258"/>
      <c r="C573" s="259"/>
      <c r="D573" s="242" t="s">
        <v>361</v>
      </c>
      <c r="E573" s="260" t="s">
        <v>1</v>
      </c>
      <c r="F573" s="261" t="s">
        <v>364</v>
      </c>
      <c r="G573" s="259"/>
      <c r="H573" s="262">
        <v>4</v>
      </c>
      <c r="I573" s="263"/>
      <c r="J573" s="259"/>
      <c r="K573" s="259"/>
      <c r="L573" s="264"/>
      <c r="M573" s="265"/>
      <c r="N573" s="266"/>
      <c r="O573" s="266"/>
      <c r="P573" s="266"/>
      <c r="Q573" s="266"/>
      <c r="R573" s="266"/>
      <c r="S573" s="266"/>
      <c r="T573" s="267"/>
      <c r="U573" s="14"/>
      <c r="V573" s="14"/>
      <c r="W573" s="14"/>
      <c r="X573" s="14"/>
      <c r="Y573" s="14"/>
      <c r="Z573" s="14"/>
      <c r="AA573" s="14"/>
      <c r="AB573" s="14"/>
      <c r="AC573" s="14"/>
      <c r="AD573" s="14"/>
      <c r="AE573" s="14"/>
      <c r="AT573" s="268" t="s">
        <v>361</v>
      </c>
      <c r="AU573" s="268" t="s">
        <v>86</v>
      </c>
      <c r="AV573" s="14" t="s">
        <v>357</v>
      </c>
      <c r="AW573" s="14" t="s">
        <v>32</v>
      </c>
      <c r="AX573" s="14" t="s">
        <v>84</v>
      </c>
      <c r="AY573" s="268" t="s">
        <v>350</v>
      </c>
    </row>
    <row r="574" s="2" customFormat="1" ht="24.15" customHeight="1">
      <c r="A574" s="39"/>
      <c r="B574" s="40"/>
      <c r="C574" s="229" t="s">
        <v>1977</v>
      </c>
      <c r="D574" s="229" t="s">
        <v>352</v>
      </c>
      <c r="E574" s="230" t="s">
        <v>8961</v>
      </c>
      <c r="F574" s="231" t="s">
        <v>8962</v>
      </c>
      <c r="G574" s="232" t="s">
        <v>497</v>
      </c>
      <c r="H574" s="233">
        <v>2</v>
      </c>
      <c r="I574" s="234"/>
      <c r="J574" s="235">
        <f>ROUND(I574*H574,2)</f>
        <v>0</v>
      </c>
      <c r="K574" s="231" t="s">
        <v>385</v>
      </c>
      <c r="L574" s="45"/>
      <c r="M574" s="236" t="s">
        <v>1</v>
      </c>
      <c r="N574" s="237" t="s">
        <v>41</v>
      </c>
      <c r="O574" s="92"/>
      <c r="P574" s="238">
        <f>O574*H574</f>
        <v>0</v>
      </c>
      <c r="Q574" s="238">
        <v>0</v>
      </c>
      <c r="R574" s="238">
        <f>Q574*H574</f>
        <v>0</v>
      </c>
      <c r="S574" s="238">
        <v>0</v>
      </c>
      <c r="T574" s="239">
        <f>S574*H574</f>
        <v>0</v>
      </c>
      <c r="U574" s="39"/>
      <c r="V574" s="39"/>
      <c r="W574" s="39"/>
      <c r="X574" s="39"/>
      <c r="Y574" s="39"/>
      <c r="Z574" s="39"/>
      <c r="AA574" s="39"/>
      <c r="AB574" s="39"/>
      <c r="AC574" s="39"/>
      <c r="AD574" s="39"/>
      <c r="AE574" s="39"/>
      <c r="AR574" s="240" t="s">
        <v>530</v>
      </c>
      <c r="AT574" s="240" t="s">
        <v>352</v>
      </c>
      <c r="AU574" s="240" t="s">
        <v>86</v>
      </c>
      <c r="AY574" s="18" t="s">
        <v>350</v>
      </c>
      <c r="BE574" s="241">
        <f>IF(N574="základní",J574,0)</f>
        <v>0</v>
      </c>
      <c r="BF574" s="241">
        <f>IF(N574="snížená",J574,0)</f>
        <v>0</v>
      </c>
      <c r="BG574" s="241">
        <f>IF(N574="zákl. přenesená",J574,0)</f>
        <v>0</v>
      </c>
      <c r="BH574" s="241">
        <f>IF(N574="sníž. přenesená",J574,0)</f>
        <v>0</v>
      </c>
      <c r="BI574" s="241">
        <f>IF(N574="nulová",J574,0)</f>
        <v>0</v>
      </c>
      <c r="BJ574" s="18" t="s">
        <v>84</v>
      </c>
      <c r="BK574" s="241">
        <f>ROUND(I574*H574,2)</f>
        <v>0</v>
      </c>
      <c r="BL574" s="18" t="s">
        <v>530</v>
      </c>
      <c r="BM574" s="240" t="s">
        <v>2618</v>
      </c>
    </row>
    <row r="575" s="2" customFormat="1">
      <c r="A575" s="39"/>
      <c r="B575" s="40"/>
      <c r="C575" s="41"/>
      <c r="D575" s="242" t="s">
        <v>359</v>
      </c>
      <c r="E575" s="41"/>
      <c r="F575" s="243" t="s">
        <v>8962</v>
      </c>
      <c r="G575" s="41"/>
      <c r="H575" s="41"/>
      <c r="I575" s="244"/>
      <c r="J575" s="41"/>
      <c r="K575" s="41"/>
      <c r="L575" s="45"/>
      <c r="M575" s="245"/>
      <c r="N575" s="246"/>
      <c r="O575" s="92"/>
      <c r="P575" s="92"/>
      <c r="Q575" s="92"/>
      <c r="R575" s="92"/>
      <c r="S575" s="92"/>
      <c r="T575" s="93"/>
      <c r="U575" s="39"/>
      <c r="V575" s="39"/>
      <c r="W575" s="39"/>
      <c r="X575" s="39"/>
      <c r="Y575" s="39"/>
      <c r="Z575" s="39"/>
      <c r="AA575" s="39"/>
      <c r="AB575" s="39"/>
      <c r="AC575" s="39"/>
      <c r="AD575" s="39"/>
      <c r="AE575" s="39"/>
      <c r="AT575" s="18" t="s">
        <v>359</v>
      </c>
      <c r="AU575" s="18" t="s">
        <v>86</v>
      </c>
    </row>
    <row r="576" s="15" customFormat="1">
      <c r="A576" s="15"/>
      <c r="B576" s="269"/>
      <c r="C576" s="270"/>
      <c r="D576" s="242" t="s">
        <v>361</v>
      </c>
      <c r="E576" s="271" t="s">
        <v>1</v>
      </c>
      <c r="F576" s="272" t="s">
        <v>8764</v>
      </c>
      <c r="G576" s="270"/>
      <c r="H576" s="271" t="s">
        <v>1</v>
      </c>
      <c r="I576" s="273"/>
      <c r="J576" s="270"/>
      <c r="K576" s="270"/>
      <c r="L576" s="274"/>
      <c r="M576" s="275"/>
      <c r="N576" s="276"/>
      <c r="O576" s="276"/>
      <c r="P576" s="276"/>
      <c r="Q576" s="276"/>
      <c r="R576" s="276"/>
      <c r="S576" s="276"/>
      <c r="T576" s="277"/>
      <c r="U576" s="15"/>
      <c r="V576" s="15"/>
      <c r="W576" s="15"/>
      <c r="X576" s="15"/>
      <c r="Y576" s="15"/>
      <c r="Z576" s="15"/>
      <c r="AA576" s="15"/>
      <c r="AB576" s="15"/>
      <c r="AC576" s="15"/>
      <c r="AD576" s="15"/>
      <c r="AE576" s="15"/>
      <c r="AT576" s="278" t="s">
        <v>361</v>
      </c>
      <c r="AU576" s="278" t="s">
        <v>86</v>
      </c>
      <c r="AV576" s="15" t="s">
        <v>84</v>
      </c>
      <c r="AW576" s="15" t="s">
        <v>32</v>
      </c>
      <c r="AX576" s="15" t="s">
        <v>76</v>
      </c>
      <c r="AY576" s="278" t="s">
        <v>350</v>
      </c>
    </row>
    <row r="577" s="15" customFormat="1">
      <c r="A577" s="15"/>
      <c r="B577" s="269"/>
      <c r="C577" s="270"/>
      <c r="D577" s="242" t="s">
        <v>361</v>
      </c>
      <c r="E577" s="271" t="s">
        <v>1</v>
      </c>
      <c r="F577" s="272" t="s">
        <v>8927</v>
      </c>
      <c r="G577" s="270"/>
      <c r="H577" s="271" t="s">
        <v>1</v>
      </c>
      <c r="I577" s="273"/>
      <c r="J577" s="270"/>
      <c r="K577" s="270"/>
      <c r="L577" s="274"/>
      <c r="M577" s="275"/>
      <c r="N577" s="276"/>
      <c r="O577" s="276"/>
      <c r="P577" s="276"/>
      <c r="Q577" s="276"/>
      <c r="R577" s="276"/>
      <c r="S577" s="276"/>
      <c r="T577" s="277"/>
      <c r="U577" s="15"/>
      <c r="V577" s="15"/>
      <c r="W577" s="15"/>
      <c r="X577" s="15"/>
      <c r="Y577" s="15"/>
      <c r="Z577" s="15"/>
      <c r="AA577" s="15"/>
      <c r="AB577" s="15"/>
      <c r="AC577" s="15"/>
      <c r="AD577" s="15"/>
      <c r="AE577" s="15"/>
      <c r="AT577" s="278" t="s">
        <v>361</v>
      </c>
      <c r="AU577" s="278" t="s">
        <v>86</v>
      </c>
      <c r="AV577" s="15" t="s">
        <v>84</v>
      </c>
      <c r="AW577" s="15" t="s">
        <v>32</v>
      </c>
      <c r="AX577" s="15" t="s">
        <v>76</v>
      </c>
      <c r="AY577" s="278" t="s">
        <v>350</v>
      </c>
    </row>
    <row r="578" s="13" customFormat="1">
      <c r="A578" s="13"/>
      <c r="B578" s="247"/>
      <c r="C578" s="248"/>
      <c r="D578" s="242" t="s">
        <v>361</v>
      </c>
      <c r="E578" s="249" t="s">
        <v>1</v>
      </c>
      <c r="F578" s="250" t="s">
        <v>86</v>
      </c>
      <c r="G578" s="248"/>
      <c r="H578" s="251">
        <v>2</v>
      </c>
      <c r="I578" s="252"/>
      <c r="J578" s="248"/>
      <c r="K578" s="248"/>
      <c r="L578" s="253"/>
      <c r="M578" s="254"/>
      <c r="N578" s="255"/>
      <c r="O578" s="255"/>
      <c r="P578" s="255"/>
      <c r="Q578" s="255"/>
      <c r="R578" s="255"/>
      <c r="S578" s="255"/>
      <c r="T578" s="256"/>
      <c r="U578" s="13"/>
      <c r="V578" s="13"/>
      <c r="W578" s="13"/>
      <c r="X578" s="13"/>
      <c r="Y578" s="13"/>
      <c r="Z578" s="13"/>
      <c r="AA578" s="13"/>
      <c r="AB578" s="13"/>
      <c r="AC578" s="13"/>
      <c r="AD578" s="13"/>
      <c r="AE578" s="13"/>
      <c r="AT578" s="257" t="s">
        <v>361</v>
      </c>
      <c r="AU578" s="257" t="s">
        <v>86</v>
      </c>
      <c r="AV578" s="13" t="s">
        <v>86</v>
      </c>
      <c r="AW578" s="13" t="s">
        <v>32</v>
      </c>
      <c r="AX578" s="13" t="s">
        <v>76</v>
      </c>
      <c r="AY578" s="257" t="s">
        <v>350</v>
      </c>
    </row>
    <row r="579" s="14" customFormat="1">
      <c r="A579" s="14"/>
      <c r="B579" s="258"/>
      <c r="C579" s="259"/>
      <c r="D579" s="242" t="s">
        <v>361</v>
      </c>
      <c r="E579" s="260" t="s">
        <v>1</v>
      </c>
      <c r="F579" s="261" t="s">
        <v>364</v>
      </c>
      <c r="G579" s="259"/>
      <c r="H579" s="262">
        <v>2</v>
      </c>
      <c r="I579" s="263"/>
      <c r="J579" s="259"/>
      <c r="K579" s="259"/>
      <c r="L579" s="264"/>
      <c r="M579" s="265"/>
      <c r="N579" s="266"/>
      <c r="O579" s="266"/>
      <c r="P579" s="266"/>
      <c r="Q579" s="266"/>
      <c r="R579" s="266"/>
      <c r="S579" s="266"/>
      <c r="T579" s="267"/>
      <c r="U579" s="14"/>
      <c r="V579" s="14"/>
      <c r="W579" s="14"/>
      <c r="X579" s="14"/>
      <c r="Y579" s="14"/>
      <c r="Z579" s="14"/>
      <c r="AA579" s="14"/>
      <c r="AB579" s="14"/>
      <c r="AC579" s="14"/>
      <c r="AD579" s="14"/>
      <c r="AE579" s="14"/>
      <c r="AT579" s="268" t="s">
        <v>361</v>
      </c>
      <c r="AU579" s="268" t="s">
        <v>86</v>
      </c>
      <c r="AV579" s="14" t="s">
        <v>357</v>
      </c>
      <c r="AW579" s="14" t="s">
        <v>32</v>
      </c>
      <c r="AX579" s="14" t="s">
        <v>84</v>
      </c>
      <c r="AY579" s="268" t="s">
        <v>350</v>
      </c>
    </row>
    <row r="580" s="2" customFormat="1" ht="24.15" customHeight="1">
      <c r="A580" s="39"/>
      <c r="B580" s="40"/>
      <c r="C580" s="229" t="s">
        <v>1985</v>
      </c>
      <c r="D580" s="229" t="s">
        <v>352</v>
      </c>
      <c r="E580" s="230" t="s">
        <v>8963</v>
      </c>
      <c r="F580" s="231" t="s">
        <v>8964</v>
      </c>
      <c r="G580" s="232" t="s">
        <v>497</v>
      </c>
      <c r="H580" s="233">
        <v>1</v>
      </c>
      <c r="I580" s="234"/>
      <c r="J580" s="235">
        <f>ROUND(I580*H580,2)</f>
        <v>0</v>
      </c>
      <c r="K580" s="231" t="s">
        <v>385</v>
      </c>
      <c r="L580" s="45"/>
      <c r="M580" s="236" t="s">
        <v>1</v>
      </c>
      <c r="N580" s="237" t="s">
        <v>41</v>
      </c>
      <c r="O580" s="92"/>
      <c r="P580" s="238">
        <f>O580*H580</f>
        <v>0</v>
      </c>
      <c r="Q580" s="238">
        <v>0</v>
      </c>
      <c r="R580" s="238">
        <f>Q580*H580</f>
        <v>0</v>
      </c>
      <c r="S580" s="238">
        <v>0</v>
      </c>
      <c r="T580" s="239">
        <f>S580*H580</f>
        <v>0</v>
      </c>
      <c r="U580" s="39"/>
      <c r="V580" s="39"/>
      <c r="W580" s="39"/>
      <c r="X580" s="39"/>
      <c r="Y580" s="39"/>
      <c r="Z580" s="39"/>
      <c r="AA580" s="39"/>
      <c r="AB580" s="39"/>
      <c r="AC580" s="39"/>
      <c r="AD580" s="39"/>
      <c r="AE580" s="39"/>
      <c r="AR580" s="240" t="s">
        <v>530</v>
      </c>
      <c r="AT580" s="240" t="s">
        <v>352</v>
      </c>
      <c r="AU580" s="240" t="s">
        <v>86</v>
      </c>
      <c r="AY580" s="18" t="s">
        <v>350</v>
      </c>
      <c r="BE580" s="241">
        <f>IF(N580="základní",J580,0)</f>
        <v>0</v>
      </c>
      <c r="BF580" s="241">
        <f>IF(N580="snížená",J580,0)</f>
        <v>0</v>
      </c>
      <c r="BG580" s="241">
        <f>IF(N580="zákl. přenesená",J580,0)</f>
        <v>0</v>
      </c>
      <c r="BH580" s="241">
        <f>IF(N580="sníž. přenesená",J580,0)</f>
        <v>0</v>
      </c>
      <c r="BI580" s="241">
        <f>IF(N580="nulová",J580,0)</f>
        <v>0</v>
      </c>
      <c r="BJ580" s="18" t="s">
        <v>84</v>
      </c>
      <c r="BK580" s="241">
        <f>ROUND(I580*H580,2)</f>
        <v>0</v>
      </c>
      <c r="BL580" s="18" t="s">
        <v>530</v>
      </c>
      <c r="BM580" s="240" t="s">
        <v>2629</v>
      </c>
    </row>
    <row r="581" s="2" customFormat="1">
      <c r="A581" s="39"/>
      <c r="B581" s="40"/>
      <c r="C581" s="41"/>
      <c r="D581" s="242" t="s">
        <v>359</v>
      </c>
      <c r="E581" s="41"/>
      <c r="F581" s="243" t="s">
        <v>8964</v>
      </c>
      <c r="G581" s="41"/>
      <c r="H581" s="41"/>
      <c r="I581" s="244"/>
      <c r="J581" s="41"/>
      <c r="K581" s="41"/>
      <c r="L581" s="45"/>
      <c r="M581" s="245"/>
      <c r="N581" s="246"/>
      <c r="O581" s="92"/>
      <c r="P581" s="92"/>
      <c r="Q581" s="92"/>
      <c r="R581" s="92"/>
      <c r="S581" s="92"/>
      <c r="T581" s="93"/>
      <c r="U581" s="39"/>
      <c r="V581" s="39"/>
      <c r="W581" s="39"/>
      <c r="X581" s="39"/>
      <c r="Y581" s="39"/>
      <c r="Z581" s="39"/>
      <c r="AA581" s="39"/>
      <c r="AB581" s="39"/>
      <c r="AC581" s="39"/>
      <c r="AD581" s="39"/>
      <c r="AE581" s="39"/>
      <c r="AT581" s="18" t="s">
        <v>359</v>
      </c>
      <c r="AU581" s="18" t="s">
        <v>86</v>
      </c>
    </row>
    <row r="582" s="15" customFormat="1">
      <c r="A582" s="15"/>
      <c r="B582" s="269"/>
      <c r="C582" s="270"/>
      <c r="D582" s="242" t="s">
        <v>361</v>
      </c>
      <c r="E582" s="271" t="s">
        <v>1</v>
      </c>
      <c r="F582" s="272" t="s">
        <v>8764</v>
      </c>
      <c r="G582" s="270"/>
      <c r="H582" s="271" t="s">
        <v>1</v>
      </c>
      <c r="I582" s="273"/>
      <c r="J582" s="270"/>
      <c r="K582" s="270"/>
      <c r="L582" s="274"/>
      <c r="M582" s="275"/>
      <c r="N582" s="276"/>
      <c r="O582" s="276"/>
      <c r="P582" s="276"/>
      <c r="Q582" s="276"/>
      <c r="R582" s="276"/>
      <c r="S582" s="276"/>
      <c r="T582" s="277"/>
      <c r="U582" s="15"/>
      <c r="V582" s="15"/>
      <c r="W582" s="15"/>
      <c r="X582" s="15"/>
      <c r="Y582" s="15"/>
      <c r="Z582" s="15"/>
      <c r="AA582" s="15"/>
      <c r="AB582" s="15"/>
      <c r="AC582" s="15"/>
      <c r="AD582" s="15"/>
      <c r="AE582" s="15"/>
      <c r="AT582" s="278" t="s">
        <v>361</v>
      </c>
      <c r="AU582" s="278" t="s">
        <v>86</v>
      </c>
      <c r="AV582" s="15" t="s">
        <v>84</v>
      </c>
      <c r="AW582" s="15" t="s">
        <v>32</v>
      </c>
      <c r="AX582" s="15" t="s">
        <v>76</v>
      </c>
      <c r="AY582" s="278" t="s">
        <v>350</v>
      </c>
    </row>
    <row r="583" s="15" customFormat="1">
      <c r="A583" s="15"/>
      <c r="B583" s="269"/>
      <c r="C583" s="270"/>
      <c r="D583" s="242" t="s">
        <v>361</v>
      </c>
      <c r="E583" s="271" t="s">
        <v>1</v>
      </c>
      <c r="F583" s="272" t="s">
        <v>8927</v>
      </c>
      <c r="G583" s="270"/>
      <c r="H583" s="271" t="s">
        <v>1</v>
      </c>
      <c r="I583" s="273"/>
      <c r="J583" s="270"/>
      <c r="K583" s="270"/>
      <c r="L583" s="274"/>
      <c r="M583" s="275"/>
      <c r="N583" s="276"/>
      <c r="O583" s="276"/>
      <c r="P583" s="276"/>
      <c r="Q583" s="276"/>
      <c r="R583" s="276"/>
      <c r="S583" s="276"/>
      <c r="T583" s="277"/>
      <c r="U583" s="15"/>
      <c r="V583" s="15"/>
      <c r="W583" s="15"/>
      <c r="X583" s="15"/>
      <c r="Y583" s="15"/>
      <c r="Z583" s="15"/>
      <c r="AA583" s="15"/>
      <c r="AB583" s="15"/>
      <c r="AC583" s="15"/>
      <c r="AD583" s="15"/>
      <c r="AE583" s="15"/>
      <c r="AT583" s="278" t="s">
        <v>361</v>
      </c>
      <c r="AU583" s="278" t="s">
        <v>86</v>
      </c>
      <c r="AV583" s="15" t="s">
        <v>84</v>
      </c>
      <c r="AW583" s="15" t="s">
        <v>32</v>
      </c>
      <c r="AX583" s="15" t="s">
        <v>76</v>
      </c>
      <c r="AY583" s="278" t="s">
        <v>350</v>
      </c>
    </row>
    <row r="584" s="13" customFormat="1">
      <c r="A584" s="13"/>
      <c r="B584" s="247"/>
      <c r="C584" s="248"/>
      <c r="D584" s="242" t="s">
        <v>361</v>
      </c>
      <c r="E584" s="249" t="s">
        <v>1</v>
      </c>
      <c r="F584" s="250" t="s">
        <v>84</v>
      </c>
      <c r="G584" s="248"/>
      <c r="H584" s="251">
        <v>1</v>
      </c>
      <c r="I584" s="252"/>
      <c r="J584" s="248"/>
      <c r="K584" s="248"/>
      <c r="L584" s="253"/>
      <c r="M584" s="254"/>
      <c r="N584" s="255"/>
      <c r="O584" s="255"/>
      <c r="P584" s="255"/>
      <c r="Q584" s="255"/>
      <c r="R584" s="255"/>
      <c r="S584" s="255"/>
      <c r="T584" s="256"/>
      <c r="U584" s="13"/>
      <c r="V584" s="13"/>
      <c r="W584" s="13"/>
      <c r="X584" s="13"/>
      <c r="Y584" s="13"/>
      <c r="Z584" s="13"/>
      <c r="AA584" s="13"/>
      <c r="AB584" s="13"/>
      <c r="AC584" s="13"/>
      <c r="AD584" s="13"/>
      <c r="AE584" s="13"/>
      <c r="AT584" s="257" t="s">
        <v>361</v>
      </c>
      <c r="AU584" s="257" t="s">
        <v>86</v>
      </c>
      <c r="AV584" s="13" t="s">
        <v>86</v>
      </c>
      <c r="AW584" s="13" t="s">
        <v>32</v>
      </c>
      <c r="AX584" s="13" t="s">
        <v>76</v>
      </c>
      <c r="AY584" s="257" t="s">
        <v>350</v>
      </c>
    </row>
    <row r="585" s="14" customFormat="1">
      <c r="A585" s="14"/>
      <c r="B585" s="258"/>
      <c r="C585" s="259"/>
      <c r="D585" s="242" t="s">
        <v>361</v>
      </c>
      <c r="E585" s="260" t="s">
        <v>1</v>
      </c>
      <c r="F585" s="261" t="s">
        <v>364</v>
      </c>
      <c r="G585" s="259"/>
      <c r="H585" s="262">
        <v>1</v>
      </c>
      <c r="I585" s="263"/>
      <c r="J585" s="259"/>
      <c r="K585" s="259"/>
      <c r="L585" s="264"/>
      <c r="M585" s="265"/>
      <c r="N585" s="266"/>
      <c r="O585" s="266"/>
      <c r="P585" s="266"/>
      <c r="Q585" s="266"/>
      <c r="R585" s="266"/>
      <c r="S585" s="266"/>
      <c r="T585" s="267"/>
      <c r="U585" s="14"/>
      <c r="V585" s="14"/>
      <c r="W585" s="14"/>
      <c r="X585" s="14"/>
      <c r="Y585" s="14"/>
      <c r="Z585" s="14"/>
      <c r="AA585" s="14"/>
      <c r="AB585" s="14"/>
      <c r="AC585" s="14"/>
      <c r="AD585" s="14"/>
      <c r="AE585" s="14"/>
      <c r="AT585" s="268" t="s">
        <v>361</v>
      </c>
      <c r="AU585" s="268" t="s">
        <v>86</v>
      </c>
      <c r="AV585" s="14" t="s">
        <v>357</v>
      </c>
      <c r="AW585" s="14" t="s">
        <v>32</v>
      </c>
      <c r="AX585" s="14" t="s">
        <v>84</v>
      </c>
      <c r="AY585" s="268" t="s">
        <v>350</v>
      </c>
    </row>
    <row r="586" s="2" customFormat="1" ht="24.15" customHeight="1">
      <c r="A586" s="39"/>
      <c r="B586" s="40"/>
      <c r="C586" s="229" t="s">
        <v>1990</v>
      </c>
      <c r="D586" s="229" t="s">
        <v>352</v>
      </c>
      <c r="E586" s="230" t="s">
        <v>8965</v>
      </c>
      <c r="F586" s="231" t="s">
        <v>8966</v>
      </c>
      <c r="G586" s="232" t="s">
        <v>497</v>
      </c>
      <c r="H586" s="233">
        <v>1</v>
      </c>
      <c r="I586" s="234"/>
      <c r="J586" s="235">
        <f>ROUND(I586*H586,2)</f>
        <v>0</v>
      </c>
      <c r="K586" s="231" t="s">
        <v>385</v>
      </c>
      <c r="L586" s="45"/>
      <c r="M586" s="236" t="s">
        <v>1</v>
      </c>
      <c r="N586" s="237" t="s">
        <v>41</v>
      </c>
      <c r="O586" s="92"/>
      <c r="P586" s="238">
        <f>O586*H586</f>
        <v>0</v>
      </c>
      <c r="Q586" s="238">
        <v>0</v>
      </c>
      <c r="R586" s="238">
        <f>Q586*H586</f>
        <v>0</v>
      </c>
      <c r="S586" s="238">
        <v>0</v>
      </c>
      <c r="T586" s="239">
        <f>S586*H586</f>
        <v>0</v>
      </c>
      <c r="U586" s="39"/>
      <c r="V586" s="39"/>
      <c r="W586" s="39"/>
      <c r="X586" s="39"/>
      <c r="Y586" s="39"/>
      <c r="Z586" s="39"/>
      <c r="AA586" s="39"/>
      <c r="AB586" s="39"/>
      <c r="AC586" s="39"/>
      <c r="AD586" s="39"/>
      <c r="AE586" s="39"/>
      <c r="AR586" s="240" t="s">
        <v>530</v>
      </c>
      <c r="AT586" s="240" t="s">
        <v>352</v>
      </c>
      <c r="AU586" s="240" t="s">
        <v>86</v>
      </c>
      <c r="AY586" s="18" t="s">
        <v>350</v>
      </c>
      <c r="BE586" s="241">
        <f>IF(N586="základní",J586,0)</f>
        <v>0</v>
      </c>
      <c r="BF586" s="241">
        <f>IF(N586="snížená",J586,0)</f>
        <v>0</v>
      </c>
      <c r="BG586" s="241">
        <f>IF(N586="zákl. přenesená",J586,0)</f>
        <v>0</v>
      </c>
      <c r="BH586" s="241">
        <f>IF(N586="sníž. přenesená",J586,0)</f>
        <v>0</v>
      </c>
      <c r="BI586" s="241">
        <f>IF(N586="nulová",J586,0)</f>
        <v>0</v>
      </c>
      <c r="BJ586" s="18" t="s">
        <v>84</v>
      </c>
      <c r="BK586" s="241">
        <f>ROUND(I586*H586,2)</f>
        <v>0</v>
      </c>
      <c r="BL586" s="18" t="s">
        <v>530</v>
      </c>
      <c r="BM586" s="240" t="s">
        <v>2639</v>
      </c>
    </row>
    <row r="587" s="2" customFormat="1">
      <c r="A587" s="39"/>
      <c r="B587" s="40"/>
      <c r="C587" s="41"/>
      <c r="D587" s="242" t="s">
        <v>359</v>
      </c>
      <c r="E587" s="41"/>
      <c r="F587" s="243" t="s">
        <v>8966</v>
      </c>
      <c r="G587" s="41"/>
      <c r="H587" s="41"/>
      <c r="I587" s="244"/>
      <c r="J587" s="41"/>
      <c r="K587" s="41"/>
      <c r="L587" s="45"/>
      <c r="M587" s="245"/>
      <c r="N587" s="246"/>
      <c r="O587" s="92"/>
      <c r="P587" s="92"/>
      <c r="Q587" s="92"/>
      <c r="R587" s="92"/>
      <c r="S587" s="92"/>
      <c r="T587" s="93"/>
      <c r="U587" s="39"/>
      <c r="V587" s="39"/>
      <c r="W587" s="39"/>
      <c r="X587" s="39"/>
      <c r="Y587" s="39"/>
      <c r="Z587" s="39"/>
      <c r="AA587" s="39"/>
      <c r="AB587" s="39"/>
      <c r="AC587" s="39"/>
      <c r="AD587" s="39"/>
      <c r="AE587" s="39"/>
      <c r="AT587" s="18" t="s">
        <v>359</v>
      </c>
      <c r="AU587" s="18" t="s">
        <v>86</v>
      </c>
    </row>
    <row r="588" s="15" customFormat="1">
      <c r="A588" s="15"/>
      <c r="B588" s="269"/>
      <c r="C588" s="270"/>
      <c r="D588" s="242" t="s">
        <v>361</v>
      </c>
      <c r="E588" s="271" t="s">
        <v>1</v>
      </c>
      <c r="F588" s="272" t="s">
        <v>8764</v>
      </c>
      <c r="G588" s="270"/>
      <c r="H588" s="271" t="s">
        <v>1</v>
      </c>
      <c r="I588" s="273"/>
      <c r="J588" s="270"/>
      <c r="K588" s="270"/>
      <c r="L588" s="274"/>
      <c r="M588" s="275"/>
      <c r="N588" s="276"/>
      <c r="O588" s="276"/>
      <c r="P588" s="276"/>
      <c r="Q588" s="276"/>
      <c r="R588" s="276"/>
      <c r="S588" s="276"/>
      <c r="T588" s="277"/>
      <c r="U588" s="15"/>
      <c r="V588" s="15"/>
      <c r="W588" s="15"/>
      <c r="X588" s="15"/>
      <c r="Y588" s="15"/>
      <c r="Z588" s="15"/>
      <c r="AA588" s="15"/>
      <c r="AB588" s="15"/>
      <c r="AC588" s="15"/>
      <c r="AD588" s="15"/>
      <c r="AE588" s="15"/>
      <c r="AT588" s="278" t="s">
        <v>361</v>
      </c>
      <c r="AU588" s="278" t="s">
        <v>86</v>
      </c>
      <c r="AV588" s="15" t="s">
        <v>84</v>
      </c>
      <c r="AW588" s="15" t="s">
        <v>32</v>
      </c>
      <c r="AX588" s="15" t="s">
        <v>76</v>
      </c>
      <c r="AY588" s="278" t="s">
        <v>350</v>
      </c>
    </row>
    <row r="589" s="15" customFormat="1">
      <c r="A589" s="15"/>
      <c r="B589" s="269"/>
      <c r="C589" s="270"/>
      <c r="D589" s="242" t="s">
        <v>361</v>
      </c>
      <c r="E589" s="271" t="s">
        <v>1</v>
      </c>
      <c r="F589" s="272" t="s">
        <v>8765</v>
      </c>
      <c r="G589" s="270"/>
      <c r="H589" s="271" t="s">
        <v>1</v>
      </c>
      <c r="I589" s="273"/>
      <c r="J589" s="270"/>
      <c r="K589" s="270"/>
      <c r="L589" s="274"/>
      <c r="M589" s="275"/>
      <c r="N589" s="276"/>
      <c r="O589" s="276"/>
      <c r="P589" s="276"/>
      <c r="Q589" s="276"/>
      <c r="R589" s="276"/>
      <c r="S589" s="276"/>
      <c r="T589" s="277"/>
      <c r="U589" s="15"/>
      <c r="V589" s="15"/>
      <c r="W589" s="15"/>
      <c r="X589" s="15"/>
      <c r="Y589" s="15"/>
      <c r="Z589" s="15"/>
      <c r="AA589" s="15"/>
      <c r="AB589" s="15"/>
      <c r="AC589" s="15"/>
      <c r="AD589" s="15"/>
      <c r="AE589" s="15"/>
      <c r="AT589" s="278" t="s">
        <v>361</v>
      </c>
      <c r="AU589" s="278" t="s">
        <v>86</v>
      </c>
      <c r="AV589" s="15" t="s">
        <v>84</v>
      </c>
      <c r="AW589" s="15" t="s">
        <v>32</v>
      </c>
      <c r="AX589" s="15" t="s">
        <v>76</v>
      </c>
      <c r="AY589" s="278" t="s">
        <v>350</v>
      </c>
    </row>
    <row r="590" s="13" customFormat="1">
      <c r="A590" s="13"/>
      <c r="B590" s="247"/>
      <c r="C590" s="248"/>
      <c r="D590" s="242" t="s">
        <v>361</v>
      </c>
      <c r="E590" s="249" t="s">
        <v>1</v>
      </c>
      <c r="F590" s="250" t="s">
        <v>84</v>
      </c>
      <c r="G590" s="248"/>
      <c r="H590" s="251">
        <v>1</v>
      </c>
      <c r="I590" s="252"/>
      <c r="J590" s="248"/>
      <c r="K590" s="248"/>
      <c r="L590" s="253"/>
      <c r="M590" s="254"/>
      <c r="N590" s="255"/>
      <c r="O590" s="255"/>
      <c r="P590" s="255"/>
      <c r="Q590" s="255"/>
      <c r="R590" s="255"/>
      <c r="S590" s="255"/>
      <c r="T590" s="256"/>
      <c r="U590" s="13"/>
      <c r="V590" s="13"/>
      <c r="W590" s="13"/>
      <c r="X590" s="13"/>
      <c r="Y590" s="13"/>
      <c r="Z590" s="13"/>
      <c r="AA590" s="13"/>
      <c r="AB590" s="13"/>
      <c r="AC590" s="13"/>
      <c r="AD590" s="13"/>
      <c r="AE590" s="13"/>
      <c r="AT590" s="257" t="s">
        <v>361</v>
      </c>
      <c r="AU590" s="257" t="s">
        <v>86</v>
      </c>
      <c r="AV590" s="13" t="s">
        <v>86</v>
      </c>
      <c r="AW590" s="13" t="s">
        <v>32</v>
      </c>
      <c r="AX590" s="13" t="s">
        <v>76</v>
      </c>
      <c r="AY590" s="257" t="s">
        <v>350</v>
      </c>
    </row>
    <row r="591" s="14" customFormat="1">
      <c r="A591" s="14"/>
      <c r="B591" s="258"/>
      <c r="C591" s="259"/>
      <c r="D591" s="242" t="s">
        <v>361</v>
      </c>
      <c r="E591" s="260" t="s">
        <v>1</v>
      </c>
      <c r="F591" s="261" t="s">
        <v>364</v>
      </c>
      <c r="G591" s="259"/>
      <c r="H591" s="262">
        <v>1</v>
      </c>
      <c r="I591" s="263"/>
      <c r="J591" s="259"/>
      <c r="K591" s="259"/>
      <c r="L591" s="264"/>
      <c r="M591" s="265"/>
      <c r="N591" s="266"/>
      <c r="O591" s="266"/>
      <c r="P591" s="266"/>
      <c r="Q591" s="266"/>
      <c r="R591" s="266"/>
      <c r="S591" s="266"/>
      <c r="T591" s="267"/>
      <c r="U591" s="14"/>
      <c r="V591" s="14"/>
      <c r="W591" s="14"/>
      <c r="X591" s="14"/>
      <c r="Y591" s="14"/>
      <c r="Z591" s="14"/>
      <c r="AA591" s="14"/>
      <c r="AB591" s="14"/>
      <c r="AC591" s="14"/>
      <c r="AD591" s="14"/>
      <c r="AE591" s="14"/>
      <c r="AT591" s="268" t="s">
        <v>361</v>
      </c>
      <c r="AU591" s="268" t="s">
        <v>86</v>
      </c>
      <c r="AV591" s="14" t="s">
        <v>357</v>
      </c>
      <c r="AW591" s="14" t="s">
        <v>32</v>
      </c>
      <c r="AX591" s="14" t="s">
        <v>84</v>
      </c>
      <c r="AY591" s="268" t="s">
        <v>350</v>
      </c>
    </row>
    <row r="592" s="2" customFormat="1" ht="24.15" customHeight="1">
      <c r="A592" s="39"/>
      <c r="B592" s="40"/>
      <c r="C592" s="229" t="s">
        <v>1998</v>
      </c>
      <c r="D592" s="229" t="s">
        <v>352</v>
      </c>
      <c r="E592" s="230" t="s">
        <v>8967</v>
      </c>
      <c r="F592" s="231" t="s">
        <v>8968</v>
      </c>
      <c r="G592" s="232" t="s">
        <v>497</v>
      </c>
      <c r="H592" s="233">
        <v>44</v>
      </c>
      <c r="I592" s="234"/>
      <c r="J592" s="235">
        <f>ROUND(I592*H592,2)</f>
        <v>0</v>
      </c>
      <c r="K592" s="231" t="s">
        <v>385</v>
      </c>
      <c r="L592" s="45"/>
      <c r="M592" s="236" t="s">
        <v>1</v>
      </c>
      <c r="N592" s="237" t="s">
        <v>41</v>
      </c>
      <c r="O592" s="92"/>
      <c r="P592" s="238">
        <f>O592*H592</f>
        <v>0</v>
      </c>
      <c r="Q592" s="238">
        <v>0</v>
      </c>
      <c r="R592" s="238">
        <f>Q592*H592</f>
        <v>0</v>
      </c>
      <c r="S592" s="238">
        <v>0</v>
      </c>
      <c r="T592" s="239">
        <f>S592*H592</f>
        <v>0</v>
      </c>
      <c r="U592" s="39"/>
      <c r="V592" s="39"/>
      <c r="W592" s="39"/>
      <c r="X592" s="39"/>
      <c r="Y592" s="39"/>
      <c r="Z592" s="39"/>
      <c r="AA592" s="39"/>
      <c r="AB592" s="39"/>
      <c r="AC592" s="39"/>
      <c r="AD592" s="39"/>
      <c r="AE592" s="39"/>
      <c r="AR592" s="240" t="s">
        <v>530</v>
      </c>
      <c r="AT592" s="240" t="s">
        <v>352</v>
      </c>
      <c r="AU592" s="240" t="s">
        <v>86</v>
      </c>
      <c r="AY592" s="18" t="s">
        <v>350</v>
      </c>
      <c r="BE592" s="241">
        <f>IF(N592="základní",J592,0)</f>
        <v>0</v>
      </c>
      <c r="BF592" s="241">
        <f>IF(N592="snížená",J592,0)</f>
        <v>0</v>
      </c>
      <c r="BG592" s="241">
        <f>IF(N592="zákl. přenesená",J592,0)</f>
        <v>0</v>
      </c>
      <c r="BH592" s="241">
        <f>IF(N592="sníž. přenesená",J592,0)</f>
        <v>0</v>
      </c>
      <c r="BI592" s="241">
        <f>IF(N592="nulová",J592,0)</f>
        <v>0</v>
      </c>
      <c r="BJ592" s="18" t="s">
        <v>84</v>
      </c>
      <c r="BK592" s="241">
        <f>ROUND(I592*H592,2)</f>
        <v>0</v>
      </c>
      <c r="BL592" s="18" t="s">
        <v>530</v>
      </c>
      <c r="BM592" s="240" t="s">
        <v>2650</v>
      </c>
    </row>
    <row r="593" s="2" customFormat="1">
      <c r="A593" s="39"/>
      <c r="B593" s="40"/>
      <c r="C593" s="41"/>
      <c r="D593" s="242" t="s">
        <v>359</v>
      </c>
      <c r="E593" s="41"/>
      <c r="F593" s="243" t="s">
        <v>8968</v>
      </c>
      <c r="G593" s="41"/>
      <c r="H593" s="41"/>
      <c r="I593" s="244"/>
      <c r="J593" s="41"/>
      <c r="K593" s="41"/>
      <c r="L593" s="45"/>
      <c r="M593" s="245"/>
      <c r="N593" s="246"/>
      <c r="O593" s="92"/>
      <c r="P593" s="92"/>
      <c r="Q593" s="92"/>
      <c r="R593" s="92"/>
      <c r="S593" s="92"/>
      <c r="T593" s="93"/>
      <c r="U593" s="39"/>
      <c r="V593" s="39"/>
      <c r="W593" s="39"/>
      <c r="X593" s="39"/>
      <c r="Y593" s="39"/>
      <c r="Z593" s="39"/>
      <c r="AA593" s="39"/>
      <c r="AB593" s="39"/>
      <c r="AC593" s="39"/>
      <c r="AD593" s="39"/>
      <c r="AE593" s="39"/>
      <c r="AT593" s="18" t="s">
        <v>359</v>
      </c>
      <c r="AU593" s="18" t="s">
        <v>86</v>
      </c>
    </row>
    <row r="594" s="15" customFormat="1">
      <c r="A594" s="15"/>
      <c r="B594" s="269"/>
      <c r="C594" s="270"/>
      <c r="D594" s="242" t="s">
        <v>361</v>
      </c>
      <c r="E594" s="271" t="s">
        <v>1</v>
      </c>
      <c r="F594" s="272" t="s">
        <v>8733</v>
      </c>
      <c r="G594" s="270"/>
      <c r="H594" s="271" t="s">
        <v>1</v>
      </c>
      <c r="I594" s="273"/>
      <c r="J594" s="270"/>
      <c r="K594" s="270"/>
      <c r="L594" s="274"/>
      <c r="M594" s="275"/>
      <c r="N594" s="276"/>
      <c r="O594" s="276"/>
      <c r="P594" s="276"/>
      <c r="Q594" s="276"/>
      <c r="R594" s="276"/>
      <c r="S594" s="276"/>
      <c r="T594" s="277"/>
      <c r="U594" s="15"/>
      <c r="V594" s="15"/>
      <c r="W594" s="15"/>
      <c r="X594" s="15"/>
      <c r="Y594" s="15"/>
      <c r="Z594" s="15"/>
      <c r="AA594" s="15"/>
      <c r="AB594" s="15"/>
      <c r="AC594" s="15"/>
      <c r="AD594" s="15"/>
      <c r="AE594" s="15"/>
      <c r="AT594" s="278" t="s">
        <v>361</v>
      </c>
      <c r="AU594" s="278" t="s">
        <v>86</v>
      </c>
      <c r="AV594" s="15" t="s">
        <v>84</v>
      </c>
      <c r="AW594" s="15" t="s">
        <v>32</v>
      </c>
      <c r="AX594" s="15" t="s">
        <v>76</v>
      </c>
      <c r="AY594" s="278" t="s">
        <v>350</v>
      </c>
    </row>
    <row r="595" s="13" customFormat="1">
      <c r="A595" s="13"/>
      <c r="B595" s="247"/>
      <c r="C595" s="248"/>
      <c r="D595" s="242" t="s">
        <v>361</v>
      </c>
      <c r="E595" s="249" t="s">
        <v>1</v>
      </c>
      <c r="F595" s="250" t="s">
        <v>8969</v>
      </c>
      <c r="G595" s="248"/>
      <c r="H595" s="251">
        <v>44</v>
      </c>
      <c r="I595" s="252"/>
      <c r="J595" s="248"/>
      <c r="K595" s="248"/>
      <c r="L595" s="253"/>
      <c r="M595" s="254"/>
      <c r="N595" s="255"/>
      <c r="O595" s="255"/>
      <c r="P595" s="255"/>
      <c r="Q595" s="255"/>
      <c r="R595" s="255"/>
      <c r="S595" s="255"/>
      <c r="T595" s="256"/>
      <c r="U595" s="13"/>
      <c r="V595" s="13"/>
      <c r="W595" s="13"/>
      <c r="X595" s="13"/>
      <c r="Y595" s="13"/>
      <c r="Z595" s="13"/>
      <c r="AA595" s="13"/>
      <c r="AB595" s="13"/>
      <c r="AC595" s="13"/>
      <c r="AD595" s="13"/>
      <c r="AE595" s="13"/>
      <c r="AT595" s="257" t="s">
        <v>361</v>
      </c>
      <c r="AU595" s="257" t="s">
        <v>86</v>
      </c>
      <c r="AV595" s="13" t="s">
        <v>86</v>
      </c>
      <c r="AW595" s="13" t="s">
        <v>32</v>
      </c>
      <c r="AX595" s="13" t="s">
        <v>76</v>
      </c>
      <c r="AY595" s="257" t="s">
        <v>350</v>
      </c>
    </row>
    <row r="596" s="14" customFormat="1">
      <c r="A596" s="14"/>
      <c r="B596" s="258"/>
      <c r="C596" s="259"/>
      <c r="D596" s="242" t="s">
        <v>361</v>
      </c>
      <c r="E596" s="260" t="s">
        <v>1</v>
      </c>
      <c r="F596" s="261" t="s">
        <v>364</v>
      </c>
      <c r="G596" s="259"/>
      <c r="H596" s="262">
        <v>44</v>
      </c>
      <c r="I596" s="263"/>
      <c r="J596" s="259"/>
      <c r="K596" s="259"/>
      <c r="L596" s="264"/>
      <c r="M596" s="265"/>
      <c r="N596" s="266"/>
      <c r="O596" s="266"/>
      <c r="P596" s="266"/>
      <c r="Q596" s="266"/>
      <c r="R596" s="266"/>
      <c r="S596" s="266"/>
      <c r="T596" s="267"/>
      <c r="U596" s="14"/>
      <c r="V596" s="14"/>
      <c r="W596" s="14"/>
      <c r="X596" s="14"/>
      <c r="Y596" s="14"/>
      <c r="Z596" s="14"/>
      <c r="AA596" s="14"/>
      <c r="AB596" s="14"/>
      <c r="AC596" s="14"/>
      <c r="AD596" s="14"/>
      <c r="AE596" s="14"/>
      <c r="AT596" s="268" t="s">
        <v>361</v>
      </c>
      <c r="AU596" s="268" t="s">
        <v>86</v>
      </c>
      <c r="AV596" s="14" t="s">
        <v>357</v>
      </c>
      <c r="AW596" s="14" t="s">
        <v>32</v>
      </c>
      <c r="AX596" s="14" t="s">
        <v>84</v>
      </c>
      <c r="AY596" s="268" t="s">
        <v>350</v>
      </c>
    </row>
    <row r="597" s="2" customFormat="1" ht="16.5" customHeight="1">
      <c r="A597" s="39"/>
      <c r="B597" s="40"/>
      <c r="C597" s="295" t="s">
        <v>2003</v>
      </c>
      <c r="D597" s="295" t="s">
        <v>1347</v>
      </c>
      <c r="E597" s="296" t="s">
        <v>8970</v>
      </c>
      <c r="F597" s="297" t="s">
        <v>8971</v>
      </c>
      <c r="G597" s="298" t="s">
        <v>497</v>
      </c>
      <c r="H597" s="299">
        <v>44</v>
      </c>
      <c r="I597" s="300"/>
      <c r="J597" s="301">
        <f>ROUND(I597*H597,2)</f>
        <v>0</v>
      </c>
      <c r="K597" s="297" t="s">
        <v>385</v>
      </c>
      <c r="L597" s="302"/>
      <c r="M597" s="303" t="s">
        <v>1</v>
      </c>
      <c r="N597" s="304" t="s">
        <v>41</v>
      </c>
      <c r="O597" s="92"/>
      <c r="P597" s="238">
        <f>O597*H597</f>
        <v>0</v>
      </c>
      <c r="Q597" s="238">
        <v>0</v>
      </c>
      <c r="R597" s="238">
        <f>Q597*H597</f>
        <v>0</v>
      </c>
      <c r="S597" s="238">
        <v>0</v>
      </c>
      <c r="T597" s="239">
        <f>S597*H597</f>
        <v>0</v>
      </c>
      <c r="U597" s="39"/>
      <c r="V597" s="39"/>
      <c r="W597" s="39"/>
      <c r="X597" s="39"/>
      <c r="Y597" s="39"/>
      <c r="Z597" s="39"/>
      <c r="AA597" s="39"/>
      <c r="AB597" s="39"/>
      <c r="AC597" s="39"/>
      <c r="AD597" s="39"/>
      <c r="AE597" s="39"/>
      <c r="AR597" s="240" t="s">
        <v>695</v>
      </c>
      <c r="AT597" s="240" t="s">
        <v>1347</v>
      </c>
      <c r="AU597" s="240" t="s">
        <v>86</v>
      </c>
      <c r="AY597" s="18" t="s">
        <v>350</v>
      </c>
      <c r="BE597" s="241">
        <f>IF(N597="základní",J597,0)</f>
        <v>0</v>
      </c>
      <c r="BF597" s="241">
        <f>IF(N597="snížená",J597,0)</f>
        <v>0</v>
      </c>
      <c r="BG597" s="241">
        <f>IF(N597="zákl. přenesená",J597,0)</f>
        <v>0</v>
      </c>
      <c r="BH597" s="241">
        <f>IF(N597="sníž. přenesená",J597,0)</f>
        <v>0</v>
      </c>
      <c r="BI597" s="241">
        <f>IF(N597="nulová",J597,0)</f>
        <v>0</v>
      </c>
      <c r="BJ597" s="18" t="s">
        <v>84</v>
      </c>
      <c r="BK597" s="241">
        <f>ROUND(I597*H597,2)</f>
        <v>0</v>
      </c>
      <c r="BL597" s="18" t="s">
        <v>530</v>
      </c>
      <c r="BM597" s="240" t="s">
        <v>2660</v>
      </c>
    </row>
    <row r="598" s="2" customFormat="1">
      <c r="A598" s="39"/>
      <c r="B598" s="40"/>
      <c r="C598" s="41"/>
      <c r="D598" s="242" t="s">
        <v>359</v>
      </c>
      <c r="E598" s="41"/>
      <c r="F598" s="243" t="s">
        <v>8971</v>
      </c>
      <c r="G598" s="41"/>
      <c r="H598" s="41"/>
      <c r="I598" s="244"/>
      <c r="J598" s="41"/>
      <c r="K598" s="41"/>
      <c r="L598" s="45"/>
      <c r="M598" s="245"/>
      <c r="N598" s="246"/>
      <c r="O598" s="92"/>
      <c r="P598" s="92"/>
      <c r="Q598" s="92"/>
      <c r="R598" s="92"/>
      <c r="S598" s="92"/>
      <c r="T598" s="93"/>
      <c r="U598" s="39"/>
      <c r="V598" s="39"/>
      <c r="W598" s="39"/>
      <c r="X598" s="39"/>
      <c r="Y598" s="39"/>
      <c r="Z598" s="39"/>
      <c r="AA598" s="39"/>
      <c r="AB598" s="39"/>
      <c r="AC598" s="39"/>
      <c r="AD598" s="39"/>
      <c r="AE598" s="39"/>
      <c r="AT598" s="18" t="s">
        <v>359</v>
      </c>
      <c r="AU598" s="18" t="s">
        <v>86</v>
      </c>
    </row>
    <row r="599" s="2" customFormat="1" ht="24.15" customHeight="1">
      <c r="A599" s="39"/>
      <c r="B599" s="40"/>
      <c r="C599" s="229" t="s">
        <v>2010</v>
      </c>
      <c r="D599" s="229" t="s">
        <v>352</v>
      </c>
      <c r="E599" s="230" t="s">
        <v>8967</v>
      </c>
      <c r="F599" s="231" t="s">
        <v>8968</v>
      </c>
      <c r="G599" s="232" t="s">
        <v>497</v>
      </c>
      <c r="H599" s="233">
        <v>19</v>
      </c>
      <c r="I599" s="234"/>
      <c r="J599" s="235">
        <f>ROUND(I599*H599,2)</f>
        <v>0</v>
      </c>
      <c r="K599" s="231" t="s">
        <v>385</v>
      </c>
      <c r="L599" s="45"/>
      <c r="M599" s="236" t="s">
        <v>1</v>
      </c>
      <c r="N599" s="237" t="s">
        <v>41</v>
      </c>
      <c r="O599" s="92"/>
      <c r="P599" s="238">
        <f>O599*H599</f>
        <v>0</v>
      </c>
      <c r="Q599" s="238">
        <v>0</v>
      </c>
      <c r="R599" s="238">
        <f>Q599*H599</f>
        <v>0</v>
      </c>
      <c r="S599" s="238">
        <v>0</v>
      </c>
      <c r="T599" s="239">
        <f>S599*H599</f>
        <v>0</v>
      </c>
      <c r="U599" s="39"/>
      <c r="V599" s="39"/>
      <c r="W599" s="39"/>
      <c r="X599" s="39"/>
      <c r="Y599" s="39"/>
      <c r="Z599" s="39"/>
      <c r="AA599" s="39"/>
      <c r="AB599" s="39"/>
      <c r="AC599" s="39"/>
      <c r="AD599" s="39"/>
      <c r="AE599" s="39"/>
      <c r="AR599" s="240" t="s">
        <v>530</v>
      </c>
      <c r="AT599" s="240" t="s">
        <v>352</v>
      </c>
      <c r="AU599" s="240" t="s">
        <v>86</v>
      </c>
      <c r="AY599" s="18" t="s">
        <v>350</v>
      </c>
      <c r="BE599" s="241">
        <f>IF(N599="základní",J599,0)</f>
        <v>0</v>
      </c>
      <c r="BF599" s="241">
        <f>IF(N599="snížená",J599,0)</f>
        <v>0</v>
      </c>
      <c r="BG599" s="241">
        <f>IF(N599="zákl. přenesená",J599,0)</f>
        <v>0</v>
      </c>
      <c r="BH599" s="241">
        <f>IF(N599="sníž. přenesená",J599,0)</f>
        <v>0</v>
      </c>
      <c r="BI599" s="241">
        <f>IF(N599="nulová",J599,0)</f>
        <v>0</v>
      </c>
      <c r="BJ599" s="18" t="s">
        <v>84</v>
      </c>
      <c r="BK599" s="241">
        <f>ROUND(I599*H599,2)</f>
        <v>0</v>
      </c>
      <c r="BL599" s="18" t="s">
        <v>530</v>
      </c>
      <c r="BM599" s="240" t="s">
        <v>2671</v>
      </c>
    </row>
    <row r="600" s="2" customFormat="1">
      <c r="A600" s="39"/>
      <c r="B600" s="40"/>
      <c r="C600" s="41"/>
      <c r="D600" s="242" t="s">
        <v>359</v>
      </c>
      <c r="E600" s="41"/>
      <c r="F600" s="243" t="s">
        <v>8968</v>
      </c>
      <c r="G600" s="41"/>
      <c r="H600" s="41"/>
      <c r="I600" s="244"/>
      <c r="J600" s="41"/>
      <c r="K600" s="41"/>
      <c r="L600" s="45"/>
      <c r="M600" s="245"/>
      <c r="N600" s="246"/>
      <c r="O600" s="92"/>
      <c r="P600" s="92"/>
      <c r="Q600" s="92"/>
      <c r="R600" s="92"/>
      <c r="S600" s="92"/>
      <c r="T600" s="93"/>
      <c r="U600" s="39"/>
      <c r="V600" s="39"/>
      <c r="W600" s="39"/>
      <c r="X600" s="39"/>
      <c r="Y600" s="39"/>
      <c r="Z600" s="39"/>
      <c r="AA600" s="39"/>
      <c r="AB600" s="39"/>
      <c r="AC600" s="39"/>
      <c r="AD600" s="39"/>
      <c r="AE600" s="39"/>
      <c r="AT600" s="18" t="s">
        <v>359</v>
      </c>
      <c r="AU600" s="18" t="s">
        <v>86</v>
      </c>
    </row>
    <row r="601" s="15" customFormat="1">
      <c r="A601" s="15"/>
      <c r="B601" s="269"/>
      <c r="C601" s="270"/>
      <c r="D601" s="242" t="s">
        <v>361</v>
      </c>
      <c r="E601" s="271" t="s">
        <v>1</v>
      </c>
      <c r="F601" s="272" t="s">
        <v>8733</v>
      </c>
      <c r="G601" s="270"/>
      <c r="H601" s="271" t="s">
        <v>1</v>
      </c>
      <c r="I601" s="273"/>
      <c r="J601" s="270"/>
      <c r="K601" s="270"/>
      <c r="L601" s="274"/>
      <c r="M601" s="275"/>
      <c r="N601" s="276"/>
      <c r="O601" s="276"/>
      <c r="P601" s="276"/>
      <c r="Q601" s="276"/>
      <c r="R601" s="276"/>
      <c r="S601" s="276"/>
      <c r="T601" s="277"/>
      <c r="U601" s="15"/>
      <c r="V601" s="15"/>
      <c r="W601" s="15"/>
      <c r="X601" s="15"/>
      <c r="Y601" s="15"/>
      <c r="Z601" s="15"/>
      <c r="AA601" s="15"/>
      <c r="AB601" s="15"/>
      <c r="AC601" s="15"/>
      <c r="AD601" s="15"/>
      <c r="AE601" s="15"/>
      <c r="AT601" s="278" t="s">
        <v>361</v>
      </c>
      <c r="AU601" s="278" t="s">
        <v>86</v>
      </c>
      <c r="AV601" s="15" t="s">
        <v>84</v>
      </c>
      <c r="AW601" s="15" t="s">
        <v>32</v>
      </c>
      <c r="AX601" s="15" t="s">
        <v>76</v>
      </c>
      <c r="AY601" s="278" t="s">
        <v>350</v>
      </c>
    </row>
    <row r="602" s="13" customFormat="1">
      <c r="A602" s="13"/>
      <c r="B602" s="247"/>
      <c r="C602" s="248"/>
      <c r="D602" s="242" t="s">
        <v>361</v>
      </c>
      <c r="E602" s="249" t="s">
        <v>1</v>
      </c>
      <c r="F602" s="250" t="s">
        <v>8972</v>
      </c>
      <c r="G602" s="248"/>
      <c r="H602" s="251">
        <v>19</v>
      </c>
      <c r="I602" s="252"/>
      <c r="J602" s="248"/>
      <c r="K602" s="248"/>
      <c r="L602" s="253"/>
      <c r="M602" s="254"/>
      <c r="N602" s="255"/>
      <c r="O602" s="255"/>
      <c r="P602" s="255"/>
      <c r="Q602" s="255"/>
      <c r="R602" s="255"/>
      <c r="S602" s="255"/>
      <c r="T602" s="256"/>
      <c r="U602" s="13"/>
      <c r="V602" s="13"/>
      <c r="W602" s="13"/>
      <c r="X602" s="13"/>
      <c r="Y602" s="13"/>
      <c r="Z602" s="13"/>
      <c r="AA602" s="13"/>
      <c r="AB602" s="13"/>
      <c r="AC602" s="13"/>
      <c r="AD602" s="13"/>
      <c r="AE602" s="13"/>
      <c r="AT602" s="257" t="s">
        <v>361</v>
      </c>
      <c r="AU602" s="257" t="s">
        <v>86</v>
      </c>
      <c r="AV602" s="13" t="s">
        <v>86</v>
      </c>
      <c r="AW602" s="13" t="s">
        <v>32</v>
      </c>
      <c r="AX602" s="13" t="s">
        <v>76</v>
      </c>
      <c r="AY602" s="257" t="s">
        <v>350</v>
      </c>
    </row>
    <row r="603" s="14" customFormat="1">
      <c r="A603" s="14"/>
      <c r="B603" s="258"/>
      <c r="C603" s="259"/>
      <c r="D603" s="242" t="s">
        <v>361</v>
      </c>
      <c r="E603" s="260" t="s">
        <v>1</v>
      </c>
      <c r="F603" s="261" t="s">
        <v>364</v>
      </c>
      <c r="G603" s="259"/>
      <c r="H603" s="262">
        <v>19</v>
      </c>
      <c r="I603" s="263"/>
      <c r="J603" s="259"/>
      <c r="K603" s="259"/>
      <c r="L603" s="264"/>
      <c r="M603" s="265"/>
      <c r="N603" s="266"/>
      <c r="O603" s="266"/>
      <c r="P603" s="266"/>
      <c r="Q603" s="266"/>
      <c r="R603" s="266"/>
      <c r="S603" s="266"/>
      <c r="T603" s="267"/>
      <c r="U603" s="14"/>
      <c r="V603" s="14"/>
      <c r="W603" s="14"/>
      <c r="X603" s="14"/>
      <c r="Y603" s="14"/>
      <c r="Z603" s="14"/>
      <c r="AA603" s="14"/>
      <c r="AB603" s="14"/>
      <c r="AC603" s="14"/>
      <c r="AD603" s="14"/>
      <c r="AE603" s="14"/>
      <c r="AT603" s="268" t="s">
        <v>361</v>
      </c>
      <c r="AU603" s="268" t="s">
        <v>86</v>
      </c>
      <c r="AV603" s="14" t="s">
        <v>357</v>
      </c>
      <c r="AW603" s="14" t="s">
        <v>32</v>
      </c>
      <c r="AX603" s="14" t="s">
        <v>84</v>
      </c>
      <c r="AY603" s="268" t="s">
        <v>350</v>
      </c>
    </row>
    <row r="604" s="2" customFormat="1" ht="16.5" customHeight="1">
      <c r="A604" s="39"/>
      <c r="B604" s="40"/>
      <c r="C604" s="295" t="s">
        <v>2015</v>
      </c>
      <c r="D604" s="295" t="s">
        <v>1347</v>
      </c>
      <c r="E604" s="296" t="s">
        <v>8973</v>
      </c>
      <c r="F604" s="297" t="s">
        <v>8974</v>
      </c>
      <c r="G604" s="298" t="s">
        <v>551</v>
      </c>
      <c r="H604" s="299">
        <v>9.5</v>
      </c>
      <c r="I604" s="300"/>
      <c r="J604" s="301">
        <f>ROUND(I604*H604,2)</f>
        <v>0</v>
      </c>
      <c r="K604" s="297" t="s">
        <v>385</v>
      </c>
      <c r="L604" s="302"/>
      <c r="M604" s="303" t="s">
        <v>1</v>
      </c>
      <c r="N604" s="304" t="s">
        <v>41</v>
      </c>
      <c r="O604" s="92"/>
      <c r="P604" s="238">
        <f>O604*H604</f>
        <v>0</v>
      </c>
      <c r="Q604" s="238">
        <v>0</v>
      </c>
      <c r="R604" s="238">
        <f>Q604*H604</f>
        <v>0</v>
      </c>
      <c r="S604" s="238">
        <v>0</v>
      </c>
      <c r="T604" s="239">
        <f>S604*H604</f>
        <v>0</v>
      </c>
      <c r="U604" s="39"/>
      <c r="V604" s="39"/>
      <c r="W604" s="39"/>
      <c r="X604" s="39"/>
      <c r="Y604" s="39"/>
      <c r="Z604" s="39"/>
      <c r="AA604" s="39"/>
      <c r="AB604" s="39"/>
      <c r="AC604" s="39"/>
      <c r="AD604" s="39"/>
      <c r="AE604" s="39"/>
      <c r="AR604" s="240" t="s">
        <v>695</v>
      </c>
      <c r="AT604" s="240" t="s">
        <v>1347</v>
      </c>
      <c r="AU604" s="240" t="s">
        <v>86</v>
      </c>
      <c r="AY604" s="18" t="s">
        <v>350</v>
      </c>
      <c r="BE604" s="241">
        <f>IF(N604="základní",J604,0)</f>
        <v>0</v>
      </c>
      <c r="BF604" s="241">
        <f>IF(N604="snížená",J604,0)</f>
        <v>0</v>
      </c>
      <c r="BG604" s="241">
        <f>IF(N604="zákl. přenesená",J604,0)</f>
        <v>0</v>
      </c>
      <c r="BH604" s="241">
        <f>IF(N604="sníž. přenesená",J604,0)</f>
        <v>0</v>
      </c>
      <c r="BI604" s="241">
        <f>IF(N604="nulová",J604,0)</f>
        <v>0</v>
      </c>
      <c r="BJ604" s="18" t="s">
        <v>84</v>
      </c>
      <c r="BK604" s="241">
        <f>ROUND(I604*H604,2)</f>
        <v>0</v>
      </c>
      <c r="BL604" s="18" t="s">
        <v>530</v>
      </c>
      <c r="BM604" s="240" t="s">
        <v>2683</v>
      </c>
    </row>
    <row r="605" s="2" customFormat="1">
      <c r="A605" s="39"/>
      <c r="B605" s="40"/>
      <c r="C605" s="41"/>
      <c r="D605" s="242" t="s">
        <v>359</v>
      </c>
      <c r="E605" s="41"/>
      <c r="F605" s="243" t="s">
        <v>8974</v>
      </c>
      <c r="G605" s="41"/>
      <c r="H605" s="41"/>
      <c r="I605" s="244"/>
      <c r="J605" s="41"/>
      <c r="K605" s="41"/>
      <c r="L605" s="45"/>
      <c r="M605" s="245"/>
      <c r="N605" s="246"/>
      <c r="O605" s="92"/>
      <c r="P605" s="92"/>
      <c r="Q605" s="92"/>
      <c r="R605" s="92"/>
      <c r="S605" s="92"/>
      <c r="T605" s="93"/>
      <c r="U605" s="39"/>
      <c r="V605" s="39"/>
      <c r="W605" s="39"/>
      <c r="X605" s="39"/>
      <c r="Y605" s="39"/>
      <c r="Z605" s="39"/>
      <c r="AA605" s="39"/>
      <c r="AB605" s="39"/>
      <c r="AC605" s="39"/>
      <c r="AD605" s="39"/>
      <c r="AE605" s="39"/>
      <c r="AT605" s="18" t="s">
        <v>359</v>
      </c>
      <c r="AU605" s="18" t="s">
        <v>86</v>
      </c>
    </row>
    <row r="606" s="13" customFormat="1">
      <c r="A606" s="13"/>
      <c r="B606" s="247"/>
      <c r="C606" s="248"/>
      <c r="D606" s="242" t="s">
        <v>361</v>
      </c>
      <c r="E606" s="249" t="s">
        <v>1</v>
      </c>
      <c r="F606" s="250" t="s">
        <v>8975</v>
      </c>
      <c r="G606" s="248"/>
      <c r="H606" s="251">
        <v>9.5</v>
      </c>
      <c r="I606" s="252"/>
      <c r="J606" s="248"/>
      <c r="K606" s="248"/>
      <c r="L606" s="253"/>
      <c r="M606" s="254"/>
      <c r="N606" s="255"/>
      <c r="O606" s="255"/>
      <c r="P606" s="255"/>
      <c r="Q606" s="255"/>
      <c r="R606" s="255"/>
      <c r="S606" s="255"/>
      <c r="T606" s="256"/>
      <c r="U606" s="13"/>
      <c r="V606" s="13"/>
      <c r="W606" s="13"/>
      <c r="X606" s="13"/>
      <c r="Y606" s="13"/>
      <c r="Z606" s="13"/>
      <c r="AA606" s="13"/>
      <c r="AB606" s="13"/>
      <c r="AC606" s="13"/>
      <c r="AD606" s="13"/>
      <c r="AE606" s="13"/>
      <c r="AT606" s="257" t="s">
        <v>361</v>
      </c>
      <c r="AU606" s="257" t="s">
        <v>86</v>
      </c>
      <c r="AV606" s="13" t="s">
        <v>86</v>
      </c>
      <c r="AW606" s="13" t="s">
        <v>32</v>
      </c>
      <c r="AX606" s="13" t="s">
        <v>76</v>
      </c>
      <c r="AY606" s="257" t="s">
        <v>350</v>
      </c>
    </row>
    <row r="607" s="14" customFormat="1">
      <c r="A607" s="14"/>
      <c r="B607" s="258"/>
      <c r="C607" s="259"/>
      <c r="D607" s="242" t="s">
        <v>361</v>
      </c>
      <c r="E607" s="260" t="s">
        <v>1</v>
      </c>
      <c r="F607" s="261" t="s">
        <v>364</v>
      </c>
      <c r="G607" s="259"/>
      <c r="H607" s="262">
        <v>9.5</v>
      </c>
      <c r="I607" s="263"/>
      <c r="J607" s="259"/>
      <c r="K607" s="259"/>
      <c r="L607" s="264"/>
      <c r="M607" s="265"/>
      <c r="N607" s="266"/>
      <c r="O607" s="266"/>
      <c r="P607" s="266"/>
      <c r="Q607" s="266"/>
      <c r="R607" s="266"/>
      <c r="S607" s="266"/>
      <c r="T607" s="267"/>
      <c r="U607" s="14"/>
      <c r="V607" s="14"/>
      <c r="W607" s="14"/>
      <c r="X607" s="14"/>
      <c r="Y607" s="14"/>
      <c r="Z607" s="14"/>
      <c r="AA607" s="14"/>
      <c r="AB607" s="14"/>
      <c r="AC607" s="14"/>
      <c r="AD607" s="14"/>
      <c r="AE607" s="14"/>
      <c r="AT607" s="268" t="s">
        <v>361</v>
      </c>
      <c r="AU607" s="268" t="s">
        <v>86</v>
      </c>
      <c r="AV607" s="14" t="s">
        <v>357</v>
      </c>
      <c r="AW607" s="14" t="s">
        <v>32</v>
      </c>
      <c r="AX607" s="14" t="s">
        <v>84</v>
      </c>
      <c r="AY607" s="268" t="s">
        <v>350</v>
      </c>
    </row>
    <row r="608" s="2" customFormat="1" ht="24.15" customHeight="1">
      <c r="A608" s="39"/>
      <c r="B608" s="40"/>
      <c r="C608" s="229" t="s">
        <v>2017</v>
      </c>
      <c r="D608" s="229" t="s">
        <v>352</v>
      </c>
      <c r="E608" s="230" t="s">
        <v>8976</v>
      </c>
      <c r="F608" s="231" t="s">
        <v>8977</v>
      </c>
      <c r="G608" s="232" t="s">
        <v>497</v>
      </c>
      <c r="H608" s="233">
        <v>21</v>
      </c>
      <c r="I608" s="234"/>
      <c r="J608" s="235">
        <f>ROUND(I608*H608,2)</f>
        <v>0</v>
      </c>
      <c r="K608" s="231" t="s">
        <v>385</v>
      </c>
      <c r="L608" s="45"/>
      <c r="M608" s="236" t="s">
        <v>1</v>
      </c>
      <c r="N608" s="237" t="s">
        <v>41</v>
      </c>
      <c r="O608" s="92"/>
      <c r="P608" s="238">
        <f>O608*H608</f>
        <v>0</v>
      </c>
      <c r="Q608" s="238">
        <v>0</v>
      </c>
      <c r="R608" s="238">
        <f>Q608*H608</f>
        <v>0</v>
      </c>
      <c r="S608" s="238">
        <v>0</v>
      </c>
      <c r="T608" s="239">
        <f>S608*H608</f>
        <v>0</v>
      </c>
      <c r="U608" s="39"/>
      <c r="V608" s="39"/>
      <c r="W608" s="39"/>
      <c r="X608" s="39"/>
      <c r="Y608" s="39"/>
      <c r="Z608" s="39"/>
      <c r="AA608" s="39"/>
      <c r="AB608" s="39"/>
      <c r="AC608" s="39"/>
      <c r="AD608" s="39"/>
      <c r="AE608" s="39"/>
      <c r="AR608" s="240" t="s">
        <v>530</v>
      </c>
      <c r="AT608" s="240" t="s">
        <v>352</v>
      </c>
      <c r="AU608" s="240" t="s">
        <v>86</v>
      </c>
      <c r="AY608" s="18" t="s">
        <v>350</v>
      </c>
      <c r="BE608" s="241">
        <f>IF(N608="základní",J608,0)</f>
        <v>0</v>
      </c>
      <c r="BF608" s="241">
        <f>IF(N608="snížená",J608,0)</f>
        <v>0</v>
      </c>
      <c r="BG608" s="241">
        <f>IF(N608="zákl. přenesená",J608,0)</f>
        <v>0</v>
      </c>
      <c r="BH608" s="241">
        <f>IF(N608="sníž. přenesená",J608,0)</f>
        <v>0</v>
      </c>
      <c r="BI608" s="241">
        <f>IF(N608="nulová",J608,0)</f>
        <v>0</v>
      </c>
      <c r="BJ608" s="18" t="s">
        <v>84</v>
      </c>
      <c r="BK608" s="241">
        <f>ROUND(I608*H608,2)</f>
        <v>0</v>
      </c>
      <c r="BL608" s="18" t="s">
        <v>530</v>
      </c>
      <c r="BM608" s="240" t="s">
        <v>2693</v>
      </c>
    </row>
    <row r="609" s="2" customFormat="1">
      <c r="A609" s="39"/>
      <c r="B609" s="40"/>
      <c r="C609" s="41"/>
      <c r="D609" s="242" t="s">
        <v>359</v>
      </c>
      <c r="E609" s="41"/>
      <c r="F609" s="243" t="s">
        <v>8977</v>
      </c>
      <c r="G609" s="41"/>
      <c r="H609" s="41"/>
      <c r="I609" s="244"/>
      <c r="J609" s="41"/>
      <c r="K609" s="41"/>
      <c r="L609" s="45"/>
      <c r="M609" s="245"/>
      <c r="N609" s="246"/>
      <c r="O609" s="92"/>
      <c r="P609" s="92"/>
      <c r="Q609" s="92"/>
      <c r="R609" s="92"/>
      <c r="S609" s="92"/>
      <c r="T609" s="93"/>
      <c r="U609" s="39"/>
      <c r="V609" s="39"/>
      <c r="W609" s="39"/>
      <c r="X609" s="39"/>
      <c r="Y609" s="39"/>
      <c r="Z609" s="39"/>
      <c r="AA609" s="39"/>
      <c r="AB609" s="39"/>
      <c r="AC609" s="39"/>
      <c r="AD609" s="39"/>
      <c r="AE609" s="39"/>
      <c r="AT609" s="18" t="s">
        <v>359</v>
      </c>
      <c r="AU609" s="18" t="s">
        <v>86</v>
      </c>
    </row>
    <row r="610" s="15" customFormat="1">
      <c r="A610" s="15"/>
      <c r="B610" s="269"/>
      <c r="C610" s="270"/>
      <c r="D610" s="242" t="s">
        <v>361</v>
      </c>
      <c r="E610" s="271" t="s">
        <v>1</v>
      </c>
      <c r="F610" s="272" t="s">
        <v>8733</v>
      </c>
      <c r="G610" s="270"/>
      <c r="H610" s="271" t="s">
        <v>1</v>
      </c>
      <c r="I610" s="273"/>
      <c r="J610" s="270"/>
      <c r="K610" s="270"/>
      <c r="L610" s="274"/>
      <c r="M610" s="275"/>
      <c r="N610" s="276"/>
      <c r="O610" s="276"/>
      <c r="P610" s="276"/>
      <c r="Q610" s="276"/>
      <c r="R610" s="276"/>
      <c r="S610" s="276"/>
      <c r="T610" s="277"/>
      <c r="U610" s="15"/>
      <c r="V610" s="15"/>
      <c r="W610" s="15"/>
      <c r="X610" s="15"/>
      <c r="Y610" s="15"/>
      <c r="Z610" s="15"/>
      <c r="AA610" s="15"/>
      <c r="AB610" s="15"/>
      <c r="AC610" s="15"/>
      <c r="AD610" s="15"/>
      <c r="AE610" s="15"/>
      <c r="AT610" s="278" t="s">
        <v>361</v>
      </c>
      <c r="AU610" s="278" t="s">
        <v>86</v>
      </c>
      <c r="AV610" s="15" t="s">
        <v>84</v>
      </c>
      <c r="AW610" s="15" t="s">
        <v>32</v>
      </c>
      <c r="AX610" s="15" t="s">
        <v>76</v>
      </c>
      <c r="AY610" s="278" t="s">
        <v>350</v>
      </c>
    </row>
    <row r="611" s="13" customFormat="1">
      <c r="A611" s="13"/>
      <c r="B611" s="247"/>
      <c r="C611" s="248"/>
      <c r="D611" s="242" t="s">
        <v>361</v>
      </c>
      <c r="E611" s="249" t="s">
        <v>1</v>
      </c>
      <c r="F611" s="250" t="s">
        <v>8978</v>
      </c>
      <c r="G611" s="248"/>
      <c r="H611" s="251">
        <v>21</v>
      </c>
      <c r="I611" s="252"/>
      <c r="J611" s="248"/>
      <c r="K611" s="248"/>
      <c r="L611" s="253"/>
      <c r="M611" s="254"/>
      <c r="N611" s="255"/>
      <c r="O611" s="255"/>
      <c r="P611" s="255"/>
      <c r="Q611" s="255"/>
      <c r="R611" s="255"/>
      <c r="S611" s="255"/>
      <c r="T611" s="256"/>
      <c r="U611" s="13"/>
      <c r="V611" s="13"/>
      <c r="W611" s="13"/>
      <c r="X611" s="13"/>
      <c r="Y611" s="13"/>
      <c r="Z611" s="13"/>
      <c r="AA611" s="13"/>
      <c r="AB611" s="13"/>
      <c r="AC611" s="13"/>
      <c r="AD611" s="13"/>
      <c r="AE611" s="13"/>
      <c r="AT611" s="257" t="s">
        <v>361</v>
      </c>
      <c r="AU611" s="257" t="s">
        <v>86</v>
      </c>
      <c r="AV611" s="13" t="s">
        <v>86</v>
      </c>
      <c r="AW611" s="13" t="s">
        <v>32</v>
      </c>
      <c r="AX611" s="13" t="s">
        <v>76</v>
      </c>
      <c r="AY611" s="257" t="s">
        <v>350</v>
      </c>
    </row>
    <row r="612" s="14" customFormat="1">
      <c r="A612" s="14"/>
      <c r="B612" s="258"/>
      <c r="C612" s="259"/>
      <c r="D612" s="242" t="s">
        <v>361</v>
      </c>
      <c r="E612" s="260" t="s">
        <v>1</v>
      </c>
      <c r="F612" s="261" t="s">
        <v>364</v>
      </c>
      <c r="G612" s="259"/>
      <c r="H612" s="262">
        <v>21</v>
      </c>
      <c r="I612" s="263"/>
      <c r="J612" s="259"/>
      <c r="K612" s="259"/>
      <c r="L612" s="264"/>
      <c r="M612" s="265"/>
      <c r="N612" s="266"/>
      <c r="O612" s="266"/>
      <c r="P612" s="266"/>
      <c r="Q612" s="266"/>
      <c r="R612" s="266"/>
      <c r="S612" s="266"/>
      <c r="T612" s="267"/>
      <c r="U612" s="14"/>
      <c r="V612" s="14"/>
      <c r="W612" s="14"/>
      <c r="X612" s="14"/>
      <c r="Y612" s="14"/>
      <c r="Z612" s="14"/>
      <c r="AA612" s="14"/>
      <c r="AB612" s="14"/>
      <c r="AC612" s="14"/>
      <c r="AD612" s="14"/>
      <c r="AE612" s="14"/>
      <c r="AT612" s="268" t="s">
        <v>361</v>
      </c>
      <c r="AU612" s="268" t="s">
        <v>86</v>
      </c>
      <c r="AV612" s="14" t="s">
        <v>357</v>
      </c>
      <c r="AW612" s="14" t="s">
        <v>32</v>
      </c>
      <c r="AX612" s="14" t="s">
        <v>84</v>
      </c>
      <c r="AY612" s="268" t="s">
        <v>350</v>
      </c>
    </row>
    <row r="613" s="2" customFormat="1" ht="16.5" customHeight="1">
      <c r="A613" s="39"/>
      <c r="B613" s="40"/>
      <c r="C613" s="295" t="s">
        <v>2024</v>
      </c>
      <c r="D613" s="295" t="s">
        <v>1347</v>
      </c>
      <c r="E613" s="296" t="s">
        <v>8979</v>
      </c>
      <c r="F613" s="297" t="s">
        <v>8980</v>
      </c>
      <c r="G613" s="298" t="s">
        <v>497</v>
      </c>
      <c r="H613" s="299">
        <v>21</v>
      </c>
      <c r="I613" s="300"/>
      <c r="J613" s="301">
        <f>ROUND(I613*H613,2)</f>
        <v>0</v>
      </c>
      <c r="K613" s="297" t="s">
        <v>8838</v>
      </c>
      <c r="L613" s="302"/>
      <c r="M613" s="303" t="s">
        <v>1</v>
      </c>
      <c r="N613" s="304" t="s">
        <v>41</v>
      </c>
      <c r="O613" s="92"/>
      <c r="P613" s="238">
        <f>O613*H613</f>
        <v>0</v>
      </c>
      <c r="Q613" s="238">
        <v>0</v>
      </c>
      <c r="R613" s="238">
        <f>Q613*H613</f>
        <v>0</v>
      </c>
      <c r="S613" s="238">
        <v>0</v>
      </c>
      <c r="T613" s="239">
        <f>S613*H613</f>
        <v>0</v>
      </c>
      <c r="U613" s="39"/>
      <c r="V613" s="39"/>
      <c r="W613" s="39"/>
      <c r="X613" s="39"/>
      <c r="Y613" s="39"/>
      <c r="Z613" s="39"/>
      <c r="AA613" s="39"/>
      <c r="AB613" s="39"/>
      <c r="AC613" s="39"/>
      <c r="AD613" s="39"/>
      <c r="AE613" s="39"/>
      <c r="AR613" s="240" t="s">
        <v>695</v>
      </c>
      <c r="AT613" s="240" t="s">
        <v>1347</v>
      </c>
      <c r="AU613" s="240" t="s">
        <v>86</v>
      </c>
      <c r="AY613" s="18" t="s">
        <v>350</v>
      </c>
      <c r="BE613" s="241">
        <f>IF(N613="základní",J613,0)</f>
        <v>0</v>
      </c>
      <c r="BF613" s="241">
        <f>IF(N613="snížená",J613,0)</f>
        <v>0</v>
      </c>
      <c r="BG613" s="241">
        <f>IF(N613="zákl. přenesená",J613,0)</f>
        <v>0</v>
      </c>
      <c r="BH613" s="241">
        <f>IF(N613="sníž. přenesená",J613,0)</f>
        <v>0</v>
      </c>
      <c r="BI613" s="241">
        <f>IF(N613="nulová",J613,0)</f>
        <v>0</v>
      </c>
      <c r="BJ613" s="18" t="s">
        <v>84</v>
      </c>
      <c r="BK613" s="241">
        <f>ROUND(I613*H613,2)</f>
        <v>0</v>
      </c>
      <c r="BL613" s="18" t="s">
        <v>530</v>
      </c>
      <c r="BM613" s="240" t="s">
        <v>2705</v>
      </c>
    </row>
    <row r="614" s="2" customFormat="1">
      <c r="A614" s="39"/>
      <c r="B614" s="40"/>
      <c r="C614" s="41"/>
      <c r="D614" s="242" t="s">
        <v>359</v>
      </c>
      <c r="E614" s="41"/>
      <c r="F614" s="243" t="s">
        <v>8980</v>
      </c>
      <c r="G614" s="41"/>
      <c r="H614" s="41"/>
      <c r="I614" s="244"/>
      <c r="J614" s="41"/>
      <c r="K614" s="41"/>
      <c r="L614" s="45"/>
      <c r="M614" s="245"/>
      <c r="N614" s="246"/>
      <c r="O614" s="92"/>
      <c r="P614" s="92"/>
      <c r="Q614" s="92"/>
      <c r="R614" s="92"/>
      <c r="S614" s="92"/>
      <c r="T614" s="93"/>
      <c r="U614" s="39"/>
      <c r="V614" s="39"/>
      <c r="W614" s="39"/>
      <c r="X614" s="39"/>
      <c r="Y614" s="39"/>
      <c r="Z614" s="39"/>
      <c r="AA614" s="39"/>
      <c r="AB614" s="39"/>
      <c r="AC614" s="39"/>
      <c r="AD614" s="39"/>
      <c r="AE614" s="39"/>
      <c r="AT614" s="18" t="s">
        <v>359</v>
      </c>
      <c r="AU614" s="18" t="s">
        <v>86</v>
      </c>
    </row>
    <row r="615" s="2" customFormat="1" ht="24.15" customHeight="1">
      <c r="A615" s="39"/>
      <c r="B615" s="40"/>
      <c r="C615" s="229" t="s">
        <v>2029</v>
      </c>
      <c r="D615" s="229" t="s">
        <v>352</v>
      </c>
      <c r="E615" s="230" t="s">
        <v>8976</v>
      </c>
      <c r="F615" s="231" t="s">
        <v>8977</v>
      </c>
      <c r="G615" s="232" t="s">
        <v>497</v>
      </c>
      <c r="H615" s="233">
        <v>2</v>
      </c>
      <c r="I615" s="234"/>
      <c r="J615" s="235">
        <f>ROUND(I615*H615,2)</f>
        <v>0</v>
      </c>
      <c r="K615" s="231" t="s">
        <v>385</v>
      </c>
      <c r="L615" s="45"/>
      <c r="M615" s="236" t="s">
        <v>1</v>
      </c>
      <c r="N615" s="237" t="s">
        <v>41</v>
      </c>
      <c r="O615" s="92"/>
      <c r="P615" s="238">
        <f>O615*H615</f>
        <v>0</v>
      </c>
      <c r="Q615" s="238">
        <v>0</v>
      </c>
      <c r="R615" s="238">
        <f>Q615*H615</f>
        <v>0</v>
      </c>
      <c r="S615" s="238">
        <v>0</v>
      </c>
      <c r="T615" s="239">
        <f>S615*H615</f>
        <v>0</v>
      </c>
      <c r="U615" s="39"/>
      <c r="V615" s="39"/>
      <c r="W615" s="39"/>
      <c r="X615" s="39"/>
      <c r="Y615" s="39"/>
      <c r="Z615" s="39"/>
      <c r="AA615" s="39"/>
      <c r="AB615" s="39"/>
      <c r="AC615" s="39"/>
      <c r="AD615" s="39"/>
      <c r="AE615" s="39"/>
      <c r="AR615" s="240" t="s">
        <v>530</v>
      </c>
      <c r="AT615" s="240" t="s">
        <v>352</v>
      </c>
      <c r="AU615" s="240" t="s">
        <v>86</v>
      </c>
      <c r="AY615" s="18" t="s">
        <v>350</v>
      </c>
      <c r="BE615" s="241">
        <f>IF(N615="základní",J615,0)</f>
        <v>0</v>
      </c>
      <c r="BF615" s="241">
        <f>IF(N615="snížená",J615,0)</f>
        <v>0</v>
      </c>
      <c r="BG615" s="241">
        <f>IF(N615="zákl. přenesená",J615,0)</f>
        <v>0</v>
      </c>
      <c r="BH615" s="241">
        <f>IF(N615="sníž. přenesená",J615,0)</f>
        <v>0</v>
      </c>
      <c r="BI615" s="241">
        <f>IF(N615="nulová",J615,0)</f>
        <v>0</v>
      </c>
      <c r="BJ615" s="18" t="s">
        <v>84</v>
      </c>
      <c r="BK615" s="241">
        <f>ROUND(I615*H615,2)</f>
        <v>0</v>
      </c>
      <c r="BL615" s="18" t="s">
        <v>530</v>
      </c>
      <c r="BM615" s="240" t="s">
        <v>2730</v>
      </c>
    </row>
    <row r="616" s="2" customFormat="1">
      <c r="A616" s="39"/>
      <c r="B616" s="40"/>
      <c r="C616" s="41"/>
      <c r="D616" s="242" t="s">
        <v>359</v>
      </c>
      <c r="E616" s="41"/>
      <c r="F616" s="243" t="s">
        <v>8977</v>
      </c>
      <c r="G616" s="41"/>
      <c r="H616" s="41"/>
      <c r="I616" s="244"/>
      <c r="J616" s="41"/>
      <c r="K616" s="41"/>
      <c r="L616" s="45"/>
      <c r="M616" s="245"/>
      <c r="N616" s="246"/>
      <c r="O616" s="92"/>
      <c r="P616" s="92"/>
      <c r="Q616" s="92"/>
      <c r="R616" s="92"/>
      <c r="S616" s="92"/>
      <c r="T616" s="93"/>
      <c r="U616" s="39"/>
      <c r="V616" s="39"/>
      <c r="W616" s="39"/>
      <c r="X616" s="39"/>
      <c r="Y616" s="39"/>
      <c r="Z616" s="39"/>
      <c r="AA616" s="39"/>
      <c r="AB616" s="39"/>
      <c r="AC616" s="39"/>
      <c r="AD616" s="39"/>
      <c r="AE616" s="39"/>
      <c r="AT616" s="18" t="s">
        <v>359</v>
      </c>
      <c r="AU616" s="18" t="s">
        <v>86</v>
      </c>
    </row>
    <row r="617" s="15" customFormat="1">
      <c r="A617" s="15"/>
      <c r="B617" s="269"/>
      <c r="C617" s="270"/>
      <c r="D617" s="242" t="s">
        <v>361</v>
      </c>
      <c r="E617" s="271" t="s">
        <v>1</v>
      </c>
      <c r="F617" s="272" t="s">
        <v>8733</v>
      </c>
      <c r="G617" s="270"/>
      <c r="H617" s="271" t="s">
        <v>1</v>
      </c>
      <c r="I617" s="273"/>
      <c r="J617" s="270"/>
      <c r="K617" s="270"/>
      <c r="L617" s="274"/>
      <c r="M617" s="275"/>
      <c r="N617" s="276"/>
      <c r="O617" s="276"/>
      <c r="P617" s="276"/>
      <c r="Q617" s="276"/>
      <c r="R617" s="276"/>
      <c r="S617" s="276"/>
      <c r="T617" s="277"/>
      <c r="U617" s="15"/>
      <c r="V617" s="15"/>
      <c r="W617" s="15"/>
      <c r="X617" s="15"/>
      <c r="Y617" s="15"/>
      <c r="Z617" s="15"/>
      <c r="AA617" s="15"/>
      <c r="AB617" s="15"/>
      <c r="AC617" s="15"/>
      <c r="AD617" s="15"/>
      <c r="AE617" s="15"/>
      <c r="AT617" s="278" t="s">
        <v>361</v>
      </c>
      <c r="AU617" s="278" t="s">
        <v>86</v>
      </c>
      <c r="AV617" s="15" t="s">
        <v>84</v>
      </c>
      <c r="AW617" s="15" t="s">
        <v>32</v>
      </c>
      <c r="AX617" s="15" t="s">
        <v>76</v>
      </c>
      <c r="AY617" s="278" t="s">
        <v>350</v>
      </c>
    </row>
    <row r="618" s="13" customFormat="1">
      <c r="A618" s="13"/>
      <c r="B618" s="247"/>
      <c r="C618" s="248"/>
      <c r="D618" s="242" t="s">
        <v>361</v>
      </c>
      <c r="E618" s="249" t="s">
        <v>1</v>
      </c>
      <c r="F618" s="250" t="s">
        <v>86</v>
      </c>
      <c r="G618" s="248"/>
      <c r="H618" s="251">
        <v>2</v>
      </c>
      <c r="I618" s="252"/>
      <c r="J618" s="248"/>
      <c r="K618" s="248"/>
      <c r="L618" s="253"/>
      <c r="M618" s="254"/>
      <c r="N618" s="255"/>
      <c r="O618" s="255"/>
      <c r="P618" s="255"/>
      <c r="Q618" s="255"/>
      <c r="R618" s="255"/>
      <c r="S618" s="255"/>
      <c r="T618" s="256"/>
      <c r="U618" s="13"/>
      <c r="V618" s="13"/>
      <c r="W618" s="13"/>
      <c r="X618" s="13"/>
      <c r="Y618" s="13"/>
      <c r="Z618" s="13"/>
      <c r="AA618" s="13"/>
      <c r="AB618" s="13"/>
      <c r="AC618" s="13"/>
      <c r="AD618" s="13"/>
      <c r="AE618" s="13"/>
      <c r="AT618" s="257" t="s">
        <v>361</v>
      </c>
      <c r="AU618" s="257" t="s">
        <v>86</v>
      </c>
      <c r="AV618" s="13" t="s">
        <v>86</v>
      </c>
      <c r="AW618" s="13" t="s">
        <v>32</v>
      </c>
      <c r="AX618" s="13" t="s">
        <v>76</v>
      </c>
      <c r="AY618" s="257" t="s">
        <v>350</v>
      </c>
    </row>
    <row r="619" s="14" customFormat="1">
      <c r="A619" s="14"/>
      <c r="B619" s="258"/>
      <c r="C619" s="259"/>
      <c r="D619" s="242" t="s">
        <v>361</v>
      </c>
      <c r="E619" s="260" t="s">
        <v>1</v>
      </c>
      <c r="F619" s="261" t="s">
        <v>364</v>
      </c>
      <c r="G619" s="259"/>
      <c r="H619" s="262">
        <v>2</v>
      </c>
      <c r="I619" s="263"/>
      <c r="J619" s="259"/>
      <c r="K619" s="259"/>
      <c r="L619" s="264"/>
      <c r="M619" s="265"/>
      <c r="N619" s="266"/>
      <c r="O619" s="266"/>
      <c r="P619" s="266"/>
      <c r="Q619" s="266"/>
      <c r="R619" s="266"/>
      <c r="S619" s="266"/>
      <c r="T619" s="267"/>
      <c r="U619" s="14"/>
      <c r="V619" s="14"/>
      <c r="W619" s="14"/>
      <c r="X619" s="14"/>
      <c r="Y619" s="14"/>
      <c r="Z619" s="14"/>
      <c r="AA619" s="14"/>
      <c r="AB619" s="14"/>
      <c r="AC619" s="14"/>
      <c r="AD619" s="14"/>
      <c r="AE619" s="14"/>
      <c r="AT619" s="268" t="s">
        <v>361</v>
      </c>
      <c r="AU619" s="268" t="s">
        <v>86</v>
      </c>
      <c r="AV619" s="14" t="s">
        <v>357</v>
      </c>
      <c r="AW619" s="14" t="s">
        <v>32</v>
      </c>
      <c r="AX619" s="14" t="s">
        <v>84</v>
      </c>
      <c r="AY619" s="268" t="s">
        <v>350</v>
      </c>
    </row>
    <row r="620" s="2" customFormat="1" ht="16.5" customHeight="1">
      <c r="A620" s="39"/>
      <c r="B620" s="40"/>
      <c r="C620" s="295" t="s">
        <v>2035</v>
      </c>
      <c r="D620" s="295" t="s">
        <v>1347</v>
      </c>
      <c r="E620" s="296" t="s">
        <v>8981</v>
      </c>
      <c r="F620" s="297" t="s">
        <v>8982</v>
      </c>
      <c r="G620" s="298" t="s">
        <v>497</v>
      </c>
      <c r="H620" s="299">
        <v>2</v>
      </c>
      <c r="I620" s="300"/>
      <c r="J620" s="301">
        <f>ROUND(I620*H620,2)</f>
        <v>0</v>
      </c>
      <c r="K620" s="297" t="s">
        <v>8838</v>
      </c>
      <c r="L620" s="302"/>
      <c r="M620" s="303" t="s">
        <v>1</v>
      </c>
      <c r="N620" s="304" t="s">
        <v>41</v>
      </c>
      <c r="O620" s="92"/>
      <c r="P620" s="238">
        <f>O620*H620</f>
        <v>0</v>
      </c>
      <c r="Q620" s="238">
        <v>0</v>
      </c>
      <c r="R620" s="238">
        <f>Q620*H620</f>
        <v>0</v>
      </c>
      <c r="S620" s="238">
        <v>0</v>
      </c>
      <c r="T620" s="239">
        <f>S620*H620</f>
        <v>0</v>
      </c>
      <c r="U620" s="39"/>
      <c r="V620" s="39"/>
      <c r="W620" s="39"/>
      <c r="X620" s="39"/>
      <c r="Y620" s="39"/>
      <c r="Z620" s="39"/>
      <c r="AA620" s="39"/>
      <c r="AB620" s="39"/>
      <c r="AC620" s="39"/>
      <c r="AD620" s="39"/>
      <c r="AE620" s="39"/>
      <c r="AR620" s="240" t="s">
        <v>695</v>
      </c>
      <c r="AT620" s="240" t="s">
        <v>1347</v>
      </c>
      <c r="AU620" s="240" t="s">
        <v>86</v>
      </c>
      <c r="AY620" s="18" t="s">
        <v>350</v>
      </c>
      <c r="BE620" s="241">
        <f>IF(N620="základní",J620,0)</f>
        <v>0</v>
      </c>
      <c r="BF620" s="241">
        <f>IF(N620="snížená",J620,0)</f>
        <v>0</v>
      </c>
      <c r="BG620" s="241">
        <f>IF(N620="zákl. přenesená",J620,0)</f>
        <v>0</v>
      </c>
      <c r="BH620" s="241">
        <f>IF(N620="sníž. přenesená",J620,0)</f>
        <v>0</v>
      </c>
      <c r="BI620" s="241">
        <f>IF(N620="nulová",J620,0)</f>
        <v>0</v>
      </c>
      <c r="BJ620" s="18" t="s">
        <v>84</v>
      </c>
      <c r="BK620" s="241">
        <f>ROUND(I620*H620,2)</f>
        <v>0</v>
      </c>
      <c r="BL620" s="18" t="s">
        <v>530</v>
      </c>
      <c r="BM620" s="240" t="s">
        <v>2753</v>
      </c>
    </row>
    <row r="621" s="2" customFormat="1">
      <c r="A621" s="39"/>
      <c r="B621" s="40"/>
      <c r="C621" s="41"/>
      <c r="D621" s="242" t="s">
        <v>359</v>
      </c>
      <c r="E621" s="41"/>
      <c r="F621" s="243" t="s">
        <v>8982</v>
      </c>
      <c r="G621" s="41"/>
      <c r="H621" s="41"/>
      <c r="I621" s="244"/>
      <c r="J621" s="41"/>
      <c r="K621" s="41"/>
      <c r="L621" s="45"/>
      <c r="M621" s="245"/>
      <c r="N621" s="246"/>
      <c r="O621" s="92"/>
      <c r="P621" s="92"/>
      <c r="Q621" s="92"/>
      <c r="R621" s="92"/>
      <c r="S621" s="92"/>
      <c r="T621" s="93"/>
      <c r="U621" s="39"/>
      <c r="V621" s="39"/>
      <c r="W621" s="39"/>
      <c r="X621" s="39"/>
      <c r="Y621" s="39"/>
      <c r="Z621" s="39"/>
      <c r="AA621" s="39"/>
      <c r="AB621" s="39"/>
      <c r="AC621" s="39"/>
      <c r="AD621" s="39"/>
      <c r="AE621" s="39"/>
      <c r="AT621" s="18" t="s">
        <v>359</v>
      </c>
      <c r="AU621" s="18" t="s">
        <v>86</v>
      </c>
    </row>
    <row r="622" s="2" customFormat="1" ht="24.15" customHeight="1">
      <c r="A622" s="39"/>
      <c r="B622" s="40"/>
      <c r="C622" s="229" t="s">
        <v>2042</v>
      </c>
      <c r="D622" s="229" t="s">
        <v>352</v>
      </c>
      <c r="E622" s="230" t="s">
        <v>8976</v>
      </c>
      <c r="F622" s="231" t="s">
        <v>8977</v>
      </c>
      <c r="G622" s="232" t="s">
        <v>497</v>
      </c>
      <c r="H622" s="233">
        <v>1</v>
      </c>
      <c r="I622" s="234"/>
      <c r="J622" s="235">
        <f>ROUND(I622*H622,2)</f>
        <v>0</v>
      </c>
      <c r="K622" s="231" t="s">
        <v>385</v>
      </c>
      <c r="L622" s="45"/>
      <c r="M622" s="236" t="s">
        <v>1</v>
      </c>
      <c r="N622" s="237" t="s">
        <v>41</v>
      </c>
      <c r="O622" s="92"/>
      <c r="P622" s="238">
        <f>O622*H622</f>
        <v>0</v>
      </c>
      <c r="Q622" s="238">
        <v>0</v>
      </c>
      <c r="R622" s="238">
        <f>Q622*H622</f>
        <v>0</v>
      </c>
      <c r="S622" s="238">
        <v>0</v>
      </c>
      <c r="T622" s="239">
        <f>S622*H622</f>
        <v>0</v>
      </c>
      <c r="U622" s="39"/>
      <c r="V622" s="39"/>
      <c r="W622" s="39"/>
      <c r="X622" s="39"/>
      <c r="Y622" s="39"/>
      <c r="Z622" s="39"/>
      <c r="AA622" s="39"/>
      <c r="AB622" s="39"/>
      <c r="AC622" s="39"/>
      <c r="AD622" s="39"/>
      <c r="AE622" s="39"/>
      <c r="AR622" s="240" t="s">
        <v>530</v>
      </c>
      <c r="AT622" s="240" t="s">
        <v>352</v>
      </c>
      <c r="AU622" s="240" t="s">
        <v>86</v>
      </c>
      <c r="AY622" s="18" t="s">
        <v>350</v>
      </c>
      <c r="BE622" s="241">
        <f>IF(N622="základní",J622,0)</f>
        <v>0</v>
      </c>
      <c r="BF622" s="241">
        <f>IF(N622="snížená",J622,0)</f>
        <v>0</v>
      </c>
      <c r="BG622" s="241">
        <f>IF(N622="zákl. přenesená",J622,0)</f>
        <v>0</v>
      </c>
      <c r="BH622" s="241">
        <f>IF(N622="sníž. přenesená",J622,0)</f>
        <v>0</v>
      </c>
      <c r="BI622" s="241">
        <f>IF(N622="nulová",J622,0)</f>
        <v>0</v>
      </c>
      <c r="BJ622" s="18" t="s">
        <v>84</v>
      </c>
      <c r="BK622" s="241">
        <f>ROUND(I622*H622,2)</f>
        <v>0</v>
      </c>
      <c r="BL622" s="18" t="s">
        <v>530</v>
      </c>
      <c r="BM622" s="240" t="s">
        <v>2781</v>
      </c>
    </row>
    <row r="623" s="2" customFormat="1">
      <c r="A623" s="39"/>
      <c r="B623" s="40"/>
      <c r="C623" s="41"/>
      <c r="D623" s="242" t="s">
        <v>359</v>
      </c>
      <c r="E623" s="41"/>
      <c r="F623" s="243" t="s">
        <v>8977</v>
      </c>
      <c r="G623" s="41"/>
      <c r="H623" s="41"/>
      <c r="I623" s="244"/>
      <c r="J623" s="41"/>
      <c r="K623" s="41"/>
      <c r="L623" s="45"/>
      <c r="M623" s="245"/>
      <c r="N623" s="246"/>
      <c r="O623" s="92"/>
      <c r="P623" s="92"/>
      <c r="Q623" s="92"/>
      <c r="R623" s="92"/>
      <c r="S623" s="92"/>
      <c r="T623" s="93"/>
      <c r="U623" s="39"/>
      <c r="V623" s="39"/>
      <c r="W623" s="39"/>
      <c r="X623" s="39"/>
      <c r="Y623" s="39"/>
      <c r="Z623" s="39"/>
      <c r="AA623" s="39"/>
      <c r="AB623" s="39"/>
      <c r="AC623" s="39"/>
      <c r="AD623" s="39"/>
      <c r="AE623" s="39"/>
      <c r="AT623" s="18" t="s">
        <v>359</v>
      </c>
      <c r="AU623" s="18" t="s">
        <v>86</v>
      </c>
    </row>
    <row r="624" s="15" customFormat="1">
      <c r="A624" s="15"/>
      <c r="B624" s="269"/>
      <c r="C624" s="270"/>
      <c r="D624" s="242" t="s">
        <v>361</v>
      </c>
      <c r="E624" s="271" t="s">
        <v>1</v>
      </c>
      <c r="F624" s="272" t="s">
        <v>8764</v>
      </c>
      <c r="G624" s="270"/>
      <c r="H624" s="271" t="s">
        <v>1</v>
      </c>
      <c r="I624" s="273"/>
      <c r="J624" s="270"/>
      <c r="K624" s="270"/>
      <c r="L624" s="274"/>
      <c r="M624" s="275"/>
      <c r="N624" s="276"/>
      <c r="O624" s="276"/>
      <c r="P624" s="276"/>
      <c r="Q624" s="276"/>
      <c r="R624" s="276"/>
      <c r="S624" s="276"/>
      <c r="T624" s="277"/>
      <c r="U624" s="15"/>
      <c r="V624" s="15"/>
      <c r="W624" s="15"/>
      <c r="X624" s="15"/>
      <c r="Y624" s="15"/>
      <c r="Z624" s="15"/>
      <c r="AA624" s="15"/>
      <c r="AB624" s="15"/>
      <c r="AC624" s="15"/>
      <c r="AD624" s="15"/>
      <c r="AE624" s="15"/>
      <c r="AT624" s="278" t="s">
        <v>361</v>
      </c>
      <c r="AU624" s="278" t="s">
        <v>86</v>
      </c>
      <c r="AV624" s="15" t="s">
        <v>84</v>
      </c>
      <c r="AW624" s="15" t="s">
        <v>32</v>
      </c>
      <c r="AX624" s="15" t="s">
        <v>76</v>
      </c>
      <c r="AY624" s="278" t="s">
        <v>350</v>
      </c>
    </row>
    <row r="625" s="15" customFormat="1">
      <c r="A625" s="15"/>
      <c r="B625" s="269"/>
      <c r="C625" s="270"/>
      <c r="D625" s="242" t="s">
        <v>361</v>
      </c>
      <c r="E625" s="271" t="s">
        <v>1</v>
      </c>
      <c r="F625" s="272" t="s">
        <v>8765</v>
      </c>
      <c r="G625" s="270"/>
      <c r="H625" s="271" t="s">
        <v>1</v>
      </c>
      <c r="I625" s="273"/>
      <c r="J625" s="270"/>
      <c r="K625" s="270"/>
      <c r="L625" s="274"/>
      <c r="M625" s="275"/>
      <c r="N625" s="276"/>
      <c r="O625" s="276"/>
      <c r="P625" s="276"/>
      <c r="Q625" s="276"/>
      <c r="R625" s="276"/>
      <c r="S625" s="276"/>
      <c r="T625" s="277"/>
      <c r="U625" s="15"/>
      <c r="V625" s="15"/>
      <c r="W625" s="15"/>
      <c r="X625" s="15"/>
      <c r="Y625" s="15"/>
      <c r="Z625" s="15"/>
      <c r="AA625" s="15"/>
      <c r="AB625" s="15"/>
      <c r="AC625" s="15"/>
      <c r="AD625" s="15"/>
      <c r="AE625" s="15"/>
      <c r="AT625" s="278" t="s">
        <v>361</v>
      </c>
      <c r="AU625" s="278" t="s">
        <v>86</v>
      </c>
      <c r="AV625" s="15" t="s">
        <v>84</v>
      </c>
      <c r="AW625" s="15" t="s">
        <v>32</v>
      </c>
      <c r="AX625" s="15" t="s">
        <v>76</v>
      </c>
      <c r="AY625" s="278" t="s">
        <v>350</v>
      </c>
    </row>
    <row r="626" s="13" customFormat="1">
      <c r="A626" s="13"/>
      <c r="B626" s="247"/>
      <c r="C626" s="248"/>
      <c r="D626" s="242" t="s">
        <v>361</v>
      </c>
      <c r="E626" s="249" t="s">
        <v>1</v>
      </c>
      <c r="F626" s="250" t="s">
        <v>84</v>
      </c>
      <c r="G626" s="248"/>
      <c r="H626" s="251">
        <v>1</v>
      </c>
      <c r="I626" s="252"/>
      <c r="J626" s="248"/>
      <c r="K626" s="248"/>
      <c r="L626" s="253"/>
      <c r="M626" s="254"/>
      <c r="N626" s="255"/>
      <c r="O626" s="255"/>
      <c r="P626" s="255"/>
      <c r="Q626" s="255"/>
      <c r="R626" s="255"/>
      <c r="S626" s="255"/>
      <c r="T626" s="256"/>
      <c r="U626" s="13"/>
      <c r="V626" s="13"/>
      <c r="W626" s="13"/>
      <c r="X626" s="13"/>
      <c r="Y626" s="13"/>
      <c r="Z626" s="13"/>
      <c r="AA626" s="13"/>
      <c r="AB626" s="13"/>
      <c r="AC626" s="13"/>
      <c r="AD626" s="13"/>
      <c r="AE626" s="13"/>
      <c r="AT626" s="257" t="s">
        <v>361</v>
      </c>
      <c r="AU626" s="257" t="s">
        <v>86</v>
      </c>
      <c r="AV626" s="13" t="s">
        <v>86</v>
      </c>
      <c r="AW626" s="13" t="s">
        <v>32</v>
      </c>
      <c r="AX626" s="13" t="s">
        <v>76</v>
      </c>
      <c r="AY626" s="257" t="s">
        <v>350</v>
      </c>
    </row>
    <row r="627" s="14" customFormat="1">
      <c r="A627" s="14"/>
      <c r="B627" s="258"/>
      <c r="C627" s="259"/>
      <c r="D627" s="242" t="s">
        <v>361</v>
      </c>
      <c r="E627" s="260" t="s">
        <v>1</v>
      </c>
      <c r="F627" s="261" t="s">
        <v>364</v>
      </c>
      <c r="G627" s="259"/>
      <c r="H627" s="262">
        <v>1</v>
      </c>
      <c r="I627" s="263"/>
      <c r="J627" s="259"/>
      <c r="K627" s="259"/>
      <c r="L627" s="264"/>
      <c r="M627" s="265"/>
      <c r="N627" s="266"/>
      <c r="O627" s="266"/>
      <c r="P627" s="266"/>
      <c r="Q627" s="266"/>
      <c r="R627" s="266"/>
      <c r="S627" s="266"/>
      <c r="T627" s="267"/>
      <c r="U627" s="14"/>
      <c r="V627" s="14"/>
      <c r="W627" s="14"/>
      <c r="X627" s="14"/>
      <c r="Y627" s="14"/>
      <c r="Z627" s="14"/>
      <c r="AA627" s="14"/>
      <c r="AB627" s="14"/>
      <c r="AC627" s="14"/>
      <c r="AD627" s="14"/>
      <c r="AE627" s="14"/>
      <c r="AT627" s="268" t="s">
        <v>361</v>
      </c>
      <c r="AU627" s="268" t="s">
        <v>86</v>
      </c>
      <c r="AV627" s="14" t="s">
        <v>357</v>
      </c>
      <c r="AW627" s="14" t="s">
        <v>32</v>
      </c>
      <c r="AX627" s="14" t="s">
        <v>84</v>
      </c>
      <c r="AY627" s="268" t="s">
        <v>350</v>
      </c>
    </row>
    <row r="628" s="2" customFormat="1" ht="16.5" customHeight="1">
      <c r="A628" s="39"/>
      <c r="B628" s="40"/>
      <c r="C628" s="295" t="s">
        <v>2048</v>
      </c>
      <c r="D628" s="295" t="s">
        <v>1347</v>
      </c>
      <c r="E628" s="296" t="s">
        <v>8983</v>
      </c>
      <c r="F628" s="297" t="s">
        <v>8984</v>
      </c>
      <c r="G628" s="298" t="s">
        <v>497</v>
      </c>
      <c r="H628" s="299">
        <v>1</v>
      </c>
      <c r="I628" s="300"/>
      <c r="J628" s="301">
        <f>ROUND(I628*H628,2)</f>
        <v>0</v>
      </c>
      <c r="K628" s="297" t="s">
        <v>8838</v>
      </c>
      <c r="L628" s="302"/>
      <c r="M628" s="303" t="s">
        <v>1</v>
      </c>
      <c r="N628" s="304" t="s">
        <v>41</v>
      </c>
      <c r="O628" s="92"/>
      <c r="P628" s="238">
        <f>O628*H628</f>
        <v>0</v>
      </c>
      <c r="Q628" s="238">
        <v>0</v>
      </c>
      <c r="R628" s="238">
        <f>Q628*H628</f>
        <v>0</v>
      </c>
      <c r="S628" s="238">
        <v>0</v>
      </c>
      <c r="T628" s="239">
        <f>S628*H628</f>
        <v>0</v>
      </c>
      <c r="U628" s="39"/>
      <c r="V628" s="39"/>
      <c r="W628" s="39"/>
      <c r="X628" s="39"/>
      <c r="Y628" s="39"/>
      <c r="Z628" s="39"/>
      <c r="AA628" s="39"/>
      <c r="AB628" s="39"/>
      <c r="AC628" s="39"/>
      <c r="AD628" s="39"/>
      <c r="AE628" s="39"/>
      <c r="AR628" s="240" t="s">
        <v>695</v>
      </c>
      <c r="AT628" s="240" t="s">
        <v>1347</v>
      </c>
      <c r="AU628" s="240" t="s">
        <v>86</v>
      </c>
      <c r="AY628" s="18" t="s">
        <v>350</v>
      </c>
      <c r="BE628" s="241">
        <f>IF(N628="základní",J628,0)</f>
        <v>0</v>
      </c>
      <c r="BF628" s="241">
        <f>IF(N628="snížená",J628,0)</f>
        <v>0</v>
      </c>
      <c r="BG628" s="241">
        <f>IF(N628="zákl. přenesená",J628,0)</f>
        <v>0</v>
      </c>
      <c r="BH628" s="241">
        <f>IF(N628="sníž. přenesená",J628,0)</f>
        <v>0</v>
      </c>
      <c r="BI628" s="241">
        <f>IF(N628="nulová",J628,0)</f>
        <v>0</v>
      </c>
      <c r="BJ628" s="18" t="s">
        <v>84</v>
      </c>
      <c r="BK628" s="241">
        <f>ROUND(I628*H628,2)</f>
        <v>0</v>
      </c>
      <c r="BL628" s="18" t="s">
        <v>530</v>
      </c>
      <c r="BM628" s="240" t="s">
        <v>2806</v>
      </c>
    </row>
    <row r="629" s="2" customFormat="1">
      <c r="A629" s="39"/>
      <c r="B629" s="40"/>
      <c r="C629" s="41"/>
      <c r="D629" s="242" t="s">
        <v>359</v>
      </c>
      <c r="E629" s="41"/>
      <c r="F629" s="243" t="s">
        <v>8984</v>
      </c>
      <c r="G629" s="41"/>
      <c r="H629" s="41"/>
      <c r="I629" s="244"/>
      <c r="J629" s="41"/>
      <c r="K629" s="41"/>
      <c r="L629" s="45"/>
      <c r="M629" s="245"/>
      <c r="N629" s="246"/>
      <c r="O629" s="92"/>
      <c r="P629" s="92"/>
      <c r="Q629" s="92"/>
      <c r="R629" s="92"/>
      <c r="S629" s="92"/>
      <c r="T629" s="93"/>
      <c r="U629" s="39"/>
      <c r="V629" s="39"/>
      <c r="W629" s="39"/>
      <c r="X629" s="39"/>
      <c r="Y629" s="39"/>
      <c r="Z629" s="39"/>
      <c r="AA629" s="39"/>
      <c r="AB629" s="39"/>
      <c r="AC629" s="39"/>
      <c r="AD629" s="39"/>
      <c r="AE629" s="39"/>
      <c r="AT629" s="18" t="s">
        <v>359</v>
      </c>
      <c r="AU629" s="18" t="s">
        <v>86</v>
      </c>
    </row>
    <row r="630" s="2" customFormat="1" ht="24.15" customHeight="1">
      <c r="A630" s="39"/>
      <c r="B630" s="40"/>
      <c r="C630" s="229" t="s">
        <v>2053</v>
      </c>
      <c r="D630" s="229" t="s">
        <v>352</v>
      </c>
      <c r="E630" s="230" t="s">
        <v>8985</v>
      </c>
      <c r="F630" s="231" t="s">
        <v>8986</v>
      </c>
      <c r="G630" s="232" t="s">
        <v>497</v>
      </c>
      <c r="H630" s="233">
        <v>1</v>
      </c>
      <c r="I630" s="234"/>
      <c r="J630" s="235">
        <f>ROUND(I630*H630,2)</f>
        <v>0</v>
      </c>
      <c r="K630" s="231" t="s">
        <v>385</v>
      </c>
      <c r="L630" s="45"/>
      <c r="M630" s="236" t="s">
        <v>1</v>
      </c>
      <c r="N630" s="237" t="s">
        <v>41</v>
      </c>
      <c r="O630" s="92"/>
      <c r="P630" s="238">
        <f>O630*H630</f>
        <v>0</v>
      </c>
      <c r="Q630" s="238">
        <v>0</v>
      </c>
      <c r="R630" s="238">
        <f>Q630*H630</f>
        <v>0</v>
      </c>
      <c r="S630" s="238">
        <v>0</v>
      </c>
      <c r="T630" s="239">
        <f>S630*H630</f>
        <v>0</v>
      </c>
      <c r="U630" s="39"/>
      <c r="V630" s="39"/>
      <c r="W630" s="39"/>
      <c r="X630" s="39"/>
      <c r="Y630" s="39"/>
      <c r="Z630" s="39"/>
      <c r="AA630" s="39"/>
      <c r="AB630" s="39"/>
      <c r="AC630" s="39"/>
      <c r="AD630" s="39"/>
      <c r="AE630" s="39"/>
      <c r="AR630" s="240" t="s">
        <v>530</v>
      </c>
      <c r="AT630" s="240" t="s">
        <v>352</v>
      </c>
      <c r="AU630" s="240" t="s">
        <v>86</v>
      </c>
      <c r="AY630" s="18" t="s">
        <v>350</v>
      </c>
      <c r="BE630" s="241">
        <f>IF(N630="základní",J630,0)</f>
        <v>0</v>
      </c>
      <c r="BF630" s="241">
        <f>IF(N630="snížená",J630,0)</f>
        <v>0</v>
      </c>
      <c r="BG630" s="241">
        <f>IF(N630="zákl. přenesená",J630,0)</f>
        <v>0</v>
      </c>
      <c r="BH630" s="241">
        <f>IF(N630="sníž. přenesená",J630,0)</f>
        <v>0</v>
      </c>
      <c r="BI630" s="241">
        <f>IF(N630="nulová",J630,0)</f>
        <v>0</v>
      </c>
      <c r="BJ630" s="18" t="s">
        <v>84</v>
      </c>
      <c r="BK630" s="241">
        <f>ROUND(I630*H630,2)</f>
        <v>0</v>
      </c>
      <c r="BL630" s="18" t="s">
        <v>530</v>
      </c>
      <c r="BM630" s="240" t="s">
        <v>2826</v>
      </c>
    </row>
    <row r="631" s="2" customFormat="1">
      <c r="A631" s="39"/>
      <c r="B631" s="40"/>
      <c r="C631" s="41"/>
      <c r="D631" s="242" t="s">
        <v>359</v>
      </c>
      <c r="E631" s="41"/>
      <c r="F631" s="243" t="s">
        <v>8986</v>
      </c>
      <c r="G631" s="41"/>
      <c r="H631" s="41"/>
      <c r="I631" s="244"/>
      <c r="J631" s="41"/>
      <c r="K631" s="41"/>
      <c r="L631" s="45"/>
      <c r="M631" s="245"/>
      <c r="N631" s="246"/>
      <c r="O631" s="92"/>
      <c r="P631" s="92"/>
      <c r="Q631" s="92"/>
      <c r="R631" s="92"/>
      <c r="S631" s="92"/>
      <c r="T631" s="93"/>
      <c r="U631" s="39"/>
      <c r="V631" s="39"/>
      <c r="W631" s="39"/>
      <c r="X631" s="39"/>
      <c r="Y631" s="39"/>
      <c r="Z631" s="39"/>
      <c r="AA631" s="39"/>
      <c r="AB631" s="39"/>
      <c r="AC631" s="39"/>
      <c r="AD631" s="39"/>
      <c r="AE631" s="39"/>
      <c r="AT631" s="18" t="s">
        <v>359</v>
      </c>
      <c r="AU631" s="18" t="s">
        <v>86</v>
      </c>
    </row>
    <row r="632" s="15" customFormat="1">
      <c r="A632" s="15"/>
      <c r="B632" s="269"/>
      <c r="C632" s="270"/>
      <c r="D632" s="242" t="s">
        <v>361</v>
      </c>
      <c r="E632" s="271" t="s">
        <v>1</v>
      </c>
      <c r="F632" s="272" t="s">
        <v>8764</v>
      </c>
      <c r="G632" s="270"/>
      <c r="H632" s="271" t="s">
        <v>1</v>
      </c>
      <c r="I632" s="273"/>
      <c r="J632" s="270"/>
      <c r="K632" s="270"/>
      <c r="L632" s="274"/>
      <c r="M632" s="275"/>
      <c r="N632" s="276"/>
      <c r="O632" s="276"/>
      <c r="P632" s="276"/>
      <c r="Q632" s="276"/>
      <c r="R632" s="276"/>
      <c r="S632" s="276"/>
      <c r="T632" s="277"/>
      <c r="U632" s="15"/>
      <c r="V632" s="15"/>
      <c r="W632" s="15"/>
      <c r="X632" s="15"/>
      <c r="Y632" s="15"/>
      <c r="Z632" s="15"/>
      <c r="AA632" s="15"/>
      <c r="AB632" s="15"/>
      <c r="AC632" s="15"/>
      <c r="AD632" s="15"/>
      <c r="AE632" s="15"/>
      <c r="AT632" s="278" t="s">
        <v>361</v>
      </c>
      <c r="AU632" s="278" t="s">
        <v>86</v>
      </c>
      <c r="AV632" s="15" t="s">
        <v>84</v>
      </c>
      <c r="AW632" s="15" t="s">
        <v>32</v>
      </c>
      <c r="AX632" s="15" t="s">
        <v>76</v>
      </c>
      <c r="AY632" s="278" t="s">
        <v>350</v>
      </c>
    </row>
    <row r="633" s="15" customFormat="1">
      <c r="A633" s="15"/>
      <c r="B633" s="269"/>
      <c r="C633" s="270"/>
      <c r="D633" s="242" t="s">
        <v>361</v>
      </c>
      <c r="E633" s="271" t="s">
        <v>1</v>
      </c>
      <c r="F633" s="272" t="s">
        <v>8765</v>
      </c>
      <c r="G633" s="270"/>
      <c r="H633" s="271" t="s">
        <v>1</v>
      </c>
      <c r="I633" s="273"/>
      <c r="J633" s="270"/>
      <c r="K633" s="270"/>
      <c r="L633" s="274"/>
      <c r="M633" s="275"/>
      <c r="N633" s="276"/>
      <c r="O633" s="276"/>
      <c r="P633" s="276"/>
      <c r="Q633" s="276"/>
      <c r="R633" s="276"/>
      <c r="S633" s="276"/>
      <c r="T633" s="277"/>
      <c r="U633" s="15"/>
      <c r="V633" s="15"/>
      <c r="W633" s="15"/>
      <c r="X633" s="15"/>
      <c r="Y633" s="15"/>
      <c r="Z633" s="15"/>
      <c r="AA633" s="15"/>
      <c r="AB633" s="15"/>
      <c r="AC633" s="15"/>
      <c r="AD633" s="15"/>
      <c r="AE633" s="15"/>
      <c r="AT633" s="278" t="s">
        <v>361</v>
      </c>
      <c r="AU633" s="278" t="s">
        <v>86</v>
      </c>
      <c r="AV633" s="15" t="s">
        <v>84</v>
      </c>
      <c r="AW633" s="15" t="s">
        <v>32</v>
      </c>
      <c r="AX633" s="15" t="s">
        <v>76</v>
      </c>
      <c r="AY633" s="278" t="s">
        <v>350</v>
      </c>
    </row>
    <row r="634" s="13" customFormat="1">
      <c r="A634" s="13"/>
      <c r="B634" s="247"/>
      <c r="C634" s="248"/>
      <c r="D634" s="242" t="s">
        <v>361</v>
      </c>
      <c r="E634" s="249" t="s">
        <v>1</v>
      </c>
      <c r="F634" s="250" t="s">
        <v>84</v>
      </c>
      <c r="G634" s="248"/>
      <c r="H634" s="251">
        <v>1</v>
      </c>
      <c r="I634" s="252"/>
      <c r="J634" s="248"/>
      <c r="K634" s="248"/>
      <c r="L634" s="253"/>
      <c r="M634" s="254"/>
      <c r="N634" s="255"/>
      <c r="O634" s="255"/>
      <c r="P634" s="255"/>
      <c r="Q634" s="255"/>
      <c r="R634" s="255"/>
      <c r="S634" s="255"/>
      <c r="T634" s="256"/>
      <c r="U634" s="13"/>
      <c r="V634" s="13"/>
      <c r="W634" s="13"/>
      <c r="X634" s="13"/>
      <c r="Y634" s="13"/>
      <c r="Z634" s="13"/>
      <c r="AA634" s="13"/>
      <c r="AB634" s="13"/>
      <c r="AC634" s="13"/>
      <c r="AD634" s="13"/>
      <c r="AE634" s="13"/>
      <c r="AT634" s="257" t="s">
        <v>361</v>
      </c>
      <c r="AU634" s="257" t="s">
        <v>86</v>
      </c>
      <c r="AV634" s="13" t="s">
        <v>86</v>
      </c>
      <c r="AW634" s="13" t="s">
        <v>32</v>
      </c>
      <c r="AX634" s="13" t="s">
        <v>76</v>
      </c>
      <c r="AY634" s="257" t="s">
        <v>350</v>
      </c>
    </row>
    <row r="635" s="14" customFormat="1">
      <c r="A635" s="14"/>
      <c r="B635" s="258"/>
      <c r="C635" s="259"/>
      <c r="D635" s="242" t="s">
        <v>361</v>
      </c>
      <c r="E635" s="260" t="s">
        <v>1</v>
      </c>
      <c r="F635" s="261" t="s">
        <v>364</v>
      </c>
      <c r="G635" s="259"/>
      <c r="H635" s="262">
        <v>1</v>
      </c>
      <c r="I635" s="263"/>
      <c r="J635" s="259"/>
      <c r="K635" s="259"/>
      <c r="L635" s="264"/>
      <c r="M635" s="265"/>
      <c r="N635" s="266"/>
      <c r="O635" s="266"/>
      <c r="P635" s="266"/>
      <c r="Q635" s="266"/>
      <c r="R635" s="266"/>
      <c r="S635" s="266"/>
      <c r="T635" s="267"/>
      <c r="U635" s="14"/>
      <c r="V635" s="14"/>
      <c r="W635" s="14"/>
      <c r="X635" s="14"/>
      <c r="Y635" s="14"/>
      <c r="Z635" s="14"/>
      <c r="AA635" s="14"/>
      <c r="AB635" s="14"/>
      <c r="AC635" s="14"/>
      <c r="AD635" s="14"/>
      <c r="AE635" s="14"/>
      <c r="AT635" s="268" t="s">
        <v>361</v>
      </c>
      <c r="AU635" s="268" t="s">
        <v>86</v>
      </c>
      <c r="AV635" s="14" t="s">
        <v>357</v>
      </c>
      <c r="AW635" s="14" t="s">
        <v>32</v>
      </c>
      <c r="AX635" s="14" t="s">
        <v>84</v>
      </c>
      <c r="AY635" s="268" t="s">
        <v>350</v>
      </c>
    </row>
    <row r="636" s="2" customFormat="1" ht="16.5" customHeight="1">
      <c r="A636" s="39"/>
      <c r="B636" s="40"/>
      <c r="C636" s="295" t="s">
        <v>2060</v>
      </c>
      <c r="D636" s="295" t="s">
        <v>1347</v>
      </c>
      <c r="E636" s="296" t="s">
        <v>8987</v>
      </c>
      <c r="F636" s="297" t="s">
        <v>8988</v>
      </c>
      <c r="G636" s="298" t="s">
        <v>497</v>
      </c>
      <c r="H636" s="299">
        <v>1</v>
      </c>
      <c r="I636" s="300"/>
      <c r="J636" s="301">
        <f>ROUND(I636*H636,2)</f>
        <v>0</v>
      </c>
      <c r="K636" s="297" t="s">
        <v>8838</v>
      </c>
      <c r="L636" s="302"/>
      <c r="M636" s="303" t="s">
        <v>1</v>
      </c>
      <c r="N636" s="304" t="s">
        <v>41</v>
      </c>
      <c r="O636" s="92"/>
      <c r="P636" s="238">
        <f>O636*H636</f>
        <v>0</v>
      </c>
      <c r="Q636" s="238">
        <v>0</v>
      </c>
      <c r="R636" s="238">
        <f>Q636*H636</f>
        <v>0</v>
      </c>
      <c r="S636" s="238">
        <v>0</v>
      </c>
      <c r="T636" s="239">
        <f>S636*H636</f>
        <v>0</v>
      </c>
      <c r="U636" s="39"/>
      <c r="V636" s="39"/>
      <c r="W636" s="39"/>
      <c r="X636" s="39"/>
      <c r="Y636" s="39"/>
      <c r="Z636" s="39"/>
      <c r="AA636" s="39"/>
      <c r="AB636" s="39"/>
      <c r="AC636" s="39"/>
      <c r="AD636" s="39"/>
      <c r="AE636" s="39"/>
      <c r="AR636" s="240" t="s">
        <v>695</v>
      </c>
      <c r="AT636" s="240" t="s">
        <v>1347</v>
      </c>
      <c r="AU636" s="240" t="s">
        <v>86</v>
      </c>
      <c r="AY636" s="18" t="s">
        <v>350</v>
      </c>
      <c r="BE636" s="241">
        <f>IF(N636="základní",J636,0)</f>
        <v>0</v>
      </c>
      <c r="BF636" s="241">
        <f>IF(N636="snížená",J636,0)</f>
        <v>0</v>
      </c>
      <c r="BG636" s="241">
        <f>IF(N636="zákl. přenesená",J636,0)</f>
        <v>0</v>
      </c>
      <c r="BH636" s="241">
        <f>IF(N636="sníž. přenesená",J636,0)</f>
        <v>0</v>
      </c>
      <c r="BI636" s="241">
        <f>IF(N636="nulová",J636,0)</f>
        <v>0</v>
      </c>
      <c r="BJ636" s="18" t="s">
        <v>84</v>
      </c>
      <c r="BK636" s="241">
        <f>ROUND(I636*H636,2)</f>
        <v>0</v>
      </c>
      <c r="BL636" s="18" t="s">
        <v>530</v>
      </c>
      <c r="BM636" s="240" t="s">
        <v>2845</v>
      </c>
    </row>
    <row r="637" s="2" customFormat="1">
      <c r="A637" s="39"/>
      <c r="B637" s="40"/>
      <c r="C637" s="41"/>
      <c r="D637" s="242" t="s">
        <v>359</v>
      </c>
      <c r="E637" s="41"/>
      <c r="F637" s="243" t="s">
        <v>8988</v>
      </c>
      <c r="G637" s="41"/>
      <c r="H637" s="41"/>
      <c r="I637" s="244"/>
      <c r="J637" s="41"/>
      <c r="K637" s="41"/>
      <c r="L637" s="45"/>
      <c r="M637" s="245"/>
      <c r="N637" s="246"/>
      <c r="O637" s="92"/>
      <c r="P637" s="92"/>
      <c r="Q637" s="92"/>
      <c r="R637" s="92"/>
      <c r="S637" s="92"/>
      <c r="T637" s="93"/>
      <c r="U637" s="39"/>
      <c r="V637" s="39"/>
      <c r="W637" s="39"/>
      <c r="X637" s="39"/>
      <c r="Y637" s="39"/>
      <c r="Z637" s="39"/>
      <c r="AA637" s="39"/>
      <c r="AB637" s="39"/>
      <c r="AC637" s="39"/>
      <c r="AD637" s="39"/>
      <c r="AE637" s="39"/>
      <c r="AT637" s="18" t="s">
        <v>359</v>
      </c>
      <c r="AU637" s="18" t="s">
        <v>86</v>
      </c>
    </row>
    <row r="638" s="2" customFormat="1" ht="33" customHeight="1">
      <c r="A638" s="39"/>
      <c r="B638" s="40"/>
      <c r="C638" s="229" t="s">
        <v>2067</v>
      </c>
      <c r="D638" s="229" t="s">
        <v>352</v>
      </c>
      <c r="E638" s="230" t="s">
        <v>8989</v>
      </c>
      <c r="F638" s="231" t="s">
        <v>8990</v>
      </c>
      <c r="G638" s="232" t="s">
        <v>914</v>
      </c>
      <c r="H638" s="233">
        <v>5</v>
      </c>
      <c r="I638" s="234"/>
      <c r="J638" s="235">
        <f>ROUND(I638*H638,2)</f>
        <v>0</v>
      </c>
      <c r="K638" s="231" t="s">
        <v>385</v>
      </c>
      <c r="L638" s="45"/>
      <c r="M638" s="236" t="s">
        <v>1</v>
      </c>
      <c r="N638" s="237" t="s">
        <v>41</v>
      </c>
      <c r="O638" s="92"/>
      <c r="P638" s="238">
        <f>O638*H638</f>
        <v>0</v>
      </c>
      <c r="Q638" s="238">
        <v>0</v>
      </c>
      <c r="R638" s="238">
        <f>Q638*H638</f>
        <v>0</v>
      </c>
      <c r="S638" s="238">
        <v>0</v>
      </c>
      <c r="T638" s="239">
        <f>S638*H638</f>
        <v>0</v>
      </c>
      <c r="U638" s="39"/>
      <c r="V638" s="39"/>
      <c r="W638" s="39"/>
      <c r="X638" s="39"/>
      <c r="Y638" s="39"/>
      <c r="Z638" s="39"/>
      <c r="AA638" s="39"/>
      <c r="AB638" s="39"/>
      <c r="AC638" s="39"/>
      <c r="AD638" s="39"/>
      <c r="AE638" s="39"/>
      <c r="AR638" s="240" t="s">
        <v>530</v>
      </c>
      <c r="AT638" s="240" t="s">
        <v>352</v>
      </c>
      <c r="AU638" s="240" t="s">
        <v>86</v>
      </c>
      <c r="AY638" s="18" t="s">
        <v>350</v>
      </c>
      <c r="BE638" s="241">
        <f>IF(N638="základní",J638,0)</f>
        <v>0</v>
      </c>
      <c r="BF638" s="241">
        <f>IF(N638="snížená",J638,0)</f>
        <v>0</v>
      </c>
      <c r="BG638" s="241">
        <f>IF(N638="zákl. přenesená",J638,0)</f>
        <v>0</v>
      </c>
      <c r="BH638" s="241">
        <f>IF(N638="sníž. přenesená",J638,0)</f>
        <v>0</v>
      </c>
      <c r="BI638" s="241">
        <f>IF(N638="nulová",J638,0)</f>
        <v>0</v>
      </c>
      <c r="BJ638" s="18" t="s">
        <v>84</v>
      </c>
      <c r="BK638" s="241">
        <f>ROUND(I638*H638,2)</f>
        <v>0</v>
      </c>
      <c r="BL638" s="18" t="s">
        <v>530</v>
      </c>
      <c r="BM638" s="240" t="s">
        <v>2860</v>
      </c>
    </row>
    <row r="639" s="2" customFormat="1">
      <c r="A639" s="39"/>
      <c r="B639" s="40"/>
      <c r="C639" s="41"/>
      <c r="D639" s="242" t="s">
        <v>359</v>
      </c>
      <c r="E639" s="41"/>
      <c r="F639" s="243" t="s">
        <v>8990</v>
      </c>
      <c r="G639" s="41"/>
      <c r="H639" s="41"/>
      <c r="I639" s="244"/>
      <c r="J639" s="41"/>
      <c r="K639" s="41"/>
      <c r="L639" s="45"/>
      <c r="M639" s="245"/>
      <c r="N639" s="246"/>
      <c r="O639" s="92"/>
      <c r="P639" s="92"/>
      <c r="Q639" s="92"/>
      <c r="R639" s="92"/>
      <c r="S639" s="92"/>
      <c r="T639" s="93"/>
      <c r="U639" s="39"/>
      <c r="V639" s="39"/>
      <c r="W639" s="39"/>
      <c r="X639" s="39"/>
      <c r="Y639" s="39"/>
      <c r="Z639" s="39"/>
      <c r="AA639" s="39"/>
      <c r="AB639" s="39"/>
      <c r="AC639" s="39"/>
      <c r="AD639" s="39"/>
      <c r="AE639" s="39"/>
      <c r="AT639" s="18" t="s">
        <v>359</v>
      </c>
      <c r="AU639" s="18" t="s">
        <v>86</v>
      </c>
    </row>
    <row r="640" s="15" customFormat="1">
      <c r="A640" s="15"/>
      <c r="B640" s="269"/>
      <c r="C640" s="270"/>
      <c r="D640" s="242" t="s">
        <v>361</v>
      </c>
      <c r="E640" s="271" t="s">
        <v>1</v>
      </c>
      <c r="F640" s="272" t="s">
        <v>8764</v>
      </c>
      <c r="G640" s="270"/>
      <c r="H640" s="271" t="s">
        <v>1</v>
      </c>
      <c r="I640" s="273"/>
      <c r="J640" s="270"/>
      <c r="K640" s="270"/>
      <c r="L640" s="274"/>
      <c r="M640" s="275"/>
      <c r="N640" s="276"/>
      <c r="O640" s="276"/>
      <c r="P640" s="276"/>
      <c r="Q640" s="276"/>
      <c r="R640" s="276"/>
      <c r="S640" s="276"/>
      <c r="T640" s="277"/>
      <c r="U640" s="15"/>
      <c r="V640" s="15"/>
      <c r="W640" s="15"/>
      <c r="X640" s="15"/>
      <c r="Y640" s="15"/>
      <c r="Z640" s="15"/>
      <c r="AA640" s="15"/>
      <c r="AB640" s="15"/>
      <c r="AC640" s="15"/>
      <c r="AD640" s="15"/>
      <c r="AE640" s="15"/>
      <c r="AT640" s="278" t="s">
        <v>361</v>
      </c>
      <c r="AU640" s="278" t="s">
        <v>86</v>
      </c>
      <c r="AV640" s="15" t="s">
        <v>84</v>
      </c>
      <c r="AW640" s="15" t="s">
        <v>32</v>
      </c>
      <c r="AX640" s="15" t="s">
        <v>76</v>
      </c>
      <c r="AY640" s="278" t="s">
        <v>350</v>
      </c>
    </row>
    <row r="641" s="15" customFormat="1">
      <c r="A641" s="15"/>
      <c r="B641" s="269"/>
      <c r="C641" s="270"/>
      <c r="D641" s="242" t="s">
        <v>361</v>
      </c>
      <c r="E641" s="271" t="s">
        <v>1</v>
      </c>
      <c r="F641" s="272" t="s">
        <v>8893</v>
      </c>
      <c r="G641" s="270"/>
      <c r="H641" s="271" t="s">
        <v>1</v>
      </c>
      <c r="I641" s="273"/>
      <c r="J641" s="270"/>
      <c r="K641" s="270"/>
      <c r="L641" s="274"/>
      <c r="M641" s="275"/>
      <c r="N641" s="276"/>
      <c r="O641" s="276"/>
      <c r="P641" s="276"/>
      <c r="Q641" s="276"/>
      <c r="R641" s="276"/>
      <c r="S641" s="276"/>
      <c r="T641" s="277"/>
      <c r="U641" s="15"/>
      <c r="V641" s="15"/>
      <c r="W641" s="15"/>
      <c r="X641" s="15"/>
      <c r="Y641" s="15"/>
      <c r="Z641" s="15"/>
      <c r="AA641" s="15"/>
      <c r="AB641" s="15"/>
      <c r="AC641" s="15"/>
      <c r="AD641" s="15"/>
      <c r="AE641" s="15"/>
      <c r="AT641" s="278" t="s">
        <v>361</v>
      </c>
      <c r="AU641" s="278" t="s">
        <v>86</v>
      </c>
      <c r="AV641" s="15" t="s">
        <v>84</v>
      </c>
      <c r="AW641" s="15" t="s">
        <v>32</v>
      </c>
      <c r="AX641" s="15" t="s">
        <v>76</v>
      </c>
      <c r="AY641" s="278" t="s">
        <v>350</v>
      </c>
    </row>
    <row r="642" s="13" customFormat="1">
      <c r="A642" s="13"/>
      <c r="B642" s="247"/>
      <c r="C642" s="248"/>
      <c r="D642" s="242" t="s">
        <v>361</v>
      </c>
      <c r="E642" s="249" t="s">
        <v>1</v>
      </c>
      <c r="F642" s="250" t="s">
        <v>389</v>
      </c>
      <c r="G642" s="248"/>
      <c r="H642" s="251">
        <v>5</v>
      </c>
      <c r="I642" s="252"/>
      <c r="J642" s="248"/>
      <c r="K642" s="248"/>
      <c r="L642" s="253"/>
      <c r="M642" s="254"/>
      <c r="N642" s="255"/>
      <c r="O642" s="255"/>
      <c r="P642" s="255"/>
      <c r="Q642" s="255"/>
      <c r="R642" s="255"/>
      <c r="S642" s="255"/>
      <c r="T642" s="256"/>
      <c r="U642" s="13"/>
      <c r="V642" s="13"/>
      <c r="W642" s="13"/>
      <c r="X642" s="13"/>
      <c r="Y642" s="13"/>
      <c r="Z642" s="13"/>
      <c r="AA642" s="13"/>
      <c r="AB642" s="13"/>
      <c r="AC642" s="13"/>
      <c r="AD642" s="13"/>
      <c r="AE642" s="13"/>
      <c r="AT642" s="257" t="s">
        <v>361</v>
      </c>
      <c r="AU642" s="257" t="s">
        <v>86</v>
      </c>
      <c r="AV642" s="13" t="s">
        <v>86</v>
      </c>
      <c r="AW642" s="13" t="s">
        <v>32</v>
      </c>
      <c r="AX642" s="13" t="s">
        <v>76</v>
      </c>
      <c r="AY642" s="257" t="s">
        <v>350</v>
      </c>
    </row>
    <row r="643" s="14" customFormat="1">
      <c r="A643" s="14"/>
      <c r="B643" s="258"/>
      <c r="C643" s="259"/>
      <c r="D643" s="242" t="s">
        <v>361</v>
      </c>
      <c r="E643" s="260" t="s">
        <v>1</v>
      </c>
      <c r="F643" s="261" t="s">
        <v>364</v>
      </c>
      <c r="G643" s="259"/>
      <c r="H643" s="262">
        <v>5</v>
      </c>
      <c r="I643" s="263"/>
      <c r="J643" s="259"/>
      <c r="K643" s="259"/>
      <c r="L643" s="264"/>
      <c r="M643" s="265"/>
      <c r="N643" s="266"/>
      <c r="O643" s="266"/>
      <c r="P643" s="266"/>
      <c r="Q643" s="266"/>
      <c r="R643" s="266"/>
      <c r="S643" s="266"/>
      <c r="T643" s="267"/>
      <c r="U643" s="14"/>
      <c r="V643" s="14"/>
      <c r="W643" s="14"/>
      <c r="X643" s="14"/>
      <c r="Y643" s="14"/>
      <c r="Z643" s="14"/>
      <c r="AA643" s="14"/>
      <c r="AB643" s="14"/>
      <c r="AC643" s="14"/>
      <c r="AD643" s="14"/>
      <c r="AE643" s="14"/>
      <c r="AT643" s="268" t="s">
        <v>361</v>
      </c>
      <c r="AU643" s="268" t="s">
        <v>86</v>
      </c>
      <c r="AV643" s="14" t="s">
        <v>357</v>
      </c>
      <c r="AW643" s="14" t="s">
        <v>32</v>
      </c>
      <c r="AX643" s="14" t="s">
        <v>84</v>
      </c>
      <c r="AY643" s="268" t="s">
        <v>350</v>
      </c>
    </row>
    <row r="644" s="2" customFormat="1" ht="37.8" customHeight="1">
      <c r="A644" s="39"/>
      <c r="B644" s="40"/>
      <c r="C644" s="229" t="s">
        <v>2074</v>
      </c>
      <c r="D644" s="229" t="s">
        <v>352</v>
      </c>
      <c r="E644" s="230" t="s">
        <v>8991</v>
      </c>
      <c r="F644" s="231" t="s">
        <v>8992</v>
      </c>
      <c r="G644" s="232" t="s">
        <v>551</v>
      </c>
      <c r="H644" s="233">
        <v>1337</v>
      </c>
      <c r="I644" s="234"/>
      <c r="J644" s="235">
        <f>ROUND(I644*H644,2)</f>
        <v>0</v>
      </c>
      <c r="K644" s="231" t="s">
        <v>385</v>
      </c>
      <c r="L644" s="45"/>
      <c r="M644" s="236" t="s">
        <v>1</v>
      </c>
      <c r="N644" s="237" t="s">
        <v>41</v>
      </c>
      <c r="O644" s="92"/>
      <c r="P644" s="238">
        <f>O644*H644</f>
        <v>0</v>
      </c>
      <c r="Q644" s="238">
        <v>0</v>
      </c>
      <c r="R644" s="238">
        <f>Q644*H644</f>
        <v>0</v>
      </c>
      <c r="S644" s="238">
        <v>0</v>
      </c>
      <c r="T644" s="239">
        <f>S644*H644</f>
        <v>0</v>
      </c>
      <c r="U644" s="39"/>
      <c r="V644" s="39"/>
      <c r="W644" s="39"/>
      <c r="X644" s="39"/>
      <c r="Y644" s="39"/>
      <c r="Z644" s="39"/>
      <c r="AA644" s="39"/>
      <c r="AB644" s="39"/>
      <c r="AC644" s="39"/>
      <c r="AD644" s="39"/>
      <c r="AE644" s="39"/>
      <c r="AR644" s="240" t="s">
        <v>530</v>
      </c>
      <c r="AT644" s="240" t="s">
        <v>352</v>
      </c>
      <c r="AU644" s="240" t="s">
        <v>86</v>
      </c>
      <c r="AY644" s="18" t="s">
        <v>350</v>
      </c>
      <c r="BE644" s="241">
        <f>IF(N644="základní",J644,0)</f>
        <v>0</v>
      </c>
      <c r="BF644" s="241">
        <f>IF(N644="snížená",J644,0)</f>
        <v>0</v>
      </c>
      <c r="BG644" s="241">
        <f>IF(N644="zákl. přenesená",J644,0)</f>
        <v>0</v>
      </c>
      <c r="BH644" s="241">
        <f>IF(N644="sníž. přenesená",J644,0)</f>
        <v>0</v>
      </c>
      <c r="BI644" s="241">
        <f>IF(N644="nulová",J644,0)</f>
        <v>0</v>
      </c>
      <c r="BJ644" s="18" t="s">
        <v>84</v>
      </c>
      <c r="BK644" s="241">
        <f>ROUND(I644*H644,2)</f>
        <v>0</v>
      </c>
      <c r="BL644" s="18" t="s">
        <v>530</v>
      </c>
      <c r="BM644" s="240" t="s">
        <v>2870</v>
      </c>
    </row>
    <row r="645" s="2" customFormat="1">
      <c r="A645" s="39"/>
      <c r="B645" s="40"/>
      <c r="C645" s="41"/>
      <c r="D645" s="242" t="s">
        <v>359</v>
      </c>
      <c r="E645" s="41"/>
      <c r="F645" s="243" t="s">
        <v>8992</v>
      </c>
      <c r="G645" s="41"/>
      <c r="H645" s="41"/>
      <c r="I645" s="244"/>
      <c r="J645" s="41"/>
      <c r="K645" s="41"/>
      <c r="L645" s="45"/>
      <c r="M645" s="245"/>
      <c r="N645" s="246"/>
      <c r="O645" s="92"/>
      <c r="P645" s="92"/>
      <c r="Q645" s="92"/>
      <c r="R645" s="92"/>
      <c r="S645" s="92"/>
      <c r="T645" s="93"/>
      <c r="U645" s="39"/>
      <c r="V645" s="39"/>
      <c r="W645" s="39"/>
      <c r="X645" s="39"/>
      <c r="Y645" s="39"/>
      <c r="Z645" s="39"/>
      <c r="AA645" s="39"/>
      <c r="AB645" s="39"/>
      <c r="AC645" s="39"/>
      <c r="AD645" s="39"/>
      <c r="AE645" s="39"/>
      <c r="AT645" s="18" t="s">
        <v>359</v>
      </c>
      <c r="AU645" s="18" t="s">
        <v>86</v>
      </c>
    </row>
    <row r="646" s="13" customFormat="1">
      <c r="A646" s="13"/>
      <c r="B646" s="247"/>
      <c r="C646" s="248"/>
      <c r="D646" s="242" t="s">
        <v>361</v>
      </c>
      <c r="E646" s="249" t="s">
        <v>1</v>
      </c>
      <c r="F646" s="250" t="s">
        <v>8993</v>
      </c>
      <c r="G646" s="248"/>
      <c r="H646" s="251">
        <v>1337</v>
      </c>
      <c r="I646" s="252"/>
      <c r="J646" s="248"/>
      <c r="K646" s="248"/>
      <c r="L646" s="253"/>
      <c r="M646" s="254"/>
      <c r="N646" s="255"/>
      <c r="O646" s="255"/>
      <c r="P646" s="255"/>
      <c r="Q646" s="255"/>
      <c r="R646" s="255"/>
      <c r="S646" s="255"/>
      <c r="T646" s="256"/>
      <c r="U646" s="13"/>
      <c r="V646" s="13"/>
      <c r="W646" s="13"/>
      <c r="X646" s="13"/>
      <c r="Y646" s="13"/>
      <c r="Z646" s="13"/>
      <c r="AA646" s="13"/>
      <c r="AB646" s="13"/>
      <c r="AC646" s="13"/>
      <c r="AD646" s="13"/>
      <c r="AE646" s="13"/>
      <c r="AT646" s="257" t="s">
        <v>361</v>
      </c>
      <c r="AU646" s="257" t="s">
        <v>86</v>
      </c>
      <c r="AV646" s="13" t="s">
        <v>86</v>
      </c>
      <c r="AW646" s="13" t="s">
        <v>32</v>
      </c>
      <c r="AX646" s="13" t="s">
        <v>76</v>
      </c>
      <c r="AY646" s="257" t="s">
        <v>350</v>
      </c>
    </row>
    <row r="647" s="14" customFormat="1">
      <c r="A647" s="14"/>
      <c r="B647" s="258"/>
      <c r="C647" s="259"/>
      <c r="D647" s="242" t="s">
        <v>361</v>
      </c>
      <c r="E647" s="260" t="s">
        <v>1</v>
      </c>
      <c r="F647" s="261" t="s">
        <v>364</v>
      </c>
      <c r="G647" s="259"/>
      <c r="H647" s="262">
        <v>1337</v>
      </c>
      <c r="I647" s="263"/>
      <c r="J647" s="259"/>
      <c r="K647" s="259"/>
      <c r="L647" s="264"/>
      <c r="M647" s="265"/>
      <c r="N647" s="266"/>
      <c r="O647" s="266"/>
      <c r="P647" s="266"/>
      <c r="Q647" s="266"/>
      <c r="R647" s="266"/>
      <c r="S647" s="266"/>
      <c r="T647" s="267"/>
      <c r="U647" s="14"/>
      <c r="V647" s="14"/>
      <c r="W647" s="14"/>
      <c r="X647" s="14"/>
      <c r="Y647" s="14"/>
      <c r="Z647" s="14"/>
      <c r="AA647" s="14"/>
      <c r="AB647" s="14"/>
      <c r="AC647" s="14"/>
      <c r="AD647" s="14"/>
      <c r="AE647" s="14"/>
      <c r="AT647" s="268" t="s">
        <v>361</v>
      </c>
      <c r="AU647" s="268" t="s">
        <v>86</v>
      </c>
      <c r="AV647" s="14" t="s">
        <v>357</v>
      </c>
      <c r="AW647" s="14" t="s">
        <v>32</v>
      </c>
      <c r="AX647" s="14" t="s">
        <v>84</v>
      </c>
      <c r="AY647" s="268" t="s">
        <v>350</v>
      </c>
    </row>
    <row r="648" s="2" customFormat="1" ht="33" customHeight="1">
      <c r="A648" s="39"/>
      <c r="B648" s="40"/>
      <c r="C648" s="229" t="s">
        <v>2085</v>
      </c>
      <c r="D648" s="229" t="s">
        <v>352</v>
      </c>
      <c r="E648" s="230" t="s">
        <v>8994</v>
      </c>
      <c r="F648" s="231" t="s">
        <v>8995</v>
      </c>
      <c r="G648" s="232" t="s">
        <v>551</v>
      </c>
      <c r="H648" s="233">
        <v>1337</v>
      </c>
      <c r="I648" s="234"/>
      <c r="J648" s="235">
        <f>ROUND(I648*H648,2)</f>
        <v>0</v>
      </c>
      <c r="K648" s="231" t="s">
        <v>385</v>
      </c>
      <c r="L648" s="45"/>
      <c r="M648" s="236" t="s">
        <v>1</v>
      </c>
      <c r="N648" s="237" t="s">
        <v>41</v>
      </c>
      <c r="O648" s="92"/>
      <c r="P648" s="238">
        <f>O648*H648</f>
        <v>0</v>
      </c>
      <c r="Q648" s="238">
        <v>0</v>
      </c>
      <c r="R648" s="238">
        <f>Q648*H648</f>
        <v>0</v>
      </c>
      <c r="S648" s="238">
        <v>0</v>
      </c>
      <c r="T648" s="239">
        <f>S648*H648</f>
        <v>0</v>
      </c>
      <c r="U648" s="39"/>
      <c r="V648" s="39"/>
      <c r="W648" s="39"/>
      <c r="X648" s="39"/>
      <c r="Y648" s="39"/>
      <c r="Z648" s="39"/>
      <c r="AA648" s="39"/>
      <c r="AB648" s="39"/>
      <c r="AC648" s="39"/>
      <c r="AD648" s="39"/>
      <c r="AE648" s="39"/>
      <c r="AR648" s="240" t="s">
        <v>530</v>
      </c>
      <c r="AT648" s="240" t="s">
        <v>352</v>
      </c>
      <c r="AU648" s="240" t="s">
        <v>86</v>
      </c>
      <c r="AY648" s="18" t="s">
        <v>350</v>
      </c>
      <c r="BE648" s="241">
        <f>IF(N648="základní",J648,0)</f>
        <v>0</v>
      </c>
      <c r="BF648" s="241">
        <f>IF(N648="snížená",J648,0)</f>
        <v>0</v>
      </c>
      <c r="BG648" s="241">
        <f>IF(N648="zákl. přenesená",J648,0)</f>
        <v>0</v>
      </c>
      <c r="BH648" s="241">
        <f>IF(N648="sníž. přenesená",J648,0)</f>
        <v>0</v>
      </c>
      <c r="BI648" s="241">
        <f>IF(N648="nulová",J648,0)</f>
        <v>0</v>
      </c>
      <c r="BJ648" s="18" t="s">
        <v>84</v>
      </c>
      <c r="BK648" s="241">
        <f>ROUND(I648*H648,2)</f>
        <v>0</v>
      </c>
      <c r="BL648" s="18" t="s">
        <v>530</v>
      </c>
      <c r="BM648" s="240" t="s">
        <v>2882</v>
      </c>
    </row>
    <row r="649" s="2" customFormat="1">
      <c r="A649" s="39"/>
      <c r="B649" s="40"/>
      <c r="C649" s="41"/>
      <c r="D649" s="242" t="s">
        <v>359</v>
      </c>
      <c r="E649" s="41"/>
      <c r="F649" s="243" t="s">
        <v>8995</v>
      </c>
      <c r="G649" s="41"/>
      <c r="H649" s="41"/>
      <c r="I649" s="244"/>
      <c r="J649" s="41"/>
      <c r="K649" s="41"/>
      <c r="L649" s="45"/>
      <c r="M649" s="245"/>
      <c r="N649" s="246"/>
      <c r="O649" s="92"/>
      <c r="P649" s="92"/>
      <c r="Q649" s="92"/>
      <c r="R649" s="92"/>
      <c r="S649" s="92"/>
      <c r="T649" s="93"/>
      <c r="U649" s="39"/>
      <c r="V649" s="39"/>
      <c r="W649" s="39"/>
      <c r="X649" s="39"/>
      <c r="Y649" s="39"/>
      <c r="Z649" s="39"/>
      <c r="AA649" s="39"/>
      <c r="AB649" s="39"/>
      <c r="AC649" s="39"/>
      <c r="AD649" s="39"/>
      <c r="AE649" s="39"/>
      <c r="AT649" s="18" t="s">
        <v>359</v>
      </c>
      <c r="AU649" s="18" t="s">
        <v>86</v>
      </c>
    </row>
    <row r="650" s="13" customFormat="1">
      <c r="A650" s="13"/>
      <c r="B650" s="247"/>
      <c r="C650" s="248"/>
      <c r="D650" s="242" t="s">
        <v>361</v>
      </c>
      <c r="E650" s="249" t="s">
        <v>1</v>
      </c>
      <c r="F650" s="250" t="s">
        <v>8993</v>
      </c>
      <c r="G650" s="248"/>
      <c r="H650" s="251">
        <v>1337</v>
      </c>
      <c r="I650" s="252"/>
      <c r="J650" s="248"/>
      <c r="K650" s="248"/>
      <c r="L650" s="253"/>
      <c r="M650" s="254"/>
      <c r="N650" s="255"/>
      <c r="O650" s="255"/>
      <c r="P650" s="255"/>
      <c r="Q650" s="255"/>
      <c r="R650" s="255"/>
      <c r="S650" s="255"/>
      <c r="T650" s="256"/>
      <c r="U650" s="13"/>
      <c r="V650" s="13"/>
      <c r="W650" s="13"/>
      <c r="X650" s="13"/>
      <c r="Y650" s="13"/>
      <c r="Z650" s="13"/>
      <c r="AA650" s="13"/>
      <c r="AB650" s="13"/>
      <c r="AC650" s="13"/>
      <c r="AD650" s="13"/>
      <c r="AE650" s="13"/>
      <c r="AT650" s="257" t="s">
        <v>361</v>
      </c>
      <c r="AU650" s="257" t="s">
        <v>86</v>
      </c>
      <c r="AV650" s="13" t="s">
        <v>86</v>
      </c>
      <c r="AW650" s="13" t="s">
        <v>32</v>
      </c>
      <c r="AX650" s="13" t="s">
        <v>76</v>
      </c>
      <c r="AY650" s="257" t="s">
        <v>350</v>
      </c>
    </row>
    <row r="651" s="14" customFormat="1">
      <c r="A651" s="14"/>
      <c r="B651" s="258"/>
      <c r="C651" s="259"/>
      <c r="D651" s="242" t="s">
        <v>361</v>
      </c>
      <c r="E651" s="260" t="s">
        <v>1</v>
      </c>
      <c r="F651" s="261" t="s">
        <v>364</v>
      </c>
      <c r="G651" s="259"/>
      <c r="H651" s="262">
        <v>1337</v>
      </c>
      <c r="I651" s="263"/>
      <c r="J651" s="259"/>
      <c r="K651" s="259"/>
      <c r="L651" s="264"/>
      <c r="M651" s="265"/>
      <c r="N651" s="266"/>
      <c r="O651" s="266"/>
      <c r="P651" s="266"/>
      <c r="Q651" s="266"/>
      <c r="R651" s="266"/>
      <c r="S651" s="266"/>
      <c r="T651" s="267"/>
      <c r="U651" s="14"/>
      <c r="V651" s="14"/>
      <c r="W651" s="14"/>
      <c r="X651" s="14"/>
      <c r="Y651" s="14"/>
      <c r="Z651" s="14"/>
      <c r="AA651" s="14"/>
      <c r="AB651" s="14"/>
      <c r="AC651" s="14"/>
      <c r="AD651" s="14"/>
      <c r="AE651" s="14"/>
      <c r="AT651" s="268" t="s">
        <v>361</v>
      </c>
      <c r="AU651" s="268" t="s">
        <v>86</v>
      </c>
      <c r="AV651" s="14" t="s">
        <v>357</v>
      </c>
      <c r="AW651" s="14" t="s">
        <v>32</v>
      </c>
      <c r="AX651" s="14" t="s">
        <v>84</v>
      </c>
      <c r="AY651" s="268" t="s">
        <v>350</v>
      </c>
    </row>
    <row r="652" s="2" customFormat="1" ht="44.25" customHeight="1">
      <c r="A652" s="39"/>
      <c r="B652" s="40"/>
      <c r="C652" s="229" t="s">
        <v>2091</v>
      </c>
      <c r="D652" s="229" t="s">
        <v>352</v>
      </c>
      <c r="E652" s="230" t="s">
        <v>8996</v>
      </c>
      <c r="F652" s="231" t="s">
        <v>8997</v>
      </c>
      <c r="G652" s="232" t="s">
        <v>483</v>
      </c>
      <c r="H652" s="233">
        <v>3.4830000000000001</v>
      </c>
      <c r="I652" s="234"/>
      <c r="J652" s="235">
        <f>ROUND(I652*H652,2)</f>
        <v>0</v>
      </c>
      <c r="K652" s="231" t="s">
        <v>385</v>
      </c>
      <c r="L652" s="45"/>
      <c r="M652" s="236" t="s">
        <v>1</v>
      </c>
      <c r="N652" s="237" t="s">
        <v>41</v>
      </c>
      <c r="O652" s="92"/>
      <c r="P652" s="238">
        <f>O652*H652</f>
        <v>0</v>
      </c>
      <c r="Q652" s="238">
        <v>0</v>
      </c>
      <c r="R652" s="238">
        <f>Q652*H652</f>
        <v>0</v>
      </c>
      <c r="S652" s="238">
        <v>0</v>
      </c>
      <c r="T652" s="239">
        <f>S652*H652</f>
        <v>0</v>
      </c>
      <c r="U652" s="39"/>
      <c r="V652" s="39"/>
      <c r="W652" s="39"/>
      <c r="X652" s="39"/>
      <c r="Y652" s="39"/>
      <c r="Z652" s="39"/>
      <c r="AA652" s="39"/>
      <c r="AB652" s="39"/>
      <c r="AC652" s="39"/>
      <c r="AD652" s="39"/>
      <c r="AE652" s="39"/>
      <c r="AR652" s="240" t="s">
        <v>530</v>
      </c>
      <c r="AT652" s="240" t="s">
        <v>352</v>
      </c>
      <c r="AU652" s="240" t="s">
        <v>86</v>
      </c>
      <c r="AY652" s="18" t="s">
        <v>350</v>
      </c>
      <c r="BE652" s="241">
        <f>IF(N652="základní",J652,0)</f>
        <v>0</v>
      </c>
      <c r="BF652" s="241">
        <f>IF(N652="snížená",J652,0)</f>
        <v>0</v>
      </c>
      <c r="BG652" s="241">
        <f>IF(N652="zákl. přenesená",J652,0)</f>
        <v>0</v>
      </c>
      <c r="BH652" s="241">
        <f>IF(N652="sníž. přenesená",J652,0)</f>
        <v>0</v>
      </c>
      <c r="BI652" s="241">
        <f>IF(N652="nulová",J652,0)</f>
        <v>0</v>
      </c>
      <c r="BJ652" s="18" t="s">
        <v>84</v>
      </c>
      <c r="BK652" s="241">
        <f>ROUND(I652*H652,2)</f>
        <v>0</v>
      </c>
      <c r="BL652" s="18" t="s">
        <v>530</v>
      </c>
      <c r="BM652" s="240" t="s">
        <v>2893</v>
      </c>
    </row>
    <row r="653" s="2" customFormat="1">
      <c r="A653" s="39"/>
      <c r="B653" s="40"/>
      <c r="C653" s="41"/>
      <c r="D653" s="242" t="s">
        <v>359</v>
      </c>
      <c r="E653" s="41"/>
      <c r="F653" s="243" t="s">
        <v>8997</v>
      </c>
      <c r="G653" s="41"/>
      <c r="H653" s="41"/>
      <c r="I653" s="244"/>
      <c r="J653" s="41"/>
      <c r="K653" s="41"/>
      <c r="L653" s="45"/>
      <c r="M653" s="245"/>
      <c r="N653" s="246"/>
      <c r="O653" s="92"/>
      <c r="P653" s="92"/>
      <c r="Q653" s="92"/>
      <c r="R653" s="92"/>
      <c r="S653" s="92"/>
      <c r="T653" s="93"/>
      <c r="U653" s="39"/>
      <c r="V653" s="39"/>
      <c r="W653" s="39"/>
      <c r="X653" s="39"/>
      <c r="Y653" s="39"/>
      <c r="Z653" s="39"/>
      <c r="AA653" s="39"/>
      <c r="AB653" s="39"/>
      <c r="AC653" s="39"/>
      <c r="AD653" s="39"/>
      <c r="AE653" s="39"/>
      <c r="AT653" s="18" t="s">
        <v>359</v>
      </c>
      <c r="AU653" s="18" t="s">
        <v>86</v>
      </c>
    </row>
    <row r="654" s="2" customFormat="1" ht="49.05" customHeight="1">
      <c r="A654" s="39"/>
      <c r="B654" s="40"/>
      <c r="C654" s="229" t="s">
        <v>2096</v>
      </c>
      <c r="D654" s="229" t="s">
        <v>352</v>
      </c>
      <c r="E654" s="230" t="s">
        <v>8998</v>
      </c>
      <c r="F654" s="231" t="s">
        <v>8999</v>
      </c>
      <c r="G654" s="232" t="s">
        <v>483</v>
      </c>
      <c r="H654" s="233">
        <v>3.4830000000000001</v>
      </c>
      <c r="I654" s="234"/>
      <c r="J654" s="235">
        <f>ROUND(I654*H654,2)</f>
        <v>0</v>
      </c>
      <c r="K654" s="231" t="s">
        <v>385</v>
      </c>
      <c r="L654" s="45"/>
      <c r="M654" s="236" t="s">
        <v>1</v>
      </c>
      <c r="N654" s="237" t="s">
        <v>41</v>
      </c>
      <c r="O654" s="92"/>
      <c r="P654" s="238">
        <f>O654*H654</f>
        <v>0</v>
      </c>
      <c r="Q654" s="238">
        <v>0</v>
      </c>
      <c r="R654" s="238">
        <f>Q654*H654</f>
        <v>0</v>
      </c>
      <c r="S654" s="238">
        <v>0</v>
      </c>
      <c r="T654" s="239">
        <f>S654*H654</f>
        <v>0</v>
      </c>
      <c r="U654" s="39"/>
      <c r="V654" s="39"/>
      <c r="W654" s="39"/>
      <c r="X654" s="39"/>
      <c r="Y654" s="39"/>
      <c r="Z654" s="39"/>
      <c r="AA654" s="39"/>
      <c r="AB654" s="39"/>
      <c r="AC654" s="39"/>
      <c r="AD654" s="39"/>
      <c r="AE654" s="39"/>
      <c r="AR654" s="240" t="s">
        <v>530</v>
      </c>
      <c r="AT654" s="240" t="s">
        <v>352</v>
      </c>
      <c r="AU654" s="240" t="s">
        <v>86</v>
      </c>
      <c r="AY654" s="18" t="s">
        <v>350</v>
      </c>
      <c r="BE654" s="241">
        <f>IF(N654="základní",J654,0)</f>
        <v>0</v>
      </c>
      <c r="BF654" s="241">
        <f>IF(N654="snížená",J654,0)</f>
        <v>0</v>
      </c>
      <c r="BG654" s="241">
        <f>IF(N654="zákl. přenesená",J654,0)</f>
        <v>0</v>
      </c>
      <c r="BH654" s="241">
        <f>IF(N654="sníž. přenesená",J654,0)</f>
        <v>0</v>
      </c>
      <c r="BI654" s="241">
        <f>IF(N654="nulová",J654,0)</f>
        <v>0</v>
      </c>
      <c r="BJ654" s="18" t="s">
        <v>84</v>
      </c>
      <c r="BK654" s="241">
        <f>ROUND(I654*H654,2)</f>
        <v>0</v>
      </c>
      <c r="BL654" s="18" t="s">
        <v>530</v>
      </c>
      <c r="BM654" s="240" t="s">
        <v>2902</v>
      </c>
    </row>
    <row r="655" s="2" customFormat="1">
      <c r="A655" s="39"/>
      <c r="B655" s="40"/>
      <c r="C655" s="41"/>
      <c r="D655" s="242" t="s">
        <v>359</v>
      </c>
      <c r="E655" s="41"/>
      <c r="F655" s="243" t="s">
        <v>8999</v>
      </c>
      <c r="G655" s="41"/>
      <c r="H655" s="41"/>
      <c r="I655" s="244"/>
      <c r="J655" s="41"/>
      <c r="K655" s="41"/>
      <c r="L655" s="45"/>
      <c r="M655" s="245"/>
      <c r="N655" s="246"/>
      <c r="O655" s="92"/>
      <c r="P655" s="92"/>
      <c r="Q655" s="92"/>
      <c r="R655" s="92"/>
      <c r="S655" s="92"/>
      <c r="T655" s="93"/>
      <c r="U655" s="39"/>
      <c r="V655" s="39"/>
      <c r="W655" s="39"/>
      <c r="X655" s="39"/>
      <c r="Y655" s="39"/>
      <c r="Z655" s="39"/>
      <c r="AA655" s="39"/>
      <c r="AB655" s="39"/>
      <c r="AC655" s="39"/>
      <c r="AD655" s="39"/>
      <c r="AE655" s="39"/>
      <c r="AT655" s="18" t="s">
        <v>359</v>
      </c>
      <c r="AU655" s="18" t="s">
        <v>86</v>
      </c>
    </row>
    <row r="656" s="2" customFormat="1" ht="49.05" customHeight="1">
      <c r="A656" s="39"/>
      <c r="B656" s="40"/>
      <c r="C656" s="229" t="s">
        <v>2102</v>
      </c>
      <c r="D656" s="229" t="s">
        <v>352</v>
      </c>
      <c r="E656" s="230" t="s">
        <v>9000</v>
      </c>
      <c r="F656" s="231" t="s">
        <v>9001</v>
      </c>
      <c r="G656" s="232" t="s">
        <v>483</v>
      </c>
      <c r="H656" s="233">
        <v>3.4830000000000001</v>
      </c>
      <c r="I656" s="234"/>
      <c r="J656" s="235">
        <f>ROUND(I656*H656,2)</f>
        <v>0</v>
      </c>
      <c r="K656" s="231" t="s">
        <v>385</v>
      </c>
      <c r="L656" s="45"/>
      <c r="M656" s="236" t="s">
        <v>1</v>
      </c>
      <c r="N656" s="237" t="s">
        <v>41</v>
      </c>
      <c r="O656" s="92"/>
      <c r="P656" s="238">
        <f>O656*H656</f>
        <v>0</v>
      </c>
      <c r="Q656" s="238">
        <v>0</v>
      </c>
      <c r="R656" s="238">
        <f>Q656*H656</f>
        <v>0</v>
      </c>
      <c r="S656" s="238">
        <v>0</v>
      </c>
      <c r="T656" s="239">
        <f>S656*H656</f>
        <v>0</v>
      </c>
      <c r="U656" s="39"/>
      <c r="V656" s="39"/>
      <c r="W656" s="39"/>
      <c r="X656" s="39"/>
      <c r="Y656" s="39"/>
      <c r="Z656" s="39"/>
      <c r="AA656" s="39"/>
      <c r="AB656" s="39"/>
      <c r="AC656" s="39"/>
      <c r="AD656" s="39"/>
      <c r="AE656" s="39"/>
      <c r="AR656" s="240" t="s">
        <v>530</v>
      </c>
      <c r="AT656" s="240" t="s">
        <v>352</v>
      </c>
      <c r="AU656" s="240" t="s">
        <v>86</v>
      </c>
      <c r="AY656" s="18" t="s">
        <v>350</v>
      </c>
      <c r="BE656" s="241">
        <f>IF(N656="základní",J656,0)</f>
        <v>0</v>
      </c>
      <c r="BF656" s="241">
        <f>IF(N656="snížená",J656,0)</f>
        <v>0</v>
      </c>
      <c r="BG656" s="241">
        <f>IF(N656="zákl. přenesená",J656,0)</f>
        <v>0</v>
      </c>
      <c r="BH656" s="241">
        <f>IF(N656="sníž. přenesená",J656,0)</f>
        <v>0</v>
      </c>
      <c r="BI656" s="241">
        <f>IF(N656="nulová",J656,0)</f>
        <v>0</v>
      </c>
      <c r="BJ656" s="18" t="s">
        <v>84</v>
      </c>
      <c r="BK656" s="241">
        <f>ROUND(I656*H656,2)</f>
        <v>0</v>
      </c>
      <c r="BL656" s="18" t="s">
        <v>530</v>
      </c>
      <c r="BM656" s="240" t="s">
        <v>2913</v>
      </c>
    </row>
    <row r="657" s="2" customFormat="1">
      <c r="A657" s="39"/>
      <c r="B657" s="40"/>
      <c r="C657" s="41"/>
      <c r="D657" s="242" t="s">
        <v>359</v>
      </c>
      <c r="E657" s="41"/>
      <c r="F657" s="243" t="s">
        <v>9001</v>
      </c>
      <c r="G657" s="41"/>
      <c r="H657" s="41"/>
      <c r="I657" s="244"/>
      <c r="J657" s="41"/>
      <c r="K657" s="41"/>
      <c r="L657" s="45"/>
      <c r="M657" s="245"/>
      <c r="N657" s="246"/>
      <c r="O657" s="92"/>
      <c r="P657" s="92"/>
      <c r="Q657" s="92"/>
      <c r="R657" s="92"/>
      <c r="S657" s="92"/>
      <c r="T657" s="93"/>
      <c r="U657" s="39"/>
      <c r="V657" s="39"/>
      <c r="W657" s="39"/>
      <c r="X657" s="39"/>
      <c r="Y657" s="39"/>
      <c r="Z657" s="39"/>
      <c r="AA657" s="39"/>
      <c r="AB657" s="39"/>
      <c r="AC657" s="39"/>
      <c r="AD657" s="39"/>
      <c r="AE657" s="39"/>
      <c r="AT657" s="18" t="s">
        <v>359</v>
      </c>
      <c r="AU657" s="18" t="s">
        <v>86</v>
      </c>
    </row>
    <row r="658" s="12" customFormat="1" ht="22.8" customHeight="1">
      <c r="A658" s="12"/>
      <c r="B658" s="213"/>
      <c r="C658" s="214"/>
      <c r="D658" s="215" t="s">
        <v>75</v>
      </c>
      <c r="E658" s="227" t="s">
        <v>9002</v>
      </c>
      <c r="F658" s="227" t="s">
        <v>9003</v>
      </c>
      <c r="G658" s="214"/>
      <c r="H658" s="214"/>
      <c r="I658" s="217"/>
      <c r="J658" s="228">
        <f>BK658</f>
        <v>0</v>
      </c>
      <c r="K658" s="214"/>
      <c r="L658" s="219"/>
      <c r="M658" s="220"/>
      <c r="N658" s="221"/>
      <c r="O658" s="221"/>
      <c r="P658" s="222">
        <f>SUM(P659:P670)</f>
        <v>0</v>
      </c>
      <c r="Q658" s="221"/>
      <c r="R658" s="222">
        <f>SUM(R659:R670)</f>
        <v>0</v>
      </c>
      <c r="S658" s="221"/>
      <c r="T658" s="223">
        <f>SUM(T659:T670)</f>
        <v>0</v>
      </c>
      <c r="U658" s="12"/>
      <c r="V658" s="12"/>
      <c r="W658" s="12"/>
      <c r="X658" s="12"/>
      <c r="Y658" s="12"/>
      <c r="Z658" s="12"/>
      <c r="AA658" s="12"/>
      <c r="AB658" s="12"/>
      <c r="AC658" s="12"/>
      <c r="AD658" s="12"/>
      <c r="AE658" s="12"/>
      <c r="AR658" s="224" t="s">
        <v>86</v>
      </c>
      <c r="AT658" s="225" t="s">
        <v>75</v>
      </c>
      <c r="AU658" s="225" t="s">
        <v>84</v>
      </c>
      <c r="AY658" s="224" t="s">
        <v>350</v>
      </c>
      <c r="BK658" s="226">
        <f>SUM(BK659:BK670)</f>
        <v>0</v>
      </c>
    </row>
    <row r="659" s="2" customFormat="1" ht="44.25" customHeight="1">
      <c r="A659" s="39"/>
      <c r="B659" s="40"/>
      <c r="C659" s="229" t="s">
        <v>2107</v>
      </c>
      <c r="D659" s="229" t="s">
        <v>352</v>
      </c>
      <c r="E659" s="230" t="s">
        <v>9004</v>
      </c>
      <c r="F659" s="231" t="s">
        <v>9005</v>
      </c>
      <c r="G659" s="232" t="s">
        <v>914</v>
      </c>
      <c r="H659" s="233">
        <v>1</v>
      </c>
      <c r="I659" s="234"/>
      <c r="J659" s="235">
        <f>ROUND(I659*H659,2)</f>
        <v>0</v>
      </c>
      <c r="K659" s="231" t="s">
        <v>385</v>
      </c>
      <c r="L659" s="45"/>
      <c r="M659" s="236" t="s">
        <v>1</v>
      </c>
      <c r="N659" s="237" t="s">
        <v>41</v>
      </c>
      <c r="O659" s="92"/>
      <c r="P659" s="238">
        <f>O659*H659</f>
        <v>0</v>
      </c>
      <c r="Q659" s="238">
        <v>0</v>
      </c>
      <c r="R659" s="238">
        <f>Q659*H659</f>
        <v>0</v>
      </c>
      <c r="S659" s="238">
        <v>0</v>
      </c>
      <c r="T659" s="239">
        <f>S659*H659</f>
        <v>0</v>
      </c>
      <c r="U659" s="39"/>
      <c r="V659" s="39"/>
      <c r="W659" s="39"/>
      <c r="X659" s="39"/>
      <c r="Y659" s="39"/>
      <c r="Z659" s="39"/>
      <c r="AA659" s="39"/>
      <c r="AB659" s="39"/>
      <c r="AC659" s="39"/>
      <c r="AD659" s="39"/>
      <c r="AE659" s="39"/>
      <c r="AR659" s="240" t="s">
        <v>530</v>
      </c>
      <c r="AT659" s="240" t="s">
        <v>352</v>
      </c>
      <c r="AU659" s="240" t="s">
        <v>86</v>
      </c>
      <c r="AY659" s="18" t="s">
        <v>350</v>
      </c>
      <c r="BE659" s="241">
        <f>IF(N659="základní",J659,0)</f>
        <v>0</v>
      </c>
      <c r="BF659" s="241">
        <f>IF(N659="snížená",J659,0)</f>
        <v>0</v>
      </c>
      <c r="BG659" s="241">
        <f>IF(N659="zákl. přenesená",J659,0)</f>
        <v>0</v>
      </c>
      <c r="BH659" s="241">
        <f>IF(N659="sníž. přenesená",J659,0)</f>
        <v>0</v>
      </c>
      <c r="BI659" s="241">
        <f>IF(N659="nulová",J659,0)</f>
        <v>0</v>
      </c>
      <c r="BJ659" s="18" t="s">
        <v>84</v>
      </c>
      <c r="BK659" s="241">
        <f>ROUND(I659*H659,2)</f>
        <v>0</v>
      </c>
      <c r="BL659" s="18" t="s">
        <v>530</v>
      </c>
      <c r="BM659" s="240" t="s">
        <v>2924</v>
      </c>
    </row>
    <row r="660" s="2" customFormat="1">
      <c r="A660" s="39"/>
      <c r="B660" s="40"/>
      <c r="C660" s="41"/>
      <c r="D660" s="242" t="s">
        <v>359</v>
      </c>
      <c r="E660" s="41"/>
      <c r="F660" s="243" t="s">
        <v>9005</v>
      </c>
      <c r="G660" s="41"/>
      <c r="H660" s="41"/>
      <c r="I660" s="244"/>
      <c r="J660" s="41"/>
      <c r="K660" s="41"/>
      <c r="L660" s="45"/>
      <c r="M660" s="245"/>
      <c r="N660" s="246"/>
      <c r="O660" s="92"/>
      <c r="P660" s="92"/>
      <c r="Q660" s="92"/>
      <c r="R660" s="92"/>
      <c r="S660" s="92"/>
      <c r="T660" s="93"/>
      <c r="U660" s="39"/>
      <c r="V660" s="39"/>
      <c r="W660" s="39"/>
      <c r="X660" s="39"/>
      <c r="Y660" s="39"/>
      <c r="Z660" s="39"/>
      <c r="AA660" s="39"/>
      <c r="AB660" s="39"/>
      <c r="AC660" s="39"/>
      <c r="AD660" s="39"/>
      <c r="AE660" s="39"/>
      <c r="AT660" s="18" t="s">
        <v>359</v>
      </c>
      <c r="AU660" s="18" t="s">
        <v>86</v>
      </c>
    </row>
    <row r="661" s="15" customFormat="1">
      <c r="A661" s="15"/>
      <c r="B661" s="269"/>
      <c r="C661" s="270"/>
      <c r="D661" s="242" t="s">
        <v>361</v>
      </c>
      <c r="E661" s="271" t="s">
        <v>1</v>
      </c>
      <c r="F661" s="272" t="s">
        <v>8764</v>
      </c>
      <c r="G661" s="270"/>
      <c r="H661" s="271" t="s">
        <v>1</v>
      </c>
      <c r="I661" s="273"/>
      <c r="J661" s="270"/>
      <c r="K661" s="270"/>
      <c r="L661" s="274"/>
      <c r="M661" s="275"/>
      <c r="N661" s="276"/>
      <c r="O661" s="276"/>
      <c r="P661" s="276"/>
      <c r="Q661" s="276"/>
      <c r="R661" s="276"/>
      <c r="S661" s="276"/>
      <c r="T661" s="277"/>
      <c r="U661" s="15"/>
      <c r="V661" s="15"/>
      <c r="W661" s="15"/>
      <c r="X661" s="15"/>
      <c r="Y661" s="15"/>
      <c r="Z661" s="15"/>
      <c r="AA661" s="15"/>
      <c r="AB661" s="15"/>
      <c r="AC661" s="15"/>
      <c r="AD661" s="15"/>
      <c r="AE661" s="15"/>
      <c r="AT661" s="278" t="s">
        <v>361</v>
      </c>
      <c r="AU661" s="278" t="s">
        <v>86</v>
      </c>
      <c r="AV661" s="15" t="s">
        <v>84</v>
      </c>
      <c r="AW661" s="15" t="s">
        <v>32</v>
      </c>
      <c r="AX661" s="15" t="s">
        <v>76</v>
      </c>
      <c r="AY661" s="278" t="s">
        <v>350</v>
      </c>
    </row>
    <row r="662" s="15" customFormat="1">
      <c r="A662" s="15"/>
      <c r="B662" s="269"/>
      <c r="C662" s="270"/>
      <c r="D662" s="242" t="s">
        <v>361</v>
      </c>
      <c r="E662" s="271" t="s">
        <v>1</v>
      </c>
      <c r="F662" s="272" t="s">
        <v>8765</v>
      </c>
      <c r="G662" s="270"/>
      <c r="H662" s="271" t="s">
        <v>1</v>
      </c>
      <c r="I662" s="273"/>
      <c r="J662" s="270"/>
      <c r="K662" s="270"/>
      <c r="L662" s="274"/>
      <c r="M662" s="275"/>
      <c r="N662" s="276"/>
      <c r="O662" s="276"/>
      <c r="P662" s="276"/>
      <c r="Q662" s="276"/>
      <c r="R662" s="276"/>
      <c r="S662" s="276"/>
      <c r="T662" s="277"/>
      <c r="U662" s="15"/>
      <c r="V662" s="15"/>
      <c r="W662" s="15"/>
      <c r="X662" s="15"/>
      <c r="Y662" s="15"/>
      <c r="Z662" s="15"/>
      <c r="AA662" s="15"/>
      <c r="AB662" s="15"/>
      <c r="AC662" s="15"/>
      <c r="AD662" s="15"/>
      <c r="AE662" s="15"/>
      <c r="AT662" s="278" t="s">
        <v>361</v>
      </c>
      <c r="AU662" s="278" t="s">
        <v>86</v>
      </c>
      <c r="AV662" s="15" t="s">
        <v>84</v>
      </c>
      <c r="AW662" s="15" t="s">
        <v>32</v>
      </c>
      <c r="AX662" s="15" t="s">
        <v>76</v>
      </c>
      <c r="AY662" s="278" t="s">
        <v>350</v>
      </c>
    </row>
    <row r="663" s="13" customFormat="1">
      <c r="A663" s="13"/>
      <c r="B663" s="247"/>
      <c r="C663" s="248"/>
      <c r="D663" s="242" t="s">
        <v>361</v>
      </c>
      <c r="E663" s="249" t="s">
        <v>1</v>
      </c>
      <c r="F663" s="250" t="s">
        <v>84</v>
      </c>
      <c r="G663" s="248"/>
      <c r="H663" s="251">
        <v>1</v>
      </c>
      <c r="I663" s="252"/>
      <c r="J663" s="248"/>
      <c r="K663" s="248"/>
      <c r="L663" s="253"/>
      <c r="M663" s="254"/>
      <c r="N663" s="255"/>
      <c r="O663" s="255"/>
      <c r="P663" s="255"/>
      <c r="Q663" s="255"/>
      <c r="R663" s="255"/>
      <c r="S663" s="255"/>
      <c r="T663" s="256"/>
      <c r="U663" s="13"/>
      <c r="V663" s="13"/>
      <c r="W663" s="13"/>
      <c r="X663" s="13"/>
      <c r="Y663" s="13"/>
      <c r="Z663" s="13"/>
      <c r="AA663" s="13"/>
      <c r="AB663" s="13"/>
      <c r="AC663" s="13"/>
      <c r="AD663" s="13"/>
      <c r="AE663" s="13"/>
      <c r="AT663" s="257" t="s">
        <v>361</v>
      </c>
      <c r="AU663" s="257" t="s">
        <v>86</v>
      </c>
      <c r="AV663" s="13" t="s">
        <v>86</v>
      </c>
      <c r="AW663" s="13" t="s">
        <v>32</v>
      </c>
      <c r="AX663" s="13" t="s">
        <v>76</v>
      </c>
      <c r="AY663" s="257" t="s">
        <v>350</v>
      </c>
    </row>
    <row r="664" s="14" customFormat="1">
      <c r="A664" s="14"/>
      <c r="B664" s="258"/>
      <c r="C664" s="259"/>
      <c r="D664" s="242" t="s">
        <v>361</v>
      </c>
      <c r="E664" s="260" t="s">
        <v>1</v>
      </c>
      <c r="F664" s="261" t="s">
        <v>364</v>
      </c>
      <c r="G664" s="259"/>
      <c r="H664" s="262">
        <v>1</v>
      </c>
      <c r="I664" s="263"/>
      <c r="J664" s="259"/>
      <c r="K664" s="259"/>
      <c r="L664" s="264"/>
      <c r="M664" s="265"/>
      <c r="N664" s="266"/>
      <c r="O664" s="266"/>
      <c r="P664" s="266"/>
      <c r="Q664" s="266"/>
      <c r="R664" s="266"/>
      <c r="S664" s="266"/>
      <c r="T664" s="267"/>
      <c r="U664" s="14"/>
      <c r="V664" s="14"/>
      <c r="W664" s="14"/>
      <c r="X664" s="14"/>
      <c r="Y664" s="14"/>
      <c r="Z664" s="14"/>
      <c r="AA664" s="14"/>
      <c r="AB664" s="14"/>
      <c r="AC664" s="14"/>
      <c r="AD664" s="14"/>
      <c r="AE664" s="14"/>
      <c r="AT664" s="268" t="s">
        <v>361</v>
      </c>
      <c r="AU664" s="268" t="s">
        <v>86</v>
      </c>
      <c r="AV664" s="14" t="s">
        <v>357</v>
      </c>
      <c r="AW664" s="14" t="s">
        <v>32</v>
      </c>
      <c r="AX664" s="14" t="s">
        <v>84</v>
      </c>
      <c r="AY664" s="268" t="s">
        <v>350</v>
      </c>
    </row>
    <row r="665" s="2" customFormat="1" ht="44.25" customHeight="1">
      <c r="A665" s="39"/>
      <c r="B665" s="40"/>
      <c r="C665" s="229" t="s">
        <v>2117</v>
      </c>
      <c r="D665" s="229" t="s">
        <v>352</v>
      </c>
      <c r="E665" s="230" t="s">
        <v>9006</v>
      </c>
      <c r="F665" s="231" t="s">
        <v>9007</v>
      </c>
      <c r="G665" s="232" t="s">
        <v>483</v>
      </c>
      <c r="H665" s="233">
        <v>0.0050000000000000001</v>
      </c>
      <c r="I665" s="234"/>
      <c r="J665" s="235">
        <f>ROUND(I665*H665,2)</f>
        <v>0</v>
      </c>
      <c r="K665" s="231" t="s">
        <v>385</v>
      </c>
      <c r="L665" s="45"/>
      <c r="M665" s="236" t="s">
        <v>1</v>
      </c>
      <c r="N665" s="237" t="s">
        <v>41</v>
      </c>
      <c r="O665" s="92"/>
      <c r="P665" s="238">
        <f>O665*H665</f>
        <v>0</v>
      </c>
      <c r="Q665" s="238">
        <v>0</v>
      </c>
      <c r="R665" s="238">
        <f>Q665*H665</f>
        <v>0</v>
      </c>
      <c r="S665" s="238">
        <v>0</v>
      </c>
      <c r="T665" s="239">
        <f>S665*H665</f>
        <v>0</v>
      </c>
      <c r="U665" s="39"/>
      <c r="V665" s="39"/>
      <c r="W665" s="39"/>
      <c r="X665" s="39"/>
      <c r="Y665" s="39"/>
      <c r="Z665" s="39"/>
      <c r="AA665" s="39"/>
      <c r="AB665" s="39"/>
      <c r="AC665" s="39"/>
      <c r="AD665" s="39"/>
      <c r="AE665" s="39"/>
      <c r="AR665" s="240" t="s">
        <v>530</v>
      </c>
      <c r="AT665" s="240" t="s">
        <v>352</v>
      </c>
      <c r="AU665" s="240" t="s">
        <v>86</v>
      </c>
      <c r="AY665" s="18" t="s">
        <v>350</v>
      </c>
      <c r="BE665" s="241">
        <f>IF(N665="základní",J665,0)</f>
        <v>0</v>
      </c>
      <c r="BF665" s="241">
        <f>IF(N665="snížená",J665,0)</f>
        <v>0</v>
      </c>
      <c r="BG665" s="241">
        <f>IF(N665="zákl. přenesená",J665,0)</f>
        <v>0</v>
      </c>
      <c r="BH665" s="241">
        <f>IF(N665="sníž. přenesená",J665,0)</f>
        <v>0</v>
      </c>
      <c r="BI665" s="241">
        <f>IF(N665="nulová",J665,0)</f>
        <v>0</v>
      </c>
      <c r="BJ665" s="18" t="s">
        <v>84</v>
      </c>
      <c r="BK665" s="241">
        <f>ROUND(I665*H665,2)</f>
        <v>0</v>
      </c>
      <c r="BL665" s="18" t="s">
        <v>530</v>
      </c>
      <c r="BM665" s="240" t="s">
        <v>2936</v>
      </c>
    </row>
    <row r="666" s="2" customFormat="1">
      <c r="A666" s="39"/>
      <c r="B666" s="40"/>
      <c r="C666" s="41"/>
      <c r="D666" s="242" t="s">
        <v>359</v>
      </c>
      <c r="E666" s="41"/>
      <c r="F666" s="243" t="s">
        <v>9007</v>
      </c>
      <c r="G666" s="41"/>
      <c r="H666" s="41"/>
      <c r="I666" s="244"/>
      <c r="J666" s="41"/>
      <c r="K666" s="41"/>
      <c r="L666" s="45"/>
      <c r="M666" s="245"/>
      <c r="N666" s="246"/>
      <c r="O666" s="92"/>
      <c r="P666" s="92"/>
      <c r="Q666" s="92"/>
      <c r="R666" s="92"/>
      <c r="S666" s="92"/>
      <c r="T666" s="93"/>
      <c r="U666" s="39"/>
      <c r="V666" s="39"/>
      <c r="W666" s="39"/>
      <c r="X666" s="39"/>
      <c r="Y666" s="39"/>
      <c r="Z666" s="39"/>
      <c r="AA666" s="39"/>
      <c r="AB666" s="39"/>
      <c r="AC666" s="39"/>
      <c r="AD666" s="39"/>
      <c r="AE666" s="39"/>
      <c r="AT666" s="18" t="s">
        <v>359</v>
      </c>
      <c r="AU666" s="18" t="s">
        <v>86</v>
      </c>
    </row>
    <row r="667" s="2" customFormat="1" ht="49.05" customHeight="1">
      <c r="A667" s="39"/>
      <c r="B667" s="40"/>
      <c r="C667" s="229" t="s">
        <v>2123</v>
      </c>
      <c r="D667" s="229" t="s">
        <v>352</v>
      </c>
      <c r="E667" s="230" t="s">
        <v>9008</v>
      </c>
      <c r="F667" s="231" t="s">
        <v>9009</v>
      </c>
      <c r="G667" s="232" t="s">
        <v>483</v>
      </c>
      <c r="H667" s="233">
        <v>0.0050000000000000001</v>
      </c>
      <c r="I667" s="234"/>
      <c r="J667" s="235">
        <f>ROUND(I667*H667,2)</f>
        <v>0</v>
      </c>
      <c r="K667" s="231" t="s">
        <v>385</v>
      </c>
      <c r="L667" s="45"/>
      <c r="M667" s="236" t="s">
        <v>1</v>
      </c>
      <c r="N667" s="237" t="s">
        <v>41</v>
      </c>
      <c r="O667" s="92"/>
      <c r="P667" s="238">
        <f>O667*H667</f>
        <v>0</v>
      </c>
      <c r="Q667" s="238">
        <v>0</v>
      </c>
      <c r="R667" s="238">
        <f>Q667*H667</f>
        <v>0</v>
      </c>
      <c r="S667" s="238">
        <v>0</v>
      </c>
      <c r="T667" s="239">
        <f>S667*H667</f>
        <v>0</v>
      </c>
      <c r="U667" s="39"/>
      <c r="V667" s="39"/>
      <c r="W667" s="39"/>
      <c r="X667" s="39"/>
      <c r="Y667" s="39"/>
      <c r="Z667" s="39"/>
      <c r="AA667" s="39"/>
      <c r="AB667" s="39"/>
      <c r="AC667" s="39"/>
      <c r="AD667" s="39"/>
      <c r="AE667" s="39"/>
      <c r="AR667" s="240" t="s">
        <v>530</v>
      </c>
      <c r="AT667" s="240" t="s">
        <v>352</v>
      </c>
      <c r="AU667" s="240" t="s">
        <v>86</v>
      </c>
      <c r="AY667" s="18" t="s">
        <v>350</v>
      </c>
      <c r="BE667" s="241">
        <f>IF(N667="základní",J667,0)</f>
        <v>0</v>
      </c>
      <c r="BF667" s="241">
        <f>IF(N667="snížená",J667,0)</f>
        <v>0</v>
      </c>
      <c r="BG667" s="241">
        <f>IF(N667="zákl. přenesená",J667,0)</f>
        <v>0</v>
      </c>
      <c r="BH667" s="241">
        <f>IF(N667="sníž. přenesená",J667,0)</f>
        <v>0</v>
      </c>
      <c r="BI667" s="241">
        <f>IF(N667="nulová",J667,0)</f>
        <v>0</v>
      </c>
      <c r="BJ667" s="18" t="s">
        <v>84</v>
      </c>
      <c r="BK667" s="241">
        <f>ROUND(I667*H667,2)</f>
        <v>0</v>
      </c>
      <c r="BL667" s="18" t="s">
        <v>530</v>
      </c>
      <c r="BM667" s="240" t="s">
        <v>2945</v>
      </c>
    </row>
    <row r="668" s="2" customFormat="1">
      <c r="A668" s="39"/>
      <c r="B668" s="40"/>
      <c r="C668" s="41"/>
      <c r="D668" s="242" t="s">
        <v>359</v>
      </c>
      <c r="E668" s="41"/>
      <c r="F668" s="243" t="s">
        <v>9009</v>
      </c>
      <c r="G668" s="41"/>
      <c r="H668" s="41"/>
      <c r="I668" s="244"/>
      <c r="J668" s="41"/>
      <c r="K668" s="41"/>
      <c r="L668" s="45"/>
      <c r="M668" s="245"/>
      <c r="N668" s="246"/>
      <c r="O668" s="92"/>
      <c r="P668" s="92"/>
      <c r="Q668" s="92"/>
      <c r="R668" s="92"/>
      <c r="S668" s="92"/>
      <c r="T668" s="93"/>
      <c r="U668" s="39"/>
      <c r="V668" s="39"/>
      <c r="W668" s="39"/>
      <c r="X668" s="39"/>
      <c r="Y668" s="39"/>
      <c r="Z668" s="39"/>
      <c r="AA668" s="39"/>
      <c r="AB668" s="39"/>
      <c r="AC668" s="39"/>
      <c r="AD668" s="39"/>
      <c r="AE668" s="39"/>
      <c r="AT668" s="18" t="s">
        <v>359</v>
      </c>
      <c r="AU668" s="18" t="s">
        <v>86</v>
      </c>
    </row>
    <row r="669" s="2" customFormat="1" ht="49.05" customHeight="1">
      <c r="A669" s="39"/>
      <c r="B669" s="40"/>
      <c r="C669" s="229" t="s">
        <v>2128</v>
      </c>
      <c r="D669" s="229" t="s">
        <v>352</v>
      </c>
      <c r="E669" s="230" t="s">
        <v>9010</v>
      </c>
      <c r="F669" s="231" t="s">
        <v>9011</v>
      </c>
      <c r="G669" s="232" t="s">
        <v>483</v>
      </c>
      <c r="H669" s="233">
        <v>0.0050000000000000001</v>
      </c>
      <c r="I669" s="234"/>
      <c r="J669" s="235">
        <f>ROUND(I669*H669,2)</f>
        <v>0</v>
      </c>
      <c r="K669" s="231" t="s">
        <v>385</v>
      </c>
      <c r="L669" s="45"/>
      <c r="M669" s="236" t="s">
        <v>1</v>
      </c>
      <c r="N669" s="237" t="s">
        <v>41</v>
      </c>
      <c r="O669" s="92"/>
      <c r="P669" s="238">
        <f>O669*H669</f>
        <v>0</v>
      </c>
      <c r="Q669" s="238">
        <v>0</v>
      </c>
      <c r="R669" s="238">
        <f>Q669*H669</f>
        <v>0</v>
      </c>
      <c r="S669" s="238">
        <v>0</v>
      </c>
      <c r="T669" s="239">
        <f>S669*H669</f>
        <v>0</v>
      </c>
      <c r="U669" s="39"/>
      <c r="V669" s="39"/>
      <c r="W669" s="39"/>
      <c r="X669" s="39"/>
      <c r="Y669" s="39"/>
      <c r="Z669" s="39"/>
      <c r="AA669" s="39"/>
      <c r="AB669" s="39"/>
      <c r="AC669" s="39"/>
      <c r="AD669" s="39"/>
      <c r="AE669" s="39"/>
      <c r="AR669" s="240" t="s">
        <v>530</v>
      </c>
      <c r="AT669" s="240" t="s">
        <v>352</v>
      </c>
      <c r="AU669" s="240" t="s">
        <v>86</v>
      </c>
      <c r="AY669" s="18" t="s">
        <v>350</v>
      </c>
      <c r="BE669" s="241">
        <f>IF(N669="základní",J669,0)</f>
        <v>0</v>
      </c>
      <c r="BF669" s="241">
        <f>IF(N669="snížená",J669,0)</f>
        <v>0</v>
      </c>
      <c r="BG669" s="241">
        <f>IF(N669="zákl. přenesená",J669,0)</f>
        <v>0</v>
      </c>
      <c r="BH669" s="241">
        <f>IF(N669="sníž. přenesená",J669,0)</f>
        <v>0</v>
      </c>
      <c r="BI669" s="241">
        <f>IF(N669="nulová",J669,0)</f>
        <v>0</v>
      </c>
      <c r="BJ669" s="18" t="s">
        <v>84</v>
      </c>
      <c r="BK669" s="241">
        <f>ROUND(I669*H669,2)</f>
        <v>0</v>
      </c>
      <c r="BL669" s="18" t="s">
        <v>530</v>
      </c>
      <c r="BM669" s="240" t="s">
        <v>2959</v>
      </c>
    </row>
    <row r="670" s="2" customFormat="1">
      <c r="A670" s="39"/>
      <c r="B670" s="40"/>
      <c r="C670" s="41"/>
      <c r="D670" s="242" t="s">
        <v>359</v>
      </c>
      <c r="E670" s="41"/>
      <c r="F670" s="243" t="s">
        <v>9011</v>
      </c>
      <c r="G670" s="41"/>
      <c r="H670" s="41"/>
      <c r="I670" s="244"/>
      <c r="J670" s="41"/>
      <c r="K670" s="41"/>
      <c r="L670" s="45"/>
      <c r="M670" s="245"/>
      <c r="N670" s="246"/>
      <c r="O670" s="92"/>
      <c r="P670" s="92"/>
      <c r="Q670" s="92"/>
      <c r="R670" s="92"/>
      <c r="S670" s="92"/>
      <c r="T670" s="93"/>
      <c r="U670" s="39"/>
      <c r="V670" s="39"/>
      <c r="W670" s="39"/>
      <c r="X670" s="39"/>
      <c r="Y670" s="39"/>
      <c r="Z670" s="39"/>
      <c r="AA670" s="39"/>
      <c r="AB670" s="39"/>
      <c r="AC670" s="39"/>
      <c r="AD670" s="39"/>
      <c r="AE670" s="39"/>
      <c r="AT670" s="18" t="s">
        <v>359</v>
      </c>
      <c r="AU670" s="18" t="s">
        <v>86</v>
      </c>
    </row>
    <row r="671" s="12" customFormat="1" ht="22.8" customHeight="1">
      <c r="A671" s="12"/>
      <c r="B671" s="213"/>
      <c r="C671" s="214"/>
      <c r="D671" s="215" t="s">
        <v>75</v>
      </c>
      <c r="E671" s="227" t="s">
        <v>909</v>
      </c>
      <c r="F671" s="227" t="s">
        <v>910</v>
      </c>
      <c r="G671" s="214"/>
      <c r="H671" s="214"/>
      <c r="I671" s="217"/>
      <c r="J671" s="228">
        <f>BK671</f>
        <v>0</v>
      </c>
      <c r="K671" s="214"/>
      <c r="L671" s="219"/>
      <c r="M671" s="220"/>
      <c r="N671" s="221"/>
      <c r="O671" s="221"/>
      <c r="P671" s="222">
        <f>SUM(P672:P779)</f>
        <v>0</v>
      </c>
      <c r="Q671" s="221"/>
      <c r="R671" s="222">
        <f>SUM(R672:R779)</f>
        <v>0</v>
      </c>
      <c r="S671" s="221"/>
      <c r="T671" s="223">
        <f>SUM(T672:T779)</f>
        <v>0</v>
      </c>
      <c r="U671" s="12"/>
      <c r="V671" s="12"/>
      <c r="W671" s="12"/>
      <c r="X671" s="12"/>
      <c r="Y671" s="12"/>
      <c r="Z671" s="12"/>
      <c r="AA671" s="12"/>
      <c r="AB671" s="12"/>
      <c r="AC671" s="12"/>
      <c r="AD671" s="12"/>
      <c r="AE671" s="12"/>
      <c r="AR671" s="224" t="s">
        <v>86</v>
      </c>
      <c r="AT671" s="225" t="s">
        <v>75</v>
      </c>
      <c r="AU671" s="225" t="s">
        <v>84</v>
      </c>
      <c r="AY671" s="224" t="s">
        <v>350</v>
      </c>
      <c r="BK671" s="226">
        <f>SUM(BK672:BK779)</f>
        <v>0</v>
      </c>
    </row>
    <row r="672" s="2" customFormat="1" ht="33" customHeight="1">
      <c r="A672" s="39"/>
      <c r="B672" s="40"/>
      <c r="C672" s="229" t="s">
        <v>2137</v>
      </c>
      <c r="D672" s="229" t="s">
        <v>352</v>
      </c>
      <c r="E672" s="230" t="s">
        <v>9012</v>
      </c>
      <c r="F672" s="231" t="s">
        <v>9013</v>
      </c>
      <c r="G672" s="232" t="s">
        <v>914</v>
      </c>
      <c r="H672" s="233">
        <v>24</v>
      </c>
      <c r="I672" s="234"/>
      <c r="J672" s="235">
        <f>ROUND(I672*H672,2)</f>
        <v>0</v>
      </c>
      <c r="K672" s="231" t="s">
        <v>385</v>
      </c>
      <c r="L672" s="45"/>
      <c r="M672" s="236" t="s">
        <v>1</v>
      </c>
      <c r="N672" s="237" t="s">
        <v>41</v>
      </c>
      <c r="O672" s="92"/>
      <c r="P672" s="238">
        <f>O672*H672</f>
        <v>0</v>
      </c>
      <c r="Q672" s="238">
        <v>0</v>
      </c>
      <c r="R672" s="238">
        <f>Q672*H672</f>
        <v>0</v>
      </c>
      <c r="S672" s="238">
        <v>0</v>
      </c>
      <c r="T672" s="239">
        <f>S672*H672</f>
        <v>0</v>
      </c>
      <c r="U672" s="39"/>
      <c r="V672" s="39"/>
      <c r="W672" s="39"/>
      <c r="X672" s="39"/>
      <c r="Y672" s="39"/>
      <c r="Z672" s="39"/>
      <c r="AA672" s="39"/>
      <c r="AB672" s="39"/>
      <c r="AC672" s="39"/>
      <c r="AD672" s="39"/>
      <c r="AE672" s="39"/>
      <c r="AR672" s="240" t="s">
        <v>530</v>
      </c>
      <c r="AT672" s="240" t="s">
        <v>352</v>
      </c>
      <c r="AU672" s="240" t="s">
        <v>86</v>
      </c>
      <c r="AY672" s="18" t="s">
        <v>350</v>
      </c>
      <c r="BE672" s="241">
        <f>IF(N672="základní",J672,0)</f>
        <v>0</v>
      </c>
      <c r="BF672" s="241">
        <f>IF(N672="snížená",J672,0)</f>
        <v>0</v>
      </c>
      <c r="BG672" s="241">
        <f>IF(N672="zákl. přenesená",J672,0)</f>
        <v>0</v>
      </c>
      <c r="BH672" s="241">
        <f>IF(N672="sníž. přenesená",J672,0)</f>
        <v>0</v>
      </c>
      <c r="BI672" s="241">
        <f>IF(N672="nulová",J672,0)</f>
        <v>0</v>
      </c>
      <c r="BJ672" s="18" t="s">
        <v>84</v>
      </c>
      <c r="BK672" s="241">
        <f>ROUND(I672*H672,2)</f>
        <v>0</v>
      </c>
      <c r="BL672" s="18" t="s">
        <v>530</v>
      </c>
      <c r="BM672" s="240" t="s">
        <v>2969</v>
      </c>
    </row>
    <row r="673" s="2" customFormat="1">
      <c r="A673" s="39"/>
      <c r="B673" s="40"/>
      <c r="C673" s="41"/>
      <c r="D673" s="242" t="s">
        <v>359</v>
      </c>
      <c r="E673" s="41"/>
      <c r="F673" s="243" t="s">
        <v>9013</v>
      </c>
      <c r="G673" s="41"/>
      <c r="H673" s="41"/>
      <c r="I673" s="244"/>
      <c r="J673" s="41"/>
      <c r="K673" s="41"/>
      <c r="L673" s="45"/>
      <c r="M673" s="245"/>
      <c r="N673" s="246"/>
      <c r="O673" s="92"/>
      <c r="P673" s="92"/>
      <c r="Q673" s="92"/>
      <c r="R673" s="92"/>
      <c r="S673" s="92"/>
      <c r="T673" s="93"/>
      <c r="U673" s="39"/>
      <c r="V673" s="39"/>
      <c r="W673" s="39"/>
      <c r="X673" s="39"/>
      <c r="Y673" s="39"/>
      <c r="Z673" s="39"/>
      <c r="AA673" s="39"/>
      <c r="AB673" s="39"/>
      <c r="AC673" s="39"/>
      <c r="AD673" s="39"/>
      <c r="AE673" s="39"/>
      <c r="AT673" s="18" t="s">
        <v>359</v>
      </c>
      <c r="AU673" s="18" t="s">
        <v>86</v>
      </c>
    </row>
    <row r="674" s="15" customFormat="1">
      <c r="A674" s="15"/>
      <c r="B674" s="269"/>
      <c r="C674" s="270"/>
      <c r="D674" s="242" t="s">
        <v>361</v>
      </c>
      <c r="E674" s="271" t="s">
        <v>1</v>
      </c>
      <c r="F674" s="272" t="s">
        <v>8733</v>
      </c>
      <c r="G674" s="270"/>
      <c r="H674" s="271" t="s">
        <v>1</v>
      </c>
      <c r="I674" s="273"/>
      <c r="J674" s="270"/>
      <c r="K674" s="270"/>
      <c r="L674" s="274"/>
      <c r="M674" s="275"/>
      <c r="N674" s="276"/>
      <c r="O674" s="276"/>
      <c r="P674" s="276"/>
      <c r="Q674" s="276"/>
      <c r="R674" s="276"/>
      <c r="S674" s="276"/>
      <c r="T674" s="277"/>
      <c r="U674" s="15"/>
      <c r="V674" s="15"/>
      <c r="W674" s="15"/>
      <c r="X674" s="15"/>
      <c r="Y674" s="15"/>
      <c r="Z674" s="15"/>
      <c r="AA674" s="15"/>
      <c r="AB674" s="15"/>
      <c r="AC674" s="15"/>
      <c r="AD674" s="15"/>
      <c r="AE674" s="15"/>
      <c r="AT674" s="278" t="s">
        <v>361</v>
      </c>
      <c r="AU674" s="278" t="s">
        <v>86</v>
      </c>
      <c r="AV674" s="15" t="s">
        <v>84</v>
      </c>
      <c r="AW674" s="15" t="s">
        <v>32</v>
      </c>
      <c r="AX674" s="15" t="s">
        <v>76</v>
      </c>
      <c r="AY674" s="278" t="s">
        <v>350</v>
      </c>
    </row>
    <row r="675" s="13" customFormat="1">
      <c r="A675" s="13"/>
      <c r="B675" s="247"/>
      <c r="C675" s="248"/>
      <c r="D675" s="242" t="s">
        <v>361</v>
      </c>
      <c r="E675" s="249" t="s">
        <v>1</v>
      </c>
      <c r="F675" s="250" t="s">
        <v>596</v>
      </c>
      <c r="G675" s="248"/>
      <c r="H675" s="251">
        <v>24</v>
      </c>
      <c r="I675" s="252"/>
      <c r="J675" s="248"/>
      <c r="K675" s="248"/>
      <c r="L675" s="253"/>
      <c r="M675" s="254"/>
      <c r="N675" s="255"/>
      <c r="O675" s="255"/>
      <c r="P675" s="255"/>
      <c r="Q675" s="255"/>
      <c r="R675" s="255"/>
      <c r="S675" s="255"/>
      <c r="T675" s="256"/>
      <c r="U675" s="13"/>
      <c r="V675" s="13"/>
      <c r="W675" s="13"/>
      <c r="X675" s="13"/>
      <c r="Y675" s="13"/>
      <c r="Z675" s="13"/>
      <c r="AA675" s="13"/>
      <c r="AB675" s="13"/>
      <c r="AC675" s="13"/>
      <c r="AD675" s="13"/>
      <c r="AE675" s="13"/>
      <c r="AT675" s="257" t="s">
        <v>361</v>
      </c>
      <c r="AU675" s="257" t="s">
        <v>86</v>
      </c>
      <c r="AV675" s="13" t="s">
        <v>86</v>
      </c>
      <c r="AW675" s="13" t="s">
        <v>32</v>
      </c>
      <c r="AX675" s="13" t="s">
        <v>76</v>
      </c>
      <c r="AY675" s="257" t="s">
        <v>350</v>
      </c>
    </row>
    <row r="676" s="14" customFormat="1">
      <c r="A676" s="14"/>
      <c r="B676" s="258"/>
      <c r="C676" s="259"/>
      <c r="D676" s="242" t="s">
        <v>361</v>
      </c>
      <c r="E676" s="260" t="s">
        <v>1</v>
      </c>
      <c r="F676" s="261" t="s">
        <v>364</v>
      </c>
      <c r="G676" s="259"/>
      <c r="H676" s="262">
        <v>24</v>
      </c>
      <c r="I676" s="263"/>
      <c r="J676" s="259"/>
      <c r="K676" s="259"/>
      <c r="L676" s="264"/>
      <c r="M676" s="265"/>
      <c r="N676" s="266"/>
      <c r="O676" s="266"/>
      <c r="P676" s="266"/>
      <c r="Q676" s="266"/>
      <c r="R676" s="266"/>
      <c r="S676" s="266"/>
      <c r="T676" s="267"/>
      <c r="U676" s="14"/>
      <c r="V676" s="14"/>
      <c r="W676" s="14"/>
      <c r="X676" s="14"/>
      <c r="Y676" s="14"/>
      <c r="Z676" s="14"/>
      <c r="AA676" s="14"/>
      <c r="AB676" s="14"/>
      <c r="AC676" s="14"/>
      <c r="AD676" s="14"/>
      <c r="AE676" s="14"/>
      <c r="AT676" s="268" t="s">
        <v>361</v>
      </c>
      <c r="AU676" s="268" t="s">
        <v>86</v>
      </c>
      <c r="AV676" s="14" t="s">
        <v>357</v>
      </c>
      <c r="AW676" s="14" t="s">
        <v>32</v>
      </c>
      <c r="AX676" s="14" t="s">
        <v>84</v>
      </c>
      <c r="AY676" s="268" t="s">
        <v>350</v>
      </c>
    </row>
    <row r="677" s="2" customFormat="1" ht="24.15" customHeight="1">
      <c r="A677" s="39"/>
      <c r="B677" s="40"/>
      <c r="C677" s="229" t="s">
        <v>2152</v>
      </c>
      <c r="D677" s="229" t="s">
        <v>352</v>
      </c>
      <c r="E677" s="230" t="s">
        <v>9014</v>
      </c>
      <c r="F677" s="231" t="s">
        <v>9015</v>
      </c>
      <c r="G677" s="232" t="s">
        <v>497</v>
      </c>
      <c r="H677" s="233">
        <v>3</v>
      </c>
      <c r="I677" s="234"/>
      <c r="J677" s="235">
        <f>ROUND(I677*H677,2)</f>
        <v>0</v>
      </c>
      <c r="K677" s="231" t="s">
        <v>385</v>
      </c>
      <c r="L677" s="45"/>
      <c r="M677" s="236" t="s">
        <v>1</v>
      </c>
      <c r="N677" s="237" t="s">
        <v>41</v>
      </c>
      <c r="O677" s="92"/>
      <c r="P677" s="238">
        <f>O677*H677</f>
        <v>0</v>
      </c>
      <c r="Q677" s="238">
        <v>0</v>
      </c>
      <c r="R677" s="238">
        <f>Q677*H677</f>
        <v>0</v>
      </c>
      <c r="S677" s="238">
        <v>0</v>
      </c>
      <c r="T677" s="239">
        <f>S677*H677</f>
        <v>0</v>
      </c>
      <c r="U677" s="39"/>
      <c r="V677" s="39"/>
      <c r="W677" s="39"/>
      <c r="X677" s="39"/>
      <c r="Y677" s="39"/>
      <c r="Z677" s="39"/>
      <c r="AA677" s="39"/>
      <c r="AB677" s="39"/>
      <c r="AC677" s="39"/>
      <c r="AD677" s="39"/>
      <c r="AE677" s="39"/>
      <c r="AR677" s="240" t="s">
        <v>530</v>
      </c>
      <c r="AT677" s="240" t="s">
        <v>352</v>
      </c>
      <c r="AU677" s="240" t="s">
        <v>86</v>
      </c>
      <c r="AY677" s="18" t="s">
        <v>350</v>
      </c>
      <c r="BE677" s="241">
        <f>IF(N677="základní",J677,0)</f>
        <v>0</v>
      </c>
      <c r="BF677" s="241">
        <f>IF(N677="snížená",J677,0)</f>
        <v>0</v>
      </c>
      <c r="BG677" s="241">
        <f>IF(N677="zákl. přenesená",J677,0)</f>
        <v>0</v>
      </c>
      <c r="BH677" s="241">
        <f>IF(N677="sníž. přenesená",J677,0)</f>
        <v>0</v>
      </c>
      <c r="BI677" s="241">
        <f>IF(N677="nulová",J677,0)</f>
        <v>0</v>
      </c>
      <c r="BJ677" s="18" t="s">
        <v>84</v>
      </c>
      <c r="BK677" s="241">
        <f>ROUND(I677*H677,2)</f>
        <v>0</v>
      </c>
      <c r="BL677" s="18" t="s">
        <v>530</v>
      </c>
      <c r="BM677" s="240" t="s">
        <v>2978</v>
      </c>
    </row>
    <row r="678" s="2" customFormat="1">
      <c r="A678" s="39"/>
      <c r="B678" s="40"/>
      <c r="C678" s="41"/>
      <c r="D678" s="242" t="s">
        <v>359</v>
      </c>
      <c r="E678" s="41"/>
      <c r="F678" s="243" t="s">
        <v>9015</v>
      </c>
      <c r="G678" s="41"/>
      <c r="H678" s="41"/>
      <c r="I678" s="244"/>
      <c r="J678" s="41"/>
      <c r="K678" s="41"/>
      <c r="L678" s="45"/>
      <c r="M678" s="245"/>
      <c r="N678" s="246"/>
      <c r="O678" s="92"/>
      <c r="P678" s="92"/>
      <c r="Q678" s="92"/>
      <c r="R678" s="92"/>
      <c r="S678" s="92"/>
      <c r="T678" s="93"/>
      <c r="U678" s="39"/>
      <c r="V678" s="39"/>
      <c r="W678" s="39"/>
      <c r="X678" s="39"/>
      <c r="Y678" s="39"/>
      <c r="Z678" s="39"/>
      <c r="AA678" s="39"/>
      <c r="AB678" s="39"/>
      <c r="AC678" s="39"/>
      <c r="AD678" s="39"/>
      <c r="AE678" s="39"/>
      <c r="AT678" s="18" t="s">
        <v>359</v>
      </c>
      <c r="AU678" s="18" t="s">
        <v>86</v>
      </c>
    </row>
    <row r="679" s="15" customFormat="1">
      <c r="A679" s="15"/>
      <c r="B679" s="269"/>
      <c r="C679" s="270"/>
      <c r="D679" s="242" t="s">
        <v>361</v>
      </c>
      <c r="E679" s="271" t="s">
        <v>1</v>
      </c>
      <c r="F679" s="272" t="s">
        <v>8733</v>
      </c>
      <c r="G679" s="270"/>
      <c r="H679" s="271" t="s">
        <v>1</v>
      </c>
      <c r="I679" s="273"/>
      <c r="J679" s="270"/>
      <c r="K679" s="270"/>
      <c r="L679" s="274"/>
      <c r="M679" s="275"/>
      <c r="N679" s="276"/>
      <c r="O679" s="276"/>
      <c r="P679" s="276"/>
      <c r="Q679" s="276"/>
      <c r="R679" s="276"/>
      <c r="S679" s="276"/>
      <c r="T679" s="277"/>
      <c r="U679" s="15"/>
      <c r="V679" s="15"/>
      <c r="W679" s="15"/>
      <c r="X679" s="15"/>
      <c r="Y679" s="15"/>
      <c r="Z679" s="15"/>
      <c r="AA679" s="15"/>
      <c r="AB679" s="15"/>
      <c r="AC679" s="15"/>
      <c r="AD679" s="15"/>
      <c r="AE679" s="15"/>
      <c r="AT679" s="278" t="s">
        <v>361</v>
      </c>
      <c r="AU679" s="278" t="s">
        <v>86</v>
      </c>
      <c r="AV679" s="15" t="s">
        <v>84</v>
      </c>
      <c r="AW679" s="15" t="s">
        <v>32</v>
      </c>
      <c r="AX679" s="15" t="s">
        <v>76</v>
      </c>
      <c r="AY679" s="278" t="s">
        <v>350</v>
      </c>
    </row>
    <row r="680" s="13" customFormat="1">
      <c r="A680" s="13"/>
      <c r="B680" s="247"/>
      <c r="C680" s="248"/>
      <c r="D680" s="242" t="s">
        <v>361</v>
      </c>
      <c r="E680" s="249" t="s">
        <v>1</v>
      </c>
      <c r="F680" s="250" t="s">
        <v>371</v>
      </c>
      <c r="G680" s="248"/>
      <c r="H680" s="251">
        <v>3</v>
      </c>
      <c r="I680" s="252"/>
      <c r="J680" s="248"/>
      <c r="K680" s="248"/>
      <c r="L680" s="253"/>
      <c r="M680" s="254"/>
      <c r="N680" s="255"/>
      <c r="O680" s="255"/>
      <c r="P680" s="255"/>
      <c r="Q680" s="255"/>
      <c r="R680" s="255"/>
      <c r="S680" s="255"/>
      <c r="T680" s="256"/>
      <c r="U680" s="13"/>
      <c r="V680" s="13"/>
      <c r="W680" s="13"/>
      <c r="X680" s="13"/>
      <c r="Y680" s="13"/>
      <c r="Z680" s="13"/>
      <c r="AA680" s="13"/>
      <c r="AB680" s="13"/>
      <c r="AC680" s="13"/>
      <c r="AD680" s="13"/>
      <c r="AE680" s="13"/>
      <c r="AT680" s="257" t="s">
        <v>361</v>
      </c>
      <c r="AU680" s="257" t="s">
        <v>86</v>
      </c>
      <c r="AV680" s="13" t="s">
        <v>86</v>
      </c>
      <c r="AW680" s="13" t="s">
        <v>32</v>
      </c>
      <c r="AX680" s="13" t="s">
        <v>76</v>
      </c>
      <c r="AY680" s="257" t="s">
        <v>350</v>
      </c>
    </row>
    <row r="681" s="14" customFormat="1">
      <c r="A681" s="14"/>
      <c r="B681" s="258"/>
      <c r="C681" s="259"/>
      <c r="D681" s="242" t="s">
        <v>361</v>
      </c>
      <c r="E681" s="260" t="s">
        <v>1</v>
      </c>
      <c r="F681" s="261" t="s">
        <v>364</v>
      </c>
      <c r="G681" s="259"/>
      <c r="H681" s="262">
        <v>3</v>
      </c>
      <c r="I681" s="263"/>
      <c r="J681" s="259"/>
      <c r="K681" s="259"/>
      <c r="L681" s="264"/>
      <c r="M681" s="265"/>
      <c r="N681" s="266"/>
      <c r="O681" s="266"/>
      <c r="P681" s="266"/>
      <c r="Q681" s="266"/>
      <c r="R681" s="266"/>
      <c r="S681" s="266"/>
      <c r="T681" s="267"/>
      <c r="U681" s="14"/>
      <c r="V681" s="14"/>
      <c r="W681" s="14"/>
      <c r="X681" s="14"/>
      <c r="Y681" s="14"/>
      <c r="Z681" s="14"/>
      <c r="AA681" s="14"/>
      <c r="AB681" s="14"/>
      <c r="AC681" s="14"/>
      <c r="AD681" s="14"/>
      <c r="AE681" s="14"/>
      <c r="AT681" s="268" t="s">
        <v>361</v>
      </c>
      <c r="AU681" s="268" t="s">
        <v>86</v>
      </c>
      <c r="AV681" s="14" t="s">
        <v>357</v>
      </c>
      <c r="AW681" s="14" t="s">
        <v>32</v>
      </c>
      <c r="AX681" s="14" t="s">
        <v>84</v>
      </c>
      <c r="AY681" s="268" t="s">
        <v>350</v>
      </c>
    </row>
    <row r="682" s="2" customFormat="1" ht="24.15" customHeight="1">
      <c r="A682" s="39"/>
      <c r="B682" s="40"/>
      <c r="C682" s="295" t="s">
        <v>2189</v>
      </c>
      <c r="D682" s="295" t="s">
        <v>1347</v>
      </c>
      <c r="E682" s="296" t="s">
        <v>9016</v>
      </c>
      <c r="F682" s="297" t="s">
        <v>9017</v>
      </c>
      <c r="G682" s="298" t="s">
        <v>497</v>
      </c>
      <c r="H682" s="299">
        <v>3</v>
      </c>
      <c r="I682" s="300"/>
      <c r="J682" s="301">
        <f>ROUND(I682*H682,2)</f>
        <v>0</v>
      </c>
      <c r="K682" s="297" t="s">
        <v>8838</v>
      </c>
      <c r="L682" s="302"/>
      <c r="M682" s="303" t="s">
        <v>1</v>
      </c>
      <c r="N682" s="304" t="s">
        <v>41</v>
      </c>
      <c r="O682" s="92"/>
      <c r="P682" s="238">
        <f>O682*H682</f>
        <v>0</v>
      </c>
      <c r="Q682" s="238">
        <v>0</v>
      </c>
      <c r="R682" s="238">
        <f>Q682*H682</f>
        <v>0</v>
      </c>
      <c r="S682" s="238">
        <v>0</v>
      </c>
      <c r="T682" s="239">
        <f>S682*H682</f>
        <v>0</v>
      </c>
      <c r="U682" s="39"/>
      <c r="V682" s="39"/>
      <c r="W682" s="39"/>
      <c r="X682" s="39"/>
      <c r="Y682" s="39"/>
      <c r="Z682" s="39"/>
      <c r="AA682" s="39"/>
      <c r="AB682" s="39"/>
      <c r="AC682" s="39"/>
      <c r="AD682" s="39"/>
      <c r="AE682" s="39"/>
      <c r="AR682" s="240" t="s">
        <v>695</v>
      </c>
      <c r="AT682" s="240" t="s">
        <v>1347</v>
      </c>
      <c r="AU682" s="240" t="s">
        <v>86</v>
      </c>
      <c r="AY682" s="18" t="s">
        <v>350</v>
      </c>
      <c r="BE682" s="241">
        <f>IF(N682="základní",J682,0)</f>
        <v>0</v>
      </c>
      <c r="BF682" s="241">
        <f>IF(N682="snížená",J682,0)</f>
        <v>0</v>
      </c>
      <c r="BG682" s="241">
        <f>IF(N682="zákl. přenesená",J682,0)</f>
        <v>0</v>
      </c>
      <c r="BH682" s="241">
        <f>IF(N682="sníž. přenesená",J682,0)</f>
        <v>0</v>
      </c>
      <c r="BI682" s="241">
        <f>IF(N682="nulová",J682,0)</f>
        <v>0</v>
      </c>
      <c r="BJ682" s="18" t="s">
        <v>84</v>
      </c>
      <c r="BK682" s="241">
        <f>ROUND(I682*H682,2)</f>
        <v>0</v>
      </c>
      <c r="BL682" s="18" t="s">
        <v>530</v>
      </c>
      <c r="BM682" s="240" t="s">
        <v>2990</v>
      </c>
    </row>
    <row r="683" s="2" customFormat="1">
      <c r="A683" s="39"/>
      <c r="B683" s="40"/>
      <c r="C683" s="41"/>
      <c r="D683" s="242" t="s">
        <v>359</v>
      </c>
      <c r="E683" s="41"/>
      <c r="F683" s="243" t="s">
        <v>9017</v>
      </c>
      <c r="G683" s="41"/>
      <c r="H683" s="41"/>
      <c r="I683" s="244"/>
      <c r="J683" s="41"/>
      <c r="K683" s="41"/>
      <c r="L683" s="45"/>
      <c r="M683" s="245"/>
      <c r="N683" s="246"/>
      <c r="O683" s="92"/>
      <c r="P683" s="92"/>
      <c r="Q683" s="92"/>
      <c r="R683" s="92"/>
      <c r="S683" s="92"/>
      <c r="T683" s="93"/>
      <c r="U683" s="39"/>
      <c r="V683" s="39"/>
      <c r="W683" s="39"/>
      <c r="X683" s="39"/>
      <c r="Y683" s="39"/>
      <c r="Z683" s="39"/>
      <c r="AA683" s="39"/>
      <c r="AB683" s="39"/>
      <c r="AC683" s="39"/>
      <c r="AD683" s="39"/>
      <c r="AE683" s="39"/>
      <c r="AT683" s="18" t="s">
        <v>359</v>
      </c>
      <c r="AU683" s="18" t="s">
        <v>86</v>
      </c>
    </row>
    <row r="684" s="2" customFormat="1" ht="24.15" customHeight="1">
      <c r="A684" s="39"/>
      <c r="B684" s="40"/>
      <c r="C684" s="229" t="s">
        <v>2195</v>
      </c>
      <c r="D684" s="229" t="s">
        <v>352</v>
      </c>
      <c r="E684" s="230" t="s">
        <v>9018</v>
      </c>
      <c r="F684" s="231" t="s">
        <v>9019</v>
      </c>
      <c r="G684" s="232" t="s">
        <v>914</v>
      </c>
      <c r="H684" s="233">
        <v>16</v>
      </c>
      <c r="I684" s="234"/>
      <c r="J684" s="235">
        <f>ROUND(I684*H684,2)</f>
        <v>0</v>
      </c>
      <c r="K684" s="231" t="s">
        <v>385</v>
      </c>
      <c r="L684" s="45"/>
      <c r="M684" s="236" t="s">
        <v>1</v>
      </c>
      <c r="N684" s="237" t="s">
        <v>41</v>
      </c>
      <c r="O684" s="92"/>
      <c r="P684" s="238">
        <f>O684*H684</f>
        <v>0</v>
      </c>
      <c r="Q684" s="238">
        <v>0</v>
      </c>
      <c r="R684" s="238">
        <f>Q684*H684</f>
        <v>0</v>
      </c>
      <c r="S684" s="238">
        <v>0</v>
      </c>
      <c r="T684" s="239">
        <f>S684*H684</f>
        <v>0</v>
      </c>
      <c r="U684" s="39"/>
      <c r="V684" s="39"/>
      <c r="W684" s="39"/>
      <c r="X684" s="39"/>
      <c r="Y684" s="39"/>
      <c r="Z684" s="39"/>
      <c r="AA684" s="39"/>
      <c r="AB684" s="39"/>
      <c r="AC684" s="39"/>
      <c r="AD684" s="39"/>
      <c r="AE684" s="39"/>
      <c r="AR684" s="240" t="s">
        <v>530</v>
      </c>
      <c r="AT684" s="240" t="s">
        <v>352</v>
      </c>
      <c r="AU684" s="240" t="s">
        <v>86</v>
      </c>
      <c r="AY684" s="18" t="s">
        <v>350</v>
      </c>
      <c r="BE684" s="241">
        <f>IF(N684="základní",J684,0)</f>
        <v>0</v>
      </c>
      <c r="BF684" s="241">
        <f>IF(N684="snížená",J684,0)</f>
        <v>0</v>
      </c>
      <c r="BG684" s="241">
        <f>IF(N684="zákl. přenesená",J684,0)</f>
        <v>0</v>
      </c>
      <c r="BH684" s="241">
        <f>IF(N684="sníž. přenesená",J684,0)</f>
        <v>0</v>
      </c>
      <c r="BI684" s="241">
        <f>IF(N684="nulová",J684,0)</f>
        <v>0</v>
      </c>
      <c r="BJ684" s="18" t="s">
        <v>84</v>
      </c>
      <c r="BK684" s="241">
        <f>ROUND(I684*H684,2)</f>
        <v>0</v>
      </c>
      <c r="BL684" s="18" t="s">
        <v>530</v>
      </c>
      <c r="BM684" s="240" t="s">
        <v>3011</v>
      </c>
    </row>
    <row r="685" s="2" customFormat="1">
      <c r="A685" s="39"/>
      <c r="B685" s="40"/>
      <c r="C685" s="41"/>
      <c r="D685" s="242" t="s">
        <v>359</v>
      </c>
      <c r="E685" s="41"/>
      <c r="F685" s="243" t="s">
        <v>9019</v>
      </c>
      <c r="G685" s="41"/>
      <c r="H685" s="41"/>
      <c r="I685" s="244"/>
      <c r="J685" s="41"/>
      <c r="K685" s="41"/>
      <c r="L685" s="45"/>
      <c r="M685" s="245"/>
      <c r="N685" s="246"/>
      <c r="O685" s="92"/>
      <c r="P685" s="92"/>
      <c r="Q685" s="92"/>
      <c r="R685" s="92"/>
      <c r="S685" s="92"/>
      <c r="T685" s="93"/>
      <c r="U685" s="39"/>
      <c r="V685" s="39"/>
      <c r="W685" s="39"/>
      <c r="X685" s="39"/>
      <c r="Y685" s="39"/>
      <c r="Z685" s="39"/>
      <c r="AA685" s="39"/>
      <c r="AB685" s="39"/>
      <c r="AC685" s="39"/>
      <c r="AD685" s="39"/>
      <c r="AE685" s="39"/>
      <c r="AT685" s="18" t="s">
        <v>359</v>
      </c>
      <c r="AU685" s="18" t="s">
        <v>86</v>
      </c>
    </row>
    <row r="686" s="15" customFormat="1">
      <c r="A686" s="15"/>
      <c r="B686" s="269"/>
      <c r="C686" s="270"/>
      <c r="D686" s="242" t="s">
        <v>361</v>
      </c>
      <c r="E686" s="271" t="s">
        <v>1</v>
      </c>
      <c r="F686" s="272" t="s">
        <v>8733</v>
      </c>
      <c r="G686" s="270"/>
      <c r="H686" s="271" t="s">
        <v>1</v>
      </c>
      <c r="I686" s="273"/>
      <c r="J686" s="270"/>
      <c r="K686" s="270"/>
      <c r="L686" s="274"/>
      <c r="M686" s="275"/>
      <c r="N686" s="276"/>
      <c r="O686" s="276"/>
      <c r="P686" s="276"/>
      <c r="Q686" s="276"/>
      <c r="R686" s="276"/>
      <c r="S686" s="276"/>
      <c r="T686" s="277"/>
      <c r="U686" s="15"/>
      <c r="V686" s="15"/>
      <c r="W686" s="15"/>
      <c r="X686" s="15"/>
      <c r="Y686" s="15"/>
      <c r="Z686" s="15"/>
      <c r="AA686" s="15"/>
      <c r="AB686" s="15"/>
      <c r="AC686" s="15"/>
      <c r="AD686" s="15"/>
      <c r="AE686" s="15"/>
      <c r="AT686" s="278" t="s">
        <v>361</v>
      </c>
      <c r="AU686" s="278" t="s">
        <v>86</v>
      </c>
      <c r="AV686" s="15" t="s">
        <v>84</v>
      </c>
      <c r="AW686" s="15" t="s">
        <v>32</v>
      </c>
      <c r="AX686" s="15" t="s">
        <v>76</v>
      </c>
      <c r="AY686" s="278" t="s">
        <v>350</v>
      </c>
    </row>
    <row r="687" s="13" customFormat="1">
      <c r="A687" s="13"/>
      <c r="B687" s="247"/>
      <c r="C687" s="248"/>
      <c r="D687" s="242" t="s">
        <v>361</v>
      </c>
      <c r="E687" s="249" t="s">
        <v>1</v>
      </c>
      <c r="F687" s="250" t="s">
        <v>530</v>
      </c>
      <c r="G687" s="248"/>
      <c r="H687" s="251">
        <v>16</v>
      </c>
      <c r="I687" s="252"/>
      <c r="J687" s="248"/>
      <c r="K687" s="248"/>
      <c r="L687" s="253"/>
      <c r="M687" s="254"/>
      <c r="N687" s="255"/>
      <c r="O687" s="255"/>
      <c r="P687" s="255"/>
      <c r="Q687" s="255"/>
      <c r="R687" s="255"/>
      <c r="S687" s="255"/>
      <c r="T687" s="256"/>
      <c r="U687" s="13"/>
      <c r="V687" s="13"/>
      <c r="W687" s="13"/>
      <c r="X687" s="13"/>
      <c r="Y687" s="13"/>
      <c r="Z687" s="13"/>
      <c r="AA687" s="13"/>
      <c r="AB687" s="13"/>
      <c r="AC687" s="13"/>
      <c r="AD687" s="13"/>
      <c r="AE687" s="13"/>
      <c r="AT687" s="257" t="s">
        <v>361</v>
      </c>
      <c r="AU687" s="257" t="s">
        <v>86</v>
      </c>
      <c r="AV687" s="13" t="s">
        <v>86</v>
      </c>
      <c r="AW687" s="13" t="s">
        <v>32</v>
      </c>
      <c r="AX687" s="13" t="s">
        <v>76</v>
      </c>
      <c r="AY687" s="257" t="s">
        <v>350</v>
      </c>
    </row>
    <row r="688" s="14" customFormat="1">
      <c r="A688" s="14"/>
      <c r="B688" s="258"/>
      <c r="C688" s="259"/>
      <c r="D688" s="242" t="s">
        <v>361</v>
      </c>
      <c r="E688" s="260" t="s">
        <v>1</v>
      </c>
      <c r="F688" s="261" t="s">
        <v>364</v>
      </c>
      <c r="G688" s="259"/>
      <c r="H688" s="262">
        <v>16</v>
      </c>
      <c r="I688" s="263"/>
      <c r="J688" s="259"/>
      <c r="K688" s="259"/>
      <c r="L688" s="264"/>
      <c r="M688" s="265"/>
      <c r="N688" s="266"/>
      <c r="O688" s="266"/>
      <c r="P688" s="266"/>
      <c r="Q688" s="266"/>
      <c r="R688" s="266"/>
      <c r="S688" s="266"/>
      <c r="T688" s="267"/>
      <c r="U688" s="14"/>
      <c r="V688" s="14"/>
      <c r="W688" s="14"/>
      <c r="X688" s="14"/>
      <c r="Y688" s="14"/>
      <c r="Z688" s="14"/>
      <c r="AA688" s="14"/>
      <c r="AB688" s="14"/>
      <c r="AC688" s="14"/>
      <c r="AD688" s="14"/>
      <c r="AE688" s="14"/>
      <c r="AT688" s="268" t="s">
        <v>361</v>
      </c>
      <c r="AU688" s="268" t="s">
        <v>86</v>
      </c>
      <c r="AV688" s="14" t="s">
        <v>357</v>
      </c>
      <c r="AW688" s="14" t="s">
        <v>32</v>
      </c>
      <c r="AX688" s="14" t="s">
        <v>84</v>
      </c>
      <c r="AY688" s="268" t="s">
        <v>350</v>
      </c>
    </row>
    <row r="689" s="2" customFormat="1" ht="37.8" customHeight="1">
      <c r="A689" s="39"/>
      <c r="B689" s="40"/>
      <c r="C689" s="229" t="s">
        <v>2214</v>
      </c>
      <c r="D689" s="229" t="s">
        <v>352</v>
      </c>
      <c r="E689" s="230" t="s">
        <v>9020</v>
      </c>
      <c r="F689" s="231" t="s">
        <v>9021</v>
      </c>
      <c r="G689" s="232" t="s">
        <v>914</v>
      </c>
      <c r="H689" s="233">
        <v>33</v>
      </c>
      <c r="I689" s="234"/>
      <c r="J689" s="235">
        <f>ROUND(I689*H689,2)</f>
        <v>0</v>
      </c>
      <c r="K689" s="231" t="s">
        <v>385</v>
      </c>
      <c r="L689" s="45"/>
      <c r="M689" s="236" t="s">
        <v>1</v>
      </c>
      <c r="N689" s="237" t="s">
        <v>41</v>
      </c>
      <c r="O689" s="92"/>
      <c r="P689" s="238">
        <f>O689*H689</f>
        <v>0</v>
      </c>
      <c r="Q689" s="238">
        <v>0</v>
      </c>
      <c r="R689" s="238">
        <f>Q689*H689</f>
        <v>0</v>
      </c>
      <c r="S689" s="238">
        <v>0</v>
      </c>
      <c r="T689" s="239">
        <f>S689*H689</f>
        <v>0</v>
      </c>
      <c r="U689" s="39"/>
      <c r="V689" s="39"/>
      <c r="W689" s="39"/>
      <c r="X689" s="39"/>
      <c r="Y689" s="39"/>
      <c r="Z689" s="39"/>
      <c r="AA689" s="39"/>
      <c r="AB689" s="39"/>
      <c r="AC689" s="39"/>
      <c r="AD689" s="39"/>
      <c r="AE689" s="39"/>
      <c r="AR689" s="240" t="s">
        <v>530</v>
      </c>
      <c r="AT689" s="240" t="s">
        <v>352</v>
      </c>
      <c r="AU689" s="240" t="s">
        <v>86</v>
      </c>
      <c r="AY689" s="18" t="s">
        <v>350</v>
      </c>
      <c r="BE689" s="241">
        <f>IF(N689="základní",J689,0)</f>
        <v>0</v>
      </c>
      <c r="BF689" s="241">
        <f>IF(N689="snížená",J689,0)</f>
        <v>0</v>
      </c>
      <c r="BG689" s="241">
        <f>IF(N689="zákl. přenesená",J689,0)</f>
        <v>0</v>
      </c>
      <c r="BH689" s="241">
        <f>IF(N689="sníž. přenesená",J689,0)</f>
        <v>0</v>
      </c>
      <c r="BI689" s="241">
        <f>IF(N689="nulová",J689,0)</f>
        <v>0</v>
      </c>
      <c r="BJ689" s="18" t="s">
        <v>84</v>
      </c>
      <c r="BK689" s="241">
        <f>ROUND(I689*H689,2)</f>
        <v>0</v>
      </c>
      <c r="BL689" s="18" t="s">
        <v>530</v>
      </c>
      <c r="BM689" s="240" t="s">
        <v>3030</v>
      </c>
    </row>
    <row r="690" s="2" customFormat="1">
      <c r="A690" s="39"/>
      <c r="B690" s="40"/>
      <c r="C690" s="41"/>
      <c r="D690" s="242" t="s">
        <v>359</v>
      </c>
      <c r="E690" s="41"/>
      <c r="F690" s="243" t="s">
        <v>9021</v>
      </c>
      <c r="G690" s="41"/>
      <c r="H690" s="41"/>
      <c r="I690" s="244"/>
      <c r="J690" s="41"/>
      <c r="K690" s="41"/>
      <c r="L690" s="45"/>
      <c r="M690" s="245"/>
      <c r="N690" s="246"/>
      <c r="O690" s="92"/>
      <c r="P690" s="92"/>
      <c r="Q690" s="92"/>
      <c r="R690" s="92"/>
      <c r="S690" s="92"/>
      <c r="T690" s="93"/>
      <c r="U690" s="39"/>
      <c r="V690" s="39"/>
      <c r="W690" s="39"/>
      <c r="X690" s="39"/>
      <c r="Y690" s="39"/>
      <c r="Z690" s="39"/>
      <c r="AA690" s="39"/>
      <c r="AB690" s="39"/>
      <c r="AC690" s="39"/>
      <c r="AD690" s="39"/>
      <c r="AE690" s="39"/>
      <c r="AT690" s="18" t="s">
        <v>359</v>
      </c>
      <c r="AU690" s="18" t="s">
        <v>86</v>
      </c>
    </row>
    <row r="691" s="15" customFormat="1">
      <c r="A691" s="15"/>
      <c r="B691" s="269"/>
      <c r="C691" s="270"/>
      <c r="D691" s="242" t="s">
        <v>361</v>
      </c>
      <c r="E691" s="271" t="s">
        <v>1</v>
      </c>
      <c r="F691" s="272" t="s">
        <v>8733</v>
      </c>
      <c r="G691" s="270"/>
      <c r="H691" s="271" t="s">
        <v>1</v>
      </c>
      <c r="I691" s="273"/>
      <c r="J691" s="270"/>
      <c r="K691" s="270"/>
      <c r="L691" s="274"/>
      <c r="M691" s="275"/>
      <c r="N691" s="276"/>
      <c r="O691" s="276"/>
      <c r="P691" s="276"/>
      <c r="Q691" s="276"/>
      <c r="R691" s="276"/>
      <c r="S691" s="276"/>
      <c r="T691" s="277"/>
      <c r="U691" s="15"/>
      <c r="V691" s="15"/>
      <c r="W691" s="15"/>
      <c r="X691" s="15"/>
      <c r="Y691" s="15"/>
      <c r="Z691" s="15"/>
      <c r="AA691" s="15"/>
      <c r="AB691" s="15"/>
      <c r="AC691" s="15"/>
      <c r="AD691" s="15"/>
      <c r="AE691" s="15"/>
      <c r="AT691" s="278" t="s">
        <v>361</v>
      </c>
      <c r="AU691" s="278" t="s">
        <v>86</v>
      </c>
      <c r="AV691" s="15" t="s">
        <v>84</v>
      </c>
      <c r="AW691" s="15" t="s">
        <v>32</v>
      </c>
      <c r="AX691" s="15" t="s">
        <v>76</v>
      </c>
      <c r="AY691" s="278" t="s">
        <v>350</v>
      </c>
    </row>
    <row r="692" s="13" customFormat="1">
      <c r="A692" s="13"/>
      <c r="B692" s="247"/>
      <c r="C692" s="248"/>
      <c r="D692" s="242" t="s">
        <v>361</v>
      </c>
      <c r="E692" s="249" t="s">
        <v>1</v>
      </c>
      <c r="F692" s="250" t="s">
        <v>701</v>
      </c>
      <c r="G692" s="248"/>
      <c r="H692" s="251">
        <v>33</v>
      </c>
      <c r="I692" s="252"/>
      <c r="J692" s="248"/>
      <c r="K692" s="248"/>
      <c r="L692" s="253"/>
      <c r="M692" s="254"/>
      <c r="N692" s="255"/>
      <c r="O692" s="255"/>
      <c r="P692" s="255"/>
      <c r="Q692" s="255"/>
      <c r="R692" s="255"/>
      <c r="S692" s="255"/>
      <c r="T692" s="256"/>
      <c r="U692" s="13"/>
      <c r="V692" s="13"/>
      <c r="W692" s="13"/>
      <c r="X692" s="13"/>
      <c r="Y692" s="13"/>
      <c r="Z692" s="13"/>
      <c r="AA692" s="13"/>
      <c r="AB692" s="13"/>
      <c r="AC692" s="13"/>
      <c r="AD692" s="13"/>
      <c r="AE692" s="13"/>
      <c r="AT692" s="257" t="s">
        <v>361</v>
      </c>
      <c r="AU692" s="257" t="s">
        <v>86</v>
      </c>
      <c r="AV692" s="13" t="s">
        <v>86</v>
      </c>
      <c r="AW692" s="13" t="s">
        <v>32</v>
      </c>
      <c r="AX692" s="13" t="s">
        <v>76</v>
      </c>
      <c r="AY692" s="257" t="s">
        <v>350</v>
      </c>
    </row>
    <row r="693" s="14" customFormat="1">
      <c r="A693" s="14"/>
      <c r="B693" s="258"/>
      <c r="C693" s="259"/>
      <c r="D693" s="242" t="s">
        <v>361</v>
      </c>
      <c r="E693" s="260" t="s">
        <v>1</v>
      </c>
      <c r="F693" s="261" t="s">
        <v>364</v>
      </c>
      <c r="G693" s="259"/>
      <c r="H693" s="262">
        <v>33</v>
      </c>
      <c r="I693" s="263"/>
      <c r="J693" s="259"/>
      <c r="K693" s="259"/>
      <c r="L693" s="264"/>
      <c r="M693" s="265"/>
      <c r="N693" s="266"/>
      <c r="O693" s="266"/>
      <c r="P693" s="266"/>
      <c r="Q693" s="266"/>
      <c r="R693" s="266"/>
      <c r="S693" s="266"/>
      <c r="T693" s="267"/>
      <c r="U693" s="14"/>
      <c r="V693" s="14"/>
      <c r="W693" s="14"/>
      <c r="X693" s="14"/>
      <c r="Y693" s="14"/>
      <c r="Z693" s="14"/>
      <c r="AA693" s="14"/>
      <c r="AB693" s="14"/>
      <c r="AC693" s="14"/>
      <c r="AD693" s="14"/>
      <c r="AE693" s="14"/>
      <c r="AT693" s="268" t="s">
        <v>361</v>
      </c>
      <c r="AU693" s="268" t="s">
        <v>86</v>
      </c>
      <c r="AV693" s="14" t="s">
        <v>357</v>
      </c>
      <c r="AW693" s="14" t="s">
        <v>32</v>
      </c>
      <c r="AX693" s="14" t="s">
        <v>84</v>
      </c>
      <c r="AY693" s="268" t="s">
        <v>350</v>
      </c>
    </row>
    <row r="694" s="2" customFormat="1" ht="37.8" customHeight="1">
      <c r="A694" s="39"/>
      <c r="B694" s="40"/>
      <c r="C694" s="229" t="s">
        <v>2224</v>
      </c>
      <c r="D694" s="229" t="s">
        <v>352</v>
      </c>
      <c r="E694" s="230" t="s">
        <v>9022</v>
      </c>
      <c r="F694" s="231" t="s">
        <v>9023</v>
      </c>
      <c r="G694" s="232" t="s">
        <v>914</v>
      </c>
      <c r="H694" s="233">
        <v>3</v>
      </c>
      <c r="I694" s="234"/>
      <c r="J694" s="235">
        <f>ROUND(I694*H694,2)</f>
        <v>0</v>
      </c>
      <c r="K694" s="231" t="s">
        <v>385</v>
      </c>
      <c r="L694" s="45"/>
      <c r="M694" s="236" t="s">
        <v>1</v>
      </c>
      <c r="N694" s="237" t="s">
        <v>41</v>
      </c>
      <c r="O694" s="92"/>
      <c r="P694" s="238">
        <f>O694*H694</f>
        <v>0</v>
      </c>
      <c r="Q694" s="238">
        <v>0</v>
      </c>
      <c r="R694" s="238">
        <f>Q694*H694</f>
        <v>0</v>
      </c>
      <c r="S694" s="238">
        <v>0</v>
      </c>
      <c r="T694" s="239">
        <f>S694*H694</f>
        <v>0</v>
      </c>
      <c r="U694" s="39"/>
      <c r="V694" s="39"/>
      <c r="W694" s="39"/>
      <c r="X694" s="39"/>
      <c r="Y694" s="39"/>
      <c r="Z694" s="39"/>
      <c r="AA694" s="39"/>
      <c r="AB694" s="39"/>
      <c r="AC694" s="39"/>
      <c r="AD694" s="39"/>
      <c r="AE694" s="39"/>
      <c r="AR694" s="240" t="s">
        <v>530</v>
      </c>
      <c r="AT694" s="240" t="s">
        <v>352</v>
      </c>
      <c r="AU694" s="240" t="s">
        <v>86</v>
      </c>
      <c r="AY694" s="18" t="s">
        <v>350</v>
      </c>
      <c r="BE694" s="241">
        <f>IF(N694="základní",J694,0)</f>
        <v>0</v>
      </c>
      <c r="BF694" s="241">
        <f>IF(N694="snížená",J694,0)</f>
        <v>0</v>
      </c>
      <c r="BG694" s="241">
        <f>IF(N694="zákl. přenesená",J694,0)</f>
        <v>0</v>
      </c>
      <c r="BH694" s="241">
        <f>IF(N694="sníž. přenesená",J694,0)</f>
        <v>0</v>
      </c>
      <c r="BI694" s="241">
        <f>IF(N694="nulová",J694,0)</f>
        <v>0</v>
      </c>
      <c r="BJ694" s="18" t="s">
        <v>84</v>
      </c>
      <c r="BK694" s="241">
        <f>ROUND(I694*H694,2)</f>
        <v>0</v>
      </c>
      <c r="BL694" s="18" t="s">
        <v>530</v>
      </c>
      <c r="BM694" s="240" t="s">
        <v>3044</v>
      </c>
    </row>
    <row r="695" s="2" customFormat="1">
      <c r="A695" s="39"/>
      <c r="B695" s="40"/>
      <c r="C695" s="41"/>
      <c r="D695" s="242" t="s">
        <v>359</v>
      </c>
      <c r="E695" s="41"/>
      <c r="F695" s="243" t="s">
        <v>9023</v>
      </c>
      <c r="G695" s="41"/>
      <c r="H695" s="41"/>
      <c r="I695" s="244"/>
      <c r="J695" s="41"/>
      <c r="K695" s="41"/>
      <c r="L695" s="45"/>
      <c r="M695" s="245"/>
      <c r="N695" s="246"/>
      <c r="O695" s="92"/>
      <c r="P695" s="92"/>
      <c r="Q695" s="92"/>
      <c r="R695" s="92"/>
      <c r="S695" s="92"/>
      <c r="T695" s="93"/>
      <c r="U695" s="39"/>
      <c r="V695" s="39"/>
      <c r="W695" s="39"/>
      <c r="X695" s="39"/>
      <c r="Y695" s="39"/>
      <c r="Z695" s="39"/>
      <c r="AA695" s="39"/>
      <c r="AB695" s="39"/>
      <c r="AC695" s="39"/>
      <c r="AD695" s="39"/>
      <c r="AE695" s="39"/>
      <c r="AT695" s="18" t="s">
        <v>359</v>
      </c>
      <c r="AU695" s="18" t="s">
        <v>86</v>
      </c>
    </row>
    <row r="696" s="15" customFormat="1">
      <c r="A696" s="15"/>
      <c r="B696" s="269"/>
      <c r="C696" s="270"/>
      <c r="D696" s="242" t="s">
        <v>361</v>
      </c>
      <c r="E696" s="271" t="s">
        <v>1</v>
      </c>
      <c r="F696" s="272" t="s">
        <v>8733</v>
      </c>
      <c r="G696" s="270"/>
      <c r="H696" s="271" t="s">
        <v>1</v>
      </c>
      <c r="I696" s="273"/>
      <c r="J696" s="270"/>
      <c r="K696" s="270"/>
      <c r="L696" s="274"/>
      <c r="M696" s="275"/>
      <c r="N696" s="276"/>
      <c r="O696" s="276"/>
      <c r="P696" s="276"/>
      <c r="Q696" s="276"/>
      <c r="R696" s="276"/>
      <c r="S696" s="276"/>
      <c r="T696" s="277"/>
      <c r="U696" s="15"/>
      <c r="V696" s="15"/>
      <c r="W696" s="15"/>
      <c r="X696" s="15"/>
      <c r="Y696" s="15"/>
      <c r="Z696" s="15"/>
      <c r="AA696" s="15"/>
      <c r="AB696" s="15"/>
      <c r="AC696" s="15"/>
      <c r="AD696" s="15"/>
      <c r="AE696" s="15"/>
      <c r="AT696" s="278" t="s">
        <v>361</v>
      </c>
      <c r="AU696" s="278" t="s">
        <v>86</v>
      </c>
      <c r="AV696" s="15" t="s">
        <v>84</v>
      </c>
      <c r="AW696" s="15" t="s">
        <v>32</v>
      </c>
      <c r="AX696" s="15" t="s">
        <v>76</v>
      </c>
      <c r="AY696" s="278" t="s">
        <v>350</v>
      </c>
    </row>
    <row r="697" s="13" customFormat="1">
      <c r="A697" s="13"/>
      <c r="B697" s="247"/>
      <c r="C697" s="248"/>
      <c r="D697" s="242" t="s">
        <v>361</v>
      </c>
      <c r="E697" s="249" t="s">
        <v>1</v>
      </c>
      <c r="F697" s="250" t="s">
        <v>371</v>
      </c>
      <c r="G697" s="248"/>
      <c r="H697" s="251">
        <v>3</v>
      </c>
      <c r="I697" s="252"/>
      <c r="J697" s="248"/>
      <c r="K697" s="248"/>
      <c r="L697" s="253"/>
      <c r="M697" s="254"/>
      <c r="N697" s="255"/>
      <c r="O697" s="255"/>
      <c r="P697" s="255"/>
      <c r="Q697" s="255"/>
      <c r="R697" s="255"/>
      <c r="S697" s="255"/>
      <c r="T697" s="256"/>
      <c r="U697" s="13"/>
      <c r="V697" s="13"/>
      <c r="W697" s="13"/>
      <c r="X697" s="13"/>
      <c r="Y697" s="13"/>
      <c r="Z697" s="13"/>
      <c r="AA697" s="13"/>
      <c r="AB697" s="13"/>
      <c r="AC697" s="13"/>
      <c r="AD697" s="13"/>
      <c r="AE697" s="13"/>
      <c r="AT697" s="257" t="s">
        <v>361</v>
      </c>
      <c r="AU697" s="257" t="s">
        <v>86</v>
      </c>
      <c r="AV697" s="13" t="s">
        <v>86</v>
      </c>
      <c r="AW697" s="13" t="s">
        <v>32</v>
      </c>
      <c r="AX697" s="13" t="s">
        <v>76</v>
      </c>
      <c r="AY697" s="257" t="s">
        <v>350</v>
      </c>
    </row>
    <row r="698" s="14" customFormat="1">
      <c r="A698" s="14"/>
      <c r="B698" s="258"/>
      <c r="C698" s="259"/>
      <c r="D698" s="242" t="s">
        <v>361</v>
      </c>
      <c r="E698" s="260" t="s">
        <v>1</v>
      </c>
      <c r="F698" s="261" t="s">
        <v>364</v>
      </c>
      <c r="G698" s="259"/>
      <c r="H698" s="262">
        <v>3</v>
      </c>
      <c r="I698" s="263"/>
      <c r="J698" s="259"/>
      <c r="K698" s="259"/>
      <c r="L698" s="264"/>
      <c r="M698" s="265"/>
      <c r="N698" s="266"/>
      <c r="O698" s="266"/>
      <c r="P698" s="266"/>
      <c r="Q698" s="266"/>
      <c r="R698" s="266"/>
      <c r="S698" s="266"/>
      <c r="T698" s="267"/>
      <c r="U698" s="14"/>
      <c r="V698" s="14"/>
      <c r="W698" s="14"/>
      <c r="X698" s="14"/>
      <c r="Y698" s="14"/>
      <c r="Z698" s="14"/>
      <c r="AA698" s="14"/>
      <c r="AB698" s="14"/>
      <c r="AC698" s="14"/>
      <c r="AD698" s="14"/>
      <c r="AE698" s="14"/>
      <c r="AT698" s="268" t="s">
        <v>361</v>
      </c>
      <c r="AU698" s="268" t="s">
        <v>86</v>
      </c>
      <c r="AV698" s="14" t="s">
        <v>357</v>
      </c>
      <c r="AW698" s="14" t="s">
        <v>32</v>
      </c>
      <c r="AX698" s="14" t="s">
        <v>84</v>
      </c>
      <c r="AY698" s="268" t="s">
        <v>350</v>
      </c>
    </row>
    <row r="699" s="2" customFormat="1" ht="24.15" customHeight="1">
      <c r="A699" s="39"/>
      <c r="B699" s="40"/>
      <c r="C699" s="229" t="s">
        <v>2231</v>
      </c>
      <c r="D699" s="229" t="s">
        <v>352</v>
      </c>
      <c r="E699" s="230" t="s">
        <v>9024</v>
      </c>
      <c r="F699" s="231" t="s">
        <v>9025</v>
      </c>
      <c r="G699" s="232" t="s">
        <v>914</v>
      </c>
      <c r="H699" s="233">
        <v>2</v>
      </c>
      <c r="I699" s="234"/>
      <c r="J699" s="235">
        <f>ROUND(I699*H699,2)</f>
        <v>0</v>
      </c>
      <c r="K699" s="231" t="s">
        <v>385</v>
      </c>
      <c r="L699" s="45"/>
      <c r="M699" s="236" t="s">
        <v>1</v>
      </c>
      <c r="N699" s="237" t="s">
        <v>41</v>
      </c>
      <c r="O699" s="92"/>
      <c r="P699" s="238">
        <f>O699*H699</f>
        <v>0</v>
      </c>
      <c r="Q699" s="238">
        <v>0</v>
      </c>
      <c r="R699" s="238">
        <f>Q699*H699</f>
        <v>0</v>
      </c>
      <c r="S699" s="238">
        <v>0</v>
      </c>
      <c r="T699" s="239">
        <f>S699*H699</f>
        <v>0</v>
      </c>
      <c r="U699" s="39"/>
      <c r="V699" s="39"/>
      <c r="W699" s="39"/>
      <c r="X699" s="39"/>
      <c r="Y699" s="39"/>
      <c r="Z699" s="39"/>
      <c r="AA699" s="39"/>
      <c r="AB699" s="39"/>
      <c r="AC699" s="39"/>
      <c r="AD699" s="39"/>
      <c r="AE699" s="39"/>
      <c r="AR699" s="240" t="s">
        <v>530</v>
      </c>
      <c r="AT699" s="240" t="s">
        <v>352</v>
      </c>
      <c r="AU699" s="240" t="s">
        <v>86</v>
      </c>
      <c r="AY699" s="18" t="s">
        <v>350</v>
      </c>
      <c r="BE699" s="241">
        <f>IF(N699="základní",J699,0)</f>
        <v>0</v>
      </c>
      <c r="BF699" s="241">
        <f>IF(N699="snížená",J699,0)</f>
        <v>0</v>
      </c>
      <c r="BG699" s="241">
        <f>IF(N699="zákl. přenesená",J699,0)</f>
        <v>0</v>
      </c>
      <c r="BH699" s="241">
        <f>IF(N699="sníž. přenesená",J699,0)</f>
        <v>0</v>
      </c>
      <c r="BI699" s="241">
        <f>IF(N699="nulová",J699,0)</f>
        <v>0</v>
      </c>
      <c r="BJ699" s="18" t="s">
        <v>84</v>
      </c>
      <c r="BK699" s="241">
        <f>ROUND(I699*H699,2)</f>
        <v>0</v>
      </c>
      <c r="BL699" s="18" t="s">
        <v>530</v>
      </c>
      <c r="BM699" s="240" t="s">
        <v>3054</v>
      </c>
    </row>
    <row r="700" s="2" customFormat="1">
      <c r="A700" s="39"/>
      <c r="B700" s="40"/>
      <c r="C700" s="41"/>
      <c r="D700" s="242" t="s">
        <v>359</v>
      </c>
      <c r="E700" s="41"/>
      <c r="F700" s="243" t="s">
        <v>9025</v>
      </c>
      <c r="G700" s="41"/>
      <c r="H700" s="41"/>
      <c r="I700" s="244"/>
      <c r="J700" s="41"/>
      <c r="K700" s="41"/>
      <c r="L700" s="45"/>
      <c r="M700" s="245"/>
      <c r="N700" s="246"/>
      <c r="O700" s="92"/>
      <c r="P700" s="92"/>
      <c r="Q700" s="92"/>
      <c r="R700" s="92"/>
      <c r="S700" s="92"/>
      <c r="T700" s="93"/>
      <c r="U700" s="39"/>
      <c r="V700" s="39"/>
      <c r="W700" s="39"/>
      <c r="X700" s="39"/>
      <c r="Y700" s="39"/>
      <c r="Z700" s="39"/>
      <c r="AA700" s="39"/>
      <c r="AB700" s="39"/>
      <c r="AC700" s="39"/>
      <c r="AD700" s="39"/>
      <c r="AE700" s="39"/>
      <c r="AT700" s="18" t="s">
        <v>359</v>
      </c>
      <c r="AU700" s="18" t="s">
        <v>86</v>
      </c>
    </row>
    <row r="701" s="15" customFormat="1">
      <c r="A701" s="15"/>
      <c r="B701" s="269"/>
      <c r="C701" s="270"/>
      <c r="D701" s="242" t="s">
        <v>361</v>
      </c>
      <c r="E701" s="271" t="s">
        <v>1</v>
      </c>
      <c r="F701" s="272" t="s">
        <v>8733</v>
      </c>
      <c r="G701" s="270"/>
      <c r="H701" s="271" t="s">
        <v>1</v>
      </c>
      <c r="I701" s="273"/>
      <c r="J701" s="270"/>
      <c r="K701" s="270"/>
      <c r="L701" s="274"/>
      <c r="M701" s="275"/>
      <c r="N701" s="276"/>
      <c r="O701" s="276"/>
      <c r="P701" s="276"/>
      <c r="Q701" s="276"/>
      <c r="R701" s="276"/>
      <c r="S701" s="276"/>
      <c r="T701" s="277"/>
      <c r="U701" s="15"/>
      <c r="V701" s="15"/>
      <c r="W701" s="15"/>
      <c r="X701" s="15"/>
      <c r="Y701" s="15"/>
      <c r="Z701" s="15"/>
      <c r="AA701" s="15"/>
      <c r="AB701" s="15"/>
      <c r="AC701" s="15"/>
      <c r="AD701" s="15"/>
      <c r="AE701" s="15"/>
      <c r="AT701" s="278" t="s">
        <v>361</v>
      </c>
      <c r="AU701" s="278" t="s">
        <v>86</v>
      </c>
      <c r="AV701" s="15" t="s">
        <v>84</v>
      </c>
      <c r="AW701" s="15" t="s">
        <v>32</v>
      </c>
      <c r="AX701" s="15" t="s">
        <v>76</v>
      </c>
      <c r="AY701" s="278" t="s">
        <v>350</v>
      </c>
    </row>
    <row r="702" s="13" customFormat="1">
      <c r="A702" s="13"/>
      <c r="B702" s="247"/>
      <c r="C702" s="248"/>
      <c r="D702" s="242" t="s">
        <v>361</v>
      </c>
      <c r="E702" s="249" t="s">
        <v>1</v>
      </c>
      <c r="F702" s="250" t="s">
        <v>86</v>
      </c>
      <c r="G702" s="248"/>
      <c r="H702" s="251">
        <v>2</v>
      </c>
      <c r="I702" s="252"/>
      <c r="J702" s="248"/>
      <c r="K702" s="248"/>
      <c r="L702" s="253"/>
      <c r="M702" s="254"/>
      <c r="N702" s="255"/>
      <c r="O702" s="255"/>
      <c r="P702" s="255"/>
      <c r="Q702" s="255"/>
      <c r="R702" s="255"/>
      <c r="S702" s="255"/>
      <c r="T702" s="256"/>
      <c r="U702" s="13"/>
      <c r="V702" s="13"/>
      <c r="W702" s="13"/>
      <c r="X702" s="13"/>
      <c r="Y702" s="13"/>
      <c r="Z702" s="13"/>
      <c r="AA702" s="13"/>
      <c r="AB702" s="13"/>
      <c r="AC702" s="13"/>
      <c r="AD702" s="13"/>
      <c r="AE702" s="13"/>
      <c r="AT702" s="257" t="s">
        <v>361</v>
      </c>
      <c r="AU702" s="257" t="s">
        <v>86</v>
      </c>
      <c r="AV702" s="13" t="s">
        <v>86</v>
      </c>
      <c r="AW702" s="13" t="s">
        <v>32</v>
      </c>
      <c r="AX702" s="13" t="s">
        <v>76</v>
      </c>
      <c r="AY702" s="257" t="s">
        <v>350</v>
      </c>
    </row>
    <row r="703" s="14" customFormat="1">
      <c r="A703" s="14"/>
      <c r="B703" s="258"/>
      <c r="C703" s="259"/>
      <c r="D703" s="242" t="s">
        <v>361</v>
      </c>
      <c r="E703" s="260" t="s">
        <v>1</v>
      </c>
      <c r="F703" s="261" t="s">
        <v>364</v>
      </c>
      <c r="G703" s="259"/>
      <c r="H703" s="262">
        <v>2</v>
      </c>
      <c r="I703" s="263"/>
      <c r="J703" s="259"/>
      <c r="K703" s="259"/>
      <c r="L703" s="264"/>
      <c r="M703" s="265"/>
      <c r="N703" s="266"/>
      <c r="O703" s="266"/>
      <c r="P703" s="266"/>
      <c r="Q703" s="266"/>
      <c r="R703" s="266"/>
      <c r="S703" s="266"/>
      <c r="T703" s="267"/>
      <c r="U703" s="14"/>
      <c r="V703" s="14"/>
      <c r="W703" s="14"/>
      <c r="X703" s="14"/>
      <c r="Y703" s="14"/>
      <c r="Z703" s="14"/>
      <c r="AA703" s="14"/>
      <c r="AB703" s="14"/>
      <c r="AC703" s="14"/>
      <c r="AD703" s="14"/>
      <c r="AE703" s="14"/>
      <c r="AT703" s="268" t="s">
        <v>361</v>
      </c>
      <c r="AU703" s="268" t="s">
        <v>86</v>
      </c>
      <c r="AV703" s="14" t="s">
        <v>357</v>
      </c>
      <c r="AW703" s="14" t="s">
        <v>32</v>
      </c>
      <c r="AX703" s="14" t="s">
        <v>84</v>
      </c>
      <c r="AY703" s="268" t="s">
        <v>350</v>
      </c>
    </row>
    <row r="704" s="2" customFormat="1" ht="37.8" customHeight="1">
      <c r="A704" s="39"/>
      <c r="B704" s="40"/>
      <c r="C704" s="229" t="s">
        <v>2236</v>
      </c>
      <c r="D704" s="229" t="s">
        <v>352</v>
      </c>
      <c r="E704" s="230" t="s">
        <v>9026</v>
      </c>
      <c r="F704" s="231" t="s">
        <v>9027</v>
      </c>
      <c r="G704" s="232" t="s">
        <v>914</v>
      </c>
      <c r="H704" s="233">
        <v>4</v>
      </c>
      <c r="I704" s="234"/>
      <c r="J704" s="235">
        <f>ROUND(I704*H704,2)</f>
        <v>0</v>
      </c>
      <c r="K704" s="231" t="s">
        <v>385</v>
      </c>
      <c r="L704" s="45"/>
      <c r="M704" s="236" t="s">
        <v>1</v>
      </c>
      <c r="N704" s="237" t="s">
        <v>41</v>
      </c>
      <c r="O704" s="92"/>
      <c r="P704" s="238">
        <f>O704*H704</f>
        <v>0</v>
      </c>
      <c r="Q704" s="238">
        <v>0</v>
      </c>
      <c r="R704" s="238">
        <f>Q704*H704</f>
        <v>0</v>
      </c>
      <c r="S704" s="238">
        <v>0</v>
      </c>
      <c r="T704" s="239">
        <f>S704*H704</f>
        <v>0</v>
      </c>
      <c r="U704" s="39"/>
      <c r="V704" s="39"/>
      <c r="W704" s="39"/>
      <c r="X704" s="39"/>
      <c r="Y704" s="39"/>
      <c r="Z704" s="39"/>
      <c r="AA704" s="39"/>
      <c r="AB704" s="39"/>
      <c r="AC704" s="39"/>
      <c r="AD704" s="39"/>
      <c r="AE704" s="39"/>
      <c r="AR704" s="240" t="s">
        <v>530</v>
      </c>
      <c r="AT704" s="240" t="s">
        <v>352</v>
      </c>
      <c r="AU704" s="240" t="s">
        <v>86</v>
      </c>
      <c r="AY704" s="18" t="s">
        <v>350</v>
      </c>
      <c r="BE704" s="241">
        <f>IF(N704="základní",J704,0)</f>
        <v>0</v>
      </c>
      <c r="BF704" s="241">
        <f>IF(N704="snížená",J704,0)</f>
        <v>0</v>
      </c>
      <c r="BG704" s="241">
        <f>IF(N704="zákl. přenesená",J704,0)</f>
        <v>0</v>
      </c>
      <c r="BH704" s="241">
        <f>IF(N704="sníž. přenesená",J704,0)</f>
        <v>0</v>
      </c>
      <c r="BI704" s="241">
        <f>IF(N704="nulová",J704,0)</f>
        <v>0</v>
      </c>
      <c r="BJ704" s="18" t="s">
        <v>84</v>
      </c>
      <c r="BK704" s="241">
        <f>ROUND(I704*H704,2)</f>
        <v>0</v>
      </c>
      <c r="BL704" s="18" t="s">
        <v>530</v>
      </c>
      <c r="BM704" s="240" t="s">
        <v>3064</v>
      </c>
    </row>
    <row r="705" s="2" customFormat="1">
      <c r="A705" s="39"/>
      <c r="B705" s="40"/>
      <c r="C705" s="41"/>
      <c r="D705" s="242" t="s">
        <v>359</v>
      </c>
      <c r="E705" s="41"/>
      <c r="F705" s="243" t="s">
        <v>9027</v>
      </c>
      <c r="G705" s="41"/>
      <c r="H705" s="41"/>
      <c r="I705" s="244"/>
      <c r="J705" s="41"/>
      <c r="K705" s="41"/>
      <c r="L705" s="45"/>
      <c r="M705" s="245"/>
      <c r="N705" s="246"/>
      <c r="O705" s="92"/>
      <c r="P705" s="92"/>
      <c r="Q705" s="92"/>
      <c r="R705" s="92"/>
      <c r="S705" s="92"/>
      <c r="T705" s="93"/>
      <c r="U705" s="39"/>
      <c r="V705" s="39"/>
      <c r="W705" s="39"/>
      <c r="X705" s="39"/>
      <c r="Y705" s="39"/>
      <c r="Z705" s="39"/>
      <c r="AA705" s="39"/>
      <c r="AB705" s="39"/>
      <c r="AC705" s="39"/>
      <c r="AD705" s="39"/>
      <c r="AE705" s="39"/>
      <c r="AT705" s="18" t="s">
        <v>359</v>
      </c>
      <c r="AU705" s="18" t="s">
        <v>86</v>
      </c>
    </row>
    <row r="706" s="15" customFormat="1">
      <c r="A706" s="15"/>
      <c r="B706" s="269"/>
      <c r="C706" s="270"/>
      <c r="D706" s="242" t="s">
        <v>361</v>
      </c>
      <c r="E706" s="271" t="s">
        <v>1</v>
      </c>
      <c r="F706" s="272" t="s">
        <v>8733</v>
      </c>
      <c r="G706" s="270"/>
      <c r="H706" s="271" t="s">
        <v>1</v>
      </c>
      <c r="I706" s="273"/>
      <c r="J706" s="270"/>
      <c r="K706" s="270"/>
      <c r="L706" s="274"/>
      <c r="M706" s="275"/>
      <c r="N706" s="276"/>
      <c r="O706" s="276"/>
      <c r="P706" s="276"/>
      <c r="Q706" s="276"/>
      <c r="R706" s="276"/>
      <c r="S706" s="276"/>
      <c r="T706" s="277"/>
      <c r="U706" s="15"/>
      <c r="V706" s="15"/>
      <c r="W706" s="15"/>
      <c r="X706" s="15"/>
      <c r="Y706" s="15"/>
      <c r="Z706" s="15"/>
      <c r="AA706" s="15"/>
      <c r="AB706" s="15"/>
      <c r="AC706" s="15"/>
      <c r="AD706" s="15"/>
      <c r="AE706" s="15"/>
      <c r="AT706" s="278" t="s">
        <v>361</v>
      </c>
      <c r="AU706" s="278" t="s">
        <v>86</v>
      </c>
      <c r="AV706" s="15" t="s">
        <v>84</v>
      </c>
      <c r="AW706" s="15" t="s">
        <v>32</v>
      </c>
      <c r="AX706" s="15" t="s">
        <v>76</v>
      </c>
      <c r="AY706" s="278" t="s">
        <v>350</v>
      </c>
    </row>
    <row r="707" s="13" customFormat="1">
      <c r="A707" s="13"/>
      <c r="B707" s="247"/>
      <c r="C707" s="248"/>
      <c r="D707" s="242" t="s">
        <v>361</v>
      </c>
      <c r="E707" s="249" t="s">
        <v>1</v>
      </c>
      <c r="F707" s="250" t="s">
        <v>357</v>
      </c>
      <c r="G707" s="248"/>
      <c r="H707" s="251">
        <v>4</v>
      </c>
      <c r="I707" s="252"/>
      <c r="J707" s="248"/>
      <c r="K707" s="248"/>
      <c r="L707" s="253"/>
      <c r="M707" s="254"/>
      <c r="N707" s="255"/>
      <c r="O707" s="255"/>
      <c r="P707" s="255"/>
      <c r="Q707" s="255"/>
      <c r="R707" s="255"/>
      <c r="S707" s="255"/>
      <c r="T707" s="256"/>
      <c r="U707" s="13"/>
      <c r="V707" s="13"/>
      <c r="W707" s="13"/>
      <c r="X707" s="13"/>
      <c r="Y707" s="13"/>
      <c r="Z707" s="13"/>
      <c r="AA707" s="13"/>
      <c r="AB707" s="13"/>
      <c r="AC707" s="13"/>
      <c r="AD707" s="13"/>
      <c r="AE707" s="13"/>
      <c r="AT707" s="257" t="s">
        <v>361</v>
      </c>
      <c r="AU707" s="257" t="s">
        <v>86</v>
      </c>
      <c r="AV707" s="13" t="s">
        <v>86</v>
      </c>
      <c r="AW707" s="13" t="s">
        <v>32</v>
      </c>
      <c r="AX707" s="13" t="s">
        <v>76</v>
      </c>
      <c r="AY707" s="257" t="s">
        <v>350</v>
      </c>
    </row>
    <row r="708" s="14" customFormat="1">
      <c r="A708" s="14"/>
      <c r="B708" s="258"/>
      <c r="C708" s="259"/>
      <c r="D708" s="242" t="s">
        <v>361</v>
      </c>
      <c r="E708" s="260" t="s">
        <v>1</v>
      </c>
      <c r="F708" s="261" t="s">
        <v>364</v>
      </c>
      <c r="G708" s="259"/>
      <c r="H708" s="262">
        <v>4</v>
      </c>
      <c r="I708" s="263"/>
      <c r="J708" s="259"/>
      <c r="K708" s="259"/>
      <c r="L708" s="264"/>
      <c r="M708" s="265"/>
      <c r="N708" s="266"/>
      <c r="O708" s="266"/>
      <c r="P708" s="266"/>
      <c r="Q708" s="266"/>
      <c r="R708" s="266"/>
      <c r="S708" s="266"/>
      <c r="T708" s="267"/>
      <c r="U708" s="14"/>
      <c r="V708" s="14"/>
      <c r="W708" s="14"/>
      <c r="X708" s="14"/>
      <c r="Y708" s="14"/>
      <c r="Z708" s="14"/>
      <c r="AA708" s="14"/>
      <c r="AB708" s="14"/>
      <c r="AC708" s="14"/>
      <c r="AD708" s="14"/>
      <c r="AE708" s="14"/>
      <c r="AT708" s="268" t="s">
        <v>361</v>
      </c>
      <c r="AU708" s="268" t="s">
        <v>86</v>
      </c>
      <c r="AV708" s="14" t="s">
        <v>357</v>
      </c>
      <c r="AW708" s="14" t="s">
        <v>32</v>
      </c>
      <c r="AX708" s="14" t="s">
        <v>84</v>
      </c>
      <c r="AY708" s="268" t="s">
        <v>350</v>
      </c>
    </row>
    <row r="709" s="2" customFormat="1" ht="24.15" customHeight="1">
      <c r="A709" s="39"/>
      <c r="B709" s="40"/>
      <c r="C709" s="229" t="s">
        <v>2243</v>
      </c>
      <c r="D709" s="229" t="s">
        <v>352</v>
      </c>
      <c r="E709" s="230" t="s">
        <v>9028</v>
      </c>
      <c r="F709" s="231" t="s">
        <v>9029</v>
      </c>
      <c r="G709" s="232" t="s">
        <v>914</v>
      </c>
      <c r="H709" s="233">
        <v>12</v>
      </c>
      <c r="I709" s="234"/>
      <c r="J709" s="235">
        <f>ROUND(I709*H709,2)</f>
        <v>0</v>
      </c>
      <c r="K709" s="231" t="s">
        <v>385</v>
      </c>
      <c r="L709" s="45"/>
      <c r="M709" s="236" t="s">
        <v>1</v>
      </c>
      <c r="N709" s="237" t="s">
        <v>41</v>
      </c>
      <c r="O709" s="92"/>
      <c r="P709" s="238">
        <f>O709*H709</f>
        <v>0</v>
      </c>
      <c r="Q709" s="238">
        <v>0</v>
      </c>
      <c r="R709" s="238">
        <f>Q709*H709</f>
        <v>0</v>
      </c>
      <c r="S709" s="238">
        <v>0</v>
      </c>
      <c r="T709" s="239">
        <f>S709*H709</f>
        <v>0</v>
      </c>
      <c r="U709" s="39"/>
      <c r="V709" s="39"/>
      <c r="W709" s="39"/>
      <c r="X709" s="39"/>
      <c r="Y709" s="39"/>
      <c r="Z709" s="39"/>
      <c r="AA709" s="39"/>
      <c r="AB709" s="39"/>
      <c r="AC709" s="39"/>
      <c r="AD709" s="39"/>
      <c r="AE709" s="39"/>
      <c r="AR709" s="240" t="s">
        <v>530</v>
      </c>
      <c r="AT709" s="240" t="s">
        <v>352</v>
      </c>
      <c r="AU709" s="240" t="s">
        <v>86</v>
      </c>
      <c r="AY709" s="18" t="s">
        <v>350</v>
      </c>
      <c r="BE709" s="241">
        <f>IF(N709="základní",J709,0)</f>
        <v>0</v>
      </c>
      <c r="BF709" s="241">
        <f>IF(N709="snížená",J709,0)</f>
        <v>0</v>
      </c>
      <c r="BG709" s="241">
        <f>IF(N709="zákl. přenesená",J709,0)</f>
        <v>0</v>
      </c>
      <c r="BH709" s="241">
        <f>IF(N709="sníž. přenesená",J709,0)</f>
        <v>0</v>
      </c>
      <c r="BI709" s="241">
        <f>IF(N709="nulová",J709,0)</f>
        <v>0</v>
      </c>
      <c r="BJ709" s="18" t="s">
        <v>84</v>
      </c>
      <c r="BK709" s="241">
        <f>ROUND(I709*H709,2)</f>
        <v>0</v>
      </c>
      <c r="BL709" s="18" t="s">
        <v>530</v>
      </c>
      <c r="BM709" s="240" t="s">
        <v>3071</v>
      </c>
    </row>
    <row r="710" s="2" customFormat="1">
      <c r="A710" s="39"/>
      <c r="B710" s="40"/>
      <c r="C710" s="41"/>
      <c r="D710" s="242" t="s">
        <v>359</v>
      </c>
      <c r="E710" s="41"/>
      <c r="F710" s="243" t="s">
        <v>9029</v>
      </c>
      <c r="G710" s="41"/>
      <c r="H710" s="41"/>
      <c r="I710" s="244"/>
      <c r="J710" s="41"/>
      <c r="K710" s="41"/>
      <c r="L710" s="45"/>
      <c r="M710" s="245"/>
      <c r="N710" s="246"/>
      <c r="O710" s="92"/>
      <c r="P710" s="92"/>
      <c r="Q710" s="92"/>
      <c r="R710" s="92"/>
      <c r="S710" s="92"/>
      <c r="T710" s="93"/>
      <c r="U710" s="39"/>
      <c r="V710" s="39"/>
      <c r="W710" s="39"/>
      <c r="X710" s="39"/>
      <c r="Y710" s="39"/>
      <c r="Z710" s="39"/>
      <c r="AA710" s="39"/>
      <c r="AB710" s="39"/>
      <c r="AC710" s="39"/>
      <c r="AD710" s="39"/>
      <c r="AE710" s="39"/>
      <c r="AT710" s="18" t="s">
        <v>359</v>
      </c>
      <c r="AU710" s="18" t="s">
        <v>86</v>
      </c>
    </row>
    <row r="711" s="15" customFormat="1">
      <c r="A711" s="15"/>
      <c r="B711" s="269"/>
      <c r="C711" s="270"/>
      <c r="D711" s="242" t="s">
        <v>361</v>
      </c>
      <c r="E711" s="271" t="s">
        <v>1</v>
      </c>
      <c r="F711" s="272" t="s">
        <v>8733</v>
      </c>
      <c r="G711" s="270"/>
      <c r="H711" s="271" t="s">
        <v>1</v>
      </c>
      <c r="I711" s="273"/>
      <c r="J711" s="270"/>
      <c r="K711" s="270"/>
      <c r="L711" s="274"/>
      <c r="M711" s="275"/>
      <c r="N711" s="276"/>
      <c r="O711" s="276"/>
      <c r="P711" s="276"/>
      <c r="Q711" s="276"/>
      <c r="R711" s="276"/>
      <c r="S711" s="276"/>
      <c r="T711" s="277"/>
      <c r="U711" s="15"/>
      <c r="V711" s="15"/>
      <c r="W711" s="15"/>
      <c r="X711" s="15"/>
      <c r="Y711" s="15"/>
      <c r="Z711" s="15"/>
      <c r="AA711" s="15"/>
      <c r="AB711" s="15"/>
      <c r="AC711" s="15"/>
      <c r="AD711" s="15"/>
      <c r="AE711" s="15"/>
      <c r="AT711" s="278" t="s">
        <v>361</v>
      </c>
      <c r="AU711" s="278" t="s">
        <v>86</v>
      </c>
      <c r="AV711" s="15" t="s">
        <v>84</v>
      </c>
      <c r="AW711" s="15" t="s">
        <v>32</v>
      </c>
      <c r="AX711" s="15" t="s">
        <v>76</v>
      </c>
      <c r="AY711" s="278" t="s">
        <v>350</v>
      </c>
    </row>
    <row r="712" s="13" customFormat="1">
      <c r="A712" s="13"/>
      <c r="B712" s="247"/>
      <c r="C712" s="248"/>
      <c r="D712" s="242" t="s">
        <v>361</v>
      </c>
      <c r="E712" s="249" t="s">
        <v>1</v>
      </c>
      <c r="F712" s="250" t="s">
        <v>9030</v>
      </c>
      <c r="G712" s="248"/>
      <c r="H712" s="251">
        <v>12</v>
      </c>
      <c r="I712" s="252"/>
      <c r="J712" s="248"/>
      <c r="K712" s="248"/>
      <c r="L712" s="253"/>
      <c r="M712" s="254"/>
      <c r="N712" s="255"/>
      <c r="O712" s="255"/>
      <c r="P712" s="255"/>
      <c r="Q712" s="255"/>
      <c r="R712" s="255"/>
      <c r="S712" s="255"/>
      <c r="T712" s="256"/>
      <c r="U712" s="13"/>
      <c r="V712" s="13"/>
      <c r="W712" s="13"/>
      <c r="X712" s="13"/>
      <c r="Y712" s="13"/>
      <c r="Z712" s="13"/>
      <c r="AA712" s="13"/>
      <c r="AB712" s="13"/>
      <c r="AC712" s="13"/>
      <c r="AD712" s="13"/>
      <c r="AE712" s="13"/>
      <c r="AT712" s="257" t="s">
        <v>361</v>
      </c>
      <c r="AU712" s="257" t="s">
        <v>86</v>
      </c>
      <c r="AV712" s="13" t="s">
        <v>86</v>
      </c>
      <c r="AW712" s="13" t="s">
        <v>32</v>
      </c>
      <c r="AX712" s="13" t="s">
        <v>76</v>
      </c>
      <c r="AY712" s="257" t="s">
        <v>350</v>
      </c>
    </row>
    <row r="713" s="14" customFormat="1">
      <c r="A713" s="14"/>
      <c r="B713" s="258"/>
      <c r="C713" s="259"/>
      <c r="D713" s="242" t="s">
        <v>361</v>
      </c>
      <c r="E713" s="260" t="s">
        <v>1</v>
      </c>
      <c r="F713" s="261" t="s">
        <v>364</v>
      </c>
      <c r="G713" s="259"/>
      <c r="H713" s="262">
        <v>12</v>
      </c>
      <c r="I713" s="263"/>
      <c r="J713" s="259"/>
      <c r="K713" s="259"/>
      <c r="L713" s="264"/>
      <c r="M713" s="265"/>
      <c r="N713" s="266"/>
      <c r="O713" s="266"/>
      <c r="P713" s="266"/>
      <c r="Q713" s="266"/>
      <c r="R713" s="266"/>
      <c r="S713" s="266"/>
      <c r="T713" s="267"/>
      <c r="U713" s="14"/>
      <c r="V713" s="14"/>
      <c r="W713" s="14"/>
      <c r="X713" s="14"/>
      <c r="Y713" s="14"/>
      <c r="Z713" s="14"/>
      <c r="AA713" s="14"/>
      <c r="AB713" s="14"/>
      <c r="AC713" s="14"/>
      <c r="AD713" s="14"/>
      <c r="AE713" s="14"/>
      <c r="AT713" s="268" t="s">
        <v>361</v>
      </c>
      <c r="AU713" s="268" t="s">
        <v>86</v>
      </c>
      <c r="AV713" s="14" t="s">
        <v>357</v>
      </c>
      <c r="AW713" s="14" t="s">
        <v>32</v>
      </c>
      <c r="AX713" s="14" t="s">
        <v>84</v>
      </c>
      <c r="AY713" s="268" t="s">
        <v>350</v>
      </c>
    </row>
    <row r="714" s="2" customFormat="1" ht="37.8" customHeight="1">
      <c r="A714" s="39"/>
      <c r="B714" s="40"/>
      <c r="C714" s="229" t="s">
        <v>2261</v>
      </c>
      <c r="D714" s="229" t="s">
        <v>352</v>
      </c>
      <c r="E714" s="230" t="s">
        <v>9031</v>
      </c>
      <c r="F714" s="231" t="s">
        <v>9032</v>
      </c>
      <c r="G714" s="232" t="s">
        <v>914</v>
      </c>
      <c r="H714" s="233">
        <v>7</v>
      </c>
      <c r="I714" s="234"/>
      <c r="J714" s="235">
        <f>ROUND(I714*H714,2)</f>
        <v>0</v>
      </c>
      <c r="K714" s="231" t="s">
        <v>385</v>
      </c>
      <c r="L714" s="45"/>
      <c r="M714" s="236" t="s">
        <v>1</v>
      </c>
      <c r="N714" s="237" t="s">
        <v>41</v>
      </c>
      <c r="O714" s="92"/>
      <c r="P714" s="238">
        <f>O714*H714</f>
        <v>0</v>
      </c>
      <c r="Q714" s="238">
        <v>0</v>
      </c>
      <c r="R714" s="238">
        <f>Q714*H714</f>
        <v>0</v>
      </c>
      <c r="S714" s="238">
        <v>0</v>
      </c>
      <c r="T714" s="239">
        <f>S714*H714</f>
        <v>0</v>
      </c>
      <c r="U714" s="39"/>
      <c r="V714" s="39"/>
      <c r="W714" s="39"/>
      <c r="X714" s="39"/>
      <c r="Y714" s="39"/>
      <c r="Z714" s="39"/>
      <c r="AA714" s="39"/>
      <c r="AB714" s="39"/>
      <c r="AC714" s="39"/>
      <c r="AD714" s="39"/>
      <c r="AE714" s="39"/>
      <c r="AR714" s="240" t="s">
        <v>530</v>
      </c>
      <c r="AT714" s="240" t="s">
        <v>352</v>
      </c>
      <c r="AU714" s="240" t="s">
        <v>86</v>
      </c>
      <c r="AY714" s="18" t="s">
        <v>350</v>
      </c>
      <c r="BE714" s="241">
        <f>IF(N714="základní",J714,0)</f>
        <v>0</v>
      </c>
      <c r="BF714" s="241">
        <f>IF(N714="snížená",J714,0)</f>
        <v>0</v>
      </c>
      <c r="BG714" s="241">
        <f>IF(N714="zákl. přenesená",J714,0)</f>
        <v>0</v>
      </c>
      <c r="BH714" s="241">
        <f>IF(N714="sníž. přenesená",J714,0)</f>
        <v>0</v>
      </c>
      <c r="BI714" s="241">
        <f>IF(N714="nulová",J714,0)</f>
        <v>0</v>
      </c>
      <c r="BJ714" s="18" t="s">
        <v>84</v>
      </c>
      <c r="BK714" s="241">
        <f>ROUND(I714*H714,2)</f>
        <v>0</v>
      </c>
      <c r="BL714" s="18" t="s">
        <v>530</v>
      </c>
      <c r="BM714" s="240" t="s">
        <v>3089</v>
      </c>
    </row>
    <row r="715" s="2" customFormat="1">
      <c r="A715" s="39"/>
      <c r="B715" s="40"/>
      <c r="C715" s="41"/>
      <c r="D715" s="242" t="s">
        <v>359</v>
      </c>
      <c r="E715" s="41"/>
      <c r="F715" s="243" t="s">
        <v>9032</v>
      </c>
      <c r="G715" s="41"/>
      <c r="H715" s="41"/>
      <c r="I715" s="244"/>
      <c r="J715" s="41"/>
      <c r="K715" s="41"/>
      <c r="L715" s="45"/>
      <c r="M715" s="245"/>
      <c r="N715" s="246"/>
      <c r="O715" s="92"/>
      <c r="P715" s="92"/>
      <c r="Q715" s="92"/>
      <c r="R715" s="92"/>
      <c r="S715" s="92"/>
      <c r="T715" s="93"/>
      <c r="U715" s="39"/>
      <c r="V715" s="39"/>
      <c r="W715" s="39"/>
      <c r="X715" s="39"/>
      <c r="Y715" s="39"/>
      <c r="Z715" s="39"/>
      <c r="AA715" s="39"/>
      <c r="AB715" s="39"/>
      <c r="AC715" s="39"/>
      <c r="AD715" s="39"/>
      <c r="AE715" s="39"/>
      <c r="AT715" s="18" t="s">
        <v>359</v>
      </c>
      <c r="AU715" s="18" t="s">
        <v>86</v>
      </c>
    </row>
    <row r="716" s="15" customFormat="1">
      <c r="A716" s="15"/>
      <c r="B716" s="269"/>
      <c r="C716" s="270"/>
      <c r="D716" s="242" t="s">
        <v>361</v>
      </c>
      <c r="E716" s="271" t="s">
        <v>1</v>
      </c>
      <c r="F716" s="272" t="s">
        <v>8764</v>
      </c>
      <c r="G716" s="270"/>
      <c r="H716" s="271" t="s">
        <v>1</v>
      </c>
      <c r="I716" s="273"/>
      <c r="J716" s="270"/>
      <c r="K716" s="270"/>
      <c r="L716" s="274"/>
      <c r="M716" s="275"/>
      <c r="N716" s="276"/>
      <c r="O716" s="276"/>
      <c r="P716" s="276"/>
      <c r="Q716" s="276"/>
      <c r="R716" s="276"/>
      <c r="S716" s="276"/>
      <c r="T716" s="277"/>
      <c r="U716" s="15"/>
      <c r="V716" s="15"/>
      <c r="W716" s="15"/>
      <c r="X716" s="15"/>
      <c r="Y716" s="15"/>
      <c r="Z716" s="15"/>
      <c r="AA716" s="15"/>
      <c r="AB716" s="15"/>
      <c r="AC716" s="15"/>
      <c r="AD716" s="15"/>
      <c r="AE716" s="15"/>
      <c r="AT716" s="278" t="s">
        <v>361</v>
      </c>
      <c r="AU716" s="278" t="s">
        <v>86</v>
      </c>
      <c r="AV716" s="15" t="s">
        <v>84</v>
      </c>
      <c r="AW716" s="15" t="s">
        <v>32</v>
      </c>
      <c r="AX716" s="15" t="s">
        <v>76</v>
      </c>
      <c r="AY716" s="278" t="s">
        <v>350</v>
      </c>
    </row>
    <row r="717" s="13" customFormat="1">
      <c r="A717" s="13"/>
      <c r="B717" s="247"/>
      <c r="C717" s="248"/>
      <c r="D717" s="242" t="s">
        <v>361</v>
      </c>
      <c r="E717" s="249" t="s">
        <v>1</v>
      </c>
      <c r="F717" s="250" t="s">
        <v>462</v>
      </c>
      <c r="G717" s="248"/>
      <c r="H717" s="251">
        <v>7</v>
      </c>
      <c r="I717" s="252"/>
      <c r="J717" s="248"/>
      <c r="K717" s="248"/>
      <c r="L717" s="253"/>
      <c r="M717" s="254"/>
      <c r="N717" s="255"/>
      <c r="O717" s="255"/>
      <c r="P717" s="255"/>
      <c r="Q717" s="255"/>
      <c r="R717" s="255"/>
      <c r="S717" s="255"/>
      <c r="T717" s="256"/>
      <c r="U717" s="13"/>
      <c r="V717" s="13"/>
      <c r="W717" s="13"/>
      <c r="X717" s="13"/>
      <c r="Y717" s="13"/>
      <c r="Z717" s="13"/>
      <c r="AA717" s="13"/>
      <c r="AB717" s="13"/>
      <c r="AC717" s="13"/>
      <c r="AD717" s="13"/>
      <c r="AE717" s="13"/>
      <c r="AT717" s="257" t="s">
        <v>361</v>
      </c>
      <c r="AU717" s="257" t="s">
        <v>86</v>
      </c>
      <c r="AV717" s="13" t="s">
        <v>86</v>
      </c>
      <c r="AW717" s="13" t="s">
        <v>32</v>
      </c>
      <c r="AX717" s="13" t="s">
        <v>76</v>
      </c>
      <c r="AY717" s="257" t="s">
        <v>350</v>
      </c>
    </row>
    <row r="718" s="14" customFormat="1">
      <c r="A718" s="14"/>
      <c r="B718" s="258"/>
      <c r="C718" s="259"/>
      <c r="D718" s="242" t="s">
        <v>361</v>
      </c>
      <c r="E718" s="260" t="s">
        <v>1</v>
      </c>
      <c r="F718" s="261" t="s">
        <v>364</v>
      </c>
      <c r="G718" s="259"/>
      <c r="H718" s="262">
        <v>7</v>
      </c>
      <c r="I718" s="263"/>
      <c r="J718" s="259"/>
      <c r="K718" s="259"/>
      <c r="L718" s="264"/>
      <c r="M718" s="265"/>
      <c r="N718" s="266"/>
      <c r="O718" s="266"/>
      <c r="P718" s="266"/>
      <c r="Q718" s="266"/>
      <c r="R718" s="266"/>
      <c r="S718" s="266"/>
      <c r="T718" s="267"/>
      <c r="U718" s="14"/>
      <c r="V718" s="14"/>
      <c r="W718" s="14"/>
      <c r="X718" s="14"/>
      <c r="Y718" s="14"/>
      <c r="Z718" s="14"/>
      <c r="AA718" s="14"/>
      <c r="AB718" s="14"/>
      <c r="AC718" s="14"/>
      <c r="AD718" s="14"/>
      <c r="AE718" s="14"/>
      <c r="AT718" s="268" t="s">
        <v>361</v>
      </c>
      <c r="AU718" s="268" t="s">
        <v>86</v>
      </c>
      <c r="AV718" s="14" t="s">
        <v>357</v>
      </c>
      <c r="AW718" s="14" t="s">
        <v>32</v>
      </c>
      <c r="AX718" s="14" t="s">
        <v>84</v>
      </c>
      <c r="AY718" s="268" t="s">
        <v>350</v>
      </c>
    </row>
    <row r="719" s="2" customFormat="1" ht="33" customHeight="1">
      <c r="A719" s="39"/>
      <c r="B719" s="40"/>
      <c r="C719" s="229" t="s">
        <v>2267</v>
      </c>
      <c r="D719" s="229" t="s">
        <v>352</v>
      </c>
      <c r="E719" s="230" t="s">
        <v>9033</v>
      </c>
      <c r="F719" s="231" t="s">
        <v>9034</v>
      </c>
      <c r="G719" s="232" t="s">
        <v>914</v>
      </c>
      <c r="H719" s="233">
        <v>7</v>
      </c>
      <c r="I719" s="234"/>
      <c r="J719" s="235">
        <f>ROUND(I719*H719,2)</f>
        <v>0</v>
      </c>
      <c r="K719" s="231" t="s">
        <v>385</v>
      </c>
      <c r="L719" s="45"/>
      <c r="M719" s="236" t="s">
        <v>1</v>
      </c>
      <c r="N719" s="237" t="s">
        <v>41</v>
      </c>
      <c r="O719" s="92"/>
      <c r="P719" s="238">
        <f>O719*H719</f>
        <v>0</v>
      </c>
      <c r="Q719" s="238">
        <v>0</v>
      </c>
      <c r="R719" s="238">
        <f>Q719*H719</f>
        <v>0</v>
      </c>
      <c r="S719" s="238">
        <v>0</v>
      </c>
      <c r="T719" s="239">
        <f>S719*H719</f>
        <v>0</v>
      </c>
      <c r="U719" s="39"/>
      <c r="V719" s="39"/>
      <c r="W719" s="39"/>
      <c r="X719" s="39"/>
      <c r="Y719" s="39"/>
      <c r="Z719" s="39"/>
      <c r="AA719" s="39"/>
      <c r="AB719" s="39"/>
      <c r="AC719" s="39"/>
      <c r="AD719" s="39"/>
      <c r="AE719" s="39"/>
      <c r="AR719" s="240" t="s">
        <v>530</v>
      </c>
      <c r="AT719" s="240" t="s">
        <v>352</v>
      </c>
      <c r="AU719" s="240" t="s">
        <v>86</v>
      </c>
      <c r="AY719" s="18" t="s">
        <v>350</v>
      </c>
      <c r="BE719" s="241">
        <f>IF(N719="základní",J719,0)</f>
        <v>0</v>
      </c>
      <c r="BF719" s="241">
        <f>IF(N719="snížená",J719,0)</f>
        <v>0</v>
      </c>
      <c r="BG719" s="241">
        <f>IF(N719="zákl. přenesená",J719,0)</f>
        <v>0</v>
      </c>
      <c r="BH719" s="241">
        <f>IF(N719="sníž. přenesená",J719,0)</f>
        <v>0</v>
      </c>
      <c r="BI719" s="241">
        <f>IF(N719="nulová",J719,0)</f>
        <v>0</v>
      </c>
      <c r="BJ719" s="18" t="s">
        <v>84</v>
      </c>
      <c r="BK719" s="241">
        <f>ROUND(I719*H719,2)</f>
        <v>0</v>
      </c>
      <c r="BL719" s="18" t="s">
        <v>530</v>
      </c>
      <c r="BM719" s="240" t="s">
        <v>3104</v>
      </c>
    </row>
    <row r="720" s="2" customFormat="1">
      <c r="A720" s="39"/>
      <c r="B720" s="40"/>
      <c r="C720" s="41"/>
      <c r="D720" s="242" t="s">
        <v>359</v>
      </c>
      <c r="E720" s="41"/>
      <c r="F720" s="243" t="s">
        <v>9034</v>
      </c>
      <c r="G720" s="41"/>
      <c r="H720" s="41"/>
      <c r="I720" s="244"/>
      <c r="J720" s="41"/>
      <c r="K720" s="41"/>
      <c r="L720" s="45"/>
      <c r="M720" s="245"/>
      <c r="N720" s="246"/>
      <c r="O720" s="92"/>
      <c r="P720" s="92"/>
      <c r="Q720" s="92"/>
      <c r="R720" s="92"/>
      <c r="S720" s="92"/>
      <c r="T720" s="93"/>
      <c r="U720" s="39"/>
      <c r="V720" s="39"/>
      <c r="W720" s="39"/>
      <c r="X720" s="39"/>
      <c r="Y720" s="39"/>
      <c r="Z720" s="39"/>
      <c r="AA720" s="39"/>
      <c r="AB720" s="39"/>
      <c r="AC720" s="39"/>
      <c r="AD720" s="39"/>
      <c r="AE720" s="39"/>
      <c r="AT720" s="18" t="s">
        <v>359</v>
      </c>
      <c r="AU720" s="18" t="s">
        <v>86</v>
      </c>
    </row>
    <row r="721" s="15" customFormat="1">
      <c r="A721" s="15"/>
      <c r="B721" s="269"/>
      <c r="C721" s="270"/>
      <c r="D721" s="242" t="s">
        <v>361</v>
      </c>
      <c r="E721" s="271" t="s">
        <v>1</v>
      </c>
      <c r="F721" s="272" t="s">
        <v>8733</v>
      </c>
      <c r="G721" s="270"/>
      <c r="H721" s="271" t="s">
        <v>1</v>
      </c>
      <c r="I721" s="273"/>
      <c r="J721" s="270"/>
      <c r="K721" s="270"/>
      <c r="L721" s="274"/>
      <c r="M721" s="275"/>
      <c r="N721" s="276"/>
      <c r="O721" s="276"/>
      <c r="P721" s="276"/>
      <c r="Q721" s="276"/>
      <c r="R721" s="276"/>
      <c r="S721" s="276"/>
      <c r="T721" s="277"/>
      <c r="U721" s="15"/>
      <c r="V721" s="15"/>
      <c r="W721" s="15"/>
      <c r="X721" s="15"/>
      <c r="Y721" s="15"/>
      <c r="Z721" s="15"/>
      <c r="AA721" s="15"/>
      <c r="AB721" s="15"/>
      <c r="AC721" s="15"/>
      <c r="AD721" s="15"/>
      <c r="AE721" s="15"/>
      <c r="AT721" s="278" t="s">
        <v>361</v>
      </c>
      <c r="AU721" s="278" t="s">
        <v>86</v>
      </c>
      <c r="AV721" s="15" t="s">
        <v>84</v>
      </c>
      <c r="AW721" s="15" t="s">
        <v>32</v>
      </c>
      <c r="AX721" s="15" t="s">
        <v>76</v>
      </c>
      <c r="AY721" s="278" t="s">
        <v>350</v>
      </c>
    </row>
    <row r="722" s="13" customFormat="1">
      <c r="A722" s="13"/>
      <c r="B722" s="247"/>
      <c r="C722" s="248"/>
      <c r="D722" s="242" t="s">
        <v>361</v>
      </c>
      <c r="E722" s="249" t="s">
        <v>1</v>
      </c>
      <c r="F722" s="250" t="s">
        <v>462</v>
      </c>
      <c r="G722" s="248"/>
      <c r="H722" s="251">
        <v>7</v>
      </c>
      <c r="I722" s="252"/>
      <c r="J722" s="248"/>
      <c r="K722" s="248"/>
      <c r="L722" s="253"/>
      <c r="M722" s="254"/>
      <c r="N722" s="255"/>
      <c r="O722" s="255"/>
      <c r="P722" s="255"/>
      <c r="Q722" s="255"/>
      <c r="R722" s="255"/>
      <c r="S722" s="255"/>
      <c r="T722" s="256"/>
      <c r="U722" s="13"/>
      <c r="V722" s="13"/>
      <c r="W722" s="13"/>
      <c r="X722" s="13"/>
      <c r="Y722" s="13"/>
      <c r="Z722" s="13"/>
      <c r="AA722" s="13"/>
      <c r="AB722" s="13"/>
      <c r="AC722" s="13"/>
      <c r="AD722" s="13"/>
      <c r="AE722" s="13"/>
      <c r="AT722" s="257" t="s">
        <v>361</v>
      </c>
      <c r="AU722" s="257" t="s">
        <v>86</v>
      </c>
      <c r="AV722" s="13" t="s">
        <v>86</v>
      </c>
      <c r="AW722" s="13" t="s">
        <v>32</v>
      </c>
      <c r="AX722" s="13" t="s">
        <v>76</v>
      </c>
      <c r="AY722" s="257" t="s">
        <v>350</v>
      </c>
    </row>
    <row r="723" s="14" customFormat="1">
      <c r="A723" s="14"/>
      <c r="B723" s="258"/>
      <c r="C723" s="259"/>
      <c r="D723" s="242" t="s">
        <v>361</v>
      </c>
      <c r="E723" s="260" t="s">
        <v>1</v>
      </c>
      <c r="F723" s="261" t="s">
        <v>364</v>
      </c>
      <c r="G723" s="259"/>
      <c r="H723" s="262">
        <v>7</v>
      </c>
      <c r="I723" s="263"/>
      <c r="J723" s="259"/>
      <c r="K723" s="259"/>
      <c r="L723" s="264"/>
      <c r="M723" s="265"/>
      <c r="N723" s="266"/>
      <c r="O723" s="266"/>
      <c r="P723" s="266"/>
      <c r="Q723" s="266"/>
      <c r="R723" s="266"/>
      <c r="S723" s="266"/>
      <c r="T723" s="267"/>
      <c r="U723" s="14"/>
      <c r="V723" s="14"/>
      <c r="W723" s="14"/>
      <c r="X723" s="14"/>
      <c r="Y723" s="14"/>
      <c r="Z723" s="14"/>
      <c r="AA723" s="14"/>
      <c r="AB723" s="14"/>
      <c r="AC723" s="14"/>
      <c r="AD723" s="14"/>
      <c r="AE723" s="14"/>
      <c r="AT723" s="268" t="s">
        <v>361</v>
      </c>
      <c r="AU723" s="268" t="s">
        <v>86</v>
      </c>
      <c r="AV723" s="14" t="s">
        <v>357</v>
      </c>
      <c r="AW723" s="14" t="s">
        <v>32</v>
      </c>
      <c r="AX723" s="14" t="s">
        <v>84</v>
      </c>
      <c r="AY723" s="268" t="s">
        <v>350</v>
      </c>
    </row>
    <row r="724" s="2" customFormat="1" ht="33" customHeight="1">
      <c r="A724" s="39"/>
      <c r="B724" s="40"/>
      <c r="C724" s="229" t="s">
        <v>2282</v>
      </c>
      <c r="D724" s="229" t="s">
        <v>352</v>
      </c>
      <c r="E724" s="230" t="s">
        <v>9035</v>
      </c>
      <c r="F724" s="231" t="s">
        <v>9036</v>
      </c>
      <c r="G724" s="232" t="s">
        <v>914</v>
      </c>
      <c r="H724" s="233">
        <v>4</v>
      </c>
      <c r="I724" s="234"/>
      <c r="J724" s="235">
        <f>ROUND(I724*H724,2)</f>
        <v>0</v>
      </c>
      <c r="K724" s="231" t="s">
        <v>385</v>
      </c>
      <c r="L724" s="45"/>
      <c r="M724" s="236" t="s">
        <v>1</v>
      </c>
      <c r="N724" s="237" t="s">
        <v>41</v>
      </c>
      <c r="O724" s="92"/>
      <c r="P724" s="238">
        <f>O724*H724</f>
        <v>0</v>
      </c>
      <c r="Q724" s="238">
        <v>0</v>
      </c>
      <c r="R724" s="238">
        <f>Q724*H724</f>
        <v>0</v>
      </c>
      <c r="S724" s="238">
        <v>0</v>
      </c>
      <c r="T724" s="239">
        <f>S724*H724</f>
        <v>0</v>
      </c>
      <c r="U724" s="39"/>
      <c r="V724" s="39"/>
      <c r="W724" s="39"/>
      <c r="X724" s="39"/>
      <c r="Y724" s="39"/>
      <c r="Z724" s="39"/>
      <c r="AA724" s="39"/>
      <c r="AB724" s="39"/>
      <c r="AC724" s="39"/>
      <c r="AD724" s="39"/>
      <c r="AE724" s="39"/>
      <c r="AR724" s="240" t="s">
        <v>530</v>
      </c>
      <c r="AT724" s="240" t="s">
        <v>352</v>
      </c>
      <c r="AU724" s="240" t="s">
        <v>86</v>
      </c>
      <c r="AY724" s="18" t="s">
        <v>350</v>
      </c>
      <c r="BE724" s="241">
        <f>IF(N724="základní",J724,0)</f>
        <v>0</v>
      </c>
      <c r="BF724" s="241">
        <f>IF(N724="snížená",J724,0)</f>
        <v>0</v>
      </c>
      <c r="BG724" s="241">
        <f>IF(N724="zákl. přenesená",J724,0)</f>
        <v>0</v>
      </c>
      <c r="BH724" s="241">
        <f>IF(N724="sníž. přenesená",J724,0)</f>
        <v>0</v>
      </c>
      <c r="BI724" s="241">
        <f>IF(N724="nulová",J724,0)</f>
        <v>0</v>
      </c>
      <c r="BJ724" s="18" t="s">
        <v>84</v>
      </c>
      <c r="BK724" s="241">
        <f>ROUND(I724*H724,2)</f>
        <v>0</v>
      </c>
      <c r="BL724" s="18" t="s">
        <v>530</v>
      </c>
      <c r="BM724" s="240" t="s">
        <v>3120</v>
      </c>
    </row>
    <row r="725" s="2" customFormat="1">
      <c r="A725" s="39"/>
      <c r="B725" s="40"/>
      <c r="C725" s="41"/>
      <c r="D725" s="242" t="s">
        <v>359</v>
      </c>
      <c r="E725" s="41"/>
      <c r="F725" s="243" t="s">
        <v>9036</v>
      </c>
      <c r="G725" s="41"/>
      <c r="H725" s="41"/>
      <c r="I725" s="244"/>
      <c r="J725" s="41"/>
      <c r="K725" s="41"/>
      <c r="L725" s="45"/>
      <c r="M725" s="245"/>
      <c r="N725" s="246"/>
      <c r="O725" s="92"/>
      <c r="P725" s="92"/>
      <c r="Q725" s="92"/>
      <c r="R725" s="92"/>
      <c r="S725" s="92"/>
      <c r="T725" s="93"/>
      <c r="U725" s="39"/>
      <c r="V725" s="39"/>
      <c r="W725" s="39"/>
      <c r="X725" s="39"/>
      <c r="Y725" s="39"/>
      <c r="Z725" s="39"/>
      <c r="AA725" s="39"/>
      <c r="AB725" s="39"/>
      <c r="AC725" s="39"/>
      <c r="AD725" s="39"/>
      <c r="AE725" s="39"/>
      <c r="AT725" s="18" t="s">
        <v>359</v>
      </c>
      <c r="AU725" s="18" t="s">
        <v>86</v>
      </c>
    </row>
    <row r="726" s="15" customFormat="1">
      <c r="A726" s="15"/>
      <c r="B726" s="269"/>
      <c r="C726" s="270"/>
      <c r="D726" s="242" t="s">
        <v>361</v>
      </c>
      <c r="E726" s="271" t="s">
        <v>1</v>
      </c>
      <c r="F726" s="272" t="s">
        <v>8733</v>
      </c>
      <c r="G726" s="270"/>
      <c r="H726" s="271" t="s">
        <v>1</v>
      </c>
      <c r="I726" s="273"/>
      <c r="J726" s="270"/>
      <c r="K726" s="270"/>
      <c r="L726" s="274"/>
      <c r="M726" s="275"/>
      <c r="N726" s="276"/>
      <c r="O726" s="276"/>
      <c r="P726" s="276"/>
      <c r="Q726" s="276"/>
      <c r="R726" s="276"/>
      <c r="S726" s="276"/>
      <c r="T726" s="277"/>
      <c r="U726" s="15"/>
      <c r="V726" s="15"/>
      <c r="W726" s="15"/>
      <c r="X726" s="15"/>
      <c r="Y726" s="15"/>
      <c r="Z726" s="15"/>
      <c r="AA726" s="15"/>
      <c r="AB726" s="15"/>
      <c r="AC726" s="15"/>
      <c r="AD726" s="15"/>
      <c r="AE726" s="15"/>
      <c r="AT726" s="278" t="s">
        <v>361</v>
      </c>
      <c r="AU726" s="278" t="s">
        <v>86</v>
      </c>
      <c r="AV726" s="15" t="s">
        <v>84</v>
      </c>
      <c r="AW726" s="15" t="s">
        <v>32</v>
      </c>
      <c r="AX726" s="15" t="s">
        <v>76</v>
      </c>
      <c r="AY726" s="278" t="s">
        <v>350</v>
      </c>
    </row>
    <row r="727" s="13" customFormat="1">
      <c r="A727" s="13"/>
      <c r="B727" s="247"/>
      <c r="C727" s="248"/>
      <c r="D727" s="242" t="s">
        <v>361</v>
      </c>
      <c r="E727" s="249" t="s">
        <v>1</v>
      </c>
      <c r="F727" s="250" t="s">
        <v>357</v>
      </c>
      <c r="G727" s="248"/>
      <c r="H727" s="251">
        <v>4</v>
      </c>
      <c r="I727" s="252"/>
      <c r="J727" s="248"/>
      <c r="K727" s="248"/>
      <c r="L727" s="253"/>
      <c r="M727" s="254"/>
      <c r="N727" s="255"/>
      <c r="O727" s="255"/>
      <c r="P727" s="255"/>
      <c r="Q727" s="255"/>
      <c r="R727" s="255"/>
      <c r="S727" s="255"/>
      <c r="T727" s="256"/>
      <c r="U727" s="13"/>
      <c r="V727" s="13"/>
      <c r="W727" s="13"/>
      <c r="X727" s="13"/>
      <c r="Y727" s="13"/>
      <c r="Z727" s="13"/>
      <c r="AA727" s="13"/>
      <c r="AB727" s="13"/>
      <c r="AC727" s="13"/>
      <c r="AD727" s="13"/>
      <c r="AE727" s="13"/>
      <c r="AT727" s="257" t="s">
        <v>361</v>
      </c>
      <c r="AU727" s="257" t="s">
        <v>86</v>
      </c>
      <c r="AV727" s="13" t="s">
        <v>86</v>
      </c>
      <c r="AW727" s="13" t="s">
        <v>32</v>
      </c>
      <c r="AX727" s="13" t="s">
        <v>76</v>
      </c>
      <c r="AY727" s="257" t="s">
        <v>350</v>
      </c>
    </row>
    <row r="728" s="14" customFormat="1">
      <c r="A728" s="14"/>
      <c r="B728" s="258"/>
      <c r="C728" s="259"/>
      <c r="D728" s="242" t="s">
        <v>361</v>
      </c>
      <c r="E728" s="260" t="s">
        <v>1</v>
      </c>
      <c r="F728" s="261" t="s">
        <v>364</v>
      </c>
      <c r="G728" s="259"/>
      <c r="H728" s="262">
        <v>4</v>
      </c>
      <c r="I728" s="263"/>
      <c r="J728" s="259"/>
      <c r="K728" s="259"/>
      <c r="L728" s="264"/>
      <c r="M728" s="265"/>
      <c r="N728" s="266"/>
      <c r="O728" s="266"/>
      <c r="P728" s="266"/>
      <c r="Q728" s="266"/>
      <c r="R728" s="266"/>
      <c r="S728" s="266"/>
      <c r="T728" s="267"/>
      <c r="U728" s="14"/>
      <c r="V728" s="14"/>
      <c r="W728" s="14"/>
      <c r="X728" s="14"/>
      <c r="Y728" s="14"/>
      <c r="Z728" s="14"/>
      <c r="AA728" s="14"/>
      <c r="AB728" s="14"/>
      <c r="AC728" s="14"/>
      <c r="AD728" s="14"/>
      <c r="AE728" s="14"/>
      <c r="AT728" s="268" t="s">
        <v>361</v>
      </c>
      <c r="AU728" s="268" t="s">
        <v>86</v>
      </c>
      <c r="AV728" s="14" t="s">
        <v>357</v>
      </c>
      <c r="AW728" s="14" t="s">
        <v>32</v>
      </c>
      <c r="AX728" s="14" t="s">
        <v>84</v>
      </c>
      <c r="AY728" s="268" t="s">
        <v>350</v>
      </c>
    </row>
    <row r="729" s="2" customFormat="1" ht="24.15" customHeight="1">
      <c r="A729" s="39"/>
      <c r="B729" s="40"/>
      <c r="C729" s="229" t="s">
        <v>2293</v>
      </c>
      <c r="D729" s="229" t="s">
        <v>352</v>
      </c>
      <c r="E729" s="230" t="s">
        <v>9037</v>
      </c>
      <c r="F729" s="231" t="s">
        <v>9038</v>
      </c>
      <c r="G729" s="232" t="s">
        <v>914</v>
      </c>
      <c r="H729" s="233">
        <v>4</v>
      </c>
      <c r="I729" s="234"/>
      <c r="J729" s="235">
        <f>ROUND(I729*H729,2)</f>
        <v>0</v>
      </c>
      <c r="K729" s="231" t="s">
        <v>385</v>
      </c>
      <c r="L729" s="45"/>
      <c r="M729" s="236" t="s">
        <v>1</v>
      </c>
      <c r="N729" s="237" t="s">
        <v>41</v>
      </c>
      <c r="O729" s="92"/>
      <c r="P729" s="238">
        <f>O729*H729</f>
        <v>0</v>
      </c>
      <c r="Q729" s="238">
        <v>0</v>
      </c>
      <c r="R729" s="238">
        <f>Q729*H729</f>
        <v>0</v>
      </c>
      <c r="S729" s="238">
        <v>0</v>
      </c>
      <c r="T729" s="239">
        <f>S729*H729</f>
        <v>0</v>
      </c>
      <c r="U729" s="39"/>
      <c r="V729" s="39"/>
      <c r="W729" s="39"/>
      <c r="X729" s="39"/>
      <c r="Y729" s="39"/>
      <c r="Z729" s="39"/>
      <c r="AA729" s="39"/>
      <c r="AB729" s="39"/>
      <c r="AC729" s="39"/>
      <c r="AD729" s="39"/>
      <c r="AE729" s="39"/>
      <c r="AR729" s="240" t="s">
        <v>530</v>
      </c>
      <c r="AT729" s="240" t="s">
        <v>352</v>
      </c>
      <c r="AU729" s="240" t="s">
        <v>86</v>
      </c>
      <c r="AY729" s="18" t="s">
        <v>350</v>
      </c>
      <c r="BE729" s="241">
        <f>IF(N729="základní",J729,0)</f>
        <v>0</v>
      </c>
      <c r="BF729" s="241">
        <f>IF(N729="snížená",J729,0)</f>
        <v>0</v>
      </c>
      <c r="BG729" s="241">
        <f>IF(N729="zákl. přenesená",J729,0)</f>
        <v>0</v>
      </c>
      <c r="BH729" s="241">
        <f>IF(N729="sníž. přenesená",J729,0)</f>
        <v>0</v>
      </c>
      <c r="BI729" s="241">
        <f>IF(N729="nulová",J729,0)</f>
        <v>0</v>
      </c>
      <c r="BJ729" s="18" t="s">
        <v>84</v>
      </c>
      <c r="BK729" s="241">
        <f>ROUND(I729*H729,2)</f>
        <v>0</v>
      </c>
      <c r="BL729" s="18" t="s">
        <v>530</v>
      </c>
      <c r="BM729" s="240" t="s">
        <v>3137</v>
      </c>
    </row>
    <row r="730" s="2" customFormat="1">
      <c r="A730" s="39"/>
      <c r="B730" s="40"/>
      <c r="C730" s="41"/>
      <c r="D730" s="242" t="s">
        <v>359</v>
      </c>
      <c r="E730" s="41"/>
      <c r="F730" s="243" t="s">
        <v>9038</v>
      </c>
      <c r="G730" s="41"/>
      <c r="H730" s="41"/>
      <c r="I730" s="244"/>
      <c r="J730" s="41"/>
      <c r="K730" s="41"/>
      <c r="L730" s="45"/>
      <c r="M730" s="245"/>
      <c r="N730" s="246"/>
      <c r="O730" s="92"/>
      <c r="P730" s="92"/>
      <c r="Q730" s="92"/>
      <c r="R730" s="92"/>
      <c r="S730" s="92"/>
      <c r="T730" s="93"/>
      <c r="U730" s="39"/>
      <c r="V730" s="39"/>
      <c r="W730" s="39"/>
      <c r="X730" s="39"/>
      <c r="Y730" s="39"/>
      <c r="Z730" s="39"/>
      <c r="AA730" s="39"/>
      <c r="AB730" s="39"/>
      <c r="AC730" s="39"/>
      <c r="AD730" s="39"/>
      <c r="AE730" s="39"/>
      <c r="AT730" s="18" t="s">
        <v>359</v>
      </c>
      <c r="AU730" s="18" t="s">
        <v>86</v>
      </c>
    </row>
    <row r="731" s="15" customFormat="1">
      <c r="A731" s="15"/>
      <c r="B731" s="269"/>
      <c r="C731" s="270"/>
      <c r="D731" s="242" t="s">
        <v>361</v>
      </c>
      <c r="E731" s="271" t="s">
        <v>1</v>
      </c>
      <c r="F731" s="272" t="s">
        <v>8764</v>
      </c>
      <c r="G731" s="270"/>
      <c r="H731" s="271" t="s">
        <v>1</v>
      </c>
      <c r="I731" s="273"/>
      <c r="J731" s="270"/>
      <c r="K731" s="270"/>
      <c r="L731" s="274"/>
      <c r="M731" s="275"/>
      <c r="N731" s="276"/>
      <c r="O731" s="276"/>
      <c r="P731" s="276"/>
      <c r="Q731" s="276"/>
      <c r="R731" s="276"/>
      <c r="S731" s="276"/>
      <c r="T731" s="277"/>
      <c r="U731" s="15"/>
      <c r="V731" s="15"/>
      <c r="W731" s="15"/>
      <c r="X731" s="15"/>
      <c r="Y731" s="15"/>
      <c r="Z731" s="15"/>
      <c r="AA731" s="15"/>
      <c r="AB731" s="15"/>
      <c r="AC731" s="15"/>
      <c r="AD731" s="15"/>
      <c r="AE731" s="15"/>
      <c r="AT731" s="278" t="s">
        <v>361</v>
      </c>
      <c r="AU731" s="278" t="s">
        <v>86</v>
      </c>
      <c r="AV731" s="15" t="s">
        <v>84</v>
      </c>
      <c r="AW731" s="15" t="s">
        <v>32</v>
      </c>
      <c r="AX731" s="15" t="s">
        <v>76</v>
      </c>
      <c r="AY731" s="278" t="s">
        <v>350</v>
      </c>
    </row>
    <row r="732" s="13" customFormat="1">
      <c r="A732" s="13"/>
      <c r="B732" s="247"/>
      <c r="C732" s="248"/>
      <c r="D732" s="242" t="s">
        <v>361</v>
      </c>
      <c r="E732" s="249" t="s">
        <v>1</v>
      </c>
      <c r="F732" s="250" t="s">
        <v>357</v>
      </c>
      <c r="G732" s="248"/>
      <c r="H732" s="251">
        <v>4</v>
      </c>
      <c r="I732" s="252"/>
      <c r="J732" s="248"/>
      <c r="K732" s="248"/>
      <c r="L732" s="253"/>
      <c r="M732" s="254"/>
      <c r="N732" s="255"/>
      <c r="O732" s="255"/>
      <c r="P732" s="255"/>
      <c r="Q732" s="255"/>
      <c r="R732" s="255"/>
      <c r="S732" s="255"/>
      <c r="T732" s="256"/>
      <c r="U732" s="13"/>
      <c r="V732" s="13"/>
      <c r="W732" s="13"/>
      <c r="X732" s="13"/>
      <c r="Y732" s="13"/>
      <c r="Z732" s="13"/>
      <c r="AA732" s="13"/>
      <c r="AB732" s="13"/>
      <c r="AC732" s="13"/>
      <c r="AD732" s="13"/>
      <c r="AE732" s="13"/>
      <c r="AT732" s="257" t="s">
        <v>361</v>
      </c>
      <c r="AU732" s="257" t="s">
        <v>86</v>
      </c>
      <c r="AV732" s="13" t="s">
        <v>86</v>
      </c>
      <c r="AW732" s="13" t="s">
        <v>32</v>
      </c>
      <c r="AX732" s="13" t="s">
        <v>76</v>
      </c>
      <c r="AY732" s="257" t="s">
        <v>350</v>
      </c>
    </row>
    <row r="733" s="14" customFormat="1">
      <c r="A733" s="14"/>
      <c r="B733" s="258"/>
      <c r="C733" s="259"/>
      <c r="D733" s="242" t="s">
        <v>361</v>
      </c>
      <c r="E733" s="260" t="s">
        <v>1</v>
      </c>
      <c r="F733" s="261" t="s">
        <v>364</v>
      </c>
      <c r="G733" s="259"/>
      <c r="H733" s="262">
        <v>4</v>
      </c>
      <c r="I733" s="263"/>
      <c r="J733" s="259"/>
      <c r="K733" s="259"/>
      <c r="L733" s="264"/>
      <c r="M733" s="265"/>
      <c r="N733" s="266"/>
      <c r="O733" s="266"/>
      <c r="P733" s="266"/>
      <c r="Q733" s="266"/>
      <c r="R733" s="266"/>
      <c r="S733" s="266"/>
      <c r="T733" s="267"/>
      <c r="U733" s="14"/>
      <c r="V733" s="14"/>
      <c r="W733" s="14"/>
      <c r="X733" s="14"/>
      <c r="Y733" s="14"/>
      <c r="Z733" s="14"/>
      <c r="AA733" s="14"/>
      <c r="AB733" s="14"/>
      <c r="AC733" s="14"/>
      <c r="AD733" s="14"/>
      <c r="AE733" s="14"/>
      <c r="AT733" s="268" t="s">
        <v>361</v>
      </c>
      <c r="AU733" s="268" t="s">
        <v>86</v>
      </c>
      <c r="AV733" s="14" t="s">
        <v>357</v>
      </c>
      <c r="AW733" s="14" t="s">
        <v>32</v>
      </c>
      <c r="AX733" s="14" t="s">
        <v>84</v>
      </c>
      <c r="AY733" s="268" t="s">
        <v>350</v>
      </c>
    </row>
    <row r="734" s="2" customFormat="1" ht="24.15" customHeight="1">
      <c r="A734" s="39"/>
      <c r="B734" s="40"/>
      <c r="C734" s="229" t="s">
        <v>2298</v>
      </c>
      <c r="D734" s="229" t="s">
        <v>352</v>
      </c>
      <c r="E734" s="230" t="s">
        <v>9039</v>
      </c>
      <c r="F734" s="231" t="s">
        <v>9040</v>
      </c>
      <c r="G734" s="232" t="s">
        <v>914</v>
      </c>
      <c r="H734" s="233">
        <v>21</v>
      </c>
      <c r="I734" s="234"/>
      <c r="J734" s="235">
        <f>ROUND(I734*H734,2)</f>
        <v>0</v>
      </c>
      <c r="K734" s="231" t="s">
        <v>385</v>
      </c>
      <c r="L734" s="45"/>
      <c r="M734" s="236" t="s">
        <v>1</v>
      </c>
      <c r="N734" s="237" t="s">
        <v>41</v>
      </c>
      <c r="O734" s="92"/>
      <c r="P734" s="238">
        <f>O734*H734</f>
        <v>0</v>
      </c>
      <c r="Q734" s="238">
        <v>0</v>
      </c>
      <c r="R734" s="238">
        <f>Q734*H734</f>
        <v>0</v>
      </c>
      <c r="S734" s="238">
        <v>0</v>
      </c>
      <c r="T734" s="239">
        <f>S734*H734</f>
        <v>0</v>
      </c>
      <c r="U734" s="39"/>
      <c r="V734" s="39"/>
      <c r="W734" s="39"/>
      <c r="X734" s="39"/>
      <c r="Y734" s="39"/>
      <c r="Z734" s="39"/>
      <c r="AA734" s="39"/>
      <c r="AB734" s="39"/>
      <c r="AC734" s="39"/>
      <c r="AD734" s="39"/>
      <c r="AE734" s="39"/>
      <c r="AR734" s="240" t="s">
        <v>530</v>
      </c>
      <c r="AT734" s="240" t="s">
        <v>352</v>
      </c>
      <c r="AU734" s="240" t="s">
        <v>86</v>
      </c>
      <c r="AY734" s="18" t="s">
        <v>350</v>
      </c>
      <c r="BE734" s="241">
        <f>IF(N734="základní",J734,0)</f>
        <v>0</v>
      </c>
      <c r="BF734" s="241">
        <f>IF(N734="snížená",J734,0)</f>
        <v>0</v>
      </c>
      <c r="BG734" s="241">
        <f>IF(N734="zákl. přenesená",J734,0)</f>
        <v>0</v>
      </c>
      <c r="BH734" s="241">
        <f>IF(N734="sníž. přenesená",J734,0)</f>
        <v>0</v>
      </c>
      <c r="BI734" s="241">
        <f>IF(N734="nulová",J734,0)</f>
        <v>0</v>
      </c>
      <c r="BJ734" s="18" t="s">
        <v>84</v>
      </c>
      <c r="BK734" s="241">
        <f>ROUND(I734*H734,2)</f>
        <v>0</v>
      </c>
      <c r="BL734" s="18" t="s">
        <v>530</v>
      </c>
      <c r="BM734" s="240" t="s">
        <v>3145</v>
      </c>
    </row>
    <row r="735" s="2" customFormat="1">
      <c r="A735" s="39"/>
      <c r="B735" s="40"/>
      <c r="C735" s="41"/>
      <c r="D735" s="242" t="s">
        <v>359</v>
      </c>
      <c r="E735" s="41"/>
      <c r="F735" s="243" t="s">
        <v>9040</v>
      </c>
      <c r="G735" s="41"/>
      <c r="H735" s="41"/>
      <c r="I735" s="244"/>
      <c r="J735" s="41"/>
      <c r="K735" s="41"/>
      <c r="L735" s="45"/>
      <c r="M735" s="245"/>
      <c r="N735" s="246"/>
      <c r="O735" s="92"/>
      <c r="P735" s="92"/>
      <c r="Q735" s="92"/>
      <c r="R735" s="92"/>
      <c r="S735" s="92"/>
      <c r="T735" s="93"/>
      <c r="U735" s="39"/>
      <c r="V735" s="39"/>
      <c r="W735" s="39"/>
      <c r="X735" s="39"/>
      <c r="Y735" s="39"/>
      <c r="Z735" s="39"/>
      <c r="AA735" s="39"/>
      <c r="AB735" s="39"/>
      <c r="AC735" s="39"/>
      <c r="AD735" s="39"/>
      <c r="AE735" s="39"/>
      <c r="AT735" s="18" t="s">
        <v>359</v>
      </c>
      <c r="AU735" s="18" t="s">
        <v>86</v>
      </c>
    </row>
    <row r="736" s="15" customFormat="1">
      <c r="A736" s="15"/>
      <c r="B736" s="269"/>
      <c r="C736" s="270"/>
      <c r="D736" s="242" t="s">
        <v>361</v>
      </c>
      <c r="E736" s="271" t="s">
        <v>1</v>
      </c>
      <c r="F736" s="272" t="s">
        <v>8764</v>
      </c>
      <c r="G736" s="270"/>
      <c r="H736" s="271" t="s">
        <v>1</v>
      </c>
      <c r="I736" s="273"/>
      <c r="J736" s="270"/>
      <c r="K736" s="270"/>
      <c r="L736" s="274"/>
      <c r="M736" s="275"/>
      <c r="N736" s="276"/>
      <c r="O736" s="276"/>
      <c r="P736" s="276"/>
      <c r="Q736" s="276"/>
      <c r="R736" s="276"/>
      <c r="S736" s="276"/>
      <c r="T736" s="277"/>
      <c r="U736" s="15"/>
      <c r="V736" s="15"/>
      <c r="W736" s="15"/>
      <c r="X736" s="15"/>
      <c r="Y736" s="15"/>
      <c r="Z736" s="15"/>
      <c r="AA736" s="15"/>
      <c r="AB736" s="15"/>
      <c r="AC736" s="15"/>
      <c r="AD736" s="15"/>
      <c r="AE736" s="15"/>
      <c r="AT736" s="278" t="s">
        <v>361</v>
      </c>
      <c r="AU736" s="278" t="s">
        <v>86</v>
      </c>
      <c r="AV736" s="15" t="s">
        <v>84</v>
      </c>
      <c r="AW736" s="15" t="s">
        <v>32</v>
      </c>
      <c r="AX736" s="15" t="s">
        <v>76</v>
      </c>
      <c r="AY736" s="278" t="s">
        <v>350</v>
      </c>
    </row>
    <row r="737" s="13" customFormat="1">
      <c r="A737" s="13"/>
      <c r="B737" s="247"/>
      <c r="C737" s="248"/>
      <c r="D737" s="242" t="s">
        <v>361</v>
      </c>
      <c r="E737" s="249" t="s">
        <v>1</v>
      </c>
      <c r="F737" s="250" t="s">
        <v>8978</v>
      </c>
      <c r="G737" s="248"/>
      <c r="H737" s="251">
        <v>21</v>
      </c>
      <c r="I737" s="252"/>
      <c r="J737" s="248"/>
      <c r="K737" s="248"/>
      <c r="L737" s="253"/>
      <c r="M737" s="254"/>
      <c r="N737" s="255"/>
      <c r="O737" s="255"/>
      <c r="P737" s="255"/>
      <c r="Q737" s="255"/>
      <c r="R737" s="255"/>
      <c r="S737" s="255"/>
      <c r="T737" s="256"/>
      <c r="U737" s="13"/>
      <c r="V737" s="13"/>
      <c r="W737" s="13"/>
      <c r="X737" s="13"/>
      <c r="Y737" s="13"/>
      <c r="Z737" s="13"/>
      <c r="AA737" s="13"/>
      <c r="AB737" s="13"/>
      <c r="AC737" s="13"/>
      <c r="AD737" s="13"/>
      <c r="AE737" s="13"/>
      <c r="AT737" s="257" t="s">
        <v>361</v>
      </c>
      <c r="AU737" s="257" t="s">
        <v>86</v>
      </c>
      <c r="AV737" s="13" t="s">
        <v>86</v>
      </c>
      <c r="AW737" s="13" t="s">
        <v>32</v>
      </c>
      <c r="AX737" s="13" t="s">
        <v>76</v>
      </c>
      <c r="AY737" s="257" t="s">
        <v>350</v>
      </c>
    </row>
    <row r="738" s="14" customFormat="1">
      <c r="A738" s="14"/>
      <c r="B738" s="258"/>
      <c r="C738" s="259"/>
      <c r="D738" s="242" t="s">
        <v>361</v>
      </c>
      <c r="E738" s="260" t="s">
        <v>1</v>
      </c>
      <c r="F738" s="261" t="s">
        <v>364</v>
      </c>
      <c r="G738" s="259"/>
      <c r="H738" s="262">
        <v>21</v>
      </c>
      <c r="I738" s="263"/>
      <c r="J738" s="259"/>
      <c r="K738" s="259"/>
      <c r="L738" s="264"/>
      <c r="M738" s="265"/>
      <c r="N738" s="266"/>
      <c r="O738" s="266"/>
      <c r="P738" s="266"/>
      <c r="Q738" s="266"/>
      <c r="R738" s="266"/>
      <c r="S738" s="266"/>
      <c r="T738" s="267"/>
      <c r="U738" s="14"/>
      <c r="V738" s="14"/>
      <c r="W738" s="14"/>
      <c r="X738" s="14"/>
      <c r="Y738" s="14"/>
      <c r="Z738" s="14"/>
      <c r="AA738" s="14"/>
      <c r="AB738" s="14"/>
      <c r="AC738" s="14"/>
      <c r="AD738" s="14"/>
      <c r="AE738" s="14"/>
      <c r="AT738" s="268" t="s">
        <v>361</v>
      </c>
      <c r="AU738" s="268" t="s">
        <v>86</v>
      </c>
      <c r="AV738" s="14" t="s">
        <v>357</v>
      </c>
      <c r="AW738" s="14" t="s">
        <v>32</v>
      </c>
      <c r="AX738" s="14" t="s">
        <v>84</v>
      </c>
      <c r="AY738" s="268" t="s">
        <v>350</v>
      </c>
    </row>
    <row r="739" s="2" customFormat="1" ht="16.5" customHeight="1">
      <c r="A739" s="39"/>
      <c r="B739" s="40"/>
      <c r="C739" s="229" t="s">
        <v>2315</v>
      </c>
      <c r="D739" s="229" t="s">
        <v>352</v>
      </c>
      <c r="E739" s="230" t="s">
        <v>9041</v>
      </c>
      <c r="F739" s="231" t="s">
        <v>9042</v>
      </c>
      <c r="G739" s="232" t="s">
        <v>914</v>
      </c>
      <c r="H739" s="233">
        <v>33</v>
      </c>
      <c r="I739" s="234"/>
      <c r="J739" s="235">
        <f>ROUND(I739*H739,2)</f>
        <v>0</v>
      </c>
      <c r="K739" s="231" t="s">
        <v>385</v>
      </c>
      <c r="L739" s="45"/>
      <c r="M739" s="236" t="s">
        <v>1</v>
      </c>
      <c r="N739" s="237" t="s">
        <v>41</v>
      </c>
      <c r="O739" s="92"/>
      <c r="P739" s="238">
        <f>O739*H739</f>
        <v>0</v>
      </c>
      <c r="Q739" s="238">
        <v>0</v>
      </c>
      <c r="R739" s="238">
        <f>Q739*H739</f>
        <v>0</v>
      </c>
      <c r="S739" s="238">
        <v>0</v>
      </c>
      <c r="T739" s="239">
        <f>S739*H739</f>
        <v>0</v>
      </c>
      <c r="U739" s="39"/>
      <c r="V739" s="39"/>
      <c r="W739" s="39"/>
      <c r="X739" s="39"/>
      <c r="Y739" s="39"/>
      <c r="Z739" s="39"/>
      <c r="AA739" s="39"/>
      <c r="AB739" s="39"/>
      <c r="AC739" s="39"/>
      <c r="AD739" s="39"/>
      <c r="AE739" s="39"/>
      <c r="AR739" s="240" t="s">
        <v>530</v>
      </c>
      <c r="AT739" s="240" t="s">
        <v>352</v>
      </c>
      <c r="AU739" s="240" t="s">
        <v>86</v>
      </c>
      <c r="AY739" s="18" t="s">
        <v>350</v>
      </c>
      <c r="BE739" s="241">
        <f>IF(N739="základní",J739,0)</f>
        <v>0</v>
      </c>
      <c r="BF739" s="241">
        <f>IF(N739="snížená",J739,0)</f>
        <v>0</v>
      </c>
      <c r="BG739" s="241">
        <f>IF(N739="zákl. přenesená",J739,0)</f>
        <v>0</v>
      </c>
      <c r="BH739" s="241">
        <f>IF(N739="sníž. přenesená",J739,0)</f>
        <v>0</v>
      </c>
      <c r="BI739" s="241">
        <f>IF(N739="nulová",J739,0)</f>
        <v>0</v>
      </c>
      <c r="BJ739" s="18" t="s">
        <v>84</v>
      </c>
      <c r="BK739" s="241">
        <f>ROUND(I739*H739,2)</f>
        <v>0</v>
      </c>
      <c r="BL739" s="18" t="s">
        <v>530</v>
      </c>
      <c r="BM739" s="240" t="s">
        <v>3159</v>
      </c>
    </row>
    <row r="740" s="2" customFormat="1">
      <c r="A740" s="39"/>
      <c r="B740" s="40"/>
      <c r="C740" s="41"/>
      <c r="D740" s="242" t="s">
        <v>359</v>
      </c>
      <c r="E740" s="41"/>
      <c r="F740" s="243" t="s">
        <v>9042</v>
      </c>
      <c r="G740" s="41"/>
      <c r="H740" s="41"/>
      <c r="I740" s="244"/>
      <c r="J740" s="41"/>
      <c r="K740" s="41"/>
      <c r="L740" s="45"/>
      <c r="M740" s="245"/>
      <c r="N740" s="246"/>
      <c r="O740" s="92"/>
      <c r="P740" s="92"/>
      <c r="Q740" s="92"/>
      <c r="R740" s="92"/>
      <c r="S740" s="92"/>
      <c r="T740" s="93"/>
      <c r="U740" s="39"/>
      <c r="V740" s="39"/>
      <c r="W740" s="39"/>
      <c r="X740" s="39"/>
      <c r="Y740" s="39"/>
      <c r="Z740" s="39"/>
      <c r="AA740" s="39"/>
      <c r="AB740" s="39"/>
      <c r="AC740" s="39"/>
      <c r="AD740" s="39"/>
      <c r="AE740" s="39"/>
      <c r="AT740" s="18" t="s">
        <v>359</v>
      </c>
      <c r="AU740" s="18" t="s">
        <v>86</v>
      </c>
    </row>
    <row r="741" s="15" customFormat="1">
      <c r="A741" s="15"/>
      <c r="B741" s="269"/>
      <c r="C741" s="270"/>
      <c r="D741" s="242" t="s">
        <v>361</v>
      </c>
      <c r="E741" s="271" t="s">
        <v>1</v>
      </c>
      <c r="F741" s="272" t="s">
        <v>8733</v>
      </c>
      <c r="G741" s="270"/>
      <c r="H741" s="271" t="s">
        <v>1</v>
      </c>
      <c r="I741" s="273"/>
      <c r="J741" s="270"/>
      <c r="K741" s="270"/>
      <c r="L741" s="274"/>
      <c r="M741" s="275"/>
      <c r="N741" s="276"/>
      <c r="O741" s="276"/>
      <c r="P741" s="276"/>
      <c r="Q741" s="276"/>
      <c r="R741" s="276"/>
      <c r="S741" s="276"/>
      <c r="T741" s="277"/>
      <c r="U741" s="15"/>
      <c r="V741" s="15"/>
      <c r="W741" s="15"/>
      <c r="X741" s="15"/>
      <c r="Y741" s="15"/>
      <c r="Z741" s="15"/>
      <c r="AA741" s="15"/>
      <c r="AB741" s="15"/>
      <c r="AC741" s="15"/>
      <c r="AD741" s="15"/>
      <c r="AE741" s="15"/>
      <c r="AT741" s="278" t="s">
        <v>361</v>
      </c>
      <c r="AU741" s="278" t="s">
        <v>86</v>
      </c>
      <c r="AV741" s="15" t="s">
        <v>84</v>
      </c>
      <c r="AW741" s="15" t="s">
        <v>32</v>
      </c>
      <c r="AX741" s="15" t="s">
        <v>76</v>
      </c>
      <c r="AY741" s="278" t="s">
        <v>350</v>
      </c>
    </row>
    <row r="742" s="13" customFormat="1">
      <c r="A742" s="13"/>
      <c r="B742" s="247"/>
      <c r="C742" s="248"/>
      <c r="D742" s="242" t="s">
        <v>361</v>
      </c>
      <c r="E742" s="249" t="s">
        <v>1</v>
      </c>
      <c r="F742" s="250" t="s">
        <v>701</v>
      </c>
      <c r="G742" s="248"/>
      <c r="H742" s="251">
        <v>33</v>
      </c>
      <c r="I742" s="252"/>
      <c r="J742" s="248"/>
      <c r="K742" s="248"/>
      <c r="L742" s="253"/>
      <c r="M742" s="254"/>
      <c r="N742" s="255"/>
      <c r="O742" s="255"/>
      <c r="P742" s="255"/>
      <c r="Q742" s="255"/>
      <c r="R742" s="255"/>
      <c r="S742" s="255"/>
      <c r="T742" s="256"/>
      <c r="U742" s="13"/>
      <c r="V742" s="13"/>
      <c r="W742" s="13"/>
      <c r="X742" s="13"/>
      <c r="Y742" s="13"/>
      <c r="Z742" s="13"/>
      <c r="AA742" s="13"/>
      <c r="AB742" s="13"/>
      <c r="AC742" s="13"/>
      <c r="AD742" s="13"/>
      <c r="AE742" s="13"/>
      <c r="AT742" s="257" t="s">
        <v>361</v>
      </c>
      <c r="AU742" s="257" t="s">
        <v>86</v>
      </c>
      <c r="AV742" s="13" t="s">
        <v>86</v>
      </c>
      <c r="AW742" s="13" t="s">
        <v>32</v>
      </c>
      <c r="AX742" s="13" t="s">
        <v>76</v>
      </c>
      <c r="AY742" s="257" t="s">
        <v>350</v>
      </c>
    </row>
    <row r="743" s="14" customFormat="1">
      <c r="A743" s="14"/>
      <c r="B743" s="258"/>
      <c r="C743" s="259"/>
      <c r="D743" s="242" t="s">
        <v>361</v>
      </c>
      <c r="E743" s="260" t="s">
        <v>1</v>
      </c>
      <c r="F743" s="261" t="s">
        <v>364</v>
      </c>
      <c r="G743" s="259"/>
      <c r="H743" s="262">
        <v>33</v>
      </c>
      <c r="I743" s="263"/>
      <c r="J743" s="259"/>
      <c r="K743" s="259"/>
      <c r="L743" s="264"/>
      <c r="M743" s="265"/>
      <c r="N743" s="266"/>
      <c r="O743" s="266"/>
      <c r="P743" s="266"/>
      <c r="Q743" s="266"/>
      <c r="R743" s="266"/>
      <c r="S743" s="266"/>
      <c r="T743" s="267"/>
      <c r="U743" s="14"/>
      <c r="V743" s="14"/>
      <c r="W743" s="14"/>
      <c r="X743" s="14"/>
      <c r="Y743" s="14"/>
      <c r="Z743" s="14"/>
      <c r="AA743" s="14"/>
      <c r="AB743" s="14"/>
      <c r="AC743" s="14"/>
      <c r="AD743" s="14"/>
      <c r="AE743" s="14"/>
      <c r="AT743" s="268" t="s">
        <v>361</v>
      </c>
      <c r="AU743" s="268" t="s">
        <v>86</v>
      </c>
      <c r="AV743" s="14" t="s">
        <v>357</v>
      </c>
      <c r="AW743" s="14" t="s">
        <v>32</v>
      </c>
      <c r="AX743" s="14" t="s">
        <v>84</v>
      </c>
      <c r="AY743" s="268" t="s">
        <v>350</v>
      </c>
    </row>
    <row r="744" s="2" customFormat="1" ht="16.5" customHeight="1">
      <c r="A744" s="39"/>
      <c r="B744" s="40"/>
      <c r="C744" s="229" t="s">
        <v>2322</v>
      </c>
      <c r="D744" s="229" t="s">
        <v>352</v>
      </c>
      <c r="E744" s="230" t="s">
        <v>9043</v>
      </c>
      <c r="F744" s="231" t="s">
        <v>9044</v>
      </c>
      <c r="G744" s="232" t="s">
        <v>914</v>
      </c>
      <c r="H744" s="233">
        <v>2</v>
      </c>
      <c r="I744" s="234"/>
      <c r="J744" s="235">
        <f>ROUND(I744*H744,2)</f>
        <v>0</v>
      </c>
      <c r="K744" s="231" t="s">
        <v>385</v>
      </c>
      <c r="L744" s="45"/>
      <c r="M744" s="236" t="s">
        <v>1</v>
      </c>
      <c r="N744" s="237" t="s">
        <v>41</v>
      </c>
      <c r="O744" s="92"/>
      <c r="P744" s="238">
        <f>O744*H744</f>
        <v>0</v>
      </c>
      <c r="Q744" s="238">
        <v>0</v>
      </c>
      <c r="R744" s="238">
        <f>Q744*H744</f>
        <v>0</v>
      </c>
      <c r="S744" s="238">
        <v>0</v>
      </c>
      <c r="T744" s="239">
        <f>S744*H744</f>
        <v>0</v>
      </c>
      <c r="U744" s="39"/>
      <c r="V744" s="39"/>
      <c r="W744" s="39"/>
      <c r="X744" s="39"/>
      <c r="Y744" s="39"/>
      <c r="Z744" s="39"/>
      <c r="AA744" s="39"/>
      <c r="AB744" s="39"/>
      <c r="AC744" s="39"/>
      <c r="AD744" s="39"/>
      <c r="AE744" s="39"/>
      <c r="AR744" s="240" t="s">
        <v>530</v>
      </c>
      <c r="AT744" s="240" t="s">
        <v>352</v>
      </c>
      <c r="AU744" s="240" t="s">
        <v>86</v>
      </c>
      <c r="AY744" s="18" t="s">
        <v>350</v>
      </c>
      <c r="BE744" s="241">
        <f>IF(N744="základní",J744,0)</f>
        <v>0</v>
      </c>
      <c r="BF744" s="241">
        <f>IF(N744="snížená",J744,0)</f>
        <v>0</v>
      </c>
      <c r="BG744" s="241">
        <f>IF(N744="zákl. přenesená",J744,0)</f>
        <v>0</v>
      </c>
      <c r="BH744" s="241">
        <f>IF(N744="sníž. přenesená",J744,0)</f>
        <v>0</v>
      </c>
      <c r="BI744" s="241">
        <f>IF(N744="nulová",J744,0)</f>
        <v>0</v>
      </c>
      <c r="BJ744" s="18" t="s">
        <v>84</v>
      </c>
      <c r="BK744" s="241">
        <f>ROUND(I744*H744,2)</f>
        <v>0</v>
      </c>
      <c r="BL744" s="18" t="s">
        <v>530</v>
      </c>
      <c r="BM744" s="240" t="s">
        <v>3168</v>
      </c>
    </row>
    <row r="745" s="2" customFormat="1">
      <c r="A745" s="39"/>
      <c r="B745" s="40"/>
      <c r="C745" s="41"/>
      <c r="D745" s="242" t="s">
        <v>359</v>
      </c>
      <c r="E745" s="41"/>
      <c r="F745" s="243" t="s">
        <v>9044</v>
      </c>
      <c r="G745" s="41"/>
      <c r="H745" s="41"/>
      <c r="I745" s="244"/>
      <c r="J745" s="41"/>
      <c r="K745" s="41"/>
      <c r="L745" s="45"/>
      <c r="M745" s="245"/>
      <c r="N745" s="246"/>
      <c r="O745" s="92"/>
      <c r="P745" s="92"/>
      <c r="Q745" s="92"/>
      <c r="R745" s="92"/>
      <c r="S745" s="92"/>
      <c r="T745" s="93"/>
      <c r="U745" s="39"/>
      <c r="V745" s="39"/>
      <c r="W745" s="39"/>
      <c r="X745" s="39"/>
      <c r="Y745" s="39"/>
      <c r="Z745" s="39"/>
      <c r="AA745" s="39"/>
      <c r="AB745" s="39"/>
      <c r="AC745" s="39"/>
      <c r="AD745" s="39"/>
      <c r="AE745" s="39"/>
      <c r="AT745" s="18" t="s">
        <v>359</v>
      </c>
      <c r="AU745" s="18" t="s">
        <v>86</v>
      </c>
    </row>
    <row r="746" s="15" customFormat="1">
      <c r="A746" s="15"/>
      <c r="B746" s="269"/>
      <c r="C746" s="270"/>
      <c r="D746" s="242" t="s">
        <v>361</v>
      </c>
      <c r="E746" s="271" t="s">
        <v>1</v>
      </c>
      <c r="F746" s="272" t="s">
        <v>8733</v>
      </c>
      <c r="G746" s="270"/>
      <c r="H746" s="271" t="s">
        <v>1</v>
      </c>
      <c r="I746" s="273"/>
      <c r="J746" s="270"/>
      <c r="K746" s="270"/>
      <c r="L746" s="274"/>
      <c r="M746" s="275"/>
      <c r="N746" s="276"/>
      <c r="O746" s="276"/>
      <c r="P746" s="276"/>
      <c r="Q746" s="276"/>
      <c r="R746" s="276"/>
      <c r="S746" s="276"/>
      <c r="T746" s="277"/>
      <c r="U746" s="15"/>
      <c r="V746" s="15"/>
      <c r="W746" s="15"/>
      <c r="X746" s="15"/>
      <c r="Y746" s="15"/>
      <c r="Z746" s="15"/>
      <c r="AA746" s="15"/>
      <c r="AB746" s="15"/>
      <c r="AC746" s="15"/>
      <c r="AD746" s="15"/>
      <c r="AE746" s="15"/>
      <c r="AT746" s="278" t="s">
        <v>361</v>
      </c>
      <c r="AU746" s="278" t="s">
        <v>86</v>
      </c>
      <c r="AV746" s="15" t="s">
        <v>84</v>
      </c>
      <c r="AW746" s="15" t="s">
        <v>32</v>
      </c>
      <c r="AX746" s="15" t="s">
        <v>76</v>
      </c>
      <c r="AY746" s="278" t="s">
        <v>350</v>
      </c>
    </row>
    <row r="747" s="13" customFormat="1">
      <c r="A747" s="13"/>
      <c r="B747" s="247"/>
      <c r="C747" s="248"/>
      <c r="D747" s="242" t="s">
        <v>361</v>
      </c>
      <c r="E747" s="249" t="s">
        <v>1</v>
      </c>
      <c r="F747" s="250" t="s">
        <v>86</v>
      </c>
      <c r="G747" s="248"/>
      <c r="H747" s="251">
        <v>2</v>
      </c>
      <c r="I747" s="252"/>
      <c r="J747" s="248"/>
      <c r="K747" s="248"/>
      <c r="L747" s="253"/>
      <c r="M747" s="254"/>
      <c r="N747" s="255"/>
      <c r="O747" s="255"/>
      <c r="P747" s="255"/>
      <c r="Q747" s="255"/>
      <c r="R747" s="255"/>
      <c r="S747" s="255"/>
      <c r="T747" s="256"/>
      <c r="U747" s="13"/>
      <c r="V747" s="13"/>
      <c r="W747" s="13"/>
      <c r="X747" s="13"/>
      <c r="Y747" s="13"/>
      <c r="Z747" s="13"/>
      <c r="AA747" s="13"/>
      <c r="AB747" s="13"/>
      <c r="AC747" s="13"/>
      <c r="AD747" s="13"/>
      <c r="AE747" s="13"/>
      <c r="AT747" s="257" t="s">
        <v>361</v>
      </c>
      <c r="AU747" s="257" t="s">
        <v>86</v>
      </c>
      <c r="AV747" s="13" t="s">
        <v>86</v>
      </c>
      <c r="AW747" s="13" t="s">
        <v>32</v>
      </c>
      <c r="AX747" s="13" t="s">
        <v>76</v>
      </c>
      <c r="AY747" s="257" t="s">
        <v>350</v>
      </c>
    </row>
    <row r="748" s="14" customFormat="1">
      <c r="A748" s="14"/>
      <c r="B748" s="258"/>
      <c r="C748" s="259"/>
      <c r="D748" s="242" t="s">
        <v>361</v>
      </c>
      <c r="E748" s="260" t="s">
        <v>1</v>
      </c>
      <c r="F748" s="261" t="s">
        <v>364</v>
      </c>
      <c r="G748" s="259"/>
      <c r="H748" s="262">
        <v>2</v>
      </c>
      <c r="I748" s="263"/>
      <c r="J748" s="259"/>
      <c r="K748" s="259"/>
      <c r="L748" s="264"/>
      <c r="M748" s="265"/>
      <c r="N748" s="266"/>
      <c r="O748" s="266"/>
      <c r="P748" s="266"/>
      <c r="Q748" s="266"/>
      <c r="R748" s="266"/>
      <c r="S748" s="266"/>
      <c r="T748" s="267"/>
      <c r="U748" s="14"/>
      <c r="V748" s="14"/>
      <c r="W748" s="14"/>
      <c r="X748" s="14"/>
      <c r="Y748" s="14"/>
      <c r="Z748" s="14"/>
      <c r="AA748" s="14"/>
      <c r="AB748" s="14"/>
      <c r="AC748" s="14"/>
      <c r="AD748" s="14"/>
      <c r="AE748" s="14"/>
      <c r="AT748" s="268" t="s">
        <v>361</v>
      </c>
      <c r="AU748" s="268" t="s">
        <v>86</v>
      </c>
      <c r="AV748" s="14" t="s">
        <v>357</v>
      </c>
      <c r="AW748" s="14" t="s">
        <v>32</v>
      </c>
      <c r="AX748" s="14" t="s">
        <v>84</v>
      </c>
      <c r="AY748" s="268" t="s">
        <v>350</v>
      </c>
    </row>
    <row r="749" s="2" customFormat="1" ht="24.15" customHeight="1">
      <c r="A749" s="39"/>
      <c r="B749" s="40"/>
      <c r="C749" s="229" t="s">
        <v>2331</v>
      </c>
      <c r="D749" s="229" t="s">
        <v>352</v>
      </c>
      <c r="E749" s="230" t="s">
        <v>9045</v>
      </c>
      <c r="F749" s="231" t="s">
        <v>9046</v>
      </c>
      <c r="G749" s="232" t="s">
        <v>497</v>
      </c>
      <c r="H749" s="233">
        <v>3</v>
      </c>
      <c r="I749" s="234"/>
      <c r="J749" s="235">
        <f>ROUND(I749*H749,2)</f>
        <v>0</v>
      </c>
      <c r="K749" s="231" t="s">
        <v>385</v>
      </c>
      <c r="L749" s="45"/>
      <c r="M749" s="236" t="s">
        <v>1</v>
      </c>
      <c r="N749" s="237" t="s">
        <v>41</v>
      </c>
      <c r="O749" s="92"/>
      <c r="P749" s="238">
        <f>O749*H749</f>
        <v>0</v>
      </c>
      <c r="Q749" s="238">
        <v>0</v>
      </c>
      <c r="R749" s="238">
        <f>Q749*H749</f>
        <v>0</v>
      </c>
      <c r="S749" s="238">
        <v>0</v>
      </c>
      <c r="T749" s="239">
        <f>S749*H749</f>
        <v>0</v>
      </c>
      <c r="U749" s="39"/>
      <c r="V749" s="39"/>
      <c r="W749" s="39"/>
      <c r="X749" s="39"/>
      <c r="Y749" s="39"/>
      <c r="Z749" s="39"/>
      <c r="AA749" s="39"/>
      <c r="AB749" s="39"/>
      <c r="AC749" s="39"/>
      <c r="AD749" s="39"/>
      <c r="AE749" s="39"/>
      <c r="AR749" s="240" t="s">
        <v>530</v>
      </c>
      <c r="AT749" s="240" t="s">
        <v>352</v>
      </c>
      <c r="AU749" s="240" t="s">
        <v>86</v>
      </c>
      <c r="AY749" s="18" t="s">
        <v>350</v>
      </c>
      <c r="BE749" s="241">
        <f>IF(N749="základní",J749,0)</f>
        <v>0</v>
      </c>
      <c r="BF749" s="241">
        <f>IF(N749="snížená",J749,0)</f>
        <v>0</v>
      </c>
      <c r="BG749" s="241">
        <f>IF(N749="zákl. přenesená",J749,0)</f>
        <v>0</v>
      </c>
      <c r="BH749" s="241">
        <f>IF(N749="sníž. přenesená",J749,0)</f>
        <v>0</v>
      </c>
      <c r="BI749" s="241">
        <f>IF(N749="nulová",J749,0)</f>
        <v>0</v>
      </c>
      <c r="BJ749" s="18" t="s">
        <v>84</v>
      </c>
      <c r="BK749" s="241">
        <f>ROUND(I749*H749,2)</f>
        <v>0</v>
      </c>
      <c r="BL749" s="18" t="s">
        <v>530</v>
      </c>
      <c r="BM749" s="240" t="s">
        <v>3182</v>
      </c>
    </row>
    <row r="750" s="2" customFormat="1">
      <c r="A750" s="39"/>
      <c r="B750" s="40"/>
      <c r="C750" s="41"/>
      <c r="D750" s="242" t="s">
        <v>359</v>
      </c>
      <c r="E750" s="41"/>
      <c r="F750" s="243" t="s">
        <v>9046</v>
      </c>
      <c r="G750" s="41"/>
      <c r="H750" s="41"/>
      <c r="I750" s="244"/>
      <c r="J750" s="41"/>
      <c r="K750" s="41"/>
      <c r="L750" s="45"/>
      <c r="M750" s="245"/>
      <c r="N750" s="246"/>
      <c r="O750" s="92"/>
      <c r="P750" s="92"/>
      <c r="Q750" s="92"/>
      <c r="R750" s="92"/>
      <c r="S750" s="92"/>
      <c r="T750" s="93"/>
      <c r="U750" s="39"/>
      <c r="V750" s="39"/>
      <c r="W750" s="39"/>
      <c r="X750" s="39"/>
      <c r="Y750" s="39"/>
      <c r="Z750" s="39"/>
      <c r="AA750" s="39"/>
      <c r="AB750" s="39"/>
      <c r="AC750" s="39"/>
      <c r="AD750" s="39"/>
      <c r="AE750" s="39"/>
      <c r="AT750" s="18" t="s">
        <v>359</v>
      </c>
      <c r="AU750" s="18" t="s">
        <v>86</v>
      </c>
    </row>
    <row r="751" s="15" customFormat="1">
      <c r="A751" s="15"/>
      <c r="B751" s="269"/>
      <c r="C751" s="270"/>
      <c r="D751" s="242" t="s">
        <v>361</v>
      </c>
      <c r="E751" s="271" t="s">
        <v>1</v>
      </c>
      <c r="F751" s="272" t="s">
        <v>8733</v>
      </c>
      <c r="G751" s="270"/>
      <c r="H751" s="271" t="s">
        <v>1</v>
      </c>
      <c r="I751" s="273"/>
      <c r="J751" s="270"/>
      <c r="K751" s="270"/>
      <c r="L751" s="274"/>
      <c r="M751" s="275"/>
      <c r="N751" s="276"/>
      <c r="O751" s="276"/>
      <c r="P751" s="276"/>
      <c r="Q751" s="276"/>
      <c r="R751" s="276"/>
      <c r="S751" s="276"/>
      <c r="T751" s="277"/>
      <c r="U751" s="15"/>
      <c r="V751" s="15"/>
      <c r="W751" s="15"/>
      <c r="X751" s="15"/>
      <c r="Y751" s="15"/>
      <c r="Z751" s="15"/>
      <c r="AA751" s="15"/>
      <c r="AB751" s="15"/>
      <c r="AC751" s="15"/>
      <c r="AD751" s="15"/>
      <c r="AE751" s="15"/>
      <c r="AT751" s="278" t="s">
        <v>361</v>
      </c>
      <c r="AU751" s="278" t="s">
        <v>86</v>
      </c>
      <c r="AV751" s="15" t="s">
        <v>84</v>
      </c>
      <c r="AW751" s="15" t="s">
        <v>32</v>
      </c>
      <c r="AX751" s="15" t="s">
        <v>76</v>
      </c>
      <c r="AY751" s="278" t="s">
        <v>350</v>
      </c>
    </row>
    <row r="752" s="13" customFormat="1">
      <c r="A752" s="13"/>
      <c r="B752" s="247"/>
      <c r="C752" s="248"/>
      <c r="D752" s="242" t="s">
        <v>361</v>
      </c>
      <c r="E752" s="249" t="s">
        <v>1</v>
      </c>
      <c r="F752" s="250" t="s">
        <v>371</v>
      </c>
      <c r="G752" s="248"/>
      <c r="H752" s="251">
        <v>3</v>
      </c>
      <c r="I752" s="252"/>
      <c r="J752" s="248"/>
      <c r="K752" s="248"/>
      <c r="L752" s="253"/>
      <c r="M752" s="254"/>
      <c r="N752" s="255"/>
      <c r="O752" s="255"/>
      <c r="P752" s="255"/>
      <c r="Q752" s="255"/>
      <c r="R752" s="255"/>
      <c r="S752" s="255"/>
      <c r="T752" s="256"/>
      <c r="U752" s="13"/>
      <c r="V752" s="13"/>
      <c r="W752" s="13"/>
      <c r="X752" s="13"/>
      <c r="Y752" s="13"/>
      <c r="Z752" s="13"/>
      <c r="AA752" s="13"/>
      <c r="AB752" s="13"/>
      <c r="AC752" s="13"/>
      <c r="AD752" s="13"/>
      <c r="AE752" s="13"/>
      <c r="AT752" s="257" t="s">
        <v>361</v>
      </c>
      <c r="AU752" s="257" t="s">
        <v>86</v>
      </c>
      <c r="AV752" s="13" t="s">
        <v>86</v>
      </c>
      <c r="AW752" s="13" t="s">
        <v>32</v>
      </c>
      <c r="AX752" s="13" t="s">
        <v>76</v>
      </c>
      <c r="AY752" s="257" t="s">
        <v>350</v>
      </c>
    </row>
    <row r="753" s="14" customFormat="1">
      <c r="A753" s="14"/>
      <c r="B753" s="258"/>
      <c r="C753" s="259"/>
      <c r="D753" s="242" t="s">
        <v>361</v>
      </c>
      <c r="E753" s="260" t="s">
        <v>1</v>
      </c>
      <c r="F753" s="261" t="s">
        <v>364</v>
      </c>
      <c r="G753" s="259"/>
      <c r="H753" s="262">
        <v>3</v>
      </c>
      <c r="I753" s="263"/>
      <c r="J753" s="259"/>
      <c r="K753" s="259"/>
      <c r="L753" s="264"/>
      <c r="M753" s="265"/>
      <c r="N753" s="266"/>
      <c r="O753" s="266"/>
      <c r="P753" s="266"/>
      <c r="Q753" s="266"/>
      <c r="R753" s="266"/>
      <c r="S753" s="266"/>
      <c r="T753" s="267"/>
      <c r="U753" s="14"/>
      <c r="V753" s="14"/>
      <c r="W753" s="14"/>
      <c r="X753" s="14"/>
      <c r="Y753" s="14"/>
      <c r="Z753" s="14"/>
      <c r="AA753" s="14"/>
      <c r="AB753" s="14"/>
      <c r="AC753" s="14"/>
      <c r="AD753" s="14"/>
      <c r="AE753" s="14"/>
      <c r="AT753" s="268" t="s">
        <v>361</v>
      </c>
      <c r="AU753" s="268" t="s">
        <v>86</v>
      </c>
      <c r="AV753" s="14" t="s">
        <v>357</v>
      </c>
      <c r="AW753" s="14" t="s">
        <v>32</v>
      </c>
      <c r="AX753" s="14" t="s">
        <v>84</v>
      </c>
      <c r="AY753" s="268" t="s">
        <v>350</v>
      </c>
    </row>
    <row r="754" s="2" customFormat="1" ht="24.15" customHeight="1">
      <c r="A754" s="39"/>
      <c r="B754" s="40"/>
      <c r="C754" s="295" t="s">
        <v>2336</v>
      </c>
      <c r="D754" s="295" t="s">
        <v>1347</v>
      </c>
      <c r="E754" s="296" t="s">
        <v>9047</v>
      </c>
      <c r="F754" s="297" t="s">
        <v>9048</v>
      </c>
      <c r="G754" s="298" t="s">
        <v>497</v>
      </c>
      <c r="H754" s="299">
        <v>3</v>
      </c>
      <c r="I754" s="300"/>
      <c r="J754" s="301">
        <f>ROUND(I754*H754,2)</f>
        <v>0</v>
      </c>
      <c r="K754" s="297" t="s">
        <v>385</v>
      </c>
      <c r="L754" s="302"/>
      <c r="M754" s="303" t="s">
        <v>1</v>
      </c>
      <c r="N754" s="304" t="s">
        <v>41</v>
      </c>
      <c r="O754" s="92"/>
      <c r="P754" s="238">
        <f>O754*H754</f>
        <v>0</v>
      </c>
      <c r="Q754" s="238">
        <v>0</v>
      </c>
      <c r="R754" s="238">
        <f>Q754*H754</f>
        <v>0</v>
      </c>
      <c r="S754" s="238">
        <v>0</v>
      </c>
      <c r="T754" s="239">
        <f>S754*H754</f>
        <v>0</v>
      </c>
      <c r="U754" s="39"/>
      <c r="V754" s="39"/>
      <c r="W754" s="39"/>
      <c r="X754" s="39"/>
      <c r="Y754" s="39"/>
      <c r="Z754" s="39"/>
      <c r="AA754" s="39"/>
      <c r="AB754" s="39"/>
      <c r="AC754" s="39"/>
      <c r="AD754" s="39"/>
      <c r="AE754" s="39"/>
      <c r="AR754" s="240" t="s">
        <v>695</v>
      </c>
      <c r="AT754" s="240" t="s">
        <v>1347</v>
      </c>
      <c r="AU754" s="240" t="s">
        <v>86</v>
      </c>
      <c r="AY754" s="18" t="s">
        <v>350</v>
      </c>
      <c r="BE754" s="241">
        <f>IF(N754="základní",J754,0)</f>
        <v>0</v>
      </c>
      <c r="BF754" s="241">
        <f>IF(N754="snížená",J754,0)</f>
        <v>0</v>
      </c>
      <c r="BG754" s="241">
        <f>IF(N754="zákl. přenesená",J754,0)</f>
        <v>0</v>
      </c>
      <c r="BH754" s="241">
        <f>IF(N754="sníž. přenesená",J754,0)</f>
        <v>0</v>
      </c>
      <c r="BI754" s="241">
        <f>IF(N754="nulová",J754,0)</f>
        <v>0</v>
      </c>
      <c r="BJ754" s="18" t="s">
        <v>84</v>
      </c>
      <c r="BK754" s="241">
        <f>ROUND(I754*H754,2)</f>
        <v>0</v>
      </c>
      <c r="BL754" s="18" t="s">
        <v>530</v>
      </c>
      <c r="BM754" s="240" t="s">
        <v>3192</v>
      </c>
    </row>
    <row r="755" s="2" customFormat="1">
      <c r="A755" s="39"/>
      <c r="B755" s="40"/>
      <c r="C755" s="41"/>
      <c r="D755" s="242" t="s">
        <v>359</v>
      </c>
      <c r="E755" s="41"/>
      <c r="F755" s="243" t="s">
        <v>9048</v>
      </c>
      <c r="G755" s="41"/>
      <c r="H755" s="41"/>
      <c r="I755" s="244"/>
      <c r="J755" s="41"/>
      <c r="K755" s="41"/>
      <c r="L755" s="45"/>
      <c r="M755" s="245"/>
      <c r="N755" s="246"/>
      <c r="O755" s="92"/>
      <c r="P755" s="92"/>
      <c r="Q755" s="92"/>
      <c r="R755" s="92"/>
      <c r="S755" s="92"/>
      <c r="T755" s="93"/>
      <c r="U755" s="39"/>
      <c r="V755" s="39"/>
      <c r="W755" s="39"/>
      <c r="X755" s="39"/>
      <c r="Y755" s="39"/>
      <c r="Z755" s="39"/>
      <c r="AA755" s="39"/>
      <c r="AB755" s="39"/>
      <c r="AC755" s="39"/>
      <c r="AD755" s="39"/>
      <c r="AE755" s="39"/>
      <c r="AT755" s="18" t="s">
        <v>359</v>
      </c>
      <c r="AU755" s="18" t="s">
        <v>86</v>
      </c>
    </row>
    <row r="756" s="2" customFormat="1" ht="24.15" customHeight="1">
      <c r="A756" s="39"/>
      <c r="B756" s="40"/>
      <c r="C756" s="229" t="s">
        <v>2341</v>
      </c>
      <c r="D756" s="229" t="s">
        <v>352</v>
      </c>
      <c r="E756" s="230" t="s">
        <v>9049</v>
      </c>
      <c r="F756" s="231" t="s">
        <v>9050</v>
      </c>
      <c r="G756" s="232" t="s">
        <v>497</v>
      </c>
      <c r="H756" s="233">
        <v>4</v>
      </c>
      <c r="I756" s="234"/>
      <c r="J756" s="235">
        <f>ROUND(I756*H756,2)</f>
        <v>0</v>
      </c>
      <c r="K756" s="231" t="s">
        <v>385</v>
      </c>
      <c r="L756" s="45"/>
      <c r="M756" s="236" t="s">
        <v>1</v>
      </c>
      <c r="N756" s="237" t="s">
        <v>41</v>
      </c>
      <c r="O756" s="92"/>
      <c r="P756" s="238">
        <f>O756*H756</f>
        <v>0</v>
      </c>
      <c r="Q756" s="238">
        <v>0</v>
      </c>
      <c r="R756" s="238">
        <f>Q756*H756</f>
        <v>0</v>
      </c>
      <c r="S756" s="238">
        <v>0</v>
      </c>
      <c r="T756" s="239">
        <f>S756*H756</f>
        <v>0</v>
      </c>
      <c r="U756" s="39"/>
      <c r="V756" s="39"/>
      <c r="W756" s="39"/>
      <c r="X756" s="39"/>
      <c r="Y756" s="39"/>
      <c r="Z756" s="39"/>
      <c r="AA756" s="39"/>
      <c r="AB756" s="39"/>
      <c r="AC756" s="39"/>
      <c r="AD756" s="39"/>
      <c r="AE756" s="39"/>
      <c r="AR756" s="240" t="s">
        <v>530</v>
      </c>
      <c r="AT756" s="240" t="s">
        <v>352</v>
      </c>
      <c r="AU756" s="240" t="s">
        <v>86</v>
      </c>
      <c r="AY756" s="18" t="s">
        <v>350</v>
      </c>
      <c r="BE756" s="241">
        <f>IF(N756="základní",J756,0)</f>
        <v>0</v>
      </c>
      <c r="BF756" s="241">
        <f>IF(N756="snížená",J756,0)</f>
        <v>0</v>
      </c>
      <c r="BG756" s="241">
        <f>IF(N756="zákl. přenesená",J756,0)</f>
        <v>0</v>
      </c>
      <c r="BH756" s="241">
        <f>IF(N756="sníž. přenesená",J756,0)</f>
        <v>0</v>
      </c>
      <c r="BI756" s="241">
        <f>IF(N756="nulová",J756,0)</f>
        <v>0</v>
      </c>
      <c r="BJ756" s="18" t="s">
        <v>84</v>
      </c>
      <c r="BK756" s="241">
        <f>ROUND(I756*H756,2)</f>
        <v>0</v>
      </c>
      <c r="BL756" s="18" t="s">
        <v>530</v>
      </c>
      <c r="BM756" s="240" t="s">
        <v>3202</v>
      </c>
    </row>
    <row r="757" s="2" customFormat="1">
      <c r="A757" s="39"/>
      <c r="B757" s="40"/>
      <c r="C757" s="41"/>
      <c r="D757" s="242" t="s">
        <v>359</v>
      </c>
      <c r="E757" s="41"/>
      <c r="F757" s="243" t="s">
        <v>9050</v>
      </c>
      <c r="G757" s="41"/>
      <c r="H757" s="41"/>
      <c r="I757" s="244"/>
      <c r="J757" s="41"/>
      <c r="K757" s="41"/>
      <c r="L757" s="45"/>
      <c r="M757" s="245"/>
      <c r="N757" s="246"/>
      <c r="O757" s="92"/>
      <c r="P757" s="92"/>
      <c r="Q757" s="92"/>
      <c r="R757" s="92"/>
      <c r="S757" s="92"/>
      <c r="T757" s="93"/>
      <c r="U757" s="39"/>
      <c r="V757" s="39"/>
      <c r="W757" s="39"/>
      <c r="X757" s="39"/>
      <c r="Y757" s="39"/>
      <c r="Z757" s="39"/>
      <c r="AA757" s="39"/>
      <c r="AB757" s="39"/>
      <c r="AC757" s="39"/>
      <c r="AD757" s="39"/>
      <c r="AE757" s="39"/>
      <c r="AT757" s="18" t="s">
        <v>359</v>
      </c>
      <c r="AU757" s="18" t="s">
        <v>86</v>
      </c>
    </row>
    <row r="758" s="15" customFormat="1">
      <c r="A758" s="15"/>
      <c r="B758" s="269"/>
      <c r="C758" s="270"/>
      <c r="D758" s="242" t="s">
        <v>361</v>
      </c>
      <c r="E758" s="271" t="s">
        <v>1</v>
      </c>
      <c r="F758" s="272" t="s">
        <v>8733</v>
      </c>
      <c r="G758" s="270"/>
      <c r="H758" s="271" t="s">
        <v>1</v>
      </c>
      <c r="I758" s="273"/>
      <c r="J758" s="270"/>
      <c r="K758" s="270"/>
      <c r="L758" s="274"/>
      <c r="M758" s="275"/>
      <c r="N758" s="276"/>
      <c r="O758" s="276"/>
      <c r="P758" s="276"/>
      <c r="Q758" s="276"/>
      <c r="R758" s="276"/>
      <c r="S758" s="276"/>
      <c r="T758" s="277"/>
      <c r="U758" s="15"/>
      <c r="V758" s="15"/>
      <c r="W758" s="15"/>
      <c r="X758" s="15"/>
      <c r="Y758" s="15"/>
      <c r="Z758" s="15"/>
      <c r="AA758" s="15"/>
      <c r="AB758" s="15"/>
      <c r="AC758" s="15"/>
      <c r="AD758" s="15"/>
      <c r="AE758" s="15"/>
      <c r="AT758" s="278" t="s">
        <v>361</v>
      </c>
      <c r="AU758" s="278" t="s">
        <v>86</v>
      </c>
      <c r="AV758" s="15" t="s">
        <v>84</v>
      </c>
      <c r="AW758" s="15" t="s">
        <v>32</v>
      </c>
      <c r="AX758" s="15" t="s">
        <v>76</v>
      </c>
      <c r="AY758" s="278" t="s">
        <v>350</v>
      </c>
    </row>
    <row r="759" s="13" customFormat="1">
      <c r="A759" s="13"/>
      <c r="B759" s="247"/>
      <c r="C759" s="248"/>
      <c r="D759" s="242" t="s">
        <v>361</v>
      </c>
      <c r="E759" s="249" t="s">
        <v>1</v>
      </c>
      <c r="F759" s="250" t="s">
        <v>357</v>
      </c>
      <c r="G759" s="248"/>
      <c r="H759" s="251">
        <v>4</v>
      </c>
      <c r="I759" s="252"/>
      <c r="J759" s="248"/>
      <c r="K759" s="248"/>
      <c r="L759" s="253"/>
      <c r="M759" s="254"/>
      <c r="N759" s="255"/>
      <c r="O759" s="255"/>
      <c r="P759" s="255"/>
      <c r="Q759" s="255"/>
      <c r="R759" s="255"/>
      <c r="S759" s="255"/>
      <c r="T759" s="256"/>
      <c r="U759" s="13"/>
      <c r="V759" s="13"/>
      <c r="W759" s="13"/>
      <c r="X759" s="13"/>
      <c r="Y759" s="13"/>
      <c r="Z759" s="13"/>
      <c r="AA759" s="13"/>
      <c r="AB759" s="13"/>
      <c r="AC759" s="13"/>
      <c r="AD759" s="13"/>
      <c r="AE759" s="13"/>
      <c r="AT759" s="257" t="s">
        <v>361</v>
      </c>
      <c r="AU759" s="257" t="s">
        <v>86</v>
      </c>
      <c r="AV759" s="13" t="s">
        <v>86</v>
      </c>
      <c r="AW759" s="13" t="s">
        <v>32</v>
      </c>
      <c r="AX759" s="13" t="s">
        <v>76</v>
      </c>
      <c r="AY759" s="257" t="s">
        <v>350</v>
      </c>
    </row>
    <row r="760" s="14" customFormat="1">
      <c r="A760" s="14"/>
      <c r="B760" s="258"/>
      <c r="C760" s="259"/>
      <c r="D760" s="242" t="s">
        <v>361</v>
      </c>
      <c r="E760" s="260" t="s">
        <v>1</v>
      </c>
      <c r="F760" s="261" t="s">
        <v>364</v>
      </c>
      <c r="G760" s="259"/>
      <c r="H760" s="262">
        <v>4</v>
      </c>
      <c r="I760" s="263"/>
      <c r="J760" s="259"/>
      <c r="K760" s="259"/>
      <c r="L760" s="264"/>
      <c r="M760" s="265"/>
      <c r="N760" s="266"/>
      <c r="O760" s="266"/>
      <c r="P760" s="266"/>
      <c r="Q760" s="266"/>
      <c r="R760" s="266"/>
      <c r="S760" s="266"/>
      <c r="T760" s="267"/>
      <c r="U760" s="14"/>
      <c r="V760" s="14"/>
      <c r="W760" s="14"/>
      <c r="X760" s="14"/>
      <c r="Y760" s="14"/>
      <c r="Z760" s="14"/>
      <c r="AA760" s="14"/>
      <c r="AB760" s="14"/>
      <c r="AC760" s="14"/>
      <c r="AD760" s="14"/>
      <c r="AE760" s="14"/>
      <c r="AT760" s="268" t="s">
        <v>361</v>
      </c>
      <c r="AU760" s="268" t="s">
        <v>86</v>
      </c>
      <c r="AV760" s="14" t="s">
        <v>357</v>
      </c>
      <c r="AW760" s="14" t="s">
        <v>32</v>
      </c>
      <c r="AX760" s="14" t="s">
        <v>84</v>
      </c>
      <c r="AY760" s="268" t="s">
        <v>350</v>
      </c>
    </row>
    <row r="761" s="2" customFormat="1" ht="24.15" customHeight="1">
      <c r="A761" s="39"/>
      <c r="B761" s="40"/>
      <c r="C761" s="295" t="s">
        <v>2357</v>
      </c>
      <c r="D761" s="295" t="s">
        <v>1347</v>
      </c>
      <c r="E761" s="296" t="s">
        <v>9051</v>
      </c>
      <c r="F761" s="297" t="s">
        <v>9052</v>
      </c>
      <c r="G761" s="298" t="s">
        <v>497</v>
      </c>
      <c r="H761" s="299">
        <v>4</v>
      </c>
      <c r="I761" s="300"/>
      <c r="J761" s="301">
        <f>ROUND(I761*H761,2)</f>
        <v>0</v>
      </c>
      <c r="K761" s="297" t="s">
        <v>385</v>
      </c>
      <c r="L761" s="302"/>
      <c r="M761" s="303" t="s">
        <v>1</v>
      </c>
      <c r="N761" s="304" t="s">
        <v>41</v>
      </c>
      <c r="O761" s="92"/>
      <c r="P761" s="238">
        <f>O761*H761</f>
        <v>0</v>
      </c>
      <c r="Q761" s="238">
        <v>0</v>
      </c>
      <c r="R761" s="238">
        <f>Q761*H761</f>
        <v>0</v>
      </c>
      <c r="S761" s="238">
        <v>0</v>
      </c>
      <c r="T761" s="239">
        <f>S761*H761</f>
        <v>0</v>
      </c>
      <c r="U761" s="39"/>
      <c r="V761" s="39"/>
      <c r="W761" s="39"/>
      <c r="X761" s="39"/>
      <c r="Y761" s="39"/>
      <c r="Z761" s="39"/>
      <c r="AA761" s="39"/>
      <c r="AB761" s="39"/>
      <c r="AC761" s="39"/>
      <c r="AD761" s="39"/>
      <c r="AE761" s="39"/>
      <c r="AR761" s="240" t="s">
        <v>695</v>
      </c>
      <c r="AT761" s="240" t="s">
        <v>1347</v>
      </c>
      <c r="AU761" s="240" t="s">
        <v>86</v>
      </c>
      <c r="AY761" s="18" t="s">
        <v>350</v>
      </c>
      <c r="BE761" s="241">
        <f>IF(N761="základní",J761,0)</f>
        <v>0</v>
      </c>
      <c r="BF761" s="241">
        <f>IF(N761="snížená",J761,0)</f>
        <v>0</v>
      </c>
      <c r="BG761" s="241">
        <f>IF(N761="zákl. přenesená",J761,0)</f>
        <v>0</v>
      </c>
      <c r="BH761" s="241">
        <f>IF(N761="sníž. přenesená",J761,0)</f>
        <v>0</v>
      </c>
      <c r="BI761" s="241">
        <f>IF(N761="nulová",J761,0)</f>
        <v>0</v>
      </c>
      <c r="BJ761" s="18" t="s">
        <v>84</v>
      </c>
      <c r="BK761" s="241">
        <f>ROUND(I761*H761,2)</f>
        <v>0</v>
      </c>
      <c r="BL761" s="18" t="s">
        <v>530</v>
      </c>
      <c r="BM761" s="240" t="s">
        <v>3213</v>
      </c>
    </row>
    <row r="762" s="2" customFormat="1">
      <c r="A762" s="39"/>
      <c r="B762" s="40"/>
      <c r="C762" s="41"/>
      <c r="D762" s="242" t="s">
        <v>359</v>
      </c>
      <c r="E762" s="41"/>
      <c r="F762" s="243" t="s">
        <v>9052</v>
      </c>
      <c r="G762" s="41"/>
      <c r="H762" s="41"/>
      <c r="I762" s="244"/>
      <c r="J762" s="41"/>
      <c r="K762" s="41"/>
      <c r="L762" s="45"/>
      <c r="M762" s="245"/>
      <c r="N762" s="246"/>
      <c r="O762" s="92"/>
      <c r="P762" s="92"/>
      <c r="Q762" s="92"/>
      <c r="R762" s="92"/>
      <c r="S762" s="92"/>
      <c r="T762" s="93"/>
      <c r="U762" s="39"/>
      <c r="V762" s="39"/>
      <c r="W762" s="39"/>
      <c r="X762" s="39"/>
      <c r="Y762" s="39"/>
      <c r="Z762" s="39"/>
      <c r="AA762" s="39"/>
      <c r="AB762" s="39"/>
      <c r="AC762" s="39"/>
      <c r="AD762" s="39"/>
      <c r="AE762" s="39"/>
      <c r="AT762" s="18" t="s">
        <v>359</v>
      </c>
      <c r="AU762" s="18" t="s">
        <v>86</v>
      </c>
    </row>
    <row r="763" s="2" customFormat="1" ht="33" customHeight="1">
      <c r="A763" s="39"/>
      <c r="B763" s="40"/>
      <c r="C763" s="229" t="s">
        <v>2362</v>
      </c>
      <c r="D763" s="229" t="s">
        <v>352</v>
      </c>
      <c r="E763" s="230" t="s">
        <v>9053</v>
      </c>
      <c r="F763" s="231" t="s">
        <v>9054</v>
      </c>
      <c r="G763" s="232" t="s">
        <v>497</v>
      </c>
      <c r="H763" s="233">
        <v>2</v>
      </c>
      <c r="I763" s="234"/>
      <c r="J763" s="235">
        <f>ROUND(I763*H763,2)</f>
        <v>0</v>
      </c>
      <c r="K763" s="231" t="s">
        <v>385</v>
      </c>
      <c r="L763" s="45"/>
      <c r="M763" s="236" t="s">
        <v>1</v>
      </c>
      <c r="N763" s="237" t="s">
        <v>41</v>
      </c>
      <c r="O763" s="92"/>
      <c r="P763" s="238">
        <f>O763*H763</f>
        <v>0</v>
      </c>
      <c r="Q763" s="238">
        <v>0</v>
      </c>
      <c r="R763" s="238">
        <f>Q763*H763</f>
        <v>0</v>
      </c>
      <c r="S763" s="238">
        <v>0</v>
      </c>
      <c r="T763" s="239">
        <f>S763*H763</f>
        <v>0</v>
      </c>
      <c r="U763" s="39"/>
      <c r="V763" s="39"/>
      <c r="W763" s="39"/>
      <c r="X763" s="39"/>
      <c r="Y763" s="39"/>
      <c r="Z763" s="39"/>
      <c r="AA763" s="39"/>
      <c r="AB763" s="39"/>
      <c r="AC763" s="39"/>
      <c r="AD763" s="39"/>
      <c r="AE763" s="39"/>
      <c r="AR763" s="240" t="s">
        <v>530</v>
      </c>
      <c r="AT763" s="240" t="s">
        <v>352</v>
      </c>
      <c r="AU763" s="240" t="s">
        <v>86</v>
      </c>
      <c r="AY763" s="18" t="s">
        <v>350</v>
      </c>
      <c r="BE763" s="241">
        <f>IF(N763="základní",J763,0)</f>
        <v>0</v>
      </c>
      <c r="BF763" s="241">
        <f>IF(N763="snížená",J763,0)</f>
        <v>0</v>
      </c>
      <c r="BG763" s="241">
        <f>IF(N763="zákl. přenesená",J763,0)</f>
        <v>0</v>
      </c>
      <c r="BH763" s="241">
        <f>IF(N763="sníž. přenesená",J763,0)</f>
        <v>0</v>
      </c>
      <c r="BI763" s="241">
        <f>IF(N763="nulová",J763,0)</f>
        <v>0</v>
      </c>
      <c r="BJ763" s="18" t="s">
        <v>84</v>
      </c>
      <c r="BK763" s="241">
        <f>ROUND(I763*H763,2)</f>
        <v>0</v>
      </c>
      <c r="BL763" s="18" t="s">
        <v>530</v>
      </c>
      <c r="BM763" s="240" t="s">
        <v>3225</v>
      </c>
    </row>
    <row r="764" s="2" customFormat="1">
      <c r="A764" s="39"/>
      <c r="B764" s="40"/>
      <c r="C764" s="41"/>
      <c r="D764" s="242" t="s">
        <v>359</v>
      </c>
      <c r="E764" s="41"/>
      <c r="F764" s="243" t="s">
        <v>9054</v>
      </c>
      <c r="G764" s="41"/>
      <c r="H764" s="41"/>
      <c r="I764" s="244"/>
      <c r="J764" s="41"/>
      <c r="K764" s="41"/>
      <c r="L764" s="45"/>
      <c r="M764" s="245"/>
      <c r="N764" s="246"/>
      <c r="O764" s="92"/>
      <c r="P764" s="92"/>
      <c r="Q764" s="92"/>
      <c r="R764" s="92"/>
      <c r="S764" s="92"/>
      <c r="T764" s="93"/>
      <c r="U764" s="39"/>
      <c r="V764" s="39"/>
      <c r="W764" s="39"/>
      <c r="X764" s="39"/>
      <c r="Y764" s="39"/>
      <c r="Z764" s="39"/>
      <c r="AA764" s="39"/>
      <c r="AB764" s="39"/>
      <c r="AC764" s="39"/>
      <c r="AD764" s="39"/>
      <c r="AE764" s="39"/>
      <c r="AT764" s="18" t="s">
        <v>359</v>
      </c>
      <c r="AU764" s="18" t="s">
        <v>86</v>
      </c>
    </row>
    <row r="765" s="15" customFormat="1">
      <c r="A765" s="15"/>
      <c r="B765" s="269"/>
      <c r="C765" s="270"/>
      <c r="D765" s="242" t="s">
        <v>361</v>
      </c>
      <c r="E765" s="271" t="s">
        <v>1</v>
      </c>
      <c r="F765" s="272" t="s">
        <v>8764</v>
      </c>
      <c r="G765" s="270"/>
      <c r="H765" s="271" t="s">
        <v>1</v>
      </c>
      <c r="I765" s="273"/>
      <c r="J765" s="270"/>
      <c r="K765" s="270"/>
      <c r="L765" s="274"/>
      <c r="M765" s="275"/>
      <c r="N765" s="276"/>
      <c r="O765" s="276"/>
      <c r="P765" s="276"/>
      <c r="Q765" s="276"/>
      <c r="R765" s="276"/>
      <c r="S765" s="276"/>
      <c r="T765" s="277"/>
      <c r="U765" s="15"/>
      <c r="V765" s="15"/>
      <c r="W765" s="15"/>
      <c r="X765" s="15"/>
      <c r="Y765" s="15"/>
      <c r="Z765" s="15"/>
      <c r="AA765" s="15"/>
      <c r="AB765" s="15"/>
      <c r="AC765" s="15"/>
      <c r="AD765" s="15"/>
      <c r="AE765" s="15"/>
      <c r="AT765" s="278" t="s">
        <v>361</v>
      </c>
      <c r="AU765" s="278" t="s">
        <v>86</v>
      </c>
      <c r="AV765" s="15" t="s">
        <v>84</v>
      </c>
      <c r="AW765" s="15" t="s">
        <v>32</v>
      </c>
      <c r="AX765" s="15" t="s">
        <v>76</v>
      </c>
      <c r="AY765" s="278" t="s">
        <v>350</v>
      </c>
    </row>
    <row r="766" s="13" customFormat="1">
      <c r="A766" s="13"/>
      <c r="B766" s="247"/>
      <c r="C766" s="248"/>
      <c r="D766" s="242" t="s">
        <v>361</v>
      </c>
      <c r="E766" s="249" t="s">
        <v>1</v>
      </c>
      <c r="F766" s="250" t="s">
        <v>86</v>
      </c>
      <c r="G766" s="248"/>
      <c r="H766" s="251">
        <v>2</v>
      </c>
      <c r="I766" s="252"/>
      <c r="J766" s="248"/>
      <c r="K766" s="248"/>
      <c r="L766" s="253"/>
      <c r="M766" s="254"/>
      <c r="N766" s="255"/>
      <c r="O766" s="255"/>
      <c r="P766" s="255"/>
      <c r="Q766" s="255"/>
      <c r="R766" s="255"/>
      <c r="S766" s="255"/>
      <c r="T766" s="256"/>
      <c r="U766" s="13"/>
      <c r="V766" s="13"/>
      <c r="W766" s="13"/>
      <c r="X766" s="13"/>
      <c r="Y766" s="13"/>
      <c r="Z766" s="13"/>
      <c r="AA766" s="13"/>
      <c r="AB766" s="13"/>
      <c r="AC766" s="13"/>
      <c r="AD766" s="13"/>
      <c r="AE766" s="13"/>
      <c r="AT766" s="257" t="s">
        <v>361</v>
      </c>
      <c r="AU766" s="257" t="s">
        <v>86</v>
      </c>
      <c r="AV766" s="13" t="s">
        <v>86</v>
      </c>
      <c r="AW766" s="13" t="s">
        <v>32</v>
      </c>
      <c r="AX766" s="13" t="s">
        <v>76</v>
      </c>
      <c r="AY766" s="257" t="s">
        <v>350</v>
      </c>
    </row>
    <row r="767" s="14" customFormat="1">
      <c r="A767" s="14"/>
      <c r="B767" s="258"/>
      <c r="C767" s="259"/>
      <c r="D767" s="242" t="s">
        <v>361</v>
      </c>
      <c r="E767" s="260" t="s">
        <v>1</v>
      </c>
      <c r="F767" s="261" t="s">
        <v>364</v>
      </c>
      <c r="G767" s="259"/>
      <c r="H767" s="262">
        <v>2</v>
      </c>
      <c r="I767" s="263"/>
      <c r="J767" s="259"/>
      <c r="K767" s="259"/>
      <c r="L767" s="264"/>
      <c r="M767" s="265"/>
      <c r="N767" s="266"/>
      <c r="O767" s="266"/>
      <c r="P767" s="266"/>
      <c r="Q767" s="266"/>
      <c r="R767" s="266"/>
      <c r="S767" s="266"/>
      <c r="T767" s="267"/>
      <c r="U767" s="14"/>
      <c r="V767" s="14"/>
      <c r="W767" s="14"/>
      <c r="X767" s="14"/>
      <c r="Y767" s="14"/>
      <c r="Z767" s="14"/>
      <c r="AA767" s="14"/>
      <c r="AB767" s="14"/>
      <c r="AC767" s="14"/>
      <c r="AD767" s="14"/>
      <c r="AE767" s="14"/>
      <c r="AT767" s="268" t="s">
        <v>361</v>
      </c>
      <c r="AU767" s="268" t="s">
        <v>86</v>
      </c>
      <c r="AV767" s="14" t="s">
        <v>357</v>
      </c>
      <c r="AW767" s="14" t="s">
        <v>32</v>
      </c>
      <c r="AX767" s="14" t="s">
        <v>84</v>
      </c>
      <c r="AY767" s="268" t="s">
        <v>350</v>
      </c>
    </row>
    <row r="768" s="2" customFormat="1" ht="16.5" customHeight="1">
      <c r="A768" s="39"/>
      <c r="B768" s="40"/>
      <c r="C768" s="229" t="s">
        <v>2367</v>
      </c>
      <c r="D768" s="229" t="s">
        <v>352</v>
      </c>
      <c r="E768" s="230" t="s">
        <v>9055</v>
      </c>
      <c r="F768" s="231" t="s">
        <v>9056</v>
      </c>
      <c r="G768" s="232" t="s">
        <v>497</v>
      </c>
      <c r="H768" s="233">
        <v>2</v>
      </c>
      <c r="I768" s="234"/>
      <c r="J768" s="235">
        <f>ROUND(I768*H768,2)</f>
        <v>0</v>
      </c>
      <c r="K768" s="231" t="s">
        <v>385</v>
      </c>
      <c r="L768" s="45"/>
      <c r="M768" s="236" t="s">
        <v>1</v>
      </c>
      <c r="N768" s="237" t="s">
        <v>41</v>
      </c>
      <c r="O768" s="92"/>
      <c r="P768" s="238">
        <f>O768*H768</f>
        <v>0</v>
      </c>
      <c r="Q768" s="238">
        <v>0</v>
      </c>
      <c r="R768" s="238">
        <f>Q768*H768</f>
        <v>0</v>
      </c>
      <c r="S768" s="238">
        <v>0</v>
      </c>
      <c r="T768" s="239">
        <f>S768*H768</f>
        <v>0</v>
      </c>
      <c r="U768" s="39"/>
      <c r="V768" s="39"/>
      <c r="W768" s="39"/>
      <c r="X768" s="39"/>
      <c r="Y768" s="39"/>
      <c r="Z768" s="39"/>
      <c r="AA768" s="39"/>
      <c r="AB768" s="39"/>
      <c r="AC768" s="39"/>
      <c r="AD768" s="39"/>
      <c r="AE768" s="39"/>
      <c r="AR768" s="240" t="s">
        <v>530</v>
      </c>
      <c r="AT768" s="240" t="s">
        <v>352</v>
      </c>
      <c r="AU768" s="240" t="s">
        <v>86</v>
      </c>
      <c r="AY768" s="18" t="s">
        <v>350</v>
      </c>
      <c r="BE768" s="241">
        <f>IF(N768="základní",J768,0)</f>
        <v>0</v>
      </c>
      <c r="BF768" s="241">
        <f>IF(N768="snížená",J768,0)</f>
        <v>0</v>
      </c>
      <c r="BG768" s="241">
        <f>IF(N768="zákl. přenesená",J768,0)</f>
        <v>0</v>
      </c>
      <c r="BH768" s="241">
        <f>IF(N768="sníž. přenesená",J768,0)</f>
        <v>0</v>
      </c>
      <c r="BI768" s="241">
        <f>IF(N768="nulová",J768,0)</f>
        <v>0</v>
      </c>
      <c r="BJ768" s="18" t="s">
        <v>84</v>
      </c>
      <c r="BK768" s="241">
        <f>ROUND(I768*H768,2)</f>
        <v>0</v>
      </c>
      <c r="BL768" s="18" t="s">
        <v>530</v>
      </c>
      <c r="BM768" s="240" t="s">
        <v>3237</v>
      </c>
    </row>
    <row r="769" s="2" customFormat="1">
      <c r="A769" s="39"/>
      <c r="B769" s="40"/>
      <c r="C769" s="41"/>
      <c r="D769" s="242" t="s">
        <v>359</v>
      </c>
      <c r="E769" s="41"/>
      <c r="F769" s="243" t="s">
        <v>9056</v>
      </c>
      <c r="G769" s="41"/>
      <c r="H769" s="41"/>
      <c r="I769" s="244"/>
      <c r="J769" s="41"/>
      <c r="K769" s="41"/>
      <c r="L769" s="45"/>
      <c r="M769" s="245"/>
      <c r="N769" s="246"/>
      <c r="O769" s="92"/>
      <c r="P769" s="92"/>
      <c r="Q769" s="92"/>
      <c r="R769" s="92"/>
      <c r="S769" s="92"/>
      <c r="T769" s="93"/>
      <c r="U769" s="39"/>
      <c r="V769" s="39"/>
      <c r="W769" s="39"/>
      <c r="X769" s="39"/>
      <c r="Y769" s="39"/>
      <c r="Z769" s="39"/>
      <c r="AA769" s="39"/>
      <c r="AB769" s="39"/>
      <c r="AC769" s="39"/>
      <c r="AD769" s="39"/>
      <c r="AE769" s="39"/>
      <c r="AT769" s="18" t="s">
        <v>359</v>
      </c>
      <c r="AU769" s="18" t="s">
        <v>86</v>
      </c>
    </row>
    <row r="770" s="15" customFormat="1">
      <c r="A770" s="15"/>
      <c r="B770" s="269"/>
      <c r="C770" s="270"/>
      <c r="D770" s="242" t="s">
        <v>361</v>
      </c>
      <c r="E770" s="271" t="s">
        <v>1</v>
      </c>
      <c r="F770" s="272" t="s">
        <v>8733</v>
      </c>
      <c r="G770" s="270"/>
      <c r="H770" s="271" t="s">
        <v>1</v>
      </c>
      <c r="I770" s="273"/>
      <c r="J770" s="270"/>
      <c r="K770" s="270"/>
      <c r="L770" s="274"/>
      <c r="M770" s="275"/>
      <c r="N770" s="276"/>
      <c r="O770" s="276"/>
      <c r="P770" s="276"/>
      <c r="Q770" s="276"/>
      <c r="R770" s="276"/>
      <c r="S770" s="276"/>
      <c r="T770" s="277"/>
      <c r="U770" s="15"/>
      <c r="V770" s="15"/>
      <c r="W770" s="15"/>
      <c r="X770" s="15"/>
      <c r="Y770" s="15"/>
      <c r="Z770" s="15"/>
      <c r="AA770" s="15"/>
      <c r="AB770" s="15"/>
      <c r="AC770" s="15"/>
      <c r="AD770" s="15"/>
      <c r="AE770" s="15"/>
      <c r="AT770" s="278" t="s">
        <v>361</v>
      </c>
      <c r="AU770" s="278" t="s">
        <v>86</v>
      </c>
      <c r="AV770" s="15" t="s">
        <v>84</v>
      </c>
      <c r="AW770" s="15" t="s">
        <v>32</v>
      </c>
      <c r="AX770" s="15" t="s">
        <v>76</v>
      </c>
      <c r="AY770" s="278" t="s">
        <v>350</v>
      </c>
    </row>
    <row r="771" s="15" customFormat="1">
      <c r="A771" s="15"/>
      <c r="B771" s="269"/>
      <c r="C771" s="270"/>
      <c r="D771" s="242" t="s">
        <v>361</v>
      </c>
      <c r="E771" s="271" t="s">
        <v>1</v>
      </c>
      <c r="F771" s="272" t="s">
        <v>9057</v>
      </c>
      <c r="G771" s="270"/>
      <c r="H771" s="271" t="s">
        <v>1</v>
      </c>
      <c r="I771" s="273"/>
      <c r="J771" s="270"/>
      <c r="K771" s="270"/>
      <c r="L771" s="274"/>
      <c r="M771" s="275"/>
      <c r="N771" s="276"/>
      <c r="O771" s="276"/>
      <c r="P771" s="276"/>
      <c r="Q771" s="276"/>
      <c r="R771" s="276"/>
      <c r="S771" s="276"/>
      <c r="T771" s="277"/>
      <c r="U771" s="15"/>
      <c r="V771" s="15"/>
      <c r="W771" s="15"/>
      <c r="X771" s="15"/>
      <c r="Y771" s="15"/>
      <c r="Z771" s="15"/>
      <c r="AA771" s="15"/>
      <c r="AB771" s="15"/>
      <c r="AC771" s="15"/>
      <c r="AD771" s="15"/>
      <c r="AE771" s="15"/>
      <c r="AT771" s="278" t="s">
        <v>361</v>
      </c>
      <c r="AU771" s="278" t="s">
        <v>86</v>
      </c>
      <c r="AV771" s="15" t="s">
        <v>84</v>
      </c>
      <c r="AW771" s="15" t="s">
        <v>32</v>
      </c>
      <c r="AX771" s="15" t="s">
        <v>76</v>
      </c>
      <c r="AY771" s="278" t="s">
        <v>350</v>
      </c>
    </row>
    <row r="772" s="13" customFormat="1">
      <c r="A772" s="13"/>
      <c r="B772" s="247"/>
      <c r="C772" s="248"/>
      <c r="D772" s="242" t="s">
        <v>361</v>
      </c>
      <c r="E772" s="249" t="s">
        <v>1</v>
      </c>
      <c r="F772" s="250" t="s">
        <v>86</v>
      </c>
      <c r="G772" s="248"/>
      <c r="H772" s="251">
        <v>2</v>
      </c>
      <c r="I772" s="252"/>
      <c r="J772" s="248"/>
      <c r="K772" s="248"/>
      <c r="L772" s="253"/>
      <c r="M772" s="254"/>
      <c r="N772" s="255"/>
      <c r="O772" s="255"/>
      <c r="P772" s="255"/>
      <c r="Q772" s="255"/>
      <c r="R772" s="255"/>
      <c r="S772" s="255"/>
      <c r="T772" s="256"/>
      <c r="U772" s="13"/>
      <c r="V772" s="13"/>
      <c r="W772" s="13"/>
      <c r="X772" s="13"/>
      <c r="Y772" s="13"/>
      <c r="Z772" s="13"/>
      <c r="AA772" s="13"/>
      <c r="AB772" s="13"/>
      <c r="AC772" s="13"/>
      <c r="AD772" s="13"/>
      <c r="AE772" s="13"/>
      <c r="AT772" s="257" t="s">
        <v>361</v>
      </c>
      <c r="AU772" s="257" t="s">
        <v>86</v>
      </c>
      <c r="AV772" s="13" t="s">
        <v>86</v>
      </c>
      <c r="AW772" s="13" t="s">
        <v>32</v>
      </c>
      <c r="AX772" s="13" t="s">
        <v>76</v>
      </c>
      <c r="AY772" s="257" t="s">
        <v>350</v>
      </c>
    </row>
    <row r="773" s="14" customFormat="1">
      <c r="A773" s="14"/>
      <c r="B773" s="258"/>
      <c r="C773" s="259"/>
      <c r="D773" s="242" t="s">
        <v>361</v>
      </c>
      <c r="E773" s="260" t="s">
        <v>1</v>
      </c>
      <c r="F773" s="261" t="s">
        <v>364</v>
      </c>
      <c r="G773" s="259"/>
      <c r="H773" s="262">
        <v>2</v>
      </c>
      <c r="I773" s="263"/>
      <c r="J773" s="259"/>
      <c r="K773" s="259"/>
      <c r="L773" s="264"/>
      <c r="M773" s="265"/>
      <c r="N773" s="266"/>
      <c r="O773" s="266"/>
      <c r="P773" s="266"/>
      <c r="Q773" s="266"/>
      <c r="R773" s="266"/>
      <c r="S773" s="266"/>
      <c r="T773" s="267"/>
      <c r="U773" s="14"/>
      <c r="V773" s="14"/>
      <c r="W773" s="14"/>
      <c r="X773" s="14"/>
      <c r="Y773" s="14"/>
      <c r="Z773" s="14"/>
      <c r="AA773" s="14"/>
      <c r="AB773" s="14"/>
      <c r="AC773" s="14"/>
      <c r="AD773" s="14"/>
      <c r="AE773" s="14"/>
      <c r="AT773" s="268" t="s">
        <v>361</v>
      </c>
      <c r="AU773" s="268" t="s">
        <v>86</v>
      </c>
      <c r="AV773" s="14" t="s">
        <v>357</v>
      </c>
      <c r="AW773" s="14" t="s">
        <v>32</v>
      </c>
      <c r="AX773" s="14" t="s">
        <v>84</v>
      </c>
      <c r="AY773" s="268" t="s">
        <v>350</v>
      </c>
    </row>
    <row r="774" s="2" customFormat="1" ht="49.05" customHeight="1">
      <c r="A774" s="39"/>
      <c r="B774" s="40"/>
      <c r="C774" s="229" t="s">
        <v>2372</v>
      </c>
      <c r="D774" s="229" t="s">
        <v>352</v>
      </c>
      <c r="E774" s="230" t="s">
        <v>9058</v>
      </c>
      <c r="F774" s="231" t="s">
        <v>9059</v>
      </c>
      <c r="G774" s="232" t="s">
        <v>483</v>
      </c>
      <c r="H774" s="233">
        <v>1.331</v>
      </c>
      <c r="I774" s="234"/>
      <c r="J774" s="235">
        <f>ROUND(I774*H774,2)</f>
        <v>0</v>
      </c>
      <c r="K774" s="231" t="s">
        <v>385</v>
      </c>
      <c r="L774" s="45"/>
      <c r="M774" s="236" t="s">
        <v>1</v>
      </c>
      <c r="N774" s="237" t="s">
        <v>41</v>
      </c>
      <c r="O774" s="92"/>
      <c r="P774" s="238">
        <f>O774*H774</f>
        <v>0</v>
      </c>
      <c r="Q774" s="238">
        <v>0</v>
      </c>
      <c r="R774" s="238">
        <f>Q774*H774</f>
        <v>0</v>
      </c>
      <c r="S774" s="238">
        <v>0</v>
      </c>
      <c r="T774" s="239">
        <f>S774*H774</f>
        <v>0</v>
      </c>
      <c r="U774" s="39"/>
      <c r="V774" s="39"/>
      <c r="W774" s="39"/>
      <c r="X774" s="39"/>
      <c r="Y774" s="39"/>
      <c r="Z774" s="39"/>
      <c r="AA774" s="39"/>
      <c r="AB774" s="39"/>
      <c r="AC774" s="39"/>
      <c r="AD774" s="39"/>
      <c r="AE774" s="39"/>
      <c r="AR774" s="240" t="s">
        <v>530</v>
      </c>
      <c r="AT774" s="240" t="s">
        <v>352</v>
      </c>
      <c r="AU774" s="240" t="s">
        <v>86</v>
      </c>
      <c r="AY774" s="18" t="s">
        <v>350</v>
      </c>
      <c r="BE774" s="241">
        <f>IF(N774="základní",J774,0)</f>
        <v>0</v>
      </c>
      <c r="BF774" s="241">
        <f>IF(N774="snížená",J774,0)</f>
        <v>0</v>
      </c>
      <c r="BG774" s="241">
        <f>IF(N774="zákl. přenesená",J774,0)</f>
        <v>0</v>
      </c>
      <c r="BH774" s="241">
        <f>IF(N774="sníž. přenesená",J774,0)</f>
        <v>0</v>
      </c>
      <c r="BI774" s="241">
        <f>IF(N774="nulová",J774,0)</f>
        <v>0</v>
      </c>
      <c r="BJ774" s="18" t="s">
        <v>84</v>
      </c>
      <c r="BK774" s="241">
        <f>ROUND(I774*H774,2)</f>
        <v>0</v>
      </c>
      <c r="BL774" s="18" t="s">
        <v>530</v>
      </c>
      <c r="BM774" s="240" t="s">
        <v>3250</v>
      </c>
    </row>
    <row r="775" s="2" customFormat="1">
      <c r="A775" s="39"/>
      <c r="B775" s="40"/>
      <c r="C775" s="41"/>
      <c r="D775" s="242" t="s">
        <v>359</v>
      </c>
      <c r="E775" s="41"/>
      <c r="F775" s="243" t="s">
        <v>9059</v>
      </c>
      <c r="G775" s="41"/>
      <c r="H775" s="41"/>
      <c r="I775" s="244"/>
      <c r="J775" s="41"/>
      <c r="K775" s="41"/>
      <c r="L775" s="45"/>
      <c r="M775" s="245"/>
      <c r="N775" s="246"/>
      <c r="O775" s="92"/>
      <c r="P775" s="92"/>
      <c r="Q775" s="92"/>
      <c r="R775" s="92"/>
      <c r="S775" s="92"/>
      <c r="T775" s="93"/>
      <c r="U775" s="39"/>
      <c r="V775" s="39"/>
      <c r="W775" s="39"/>
      <c r="X775" s="39"/>
      <c r="Y775" s="39"/>
      <c r="Z775" s="39"/>
      <c r="AA775" s="39"/>
      <c r="AB775" s="39"/>
      <c r="AC775" s="39"/>
      <c r="AD775" s="39"/>
      <c r="AE775" s="39"/>
      <c r="AT775" s="18" t="s">
        <v>359</v>
      </c>
      <c r="AU775" s="18" t="s">
        <v>86</v>
      </c>
    </row>
    <row r="776" s="2" customFormat="1" ht="49.05" customHeight="1">
      <c r="A776" s="39"/>
      <c r="B776" s="40"/>
      <c r="C776" s="229" t="s">
        <v>2377</v>
      </c>
      <c r="D776" s="229" t="s">
        <v>352</v>
      </c>
      <c r="E776" s="230" t="s">
        <v>9060</v>
      </c>
      <c r="F776" s="231" t="s">
        <v>9061</v>
      </c>
      <c r="G776" s="232" t="s">
        <v>483</v>
      </c>
      <c r="H776" s="233">
        <v>1.331</v>
      </c>
      <c r="I776" s="234"/>
      <c r="J776" s="235">
        <f>ROUND(I776*H776,2)</f>
        <v>0</v>
      </c>
      <c r="K776" s="231" t="s">
        <v>385</v>
      </c>
      <c r="L776" s="45"/>
      <c r="M776" s="236" t="s">
        <v>1</v>
      </c>
      <c r="N776" s="237" t="s">
        <v>41</v>
      </c>
      <c r="O776" s="92"/>
      <c r="P776" s="238">
        <f>O776*H776</f>
        <v>0</v>
      </c>
      <c r="Q776" s="238">
        <v>0</v>
      </c>
      <c r="R776" s="238">
        <f>Q776*H776</f>
        <v>0</v>
      </c>
      <c r="S776" s="238">
        <v>0</v>
      </c>
      <c r="T776" s="239">
        <f>S776*H776</f>
        <v>0</v>
      </c>
      <c r="U776" s="39"/>
      <c r="V776" s="39"/>
      <c r="W776" s="39"/>
      <c r="X776" s="39"/>
      <c r="Y776" s="39"/>
      <c r="Z776" s="39"/>
      <c r="AA776" s="39"/>
      <c r="AB776" s="39"/>
      <c r="AC776" s="39"/>
      <c r="AD776" s="39"/>
      <c r="AE776" s="39"/>
      <c r="AR776" s="240" t="s">
        <v>530</v>
      </c>
      <c r="AT776" s="240" t="s">
        <v>352</v>
      </c>
      <c r="AU776" s="240" t="s">
        <v>86</v>
      </c>
      <c r="AY776" s="18" t="s">
        <v>350</v>
      </c>
      <c r="BE776" s="241">
        <f>IF(N776="základní",J776,0)</f>
        <v>0</v>
      </c>
      <c r="BF776" s="241">
        <f>IF(N776="snížená",J776,0)</f>
        <v>0</v>
      </c>
      <c r="BG776" s="241">
        <f>IF(N776="zákl. přenesená",J776,0)</f>
        <v>0</v>
      </c>
      <c r="BH776" s="241">
        <f>IF(N776="sníž. přenesená",J776,0)</f>
        <v>0</v>
      </c>
      <c r="BI776" s="241">
        <f>IF(N776="nulová",J776,0)</f>
        <v>0</v>
      </c>
      <c r="BJ776" s="18" t="s">
        <v>84</v>
      </c>
      <c r="BK776" s="241">
        <f>ROUND(I776*H776,2)</f>
        <v>0</v>
      </c>
      <c r="BL776" s="18" t="s">
        <v>530</v>
      </c>
      <c r="BM776" s="240" t="s">
        <v>3262</v>
      </c>
    </row>
    <row r="777" s="2" customFormat="1">
      <c r="A777" s="39"/>
      <c r="B777" s="40"/>
      <c r="C777" s="41"/>
      <c r="D777" s="242" t="s">
        <v>359</v>
      </c>
      <c r="E777" s="41"/>
      <c r="F777" s="243" t="s">
        <v>9061</v>
      </c>
      <c r="G777" s="41"/>
      <c r="H777" s="41"/>
      <c r="I777" s="244"/>
      <c r="J777" s="41"/>
      <c r="K777" s="41"/>
      <c r="L777" s="45"/>
      <c r="M777" s="245"/>
      <c r="N777" s="246"/>
      <c r="O777" s="92"/>
      <c r="P777" s="92"/>
      <c r="Q777" s="92"/>
      <c r="R777" s="92"/>
      <c r="S777" s="92"/>
      <c r="T777" s="93"/>
      <c r="U777" s="39"/>
      <c r="V777" s="39"/>
      <c r="W777" s="39"/>
      <c r="X777" s="39"/>
      <c r="Y777" s="39"/>
      <c r="Z777" s="39"/>
      <c r="AA777" s="39"/>
      <c r="AB777" s="39"/>
      <c r="AC777" s="39"/>
      <c r="AD777" s="39"/>
      <c r="AE777" s="39"/>
      <c r="AT777" s="18" t="s">
        <v>359</v>
      </c>
      <c r="AU777" s="18" t="s">
        <v>86</v>
      </c>
    </row>
    <row r="778" s="2" customFormat="1" ht="49.05" customHeight="1">
      <c r="A778" s="39"/>
      <c r="B778" s="40"/>
      <c r="C778" s="229" t="s">
        <v>2382</v>
      </c>
      <c r="D778" s="229" t="s">
        <v>352</v>
      </c>
      <c r="E778" s="230" t="s">
        <v>9062</v>
      </c>
      <c r="F778" s="231" t="s">
        <v>9063</v>
      </c>
      <c r="G778" s="232" t="s">
        <v>483</v>
      </c>
      <c r="H778" s="233">
        <v>1.331</v>
      </c>
      <c r="I778" s="234"/>
      <c r="J778" s="235">
        <f>ROUND(I778*H778,2)</f>
        <v>0</v>
      </c>
      <c r="K778" s="231" t="s">
        <v>385</v>
      </c>
      <c r="L778" s="45"/>
      <c r="M778" s="236" t="s">
        <v>1</v>
      </c>
      <c r="N778" s="237" t="s">
        <v>41</v>
      </c>
      <c r="O778" s="92"/>
      <c r="P778" s="238">
        <f>O778*H778</f>
        <v>0</v>
      </c>
      <c r="Q778" s="238">
        <v>0</v>
      </c>
      <c r="R778" s="238">
        <f>Q778*H778</f>
        <v>0</v>
      </c>
      <c r="S778" s="238">
        <v>0</v>
      </c>
      <c r="T778" s="239">
        <f>S778*H778</f>
        <v>0</v>
      </c>
      <c r="U778" s="39"/>
      <c r="V778" s="39"/>
      <c r="W778" s="39"/>
      <c r="X778" s="39"/>
      <c r="Y778" s="39"/>
      <c r="Z778" s="39"/>
      <c r="AA778" s="39"/>
      <c r="AB778" s="39"/>
      <c r="AC778" s="39"/>
      <c r="AD778" s="39"/>
      <c r="AE778" s="39"/>
      <c r="AR778" s="240" t="s">
        <v>530</v>
      </c>
      <c r="AT778" s="240" t="s">
        <v>352</v>
      </c>
      <c r="AU778" s="240" t="s">
        <v>86</v>
      </c>
      <c r="AY778" s="18" t="s">
        <v>350</v>
      </c>
      <c r="BE778" s="241">
        <f>IF(N778="základní",J778,0)</f>
        <v>0</v>
      </c>
      <c r="BF778" s="241">
        <f>IF(N778="snížená",J778,0)</f>
        <v>0</v>
      </c>
      <c r="BG778" s="241">
        <f>IF(N778="zákl. přenesená",J778,0)</f>
        <v>0</v>
      </c>
      <c r="BH778" s="241">
        <f>IF(N778="sníž. přenesená",J778,0)</f>
        <v>0</v>
      </c>
      <c r="BI778" s="241">
        <f>IF(N778="nulová",J778,0)</f>
        <v>0</v>
      </c>
      <c r="BJ778" s="18" t="s">
        <v>84</v>
      </c>
      <c r="BK778" s="241">
        <f>ROUND(I778*H778,2)</f>
        <v>0</v>
      </c>
      <c r="BL778" s="18" t="s">
        <v>530</v>
      </c>
      <c r="BM778" s="240" t="s">
        <v>3275</v>
      </c>
    </row>
    <row r="779" s="2" customFormat="1">
      <c r="A779" s="39"/>
      <c r="B779" s="40"/>
      <c r="C779" s="41"/>
      <c r="D779" s="242" t="s">
        <v>359</v>
      </c>
      <c r="E779" s="41"/>
      <c r="F779" s="243" t="s">
        <v>9063</v>
      </c>
      <c r="G779" s="41"/>
      <c r="H779" s="41"/>
      <c r="I779" s="244"/>
      <c r="J779" s="41"/>
      <c r="K779" s="41"/>
      <c r="L779" s="45"/>
      <c r="M779" s="245"/>
      <c r="N779" s="246"/>
      <c r="O779" s="92"/>
      <c r="P779" s="92"/>
      <c r="Q779" s="92"/>
      <c r="R779" s="92"/>
      <c r="S779" s="92"/>
      <c r="T779" s="93"/>
      <c r="U779" s="39"/>
      <c r="V779" s="39"/>
      <c r="W779" s="39"/>
      <c r="X779" s="39"/>
      <c r="Y779" s="39"/>
      <c r="Z779" s="39"/>
      <c r="AA779" s="39"/>
      <c r="AB779" s="39"/>
      <c r="AC779" s="39"/>
      <c r="AD779" s="39"/>
      <c r="AE779" s="39"/>
      <c r="AT779" s="18" t="s">
        <v>359</v>
      </c>
      <c r="AU779" s="18" t="s">
        <v>86</v>
      </c>
    </row>
    <row r="780" s="12" customFormat="1" ht="22.8" customHeight="1">
      <c r="A780" s="12"/>
      <c r="B780" s="213"/>
      <c r="C780" s="214"/>
      <c r="D780" s="215" t="s">
        <v>75</v>
      </c>
      <c r="E780" s="227" t="s">
        <v>9064</v>
      </c>
      <c r="F780" s="227" t="s">
        <v>9065</v>
      </c>
      <c r="G780" s="214"/>
      <c r="H780" s="214"/>
      <c r="I780" s="217"/>
      <c r="J780" s="228">
        <f>BK780</f>
        <v>0</v>
      </c>
      <c r="K780" s="214"/>
      <c r="L780" s="219"/>
      <c r="M780" s="220"/>
      <c r="N780" s="221"/>
      <c r="O780" s="221"/>
      <c r="P780" s="222">
        <f>SUM(P781:P798)</f>
        <v>0</v>
      </c>
      <c r="Q780" s="221"/>
      <c r="R780" s="222">
        <f>SUM(R781:R798)</f>
        <v>0</v>
      </c>
      <c r="S780" s="221"/>
      <c r="T780" s="223">
        <f>SUM(T781:T798)</f>
        <v>0</v>
      </c>
      <c r="U780" s="12"/>
      <c r="V780" s="12"/>
      <c r="W780" s="12"/>
      <c r="X780" s="12"/>
      <c r="Y780" s="12"/>
      <c r="Z780" s="12"/>
      <c r="AA780" s="12"/>
      <c r="AB780" s="12"/>
      <c r="AC780" s="12"/>
      <c r="AD780" s="12"/>
      <c r="AE780" s="12"/>
      <c r="AR780" s="224" t="s">
        <v>86</v>
      </c>
      <c r="AT780" s="225" t="s">
        <v>75</v>
      </c>
      <c r="AU780" s="225" t="s">
        <v>84</v>
      </c>
      <c r="AY780" s="224" t="s">
        <v>350</v>
      </c>
      <c r="BK780" s="226">
        <f>SUM(BK781:BK798)</f>
        <v>0</v>
      </c>
    </row>
    <row r="781" s="2" customFormat="1" ht="37.8" customHeight="1">
      <c r="A781" s="39"/>
      <c r="B781" s="40"/>
      <c r="C781" s="229" t="s">
        <v>2388</v>
      </c>
      <c r="D781" s="229" t="s">
        <v>352</v>
      </c>
      <c r="E781" s="230" t="s">
        <v>9066</v>
      </c>
      <c r="F781" s="231" t="s">
        <v>9067</v>
      </c>
      <c r="G781" s="232" t="s">
        <v>914</v>
      </c>
      <c r="H781" s="233">
        <v>24</v>
      </c>
      <c r="I781" s="234"/>
      <c r="J781" s="235">
        <f>ROUND(I781*H781,2)</f>
        <v>0</v>
      </c>
      <c r="K781" s="231" t="s">
        <v>385</v>
      </c>
      <c r="L781" s="45"/>
      <c r="M781" s="236" t="s">
        <v>1</v>
      </c>
      <c r="N781" s="237" t="s">
        <v>41</v>
      </c>
      <c r="O781" s="92"/>
      <c r="P781" s="238">
        <f>O781*H781</f>
        <v>0</v>
      </c>
      <c r="Q781" s="238">
        <v>0</v>
      </c>
      <c r="R781" s="238">
        <f>Q781*H781</f>
        <v>0</v>
      </c>
      <c r="S781" s="238">
        <v>0</v>
      </c>
      <c r="T781" s="239">
        <f>S781*H781</f>
        <v>0</v>
      </c>
      <c r="U781" s="39"/>
      <c r="V781" s="39"/>
      <c r="W781" s="39"/>
      <c r="X781" s="39"/>
      <c r="Y781" s="39"/>
      <c r="Z781" s="39"/>
      <c r="AA781" s="39"/>
      <c r="AB781" s="39"/>
      <c r="AC781" s="39"/>
      <c r="AD781" s="39"/>
      <c r="AE781" s="39"/>
      <c r="AR781" s="240" t="s">
        <v>530</v>
      </c>
      <c r="AT781" s="240" t="s">
        <v>352</v>
      </c>
      <c r="AU781" s="240" t="s">
        <v>86</v>
      </c>
      <c r="AY781" s="18" t="s">
        <v>350</v>
      </c>
      <c r="BE781" s="241">
        <f>IF(N781="základní",J781,0)</f>
        <v>0</v>
      </c>
      <c r="BF781" s="241">
        <f>IF(N781="snížená",J781,0)</f>
        <v>0</v>
      </c>
      <c r="BG781" s="241">
        <f>IF(N781="zákl. přenesená",J781,0)</f>
        <v>0</v>
      </c>
      <c r="BH781" s="241">
        <f>IF(N781="sníž. přenesená",J781,0)</f>
        <v>0</v>
      </c>
      <c r="BI781" s="241">
        <f>IF(N781="nulová",J781,0)</f>
        <v>0</v>
      </c>
      <c r="BJ781" s="18" t="s">
        <v>84</v>
      </c>
      <c r="BK781" s="241">
        <f>ROUND(I781*H781,2)</f>
        <v>0</v>
      </c>
      <c r="BL781" s="18" t="s">
        <v>530</v>
      </c>
      <c r="BM781" s="240" t="s">
        <v>3288</v>
      </c>
    </row>
    <row r="782" s="2" customFormat="1">
      <c r="A782" s="39"/>
      <c r="B782" s="40"/>
      <c r="C782" s="41"/>
      <c r="D782" s="242" t="s">
        <v>359</v>
      </c>
      <c r="E782" s="41"/>
      <c r="F782" s="243" t="s">
        <v>9067</v>
      </c>
      <c r="G782" s="41"/>
      <c r="H782" s="41"/>
      <c r="I782" s="244"/>
      <c r="J782" s="41"/>
      <c r="K782" s="41"/>
      <c r="L782" s="45"/>
      <c r="M782" s="245"/>
      <c r="N782" s="246"/>
      <c r="O782" s="92"/>
      <c r="P782" s="92"/>
      <c r="Q782" s="92"/>
      <c r="R782" s="92"/>
      <c r="S782" s="92"/>
      <c r="T782" s="93"/>
      <c r="U782" s="39"/>
      <c r="V782" s="39"/>
      <c r="W782" s="39"/>
      <c r="X782" s="39"/>
      <c r="Y782" s="39"/>
      <c r="Z782" s="39"/>
      <c r="AA782" s="39"/>
      <c r="AB782" s="39"/>
      <c r="AC782" s="39"/>
      <c r="AD782" s="39"/>
      <c r="AE782" s="39"/>
      <c r="AT782" s="18" t="s">
        <v>359</v>
      </c>
      <c r="AU782" s="18" t="s">
        <v>86</v>
      </c>
    </row>
    <row r="783" s="15" customFormat="1">
      <c r="A783" s="15"/>
      <c r="B783" s="269"/>
      <c r="C783" s="270"/>
      <c r="D783" s="242" t="s">
        <v>361</v>
      </c>
      <c r="E783" s="271" t="s">
        <v>1</v>
      </c>
      <c r="F783" s="272" t="s">
        <v>8764</v>
      </c>
      <c r="G783" s="270"/>
      <c r="H783" s="271" t="s">
        <v>1</v>
      </c>
      <c r="I783" s="273"/>
      <c r="J783" s="270"/>
      <c r="K783" s="270"/>
      <c r="L783" s="274"/>
      <c r="M783" s="275"/>
      <c r="N783" s="276"/>
      <c r="O783" s="276"/>
      <c r="P783" s="276"/>
      <c r="Q783" s="276"/>
      <c r="R783" s="276"/>
      <c r="S783" s="276"/>
      <c r="T783" s="277"/>
      <c r="U783" s="15"/>
      <c r="V783" s="15"/>
      <c r="W783" s="15"/>
      <c r="X783" s="15"/>
      <c r="Y783" s="15"/>
      <c r="Z783" s="15"/>
      <c r="AA783" s="15"/>
      <c r="AB783" s="15"/>
      <c r="AC783" s="15"/>
      <c r="AD783" s="15"/>
      <c r="AE783" s="15"/>
      <c r="AT783" s="278" t="s">
        <v>361</v>
      </c>
      <c r="AU783" s="278" t="s">
        <v>86</v>
      </c>
      <c r="AV783" s="15" t="s">
        <v>84</v>
      </c>
      <c r="AW783" s="15" t="s">
        <v>32</v>
      </c>
      <c r="AX783" s="15" t="s">
        <v>76</v>
      </c>
      <c r="AY783" s="278" t="s">
        <v>350</v>
      </c>
    </row>
    <row r="784" s="13" customFormat="1">
      <c r="A784" s="13"/>
      <c r="B784" s="247"/>
      <c r="C784" s="248"/>
      <c r="D784" s="242" t="s">
        <v>361</v>
      </c>
      <c r="E784" s="249" t="s">
        <v>1</v>
      </c>
      <c r="F784" s="250" t="s">
        <v>596</v>
      </c>
      <c r="G784" s="248"/>
      <c r="H784" s="251">
        <v>24</v>
      </c>
      <c r="I784" s="252"/>
      <c r="J784" s="248"/>
      <c r="K784" s="248"/>
      <c r="L784" s="253"/>
      <c r="M784" s="254"/>
      <c r="N784" s="255"/>
      <c r="O784" s="255"/>
      <c r="P784" s="255"/>
      <c r="Q784" s="255"/>
      <c r="R784" s="255"/>
      <c r="S784" s="255"/>
      <c r="T784" s="256"/>
      <c r="U784" s="13"/>
      <c r="V784" s="13"/>
      <c r="W784" s="13"/>
      <c r="X784" s="13"/>
      <c r="Y784" s="13"/>
      <c r="Z784" s="13"/>
      <c r="AA784" s="13"/>
      <c r="AB784" s="13"/>
      <c r="AC784" s="13"/>
      <c r="AD784" s="13"/>
      <c r="AE784" s="13"/>
      <c r="AT784" s="257" t="s">
        <v>361</v>
      </c>
      <c r="AU784" s="257" t="s">
        <v>86</v>
      </c>
      <c r="AV784" s="13" t="s">
        <v>86</v>
      </c>
      <c r="AW784" s="13" t="s">
        <v>32</v>
      </c>
      <c r="AX784" s="13" t="s">
        <v>76</v>
      </c>
      <c r="AY784" s="257" t="s">
        <v>350</v>
      </c>
    </row>
    <row r="785" s="14" customFormat="1">
      <c r="A785" s="14"/>
      <c r="B785" s="258"/>
      <c r="C785" s="259"/>
      <c r="D785" s="242" t="s">
        <v>361</v>
      </c>
      <c r="E785" s="260" t="s">
        <v>1</v>
      </c>
      <c r="F785" s="261" t="s">
        <v>364</v>
      </c>
      <c r="G785" s="259"/>
      <c r="H785" s="262">
        <v>24</v>
      </c>
      <c r="I785" s="263"/>
      <c r="J785" s="259"/>
      <c r="K785" s="259"/>
      <c r="L785" s="264"/>
      <c r="M785" s="265"/>
      <c r="N785" s="266"/>
      <c r="O785" s="266"/>
      <c r="P785" s="266"/>
      <c r="Q785" s="266"/>
      <c r="R785" s="266"/>
      <c r="S785" s="266"/>
      <c r="T785" s="267"/>
      <c r="U785" s="14"/>
      <c r="V785" s="14"/>
      <c r="W785" s="14"/>
      <c r="X785" s="14"/>
      <c r="Y785" s="14"/>
      <c r="Z785" s="14"/>
      <c r="AA785" s="14"/>
      <c r="AB785" s="14"/>
      <c r="AC785" s="14"/>
      <c r="AD785" s="14"/>
      <c r="AE785" s="14"/>
      <c r="AT785" s="268" t="s">
        <v>361</v>
      </c>
      <c r="AU785" s="268" t="s">
        <v>86</v>
      </c>
      <c r="AV785" s="14" t="s">
        <v>357</v>
      </c>
      <c r="AW785" s="14" t="s">
        <v>32</v>
      </c>
      <c r="AX785" s="14" t="s">
        <v>84</v>
      </c>
      <c r="AY785" s="268" t="s">
        <v>350</v>
      </c>
    </row>
    <row r="786" s="2" customFormat="1" ht="33" customHeight="1">
      <c r="A786" s="39"/>
      <c r="B786" s="40"/>
      <c r="C786" s="229" t="s">
        <v>2393</v>
      </c>
      <c r="D786" s="229" t="s">
        <v>352</v>
      </c>
      <c r="E786" s="230" t="s">
        <v>9068</v>
      </c>
      <c r="F786" s="231" t="s">
        <v>9069</v>
      </c>
      <c r="G786" s="232" t="s">
        <v>914</v>
      </c>
      <c r="H786" s="233">
        <v>4</v>
      </c>
      <c r="I786" s="234"/>
      <c r="J786" s="235">
        <f>ROUND(I786*H786,2)</f>
        <v>0</v>
      </c>
      <c r="K786" s="231" t="s">
        <v>385</v>
      </c>
      <c r="L786" s="45"/>
      <c r="M786" s="236" t="s">
        <v>1</v>
      </c>
      <c r="N786" s="237" t="s">
        <v>41</v>
      </c>
      <c r="O786" s="92"/>
      <c r="P786" s="238">
        <f>O786*H786</f>
        <v>0</v>
      </c>
      <c r="Q786" s="238">
        <v>0</v>
      </c>
      <c r="R786" s="238">
        <f>Q786*H786</f>
        <v>0</v>
      </c>
      <c r="S786" s="238">
        <v>0</v>
      </c>
      <c r="T786" s="239">
        <f>S786*H786</f>
        <v>0</v>
      </c>
      <c r="U786" s="39"/>
      <c r="V786" s="39"/>
      <c r="W786" s="39"/>
      <c r="X786" s="39"/>
      <c r="Y786" s="39"/>
      <c r="Z786" s="39"/>
      <c r="AA786" s="39"/>
      <c r="AB786" s="39"/>
      <c r="AC786" s="39"/>
      <c r="AD786" s="39"/>
      <c r="AE786" s="39"/>
      <c r="AR786" s="240" t="s">
        <v>530</v>
      </c>
      <c r="AT786" s="240" t="s">
        <v>352</v>
      </c>
      <c r="AU786" s="240" t="s">
        <v>86</v>
      </c>
      <c r="AY786" s="18" t="s">
        <v>350</v>
      </c>
      <c r="BE786" s="241">
        <f>IF(N786="základní",J786,0)</f>
        <v>0</v>
      </c>
      <c r="BF786" s="241">
        <f>IF(N786="snížená",J786,0)</f>
        <v>0</v>
      </c>
      <c r="BG786" s="241">
        <f>IF(N786="zákl. přenesená",J786,0)</f>
        <v>0</v>
      </c>
      <c r="BH786" s="241">
        <f>IF(N786="sníž. přenesená",J786,0)</f>
        <v>0</v>
      </c>
      <c r="BI786" s="241">
        <f>IF(N786="nulová",J786,0)</f>
        <v>0</v>
      </c>
      <c r="BJ786" s="18" t="s">
        <v>84</v>
      </c>
      <c r="BK786" s="241">
        <f>ROUND(I786*H786,2)</f>
        <v>0</v>
      </c>
      <c r="BL786" s="18" t="s">
        <v>530</v>
      </c>
      <c r="BM786" s="240" t="s">
        <v>3298</v>
      </c>
    </row>
    <row r="787" s="2" customFormat="1">
      <c r="A787" s="39"/>
      <c r="B787" s="40"/>
      <c r="C787" s="41"/>
      <c r="D787" s="242" t="s">
        <v>359</v>
      </c>
      <c r="E787" s="41"/>
      <c r="F787" s="243" t="s">
        <v>9069</v>
      </c>
      <c r="G787" s="41"/>
      <c r="H787" s="41"/>
      <c r="I787" s="244"/>
      <c r="J787" s="41"/>
      <c r="K787" s="41"/>
      <c r="L787" s="45"/>
      <c r="M787" s="245"/>
      <c r="N787" s="246"/>
      <c r="O787" s="92"/>
      <c r="P787" s="92"/>
      <c r="Q787" s="92"/>
      <c r="R787" s="92"/>
      <c r="S787" s="92"/>
      <c r="T787" s="93"/>
      <c r="U787" s="39"/>
      <c r="V787" s="39"/>
      <c r="W787" s="39"/>
      <c r="X787" s="39"/>
      <c r="Y787" s="39"/>
      <c r="Z787" s="39"/>
      <c r="AA787" s="39"/>
      <c r="AB787" s="39"/>
      <c r="AC787" s="39"/>
      <c r="AD787" s="39"/>
      <c r="AE787" s="39"/>
      <c r="AT787" s="18" t="s">
        <v>359</v>
      </c>
      <c r="AU787" s="18" t="s">
        <v>86</v>
      </c>
    </row>
    <row r="788" s="15" customFormat="1">
      <c r="A788" s="15"/>
      <c r="B788" s="269"/>
      <c r="C788" s="270"/>
      <c r="D788" s="242" t="s">
        <v>361</v>
      </c>
      <c r="E788" s="271" t="s">
        <v>1</v>
      </c>
      <c r="F788" s="272" t="s">
        <v>8733</v>
      </c>
      <c r="G788" s="270"/>
      <c r="H788" s="271" t="s">
        <v>1</v>
      </c>
      <c r="I788" s="273"/>
      <c r="J788" s="270"/>
      <c r="K788" s="270"/>
      <c r="L788" s="274"/>
      <c r="M788" s="275"/>
      <c r="N788" s="276"/>
      <c r="O788" s="276"/>
      <c r="P788" s="276"/>
      <c r="Q788" s="276"/>
      <c r="R788" s="276"/>
      <c r="S788" s="276"/>
      <c r="T788" s="277"/>
      <c r="U788" s="15"/>
      <c r="V788" s="15"/>
      <c r="W788" s="15"/>
      <c r="X788" s="15"/>
      <c r="Y788" s="15"/>
      <c r="Z788" s="15"/>
      <c r="AA788" s="15"/>
      <c r="AB788" s="15"/>
      <c r="AC788" s="15"/>
      <c r="AD788" s="15"/>
      <c r="AE788" s="15"/>
      <c r="AT788" s="278" t="s">
        <v>361</v>
      </c>
      <c r="AU788" s="278" t="s">
        <v>86</v>
      </c>
      <c r="AV788" s="15" t="s">
        <v>84</v>
      </c>
      <c r="AW788" s="15" t="s">
        <v>32</v>
      </c>
      <c r="AX788" s="15" t="s">
        <v>76</v>
      </c>
      <c r="AY788" s="278" t="s">
        <v>350</v>
      </c>
    </row>
    <row r="789" s="13" customFormat="1">
      <c r="A789" s="13"/>
      <c r="B789" s="247"/>
      <c r="C789" s="248"/>
      <c r="D789" s="242" t="s">
        <v>361</v>
      </c>
      <c r="E789" s="249" t="s">
        <v>1</v>
      </c>
      <c r="F789" s="250" t="s">
        <v>357</v>
      </c>
      <c r="G789" s="248"/>
      <c r="H789" s="251">
        <v>4</v>
      </c>
      <c r="I789" s="252"/>
      <c r="J789" s="248"/>
      <c r="K789" s="248"/>
      <c r="L789" s="253"/>
      <c r="M789" s="254"/>
      <c r="N789" s="255"/>
      <c r="O789" s="255"/>
      <c r="P789" s="255"/>
      <c r="Q789" s="255"/>
      <c r="R789" s="255"/>
      <c r="S789" s="255"/>
      <c r="T789" s="256"/>
      <c r="U789" s="13"/>
      <c r="V789" s="13"/>
      <c r="W789" s="13"/>
      <c r="X789" s="13"/>
      <c r="Y789" s="13"/>
      <c r="Z789" s="13"/>
      <c r="AA789" s="13"/>
      <c r="AB789" s="13"/>
      <c r="AC789" s="13"/>
      <c r="AD789" s="13"/>
      <c r="AE789" s="13"/>
      <c r="AT789" s="257" t="s">
        <v>361</v>
      </c>
      <c r="AU789" s="257" t="s">
        <v>86</v>
      </c>
      <c r="AV789" s="13" t="s">
        <v>86</v>
      </c>
      <c r="AW789" s="13" t="s">
        <v>32</v>
      </c>
      <c r="AX789" s="13" t="s">
        <v>76</v>
      </c>
      <c r="AY789" s="257" t="s">
        <v>350</v>
      </c>
    </row>
    <row r="790" s="14" customFormat="1">
      <c r="A790" s="14"/>
      <c r="B790" s="258"/>
      <c r="C790" s="259"/>
      <c r="D790" s="242" t="s">
        <v>361</v>
      </c>
      <c r="E790" s="260" t="s">
        <v>1</v>
      </c>
      <c r="F790" s="261" t="s">
        <v>364</v>
      </c>
      <c r="G790" s="259"/>
      <c r="H790" s="262">
        <v>4</v>
      </c>
      <c r="I790" s="263"/>
      <c r="J790" s="259"/>
      <c r="K790" s="259"/>
      <c r="L790" s="264"/>
      <c r="M790" s="265"/>
      <c r="N790" s="266"/>
      <c r="O790" s="266"/>
      <c r="P790" s="266"/>
      <c r="Q790" s="266"/>
      <c r="R790" s="266"/>
      <c r="S790" s="266"/>
      <c r="T790" s="267"/>
      <c r="U790" s="14"/>
      <c r="V790" s="14"/>
      <c r="W790" s="14"/>
      <c r="X790" s="14"/>
      <c r="Y790" s="14"/>
      <c r="Z790" s="14"/>
      <c r="AA790" s="14"/>
      <c r="AB790" s="14"/>
      <c r="AC790" s="14"/>
      <c r="AD790" s="14"/>
      <c r="AE790" s="14"/>
      <c r="AT790" s="268" t="s">
        <v>361</v>
      </c>
      <c r="AU790" s="268" t="s">
        <v>86</v>
      </c>
      <c r="AV790" s="14" t="s">
        <v>357</v>
      </c>
      <c r="AW790" s="14" t="s">
        <v>32</v>
      </c>
      <c r="AX790" s="14" t="s">
        <v>84</v>
      </c>
      <c r="AY790" s="268" t="s">
        <v>350</v>
      </c>
    </row>
    <row r="791" s="2" customFormat="1" ht="16.5" customHeight="1">
      <c r="A791" s="39"/>
      <c r="B791" s="40"/>
      <c r="C791" s="295" t="s">
        <v>2407</v>
      </c>
      <c r="D791" s="295" t="s">
        <v>1347</v>
      </c>
      <c r="E791" s="296" t="s">
        <v>9070</v>
      </c>
      <c r="F791" s="297" t="s">
        <v>9071</v>
      </c>
      <c r="G791" s="298" t="s">
        <v>497</v>
      </c>
      <c r="H791" s="299">
        <v>4</v>
      </c>
      <c r="I791" s="300"/>
      <c r="J791" s="301">
        <f>ROUND(I791*H791,2)</f>
        <v>0</v>
      </c>
      <c r="K791" s="297" t="s">
        <v>8838</v>
      </c>
      <c r="L791" s="302"/>
      <c r="M791" s="303" t="s">
        <v>1</v>
      </c>
      <c r="N791" s="304" t="s">
        <v>41</v>
      </c>
      <c r="O791" s="92"/>
      <c r="P791" s="238">
        <f>O791*H791</f>
        <v>0</v>
      </c>
      <c r="Q791" s="238">
        <v>0</v>
      </c>
      <c r="R791" s="238">
        <f>Q791*H791</f>
        <v>0</v>
      </c>
      <c r="S791" s="238">
        <v>0</v>
      </c>
      <c r="T791" s="239">
        <f>S791*H791</f>
        <v>0</v>
      </c>
      <c r="U791" s="39"/>
      <c r="V791" s="39"/>
      <c r="W791" s="39"/>
      <c r="X791" s="39"/>
      <c r="Y791" s="39"/>
      <c r="Z791" s="39"/>
      <c r="AA791" s="39"/>
      <c r="AB791" s="39"/>
      <c r="AC791" s="39"/>
      <c r="AD791" s="39"/>
      <c r="AE791" s="39"/>
      <c r="AR791" s="240" t="s">
        <v>695</v>
      </c>
      <c r="AT791" s="240" t="s">
        <v>1347</v>
      </c>
      <c r="AU791" s="240" t="s">
        <v>86</v>
      </c>
      <c r="AY791" s="18" t="s">
        <v>350</v>
      </c>
      <c r="BE791" s="241">
        <f>IF(N791="základní",J791,0)</f>
        <v>0</v>
      </c>
      <c r="BF791" s="241">
        <f>IF(N791="snížená",J791,0)</f>
        <v>0</v>
      </c>
      <c r="BG791" s="241">
        <f>IF(N791="zákl. přenesená",J791,0)</f>
        <v>0</v>
      </c>
      <c r="BH791" s="241">
        <f>IF(N791="sníž. přenesená",J791,0)</f>
        <v>0</v>
      </c>
      <c r="BI791" s="241">
        <f>IF(N791="nulová",J791,0)</f>
        <v>0</v>
      </c>
      <c r="BJ791" s="18" t="s">
        <v>84</v>
      </c>
      <c r="BK791" s="241">
        <f>ROUND(I791*H791,2)</f>
        <v>0</v>
      </c>
      <c r="BL791" s="18" t="s">
        <v>530</v>
      </c>
      <c r="BM791" s="240" t="s">
        <v>3310</v>
      </c>
    </row>
    <row r="792" s="2" customFormat="1">
      <c r="A792" s="39"/>
      <c r="B792" s="40"/>
      <c r="C792" s="41"/>
      <c r="D792" s="242" t="s">
        <v>359</v>
      </c>
      <c r="E792" s="41"/>
      <c r="F792" s="243" t="s">
        <v>9071</v>
      </c>
      <c r="G792" s="41"/>
      <c r="H792" s="41"/>
      <c r="I792" s="244"/>
      <c r="J792" s="41"/>
      <c r="K792" s="41"/>
      <c r="L792" s="45"/>
      <c r="M792" s="245"/>
      <c r="N792" s="246"/>
      <c r="O792" s="92"/>
      <c r="P792" s="92"/>
      <c r="Q792" s="92"/>
      <c r="R792" s="92"/>
      <c r="S792" s="92"/>
      <c r="T792" s="93"/>
      <c r="U792" s="39"/>
      <c r="V792" s="39"/>
      <c r="W792" s="39"/>
      <c r="X792" s="39"/>
      <c r="Y792" s="39"/>
      <c r="Z792" s="39"/>
      <c r="AA792" s="39"/>
      <c r="AB792" s="39"/>
      <c r="AC792" s="39"/>
      <c r="AD792" s="39"/>
      <c r="AE792" s="39"/>
      <c r="AT792" s="18" t="s">
        <v>359</v>
      </c>
      <c r="AU792" s="18" t="s">
        <v>86</v>
      </c>
    </row>
    <row r="793" s="2" customFormat="1" ht="49.05" customHeight="1">
      <c r="A793" s="39"/>
      <c r="B793" s="40"/>
      <c r="C793" s="229" t="s">
        <v>2438</v>
      </c>
      <c r="D793" s="229" t="s">
        <v>352</v>
      </c>
      <c r="E793" s="230" t="s">
        <v>9072</v>
      </c>
      <c r="F793" s="231" t="s">
        <v>9073</v>
      </c>
      <c r="G793" s="232" t="s">
        <v>483</v>
      </c>
      <c r="H793" s="233">
        <v>0.28100000000000003</v>
      </c>
      <c r="I793" s="234"/>
      <c r="J793" s="235">
        <f>ROUND(I793*H793,2)</f>
        <v>0</v>
      </c>
      <c r="K793" s="231" t="s">
        <v>385</v>
      </c>
      <c r="L793" s="45"/>
      <c r="M793" s="236" t="s">
        <v>1</v>
      </c>
      <c r="N793" s="237" t="s">
        <v>41</v>
      </c>
      <c r="O793" s="92"/>
      <c r="P793" s="238">
        <f>O793*H793</f>
        <v>0</v>
      </c>
      <c r="Q793" s="238">
        <v>0</v>
      </c>
      <c r="R793" s="238">
        <f>Q793*H793</f>
        <v>0</v>
      </c>
      <c r="S793" s="238">
        <v>0</v>
      </c>
      <c r="T793" s="239">
        <f>S793*H793</f>
        <v>0</v>
      </c>
      <c r="U793" s="39"/>
      <c r="V793" s="39"/>
      <c r="W793" s="39"/>
      <c r="X793" s="39"/>
      <c r="Y793" s="39"/>
      <c r="Z793" s="39"/>
      <c r="AA793" s="39"/>
      <c r="AB793" s="39"/>
      <c r="AC793" s="39"/>
      <c r="AD793" s="39"/>
      <c r="AE793" s="39"/>
      <c r="AR793" s="240" t="s">
        <v>530</v>
      </c>
      <c r="AT793" s="240" t="s">
        <v>352</v>
      </c>
      <c r="AU793" s="240" t="s">
        <v>86</v>
      </c>
      <c r="AY793" s="18" t="s">
        <v>350</v>
      </c>
      <c r="BE793" s="241">
        <f>IF(N793="základní",J793,0)</f>
        <v>0</v>
      </c>
      <c r="BF793" s="241">
        <f>IF(N793="snížená",J793,0)</f>
        <v>0</v>
      </c>
      <c r="BG793" s="241">
        <f>IF(N793="zákl. přenesená",J793,0)</f>
        <v>0</v>
      </c>
      <c r="BH793" s="241">
        <f>IF(N793="sníž. přenesená",J793,0)</f>
        <v>0</v>
      </c>
      <c r="BI793" s="241">
        <f>IF(N793="nulová",J793,0)</f>
        <v>0</v>
      </c>
      <c r="BJ793" s="18" t="s">
        <v>84</v>
      </c>
      <c r="BK793" s="241">
        <f>ROUND(I793*H793,2)</f>
        <v>0</v>
      </c>
      <c r="BL793" s="18" t="s">
        <v>530</v>
      </c>
      <c r="BM793" s="240" t="s">
        <v>3322</v>
      </c>
    </row>
    <row r="794" s="2" customFormat="1">
      <c r="A794" s="39"/>
      <c r="B794" s="40"/>
      <c r="C794" s="41"/>
      <c r="D794" s="242" t="s">
        <v>359</v>
      </c>
      <c r="E794" s="41"/>
      <c r="F794" s="243" t="s">
        <v>9073</v>
      </c>
      <c r="G794" s="41"/>
      <c r="H794" s="41"/>
      <c r="I794" s="244"/>
      <c r="J794" s="41"/>
      <c r="K794" s="41"/>
      <c r="L794" s="45"/>
      <c r="M794" s="245"/>
      <c r="N794" s="246"/>
      <c r="O794" s="92"/>
      <c r="P794" s="92"/>
      <c r="Q794" s="92"/>
      <c r="R794" s="92"/>
      <c r="S794" s="92"/>
      <c r="T794" s="93"/>
      <c r="U794" s="39"/>
      <c r="V794" s="39"/>
      <c r="W794" s="39"/>
      <c r="X794" s="39"/>
      <c r="Y794" s="39"/>
      <c r="Z794" s="39"/>
      <c r="AA794" s="39"/>
      <c r="AB794" s="39"/>
      <c r="AC794" s="39"/>
      <c r="AD794" s="39"/>
      <c r="AE794" s="39"/>
      <c r="AT794" s="18" t="s">
        <v>359</v>
      </c>
      <c r="AU794" s="18" t="s">
        <v>86</v>
      </c>
    </row>
    <row r="795" s="2" customFormat="1" ht="49.05" customHeight="1">
      <c r="A795" s="39"/>
      <c r="B795" s="40"/>
      <c r="C795" s="229" t="s">
        <v>2445</v>
      </c>
      <c r="D795" s="229" t="s">
        <v>352</v>
      </c>
      <c r="E795" s="230" t="s">
        <v>9074</v>
      </c>
      <c r="F795" s="231" t="s">
        <v>9075</v>
      </c>
      <c r="G795" s="232" t="s">
        <v>483</v>
      </c>
      <c r="H795" s="233">
        <v>0.28100000000000003</v>
      </c>
      <c r="I795" s="234"/>
      <c r="J795" s="235">
        <f>ROUND(I795*H795,2)</f>
        <v>0</v>
      </c>
      <c r="K795" s="231" t="s">
        <v>385</v>
      </c>
      <c r="L795" s="45"/>
      <c r="M795" s="236" t="s">
        <v>1</v>
      </c>
      <c r="N795" s="237" t="s">
        <v>41</v>
      </c>
      <c r="O795" s="92"/>
      <c r="P795" s="238">
        <f>O795*H795</f>
        <v>0</v>
      </c>
      <c r="Q795" s="238">
        <v>0</v>
      </c>
      <c r="R795" s="238">
        <f>Q795*H795</f>
        <v>0</v>
      </c>
      <c r="S795" s="238">
        <v>0</v>
      </c>
      <c r="T795" s="239">
        <f>S795*H795</f>
        <v>0</v>
      </c>
      <c r="U795" s="39"/>
      <c r="V795" s="39"/>
      <c r="W795" s="39"/>
      <c r="X795" s="39"/>
      <c r="Y795" s="39"/>
      <c r="Z795" s="39"/>
      <c r="AA795" s="39"/>
      <c r="AB795" s="39"/>
      <c r="AC795" s="39"/>
      <c r="AD795" s="39"/>
      <c r="AE795" s="39"/>
      <c r="AR795" s="240" t="s">
        <v>530</v>
      </c>
      <c r="AT795" s="240" t="s">
        <v>352</v>
      </c>
      <c r="AU795" s="240" t="s">
        <v>86</v>
      </c>
      <c r="AY795" s="18" t="s">
        <v>350</v>
      </c>
      <c r="BE795" s="241">
        <f>IF(N795="základní",J795,0)</f>
        <v>0</v>
      </c>
      <c r="BF795" s="241">
        <f>IF(N795="snížená",J795,0)</f>
        <v>0</v>
      </c>
      <c r="BG795" s="241">
        <f>IF(N795="zákl. přenesená",J795,0)</f>
        <v>0</v>
      </c>
      <c r="BH795" s="241">
        <f>IF(N795="sníž. přenesená",J795,0)</f>
        <v>0</v>
      </c>
      <c r="BI795" s="241">
        <f>IF(N795="nulová",J795,0)</f>
        <v>0</v>
      </c>
      <c r="BJ795" s="18" t="s">
        <v>84</v>
      </c>
      <c r="BK795" s="241">
        <f>ROUND(I795*H795,2)</f>
        <v>0</v>
      </c>
      <c r="BL795" s="18" t="s">
        <v>530</v>
      </c>
      <c r="BM795" s="240" t="s">
        <v>3333</v>
      </c>
    </row>
    <row r="796" s="2" customFormat="1">
      <c r="A796" s="39"/>
      <c r="B796" s="40"/>
      <c r="C796" s="41"/>
      <c r="D796" s="242" t="s">
        <v>359</v>
      </c>
      <c r="E796" s="41"/>
      <c r="F796" s="243" t="s">
        <v>9075</v>
      </c>
      <c r="G796" s="41"/>
      <c r="H796" s="41"/>
      <c r="I796" s="244"/>
      <c r="J796" s="41"/>
      <c r="K796" s="41"/>
      <c r="L796" s="45"/>
      <c r="M796" s="245"/>
      <c r="N796" s="246"/>
      <c r="O796" s="92"/>
      <c r="P796" s="92"/>
      <c r="Q796" s="92"/>
      <c r="R796" s="92"/>
      <c r="S796" s="92"/>
      <c r="T796" s="93"/>
      <c r="U796" s="39"/>
      <c r="V796" s="39"/>
      <c r="W796" s="39"/>
      <c r="X796" s="39"/>
      <c r="Y796" s="39"/>
      <c r="Z796" s="39"/>
      <c r="AA796" s="39"/>
      <c r="AB796" s="39"/>
      <c r="AC796" s="39"/>
      <c r="AD796" s="39"/>
      <c r="AE796" s="39"/>
      <c r="AT796" s="18" t="s">
        <v>359</v>
      </c>
      <c r="AU796" s="18" t="s">
        <v>86</v>
      </c>
    </row>
    <row r="797" s="2" customFormat="1" ht="49.05" customHeight="1">
      <c r="A797" s="39"/>
      <c r="B797" s="40"/>
      <c r="C797" s="229" t="s">
        <v>2447</v>
      </c>
      <c r="D797" s="229" t="s">
        <v>352</v>
      </c>
      <c r="E797" s="230" t="s">
        <v>9076</v>
      </c>
      <c r="F797" s="231" t="s">
        <v>9077</v>
      </c>
      <c r="G797" s="232" t="s">
        <v>483</v>
      </c>
      <c r="H797" s="233">
        <v>0.28100000000000003</v>
      </c>
      <c r="I797" s="234"/>
      <c r="J797" s="235">
        <f>ROUND(I797*H797,2)</f>
        <v>0</v>
      </c>
      <c r="K797" s="231" t="s">
        <v>385</v>
      </c>
      <c r="L797" s="45"/>
      <c r="M797" s="236" t="s">
        <v>1</v>
      </c>
      <c r="N797" s="237" t="s">
        <v>41</v>
      </c>
      <c r="O797" s="92"/>
      <c r="P797" s="238">
        <f>O797*H797</f>
        <v>0</v>
      </c>
      <c r="Q797" s="238">
        <v>0</v>
      </c>
      <c r="R797" s="238">
        <f>Q797*H797</f>
        <v>0</v>
      </c>
      <c r="S797" s="238">
        <v>0</v>
      </c>
      <c r="T797" s="239">
        <f>S797*H797</f>
        <v>0</v>
      </c>
      <c r="U797" s="39"/>
      <c r="V797" s="39"/>
      <c r="W797" s="39"/>
      <c r="X797" s="39"/>
      <c r="Y797" s="39"/>
      <c r="Z797" s="39"/>
      <c r="AA797" s="39"/>
      <c r="AB797" s="39"/>
      <c r="AC797" s="39"/>
      <c r="AD797" s="39"/>
      <c r="AE797" s="39"/>
      <c r="AR797" s="240" t="s">
        <v>530</v>
      </c>
      <c r="AT797" s="240" t="s">
        <v>352</v>
      </c>
      <c r="AU797" s="240" t="s">
        <v>86</v>
      </c>
      <c r="AY797" s="18" t="s">
        <v>350</v>
      </c>
      <c r="BE797" s="241">
        <f>IF(N797="základní",J797,0)</f>
        <v>0</v>
      </c>
      <c r="BF797" s="241">
        <f>IF(N797="snížená",J797,0)</f>
        <v>0</v>
      </c>
      <c r="BG797" s="241">
        <f>IF(N797="zákl. přenesená",J797,0)</f>
        <v>0</v>
      </c>
      <c r="BH797" s="241">
        <f>IF(N797="sníž. přenesená",J797,0)</f>
        <v>0</v>
      </c>
      <c r="BI797" s="241">
        <f>IF(N797="nulová",J797,0)</f>
        <v>0</v>
      </c>
      <c r="BJ797" s="18" t="s">
        <v>84</v>
      </c>
      <c r="BK797" s="241">
        <f>ROUND(I797*H797,2)</f>
        <v>0</v>
      </c>
      <c r="BL797" s="18" t="s">
        <v>530</v>
      </c>
      <c r="BM797" s="240" t="s">
        <v>3347</v>
      </c>
    </row>
    <row r="798" s="2" customFormat="1">
      <c r="A798" s="39"/>
      <c r="B798" s="40"/>
      <c r="C798" s="41"/>
      <c r="D798" s="242" t="s">
        <v>359</v>
      </c>
      <c r="E798" s="41"/>
      <c r="F798" s="243" t="s">
        <v>9077</v>
      </c>
      <c r="G798" s="41"/>
      <c r="H798" s="41"/>
      <c r="I798" s="244"/>
      <c r="J798" s="41"/>
      <c r="K798" s="41"/>
      <c r="L798" s="45"/>
      <c r="M798" s="245"/>
      <c r="N798" s="246"/>
      <c r="O798" s="92"/>
      <c r="P798" s="92"/>
      <c r="Q798" s="92"/>
      <c r="R798" s="92"/>
      <c r="S798" s="92"/>
      <c r="T798" s="93"/>
      <c r="U798" s="39"/>
      <c r="V798" s="39"/>
      <c r="W798" s="39"/>
      <c r="X798" s="39"/>
      <c r="Y798" s="39"/>
      <c r="Z798" s="39"/>
      <c r="AA798" s="39"/>
      <c r="AB798" s="39"/>
      <c r="AC798" s="39"/>
      <c r="AD798" s="39"/>
      <c r="AE798" s="39"/>
      <c r="AT798" s="18" t="s">
        <v>359</v>
      </c>
      <c r="AU798" s="18" t="s">
        <v>86</v>
      </c>
    </row>
    <row r="799" s="12" customFormat="1" ht="22.8" customHeight="1">
      <c r="A799" s="12"/>
      <c r="B799" s="213"/>
      <c r="C799" s="214"/>
      <c r="D799" s="215" t="s">
        <v>75</v>
      </c>
      <c r="E799" s="227" t="s">
        <v>9078</v>
      </c>
      <c r="F799" s="227" t="s">
        <v>9079</v>
      </c>
      <c r="G799" s="214"/>
      <c r="H799" s="214"/>
      <c r="I799" s="217"/>
      <c r="J799" s="228">
        <f>BK799</f>
        <v>0</v>
      </c>
      <c r="K799" s="214"/>
      <c r="L799" s="219"/>
      <c r="M799" s="220"/>
      <c r="N799" s="221"/>
      <c r="O799" s="221"/>
      <c r="P799" s="222">
        <f>SUM(P800:P817)</f>
        <v>0</v>
      </c>
      <c r="Q799" s="221"/>
      <c r="R799" s="222">
        <f>SUM(R800:R817)</f>
        <v>0</v>
      </c>
      <c r="S799" s="221"/>
      <c r="T799" s="223">
        <f>SUM(T800:T817)</f>
        <v>0</v>
      </c>
      <c r="U799" s="12"/>
      <c r="V799" s="12"/>
      <c r="W799" s="12"/>
      <c r="X799" s="12"/>
      <c r="Y799" s="12"/>
      <c r="Z799" s="12"/>
      <c r="AA799" s="12"/>
      <c r="AB799" s="12"/>
      <c r="AC799" s="12"/>
      <c r="AD799" s="12"/>
      <c r="AE799" s="12"/>
      <c r="AR799" s="224" t="s">
        <v>86</v>
      </c>
      <c r="AT799" s="225" t="s">
        <v>75</v>
      </c>
      <c r="AU799" s="225" t="s">
        <v>84</v>
      </c>
      <c r="AY799" s="224" t="s">
        <v>350</v>
      </c>
      <c r="BK799" s="226">
        <f>SUM(BK800:BK817)</f>
        <v>0</v>
      </c>
    </row>
    <row r="800" s="2" customFormat="1" ht="37.8" customHeight="1">
      <c r="A800" s="39"/>
      <c r="B800" s="40"/>
      <c r="C800" s="229" t="s">
        <v>2449</v>
      </c>
      <c r="D800" s="229" t="s">
        <v>352</v>
      </c>
      <c r="E800" s="230" t="s">
        <v>9080</v>
      </c>
      <c r="F800" s="231" t="s">
        <v>9081</v>
      </c>
      <c r="G800" s="232" t="s">
        <v>497</v>
      </c>
      <c r="H800" s="233">
        <v>1</v>
      </c>
      <c r="I800" s="234"/>
      <c r="J800" s="235">
        <f>ROUND(I800*H800,2)</f>
        <v>0</v>
      </c>
      <c r="K800" s="231" t="s">
        <v>385</v>
      </c>
      <c r="L800" s="45"/>
      <c r="M800" s="236" t="s">
        <v>1</v>
      </c>
      <c r="N800" s="237" t="s">
        <v>41</v>
      </c>
      <c r="O800" s="92"/>
      <c r="P800" s="238">
        <f>O800*H800</f>
        <v>0</v>
      </c>
      <c r="Q800" s="238">
        <v>0</v>
      </c>
      <c r="R800" s="238">
        <f>Q800*H800</f>
        <v>0</v>
      </c>
      <c r="S800" s="238">
        <v>0</v>
      </c>
      <c r="T800" s="239">
        <f>S800*H800</f>
        <v>0</v>
      </c>
      <c r="U800" s="39"/>
      <c r="V800" s="39"/>
      <c r="W800" s="39"/>
      <c r="X800" s="39"/>
      <c r="Y800" s="39"/>
      <c r="Z800" s="39"/>
      <c r="AA800" s="39"/>
      <c r="AB800" s="39"/>
      <c r="AC800" s="39"/>
      <c r="AD800" s="39"/>
      <c r="AE800" s="39"/>
      <c r="AR800" s="240" t="s">
        <v>530</v>
      </c>
      <c r="AT800" s="240" t="s">
        <v>352</v>
      </c>
      <c r="AU800" s="240" t="s">
        <v>86</v>
      </c>
      <c r="AY800" s="18" t="s">
        <v>350</v>
      </c>
      <c r="BE800" s="241">
        <f>IF(N800="základní",J800,0)</f>
        <v>0</v>
      </c>
      <c r="BF800" s="241">
        <f>IF(N800="snížená",J800,0)</f>
        <v>0</v>
      </c>
      <c r="BG800" s="241">
        <f>IF(N800="zákl. přenesená",J800,0)</f>
        <v>0</v>
      </c>
      <c r="BH800" s="241">
        <f>IF(N800="sníž. přenesená",J800,0)</f>
        <v>0</v>
      </c>
      <c r="BI800" s="241">
        <f>IF(N800="nulová",J800,0)</f>
        <v>0</v>
      </c>
      <c r="BJ800" s="18" t="s">
        <v>84</v>
      </c>
      <c r="BK800" s="241">
        <f>ROUND(I800*H800,2)</f>
        <v>0</v>
      </c>
      <c r="BL800" s="18" t="s">
        <v>530</v>
      </c>
      <c r="BM800" s="240" t="s">
        <v>3359</v>
      </c>
    </row>
    <row r="801" s="2" customFormat="1">
      <c r="A801" s="39"/>
      <c r="B801" s="40"/>
      <c r="C801" s="41"/>
      <c r="D801" s="242" t="s">
        <v>359</v>
      </c>
      <c r="E801" s="41"/>
      <c r="F801" s="243" t="s">
        <v>9081</v>
      </c>
      <c r="G801" s="41"/>
      <c r="H801" s="41"/>
      <c r="I801" s="244"/>
      <c r="J801" s="41"/>
      <c r="K801" s="41"/>
      <c r="L801" s="45"/>
      <c r="M801" s="245"/>
      <c r="N801" s="246"/>
      <c r="O801" s="92"/>
      <c r="P801" s="92"/>
      <c r="Q801" s="92"/>
      <c r="R801" s="92"/>
      <c r="S801" s="92"/>
      <c r="T801" s="93"/>
      <c r="U801" s="39"/>
      <c r="V801" s="39"/>
      <c r="W801" s="39"/>
      <c r="X801" s="39"/>
      <c r="Y801" s="39"/>
      <c r="Z801" s="39"/>
      <c r="AA801" s="39"/>
      <c r="AB801" s="39"/>
      <c r="AC801" s="39"/>
      <c r="AD801" s="39"/>
      <c r="AE801" s="39"/>
      <c r="AT801" s="18" t="s">
        <v>359</v>
      </c>
      <c r="AU801" s="18" t="s">
        <v>86</v>
      </c>
    </row>
    <row r="802" s="15" customFormat="1">
      <c r="A802" s="15"/>
      <c r="B802" s="269"/>
      <c r="C802" s="270"/>
      <c r="D802" s="242" t="s">
        <v>361</v>
      </c>
      <c r="E802" s="271" t="s">
        <v>1</v>
      </c>
      <c r="F802" s="272" t="s">
        <v>8733</v>
      </c>
      <c r="G802" s="270"/>
      <c r="H802" s="271" t="s">
        <v>1</v>
      </c>
      <c r="I802" s="273"/>
      <c r="J802" s="270"/>
      <c r="K802" s="270"/>
      <c r="L802" s="274"/>
      <c r="M802" s="275"/>
      <c r="N802" s="276"/>
      <c r="O802" s="276"/>
      <c r="P802" s="276"/>
      <c r="Q802" s="276"/>
      <c r="R802" s="276"/>
      <c r="S802" s="276"/>
      <c r="T802" s="277"/>
      <c r="U802" s="15"/>
      <c r="V802" s="15"/>
      <c r="W802" s="15"/>
      <c r="X802" s="15"/>
      <c r="Y802" s="15"/>
      <c r="Z802" s="15"/>
      <c r="AA802" s="15"/>
      <c r="AB802" s="15"/>
      <c r="AC802" s="15"/>
      <c r="AD802" s="15"/>
      <c r="AE802" s="15"/>
      <c r="AT802" s="278" t="s">
        <v>361</v>
      </c>
      <c r="AU802" s="278" t="s">
        <v>86</v>
      </c>
      <c r="AV802" s="15" t="s">
        <v>84</v>
      </c>
      <c r="AW802" s="15" t="s">
        <v>32</v>
      </c>
      <c r="AX802" s="15" t="s">
        <v>76</v>
      </c>
      <c r="AY802" s="278" t="s">
        <v>350</v>
      </c>
    </row>
    <row r="803" s="15" customFormat="1">
      <c r="A803" s="15"/>
      <c r="B803" s="269"/>
      <c r="C803" s="270"/>
      <c r="D803" s="242" t="s">
        <v>361</v>
      </c>
      <c r="E803" s="271" t="s">
        <v>1</v>
      </c>
      <c r="F803" s="272" t="s">
        <v>8734</v>
      </c>
      <c r="G803" s="270"/>
      <c r="H803" s="271" t="s">
        <v>1</v>
      </c>
      <c r="I803" s="273"/>
      <c r="J803" s="270"/>
      <c r="K803" s="270"/>
      <c r="L803" s="274"/>
      <c r="M803" s="275"/>
      <c r="N803" s="276"/>
      <c r="O803" s="276"/>
      <c r="P803" s="276"/>
      <c r="Q803" s="276"/>
      <c r="R803" s="276"/>
      <c r="S803" s="276"/>
      <c r="T803" s="277"/>
      <c r="U803" s="15"/>
      <c r="V803" s="15"/>
      <c r="W803" s="15"/>
      <c r="X803" s="15"/>
      <c r="Y803" s="15"/>
      <c r="Z803" s="15"/>
      <c r="AA803" s="15"/>
      <c r="AB803" s="15"/>
      <c r="AC803" s="15"/>
      <c r="AD803" s="15"/>
      <c r="AE803" s="15"/>
      <c r="AT803" s="278" t="s">
        <v>361</v>
      </c>
      <c r="AU803" s="278" t="s">
        <v>86</v>
      </c>
      <c r="AV803" s="15" t="s">
        <v>84</v>
      </c>
      <c r="AW803" s="15" t="s">
        <v>32</v>
      </c>
      <c r="AX803" s="15" t="s">
        <v>76</v>
      </c>
      <c r="AY803" s="278" t="s">
        <v>350</v>
      </c>
    </row>
    <row r="804" s="13" customFormat="1">
      <c r="A804" s="13"/>
      <c r="B804" s="247"/>
      <c r="C804" s="248"/>
      <c r="D804" s="242" t="s">
        <v>361</v>
      </c>
      <c r="E804" s="249" t="s">
        <v>1</v>
      </c>
      <c r="F804" s="250" t="s">
        <v>84</v>
      </c>
      <c r="G804" s="248"/>
      <c r="H804" s="251">
        <v>1</v>
      </c>
      <c r="I804" s="252"/>
      <c r="J804" s="248"/>
      <c r="K804" s="248"/>
      <c r="L804" s="253"/>
      <c r="M804" s="254"/>
      <c r="N804" s="255"/>
      <c r="O804" s="255"/>
      <c r="P804" s="255"/>
      <c r="Q804" s="255"/>
      <c r="R804" s="255"/>
      <c r="S804" s="255"/>
      <c r="T804" s="256"/>
      <c r="U804" s="13"/>
      <c r="V804" s="13"/>
      <c r="W804" s="13"/>
      <c r="X804" s="13"/>
      <c r="Y804" s="13"/>
      <c r="Z804" s="13"/>
      <c r="AA804" s="13"/>
      <c r="AB804" s="13"/>
      <c r="AC804" s="13"/>
      <c r="AD804" s="13"/>
      <c r="AE804" s="13"/>
      <c r="AT804" s="257" t="s">
        <v>361</v>
      </c>
      <c r="AU804" s="257" t="s">
        <v>86</v>
      </c>
      <c r="AV804" s="13" t="s">
        <v>86</v>
      </c>
      <c r="AW804" s="13" t="s">
        <v>32</v>
      </c>
      <c r="AX804" s="13" t="s">
        <v>76</v>
      </c>
      <c r="AY804" s="257" t="s">
        <v>350</v>
      </c>
    </row>
    <row r="805" s="14" customFormat="1">
      <c r="A805" s="14"/>
      <c r="B805" s="258"/>
      <c r="C805" s="259"/>
      <c r="D805" s="242" t="s">
        <v>361</v>
      </c>
      <c r="E805" s="260" t="s">
        <v>1</v>
      </c>
      <c r="F805" s="261" t="s">
        <v>364</v>
      </c>
      <c r="G805" s="259"/>
      <c r="H805" s="262">
        <v>1</v>
      </c>
      <c r="I805" s="263"/>
      <c r="J805" s="259"/>
      <c r="K805" s="259"/>
      <c r="L805" s="264"/>
      <c r="M805" s="265"/>
      <c r="N805" s="266"/>
      <c r="O805" s="266"/>
      <c r="P805" s="266"/>
      <c r="Q805" s="266"/>
      <c r="R805" s="266"/>
      <c r="S805" s="266"/>
      <c r="T805" s="267"/>
      <c r="U805" s="14"/>
      <c r="V805" s="14"/>
      <c r="W805" s="14"/>
      <c r="X805" s="14"/>
      <c r="Y805" s="14"/>
      <c r="Z805" s="14"/>
      <c r="AA805" s="14"/>
      <c r="AB805" s="14"/>
      <c r="AC805" s="14"/>
      <c r="AD805" s="14"/>
      <c r="AE805" s="14"/>
      <c r="AT805" s="268" t="s">
        <v>361</v>
      </c>
      <c r="AU805" s="268" t="s">
        <v>86</v>
      </c>
      <c r="AV805" s="14" t="s">
        <v>357</v>
      </c>
      <c r="AW805" s="14" t="s">
        <v>32</v>
      </c>
      <c r="AX805" s="14" t="s">
        <v>84</v>
      </c>
      <c r="AY805" s="268" t="s">
        <v>350</v>
      </c>
    </row>
    <row r="806" s="2" customFormat="1" ht="37.8" customHeight="1">
      <c r="A806" s="39"/>
      <c r="B806" s="40"/>
      <c r="C806" s="229" t="s">
        <v>2457</v>
      </c>
      <c r="D806" s="229" t="s">
        <v>352</v>
      </c>
      <c r="E806" s="230" t="s">
        <v>9082</v>
      </c>
      <c r="F806" s="231" t="s">
        <v>9083</v>
      </c>
      <c r="G806" s="232" t="s">
        <v>497</v>
      </c>
      <c r="H806" s="233">
        <v>1</v>
      </c>
      <c r="I806" s="234"/>
      <c r="J806" s="235">
        <f>ROUND(I806*H806,2)</f>
        <v>0</v>
      </c>
      <c r="K806" s="231" t="s">
        <v>385</v>
      </c>
      <c r="L806" s="45"/>
      <c r="M806" s="236" t="s">
        <v>1</v>
      </c>
      <c r="N806" s="237" t="s">
        <v>41</v>
      </c>
      <c r="O806" s="92"/>
      <c r="P806" s="238">
        <f>O806*H806</f>
        <v>0</v>
      </c>
      <c r="Q806" s="238">
        <v>0</v>
      </c>
      <c r="R806" s="238">
        <f>Q806*H806</f>
        <v>0</v>
      </c>
      <c r="S806" s="238">
        <v>0</v>
      </c>
      <c r="T806" s="239">
        <f>S806*H806</f>
        <v>0</v>
      </c>
      <c r="U806" s="39"/>
      <c r="V806" s="39"/>
      <c r="W806" s="39"/>
      <c r="X806" s="39"/>
      <c r="Y806" s="39"/>
      <c r="Z806" s="39"/>
      <c r="AA806" s="39"/>
      <c r="AB806" s="39"/>
      <c r="AC806" s="39"/>
      <c r="AD806" s="39"/>
      <c r="AE806" s="39"/>
      <c r="AR806" s="240" t="s">
        <v>530</v>
      </c>
      <c r="AT806" s="240" t="s">
        <v>352</v>
      </c>
      <c r="AU806" s="240" t="s">
        <v>86</v>
      </c>
      <c r="AY806" s="18" t="s">
        <v>350</v>
      </c>
      <c r="BE806" s="241">
        <f>IF(N806="základní",J806,0)</f>
        <v>0</v>
      </c>
      <c r="BF806" s="241">
        <f>IF(N806="snížená",J806,0)</f>
        <v>0</v>
      </c>
      <c r="BG806" s="241">
        <f>IF(N806="zákl. přenesená",J806,0)</f>
        <v>0</v>
      </c>
      <c r="BH806" s="241">
        <f>IF(N806="sníž. přenesená",J806,0)</f>
        <v>0</v>
      </c>
      <c r="BI806" s="241">
        <f>IF(N806="nulová",J806,0)</f>
        <v>0</v>
      </c>
      <c r="BJ806" s="18" t="s">
        <v>84</v>
      </c>
      <c r="BK806" s="241">
        <f>ROUND(I806*H806,2)</f>
        <v>0</v>
      </c>
      <c r="BL806" s="18" t="s">
        <v>530</v>
      </c>
      <c r="BM806" s="240" t="s">
        <v>3372</v>
      </c>
    </row>
    <row r="807" s="2" customFormat="1">
      <c r="A807" s="39"/>
      <c r="B807" s="40"/>
      <c r="C807" s="41"/>
      <c r="D807" s="242" t="s">
        <v>359</v>
      </c>
      <c r="E807" s="41"/>
      <c r="F807" s="243" t="s">
        <v>9083</v>
      </c>
      <c r="G807" s="41"/>
      <c r="H807" s="41"/>
      <c r="I807" s="244"/>
      <c r="J807" s="41"/>
      <c r="K807" s="41"/>
      <c r="L807" s="45"/>
      <c r="M807" s="245"/>
      <c r="N807" s="246"/>
      <c r="O807" s="92"/>
      <c r="P807" s="92"/>
      <c r="Q807" s="92"/>
      <c r="R807" s="92"/>
      <c r="S807" s="92"/>
      <c r="T807" s="93"/>
      <c r="U807" s="39"/>
      <c r="V807" s="39"/>
      <c r="W807" s="39"/>
      <c r="X807" s="39"/>
      <c r="Y807" s="39"/>
      <c r="Z807" s="39"/>
      <c r="AA807" s="39"/>
      <c r="AB807" s="39"/>
      <c r="AC807" s="39"/>
      <c r="AD807" s="39"/>
      <c r="AE807" s="39"/>
      <c r="AT807" s="18" t="s">
        <v>359</v>
      </c>
      <c r="AU807" s="18" t="s">
        <v>86</v>
      </c>
    </row>
    <row r="808" s="15" customFormat="1">
      <c r="A808" s="15"/>
      <c r="B808" s="269"/>
      <c r="C808" s="270"/>
      <c r="D808" s="242" t="s">
        <v>361</v>
      </c>
      <c r="E808" s="271" t="s">
        <v>1</v>
      </c>
      <c r="F808" s="272" t="s">
        <v>8733</v>
      </c>
      <c r="G808" s="270"/>
      <c r="H808" s="271" t="s">
        <v>1</v>
      </c>
      <c r="I808" s="273"/>
      <c r="J808" s="270"/>
      <c r="K808" s="270"/>
      <c r="L808" s="274"/>
      <c r="M808" s="275"/>
      <c r="N808" s="276"/>
      <c r="O808" s="276"/>
      <c r="P808" s="276"/>
      <c r="Q808" s="276"/>
      <c r="R808" s="276"/>
      <c r="S808" s="276"/>
      <c r="T808" s="277"/>
      <c r="U808" s="15"/>
      <c r="V808" s="15"/>
      <c r="W808" s="15"/>
      <c r="X808" s="15"/>
      <c r="Y808" s="15"/>
      <c r="Z808" s="15"/>
      <c r="AA808" s="15"/>
      <c r="AB808" s="15"/>
      <c r="AC808" s="15"/>
      <c r="AD808" s="15"/>
      <c r="AE808" s="15"/>
      <c r="AT808" s="278" t="s">
        <v>361</v>
      </c>
      <c r="AU808" s="278" t="s">
        <v>86</v>
      </c>
      <c r="AV808" s="15" t="s">
        <v>84</v>
      </c>
      <c r="AW808" s="15" t="s">
        <v>32</v>
      </c>
      <c r="AX808" s="15" t="s">
        <v>76</v>
      </c>
      <c r="AY808" s="278" t="s">
        <v>350</v>
      </c>
    </row>
    <row r="809" s="15" customFormat="1">
      <c r="A809" s="15"/>
      <c r="B809" s="269"/>
      <c r="C809" s="270"/>
      <c r="D809" s="242" t="s">
        <v>361</v>
      </c>
      <c r="E809" s="271" t="s">
        <v>1</v>
      </c>
      <c r="F809" s="272" t="s">
        <v>9057</v>
      </c>
      <c r="G809" s="270"/>
      <c r="H809" s="271" t="s">
        <v>1</v>
      </c>
      <c r="I809" s="273"/>
      <c r="J809" s="270"/>
      <c r="K809" s="270"/>
      <c r="L809" s="274"/>
      <c r="M809" s="275"/>
      <c r="N809" s="276"/>
      <c r="O809" s="276"/>
      <c r="P809" s="276"/>
      <c r="Q809" s="276"/>
      <c r="R809" s="276"/>
      <c r="S809" s="276"/>
      <c r="T809" s="277"/>
      <c r="U809" s="15"/>
      <c r="V809" s="15"/>
      <c r="W809" s="15"/>
      <c r="X809" s="15"/>
      <c r="Y809" s="15"/>
      <c r="Z809" s="15"/>
      <c r="AA809" s="15"/>
      <c r="AB809" s="15"/>
      <c r="AC809" s="15"/>
      <c r="AD809" s="15"/>
      <c r="AE809" s="15"/>
      <c r="AT809" s="278" t="s">
        <v>361</v>
      </c>
      <c r="AU809" s="278" t="s">
        <v>86</v>
      </c>
      <c r="AV809" s="15" t="s">
        <v>84</v>
      </c>
      <c r="AW809" s="15" t="s">
        <v>32</v>
      </c>
      <c r="AX809" s="15" t="s">
        <v>76</v>
      </c>
      <c r="AY809" s="278" t="s">
        <v>350</v>
      </c>
    </row>
    <row r="810" s="13" customFormat="1">
      <c r="A810" s="13"/>
      <c r="B810" s="247"/>
      <c r="C810" s="248"/>
      <c r="D810" s="242" t="s">
        <v>361</v>
      </c>
      <c r="E810" s="249" t="s">
        <v>1</v>
      </c>
      <c r="F810" s="250" t="s">
        <v>84</v>
      </c>
      <c r="G810" s="248"/>
      <c r="H810" s="251">
        <v>1</v>
      </c>
      <c r="I810" s="252"/>
      <c r="J810" s="248"/>
      <c r="K810" s="248"/>
      <c r="L810" s="253"/>
      <c r="M810" s="254"/>
      <c r="N810" s="255"/>
      <c r="O810" s="255"/>
      <c r="P810" s="255"/>
      <c r="Q810" s="255"/>
      <c r="R810" s="255"/>
      <c r="S810" s="255"/>
      <c r="T810" s="256"/>
      <c r="U810" s="13"/>
      <c r="V810" s="13"/>
      <c r="W810" s="13"/>
      <c r="X810" s="13"/>
      <c r="Y810" s="13"/>
      <c r="Z810" s="13"/>
      <c r="AA810" s="13"/>
      <c r="AB810" s="13"/>
      <c r="AC810" s="13"/>
      <c r="AD810" s="13"/>
      <c r="AE810" s="13"/>
      <c r="AT810" s="257" t="s">
        <v>361</v>
      </c>
      <c r="AU810" s="257" t="s">
        <v>86</v>
      </c>
      <c r="AV810" s="13" t="s">
        <v>86</v>
      </c>
      <c r="AW810" s="13" t="s">
        <v>32</v>
      </c>
      <c r="AX810" s="13" t="s">
        <v>76</v>
      </c>
      <c r="AY810" s="257" t="s">
        <v>350</v>
      </c>
    </row>
    <row r="811" s="14" customFormat="1">
      <c r="A811" s="14"/>
      <c r="B811" s="258"/>
      <c r="C811" s="259"/>
      <c r="D811" s="242" t="s">
        <v>361</v>
      </c>
      <c r="E811" s="260" t="s">
        <v>1</v>
      </c>
      <c r="F811" s="261" t="s">
        <v>364</v>
      </c>
      <c r="G811" s="259"/>
      <c r="H811" s="262">
        <v>1</v>
      </c>
      <c r="I811" s="263"/>
      <c r="J811" s="259"/>
      <c r="K811" s="259"/>
      <c r="L811" s="264"/>
      <c r="M811" s="265"/>
      <c r="N811" s="266"/>
      <c r="O811" s="266"/>
      <c r="P811" s="266"/>
      <c r="Q811" s="266"/>
      <c r="R811" s="266"/>
      <c r="S811" s="266"/>
      <c r="T811" s="267"/>
      <c r="U811" s="14"/>
      <c r="V811" s="14"/>
      <c r="W811" s="14"/>
      <c r="X811" s="14"/>
      <c r="Y811" s="14"/>
      <c r="Z811" s="14"/>
      <c r="AA811" s="14"/>
      <c r="AB811" s="14"/>
      <c r="AC811" s="14"/>
      <c r="AD811" s="14"/>
      <c r="AE811" s="14"/>
      <c r="AT811" s="268" t="s">
        <v>361</v>
      </c>
      <c r="AU811" s="268" t="s">
        <v>86</v>
      </c>
      <c r="AV811" s="14" t="s">
        <v>357</v>
      </c>
      <c r="AW811" s="14" t="s">
        <v>32</v>
      </c>
      <c r="AX811" s="14" t="s">
        <v>84</v>
      </c>
      <c r="AY811" s="268" t="s">
        <v>350</v>
      </c>
    </row>
    <row r="812" s="2" customFormat="1" ht="37.8" customHeight="1">
      <c r="A812" s="39"/>
      <c r="B812" s="40"/>
      <c r="C812" s="229" t="s">
        <v>2462</v>
      </c>
      <c r="D812" s="229" t="s">
        <v>352</v>
      </c>
      <c r="E812" s="230" t="s">
        <v>9084</v>
      </c>
      <c r="F812" s="231" t="s">
        <v>9085</v>
      </c>
      <c r="G812" s="232" t="s">
        <v>497</v>
      </c>
      <c r="H812" s="233">
        <v>40</v>
      </c>
      <c r="I812" s="234"/>
      <c r="J812" s="235">
        <f>ROUND(I812*H812,2)</f>
        <v>0</v>
      </c>
      <c r="K812" s="231" t="s">
        <v>385</v>
      </c>
      <c r="L812" s="45"/>
      <c r="M812" s="236" t="s">
        <v>1</v>
      </c>
      <c r="N812" s="237" t="s">
        <v>41</v>
      </c>
      <c r="O812" s="92"/>
      <c r="P812" s="238">
        <f>O812*H812</f>
        <v>0</v>
      </c>
      <c r="Q812" s="238">
        <v>0</v>
      </c>
      <c r="R812" s="238">
        <f>Q812*H812</f>
        <v>0</v>
      </c>
      <c r="S812" s="238">
        <v>0</v>
      </c>
      <c r="T812" s="239">
        <f>S812*H812</f>
        <v>0</v>
      </c>
      <c r="U812" s="39"/>
      <c r="V812" s="39"/>
      <c r="W812" s="39"/>
      <c r="X812" s="39"/>
      <c r="Y812" s="39"/>
      <c r="Z812" s="39"/>
      <c r="AA812" s="39"/>
      <c r="AB812" s="39"/>
      <c r="AC812" s="39"/>
      <c r="AD812" s="39"/>
      <c r="AE812" s="39"/>
      <c r="AR812" s="240" t="s">
        <v>530</v>
      </c>
      <c r="AT812" s="240" t="s">
        <v>352</v>
      </c>
      <c r="AU812" s="240" t="s">
        <v>86</v>
      </c>
      <c r="AY812" s="18" t="s">
        <v>350</v>
      </c>
      <c r="BE812" s="241">
        <f>IF(N812="základní",J812,0)</f>
        <v>0</v>
      </c>
      <c r="BF812" s="241">
        <f>IF(N812="snížená",J812,0)</f>
        <v>0</v>
      </c>
      <c r="BG812" s="241">
        <f>IF(N812="zákl. přenesená",J812,0)</f>
        <v>0</v>
      </c>
      <c r="BH812" s="241">
        <f>IF(N812="sníž. přenesená",J812,0)</f>
        <v>0</v>
      </c>
      <c r="BI812" s="241">
        <f>IF(N812="nulová",J812,0)</f>
        <v>0</v>
      </c>
      <c r="BJ812" s="18" t="s">
        <v>84</v>
      </c>
      <c r="BK812" s="241">
        <f>ROUND(I812*H812,2)</f>
        <v>0</v>
      </c>
      <c r="BL812" s="18" t="s">
        <v>530</v>
      </c>
      <c r="BM812" s="240" t="s">
        <v>3382</v>
      </c>
    </row>
    <row r="813" s="2" customFormat="1">
      <c r="A813" s="39"/>
      <c r="B813" s="40"/>
      <c r="C813" s="41"/>
      <c r="D813" s="242" t="s">
        <v>359</v>
      </c>
      <c r="E813" s="41"/>
      <c r="F813" s="243" t="s">
        <v>9085</v>
      </c>
      <c r="G813" s="41"/>
      <c r="H813" s="41"/>
      <c r="I813" s="244"/>
      <c r="J813" s="41"/>
      <c r="K813" s="41"/>
      <c r="L813" s="45"/>
      <c r="M813" s="245"/>
      <c r="N813" s="246"/>
      <c r="O813" s="92"/>
      <c r="P813" s="92"/>
      <c r="Q813" s="92"/>
      <c r="R813" s="92"/>
      <c r="S813" s="92"/>
      <c r="T813" s="93"/>
      <c r="U813" s="39"/>
      <c r="V813" s="39"/>
      <c r="W813" s="39"/>
      <c r="X813" s="39"/>
      <c r="Y813" s="39"/>
      <c r="Z813" s="39"/>
      <c r="AA813" s="39"/>
      <c r="AB813" s="39"/>
      <c r="AC813" s="39"/>
      <c r="AD813" s="39"/>
      <c r="AE813" s="39"/>
      <c r="AT813" s="18" t="s">
        <v>359</v>
      </c>
      <c r="AU813" s="18" t="s">
        <v>86</v>
      </c>
    </row>
    <row r="814" s="15" customFormat="1">
      <c r="A814" s="15"/>
      <c r="B814" s="269"/>
      <c r="C814" s="270"/>
      <c r="D814" s="242" t="s">
        <v>361</v>
      </c>
      <c r="E814" s="271" t="s">
        <v>1</v>
      </c>
      <c r="F814" s="272" t="s">
        <v>8764</v>
      </c>
      <c r="G814" s="270"/>
      <c r="H814" s="271" t="s">
        <v>1</v>
      </c>
      <c r="I814" s="273"/>
      <c r="J814" s="270"/>
      <c r="K814" s="270"/>
      <c r="L814" s="274"/>
      <c r="M814" s="275"/>
      <c r="N814" s="276"/>
      <c r="O814" s="276"/>
      <c r="P814" s="276"/>
      <c r="Q814" s="276"/>
      <c r="R814" s="276"/>
      <c r="S814" s="276"/>
      <c r="T814" s="277"/>
      <c r="U814" s="15"/>
      <c r="V814" s="15"/>
      <c r="W814" s="15"/>
      <c r="X814" s="15"/>
      <c r="Y814" s="15"/>
      <c r="Z814" s="15"/>
      <c r="AA814" s="15"/>
      <c r="AB814" s="15"/>
      <c r="AC814" s="15"/>
      <c r="AD814" s="15"/>
      <c r="AE814" s="15"/>
      <c r="AT814" s="278" t="s">
        <v>361</v>
      </c>
      <c r="AU814" s="278" t="s">
        <v>86</v>
      </c>
      <c r="AV814" s="15" t="s">
        <v>84</v>
      </c>
      <c r="AW814" s="15" t="s">
        <v>32</v>
      </c>
      <c r="AX814" s="15" t="s">
        <v>76</v>
      </c>
      <c r="AY814" s="278" t="s">
        <v>350</v>
      </c>
    </row>
    <row r="815" s="15" customFormat="1">
      <c r="A815" s="15"/>
      <c r="B815" s="269"/>
      <c r="C815" s="270"/>
      <c r="D815" s="242" t="s">
        <v>361</v>
      </c>
      <c r="E815" s="271" t="s">
        <v>1</v>
      </c>
      <c r="F815" s="272" t="s">
        <v>8841</v>
      </c>
      <c r="G815" s="270"/>
      <c r="H815" s="271" t="s">
        <v>1</v>
      </c>
      <c r="I815" s="273"/>
      <c r="J815" s="270"/>
      <c r="K815" s="270"/>
      <c r="L815" s="274"/>
      <c r="M815" s="275"/>
      <c r="N815" s="276"/>
      <c r="O815" s="276"/>
      <c r="P815" s="276"/>
      <c r="Q815" s="276"/>
      <c r="R815" s="276"/>
      <c r="S815" s="276"/>
      <c r="T815" s="277"/>
      <c r="U815" s="15"/>
      <c r="V815" s="15"/>
      <c r="W815" s="15"/>
      <c r="X815" s="15"/>
      <c r="Y815" s="15"/>
      <c r="Z815" s="15"/>
      <c r="AA815" s="15"/>
      <c r="AB815" s="15"/>
      <c r="AC815" s="15"/>
      <c r="AD815" s="15"/>
      <c r="AE815" s="15"/>
      <c r="AT815" s="278" t="s">
        <v>361</v>
      </c>
      <c r="AU815" s="278" t="s">
        <v>86</v>
      </c>
      <c r="AV815" s="15" t="s">
        <v>84</v>
      </c>
      <c r="AW815" s="15" t="s">
        <v>32</v>
      </c>
      <c r="AX815" s="15" t="s">
        <v>76</v>
      </c>
      <c r="AY815" s="278" t="s">
        <v>350</v>
      </c>
    </row>
    <row r="816" s="13" customFormat="1">
      <c r="A816" s="13"/>
      <c r="B816" s="247"/>
      <c r="C816" s="248"/>
      <c r="D816" s="242" t="s">
        <v>361</v>
      </c>
      <c r="E816" s="249" t="s">
        <v>1</v>
      </c>
      <c r="F816" s="250" t="s">
        <v>748</v>
      </c>
      <c r="G816" s="248"/>
      <c r="H816" s="251">
        <v>40</v>
      </c>
      <c r="I816" s="252"/>
      <c r="J816" s="248"/>
      <c r="K816" s="248"/>
      <c r="L816" s="253"/>
      <c r="M816" s="254"/>
      <c r="N816" s="255"/>
      <c r="O816" s="255"/>
      <c r="P816" s="255"/>
      <c r="Q816" s="255"/>
      <c r="R816" s="255"/>
      <c r="S816" s="255"/>
      <c r="T816" s="256"/>
      <c r="U816" s="13"/>
      <c r="V816" s="13"/>
      <c r="W816" s="13"/>
      <c r="X816" s="13"/>
      <c r="Y816" s="13"/>
      <c r="Z816" s="13"/>
      <c r="AA816" s="13"/>
      <c r="AB816" s="13"/>
      <c r="AC816" s="13"/>
      <c r="AD816" s="13"/>
      <c r="AE816" s="13"/>
      <c r="AT816" s="257" t="s">
        <v>361</v>
      </c>
      <c r="AU816" s="257" t="s">
        <v>86</v>
      </c>
      <c r="AV816" s="13" t="s">
        <v>86</v>
      </c>
      <c r="AW816" s="13" t="s">
        <v>32</v>
      </c>
      <c r="AX816" s="13" t="s">
        <v>76</v>
      </c>
      <c r="AY816" s="257" t="s">
        <v>350</v>
      </c>
    </row>
    <row r="817" s="14" customFormat="1">
      <c r="A817" s="14"/>
      <c r="B817" s="258"/>
      <c r="C817" s="259"/>
      <c r="D817" s="242" t="s">
        <v>361</v>
      </c>
      <c r="E817" s="260" t="s">
        <v>1</v>
      </c>
      <c r="F817" s="261" t="s">
        <v>364</v>
      </c>
      <c r="G817" s="259"/>
      <c r="H817" s="262">
        <v>40</v>
      </c>
      <c r="I817" s="263"/>
      <c r="J817" s="259"/>
      <c r="K817" s="259"/>
      <c r="L817" s="264"/>
      <c r="M817" s="265"/>
      <c r="N817" s="266"/>
      <c r="O817" s="266"/>
      <c r="P817" s="266"/>
      <c r="Q817" s="266"/>
      <c r="R817" s="266"/>
      <c r="S817" s="266"/>
      <c r="T817" s="267"/>
      <c r="U817" s="14"/>
      <c r="V817" s="14"/>
      <c r="W817" s="14"/>
      <c r="X817" s="14"/>
      <c r="Y817" s="14"/>
      <c r="Z817" s="14"/>
      <c r="AA817" s="14"/>
      <c r="AB817" s="14"/>
      <c r="AC817" s="14"/>
      <c r="AD817" s="14"/>
      <c r="AE817" s="14"/>
      <c r="AT817" s="268" t="s">
        <v>361</v>
      </c>
      <c r="AU817" s="268" t="s">
        <v>86</v>
      </c>
      <c r="AV817" s="14" t="s">
        <v>357</v>
      </c>
      <c r="AW817" s="14" t="s">
        <v>32</v>
      </c>
      <c r="AX817" s="14" t="s">
        <v>84</v>
      </c>
      <c r="AY817" s="268" t="s">
        <v>350</v>
      </c>
    </row>
    <row r="818" s="12" customFormat="1" ht="22.8" customHeight="1">
      <c r="A818" s="12"/>
      <c r="B818" s="213"/>
      <c r="C818" s="214"/>
      <c r="D818" s="215" t="s">
        <v>75</v>
      </c>
      <c r="E818" s="227" t="s">
        <v>9086</v>
      </c>
      <c r="F818" s="227" t="s">
        <v>9087</v>
      </c>
      <c r="G818" s="214"/>
      <c r="H818" s="214"/>
      <c r="I818" s="217"/>
      <c r="J818" s="228">
        <f>BK818</f>
        <v>0</v>
      </c>
      <c r="K818" s="214"/>
      <c r="L818" s="219"/>
      <c r="M818" s="220"/>
      <c r="N818" s="221"/>
      <c r="O818" s="221"/>
      <c r="P818" s="222">
        <f>SUM(P819:P830)</f>
        <v>0</v>
      </c>
      <c r="Q818" s="221"/>
      <c r="R818" s="222">
        <f>SUM(R819:R830)</f>
        <v>0</v>
      </c>
      <c r="S818" s="221"/>
      <c r="T818" s="223">
        <f>SUM(T819:T830)</f>
        <v>0</v>
      </c>
      <c r="U818" s="12"/>
      <c r="V818" s="12"/>
      <c r="W818" s="12"/>
      <c r="X818" s="12"/>
      <c r="Y818" s="12"/>
      <c r="Z818" s="12"/>
      <c r="AA818" s="12"/>
      <c r="AB818" s="12"/>
      <c r="AC818" s="12"/>
      <c r="AD818" s="12"/>
      <c r="AE818" s="12"/>
      <c r="AR818" s="224" t="s">
        <v>86</v>
      </c>
      <c r="AT818" s="225" t="s">
        <v>75</v>
      </c>
      <c r="AU818" s="225" t="s">
        <v>84</v>
      </c>
      <c r="AY818" s="224" t="s">
        <v>350</v>
      </c>
      <c r="BK818" s="226">
        <f>SUM(BK819:BK830)</f>
        <v>0</v>
      </c>
    </row>
    <row r="819" s="2" customFormat="1" ht="55.5" customHeight="1">
      <c r="A819" s="39"/>
      <c r="B819" s="40"/>
      <c r="C819" s="229" t="s">
        <v>2464</v>
      </c>
      <c r="D819" s="229" t="s">
        <v>352</v>
      </c>
      <c r="E819" s="230" t="s">
        <v>9088</v>
      </c>
      <c r="F819" s="231" t="s">
        <v>9089</v>
      </c>
      <c r="G819" s="232" t="s">
        <v>914</v>
      </c>
      <c r="H819" s="233">
        <v>1</v>
      </c>
      <c r="I819" s="234"/>
      <c r="J819" s="235">
        <f>ROUND(I819*H819,2)</f>
        <v>0</v>
      </c>
      <c r="K819" s="231" t="s">
        <v>385</v>
      </c>
      <c r="L819" s="45"/>
      <c r="M819" s="236" t="s">
        <v>1</v>
      </c>
      <c r="N819" s="237" t="s">
        <v>41</v>
      </c>
      <c r="O819" s="92"/>
      <c r="P819" s="238">
        <f>O819*H819</f>
        <v>0</v>
      </c>
      <c r="Q819" s="238">
        <v>0</v>
      </c>
      <c r="R819" s="238">
        <f>Q819*H819</f>
        <v>0</v>
      </c>
      <c r="S819" s="238">
        <v>0</v>
      </c>
      <c r="T819" s="239">
        <f>S819*H819</f>
        <v>0</v>
      </c>
      <c r="U819" s="39"/>
      <c r="V819" s="39"/>
      <c r="W819" s="39"/>
      <c r="X819" s="39"/>
      <c r="Y819" s="39"/>
      <c r="Z819" s="39"/>
      <c r="AA819" s="39"/>
      <c r="AB819" s="39"/>
      <c r="AC819" s="39"/>
      <c r="AD819" s="39"/>
      <c r="AE819" s="39"/>
      <c r="AR819" s="240" t="s">
        <v>530</v>
      </c>
      <c r="AT819" s="240" t="s">
        <v>352</v>
      </c>
      <c r="AU819" s="240" t="s">
        <v>86</v>
      </c>
      <c r="AY819" s="18" t="s">
        <v>350</v>
      </c>
      <c r="BE819" s="241">
        <f>IF(N819="základní",J819,0)</f>
        <v>0</v>
      </c>
      <c r="BF819" s="241">
        <f>IF(N819="snížená",J819,0)</f>
        <v>0</v>
      </c>
      <c r="BG819" s="241">
        <f>IF(N819="zákl. přenesená",J819,0)</f>
        <v>0</v>
      </c>
      <c r="BH819" s="241">
        <f>IF(N819="sníž. přenesená",J819,0)</f>
        <v>0</v>
      </c>
      <c r="BI819" s="241">
        <f>IF(N819="nulová",J819,0)</f>
        <v>0</v>
      </c>
      <c r="BJ819" s="18" t="s">
        <v>84</v>
      </c>
      <c r="BK819" s="241">
        <f>ROUND(I819*H819,2)</f>
        <v>0</v>
      </c>
      <c r="BL819" s="18" t="s">
        <v>530</v>
      </c>
      <c r="BM819" s="240" t="s">
        <v>3394</v>
      </c>
    </row>
    <row r="820" s="2" customFormat="1">
      <c r="A820" s="39"/>
      <c r="B820" s="40"/>
      <c r="C820" s="41"/>
      <c r="D820" s="242" t="s">
        <v>359</v>
      </c>
      <c r="E820" s="41"/>
      <c r="F820" s="243" t="s">
        <v>9089</v>
      </c>
      <c r="G820" s="41"/>
      <c r="H820" s="41"/>
      <c r="I820" s="244"/>
      <c r="J820" s="41"/>
      <c r="K820" s="41"/>
      <c r="L820" s="45"/>
      <c r="M820" s="245"/>
      <c r="N820" s="246"/>
      <c r="O820" s="92"/>
      <c r="P820" s="92"/>
      <c r="Q820" s="92"/>
      <c r="R820" s="92"/>
      <c r="S820" s="92"/>
      <c r="T820" s="93"/>
      <c r="U820" s="39"/>
      <c r="V820" s="39"/>
      <c r="W820" s="39"/>
      <c r="X820" s="39"/>
      <c r="Y820" s="39"/>
      <c r="Z820" s="39"/>
      <c r="AA820" s="39"/>
      <c r="AB820" s="39"/>
      <c r="AC820" s="39"/>
      <c r="AD820" s="39"/>
      <c r="AE820" s="39"/>
      <c r="AT820" s="18" t="s">
        <v>359</v>
      </c>
      <c r="AU820" s="18" t="s">
        <v>86</v>
      </c>
    </row>
    <row r="821" s="15" customFormat="1">
      <c r="A821" s="15"/>
      <c r="B821" s="269"/>
      <c r="C821" s="270"/>
      <c r="D821" s="242" t="s">
        <v>361</v>
      </c>
      <c r="E821" s="271" t="s">
        <v>1</v>
      </c>
      <c r="F821" s="272" t="s">
        <v>8764</v>
      </c>
      <c r="G821" s="270"/>
      <c r="H821" s="271" t="s">
        <v>1</v>
      </c>
      <c r="I821" s="273"/>
      <c r="J821" s="270"/>
      <c r="K821" s="270"/>
      <c r="L821" s="274"/>
      <c r="M821" s="275"/>
      <c r="N821" s="276"/>
      <c r="O821" s="276"/>
      <c r="P821" s="276"/>
      <c r="Q821" s="276"/>
      <c r="R821" s="276"/>
      <c r="S821" s="276"/>
      <c r="T821" s="277"/>
      <c r="U821" s="15"/>
      <c r="V821" s="15"/>
      <c r="W821" s="15"/>
      <c r="X821" s="15"/>
      <c r="Y821" s="15"/>
      <c r="Z821" s="15"/>
      <c r="AA821" s="15"/>
      <c r="AB821" s="15"/>
      <c r="AC821" s="15"/>
      <c r="AD821" s="15"/>
      <c r="AE821" s="15"/>
      <c r="AT821" s="278" t="s">
        <v>361</v>
      </c>
      <c r="AU821" s="278" t="s">
        <v>86</v>
      </c>
      <c r="AV821" s="15" t="s">
        <v>84</v>
      </c>
      <c r="AW821" s="15" t="s">
        <v>32</v>
      </c>
      <c r="AX821" s="15" t="s">
        <v>76</v>
      </c>
      <c r="AY821" s="278" t="s">
        <v>350</v>
      </c>
    </row>
    <row r="822" s="15" customFormat="1">
      <c r="A822" s="15"/>
      <c r="B822" s="269"/>
      <c r="C822" s="270"/>
      <c r="D822" s="242" t="s">
        <v>361</v>
      </c>
      <c r="E822" s="271" t="s">
        <v>1</v>
      </c>
      <c r="F822" s="272" t="s">
        <v>8765</v>
      </c>
      <c r="G822" s="270"/>
      <c r="H822" s="271" t="s">
        <v>1</v>
      </c>
      <c r="I822" s="273"/>
      <c r="J822" s="270"/>
      <c r="K822" s="270"/>
      <c r="L822" s="274"/>
      <c r="M822" s="275"/>
      <c r="N822" s="276"/>
      <c r="O822" s="276"/>
      <c r="P822" s="276"/>
      <c r="Q822" s="276"/>
      <c r="R822" s="276"/>
      <c r="S822" s="276"/>
      <c r="T822" s="277"/>
      <c r="U822" s="15"/>
      <c r="V822" s="15"/>
      <c r="W822" s="15"/>
      <c r="X822" s="15"/>
      <c r="Y822" s="15"/>
      <c r="Z822" s="15"/>
      <c r="AA822" s="15"/>
      <c r="AB822" s="15"/>
      <c r="AC822" s="15"/>
      <c r="AD822" s="15"/>
      <c r="AE822" s="15"/>
      <c r="AT822" s="278" t="s">
        <v>361</v>
      </c>
      <c r="AU822" s="278" t="s">
        <v>86</v>
      </c>
      <c r="AV822" s="15" t="s">
        <v>84</v>
      </c>
      <c r="AW822" s="15" t="s">
        <v>32</v>
      </c>
      <c r="AX822" s="15" t="s">
        <v>76</v>
      </c>
      <c r="AY822" s="278" t="s">
        <v>350</v>
      </c>
    </row>
    <row r="823" s="13" customFormat="1">
      <c r="A823" s="13"/>
      <c r="B823" s="247"/>
      <c r="C823" s="248"/>
      <c r="D823" s="242" t="s">
        <v>361</v>
      </c>
      <c r="E823" s="249" t="s">
        <v>1</v>
      </c>
      <c r="F823" s="250" t="s">
        <v>84</v>
      </c>
      <c r="G823" s="248"/>
      <c r="H823" s="251">
        <v>1</v>
      </c>
      <c r="I823" s="252"/>
      <c r="J823" s="248"/>
      <c r="K823" s="248"/>
      <c r="L823" s="253"/>
      <c r="M823" s="254"/>
      <c r="N823" s="255"/>
      <c r="O823" s="255"/>
      <c r="P823" s="255"/>
      <c r="Q823" s="255"/>
      <c r="R823" s="255"/>
      <c r="S823" s="255"/>
      <c r="T823" s="256"/>
      <c r="U823" s="13"/>
      <c r="V823" s="13"/>
      <c r="W823" s="13"/>
      <c r="X823" s="13"/>
      <c r="Y823" s="13"/>
      <c r="Z823" s="13"/>
      <c r="AA823" s="13"/>
      <c r="AB823" s="13"/>
      <c r="AC823" s="13"/>
      <c r="AD823" s="13"/>
      <c r="AE823" s="13"/>
      <c r="AT823" s="257" t="s">
        <v>361</v>
      </c>
      <c r="AU823" s="257" t="s">
        <v>86</v>
      </c>
      <c r="AV823" s="13" t="s">
        <v>86</v>
      </c>
      <c r="AW823" s="13" t="s">
        <v>32</v>
      </c>
      <c r="AX823" s="13" t="s">
        <v>76</v>
      </c>
      <c r="AY823" s="257" t="s">
        <v>350</v>
      </c>
    </row>
    <row r="824" s="14" customFormat="1">
      <c r="A824" s="14"/>
      <c r="B824" s="258"/>
      <c r="C824" s="259"/>
      <c r="D824" s="242" t="s">
        <v>361</v>
      </c>
      <c r="E824" s="260" t="s">
        <v>1</v>
      </c>
      <c r="F824" s="261" t="s">
        <v>364</v>
      </c>
      <c r="G824" s="259"/>
      <c r="H824" s="262">
        <v>1</v>
      </c>
      <c r="I824" s="263"/>
      <c r="J824" s="259"/>
      <c r="K824" s="259"/>
      <c r="L824" s="264"/>
      <c r="M824" s="265"/>
      <c r="N824" s="266"/>
      <c r="O824" s="266"/>
      <c r="P824" s="266"/>
      <c r="Q824" s="266"/>
      <c r="R824" s="266"/>
      <c r="S824" s="266"/>
      <c r="T824" s="267"/>
      <c r="U824" s="14"/>
      <c r="V824" s="14"/>
      <c r="W824" s="14"/>
      <c r="X824" s="14"/>
      <c r="Y824" s="14"/>
      <c r="Z824" s="14"/>
      <c r="AA824" s="14"/>
      <c r="AB824" s="14"/>
      <c r="AC824" s="14"/>
      <c r="AD824" s="14"/>
      <c r="AE824" s="14"/>
      <c r="AT824" s="268" t="s">
        <v>361</v>
      </c>
      <c r="AU824" s="268" t="s">
        <v>86</v>
      </c>
      <c r="AV824" s="14" t="s">
        <v>357</v>
      </c>
      <c r="AW824" s="14" t="s">
        <v>32</v>
      </c>
      <c r="AX824" s="14" t="s">
        <v>84</v>
      </c>
      <c r="AY824" s="268" t="s">
        <v>350</v>
      </c>
    </row>
    <row r="825" s="2" customFormat="1" ht="44.25" customHeight="1">
      <c r="A825" s="39"/>
      <c r="B825" s="40"/>
      <c r="C825" s="229" t="s">
        <v>2466</v>
      </c>
      <c r="D825" s="229" t="s">
        <v>352</v>
      </c>
      <c r="E825" s="230" t="s">
        <v>9090</v>
      </c>
      <c r="F825" s="231" t="s">
        <v>9091</v>
      </c>
      <c r="G825" s="232" t="s">
        <v>483</v>
      </c>
      <c r="H825" s="233">
        <v>0.0060000000000000001</v>
      </c>
      <c r="I825" s="234"/>
      <c r="J825" s="235">
        <f>ROUND(I825*H825,2)</f>
        <v>0</v>
      </c>
      <c r="K825" s="231" t="s">
        <v>385</v>
      </c>
      <c r="L825" s="45"/>
      <c r="M825" s="236" t="s">
        <v>1</v>
      </c>
      <c r="N825" s="237" t="s">
        <v>41</v>
      </c>
      <c r="O825" s="92"/>
      <c r="P825" s="238">
        <f>O825*H825</f>
        <v>0</v>
      </c>
      <c r="Q825" s="238">
        <v>0</v>
      </c>
      <c r="R825" s="238">
        <f>Q825*H825</f>
        <v>0</v>
      </c>
      <c r="S825" s="238">
        <v>0</v>
      </c>
      <c r="T825" s="239">
        <f>S825*H825</f>
        <v>0</v>
      </c>
      <c r="U825" s="39"/>
      <c r="V825" s="39"/>
      <c r="W825" s="39"/>
      <c r="X825" s="39"/>
      <c r="Y825" s="39"/>
      <c r="Z825" s="39"/>
      <c r="AA825" s="39"/>
      <c r="AB825" s="39"/>
      <c r="AC825" s="39"/>
      <c r="AD825" s="39"/>
      <c r="AE825" s="39"/>
      <c r="AR825" s="240" t="s">
        <v>530</v>
      </c>
      <c r="AT825" s="240" t="s">
        <v>352</v>
      </c>
      <c r="AU825" s="240" t="s">
        <v>86</v>
      </c>
      <c r="AY825" s="18" t="s">
        <v>350</v>
      </c>
      <c r="BE825" s="241">
        <f>IF(N825="základní",J825,0)</f>
        <v>0</v>
      </c>
      <c r="BF825" s="241">
        <f>IF(N825="snížená",J825,0)</f>
        <v>0</v>
      </c>
      <c r="BG825" s="241">
        <f>IF(N825="zákl. přenesená",J825,0)</f>
        <v>0</v>
      </c>
      <c r="BH825" s="241">
        <f>IF(N825="sníž. přenesená",J825,0)</f>
        <v>0</v>
      </c>
      <c r="BI825" s="241">
        <f>IF(N825="nulová",J825,0)</f>
        <v>0</v>
      </c>
      <c r="BJ825" s="18" t="s">
        <v>84</v>
      </c>
      <c r="BK825" s="241">
        <f>ROUND(I825*H825,2)</f>
        <v>0</v>
      </c>
      <c r="BL825" s="18" t="s">
        <v>530</v>
      </c>
      <c r="BM825" s="240" t="s">
        <v>3407</v>
      </c>
    </row>
    <row r="826" s="2" customFormat="1">
      <c r="A826" s="39"/>
      <c r="B826" s="40"/>
      <c r="C826" s="41"/>
      <c r="D826" s="242" t="s">
        <v>359</v>
      </c>
      <c r="E826" s="41"/>
      <c r="F826" s="243" t="s">
        <v>9091</v>
      </c>
      <c r="G826" s="41"/>
      <c r="H826" s="41"/>
      <c r="I826" s="244"/>
      <c r="J826" s="41"/>
      <c r="K826" s="41"/>
      <c r="L826" s="45"/>
      <c r="M826" s="245"/>
      <c r="N826" s="246"/>
      <c r="O826" s="92"/>
      <c r="P826" s="92"/>
      <c r="Q826" s="92"/>
      <c r="R826" s="92"/>
      <c r="S826" s="92"/>
      <c r="T826" s="93"/>
      <c r="U826" s="39"/>
      <c r="V826" s="39"/>
      <c r="W826" s="39"/>
      <c r="X826" s="39"/>
      <c r="Y826" s="39"/>
      <c r="Z826" s="39"/>
      <c r="AA826" s="39"/>
      <c r="AB826" s="39"/>
      <c r="AC826" s="39"/>
      <c r="AD826" s="39"/>
      <c r="AE826" s="39"/>
      <c r="AT826" s="18" t="s">
        <v>359</v>
      </c>
      <c r="AU826" s="18" t="s">
        <v>86</v>
      </c>
    </row>
    <row r="827" s="2" customFormat="1" ht="49.05" customHeight="1">
      <c r="A827" s="39"/>
      <c r="B827" s="40"/>
      <c r="C827" s="229" t="s">
        <v>2469</v>
      </c>
      <c r="D827" s="229" t="s">
        <v>352</v>
      </c>
      <c r="E827" s="230" t="s">
        <v>9092</v>
      </c>
      <c r="F827" s="231" t="s">
        <v>9093</v>
      </c>
      <c r="G827" s="232" t="s">
        <v>483</v>
      </c>
      <c r="H827" s="233">
        <v>0.0060000000000000001</v>
      </c>
      <c r="I827" s="234"/>
      <c r="J827" s="235">
        <f>ROUND(I827*H827,2)</f>
        <v>0</v>
      </c>
      <c r="K827" s="231" t="s">
        <v>385</v>
      </c>
      <c r="L827" s="45"/>
      <c r="M827" s="236" t="s">
        <v>1</v>
      </c>
      <c r="N827" s="237" t="s">
        <v>41</v>
      </c>
      <c r="O827" s="92"/>
      <c r="P827" s="238">
        <f>O827*H827</f>
        <v>0</v>
      </c>
      <c r="Q827" s="238">
        <v>0</v>
      </c>
      <c r="R827" s="238">
        <f>Q827*H827</f>
        <v>0</v>
      </c>
      <c r="S827" s="238">
        <v>0</v>
      </c>
      <c r="T827" s="239">
        <f>S827*H827</f>
        <v>0</v>
      </c>
      <c r="U827" s="39"/>
      <c r="V827" s="39"/>
      <c r="W827" s="39"/>
      <c r="X827" s="39"/>
      <c r="Y827" s="39"/>
      <c r="Z827" s="39"/>
      <c r="AA827" s="39"/>
      <c r="AB827" s="39"/>
      <c r="AC827" s="39"/>
      <c r="AD827" s="39"/>
      <c r="AE827" s="39"/>
      <c r="AR827" s="240" t="s">
        <v>530</v>
      </c>
      <c r="AT827" s="240" t="s">
        <v>352</v>
      </c>
      <c r="AU827" s="240" t="s">
        <v>86</v>
      </c>
      <c r="AY827" s="18" t="s">
        <v>350</v>
      </c>
      <c r="BE827" s="241">
        <f>IF(N827="základní",J827,0)</f>
        <v>0</v>
      </c>
      <c r="BF827" s="241">
        <f>IF(N827="snížená",J827,0)</f>
        <v>0</v>
      </c>
      <c r="BG827" s="241">
        <f>IF(N827="zákl. přenesená",J827,0)</f>
        <v>0</v>
      </c>
      <c r="BH827" s="241">
        <f>IF(N827="sníž. přenesená",J827,0)</f>
        <v>0</v>
      </c>
      <c r="BI827" s="241">
        <f>IF(N827="nulová",J827,0)</f>
        <v>0</v>
      </c>
      <c r="BJ827" s="18" t="s">
        <v>84</v>
      </c>
      <c r="BK827" s="241">
        <f>ROUND(I827*H827,2)</f>
        <v>0</v>
      </c>
      <c r="BL827" s="18" t="s">
        <v>530</v>
      </c>
      <c r="BM827" s="240" t="s">
        <v>3416</v>
      </c>
    </row>
    <row r="828" s="2" customFormat="1">
      <c r="A828" s="39"/>
      <c r="B828" s="40"/>
      <c r="C828" s="41"/>
      <c r="D828" s="242" t="s">
        <v>359</v>
      </c>
      <c r="E828" s="41"/>
      <c r="F828" s="243" t="s">
        <v>9093</v>
      </c>
      <c r="G828" s="41"/>
      <c r="H828" s="41"/>
      <c r="I828" s="244"/>
      <c r="J828" s="41"/>
      <c r="K828" s="41"/>
      <c r="L828" s="45"/>
      <c r="M828" s="245"/>
      <c r="N828" s="246"/>
      <c r="O828" s="92"/>
      <c r="P828" s="92"/>
      <c r="Q828" s="92"/>
      <c r="R828" s="92"/>
      <c r="S828" s="92"/>
      <c r="T828" s="93"/>
      <c r="U828" s="39"/>
      <c r="V828" s="39"/>
      <c r="W828" s="39"/>
      <c r="X828" s="39"/>
      <c r="Y828" s="39"/>
      <c r="Z828" s="39"/>
      <c r="AA828" s="39"/>
      <c r="AB828" s="39"/>
      <c r="AC828" s="39"/>
      <c r="AD828" s="39"/>
      <c r="AE828" s="39"/>
      <c r="AT828" s="18" t="s">
        <v>359</v>
      </c>
      <c r="AU828" s="18" t="s">
        <v>86</v>
      </c>
    </row>
    <row r="829" s="2" customFormat="1" ht="49.05" customHeight="1">
      <c r="A829" s="39"/>
      <c r="B829" s="40"/>
      <c r="C829" s="229" t="s">
        <v>2471</v>
      </c>
      <c r="D829" s="229" t="s">
        <v>352</v>
      </c>
      <c r="E829" s="230" t="s">
        <v>9094</v>
      </c>
      <c r="F829" s="231" t="s">
        <v>9095</v>
      </c>
      <c r="G829" s="232" t="s">
        <v>483</v>
      </c>
      <c r="H829" s="233">
        <v>0.0060000000000000001</v>
      </c>
      <c r="I829" s="234"/>
      <c r="J829" s="235">
        <f>ROUND(I829*H829,2)</f>
        <v>0</v>
      </c>
      <c r="K829" s="231" t="s">
        <v>385</v>
      </c>
      <c r="L829" s="45"/>
      <c r="M829" s="236" t="s">
        <v>1</v>
      </c>
      <c r="N829" s="237" t="s">
        <v>41</v>
      </c>
      <c r="O829" s="92"/>
      <c r="P829" s="238">
        <f>O829*H829</f>
        <v>0</v>
      </c>
      <c r="Q829" s="238">
        <v>0</v>
      </c>
      <c r="R829" s="238">
        <f>Q829*H829</f>
        <v>0</v>
      </c>
      <c r="S829" s="238">
        <v>0</v>
      </c>
      <c r="T829" s="239">
        <f>S829*H829</f>
        <v>0</v>
      </c>
      <c r="U829" s="39"/>
      <c r="V829" s="39"/>
      <c r="W829" s="39"/>
      <c r="X829" s="39"/>
      <c r="Y829" s="39"/>
      <c r="Z829" s="39"/>
      <c r="AA829" s="39"/>
      <c r="AB829" s="39"/>
      <c r="AC829" s="39"/>
      <c r="AD829" s="39"/>
      <c r="AE829" s="39"/>
      <c r="AR829" s="240" t="s">
        <v>530</v>
      </c>
      <c r="AT829" s="240" t="s">
        <v>352</v>
      </c>
      <c r="AU829" s="240" t="s">
        <v>86</v>
      </c>
      <c r="AY829" s="18" t="s">
        <v>350</v>
      </c>
      <c r="BE829" s="241">
        <f>IF(N829="základní",J829,0)</f>
        <v>0</v>
      </c>
      <c r="BF829" s="241">
        <f>IF(N829="snížená",J829,0)</f>
        <v>0</v>
      </c>
      <c r="BG829" s="241">
        <f>IF(N829="zákl. přenesená",J829,0)</f>
        <v>0</v>
      </c>
      <c r="BH829" s="241">
        <f>IF(N829="sníž. přenesená",J829,0)</f>
        <v>0</v>
      </c>
      <c r="BI829" s="241">
        <f>IF(N829="nulová",J829,0)</f>
        <v>0</v>
      </c>
      <c r="BJ829" s="18" t="s">
        <v>84</v>
      </c>
      <c r="BK829" s="241">
        <f>ROUND(I829*H829,2)</f>
        <v>0</v>
      </c>
      <c r="BL829" s="18" t="s">
        <v>530</v>
      </c>
      <c r="BM829" s="240" t="s">
        <v>3445</v>
      </c>
    </row>
    <row r="830" s="2" customFormat="1">
      <c r="A830" s="39"/>
      <c r="B830" s="40"/>
      <c r="C830" s="41"/>
      <c r="D830" s="242" t="s">
        <v>359</v>
      </c>
      <c r="E830" s="41"/>
      <c r="F830" s="243" t="s">
        <v>9095</v>
      </c>
      <c r="G830" s="41"/>
      <c r="H830" s="41"/>
      <c r="I830" s="244"/>
      <c r="J830" s="41"/>
      <c r="K830" s="41"/>
      <c r="L830" s="45"/>
      <c r="M830" s="245"/>
      <c r="N830" s="246"/>
      <c r="O830" s="92"/>
      <c r="P830" s="92"/>
      <c r="Q830" s="92"/>
      <c r="R830" s="92"/>
      <c r="S830" s="92"/>
      <c r="T830" s="93"/>
      <c r="U830" s="39"/>
      <c r="V830" s="39"/>
      <c r="W830" s="39"/>
      <c r="X830" s="39"/>
      <c r="Y830" s="39"/>
      <c r="Z830" s="39"/>
      <c r="AA830" s="39"/>
      <c r="AB830" s="39"/>
      <c r="AC830" s="39"/>
      <c r="AD830" s="39"/>
      <c r="AE830" s="39"/>
      <c r="AT830" s="18" t="s">
        <v>359</v>
      </c>
      <c r="AU830" s="18" t="s">
        <v>86</v>
      </c>
    </row>
    <row r="831" s="12" customFormat="1" ht="22.8" customHeight="1">
      <c r="A831" s="12"/>
      <c r="B831" s="213"/>
      <c r="C831" s="214"/>
      <c r="D831" s="215" t="s">
        <v>75</v>
      </c>
      <c r="E831" s="227" t="s">
        <v>7783</v>
      </c>
      <c r="F831" s="227" t="s">
        <v>9096</v>
      </c>
      <c r="G831" s="214"/>
      <c r="H831" s="214"/>
      <c r="I831" s="217"/>
      <c r="J831" s="228">
        <f>BK831</f>
        <v>0</v>
      </c>
      <c r="K831" s="214"/>
      <c r="L831" s="219"/>
      <c r="M831" s="220"/>
      <c r="N831" s="221"/>
      <c r="O831" s="221"/>
      <c r="P831" s="222">
        <f>SUM(P832:P849)</f>
        <v>0</v>
      </c>
      <c r="Q831" s="221"/>
      <c r="R831" s="222">
        <f>SUM(R832:R849)</f>
        <v>0</v>
      </c>
      <c r="S831" s="221"/>
      <c r="T831" s="223">
        <f>SUM(T832:T849)</f>
        <v>0</v>
      </c>
      <c r="U831" s="12"/>
      <c r="V831" s="12"/>
      <c r="W831" s="12"/>
      <c r="X831" s="12"/>
      <c r="Y831" s="12"/>
      <c r="Z831" s="12"/>
      <c r="AA831" s="12"/>
      <c r="AB831" s="12"/>
      <c r="AC831" s="12"/>
      <c r="AD831" s="12"/>
      <c r="AE831" s="12"/>
      <c r="AR831" s="224" t="s">
        <v>86</v>
      </c>
      <c r="AT831" s="225" t="s">
        <v>75</v>
      </c>
      <c r="AU831" s="225" t="s">
        <v>84</v>
      </c>
      <c r="AY831" s="224" t="s">
        <v>350</v>
      </c>
      <c r="BK831" s="226">
        <f>SUM(BK832:BK849)</f>
        <v>0</v>
      </c>
    </row>
    <row r="832" s="2" customFormat="1" ht="37.8" customHeight="1">
      <c r="A832" s="39"/>
      <c r="B832" s="40"/>
      <c r="C832" s="229" t="s">
        <v>2475</v>
      </c>
      <c r="D832" s="229" t="s">
        <v>352</v>
      </c>
      <c r="E832" s="230" t="s">
        <v>9097</v>
      </c>
      <c r="F832" s="231" t="s">
        <v>9098</v>
      </c>
      <c r="G832" s="232" t="s">
        <v>497</v>
      </c>
      <c r="H832" s="233">
        <v>1</v>
      </c>
      <c r="I832" s="234"/>
      <c r="J832" s="235">
        <f>ROUND(I832*H832,2)</f>
        <v>0</v>
      </c>
      <c r="K832" s="231" t="s">
        <v>385</v>
      </c>
      <c r="L832" s="45"/>
      <c r="M832" s="236" t="s">
        <v>1</v>
      </c>
      <c r="N832" s="237" t="s">
        <v>41</v>
      </c>
      <c r="O832" s="92"/>
      <c r="P832" s="238">
        <f>O832*H832</f>
        <v>0</v>
      </c>
      <c r="Q832" s="238">
        <v>0</v>
      </c>
      <c r="R832" s="238">
        <f>Q832*H832</f>
        <v>0</v>
      </c>
      <c r="S832" s="238">
        <v>0</v>
      </c>
      <c r="T832" s="239">
        <f>S832*H832</f>
        <v>0</v>
      </c>
      <c r="U832" s="39"/>
      <c r="V832" s="39"/>
      <c r="W832" s="39"/>
      <c r="X832" s="39"/>
      <c r="Y832" s="39"/>
      <c r="Z832" s="39"/>
      <c r="AA832" s="39"/>
      <c r="AB832" s="39"/>
      <c r="AC832" s="39"/>
      <c r="AD832" s="39"/>
      <c r="AE832" s="39"/>
      <c r="AR832" s="240" t="s">
        <v>530</v>
      </c>
      <c r="AT832" s="240" t="s">
        <v>352</v>
      </c>
      <c r="AU832" s="240" t="s">
        <v>86</v>
      </c>
      <c r="AY832" s="18" t="s">
        <v>350</v>
      </c>
      <c r="BE832" s="241">
        <f>IF(N832="základní",J832,0)</f>
        <v>0</v>
      </c>
      <c r="BF832" s="241">
        <f>IF(N832="snížená",J832,0)</f>
        <v>0</v>
      </c>
      <c r="BG832" s="241">
        <f>IF(N832="zákl. přenesená",J832,0)</f>
        <v>0</v>
      </c>
      <c r="BH832" s="241">
        <f>IF(N832="sníž. přenesená",J832,0)</f>
        <v>0</v>
      </c>
      <c r="BI832" s="241">
        <f>IF(N832="nulová",J832,0)</f>
        <v>0</v>
      </c>
      <c r="BJ832" s="18" t="s">
        <v>84</v>
      </c>
      <c r="BK832" s="241">
        <f>ROUND(I832*H832,2)</f>
        <v>0</v>
      </c>
      <c r="BL832" s="18" t="s">
        <v>530</v>
      </c>
      <c r="BM832" s="240" t="s">
        <v>3453</v>
      </c>
    </row>
    <row r="833" s="2" customFormat="1">
      <c r="A833" s="39"/>
      <c r="B833" s="40"/>
      <c r="C833" s="41"/>
      <c r="D833" s="242" t="s">
        <v>359</v>
      </c>
      <c r="E833" s="41"/>
      <c r="F833" s="243" t="s">
        <v>9098</v>
      </c>
      <c r="G833" s="41"/>
      <c r="H833" s="41"/>
      <c r="I833" s="244"/>
      <c r="J833" s="41"/>
      <c r="K833" s="41"/>
      <c r="L833" s="45"/>
      <c r="M833" s="245"/>
      <c r="N833" s="246"/>
      <c r="O833" s="92"/>
      <c r="P833" s="92"/>
      <c r="Q833" s="92"/>
      <c r="R833" s="92"/>
      <c r="S833" s="92"/>
      <c r="T833" s="93"/>
      <c r="U833" s="39"/>
      <c r="V833" s="39"/>
      <c r="W833" s="39"/>
      <c r="X833" s="39"/>
      <c r="Y833" s="39"/>
      <c r="Z833" s="39"/>
      <c r="AA833" s="39"/>
      <c r="AB833" s="39"/>
      <c r="AC833" s="39"/>
      <c r="AD833" s="39"/>
      <c r="AE833" s="39"/>
      <c r="AT833" s="18" t="s">
        <v>359</v>
      </c>
      <c r="AU833" s="18" t="s">
        <v>86</v>
      </c>
    </row>
    <row r="834" s="15" customFormat="1">
      <c r="A834" s="15"/>
      <c r="B834" s="269"/>
      <c r="C834" s="270"/>
      <c r="D834" s="242" t="s">
        <v>361</v>
      </c>
      <c r="E834" s="271" t="s">
        <v>1</v>
      </c>
      <c r="F834" s="272" t="s">
        <v>8764</v>
      </c>
      <c r="G834" s="270"/>
      <c r="H834" s="271" t="s">
        <v>1</v>
      </c>
      <c r="I834" s="273"/>
      <c r="J834" s="270"/>
      <c r="K834" s="270"/>
      <c r="L834" s="274"/>
      <c r="M834" s="275"/>
      <c r="N834" s="276"/>
      <c r="O834" s="276"/>
      <c r="P834" s="276"/>
      <c r="Q834" s="276"/>
      <c r="R834" s="276"/>
      <c r="S834" s="276"/>
      <c r="T834" s="277"/>
      <c r="U834" s="15"/>
      <c r="V834" s="15"/>
      <c r="W834" s="15"/>
      <c r="X834" s="15"/>
      <c r="Y834" s="15"/>
      <c r="Z834" s="15"/>
      <c r="AA834" s="15"/>
      <c r="AB834" s="15"/>
      <c r="AC834" s="15"/>
      <c r="AD834" s="15"/>
      <c r="AE834" s="15"/>
      <c r="AT834" s="278" t="s">
        <v>361</v>
      </c>
      <c r="AU834" s="278" t="s">
        <v>86</v>
      </c>
      <c r="AV834" s="15" t="s">
        <v>84</v>
      </c>
      <c r="AW834" s="15" t="s">
        <v>32</v>
      </c>
      <c r="AX834" s="15" t="s">
        <v>76</v>
      </c>
      <c r="AY834" s="278" t="s">
        <v>350</v>
      </c>
    </row>
    <row r="835" s="15" customFormat="1">
      <c r="A835" s="15"/>
      <c r="B835" s="269"/>
      <c r="C835" s="270"/>
      <c r="D835" s="242" t="s">
        <v>361</v>
      </c>
      <c r="E835" s="271" t="s">
        <v>1</v>
      </c>
      <c r="F835" s="272" t="s">
        <v>8903</v>
      </c>
      <c r="G835" s="270"/>
      <c r="H835" s="271" t="s">
        <v>1</v>
      </c>
      <c r="I835" s="273"/>
      <c r="J835" s="270"/>
      <c r="K835" s="270"/>
      <c r="L835" s="274"/>
      <c r="M835" s="275"/>
      <c r="N835" s="276"/>
      <c r="O835" s="276"/>
      <c r="P835" s="276"/>
      <c r="Q835" s="276"/>
      <c r="R835" s="276"/>
      <c r="S835" s="276"/>
      <c r="T835" s="277"/>
      <c r="U835" s="15"/>
      <c r="V835" s="15"/>
      <c r="W835" s="15"/>
      <c r="X835" s="15"/>
      <c r="Y835" s="15"/>
      <c r="Z835" s="15"/>
      <c r="AA835" s="15"/>
      <c r="AB835" s="15"/>
      <c r="AC835" s="15"/>
      <c r="AD835" s="15"/>
      <c r="AE835" s="15"/>
      <c r="AT835" s="278" t="s">
        <v>361</v>
      </c>
      <c r="AU835" s="278" t="s">
        <v>86</v>
      </c>
      <c r="AV835" s="15" t="s">
        <v>84</v>
      </c>
      <c r="AW835" s="15" t="s">
        <v>32</v>
      </c>
      <c r="AX835" s="15" t="s">
        <v>76</v>
      </c>
      <c r="AY835" s="278" t="s">
        <v>350</v>
      </c>
    </row>
    <row r="836" s="13" customFormat="1">
      <c r="A836" s="13"/>
      <c r="B836" s="247"/>
      <c r="C836" s="248"/>
      <c r="D836" s="242" t="s">
        <v>361</v>
      </c>
      <c r="E836" s="249" t="s">
        <v>1</v>
      </c>
      <c r="F836" s="250" t="s">
        <v>84</v>
      </c>
      <c r="G836" s="248"/>
      <c r="H836" s="251">
        <v>1</v>
      </c>
      <c r="I836" s="252"/>
      <c r="J836" s="248"/>
      <c r="K836" s="248"/>
      <c r="L836" s="253"/>
      <c r="M836" s="254"/>
      <c r="N836" s="255"/>
      <c r="O836" s="255"/>
      <c r="P836" s="255"/>
      <c r="Q836" s="255"/>
      <c r="R836" s="255"/>
      <c r="S836" s="255"/>
      <c r="T836" s="256"/>
      <c r="U836" s="13"/>
      <c r="V836" s="13"/>
      <c r="W836" s="13"/>
      <c r="X836" s="13"/>
      <c r="Y836" s="13"/>
      <c r="Z836" s="13"/>
      <c r="AA836" s="13"/>
      <c r="AB836" s="13"/>
      <c r="AC836" s="13"/>
      <c r="AD836" s="13"/>
      <c r="AE836" s="13"/>
      <c r="AT836" s="257" t="s">
        <v>361</v>
      </c>
      <c r="AU836" s="257" t="s">
        <v>86</v>
      </c>
      <c r="AV836" s="13" t="s">
        <v>86</v>
      </c>
      <c r="AW836" s="13" t="s">
        <v>32</v>
      </c>
      <c r="AX836" s="13" t="s">
        <v>76</v>
      </c>
      <c r="AY836" s="257" t="s">
        <v>350</v>
      </c>
    </row>
    <row r="837" s="14" customFormat="1">
      <c r="A837" s="14"/>
      <c r="B837" s="258"/>
      <c r="C837" s="259"/>
      <c r="D837" s="242" t="s">
        <v>361</v>
      </c>
      <c r="E837" s="260" t="s">
        <v>1</v>
      </c>
      <c r="F837" s="261" t="s">
        <v>364</v>
      </c>
      <c r="G837" s="259"/>
      <c r="H837" s="262">
        <v>1</v>
      </c>
      <c r="I837" s="263"/>
      <c r="J837" s="259"/>
      <c r="K837" s="259"/>
      <c r="L837" s="264"/>
      <c r="M837" s="265"/>
      <c r="N837" s="266"/>
      <c r="O837" s="266"/>
      <c r="P837" s="266"/>
      <c r="Q837" s="266"/>
      <c r="R837" s="266"/>
      <c r="S837" s="266"/>
      <c r="T837" s="267"/>
      <c r="U837" s="14"/>
      <c r="V837" s="14"/>
      <c r="W837" s="14"/>
      <c r="X837" s="14"/>
      <c r="Y837" s="14"/>
      <c r="Z837" s="14"/>
      <c r="AA837" s="14"/>
      <c r="AB837" s="14"/>
      <c r="AC837" s="14"/>
      <c r="AD837" s="14"/>
      <c r="AE837" s="14"/>
      <c r="AT837" s="268" t="s">
        <v>361</v>
      </c>
      <c r="AU837" s="268" t="s">
        <v>86</v>
      </c>
      <c r="AV837" s="14" t="s">
        <v>357</v>
      </c>
      <c r="AW837" s="14" t="s">
        <v>32</v>
      </c>
      <c r="AX837" s="14" t="s">
        <v>84</v>
      </c>
      <c r="AY837" s="268" t="s">
        <v>350</v>
      </c>
    </row>
    <row r="838" s="2" customFormat="1" ht="24.15" customHeight="1">
      <c r="A838" s="39"/>
      <c r="B838" s="40"/>
      <c r="C838" s="229" t="s">
        <v>2481</v>
      </c>
      <c r="D838" s="229" t="s">
        <v>352</v>
      </c>
      <c r="E838" s="230" t="s">
        <v>9099</v>
      </c>
      <c r="F838" s="231" t="s">
        <v>9100</v>
      </c>
      <c r="G838" s="232" t="s">
        <v>497</v>
      </c>
      <c r="H838" s="233">
        <v>1</v>
      </c>
      <c r="I838" s="234"/>
      <c r="J838" s="235">
        <f>ROUND(I838*H838,2)</f>
        <v>0</v>
      </c>
      <c r="K838" s="231" t="s">
        <v>385</v>
      </c>
      <c r="L838" s="45"/>
      <c r="M838" s="236" t="s">
        <v>1</v>
      </c>
      <c r="N838" s="237" t="s">
        <v>41</v>
      </c>
      <c r="O838" s="92"/>
      <c r="P838" s="238">
        <f>O838*H838</f>
        <v>0</v>
      </c>
      <c r="Q838" s="238">
        <v>0</v>
      </c>
      <c r="R838" s="238">
        <f>Q838*H838</f>
        <v>0</v>
      </c>
      <c r="S838" s="238">
        <v>0</v>
      </c>
      <c r="T838" s="239">
        <f>S838*H838</f>
        <v>0</v>
      </c>
      <c r="U838" s="39"/>
      <c r="V838" s="39"/>
      <c r="W838" s="39"/>
      <c r="X838" s="39"/>
      <c r="Y838" s="39"/>
      <c r="Z838" s="39"/>
      <c r="AA838" s="39"/>
      <c r="AB838" s="39"/>
      <c r="AC838" s="39"/>
      <c r="AD838" s="39"/>
      <c r="AE838" s="39"/>
      <c r="AR838" s="240" t="s">
        <v>530</v>
      </c>
      <c r="AT838" s="240" t="s">
        <v>352</v>
      </c>
      <c r="AU838" s="240" t="s">
        <v>86</v>
      </c>
      <c r="AY838" s="18" t="s">
        <v>350</v>
      </c>
      <c r="BE838" s="241">
        <f>IF(N838="základní",J838,0)</f>
        <v>0</v>
      </c>
      <c r="BF838" s="241">
        <f>IF(N838="snížená",J838,0)</f>
        <v>0</v>
      </c>
      <c r="BG838" s="241">
        <f>IF(N838="zákl. přenesená",J838,0)</f>
        <v>0</v>
      </c>
      <c r="BH838" s="241">
        <f>IF(N838="sníž. přenesená",J838,0)</f>
        <v>0</v>
      </c>
      <c r="BI838" s="241">
        <f>IF(N838="nulová",J838,0)</f>
        <v>0</v>
      </c>
      <c r="BJ838" s="18" t="s">
        <v>84</v>
      </c>
      <c r="BK838" s="241">
        <f>ROUND(I838*H838,2)</f>
        <v>0</v>
      </c>
      <c r="BL838" s="18" t="s">
        <v>530</v>
      </c>
      <c r="BM838" s="240" t="s">
        <v>3461</v>
      </c>
    </row>
    <row r="839" s="2" customFormat="1">
      <c r="A839" s="39"/>
      <c r="B839" s="40"/>
      <c r="C839" s="41"/>
      <c r="D839" s="242" t="s">
        <v>359</v>
      </c>
      <c r="E839" s="41"/>
      <c r="F839" s="243" t="s">
        <v>9100</v>
      </c>
      <c r="G839" s="41"/>
      <c r="H839" s="41"/>
      <c r="I839" s="244"/>
      <c r="J839" s="41"/>
      <c r="K839" s="41"/>
      <c r="L839" s="45"/>
      <c r="M839" s="245"/>
      <c r="N839" s="246"/>
      <c r="O839" s="92"/>
      <c r="P839" s="92"/>
      <c r="Q839" s="92"/>
      <c r="R839" s="92"/>
      <c r="S839" s="92"/>
      <c r="T839" s="93"/>
      <c r="U839" s="39"/>
      <c r="V839" s="39"/>
      <c r="W839" s="39"/>
      <c r="X839" s="39"/>
      <c r="Y839" s="39"/>
      <c r="Z839" s="39"/>
      <c r="AA839" s="39"/>
      <c r="AB839" s="39"/>
      <c r="AC839" s="39"/>
      <c r="AD839" s="39"/>
      <c r="AE839" s="39"/>
      <c r="AT839" s="18" t="s">
        <v>359</v>
      </c>
      <c r="AU839" s="18" t="s">
        <v>86</v>
      </c>
    </row>
    <row r="840" s="15" customFormat="1">
      <c r="A840" s="15"/>
      <c r="B840" s="269"/>
      <c r="C840" s="270"/>
      <c r="D840" s="242" t="s">
        <v>361</v>
      </c>
      <c r="E840" s="271" t="s">
        <v>1</v>
      </c>
      <c r="F840" s="272" t="s">
        <v>8764</v>
      </c>
      <c r="G840" s="270"/>
      <c r="H840" s="271" t="s">
        <v>1</v>
      </c>
      <c r="I840" s="273"/>
      <c r="J840" s="270"/>
      <c r="K840" s="270"/>
      <c r="L840" s="274"/>
      <c r="M840" s="275"/>
      <c r="N840" s="276"/>
      <c r="O840" s="276"/>
      <c r="P840" s="276"/>
      <c r="Q840" s="276"/>
      <c r="R840" s="276"/>
      <c r="S840" s="276"/>
      <c r="T840" s="277"/>
      <c r="U840" s="15"/>
      <c r="V840" s="15"/>
      <c r="W840" s="15"/>
      <c r="X840" s="15"/>
      <c r="Y840" s="15"/>
      <c r="Z840" s="15"/>
      <c r="AA840" s="15"/>
      <c r="AB840" s="15"/>
      <c r="AC840" s="15"/>
      <c r="AD840" s="15"/>
      <c r="AE840" s="15"/>
      <c r="AT840" s="278" t="s">
        <v>361</v>
      </c>
      <c r="AU840" s="278" t="s">
        <v>86</v>
      </c>
      <c r="AV840" s="15" t="s">
        <v>84</v>
      </c>
      <c r="AW840" s="15" t="s">
        <v>32</v>
      </c>
      <c r="AX840" s="15" t="s">
        <v>76</v>
      </c>
      <c r="AY840" s="278" t="s">
        <v>350</v>
      </c>
    </row>
    <row r="841" s="15" customFormat="1">
      <c r="A841" s="15"/>
      <c r="B841" s="269"/>
      <c r="C841" s="270"/>
      <c r="D841" s="242" t="s">
        <v>361</v>
      </c>
      <c r="E841" s="271" t="s">
        <v>1</v>
      </c>
      <c r="F841" s="272" t="s">
        <v>8903</v>
      </c>
      <c r="G841" s="270"/>
      <c r="H841" s="271" t="s">
        <v>1</v>
      </c>
      <c r="I841" s="273"/>
      <c r="J841" s="270"/>
      <c r="K841" s="270"/>
      <c r="L841" s="274"/>
      <c r="M841" s="275"/>
      <c r="N841" s="276"/>
      <c r="O841" s="276"/>
      <c r="P841" s="276"/>
      <c r="Q841" s="276"/>
      <c r="R841" s="276"/>
      <c r="S841" s="276"/>
      <c r="T841" s="277"/>
      <c r="U841" s="15"/>
      <c r="V841" s="15"/>
      <c r="W841" s="15"/>
      <c r="X841" s="15"/>
      <c r="Y841" s="15"/>
      <c r="Z841" s="15"/>
      <c r="AA841" s="15"/>
      <c r="AB841" s="15"/>
      <c r="AC841" s="15"/>
      <c r="AD841" s="15"/>
      <c r="AE841" s="15"/>
      <c r="AT841" s="278" t="s">
        <v>361</v>
      </c>
      <c r="AU841" s="278" t="s">
        <v>86</v>
      </c>
      <c r="AV841" s="15" t="s">
        <v>84</v>
      </c>
      <c r="AW841" s="15" t="s">
        <v>32</v>
      </c>
      <c r="AX841" s="15" t="s">
        <v>76</v>
      </c>
      <c r="AY841" s="278" t="s">
        <v>350</v>
      </c>
    </row>
    <row r="842" s="13" customFormat="1">
      <c r="A842" s="13"/>
      <c r="B842" s="247"/>
      <c r="C842" s="248"/>
      <c r="D842" s="242" t="s">
        <v>361</v>
      </c>
      <c r="E842" s="249" t="s">
        <v>1</v>
      </c>
      <c r="F842" s="250" t="s">
        <v>84</v>
      </c>
      <c r="G842" s="248"/>
      <c r="H842" s="251">
        <v>1</v>
      </c>
      <c r="I842" s="252"/>
      <c r="J842" s="248"/>
      <c r="K842" s="248"/>
      <c r="L842" s="253"/>
      <c r="M842" s="254"/>
      <c r="N842" s="255"/>
      <c r="O842" s="255"/>
      <c r="P842" s="255"/>
      <c r="Q842" s="255"/>
      <c r="R842" s="255"/>
      <c r="S842" s="255"/>
      <c r="T842" s="256"/>
      <c r="U842" s="13"/>
      <c r="V842" s="13"/>
      <c r="W842" s="13"/>
      <c r="X842" s="13"/>
      <c r="Y842" s="13"/>
      <c r="Z842" s="13"/>
      <c r="AA842" s="13"/>
      <c r="AB842" s="13"/>
      <c r="AC842" s="13"/>
      <c r="AD842" s="13"/>
      <c r="AE842" s="13"/>
      <c r="AT842" s="257" t="s">
        <v>361</v>
      </c>
      <c r="AU842" s="257" t="s">
        <v>86</v>
      </c>
      <c r="AV842" s="13" t="s">
        <v>86</v>
      </c>
      <c r="AW842" s="13" t="s">
        <v>32</v>
      </c>
      <c r="AX842" s="13" t="s">
        <v>76</v>
      </c>
      <c r="AY842" s="257" t="s">
        <v>350</v>
      </c>
    </row>
    <row r="843" s="14" customFormat="1">
      <c r="A843" s="14"/>
      <c r="B843" s="258"/>
      <c r="C843" s="259"/>
      <c r="D843" s="242" t="s">
        <v>361</v>
      </c>
      <c r="E843" s="260" t="s">
        <v>1</v>
      </c>
      <c r="F843" s="261" t="s">
        <v>364</v>
      </c>
      <c r="G843" s="259"/>
      <c r="H843" s="262">
        <v>1</v>
      </c>
      <c r="I843" s="263"/>
      <c r="J843" s="259"/>
      <c r="K843" s="259"/>
      <c r="L843" s="264"/>
      <c r="M843" s="265"/>
      <c r="N843" s="266"/>
      <c r="O843" s="266"/>
      <c r="P843" s="266"/>
      <c r="Q843" s="266"/>
      <c r="R843" s="266"/>
      <c r="S843" s="266"/>
      <c r="T843" s="267"/>
      <c r="U843" s="14"/>
      <c r="V843" s="14"/>
      <c r="W843" s="14"/>
      <c r="X843" s="14"/>
      <c r="Y843" s="14"/>
      <c r="Z843" s="14"/>
      <c r="AA843" s="14"/>
      <c r="AB843" s="14"/>
      <c r="AC843" s="14"/>
      <c r="AD843" s="14"/>
      <c r="AE843" s="14"/>
      <c r="AT843" s="268" t="s">
        <v>361</v>
      </c>
      <c r="AU843" s="268" t="s">
        <v>86</v>
      </c>
      <c r="AV843" s="14" t="s">
        <v>357</v>
      </c>
      <c r="AW843" s="14" t="s">
        <v>32</v>
      </c>
      <c r="AX843" s="14" t="s">
        <v>84</v>
      </c>
      <c r="AY843" s="268" t="s">
        <v>350</v>
      </c>
    </row>
    <row r="844" s="2" customFormat="1" ht="44.25" customHeight="1">
      <c r="A844" s="39"/>
      <c r="B844" s="40"/>
      <c r="C844" s="229" t="s">
        <v>2486</v>
      </c>
      <c r="D844" s="229" t="s">
        <v>352</v>
      </c>
      <c r="E844" s="230" t="s">
        <v>9101</v>
      </c>
      <c r="F844" s="231" t="s">
        <v>9102</v>
      </c>
      <c r="G844" s="232" t="s">
        <v>483</v>
      </c>
      <c r="H844" s="233">
        <v>0.002</v>
      </c>
      <c r="I844" s="234"/>
      <c r="J844" s="235">
        <f>ROUND(I844*H844,2)</f>
        <v>0</v>
      </c>
      <c r="K844" s="231" t="s">
        <v>385</v>
      </c>
      <c r="L844" s="45"/>
      <c r="M844" s="236" t="s">
        <v>1</v>
      </c>
      <c r="N844" s="237" t="s">
        <v>41</v>
      </c>
      <c r="O844" s="92"/>
      <c r="P844" s="238">
        <f>O844*H844</f>
        <v>0</v>
      </c>
      <c r="Q844" s="238">
        <v>0</v>
      </c>
      <c r="R844" s="238">
        <f>Q844*H844</f>
        <v>0</v>
      </c>
      <c r="S844" s="238">
        <v>0</v>
      </c>
      <c r="T844" s="239">
        <f>S844*H844</f>
        <v>0</v>
      </c>
      <c r="U844" s="39"/>
      <c r="V844" s="39"/>
      <c r="W844" s="39"/>
      <c r="X844" s="39"/>
      <c r="Y844" s="39"/>
      <c r="Z844" s="39"/>
      <c r="AA844" s="39"/>
      <c r="AB844" s="39"/>
      <c r="AC844" s="39"/>
      <c r="AD844" s="39"/>
      <c r="AE844" s="39"/>
      <c r="AR844" s="240" t="s">
        <v>530</v>
      </c>
      <c r="AT844" s="240" t="s">
        <v>352</v>
      </c>
      <c r="AU844" s="240" t="s">
        <v>86</v>
      </c>
      <c r="AY844" s="18" t="s">
        <v>350</v>
      </c>
      <c r="BE844" s="241">
        <f>IF(N844="základní",J844,0)</f>
        <v>0</v>
      </c>
      <c r="BF844" s="241">
        <f>IF(N844="snížená",J844,0)</f>
        <v>0</v>
      </c>
      <c r="BG844" s="241">
        <f>IF(N844="zákl. přenesená",J844,0)</f>
        <v>0</v>
      </c>
      <c r="BH844" s="241">
        <f>IF(N844="sníž. přenesená",J844,0)</f>
        <v>0</v>
      </c>
      <c r="BI844" s="241">
        <f>IF(N844="nulová",J844,0)</f>
        <v>0</v>
      </c>
      <c r="BJ844" s="18" t="s">
        <v>84</v>
      </c>
      <c r="BK844" s="241">
        <f>ROUND(I844*H844,2)</f>
        <v>0</v>
      </c>
      <c r="BL844" s="18" t="s">
        <v>530</v>
      </c>
      <c r="BM844" s="240" t="s">
        <v>3469</v>
      </c>
    </row>
    <row r="845" s="2" customFormat="1">
      <c r="A845" s="39"/>
      <c r="B845" s="40"/>
      <c r="C845" s="41"/>
      <c r="D845" s="242" t="s">
        <v>359</v>
      </c>
      <c r="E845" s="41"/>
      <c r="F845" s="243" t="s">
        <v>9102</v>
      </c>
      <c r="G845" s="41"/>
      <c r="H845" s="41"/>
      <c r="I845" s="244"/>
      <c r="J845" s="41"/>
      <c r="K845" s="41"/>
      <c r="L845" s="45"/>
      <c r="M845" s="245"/>
      <c r="N845" s="246"/>
      <c r="O845" s="92"/>
      <c r="P845" s="92"/>
      <c r="Q845" s="92"/>
      <c r="R845" s="92"/>
      <c r="S845" s="92"/>
      <c r="T845" s="93"/>
      <c r="U845" s="39"/>
      <c r="V845" s="39"/>
      <c r="W845" s="39"/>
      <c r="X845" s="39"/>
      <c r="Y845" s="39"/>
      <c r="Z845" s="39"/>
      <c r="AA845" s="39"/>
      <c r="AB845" s="39"/>
      <c r="AC845" s="39"/>
      <c r="AD845" s="39"/>
      <c r="AE845" s="39"/>
      <c r="AT845" s="18" t="s">
        <v>359</v>
      </c>
      <c r="AU845" s="18" t="s">
        <v>86</v>
      </c>
    </row>
    <row r="846" s="2" customFormat="1" ht="49.05" customHeight="1">
      <c r="A846" s="39"/>
      <c r="B846" s="40"/>
      <c r="C846" s="229" t="s">
        <v>2493</v>
      </c>
      <c r="D846" s="229" t="s">
        <v>352</v>
      </c>
      <c r="E846" s="230" t="s">
        <v>9103</v>
      </c>
      <c r="F846" s="231" t="s">
        <v>9104</v>
      </c>
      <c r="G846" s="232" t="s">
        <v>483</v>
      </c>
      <c r="H846" s="233">
        <v>0.002</v>
      </c>
      <c r="I846" s="234"/>
      <c r="J846" s="235">
        <f>ROUND(I846*H846,2)</f>
        <v>0</v>
      </c>
      <c r="K846" s="231" t="s">
        <v>385</v>
      </c>
      <c r="L846" s="45"/>
      <c r="M846" s="236" t="s">
        <v>1</v>
      </c>
      <c r="N846" s="237" t="s">
        <v>41</v>
      </c>
      <c r="O846" s="92"/>
      <c r="P846" s="238">
        <f>O846*H846</f>
        <v>0</v>
      </c>
      <c r="Q846" s="238">
        <v>0</v>
      </c>
      <c r="R846" s="238">
        <f>Q846*H846</f>
        <v>0</v>
      </c>
      <c r="S846" s="238">
        <v>0</v>
      </c>
      <c r="T846" s="239">
        <f>S846*H846</f>
        <v>0</v>
      </c>
      <c r="U846" s="39"/>
      <c r="V846" s="39"/>
      <c r="W846" s="39"/>
      <c r="X846" s="39"/>
      <c r="Y846" s="39"/>
      <c r="Z846" s="39"/>
      <c r="AA846" s="39"/>
      <c r="AB846" s="39"/>
      <c r="AC846" s="39"/>
      <c r="AD846" s="39"/>
      <c r="AE846" s="39"/>
      <c r="AR846" s="240" t="s">
        <v>530</v>
      </c>
      <c r="AT846" s="240" t="s">
        <v>352</v>
      </c>
      <c r="AU846" s="240" t="s">
        <v>86</v>
      </c>
      <c r="AY846" s="18" t="s">
        <v>350</v>
      </c>
      <c r="BE846" s="241">
        <f>IF(N846="základní",J846,0)</f>
        <v>0</v>
      </c>
      <c r="BF846" s="241">
        <f>IF(N846="snížená",J846,0)</f>
        <v>0</v>
      </c>
      <c r="BG846" s="241">
        <f>IF(N846="zákl. přenesená",J846,0)</f>
        <v>0</v>
      </c>
      <c r="BH846" s="241">
        <f>IF(N846="sníž. přenesená",J846,0)</f>
        <v>0</v>
      </c>
      <c r="BI846" s="241">
        <f>IF(N846="nulová",J846,0)</f>
        <v>0</v>
      </c>
      <c r="BJ846" s="18" t="s">
        <v>84</v>
      </c>
      <c r="BK846" s="241">
        <f>ROUND(I846*H846,2)</f>
        <v>0</v>
      </c>
      <c r="BL846" s="18" t="s">
        <v>530</v>
      </c>
      <c r="BM846" s="240" t="s">
        <v>3477</v>
      </c>
    </row>
    <row r="847" s="2" customFormat="1">
      <c r="A847" s="39"/>
      <c r="B847" s="40"/>
      <c r="C847" s="41"/>
      <c r="D847" s="242" t="s">
        <v>359</v>
      </c>
      <c r="E847" s="41"/>
      <c r="F847" s="243" t="s">
        <v>9104</v>
      </c>
      <c r="G847" s="41"/>
      <c r="H847" s="41"/>
      <c r="I847" s="244"/>
      <c r="J847" s="41"/>
      <c r="K847" s="41"/>
      <c r="L847" s="45"/>
      <c r="M847" s="245"/>
      <c r="N847" s="246"/>
      <c r="O847" s="92"/>
      <c r="P847" s="92"/>
      <c r="Q847" s="92"/>
      <c r="R847" s="92"/>
      <c r="S847" s="92"/>
      <c r="T847" s="93"/>
      <c r="U847" s="39"/>
      <c r="V847" s="39"/>
      <c r="W847" s="39"/>
      <c r="X847" s="39"/>
      <c r="Y847" s="39"/>
      <c r="Z847" s="39"/>
      <c r="AA847" s="39"/>
      <c r="AB847" s="39"/>
      <c r="AC847" s="39"/>
      <c r="AD847" s="39"/>
      <c r="AE847" s="39"/>
      <c r="AT847" s="18" t="s">
        <v>359</v>
      </c>
      <c r="AU847" s="18" t="s">
        <v>86</v>
      </c>
    </row>
    <row r="848" s="2" customFormat="1" ht="49.05" customHeight="1">
      <c r="A848" s="39"/>
      <c r="B848" s="40"/>
      <c r="C848" s="229" t="s">
        <v>2499</v>
      </c>
      <c r="D848" s="229" t="s">
        <v>352</v>
      </c>
      <c r="E848" s="230" t="s">
        <v>9105</v>
      </c>
      <c r="F848" s="231" t="s">
        <v>9106</v>
      </c>
      <c r="G848" s="232" t="s">
        <v>483</v>
      </c>
      <c r="H848" s="233">
        <v>0.002</v>
      </c>
      <c r="I848" s="234"/>
      <c r="J848" s="235">
        <f>ROUND(I848*H848,2)</f>
        <v>0</v>
      </c>
      <c r="K848" s="231" t="s">
        <v>385</v>
      </c>
      <c r="L848" s="45"/>
      <c r="M848" s="236" t="s">
        <v>1</v>
      </c>
      <c r="N848" s="237" t="s">
        <v>41</v>
      </c>
      <c r="O848" s="92"/>
      <c r="P848" s="238">
        <f>O848*H848</f>
        <v>0</v>
      </c>
      <c r="Q848" s="238">
        <v>0</v>
      </c>
      <c r="R848" s="238">
        <f>Q848*H848</f>
        <v>0</v>
      </c>
      <c r="S848" s="238">
        <v>0</v>
      </c>
      <c r="T848" s="239">
        <f>S848*H848</f>
        <v>0</v>
      </c>
      <c r="U848" s="39"/>
      <c r="V848" s="39"/>
      <c r="W848" s="39"/>
      <c r="X848" s="39"/>
      <c r="Y848" s="39"/>
      <c r="Z848" s="39"/>
      <c r="AA848" s="39"/>
      <c r="AB848" s="39"/>
      <c r="AC848" s="39"/>
      <c r="AD848" s="39"/>
      <c r="AE848" s="39"/>
      <c r="AR848" s="240" t="s">
        <v>530</v>
      </c>
      <c r="AT848" s="240" t="s">
        <v>352</v>
      </c>
      <c r="AU848" s="240" t="s">
        <v>86</v>
      </c>
      <c r="AY848" s="18" t="s">
        <v>350</v>
      </c>
      <c r="BE848" s="241">
        <f>IF(N848="základní",J848,0)</f>
        <v>0</v>
      </c>
      <c r="BF848" s="241">
        <f>IF(N848="snížená",J848,0)</f>
        <v>0</v>
      </c>
      <c r="BG848" s="241">
        <f>IF(N848="zákl. přenesená",J848,0)</f>
        <v>0</v>
      </c>
      <c r="BH848" s="241">
        <f>IF(N848="sníž. přenesená",J848,0)</f>
        <v>0</v>
      </c>
      <c r="BI848" s="241">
        <f>IF(N848="nulová",J848,0)</f>
        <v>0</v>
      </c>
      <c r="BJ848" s="18" t="s">
        <v>84</v>
      </c>
      <c r="BK848" s="241">
        <f>ROUND(I848*H848,2)</f>
        <v>0</v>
      </c>
      <c r="BL848" s="18" t="s">
        <v>530</v>
      </c>
      <c r="BM848" s="240" t="s">
        <v>3485</v>
      </c>
    </row>
    <row r="849" s="2" customFormat="1">
      <c r="A849" s="39"/>
      <c r="B849" s="40"/>
      <c r="C849" s="41"/>
      <c r="D849" s="242" t="s">
        <v>359</v>
      </c>
      <c r="E849" s="41"/>
      <c r="F849" s="243" t="s">
        <v>9106</v>
      </c>
      <c r="G849" s="41"/>
      <c r="H849" s="41"/>
      <c r="I849" s="244"/>
      <c r="J849" s="41"/>
      <c r="K849" s="41"/>
      <c r="L849" s="45"/>
      <c r="M849" s="245"/>
      <c r="N849" s="246"/>
      <c r="O849" s="92"/>
      <c r="P849" s="92"/>
      <c r="Q849" s="92"/>
      <c r="R849" s="92"/>
      <c r="S849" s="92"/>
      <c r="T849" s="93"/>
      <c r="U849" s="39"/>
      <c r="V849" s="39"/>
      <c r="W849" s="39"/>
      <c r="X849" s="39"/>
      <c r="Y849" s="39"/>
      <c r="Z849" s="39"/>
      <c r="AA849" s="39"/>
      <c r="AB849" s="39"/>
      <c r="AC849" s="39"/>
      <c r="AD849" s="39"/>
      <c r="AE849" s="39"/>
      <c r="AT849" s="18" t="s">
        <v>359</v>
      </c>
      <c r="AU849" s="18" t="s">
        <v>86</v>
      </c>
    </row>
    <row r="850" s="12" customFormat="1" ht="22.8" customHeight="1">
      <c r="A850" s="12"/>
      <c r="B850" s="213"/>
      <c r="C850" s="214"/>
      <c r="D850" s="215" t="s">
        <v>75</v>
      </c>
      <c r="E850" s="227" t="s">
        <v>2623</v>
      </c>
      <c r="F850" s="227" t="s">
        <v>116</v>
      </c>
      <c r="G850" s="214"/>
      <c r="H850" s="214"/>
      <c r="I850" s="217"/>
      <c r="J850" s="228">
        <f>BK850</f>
        <v>0</v>
      </c>
      <c r="K850" s="214"/>
      <c r="L850" s="219"/>
      <c r="M850" s="220"/>
      <c r="N850" s="221"/>
      <c r="O850" s="221"/>
      <c r="P850" s="222">
        <f>SUM(P851:P858)</f>
        <v>0</v>
      </c>
      <c r="Q850" s="221"/>
      <c r="R850" s="222">
        <f>SUM(R851:R858)</f>
        <v>0</v>
      </c>
      <c r="S850" s="221"/>
      <c r="T850" s="223">
        <f>SUM(T851:T858)</f>
        <v>0</v>
      </c>
      <c r="U850" s="12"/>
      <c r="V850" s="12"/>
      <c r="W850" s="12"/>
      <c r="X850" s="12"/>
      <c r="Y850" s="12"/>
      <c r="Z850" s="12"/>
      <c r="AA850" s="12"/>
      <c r="AB850" s="12"/>
      <c r="AC850" s="12"/>
      <c r="AD850" s="12"/>
      <c r="AE850" s="12"/>
      <c r="AR850" s="224" t="s">
        <v>86</v>
      </c>
      <c r="AT850" s="225" t="s">
        <v>75</v>
      </c>
      <c r="AU850" s="225" t="s">
        <v>84</v>
      </c>
      <c r="AY850" s="224" t="s">
        <v>350</v>
      </c>
      <c r="BK850" s="226">
        <f>SUM(BK851:BK858)</f>
        <v>0</v>
      </c>
    </row>
    <row r="851" s="2" customFormat="1" ht="24.15" customHeight="1">
      <c r="A851" s="39"/>
      <c r="B851" s="40"/>
      <c r="C851" s="229" t="s">
        <v>2504</v>
      </c>
      <c r="D851" s="229" t="s">
        <v>352</v>
      </c>
      <c r="E851" s="230" t="s">
        <v>9107</v>
      </c>
      <c r="F851" s="231" t="s">
        <v>9108</v>
      </c>
      <c r="G851" s="232" t="s">
        <v>497</v>
      </c>
      <c r="H851" s="233">
        <v>2</v>
      </c>
      <c r="I851" s="234"/>
      <c r="J851" s="235">
        <f>ROUND(I851*H851,2)</f>
        <v>0</v>
      </c>
      <c r="K851" s="231" t="s">
        <v>385</v>
      </c>
      <c r="L851" s="45"/>
      <c r="M851" s="236" t="s">
        <v>1</v>
      </c>
      <c r="N851" s="237" t="s">
        <v>41</v>
      </c>
      <c r="O851" s="92"/>
      <c r="P851" s="238">
        <f>O851*H851</f>
        <v>0</v>
      </c>
      <c r="Q851" s="238">
        <v>0</v>
      </c>
      <c r="R851" s="238">
        <f>Q851*H851</f>
        <v>0</v>
      </c>
      <c r="S851" s="238">
        <v>0</v>
      </c>
      <c r="T851" s="239">
        <f>S851*H851</f>
        <v>0</v>
      </c>
      <c r="U851" s="39"/>
      <c r="V851" s="39"/>
      <c r="W851" s="39"/>
      <c r="X851" s="39"/>
      <c r="Y851" s="39"/>
      <c r="Z851" s="39"/>
      <c r="AA851" s="39"/>
      <c r="AB851" s="39"/>
      <c r="AC851" s="39"/>
      <c r="AD851" s="39"/>
      <c r="AE851" s="39"/>
      <c r="AR851" s="240" t="s">
        <v>530</v>
      </c>
      <c r="AT851" s="240" t="s">
        <v>352</v>
      </c>
      <c r="AU851" s="240" t="s">
        <v>86</v>
      </c>
      <c r="AY851" s="18" t="s">
        <v>350</v>
      </c>
      <c r="BE851" s="241">
        <f>IF(N851="základní",J851,0)</f>
        <v>0</v>
      </c>
      <c r="BF851" s="241">
        <f>IF(N851="snížená",J851,0)</f>
        <v>0</v>
      </c>
      <c r="BG851" s="241">
        <f>IF(N851="zákl. přenesená",J851,0)</f>
        <v>0</v>
      </c>
      <c r="BH851" s="241">
        <f>IF(N851="sníž. přenesená",J851,0)</f>
        <v>0</v>
      </c>
      <c r="BI851" s="241">
        <f>IF(N851="nulová",J851,0)</f>
        <v>0</v>
      </c>
      <c r="BJ851" s="18" t="s">
        <v>84</v>
      </c>
      <c r="BK851" s="241">
        <f>ROUND(I851*H851,2)</f>
        <v>0</v>
      </c>
      <c r="BL851" s="18" t="s">
        <v>530</v>
      </c>
      <c r="BM851" s="240" t="s">
        <v>3493</v>
      </c>
    </row>
    <row r="852" s="2" customFormat="1">
      <c r="A852" s="39"/>
      <c r="B852" s="40"/>
      <c r="C852" s="41"/>
      <c r="D852" s="242" t="s">
        <v>359</v>
      </c>
      <c r="E852" s="41"/>
      <c r="F852" s="243" t="s">
        <v>9108</v>
      </c>
      <c r="G852" s="41"/>
      <c r="H852" s="41"/>
      <c r="I852" s="244"/>
      <c r="J852" s="41"/>
      <c r="K852" s="41"/>
      <c r="L852" s="45"/>
      <c r="M852" s="245"/>
      <c r="N852" s="246"/>
      <c r="O852" s="92"/>
      <c r="P852" s="92"/>
      <c r="Q852" s="92"/>
      <c r="R852" s="92"/>
      <c r="S852" s="92"/>
      <c r="T852" s="93"/>
      <c r="U852" s="39"/>
      <c r="V852" s="39"/>
      <c r="W852" s="39"/>
      <c r="X852" s="39"/>
      <c r="Y852" s="39"/>
      <c r="Z852" s="39"/>
      <c r="AA852" s="39"/>
      <c r="AB852" s="39"/>
      <c r="AC852" s="39"/>
      <c r="AD852" s="39"/>
      <c r="AE852" s="39"/>
      <c r="AT852" s="18" t="s">
        <v>359</v>
      </c>
      <c r="AU852" s="18" t="s">
        <v>86</v>
      </c>
    </row>
    <row r="853" s="15" customFormat="1">
      <c r="A853" s="15"/>
      <c r="B853" s="269"/>
      <c r="C853" s="270"/>
      <c r="D853" s="242" t="s">
        <v>361</v>
      </c>
      <c r="E853" s="271" t="s">
        <v>1</v>
      </c>
      <c r="F853" s="272" t="s">
        <v>8764</v>
      </c>
      <c r="G853" s="270"/>
      <c r="H853" s="271" t="s">
        <v>1</v>
      </c>
      <c r="I853" s="273"/>
      <c r="J853" s="270"/>
      <c r="K853" s="270"/>
      <c r="L853" s="274"/>
      <c r="M853" s="275"/>
      <c r="N853" s="276"/>
      <c r="O853" s="276"/>
      <c r="P853" s="276"/>
      <c r="Q853" s="276"/>
      <c r="R853" s="276"/>
      <c r="S853" s="276"/>
      <c r="T853" s="277"/>
      <c r="U853" s="15"/>
      <c r="V853" s="15"/>
      <c r="W853" s="15"/>
      <c r="X853" s="15"/>
      <c r="Y853" s="15"/>
      <c r="Z853" s="15"/>
      <c r="AA853" s="15"/>
      <c r="AB853" s="15"/>
      <c r="AC853" s="15"/>
      <c r="AD853" s="15"/>
      <c r="AE853" s="15"/>
      <c r="AT853" s="278" t="s">
        <v>361</v>
      </c>
      <c r="AU853" s="278" t="s">
        <v>86</v>
      </c>
      <c r="AV853" s="15" t="s">
        <v>84</v>
      </c>
      <c r="AW853" s="15" t="s">
        <v>32</v>
      </c>
      <c r="AX853" s="15" t="s">
        <v>76</v>
      </c>
      <c r="AY853" s="278" t="s">
        <v>350</v>
      </c>
    </row>
    <row r="854" s="15" customFormat="1">
      <c r="A854" s="15"/>
      <c r="B854" s="269"/>
      <c r="C854" s="270"/>
      <c r="D854" s="242" t="s">
        <v>361</v>
      </c>
      <c r="E854" s="271" t="s">
        <v>1</v>
      </c>
      <c r="F854" s="272" t="s">
        <v>8734</v>
      </c>
      <c r="G854" s="270"/>
      <c r="H854" s="271" t="s">
        <v>1</v>
      </c>
      <c r="I854" s="273"/>
      <c r="J854" s="270"/>
      <c r="K854" s="270"/>
      <c r="L854" s="274"/>
      <c r="M854" s="275"/>
      <c r="N854" s="276"/>
      <c r="O854" s="276"/>
      <c r="P854" s="276"/>
      <c r="Q854" s="276"/>
      <c r="R854" s="276"/>
      <c r="S854" s="276"/>
      <c r="T854" s="277"/>
      <c r="U854" s="15"/>
      <c r="V854" s="15"/>
      <c r="W854" s="15"/>
      <c r="X854" s="15"/>
      <c r="Y854" s="15"/>
      <c r="Z854" s="15"/>
      <c r="AA854" s="15"/>
      <c r="AB854" s="15"/>
      <c r="AC854" s="15"/>
      <c r="AD854" s="15"/>
      <c r="AE854" s="15"/>
      <c r="AT854" s="278" t="s">
        <v>361</v>
      </c>
      <c r="AU854" s="278" t="s">
        <v>86</v>
      </c>
      <c r="AV854" s="15" t="s">
        <v>84</v>
      </c>
      <c r="AW854" s="15" t="s">
        <v>32</v>
      </c>
      <c r="AX854" s="15" t="s">
        <v>76</v>
      </c>
      <c r="AY854" s="278" t="s">
        <v>350</v>
      </c>
    </row>
    <row r="855" s="13" customFormat="1">
      <c r="A855" s="13"/>
      <c r="B855" s="247"/>
      <c r="C855" s="248"/>
      <c r="D855" s="242" t="s">
        <v>361</v>
      </c>
      <c r="E855" s="249" t="s">
        <v>1</v>
      </c>
      <c r="F855" s="250" t="s">
        <v>86</v>
      </c>
      <c r="G855" s="248"/>
      <c r="H855" s="251">
        <v>2</v>
      </c>
      <c r="I855" s="252"/>
      <c r="J855" s="248"/>
      <c r="K855" s="248"/>
      <c r="L855" s="253"/>
      <c r="M855" s="254"/>
      <c r="N855" s="255"/>
      <c r="O855" s="255"/>
      <c r="P855" s="255"/>
      <c r="Q855" s="255"/>
      <c r="R855" s="255"/>
      <c r="S855" s="255"/>
      <c r="T855" s="256"/>
      <c r="U855" s="13"/>
      <c r="V855" s="13"/>
      <c r="W855" s="13"/>
      <c r="X855" s="13"/>
      <c r="Y855" s="13"/>
      <c r="Z855" s="13"/>
      <c r="AA855" s="13"/>
      <c r="AB855" s="13"/>
      <c r="AC855" s="13"/>
      <c r="AD855" s="13"/>
      <c r="AE855" s="13"/>
      <c r="AT855" s="257" t="s">
        <v>361</v>
      </c>
      <c r="AU855" s="257" t="s">
        <v>86</v>
      </c>
      <c r="AV855" s="13" t="s">
        <v>86</v>
      </c>
      <c r="AW855" s="13" t="s">
        <v>32</v>
      </c>
      <c r="AX855" s="13" t="s">
        <v>76</v>
      </c>
      <c r="AY855" s="257" t="s">
        <v>350</v>
      </c>
    </row>
    <row r="856" s="14" customFormat="1">
      <c r="A856" s="14"/>
      <c r="B856" s="258"/>
      <c r="C856" s="259"/>
      <c r="D856" s="242" t="s">
        <v>361</v>
      </c>
      <c r="E856" s="260" t="s">
        <v>1</v>
      </c>
      <c r="F856" s="261" t="s">
        <v>364</v>
      </c>
      <c r="G856" s="259"/>
      <c r="H856" s="262">
        <v>2</v>
      </c>
      <c r="I856" s="263"/>
      <c r="J856" s="259"/>
      <c r="K856" s="259"/>
      <c r="L856" s="264"/>
      <c r="M856" s="265"/>
      <c r="N856" s="266"/>
      <c r="O856" s="266"/>
      <c r="P856" s="266"/>
      <c r="Q856" s="266"/>
      <c r="R856" s="266"/>
      <c r="S856" s="266"/>
      <c r="T856" s="267"/>
      <c r="U856" s="14"/>
      <c r="V856" s="14"/>
      <c r="W856" s="14"/>
      <c r="X856" s="14"/>
      <c r="Y856" s="14"/>
      <c r="Z856" s="14"/>
      <c r="AA856" s="14"/>
      <c r="AB856" s="14"/>
      <c r="AC856" s="14"/>
      <c r="AD856" s="14"/>
      <c r="AE856" s="14"/>
      <c r="AT856" s="268" t="s">
        <v>361</v>
      </c>
      <c r="AU856" s="268" t="s">
        <v>86</v>
      </c>
      <c r="AV856" s="14" t="s">
        <v>357</v>
      </c>
      <c r="AW856" s="14" t="s">
        <v>32</v>
      </c>
      <c r="AX856" s="14" t="s">
        <v>84</v>
      </c>
      <c r="AY856" s="268" t="s">
        <v>350</v>
      </c>
    </row>
    <row r="857" s="2" customFormat="1" ht="16.5" customHeight="1">
      <c r="A857" s="39"/>
      <c r="B857" s="40"/>
      <c r="C857" s="295" t="s">
        <v>2511</v>
      </c>
      <c r="D857" s="295" t="s">
        <v>1347</v>
      </c>
      <c r="E857" s="296" t="s">
        <v>9109</v>
      </c>
      <c r="F857" s="297" t="s">
        <v>9110</v>
      </c>
      <c r="G857" s="298" t="s">
        <v>497</v>
      </c>
      <c r="H857" s="299">
        <v>2</v>
      </c>
      <c r="I857" s="300"/>
      <c r="J857" s="301">
        <f>ROUND(I857*H857,2)</f>
        <v>0</v>
      </c>
      <c r="K857" s="297" t="s">
        <v>385</v>
      </c>
      <c r="L857" s="302"/>
      <c r="M857" s="303" t="s">
        <v>1</v>
      </c>
      <c r="N857" s="304" t="s">
        <v>41</v>
      </c>
      <c r="O857" s="92"/>
      <c r="P857" s="238">
        <f>O857*H857</f>
        <v>0</v>
      </c>
      <c r="Q857" s="238">
        <v>0</v>
      </c>
      <c r="R857" s="238">
        <f>Q857*H857</f>
        <v>0</v>
      </c>
      <c r="S857" s="238">
        <v>0</v>
      </c>
      <c r="T857" s="239">
        <f>S857*H857</f>
        <v>0</v>
      </c>
      <c r="U857" s="39"/>
      <c r="V857" s="39"/>
      <c r="W857" s="39"/>
      <c r="X857" s="39"/>
      <c r="Y857" s="39"/>
      <c r="Z857" s="39"/>
      <c r="AA857" s="39"/>
      <c r="AB857" s="39"/>
      <c r="AC857" s="39"/>
      <c r="AD857" s="39"/>
      <c r="AE857" s="39"/>
      <c r="AR857" s="240" t="s">
        <v>695</v>
      </c>
      <c r="AT857" s="240" t="s">
        <v>1347</v>
      </c>
      <c r="AU857" s="240" t="s">
        <v>86</v>
      </c>
      <c r="AY857" s="18" t="s">
        <v>350</v>
      </c>
      <c r="BE857" s="241">
        <f>IF(N857="základní",J857,0)</f>
        <v>0</v>
      </c>
      <c r="BF857" s="241">
        <f>IF(N857="snížená",J857,0)</f>
        <v>0</v>
      </c>
      <c r="BG857" s="241">
        <f>IF(N857="zákl. přenesená",J857,0)</f>
        <v>0</v>
      </c>
      <c r="BH857" s="241">
        <f>IF(N857="sníž. přenesená",J857,0)</f>
        <v>0</v>
      </c>
      <c r="BI857" s="241">
        <f>IF(N857="nulová",J857,0)</f>
        <v>0</v>
      </c>
      <c r="BJ857" s="18" t="s">
        <v>84</v>
      </c>
      <c r="BK857" s="241">
        <f>ROUND(I857*H857,2)</f>
        <v>0</v>
      </c>
      <c r="BL857" s="18" t="s">
        <v>530</v>
      </c>
      <c r="BM857" s="240" t="s">
        <v>3501</v>
      </c>
    </row>
    <row r="858" s="2" customFormat="1">
      <c r="A858" s="39"/>
      <c r="B858" s="40"/>
      <c r="C858" s="41"/>
      <c r="D858" s="242" t="s">
        <v>359</v>
      </c>
      <c r="E858" s="41"/>
      <c r="F858" s="243" t="s">
        <v>9110</v>
      </c>
      <c r="G858" s="41"/>
      <c r="H858" s="41"/>
      <c r="I858" s="244"/>
      <c r="J858" s="41"/>
      <c r="K858" s="41"/>
      <c r="L858" s="45"/>
      <c r="M858" s="245"/>
      <c r="N858" s="246"/>
      <c r="O858" s="92"/>
      <c r="P858" s="92"/>
      <c r="Q858" s="92"/>
      <c r="R858" s="92"/>
      <c r="S858" s="92"/>
      <c r="T858" s="93"/>
      <c r="U858" s="39"/>
      <c r="V858" s="39"/>
      <c r="W858" s="39"/>
      <c r="X858" s="39"/>
      <c r="Y858" s="39"/>
      <c r="Z858" s="39"/>
      <c r="AA858" s="39"/>
      <c r="AB858" s="39"/>
      <c r="AC858" s="39"/>
      <c r="AD858" s="39"/>
      <c r="AE858" s="39"/>
      <c r="AT858" s="18" t="s">
        <v>359</v>
      </c>
      <c r="AU858" s="18" t="s">
        <v>86</v>
      </c>
    </row>
    <row r="859" s="12" customFormat="1" ht="25.92" customHeight="1">
      <c r="A859" s="12"/>
      <c r="B859" s="213"/>
      <c r="C859" s="214"/>
      <c r="D859" s="215" t="s">
        <v>75</v>
      </c>
      <c r="E859" s="216" t="s">
        <v>135</v>
      </c>
      <c r="F859" s="216" t="s">
        <v>9111</v>
      </c>
      <c r="G859" s="214"/>
      <c r="H859" s="214"/>
      <c r="I859" s="217"/>
      <c r="J859" s="218">
        <f>BK859</f>
        <v>0</v>
      </c>
      <c r="K859" s="214"/>
      <c r="L859" s="219"/>
      <c r="M859" s="220"/>
      <c r="N859" s="221"/>
      <c r="O859" s="221"/>
      <c r="P859" s="222">
        <f>P860+P863+P866+P869</f>
        <v>0</v>
      </c>
      <c r="Q859" s="221"/>
      <c r="R859" s="222">
        <f>R860+R863+R866+R869</f>
        <v>0</v>
      </c>
      <c r="S859" s="221"/>
      <c r="T859" s="223">
        <f>T860+T863+T866+T869</f>
        <v>0</v>
      </c>
      <c r="U859" s="12"/>
      <c r="V859" s="12"/>
      <c r="W859" s="12"/>
      <c r="X859" s="12"/>
      <c r="Y859" s="12"/>
      <c r="Z859" s="12"/>
      <c r="AA859" s="12"/>
      <c r="AB859" s="12"/>
      <c r="AC859" s="12"/>
      <c r="AD859" s="12"/>
      <c r="AE859" s="12"/>
      <c r="AR859" s="224" t="s">
        <v>389</v>
      </c>
      <c r="AT859" s="225" t="s">
        <v>75</v>
      </c>
      <c r="AU859" s="225" t="s">
        <v>76</v>
      </c>
      <c r="AY859" s="224" t="s">
        <v>350</v>
      </c>
      <c r="BK859" s="226">
        <f>BK860+BK863+BK866+BK869</f>
        <v>0</v>
      </c>
    </row>
    <row r="860" s="12" customFormat="1" ht="22.8" customHeight="1">
      <c r="A860" s="12"/>
      <c r="B860" s="213"/>
      <c r="C860" s="214"/>
      <c r="D860" s="215" t="s">
        <v>75</v>
      </c>
      <c r="E860" s="227" t="s">
        <v>9112</v>
      </c>
      <c r="F860" s="227" t="s">
        <v>9113</v>
      </c>
      <c r="G860" s="214"/>
      <c r="H860" s="214"/>
      <c r="I860" s="217"/>
      <c r="J860" s="228">
        <f>BK860</f>
        <v>0</v>
      </c>
      <c r="K860" s="214"/>
      <c r="L860" s="219"/>
      <c r="M860" s="220"/>
      <c r="N860" s="221"/>
      <c r="O860" s="221"/>
      <c r="P860" s="222">
        <f>SUM(P861:P862)</f>
        <v>0</v>
      </c>
      <c r="Q860" s="221"/>
      <c r="R860" s="222">
        <f>SUM(R861:R862)</f>
        <v>0</v>
      </c>
      <c r="S860" s="221"/>
      <c r="T860" s="223">
        <f>SUM(T861:T862)</f>
        <v>0</v>
      </c>
      <c r="U860" s="12"/>
      <c r="V860" s="12"/>
      <c r="W860" s="12"/>
      <c r="X860" s="12"/>
      <c r="Y860" s="12"/>
      <c r="Z860" s="12"/>
      <c r="AA860" s="12"/>
      <c r="AB860" s="12"/>
      <c r="AC860" s="12"/>
      <c r="AD860" s="12"/>
      <c r="AE860" s="12"/>
      <c r="AR860" s="224" t="s">
        <v>389</v>
      </c>
      <c r="AT860" s="225" t="s">
        <v>75</v>
      </c>
      <c r="AU860" s="225" t="s">
        <v>84</v>
      </c>
      <c r="AY860" s="224" t="s">
        <v>350</v>
      </c>
      <c r="BK860" s="226">
        <f>SUM(BK861:BK862)</f>
        <v>0</v>
      </c>
    </row>
    <row r="861" s="2" customFormat="1" ht="16.5" customHeight="1">
      <c r="A861" s="39"/>
      <c r="B861" s="40"/>
      <c r="C861" s="229" t="s">
        <v>2516</v>
      </c>
      <c r="D861" s="229" t="s">
        <v>352</v>
      </c>
      <c r="E861" s="230" t="s">
        <v>6128</v>
      </c>
      <c r="F861" s="231" t="s">
        <v>6129</v>
      </c>
      <c r="G861" s="232" t="s">
        <v>9114</v>
      </c>
      <c r="H861" s="233">
        <v>64</v>
      </c>
      <c r="I861" s="234"/>
      <c r="J861" s="235">
        <f>ROUND(I861*H861,2)</f>
        <v>0</v>
      </c>
      <c r="K861" s="231" t="s">
        <v>385</v>
      </c>
      <c r="L861" s="45"/>
      <c r="M861" s="236" t="s">
        <v>1</v>
      </c>
      <c r="N861" s="237" t="s">
        <v>41</v>
      </c>
      <c r="O861" s="92"/>
      <c r="P861" s="238">
        <f>O861*H861</f>
        <v>0</v>
      </c>
      <c r="Q861" s="238">
        <v>0</v>
      </c>
      <c r="R861" s="238">
        <f>Q861*H861</f>
        <v>0</v>
      </c>
      <c r="S861" s="238">
        <v>0</v>
      </c>
      <c r="T861" s="239">
        <f>S861*H861</f>
        <v>0</v>
      </c>
      <c r="U861" s="39"/>
      <c r="V861" s="39"/>
      <c r="W861" s="39"/>
      <c r="X861" s="39"/>
      <c r="Y861" s="39"/>
      <c r="Z861" s="39"/>
      <c r="AA861" s="39"/>
      <c r="AB861" s="39"/>
      <c r="AC861" s="39"/>
      <c r="AD861" s="39"/>
      <c r="AE861" s="39"/>
      <c r="AR861" s="240" t="s">
        <v>357</v>
      </c>
      <c r="AT861" s="240" t="s">
        <v>352</v>
      </c>
      <c r="AU861" s="240" t="s">
        <v>86</v>
      </c>
      <c r="AY861" s="18" t="s">
        <v>350</v>
      </c>
      <c r="BE861" s="241">
        <f>IF(N861="základní",J861,0)</f>
        <v>0</v>
      </c>
      <c r="BF861" s="241">
        <f>IF(N861="snížená",J861,0)</f>
        <v>0</v>
      </c>
      <c r="BG861" s="241">
        <f>IF(N861="zákl. přenesená",J861,0)</f>
        <v>0</v>
      </c>
      <c r="BH861" s="241">
        <f>IF(N861="sníž. přenesená",J861,0)</f>
        <v>0</v>
      </c>
      <c r="BI861" s="241">
        <f>IF(N861="nulová",J861,0)</f>
        <v>0</v>
      </c>
      <c r="BJ861" s="18" t="s">
        <v>84</v>
      </c>
      <c r="BK861" s="241">
        <f>ROUND(I861*H861,2)</f>
        <v>0</v>
      </c>
      <c r="BL861" s="18" t="s">
        <v>357</v>
      </c>
      <c r="BM861" s="240" t="s">
        <v>3509</v>
      </c>
    </row>
    <row r="862" s="2" customFormat="1">
      <c r="A862" s="39"/>
      <c r="B862" s="40"/>
      <c r="C862" s="41"/>
      <c r="D862" s="242" t="s">
        <v>359</v>
      </c>
      <c r="E862" s="41"/>
      <c r="F862" s="243" t="s">
        <v>6129</v>
      </c>
      <c r="G862" s="41"/>
      <c r="H862" s="41"/>
      <c r="I862" s="244"/>
      <c r="J862" s="41"/>
      <c r="K862" s="41"/>
      <c r="L862" s="45"/>
      <c r="M862" s="245"/>
      <c r="N862" s="246"/>
      <c r="O862" s="92"/>
      <c r="P862" s="92"/>
      <c r="Q862" s="92"/>
      <c r="R862" s="92"/>
      <c r="S862" s="92"/>
      <c r="T862" s="93"/>
      <c r="U862" s="39"/>
      <c r="V862" s="39"/>
      <c r="W862" s="39"/>
      <c r="X862" s="39"/>
      <c r="Y862" s="39"/>
      <c r="Z862" s="39"/>
      <c r="AA862" s="39"/>
      <c r="AB862" s="39"/>
      <c r="AC862" s="39"/>
      <c r="AD862" s="39"/>
      <c r="AE862" s="39"/>
      <c r="AT862" s="18" t="s">
        <v>359</v>
      </c>
      <c r="AU862" s="18" t="s">
        <v>86</v>
      </c>
    </row>
    <row r="863" s="12" customFormat="1" ht="22.8" customHeight="1">
      <c r="A863" s="12"/>
      <c r="B863" s="213"/>
      <c r="C863" s="214"/>
      <c r="D863" s="215" t="s">
        <v>75</v>
      </c>
      <c r="E863" s="227" t="s">
        <v>9115</v>
      </c>
      <c r="F863" s="227" t="s">
        <v>9116</v>
      </c>
      <c r="G863" s="214"/>
      <c r="H863" s="214"/>
      <c r="I863" s="217"/>
      <c r="J863" s="228">
        <f>BK863</f>
        <v>0</v>
      </c>
      <c r="K863" s="214"/>
      <c r="L863" s="219"/>
      <c r="M863" s="220"/>
      <c r="N863" s="221"/>
      <c r="O863" s="221"/>
      <c r="P863" s="222">
        <f>SUM(P864:P865)</f>
        <v>0</v>
      </c>
      <c r="Q863" s="221"/>
      <c r="R863" s="222">
        <f>SUM(R864:R865)</f>
        <v>0</v>
      </c>
      <c r="S863" s="221"/>
      <c r="T863" s="223">
        <f>SUM(T864:T865)</f>
        <v>0</v>
      </c>
      <c r="U863" s="12"/>
      <c r="V863" s="12"/>
      <c r="W863" s="12"/>
      <c r="X863" s="12"/>
      <c r="Y863" s="12"/>
      <c r="Z863" s="12"/>
      <c r="AA863" s="12"/>
      <c r="AB863" s="12"/>
      <c r="AC863" s="12"/>
      <c r="AD863" s="12"/>
      <c r="AE863" s="12"/>
      <c r="AR863" s="224" t="s">
        <v>389</v>
      </c>
      <c r="AT863" s="225" t="s">
        <v>75</v>
      </c>
      <c r="AU863" s="225" t="s">
        <v>84</v>
      </c>
      <c r="AY863" s="224" t="s">
        <v>350</v>
      </c>
      <c r="BK863" s="226">
        <f>SUM(BK864:BK865)</f>
        <v>0</v>
      </c>
    </row>
    <row r="864" s="2" customFormat="1" ht="16.5" customHeight="1">
      <c r="A864" s="39"/>
      <c r="B864" s="40"/>
      <c r="C864" s="229" t="s">
        <v>2521</v>
      </c>
      <c r="D864" s="229" t="s">
        <v>352</v>
      </c>
      <c r="E864" s="230" t="s">
        <v>9117</v>
      </c>
      <c r="F864" s="231" t="s">
        <v>9116</v>
      </c>
      <c r="G864" s="232" t="s">
        <v>914</v>
      </c>
      <c r="H864" s="233">
        <v>1</v>
      </c>
      <c r="I864" s="234"/>
      <c r="J864" s="235">
        <f>ROUND(I864*H864,2)</f>
        <v>0</v>
      </c>
      <c r="K864" s="231" t="s">
        <v>385</v>
      </c>
      <c r="L864" s="45"/>
      <c r="M864" s="236" t="s">
        <v>1</v>
      </c>
      <c r="N864" s="237" t="s">
        <v>41</v>
      </c>
      <c r="O864" s="92"/>
      <c r="P864" s="238">
        <f>O864*H864</f>
        <v>0</v>
      </c>
      <c r="Q864" s="238">
        <v>0</v>
      </c>
      <c r="R864" s="238">
        <f>Q864*H864</f>
        <v>0</v>
      </c>
      <c r="S864" s="238">
        <v>0</v>
      </c>
      <c r="T864" s="239">
        <f>S864*H864</f>
        <v>0</v>
      </c>
      <c r="U864" s="39"/>
      <c r="V864" s="39"/>
      <c r="W864" s="39"/>
      <c r="X864" s="39"/>
      <c r="Y864" s="39"/>
      <c r="Z864" s="39"/>
      <c r="AA864" s="39"/>
      <c r="AB864" s="39"/>
      <c r="AC864" s="39"/>
      <c r="AD864" s="39"/>
      <c r="AE864" s="39"/>
      <c r="AR864" s="240" t="s">
        <v>357</v>
      </c>
      <c r="AT864" s="240" t="s">
        <v>352</v>
      </c>
      <c r="AU864" s="240" t="s">
        <v>86</v>
      </c>
      <c r="AY864" s="18" t="s">
        <v>350</v>
      </c>
      <c r="BE864" s="241">
        <f>IF(N864="základní",J864,0)</f>
        <v>0</v>
      </c>
      <c r="BF864" s="241">
        <f>IF(N864="snížená",J864,0)</f>
        <v>0</v>
      </c>
      <c r="BG864" s="241">
        <f>IF(N864="zákl. přenesená",J864,0)</f>
        <v>0</v>
      </c>
      <c r="BH864" s="241">
        <f>IF(N864="sníž. přenesená",J864,0)</f>
        <v>0</v>
      </c>
      <c r="BI864" s="241">
        <f>IF(N864="nulová",J864,0)</f>
        <v>0</v>
      </c>
      <c r="BJ864" s="18" t="s">
        <v>84</v>
      </c>
      <c r="BK864" s="241">
        <f>ROUND(I864*H864,2)</f>
        <v>0</v>
      </c>
      <c r="BL864" s="18" t="s">
        <v>357</v>
      </c>
      <c r="BM864" s="240" t="s">
        <v>3517</v>
      </c>
    </row>
    <row r="865" s="2" customFormat="1">
      <c r="A865" s="39"/>
      <c r="B865" s="40"/>
      <c r="C865" s="41"/>
      <c r="D865" s="242" t="s">
        <v>359</v>
      </c>
      <c r="E865" s="41"/>
      <c r="F865" s="243" t="s">
        <v>9116</v>
      </c>
      <c r="G865" s="41"/>
      <c r="H865" s="41"/>
      <c r="I865" s="244"/>
      <c r="J865" s="41"/>
      <c r="K865" s="41"/>
      <c r="L865" s="45"/>
      <c r="M865" s="245"/>
      <c r="N865" s="246"/>
      <c r="O865" s="92"/>
      <c r="P865" s="92"/>
      <c r="Q865" s="92"/>
      <c r="R865" s="92"/>
      <c r="S865" s="92"/>
      <c r="T865" s="93"/>
      <c r="U865" s="39"/>
      <c r="V865" s="39"/>
      <c r="W865" s="39"/>
      <c r="X865" s="39"/>
      <c r="Y865" s="39"/>
      <c r="Z865" s="39"/>
      <c r="AA865" s="39"/>
      <c r="AB865" s="39"/>
      <c r="AC865" s="39"/>
      <c r="AD865" s="39"/>
      <c r="AE865" s="39"/>
      <c r="AT865" s="18" t="s">
        <v>359</v>
      </c>
      <c r="AU865" s="18" t="s">
        <v>86</v>
      </c>
    </row>
    <row r="866" s="12" customFormat="1" ht="22.8" customHeight="1">
      <c r="A866" s="12"/>
      <c r="B866" s="213"/>
      <c r="C866" s="214"/>
      <c r="D866" s="215" t="s">
        <v>75</v>
      </c>
      <c r="E866" s="227" t="s">
        <v>9118</v>
      </c>
      <c r="F866" s="227" t="s">
        <v>9119</v>
      </c>
      <c r="G866" s="214"/>
      <c r="H866" s="214"/>
      <c r="I866" s="217"/>
      <c r="J866" s="228">
        <f>BK866</f>
        <v>0</v>
      </c>
      <c r="K866" s="214"/>
      <c r="L866" s="219"/>
      <c r="M866" s="220"/>
      <c r="N866" s="221"/>
      <c r="O866" s="221"/>
      <c r="P866" s="222">
        <f>SUM(P867:P868)</f>
        <v>0</v>
      </c>
      <c r="Q866" s="221"/>
      <c r="R866" s="222">
        <f>SUM(R867:R868)</f>
        <v>0</v>
      </c>
      <c r="S866" s="221"/>
      <c r="T866" s="223">
        <f>SUM(T867:T868)</f>
        <v>0</v>
      </c>
      <c r="U866" s="12"/>
      <c r="V866" s="12"/>
      <c r="W866" s="12"/>
      <c r="X866" s="12"/>
      <c r="Y866" s="12"/>
      <c r="Z866" s="12"/>
      <c r="AA866" s="12"/>
      <c r="AB866" s="12"/>
      <c r="AC866" s="12"/>
      <c r="AD866" s="12"/>
      <c r="AE866" s="12"/>
      <c r="AR866" s="224" t="s">
        <v>389</v>
      </c>
      <c r="AT866" s="225" t="s">
        <v>75</v>
      </c>
      <c r="AU866" s="225" t="s">
        <v>84</v>
      </c>
      <c r="AY866" s="224" t="s">
        <v>350</v>
      </c>
      <c r="BK866" s="226">
        <f>SUM(BK867:BK868)</f>
        <v>0</v>
      </c>
    </row>
    <row r="867" s="2" customFormat="1" ht="16.5" customHeight="1">
      <c r="A867" s="39"/>
      <c r="B867" s="40"/>
      <c r="C867" s="229" t="s">
        <v>2530</v>
      </c>
      <c r="D867" s="229" t="s">
        <v>352</v>
      </c>
      <c r="E867" s="230" t="s">
        <v>9120</v>
      </c>
      <c r="F867" s="231" t="s">
        <v>9121</v>
      </c>
      <c r="G867" s="232" t="s">
        <v>914</v>
      </c>
      <c r="H867" s="233">
        <v>1</v>
      </c>
      <c r="I867" s="234"/>
      <c r="J867" s="235">
        <f>ROUND(I867*H867,2)</f>
        <v>0</v>
      </c>
      <c r="K867" s="231" t="s">
        <v>385</v>
      </c>
      <c r="L867" s="45"/>
      <c r="M867" s="236" t="s">
        <v>1</v>
      </c>
      <c r="N867" s="237" t="s">
        <v>41</v>
      </c>
      <c r="O867" s="92"/>
      <c r="P867" s="238">
        <f>O867*H867</f>
        <v>0</v>
      </c>
      <c r="Q867" s="238">
        <v>0</v>
      </c>
      <c r="R867" s="238">
        <f>Q867*H867</f>
        <v>0</v>
      </c>
      <c r="S867" s="238">
        <v>0</v>
      </c>
      <c r="T867" s="239">
        <f>S867*H867</f>
        <v>0</v>
      </c>
      <c r="U867" s="39"/>
      <c r="V867" s="39"/>
      <c r="W867" s="39"/>
      <c r="X867" s="39"/>
      <c r="Y867" s="39"/>
      <c r="Z867" s="39"/>
      <c r="AA867" s="39"/>
      <c r="AB867" s="39"/>
      <c r="AC867" s="39"/>
      <c r="AD867" s="39"/>
      <c r="AE867" s="39"/>
      <c r="AR867" s="240" t="s">
        <v>357</v>
      </c>
      <c r="AT867" s="240" t="s">
        <v>352</v>
      </c>
      <c r="AU867" s="240" t="s">
        <v>86</v>
      </c>
      <c r="AY867" s="18" t="s">
        <v>350</v>
      </c>
      <c r="BE867" s="241">
        <f>IF(N867="základní",J867,0)</f>
        <v>0</v>
      </c>
      <c r="BF867" s="241">
        <f>IF(N867="snížená",J867,0)</f>
        <v>0</v>
      </c>
      <c r="BG867" s="241">
        <f>IF(N867="zákl. přenesená",J867,0)</f>
        <v>0</v>
      </c>
      <c r="BH867" s="241">
        <f>IF(N867="sníž. přenesená",J867,0)</f>
        <v>0</v>
      </c>
      <c r="BI867" s="241">
        <f>IF(N867="nulová",J867,0)</f>
        <v>0</v>
      </c>
      <c r="BJ867" s="18" t="s">
        <v>84</v>
      </c>
      <c r="BK867" s="241">
        <f>ROUND(I867*H867,2)</f>
        <v>0</v>
      </c>
      <c r="BL867" s="18" t="s">
        <v>357</v>
      </c>
      <c r="BM867" s="240" t="s">
        <v>3527</v>
      </c>
    </row>
    <row r="868" s="2" customFormat="1">
      <c r="A868" s="39"/>
      <c r="B868" s="40"/>
      <c r="C868" s="41"/>
      <c r="D868" s="242" t="s">
        <v>359</v>
      </c>
      <c r="E868" s="41"/>
      <c r="F868" s="243" t="s">
        <v>9121</v>
      </c>
      <c r="G868" s="41"/>
      <c r="H868" s="41"/>
      <c r="I868" s="244"/>
      <c r="J868" s="41"/>
      <c r="K868" s="41"/>
      <c r="L868" s="45"/>
      <c r="M868" s="245"/>
      <c r="N868" s="246"/>
      <c r="O868" s="92"/>
      <c r="P868" s="92"/>
      <c r="Q868" s="92"/>
      <c r="R868" s="92"/>
      <c r="S868" s="92"/>
      <c r="T868" s="93"/>
      <c r="U868" s="39"/>
      <c r="V868" s="39"/>
      <c r="W868" s="39"/>
      <c r="X868" s="39"/>
      <c r="Y868" s="39"/>
      <c r="Z868" s="39"/>
      <c r="AA868" s="39"/>
      <c r="AB868" s="39"/>
      <c r="AC868" s="39"/>
      <c r="AD868" s="39"/>
      <c r="AE868" s="39"/>
      <c r="AT868" s="18" t="s">
        <v>359</v>
      </c>
      <c r="AU868" s="18" t="s">
        <v>86</v>
      </c>
    </row>
    <row r="869" s="12" customFormat="1" ht="22.8" customHeight="1">
      <c r="A869" s="12"/>
      <c r="B869" s="213"/>
      <c r="C869" s="214"/>
      <c r="D869" s="215" t="s">
        <v>75</v>
      </c>
      <c r="E869" s="227" t="s">
        <v>9122</v>
      </c>
      <c r="F869" s="227" t="s">
        <v>9123</v>
      </c>
      <c r="G869" s="214"/>
      <c r="H869" s="214"/>
      <c r="I869" s="217"/>
      <c r="J869" s="228">
        <f>BK869</f>
        <v>0</v>
      </c>
      <c r="K869" s="214"/>
      <c r="L869" s="219"/>
      <c r="M869" s="220"/>
      <c r="N869" s="221"/>
      <c r="O869" s="221"/>
      <c r="P869" s="222">
        <f>SUM(P870:P871)</f>
        <v>0</v>
      </c>
      <c r="Q869" s="221"/>
      <c r="R869" s="222">
        <f>SUM(R870:R871)</f>
        <v>0</v>
      </c>
      <c r="S869" s="221"/>
      <c r="T869" s="223">
        <f>SUM(T870:T871)</f>
        <v>0</v>
      </c>
      <c r="U869" s="12"/>
      <c r="V869" s="12"/>
      <c r="W869" s="12"/>
      <c r="X869" s="12"/>
      <c r="Y869" s="12"/>
      <c r="Z869" s="12"/>
      <c r="AA869" s="12"/>
      <c r="AB869" s="12"/>
      <c r="AC869" s="12"/>
      <c r="AD869" s="12"/>
      <c r="AE869" s="12"/>
      <c r="AR869" s="224" t="s">
        <v>389</v>
      </c>
      <c r="AT869" s="225" t="s">
        <v>75</v>
      </c>
      <c r="AU869" s="225" t="s">
        <v>84</v>
      </c>
      <c r="AY869" s="224" t="s">
        <v>350</v>
      </c>
      <c r="BK869" s="226">
        <f>SUM(BK870:BK871)</f>
        <v>0</v>
      </c>
    </row>
    <row r="870" s="2" customFormat="1" ht="16.5" customHeight="1">
      <c r="A870" s="39"/>
      <c r="B870" s="40"/>
      <c r="C870" s="229" t="s">
        <v>2536</v>
      </c>
      <c r="D870" s="229" t="s">
        <v>352</v>
      </c>
      <c r="E870" s="230" t="s">
        <v>9124</v>
      </c>
      <c r="F870" s="231" t="s">
        <v>9125</v>
      </c>
      <c r="G870" s="232" t="s">
        <v>5017</v>
      </c>
      <c r="H870" s="233">
        <v>1</v>
      </c>
      <c r="I870" s="234"/>
      <c r="J870" s="235">
        <f>ROUND(I870*H870,2)</f>
        <v>0</v>
      </c>
      <c r="K870" s="231" t="s">
        <v>385</v>
      </c>
      <c r="L870" s="45"/>
      <c r="M870" s="236" t="s">
        <v>1</v>
      </c>
      <c r="N870" s="237" t="s">
        <v>41</v>
      </c>
      <c r="O870" s="92"/>
      <c r="P870" s="238">
        <f>O870*H870</f>
        <v>0</v>
      </c>
      <c r="Q870" s="238">
        <v>0</v>
      </c>
      <c r="R870" s="238">
        <f>Q870*H870</f>
        <v>0</v>
      </c>
      <c r="S870" s="238">
        <v>0</v>
      </c>
      <c r="T870" s="239">
        <f>S870*H870</f>
        <v>0</v>
      </c>
      <c r="U870" s="39"/>
      <c r="V870" s="39"/>
      <c r="W870" s="39"/>
      <c r="X870" s="39"/>
      <c r="Y870" s="39"/>
      <c r="Z870" s="39"/>
      <c r="AA870" s="39"/>
      <c r="AB870" s="39"/>
      <c r="AC870" s="39"/>
      <c r="AD870" s="39"/>
      <c r="AE870" s="39"/>
      <c r="AR870" s="240" t="s">
        <v>357</v>
      </c>
      <c r="AT870" s="240" t="s">
        <v>352</v>
      </c>
      <c r="AU870" s="240" t="s">
        <v>86</v>
      </c>
      <c r="AY870" s="18" t="s">
        <v>350</v>
      </c>
      <c r="BE870" s="241">
        <f>IF(N870="základní",J870,0)</f>
        <v>0</v>
      </c>
      <c r="BF870" s="241">
        <f>IF(N870="snížená",J870,0)</f>
        <v>0</v>
      </c>
      <c r="BG870" s="241">
        <f>IF(N870="zákl. přenesená",J870,0)</f>
        <v>0</v>
      </c>
      <c r="BH870" s="241">
        <f>IF(N870="sníž. přenesená",J870,0)</f>
        <v>0</v>
      </c>
      <c r="BI870" s="241">
        <f>IF(N870="nulová",J870,0)</f>
        <v>0</v>
      </c>
      <c r="BJ870" s="18" t="s">
        <v>84</v>
      </c>
      <c r="BK870" s="241">
        <f>ROUND(I870*H870,2)</f>
        <v>0</v>
      </c>
      <c r="BL870" s="18" t="s">
        <v>357</v>
      </c>
      <c r="BM870" s="240" t="s">
        <v>3539</v>
      </c>
    </row>
    <row r="871" s="2" customFormat="1">
      <c r="A871" s="39"/>
      <c r="B871" s="40"/>
      <c r="C871" s="41"/>
      <c r="D871" s="242" t="s">
        <v>359</v>
      </c>
      <c r="E871" s="41"/>
      <c r="F871" s="243" t="s">
        <v>9125</v>
      </c>
      <c r="G871" s="41"/>
      <c r="H871" s="41"/>
      <c r="I871" s="244"/>
      <c r="J871" s="41"/>
      <c r="K871" s="41"/>
      <c r="L871" s="45"/>
      <c r="M871" s="305"/>
      <c r="N871" s="306"/>
      <c r="O871" s="307"/>
      <c r="P871" s="307"/>
      <c r="Q871" s="307"/>
      <c r="R871" s="307"/>
      <c r="S871" s="307"/>
      <c r="T871" s="308"/>
      <c r="U871" s="39"/>
      <c r="V871" s="39"/>
      <c r="W871" s="39"/>
      <c r="X871" s="39"/>
      <c r="Y871" s="39"/>
      <c r="Z871" s="39"/>
      <c r="AA871" s="39"/>
      <c r="AB871" s="39"/>
      <c r="AC871" s="39"/>
      <c r="AD871" s="39"/>
      <c r="AE871" s="39"/>
      <c r="AT871" s="18" t="s">
        <v>359</v>
      </c>
      <c r="AU871" s="18" t="s">
        <v>86</v>
      </c>
    </row>
    <row r="872" s="2" customFormat="1" ht="6.96" customHeight="1">
      <c r="A872" s="39"/>
      <c r="B872" s="67"/>
      <c r="C872" s="68"/>
      <c r="D872" s="68"/>
      <c r="E872" s="68"/>
      <c r="F872" s="68"/>
      <c r="G872" s="68"/>
      <c r="H872" s="68"/>
      <c r="I872" s="68"/>
      <c r="J872" s="68"/>
      <c r="K872" s="68"/>
      <c r="L872" s="45"/>
      <c r="M872" s="39"/>
      <c r="O872" s="39"/>
      <c r="P872" s="39"/>
      <c r="Q872" s="39"/>
      <c r="R872" s="39"/>
      <c r="S872" s="39"/>
      <c r="T872" s="39"/>
      <c r="U872" s="39"/>
      <c r="V872" s="39"/>
      <c r="W872" s="39"/>
      <c r="X872" s="39"/>
      <c r="Y872" s="39"/>
      <c r="Z872" s="39"/>
      <c r="AA872" s="39"/>
      <c r="AB872" s="39"/>
      <c r="AC872" s="39"/>
      <c r="AD872" s="39"/>
      <c r="AE872" s="39"/>
    </row>
  </sheetData>
  <sheetProtection sheet="1" autoFilter="0" formatColumns="0" formatRows="0" objects="1" scenarios="1" spinCount="100000" saltValue="c2cKYcnY2Txf9w2/CE4aolroGIAnTA3SGXdCvvnbH5Zro9k3cEnZ1FzJHZvKpBtpjP3iTqOOrP+oD16HaWhVIA==" hashValue="jecXQuSOa+F/mtyRN0VQfy2hpVho+C7dl+DEzUkU1NZfk+2i5LXyUE6kj49gpwSUITwM7Eb7ZHYqmsoAN1sFtQ==" algorithmName="SHA-512" password="CC35"/>
  <autoFilter ref="C145:K871"/>
  <mergeCells count="12">
    <mergeCell ref="E7:H7"/>
    <mergeCell ref="E9:H9"/>
    <mergeCell ref="E11:H11"/>
    <mergeCell ref="E20:H20"/>
    <mergeCell ref="E29:H29"/>
    <mergeCell ref="E85:H85"/>
    <mergeCell ref="E87:H87"/>
    <mergeCell ref="E89:H89"/>
    <mergeCell ref="E134:H134"/>
    <mergeCell ref="E136:H136"/>
    <mergeCell ref="E138:H13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125</v>
      </c>
    </row>
    <row r="3" s="1" customFormat="1" ht="6.96" customHeight="1">
      <c r="B3" s="148"/>
      <c r="C3" s="149"/>
      <c r="D3" s="149"/>
      <c r="E3" s="149"/>
      <c r="F3" s="149"/>
      <c r="G3" s="149"/>
      <c r="H3" s="149"/>
      <c r="I3" s="149"/>
      <c r="J3" s="149"/>
      <c r="K3" s="149"/>
      <c r="L3" s="21"/>
      <c r="AT3" s="18" t="s">
        <v>86</v>
      </c>
    </row>
    <row r="4" s="1" customFormat="1" ht="24.96" customHeight="1">
      <c r="B4" s="21"/>
      <c r="D4" s="150" t="s">
        <v>142</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Rekonstrukce Kounicova domu, Berkova ul. č.p. 100, Česká Lípa</v>
      </c>
      <c r="F7" s="152"/>
      <c r="G7" s="152"/>
      <c r="H7" s="152"/>
      <c r="L7" s="21"/>
    </row>
    <row r="8" s="1" customFormat="1" ht="12" customHeight="1">
      <c r="B8" s="21"/>
      <c r="D8" s="152" t="s">
        <v>151</v>
      </c>
      <c r="L8" s="21"/>
    </row>
    <row r="9" s="2" customFormat="1" ht="16.5" customHeight="1">
      <c r="A9" s="39"/>
      <c r="B9" s="45"/>
      <c r="C9" s="39"/>
      <c r="D9" s="39"/>
      <c r="E9" s="153" t="s">
        <v>8716</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4914</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4" t="s">
        <v>9126</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20</v>
      </c>
      <c r="E14" s="39"/>
      <c r="F14" s="142" t="s">
        <v>21</v>
      </c>
      <c r="G14" s="39"/>
      <c r="H14" s="39"/>
      <c r="I14" s="152" t="s">
        <v>22</v>
      </c>
      <c r="J14" s="155" t="str">
        <f>'Rekapitulace stavby'!AN8</f>
        <v>5. 12. 2022</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24</v>
      </c>
      <c r="E16" s="39"/>
      <c r="F16" s="39"/>
      <c r="G16" s="39"/>
      <c r="H16" s="39"/>
      <c r="I16" s="152"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2"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28</v>
      </c>
      <c r="E19" s="39"/>
      <c r="F19" s="39"/>
      <c r="G19" s="39"/>
      <c r="H19" s="39"/>
      <c r="I19" s="152"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30</v>
      </c>
      <c r="E22" s="39"/>
      <c r="F22" s="39"/>
      <c r="G22" s="39"/>
      <c r="H22" s="39"/>
      <c r="I22" s="152"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2"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33</v>
      </c>
      <c r="E25" s="39"/>
      <c r="F25" s="39"/>
      <c r="G25" s="39"/>
      <c r="H25" s="39"/>
      <c r="I25" s="152" t="s">
        <v>25</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8718</v>
      </c>
      <c r="F26" s="39"/>
      <c r="G26" s="39"/>
      <c r="H26" s="39"/>
      <c r="I26" s="152" t="s">
        <v>27</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6"/>
      <c r="B29" s="157"/>
      <c r="C29" s="156"/>
      <c r="D29" s="156"/>
      <c r="E29" s="158" t="s">
        <v>1</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row>
    <row r="32" s="2" customFormat="1" ht="25.44" customHeight="1">
      <c r="A32" s="39"/>
      <c r="B32" s="45"/>
      <c r="C32" s="39"/>
      <c r="D32" s="162" t="s">
        <v>36</v>
      </c>
      <c r="E32" s="39"/>
      <c r="F32" s="39"/>
      <c r="G32" s="39"/>
      <c r="H32" s="39"/>
      <c r="I32" s="39"/>
      <c r="J32" s="163">
        <f>ROUND(J136, 2)</f>
        <v>0</v>
      </c>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14.4" customHeight="1">
      <c r="A34" s="39"/>
      <c r="B34" s="45"/>
      <c r="C34" s="39"/>
      <c r="D34" s="39"/>
      <c r="E34" s="39"/>
      <c r="F34" s="164" t="s">
        <v>38</v>
      </c>
      <c r="G34" s="39"/>
      <c r="H34" s="39"/>
      <c r="I34" s="164" t="s">
        <v>37</v>
      </c>
      <c r="J34" s="164" t="s">
        <v>39</v>
      </c>
      <c r="K34" s="39"/>
      <c r="L34" s="64"/>
      <c r="S34" s="39"/>
      <c r="T34" s="39"/>
      <c r="U34" s="39"/>
      <c r="V34" s="39"/>
      <c r="W34" s="39"/>
      <c r="X34" s="39"/>
      <c r="Y34" s="39"/>
      <c r="Z34" s="39"/>
      <c r="AA34" s="39"/>
      <c r="AB34" s="39"/>
      <c r="AC34" s="39"/>
      <c r="AD34" s="39"/>
      <c r="AE34" s="39"/>
    </row>
    <row r="35" s="2" customFormat="1" ht="14.4" customHeight="1">
      <c r="A35" s="39"/>
      <c r="B35" s="45"/>
      <c r="C35" s="39"/>
      <c r="D35" s="165" t="s">
        <v>40</v>
      </c>
      <c r="E35" s="152" t="s">
        <v>41</v>
      </c>
      <c r="F35" s="166">
        <f>ROUND((SUM(BE136:BE356)),  2)</f>
        <v>0</v>
      </c>
      <c r="G35" s="39"/>
      <c r="H35" s="39"/>
      <c r="I35" s="167">
        <v>0.20999999999999999</v>
      </c>
      <c r="J35" s="166">
        <f>ROUND(((SUM(BE136:BE356))*I35),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42</v>
      </c>
      <c r="F36" s="166">
        <f>ROUND((SUM(BF136:BF356)),  2)</f>
        <v>0</v>
      </c>
      <c r="G36" s="39"/>
      <c r="H36" s="39"/>
      <c r="I36" s="167">
        <v>0.14999999999999999</v>
      </c>
      <c r="J36" s="166">
        <f>ROUND(((SUM(BF136:BF356))*I36),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43</v>
      </c>
      <c r="F37" s="166">
        <f>ROUND((SUM(BG136:BG356)),  2)</f>
        <v>0</v>
      </c>
      <c r="G37" s="39"/>
      <c r="H37" s="39"/>
      <c r="I37" s="167">
        <v>0.20999999999999999</v>
      </c>
      <c r="J37" s="166">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44</v>
      </c>
      <c r="F38" s="166">
        <f>ROUND((SUM(BH136:BH356)),  2)</f>
        <v>0</v>
      </c>
      <c r="G38" s="39"/>
      <c r="H38" s="39"/>
      <c r="I38" s="167">
        <v>0.14999999999999999</v>
      </c>
      <c r="J38" s="166">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6">
        <f>ROUND((SUM(BI136:BI356)),  2)</f>
        <v>0</v>
      </c>
      <c r="G39" s="39"/>
      <c r="H39" s="39"/>
      <c r="I39" s="167">
        <v>0</v>
      </c>
      <c r="J39" s="166">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8"/>
      <c r="D41" s="169" t="s">
        <v>46</v>
      </c>
      <c r="E41" s="170"/>
      <c r="F41" s="170"/>
      <c r="G41" s="171" t="s">
        <v>47</v>
      </c>
      <c r="H41" s="172" t="s">
        <v>48</v>
      </c>
      <c r="I41" s="170"/>
      <c r="J41" s="173">
        <f>SUM(J32:J39)</f>
        <v>0</v>
      </c>
      <c r="K41" s="174"/>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49</v>
      </c>
      <c r="E50" s="176"/>
      <c r="F50" s="176"/>
      <c r="G50" s="175" t="s">
        <v>50</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51</v>
      </c>
      <c r="E61" s="178"/>
      <c r="F61" s="179" t="s">
        <v>52</v>
      </c>
      <c r="G61" s="177" t="s">
        <v>51</v>
      </c>
      <c r="H61" s="178"/>
      <c r="I61" s="178"/>
      <c r="J61" s="180" t="s">
        <v>52</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53</v>
      </c>
      <c r="E65" s="181"/>
      <c r="F65" s="181"/>
      <c r="G65" s="175" t="s">
        <v>54</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51</v>
      </c>
      <c r="E76" s="178"/>
      <c r="F76" s="179" t="s">
        <v>52</v>
      </c>
      <c r="G76" s="177" t="s">
        <v>51</v>
      </c>
      <c r="H76" s="178"/>
      <c r="I76" s="178"/>
      <c r="J76" s="180" t="s">
        <v>52</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299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Rekonstrukce Kounicova domu, Berkova ul. č.p. 100, Česká Lípa</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151</v>
      </c>
      <c r="D86" s="23"/>
      <c r="E86" s="23"/>
      <c r="F86" s="23"/>
      <c r="G86" s="23"/>
      <c r="H86" s="23"/>
      <c r="I86" s="23"/>
      <c r="J86" s="23"/>
      <c r="K86" s="23"/>
      <c r="L86" s="21"/>
    </row>
    <row r="87" s="2" customFormat="1" ht="16.5" customHeight="1">
      <c r="A87" s="39"/>
      <c r="B87" s="40"/>
      <c r="C87" s="41"/>
      <c r="D87" s="41"/>
      <c r="E87" s="186" t="s">
        <v>8716</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4914</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D.1.4.1a - Přípojka vody</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Berkova ul. č.p. 100</v>
      </c>
      <c r="G91" s="41"/>
      <c r="H91" s="41"/>
      <c r="I91" s="33" t="s">
        <v>22</v>
      </c>
      <c r="J91" s="80" t="str">
        <f>IF(J14="","",J14)</f>
        <v>5. 12. 2022</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Město Česká Lípa</v>
      </c>
      <c r="G93" s="41"/>
      <c r="H93" s="41"/>
      <c r="I93" s="33" t="s">
        <v>30</v>
      </c>
      <c r="J93" s="37" t="str">
        <f>E23</f>
        <v>DigiTry Art Technologies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Beránek</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7" t="s">
        <v>314</v>
      </c>
      <c r="D96" s="188"/>
      <c r="E96" s="188"/>
      <c r="F96" s="188"/>
      <c r="G96" s="188"/>
      <c r="H96" s="188"/>
      <c r="I96" s="188"/>
      <c r="J96" s="189" t="s">
        <v>315</v>
      </c>
      <c r="K96" s="188"/>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0" t="s">
        <v>316</v>
      </c>
      <c r="D98" s="41"/>
      <c r="E98" s="41"/>
      <c r="F98" s="41"/>
      <c r="G98" s="41"/>
      <c r="H98" s="41"/>
      <c r="I98" s="41"/>
      <c r="J98" s="111">
        <f>J136</f>
        <v>0</v>
      </c>
      <c r="K98" s="41"/>
      <c r="L98" s="64"/>
      <c r="S98" s="39"/>
      <c r="T98" s="39"/>
      <c r="U98" s="39"/>
      <c r="V98" s="39"/>
      <c r="W98" s="39"/>
      <c r="X98" s="39"/>
      <c r="Y98" s="39"/>
      <c r="Z98" s="39"/>
      <c r="AA98" s="39"/>
      <c r="AB98" s="39"/>
      <c r="AC98" s="39"/>
      <c r="AD98" s="39"/>
      <c r="AE98" s="39"/>
      <c r="AU98" s="18" t="s">
        <v>317</v>
      </c>
    </row>
    <row r="99" s="9" customFormat="1" ht="24.96" customHeight="1">
      <c r="A99" s="9"/>
      <c r="B99" s="191"/>
      <c r="C99" s="192"/>
      <c r="D99" s="193" t="s">
        <v>318</v>
      </c>
      <c r="E99" s="194"/>
      <c r="F99" s="194"/>
      <c r="G99" s="194"/>
      <c r="H99" s="194"/>
      <c r="I99" s="194"/>
      <c r="J99" s="195">
        <f>J137</f>
        <v>0</v>
      </c>
      <c r="K99" s="192"/>
      <c r="L99" s="196"/>
      <c r="S99" s="9"/>
      <c r="T99" s="9"/>
      <c r="U99" s="9"/>
      <c r="V99" s="9"/>
      <c r="W99" s="9"/>
      <c r="X99" s="9"/>
      <c r="Y99" s="9"/>
      <c r="Z99" s="9"/>
      <c r="AA99" s="9"/>
      <c r="AB99" s="9"/>
      <c r="AC99" s="9"/>
      <c r="AD99" s="9"/>
      <c r="AE99" s="9"/>
    </row>
    <row r="100" s="10" customFormat="1" ht="19.92" customHeight="1">
      <c r="A100" s="10"/>
      <c r="B100" s="197"/>
      <c r="C100" s="134"/>
      <c r="D100" s="198" t="s">
        <v>319</v>
      </c>
      <c r="E100" s="199"/>
      <c r="F100" s="199"/>
      <c r="G100" s="199"/>
      <c r="H100" s="199"/>
      <c r="I100" s="199"/>
      <c r="J100" s="200">
        <f>J138</f>
        <v>0</v>
      </c>
      <c r="K100" s="134"/>
      <c r="L100" s="201"/>
      <c r="S100" s="10"/>
      <c r="T100" s="10"/>
      <c r="U100" s="10"/>
      <c r="V100" s="10"/>
      <c r="W100" s="10"/>
      <c r="X100" s="10"/>
      <c r="Y100" s="10"/>
      <c r="Z100" s="10"/>
      <c r="AA100" s="10"/>
      <c r="AB100" s="10"/>
      <c r="AC100" s="10"/>
      <c r="AD100" s="10"/>
      <c r="AE100" s="10"/>
    </row>
    <row r="101" s="10" customFormat="1" ht="19.92" customHeight="1">
      <c r="A101" s="10"/>
      <c r="B101" s="197"/>
      <c r="C101" s="134"/>
      <c r="D101" s="198" t="s">
        <v>1280</v>
      </c>
      <c r="E101" s="199"/>
      <c r="F101" s="199"/>
      <c r="G101" s="199"/>
      <c r="H101" s="199"/>
      <c r="I101" s="199"/>
      <c r="J101" s="200">
        <f>J189</f>
        <v>0</v>
      </c>
      <c r="K101" s="134"/>
      <c r="L101" s="201"/>
      <c r="S101" s="10"/>
      <c r="T101" s="10"/>
      <c r="U101" s="10"/>
      <c r="V101" s="10"/>
      <c r="W101" s="10"/>
      <c r="X101" s="10"/>
      <c r="Y101" s="10"/>
      <c r="Z101" s="10"/>
      <c r="AA101" s="10"/>
      <c r="AB101" s="10"/>
      <c r="AC101" s="10"/>
      <c r="AD101" s="10"/>
      <c r="AE101" s="10"/>
    </row>
    <row r="102" s="10" customFormat="1" ht="19.92" customHeight="1">
      <c r="A102" s="10"/>
      <c r="B102" s="197"/>
      <c r="C102" s="134"/>
      <c r="D102" s="198" t="s">
        <v>1283</v>
      </c>
      <c r="E102" s="199"/>
      <c r="F102" s="199"/>
      <c r="G102" s="199"/>
      <c r="H102" s="199"/>
      <c r="I102" s="199"/>
      <c r="J102" s="200">
        <f>J195</f>
        <v>0</v>
      </c>
      <c r="K102" s="134"/>
      <c r="L102" s="201"/>
      <c r="S102" s="10"/>
      <c r="T102" s="10"/>
      <c r="U102" s="10"/>
      <c r="V102" s="10"/>
      <c r="W102" s="10"/>
      <c r="X102" s="10"/>
      <c r="Y102" s="10"/>
      <c r="Z102" s="10"/>
      <c r="AA102" s="10"/>
      <c r="AB102" s="10"/>
      <c r="AC102" s="10"/>
      <c r="AD102" s="10"/>
      <c r="AE102" s="10"/>
    </row>
    <row r="103" s="10" customFormat="1" ht="19.92" customHeight="1">
      <c r="A103" s="10"/>
      <c r="B103" s="197"/>
      <c r="C103" s="134"/>
      <c r="D103" s="198" t="s">
        <v>320</v>
      </c>
      <c r="E103" s="199"/>
      <c r="F103" s="199"/>
      <c r="G103" s="199"/>
      <c r="H103" s="199"/>
      <c r="I103" s="199"/>
      <c r="J103" s="200">
        <f>J202</f>
        <v>0</v>
      </c>
      <c r="K103" s="134"/>
      <c r="L103" s="201"/>
      <c r="S103" s="10"/>
      <c r="T103" s="10"/>
      <c r="U103" s="10"/>
      <c r="V103" s="10"/>
      <c r="W103" s="10"/>
      <c r="X103" s="10"/>
      <c r="Y103" s="10"/>
      <c r="Z103" s="10"/>
      <c r="AA103" s="10"/>
      <c r="AB103" s="10"/>
      <c r="AC103" s="10"/>
      <c r="AD103" s="10"/>
      <c r="AE103" s="10"/>
    </row>
    <row r="104" s="10" customFormat="1" ht="19.92" customHeight="1">
      <c r="A104" s="10"/>
      <c r="B104" s="197"/>
      <c r="C104" s="134"/>
      <c r="D104" s="198" t="s">
        <v>321</v>
      </c>
      <c r="E104" s="199"/>
      <c r="F104" s="199"/>
      <c r="G104" s="199"/>
      <c r="H104" s="199"/>
      <c r="I104" s="199"/>
      <c r="J104" s="200">
        <f>J285</f>
        <v>0</v>
      </c>
      <c r="K104" s="134"/>
      <c r="L104" s="201"/>
      <c r="S104" s="10"/>
      <c r="T104" s="10"/>
      <c r="U104" s="10"/>
      <c r="V104" s="10"/>
      <c r="W104" s="10"/>
      <c r="X104" s="10"/>
      <c r="Y104" s="10"/>
      <c r="Z104" s="10"/>
      <c r="AA104" s="10"/>
      <c r="AB104" s="10"/>
      <c r="AC104" s="10"/>
      <c r="AD104" s="10"/>
      <c r="AE104" s="10"/>
    </row>
    <row r="105" s="10" customFormat="1" ht="19.92" customHeight="1">
      <c r="A105" s="10"/>
      <c r="B105" s="197"/>
      <c r="C105" s="134"/>
      <c r="D105" s="198" t="s">
        <v>322</v>
      </c>
      <c r="E105" s="199"/>
      <c r="F105" s="199"/>
      <c r="G105" s="199"/>
      <c r="H105" s="199"/>
      <c r="I105" s="199"/>
      <c r="J105" s="200">
        <f>J293</f>
        <v>0</v>
      </c>
      <c r="K105" s="134"/>
      <c r="L105" s="201"/>
      <c r="S105" s="10"/>
      <c r="T105" s="10"/>
      <c r="U105" s="10"/>
      <c r="V105" s="10"/>
      <c r="W105" s="10"/>
      <c r="X105" s="10"/>
      <c r="Y105" s="10"/>
      <c r="Z105" s="10"/>
      <c r="AA105" s="10"/>
      <c r="AB105" s="10"/>
      <c r="AC105" s="10"/>
      <c r="AD105" s="10"/>
      <c r="AE105" s="10"/>
    </row>
    <row r="106" s="10" customFormat="1" ht="19.92" customHeight="1">
      <c r="A106" s="10"/>
      <c r="B106" s="197"/>
      <c r="C106" s="134"/>
      <c r="D106" s="198" t="s">
        <v>323</v>
      </c>
      <c r="E106" s="199"/>
      <c r="F106" s="199"/>
      <c r="G106" s="199"/>
      <c r="H106" s="199"/>
      <c r="I106" s="199"/>
      <c r="J106" s="200">
        <f>J304</f>
        <v>0</v>
      </c>
      <c r="K106" s="134"/>
      <c r="L106" s="201"/>
      <c r="S106" s="10"/>
      <c r="T106" s="10"/>
      <c r="U106" s="10"/>
      <c r="V106" s="10"/>
      <c r="W106" s="10"/>
      <c r="X106" s="10"/>
      <c r="Y106" s="10"/>
      <c r="Z106" s="10"/>
      <c r="AA106" s="10"/>
      <c r="AB106" s="10"/>
      <c r="AC106" s="10"/>
      <c r="AD106" s="10"/>
      <c r="AE106" s="10"/>
    </row>
    <row r="107" s="9" customFormat="1" ht="24.96" customHeight="1">
      <c r="A107" s="9"/>
      <c r="B107" s="191"/>
      <c r="C107" s="192"/>
      <c r="D107" s="193" t="s">
        <v>324</v>
      </c>
      <c r="E107" s="194"/>
      <c r="F107" s="194"/>
      <c r="G107" s="194"/>
      <c r="H107" s="194"/>
      <c r="I107" s="194"/>
      <c r="J107" s="195">
        <f>J309</f>
        <v>0</v>
      </c>
      <c r="K107" s="192"/>
      <c r="L107" s="196"/>
      <c r="S107" s="9"/>
      <c r="T107" s="9"/>
      <c r="U107" s="9"/>
      <c r="V107" s="9"/>
      <c r="W107" s="9"/>
      <c r="X107" s="9"/>
      <c r="Y107" s="9"/>
      <c r="Z107" s="9"/>
      <c r="AA107" s="9"/>
      <c r="AB107" s="9"/>
      <c r="AC107" s="9"/>
      <c r="AD107" s="9"/>
      <c r="AE107" s="9"/>
    </row>
    <row r="108" s="10" customFormat="1" ht="19.92" customHeight="1">
      <c r="A108" s="10"/>
      <c r="B108" s="197"/>
      <c r="C108" s="134"/>
      <c r="D108" s="198" t="s">
        <v>8720</v>
      </c>
      <c r="E108" s="199"/>
      <c r="F108" s="199"/>
      <c r="G108" s="199"/>
      <c r="H108" s="199"/>
      <c r="I108" s="199"/>
      <c r="J108" s="200">
        <f>J310</f>
        <v>0</v>
      </c>
      <c r="K108" s="134"/>
      <c r="L108" s="201"/>
      <c r="S108" s="10"/>
      <c r="T108" s="10"/>
      <c r="U108" s="10"/>
      <c r="V108" s="10"/>
      <c r="W108" s="10"/>
      <c r="X108" s="10"/>
      <c r="Y108" s="10"/>
      <c r="Z108" s="10"/>
      <c r="AA108" s="10"/>
      <c r="AB108" s="10"/>
      <c r="AC108" s="10"/>
      <c r="AD108" s="10"/>
      <c r="AE108" s="10"/>
    </row>
    <row r="109" s="10" customFormat="1" ht="19.92" customHeight="1">
      <c r="A109" s="10"/>
      <c r="B109" s="197"/>
      <c r="C109" s="134"/>
      <c r="D109" s="198" t="s">
        <v>331</v>
      </c>
      <c r="E109" s="199"/>
      <c r="F109" s="199"/>
      <c r="G109" s="199"/>
      <c r="H109" s="199"/>
      <c r="I109" s="199"/>
      <c r="J109" s="200">
        <f>J322</f>
        <v>0</v>
      </c>
      <c r="K109" s="134"/>
      <c r="L109" s="201"/>
      <c r="S109" s="10"/>
      <c r="T109" s="10"/>
      <c r="U109" s="10"/>
      <c r="V109" s="10"/>
      <c r="W109" s="10"/>
      <c r="X109" s="10"/>
      <c r="Y109" s="10"/>
      <c r="Z109" s="10"/>
      <c r="AA109" s="10"/>
      <c r="AB109" s="10"/>
      <c r="AC109" s="10"/>
      <c r="AD109" s="10"/>
      <c r="AE109" s="10"/>
    </row>
    <row r="110" s="9" customFormat="1" ht="24.96" customHeight="1">
      <c r="A110" s="9"/>
      <c r="B110" s="191"/>
      <c r="C110" s="192"/>
      <c r="D110" s="193" t="s">
        <v>8726</v>
      </c>
      <c r="E110" s="194"/>
      <c r="F110" s="194"/>
      <c r="G110" s="194"/>
      <c r="H110" s="194"/>
      <c r="I110" s="194"/>
      <c r="J110" s="195">
        <f>J336</f>
        <v>0</v>
      </c>
      <c r="K110" s="192"/>
      <c r="L110" s="196"/>
      <c r="S110" s="9"/>
      <c r="T110" s="9"/>
      <c r="U110" s="9"/>
      <c r="V110" s="9"/>
      <c r="W110" s="9"/>
      <c r="X110" s="9"/>
      <c r="Y110" s="9"/>
      <c r="Z110" s="9"/>
      <c r="AA110" s="9"/>
      <c r="AB110" s="9"/>
      <c r="AC110" s="9"/>
      <c r="AD110" s="9"/>
      <c r="AE110" s="9"/>
    </row>
    <row r="111" s="10" customFormat="1" ht="19.92" customHeight="1">
      <c r="A111" s="10"/>
      <c r="B111" s="197"/>
      <c r="C111" s="134"/>
      <c r="D111" s="198" t="s">
        <v>8727</v>
      </c>
      <c r="E111" s="199"/>
      <c r="F111" s="199"/>
      <c r="G111" s="199"/>
      <c r="H111" s="199"/>
      <c r="I111" s="199"/>
      <c r="J111" s="200">
        <f>J337</f>
        <v>0</v>
      </c>
      <c r="K111" s="134"/>
      <c r="L111" s="201"/>
      <c r="S111" s="10"/>
      <c r="T111" s="10"/>
      <c r="U111" s="10"/>
      <c r="V111" s="10"/>
      <c r="W111" s="10"/>
      <c r="X111" s="10"/>
      <c r="Y111" s="10"/>
      <c r="Z111" s="10"/>
      <c r="AA111" s="10"/>
      <c r="AB111" s="10"/>
      <c r="AC111" s="10"/>
      <c r="AD111" s="10"/>
      <c r="AE111" s="10"/>
    </row>
    <row r="112" s="10" customFormat="1" ht="19.92" customHeight="1">
      <c r="A112" s="10"/>
      <c r="B112" s="197"/>
      <c r="C112" s="134"/>
      <c r="D112" s="198" t="s">
        <v>8728</v>
      </c>
      <c r="E112" s="199"/>
      <c r="F112" s="199"/>
      <c r="G112" s="199"/>
      <c r="H112" s="199"/>
      <c r="I112" s="199"/>
      <c r="J112" s="200">
        <f>J348</f>
        <v>0</v>
      </c>
      <c r="K112" s="134"/>
      <c r="L112" s="201"/>
      <c r="S112" s="10"/>
      <c r="T112" s="10"/>
      <c r="U112" s="10"/>
      <c r="V112" s="10"/>
      <c r="W112" s="10"/>
      <c r="X112" s="10"/>
      <c r="Y112" s="10"/>
      <c r="Z112" s="10"/>
      <c r="AA112" s="10"/>
      <c r="AB112" s="10"/>
      <c r="AC112" s="10"/>
      <c r="AD112" s="10"/>
      <c r="AE112" s="10"/>
    </row>
    <row r="113" s="10" customFormat="1" ht="19.92" customHeight="1">
      <c r="A113" s="10"/>
      <c r="B113" s="197"/>
      <c r="C113" s="134"/>
      <c r="D113" s="198" t="s">
        <v>8729</v>
      </c>
      <c r="E113" s="199"/>
      <c r="F113" s="199"/>
      <c r="G113" s="199"/>
      <c r="H113" s="199"/>
      <c r="I113" s="199"/>
      <c r="J113" s="200">
        <f>J351</f>
        <v>0</v>
      </c>
      <c r="K113" s="134"/>
      <c r="L113" s="201"/>
      <c r="S113" s="10"/>
      <c r="T113" s="10"/>
      <c r="U113" s="10"/>
      <c r="V113" s="10"/>
      <c r="W113" s="10"/>
      <c r="X113" s="10"/>
      <c r="Y113" s="10"/>
      <c r="Z113" s="10"/>
      <c r="AA113" s="10"/>
      <c r="AB113" s="10"/>
      <c r="AC113" s="10"/>
      <c r="AD113" s="10"/>
      <c r="AE113" s="10"/>
    </row>
    <row r="114" s="10" customFormat="1" ht="19.92" customHeight="1">
      <c r="A114" s="10"/>
      <c r="B114" s="197"/>
      <c r="C114" s="134"/>
      <c r="D114" s="198" t="s">
        <v>8730</v>
      </c>
      <c r="E114" s="199"/>
      <c r="F114" s="199"/>
      <c r="G114" s="199"/>
      <c r="H114" s="199"/>
      <c r="I114" s="199"/>
      <c r="J114" s="200">
        <f>J354</f>
        <v>0</v>
      </c>
      <c r="K114" s="134"/>
      <c r="L114" s="201"/>
      <c r="S114" s="10"/>
      <c r="T114" s="10"/>
      <c r="U114" s="10"/>
      <c r="V114" s="10"/>
      <c r="W114" s="10"/>
      <c r="X114" s="10"/>
      <c r="Y114" s="10"/>
      <c r="Z114" s="10"/>
      <c r="AA114" s="10"/>
      <c r="AB114" s="10"/>
      <c r="AC114" s="10"/>
      <c r="AD114" s="10"/>
      <c r="AE114" s="10"/>
    </row>
    <row r="115" s="2" customFormat="1" ht="21.84"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67"/>
      <c r="C116" s="68"/>
      <c r="D116" s="68"/>
      <c r="E116" s="68"/>
      <c r="F116" s="68"/>
      <c r="G116" s="68"/>
      <c r="H116" s="68"/>
      <c r="I116" s="68"/>
      <c r="J116" s="68"/>
      <c r="K116" s="68"/>
      <c r="L116" s="64"/>
      <c r="S116" s="39"/>
      <c r="T116" s="39"/>
      <c r="U116" s="39"/>
      <c r="V116" s="39"/>
      <c r="W116" s="39"/>
      <c r="X116" s="39"/>
      <c r="Y116" s="39"/>
      <c r="Z116" s="39"/>
      <c r="AA116" s="39"/>
      <c r="AB116" s="39"/>
      <c r="AC116" s="39"/>
      <c r="AD116" s="39"/>
      <c r="AE116" s="39"/>
    </row>
    <row r="120" s="2" customFormat="1" ht="6.96" customHeight="1">
      <c r="A120" s="39"/>
      <c r="B120" s="69"/>
      <c r="C120" s="70"/>
      <c r="D120" s="70"/>
      <c r="E120" s="70"/>
      <c r="F120" s="70"/>
      <c r="G120" s="70"/>
      <c r="H120" s="70"/>
      <c r="I120" s="70"/>
      <c r="J120" s="70"/>
      <c r="K120" s="70"/>
      <c r="L120" s="64"/>
      <c r="S120" s="39"/>
      <c r="T120" s="39"/>
      <c r="U120" s="39"/>
      <c r="V120" s="39"/>
      <c r="W120" s="39"/>
      <c r="X120" s="39"/>
      <c r="Y120" s="39"/>
      <c r="Z120" s="39"/>
      <c r="AA120" s="39"/>
      <c r="AB120" s="39"/>
      <c r="AC120" s="39"/>
      <c r="AD120" s="39"/>
      <c r="AE120" s="39"/>
    </row>
    <row r="121" s="2" customFormat="1" ht="24.96" customHeight="1">
      <c r="A121" s="39"/>
      <c r="B121" s="40"/>
      <c r="C121" s="24" t="s">
        <v>335</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16</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6.5" customHeight="1">
      <c r="A124" s="39"/>
      <c r="B124" s="40"/>
      <c r="C124" s="41"/>
      <c r="D124" s="41"/>
      <c r="E124" s="186" t="str">
        <f>E7</f>
        <v>Rekonstrukce Kounicova domu, Berkova ul. č.p. 100, Česká Lípa</v>
      </c>
      <c r="F124" s="33"/>
      <c r="G124" s="33"/>
      <c r="H124" s="33"/>
      <c r="I124" s="41"/>
      <c r="J124" s="41"/>
      <c r="K124" s="41"/>
      <c r="L124" s="64"/>
      <c r="S124" s="39"/>
      <c r="T124" s="39"/>
      <c r="U124" s="39"/>
      <c r="V124" s="39"/>
      <c r="W124" s="39"/>
      <c r="X124" s="39"/>
      <c r="Y124" s="39"/>
      <c r="Z124" s="39"/>
      <c r="AA124" s="39"/>
      <c r="AB124" s="39"/>
      <c r="AC124" s="39"/>
      <c r="AD124" s="39"/>
      <c r="AE124" s="39"/>
    </row>
    <row r="125" s="1" customFormat="1" ht="12" customHeight="1">
      <c r="B125" s="22"/>
      <c r="C125" s="33" t="s">
        <v>151</v>
      </c>
      <c r="D125" s="23"/>
      <c r="E125" s="23"/>
      <c r="F125" s="23"/>
      <c r="G125" s="23"/>
      <c r="H125" s="23"/>
      <c r="I125" s="23"/>
      <c r="J125" s="23"/>
      <c r="K125" s="23"/>
      <c r="L125" s="21"/>
    </row>
    <row r="126" s="2" customFormat="1" ht="16.5" customHeight="1">
      <c r="A126" s="39"/>
      <c r="B126" s="40"/>
      <c r="C126" s="41"/>
      <c r="D126" s="41"/>
      <c r="E126" s="186" t="s">
        <v>8716</v>
      </c>
      <c r="F126" s="41"/>
      <c r="G126" s="41"/>
      <c r="H126" s="41"/>
      <c r="I126" s="41"/>
      <c r="J126" s="41"/>
      <c r="K126" s="41"/>
      <c r="L126" s="64"/>
      <c r="S126" s="39"/>
      <c r="T126" s="39"/>
      <c r="U126" s="39"/>
      <c r="V126" s="39"/>
      <c r="W126" s="39"/>
      <c r="X126" s="39"/>
      <c r="Y126" s="39"/>
      <c r="Z126" s="39"/>
      <c r="AA126" s="39"/>
      <c r="AB126" s="39"/>
      <c r="AC126" s="39"/>
      <c r="AD126" s="39"/>
      <c r="AE126" s="39"/>
    </row>
    <row r="127" s="2" customFormat="1" ht="12" customHeight="1">
      <c r="A127" s="39"/>
      <c r="B127" s="40"/>
      <c r="C127" s="33" t="s">
        <v>4914</v>
      </c>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6.5" customHeight="1">
      <c r="A128" s="39"/>
      <c r="B128" s="40"/>
      <c r="C128" s="41"/>
      <c r="D128" s="41"/>
      <c r="E128" s="77" t="str">
        <f>E11</f>
        <v>D.1.4.1a - Přípojka vody</v>
      </c>
      <c r="F128" s="41"/>
      <c r="G128" s="41"/>
      <c r="H128" s="41"/>
      <c r="I128" s="41"/>
      <c r="J128" s="41"/>
      <c r="K128" s="41"/>
      <c r="L128" s="64"/>
      <c r="S128" s="39"/>
      <c r="T128" s="39"/>
      <c r="U128" s="39"/>
      <c r="V128" s="39"/>
      <c r="W128" s="39"/>
      <c r="X128" s="39"/>
      <c r="Y128" s="39"/>
      <c r="Z128" s="39"/>
      <c r="AA128" s="39"/>
      <c r="AB128" s="39"/>
      <c r="AC128" s="39"/>
      <c r="AD128" s="39"/>
      <c r="AE128" s="39"/>
    </row>
    <row r="129" s="2" customFormat="1" ht="6.96"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2" customFormat="1" ht="12" customHeight="1">
      <c r="A130" s="39"/>
      <c r="B130" s="40"/>
      <c r="C130" s="33" t="s">
        <v>20</v>
      </c>
      <c r="D130" s="41"/>
      <c r="E130" s="41"/>
      <c r="F130" s="28" t="str">
        <f>F14</f>
        <v>Berkova ul. č.p. 100</v>
      </c>
      <c r="G130" s="41"/>
      <c r="H130" s="41"/>
      <c r="I130" s="33" t="s">
        <v>22</v>
      </c>
      <c r="J130" s="80" t="str">
        <f>IF(J14="","",J14)</f>
        <v>5. 12. 2022</v>
      </c>
      <c r="K130" s="41"/>
      <c r="L130" s="64"/>
      <c r="S130" s="39"/>
      <c r="T130" s="39"/>
      <c r="U130" s="39"/>
      <c r="V130" s="39"/>
      <c r="W130" s="39"/>
      <c r="X130" s="39"/>
      <c r="Y130" s="39"/>
      <c r="Z130" s="39"/>
      <c r="AA130" s="39"/>
      <c r="AB130" s="39"/>
      <c r="AC130" s="39"/>
      <c r="AD130" s="39"/>
      <c r="AE130" s="39"/>
    </row>
    <row r="131" s="2" customFormat="1" ht="6.96" customHeight="1">
      <c r="A131" s="39"/>
      <c r="B131" s="40"/>
      <c r="C131" s="41"/>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2" customFormat="1" ht="25.65" customHeight="1">
      <c r="A132" s="39"/>
      <c r="B132" s="40"/>
      <c r="C132" s="33" t="s">
        <v>24</v>
      </c>
      <c r="D132" s="41"/>
      <c r="E132" s="41"/>
      <c r="F132" s="28" t="str">
        <f>E17</f>
        <v>Město Česká Lípa</v>
      </c>
      <c r="G132" s="41"/>
      <c r="H132" s="41"/>
      <c r="I132" s="33" t="s">
        <v>30</v>
      </c>
      <c r="J132" s="37" t="str">
        <f>E23</f>
        <v>DigiTry Art Technologies s.r.o.</v>
      </c>
      <c r="K132" s="41"/>
      <c r="L132" s="64"/>
      <c r="S132" s="39"/>
      <c r="T132" s="39"/>
      <c r="U132" s="39"/>
      <c r="V132" s="39"/>
      <c r="W132" s="39"/>
      <c r="X132" s="39"/>
      <c r="Y132" s="39"/>
      <c r="Z132" s="39"/>
      <c r="AA132" s="39"/>
      <c r="AB132" s="39"/>
      <c r="AC132" s="39"/>
      <c r="AD132" s="39"/>
      <c r="AE132" s="39"/>
    </row>
    <row r="133" s="2" customFormat="1" ht="15.15" customHeight="1">
      <c r="A133" s="39"/>
      <c r="B133" s="40"/>
      <c r="C133" s="33" t="s">
        <v>28</v>
      </c>
      <c r="D133" s="41"/>
      <c r="E133" s="41"/>
      <c r="F133" s="28" t="str">
        <f>IF(E20="","",E20)</f>
        <v>Vyplň údaj</v>
      </c>
      <c r="G133" s="41"/>
      <c r="H133" s="41"/>
      <c r="I133" s="33" t="s">
        <v>33</v>
      </c>
      <c r="J133" s="37" t="str">
        <f>E26</f>
        <v>Beránek</v>
      </c>
      <c r="K133" s="41"/>
      <c r="L133" s="64"/>
      <c r="S133" s="39"/>
      <c r="T133" s="39"/>
      <c r="U133" s="39"/>
      <c r="V133" s="39"/>
      <c r="W133" s="39"/>
      <c r="X133" s="39"/>
      <c r="Y133" s="39"/>
      <c r="Z133" s="39"/>
      <c r="AA133" s="39"/>
      <c r="AB133" s="39"/>
      <c r="AC133" s="39"/>
      <c r="AD133" s="39"/>
      <c r="AE133" s="39"/>
    </row>
    <row r="134" s="2" customFormat="1" ht="10.32" customHeight="1">
      <c r="A134" s="39"/>
      <c r="B134" s="40"/>
      <c r="C134" s="41"/>
      <c r="D134" s="41"/>
      <c r="E134" s="41"/>
      <c r="F134" s="41"/>
      <c r="G134" s="41"/>
      <c r="H134" s="41"/>
      <c r="I134" s="41"/>
      <c r="J134" s="41"/>
      <c r="K134" s="41"/>
      <c r="L134" s="64"/>
      <c r="S134" s="39"/>
      <c r="T134" s="39"/>
      <c r="U134" s="39"/>
      <c r="V134" s="39"/>
      <c r="W134" s="39"/>
      <c r="X134" s="39"/>
      <c r="Y134" s="39"/>
      <c r="Z134" s="39"/>
      <c r="AA134" s="39"/>
      <c r="AB134" s="39"/>
      <c r="AC134" s="39"/>
      <c r="AD134" s="39"/>
      <c r="AE134" s="39"/>
    </row>
    <row r="135" s="11" customFormat="1" ht="29.28" customHeight="1">
      <c r="A135" s="202"/>
      <c r="B135" s="203"/>
      <c r="C135" s="204" t="s">
        <v>336</v>
      </c>
      <c r="D135" s="205" t="s">
        <v>61</v>
      </c>
      <c r="E135" s="205" t="s">
        <v>57</v>
      </c>
      <c r="F135" s="205" t="s">
        <v>58</v>
      </c>
      <c r="G135" s="205" t="s">
        <v>337</v>
      </c>
      <c r="H135" s="205" t="s">
        <v>338</v>
      </c>
      <c r="I135" s="205" t="s">
        <v>339</v>
      </c>
      <c r="J135" s="205" t="s">
        <v>315</v>
      </c>
      <c r="K135" s="206" t="s">
        <v>340</v>
      </c>
      <c r="L135" s="207"/>
      <c r="M135" s="101" t="s">
        <v>1</v>
      </c>
      <c r="N135" s="102" t="s">
        <v>40</v>
      </c>
      <c r="O135" s="102" t="s">
        <v>341</v>
      </c>
      <c r="P135" s="102" t="s">
        <v>342</v>
      </c>
      <c r="Q135" s="102" t="s">
        <v>343</v>
      </c>
      <c r="R135" s="102" t="s">
        <v>344</v>
      </c>
      <c r="S135" s="102" t="s">
        <v>345</v>
      </c>
      <c r="T135" s="103" t="s">
        <v>346</v>
      </c>
      <c r="U135" s="202"/>
      <c r="V135" s="202"/>
      <c r="W135" s="202"/>
      <c r="X135" s="202"/>
      <c r="Y135" s="202"/>
      <c r="Z135" s="202"/>
      <c r="AA135" s="202"/>
      <c r="AB135" s="202"/>
      <c r="AC135" s="202"/>
      <c r="AD135" s="202"/>
      <c r="AE135" s="202"/>
    </row>
    <row r="136" s="2" customFormat="1" ht="22.8" customHeight="1">
      <c r="A136" s="39"/>
      <c r="B136" s="40"/>
      <c r="C136" s="108" t="s">
        <v>347</v>
      </c>
      <c r="D136" s="41"/>
      <c r="E136" s="41"/>
      <c r="F136" s="41"/>
      <c r="G136" s="41"/>
      <c r="H136" s="41"/>
      <c r="I136" s="41"/>
      <c r="J136" s="208">
        <f>BK136</f>
        <v>0</v>
      </c>
      <c r="K136" s="41"/>
      <c r="L136" s="45"/>
      <c r="M136" s="104"/>
      <c r="N136" s="209"/>
      <c r="O136" s="105"/>
      <c r="P136" s="210">
        <f>P137+P309+P336</f>
        <v>0</v>
      </c>
      <c r="Q136" s="105"/>
      <c r="R136" s="210">
        <f>R137+R309+R336</f>
        <v>0</v>
      </c>
      <c r="S136" s="105"/>
      <c r="T136" s="211">
        <f>T137+T309+T336</f>
        <v>0</v>
      </c>
      <c r="U136" s="39"/>
      <c r="V136" s="39"/>
      <c r="W136" s="39"/>
      <c r="X136" s="39"/>
      <c r="Y136" s="39"/>
      <c r="Z136" s="39"/>
      <c r="AA136" s="39"/>
      <c r="AB136" s="39"/>
      <c r="AC136" s="39"/>
      <c r="AD136" s="39"/>
      <c r="AE136" s="39"/>
      <c r="AT136" s="18" t="s">
        <v>75</v>
      </c>
      <c r="AU136" s="18" t="s">
        <v>317</v>
      </c>
      <c r="BK136" s="212">
        <f>BK137+BK309+BK336</f>
        <v>0</v>
      </c>
    </row>
    <row r="137" s="12" customFormat="1" ht="25.92" customHeight="1">
      <c r="A137" s="12"/>
      <c r="B137" s="213"/>
      <c r="C137" s="214"/>
      <c r="D137" s="215" t="s">
        <v>75</v>
      </c>
      <c r="E137" s="216" t="s">
        <v>348</v>
      </c>
      <c r="F137" s="216" t="s">
        <v>349</v>
      </c>
      <c r="G137" s="214"/>
      <c r="H137" s="214"/>
      <c r="I137" s="217"/>
      <c r="J137" s="218">
        <f>BK137</f>
        <v>0</v>
      </c>
      <c r="K137" s="214"/>
      <c r="L137" s="219"/>
      <c r="M137" s="220"/>
      <c r="N137" s="221"/>
      <c r="O137" s="221"/>
      <c r="P137" s="222">
        <f>P138+P189+P195+P202+P285+P293+P304</f>
        <v>0</v>
      </c>
      <c r="Q137" s="221"/>
      <c r="R137" s="222">
        <f>R138+R189+R195+R202+R285+R293+R304</f>
        <v>0</v>
      </c>
      <c r="S137" s="221"/>
      <c r="T137" s="223">
        <f>T138+T189+T195+T202+T285+T293+T304</f>
        <v>0</v>
      </c>
      <c r="U137" s="12"/>
      <c r="V137" s="12"/>
      <c r="W137" s="12"/>
      <c r="X137" s="12"/>
      <c r="Y137" s="12"/>
      <c r="Z137" s="12"/>
      <c r="AA137" s="12"/>
      <c r="AB137" s="12"/>
      <c r="AC137" s="12"/>
      <c r="AD137" s="12"/>
      <c r="AE137" s="12"/>
      <c r="AR137" s="224" t="s">
        <v>84</v>
      </c>
      <c r="AT137" s="225" t="s">
        <v>75</v>
      </c>
      <c r="AU137" s="225" t="s">
        <v>76</v>
      </c>
      <c r="AY137" s="224" t="s">
        <v>350</v>
      </c>
      <c r="BK137" s="226">
        <f>BK138+BK189+BK195+BK202+BK285+BK293+BK304</f>
        <v>0</v>
      </c>
    </row>
    <row r="138" s="12" customFormat="1" ht="22.8" customHeight="1">
      <c r="A138" s="12"/>
      <c r="B138" s="213"/>
      <c r="C138" s="214"/>
      <c r="D138" s="215" t="s">
        <v>75</v>
      </c>
      <c r="E138" s="227" t="s">
        <v>84</v>
      </c>
      <c r="F138" s="227" t="s">
        <v>351</v>
      </c>
      <c r="G138" s="214"/>
      <c r="H138" s="214"/>
      <c r="I138" s="217"/>
      <c r="J138" s="228">
        <f>BK138</f>
        <v>0</v>
      </c>
      <c r="K138" s="214"/>
      <c r="L138" s="219"/>
      <c r="M138" s="220"/>
      <c r="N138" s="221"/>
      <c r="O138" s="221"/>
      <c r="P138" s="222">
        <f>SUM(P139:P188)</f>
        <v>0</v>
      </c>
      <c r="Q138" s="221"/>
      <c r="R138" s="222">
        <f>SUM(R139:R188)</f>
        <v>0</v>
      </c>
      <c r="S138" s="221"/>
      <c r="T138" s="223">
        <f>SUM(T139:T188)</f>
        <v>0</v>
      </c>
      <c r="U138" s="12"/>
      <c r="V138" s="12"/>
      <c r="W138" s="12"/>
      <c r="X138" s="12"/>
      <c r="Y138" s="12"/>
      <c r="Z138" s="12"/>
      <c r="AA138" s="12"/>
      <c r="AB138" s="12"/>
      <c r="AC138" s="12"/>
      <c r="AD138" s="12"/>
      <c r="AE138" s="12"/>
      <c r="AR138" s="224" t="s">
        <v>84</v>
      </c>
      <c r="AT138" s="225" t="s">
        <v>75</v>
      </c>
      <c r="AU138" s="225" t="s">
        <v>84</v>
      </c>
      <c r="AY138" s="224" t="s">
        <v>350</v>
      </c>
      <c r="BK138" s="226">
        <f>SUM(BK139:BK188)</f>
        <v>0</v>
      </c>
    </row>
    <row r="139" s="2" customFormat="1" ht="66.75" customHeight="1">
      <c r="A139" s="39"/>
      <c r="B139" s="40"/>
      <c r="C139" s="229" t="s">
        <v>84</v>
      </c>
      <c r="D139" s="229" t="s">
        <v>352</v>
      </c>
      <c r="E139" s="230" t="s">
        <v>9127</v>
      </c>
      <c r="F139" s="231" t="s">
        <v>9128</v>
      </c>
      <c r="G139" s="232" t="s">
        <v>355</v>
      </c>
      <c r="H139" s="233">
        <v>20</v>
      </c>
      <c r="I139" s="234"/>
      <c r="J139" s="235">
        <f>ROUND(I139*H139,2)</f>
        <v>0</v>
      </c>
      <c r="K139" s="231" t="s">
        <v>385</v>
      </c>
      <c r="L139" s="45"/>
      <c r="M139" s="236" t="s">
        <v>1</v>
      </c>
      <c r="N139" s="237" t="s">
        <v>41</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357</v>
      </c>
      <c r="AT139" s="240" t="s">
        <v>352</v>
      </c>
      <c r="AU139" s="240" t="s">
        <v>86</v>
      </c>
      <c r="AY139" s="18" t="s">
        <v>350</v>
      </c>
      <c r="BE139" s="241">
        <f>IF(N139="základní",J139,0)</f>
        <v>0</v>
      </c>
      <c r="BF139" s="241">
        <f>IF(N139="snížená",J139,0)</f>
        <v>0</v>
      </c>
      <c r="BG139" s="241">
        <f>IF(N139="zákl. přenesená",J139,0)</f>
        <v>0</v>
      </c>
      <c r="BH139" s="241">
        <f>IF(N139="sníž. přenesená",J139,0)</f>
        <v>0</v>
      </c>
      <c r="BI139" s="241">
        <f>IF(N139="nulová",J139,0)</f>
        <v>0</v>
      </c>
      <c r="BJ139" s="18" t="s">
        <v>84</v>
      </c>
      <c r="BK139" s="241">
        <f>ROUND(I139*H139,2)</f>
        <v>0</v>
      </c>
      <c r="BL139" s="18" t="s">
        <v>357</v>
      </c>
      <c r="BM139" s="240" t="s">
        <v>86</v>
      </c>
    </row>
    <row r="140" s="2" customFormat="1">
      <c r="A140" s="39"/>
      <c r="B140" s="40"/>
      <c r="C140" s="41"/>
      <c r="D140" s="242" t="s">
        <v>359</v>
      </c>
      <c r="E140" s="41"/>
      <c r="F140" s="243" t="s">
        <v>9128</v>
      </c>
      <c r="G140" s="41"/>
      <c r="H140" s="41"/>
      <c r="I140" s="244"/>
      <c r="J140" s="41"/>
      <c r="K140" s="41"/>
      <c r="L140" s="45"/>
      <c r="M140" s="245"/>
      <c r="N140" s="246"/>
      <c r="O140" s="92"/>
      <c r="P140" s="92"/>
      <c r="Q140" s="92"/>
      <c r="R140" s="92"/>
      <c r="S140" s="92"/>
      <c r="T140" s="93"/>
      <c r="U140" s="39"/>
      <c r="V140" s="39"/>
      <c r="W140" s="39"/>
      <c r="X140" s="39"/>
      <c r="Y140" s="39"/>
      <c r="Z140" s="39"/>
      <c r="AA140" s="39"/>
      <c r="AB140" s="39"/>
      <c r="AC140" s="39"/>
      <c r="AD140" s="39"/>
      <c r="AE140" s="39"/>
      <c r="AT140" s="18" t="s">
        <v>359</v>
      </c>
      <c r="AU140" s="18" t="s">
        <v>86</v>
      </c>
    </row>
    <row r="141" s="15" customFormat="1">
      <c r="A141" s="15"/>
      <c r="B141" s="269"/>
      <c r="C141" s="270"/>
      <c r="D141" s="242" t="s">
        <v>361</v>
      </c>
      <c r="E141" s="271" t="s">
        <v>1</v>
      </c>
      <c r="F141" s="272" t="s">
        <v>9129</v>
      </c>
      <c r="G141" s="270"/>
      <c r="H141" s="271" t="s">
        <v>1</v>
      </c>
      <c r="I141" s="273"/>
      <c r="J141" s="270"/>
      <c r="K141" s="270"/>
      <c r="L141" s="274"/>
      <c r="M141" s="275"/>
      <c r="N141" s="276"/>
      <c r="O141" s="276"/>
      <c r="P141" s="276"/>
      <c r="Q141" s="276"/>
      <c r="R141" s="276"/>
      <c r="S141" s="276"/>
      <c r="T141" s="277"/>
      <c r="U141" s="15"/>
      <c r="V141" s="15"/>
      <c r="W141" s="15"/>
      <c r="X141" s="15"/>
      <c r="Y141" s="15"/>
      <c r="Z141" s="15"/>
      <c r="AA141" s="15"/>
      <c r="AB141" s="15"/>
      <c r="AC141" s="15"/>
      <c r="AD141" s="15"/>
      <c r="AE141" s="15"/>
      <c r="AT141" s="278" t="s">
        <v>361</v>
      </c>
      <c r="AU141" s="278" t="s">
        <v>86</v>
      </c>
      <c r="AV141" s="15" t="s">
        <v>84</v>
      </c>
      <c r="AW141" s="15" t="s">
        <v>32</v>
      </c>
      <c r="AX141" s="15" t="s">
        <v>76</v>
      </c>
      <c r="AY141" s="278" t="s">
        <v>350</v>
      </c>
    </row>
    <row r="142" s="13" customFormat="1">
      <c r="A142" s="13"/>
      <c r="B142" s="247"/>
      <c r="C142" s="248"/>
      <c r="D142" s="242" t="s">
        <v>361</v>
      </c>
      <c r="E142" s="249" t="s">
        <v>1</v>
      </c>
      <c r="F142" s="250" t="s">
        <v>9130</v>
      </c>
      <c r="G142" s="248"/>
      <c r="H142" s="251">
        <v>20</v>
      </c>
      <c r="I142" s="252"/>
      <c r="J142" s="248"/>
      <c r="K142" s="248"/>
      <c r="L142" s="253"/>
      <c r="M142" s="254"/>
      <c r="N142" s="255"/>
      <c r="O142" s="255"/>
      <c r="P142" s="255"/>
      <c r="Q142" s="255"/>
      <c r="R142" s="255"/>
      <c r="S142" s="255"/>
      <c r="T142" s="256"/>
      <c r="U142" s="13"/>
      <c r="V142" s="13"/>
      <c r="W142" s="13"/>
      <c r="X142" s="13"/>
      <c r="Y142" s="13"/>
      <c r="Z142" s="13"/>
      <c r="AA142" s="13"/>
      <c r="AB142" s="13"/>
      <c r="AC142" s="13"/>
      <c r="AD142" s="13"/>
      <c r="AE142" s="13"/>
      <c r="AT142" s="257" t="s">
        <v>361</v>
      </c>
      <c r="AU142" s="257" t="s">
        <v>86</v>
      </c>
      <c r="AV142" s="13" t="s">
        <v>86</v>
      </c>
      <c r="AW142" s="13" t="s">
        <v>32</v>
      </c>
      <c r="AX142" s="13" t="s">
        <v>76</v>
      </c>
      <c r="AY142" s="257" t="s">
        <v>350</v>
      </c>
    </row>
    <row r="143" s="14" customFormat="1">
      <c r="A143" s="14"/>
      <c r="B143" s="258"/>
      <c r="C143" s="259"/>
      <c r="D143" s="242" t="s">
        <v>361</v>
      </c>
      <c r="E143" s="260" t="s">
        <v>1</v>
      </c>
      <c r="F143" s="261" t="s">
        <v>364</v>
      </c>
      <c r="G143" s="259"/>
      <c r="H143" s="262">
        <v>20</v>
      </c>
      <c r="I143" s="263"/>
      <c r="J143" s="259"/>
      <c r="K143" s="259"/>
      <c r="L143" s="264"/>
      <c r="M143" s="265"/>
      <c r="N143" s="266"/>
      <c r="O143" s="266"/>
      <c r="P143" s="266"/>
      <c r="Q143" s="266"/>
      <c r="R143" s="266"/>
      <c r="S143" s="266"/>
      <c r="T143" s="267"/>
      <c r="U143" s="14"/>
      <c r="V143" s="14"/>
      <c r="W143" s="14"/>
      <c r="X143" s="14"/>
      <c r="Y143" s="14"/>
      <c r="Z143" s="14"/>
      <c r="AA143" s="14"/>
      <c r="AB143" s="14"/>
      <c r="AC143" s="14"/>
      <c r="AD143" s="14"/>
      <c r="AE143" s="14"/>
      <c r="AT143" s="268" t="s">
        <v>361</v>
      </c>
      <c r="AU143" s="268" t="s">
        <v>86</v>
      </c>
      <c r="AV143" s="14" t="s">
        <v>357</v>
      </c>
      <c r="AW143" s="14" t="s">
        <v>32</v>
      </c>
      <c r="AX143" s="14" t="s">
        <v>84</v>
      </c>
      <c r="AY143" s="268" t="s">
        <v>350</v>
      </c>
    </row>
    <row r="144" s="2" customFormat="1" ht="62.7" customHeight="1">
      <c r="A144" s="39"/>
      <c r="B144" s="40"/>
      <c r="C144" s="229" t="s">
        <v>86</v>
      </c>
      <c r="D144" s="229" t="s">
        <v>352</v>
      </c>
      <c r="E144" s="230" t="s">
        <v>9131</v>
      </c>
      <c r="F144" s="231" t="s">
        <v>9132</v>
      </c>
      <c r="G144" s="232" t="s">
        <v>355</v>
      </c>
      <c r="H144" s="233">
        <v>20</v>
      </c>
      <c r="I144" s="234"/>
      <c r="J144" s="235">
        <f>ROUND(I144*H144,2)</f>
        <v>0</v>
      </c>
      <c r="K144" s="231" t="s">
        <v>385</v>
      </c>
      <c r="L144" s="45"/>
      <c r="M144" s="236" t="s">
        <v>1</v>
      </c>
      <c r="N144" s="237" t="s">
        <v>41</v>
      </c>
      <c r="O144" s="92"/>
      <c r="P144" s="238">
        <f>O144*H144</f>
        <v>0</v>
      </c>
      <c r="Q144" s="238">
        <v>0</v>
      </c>
      <c r="R144" s="238">
        <f>Q144*H144</f>
        <v>0</v>
      </c>
      <c r="S144" s="238">
        <v>0</v>
      </c>
      <c r="T144" s="239">
        <f>S144*H144</f>
        <v>0</v>
      </c>
      <c r="U144" s="39"/>
      <c r="V144" s="39"/>
      <c r="W144" s="39"/>
      <c r="X144" s="39"/>
      <c r="Y144" s="39"/>
      <c r="Z144" s="39"/>
      <c r="AA144" s="39"/>
      <c r="AB144" s="39"/>
      <c r="AC144" s="39"/>
      <c r="AD144" s="39"/>
      <c r="AE144" s="39"/>
      <c r="AR144" s="240" t="s">
        <v>357</v>
      </c>
      <c r="AT144" s="240" t="s">
        <v>352</v>
      </c>
      <c r="AU144" s="240" t="s">
        <v>86</v>
      </c>
      <c r="AY144" s="18" t="s">
        <v>350</v>
      </c>
      <c r="BE144" s="241">
        <f>IF(N144="základní",J144,0)</f>
        <v>0</v>
      </c>
      <c r="BF144" s="241">
        <f>IF(N144="snížená",J144,0)</f>
        <v>0</v>
      </c>
      <c r="BG144" s="241">
        <f>IF(N144="zákl. přenesená",J144,0)</f>
        <v>0</v>
      </c>
      <c r="BH144" s="241">
        <f>IF(N144="sníž. přenesená",J144,0)</f>
        <v>0</v>
      </c>
      <c r="BI144" s="241">
        <f>IF(N144="nulová",J144,0)</f>
        <v>0</v>
      </c>
      <c r="BJ144" s="18" t="s">
        <v>84</v>
      </c>
      <c r="BK144" s="241">
        <f>ROUND(I144*H144,2)</f>
        <v>0</v>
      </c>
      <c r="BL144" s="18" t="s">
        <v>357</v>
      </c>
      <c r="BM144" s="240" t="s">
        <v>357</v>
      </c>
    </row>
    <row r="145" s="2" customFormat="1">
      <c r="A145" s="39"/>
      <c r="B145" s="40"/>
      <c r="C145" s="41"/>
      <c r="D145" s="242" t="s">
        <v>359</v>
      </c>
      <c r="E145" s="41"/>
      <c r="F145" s="243" t="s">
        <v>9132</v>
      </c>
      <c r="G145" s="41"/>
      <c r="H145" s="41"/>
      <c r="I145" s="244"/>
      <c r="J145" s="41"/>
      <c r="K145" s="41"/>
      <c r="L145" s="45"/>
      <c r="M145" s="245"/>
      <c r="N145" s="246"/>
      <c r="O145" s="92"/>
      <c r="P145" s="92"/>
      <c r="Q145" s="92"/>
      <c r="R145" s="92"/>
      <c r="S145" s="92"/>
      <c r="T145" s="93"/>
      <c r="U145" s="39"/>
      <c r="V145" s="39"/>
      <c r="W145" s="39"/>
      <c r="X145" s="39"/>
      <c r="Y145" s="39"/>
      <c r="Z145" s="39"/>
      <c r="AA145" s="39"/>
      <c r="AB145" s="39"/>
      <c r="AC145" s="39"/>
      <c r="AD145" s="39"/>
      <c r="AE145" s="39"/>
      <c r="AT145" s="18" t="s">
        <v>359</v>
      </c>
      <c r="AU145" s="18" t="s">
        <v>86</v>
      </c>
    </row>
    <row r="146" s="2" customFormat="1" ht="66.75" customHeight="1">
      <c r="A146" s="39"/>
      <c r="B146" s="40"/>
      <c r="C146" s="229" t="s">
        <v>371</v>
      </c>
      <c r="D146" s="229" t="s">
        <v>352</v>
      </c>
      <c r="E146" s="230" t="s">
        <v>9133</v>
      </c>
      <c r="F146" s="231" t="s">
        <v>9134</v>
      </c>
      <c r="G146" s="232" t="s">
        <v>551</v>
      </c>
      <c r="H146" s="233">
        <v>0.80000000000000004</v>
      </c>
      <c r="I146" s="234"/>
      <c r="J146" s="235">
        <f>ROUND(I146*H146,2)</f>
        <v>0</v>
      </c>
      <c r="K146" s="231" t="s">
        <v>385</v>
      </c>
      <c r="L146" s="45"/>
      <c r="M146" s="236" t="s">
        <v>1</v>
      </c>
      <c r="N146" s="237" t="s">
        <v>41</v>
      </c>
      <c r="O146" s="92"/>
      <c r="P146" s="238">
        <f>O146*H146</f>
        <v>0</v>
      </c>
      <c r="Q146" s="238">
        <v>0</v>
      </c>
      <c r="R146" s="238">
        <f>Q146*H146</f>
        <v>0</v>
      </c>
      <c r="S146" s="238">
        <v>0</v>
      </c>
      <c r="T146" s="239">
        <f>S146*H146</f>
        <v>0</v>
      </c>
      <c r="U146" s="39"/>
      <c r="V146" s="39"/>
      <c r="W146" s="39"/>
      <c r="X146" s="39"/>
      <c r="Y146" s="39"/>
      <c r="Z146" s="39"/>
      <c r="AA146" s="39"/>
      <c r="AB146" s="39"/>
      <c r="AC146" s="39"/>
      <c r="AD146" s="39"/>
      <c r="AE146" s="39"/>
      <c r="AR146" s="240" t="s">
        <v>357</v>
      </c>
      <c r="AT146" s="240" t="s">
        <v>352</v>
      </c>
      <c r="AU146" s="240" t="s">
        <v>86</v>
      </c>
      <c r="AY146" s="18" t="s">
        <v>350</v>
      </c>
      <c r="BE146" s="241">
        <f>IF(N146="základní",J146,0)</f>
        <v>0</v>
      </c>
      <c r="BF146" s="241">
        <f>IF(N146="snížená",J146,0)</f>
        <v>0</v>
      </c>
      <c r="BG146" s="241">
        <f>IF(N146="zákl. přenesená",J146,0)</f>
        <v>0</v>
      </c>
      <c r="BH146" s="241">
        <f>IF(N146="sníž. přenesená",J146,0)</f>
        <v>0</v>
      </c>
      <c r="BI146" s="241">
        <f>IF(N146="nulová",J146,0)</f>
        <v>0</v>
      </c>
      <c r="BJ146" s="18" t="s">
        <v>84</v>
      </c>
      <c r="BK146" s="241">
        <f>ROUND(I146*H146,2)</f>
        <v>0</v>
      </c>
      <c r="BL146" s="18" t="s">
        <v>357</v>
      </c>
      <c r="BM146" s="240" t="s">
        <v>456</v>
      </c>
    </row>
    <row r="147" s="2" customFormat="1">
      <c r="A147" s="39"/>
      <c r="B147" s="40"/>
      <c r="C147" s="41"/>
      <c r="D147" s="242" t="s">
        <v>359</v>
      </c>
      <c r="E147" s="41"/>
      <c r="F147" s="243" t="s">
        <v>9135</v>
      </c>
      <c r="G147" s="41"/>
      <c r="H147" s="41"/>
      <c r="I147" s="244"/>
      <c r="J147" s="41"/>
      <c r="K147" s="41"/>
      <c r="L147" s="45"/>
      <c r="M147" s="245"/>
      <c r="N147" s="246"/>
      <c r="O147" s="92"/>
      <c r="P147" s="92"/>
      <c r="Q147" s="92"/>
      <c r="R147" s="92"/>
      <c r="S147" s="92"/>
      <c r="T147" s="93"/>
      <c r="U147" s="39"/>
      <c r="V147" s="39"/>
      <c r="W147" s="39"/>
      <c r="X147" s="39"/>
      <c r="Y147" s="39"/>
      <c r="Z147" s="39"/>
      <c r="AA147" s="39"/>
      <c r="AB147" s="39"/>
      <c r="AC147" s="39"/>
      <c r="AD147" s="39"/>
      <c r="AE147" s="39"/>
      <c r="AT147" s="18" t="s">
        <v>359</v>
      </c>
      <c r="AU147" s="18" t="s">
        <v>86</v>
      </c>
    </row>
    <row r="148" s="13" customFormat="1">
      <c r="A148" s="13"/>
      <c r="B148" s="247"/>
      <c r="C148" s="248"/>
      <c r="D148" s="242" t="s">
        <v>361</v>
      </c>
      <c r="E148" s="249" t="s">
        <v>1</v>
      </c>
      <c r="F148" s="250" t="s">
        <v>9136</v>
      </c>
      <c r="G148" s="248"/>
      <c r="H148" s="251">
        <v>0.80000000000000004</v>
      </c>
      <c r="I148" s="252"/>
      <c r="J148" s="248"/>
      <c r="K148" s="248"/>
      <c r="L148" s="253"/>
      <c r="M148" s="254"/>
      <c r="N148" s="255"/>
      <c r="O148" s="255"/>
      <c r="P148" s="255"/>
      <c r="Q148" s="255"/>
      <c r="R148" s="255"/>
      <c r="S148" s="255"/>
      <c r="T148" s="256"/>
      <c r="U148" s="13"/>
      <c r="V148" s="13"/>
      <c r="W148" s="13"/>
      <c r="X148" s="13"/>
      <c r="Y148" s="13"/>
      <c r="Z148" s="13"/>
      <c r="AA148" s="13"/>
      <c r="AB148" s="13"/>
      <c r="AC148" s="13"/>
      <c r="AD148" s="13"/>
      <c r="AE148" s="13"/>
      <c r="AT148" s="257" t="s">
        <v>361</v>
      </c>
      <c r="AU148" s="257" t="s">
        <v>86</v>
      </c>
      <c r="AV148" s="13" t="s">
        <v>86</v>
      </c>
      <c r="AW148" s="13" t="s">
        <v>32</v>
      </c>
      <c r="AX148" s="13" t="s">
        <v>76</v>
      </c>
      <c r="AY148" s="257" t="s">
        <v>350</v>
      </c>
    </row>
    <row r="149" s="14" customFormat="1">
      <c r="A149" s="14"/>
      <c r="B149" s="258"/>
      <c r="C149" s="259"/>
      <c r="D149" s="242" t="s">
        <v>361</v>
      </c>
      <c r="E149" s="260" t="s">
        <v>1</v>
      </c>
      <c r="F149" s="261" t="s">
        <v>364</v>
      </c>
      <c r="G149" s="259"/>
      <c r="H149" s="262">
        <v>0.80000000000000004</v>
      </c>
      <c r="I149" s="263"/>
      <c r="J149" s="259"/>
      <c r="K149" s="259"/>
      <c r="L149" s="264"/>
      <c r="M149" s="265"/>
      <c r="N149" s="266"/>
      <c r="O149" s="266"/>
      <c r="P149" s="266"/>
      <c r="Q149" s="266"/>
      <c r="R149" s="266"/>
      <c r="S149" s="266"/>
      <c r="T149" s="267"/>
      <c r="U149" s="14"/>
      <c r="V149" s="14"/>
      <c r="W149" s="14"/>
      <c r="X149" s="14"/>
      <c r="Y149" s="14"/>
      <c r="Z149" s="14"/>
      <c r="AA149" s="14"/>
      <c r="AB149" s="14"/>
      <c r="AC149" s="14"/>
      <c r="AD149" s="14"/>
      <c r="AE149" s="14"/>
      <c r="AT149" s="268" t="s">
        <v>361</v>
      </c>
      <c r="AU149" s="268" t="s">
        <v>86</v>
      </c>
      <c r="AV149" s="14" t="s">
        <v>357</v>
      </c>
      <c r="AW149" s="14" t="s">
        <v>32</v>
      </c>
      <c r="AX149" s="14" t="s">
        <v>84</v>
      </c>
      <c r="AY149" s="268" t="s">
        <v>350</v>
      </c>
    </row>
    <row r="150" s="2" customFormat="1" ht="37.8" customHeight="1">
      <c r="A150" s="39"/>
      <c r="B150" s="40"/>
      <c r="C150" s="229" t="s">
        <v>357</v>
      </c>
      <c r="D150" s="229" t="s">
        <v>352</v>
      </c>
      <c r="E150" s="230" t="s">
        <v>9137</v>
      </c>
      <c r="F150" s="231" t="s">
        <v>9138</v>
      </c>
      <c r="G150" s="232" t="s">
        <v>551</v>
      </c>
      <c r="H150" s="233">
        <v>30</v>
      </c>
      <c r="I150" s="234"/>
      <c r="J150" s="235">
        <f>ROUND(I150*H150,2)</f>
        <v>0</v>
      </c>
      <c r="K150" s="231" t="s">
        <v>385</v>
      </c>
      <c r="L150" s="45"/>
      <c r="M150" s="236" t="s">
        <v>1</v>
      </c>
      <c r="N150" s="237" t="s">
        <v>41</v>
      </c>
      <c r="O150" s="92"/>
      <c r="P150" s="238">
        <f>O150*H150</f>
        <v>0</v>
      </c>
      <c r="Q150" s="238">
        <v>0</v>
      </c>
      <c r="R150" s="238">
        <f>Q150*H150</f>
        <v>0</v>
      </c>
      <c r="S150" s="238">
        <v>0</v>
      </c>
      <c r="T150" s="239">
        <f>S150*H150</f>
        <v>0</v>
      </c>
      <c r="U150" s="39"/>
      <c r="V150" s="39"/>
      <c r="W150" s="39"/>
      <c r="X150" s="39"/>
      <c r="Y150" s="39"/>
      <c r="Z150" s="39"/>
      <c r="AA150" s="39"/>
      <c r="AB150" s="39"/>
      <c r="AC150" s="39"/>
      <c r="AD150" s="39"/>
      <c r="AE150" s="39"/>
      <c r="AR150" s="240" t="s">
        <v>357</v>
      </c>
      <c r="AT150" s="240" t="s">
        <v>352</v>
      </c>
      <c r="AU150" s="240" t="s">
        <v>86</v>
      </c>
      <c r="AY150" s="18" t="s">
        <v>350</v>
      </c>
      <c r="BE150" s="241">
        <f>IF(N150="základní",J150,0)</f>
        <v>0</v>
      </c>
      <c r="BF150" s="241">
        <f>IF(N150="snížená",J150,0)</f>
        <v>0</v>
      </c>
      <c r="BG150" s="241">
        <f>IF(N150="zákl. přenesená",J150,0)</f>
        <v>0</v>
      </c>
      <c r="BH150" s="241">
        <f>IF(N150="sníž. přenesená",J150,0)</f>
        <v>0</v>
      </c>
      <c r="BI150" s="241">
        <f>IF(N150="nulová",J150,0)</f>
        <v>0</v>
      </c>
      <c r="BJ150" s="18" t="s">
        <v>84</v>
      </c>
      <c r="BK150" s="241">
        <f>ROUND(I150*H150,2)</f>
        <v>0</v>
      </c>
      <c r="BL150" s="18" t="s">
        <v>357</v>
      </c>
      <c r="BM150" s="240" t="s">
        <v>468</v>
      </c>
    </row>
    <row r="151" s="2" customFormat="1">
      <c r="A151" s="39"/>
      <c r="B151" s="40"/>
      <c r="C151" s="41"/>
      <c r="D151" s="242" t="s">
        <v>359</v>
      </c>
      <c r="E151" s="41"/>
      <c r="F151" s="243" t="s">
        <v>9138</v>
      </c>
      <c r="G151" s="41"/>
      <c r="H151" s="41"/>
      <c r="I151" s="244"/>
      <c r="J151" s="41"/>
      <c r="K151" s="41"/>
      <c r="L151" s="45"/>
      <c r="M151" s="245"/>
      <c r="N151" s="246"/>
      <c r="O151" s="92"/>
      <c r="P151" s="92"/>
      <c r="Q151" s="92"/>
      <c r="R151" s="92"/>
      <c r="S151" s="92"/>
      <c r="T151" s="93"/>
      <c r="U151" s="39"/>
      <c r="V151" s="39"/>
      <c r="W151" s="39"/>
      <c r="X151" s="39"/>
      <c r="Y151" s="39"/>
      <c r="Z151" s="39"/>
      <c r="AA151" s="39"/>
      <c r="AB151" s="39"/>
      <c r="AC151" s="39"/>
      <c r="AD151" s="39"/>
      <c r="AE151" s="39"/>
      <c r="AT151" s="18" t="s">
        <v>359</v>
      </c>
      <c r="AU151" s="18" t="s">
        <v>86</v>
      </c>
    </row>
    <row r="152" s="13" customFormat="1">
      <c r="A152" s="13"/>
      <c r="B152" s="247"/>
      <c r="C152" s="248"/>
      <c r="D152" s="242" t="s">
        <v>361</v>
      </c>
      <c r="E152" s="249" t="s">
        <v>1</v>
      </c>
      <c r="F152" s="250" t="s">
        <v>9139</v>
      </c>
      <c r="G152" s="248"/>
      <c r="H152" s="251">
        <v>30</v>
      </c>
      <c r="I152" s="252"/>
      <c r="J152" s="248"/>
      <c r="K152" s="248"/>
      <c r="L152" s="253"/>
      <c r="M152" s="254"/>
      <c r="N152" s="255"/>
      <c r="O152" s="255"/>
      <c r="P152" s="255"/>
      <c r="Q152" s="255"/>
      <c r="R152" s="255"/>
      <c r="S152" s="255"/>
      <c r="T152" s="256"/>
      <c r="U152" s="13"/>
      <c r="V152" s="13"/>
      <c r="W152" s="13"/>
      <c r="X152" s="13"/>
      <c r="Y152" s="13"/>
      <c r="Z152" s="13"/>
      <c r="AA152" s="13"/>
      <c r="AB152" s="13"/>
      <c r="AC152" s="13"/>
      <c r="AD152" s="13"/>
      <c r="AE152" s="13"/>
      <c r="AT152" s="257" t="s">
        <v>361</v>
      </c>
      <c r="AU152" s="257" t="s">
        <v>86</v>
      </c>
      <c r="AV152" s="13" t="s">
        <v>86</v>
      </c>
      <c r="AW152" s="13" t="s">
        <v>32</v>
      </c>
      <c r="AX152" s="13" t="s">
        <v>76</v>
      </c>
      <c r="AY152" s="257" t="s">
        <v>350</v>
      </c>
    </row>
    <row r="153" s="14" customFormat="1">
      <c r="A153" s="14"/>
      <c r="B153" s="258"/>
      <c r="C153" s="259"/>
      <c r="D153" s="242" t="s">
        <v>361</v>
      </c>
      <c r="E153" s="260" t="s">
        <v>1</v>
      </c>
      <c r="F153" s="261" t="s">
        <v>364</v>
      </c>
      <c r="G153" s="259"/>
      <c r="H153" s="262">
        <v>30</v>
      </c>
      <c r="I153" s="263"/>
      <c r="J153" s="259"/>
      <c r="K153" s="259"/>
      <c r="L153" s="264"/>
      <c r="M153" s="265"/>
      <c r="N153" s="266"/>
      <c r="O153" s="266"/>
      <c r="P153" s="266"/>
      <c r="Q153" s="266"/>
      <c r="R153" s="266"/>
      <c r="S153" s="266"/>
      <c r="T153" s="267"/>
      <c r="U153" s="14"/>
      <c r="V153" s="14"/>
      <c r="W153" s="14"/>
      <c r="X153" s="14"/>
      <c r="Y153" s="14"/>
      <c r="Z153" s="14"/>
      <c r="AA153" s="14"/>
      <c r="AB153" s="14"/>
      <c r="AC153" s="14"/>
      <c r="AD153" s="14"/>
      <c r="AE153" s="14"/>
      <c r="AT153" s="268" t="s">
        <v>361</v>
      </c>
      <c r="AU153" s="268" t="s">
        <v>86</v>
      </c>
      <c r="AV153" s="14" t="s">
        <v>357</v>
      </c>
      <c r="AW153" s="14" t="s">
        <v>32</v>
      </c>
      <c r="AX153" s="14" t="s">
        <v>84</v>
      </c>
      <c r="AY153" s="268" t="s">
        <v>350</v>
      </c>
    </row>
    <row r="154" s="2" customFormat="1" ht="37.8" customHeight="1">
      <c r="A154" s="39"/>
      <c r="B154" s="40"/>
      <c r="C154" s="229" t="s">
        <v>389</v>
      </c>
      <c r="D154" s="229" t="s">
        <v>352</v>
      </c>
      <c r="E154" s="230" t="s">
        <v>9140</v>
      </c>
      <c r="F154" s="231" t="s">
        <v>9141</v>
      </c>
      <c r="G154" s="232" t="s">
        <v>551</v>
      </c>
      <c r="H154" s="233">
        <v>30</v>
      </c>
      <c r="I154" s="234"/>
      <c r="J154" s="235">
        <f>ROUND(I154*H154,2)</f>
        <v>0</v>
      </c>
      <c r="K154" s="231" t="s">
        <v>385</v>
      </c>
      <c r="L154" s="45"/>
      <c r="M154" s="236" t="s">
        <v>1</v>
      </c>
      <c r="N154" s="237" t="s">
        <v>41</v>
      </c>
      <c r="O154" s="92"/>
      <c r="P154" s="238">
        <f>O154*H154</f>
        <v>0</v>
      </c>
      <c r="Q154" s="238">
        <v>0</v>
      </c>
      <c r="R154" s="238">
        <f>Q154*H154</f>
        <v>0</v>
      </c>
      <c r="S154" s="238">
        <v>0</v>
      </c>
      <c r="T154" s="239">
        <f>S154*H154</f>
        <v>0</v>
      </c>
      <c r="U154" s="39"/>
      <c r="V154" s="39"/>
      <c r="W154" s="39"/>
      <c r="X154" s="39"/>
      <c r="Y154" s="39"/>
      <c r="Z154" s="39"/>
      <c r="AA154" s="39"/>
      <c r="AB154" s="39"/>
      <c r="AC154" s="39"/>
      <c r="AD154" s="39"/>
      <c r="AE154" s="39"/>
      <c r="AR154" s="240" t="s">
        <v>357</v>
      </c>
      <c r="AT154" s="240" t="s">
        <v>352</v>
      </c>
      <c r="AU154" s="240" t="s">
        <v>86</v>
      </c>
      <c r="AY154" s="18" t="s">
        <v>350</v>
      </c>
      <c r="BE154" s="241">
        <f>IF(N154="základní",J154,0)</f>
        <v>0</v>
      </c>
      <c r="BF154" s="241">
        <f>IF(N154="snížená",J154,0)</f>
        <v>0</v>
      </c>
      <c r="BG154" s="241">
        <f>IF(N154="zákl. přenesená",J154,0)</f>
        <v>0</v>
      </c>
      <c r="BH154" s="241">
        <f>IF(N154="sníž. přenesená",J154,0)</f>
        <v>0</v>
      </c>
      <c r="BI154" s="241">
        <f>IF(N154="nulová",J154,0)</f>
        <v>0</v>
      </c>
      <c r="BJ154" s="18" t="s">
        <v>84</v>
      </c>
      <c r="BK154" s="241">
        <f>ROUND(I154*H154,2)</f>
        <v>0</v>
      </c>
      <c r="BL154" s="18" t="s">
        <v>357</v>
      </c>
      <c r="BM154" s="240" t="s">
        <v>480</v>
      </c>
    </row>
    <row r="155" s="2" customFormat="1">
      <c r="A155" s="39"/>
      <c r="B155" s="40"/>
      <c r="C155" s="41"/>
      <c r="D155" s="242" t="s">
        <v>359</v>
      </c>
      <c r="E155" s="41"/>
      <c r="F155" s="243" t="s">
        <v>9141</v>
      </c>
      <c r="G155" s="41"/>
      <c r="H155" s="41"/>
      <c r="I155" s="244"/>
      <c r="J155" s="41"/>
      <c r="K155" s="41"/>
      <c r="L155" s="45"/>
      <c r="M155" s="245"/>
      <c r="N155" s="246"/>
      <c r="O155" s="92"/>
      <c r="P155" s="92"/>
      <c r="Q155" s="92"/>
      <c r="R155" s="92"/>
      <c r="S155" s="92"/>
      <c r="T155" s="93"/>
      <c r="U155" s="39"/>
      <c r="V155" s="39"/>
      <c r="W155" s="39"/>
      <c r="X155" s="39"/>
      <c r="Y155" s="39"/>
      <c r="Z155" s="39"/>
      <c r="AA155" s="39"/>
      <c r="AB155" s="39"/>
      <c r="AC155" s="39"/>
      <c r="AD155" s="39"/>
      <c r="AE155" s="39"/>
      <c r="AT155" s="18" t="s">
        <v>359</v>
      </c>
      <c r="AU155" s="18" t="s">
        <v>86</v>
      </c>
    </row>
    <row r="156" s="2" customFormat="1" ht="44.25" customHeight="1">
      <c r="A156" s="39"/>
      <c r="B156" s="40"/>
      <c r="C156" s="229" t="s">
        <v>456</v>
      </c>
      <c r="D156" s="229" t="s">
        <v>352</v>
      </c>
      <c r="E156" s="230" t="s">
        <v>9142</v>
      </c>
      <c r="F156" s="231" t="s">
        <v>9143</v>
      </c>
      <c r="G156" s="232" t="s">
        <v>374</v>
      </c>
      <c r="H156" s="233">
        <v>8</v>
      </c>
      <c r="I156" s="234"/>
      <c r="J156" s="235">
        <f>ROUND(I156*H156,2)</f>
        <v>0</v>
      </c>
      <c r="K156" s="231" t="s">
        <v>385</v>
      </c>
      <c r="L156" s="45"/>
      <c r="M156" s="236" t="s">
        <v>1</v>
      </c>
      <c r="N156" s="237" t="s">
        <v>41</v>
      </c>
      <c r="O156" s="92"/>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357</v>
      </c>
      <c r="AT156" s="240" t="s">
        <v>352</v>
      </c>
      <c r="AU156" s="240" t="s">
        <v>86</v>
      </c>
      <c r="AY156" s="18" t="s">
        <v>350</v>
      </c>
      <c r="BE156" s="241">
        <f>IF(N156="základní",J156,0)</f>
        <v>0</v>
      </c>
      <c r="BF156" s="241">
        <f>IF(N156="snížená",J156,0)</f>
        <v>0</v>
      </c>
      <c r="BG156" s="241">
        <f>IF(N156="zákl. přenesená",J156,0)</f>
        <v>0</v>
      </c>
      <c r="BH156" s="241">
        <f>IF(N156="sníž. přenesená",J156,0)</f>
        <v>0</v>
      </c>
      <c r="BI156" s="241">
        <f>IF(N156="nulová",J156,0)</f>
        <v>0</v>
      </c>
      <c r="BJ156" s="18" t="s">
        <v>84</v>
      </c>
      <c r="BK156" s="241">
        <f>ROUND(I156*H156,2)</f>
        <v>0</v>
      </c>
      <c r="BL156" s="18" t="s">
        <v>357</v>
      </c>
      <c r="BM156" s="240" t="s">
        <v>494</v>
      </c>
    </row>
    <row r="157" s="2" customFormat="1">
      <c r="A157" s="39"/>
      <c r="B157" s="40"/>
      <c r="C157" s="41"/>
      <c r="D157" s="242" t="s">
        <v>359</v>
      </c>
      <c r="E157" s="41"/>
      <c r="F157" s="243" t="s">
        <v>9143</v>
      </c>
      <c r="G157" s="41"/>
      <c r="H157" s="41"/>
      <c r="I157" s="244"/>
      <c r="J157" s="41"/>
      <c r="K157" s="41"/>
      <c r="L157" s="45"/>
      <c r="M157" s="245"/>
      <c r="N157" s="246"/>
      <c r="O157" s="92"/>
      <c r="P157" s="92"/>
      <c r="Q157" s="92"/>
      <c r="R157" s="92"/>
      <c r="S157" s="92"/>
      <c r="T157" s="93"/>
      <c r="U157" s="39"/>
      <c r="V157" s="39"/>
      <c r="W157" s="39"/>
      <c r="X157" s="39"/>
      <c r="Y157" s="39"/>
      <c r="Z157" s="39"/>
      <c r="AA157" s="39"/>
      <c r="AB157" s="39"/>
      <c r="AC157" s="39"/>
      <c r="AD157" s="39"/>
      <c r="AE157" s="39"/>
      <c r="AT157" s="18" t="s">
        <v>359</v>
      </c>
      <c r="AU157" s="18" t="s">
        <v>86</v>
      </c>
    </row>
    <row r="158" s="15" customFormat="1">
      <c r="A158" s="15"/>
      <c r="B158" s="269"/>
      <c r="C158" s="270"/>
      <c r="D158" s="242" t="s">
        <v>361</v>
      </c>
      <c r="E158" s="271" t="s">
        <v>1</v>
      </c>
      <c r="F158" s="272" t="s">
        <v>9144</v>
      </c>
      <c r="G158" s="270"/>
      <c r="H158" s="271" t="s">
        <v>1</v>
      </c>
      <c r="I158" s="273"/>
      <c r="J158" s="270"/>
      <c r="K158" s="270"/>
      <c r="L158" s="274"/>
      <c r="M158" s="275"/>
      <c r="N158" s="276"/>
      <c r="O158" s="276"/>
      <c r="P158" s="276"/>
      <c r="Q158" s="276"/>
      <c r="R158" s="276"/>
      <c r="S158" s="276"/>
      <c r="T158" s="277"/>
      <c r="U158" s="15"/>
      <c r="V158" s="15"/>
      <c r="W158" s="15"/>
      <c r="X158" s="15"/>
      <c r="Y158" s="15"/>
      <c r="Z158" s="15"/>
      <c r="AA158" s="15"/>
      <c r="AB158" s="15"/>
      <c r="AC158" s="15"/>
      <c r="AD158" s="15"/>
      <c r="AE158" s="15"/>
      <c r="AT158" s="278" t="s">
        <v>361</v>
      </c>
      <c r="AU158" s="278" t="s">
        <v>86</v>
      </c>
      <c r="AV158" s="15" t="s">
        <v>84</v>
      </c>
      <c r="AW158" s="15" t="s">
        <v>32</v>
      </c>
      <c r="AX158" s="15" t="s">
        <v>76</v>
      </c>
      <c r="AY158" s="278" t="s">
        <v>350</v>
      </c>
    </row>
    <row r="159" s="13" customFormat="1">
      <c r="A159" s="13"/>
      <c r="B159" s="247"/>
      <c r="C159" s="248"/>
      <c r="D159" s="242" t="s">
        <v>361</v>
      </c>
      <c r="E159" s="249" t="s">
        <v>1</v>
      </c>
      <c r="F159" s="250" t="s">
        <v>8766</v>
      </c>
      <c r="G159" s="248"/>
      <c r="H159" s="251">
        <v>6</v>
      </c>
      <c r="I159" s="252"/>
      <c r="J159" s="248"/>
      <c r="K159" s="248"/>
      <c r="L159" s="253"/>
      <c r="M159" s="254"/>
      <c r="N159" s="255"/>
      <c r="O159" s="255"/>
      <c r="P159" s="255"/>
      <c r="Q159" s="255"/>
      <c r="R159" s="255"/>
      <c r="S159" s="255"/>
      <c r="T159" s="256"/>
      <c r="U159" s="13"/>
      <c r="V159" s="13"/>
      <c r="W159" s="13"/>
      <c r="X159" s="13"/>
      <c r="Y159" s="13"/>
      <c r="Z159" s="13"/>
      <c r="AA159" s="13"/>
      <c r="AB159" s="13"/>
      <c r="AC159" s="13"/>
      <c r="AD159" s="13"/>
      <c r="AE159" s="13"/>
      <c r="AT159" s="257" t="s">
        <v>361</v>
      </c>
      <c r="AU159" s="257" t="s">
        <v>86</v>
      </c>
      <c r="AV159" s="13" t="s">
        <v>86</v>
      </c>
      <c r="AW159" s="13" t="s">
        <v>32</v>
      </c>
      <c r="AX159" s="13" t="s">
        <v>76</v>
      </c>
      <c r="AY159" s="257" t="s">
        <v>350</v>
      </c>
    </row>
    <row r="160" s="15" customFormat="1">
      <c r="A160" s="15"/>
      <c r="B160" s="269"/>
      <c r="C160" s="270"/>
      <c r="D160" s="242" t="s">
        <v>361</v>
      </c>
      <c r="E160" s="271" t="s">
        <v>1</v>
      </c>
      <c r="F160" s="272" t="s">
        <v>9145</v>
      </c>
      <c r="G160" s="270"/>
      <c r="H160" s="271" t="s">
        <v>1</v>
      </c>
      <c r="I160" s="273"/>
      <c r="J160" s="270"/>
      <c r="K160" s="270"/>
      <c r="L160" s="274"/>
      <c r="M160" s="275"/>
      <c r="N160" s="276"/>
      <c r="O160" s="276"/>
      <c r="P160" s="276"/>
      <c r="Q160" s="276"/>
      <c r="R160" s="276"/>
      <c r="S160" s="276"/>
      <c r="T160" s="277"/>
      <c r="U160" s="15"/>
      <c r="V160" s="15"/>
      <c r="W160" s="15"/>
      <c r="X160" s="15"/>
      <c r="Y160" s="15"/>
      <c r="Z160" s="15"/>
      <c r="AA160" s="15"/>
      <c r="AB160" s="15"/>
      <c r="AC160" s="15"/>
      <c r="AD160" s="15"/>
      <c r="AE160" s="15"/>
      <c r="AT160" s="278" t="s">
        <v>361</v>
      </c>
      <c r="AU160" s="278" t="s">
        <v>86</v>
      </c>
      <c r="AV160" s="15" t="s">
        <v>84</v>
      </c>
      <c r="AW160" s="15" t="s">
        <v>32</v>
      </c>
      <c r="AX160" s="15" t="s">
        <v>76</v>
      </c>
      <c r="AY160" s="278" t="s">
        <v>350</v>
      </c>
    </row>
    <row r="161" s="13" customFormat="1">
      <c r="A161" s="13"/>
      <c r="B161" s="247"/>
      <c r="C161" s="248"/>
      <c r="D161" s="242" t="s">
        <v>361</v>
      </c>
      <c r="E161" s="249" t="s">
        <v>1</v>
      </c>
      <c r="F161" s="250" t="s">
        <v>8775</v>
      </c>
      <c r="G161" s="248"/>
      <c r="H161" s="251">
        <v>2</v>
      </c>
      <c r="I161" s="252"/>
      <c r="J161" s="248"/>
      <c r="K161" s="248"/>
      <c r="L161" s="253"/>
      <c r="M161" s="254"/>
      <c r="N161" s="255"/>
      <c r="O161" s="255"/>
      <c r="P161" s="255"/>
      <c r="Q161" s="255"/>
      <c r="R161" s="255"/>
      <c r="S161" s="255"/>
      <c r="T161" s="256"/>
      <c r="U161" s="13"/>
      <c r="V161" s="13"/>
      <c r="W161" s="13"/>
      <c r="X161" s="13"/>
      <c r="Y161" s="13"/>
      <c r="Z161" s="13"/>
      <c r="AA161" s="13"/>
      <c r="AB161" s="13"/>
      <c r="AC161" s="13"/>
      <c r="AD161" s="13"/>
      <c r="AE161" s="13"/>
      <c r="AT161" s="257" t="s">
        <v>361</v>
      </c>
      <c r="AU161" s="257" t="s">
        <v>86</v>
      </c>
      <c r="AV161" s="13" t="s">
        <v>86</v>
      </c>
      <c r="AW161" s="13" t="s">
        <v>32</v>
      </c>
      <c r="AX161" s="13" t="s">
        <v>76</v>
      </c>
      <c r="AY161" s="257" t="s">
        <v>350</v>
      </c>
    </row>
    <row r="162" s="14" customFormat="1">
      <c r="A162" s="14"/>
      <c r="B162" s="258"/>
      <c r="C162" s="259"/>
      <c r="D162" s="242" t="s">
        <v>361</v>
      </c>
      <c r="E162" s="260" t="s">
        <v>1</v>
      </c>
      <c r="F162" s="261" t="s">
        <v>364</v>
      </c>
      <c r="G162" s="259"/>
      <c r="H162" s="262">
        <v>8</v>
      </c>
      <c r="I162" s="263"/>
      <c r="J162" s="259"/>
      <c r="K162" s="259"/>
      <c r="L162" s="264"/>
      <c r="M162" s="265"/>
      <c r="N162" s="266"/>
      <c r="O162" s="266"/>
      <c r="P162" s="266"/>
      <c r="Q162" s="266"/>
      <c r="R162" s="266"/>
      <c r="S162" s="266"/>
      <c r="T162" s="267"/>
      <c r="U162" s="14"/>
      <c r="V162" s="14"/>
      <c r="W162" s="14"/>
      <c r="X162" s="14"/>
      <c r="Y162" s="14"/>
      <c r="Z162" s="14"/>
      <c r="AA162" s="14"/>
      <c r="AB162" s="14"/>
      <c r="AC162" s="14"/>
      <c r="AD162" s="14"/>
      <c r="AE162" s="14"/>
      <c r="AT162" s="268" t="s">
        <v>361</v>
      </c>
      <c r="AU162" s="268" t="s">
        <v>86</v>
      </c>
      <c r="AV162" s="14" t="s">
        <v>357</v>
      </c>
      <c r="AW162" s="14" t="s">
        <v>32</v>
      </c>
      <c r="AX162" s="14" t="s">
        <v>84</v>
      </c>
      <c r="AY162" s="268" t="s">
        <v>350</v>
      </c>
    </row>
    <row r="163" s="2" customFormat="1" ht="37.8" customHeight="1">
      <c r="A163" s="39"/>
      <c r="B163" s="40"/>
      <c r="C163" s="229" t="s">
        <v>462</v>
      </c>
      <c r="D163" s="229" t="s">
        <v>352</v>
      </c>
      <c r="E163" s="230" t="s">
        <v>9146</v>
      </c>
      <c r="F163" s="231" t="s">
        <v>9147</v>
      </c>
      <c r="G163" s="232" t="s">
        <v>374</v>
      </c>
      <c r="H163" s="233">
        <v>2</v>
      </c>
      <c r="I163" s="234"/>
      <c r="J163" s="235">
        <f>ROUND(I163*H163,2)</f>
        <v>0</v>
      </c>
      <c r="K163" s="231" t="s">
        <v>385</v>
      </c>
      <c r="L163" s="45"/>
      <c r="M163" s="236" t="s">
        <v>1</v>
      </c>
      <c r="N163" s="237" t="s">
        <v>41</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357</v>
      </c>
      <c r="AT163" s="240" t="s">
        <v>352</v>
      </c>
      <c r="AU163" s="240" t="s">
        <v>86</v>
      </c>
      <c r="AY163" s="18" t="s">
        <v>350</v>
      </c>
      <c r="BE163" s="241">
        <f>IF(N163="základní",J163,0)</f>
        <v>0</v>
      </c>
      <c r="BF163" s="241">
        <f>IF(N163="snížená",J163,0)</f>
        <v>0</v>
      </c>
      <c r="BG163" s="241">
        <f>IF(N163="zákl. přenesená",J163,0)</f>
        <v>0</v>
      </c>
      <c r="BH163" s="241">
        <f>IF(N163="sníž. přenesená",J163,0)</f>
        <v>0</v>
      </c>
      <c r="BI163" s="241">
        <f>IF(N163="nulová",J163,0)</f>
        <v>0</v>
      </c>
      <c r="BJ163" s="18" t="s">
        <v>84</v>
      </c>
      <c r="BK163" s="241">
        <f>ROUND(I163*H163,2)</f>
        <v>0</v>
      </c>
      <c r="BL163" s="18" t="s">
        <v>357</v>
      </c>
      <c r="BM163" s="240" t="s">
        <v>512</v>
      </c>
    </row>
    <row r="164" s="2" customFormat="1">
      <c r="A164" s="39"/>
      <c r="B164" s="40"/>
      <c r="C164" s="41"/>
      <c r="D164" s="242" t="s">
        <v>359</v>
      </c>
      <c r="E164" s="41"/>
      <c r="F164" s="243" t="s">
        <v>9147</v>
      </c>
      <c r="G164" s="41"/>
      <c r="H164" s="41"/>
      <c r="I164" s="244"/>
      <c r="J164" s="41"/>
      <c r="K164" s="41"/>
      <c r="L164" s="45"/>
      <c r="M164" s="245"/>
      <c r="N164" s="246"/>
      <c r="O164" s="92"/>
      <c r="P164" s="92"/>
      <c r="Q164" s="92"/>
      <c r="R164" s="92"/>
      <c r="S164" s="92"/>
      <c r="T164" s="93"/>
      <c r="U164" s="39"/>
      <c r="V164" s="39"/>
      <c r="W164" s="39"/>
      <c r="X164" s="39"/>
      <c r="Y164" s="39"/>
      <c r="Z164" s="39"/>
      <c r="AA164" s="39"/>
      <c r="AB164" s="39"/>
      <c r="AC164" s="39"/>
      <c r="AD164" s="39"/>
      <c r="AE164" s="39"/>
      <c r="AT164" s="18" t="s">
        <v>359</v>
      </c>
      <c r="AU164" s="18" t="s">
        <v>86</v>
      </c>
    </row>
    <row r="165" s="13" customFormat="1">
      <c r="A165" s="13"/>
      <c r="B165" s="247"/>
      <c r="C165" s="248"/>
      <c r="D165" s="242" t="s">
        <v>361</v>
      </c>
      <c r="E165" s="249" t="s">
        <v>1</v>
      </c>
      <c r="F165" s="250" t="s">
        <v>8775</v>
      </c>
      <c r="G165" s="248"/>
      <c r="H165" s="251">
        <v>2</v>
      </c>
      <c r="I165" s="252"/>
      <c r="J165" s="248"/>
      <c r="K165" s="248"/>
      <c r="L165" s="253"/>
      <c r="M165" s="254"/>
      <c r="N165" s="255"/>
      <c r="O165" s="255"/>
      <c r="P165" s="255"/>
      <c r="Q165" s="255"/>
      <c r="R165" s="255"/>
      <c r="S165" s="255"/>
      <c r="T165" s="256"/>
      <c r="U165" s="13"/>
      <c r="V165" s="13"/>
      <c r="W165" s="13"/>
      <c r="X165" s="13"/>
      <c r="Y165" s="13"/>
      <c r="Z165" s="13"/>
      <c r="AA165" s="13"/>
      <c r="AB165" s="13"/>
      <c r="AC165" s="13"/>
      <c r="AD165" s="13"/>
      <c r="AE165" s="13"/>
      <c r="AT165" s="257" t="s">
        <v>361</v>
      </c>
      <c r="AU165" s="257" t="s">
        <v>86</v>
      </c>
      <c r="AV165" s="13" t="s">
        <v>86</v>
      </c>
      <c r="AW165" s="13" t="s">
        <v>32</v>
      </c>
      <c r="AX165" s="13" t="s">
        <v>76</v>
      </c>
      <c r="AY165" s="257" t="s">
        <v>350</v>
      </c>
    </row>
    <row r="166" s="14" customFormat="1">
      <c r="A166" s="14"/>
      <c r="B166" s="258"/>
      <c r="C166" s="259"/>
      <c r="D166" s="242" t="s">
        <v>361</v>
      </c>
      <c r="E166" s="260" t="s">
        <v>1</v>
      </c>
      <c r="F166" s="261" t="s">
        <v>364</v>
      </c>
      <c r="G166" s="259"/>
      <c r="H166" s="262">
        <v>2</v>
      </c>
      <c r="I166" s="263"/>
      <c r="J166" s="259"/>
      <c r="K166" s="259"/>
      <c r="L166" s="264"/>
      <c r="M166" s="265"/>
      <c r="N166" s="266"/>
      <c r="O166" s="266"/>
      <c r="P166" s="266"/>
      <c r="Q166" s="266"/>
      <c r="R166" s="266"/>
      <c r="S166" s="266"/>
      <c r="T166" s="267"/>
      <c r="U166" s="14"/>
      <c r="V166" s="14"/>
      <c r="W166" s="14"/>
      <c r="X166" s="14"/>
      <c r="Y166" s="14"/>
      <c r="Z166" s="14"/>
      <c r="AA166" s="14"/>
      <c r="AB166" s="14"/>
      <c r="AC166" s="14"/>
      <c r="AD166" s="14"/>
      <c r="AE166" s="14"/>
      <c r="AT166" s="268" t="s">
        <v>361</v>
      </c>
      <c r="AU166" s="268" t="s">
        <v>86</v>
      </c>
      <c r="AV166" s="14" t="s">
        <v>357</v>
      </c>
      <c r="AW166" s="14" t="s">
        <v>32</v>
      </c>
      <c r="AX166" s="14" t="s">
        <v>84</v>
      </c>
      <c r="AY166" s="268" t="s">
        <v>350</v>
      </c>
    </row>
    <row r="167" s="2" customFormat="1" ht="62.7" customHeight="1">
      <c r="A167" s="39"/>
      <c r="B167" s="40"/>
      <c r="C167" s="229" t="s">
        <v>468</v>
      </c>
      <c r="D167" s="229" t="s">
        <v>352</v>
      </c>
      <c r="E167" s="230" t="s">
        <v>9148</v>
      </c>
      <c r="F167" s="231" t="s">
        <v>9149</v>
      </c>
      <c r="G167" s="232" t="s">
        <v>374</v>
      </c>
      <c r="H167" s="233">
        <v>2</v>
      </c>
      <c r="I167" s="234"/>
      <c r="J167" s="235">
        <f>ROUND(I167*H167,2)</f>
        <v>0</v>
      </c>
      <c r="K167" s="231" t="s">
        <v>385</v>
      </c>
      <c r="L167" s="45"/>
      <c r="M167" s="236" t="s">
        <v>1</v>
      </c>
      <c r="N167" s="237" t="s">
        <v>41</v>
      </c>
      <c r="O167" s="92"/>
      <c r="P167" s="238">
        <f>O167*H167</f>
        <v>0</v>
      </c>
      <c r="Q167" s="238">
        <v>0</v>
      </c>
      <c r="R167" s="238">
        <f>Q167*H167</f>
        <v>0</v>
      </c>
      <c r="S167" s="238">
        <v>0</v>
      </c>
      <c r="T167" s="239">
        <f>S167*H167</f>
        <v>0</v>
      </c>
      <c r="U167" s="39"/>
      <c r="V167" s="39"/>
      <c r="W167" s="39"/>
      <c r="X167" s="39"/>
      <c r="Y167" s="39"/>
      <c r="Z167" s="39"/>
      <c r="AA167" s="39"/>
      <c r="AB167" s="39"/>
      <c r="AC167" s="39"/>
      <c r="AD167" s="39"/>
      <c r="AE167" s="39"/>
      <c r="AR167" s="240" t="s">
        <v>357</v>
      </c>
      <c r="AT167" s="240" t="s">
        <v>352</v>
      </c>
      <c r="AU167" s="240" t="s">
        <v>86</v>
      </c>
      <c r="AY167" s="18" t="s">
        <v>350</v>
      </c>
      <c r="BE167" s="241">
        <f>IF(N167="základní",J167,0)</f>
        <v>0</v>
      </c>
      <c r="BF167" s="241">
        <f>IF(N167="snížená",J167,0)</f>
        <v>0</v>
      </c>
      <c r="BG167" s="241">
        <f>IF(N167="zákl. přenesená",J167,0)</f>
        <v>0</v>
      </c>
      <c r="BH167" s="241">
        <f>IF(N167="sníž. přenesená",J167,0)</f>
        <v>0</v>
      </c>
      <c r="BI167" s="241">
        <f>IF(N167="nulová",J167,0)</f>
        <v>0</v>
      </c>
      <c r="BJ167" s="18" t="s">
        <v>84</v>
      </c>
      <c r="BK167" s="241">
        <f>ROUND(I167*H167,2)</f>
        <v>0</v>
      </c>
      <c r="BL167" s="18" t="s">
        <v>357</v>
      </c>
      <c r="BM167" s="240" t="s">
        <v>530</v>
      </c>
    </row>
    <row r="168" s="2" customFormat="1">
      <c r="A168" s="39"/>
      <c r="B168" s="40"/>
      <c r="C168" s="41"/>
      <c r="D168" s="242" t="s">
        <v>359</v>
      </c>
      <c r="E168" s="41"/>
      <c r="F168" s="243" t="s">
        <v>9149</v>
      </c>
      <c r="G168" s="41"/>
      <c r="H168" s="41"/>
      <c r="I168" s="244"/>
      <c r="J168" s="41"/>
      <c r="K168" s="41"/>
      <c r="L168" s="45"/>
      <c r="M168" s="245"/>
      <c r="N168" s="246"/>
      <c r="O168" s="92"/>
      <c r="P168" s="92"/>
      <c r="Q168" s="92"/>
      <c r="R168" s="92"/>
      <c r="S168" s="92"/>
      <c r="T168" s="93"/>
      <c r="U168" s="39"/>
      <c r="V168" s="39"/>
      <c r="W168" s="39"/>
      <c r="X168" s="39"/>
      <c r="Y168" s="39"/>
      <c r="Z168" s="39"/>
      <c r="AA168" s="39"/>
      <c r="AB168" s="39"/>
      <c r="AC168" s="39"/>
      <c r="AD168" s="39"/>
      <c r="AE168" s="39"/>
      <c r="AT168" s="18" t="s">
        <v>359</v>
      </c>
      <c r="AU168" s="18" t="s">
        <v>86</v>
      </c>
    </row>
    <row r="169" s="13" customFormat="1">
      <c r="A169" s="13"/>
      <c r="B169" s="247"/>
      <c r="C169" s="248"/>
      <c r="D169" s="242" t="s">
        <v>361</v>
      </c>
      <c r="E169" s="249" t="s">
        <v>1</v>
      </c>
      <c r="F169" s="250" t="s">
        <v>8775</v>
      </c>
      <c r="G169" s="248"/>
      <c r="H169" s="251">
        <v>2</v>
      </c>
      <c r="I169" s="252"/>
      <c r="J169" s="248"/>
      <c r="K169" s="248"/>
      <c r="L169" s="253"/>
      <c r="M169" s="254"/>
      <c r="N169" s="255"/>
      <c r="O169" s="255"/>
      <c r="P169" s="255"/>
      <c r="Q169" s="255"/>
      <c r="R169" s="255"/>
      <c r="S169" s="255"/>
      <c r="T169" s="256"/>
      <c r="U169" s="13"/>
      <c r="V169" s="13"/>
      <c r="W169" s="13"/>
      <c r="X169" s="13"/>
      <c r="Y169" s="13"/>
      <c r="Z169" s="13"/>
      <c r="AA169" s="13"/>
      <c r="AB169" s="13"/>
      <c r="AC169" s="13"/>
      <c r="AD169" s="13"/>
      <c r="AE169" s="13"/>
      <c r="AT169" s="257" t="s">
        <v>361</v>
      </c>
      <c r="AU169" s="257" t="s">
        <v>86</v>
      </c>
      <c r="AV169" s="13" t="s">
        <v>86</v>
      </c>
      <c r="AW169" s="13" t="s">
        <v>32</v>
      </c>
      <c r="AX169" s="13" t="s">
        <v>76</v>
      </c>
      <c r="AY169" s="257" t="s">
        <v>350</v>
      </c>
    </row>
    <row r="170" s="14" customFormat="1">
      <c r="A170" s="14"/>
      <c r="B170" s="258"/>
      <c r="C170" s="259"/>
      <c r="D170" s="242" t="s">
        <v>361</v>
      </c>
      <c r="E170" s="260" t="s">
        <v>1</v>
      </c>
      <c r="F170" s="261" t="s">
        <v>364</v>
      </c>
      <c r="G170" s="259"/>
      <c r="H170" s="262">
        <v>2</v>
      </c>
      <c r="I170" s="263"/>
      <c r="J170" s="259"/>
      <c r="K170" s="259"/>
      <c r="L170" s="264"/>
      <c r="M170" s="265"/>
      <c r="N170" s="266"/>
      <c r="O170" s="266"/>
      <c r="P170" s="266"/>
      <c r="Q170" s="266"/>
      <c r="R170" s="266"/>
      <c r="S170" s="266"/>
      <c r="T170" s="267"/>
      <c r="U170" s="14"/>
      <c r="V170" s="14"/>
      <c r="W170" s="14"/>
      <c r="X170" s="14"/>
      <c r="Y170" s="14"/>
      <c r="Z170" s="14"/>
      <c r="AA170" s="14"/>
      <c r="AB170" s="14"/>
      <c r="AC170" s="14"/>
      <c r="AD170" s="14"/>
      <c r="AE170" s="14"/>
      <c r="AT170" s="268" t="s">
        <v>361</v>
      </c>
      <c r="AU170" s="268" t="s">
        <v>86</v>
      </c>
      <c r="AV170" s="14" t="s">
        <v>357</v>
      </c>
      <c r="AW170" s="14" t="s">
        <v>32</v>
      </c>
      <c r="AX170" s="14" t="s">
        <v>84</v>
      </c>
      <c r="AY170" s="268" t="s">
        <v>350</v>
      </c>
    </row>
    <row r="171" s="2" customFormat="1" ht="44.25" customHeight="1">
      <c r="A171" s="39"/>
      <c r="B171" s="40"/>
      <c r="C171" s="229" t="s">
        <v>474</v>
      </c>
      <c r="D171" s="229" t="s">
        <v>352</v>
      </c>
      <c r="E171" s="230" t="s">
        <v>481</v>
      </c>
      <c r="F171" s="231" t="s">
        <v>485</v>
      </c>
      <c r="G171" s="232" t="s">
        <v>483</v>
      </c>
      <c r="H171" s="233">
        <v>3.6000000000000001</v>
      </c>
      <c r="I171" s="234"/>
      <c r="J171" s="235">
        <f>ROUND(I171*H171,2)</f>
        <v>0</v>
      </c>
      <c r="K171" s="231" t="s">
        <v>385</v>
      </c>
      <c r="L171" s="45"/>
      <c r="M171" s="236" t="s">
        <v>1</v>
      </c>
      <c r="N171" s="237" t="s">
        <v>41</v>
      </c>
      <c r="O171" s="92"/>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357</v>
      </c>
      <c r="AT171" s="240" t="s">
        <v>352</v>
      </c>
      <c r="AU171" s="240" t="s">
        <v>86</v>
      </c>
      <c r="AY171" s="18" t="s">
        <v>350</v>
      </c>
      <c r="BE171" s="241">
        <f>IF(N171="základní",J171,0)</f>
        <v>0</v>
      </c>
      <c r="BF171" s="241">
        <f>IF(N171="snížená",J171,0)</f>
        <v>0</v>
      </c>
      <c r="BG171" s="241">
        <f>IF(N171="zákl. přenesená",J171,0)</f>
        <v>0</v>
      </c>
      <c r="BH171" s="241">
        <f>IF(N171="sníž. přenesená",J171,0)</f>
        <v>0</v>
      </c>
      <c r="BI171" s="241">
        <f>IF(N171="nulová",J171,0)</f>
        <v>0</v>
      </c>
      <c r="BJ171" s="18" t="s">
        <v>84</v>
      </c>
      <c r="BK171" s="241">
        <f>ROUND(I171*H171,2)</f>
        <v>0</v>
      </c>
      <c r="BL171" s="18" t="s">
        <v>357</v>
      </c>
      <c r="BM171" s="240" t="s">
        <v>548</v>
      </c>
    </row>
    <row r="172" s="2" customFormat="1">
      <c r="A172" s="39"/>
      <c r="B172" s="40"/>
      <c r="C172" s="41"/>
      <c r="D172" s="242" t="s">
        <v>359</v>
      </c>
      <c r="E172" s="41"/>
      <c r="F172" s="243" t="s">
        <v>485</v>
      </c>
      <c r="G172" s="41"/>
      <c r="H172" s="41"/>
      <c r="I172" s="244"/>
      <c r="J172" s="41"/>
      <c r="K172" s="41"/>
      <c r="L172" s="45"/>
      <c r="M172" s="245"/>
      <c r="N172" s="246"/>
      <c r="O172" s="92"/>
      <c r="P172" s="92"/>
      <c r="Q172" s="92"/>
      <c r="R172" s="92"/>
      <c r="S172" s="92"/>
      <c r="T172" s="93"/>
      <c r="U172" s="39"/>
      <c r="V172" s="39"/>
      <c r="W172" s="39"/>
      <c r="X172" s="39"/>
      <c r="Y172" s="39"/>
      <c r="Z172" s="39"/>
      <c r="AA172" s="39"/>
      <c r="AB172" s="39"/>
      <c r="AC172" s="39"/>
      <c r="AD172" s="39"/>
      <c r="AE172" s="39"/>
      <c r="AT172" s="18" t="s">
        <v>359</v>
      </c>
      <c r="AU172" s="18" t="s">
        <v>86</v>
      </c>
    </row>
    <row r="173" s="13" customFormat="1">
      <c r="A173" s="13"/>
      <c r="B173" s="247"/>
      <c r="C173" s="248"/>
      <c r="D173" s="242" t="s">
        <v>361</v>
      </c>
      <c r="E173" s="249" t="s">
        <v>1</v>
      </c>
      <c r="F173" s="250" t="s">
        <v>9150</v>
      </c>
      <c r="G173" s="248"/>
      <c r="H173" s="251">
        <v>3.6000000000000001</v>
      </c>
      <c r="I173" s="252"/>
      <c r="J173" s="248"/>
      <c r="K173" s="248"/>
      <c r="L173" s="253"/>
      <c r="M173" s="254"/>
      <c r="N173" s="255"/>
      <c r="O173" s="255"/>
      <c r="P173" s="255"/>
      <c r="Q173" s="255"/>
      <c r="R173" s="255"/>
      <c r="S173" s="255"/>
      <c r="T173" s="256"/>
      <c r="U173" s="13"/>
      <c r="V173" s="13"/>
      <c r="W173" s="13"/>
      <c r="X173" s="13"/>
      <c r="Y173" s="13"/>
      <c r="Z173" s="13"/>
      <c r="AA173" s="13"/>
      <c r="AB173" s="13"/>
      <c r="AC173" s="13"/>
      <c r="AD173" s="13"/>
      <c r="AE173" s="13"/>
      <c r="AT173" s="257" t="s">
        <v>361</v>
      </c>
      <c r="AU173" s="257" t="s">
        <v>86</v>
      </c>
      <c r="AV173" s="13" t="s">
        <v>86</v>
      </c>
      <c r="AW173" s="13" t="s">
        <v>32</v>
      </c>
      <c r="AX173" s="13" t="s">
        <v>76</v>
      </c>
      <c r="AY173" s="257" t="s">
        <v>350</v>
      </c>
    </row>
    <row r="174" s="14" customFormat="1">
      <c r="A174" s="14"/>
      <c r="B174" s="258"/>
      <c r="C174" s="259"/>
      <c r="D174" s="242" t="s">
        <v>361</v>
      </c>
      <c r="E174" s="260" t="s">
        <v>1</v>
      </c>
      <c r="F174" s="261" t="s">
        <v>364</v>
      </c>
      <c r="G174" s="259"/>
      <c r="H174" s="262">
        <v>3.6000000000000001</v>
      </c>
      <c r="I174" s="263"/>
      <c r="J174" s="259"/>
      <c r="K174" s="259"/>
      <c r="L174" s="264"/>
      <c r="M174" s="265"/>
      <c r="N174" s="266"/>
      <c r="O174" s="266"/>
      <c r="P174" s="266"/>
      <c r="Q174" s="266"/>
      <c r="R174" s="266"/>
      <c r="S174" s="266"/>
      <c r="T174" s="267"/>
      <c r="U174" s="14"/>
      <c r="V174" s="14"/>
      <c r="W174" s="14"/>
      <c r="X174" s="14"/>
      <c r="Y174" s="14"/>
      <c r="Z174" s="14"/>
      <c r="AA174" s="14"/>
      <c r="AB174" s="14"/>
      <c r="AC174" s="14"/>
      <c r="AD174" s="14"/>
      <c r="AE174" s="14"/>
      <c r="AT174" s="268" t="s">
        <v>361</v>
      </c>
      <c r="AU174" s="268" t="s">
        <v>86</v>
      </c>
      <c r="AV174" s="14" t="s">
        <v>357</v>
      </c>
      <c r="AW174" s="14" t="s">
        <v>32</v>
      </c>
      <c r="AX174" s="14" t="s">
        <v>84</v>
      </c>
      <c r="AY174" s="268" t="s">
        <v>350</v>
      </c>
    </row>
    <row r="175" s="2" customFormat="1" ht="44.25" customHeight="1">
      <c r="A175" s="39"/>
      <c r="B175" s="40"/>
      <c r="C175" s="229" t="s">
        <v>480</v>
      </c>
      <c r="D175" s="229" t="s">
        <v>352</v>
      </c>
      <c r="E175" s="230" t="s">
        <v>1337</v>
      </c>
      <c r="F175" s="231" t="s">
        <v>1340</v>
      </c>
      <c r="G175" s="232" t="s">
        <v>374</v>
      </c>
      <c r="H175" s="233">
        <v>4</v>
      </c>
      <c r="I175" s="234"/>
      <c r="J175" s="235">
        <f>ROUND(I175*H175,2)</f>
        <v>0</v>
      </c>
      <c r="K175" s="231" t="s">
        <v>385</v>
      </c>
      <c r="L175" s="45"/>
      <c r="M175" s="236" t="s">
        <v>1</v>
      </c>
      <c r="N175" s="237" t="s">
        <v>41</v>
      </c>
      <c r="O175" s="92"/>
      <c r="P175" s="238">
        <f>O175*H175</f>
        <v>0</v>
      </c>
      <c r="Q175" s="238">
        <v>0</v>
      </c>
      <c r="R175" s="238">
        <f>Q175*H175</f>
        <v>0</v>
      </c>
      <c r="S175" s="238">
        <v>0</v>
      </c>
      <c r="T175" s="239">
        <f>S175*H175</f>
        <v>0</v>
      </c>
      <c r="U175" s="39"/>
      <c r="V175" s="39"/>
      <c r="W175" s="39"/>
      <c r="X175" s="39"/>
      <c r="Y175" s="39"/>
      <c r="Z175" s="39"/>
      <c r="AA175" s="39"/>
      <c r="AB175" s="39"/>
      <c r="AC175" s="39"/>
      <c r="AD175" s="39"/>
      <c r="AE175" s="39"/>
      <c r="AR175" s="240" t="s">
        <v>357</v>
      </c>
      <c r="AT175" s="240" t="s">
        <v>352</v>
      </c>
      <c r="AU175" s="240" t="s">
        <v>86</v>
      </c>
      <c r="AY175" s="18" t="s">
        <v>350</v>
      </c>
      <c r="BE175" s="241">
        <f>IF(N175="základní",J175,0)</f>
        <v>0</v>
      </c>
      <c r="BF175" s="241">
        <f>IF(N175="snížená",J175,0)</f>
        <v>0</v>
      </c>
      <c r="BG175" s="241">
        <f>IF(N175="zákl. přenesená",J175,0)</f>
        <v>0</v>
      </c>
      <c r="BH175" s="241">
        <f>IF(N175="sníž. přenesená",J175,0)</f>
        <v>0</v>
      </c>
      <c r="BI175" s="241">
        <f>IF(N175="nulová",J175,0)</f>
        <v>0</v>
      </c>
      <c r="BJ175" s="18" t="s">
        <v>84</v>
      </c>
      <c r="BK175" s="241">
        <f>ROUND(I175*H175,2)</f>
        <v>0</v>
      </c>
      <c r="BL175" s="18" t="s">
        <v>357</v>
      </c>
      <c r="BM175" s="240" t="s">
        <v>563</v>
      </c>
    </row>
    <row r="176" s="2" customFormat="1">
      <c r="A176" s="39"/>
      <c r="B176" s="40"/>
      <c r="C176" s="41"/>
      <c r="D176" s="242" t="s">
        <v>359</v>
      </c>
      <c r="E176" s="41"/>
      <c r="F176" s="243" t="s">
        <v>1340</v>
      </c>
      <c r="G176" s="41"/>
      <c r="H176" s="41"/>
      <c r="I176" s="244"/>
      <c r="J176" s="41"/>
      <c r="K176" s="41"/>
      <c r="L176" s="45"/>
      <c r="M176" s="245"/>
      <c r="N176" s="246"/>
      <c r="O176" s="92"/>
      <c r="P176" s="92"/>
      <c r="Q176" s="92"/>
      <c r="R176" s="92"/>
      <c r="S176" s="92"/>
      <c r="T176" s="93"/>
      <c r="U176" s="39"/>
      <c r="V176" s="39"/>
      <c r="W176" s="39"/>
      <c r="X176" s="39"/>
      <c r="Y176" s="39"/>
      <c r="Z176" s="39"/>
      <c r="AA176" s="39"/>
      <c r="AB176" s="39"/>
      <c r="AC176" s="39"/>
      <c r="AD176" s="39"/>
      <c r="AE176" s="39"/>
      <c r="AT176" s="18" t="s">
        <v>359</v>
      </c>
      <c r="AU176" s="18" t="s">
        <v>86</v>
      </c>
    </row>
    <row r="177" s="15" customFormat="1">
      <c r="A177" s="15"/>
      <c r="B177" s="269"/>
      <c r="C177" s="270"/>
      <c r="D177" s="242" t="s">
        <v>361</v>
      </c>
      <c r="E177" s="271" t="s">
        <v>1</v>
      </c>
      <c r="F177" s="272" t="s">
        <v>9144</v>
      </c>
      <c r="G177" s="270"/>
      <c r="H177" s="271" t="s">
        <v>1</v>
      </c>
      <c r="I177" s="273"/>
      <c r="J177" s="270"/>
      <c r="K177" s="270"/>
      <c r="L177" s="274"/>
      <c r="M177" s="275"/>
      <c r="N177" s="276"/>
      <c r="O177" s="276"/>
      <c r="P177" s="276"/>
      <c r="Q177" s="276"/>
      <c r="R177" s="276"/>
      <c r="S177" s="276"/>
      <c r="T177" s="277"/>
      <c r="U177" s="15"/>
      <c r="V177" s="15"/>
      <c r="W177" s="15"/>
      <c r="X177" s="15"/>
      <c r="Y177" s="15"/>
      <c r="Z177" s="15"/>
      <c r="AA177" s="15"/>
      <c r="AB177" s="15"/>
      <c r="AC177" s="15"/>
      <c r="AD177" s="15"/>
      <c r="AE177" s="15"/>
      <c r="AT177" s="278" t="s">
        <v>361</v>
      </c>
      <c r="AU177" s="278" t="s">
        <v>86</v>
      </c>
      <c r="AV177" s="15" t="s">
        <v>84</v>
      </c>
      <c r="AW177" s="15" t="s">
        <v>32</v>
      </c>
      <c r="AX177" s="15" t="s">
        <v>76</v>
      </c>
      <c r="AY177" s="278" t="s">
        <v>350</v>
      </c>
    </row>
    <row r="178" s="13" customFormat="1">
      <c r="A178" s="13"/>
      <c r="B178" s="247"/>
      <c r="C178" s="248"/>
      <c r="D178" s="242" t="s">
        <v>361</v>
      </c>
      <c r="E178" s="249" t="s">
        <v>1</v>
      </c>
      <c r="F178" s="250" t="s">
        <v>9151</v>
      </c>
      <c r="G178" s="248"/>
      <c r="H178" s="251">
        <v>4</v>
      </c>
      <c r="I178" s="252"/>
      <c r="J178" s="248"/>
      <c r="K178" s="248"/>
      <c r="L178" s="253"/>
      <c r="M178" s="254"/>
      <c r="N178" s="255"/>
      <c r="O178" s="255"/>
      <c r="P178" s="255"/>
      <c r="Q178" s="255"/>
      <c r="R178" s="255"/>
      <c r="S178" s="255"/>
      <c r="T178" s="256"/>
      <c r="U178" s="13"/>
      <c r="V178" s="13"/>
      <c r="W178" s="13"/>
      <c r="X178" s="13"/>
      <c r="Y178" s="13"/>
      <c r="Z178" s="13"/>
      <c r="AA178" s="13"/>
      <c r="AB178" s="13"/>
      <c r="AC178" s="13"/>
      <c r="AD178" s="13"/>
      <c r="AE178" s="13"/>
      <c r="AT178" s="257" t="s">
        <v>361</v>
      </c>
      <c r="AU178" s="257" t="s">
        <v>86</v>
      </c>
      <c r="AV178" s="13" t="s">
        <v>86</v>
      </c>
      <c r="AW178" s="13" t="s">
        <v>32</v>
      </c>
      <c r="AX178" s="13" t="s">
        <v>76</v>
      </c>
      <c r="AY178" s="257" t="s">
        <v>350</v>
      </c>
    </row>
    <row r="179" s="14" customFormat="1">
      <c r="A179" s="14"/>
      <c r="B179" s="258"/>
      <c r="C179" s="259"/>
      <c r="D179" s="242" t="s">
        <v>361</v>
      </c>
      <c r="E179" s="260" t="s">
        <v>1</v>
      </c>
      <c r="F179" s="261" t="s">
        <v>364</v>
      </c>
      <c r="G179" s="259"/>
      <c r="H179" s="262">
        <v>4</v>
      </c>
      <c r="I179" s="263"/>
      <c r="J179" s="259"/>
      <c r="K179" s="259"/>
      <c r="L179" s="264"/>
      <c r="M179" s="265"/>
      <c r="N179" s="266"/>
      <c r="O179" s="266"/>
      <c r="P179" s="266"/>
      <c r="Q179" s="266"/>
      <c r="R179" s="266"/>
      <c r="S179" s="266"/>
      <c r="T179" s="267"/>
      <c r="U179" s="14"/>
      <c r="V179" s="14"/>
      <c r="W179" s="14"/>
      <c r="X179" s="14"/>
      <c r="Y179" s="14"/>
      <c r="Z179" s="14"/>
      <c r="AA179" s="14"/>
      <c r="AB179" s="14"/>
      <c r="AC179" s="14"/>
      <c r="AD179" s="14"/>
      <c r="AE179" s="14"/>
      <c r="AT179" s="268" t="s">
        <v>361</v>
      </c>
      <c r="AU179" s="268" t="s">
        <v>86</v>
      </c>
      <c r="AV179" s="14" t="s">
        <v>357</v>
      </c>
      <c r="AW179" s="14" t="s">
        <v>32</v>
      </c>
      <c r="AX179" s="14" t="s">
        <v>84</v>
      </c>
      <c r="AY179" s="268" t="s">
        <v>350</v>
      </c>
    </row>
    <row r="180" s="2" customFormat="1" ht="66.75" customHeight="1">
      <c r="A180" s="39"/>
      <c r="B180" s="40"/>
      <c r="C180" s="229" t="s">
        <v>487</v>
      </c>
      <c r="D180" s="229" t="s">
        <v>352</v>
      </c>
      <c r="E180" s="230" t="s">
        <v>8756</v>
      </c>
      <c r="F180" s="231" t="s">
        <v>8757</v>
      </c>
      <c r="G180" s="232" t="s">
        <v>374</v>
      </c>
      <c r="H180" s="233">
        <v>1.5</v>
      </c>
      <c r="I180" s="234"/>
      <c r="J180" s="235">
        <f>ROUND(I180*H180,2)</f>
        <v>0</v>
      </c>
      <c r="K180" s="231" t="s">
        <v>385</v>
      </c>
      <c r="L180" s="45"/>
      <c r="M180" s="236" t="s">
        <v>1</v>
      </c>
      <c r="N180" s="237" t="s">
        <v>41</v>
      </c>
      <c r="O180" s="92"/>
      <c r="P180" s="238">
        <f>O180*H180</f>
        <v>0</v>
      </c>
      <c r="Q180" s="238">
        <v>0</v>
      </c>
      <c r="R180" s="238">
        <f>Q180*H180</f>
        <v>0</v>
      </c>
      <c r="S180" s="238">
        <v>0</v>
      </c>
      <c r="T180" s="239">
        <f>S180*H180</f>
        <v>0</v>
      </c>
      <c r="U180" s="39"/>
      <c r="V180" s="39"/>
      <c r="W180" s="39"/>
      <c r="X180" s="39"/>
      <c r="Y180" s="39"/>
      <c r="Z180" s="39"/>
      <c r="AA180" s="39"/>
      <c r="AB180" s="39"/>
      <c r="AC180" s="39"/>
      <c r="AD180" s="39"/>
      <c r="AE180" s="39"/>
      <c r="AR180" s="240" t="s">
        <v>357</v>
      </c>
      <c r="AT180" s="240" t="s">
        <v>352</v>
      </c>
      <c r="AU180" s="240" t="s">
        <v>86</v>
      </c>
      <c r="AY180" s="18" t="s">
        <v>350</v>
      </c>
      <c r="BE180" s="241">
        <f>IF(N180="základní",J180,0)</f>
        <v>0</v>
      </c>
      <c r="BF180" s="241">
        <f>IF(N180="snížená",J180,0)</f>
        <v>0</v>
      </c>
      <c r="BG180" s="241">
        <f>IF(N180="zákl. přenesená",J180,0)</f>
        <v>0</v>
      </c>
      <c r="BH180" s="241">
        <f>IF(N180="sníž. přenesená",J180,0)</f>
        <v>0</v>
      </c>
      <c r="BI180" s="241">
        <f>IF(N180="nulová",J180,0)</f>
        <v>0</v>
      </c>
      <c r="BJ180" s="18" t="s">
        <v>84</v>
      </c>
      <c r="BK180" s="241">
        <f>ROUND(I180*H180,2)</f>
        <v>0</v>
      </c>
      <c r="BL180" s="18" t="s">
        <v>357</v>
      </c>
      <c r="BM180" s="240" t="s">
        <v>576</v>
      </c>
    </row>
    <row r="181" s="2" customFormat="1">
      <c r="A181" s="39"/>
      <c r="B181" s="40"/>
      <c r="C181" s="41"/>
      <c r="D181" s="242" t="s">
        <v>359</v>
      </c>
      <c r="E181" s="41"/>
      <c r="F181" s="243" t="s">
        <v>8757</v>
      </c>
      <c r="G181" s="41"/>
      <c r="H181" s="41"/>
      <c r="I181" s="244"/>
      <c r="J181" s="41"/>
      <c r="K181" s="41"/>
      <c r="L181" s="45"/>
      <c r="M181" s="245"/>
      <c r="N181" s="246"/>
      <c r="O181" s="92"/>
      <c r="P181" s="92"/>
      <c r="Q181" s="92"/>
      <c r="R181" s="92"/>
      <c r="S181" s="92"/>
      <c r="T181" s="93"/>
      <c r="U181" s="39"/>
      <c r="V181" s="39"/>
      <c r="W181" s="39"/>
      <c r="X181" s="39"/>
      <c r="Y181" s="39"/>
      <c r="Z181" s="39"/>
      <c r="AA181" s="39"/>
      <c r="AB181" s="39"/>
      <c r="AC181" s="39"/>
      <c r="AD181" s="39"/>
      <c r="AE181" s="39"/>
      <c r="AT181" s="18" t="s">
        <v>359</v>
      </c>
      <c r="AU181" s="18" t="s">
        <v>86</v>
      </c>
    </row>
    <row r="182" s="15" customFormat="1">
      <c r="A182" s="15"/>
      <c r="B182" s="269"/>
      <c r="C182" s="270"/>
      <c r="D182" s="242" t="s">
        <v>361</v>
      </c>
      <c r="E182" s="271" t="s">
        <v>1</v>
      </c>
      <c r="F182" s="272" t="s">
        <v>9144</v>
      </c>
      <c r="G182" s="270"/>
      <c r="H182" s="271" t="s">
        <v>1</v>
      </c>
      <c r="I182" s="273"/>
      <c r="J182" s="270"/>
      <c r="K182" s="270"/>
      <c r="L182" s="274"/>
      <c r="M182" s="275"/>
      <c r="N182" s="276"/>
      <c r="O182" s="276"/>
      <c r="P182" s="276"/>
      <c r="Q182" s="276"/>
      <c r="R182" s="276"/>
      <c r="S182" s="276"/>
      <c r="T182" s="277"/>
      <c r="U182" s="15"/>
      <c r="V182" s="15"/>
      <c r="W182" s="15"/>
      <c r="X182" s="15"/>
      <c r="Y182" s="15"/>
      <c r="Z182" s="15"/>
      <c r="AA182" s="15"/>
      <c r="AB182" s="15"/>
      <c r="AC182" s="15"/>
      <c r="AD182" s="15"/>
      <c r="AE182" s="15"/>
      <c r="AT182" s="278" t="s">
        <v>361</v>
      </c>
      <c r="AU182" s="278" t="s">
        <v>86</v>
      </c>
      <c r="AV182" s="15" t="s">
        <v>84</v>
      </c>
      <c r="AW182" s="15" t="s">
        <v>32</v>
      </c>
      <c r="AX182" s="15" t="s">
        <v>76</v>
      </c>
      <c r="AY182" s="278" t="s">
        <v>350</v>
      </c>
    </row>
    <row r="183" s="13" customFormat="1">
      <c r="A183" s="13"/>
      <c r="B183" s="247"/>
      <c r="C183" s="248"/>
      <c r="D183" s="242" t="s">
        <v>361</v>
      </c>
      <c r="E183" s="249" t="s">
        <v>1</v>
      </c>
      <c r="F183" s="250" t="s">
        <v>9152</v>
      </c>
      <c r="G183" s="248"/>
      <c r="H183" s="251">
        <v>1.5</v>
      </c>
      <c r="I183" s="252"/>
      <c r="J183" s="248"/>
      <c r="K183" s="248"/>
      <c r="L183" s="253"/>
      <c r="M183" s="254"/>
      <c r="N183" s="255"/>
      <c r="O183" s="255"/>
      <c r="P183" s="255"/>
      <c r="Q183" s="255"/>
      <c r="R183" s="255"/>
      <c r="S183" s="255"/>
      <c r="T183" s="256"/>
      <c r="U183" s="13"/>
      <c r="V183" s="13"/>
      <c r="W183" s="13"/>
      <c r="X183" s="13"/>
      <c r="Y183" s="13"/>
      <c r="Z183" s="13"/>
      <c r="AA183" s="13"/>
      <c r="AB183" s="13"/>
      <c r="AC183" s="13"/>
      <c r="AD183" s="13"/>
      <c r="AE183" s="13"/>
      <c r="AT183" s="257" t="s">
        <v>361</v>
      </c>
      <c r="AU183" s="257" t="s">
        <v>86</v>
      </c>
      <c r="AV183" s="13" t="s">
        <v>86</v>
      </c>
      <c r="AW183" s="13" t="s">
        <v>32</v>
      </c>
      <c r="AX183" s="13" t="s">
        <v>76</v>
      </c>
      <c r="AY183" s="257" t="s">
        <v>350</v>
      </c>
    </row>
    <row r="184" s="14" customFormat="1">
      <c r="A184" s="14"/>
      <c r="B184" s="258"/>
      <c r="C184" s="259"/>
      <c r="D184" s="242" t="s">
        <v>361</v>
      </c>
      <c r="E184" s="260" t="s">
        <v>1</v>
      </c>
      <c r="F184" s="261" t="s">
        <v>364</v>
      </c>
      <c r="G184" s="259"/>
      <c r="H184" s="262">
        <v>1.5</v>
      </c>
      <c r="I184" s="263"/>
      <c r="J184" s="259"/>
      <c r="K184" s="259"/>
      <c r="L184" s="264"/>
      <c r="M184" s="265"/>
      <c r="N184" s="266"/>
      <c r="O184" s="266"/>
      <c r="P184" s="266"/>
      <c r="Q184" s="266"/>
      <c r="R184" s="266"/>
      <c r="S184" s="266"/>
      <c r="T184" s="267"/>
      <c r="U184" s="14"/>
      <c r="V184" s="14"/>
      <c r="W184" s="14"/>
      <c r="X184" s="14"/>
      <c r="Y184" s="14"/>
      <c r="Z184" s="14"/>
      <c r="AA184" s="14"/>
      <c r="AB184" s="14"/>
      <c r="AC184" s="14"/>
      <c r="AD184" s="14"/>
      <c r="AE184" s="14"/>
      <c r="AT184" s="268" t="s">
        <v>361</v>
      </c>
      <c r="AU184" s="268" t="s">
        <v>86</v>
      </c>
      <c r="AV184" s="14" t="s">
        <v>357</v>
      </c>
      <c r="AW184" s="14" t="s">
        <v>32</v>
      </c>
      <c r="AX184" s="14" t="s">
        <v>84</v>
      </c>
      <c r="AY184" s="268" t="s">
        <v>350</v>
      </c>
    </row>
    <row r="185" s="2" customFormat="1" ht="16.5" customHeight="1">
      <c r="A185" s="39"/>
      <c r="B185" s="40"/>
      <c r="C185" s="295" t="s">
        <v>494</v>
      </c>
      <c r="D185" s="295" t="s">
        <v>1347</v>
      </c>
      <c r="E185" s="296" t="s">
        <v>8767</v>
      </c>
      <c r="F185" s="297" t="s">
        <v>8760</v>
      </c>
      <c r="G185" s="298" t="s">
        <v>483</v>
      </c>
      <c r="H185" s="299">
        <v>3</v>
      </c>
      <c r="I185" s="300"/>
      <c r="J185" s="301">
        <f>ROUND(I185*H185,2)</f>
        <v>0</v>
      </c>
      <c r="K185" s="297" t="s">
        <v>385</v>
      </c>
      <c r="L185" s="302"/>
      <c r="M185" s="303" t="s">
        <v>1</v>
      </c>
      <c r="N185" s="304" t="s">
        <v>41</v>
      </c>
      <c r="O185" s="92"/>
      <c r="P185" s="238">
        <f>O185*H185</f>
        <v>0</v>
      </c>
      <c r="Q185" s="238">
        <v>0</v>
      </c>
      <c r="R185" s="238">
        <f>Q185*H185</f>
        <v>0</v>
      </c>
      <c r="S185" s="238">
        <v>0</v>
      </c>
      <c r="T185" s="239">
        <f>S185*H185</f>
        <v>0</v>
      </c>
      <c r="U185" s="39"/>
      <c r="V185" s="39"/>
      <c r="W185" s="39"/>
      <c r="X185" s="39"/>
      <c r="Y185" s="39"/>
      <c r="Z185" s="39"/>
      <c r="AA185" s="39"/>
      <c r="AB185" s="39"/>
      <c r="AC185" s="39"/>
      <c r="AD185" s="39"/>
      <c r="AE185" s="39"/>
      <c r="AR185" s="240" t="s">
        <v>468</v>
      </c>
      <c r="AT185" s="240" t="s">
        <v>1347</v>
      </c>
      <c r="AU185" s="240" t="s">
        <v>86</v>
      </c>
      <c r="AY185" s="18" t="s">
        <v>350</v>
      </c>
      <c r="BE185" s="241">
        <f>IF(N185="základní",J185,0)</f>
        <v>0</v>
      </c>
      <c r="BF185" s="241">
        <f>IF(N185="snížená",J185,0)</f>
        <v>0</v>
      </c>
      <c r="BG185" s="241">
        <f>IF(N185="zákl. přenesená",J185,0)</f>
        <v>0</v>
      </c>
      <c r="BH185" s="241">
        <f>IF(N185="sníž. přenesená",J185,0)</f>
        <v>0</v>
      </c>
      <c r="BI185" s="241">
        <f>IF(N185="nulová",J185,0)</f>
        <v>0</v>
      </c>
      <c r="BJ185" s="18" t="s">
        <v>84</v>
      </c>
      <c r="BK185" s="241">
        <f>ROUND(I185*H185,2)</f>
        <v>0</v>
      </c>
      <c r="BL185" s="18" t="s">
        <v>357</v>
      </c>
      <c r="BM185" s="240" t="s">
        <v>596</v>
      </c>
    </row>
    <row r="186" s="2" customFormat="1">
      <c r="A186" s="39"/>
      <c r="B186" s="40"/>
      <c r="C186" s="41"/>
      <c r="D186" s="242" t="s">
        <v>359</v>
      </c>
      <c r="E186" s="41"/>
      <c r="F186" s="243" t="s">
        <v>8760</v>
      </c>
      <c r="G186" s="41"/>
      <c r="H186" s="41"/>
      <c r="I186" s="244"/>
      <c r="J186" s="41"/>
      <c r="K186" s="41"/>
      <c r="L186" s="45"/>
      <c r="M186" s="245"/>
      <c r="N186" s="246"/>
      <c r="O186" s="92"/>
      <c r="P186" s="92"/>
      <c r="Q186" s="92"/>
      <c r="R186" s="92"/>
      <c r="S186" s="92"/>
      <c r="T186" s="93"/>
      <c r="U186" s="39"/>
      <c r="V186" s="39"/>
      <c r="W186" s="39"/>
      <c r="X186" s="39"/>
      <c r="Y186" s="39"/>
      <c r="Z186" s="39"/>
      <c r="AA186" s="39"/>
      <c r="AB186" s="39"/>
      <c r="AC186" s="39"/>
      <c r="AD186" s="39"/>
      <c r="AE186" s="39"/>
      <c r="AT186" s="18" t="s">
        <v>359</v>
      </c>
      <c r="AU186" s="18" t="s">
        <v>86</v>
      </c>
    </row>
    <row r="187" s="13" customFormat="1">
      <c r="A187" s="13"/>
      <c r="B187" s="247"/>
      <c r="C187" s="248"/>
      <c r="D187" s="242" t="s">
        <v>361</v>
      </c>
      <c r="E187" s="249" t="s">
        <v>1</v>
      </c>
      <c r="F187" s="250" t="s">
        <v>9153</v>
      </c>
      <c r="G187" s="248"/>
      <c r="H187" s="251">
        <v>3</v>
      </c>
      <c r="I187" s="252"/>
      <c r="J187" s="248"/>
      <c r="K187" s="248"/>
      <c r="L187" s="253"/>
      <c r="M187" s="254"/>
      <c r="N187" s="255"/>
      <c r="O187" s="255"/>
      <c r="P187" s="255"/>
      <c r="Q187" s="255"/>
      <c r="R187" s="255"/>
      <c r="S187" s="255"/>
      <c r="T187" s="256"/>
      <c r="U187" s="13"/>
      <c r="V187" s="13"/>
      <c r="W187" s="13"/>
      <c r="X187" s="13"/>
      <c r="Y187" s="13"/>
      <c r="Z187" s="13"/>
      <c r="AA187" s="13"/>
      <c r="AB187" s="13"/>
      <c r="AC187" s="13"/>
      <c r="AD187" s="13"/>
      <c r="AE187" s="13"/>
      <c r="AT187" s="257" t="s">
        <v>361</v>
      </c>
      <c r="AU187" s="257" t="s">
        <v>86</v>
      </c>
      <c r="AV187" s="13" t="s">
        <v>86</v>
      </c>
      <c r="AW187" s="13" t="s">
        <v>32</v>
      </c>
      <c r="AX187" s="13" t="s">
        <v>76</v>
      </c>
      <c r="AY187" s="257" t="s">
        <v>350</v>
      </c>
    </row>
    <row r="188" s="14" customFormat="1">
      <c r="A188" s="14"/>
      <c r="B188" s="258"/>
      <c r="C188" s="259"/>
      <c r="D188" s="242" t="s">
        <v>361</v>
      </c>
      <c r="E188" s="260" t="s">
        <v>1</v>
      </c>
      <c r="F188" s="261" t="s">
        <v>364</v>
      </c>
      <c r="G188" s="259"/>
      <c r="H188" s="262">
        <v>3</v>
      </c>
      <c r="I188" s="263"/>
      <c r="J188" s="259"/>
      <c r="K188" s="259"/>
      <c r="L188" s="264"/>
      <c r="M188" s="265"/>
      <c r="N188" s="266"/>
      <c r="O188" s="266"/>
      <c r="P188" s="266"/>
      <c r="Q188" s="266"/>
      <c r="R188" s="266"/>
      <c r="S188" s="266"/>
      <c r="T188" s="267"/>
      <c r="U188" s="14"/>
      <c r="V188" s="14"/>
      <c r="W188" s="14"/>
      <c r="X188" s="14"/>
      <c r="Y188" s="14"/>
      <c r="Z188" s="14"/>
      <c r="AA188" s="14"/>
      <c r="AB188" s="14"/>
      <c r="AC188" s="14"/>
      <c r="AD188" s="14"/>
      <c r="AE188" s="14"/>
      <c r="AT188" s="268" t="s">
        <v>361</v>
      </c>
      <c r="AU188" s="268" t="s">
        <v>86</v>
      </c>
      <c r="AV188" s="14" t="s">
        <v>357</v>
      </c>
      <c r="AW188" s="14" t="s">
        <v>32</v>
      </c>
      <c r="AX188" s="14" t="s">
        <v>84</v>
      </c>
      <c r="AY188" s="268" t="s">
        <v>350</v>
      </c>
    </row>
    <row r="189" s="12" customFormat="1" ht="22.8" customHeight="1">
      <c r="A189" s="12"/>
      <c r="B189" s="213"/>
      <c r="C189" s="214"/>
      <c r="D189" s="215" t="s">
        <v>75</v>
      </c>
      <c r="E189" s="227" t="s">
        <v>357</v>
      </c>
      <c r="F189" s="227" t="s">
        <v>1700</v>
      </c>
      <c r="G189" s="214"/>
      <c r="H189" s="214"/>
      <c r="I189" s="217"/>
      <c r="J189" s="228">
        <f>BK189</f>
        <v>0</v>
      </c>
      <c r="K189" s="214"/>
      <c r="L189" s="219"/>
      <c r="M189" s="220"/>
      <c r="N189" s="221"/>
      <c r="O189" s="221"/>
      <c r="P189" s="222">
        <f>SUM(P190:P194)</f>
        <v>0</v>
      </c>
      <c r="Q189" s="221"/>
      <c r="R189" s="222">
        <f>SUM(R190:R194)</f>
        <v>0</v>
      </c>
      <c r="S189" s="221"/>
      <c r="T189" s="223">
        <f>SUM(T190:T194)</f>
        <v>0</v>
      </c>
      <c r="U189" s="12"/>
      <c r="V189" s="12"/>
      <c r="W189" s="12"/>
      <c r="X189" s="12"/>
      <c r="Y189" s="12"/>
      <c r="Z189" s="12"/>
      <c r="AA189" s="12"/>
      <c r="AB189" s="12"/>
      <c r="AC189" s="12"/>
      <c r="AD189" s="12"/>
      <c r="AE189" s="12"/>
      <c r="AR189" s="224" t="s">
        <v>84</v>
      </c>
      <c r="AT189" s="225" t="s">
        <v>75</v>
      </c>
      <c r="AU189" s="225" t="s">
        <v>84</v>
      </c>
      <c r="AY189" s="224" t="s">
        <v>350</v>
      </c>
      <c r="BK189" s="226">
        <f>SUM(BK190:BK194)</f>
        <v>0</v>
      </c>
    </row>
    <row r="190" s="2" customFormat="1" ht="33" customHeight="1">
      <c r="A190" s="39"/>
      <c r="B190" s="40"/>
      <c r="C190" s="229" t="s">
        <v>502</v>
      </c>
      <c r="D190" s="229" t="s">
        <v>352</v>
      </c>
      <c r="E190" s="230" t="s">
        <v>8772</v>
      </c>
      <c r="F190" s="231" t="s">
        <v>8773</v>
      </c>
      <c r="G190" s="232" t="s">
        <v>374</v>
      </c>
      <c r="H190" s="233">
        <v>0.5</v>
      </c>
      <c r="I190" s="234"/>
      <c r="J190" s="235">
        <f>ROUND(I190*H190,2)</f>
        <v>0</v>
      </c>
      <c r="K190" s="231" t="s">
        <v>385</v>
      </c>
      <c r="L190" s="45"/>
      <c r="M190" s="236" t="s">
        <v>1</v>
      </c>
      <c r="N190" s="237" t="s">
        <v>41</v>
      </c>
      <c r="O190" s="92"/>
      <c r="P190" s="238">
        <f>O190*H190</f>
        <v>0</v>
      </c>
      <c r="Q190" s="238">
        <v>0</v>
      </c>
      <c r="R190" s="238">
        <f>Q190*H190</f>
        <v>0</v>
      </c>
      <c r="S190" s="238">
        <v>0</v>
      </c>
      <c r="T190" s="239">
        <f>S190*H190</f>
        <v>0</v>
      </c>
      <c r="U190" s="39"/>
      <c r="V190" s="39"/>
      <c r="W190" s="39"/>
      <c r="X190" s="39"/>
      <c r="Y190" s="39"/>
      <c r="Z190" s="39"/>
      <c r="AA190" s="39"/>
      <c r="AB190" s="39"/>
      <c r="AC190" s="39"/>
      <c r="AD190" s="39"/>
      <c r="AE190" s="39"/>
      <c r="AR190" s="240" t="s">
        <v>357</v>
      </c>
      <c r="AT190" s="240" t="s">
        <v>352</v>
      </c>
      <c r="AU190" s="240" t="s">
        <v>86</v>
      </c>
      <c r="AY190" s="18" t="s">
        <v>350</v>
      </c>
      <c r="BE190" s="241">
        <f>IF(N190="základní",J190,0)</f>
        <v>0</v>
      </c>
      <c r="BF190" s="241">
        <f>IF(N190="snížená",J190,0)</f>
        <v>0</v>
      </c>
      <c r="BG190" s="241">
        <f>IF(N190="zákl. přenesená",J190,0)</f>
        <v>0</v>
      </c>
      <c r="BH190" s="241">
        <f>IF(N190="sníž. přenesená",J190,0)</f>
        <v>0</v>
      </c>
      <c r="BI190" s="241">
        <f>IF(N190="nulová",J190,0)</f>
        <v>0</v>
      </c>
      <c r="BJ190" s="18" t="s">
        <v>84</v>
      </c>
      <c r="BK190" s="241">
        <f>ROUND(I190*H190,2)</f>
        <v>0</v>
      </c>
      <c r="BL190" s="18" t="s">
        <v>357</v>
      </c>
      <c r="BM190" s="240" t="s">
        <v>655</v>
      </c>
    </row>
    <row r="191" s="2" customFormat="1">
      <c r="A191" s="39"/>
      <c r="B191" s="40"/>
      <c r="C191" s="41"/>
      <c r="D191" s="242" t="s">
        <v>359</v>
      </c>
      <c r="E191" s="41"/>
      <c r="F191" s="243" t="s">
        <v>8773</v>
      </c>
      <c r="G191" s="41"/>
      <c r="H191" s="41"/>
      <c r="I191" s="244"/>
      <c r="J191" s="41"/>
      <c r="K191" s="41"/>
      <c r="L191" s="45"/>
      <c r="M191" s="245"/>
      <c r="N191" s="246"/>
      <c r="O191" s="92"/>
      <c r="P191" s="92"/>
      <c r="Q191" s="92"/>
      <c r="R191" s="92"/>
      <c r="S191" s="92"/>
      <c r="T191" s="93"/>
      <c r="U191" s="39"/>
      <c r="V191" s="39"/>
      <c r="W191" s="39"/>
      <c r="X191" s="39"/>
      <c r="Y191" s="39"/>
      <c r="Z191" s="39"/>
      <c r="AA191" s="39"/>
      <c r="AB191" s="39"/>
      <c r="AC191" s="39"/>
      <c r="AD191" s="39"/>
      <c r="AE191" s="39"/>
      <c r="AT191" s="18" t="s">
        <v>359</v>
      </c>
      <c r="AU191" s="18" t="s">
        <v>86</v>
      </c>
    </row>
    <row r="192" s="15" customFormat="1">
      <c r="A192" s="15"/>
      <c r="B192" s="269"/>
      <c r="C192" s="270"/>
      <c r="D192" s="242" t="s">
        <v>361</v>
      </c>
      <c r="E192" s="271" t="s">
        <v>1</v>
      </c>
      <c r="F192" s="272" t="s">
        <v>9144</v>
      </c>
      <c r="G192" s="270"/>
      <c r="H192" s="271" t="s">
        <v>1</v>
      </c>
      <c r="I192" s="273"/>
      <c r="J192" s="270"/>
      <c r="K192" s="270"/>
      <c r="L192" s="274"/>
      <c r="M192" s="275"/>
      <c r="N192" s="276"/>
      <c r="O192" s="276"/>
      <c r="P192" s="276"/>
      <c r="Q192" s="276"/>
      <c r="R192" s="276"/>
      <c r="S192" s="276"/>
      <c r="T192" s="277"/>
      <c r="U192" s="15"/>
      <c r="V192" s="15"/>
      <c r="W192" s="15"/>
      <c r="X192" s="15"/>
      <c r="Y192" s="15"/>
      <c r="Z192" s="15"/>
      <c r="AA192" s="15"/>
      <c r="AB192" s="15"/>
      <c r="AC192" s="15"/>
      <c r="AD192" s="15"/>
      <c r="AE192" s="15"/>
      <c r="AT192" s="278" t="s">
        <v>361</v>
      </c>
      <c r="AU192" s="278" t="s">
        <v>86</v>
      </c>
      <c r="AV192" s="15" t="s">
        <v>84</v>
      </c>
      <c r="AW192" s="15" t="s">
        <v>32</v>
      </c>
      <c r="AX192" s="15" t="s">
        <v>76</v>
      </c>
      <c r="AY192" s="278" t="s">
        <v>350</v>
      </c>
    </row>
    <row r="193" s="13" customFormat="1">
      <c r="A193" s="13"/>
      <c r="B193" s="247"/>
      <c r="C193" s="248"/>
      <c r="D193" s="242" t="s">
        <v>361</v>
      </c>
      <c r="E193" s="249" t="s">
        <v>1</v>
      </c>
      <c r="F193" s="250" t="s">
        <v>9154</v>
      </c>
      <c r="G193" s="248"/>
      <c r="H193" s="251">
        <v>0.5</v>
      </c>
      <c r="I193" s="252"/>
      <c r="J193" s="248"/>
      <c r="K193" s="248"/>
      <c r="L193" s="253"/>
      <c r="M193" s="254"/>
      <c r="N193" s="255"/>
      <c r="O193" s="255"/>
      <c r="P193" s="255"/>
      <c r="Q193" s="255"/>
      <c r="R193" s="255"/>
      <c r="S193" s="255"/>
      <c r="T193" s="256"/>
      <c r="U193" s="13"/>
      <c r="V193" s="13"/>
      <c r="W193" s="13"/>
      <c r="X193" s="13"/>
      <c r="Y193" s="13"/>
      <c r="Z193" s="13"/>
      <c r="AA193" s="13"/>
      <c r="AB193" s="13"/>
      <c r="AC193" s="13"/>
      <c r="AD193" s="13"/>
      <c r="AE193" s="13"/>
      <c r="AT193" s="257" t="s">
        <v>361</v>
      </c>
      <c r="AU193" s="257" t="s">
        <v>86</v>
      </c>
      <c r="AV193" s="13" t="s">
        <v>86</v>
      </c>
      <c r="AW193" s="13" t="s">
        <v>32</v>
      </c>
      <c r="AX193" s="13" t="s">
        <v>76</v>
      </c>
      <c r="AY193" s="257" t="s">
        <v>350</v>
      </c>
    </row>
    <row r="194" s="14" customFormat="1">
      <c r="A194" s="14"/>
      <c r="B194" s="258"/>
      <c r="C194" s="259"/>
      <c r="D194" s="242" t="s">
        <v>361</v>
      </c>
      <c r="E194" s="260" t="s">
        <v>1</v>
      </c>
      <c r="F194" s="261" t="s">
        <v>364</v>
      </c>
      <c r="G194" s="259"/>
      <c r="H194" s="262">
        <v>0.5</v>
      </c>
      <c r="I194" s="263"/>
      <c r="J194" s="259"/>
      <c r="K194" s="259"/>
      <c r="L194" s="264"/>
      <c r="M194" s="265"/>
      <c r="N194" s="266"/>
      <c r="O194" s="266"/>
      <c r="P194" s="266"/>
      <c r="Q194" s="266"/>
      <c r="R194" s="266"/>
      <c r="S194" s="266"/>
      <c r="T194" s="267"/>
      <c r="U194" s="14"/>
      <c r="V194" s="14"/>
      <c r="W194" s="14"/>
      <c r="X194" s="14"/>
      <c r="Y194" s="14"/>
      <c r="Z194" s="14"/>
      <c r="AA194" s="14"/>
      <c r="AB194" s="14"/>
      <c r="AC194" s="14"/>
      <c r="AD194" s="14"/>
      <c r="AE194" s="14"/>
      <c r="AT194" s="268" t="s">
        <v>361</v>
      </c>
      <c r="AU194" s="268" t="s">
        <v>86</v>
      </c>
      <c r="AV194" s="14" t="s">
        <v>357</v>
      </c>
      <c r="AW194" s="14" t="s">
        <v>32</v>
      </c>
      <c r="AX194" s="14" t="s">
        <v>84</v>
      </c>
      <c r="AY194" s="268" t="s">
        <v>350</v>
      </c>
    </row>
    <row r="195" s="12" customFormat="1" ht="22.8" customHeight="1">
      <c r="A195" s="12"/>
      <c r="B195" s="213"/>
      <c r="C195" s="214"/>
      <c r="D195" s="215" t="s">
        <v>75</v>
      </c>
      <c r="E195" s="227" t="s">
        <v>389</v>
      </c>
      <c r="F195" s="227" t="s">
        <v>2034</v>
      </c>
      <c r="G195" s="214"/>
      <c r="H195" s="214"/>
      <c r="I195" s="217"/>
      <c r="J195" s="228">
        <f>BK195</f>
        <v>0</v>
      </c>
      <c r="K195" s="214"/>
      <c r="L195" s="219"/>
      <c r="M195" s="220"/>
      <c r="N195" s="221"/>
      <c r="O195" s="221"/>
      <c r="P195" s="222">
        <f>SUM(P196:P201)</f>
        <v>0</v>
      </c>
      <c r="Q195" s="221"/>
      <c r="R195" s="222">
        <f>SUM(R196:R201)</f>
        <v>0</v>
      </c>
      <c r="S195" s="221"/>
      <c r="T195" s="223">
        <f>SUM(T196:T201)</f>
        <v>0</v>
      </c>
      <c r="U195" s="12"/>
      <c r="V195" s="12"/>
      <c r="W195" s="12"/>
      <c r="X195" s="12"/>
      <c r="Y195" s="12"/>
      <c r="Z195" s="12"/>
      <c r="AA195" s="12"/>
      <c r="AB195" s="12"/>
      <c r="AC195" s="12"/>
      <c r="AD195" s="12"/>
      <c r="AE195" s="12"/>
      <c r="AR195" s="224" t="s">
        <v>84</v>
      </c>
      <c r="AT195" s="225" t="s">
        <v>75</v>
      </c>
      <c r="AU195" s="225" t="s">
        <v>84</v>
      </c>
      <c r="AY195" s="224" t="s">
        <v>350</v>
      </c>
      <c r="BK195" s="226">
        <f>SUM(BK196:BK201)</f>
        <v>0</v>
      </c>
    </row>
    <row r="196" s="2" customFormat="1" ht="55.5" customHeight="1">
      <c r="A196" s="39"/>
      <c r="B196" s="40"/>
      <c r="C196" s="229" t="s">
        <v>512</v>
      </c>
      <c r="D196" s="229" t="s">
        <v>352</v>
      </c>
      <c r="E196" s="230" t="s">
        <v>9155</v>
      </c>
      <c r="F196" s="231" t="s">
        <v>9156</v>
      </c>
      <c r="G196" s="232" t="s">
        <v>355</v>
      </c>
      <c r="H196" s="233">
        <v>20</v>
      </c>
      <c r="I196" s="234"/>
      <c r="J196" s="235">
        <f>ROUND(I196*H196,2)</f>
        <v>0</v>
      </c>
      <c r="K196" s="231" t="s">
        <v>385</v>
      </c>
      <c r="L196" s="45"/>
      <c r="M196" s="236" t="s">
        <v>1</v>
      </c>
      <c r="N196" s="237" t="s">
        <v>41</v>
      </c>
      <c r="O196" s="92"/>
      <c r="P196" s="238">
        <f>O196*H196</f>
        <v>0</v>
      </c>
      <c r="Q196" s="238">
        <v>0</v>
      </c>
      <c r="R196" s="238">
        <f>Q196*H196</f>
        <v>0</v>
      </c>
      <c r="S196" s="238">
        <v>0</v>
      </c>
      <c r="T196" s="239">
        <f>S196*H196</f>
        <v>0</v>
      </c>
      <c r="U196" s="39"/>
      <c r="V196" s="39"/>
      <c r="W196" s="39"/>
      <c r="X196" s="39"/>
      <c r="Y196" s="39"/>
      <c r="Z196" s="39"/>
      <c r="AA196" s="39"/>
      <c r="AB196" s="39"/>
      <c r="AC196" s="39"/>
      <c r="AD196" s="39"/>
      <c r="AE196" s="39"/>
      <c r="AR196" s="240" t="s">
        <v>357</v>
      </c>
      <c r="AT196" s="240" t="s">
        <v>352</v>
      </c>
      <c r="AU196" s="240" t="s">
        <v>86</v>
      </c>
      <c r="AY196" s="18" t="s">
        <v>350</v>
      </c>
      <c r="BE196" s="241">
        <f>IF(N196="základní",J196,0)</f>
        <v>0</v>
      </c>
      <c r="BF196" s="241">
        <f>IF(N196="snížená",J196,0)</f>
        <v>0</v>
      </c>
      <c r="BG196" s="241">
        <f>IF(N196="zákl. přenesená",J196,0)</f>
        <v>0</v>
      </c>
      <c r="BH196" s="241">
        <f>IF(N196="sníž. přenesená",J196,0)</f>
        <v>0</v>
      </c>
      <c r="BI196" s="241">
        <f>IF(N196="nulová",J196,0)</f>
        <v>0</v>
      </c>
      <c r="BJ196" s="18" t="s">
        <v>84</v>
      </c>
      <c r="BK196" s="241">
        <f>ROUND(I196*H196,2)</f>
        <v>0</v>
      </c>
      <c r="BL196" s="18" t="s">
        <v>357</v>
      </c>
      <c r="BM196" s="240" t="s">
        <v>669</v>
      </c>
    </row>
    <row r="197" s="2" customFormat="1">
      <c r="A197" s="39"/>
      <c r="B197" s="40"/>
      <c r="C197" s="41"/>
      <c r="D197" s="242" t="s">
        <v>359</v>
      </c>
      <c r="E197" s="41"/>
      <c r="F197" s="243" t="s">
        <v>9156</v>
      </c>
      <c r="G197" s="41"/>
      <c r="H197" s="41"/>
      <c r="I197" s="244"/>
      <c r="J197" s="41"/>
      <c r="K197" s="41"/>
      <c r="L197" s="45"/>
      <c r="M197" s="245"/>
      <c r="N197" s="246"/>
      <c r="O197" s="92"/>
      <c r="P197" s="92"/>
      <c r="Q197" s="92"/>
      <c r="R197" s="92"/>
      <c r="S197" s="92"/>
      <c r="T197" s="93"/>
      <c r="U197" s="39"/>
      <c r="V197" s="39"/>
      <c r="W197" s="39"/>
      <c r="X197" s="39"/>
      <c r="Y197" s="39"/>
      <c r="Z197" s="39"/>
      <c r="AA197" s="39"/>
      <c r="AB197" s="39"/>
      <c r="AC197" s="39"/>
      <c r="AD197" s="39"/>
      <c r="AE197" s="39"/>
      <c r="AT197" s="18" t="s">
        <v>359</v>
      </c>
      <c r="AU197" s="18" t="s">
        <v>86</v>
      </c>
    </row>
    <row r="198" s="2" customFormat="1" ht="16.5" customHeight="1">
      <c r="A198" s="39"/>
      <c r="B198" s="40"/>
      <c r="C198" s="295" t="s">
        <v>8</v>
      </c>
      <c r="D198" s="295" t="s">
        <v>1347</v>
      </c>
      <c r="E198" s="296" t="s">
        <v>9157</v>
      </c>
      <c r="F198" s="297" t="s">
        <v>9158</v>
      </c>
      <c r="G198" s="298" t="s">
        <v>355</v>
      </c>
      <c r="H198" s="299">
        <v>4.04</v>
      </c>
      <c r="I198" s="300"/>
      <c r="J198" s="301">
        <f>ROUND(I198*H198,2)</f>
        <v>0</v>
      </c>
      <c r="K198" s="297" t="s">
        <v>385</v>
      </c>
      <c r="L198" s="302"/>
      <c r="M198" s="303" t="s">
        <v>1</v>
      </c>
      <c r="N198" s="304" t="s">
        <v>41</v>
      </c>
      <c r="O198" s="92"/>
      <c r="P198" s="238">
        <f>O198*H198</f>
        <v>0</v>
      </c>
      <c r="Q198" s="238">
        <v>0</v>
      </c>
      <c r="R198" s="238">
        <f>Q198*H198</f>
        <v>0</v>
      </c>
      <c r="S198" s="238">
        <v>0</v>
      </c>
      <c r="T198" s="239">
        <f>S198*H198</f>
        <v>0</v>
      </c>
      <c r="U198" s="39"/>
      <c r="V198" s="39"/>
      <c r="W198" s="39"/>
      <c r="X198" s="39"/>
      <c r="Y198" s="39"/>
      <c r="Z198" s="39"/>
      <c r="AA198" s="39"/>
      <c r="AB198" s="39"/>
      <c r="AC198" s="39"/>
      <c r="AD198" s="39"/>
      <c r="AE198" s="39"/>
      <c r="AR198" s="240" t="s">
        <v>468</v>
      </c>
      <c r="AT198" s="240" t="s">
        <v>1347</v>
      </c>
      <c r="AU198" s="240" t="s">
        <v>86</v>
      </c>
      <c r="AY198" s="18" t="s">
        <v>350</v>
      </c>
      <c r="BE198" s="241">
        <f>IF(N198="základní",J198,0)</f>
        <v>0</v>
      </c>
      <c r="BF198" s="241">
        <f>IF(N198="snížená",J198,0)</f>
        <v>0</v>
      </c>
      <c r="BG198" s="241">
        <f>IF(N198="zákl. přenesená",J198,0)</f>
        <v>0</v>
      </c>
      <c r="BH198" s="241">
        <f>IF(N198="sníž. přenesená",J198,0)</f>
        <v>0</v>
      </c>
      <c r="BI198" s="241">
        <f>IF(N198="nulová",J198,0)</f>
        <v>0</v>
      </c>
      <c r="BJ198" s="18" t="s">
        <v>84</v>
      </c>
      <c r="BK198" s="241">
        <f>ROUND(I198*H198,2)</f>
        <v>0</v>
      </c>
      <c r="BL198" s="18" t="s">
        <v>357</v>
      </c>
      <c r="BM198" s="240" t="s">
        <v>682</v>
      </c>
    </row>
    <row r="199" s="2" customFormat="1">
      <c r="A199" s="39"/>
      <c r="B199" s="40"/>
      <c r="C199" s="41"/>
      <c r="D199" s="242" t="s">
        <v>359</v>
      </c>
      <c r="E199" s="41"/>
      <c r="F199" s="243" t="s">
        <v>9158</v>
      </c>
      <c r="G199" s="41"/>
      <c r="H199" s="41"/>
      <c r="I199" s="244"/>
      <c r="J199" s="41"/>
      <c r="K199" s="41"/>
      <c r="L199" s="45"/>
      <c r="M199" s="245"/>
      <c r="N199" s="246"/>
      <c r="O199" s="92"/>
      <c r="P199" s="92"/>
      <c r="Q199" s="92"/>
      <c r="R199" s="92"/>
      <c r="S199" s="92"/>
      <c r="T199" s="93"/>
      <c r="U199" s="39"/>
      <c r="V199" s="39"/>
      <c r="W199" s="39"/>
      <c r="X199" s="39"/>
      <c r="Y199" s="39"/>
      <c r="Z199" s="39"/>
      <c r="AA199" s="39"/>
      <c r="AB199" s="39"/>
      <c r="AC199" s="39"/>
      <c r="AD199" s="39"/>
      <c r="AE199" s="39"/>
      <c r="AT199" s="18" t="s">
        <v>359</v>
      </c>
      <c r="AU199" s="18" t="s">
        <v>86</v>
      </c>
    </row>
    <row r="200" s="13" customFormat="1">
      <c r="A200" s="13"/>
      <c r="B200" s="247"/>
      <c r="C200" s="248"/>
      <c r="D200" s="242" t="s">
        <v>361</v>
      </c>
      <c r="E200" s="249" t="s">
        <v>1</v>
      </c>
      <c r="F200" s="250" t="s">
        <v>9159</v>
      </c>
      <c r="G200" s="248"/>
      <c r="H200" s="251">
        <v>4.04</v>
      </c>
      <c r="I200" s="252"/>
      <c r="J200" s="248"/>
      <c r="K200" s="248"/>
      <c r="L200" s="253"/>
      <c r="M200" s="254"/>
      <c r="N200" s="255"/>
      <c r="O200" s="255"/>
      <c r="P200" s="255"/>
      <c r="Q200" s="255"/>
      <c r="R200" s="255"/>
      <c r="S200" s="255"/>
      <c r="T200" s="256"/>
      <c r="U200" s="13"/>
      <c r="V200" s="13"/>
      <c r="W200" s="13"/>
      <c r="X200" s="13"/>
      <c r="Y200" s="13"/>
      <c r="Z200" s="13"/>
      <c r="AA200" s="13"/>
      <c r="AB200" s="13"/>
      <c r="AC200" s="13"/>
      <c r="AD200" s="13"/>
      <c r="AE200" s="13"/>
      <c r="AT200" s="257" t="s">
        <v>361</v>
      </c>
      <c r="AU200" s="257" t="s">
        <v>86</v>
      </c>
      <c r="AV200" s="13" t="s">
        <v>86</v>
      </c>
      <c r="AW200" s="13" t="s">
        <v>32</v>
      </c>
      <c r="AX200" s="13" t="s">
        <v>76</v>
      </c>
      <c r="AY200" s="257" t="s">
        <v>350</v>
      </c>
    </row>
    <row r="201" s="14" customFormat="1">
      <c r="A201" s="14"/>
      <c r="B201" s="258"/>
      <c r="C201" s="259"/>
      <c r="D201" s="242" t="s">
        <v>361</v>
      </c>
      <c r="E201" s="260" t="s">
        <v>1</v>
      </c>
      <c r="F201" s="261" t="s">
        <v>364</v>
      </c>
      <c r="G201" s="259"/>
      <c r="H201" s="262">
        <v>4.04</v>
      </c>
      <c r="I201" s="263"/>
      <c r="J201" s="259"/>
      <c r="K201" s="259"/>
      <c r="L201" s="264"/>
      <c r="M201" s="265"/>
      <c r="N201" s="266"/>
      <c r="O201" s="266"/>
      <c r="P201" s="266"/>
      <c r="Q201" s="266"/>
      <c r="R201" s="266"/>
      <c r="S201" s="266"/>
      <c r="T201" s="267"/>
      <c r="U201" s="14"/>
      <c r="V201" s="14"/>
      <c r="W201" s="14"/>
      <c r="X201" s="14"/>
      <c r="Y201" s="14"/>
      <c r="Z201" s="14"/>
      <c r="AA201" s="14"/>
      <c r="AB201" s="14"/>
      <c r="AC201" s="14"/>
      <c r="AD201" s="14"/>
      <c r="AE201" s="14"/>
      <c r="AT201" s="268" t="s">
        <v>361</v>
      </c>
      <c r="AU201" s="268" t="s">
        <v>86</v>
      </c>
      <c r="AV201" s="14" t="s">
        <v>357</v>
      </c>
      <c r="AW201" s="14" t="s">
        <v>32</v>
      </c>
      <c r="AX201" s="14" t="s">
        <v>84</v>
      </c>
      <c r="AY201" s="268" t="s">
        <v>350</v>
      </c>
    </row>
    <row r="202" s="12" customFormat="1" ht="22.8" customHeight="1">
      <c r="A202" s="12"/>
      <c r="B202" s="213"/>
      <c r="C202" s="214"/>
      <c r="D202" s="215" t="s">
        <v>75</v>
      </c>
      <c r="E202" s="227" t="s">
        <v>468</v>
      </c>
      <c r="F202" s="227" t="s">
        <v>493</v>
      </c>
      <c r="G202" s="214"/>
      <c r="H202" s="214"/>
      <c r="I202" s="217"/>
      <c r="J202" s="228">
        <f>BK202</f>
        <v>0</v>
      </c>
      <c r="K202" s="214"/>
      <c r="L202" s="219"/>
      <c r="M202" s="220"/>
      <c r="N202" s="221"/>
      <c r="O202" s="221"/>
      <c r="P202" s="222">
        <f>SUM(P203:P284)</f>
        <v>0</v>
      </c>
      <c r="Q202" s="221"/>
      <c r="R202" s="222">
        <f>SUM(R203:R284)</f>
        <v>0</v>
      </c>
      <c r="S202" s="221"/>
      <c r="T202" s="223">
        <f>SUM(T203:T284)</f>
        <v>0</v>
      </c>
      <c r="U202" s="12"/>
      <c r="V202" s="12"/>
      <c r="W202" s="12"/>
      <c r="X202" s="12"/>
      <c r="Y202" s="12"/>
      <c r="Z202" s="12"/>
      <c r="AA202" s="12"/>
      <c r="AB202" s="12"/>
      <c r="AC202" s="12"/>
      <c r="AD202" s="12"/>
      <c r="AE202" s="12"/>
      <c r="AR202" s="224" t="s">
        <v>84</v>
      </c>
      <c r="AT202" s="225" t="s">
        <v>75</v>
      </c>
      <c r="AU202" s="225" t="s">
        <v>84</v>
      </c>
      <c r="AY202" s="224" t="s">
        <v>350</v>
      </c>
      <c r="BK202" s="226">
        <f>SUM(BK203:BK284)</f>
        <v>0</v>
      </c>
    </row>
    <row r="203" s="2" customFormat="1" ht="33" customHeight="1">
      <c r="A203" s="39"/>
      <c r="B203" s="40"/>
      <c r="C203" s="229" t="s">
        <v>530</v>
      </c>
      <c r="D203" s="229" t="s">
        <v>352</v>
      </c>
      <c r="E203" s="230" t="s">
        <v>9160</v>
      </c>
      <c r="F203" s="231" t="s">
        <v>9161</v>
      </c>
      <c r="G203" s="232" t="s">
        <v>551</v>
      </c>
      <c r="H203" s="233">
        <v>8</v>
      </c>
      <c r="I203" s="234"/>
      <c r="J203" s="235">
        <f>ROUND(I203*H203,2)</f>
        <v>0</v>
      </c>
      <c r="K203" s="231" t="s">
        <v>385</v>
      </c>
      <c r="L203" s="45"/>
      <c r="M203" s="236" t="s">
        <v>1</v>
      </c>
      <c r="N203" s="237" t="s">
        <v>41</v>
      </c>
      <c r="O203" s="92"/>
      <c r="P203" s="238">
        <f>O203*H203</f>
        <v>0</v>
      </c>
      <c r="Q203" s="238">
        <v>0</v>
      </c>
      <c r="R203" s="238">
        <f>Q203*H203</f>
        <v>0</v>
      </c>
      <c r="S203" s="238">
        <v>0</v>
      </c>
      <c r="T203" s="239">
        <f>S203*H203</f>
        <v>0</v>
      </c>
      <c r="U203" s="39"/>
      <c r="V203" s="39"/>
      <c r="W203" s="39"/>
      <c r="X203" s="39"/>
      <c r="Y203" s="39"/>
      <c r="Z203" s="39"/>
      <c r="AA203" s="39"/>
      <c r="AB203" s="39"/>
      <c r="AC203" s="39"/>
      <c r="AD203" s="39"/>
      <c r="AE203" s="39"/>
      <c r="AR203" s="240" t="s">
        <v>357</v>
      </c>
      <c r="AT203" s="240" t="s">
        <v>352</v>
      </c>
      <c r="AU203" s="240" t="s">
        <v>86</v>
      </c>
      <c r="AY203" s="18" t="s">
        <v>350</v>
      </c>
      <c r="BE203" s="241">
        <f>IF(N203="základní",J203,0)</f>
        <v>0</v>
      </c>
      <c r="BF203" s="241">
        <f>IF(N203="snížená",J203,0)</f>
        <v>0</v>
      </c>
      <c r="BG203" s="241">
        <f>IF(N203="zákl. přenesená",J203,0)</f>
        <v>0</v>
      </c>
      <c r="BH203" s="241">
        <f>IF(N203="sníž. přenesená",J203,0)</f>
        <v>0</v>
      </c>
      <c r="BI203" s="241">
        <f>IF(N203="nulová",J203,0)</f>
        <v>0</v>
      </c>
      <c r="BJ203" s="18" t="s">
        <v>84</v>
      </c>
      <c r="BK203" s="241">
        <f>ROUND(I203*H203,2)</f>
        <v>0</v>
      </c>
      <c r="BL203" s="18" t="s">
        <v>357</v>
      </c>
      <c r="BM203" s="240" t="s">
        <v>695</v>
      </c>
    </row>
    <row r="204" s="2" customFormat="1">
      <c r="A204" s="39"/>
      <c r="B204" s="40"/>
      <c r="C204" s="41"/>
      <c r="D204" s="242" t="s">
        <v>359</v>
      </c>
      <c r="E204" s="41"/>
      <c r="F204" s="243" t="s">
        <v>9161</v>
      </c>
      <c r="G204" s="41"/>
      <c r="H204" s="41"/>
      <c r="I204" s="244"/>
      <c r="J204" s="41"/>
      <c r="K204" s="41"/>
      <c r="L204" s="45"/>
      <c r="M204" s="245"/>
      <c r="N204" s="246"/>
      <c r="O204" s="92"/>
      <c r="P204" s="92"/>
      <c r="Q204" s="92"/>
      <c r="R204" s="92"/>
      <c r="S204" s="92"/>
      <c r="T204" s="93"/>
      <c r="U204" s="39"/>
      <c r="V204" s="39"/>
      <c r="W204" s="39"/>
      <c r="X204" s="39"/>
      <c r="Y204" s="39"/>
      <c r="Z204" s="39"/>
      <c r="AA204" s="39"/>
      <c r="AB204" s="39"/>
      <c r="AC204" s="39"/>
      <c r="AD204" s="39"/>
      <c r="AE204" s="39"/>
      <c r="AT204" s="18" t="s">
        <v>359</v>
      </c>
      <c r="AU204" s="18" t="s">
        <v>86</v>
      </c>
    </row>
    <row r="205" s="15" customFormat="1">
      <c r="A205" s="15"/>
      <c r="B205" s="269"/>
      <c r="C205" s="270"/>
      <c r="D205" s="242" t="s">
        <v>361</v>
      </c>
      <c r="E205" s="271" t="s">
        <v>1</v>
      </c>
      <c r="F205" s="272" t="s">
        <v>9162</v>
      </c>
      <c r="G205" s="270"/>
      <c r="H205" s="271" t="s">
        <v>1</v>
      </c>
      <c r="I205" s="273"/>
      <c r="J205" s="270"/>
      <c r="K205" s="270"/>
      <c r="L205" s="274"/>
      <c r="M205" s="275"/>
      <c r="N205" s="276"/>
      <c r="O205" s="276"/>
      <c r="P205" s="276"/>
      <c r="Q205" s="276"/>
      <c r="R205" s="276"/>
      <c r="S205" s="276"/>
      <c r="T205" s="277"/>
      <c r="U205" s="15"/>
      <c r="V205" s="15"/>
      <c r="W205" s="15"/>
      <c r="X205" s="15"/>
      <c r="Y205" s="15"/>
      <c r="Z205" s="15"/>
      <c r="AA205" s="15"/>
      <c r="AB205" s="15"/>
      <c r="AC205" s="15"/>
      <c r="AD205" s="15"/>
      <c r="AE205" s="15"/>
      <c r="AT205" s="278" t="s">
        <v>361</v>
      </c>
      <c r="AU205" s="278" t="s">
        <v>86</v>
      </c>
      <c r="AV205" s="15" t="s">
        <v>84</v>
      </c>
      <c r="AW205" s="15" t="s">
        <v>32</v>
      </c>
      <c r="AX205" s="15" t="s">
        <v>76</v>
      </c>
      <c r="AY205" s="278" t="s">
        <v>350</v>
      </c>
    </row>
    <row r="206" s="13" customFormat="1">
      <c r="A206" s="13"/>
      <c r="B206" s="247"/>
      <c r="C206" s="248"/>
      <c r="D206" s="242" t="s">
        <v>361</v>
      </c>
      <c r="E206" s="249" t="s">
        <v>1</v>
      </c>
      <c r="F206" s="250" t="s">
        <v>8743</v>
      </c>
      <c r="G206" s="248"/>
      <c r="H206" s="251">
        <v>8</v>
      </c>
      <c r="I206" s="252"/>
      <c r="J206" s="248"/>
      <c r="K206" s="248"/>
      <c r="L206" s="253"/>
      <c r="M206" s="254"/>
      <c r="N206" s="255"/>
      <c r="O206" s="255"/>
      <c r="P206" s="255"/>
      <c r="Q206" s="255"/>
      <c r="R206" s="255"/>
      <c r="S206" s="255"/>
      <c r="T206" s="256"/>
      <c r="U206" s="13"/>
      <c r="V206" s="13"/>
      <c r="W206" s="13"/>
      <c r="X206" s="13"/>
      <c r="Y206" s="13"/>
      <c r="Z206" s="13"/>
      <c r="AA206" s="13"/>
      <c r="AB206" s="13"/>
      <c r="AC206" s="13"/>
      <c r="AD206" s="13"/>
      <c r="AE206" s="13"/>
      <c r="AT206" s="257" t="s">
        <v>361</v>
      </c>
      <c r="AU206" s="257" t="s">
        <v>86</v>
      </c>
      <c r="AV206" s="13" t="s">
        <v>86</v>
      </c>
      <c r="AW206" s="13" t="s">
        <v>32</v>
      </c>
      <c r="AX206" s="13" t="s">
        <v>76</v>
      </c>
      <c r="AY206" s="257" t="s">
        <v>350</v>
      </c>
    </row>
    <row r="207" s="14" customFormat="1">
      <c r="A207" s="14"/>
      <c r="B207" s="258"/>
      <c r="C207" s="259"/>
      <c r="D207" s="242" t="s">
        <v>361</v>
      </c>
      <c r="E207" s="260" t="s">
        <v>1</v>
      </c>
      <c r="F207" s="261" t="s">
        <v>364</v>
      </c>
      <c r="G207" s="259"/>
      <c r="H207" s="262">
        <v>8</v>
      </c>
      <c r="I207" s="263"/>
      <c r="J207" s="259"/>
      <c r="K207" s="259"/>
      <c r="L207" s="264"/>
      <c r="M207" s="265"/>
      <c r="N207" s="266"/>
      <c r="O207" s="266"/>
      <c r="P207" s="266"/>
      <c r="Q207" s="266"/>
      <c r="R207" s="266"/>
      <c r="S207" s="266"/>
      <c r="T207" s="267"/>
      <c r="U207" s="14"/>
      <c r="V207" s="14"/>
      <c r="W207" s="14"/>
      <c r="X207" s="14"/>
      <c r="Y207" s="14"/>
      <c r="Z207" s="14"/>
      <c r="AA207" s="14"/>
      <c r="AB207" s="14"/>
      <c r="AC207" s="14"/>
      <c r="AD207" s="14"/>
      <c r="AE207" s="14"/>
      <c r="AT207" s="268" t="s">
        <v>361</v>
      </c>
      <c r="AU207" s="268" t="s">
        <v>86</v>
      </c>
      <c r="AV207" s="14" t="s">
        <v>357</v>
      </c>
      <c r="AW207" s="14" t="s">
        <v>32</v>
      </c>
      <c r="AX207" s="14" t="s">
        <v>84</v>
      </c>
      <c r="AY207" s="268" t="s">
        <v>350</v>
      </c>
    </row>
    <row r="208" s="2" customFormat="1" ht="37.8" customHeight="1">
      <c r="A208" s="39"/>
      <c r="B208" s="40"/>
      <c r="C208" s="229" t="s">
        <v>541</v>
      </c>
      <c r="D208" s="229" t="s">
        <v>352</v>
      </c>
      <c r="E208" s="230" t="s">
        <v>9163</v>
      </c>
      <c r="F208" s="231" t="s">
        <v>9164</v>
      </c>
      <c r="G208" s="232" t="s">
        <v>551</v>
      </c>
      <c r="H208" s="233">
        <v>8</v>
      </c>
      <c r="I208" s="234"/>
      <c r="J208" s="235">
        <f>ROUND(I208*H208,2)</f>
        <v>0</v>
      </c>
      <c r="K208" s="231" t="s">
        <v>385</v>
      </c>
      <c r="L208" s="45"/>
      <c r="M208" s="236" t="s">
        <v>1</v>
      </c>
      <c r="N208" s="237" t="s">
        <v>41</v>
      </c>
      <c r="O208" s="92"/>
      <c r="P208" s="238">
        <f>O208*H208</f>
        <v>0</v>
      </c>
      <c r="Q208" s="238">
        <v>0</v>
      </c>
      <c r="R208" s="238">
        <f>Q208*H208</f>
        <v>0</v>
      </c>
      <c r="S208" s="238">
        <v>0</v>
      </c>
      <c r="T208" s="239">
        <f>S208*H208</f>
        <v>0</v>
      </c>
      <c r="U208" s="39"/>
      <c r="V208" s="39"/>
      <c r="W208" s="39"/>
      <c r="X208" s="39"/>
      <c r="Y208" s="39"/>
      <c r="Z208" s="39"/>
      <c r="AA208" s="39"/>
      <c r="AB208" s="39"/>
      <c r="AC208" s="39"/>
      <c r="AD208" s="39"/>
      <c r="AE208" s="39"/>
      <c r="AR208" s="240" t="s">
        <v>357</v>
      </c>
      <c r="AT208" s="240" t="s">
        <v>352</v>
      </c>
      <c r="AU208" s="240" t="s">
        <v>86</v>
      </c>
      <c r="AY208" s="18" t="s">
        <v>350</v>
      </c>
      <c r="BE208" s="241">
        <f>IF(N208="základní",J208,0)</f>
        <v>0</v>
      </c>
      <c r="BF208" s="241">
        <f>IF(N208="snížená",J208,0)</f>
        <v>0</v>
      </c>
      <c r="BG208" s="241">
        <f>IF(N208="zákl. přenesená",J208,0)</f>
        <v>0</v>
      </c>
      <c r="BH208" s="241">
        <f>IF(N208="sníž. přenesená",J208,0)</f>
        <v>0</v>
      </c>
      <c r="BI208" s="241">
        <f>IF(N208="nulová",J208,0)</f>
        <v>0</v>
      </c>
      <c r="BJ208" s="18" t="s">
        <v>84</v>
      </c>
      <c r="BK208" s="241">
        <f>ROUND(I208*H208,2)</f>
        <v>0</v>
      </c>
      <c r="BL208" s="18" t="s">
        <v>357</v>
      </c>
      <c r="BM208" s="240" t="s">
        <v>707</v>
      </c>
    </row>
    <row r="209" s="2" customFormat="1">
      <c r="A209" s="39"/>
      <c r="B209" s="40"/>
      <c r="C209" s="41"/>
      <c r="D209" s="242" t="s">
        <v>359</v>
      </c>
      <c r="E209" s="41"/>
      <c r="F209" s="243" t="s">
        <v>9164</v>
      </c>
      <c r="G209" s="41"/>
      <c r="H209" s="41"/>
      <c r="I209" s="244"/>
      <c r="J209" s="41"/>
      <c r="K209" s="41"/>
      <c r="L209" s="45"/>
      <c r="M209" s="245"/>
      <c r="N209" s="246"/>
      <c r="O209" s="92"/>
      <c r="P209" s="92"/>
      <c r="Q209" s="92"/>
      <c r="R209" s="92"/>
      <c r="S209" s="92"/>
      <c r="T209" s="93"/>
      <c r="U209" s="39"/>
      <c r="V209" s="39"/>
      <c r="W209" s="39"/>
      <c r="X209" s="39"/>
      <c r="Y209" s="39"/>
      <c r="Z209" s="39"/>
      <c r="AA209" s="39"/>
      <c r="AB209" s="39"/>
      <c r="AC209" s="39"/>
      <c r="AD209" s="39"/>
      <c r="AE209" s="39"/>
      <c r="AT209" s="18" t="s">
        <v>359</v>
      </c>
      <c r="AU209" s="18" t="s">
        <v>86</v>
      </c>
    </row>
    <row r="210" s="15" customFormat="1">
      <c r="A210" s="15"/>
      <c r="B210" s="269"/>
      <c r="C210" s="270"/>
      <c r="D210" s="242" t="s">
        <v>361</v>
      </c>
      <c r="E210" s="271" t="s">
        <v>1</v>
      </c>
      <c r="F210" s="272" t="s">
        <v>9165</v>
      </c>
      <c r="G210" s="270"/>
      <c r="H210" s="271" t="s">
        <v>1</v>
      </c>
      <c r="I210" s="273"/>
      <c r="J210" s="270"/>
      <c r="K210" s="270"/>
      <c r="L210" s="274"/>
      <c r="M210" s="275"/>
      <c r="N210" s="276"/>
      <c r="O210" s="276"/>
      <c r="P210" s="276"/>
      <c r="Q210" s="276"/>
      <c r="R210" s="276"/>
      <c r="S210" s="276"/>
      <c r="T210" s="277"/>
      <c r="U210" s="15"/>
      <c r="V210" s="15"/>
      <c r="W210" s="15"/>
      <c r="X210" s="15"/>
      <c r="Y210" s="15"/>
      <c r="Z210" s="15"/>
      <c r="AA210" s="15"/>
      <c r="AB210" s="15"/>
      <c r="AC210" s="15"/>
      <c r="AD210" s="15"/>
      <c r="AE210" s="15"/>
      <c r="AT210" s="278" t="s">
        <v>361</v>
      </c>
      <c r="AU210" s="278" t="s">
        <v>86</v>
      </c>
      <c r="AV210" s="15" t="s">
        <v>84</v>
      </c>
      <c r="AW210" s="15" t="s">
        <v>32</v>
      </c>
      <c r="AX210" s="15" t="s">
        <v>76</v>
      </c>
      <c r="AY210" s="278" t="s">
        <v>350</v>
      </c>
    </row>
    <row r="211" s="13" customFormat="1">
      <c r="A211" s="13"/>
      <c r="B211" s="247"/>
      <c r="C211" s="248"/>
      <c r="D211" s="242" t="s">
        <v>361</v>
      </c>
      <c r="E211" s="249" t="s">
        <v>1</v>
      </c>
      <c r="F211" s="250" t="s">
        <v>8743</v>
      </c>
      <c r="G211" s="248"/>
      <c r="H211" s="251">
        <v>8</v>
      </c>
      <c r="I211" s="252"/>
      <c r="J211" s="248"/>
      <c r="K211" s="248"/>
      <c r="L211" s="253"/>
      <c r="M211" s="254"/>
      <c r="N211" s="255"/>
      <c r="O211" s="255"/>
      <c r="P211" s="255"/>
      <c r="Q211" s="255"/>
      <c r="R211" s="255"/>
      <c r="S211" s="255"/>
      <c r="T211" s="256"/>
      <c r="U211" s="13"/>
      <c r="V211" s="13"/>
      <c r="W211" s="13"/>
      <c r="X211" s="13"/>
      <c r="Y211" s="13"/>
      <c r="Z211" s="13"/>
      <c r="AA211" s="13"/>
      <c r="AB211" s="13"/>
      <c r="AC211" s="13"/>
      <c r="AD211" s="13"/>
      <c r="AE211" s="13"/>
      <c r="AT211" s="257" t="s">
        <v>361</v>
      </c>
      <c r="AU211" s="257" t="s">
        <v>86</v>
      </c>
      <c r="AV211" s="13" t="s">
        <v>86</v>
      </c>
      <c r="AW211" s="13" t="s">
        <v>32</v>
      </c>
      <c r="AX211" s="13" t="s">
        <v>76</v>
      </c>
      <c r="AY211" s="257" t="s">
        <v>350</v>
      </c>
    </row>
    <row r="212" s="14" customFormat="1">
      <c r="A212" s="14"/>
      <c r="B212" s="258"/>
      <c r="C212" s="259"/>
      <c r="D212" s="242" t="s">
        <v>361</v>
      </c>
      <c r="E212" s="260" t="s">
        <v>1</v>
      </c>
      <c r="F212" s="261" t="s">
        <v>364</v>
      </c>
      <c r="G212" s="259"/>
      <c r="H212" s="262">
        <v>8</v>
      </c>
      <c r="I212" s="263"/>
      <c r="J212" s="259"/>
      <c r="K212" s="259"/>
      <c r="L212" s="264"/>
      <c r="M212" s="265"/>
      <c r="N212" s="266"/>
      <c r="O212" s="266"/>
      <c r="P212" s="266"/>
      <c r="Q212" s="266"/>
      <c r="R212" s="266"/>
      <c r="S212" s="266"/>
      <c r="T212" s="267"/>
      <c r="U212" s="14"/>
      <c r="V212" s="14"/>
      <c r="W212" s="14"/>
      <c r="X212" s="14"/>
      <c r="Y212" s="14"/>
      <c r="Z212" s="14"/>
      <c r="AA212" s="14"/>
      <c r="AB212" s="14"/>
      <c r="AC212" s="14"/>
      <c r="AD212" s="14"/>
      <c r="AE212" s="14"/>
      <c r="AT212" s="268" t="s">
        <v>361</v>
      </c>
      <c r="AU212" s="268" t="s">
        <v>86</v>
      </c>
      <c r="AV212" s="14" t="s">
        <v>357</v>
      </c>
      <c r="AW212" s="14" t="s">
        <v>32</v>
      </c>
      <c r="AX212" s="14" t="s">
        <v>84</v>
      </c>
      <c r="AY212" s="268" t="s">
        <v>350</v>
      </c>
    </row>
    <row r="213" s="2" customFormat="1" ht="24.15" customHeight="1">
      <c r="A213" s="39"/>
      <c r="B213" s="40"/>
      <c r="C213" s="295" t="s">
        <v>548</v>
      </c>
      <c r="D213" s="295" t="s">
        <v>1347</v>
      </c>
      <c r="E213" s="296" t="s">
        <v>9166</v>
      </c>
      <c r="F213" s="297" t="s">
        <v>9167</v>
      </c>
      <c r="G213" s="298" t="s">
        <v>551</v>
      </c>
      <c r="H213" s="299">
        <v>8.1199999999999992</v>
      </c>
      <c r="I213" s="300"/>
      <c r="J213" s="301">
        <f>ROUND(I213*H213,2)</f>
        <v>0</v>
      </c>
      <c r="K213" s="297" t="s">
        <v>385</v>
      </c>
      <c r="L213" s="302"/>
      <c r="M213" s="303" t="s">
        <v>1</v>
      </c>
      <c r="N213" s="304" t="s">
        <v>41</v>
      </c>
      <c r="O213" s="92"/>
      <c r="P213" s="238">
        <f>O213*H213</f>
        <v>0</v>
      </c>
      <c r="Q213" s="238">
        <v>0</v>
      </c>
      <c r="R213" s="238">
        <f>Q213*H213</f>
        <v>0</v>
      </c>
      <c r="S213" s="238">
        <v>0</v>
      </c>
      <c r="T213" s="239">
        <f>S213*H213</f>
        <v>0</v>
      </c>
      <c r="U213" s="39"/>
      <c r="V213" s="39"/>
      <c r="W213" s="39"/>
      <c r="X213" s="39"/>
      <c r="Y213" s="39"/>
      <c r="Z213" s="39"/>
      <c r="AA213" s="39"/>
      <c r="AB213" s="39"/>
      <c r="AC213" s="39"/>
      <c r="AD213" s="39"/>
      <c r="AE213" s="39"/>
      <c r="AR213" s="240" t="s">
        <v>468</v>
      </c>
      <c r="AT213" s="240" t="s">
        <v>1347</v>
      </c>
      <c r="AU213" s="240" t="s">
        <v>86</v>
      </c>
      <c r="AY213" s="18" t="s">
        <v>350</v>
      </c>
      <c r="BE213" s="241">
        <f>IF(N213="základní",J213,0)</f>
        <v>0</v>
      </c>
      <c r="BF213" s="241">
        <f>IF(N213="snížená",J213,0)</f>
        <v>0</v>
      </c>
      <c r="BG213" s="241">
        <f>IF(N213="zákl. přenesená",J213,0)</f>
        <v>0</v>
      </c>
      <c r="BH213" s="241">
        <f>IF(N213="sníž. přenesená",J213,0)</f>
        <v>0</v>
      </c>
      <c r="BI213" s="241">
        <f>IF(N213="nulová",J213,0)</f>
        <v>0</v>
      </c>
      <c r="BJ213" s="18" t="s">
        <v>84</v>
      </c>
      <c r="BK213" s="241">
        <f>ROUND(I213*H213,2)</f>
        <v>0</v>
      </c>
      <c r="BL213" s="18" t="s">
        <v>357</v>
      </c>
      <c r="BM213" s="240" t="s">
        <v>722</v>
      </c>
    </row>
    <row r="214" s="2" customFormat="1">
      <c r="A214" s="39"/>
      <c r="B214" s="40"/>
      <c r="C214" s="41"/>
      <c r="D214" s="242" t="s">
        <v>359</v>
      </c>
      <c r="E214" s="41"/>
      <c r="F214" s="243" t="s">
        <v>9167</v>
      </c>
      <c r="G214" s="41"/>
      <c r="H214" s="41"/>
      <c r="I214" s="244"/>
      <c r="J214" s="41"/>
      <c r="K214" s="41"/>
      <c r="L214" s="45"/>
      <c r="M214" s="245"/>
      <c r="N214" s="246"/>
      <c r="O214" s="92"/>
      <c r="P214" s="92"/>
      <c r="Q214" s="92"/>
      <c r="R214" s="92"/>
      <c r="S214" s="92"/>
      <c r="T214" s="93"/>
      <c r="U214" s="39"/>
      <c r="V214" s="39"/>
      <c r="W214" s="39"/>
      <c r="X214" s="39"/>
      <c r="Y214" s="39"/>
      <c r="Z214" s="39"/>
      <c r="AA214" s="39"/>
      <c r="AB214" s="39"/>
      <c r="AC214" s="39"/>
      <c r="AD214" s="39"/>
      <c r="AE214" s="39"/>
      <c r="AT214" s="18" t="s">
        <v>359</v>
      </c>
      <c r="AU214" s="18" t="s">
        <v>86</v>
      </c>
    </row>
    <row r="215" s="13" customFormat="1">
      <c r="A215" s="13"/>
      <c r="B215" s="247"/>
      <c r="C215" s="248"/>
      <c r="D215" s="242" t="s">
        <v>361</v>
      </c>
      <c r="E215" s="249" t="s">
        <v>1</v>
      </c>
      <c r="F215" s="250" t="s">
        <v>9168</v>
      </c>
      <c r="G215" s="248"/>
      <c r="H215" s="251">
        <v>8.1199999999999992</v>
      </c>
      <c r="I215" s="252"/>
      <c r="J215" s="248"/>
      <c r="K215" s="248"/>
      <c r="L215" s="253"/>
      <c r="M215" s="254"/>
      <c r="N215" s="255"/>
      <c r="O215" s="255"/>
      <c r="P215" s="255"/>
      <c r="Q215" s="255"/>
      <c r="R215" s="255"/>
      <c r="S215" s="255"/>
      <c r="T215" s="256"/>
      <c r="U215" s="13"/>
      <c r="V215" s="13"/>
      <c r="W215" s="13"/>
      <c r="X215" s="13"/>
      <c r="Y215" s="13"/>
      <c r="Z215" s="13"/>
      <c r="AA215" s="13"/>
      <c r="AB215" s="13"/>
      <c r="AC215" s="13"/>
      <c r="AD215" s="13"/>
      <c r="AE215" s="13"/>
      <c r="AT215" s="257" t="s">
        <v>361</v>
      </c>
      <c r="AU215" s="257" t="s">
        <v>86</v>
      </c>
      <c r="AV215" s="13" t="s">
        <v>86</v>
      </c>
      <c r="AW215" s="13" t="s">
        <v>32</v>
      </c>
      <c r="AX215" s="13" t="s">
        <v>76</v>
      </c>
      <c r="AY215" s="257" t="s">
        <v>350</v>
      </c>
    </row>
    <row r="216" s="14" customFormat="1">
      <c r="A216" s="14"/>
      <c r="B216" s="258"/>
      <c r="C216" s="259"/>
      <c r="D216" s="242" t="s">
        <v>361</v>
      </c>
      <c r="E216" s="260" t="s">
        <v>1</v>
      </c>
      <c r="F216" s="261" t="s">
        <v>364</v>
      </c>
      <c r="G216" s="259"/>
      <c r="H216" s="262">
        <v>8.1199999999999992</v>
      </c>
      <c r="I216" s="263"/>
      <c r="J216" s="259"/>
      <c r="K216" s="259"/>
      <c r="L216" s="264"/>
      <c r="M216" s="265"/>
      <c r="N216" s="266"/>
      <c r="O216" s="266"/>
      <c r="P216" s="266"/>
      <c r="Q216" s="266"/>
      <c r="R216" s="266"/>
      <c r="S216" s="266"/>
      <c r="T216" s="267"/>
      <c r="U216" s="14"/>
      <c r="V216" s="14"/>
      <c r="W216" s="14"/>
      <c r="X216" s="14"/>
      <c r="Y216" s="14"/>
      <c r="Z216" s="14"/>
      <c r="AA216" s="14"/>
      <c r="AB216" s="14"/>
      <c r="AC216" s="14"/>
      <c r="AD216" s="14"/>
      <c r="AE216" s="14"/>
      <c r="AT216" s="268" t="s">
        <v>361</v>
      </c>
      <c r="AU216" s="268" t="s">
        <v>86</v>
      </c>
      <c r="AV216" s="14" t="s">
        <v>357</v>
      </c>
      <c r="AW216" s="14" t="s">
        <v>32</v>
      </c>
      <c r="AX216" s="14" t="s">
        <v>84</v>
      </c>
      <c r="AY216" s="268" t="s">
        <v>350</v>
      </c>
    </row>
    <row r="217" s="2" customFormat="1" ht="37.8" customHeight="1">
      <c r="A217" s="39"/>
      <c r="B217" s="40"/>
      <c r="C217" s="229" t="s">
        <v>556</v>
      </c>
      <c r="D217" s="229" t="s">
        <v>352</v>
      </c>
      <c r="E217" s="230" t="s">
        <v>9169</v>
      </c>
      <c r="F217" s="231" t="s">
        <v>9170</v>
      </c>
      <c r="G217" s="232" t="s">
        <v>551</v>
      </c>
      <c r="H217" s="233">
        <v>1</v>
      </c>
      <c r="I217" s="234"/>
      <c r="J217" s="235">
        <f>ROUND(I217*H217,2)</f>
        <v>0</v>
      </c>
      <c r="K217" s="231" t="s">
        <v>385</v>
      </c>
      <c r="L217" s="45"/>
      <c r="M217" s="236" t="s">
        <v>1</v>
      </c>
      <c r="N217" s="237" t="s">
        <v>41</v>
      </c>
      <c r="O217" s="92"/>
      <c r="P217" s="238">
        <f>O217*H217</f>
        <v>0</v>
      </c>
      <c r="Q217" s="238">
        <v>0</v>
      </c>
      <c r="R217" s="238">
        <f>Q217*H217</f>
        <v>0</v>
      </c>
      <c r="S217" s="238">
        <v>0</v>
      </c>
      <c r="T217" s="239">
        <f>S217*H217</f>
        <v>0</v>
      </c>
      <c r="U217" s="39"/>
      <c r="V217" s="39"/>
      <c r="W217" s="39"/>
      <c r="X217" s="39"/>
      <c r="Y217" s="39"/>
      <c r="Z217" s="39"/>
      <c r="AA217" s="39"/>
      <c r="AB217" s="39"/>
      <c r="AC217" s="39"/>
      <c r="AD217" s="39"/>
      <c r="AE217" s="39"/>
      <c r="AR217" s="240" t="s">
        <v>357</v>
      </c>
      <c r="AT217" s="240" t="s">
        <v>352</v>
      </c>
      <c r="AU217" s="240" t="s">
        <v>86</v>
      </c>
      <c r="AY217" s="18" t="s">
        <v>350</v>
      </c>
      <c r="BE217" s="241">
        <f>IF(N217="základní",J217,0)</f>
        <v>0</v>
      </c>
      <c r="BF217" s="241">
        <f>IF(N217="snížená",J217,0)</f>
        <v>0</v>
      </c>
      <c r="BG217" s="241">
        <f>IF(N217="zákl. přenesená",J217,0)</f>
        <v>0</v>
      </c>
      <c r="BH217" s="241">
        <f>IF(N217="sníž. přenesená",J217,0)</f>
        <v>0</v>
      </c>
      <c r="BI217" s="241">
        <f>IF(N217="nulová",J217,0)</f>
        <v>0</v>
      </c>
      <c r="BJ217" s="18" t="s">
        <v>84</v>
      </c>
      <c r="BK217" s="241">
        <f>ROUND(I217*H217,2)</f>
        <v>0</v>
      </c>
      <c r="BL217" s="18" t="s">
        <v>357</v>
      </c>
      <c r="BM217" s="240" t="s">
        <v>735</v>
      </c>
    </row>
    <row r="218" s="2" customFormat="1">
      <c r="A218" s="39"/>
      <c r="B218" s="40"/>
      <c r="C218" s="41"/>
      <c r="D218" s="242" t="s">
        <v>359</v>
      </c>
      <c r="E218" s="41"/>
      <c r="F218" s="243" t="s">
        <v>9170</v>
      </c>
      <c r="G218" s="41"/>
      <c r="H218" s="41"/>
      <c r="I218" s="244"/>
      <c r="J218" s="41"/>
      <c r="K218" s="41"/>
      <c r="L218" s="45"/>
      <c r="M218" s="245"/>
      <c r="N218" s="246"/>
      <c r="O218" s="92"/>
      <c r="P218" s="92"/>
      <c r="Q218" s="92"/>
      <c r="R218" s="92"/>
      <c r="S218" s="92"/>
      <c r="T218" s="93"/>
      <c r="U218" s="39"/>
      <c r="V218" s="39"/>
      <c r="W218" s="39"/>
      <c r="X218" s="39"/>
      <c r="Y218" s="39"/>
      <c r="Z218" s="39"/>
      <c r="AA218" s="39"/>
      <c r="AB218" s="39"/>
      <c r="AC218" s="39"/>
      <c r="AD218" s="39"/>
      <c r="AE218" s="39"/>
      <c r="AT218" s="18" t="s">
        <v>359</v>
      </c>
      <c r="AU218" s="18" t="s">
        <v>86</v>
      </c>
    </row>
    <row r="219" s="15" customFormat="1">
      <c r="A219" s="15"/>
      <c r="B219" s="269"/>
      <c r="C219" s="270"/>
      <c r="D219" s="242" t="s">
        <v>361</v>
      </c>
      <c r="E219" s="271" t="s">
        <v>1</v>
      </c>
      <c r="F219" s="272" t="s">
        <v>9165</v>
      </c>
      <c r="G219" s="270"/>
      <c r="H219" s="271" t="s">
        <v>1</v>
      </c>
      <c r="I219" s="273"/>
      <c r="J219" s="270"/>
      <c r="K219" s="270"/>
      <c r="L219" s="274"/>
      <c r="M219" s="275"/>
      <c r="N219" s="276"/>
      <c r="O219" s="276"/>
      <c r="P219" s="276"/>
      <c r="Q219" s="276"/>
      <c r="R219" s="276"/>
      <c r="S219" s="276"/>
      <c r="T219" s="277"/>
      <c r="U219" s="15"/>
      <c r="V219" s="15"/>
      <c r="W219" s="15"/>
      <c r="X219" s="15"/>
      <c r="Y219" s="15"/>
      <c r="Z219" s="15"/>
      <c r="AA219" s="15"/>
      <c r="AB219" s="15"/>
      <c r="AC219" s="15"/>
      <c r="AD219" s="15"/>
      <c r="AE219" s="15"/>
      <c r="AT219" s="278" t="s">
        <v>361</v>
      </c>
      <c r="AU219" s="278" t="s">
        <v>86</v>
      </c>
      <c r="AV219" s="15" t="s">
        <v>84</v>
      </c>
      <c r="AW219" s="15" t="s">
        <v>32</v>
      </c>
      <c r="AX219" s="15" t="s">
        <v>76</v>
      </c>
      <c r="AY219" s="278" t="s">
        <v>350</v>
      </c>
    </row>
    <row r="220" s="13" customFormat="1">
      <c r="A220" s="13"/>
      <c r="B220" s="247"/>
      <c r="C220" s="248"/>
      <c r="D220" s="242" t="s">
        <v>361</v>
      </c>
      <c r="E220" s="249" t="s">
        <v>1</v>
      </c>
      <c r="F220" s="250" t="s">
        <v>9171</v>
      </c>
      <c r="G220" s="248"/>
      <c r="H220" s="251">
        <v>1</v>
      </c>
      <c r="I220" s="252"/>
      <c r="J220" s="248"/>
      <c r="K220" s="248"/>
      <c r="L220" s="253"/>
      <c r="M220" s="254"/>
      <c r="N220" s="255"/>
      <c r="O220" s="255"/>
      <c r="P220" s="255"/>
      <c r="Q220" s="255"/>
      <c r="R220" s="255"/>
      <c r="S220" s="255"/>
      <c r="T220" s="256"/>
      <c r="U220" s="13"/>
      <c r="V220" s="13"/>
      <c r="W220" s="13"/>
      <c r="X220" s="13"/>
      <c r="Y220" s="13"/>
      <c r="Z220" s="13"/>
      <c r="AA220" s="13"/>
      <c r="AB220" s="13"/>
      <c r="AC220" s="13"/>
      <c r="AD220" s="13"/>
      <c r="AE220" s="13"/>
      <c r="AT220" s="257" t="s">
        <v>361</v>
      </c>
      <c r="AU220" s="257" t="s">
        <v>86</v>
      </c>
      <c r="AV220" s="13" t="s">
        <v>86</v>
      </c>
      <c r="AW220" s="13" t="s">
        <v>32</v>
      </c>
      <c r="AX220" s="13" t="s">
        <v>76</v>
      </c>
      <c r="AY220" s="257" t="s">
        <v>350</v>
      </c>
    </row>
    <row r="221" s="14" customFormat="1">
      <c r="A221" s="14"/>
      <c r="B221" s="258"/>
      <c r="C221" s="259"/>
      <c r="D221" s="242" t="s">
        <v>361</v>
      </c>
      <c r="E221" s="260" t="s">
        <v>1</v>
      </c>
      <c r="F221" s="261" t="s">
        <v>364</v>
      </c>
      <c r="G221" s="259"/>
      <c r="H221" s="262">
        <v>1</v>
      </c>
      <c r="I221" s="263"/>
      <c r="J221" s="259"/>
      <c r="K221" s="259"/>
      <c r="L221" s="264"/>
      <c r="M221" s="265"/>
      <c r="N221" s="266"/>
      <c r="O221" s="266"/>
      <c r="P221" s="266"/>
      <c r="Q221" s="266"/>
      <c r="R221" s="266"/>
      <c r="S221" s="266"/>
      <c r="T221" s="267"/>
      <c r="U221" s="14"/>
      <c r="V221" s="14"/>
      <c r="W221" s="14"/>
      <c r="X221" s="14"/>
      <c r="Y221" s="14"/>
      <c r="Z221" s="14"/>
      <c r="AA221" s="14"/>
      <c r="AB221" s="14"/>
      <c r="AC221" s="14"/>
      <c r="AD221" s="14"/>
      <c r="AE221" s="14"/>
      <c r="AT221" s="268" t="s">
        <v>361</v>
      </c>
      <c r="AU221" s="268" t="s">
        <v>86</v>
      </c>
      <c r="AV221" s="14" t="s">
        <v>357</v>
      </c>
      <c r="AW221" s="14" t="s">
        <v>32</v>
      </c>
      <c r="AX221" s="14" t="s">
        <v>84</v>
      </c>
      <c r="AY221" s="268" t="s">
        <v>350</v>
      </c>
    </row>
    <row r="222" s="2" customFormat="1" ht="21.75" customHeight="1">
      <c r="A222" s="39"/>
      <c r="B222" s="40"/>
      <c r="C222" s="295" t="s">
        <v>563</v>
      </c>
      <c r="D222" s="295" t="s">
        <v>1347</v>
      </c>
      <c r="E222" s="296" t="s">
        <v>9172</v>
      </c>
      <c r="F222" s="297" t="s">
        <v>9173</v>
      </c>
      <c r="G222" s="298" t="s">
        <v>551</v>
      </c>
      <c r="H222" s="299">
        <v>1.0149999999999999</v>
      </c>
      <c r="I222" s="300"/>
      <c r="J222" s="301">
        <f>ROUND(I222*H222,2)</f>
        <v>0</v>
      </c>
      <c r="K222" s="297" t="s">
        <v>385</v>
      </c>
      <c r="L222" s="302"/>
      <c r="M222" s="303" t="s">
        <v>1</v>
      </c>
      <c r="N222" s="304" t="s">
        <v>41</v>
      </c>
      <c r="O222" s="92"/>
      <c r="P222" s="238">
        <f>O222*H222</f>
        <v>0</v>
      </c>
      <c r="Q222" s="238">
        <v>0</v>
      </c>
      <c r="R222" s="238">
        <f>Q222*H222</f>
        <v>0</v>
      </c>
      <c r="S222" s="238">
        <v>0</v>
      </c>
      <c r="T222" s="239">
        <f>S222*H222</f>
        <v>0</v>
      </c>
      <c r="U222" s="39"/>
      <c r="V222" s="39"/>
      <c r="W222" s="39"/>
      <c r="X222" s="39"/>
      <c r="Y222" s="39"/>
      <c r="Z222" s="39"/>
      <c r="AA222" s="39"/>
      <c r="AB222" s="39"/>
      <c r="AC222" s="39"/>
      <c r="AD222" s="39"/>
      <c r="AE222" s="39"/>
      <c r="AR222" s="240" t="s">
        <v>468</v>
      </c>
      <c r="AT222" s="240" t="s">
        <v>1347</v>
      </c>
      <c r="AU222" s="240" t="s">
        <v>86</v>
      </c>
      <c r="AY222" s="18" t="s">
        <v>350</v>
      </c>
      <c r="BE222" s="241">
        <f>IF(N222="základní",J222,0)</f>
        <v>0</v>
      </c>
      <c r="BF222" s="241">
        <f>IF(N222="snížená",J222,0)</f>
        <v>0</v>
      </c>
      <c r="BG222" s="241">
        <f>IF(N222="zákl. přenesená",J222,0)</f>
        <v>0</v>
      </c>
      <c r="BH222" s="241">
        <f>IF(N222="sníž. přenesená",J222,0)</f>
        <v>0</v>
      </c>
      <c r="BI222" s="241">
        <f>IF(N222="nulová",J222,0)</f>
        <v>0</v>
      </c>
      <c r="BJ222" s="18" t="s">
        <v>84</v>
      </c>
      <c r="BK222" s="241">
        <f>ROUND(I222*H222,2)</f>
        <v>0</v>
      </c>
      <c r="BL222" s="18" t="s">
        <v>357</v>
      </c>
      <c r="BM222" s="240" t="s">
        <v>748</v>
      </c>
    </row>
    <row r="223" s="2" customFormat="1">
      <c r="A223" s="39"/>
      <c r="B223" s="40"/>
      <c r="C223" s="41"/>
      <c r="D223" s="242" t="s">
        <v>359</v>
      </c>
      <c r="E223" s="41"/>
      <c r="F223" s="243" t="s">
        <v>9173</v>
      </c>
      <c r="G223" s="41"/>
      <c r="H223" s="41"/>
      <c r="I223" s="244"/>
      <c r="J223" s="41"/>
      <c r="K223" s="41"/>
      <c r="L223" s="45"/>
      <c r="M223" s="245"/>
      <c r="N223" s="246"/>
      <c r="O223" s="92"/>
      <c r="P223" s="92"/>
      <c r="Q223" s="92"/>
      <c r="R223" s="92"/>
      <c r="S223" s="92"/>
      <c r="T223" s="93"/>
      <c r="U223" s="39"/>
      <c r="V223" s="39"/>
      <c r="W223" s="39"/>
      <c r="X223" s="39"/>
      <c r="Y223" s="39"/>
      <c r="Z223" s="39"/>
      <c r="AA223" s="39"/>
      <c r="AB223" s="39"/>
      <c r="AC223" s="39"/>
      <c r="AD223" s="39"/>
      <c r="AE223" s="39"/>
      <c r="AT223" s="18" t="s">
        <v>359</v>
      </c>
      <c r="AU223" s="18" t="s">
        <v>86</v>
      </c>
    </row>
    <row r="224" s="13" customFormat="1">
      <c r="A224" s="13"/>
      <c r="B224" s="247"/>
      <c r="C224" s="248"/>
      <c r="D224" s="242" t="s">
        <v>361</v>
      </c>
      <c r="E224" s="249" t="s">
        <v>1</v>
      </c>
      <c r="F224" s="250" t="s">
        <v>9174</v>
      </c>
      <c r="G224" s="248"/>
      <c r="H224" s="251">
        <v>1.0149999999999999</v>
      </c>
      <c r="I224" s="252"/>
      <c r="J224" s="248"/>
      <c r="K224" s="248"/>
      <c r="L224" s="253"/>
      <c r="M224" s="254"/>
      <c r="N224" s="255"/>
      <c r="O224" s="255"/>
      <c r="P224" s="255"/>
      <c r="Q224" s="255"/>
      <c r="R224" s="255"/>
      <c r="S224" s="255"/>
      <c r="T224" s="256"/>
      <c r="U224" s="13"/>
      <c r="V224" s="13"/>
      <c r="W224" s="13"/>
      <c r="X224" s="13"/>
      <c r="Y224" s="13"/>
      <c r="Z224" s="13"/>
      <c r="AA224" s="13"/>
      <c r="AB224" s="13"/>
      <c r="AC224" s="13"/>
      <c r="AD224" s="13"/>
      <c r="AE224" s="13"/>
      <c r="AT224" s="257" t="s">
        <v>361</v>
      </c>
      <c r="AU224" s="257" t="s">
        <v>86</v>
      </c>
      <c r="AV224" s="13" t="s">
        <v>86</v>
      </c>
      <c r="AW224" s="13" t="s">
        <v>32</v>
      </c>
      <c r="AX224" s="13" t="s">
        <v>76</v>
      </c>
      <c r="AY224" s="257" t="s">
        <v>350</v>
      </c>
    </row>
    <row r="225" s="14" customFormat="1">
      <c r="A225" s="14"/>
      <c r="B225" s="258"/>
      <c r="C225" s="259"/>
      <c r="D225" s="242" t="s">
        <v>361</v>
      </c>
      <c r="E225" s="260" t="s">
        <v>1</v>
      </c>
      <c r="F225" s="261" t="s">
        <v>364</v>
      </c>
      <c r="G225" s="259"/>
      <c r="H225" s="262">
        <v>1.0149999999999999</v>
      </c>
      <c r="I225" s="263"/>
      <c r="J225" s="259"/>
      <c r="K225" s="259"/>
      <c r="L225" s="264"/>
      <c r="M225" s="265"/>
      <c r="N225" s="266"/>
      <c r="O225" s="266"/>
      <c r="P225" s="266"/>
      <c r="Q225" s="266"/>
      <c r="R225" s="266"/>
      <c r="S225" s="266"/>
      <c r="T225" s="267"/>
      <c r="U225" s="14"/>
      <c r="V225" s="14"/>
      <c r="W225" s="14"/>
      <c r="X225" s="14"/>
      <c r="Y225" s="14"/>
      <c r="Z225" s="14"/>
      <c r="AA225" s="14"/>
      <c r="AB225" s="14"/>
      <c r="AC225" s="14"/>
      <c r="AD225" s="14"/>
      <c r="AE225" s="14"/>
      <c r="AT225" s="268" t="s">
        <v>361</v>
      </c>
      <c r="AU225" s="268" t="s">
        <v>86</v>
      </c>
      <c r="AV225" s="14" t="s">
        <v>357</v>
      </c>
      <c r="AW225" s="14" t="s">
        <v>32</v>
      </c>
      <c r="AX225" s="14" t="s">
        <v>84</v>
      </c>
      <c r="AY225" s="268" t="s">
        <v>350</v>
      </c>
    </row>
    <row r="226" s="2" customFormat="1" ht="44.25" customHeight="1">
      <c r="A226" s="39"/>
      <c r="B226" s="40"/>
      <c r="C226" s="229" t="s">
        <v>7</v>
      </c>
      <c r="D226" s="229" t="s">
        <v>352</v>
      </c>
      <c r="E226" s="230" t="s">
        <v>9175</v>
      </c>
      <c r="F226" s="231" t="s">
        <v>9176</v>
      </c>
      <c r="G226" s="232" t="s">
        <v>497</v>
      </c>
      <c r="H226" s="233">
        <v>1</v>
      </c>
      <c r="I226" s="234"/>
      <c r="J226" s="235">
        <f>ROUND(I226*H226,2)</f>
        <v>0</v>
      </c>
      <c r="K226" s="231" t="s">
        <v>385</v>
      </c>
      <c r="L226" s="45"/>
      <c r="M226" s="236" t="s">
        <v>1</v>
      </c>
      <c r="N226" s="237" t="s">
        <v>41</v>
      </c>
      <c r="O226" s="92"/>
      <c r="P226" s="238">
        <f>O226*H226</f>
        <v>0</v>
      </c>
      <c r="Q226" s="238">
        <v>0</v>
      </c>
      <c r="R226" s="238">
        <f>Q226*H226</f>
        <v>0</v>
      </c>
      <c r="S226" s="238">
        <v>0</v>
      </c>
      <c r="T226" s="239">
        <f>S226*H226</f>
        <v>0</v>
      </c>
      <c r="U226" s="39"/>
      <c r="V226" s="39"/>
      <c r="W226" s="39"/>
      <c r="X226" s="39"/>
      <c r="Y226" s="39"/>
      <c r="Z226" s="39"/>
      <c r="AA226" s="39"/>
      <c r="AB226" s="39"/>
      <c r="AC226" s="39"/>
      <c r="AD226" s="39"/>
      <c r="AE226" s="39"/>
      <c r="AR226" s="240" t="s">
        <v>357</v>
      </c>
      <c r="AT226" s="240" t="s">
        <v>352</v>
      </c>
      <c r="AU226" s="240" t="s">
        <v>86</v>
      </c>
      <c r="AY226" s="18" t="s">
        <v>350</v>
      </c>
      <c r="BE226" s="241">
        <f>IF(N226="základní",J226,0)</f>
        <v>0</v>
      </c>
      <c r="BF226" s="241">
        <f>IF(N226="snížená",J226,0)</f>
        <v>0</v>
      </c>
      <c r="BG226" s="241">
        <f>IF(N226="zákl. přenesená",J226,0)</f>
        <v>0</v>
      </c>
      <c r="BH226" s="241">
        <f>IF(N226="sníž. přenesená",J226,0)</f>
        <v>0</v>
      </c>
      <c r="BI226" s="241">
        <f>IF(N226="nulová",J226,0)</f>
        <v>0</v>
      </c>
      <c r="BJ226" s="18" t="s">
        <v>84</v>
      </c>
      <c r="BK226" s="241">
        <f>ROUND(I226*H226,2)</f>
        <v>0</v>
      </c>
      <c r="BL226" s="18" t="s">
        <v>357</v>
      </c>
      <c r="BM226" s="240" t="s">
        <v>767</v>
      </c>
    </row>
    <row r="227" s="2" customFormat="1">
      <c r="A227" s="39"/>
      <c r="B227" s="40"/>
      <c r="C227" s="41"/>
      <c r="D227" s="242" t="s">
        <v>359</v>
      </c>
      <c r="E227" s="41"/>
      <c r="F227" s="243" t="s">
        <v>9176</v>
      </c>
      <c r="G227" s="41"/>
      <c r="H227" s="41"/>
      <c r="I227" s="244"/>
      <c r="J227" s="41"/>
      <c r="K227" s="41"/>
      <c r="L227" s="45"/>
      <c r="M227" s="245"/>
      <c r="N227" s="246"/>
      <c r="O227" s="92"/>
      <c r="P227" s="92"/>
      <c r="Q227" s="92"/>
      <c r="R227" s="92"/>
      <c r="S227" s="92"/>
      <c r="T227" s="93"/>
      <c r="U227" s="39"/>
      <c r="V227" s="39"/>
      <c r="W227" s="39"/>
      <c r="X227" s="39"/>
      <c r="Y227" s="39"/>
      <c r="Z227" s="39"/>
      <c r="AA227" s="39"/>
      <c r="AB227" s="39"/>
      <c r="AC227" s="39"/>
      <c r="AD227" s="39"/>
      <c r="AE227" s="39"/>
      <c r="AT227" s="18" t="s">
        <v>359</v>
      </c>
      <c r="AU227" s="18" t="s">
        <v>86</v>
      </c>
    </row>
    <row r="228" s="15" customFormat="1">
      <c r="A228" s="15"/>
      <c r="B228" s="269"/>
      <c r="C228" s="270"/>
      <c r="D228" s="242" t="s">
        <v>361</v>
      </c>
      <c r="E228" s="271" t="s">
        <v>1</v>
      </c>
      <c r="F228" s="272" t="s">
        <v>9165</v>
      </c>
      <c r="G228" s="270"/>
      <c r="H228" s="271" t="s">
        <v>1</v>
      </c>
      <c r="I228" s="273"/>
      <c r="J228" s="270"/>
      <c r="K228" s="270"/>
      <c r="L228" s="274"/>
      <c r="M228" s="275"/>
      <c r="N228" s="276"/>
      <c r="O228" s="276"/>
      <c r="P228" s="276"/>
      <c r="Q228" s="276"/>
      <c r="R228" s="276"/>
      <c r="S228" s="276"/>
      <c r="T228" s="277"/>
      <c r="U228" s="15"/>
      <c r="V228" s="15"/>
      <c r="W228" s="15"/>
      <c r="X228" s="15"/>
      <c r="Y228" s="15"/>
      <c r="Z228" s="15"/>
      <c r="AA228" s="15"/>
      <c r="AB228" s="15"/>
      <c r="AC228" s="15"/>
      <c r="AD228" s="15"/>
      <c r="AE228" s="15"/>
      <c r="AT228" s="278" t="s">
        <v>361</v>
      </c>
      <c r="AU228" s="278" t="s">
        <v>86</v>
      </c>
      <c r="AV228" s="15" t="s">
        <v>84</v>
      </c>
      <c r="AW228" s="15" t="s">
        <v>32</v>
      </c>
      <c r="AX228" s="15" t="s">
        <v>76</v>
      </c>
      <c r="AY228" s="278" t="s">
        <v>350</v>
      </c>
    </row>
    <row r="229" s="13" customFormat="1">
      <c r="A229" s="13"/>
      <c r="B229" s="247"/>
      <c r="C229" s="248"/>
      <c r="D229" s="242" t="s">
        <v>361</v>
      </c>
      <c r="E229" s="249" t="s">
        <v>1</v>
      </c>
      <c r="F229" s="250" t="s">
        <v>84</v>
      </c>
      <c r="G229" s="248"/>
      <c r="H229" s="251">
        <v>1</v>
      </c>
      <c r="I229" s="252"/>
      <c r="J229" s="248"/>
      <c r="K229" s="248"/>
      <c r="L229" s="253"/>
      <c r="M229" s="254"/>
      <c r="N229" s="255"/>
      <c r="O229" s="255"/>
      <c r="P229" s="255"/>
      <c r="Q229" s="255"/>
      <c r="R229" s="255"/>
      <c r="S229" s="255"/>
      <c r="T229" s="256"/>
      <c r="U229" s="13"/>
      <c r="V229" s="13"/>
      <c r="W229" s="13"/>
      <c r="X229" s="13"/>
      <c r="Y229" s="13"/>
      <c r="Z229" s="13"/>
      <c r="AA229" s="13"/>
      <c r="AB229" s="13"/>
      <c r="AC229" s="13"/>
      <c r="AD229" s="13"/>
      <c r="AE229" s="13"/>
      <c r="AT229" s="257" t="s">
        <v>361</v>
      </c>
      <c r="AU229" s="257" t="s">
        <v>86</v>
      </c>
      <c r="AV229" s="13" t="s">
        <v>86</v>
      </c>
      <c r="AW229" s="13" t="s">
        <v>32</v>
      </c>
      <c r="AX229" s="13" t="s">
        <v>76</v>
      </c>
      <c r="AY229" s="257" t="s">
        <v>350</v>
      </c>
    </row>
    <row r="230" s="14" customFormat="1">
      <c r="A230" s="14"/>
      <c r="B230" s="258"/>
      <c r="C230" s="259"/>
      <c r="D230" s="242" t="s">
        <v>361</v>
      </c>
      <c r="E230" s="260" t="s">
        <v>1</v>
      </c>
      <c r="F230" s="261" t="s">
        <v>364</v>
      </c>
      <c r="G230" s="259"/>
      <c r="H230" s="262">
        <v>1</v>
      </c>
      <c r="I230" s="263"/>
      <c r="J230" s="259"/>
      <c r="K230" s="259"/>
      <c r="L230" s="264"/>
      <c r="M230" s="265"/>
      <c r="N230" s="266"/>
      <c r="O230" s="266"/>
      <c r="P230" s="266"/>
      <c r="Q230" s="266"/>
      <c r="R230" s="266"/>
      <c r="S230" s="266"/>
      <c r="T230" s="267"/>
      <c r="U230" s="14"/>
      <c r="V230" s="14"/>
      <c r="W230" s="14"/>
      <c r="X230" s="14"/>
      <c r="Y230" s="14"/>
      <c r="Z230" s="14"/>
      <c r="AA230" s="14"/>
      <c r="AB230" s="14"/>
      <c r="AC230" s="14"/>
      <c r="AD230" s="14"/>
      <c r="AE230" s="14"/>
      <c r="AT230" s="268" t="s">
        <v>361</v>
      </c>
      <c r="AU230" s="268" t="s">
        <v>86</v>
      </c>
      <c r="AV230" s="14" t="s">
        <v>357</v>
      </c>
      <c r="AW230" s="14" t="s">
        <v>32</v>
      </c>
      <c r="AX230" s="14" t="s">
        <v>84</v>
      </c>
      <c r="AY230" s="268" t="s">
        <v>350</v>
      </c>
    </row>
    <row r="231" s="2" customFormat="1" ht="21.75" customHeight="1">
      <c r="A231" s="39"/>
      <c r="B231" s="40"/>
      <c r="C231" s="295" t="s">
        <v>576</v>
      </c>
      <c r="D231" s="295" t="s">
        <v>1347</v>
      </c>
      <c r="E231" s="296" t="s">
        <v>9177</v>
      </c>
      <c r="F231" s="297" t="s">
        <v>9178</v>
      </c>
      <c r="G231" s="298" t="s">
        <v>497</v>
      </c>
      <c r="H231" s="299">
        <v>1</v>
      </c>
      <c r="I231" s="300"/>
      <c r="J231" s="301">
        <f>ROUND(I231*H231,2)</f>
        <v>0</v>
      </c>
      <c r="K231" s="297" t="s">
        <v>385</v>
      </c>
      <c r="L231" s="302"/>
      <c r="M231" s="303" t="s">
        <v>1</v>
      </c>
      <c r="N231" s="304" t="s">
        <v>41</v>
      </c>
      <c r="O231" s="92"/>
      <c r="P231" s="238">
        <f>O231*H231</f>
        <v>0</v>
      </c>
      <c r="Q231" s="238">
        <v>0</v>
      </c>
      <c r="R231" s="238">
        <f>Q231*H231</f>
        <v>0</v>
      </c>
      <c r="S231" s="238">
        <v>0</v>
      </c>
      <c r="T231" s="239">
        <f>S231*H231</f>
        <v>0</v>
      </c>
      <c r="U231" s="39"/>
      <c r="V231" s="39"/>
      <c r="W231" s="39"/>
      <c r="X231" s="39"/>
      <c r="Y231" s="39"/>
      <c r="Z231" s="39"/>
      <c r="AA231" s="39"/>
      <c r="AB231" s="39"/>
      <c r="AC231" s="39"/>
      <c r="AD231" s="39"/>
      <c r="AE231" s="39"/>
      <c r="AR231" s="240" t="s">
        <v>468</v>
      </c>
      <c r="AT231" s="240" t="s">
        <v>1347</v>
      </c>
      <c r="AU231" s="240" t="s">
        <v>86</v>
      </c>
      <c r="AY231" s="18" t="s">
        <v>350</v>
      </c>
      <c r="BE231" s="241">
        <f>IF(N231="základní",J231,0)</f>
        <v>0</v>
      </c>
      <c r="BF231" s="241">
        <f>IF(N231="snížená",J231,0)</f>
        <v>0</v>
      </c>
      <c r="BG231" s="241">
        <f>IF(N231="zákl. přenesená",J231,0)</f>
        <v>0</v>
      </c>
      <c r="BH231" s="241">
        <f>IF(N231="sníž. přenesená",J231,0)</f>
        <v>0</v>
      </c>
      <c r="BI231" s="241">
        <f>IF(N231="nulová",J231,0)</f>
        <v>0</v>
      </c>
      <c r="BJ231" s="18" t="s">
        <v>84</v>
      </c>
      <c r="BK231" s="241">
        <f>ROUND(I231*H231,2)</f>
        <v>0</v>
      </c>
      <c r="BL231" s="18" t="s">
        <v>357</v>
      </c>
      <c r="BM231" s="240" t="s">
        <v>828</v>
      </c>
    </row>
    <row r="232" s="2" customFormat="1">
      <c r="A232" s="39"/>
      <c r="B232" s="40"/>
      <c r="C232" s="41"/>
      <c r="D232" s="242" t="s">
        <v>359</v>
      </c>
      <c r="E232" s="41"/>
      <c r="F232" s="243" t="s">
        <v>9178</v>
      </c>
      <c r="G232" s="41"/>
      <c r="H232" s="41"/>
      <c r="I232" s="244"/>
      <c r="J232" s="41"/>
      <c r="K232" s="41"/>
      <c r="L232" s="45"/>
      <c r="M232" s="245"/>
      <c r="N232" s="246"/>
      <c r="O232" s="92"/>
      <c r="P232" s="92"/>
      <c r="Q232" s="92"/>
      <c r="R232" s="92"/>
      <c r="S232" s="92"/>
      <c r="T232" s="93"/>
      <c r="U232" s="39"/>
      <c r="V232" s="39"/>
      <c r="W232" s="39"/>
      <c r="X232" s="39"/>
      <c r="Y232" s="39"/>
      <c r="Z232" s="39"/>
      <c r="AA232" s="39"/>
      <c r="AB232" s="39"/>
      <c r="AC232" s="39"/>
      <c r="AD232" s="39"/>
      <c r="AE232" s="39"/>
      <c r="AT232" s="18" t="s">
        <v>359</v>
      </c>
      <c r="AU232" s="18" t="s">
        <v>86</v>
      </c>
    </row>
    <row r="233" s="2" customFormat="1" ht="37.8" customHeight="1">
      <c r="A233" s="39"/>
      <c r="B233" s="40"/>
      <c r="C233" s="229" t="s">
        <v>582</v>
      </c>
      <c r="D233" s="229" t="s">
        <v>352</v>
      </c>
      <c r="E233" s="230" t="s">
        <v>9179</v>
      </c>
      <c r="F233" s="231" t="s">
        <v>9180</v>
      </c>
      <c r="G233" s="232" t="s">
        <v>497</v>
      </c>
      <c r="H233" s="233">
        <v>7</v>
      </c>
      <c r="I233" s="234"/>
      <c r="J233" s="235">
        <f>ROUND(I233*H233,2)</f>
        <v>0</v>
      </c>
      <c r="K233" s="231" t="s">
        <v>385</v>
      </c>
      <c r="L233" s="45"/>
      <c r="M233" s="236" t="s">
        <v>1</v>
      </c>
      <c r="N233" s="237" t="s">
        <v>41</v>
      </c>
      <c r="O233" s="92"/>
      <c r="P233" s="238">
        <f>O233*H233</f>
        <v>0</v>
      </c>
      <c r="Q233" s="238">
        <v>0</v>
      </c>
      <c r="R233" s="238">
        <f>Q233*H233</f>
        <v>0</v>
      </c>
      <c r="S233" s="238">
        <v>0</v>
      </c>
      <c r="T233" s="239">
        <f>S233*H233</f>
        <v>0</v>
      </c>
      <c r="U233" s="39"/>
      <c r="V233" s="39"/>
      <c r="W233" s="39"/>
      <c r="X233" s="39"/>
      <c r="Y233" s="39"/>
      <c r="Z233" s="39"/>
      <c r="AA233" s="39"/>
      <c r="AB233" s="39"/>
      <c r="AC233" s="39"/>
      <c r="AD233" s="39"/>
      <c r="AE233" s="39"/>
      <c r="AR233" s="240" t="s">
        <v>357</v>
      </c>
      <c r="AT233" s="240" t="s">
        <v>352</v>
      </c>
      <c r="AU233" s="240" t="s">
        <v>86</v>
      </c>
      <c r="AY233" s="18" t="s">
        <v>350</v>
      </c>
      <c r="BE233" s="241">
        <f>IF(N233="základní",J233,0)</f>
        <v>0</v>
      </c>
      <c r="BF233" s="241">
        <f>IF(N233="snížená",J233,0)</f>
        <v>0</v>
      </c>
      <c r="BG233" s="241">
        <f>IF(N233="zákl. přenesená",J233,0)</f>
        <v>0</v>
      </c>
      <c r="BH233" s="241">
        <f>IF(N233="sníž. přenesená",J233,0)</f>
        <v>0</v>
      </c>
      <c r="BI233" s="241">
        <f>IF(N233="nulová",J233,0)</f>
        <v>0</v>
      </c>
      <c r="BJ233" s="18" t="s">
        <v>84</v>
      </c>
      <c r="BK233" s="241">
        <f>ROUND(I233*H233,2)</f>
        <v>0</v>
      </c>
      <c r="BL233" s="18" t="s">
        <v>357</v>
      </c>
      <c r="BM233" s="240" t="s">
        <v>854</v>
      </c>
    </row>
    <row r="234" s="2" customFormat="1">
      <c r="A234" s="39"/>
      <c r="B234" s="40"/>
      <c r="C234" s="41"/>
      <c r="D234" s="242" t="s">
        <v>359</v>
      </c>
      <c r="E234" s="41"/>
      <c r="F234" s="243" t="s">
        <v>9180</v>
      </c>
      <c r="G234" s="41"/>
      <c r="H234" s="41"/>
      <c r="I234" s="244"/>
      <c r="J234" s="41"/>
      <c r="K234" s="41"/>
      <c r="L234" s="45"/>
      <c r="M234" s="245"/>
      <c r="N234" s="246"/>
      <c r="O234" s="92"/>
      <c r="P234" s="92"/>
      <c r="Q234" s="92"/>
      <c r="R234" s="92"/>
      <c r="S234" s="92"/>
      <c r="T234" s="93"/>
      <c r="U234" s="39"/>
      <c r="V234" s="39"/>
      <c r="W234" s="39"/>
      <c r="X234" s="39"/>
      <c r="Y234" s="39"/>
      <c r="Z234" s="39"/>
      <c r="AA234" s="39"/>
      <c r="AB234" s="39"/>
      <c r="AC234" s="39"/>
      <c r="AD234" s="39"/>
      <c r="AE234" s="39"/>
      <c r="AT234" s="18" t="s">
        <v>359</v>
      </c>
      <c r="AU234" s="18" t="s">
        <v>86</v>
      </c>
    </row>
    <row r="235" s="15" customFormat="1">
      <c r="A235" s="15"/>
      <c r="B235" s="269"/>
      <c r="C235" s="270"/>
      <c r="D235" s="242" t="s">
        <v>361</v>
      </c>
      <c r="E235" s="271" t="s">
        <v>1</v>
      </c>
      <c r="F235" s="272" t="s">
        <v>9162</v>
      </c>
      <c r="G235" s="270"/>
      <c r="H235" s="271" t="s">
        <v>1</v>
      </c>
      <c r="I235" s="273"/>
      <c r="J235" s="270"/>
      <c r="K235" s="270"/>
      <c r="L235" s="274"/>
      <c r="M235" s="275"/>
      <c r="N235" s="276"/>
      <c r="O235" s="276"/>
      <c r="P235" s="276"/>
      <c r="Q235" s="276"/>
      <c r="R235" s="276"/>
      <c r="S235" s="276"/>
      <c r="T235" s="277"/>
      <c r="U235" s="15"/>
      <c r="V235" s="15"/>
      <c r="W235" s="15"/>
      <c r="X235" s="15"/>
      <c r="Y235" s="15"/>
      <c r="Z235" s="15"/>
      <c r="AA235" s="15"/>
      <c r="AB235" s="15"/>
      <c r="AC235" s="15"/>
      <c r="AD235" s="15"/>
      <c r="AE235" s="15"/>
      <c r="AT235" s="278" t="s">
        <v>361</v>
      </c>
      <c r="AU235" s="278" t="s">
        <v>86</v>
      </c>
      <c r="AV235" s="15" t="s">
        <v>84</v>
      </c>
      <c r="AW235" s="15" t="s">
        <v>32</v>
      </c>
      <c r="AX235" s="15" t="s">
        <v>76</v>
      </c>
      <c r="AY235" s="278" t="s">
        <v>350</v>
      </c>
    </row>
    <row r="236" s="13" customFormat="1">
      <c r="A236" s="13"/>
      <c r="B236" s="247"/>
      <c r="C236" s="248"/>
      <c r="D236" s="242" t="s">
        <v>361</v>
      </c>
      <c r="E236" s="249" t="s">
        <v>1</v>
      </c>
      <c r="F236" s="250" t="s">
        <v>462</v>
      </c>
      <c r="G236" s="248"/>
      <c r="H236" s="251">
        <v>7</v>
      </c>
      <c r="I236" s="252"/>
      <c r="J236" s="248"/>
      <c r="K236" s="248"/>
      <c r="L236" s="253"/>
      <c r="M236" s="254"/>
      <c r="N236" s="255"/>
      <c r="O236" s="255"/>
      <c r="P236" s="255"/>
      <c r="Q236" s="255"/>
      <c r="R236" s="255"/>
      <c r="S236" s="255"/>
      <c r="T236" s="256"/>
      <c r="U236" s="13"/>
      <c r="V236" s="13"/>
      <c r="W236" s="13"/>
      <c r="X236" s="13"/>
      <c r="Y236" s="13"/>
      <c r="Z236" s="13"/>
      <c r="AA236" s="13"/>
      <c r="AB236" s="13"/>
      <c r="AC236" s="13"/>
      <c r="AD236" s="13"/>
      <c r="AE236" s="13"/>
      <c r="AT236" s="257" t="s">
        <v>361</v>
      </c>
      <c r="AU236" s="257" t="s">
        <v>86</v>
      </c>
      <c r="AV236" s="13" t="s">
        <v>86</v>
      </c>
      <c r="AW236" s="13" t="s">
        <v>32</v>
      </c>
      <c r="AX236" s="13" t="s">
        <v>76</v>
      </c>
      <c r="AY236" s="257" t="s">
        <v>350</v>
      </c>
    </row>
    <row r="237" s="14" customFormat="1">
      <c r="A237" s="14"/>
      <c r="B237" s="258"/>
      <c r="C237" s="259"/>
      <c r="D237" s="242" t="s">
        <v>361</v>
      </c>
      <c r="E237" s="260" t="s">
        <v>1</v>
      </c>
      <c r="F237" s="261" t="s">
        <v>364</v>
      </c>
      <c r="G237" s="259"/>
      <c r="H237" s="262">
        <v>7</v>
      </c>
      <c r="I237" s="263"/>
      <c r="J237" s="259"/>
      <c r="K237" s="259"/>
      <c r="L237" s="264"/>
      <c r="M237" s="265"/>
      <c r="N237" s="266"/>
      <c r="O237" s="266"/>
      <c r="P237" s="266"/>
      <c r="Q237" s="266"/>
      <c r="R237" s="266"/>
      <c r="S237" s="266"/>
      <c r="T237" s="267"/>
      <c r="U237" s="14"/>
      <c r="V237" s="14"/>
      <c r="W237" s="14"/>
      <c r="X237" s="14"/>
      <c r="Y237" s="14"/>
      <c r="Z237" s="14"/>
      <c r="AA237" s="14"/>
      <c r="AB237" s="14"/>
      <c r="AC237" s="14"/>
      <c r="AD237" s="14"/>
      <c r="AE237" s="14"/>
      <c r="AT237" s="268" t="s">
        <v>361</v>
      </c>
      <c r="AU237" s="268" t="s">
        <v>86</v>
      </c>
      <c r="AV237" s="14" t="s">
        <v>357</v>
      </c>
      <c r="AW237" s="14" t="s">
        <v>32</v>
      </c>
      <c r="AX237" s="14" t="s">
        <v>84</v>
      </c>
      <c r="AY237" s="268" t="s">
        <v>350</v>
      </c>
    </row>
    <row r="238" s="2" customFormat="1" ht="33" customHeight="1">
      <c r="A238" s="39"/>
      <c r="B238" s="40"/>
      <c r="C238" s="229" t="s">
        <v>596</v>
      </c>
      <c r="D238" s="229" t="s">
        <v>352</v>
      </c>
      <c r="E238" s="230" t="s">
        <v>9181</v>
      </c>
      <c r="F238" s="231" t="s">
        <v>9182</v>
      </c>
      <c r="G238" s="232" t="s">
        <v>497</v>
      </c>
      <c r="H238" s="233">
        <v>1</v>
      </c>
      <c r="I238" s="234"/>
      <c r="J238" s="235">
        <f>ROUND(I238*H238,2)</f>
        <v>0</v>
      </c>
      <c r="K238" s="231" t="s">
        <v>385</v>
      </c>
      <c r="L238" s="45"/>
      <c r="M238" s="236" t="s">
        <v>1</v>
      </c>
      <c r="N238" s="237" t="s">
        <v>41</v>
      </c>
      <c r="O238" s="92"/>
      <c r="P238" s="238">
        <f>O238*H238</f>
        <v>0</v>
      </c>
      <c r="Q238" s="238">
        <v>0</v>
      </c>
      <c r="R238" s="238">
        <f>Q238*H238</f>
        <v>0</v>
      </c>
      <c r="S238" s="238">
        <v>0</v>
      </c>
      <c r="T238" s="239">
        <f>S238*H238</f>
        <v>0</v>
      </c>
      <c r="U238" s="39"/>
      <c r="V238" s="39"/>
      <c r="W238" s="39"/>
      <c r="X238" s="39"/>
      <c r="Y238" s="39"/>
      <c r="Z238" s="39"/>
      <c r="AA238" s="39"/>
      <c r="AB238" s="39"/>
      <c r="AC238" s="39"/>
      <c r="AD238" s="39"/>
      <c r="AE238" s="39"/>
      <c r="AR238" s="240" t="s">
        <v>357</v>
      </c>
      <c r="AT238" s="240" t="s">
        <v>352</v>
      </c>
      <c r="AU238" s="240" t="s">
        <v>86</v>
      </c>
      <c r="AY238" s="18" t="s">
        <v>350</v>
      </c>
      <c r="BE238" s="241">
        <f>IF(N238="základní",J238,0)</f>
        <v>0</v>
      </c>
      <c r="BF238" s="241">
        <f>IF(N238="snížená",J238,0)</f>
        <v>0</v>
      </c>
      <c r="BG238" s="241">
        <f>IF(N238="zákl. přenesená",J238,0)</f>
        <v>0</v>
      </c>
      <c r="BH238" s="241">
        <f>IF(N238="sníž. přenesená",J238,0)</f>
        <v>0</v>
      </c>
      <c r="BI238" s="241">
        <f>IF(N238="nulová",J238,0)</f>
        <v>0</v>
      </c>
      <c r="BJ238" s="18" t="s">
        <v>84</v>
      </c>
      <c r="BK238" s="241">
        <f>ROUND(I238*H238,2)</f>
        <v>0</v>
      </c>
      <c r="BL238" s="18" t="s">
        <v>357</v>
      </c>
      <c r="BM238" s="240" t="s">
        <v>877</v>
      </c>
    </row>
    <row r="239" s="2" customFormat="1">
      <c r="A239" s="39"/>
      <c r="B239" s="40"/>
      <c r="C239" s="41"/>
      <c r="D239" s="242" t="s">
        <v>359</v>
      </c>
      <c r="E239" s="41"/>
      <c r="F239" s="243" t="s">
        <v>9182</v>
      </c>
      <c r="G239" s="41"/>
      <c r="H239" s="41"/>
      <c r="I239" s="244"/>
      <c r="J239" s="41"/>
      <c r="K239" s="41"/>
      <c r="L239" s="45"/>
      <c r="M239" s="245"/>
      <c r="N239" s="246"/>
      <c r="O239" s="92"/>
      <c r="P239" s="92"/>
      <c r="Q239" s="92"/>
      <c r="R239" s="92"/>
      <c r="S239" s="92"/>
      <c r="T239" s="93"/>
      <c r="U239" s="39"/>
      <c r="V239" s="39"/>
      <c r="W239" s="39"/>
      <c r="X239" s="39"/>
      <c r="Y239" s="39"/>
      <c r="Z239" s="39"/>
      <c r="AA239" s="39"/>
      <c r="AB239" s="39"/>
      <c r="AC239" s="39"/>
      <c r="AD239" s="39"/>
      <c r="AE239" s="39"/>
      <c r="AT239" s="18" t="s">
        <v>359</v>
      </c>
      <c r="AU239" s="18" t="s">
        <v>86</v>
      </c>
    </row>
    <row r="240" s="15" customFormat="1">
      <c r="A240" s="15"/>
      <c r="B240" s="269"/>
      <c r="C240" s="270"/>
      <c r="D240" s="242" t="s">
        <v>361</v>
      </c>
      <c r="E240" s="271" t="s">
        <v>1</v>
      </c>
      <c r="F240" s="272" t="s">
        <v>9165</v>
      </c>
      <c r="G240" s="270"/>
      <c r="H240" s="271" t="s">
        <v>1</v>
      </c>
      <c r="I240" s="273"/>
      <c r="J240" s="270"/>
      <c r="K240" s="270"/>
      <c r="L240" s="274"/>
      <c r="M240" s="275"/>
      <c r="N240" s="276"/>
      <c r="O240" s="276"/>
      <c r="P240" s="276"/>
      <c r="Q240" s="276"/>
      <c r="R240" s="276"/>
      <c r="S240" s="276"/>
      <c r="T240" s="277"/>
      <c r="U240" s="15"/>
      <c r="V240" s="15"/>
      <c r="W240" s="15"/>
      <c r="X240" s="15"/>
      <c r="Y240" s="15"/>
      <c r="Z240" s="15"/>
      <c r="AA240" s="15"/>
      <c r="AB240" s="15"/>
      <c r="AC240" s="15"/>
      <c r="AD240" s="15"/>
      <c r="AE240" s="15"/>
      <c r="AT240" s="278" t="s">
        <v>361</v>
      </c>
      <c r="AU240" s="278" t="s">
        <v>86</v>
      </c>
      <c r="AV240" s="15" t="s">
        <v>84</v>
      </c>
      <c r="AW240" s="15" t="s">
        <v>32</v>
      </c>
      <c r="AX240" s="15" t="s">
        <v>76</v>
      </c>
      <c r="AY240" s="278" t="s">
        <v>350</v>
      </c>
    </row>
    <row r="241" s="13" customFormat="1">
      <c r="A241" s="13"/>
      <c r="B241" s="247"/>
      <c r="C241" s="248"/>
      <c r="D241" s="242" t="s">
        <v>361</v>
      </c>
      <c r="E241" s="249" t="s">
        <v>1</v>
      </c>
      <c r="F241" s="250" t="s">
        <v>84</v>
      </c>
      <c r="G241" s="248"/>
      <c r="H241" s="251">
        <v>1</v>
      </c>
      <c r="I241" s="252"/>
      <c r="J241" s="248"/>
      <c r="K241" s="248"/>
      <c r="L241" s="253"/>
      <c r="M241" s="254"/>
      <c r="N241" s="255"/>
      <c r="O241" s="255"/>
      <c r="P241" s="255"/>
      <c r="Q241" s="255"/>
      <c r="R241" s="255"/>
      <c r="S241" s="255"/>
      <c r="T241" s="256"/>
      <c r="U241" s="13"/>
      <c r="V241" s="13"/>
      <c r="W241" s="13"/>
      <c r="X241" s="13"/>
      <c r="Y241" s="13"/>
      <c r="Z241" s="13"/>
      <c r="AA241" s="13"/>
      <c r="AB241" s="13"/>
      <c r="AC241" s="13"/>
      <c r="AD241" s="13"/>
      <c r="AE241" s="13"/>
      <c r="AT241" s="257" t="s">
        <v>361</v>
      </c>
      <c r="AU241" s="257" t="s">
        <v>86</v>
      </c>
      <c r="AV241" s="13" t="s">
        <v>86</v>
      </c>
      <c r="AW241" s="13" t="s">
        <v>32</v>
      </c>
      <c r="AX241" s="13" t="s">
        <v>76</v>
      </c>
      <c r="AY241" s="257" t="s">
        <v>350</v>
      </c>
    </row>
    <row r="242" s="14" customFormat="1">
      <c r="A242" s="14"/>
      <c r="B242" s="258"/>
      <c r="C242" s="259"/>
      <c r="D242" s="242" t="s">
        <v>361</v>
      </c>
      <c r="E242" s="260" t="s">
        <v>1</v>
      </c>
      <c r="F242" s="261" t="s">
        <v>364</v>
      </c>
      <c r="G242" s="259"/>
      <c r="H242" s="262">
        <v>1</v>
      </c>
      <c r="I242" s="263"/>
      <c r="J242" s="259"/>
      <c r="K242" s="259"/>
      <c r="L242" s="264"/>
      <c r="M242" s="265"/>
      <c r="N242" s="266"/>
      <c r="O242" s="266"/>
      <c r="P242" s="266"/>
      <c r="Q242" s="266"/>
      <c r="R242" s="266"/>
      <c r="S242" s="266"/>
      <c r="T242" s="267"/>
      <c r="U242" s="14"/>
      <c r="V242" s="14"/>
      <c r="W242" s="14"/>
      <c r="X242" s="14"/>
      <c r="Y242" s="14"/>
      <c r="Z242" s="14"/>
      <c r="AA242" s="14"/>
      <c r="AB242" s="14"/>
      <c r="AC242" s="14"/>
      <c r="AD242" s="14"/>
      <c r="AE242" s="14"/>
      <c r="AT242" s="268" t="s">
        <v>361</v>
      </c>
      <c r="AU242" s="268" t="s">
        <v>86</v>
      </c>
      <c r="AV242" s="14" t="s">
        <v>357</v>
      </c>
      <c r="AW242" s="14" t="s">
        <v>32</v>
      </c>
      <c r="AX242" s="14" t="s">
        <v>84</v>
      </c>
      <c r="AY242" s="268" t="s">
        <v>350</v>
      </c>
    </row>
    <row r="243" s="2" customFormat="1" ht="24.15" customHeight="1">
      <c r="A243" s="39"/>
      <c r="B243" s="40"/>
      <c r="C243" s="295" t="s">
        <v>617</v>
      </c>
      <c r="D243" s="295" t="s">
        <v>1347</v>
      </c>
      <c r="E243" s="296" t="s">
        <v>9183</v>
      </c>
      <c r="F243" s="297" t="s">
        <v>9184</v>
      </c>
      <c r="G243" s="298" t="s">
        <v>497</v>
      </c>
      <c r="H243" s="299">
        <v>1</v>
      </c>
      <c r="I243" s="300"/>
      <c r="J243" s="301">
        <f>ROUND(I243*H243,2)</f>
        <v>0</v>
      </c>
      <c r="K243" s="297" t="s">
        <v>385</v>
      </c>
      <c r="L243" s="302"/>
      <c r="M243" s="303" t="s">
        <v>1</v>
      </c>
      <c r="N243" s="304" t="s">
        <v>41</v>
      </c>
      <c r="O243" s="92"/>
      <c r="P243" s="238">
        <f>O243*H243</f>
        <v>0</v>
      </c>
      <c r="Q243" s="238">
        <v>0</v>
      </c>
      <c r="R243" s="238">
        <f>Q243*H243</f>
        <v>0</v>
      </c>
      <c r="S243" s="238">
        <v>0</v>
      </c>
      <c r="T243" s="239">
        <f>S243*H243</f>
        <v>0</v>
      </c>
      <c r="U243" s="39"/>
      <c r="V243" s="39"/>
      <c r="W243" s="39"/>
      <c r="X243" s="39"/>
      <c r="Y243" s="39"/>
      <c r="Z243" s="39"/>
      <c r="AA243" s="39"/>
      <c r="AB243" s="39"/>
      <c r="AC243" s="39"/>
      <c r="AD243" s="39"/>
      <c r="AE243" s="39"/>
      <c r="AR243" s="240" t="s">
        <v>468</v>
      </c>
      <c r="AT243" s="240" t="s">
        <v>1347</v>
      </c>
      <c r="AU243" s="240" t="s">
        <v>86</v>
      </c>
      <c r="AY243" s="18" t="s">
        <v>350</v>
      </c>
      <c r="BE243" s="241">
        <f>IF(N243="základní",J243,0)</f>
        <v>0</v>
      </c>
      <c r="BF243" s="241">
        <f>IF(N243="snížená",J243,0)</f>
        <v>0</v>
      </c>
      <c r="BG243" s="241">
        <f>IF(N243="zákl. přenesená",J243,0)</f>
        <v>0</v>
      </c>
      <c r="BH243" s="241">
        <f>IF(N243="sníž. přenesená",J243,0)</f>
        <v>0</v>
      </c>
      <c r="BI243" s="241">
        <f>IF(N243="nulová",J243,0)</f>
        <v>0</v>
      </c>
      <c r="BJ243" s="18" t="s">
        <v>84</v>
      </c>
      <c r="BK243" s="241">
        <f>ROUND(I243*H243,2)</f>
        <v>0</v>
      </c>
      <c r="BL243" s="18" t="s">
        <v>357</v>
      </c>
      <c r="BM243" s="240" t="s">
        <v>888</v>
      </c>
    </row>
    <row r="244" s="2" customFormat="1">
      <c r="A244" s="39"/>
      <c r="B244" s="40"/>
      <c r="C244" s="41"/>
      <c r="D244" s="242" t="s">
        <v>359</v>
      </c>
      <c r="E244" s="41"/>
      <c r="F244" s="243" t="s">
        <v>9184</v>
      </c>
      <c r="G244" s="41"/>
      <c r="H244" s="41"/>
      <c r="I244" s="244"/>
      <c r="J244" s="41"/>
      <c r="K244" s="41"/>
      <c r="L244" s="45"/>
      <c r="M244" s="245"/>
      <c r="N244" s="246"/>
      <c r="O244" s="92"/>
      <c r="P244" s="92"/>
      <c r="Q244" s="92"/>
      <c r="R244" s="92"/>
      <c r="S244" s="92"/>
      <c r="T244" s="93"/>
      <c r="U244" s="39"/>
      <c r="V244" s="39"/>
      <c r="W244" s="39"/>
      <c r="X244" s="39"/>
      <c r="Y244" s="39"/>
      <c r="Z244" s="39"/>
      <c r="AA244" s="39"/>
      <c r="AB244" s="39"/>
      <c r="AC244" s="39"/>
      <c r="AD244" s="39"/>
      <c r="AE244" s="39"/>
      <c r="AT244" s="18" t="s">
        <v>359</v>
      </c>
      <c r="AU244" s="18" t="s">
        <v>86</v>
      </c>
    </row>
    <row r="245" s="2" customFormat="1" ht="21.75" customHeight="1">
      <c r="A245" s="39"/>
      <c r="B245" s="40"/>
      <c r="C245" s="295" t="s">
        <v>655</v>
      </c>
      <c r="D245" s="295" t="s">
        <v>1347</v>
      </c>
      <c r="E245" s="296" t="s">
        <v>9185</v>
      </c>
      <c r="F245" s="297" t="s">
        <v>9186</v>
      </c>
      <c r="G245" s="298" t="s">
        <v>497</v>
      </c>
      <c r="H245" s="299">
        <v>1</v>
      </c>
      <c r="I245" s="300"/>
      <c r="J245" s="301">
        <f>ROUND(I245*H245,2)</f>
        <v>0</v>
      </c>
      <c r="K245" s="297" t="s">
        <v>385</v>
      </c>
      <c r="L245" s="302"/>
      <c r="M245" s="303" t="s">
        <v>1</v>
      </c>
      <c r="N245" s="304" t="s">
        <v>41</v>
      </c>
      <c r="O245" s="92"/>
      <c r="P245" s="238">
        <f>O245*H245</f>
        <v>0</v>
      </c>
      <c r="Q245" s="238">
        <v>0</v>
      </c>
      <c r="R245" s="238">
        <f>Q245*H245</f>
        <v>0</v>
      </c>
      <c r="S245" s="238">
        <v>0</v>
      </c>
      <c r="T245" s="239">
        <f>S245*H245</f>
        <v>0</v>
      </c>
      <c r="U245" s="39"/>
      <c r="V245" s="39"/>
      <c r="W245" s="39"/>
      <c r="X245" s="39"/>
      <c r="Y245" s="39"/>
      <c r="Z245" s="39"/>
      <c r="AA245" s="39"/>
      <c r="AB245" s="39"/>
      <c r="AC245" s="39"/>
      <c r="AD245" s="39"/>
      <c r="AE245" s="39"/>
      <c r="AR245" s="240" t="s">
        <v>468</v>
      </c>
      <c r="AT245" s="240" t="s">
        <v>1347</v>
      </c>
      <c r="AU245" s="240" t="s">
        <v>86</v>
      </c>
      <c r="AY245" s="18" t="s">
        <v>350</v>
      </c>
      <c r="BE245" s="241">
        <f>IF(N245="základní",J245,0)</f>
        <v>0</v>
      </c>
      <c r="BF245" s="241">
        <f>IF(N245="snížená",J245,0)</f>
        <v>0</v>
      </c>
      <c r="BG245" s="241">
        <f>IF(N245="zákl. přenesená",J245,0)</f>
        <v>0</v>
      </c>
      <c r="BH245" s="241">
        <f>IF(N245="sníž. přenesená",J245,0)</f>
        <v>0</v>
      </c>
      <c r="BI245" s="241">
        <f>IF(N245="nulová",J245,0)</f>
        <v>0</v>
      </c>
      <c r="BJ245" s="18" t="s">
        <v>84</v>
      </c>
      <c r="BK245" s="241">
        <f>ROUND(I245*H245,2)</f>
        <v>0</v>
      </c>
      <c r="BL245" s="18" t="s">
        <v>357</v>
      </c>
      <c r="BM245" s="240" t="s">
        <v>911</v>
      </c>
    </row>
    <row r="246" s="2" customFormat="1">
      <c r="A246" s="39"/>
      <c r="B246" s="40"/>
      <c r="C246" s="41"/>
      <c r="D246" s="242" t="s">
        <v>359</v>
      </c>
      <c r="E246" s="41"/>
      <c r="F246" s="243" t="s">
        <v>9186</v>
      </c>
      <c r="G246" s="41"/>
      <c r="H246" s="41"/>
      <c r="I246" s="244"/>
      <c r="J246" s="41"/>
      <c r="K246" s="41"/>
      <c r="L246" s="45"/>
      <c r="M246" s="245"/>
      <c r="N246" s="246"/>
      <c r="O246" s="92"/>
      <c r="P246" s="92"/>
      <c r="Q246" s="92"/>
      <c r="R246" s="92"/>
      <c r="S246" s="92"/>
      <c r="T246" s="93"/>
      <c r="U246" s="39"/>
      <c r="V246" s="39"/>
      <c r="W246" s="39"/>
      <c r="X246" s="39"/>
      <c r="Y246" s="39"/>
      <c r="Z246" s="39"/>
      <c r="AA246" s="39"/>
      <c r="AB246" s="39"/>
      <c r="AC246" s="39"/>
      <c r="AD246" s="39"/>
      <c r="AE246" s="39"/>
      <c r="AT246" s="18" t="s">
        <v>359</v>
      </c>
      <c r="AU246" s="18" t="s">
        <v>86</v>
      </c>
    </row>
    <row r="247" s="2" customFormat="1" ht="37.8" customHeight="1">
      <c r="A247" s="39"/>
      <c r="B247" s="40"/>
      <c r="C247" s="229" t="s">
        <v>662</v>
      </c>
      <c r="D247" s="229" t="s">
        <v>352</v>
      </c>
      <c r="E247" s="230" t="s">
        <v>9187</v>
      </c>
      <c r="F247" s="231" t="s">
        <v>9188</v>
      </c>
      <c r="G247" s="232" t="s">
        <v>497</v>
      </c>
      <c r="H247" s="233">
        <v>1</v>
      </c>
      <c r="I247" s="234"/>
      <c r="J247" s="235">
        <f>ROUND(I247*H247,2)</f>
        <v>0</v>
      </c>
      <c r="K247" s="231" t="s">
        <v>385</v>
      </c>
      <c r="L247" s="45"/>
      <c r="M247" s="236" t="s">
        <v>1</v>
      </c>
      <c r="N247" s="237" t="s">
        <v>41</v>
      </c>
      <c r="O247" s="92"/>
      <c r="P247" s="238">
        <f>O247*H247</f>
        <v>0</v>
      </c>
      <c r="Q247" s="238">
        <v>0</v>
      </c>
      <c r="R247" s="238">
        <f>Q247*H247</f>
        <v>0</v>
      </c>
      <c r="S247" s="238">
        <v>0</v>
      </c>
      <c r="T247" s="239">
        <f>S247*H247</f>
        <v>0</v>
      </c>
      <c r="U247" s="39"/>
      <c r="V247" s="39"/>
      <c r="W247" s="39"/>
      <c r="X247" s="39"/>
      <c r="Y247" s="39"/>
      <c r="Z247" s="39"/>
      <c r="AA247" s="39"/>
      <c r="AB247" s="39"/>
      <c r="AC247" s="39"/>
      <c r="AD247" s="39"/>
      <c r="AE247" s="39"/>
      <c r="AR247" s="240" t="s">
        <v>357</v>
      </c>
      <c r="AT247" s="240" t="s">
        <v>352</v>
      </c>
      <c r="AU247" s="240" t="s">
        <v>86</v>
      </c>
      <c r="AY247" s="18" t="s">
        <v>350</v>
      </c>
      <c r="BE247" s="241">
        <f>IF(N247="základní",J247,0)</f>
        <v>0</v>
      </c>
      <c r="BF247" s="241">
        <f>IF(N247="snížená",J247,0)</f>
        <v>0</v>
      </c>
      <c r="BG247" s="241">
        <f>IF(N247="zákl. přenesená",J247,0)</f>
        <v>0</v>
      </c>
      <c r="BH247" s="241">
        <f>IF(N247="sníž. přenesená",J247,0)</f>
        <v>0</v>
      </c>
      <c r="BI247" s="241">
        <f>IF(N247="nulová",J247,0)</f>
        <v>0</v>
      </c>
      <c r="BJ247" s="18" t="s">
        <v>84</v>
      </c>
      <c r="BK247" s="241">
        <f>ROUND(I247*H247,2)</f>
        <v>0</v>
      </c>
      <c r="BL247" s="18" t="s">
        <v>357</v>
      </c>
      <c r="BM247" s="240" t="s">
        <v>924</v>
      </c>
    </row>
    <row r="248" s="2" customFormat="1">
      <c r="A248" s="39"/>
      <c r="B248" s="40"/>
      <c r="C248" s="41"/>
      <c r="D248" s="242" t="s">
        <v>359</v>
      </c>
      <c r="E248" s="41"/>
      <c r="F248" s="243" t="s">
        <v>9188</v>
      </c>
      <c r="G248" s="41"/>
      <c r="H248" s="41"/>
      <c r="I248" s="244"/>
      <c r="J248" s="41"/>
      <c r="K248" s="41"/>
      <c r="L248" s="45"/>
      <c r="M248" s="245"/>
      <c r="N248" s="246"/>
      <c r="O248" s="92"/>
      <c r="P248" s="92"/>
      <c r="Q248" s="92"/>
      <c r="R248" s="92"/>
      <c r="S248" s="92"/>
      <c r="T248" s="93"/>
      <c r="U248" s="39"/>
      <c r="V248" s="39"/>
      <c r="W248" s="39"/>
      <c r="X248" s="39"/>
      <c r="Y248" s="39"/>
      <c r="Z248" s="39"/>
      <c r="AA248" s="39"/>
      <c r="AB248" s="39"/>
      <c r="AC248" s="39"/>
      <c r="AD248" s="39"/>
      <c r="AE248" s="39"/>
      <c r="AT248" s="18" t="s">
        <v>359</v>
      </c>
      <c r="AU248" s="18" t="s">
        <v>86</v>
      </c>
    </row>
    <row r="249" s="15" customFormat="1">
      <c r="A249" s="15"/>
      <c r="B249" s="269"/>
      <c r="C249" s="270"/>
      <c r="D249" s="242" t="s">
        <v>361</v>
      </c>
      <c r="E249" s="271" t="s">
        <v>1</v>
      </c>
      <c r="F249" s="272" t="s">
        <v>9162</v>
      </c>
      <c r="G249" s="270"/>
      <c r="H249" s="271" t="s">
        <v>1</v>
      </c>
      <c r="I249" s="273"/>
      <c r="J249" s="270"/>
      <c r="K249" s="270"/>
      <c r="L249" s="274"/>
      <c r="M249" s="275"/>
      <c r="N249" s="276"/>
      <c r="O249" s="276"/>
      <c r="P249" s="276"/>
      <c r="Q249" s="276"/>
      <c r="R249" s="276"/>
      <c r="S249" s="276"/>
      <c r="T249" s="277"/>
      <c r="U249" s="15"/>
      <c r="V249" s="15"/>
      <c r="W249" s="15"/>
      <c r="X249" s="15"/>
      <c r="Y249" s="15"/>
      <c r="Z249" s="15"/>
      <c r="AA249" s="15"/>
      <c r="AB249" s="15"/>
      <c r="AC249" s="15"/>
      <c r="AD249" s="15"/>
      <c r="AE249" s="15"/>
      <c r="AT249" s="278" t="s">
        <v>361</v>
      </c>
      <c r="AU249" s="278" t="s">
        <v>86</v>
      </c>
      <c r="AV249" s="15" t="s">
        <v>84</v>
      </c>
      <c r="AW249" s="15" t="s">
        <v>32</v>
      </c>
      <c r="AX249" s="15" t="s">
        <v>76</v>
      </c>
      <c r="AY249" s="278" t="s">
        <v>350</v>
      </c>
    </row>
    <row r="250" s="13" customFormat="1">
      <c r="A250" s="13"/>
      <c r="B250" s="247"/>
      <c r="C250" s="248"/>
      <c r="D250" s="242" t="s">
        <v>361</v>
      </c>
      <c r="E250" s="249" t="s">
        <v>1</v>
      </c>
      <c r="F250" s="250" t="s">
        <v>84</v>
      </c>
      <c r="G250" s="248"/>
      <c r="H250" s="251">
        <v>1</v>
      </c>
      <c r="I250" s="252"/>
      <c r="J250" s="248"/>
      <c r="K250" s="248"/>
      <c r="L250" s="253"/>
      <c r="M250" s="254"/>
      <c r="N250" s="255"/>
      <c r="O250" s="255"/>
      <c r="P250" s="255"/>
      <c r="Q250" s="255"/>
      <c r="R250" s="255"/>
      <c r="S250" s="255"/>
      <c r="T250" s="256"/>
      <c r="U250" s="13"/>
      <c r="V250" s="13"/>
      <c r="W250" s="13"/>
      <c r="X250" s="13"/>
      <c r="Y250" s="13"/>
      <c r="Z250" s="13"/>
      <c r="AA250" s="13"/>
      <c r="AB250" s="13"/>
      <c r="AC250" s="13"/>
      <c r="AD250" s="13"/>
      <c r="AE250" s="13"/>
      <c r="AT250" s="257" t="s">
        <v>361</v>
      </c>
      <c r="AU250" s="257" t="s">
        <v>86</v>
      </c>
      <c r="AV250" s="13" t="s">
        <v>86</v>
      </c>
      <c r="AW250" s="13" t="s">
        <v>32</v>
      </c>
      <c r="AX250" s="13" t="s">
        <v>76</v>
      </c>
      <c r="AY250" s="257" t="s">
        <v>350</v>
      </c>
    </row>
    <row r="251" s="14" customFormat="1">
      <c r="A251" s="14"/>
      <c r="B251" s="258"/>
      <c r="C251" s="259"/>
      <c r="D251" s="242" t="s">
        <v>361</v>
      </c>
      <c r="E251" s="260" t="s">
        <v>1</v>
      </c>
      <c r="F251" s="261" t="s">
        <v>364</v>
      </c>
      <c r="G251" s="259"/>
      <c r="H251" s="262">
        <v>1</v>
      </c>
      <c r="I251" s="263"/>
      <c r="J251" s="259"/>
      <c r="K251" s="259"/>
      <c r="L251" s="264"/>
      <c r="M251" s="265"/>
      <c r="N251" s="266"/>
      <c r="O251" s="266"/>
      <c r="P251" s="266"/>
      <c r="Q251" s="266"/>
      <c r="R251" s="266"/>
      <c r="S251" s="266"/>
      <c r="T251" s="267"/>
      <c r="U251" s="14"/>
      <c r="V251" s="14"/>
      <c r="W251" s="14"/>
      <c r="X251" s="14"/>
      <c r="Y251" s="14"/>
      <c r="Z251" s="14"/>
      <c r="AA251" s="14"/>
      <c r="AB251" s="14"/>
      <c r="AC251" s="14"/>
      <c r="AD251" s="14"/>
      <c r="AE251" s="14"/>
      <c r="AT251" s="268" t="s">
        <v>361</v>
      </c>
      <c r="AU251" s="268" t="s">
        <v>86</v>
      </c>
      <c r="AV251" s="14" t="s">
        <v>357</v>
      </c>
      <c r="AW251" s="14" t="s">
        <v>32</v>
      </c>
      <c r="AX251" s="14" t="s">
        <v>84</v>
      </c>
      <c r="AY251" s="268" t="s">
        <v>350</v>
      </c>
    </row>
    <row r="252" s="2" customFormat="1" ht="24.15" customHeight="1">
      <c r="A252" s="39"/>
      <c r="B252" s="40"/>
      <c r="C252" s="295" t="s">
        <v>669</v>
      </c>
      <c r="D252" s="295" t="s">
        <v>1347</v>
      </c>
      <c r="E252" s="296" t="s">
        <v>9189</v>
      </c>
      <c r="F252" s="297" t="s">
        <v>9190</v>
      </c>
      <c r="G252" s="298" t="s">
        <v>497</v>
      </c>
      <c r="H252" s="299">
        <v>1</v>
      </c>
      <c r="I252" s="300"/>
      <c r="J252" s="301">
        <f>ROUND(I252*H252,2)</f>
        <v>0</v>
      </c>
      <c r="K252" s="297" t="s">
        <v>385</v>
      </c>
      <c r="L252" s="302"/>
      <c r="M252" s="303" t="s">
        <v>1</v>
      </c>
      <c r="N252" s="304" t="s">
        <v>41</v>
      </c>
      <c r="O252" s="92"/>
      <c r="P252" s="238">
        <f>O252*H252</f>
        <v>0</v>
      </c>
      <c r="Q252" s="238">
        <v>0</v>
      </c>
      <c r="R252" s="238">
        <f>Q252*H252</f>
        <v>0</v>
      </c>
      <c r="S252" s="238">
        <v>0</v>
      </c>
      <c r="T252" s="239">
        <f>S252*H252</f>
        <v>0</v>
      </c>
      <c r="U252" s="39"/>
      <c r="V252" s="39"/>
      <c r="W252" s="39"/>
      <c r="X252" s="39"/>
      <c r="Y252" s="39"/>
      <c r="Z252" s="39"/>
      <c r="AA252" s="39"/>
      <c r="AB252" s="39"/>
      <c r="AC252" s="39"/>
      <c r="AD252" s="39"/>
      <c r="AE252" s="39"/>
      <c r="AR252" s="240" t="s">
        <v>468</v>
      </c>
      <c r="AT252" s="240" t="s">
        <v>1347</v>
      </c>
      <c r="AU252" s="240" t="s">
        <v>86</v>
      </c>
      <c r="AY252" s="18" t="s">
        <v>350</v>
      </c>
      <c r="BE252" s="241">
        <f>IF(N252="základní",J252,0)</f>
        <v>0</v>
      </c>
      <c r="BF252" s="241">
        <f>IF(N252="snížená",J252,0)</f>
        <v>0</v>
      </c>
      <c r="BG252" s="241">
        <f>IF(N252="zákl. přenesená",J252,0)</f>
        <v>0</v>
      </c>
      <c r="BH252" s="241">
        <f>IF(N252="sníž. přenesená",J252,0)</f>
        <v>0</v>
      </c>
      <c r="BI252" s="241">
        <f>IF(N252="nulová",J252,0)</f>
        <v>0</v>
      </c>
      <c r="BJ252" s="18" t="s">
        <v>84</v>
      </c>
      <c r="BK252" s="241">
        <f>ROUND(I252*H252,2)</f>
        <v>0</v>
      </c>
      <c r="BL252" s="18" t="s">
        <v>357</v>
      </c>
      <c r="BM252" s="240" t="s">
        <v>937</v>
      </c>
    </row>
    <row r="253" s="2" customFormat="1">
      <c r="A253" s="39"/>
      <c r="B253" s="40"/>
      <c r="C253" s="41"/>
      <c r="D253" s="242" t="s">
        <v>359</v>
      </c>
      <c r="E253" s="41"/>
      <c r="F253" s="243" t="s">
        <v>9190</v>
      </c>
      <c r="G253" s="41"/>
      <c r="H253" s="41"/>
      <c r="I253" s="244"/>
      <c r="J253" s="41"/>
      <c r="K253" s="41"/>
      <c r="L253" s="45"/>
      <c r="M253" s="245"/>
      <c r="N253" s="246"/>
      <c r="O253" s="92"/>
      <c r="P253" s="92"/>
      <c r="Q253" s="92"/>
      <c r="R253" s="92"/>
      <c r="S253" s="92"/>
      <c r="T253" s="93"/>
      <c r="U253" s="39"/>
      <c r="V253" s="39"/>
      <c r="W253" s="39"/>
      <c r="X253" s="39"/>
      <c r="Y253" s="39"/>
      <c r="Z253" s="39"/>
      <c r="AA253" s="39"/>
      <c r="AB253" s="39"/>
      <c r="AC253" s="39"/>
      <c r="AD253" s="39"/>
      <c r="AE253" s="39"/>
      <c r="AT253" s="18" t="s">
        <v>359</v>
      </c>
      <c r="AU253" s="18" t="s">
        <v>86</v>
      </c>
    </row>
    <row r="254" s="2" customFormat="1" ht="16.5" customHeight="1">
      <c r="A254" s="39"/>
      <c r="B254" s="40"/>
      <c r="C254" s="229" t="s">
        <v>676</v>
      </c>
      <c r="D254" s="229" t="s">
        <v>352</v>
      </c>
      <c r="E254" s="230" t="s">
        <v>9191</v>
      </c>
      <c r="F254" s="231" t="s">
        <v>9192</v>
      </c>
      <c r="G254" s="232" t="s">
        <v>551</v>
      </c>
      <c r="H254" s="233">
        <v>8</v>
      </c>
      <c r="I254" s="234"/>
      <c r="J254" s="235">
        <f>ROUND(I254*H254,2)</f>
        <v>0</v>
      </c>
      <c r="K254" s="231" t="s">
        <v>385</v>
      </c>
      <c r="L254" s="45"/>
      <c r="M254" s="236" t="s">
        <v>1</v>
      </c>
      <c r="N254" s="237" t="s">
        <v>41</v>
      </c>
      <c r="O254" s="92"/>
      <c r="P254" s="238">
        <f>O254*H254</f>
        <v>0</v>
      </c>
      <c r="Q254" s="238">
        <v>0</v>
      </c>
      <c r="R254" s="238">
        <f>Q254*H254</f>
        <v>0</v>
      </c>
      <c r="S254" s="238">
        <v>0</v>
      </c>
      <c r="T254" s="239">
        <f>S254*H254</f>
        <v>0</v>
      </c>
      <c r="U254" s="39"/>
      <c r="V254" s="39"/>
      <c r="W254" s="39"/>
      <c r="X254" s="39"/>
      <c r="Y254" s="39"/>
      <c r="Z254" s="39"/>
      <c r="AA254" s="39"/>
      <c r="AB254" s="39"/>
      <c r="AC254" s="39"/>
      <c r="AD254" s="39"/>
      <c r="AE254" s="39"/>
      <c r="AR254" s="240" t="s">
        <v>357</v>
      </c>
      <c r="AT254" s="240" t="s">
        <v>352</v>
      </c>
      <c r="AU254" s="240" t="s">
        <v>86</v>
      </c>
      <c r="AY254" s="18" t="s">
        <v>350</v>
      </c>
      <c r="BE254" s="241">
        <f>IF(N254="základní",J254,0)</f>
        <v>0</v>
      </c>
      <c r="BF254" s="241">
        <f>IF(N254="snížená",J254,0)</f>
        <v>0</v>
      </c>
      <c r="BG254" s="241">
        <f>IF(N254="zákl. přenesená",J254,0)</f>
        <v>0</v>
      </c>
      <c r="BH254" s="241">
        <f>IF(N254="sníž. přenesená",J254,0)</f>
        <v>0</v>
      </c>
      <c r="BI254" s="241">
        <f>IF(N254="nulová",J254,0)</f>
        <v>0</v>
      </c>
      <c r="BJ254" s="18" t="s">
        <v>84</v>
      </c>
      <c r="BK254" s="241">
        <f>ROUND(I254*H254,2)</f>
        <v>0</v>
      </c>
      <c r="BL254" s="18" t="s">
        <v>357</v>
      </c>
      <c r="BM254" s="240" t="s">
        <v>950</v>
      </c>
    </row>
    <row r="255" s="2" customFormat="1">
      <c r="A255" s="39"/>
      <c r="B255" s="40"/>
      <c r="C255" s="41"/>
      <c r="D255" s="242" t="s">
        <v>359</v>
      </c>
      <c r="E255" s="41"/>
      <c r="F255" s="243" t="s">
        <v>9192</v>
      </c>
      <c r="G255" s="41"/>
      <c r="H255" s="41"/>
      <c r="I255" s="244"/>
      <c r="J255" s="41"/>
      <c r="K255" s="41"/>
      <c r="L255" s="45"/>
      <c r="M255" s="245"/>
      <c r="N255" s="246"/>
      <c r="O255" s="92"/>
      <c r="P255" s="92"/>
      <c r="Q255" s="92"/>
      <c r="R255" s="92"/>
      <c r="S255" s="92"/>
      <c r="T255" s="93"/>
      <c r="U255" s="39"/>
      <c r="V255" s="39"/>
      <c r="W255" s="39"/>
      <c r="X255" s="39"/>
      <c r="Y255" s="39"/>
      <c r="Z255" s="39"/>
      <c r="AA255" s="39"/>
      <c r="AB255" s="39"/>
      <c r="AC255" s="39"/>
      <c r="AD255" s="39"/>
      <c r="AE255" s="39"/>
      <c r="AT255" s="18" t="s">
        <v>359</v>
      </c>
      <c r="AU255" s="18" t="s">
        <v>86</v>
      </c>
    </row>
    <row r="256" s="15" customFormat="1">
      <c r="A256" s="15"/>
      <c r="B256" s="269"/>
      <c r="C256" s="270"/>
      <c r="D256" s="242" t="s">
        <v>361</v>
      </c>
      <c r="E256" s="271" t="s">
        <v>1</v>
      </c>
      <c r="F256" s="272" t="s">
        <v>9165</v>
      </c>
      <c r="G256" s="270"/>
      <c r="H256" s="271" t="s">
        <v>1</v>
      </c>
      <c r="I256" s="273"/>
      <c r="J256" s="270"/>
      <c r="K256" s="270"/>
      <c r="L256" s="274"/>
      <c r="M256" s="275"/>
      <c r="N256" s="276"/>
      <c r="O256" s="276"/>
      <c r="P256" s="276"/>
      <c r="Q256" s="276"/>
      <c r="R256" s="276"/>
      <c r="S256" s="276"/>
      <c r="T256" s="277"/>
      <c r="U256" s="15"/>
      <c r="V256" s="15"/>
      <c r="W256" s="15"/>
      <c r="X256" s="15"/>
      <c r="Y256" s="15"/>
      <c r="Z256" s="15"/>
      <c r="AA256" s="15"/>
      <c r="AB256" s="15"/>
      <c r="AC256" s="15"/>
      <c r="AD256" s="15"/>
      <c r="AE256" s="15"/>
      <c r="AT256" s="278" t="s">
        <v>361</v>
      </c>
      <c r="AU256" s="278" t="s">
        <v>86</v>
      </c>
      <c r="AV256" s="15" t="s">
        <v>84</v>
      </c>
      <c r="AW256" s="15" t="s">
        <v>32</v>
      </c>
      <c r="AX256" s="15" t="s">
        <v>76</v>
      </c>
      <c r="AY256" s="278" t="s">
        <v>350</v>
      </c>
    </row>
    <row r="257" s="13" customFormat="1">
      <c r="A257" s="13"/>
      <c r="B257" s="247"/>
      <c r="C257" s="248"/>
      <c r="D257" s="242" t="s">
        <v>361</v>
      </c>
      <c r="E257" s="249" t="s">
        <v>1</v>
      </c>
      <c r="F257" s="250" t="s">
        <v>8743</v>
      </c>
      <c r="G257" s="248"/>
      <c r="H257" s="251">
        <v>8</v>
      </c>
      <c r="I257" s="252"/>
      <c r="J257" s="248"/>
      <c r="K257" s="248"/>
      <c r="L257" s="253"/>
      <c r="M257" s="254"/>
      <c r="N257" s="255"/>
      <c r="O257" s="255"/>
      <c r="P257" s="255"/>
      <c r="Q257" s="255"/>
      <c r="R257" s="255"/>
      <c r="S257" s="255"/>
      <c r="T257" s="256"/>
      <c r="U257" s="13"/>
      <c r="V257" s="13"/>
      <c r="W257" s="13"/>
      <c r="X257" s="13"/>
      <c r="Y257" s="13"/>
      <c r="Z257" s="13"/>
      <c r="AA257" s="13"/>
      <c r="AB257" s="13"/>
      <c r="AC257" s="13"/>
      <c r="AD257" s="13"/>
      <c r="AE257" s="13"/>
      <c r="AT257" s="257" t="s">
        <v>361</v>
      </c>
      <c r="AU257" s="257" t="s">
        <v>86</v>
      </c>
      <c r="AV257" s="13" t="s">
        <v>86</v>
      </c>
      <c r="AW257" s="13" t="s">
        <v>32</v>
      </c>
      <c r="AX257" s="13" t="s">
        <v>76</v>
      </c>
      <c r="AY257" s="257" t="s">
        <v>350</v>
      </c>
    </row>
    <row r="258" s="14" customFormat="1">
      <c r="A258" s="14"/>
      <c r="B258" s="258"/>
      <c r="C258" s="259"/>
      <c r="D258" s="242" t="s">
        <v>361</v>
      </c>
      <c r="E258" s="260" t="s">
        <v>1</v>
      </c>
      <c r="F258" s="261" t="s">
        <v>364</v>
      </c>
      <c r="G258" s="259"/>
      <c r="H258" s="262">
        <v>8</v>
      </c>
      <c r="I258" s="263"/>
      <c r="J258" s="259"/>
      <c r="K258" s="259"/>
      <c r="L258" s="264"/>
      <c r="M258" s="265"/>
      <c r="N258" s="266"/>
      <c r="O258" s="266"/>
      <c r="P258" s="266"/>
      <c r="Q258" s="266"/>
      <c r="R258" s="266"/>
      <c r="S258" s="266"/>
      <c r="T258" s="267"/>
      <c r="U258" s="14"/>
      <c r="V258" s="14"/>
      <c r="W258" s="14"/>
      <c r="X258" s="14"/>
      <c r="Y258" s="14"/>
      <c r="Z258" s="14"/>
      <c r="AA258" s="14"/>
      <c r="AB258" s="14"/>
      <c r="AC258" s="14"/>
      <c r="AD258" s="14"/>
      <c r="AE258" s="14"/>
      <c r="AT258" s="268" t="s">
        <v>361</v>
      </c>
      <c r="AU258" s="268" t="s">
        <v>86</v>
      </c>
      <c r="AV258" s="14" t="s">
        <v>357</v>
      </c>
      <c r="AW258" s="14" t="s">
        <v>32</v>
      </c>
      <c r="AX258" s="14" t="s">
        <v>84</v>
      </c>
      <c r="AY258" s="268" t="s">
        <v>350</v>
      </c>
    </row>
    <row r="259" s="2" customFormat="1" ht="24.15" customHeight="1">
      <c r="A259" s="39"/>
      <c r="B259" s="40"/>
      <c r="C259" s="229" t="s">
        <v>682</v>
      </c>
      <c r="D259" s="229" t="s">
        <v>352</v>
      </c>
      <c r="E259" s="230" t="s">
        <v>9193</v>
      </c>
      <c r="F259" s="231" t="s">
        <v>9194</v>
      </c>
      <c r="G259" s="232" t="s">
        <v>497</v>
      </c>
      <c r="H259" s="233">
        <v>1</v>
      </c>
      <c r="I259" s="234"/>
      <c r="J259" s="235">
        <f>ROUND(I259*H259,2)</f>
        <v>0</v>
      </c>
      <c r="K259" s="231" t="s">
        <v>385</v>
      </c>
      <c r="L259" s="45"/>
      <c r="M259" s="236" t="s">
        <v>1</v>
      </c>
      <c r="N259" s="237" t="s">
        <v>41</v>
      </c>
      <c r="O259" s="92"/>
      <c r="P259" s="238">
        <f>O259*H259</f>
        <v>0</v>
      </c>
      <c r="Q259" s="238">
        <v>0</v>
      </c>
      <c r="R259" s="238">
        <f>Q259*H259</f>
        <v>0</v>
      </c>
      <c r="S259" s="238">
        <v>0</v>
      </c>
      <c r="T259" s="239">
        <f>S259*H259</f>
        <v>0</v>
      </c>
      <c r="U259" s="39"/>
      <c r="V259" s="39"/>
      <c r="W259" s="39"/>
      <c r="X259" s="39"/>
      <c r="Y259" s="39"/>
      <c r="Z259" s="39"/>
      <c r="AA259" s="39"/>
      <c r="AB259" s="39"/>
      <c r="AC259" s="39"/>
      <c r="AD259" s="39"/>
      <c r="AE259" s="39"/>
      <c r="AR259" s="240" t="s">
        <v>357</v>
      </c>
      <c r="AT259" s="240" t="s">
        <v>352</v>
      </c>
      <c r="AU259" s="240" t="s">
        <v>86</v>
      </c>
      <c r="AY259" s="18" t="s">
        <v>350</v>
      </c>
      <c r="BE259" s="241">
        <f>IF(N259="základní",J259,0)</f>
        <v>0</v>
      </c>
      <c r="BF259" s="241">
        <f>IF(N259="snížená",J259,0)</f>
        <v>0</v>
      </c>
      <c r="BG259" s="241">
        <f>IF(N259="zákl. přenesená",J259,0)</f>
        <v>0</v>
      </c>
      <c r="BH259" s="241">
        <f>IF(N259="sníž. přenesená",J259,0)</f>
        <v>0</v>
      </c>
      <c r="BI259" s="241">
        <f>IF(N259="nulová",J259,0)</f>
        <v>0</v>
      </c>
      <c r="BJ259" s="18" t="s">
        <v>84</v>
      </c>
      <c r="BK259" s="241">
        <f>ROUND(I259*H259,2)</f>
        <v>0</v>
      </c>
      <c r="BL259" s="18" t="s">
        <v>357</v>
      </c>
      <c r="BM259" s="240" t="s">
        <v>974</v>
      </c>
    </row>
    <row r="260" s="2" customFormat="1">
      <c r="A260" s="39"/>
      <c r="B260" s="40"/>
      <c r="C260" s="41"/>
      <c r="D260" s="242" t="s">
        <v>359</v>
      </c>
      <c r="E260" s="41"/>
      <c r="F260" s="243" t="s">
        <v>9194</v>
      </c>
      <c r="G260" s="41"/>
      <c r="H260" s="41"/>
      <c r="I260" s="244"/>
      <c r="J260" s="41"/>
      <c r="K260" s="41"/>
      <c r="L260" s="45"/>
      <c r="M260" s="245"/>
      <c r="N260" s="246"/>
      <c r="O260" s="92"/>
      <c r="P260" s="92"/>
      <c r="Q260" s="92"/>
      <c r="R260" s="92"/>
      <c r="S260" s="92"/>
      <c r="T260" s="93"/>
      <c r="U260" s="39"/>
      <c r="V260" s="39"/>
      <c r="W260" s="39"/>
      <c r="X260" s="39"/>
      <c r="Y260" s="39"/>
      <c r="Z260" s="39"/>
      <c r="AA260" s="39"/>
      <c r="AB260" s="39"/>
      <c r="AC260" s="39"/>
      <c r="AD260" s="39"/>
      <c r="AE260" s="39"/>
      <c r="AT260" s="18" t="s">
        <v>359</v>
      </c>
      <c r="AU260" s="18" t="s">
        <v>86</v>
      </c>
    </row>
    <row r="261" s="2" customFormat="1" ht="24.15" customHeight="1">
      <c r="A261" s="39"/>
      <c r="B261" s="40"/>
      <c r="C261" s="229" t="s">
        <v>688</v>
      </c>
      <c r="D261" s="229" t="s">
        <v>352</v>
      </c>
      <c r="E261" s="230" t="s">
        <v>9195</v>
      </c>
      <c r="F261" s="231" t="s">
        <v>9196</v>
      </c>
      <c r="G261" s="232" t="s">
        <v>497</v>
      </c>
      <c r="H261" s="233">
        <v>1</v>
      </c>
      <c r="I261" s="234"/>
      <c r="J261" s="235">
        <f>ROUND(I261*H261,2)</f>
        <v>0</v>
      </c>
      <c r="K261" s="231" t="s">
        <v>385</v>
      </c>
      <c r="L261" s="45"/>
      <c r="M261" s="236" t="s">
        <v>1</v>
      </c>
      <c r="N261" s="237" t="s">
        <v>41</v>
      </c>
      <c r="O261" s="92"/>
      <c r="P261" s="238">
        <f>O261*H261</f>
        <v>0</v>
      </c>
      <c r="Q261" s="238">
        <v>0</v>
      </c>
      <c r="R261" s="238">
        <f>Q261*H261</f>
        <v>0</v>
      </c>
      <c r="S261" s="238">
        <v>0</v>
      </c>
      <c r="T261" s="239">
        <f>S261*H261</f>
        <v>0</v>
      </c>
      <c r="U261" s="39"/>
      <c r="V261" s="39"/>
      <c r="W261" s="39"/>
      <c r="X261" s="39"/>
      <c r="Y261" s="39"/>
      <c r="Z261" s="39"/>
      <c r="AA261" s="39"/>
      <c r="AB261" s="39"/>
      <c r="AC261" s="39"/>
      <c r="AD261" s="39"/>
      <c r="AE261" s="39"/>
      <c r="AR261" s="240" t="s">
        <v>357</v>
      </c>
      <c r="AT261" s="240" t="s">
        <v>352</v>
      </c>
      <c r="AU261" s="240" t="s">
        <v>86</v>
      </c>
      <c r="AY261" s="18" t="s">
        <v>350</v>
      </c>
      <c r="BE261" s="241">
        <f>IF(N261="základní",J261,0)</f>
        <v>0</v>
      </c>
      <c r="BF261" s="241">
        <f>IF(N261="snížená",J261,0)</f>
        <v>0</v>
      </c>
      <c r="BG261" s="241">
        <f>IF(N261="zákl. přenesená",J261,0)</f>
        <v>0</v>
      </c>
      <c r="BH261" s="241">
        <f>IF(N261="sníž. přenesená",J261,0)</f>
        <v>0</v>
      </c>
      <c r="BI261" s="241">
        <f>IF(N261="nulová",J261,0)</f>
        <v>0</v>
      </c>
      <c r="BJ261" s="18" t="s">
        <v>84</v>
      </c>
      <c r="BK261" s="241">
        <f>ROUND(I261*H261,2)</f>
        <v>0</v>
      </c>
      <c r="BL261" s="18" t="s">
        <v>357</v>
      </c>
      <c r="BM261" s="240" t="s">
        <v>987</v>
      </c>
    </row>
    <row r="262" s="2" customFormat="1">
      <c r="A262" s="39"/>
      <c r="B262" s="40"/>
      <c r="C262" s="41"/>
      <c r="D262" s="242" t="s">
        <v>359</v>
      </c>
      <c r="E262" s="41"/>
      <c r="F262" s="243" t="s">
        <v>9196</v>
      </c>
      <c r="G262" s="41"/>
      <c r="H262" s="41"/>
      <c r="I262" s="244"/>
      <c r="J262" s="41"/>
      <c r="K262" s="41"/>
      <c r="L262" s="45"/>
      <c r="M262" s="245"/>
      <c r="N262" s="246"/>
      <c r="O262" s="92"/>
      <c r="P262" s="92"/>
      <c r="Q262" s="92"/>
      <c r="R262" s="92"/>
      <c r="S262" s="92"/>
      <c r="T262" s="93"/>
      <c r="U262" s="39"/>
      <c r="V262" s="39"/>
      <c r="W262" s="39"/>
      <c r="X262" s="39"/>
      <c r="Y262" s="39"/>
      <c r="Z262" s="39"/>
      <c r="AA262" s="39"/>
      <c r="AB262" s="39"/>
      <c r="AC262" s="39"/>
      <c r="AD262" s="39"/>
      <c r="AE262" s="39"/>
      <c r="AT262" s="18" t="s">
        <v>359</v>
      </c>
      <c r="AU262" s="18" t="s">
        <v>86</v>
      </c>
    </row>
    <row r="263" s="15" customFormat="1">
      <c r="A263" s="15"/>
      <c r="B263" s="269"/>
      <c r="C263" s="270"/>
      <c r="D263" s="242" t="s">
        <v>361</v>
      </c>
      <c r="E263" s="271" t="s">
        <v>1</v>
      </c>
      <c r="F263" s="272" t="s">
        <v>9162</v>
      </c>
      <c r="G263" s="270"/>
      <c r="H263" s="271" t="s">
        <v>1</v>
      </c>
      <c r="I263" s="273"/>
      <c r="J263" s="270"/>
      <c r="K263" s="270"/>
      <c r="L263" s="274"/>
      <c r="M263" s="275"/>
      <c r="N263" s="276"/>
      <c r="O263" s="276"/>
      <c r="P263" s="276"/>
      <c r="Q263" s="276"/>
      <c r="R263" s="276"/>
      <c r="S263" s="276"/>
      <c r="T263" s="277"/>
      <c r="U263" s="15"/>
      <c r="V263" s="15"/>
      <c r="W263" s="15"/>
      <c r="X263" s="15"/>
      <c r="Y263" s="15"/>
      <c r="Z263" s="15"/>
      <c r="AA263" s="15"/>
      <c r="AB263" s="15"/>
      <c r="AC263" s="15"/>
      <c r="AD263" s="15"/>
      <c r="AE263" s="15"/>
      <c r="AT263" s="278" t="s">
        <v>361</v>
      </c>
      <c r="AU263" s="278" t="s">
        <v>86</v>
      </c>
      <c r="AV263" s="15" t="s">
        <v>84</v>
      </c>
      <c r="AW263" s="15" t="s">
        <v>32</v>
      </c>
      <c r="AX263" s="15" t="s">
        <v>76</v>
      </c>
      <c r="AY263" s="278" t="s">
        <v>350</v>
      </c>
    </row>
    <row r="264" s="13" customFormat="1">
      <c r="A264" s="13"/>
      <c r="B264" s="247"/>
      <c r="C264" s="248"/>
      <c r="D264" s="242" t="s">
        <v>361</v>
      </c>
      <c r="E264" s="249" t="s">
        <v>1</v>
      </c>
      <c r="F264" s="250" t="s">
        <v>84</v>
      </c>
      <c r="G264" s="248"/>
      <c r="H264" s="251">
        <v>1</v>
      </c>
      <c r="I264" s="252"/>
      <c r="J264" s="248"/>
      <c r="K264" s="248"/>
      <c r="L264" s="253"/>
      <c r="M264" s="254"/>
      <c r="N264" s="255"/>
      <c r="O264" s="255"/>
      <c r="P264" s="255"/>
      <c r="Q264" s="255"/>
      <c r="R264" s="255"/>
      <c r="S264" s="255"/>
      <c r="T264" s="256"/>
      <c r="U264" s="13"/>
      <c r="V264" s="13"/>
      <c r="W264" s="13"/>
      <c r="X264" s="13"/>
      <c r="Y264" s="13"/>
      <c r="Z264" s="13"/>
      <c r="AA264" s="13"/>
      <c r="AB264" s="13"/>
      <c r="AC264" s="13"/>
      <c r="AD264" s="13"/>
      <c r="AE264" s="13"/>
      <c r="AT264" s="257" t="s">
        <v>361</v>
      </c>
      <c r="AU264" s="257" t="s">
        <v>86</v>
      </c>
      <c r="AV264" s="13" t="s">
        <v>86</v>
      </c>
      <c r="AW264" s="13" t="s">
        <v>32</v>
      </c>
      <c r="AX264" s="13" t="s">
        <v>76</v>
      </c>
      <c r="AY264" s="257" t="s">
        <v>350</v>
      </c>
    </row>
    <row r="265" s="14" customFormat="1">
      <c r="A265" s="14"/>
      <c r="B265" s="258"/>
      <c r="C265" s="259"/>
      <c r="D265" s="242" t="s">
        <v>361</v>
      </c>
      <c r="E265" s="260" t="s">
        <v>1</v>
      </c>
      <c r="F265" s="261" t="s">
        <v>364</v>
      </c>
      <c r="G265" s="259"/>
      <c r="H265" s="262">
        <v>1</v>
      </c>
      <c r="I265" s="263"/>
      <c r="J265" s="259"/>
      <c r="K265" s="259"/>
      <c r="L265" s="264"/>
      <c r="M265" s="265"/>
      <c r="N265" s="266"/>
      <c r="O265" s="266"/>
      <c r="P265" s="266"/>
      <c r="Q265" s="266"/>
      <c r="R265" s="266"/>
      <c r="S265" s="266"/>
      <c r="T265" s="267"/>
      <c r="U265" s="14"/>
      <c r="V265" s="14"/>
      <c r="W265" s="14"/>
      <c r="X265" s="14"/>
      <c r="Y265" s="14"/>
      <c r="Z265" s="14"/>
      <c r="AA265" s="14"/>
      <c r="AB265" s="14"/>
      <c r="AC265" s="14"/>
      <c r="AD265" s="14"/>
      <c r="AE265" s="14"/>
      <c r="AT265" s="268" t="s">
        <v>361</v>
      </c>
      <c r="AU265" s="268" t="s">
        <v>86</v>
      </c>
      <c r="AV265" s="14" t="s">
        <v>357</v>
      </c>
      <c r="AW265" s="14" t="s">
        <v>32</v>
      </c>
      <c r="AX265" s="14" t="s">
        <v>84</v>
      </c>
      <c r="AY265" s="268" t="s">
        <v>350</v>
      </c>
    </row>
    <row r="266" s="2" customFormat="1" ht="16.5" customHeight="1">
      <c r="A266" s="39"/>
      <c r="B266" s="40"/>
      <c r="C266" s="229" t="s">
        <v>695</v>
      </c>
      <c r="D266" s="229" t="s">
        <v>352</v>
      </c>
      <c r="E266" s="230" t="s">
        <v>9197</v>
      </c>
      <c r="F266" s="231" t="s">
        <v>9198</v>
      </c>
      <c r="G266" s="232" t="s">
        <v>497</v>
      </c>
      <c r="H266" s="233">
        <v>1</v>
      </c>
      <c r="I266" s="234"/>
      <c r="J266" s="235">
        <f>ROUND(I266*H266,2)</f>
        <v>0</v>
      </c>
      <c r="K266" s="231" t="s">
        <v>385</v>
      </c>
      <c r="L266" s="45"/>
      <c r="M266" s="236" t="s">
        <v>1</v>
      </c>
      <c r="N266" s="237" t="s">
        <v>41</v>
      </c>
      <c r="O266" s="92"/>
      <c r="P266" s="238">
        <f>O266*H266</f>
        <v>0</v>
      </c>
      <c r="Q266" s="238">
        <v>0</v>
      </c>
      <c r="R266" s="238">
        <f>Q266*H266</f>
        <v>0</v>
      </c>
      <c r="S266" s="238">
        <v>0</v>
      </c>
      <c r="T266" s="239">
        <f>S266*H266</f>
        <v>0</v>
      </c>
      <c r="U266" s="39"/>
      <c r="V266" s="39"/>
      <c r="W266" s="39"/>
      <c r="X266" s="39"/>
      <c r="Y266" s="39"/>
      <c r="Z266" s="39"/>
      <c r="AA266" s="39"/>
      <c r="AB266" s="39"/>
      <c r="AC266" s="39"/>
      <c r="AD266" s="39"/>
      <c r="AE266" s="39"/>
      <c r="AR266" s="240" t="s">
        <v>357</v>
      </c>
      <c r="AT266" s="240" t="s">
        <v>352</v>
      </c>
      <c r="AU266" s="240" t="s">
        <v>86</v>
      </c>
      <c r="AY266" s="18" t="s">
        <v>350</v>
      </c>
      <c r="BE266" s="241">
        <f>IF(N266="základní",J266,0)</f>
        <v>0</v>
      </c>
      <c r="BF266" s="241">
        <f>IF(N266="snížená",J266,0)</f>
        <v>0</v>
      </c>
      <c r="BG266" s="241">
        <f>IF(N266="zákl. přenesená",J266,0)</f>
        <v>0</v>
      </c>
      <c r="BH266" s="241">
        <f>IF(N266="sníž. přenesená",J266,0)</f>
        <v>0</v>
      </c>
      <c r="BI266" s="241">
        <f>IF(N266="nulová",J266,0)</f>
        <v>0</v>
      </c>
      <c r="BJ266" s="18" t="s">
        <v>84</v>
      </c>
      <c r="BK266" s="241">
        <f>ROUND(I266*H266,2)</f>
        <v>0</v>
      </c>
      <c r="BL266" s="18" t="s">
        <v>357</v>
      </c>
      <c r="BM266" s="240" t="s">
        <v>1001</v>
      </c>
    </row>
    <row r="267" s="2" customFormat="1">
      <c r="A267" s="39"/>
      <c r="B267" s="40"/>
      <c r="C267" s="41"/>
      <c r="D267" s="242" t="s">
        <v>359</v>
      </c>
      <c r="E267" s="41"/>
      <c r="F267" s="243" t="s">
        <v>9198</v>
      </c>
      <c r="G267" s="41"/>
      <c r="H267" s="41"/>
      <c r="I267" s="244"/>
      <c r="J267" s="41"/>
      <c r="K267" s="41"/>
      <c r="L267" s="45"/>
      <c r="M267" s="245"/>
      <c r="N267" s="246"/>
      <c r="O267" s="92"/>
      <c r="P267" s="92"/>
      <c r="Q267" s="92"/>
      <c r="R267" s="92"/>
      <c r="S267" s="92"/>
      <c r="T267" s="93"/>
      <c r="U267" s="39"/>
      <c r="V267" s="39"/>
      <c r="W267" s="39"/>
      <c r="X267" s="39"/>
      <c r="Y267" s="39"/>
      <c r="Z267" s="39"/>
      <c r="AA267" s="39"/>
      <c r="AB267" s="39"/>
      <c r="AC267" s="39"/>
      <c r="AD267" s="39"/>
      <c r="AE267" s="39"/>
      <c r="AT267" s="18" t="s">
        <v>359</v>
      </c>
      <c r="AU267" s="18" t="s">
        <v>86</v>
      </c>
    </row>
    <row r="268" s="15" customFormat="1">
      <c r="A268" s="15"/>
      <c r="B268" s="269"/>
      <c r="C268" s="270"/>
      <c r="D268" s="242" t="s">
        <v>361</v>
      </c>
      <c r="E268" s="271" t="s">
        <v>1</v>
      </c>
      <c r="F268" s="272" t="s">
        <v>9165</v>
      </c>
      <c r="G268" s="270"/>
      <c r="H268" s="271" t="s">
        <v>1</v>
      </c>
      <c r="I268" s="273"/>
      <c r="J268" s="270"/>
      <c r="K268" s="270"/>
      <c r="L268" s="274"/>
      <c r="M268" s="275"/>
      <c r="N268" s="276"/>
      <c r="O268" s="276"/>
      <c r="P268" s="276"/>
      <c r="Q268" s="276"/>
      <c r="R268" s="276"/>
      <c r="S268" s="276"/>
      <c r="T268" s="277"/>
      <c r="U268" s="15"/>
      <c r="V268" s="15"/>
      <c r="W268" s="15"/>
      <c r="X268" s="15"/>
      <c r="Y268" s="15"/>
      <c r="Z268" s="15"/>
      <c r="AA268" s="15"/>
      <c r="AB268" s="15"/>
      <c r="AC268" s="15"/>
      <c r="AD268" s="15"/>
      <c r="AE268" s="15"/>
      <c r="AT268" s="278" t="s">
        <v>361</v>
      </c>
      <c r="AU268" s="278" t="s">
        <v>86</v>
      </c>
      <c r="AV268" s="15" t="s">
        <v>84</v>
      </c>
      <c r="AW268" s="15" t="s">
        <v>32</v>
      </c>
      <c r="AX268" s="15" t="s">
        <v>76</v>
      </c>
      <c r="AY268" s="278" t="s">
        <v>350</v>
      </c>
    </row>
    <row r="269" s="13" customFormat="1">
      <c r="A269" s="13"/>
      <c r="B269" s="247"/>
      <c r="C269" s="248"/>
      <c r="D269" s="242" t="s">
        <v>361</v>
      </c>
      <c r="E269" s="249" t="s">
        <v>1</v>
      </c>
      <c r="F269" s="250" t="s">
        <v>84</v>
      </c>
      <c r="G269" s="248"/>
      <c r="H269" s="251">
        <v>1</v>
      </c>
      <c r="I269" s="252"/>
      <c r="J269" s="248"/>
      <c r="K269" s="248"/>
      <c r="L269" s="253"/>
      <c r="M269" s="254"/>
      <c r="N269" s="255"/>
      <c r="O269" s="255"/>
      <c r="P269" s="255"/>
      <c r="Q269" s="255"/>
      <c r="R269" s="255"/>
      <c r="S269" s="255"/>
      <c r="T269" s="256"/>
      <c r="U269" s="13"/>
      <c r="V269" s="13"/>
      <c r="W269" s="13"/>
      <c r="X269" s="13"/>
      <c r="Y269" s="13"/>
      <c r="Z269" s="13"/>
      <c r="AA269" s="13"/>
      <c r="AB269" s="13"/>
      <c r="AC269" s="13"/>
      <c r="AD269" s="13"/>
      <c r="AE269" s="13"/>
      <c r="AT269" s="257" t="s">
        <v>361</v>
      </c>
      <c r="AU269" s="257" t="s">
        <v>86</v>
      </c>
      <c r="AV269" s="13" t="s">
        <v>86</v>
      </c>
      <c r="AW269" s="13" t="s">
        <v>32</v>
      </c>
      <c r="AX269" s="13" t="s">
        <v>76</v>
      </c>
      <c r="AY269" s="257" t="s">
        <v>350</v>
      </c>
    </row>
    <row r="270" s="14" customFormat="1">
      <c r="A270" s="14"/>
      <c r="B270" s="258"/>
      <c r="C270" s="259"/>
      <c r="D270" s="242" t="s">
        <v>361</v>
      </c>
      <c r="E270" s="260" t="s">
        <v>1</v>
      </c>
      <c r="F270" s="261" t="s">
        <v>364</v>
      </c>
      <c r="G270" s="259"/>
      <c r="H270" s="262">
        <v>1</v>
      </c>
      <c r="I270" s="263"/>
      <c r="J270" s="259"/>
      <c r="K270" s="259"/>
      <c r="L270" s="264"/>
      <c r="M270" s="265"/>
      <c r="N270" s="266"/>
      <c r="O270" s="266"/>
      <c r="P270" s="266"/>
      <c r="Q270" s="266"/>
      <c r="R270" s="266"/>
      <c r="S270" s="266"/>
      <c r="T270" s="267"/>
      <c r="U270" s="14"/>
      <c r="V270" s="14"/>
      <c r="W270" s="14"/>
      <c r="X270" s="14"/>
      <c r="Y270" s="14"/>
      <c r="Z270" s="14"/>
      <c r="AA270" s="14"/>
      <c r="AB270" s="14"/>
      <c r="AC270" s="14"/>
      <c r="AD270" s="14"/>
      <c r="AE270" s="14"/>
      <c r="AT270" s="268" t="s">
        <v>361</v>
      </c>
      <c r="AU270" s="268" t="s">
        <v>86</v>
      </c>
      <c r="AV270" s="14" t="s">
        <v>357</v>
      </c>
      <c r="AW270" s="14" t="s">
        <v>32</v>
      </c>
      <c r="AX270" s="14" t="s">
        <v>84</v>
      </c>
      <c r="AY270" s="268" t="s">
        <v>350</v>
      </c>
    </row>
    <row r="271" s="2" customFormat="1" ht="24.15" customHeight="1">
      <c r="A271" s="39"/>
      <c r="B271" s="40"/>
      <c r="C271" s="295" t="s">
        <v>701</v>
      </c>
      <c r="D271" s="295" t="s">
        <v>1347</v>
      </c>
      <c r="E271" s="296" t="s">
        <v>9199</v>
      </c>
      <c r="F271" s="297" t="s">
        <v>9200</v>
      </c>
      <c r="G271" s="298" t="s">
        <v>497</v>
      </c>
      <c r="H271" s="299">
        <v>1</v>
      </c>
      <c r="I271" s="300"/>
      <c r="J271" s="301">
        <f>ROUND(I271*H271,2)</f>
        <v>0</v>
      </c>
      <c r="K271" s="297" t="s">
        <v>385</v>
      </c>
      <c r="L271" s="302"/>
      <c r="M271" s="303" t="s">
        <v>1</v>
      </c>
      <c r="N271" s="304" t="s">
        <v>41</v>
      </c>
      <c r="O271" s="92"/>
      <c r="P271" s="238">
        <f>O271*H271</f>
        <v>0</v>
      </c>
      <c r="Q271" s="238">
        <v>0</v>
      </c>
      <c r="R271" s="238">
        <f>Q271*H271</f>
        <v>0</v>
      </c>
      <c r="S271" s="238">
        <v>0</v>
      </c>
      <c r="T271" s="239">
        <f>S271*H271</f>
        <v>0</v>
      </c>
      <c r="U271" s="39"/>
      <c r="V271" s="39"/>
      <c r="W271" s="39"/>
      <c r="X271" s="39"/>
      <c r="Y271" s="39"/>
      <c r="Z271" s="39"/>
      <c r="AA271" s="39"/>
      <c r="AB271" s="39"/>
      <c r="AC271" s="39"/>
      <c r="AD271" s="39"/>
      <c r="AE271" s="39"/>
      <c r="AR271" s="240" t="s">
        <v>468</v>
      </c>
      <c r="AT271" s="240" t="s">
        <v>1347</v>
      </c>
      <c r="AU271" s="240" t="s">
        <v>86</v>
      </c>
      <c r="AY271" s="18" t="s">
        <v>350</v>
      </c>
      <c r="BE271" s="241">
        <f>IF(N271="základní",J271,0)</f>
        <v>0</v>
      </c>
      <c r="BF271" s="241">
        <f>IF(N271="snížená",J271,0)</f>
        <v>0</v>
      </c>
      <c r="BG271" s="241">
        <f>IF(N271="zákl. přenesená",J271,0)</f>
        <v>0</v>
      </c>
      <c r="BH271" s="241">
        <f>IF(N271="sníž. přenesená",J271,0)</f>
        <v>0</v>
      </c>
      <c r="BI271" s="241">
        <f>IF(N271="nulová",J271,0)</f>
        <v>0</v>
      </c>
      <c r="BJ271" s="18" t="s">
        <v>84</v>
      </c>
      <c r="BK271" s="241">
        <f>ROUND(I271*H271,2)</f>
        <v>0</v>
      </c>
      <c r="BL271" s="18" t="s">
        <v>357</v>
      </c>
      <c r="BM271" s="240" t="s">
        <v>1014</v>
      </c>
    </row>
    <row r="272" s="2" customFormat="1">
      <c r="A272" s="39"/>
      <c r="B272" s="40"/>
      <c r="C272" s="41"/>
      <c r="D272" s="242" t="s">
        <v>359</v>
      </c>
      <c r="E272" s="41"/>
      <c r="F272" s="243" t="s">
        <v>9200</v>
      </c>
      <c r="G272" s="41"/>
      <c r="H272" s="41"/>
      <c r="I272" s="244"/>
      <c r="J272" s="41"/>
      <c r="K272" s="41"/>
      <c r="L272" s="45"/>
      <c r="M272" s="245"/>
      <c r="N272" s="246"/>
      <c r="O272" s="92"/>
      <c r="P272" s="92"/>
      <c r="Q272" s="92"/>
      <c r="R272" s="92"/>
      <c r="S272" s="92"/>
      <c r="T272" s="93"/>
      <c r="U272" s="39"/>
      <c r="V272" s="39"/>
      <c r="W272" s="39"/>
      <c r="X272" s="39"/>
      <c r="Y272" s="39"/>
      <c r="Z272" s="39"/>
      <c r="AA272" s="39"/>
      <c r="AB272" s="39"/>
      <c r="AC272" s="39"/>
      <c r="AD272" s="39"/>
      <c r="AE272" s="39"/>
      <c r="AT272" s="18" t="s">
        <v>359</v>
      </c>
      <c r="AU272" s="18" t="s">
        <v>86</v>
      </c>
    </row>
    <row r="273" s="2" customFormat="1" ht="24.15" customHeight="1">
      <c r="A273" s="39"/>
      <c r="B273" s="40"/>
      <c r="C273" s="295" t="s">
        <v>707</v>
      </c>
      <c r="D273" s="295" t="s">
        <v>1347</v>
      </c>
      <c r="E273" s="296" t="s">
        <v>9201</v>
      </c>
      <c r="F273" s="297" t="s">
        <v>9202</v>
      </c>
      <c r="G273" s="298" t="s">
        <v>497</v>
      </c>
      <c r="H273" s="299">
        <v>1</v>
      </c>
      <c r="I273" s="300"/>
      <c r="J273" s="301">
        <f>ROUND(I273*H273,2)</f>
        <v>0</v>
      </c>
      <c r="K273" s="297" t="s">
        <v>385</v>
      </c>
      <c r="L273" s="302"/>
      <c r="M273" s="303" t="s">
        <v>1</v>
      </c>
      <c r="N273" s="304" t="s">
        <v>41</v>
      </c>
      <c r="O273" s="92"/>
      <c r="P273" s="238">
        <f>O273*H273</f>
        <v>0</v>
      </c>
      <c r="Q273" s="238">
        <v>0</v>
      </c>
      <c r="R273" s="238">
        <f>Q273*H273</f>
        <v>0</v>
      </c>
      <c r="S273" s="238">
        <v>0</v>
      </c>
      <c r="T273" s="239">
        <f>S273*H273</f>
        <v>0</v>
      </c>
      <c r="U273" s="39"/>
      <c r="V273" s="39"/>
      <c r="W273" s="39"/>
      <c r="X273" s="39"/>
      <c r="Y273" s="39"/>
      <c r="Z273" s="39"/>
      <c r="AA273" s="39"/>
      <c r="AB273" s="39"/>
      <c r="AC273" s="39"/>
      <c r="AD273" s="39"/>
      <c r="AE273" s="39"/>
      <c r="AR273" s="240" t="s">
        <v>468</v>
      </c>
      <c r="AT273" s="240" t="s">
        <v>1347</v>
      </c>
      <c r="AU273" s="240" t="s">
        <v>86</v>
      </c>
      <c r="AY273" s="18" t="s">
        <v>350</v>
      </c>
      <c r="BE273" s="241">
        <f>IF(N273="základní",J273,0)</f>
        <v>0</v>
      </c>
      <c r="BF273" s="241">
        <f>IF(N273="snížená",J273,0)</f>
        <v>0</v>
      </c>
      <c r="BG273" s="241">
        <f>IF(N273="zákl. přenesená",J273,0)</f>
        <v>0</v>
      </c>
      <c r="BH273" s="241">
        <f>IF(N273="sníž. přenesená",J273,0)</f>
        <v>0</v>
      </c>
      <c r="BI273" s="241">
        <f>IF(N273="nulová",J273,0)</f>
        <v>0</v>
      </c>
      <c r="BJ273" s="18" t="s">
        <v>84</v>
      </c>
      <c r="BK273" s="241">
        <f>ROUND(I273*H273,2)</f>
        <v>0</v>
      </c>
      <c r="BL273" s="18" t="s">
        <v>357</v>
      </c>
      <c r="BM273" s="240" t="s">
        <v>1034</v>
      </c>
    </row>
    <row r="274" s="2" customFormat="1">
      <c r="A274" s="39"/>
      <c r="B274" s="40"/>
      <c r="C274" s="41"/>
      <c r="D274" s="242" t="s">
        <v>359</v>
      </c>
      <c r="E274" s="41"/>
      <c r="F274" s="243" t="s">
        <v>9202</v>
      </c>
      <c r="G274" s="41"/>
      <c r="H274" s="41"/>
      <c r="I274" s="244"/>
      <c r="J274" s="41"/>
      <c r="K274" s="41"/>
      <c r="L274" s="45"/>
      <c r="M274" s="245"/>
      <c r="N274" s="246"/>
      <c r="O274" s="92"/>
      <c r="P274" s="92"/>
      <c r="Q274" s="92"/>
      <c r="R274" s="92"/>
      <c r="S274" s="92"/>
      <c r="T274" s="93"/>
      <c r="U274" s="39"/>
      <c r="V274" s="39"/>
      <c r="W274" s="39"/>
      <c r="X274" s="39"/>
      <c r="Y274" s="39"/>
      <c r="Z274" s="39"/>
      <c r="AA274" s="39"/>
      <c r="AB274" s="39"/>
      <c r="AC274" s="39"/>
      <c r="AD274" s="39"/>
      <c r="AE274" s="39"/>
      <c r="AT274" s="18" t="s">
        <v>359</v>
      </c>
      <c r="AU274" s="18" t="s">
        <v>86</v>
      </c>
    </row>
    <row r="275" s="2" customFormat="1" ht="21.75" customHeight="1">
      <c r="A275" s="39"/>
      <c r="B275" s="40"/>
      <c r="C275" s="229" t="s">
        <v>713</v>
      </c>
      <c r="D275" s="229" t="s">
        <v>352</v>
      </c>
      <c r="E275" s="230" t="s">
        <v>9203</v>
      </c>
      <c r="F275" s="231" t="s">
        <v>9204</v>
      </c>
      <c r="G275" s="232" t="s">
        <v>551</v>
      </c>
      <c r="H275" s="233">
        <v>8</v>
      </c>
      <c r="I275" s="234"/>
      <c r="J275" s="235">
        <f>ROUND(I275*H275,2)</f>
        <v>0</v>
      </c>
      <c r="K275" s="231" t="s">
        <v>385</v>
      </c>
      <c r="L275" s="45"/>
      <c r="M275" s="236" t="s">
        <v>1</v>
      </c>
      <c r="N275" s="237" t="s">
        <v>41</v>
      </c>
      <c r="O275" s="92"/>
      <c r="P275" s="238">
        <f>O275*H275</f>
        <v>0</v>
      </c>
      <c r="Q275" s="238">
        <v>0</v>
      </c>
      <c r="R275" s="238">
        <f>Q275*H275</f>
        <v>0</v>
      </c>
      <c r="S275" s="238">
        <v>0</v>
      </c>
      <c r="T275" s="239">
        <f>S275*H275</f>
        <v>0</v>
      </c>
      <c r="U275" s="39"/>
      <c r="V275" s="39"/>
      <c r="W275" s="39"/>
      <c r="X275" s="39"/>
      <c r="Y275" s="39"/>
      <c r="Z275" s="39"/>
      <c r="AA275" s="39"/>
      <c r="AB275" s="39"/>
      <c r="AC275" s="39"/>
      <c r="AD275" s="39"/>
      <c r="AE275" s="39"/>
      <c r="AR275" s="240" t="s">
        <v>357</v>
      </c>
      <c r="AT275" s="240" t="s">
        <v>352</v>
      </c>
      <c r="AU275" s="240" t="s">
        <v>86</v>
      </c>
      <c r="AY275" s="18" t="s">
        <v>350</v>
      </c>
      <c r="BE275" s="241">
        <f>IF(N275="základní",J275,0)</f>
        <v>0</v>
      </c>
      <c r="BF275" s="241">
        <f>IF(N275="snížená",J275,0)</f>
        <v>0</v>
      </c>
      <c r="BG275" s="241">
        <f>IF(N275="zákl. přenesená",J275,0)</f>
        <v>0</v>
      </c>
      <c r="BH275" s="241">
        <f>IF(N275="sníž. přenesená",J275,0)</f>
        <v>0</v>
      </c>
      <c r="BI275" s="241">
        <f>IF(N275="nulová",J275,0)</f>
        <v>0</v>
      </c>
      <c r="BJ275" s="18" t="s">
        <v>84</v>
      </c>
      <c r="BK275" s="241">
        <f>ROUND(I275*H275,2)</f>
        <v>0</v>
      </c>
      <c r="BL275" s="18" t="s">
        <v>357</v>
      </c>
      <c r="BM275" s="240" t="s">
        <v>1050</v>
      </c>
    </row>
    <row r="276" s="2" customFormat="1">
      <c r="A276" s="39"/>
      <c r="B276" s="40"/>
      <c r="C276" s="41"/>
      <c r="D276" s="242" t="s">
        <v>359</v>
      </c>
      <c r="E276" s="41"/>
      <c r="F276" s="243" t="s">
        <v>9204</v>
      </c>
      <c r="G276" s="41"/>
      <c r="H276" s="41"/>
      <c r="I276" s="244"/>
      <c r="J276" s="41"/>
      <c r="K276" s="41"/>
      <c r="L276" s="45"/>
      <c r="M276" s="245"/>
      <c r="N276" s="246"/>
      <c r="O276" s="92"/>
      <c r="P276" s="92"/>
      <c r="Q276" s="92"/>
      <c r="R276" s="92"/>
      <c r="S276" s="92"/>
      <c r="T276" s="93"/>
      <c r="U276" s="39"/>
      <c r="V276" s="39"/>
      <c r="W276" s="39"/>
      <c r="X276" s="39"/>
      <c r="Y276" s="39"/>
      <c r="Z276" s="39"/>
      <c r="AA276" s="39"/>
      <c r="AB276" s="39"/>
      <c r="AC276" s="39"/>
      <c r="AD276" s="39"/>
      <c r="AE276" s="39"/>
      <c r="AT276" s="18" t="s">
        <v>359</v>
      </c>
      <c r="AU276" s="18" t="s">
        <v>86</v>
      </c>
    </row>
    <row r="277" s="15" customFormat="1">
      <c r="A277" s="15"/>
      <c r="B277" s="269"/>
      <c r="C277" s="270"/>
      <c r="D277" s="242" t="s">
        <v>361</v>
      </c>
      <c r="E277" s="271" t="s">
        <v>1</v>
      </c>
      <c r="F277" s="272" t="s">
        <v>9144</v>
      </c>
      <c r="G277" s="270"/>
      <c r="H277" s="271" t="s">
        <v>1</v>
      </c>
      <c r="I277" s="273"/>
      <c r="J277" s="270"/>
      <c r="K277" s="270"/>
      <c r="L277" s="274"/>
      <c r="M277" s="275"/>
      <c r="N277" s="276"/>
      <c r="O277" s="276"/>
      <c r="P277" s="276"/>
      <c r="Q277" s="276"/>
      <c r="R277" s="276"/>
      <c r="S277" s="276"/>
      <c r="T277" s="277"/>
      <c r="U277" s="15"/>
      <c r="V277" s="15"/>
      <c r="W277" s="15"/>
      <c r="X277" s="15"/>
      <c r="Y277" s="15"/>
      <c r="Z277" s="15"/>
      <c r="AA277" s="15"/>
      <c r="AB277" s="15"/>
      <c r="AC277" s="15"/>
      <c r="AD277" s="15"/>
      <c r="AE277" s="15"/>
      <c r="AT277" s="278" t="s">
        <v>361</v>
      </c>
      <c r="AU277" s="278" t="s">
        <v>86</v>
      </c>
      <c r="AV277" s="15" t="s">
        <v>84</v>
      </c>
      <c r="AW277" s="15" t="s">
        <v>32</v>
      </c>
      <c r="AX277" s="15" t="s">
        <v>76</v>
      </c>
      <c r="AY277" s="278" t="s">
        <v>350</v>
      </c>
    </row>
    <row r="278" s="13" customFormat="1">
      <c r="A278" s="13"/>
      <c r="B278" s="247"/>
      <c r="C278" s="248"/>
      <c r="D278" s="242" t="s">
        <v>361</v>
      </c>
      <c r="E278" s="249" t="s">
        <v>1</v>
      </c>
      <c r="F278" s="250" t="s">
        <v>8743</v>
      </c>
      <c r="G278" s="248"/>
      <c r="H278" s="251">
        <v>8</v>
      </c>
      <c r="I278" s="252"/>
      <c r="J278" s="248"/>
      <c r="K278" s="248"/>
      <c r="L278" s="253"/>
      <c r="M278" s="254"/>
      <c r="N278" s="255"/>
      <c r="O278" s="255"/>
      <c r="P278" s="255"/>
      <c r="Q278" s="255"/>
      <c r="R278" s="255"/>
      <c r="S278" s="255"/>
      <c r="T278" s="256"/>
      <c r="U278" s="13"/>
      <c r="V278" s="13"/>
      <c r="W278" s="13"/>
      <c r="X278" s="13"/>
      <c r="Y278" s="13"/>
      <c r="Z278" s="13"/>
      <c r="AA278" s="13"/>
      <c r="AB278" s="13"/>
      <c r="AC278" s="13"/>
      <c r="AD278" s="13"/>
      <c r="AE278" s="13"/>
      <c r="AT278" s="257" t="s">
        <v>361</v>
      </c>
      <c r="AU278" s="257" t="s">
        <v>86</v>
      </c>
      <c r="AV278" s="13" t="s">
        <v>86</v>
      </c>
      <c r="AW278" s="13" t="s">
        <v>32</v>
      </c>
      <c r="AX278" s="13" t="s">
        <v>76</v>
      </c>
      <c r="AY278" s="257" t="s">
        <v>350</v>
      </c>
    </row>
    <row r="279" s="14" customFormat="1">
      <c r="A279" s="14"/>
      <c r="B279" s="258"/>
      <c r="C279" s="259"/>
      <c r="D279" s="242" t="s">
        <v>361</v>
      </c>
      <c r="E279" s="260" t="s">
        <v>1</v>
      </c>
      <c r="F279" s="261" t="s">
        <v>364</v>
      </c>
      <c r="G279" s="259"/>
      <c r="H279" s="262">
        <v>8</v>
      </c>
      <c r="I279" s="263"/>
      <c r="J279" s="259"/>
      <c r="K279" s="259"/>
      <c r="L279" s="264"/>
      <c r="M279" s="265"/>
      <c r="N279" s="266"/>
      <c r="O279" s="266"/>
      <c r="P279" s="266"/>
      <c r="Q279" s="266"/>
      <c r="R279" s="266"/>
      <c r="S279" s="266"/>
      <c r="T279" s="267"/>
      <c r="U279" s="14"/>
      <c r="V279" s="14"/>
      <c r="W279" s="14"/>
      <c r="X279" s="14"/>
      <c r="Y279" s="14"/>
      <c r="Z279" s="14"/>
      <c r="AA279" s="14"/>
      <c r="AB279" s="14"/>
      <c r="AC279" s="14"/>
      <c r="AD279" s="14"/>
      <c r="AE279" s="14"/>
      <c r="AT279" s="268" t="s">
        <v>361</v>
      </c>
      <c r="AU279" s="268" t="s">
        <v>86</v>
      </c>
      <c r="AV279" s="14" t="s">
        <v>357</v>
      </c>
      <c r="AW279" s="14" t="s">
        <v>32</v>
      </c>
      <c r="AX279" s="14" t="s">
        <v>84</v>
      </c>
      <c r="AY279" s="268" t="s">
        <v>350</v>
      </c>
    </row>
    <row r="280" s="2" customFormat="1" ht="24.15" customHeight="1">
      <c r="A280" s="39"/>
      <c r="B280" s="40"/>
      <c r="C280" s="229" t="s">
        <v>722</v>
      </c>
      <c r="D280" s="229" t="s">
        <v>352</v>
      </c>
      <c r="E280" s="230" t="s">
        <v>9205</v>
      </c>
      <c r="F280" s="231" t="s">
        <v>9206</v>
      </c>
      <c r="G280" s="232" t="s">
        <v>497</v>
      </c>
      <c r="H280" s="233">
        <v>2</v>
      </c>
      <c r="I280" s="234"/>
      <c r="J280" s="235">
        <f>ROUND(I280*H280,2)</f>
        <v>0</v>
      </c>
      <c r="K280" s="231" t="s">
        <v>385</v>
      </c>
      <c r="L280" s="45"/>
      <c r="M280" s="236" t="s">
        <v>1</v>
      </c>
      <c r="N280" s="237" t="s">
        <v>41</v>
      </c>
      <c r="O280" s="92"/>
      <c r="P280" s="238">
        <f>O280*H280</f>
        <v>0</v>
      </c>
      <c r="Q280" s="238">
        <v>0</v>
      </c>
      <c r="R280" s="238">
        <f>Q280*H280</f>
        <v>0</v>
      </c>
      <c r="S280" s="238">
        <v>0</v>
      </c>
      <c r="T280" s="239">
        <f>S280*H280</f>
        <v>0</v>
      </c>
      <c r="U280" s="39"/>
      <c r="V280" s="39"/>
      <c r="W280" s="39"/>
      <c r="X280" s="39"/>
      <c r="Y280" s="39"/>
      <c r="Z280" s="39"/>
      <c r="AA280" s="39"/>
      <c r="AB280" s="39"/>
      <c r="AC280" s="39"/>
      <c r="AD280" s="39"/>
      <c r="AE280" s="39"/>
      <c r="AR280" s="240" t="s">
        <v>357</v>
      </c>
      <c r="AT280" s="240" t="s">
        <v>352</v>
      </c>
      <c r="AU280" s="240" t="s">
        <v>86</v>
      </c>
      <c r="AY280" s="18" t="s">
        <v>350</v>
      </c>
      <c r="BE280" s="241">
        <f>IF(N280="základní",J280,0)</f>
        <v>0</v>
      </c>
      <c r="BF280" s="241">
        <f>IF(N280="snížená",J280,0)</f>
        <v>0</v>
      </c>
      <c r="BG280" s="241">
        <f>IF(N280="zákl. přenesená",J280,0)</f>
        <v>0</v>
      </c>
      <c r="BH280" s="241">
        <f>IF(N280="sníž. přenesená",J280,0)</f>
        <v>0</v>
      </c>
      <c r="BI280" s="241">
        <f>IF(N280="nulová",J280,0)</f>
        <v>0</v>
      </c>
      <c r="BJ280" s="18" t="s">
        <v>84</v>
      </c>
      <c r="BK280" s="241">
        <f>ROUND(I280*H280,2)</f>
        <v>0</v>
      </c>
      <c r="BL280" s="18" t="s">
        <v>357</v>
      </c>
      <c r="BM280" s="240" t="s">
        <v>1080</v>
      </c>
    </row>
    <row r="281" s="2" customFormat="1">
      <c r="A281" s="39"/>
      <c r="B281" s="40"/>
      <c r="C281" s="41"/>
      <c r="D281" s="242" t="s">
        <v>359</v>
      </c>
      <c r="E281" s="41"/>
      <c r="F281" s="243" t="s">
        <v>9206</v>
      </c>
      <c r="G281" s="41"/>
      <c r="H281" s="41"/>
      <c r="I281" s="244"/>
      <c r="J281" s="41"/>
      <c r="K281" s="41"/>
      <c r="L281" s="45"/>
      <c r="M281" s="245"/>
      <c r="N281" s="246"/>
      <c r="O281" s="92"/>
      <c r="P281" s="92"/>
      <c r="Q281" s="92"/>
      <c r="R281" s="92"/>
      <c r="S281" s="92"/>
      <c r="T281" s="93"/>
      <c r="U281" s="39"/>
      <c r="V281" s="39"/>
      <c r="W281" s="39"/>
      <c r="X281" s="39"/>
      <c r="Y281" s="39"/>
      <c r="Z281" s="39"/>
      <c r="AA281" s="39"/>
      <c r="AB281" s="39"/>
      <c r="AC281" s="39"/>
      <c r="AD281" s="39"/>
      <c r="AE281" s="39"/>
      <c r="AT281" s="18" t="s">
        <v>359</v>
      </c>
      <c r="AU281" s="18" t="s">
        <v>86</v>
      </c>
    </row>
    <row r="282" s="15" customFormat="1">
      <c r="A282" s="15"/>
      <c r="B282" s="269"/>
      <c r="C282" s="270"/>
      <c r="D282" s="242" t="s">
        <v>361</v>
      </c>
      <c r="E282" s="271" t="s">
        <v>1</v>
      </c>
      <c r="F282" s="272" t="s">
        <v>9165</v>
      </c>
      <c r="G282" s="270"/>
      <c r="H282" s="271" t="s">
        <v>1</v>
      </c>
      <c r="I282" s="273"/>
      <c r="J282" s="270"/>
      <c r="K282" s="270"/>
      <c r="L282" s="274"/>
      <c r="M282" s="275"/>
      <c r="N282" s="276"/>
      <c r="O282" s="276"/>
      <c r="P282" s="276"/>
      <c r="Q282" s="276"/>
      <c r="R282" s="276"/>
      <c r="S282" s="276"/>
      <c r="T282" s="277"/>
      <c r="U282" s="15"/>
      <c r="V282" s="15"/>
      <c r="W282" s="15"/>
      <c r="X282" s="15"/>
      <c r="Y282" s="15"/>
      <c r="Z282" s="15"/>
      <c r="AA282" s="15"/>
      <c r="AB282" s="15"/>
      <c r="AC282" s="15"/>
      <c r="AD282" s="15"/>
      <c r="AE282" s="15"/>
      <c r="AT282" s="278" t="s">
        <v>361</v>
      </c>
      <c r="AU282" s="278" t="s">
        <v>86</v>
      </c>
      <c r="AV282" s="15" t="s">
        <v>84</v>
      </c>
      <c r="AW282" s="15" t="s">
        <v>32</v>
      </c>
      <c r="AX282" s="15" t="s">
        <v>76</v>
      </c>
      <c r="AY282" s="278" t="s">
        <v>350</v>
      </c>
    </row>
    <row r="283" s="13" customFormat="1">
      <c r="A283" s="13"/>
      <c r="B283" s="247"/>
      <c r="C283" s="248"/>
      <c r="D283" s="242" t="s">
        <v>361</v>
      </c>
      <c r="E283" s="249" t="s">
        <v>1</v>
      </c>
      <c r="F283" s="250" t="s">
        <v>86</v>
      </c>
      <c r="G283" s="248"/>
      <c r="H283" s="251">
        <v>2</v>
      </c>
      <c r="I283" s="252"/>
      <c r="J283" s="248"/>
      <c r="K283" s="248"/>
      <c r="L283" s="253"/>
      <c r="M283" s="254"/>
      <c r="N283" s="255"/>
      <c r="O283" s="255"/>
      <c r="P283" s="255"/>
      <c r="Q283" s="255"/>
      <c r="R283" s="255"/>
      <c r="S283" s="255"/>
      <c r="T283" s="256"/>
      <c r="U283" s="13"/>
      <c r="V283" s="13"/>
      <c r="W283" s="13"/>
      <c r="X283" s="13"/>
      <c r="Y283" s="13"/>
      <c r="Z283" s="13"/>
      <c r="AA283" s="13"/>
      <c r="AB283" s="13"/>
      <c r="AC283" s="13"/>
      <c r="AD283" s="13"/>
      <c r="AE283" s="13"/>
      <c r="AT283" s="257" t="s">
        <v>361</v>
      </c>
      <c r="AU283" s="257" t="s">
        <v>86</v>
      </c>
      <c r="AV283" s="13" t="s">
        <v>86</v>
      </c>
      <c r="AW283" s="13" t="s">
        <v>32</v>
      </c>
      <c r="AX283" s="13" t="s">
        <v>76</v>
      </c>
      <c r="AY283" s="257" t="s">
        <v>350</v>
      </c>
    </row>
    <row r="284" s="14" customFormat="1">
      <c r="A284" s="14"/>
      <c r="B284" s="258"/>
      <c r="C284" s="259"/>
      <c r="D284" s="242" t="s">
        <v>361</v>
      </c>
      <c r="E284" s="260" t="s">
        <v>1</v>
      </c>
      <c r="F284" s="261" t="s">
        <v>364</v>
      </c>
      <c r="G284" s="259"/>
      <c r="H284" s="262">
        <v>2</v>
      </c>
      <c r="I284" s="263"/>
      <c r="J284" s="259"/>
      <c r="K284" s="259"/>
      <c r="L284" s="264"/>
      <c r="M284" s="265"/>
      <c r="N284" s="266"/>
      <c r="O284" s="266"/>
      <c r="P284" s="266"/>
      <c r="Q284" s="266"/>
      <c r="R284" s="266"/>
      <c r="S284" s="266"/>
      <c r="T284" s="267"/>
      <c r="U284" s="14"/>
      <c r="V284" s="14"/>
      <c r="W284" s="14"/>
      <c r="X284" s="14"/>
      <c r="Y284" s="14"/>
      <c r="Z284" s="14"/>
      <c r="AA284" s="14"/>
      <c r="AB284" s="14"/>
      <c r="AC284" s="14"/>
      <c r="AD284" s="14"/>
      <c r="AE284" s="14"/>
      <c r="AT284" s="268" t="s">
        <v>361</v>
      </c>
      <c r="AU284" s="268" t="s">
        <v>86</v>
      </c>
      <c r="AV284" s="14" t="s">
        <v>357</v>
      </c>
      <c r="AW284" s="14" t="s">
        <v>32</v>
      </c>
      <c r="AX284" s="14" t="s">
        <v>84</v>
      </c>
      <c r="AY284" s="268" t="s">
        <v>350</v>
      </c>
    </row>
    <row r="285" s="12" customFormat="1" ht="22.8" customHeight="1">
      <c r="A285" s="12"/>
      <c r="B285" s="213"/>
      <c r="C285" s="214"/>
      <c r="D285" s="215" t="s">
        <v>75</v>
      </c>
      <c r="E285" s="227" t="s">
        <v>474</v>
      </c>
      <c r="F285" s="227" t="s">
        <v>501</v>
      </c>
      <c r="G285" s="214"/>
      <c r="H285" s="214"/>
      <c r="I285" s="217"/>
      <c r="J285" s="228">
        <f>BK285</f>
        <v>0</v>
      </c>
      <c r="K285" s="214"/>
      <c r="L285" s="219"/>
      <c r="M285" s="220"/>
      <c r="N285" s="221"/>
      <c r="O285" s="221"/>
      <c r="P285" s="222">
        <f>SUM(P286:P292)</f>
        <v>0</v>
      </c>
      <c r="Q285" s="221"/>
      <c r="R285" s="222">
        <f>SUM(R286:R292)</f>
        <v>0</v>
      </c>
      <c r="S285" s="221"/>
      <c r="T285" s="223">
        <f>SUM(T286:T292)</f>
        <v>0</v>
      </c>
      <c r="U285" s="12"/>
      <c r="V285" s="12"/>
      <c r="W285" s="12"/>
      <c r="X285" s="12"/>
      <c r="Y285" s="12"/>
      <c r="Z285" s="12"/>
      <c r="AA285" s="12"/>
      <c r="AB285" s="12"/>
      <c r="AC285" s="12"/>
      <c r="AD285" s="12"/>
      <c r="AE285" s="12"/>
      <c r="AR285" s="224" t="s">
        <v>84</v>
      </c>
      <c r="AT285" s="225" t="s">
        <v>75</v>
      </c>
      <c r="AU285" s="225" t="s">
        <v>84</v>
      </c>
      <c r="AY285" s="224" t="s">
        <v>350</v>
      </c>
      <c r="BK285" s="226">
        <f>SUM(BK286:BK292)</f>
        <v>0</v>
      </c>
    </row>
    <row r="286" s="2" customFormat="1" ht="16.5" customHeight="1">
      <c r="A286" s="39"/>
      <c r="B286" s="40"/>
      <c r="C286" s="229" t="s">
        <v>729</v>
      </c>
      <c r="D286" s="229" t="s">
        <v>352</v>
      </c>
      <c r="E286" s="230" t="s">
        <v>9207</v>
      </c>
      <c r="F286" s="231" t="s">
        <v>9208</v>
      </c>
      <c r="G286" s="232" t="s">
        <v>5017</v>
      </c>
      <c r="H286" s="233">
        <v>1</v>
      </c>
      <c r="I286" s="234"/>
      <c r="J286" s="235">
        <f>ROUND(I286*H286,2)</f>
        <v>0</v>
      </c>
      <c r="K286" s="231" t="s">
        <v>8838</v>
      </c>
      <c r="L286" s="45"/>
      <c r="M286" s="236" t="s">
        <v>1</v>
      </c>
      <c r="N286" s="237" t="s">
        <v>41</v>
      </c>
      <c r="O286" s="92"/>
      <c r="P286" s="238">
        <f>O286*H286</f>
        <v>0</v>
      </c>
      <c r="Q286" s="238">
        <v>0</v>
      </c>
      <c r="R286" s="238">
        <f>Q286*H286</f>
        <v>0</v>
      </c>
      <c r="S286" s="238">
        <v>0</v>
      </c>
      <c r="T286" s="239">
        <f>S286*H286</f>
        <v>0</v>
      </c>
      <c r="U286" s="39"/>
      <c r="V286" s="39"/>
      <c r="W286" s="39"/>
      <c r="X286" s="39"/>
      <c r="Y286" s="39"/>
      <c r="Z286" s="39"/>
      <c r="AA286" s="39"/>
      <c r="AB286" s="39"/>
      <c r="AC286" s="39"/>
      <c r="AD286" s="39"/>
      <c r="AE286" s="39"/>
      <c r="AR286" s="240" t="s">
        <v>357</v>
      </c>
      <c r="AT286" s="240" t="s">
        <v>352</v>
      </c>
      <c r="AU286" s="240" t="s">
        <v>86</v>
      </c>
      <c r="AY286" s="18" t="s">
        <v>350</v>
      </c>
      <c r="BE286" s="241">
        <f>IF(N286="základní",J286,0)</f>
        <v>0</v>
      </c>
      <c r="BF286" s="241">
        <f>IF(N286="snížená",J286,0)</f>
        <v>0</v>
      </c>
      <c r="BG286" s="241">
        <f>IF(N286="zákl. přenesená",J286,0)</f>
        <v>0</v>
      </c>
      <c r="BH286" s="241">
        <f>IF(N286="sníž. přenesená",J286,0)</f>
        <v>0</v>
      </c>
      <c r="BI286" s="241">
        <f>IF(N286="nulová",J286,0)</f>
        <v>0</v>
      </c>
      <c r="BJ286" s="18" t="s">
        <v>84</v>
      </c>
      <c r="BK286" s="241">
        <f>ROUND(I286*H286,2)</f>
        <v>0</v>
      </c>
      <c r="BL286" s="18" t="s">
        <v>357</v>
      </c>
      <c r="BM286" s="240" t="s">
        <v>804</v>
      </c>
    </row>
    <row r="287" s="2" customFormat="1">
      <c r="A287" s="39"/>
      <c r="B287" s="40"/>
      <c r="C287" s="41"/>
      <c r="D287" s="242" t="s">
        <v>359</v>
      </c>
      <c r="E287" s="41"/>
      <c r="F287" s="243" t="s">
        <v>9208</v>
      </c>
      <c r="G287" s="41"/>
      <c r="H287" s="41"/>
      <c r="I287" s="244"/>
      <c r="J287" s="41"/>
      <c r="K287" s="41"/>
      <c r="L287" s="45"/>
      <c r="M287" s="245"/>
      <c r="N287" s="246"/>
      <c r="O287" s="92"/>
      <c r="P287" s="92"/>
      <c r="Q287" s="92"/>
      <c r="R287" s="92"/>
      <c r="S287" s="92"/>
      <c r="T287" s="93"/>
      <c r="U287" s="39"/>
      <c r="V287" s="39"/>
      <c r="W287" s="39"/>
      <c r="X287" s="39"/>
      <c r="Y287" s="39"/>
      <c r="Z287" s="39"/>
      <c r="AA287" s="39"/>
      <c r="AB287" s="39"/>
      <c r="AC287" s="39"/>
      <c r="AD287" s="39"/>
      <c r="AE287" s="39"/>
      <c r="AT287" s="18" t="s">
        <v>359</v>
      </c>
      <c r="AU287" s="18" t="s">
        <v>86</v>
      </c>
    </row>
    <row r="288" s="2" customFormat="1" ht="44.25" customHeight="1">
      <c r="A288" s="39"/>
      <c r="B288" s="40"/>
      <c r="C288" s="229" t="s">
        <v>735</v>
      </c>
      <c r="D288" s="229" t="s">
        <v>352</v>
      </c>
      <c r="E288" s="230" t="s">
        <v>9209</v>
      </c>
      <c r="F288" s="231" t="s">
        <v>9210</v>
      </c>
      <c r="G288" s="232" t="s">
        <v>551</v>
      </c>
      <c r="H288" s="233">
        <v>1</v>
      </c>
      <c r="I288" s="234"/>
      <c r="J288" s="235">
        <f>ROUND(I288*H288,2)</f>
        <v>0</v>
      </c>
      <c r="K288" s="231" t="s">
        <v>385</v>
      </c>
      <c r="L288" s="45"/>
      <c r="M288" s="236" t="s">
        <v>1</v>
      </c>
      <c r="N288" s="237" t="s">
        <v>41</v>
      </c>
      <c r="O288" s="92"/>
      <c r="P288" s="238">
        <f>O288*H288</f>
        <v>0</v>
      </c>
      <c r="Q288" s="238">
        <v>0</v>
      </c>
      <c r="R288" s="238">
        <f>Q288*H288</f>
        <v>0</v>
      </c>
      <c r="S288" s="238">
        <v>0</v>
      </c>
      <c r="T288" s="239">
        <f>S288*H288</f>
        <v>0</v>
      </c>
      <c r="U288" s="39"/>
      <c r="V288" s="39"/>
      <c r="W288" s="39"/>
      <c r="X288" s="39"/>
      <c r="Y288" s="39"/>
      <c r="Z288" s="39"/>
      <c r="AA288" s="39"/>
      <c r="AB288" s="39"/>
      <c r="AC288" s="39"/>
      <c r="AD288" s="39"/>
      <c r="AE288" s="39"/>
      <c r="AR288" s="240" t="s">
        <v>357</v>
      </c>
      <c r="AT288" s="240" t="s">
        <v>352</v>
      </c>
      <c r="AU288" s="240" t="s">
        <v>86</v>
      </c>
      <c r="AY288" s="18" t="s">
        <v>350</v>
      </c>
      <c r="BE288" s="241">
        <f>IF(N288="základní",J288,0)</f>
        <v>0</v>
      </c>
      <c r="BF288" s="241">
        <f>IF(N288="snížená",J288,0)</f>
        <v>0</v>
      </c>
      <c r="BG288" s="241">
        <f>IF(N288="zákl. přenesená",J288,0)</f>
        <v>0</v>
      </c>
      <c r="BH288" s="241">
        <f>IF(N288="sníž. přenesená",J288,0)</f>
        <v>0</v>
      </c>
      <c r="BI288" s="241">
        <f>IF(N288="nulová",J288,0)</f>
        <v>0</v>
      </c>
      <c r="BJ288" s="18" t="s">
        <v>84</v>
      </c>
      <c r="BK288" s="241">
        <f>ROUND(I288*H288,2)</f>
        <v>0</v>
      </c>
      <c r="BL288" s="18" t="s">
        <v>357</v>
      </c>
      <c r="BM288" s="240" t="s">
        <v>865</v>
      </c>
    </row>
    <row r="289" s="2" customFormat="1">
      <c r="A289" s="39"/>
      <c r="B289" s="40"/>
      <c r="C289" s="41"/>
      <c r="D289" s="242" t="s">
        <v>359</v>
      </c>
      <c r="E289" s="41"/>
      <c r="F289" s="243" t="s">
        <v>9210</v>
      </c>
      <c r="G289" s="41"/>
      <c r="H289" s="41"/>
      <c r="I289" s="244"/>
      <c r="J289" s="41"/>
      <c r="K289" s="41"/>
      <c r="L289" s="45"/>
      <c r="M289" s="245"/>
      <c r="N289" s="246"/>
      <c r="O289" s="92"/>
      <c r="P289" s="92"/>
      <c r="Q289" s="92"/>
      <c r="R289" s="92"/>
      <c r="S289" s="92"/>
      <c r="T289" s="93"/>
      <c r="U289" s="39"/>
      <c r="V289" s="39"/>
      <c r="W289" s="39"/>
      <c r="X289" s="39"/>
      <c r="Y289" s="39"/>
      <c r="Z289" s="39"/>
      <c r="AA289" s="39"/>
      <c r="AB289" s="39"/>
      <c r="AC289" s="39"/>
      <c r="AD289" s="39"/>
      <c r="AE289" s="39"/>
      <c r="AT289" s="18" t="s">
        <v>359</v>
      </c>
      <c r="AU289" s="18" t="s">
        <v>86</v>
      </c>
    </row>
    <row r="290" s="15" customFormat="1">
      <c r="A290" s="15"/>
      <c r="B290" s="269"/>
      <c r="C290" s="270"/>
      <c r="D290" s="242" t="s">
        <v>361</v>
      </c>
      <c r="E290" s="271" t="s">
        <v>1</v>
      </c>
      <c r="F290" s="272" t="s">
        <v>9165</v>
      </c>
      <c r="G290" s="270"/>
      <c r="H290" s="271" t="s">
        <v>1</v>
      </c>
      <c r="I290" s="273"/>
      <c r="J290" s="270"/>
      <c r="K290" s="270"/>
      <c r="L290" s="274"/>
      <c r="M290" s="275"/>
      <c r="N290" s="276"/>
      <c r="O290" s="276"/>
      <c r="P290" s="276"/>
      <c r="Q290" s="276"/>
      <c r="R290" s="276"/>
      <c r="S290" s="276"/>
      <c r="T290" s="277"/>
      <c r="U290" s="15"/>
      <c r="V290" s="15"/>
      <c r="W290" s="15"/>
      <c r="X290" s="15"/>
      <c r="Y290" s="15"/>
      <c r="Z290" s="15"/>
      <c r="AA290" s="15"/>
      <c r="AB290" s="15"/>
      <c r="AC290" s="15"/>
      <c r="AD290" s="15"/>
      <c r="AE290" s="15"/>
      <c r="AT290" s="278" t="s">
        <v>361</v>
      </c>
      <c r="AU290" s="278" t="s">
        <v>86</v>
      </c>
      <c r="AV290" s="15" t="s">
        <v>84</v>
      </c>
      <c r="AW290" s="15" t="s">
        <v>32</v>
      </c>
      <c r="AX290" s="15" t="s">
        <v>76</v>
      </c>
      <c r="AY290" s="278" t="s">
        <v>350</v>
      </c>
    </row>
    <row r="291" s="13" customFormat="1">
      <c r="A291" s="13"/>
      <c r="B291" s="247"/>
      <c r="C291" s="248"/>
      <c r="D291" s="242" t="s">
        <v>361</v>
      </c>
      <c r="E291" s="249" t="s">
        <v>1</v>
      </c>
      <c r="F291" s="250" t="s">
        <v>9171</v>
      </c>
      <c r="G291" s="248"/>
      <c r="H291" s="251">
        <v>1</v>
      </c>
      <c r="I291" s="252"/>
      <c r="J291" s="248"/>
      <c r="K291" s="248"/>
      <c r="L291" s="253"/>
      <c r="M291" s="254"/>
      <c r="N291" s="255"/>
      <c r="O291" s="255"/>
      <c r="P291" s="255"/>
      <c r="Q291" s="255"/>
      <c r="R291" s="255"/>
      <c r="S291" s="255"/>
      <c r="T291" s="256"/>
      <c r="U291" s="13"/>
      <c r="V291" s="13"/>
      <c r="W291" s="13"/>
      <c r="X291" s="13"/>
      <c r="Y291" s="13"/>
      <c r="Z291" s="13"/>
      <c r="AA291" s="13"/>
      <c r="AB291" s="13"/>
      <c r="AC291" s="13"/>
      <c r="AD291" s="13"/>
      <c r="AE291" s="13"/>
      <c r="AT291" s="257" t="s">
        <v>361</v>
      </c>
      <c r="AU291" s="257" t="s">
        <v>86</v>
      </c>
      <c r="AV291" s="13" t="s">
        <v>86</v>
      </c>
      <c r="AW291" s="13" t="s">
        <v>32</v>
      </c>
      <c r="AX291" s="13" t="s">
        <v>76</v>
      </c>
      <c r="AY291" s="257" t="s">
        <v>350</v>
      </c>
    </row>
    <row r="292" s="14" customFormat="1">
      <c r="A292" s="14"/>
      <c r="B292" s="258"/>
      <c r="C292" s="259"/>
      <c r="D292" s="242" t="s">
        <v>361</v>
      </c>
      <c r="E292" s="260" t="s">
        <v>1</v>
      </c>
      <c r="F292" s="261" t="s">
        <v>364</v>
      </c>
      <c r="G292" s="259"/>
      <c r="H292" s="262">
        <v>1</v>
      </c>
      <c r="I292" s="263"/>
      <c r="J292" s="259"/>
      <c r="K292" s="259"/>
      <c r="L292" s="264"/>
      <c r="M292" s="265"/>
      <c r="N292" s="266"/>
      <c r="O292" s="266"/>
      <c r="P292" s="266"/>
      <c r="Q292" s="266"/>
      <c r="R292" s="266"/>
      <c r="S292" s="266"/>
      <c r="T292" s="267"/>
      <c r="U292" s="14"/>
      <c r="V292" s="14"/>
      <c r="W292" s="14"/>
      <c r="X292" s="14"/>
      <c r="Y292" s="14"/>
      <c r="Z292" s="14"/>
      <c r="AA292" s="14"/>
      <c r="AB292" s="14"/>
      <c r="AC292" s="14"/>
      <c r="AD292" s="14"/>
      <c r="AE292" s="14"/>
      <c r="AT292" s="268" t="s">
        <v>361</v>
      </c>
      <c r="AU292" s="268" t="s">
        <v>86</v>
      </c>
      <c r="AV292" s="14" t="s">
        <v>357</v>
      </c>
      <c r="AW292" s="14" t="s">
        <v>32</v>
      </c>
      <c r="AX292" s="14" t="s">
        <v>84</v>
      </c>
      <c r="AY292" s="268" t="s">
        <v>350</v>
      </c>
    </row>
    <row r="293" s="12" customFormat="1" ht="22.8" customHeight="1">
      <c r="A293" s="12"/>
      <c r="B293" s="213"/>
      <c r="C293" s="214"/>
      <c r="D293" s="215" t="s">
        <v>75</v>
      </c>
      <c r="E293" s="227" t="s">
        <v>870</v>
      </c>
      <c r="F293" s="227" t="s">
        <v>871</v>
      </c>
      <c r="G293" s="214"/>
      <c r="H293" s="214"/>
      <c r="I293" s="217"/>
      <c r="J293" s="228">
        <f>BK293</f>
        <v>0</v>
      </c>
      <c r="K293" s="214"/>
      <c r="L293" s="219"/>
      <c r="M293" s="220"/>
      <c r="N293" s="221"/>
      <c r="O293" s="221"/>
      <c r="P293" s="222">
        <f>SUM(P294:P303)</f>
        <v>0</v>
      </c>
      <c r="Q293" s="221"/>
      <c r="R293" s="222">
        <f>SUM(R294:R303)</f>
        <v>0</v>
      </c>
      <c r="S293" s="221"/>
      <c r="T293" s="223">
        <f>SUM(T294:T303)</f>
        <v>0</v>
      </c>
      <c r="U293" s="12"/>
      <c r="V293" s="12"/>
      <c r="W293" s="12"/>
      <c r="X293" s="12"/>
      <c r="Y293" s="12"/>
      <c r="Z293" s="12"/>
      <c r="AA293" s="12"/>
      <c r="AB293" s="12"/>
      <c r="AC293" s="12"/>
      <c r="AD293" s="12"/>
      <c r="AE293" s="12"/>
      <c r="AR293" s="224" t="s">
        <v>84</v>
      </c>
      <c r="AT293" s="225" t="s">
        <v>75</v>
      </c>
      <c r="AU293" s="225" t="s">
        <v>84</v>
      </c>
      <c r="AY293" s="224" t="s">
        <v>350</v>
      </c>
      <c r="BK293" s="226">
        <f>SUM(BK294:BK303)</f>
        <v>0</v>
      </c>
    </row>
    <row r="294" s="2" customFormat="1" ht="37.8" customHeight="1">
      <c r="A294" s="39"/>
      <c r="B294" s="40"/>
      <c r="C294" s="229" t="s">
        <v>742</v>
      </c>
      <c r="D294" s="229" t="s">
        <v>352</v>
      </c>
      <c r="E294" s="230" t="s">
        <v>9211</v>
      </c>
      <c r="F294" s="231" t="s">
        <v>9212</v>
      </c>
      <c r="G294" s="232" t="s">
        <v>483</v>
      </c>
      <c r="H294" s="233">
        <v>10</v>
      </c>
      <c r="I294" s="234"/>
      <c r="J294" s="235">
        <f>ROUND(I294*H294,2)</f>
        <v>0</v>
      </c>
      <c r="K294" s="231" t="s">
        <v>385</v>
      </c>
      <c r="L294" s="45"/>
      <c r="M294" s="236" t="s">
        <v>1</v>
      </c>
      <c r="N294" s="237" t="s">
        <v>41</v>
      </c>
      <c r="O294" s="92"/>
      <c r="P294" s="238">
        <f>O294*H294</f>
        <v>0</v>
      </c>
      <c r="Q294" s="238">
        <v>0</v>
      </c>
      <c r="R294" s="238">
        <f>Q294*H294</f>
        <v>0</v>
      </c>
      <c r="S294" s="238">
        <v>0</v>
      </c>
      <c r="T294" s="239">
        <f>S294*H294</f>
        <v>0</v>
      </c>
      <c r="U294" s="39"/>
      <c r="V294" s="39"/>
      <c r="W294" s="39"/>
      <c r="X294" s="39"/>
      <c r="Y294" s="39"/>
      <c r="Z294" s="39"/>
      <c r="AA294" s="39"/>
      <c r="AB294" s="39"/>
      <c r="AC294" s="39"/>
      <c r="AD294" s="39"/>
      <c r="AE294" s="39"/>
      <c r="AR294" s="240" t="s">
        <v>357</v>
      </c>
      <c r="AT294" s="240" t="s">
        <v>352</v>
      </c>
      <c r="AU294" s="240" t="s">
        <v>86</v>
      </c>
      <c r="AY294" s="18" t="s">
        <v>350</v>
      </c>
      <c r="BE294" s="241">
        <f>IF(N294="základní",J294,0)</f>
        <v>0</v>
      </c>
      <c r="BF294" s="241">
        <f>IF(N294="snížená",J294,0)</f>
        <v>0</v>
      </c>
      <c r="BG294" s="241">
        <f>IF(N294="zákl. přenesená",J294,0)</f>
        <v>0</v>
      </c>
      <c r="BH294" s="241">
        <f>IF(N294="sníž. přenesená",J294,0)</f>
        <v>0</v>
      </c>
      <c r="BI294" s="241">
        <f>IF(N294="nulová",J294,0)</f>
        <v>0</v>
      </c>
      <c r="BJ294" s="18" t="s">
        <v>84</v>
      </c>
      <c r="BK294" s="241">
        <f>ROUND(I294*H294,2)</f>
        <v>0</v>
      </c>
      <c r="BL294" s="18" t="s">
        <v>357</v>
      </c>
      <c r="BM294" s="240" t="s">
        <v>1859</v>
      </c>
    </row>
    <row r="295" s="2" customFormat="1">
      <c r="A295" s="39"/>
      <c r="B295" s="40"/>
      <c r="C295" s="41"/>
      <c r="D295" s="242" t="s">
        <v>359</v>
      </c>
      <c r="E295" s="41"/>
      <c r="F295" s="243" t="s">
        <v>9212</v>
      </c>
      <c r="G295" s="41"/>
      <c r="H295" s="41"/>
      <c r="I295" s="244"/>
      <c r="J295" s="41"/>
      <c r="K295" s="41"/>
      <c r="L295" s="45"/>
      <c r="M295" s="245"/>
      <c r="N295" s="246"/>
      <c r="O295" s="92"/>
      <c r="P295" s="92"/>
      <c r="Q295" s="92"/>
      <c r="R295" s="92"/>
      <c r="S295" s="92"/>
      <c r="T295" s="93"/>
      <c r="U295" s="39"/>
      <c r="V295" s="39"/>
      <c r="W295" s="39"/>
      <c r="X295" s="39"/>
      <c r="Y295" s="39"/>
      <c r="Z295" s="39"/>
      <c r="AA295" s="39"/>
      <c r="AB295" s="39"/>
      <c r="AC295" s="39"/>
      <c r="AD295" s="39"/>
      <c r="AE295" s="39"/>
      <c r="AT295" s="18" t="s">
        <v>359</v>
      </c>
      <c r="AU295" s="18" t="s">
        <v>86</v>
      </c>
    </row>
    <row r="296" s="2" customFormat="1" ht="37.8" customHeight="1">
      <c r="A296" s="39"/>
      <c r="B296" s="40"/>
      <c r="C296" s="229" t="s">
        <v>748</v>
      </c>
      <c r="D296" s="229" t="s">
        <v>352</v>
      </c>
      <c r="E296" s="230" t="s">
        <v>9213</v>
      </c>
      <c r="F296" s="231" t="s">
        <v>9214</v>
      </c>
      <c r="G296" s="232" t="s">
        <v>483</v>
      </c>
      <c r="H296" s="233">
        <v>90</v>
      </c>
      <c r="I296" s="234"/>
      <c r="J296" s="235">
        <f>ROUND(I296*H296,2)</f>
        <v>0</v>
      </c>
      <c r="K296" s="231" t="s">
        <v>385</v>
      </c>
      <c r="L296" s="45"/>
      <c r="M296" s="236" t="s">
        <v>1</v>
      </c>
      <c r="N296" s="237" t="s">
        <v>41</v>
      </c>
      <c r="O296" s="92"/>
      <c r="P296" s="238">
        <f>O296*H296</f>
        <v>0</v>
      </c>
      <c r="Q296" s="238">
        <v>0</v>
      </c>
      <c r="R296" s="238">
        <f>Q296*H296</f>
        <v>0</v>
      </c>
      <c r="S296" s="238">
        <v>0</v>
      </c>
      <c r="T296" s="239">
        <f>S296*H296</f>
        <v>0</v>
      </c>
      <c r="U296" s="39"/>
      <c r="V296" s="39"/>
      <c r="W296" s="39"/>
      <c r="X296" s="39"/>
      <c r="Y296" s="39"/>
      <c r="Z296" s="39"/>
      <c r="AA296" s="39"/>
      <c r="AB296" s="39"/>
      <c r="AC296" s="39"/>
      <c r="AD296" s="39"/>
      <c r="AE296" s="39"/>
      <c r="AR296" s="240" t="s">
        <v>357</v>
      </c>
      <c r="AT296" s="240" t="s">
        <v>352</v>
      </c>
      <c r="AU296" s="240" t="s">
        <v>86</v>
      </c>
      <c r="AY296" s="18" t="s">
        <v>350</v>
      </c>
      <c r="BE296" s="241">
        <f>IF(N296="základní",J296,0)</f>
        <v>0</v>
      </c>
      <c r="BF296" s="241">
        <f>IF(N296="snížená",J296,0)</f>
        <v>0</v>
      </c>
      <c r="BG296" s="241">
        <f>IF(N296="zákl. přenesená",J296,0)</f>
        <v>0</v>
      </c>
      <c r="BH296" s="241">
        <f>IF(N296="sníž. přenesená",J296,0)</f>
        <v>0</v>
      </c>
      <c r="BI296" s="241">
        <f>IF(N296="nulová",J296,0)</f>
        <v>0</v>
      </c>
      <c r="BJ296" s="18" t="s">
        <v>84</v>
      </c>
      <c r="BK296" s="241">
        <f>ROUND(I296*H296,2)</f>
        <v>0</v>
      </c>
      <c r="BL296" s="18" t="s">
        <v>357</v>
      </c>
      <c r="BM296" s="240" t="s">
        <v>1871</v>
      </c>
    </row>
    <row r="297" s="2" customFormat="1">
      <c r="A297" s="39"/>
      <c r="B297" s="40"/>
      <c r="C297" s="41"/>
      <c r="D297" s="242" t="s">
        <v>359</v>
      </c>
      <c r="E297" s="41"/>
      <c r="F297" s="243" t="s">
        <v>9214</v>
      </c>
      <c r="G297" s="41"/>
      <c r="H297" s="41"/>
      <c r="I297" s="244"/>
      <c r="J297" s="41"/>
      <c r="K297" s="41"/>
      <c r="L297" s="45"/>
      <c r="M297" s="245"/>
      <c r="N297" s="246"/>
      <c r="O297" s="92"/>
      <c r="P297" s="92"/>
      <c r="Q297" s="92"/>
      <c r="R297" s="92"/>
      <c r="S297" s="92"/>
      <c r="T297" s="93"/>
      <c r="U297" s="39"/>
      <c r="V297" s="39"/>
      <c r="W297" s="39"/>
      <c r="X297" s="39"/>
      <c r="Y297" s="39"/>
      <c r="Z297" s="39"/>
      <c r="AA297" s="39"/>
      <c r="AB297" s="39"/>
      <c r="AC297" s="39"/>
      <c r="AD297" s="39"/>
      <c r="AE297" s="39"/>
      <c r="AT297" s="18" t="s">
        <v>359</v>
      </c>
      <c r="AU297" s="18" t="s">
        <v>86</v>
      </c>
    </row>
    <row r="298" s="13" customFormat="1">
      <c r="A298" s="13"/>
      <c r="B298" s="247"/>
      <c r="C298" s="248"/>
      <c r="D298" s="242" t="s">
        <v>361</v>
      </c>
      <c r="E298" s="249" t="s">
        <v>1</v>
      </c>
      <c r="F298" s="250" t="s">
        <v>9215</v>
      </c>
      <c r="G298" s="248"/>
      <c r="H298" s="251">
        <v>90</v>
      </c>
      <c r="I298" s="252"/>
      <c r="J298" s="248"/>
      <c r="K298" s="248"/>
      <c r="L298" s="253"/>
      <c r="M298" s="254"/>
      <c r="N298" s="255"/>
      <c r="O298" s="255"/>
      <c r="P298" s="255"/>
      <c r="Q298" s="255"/>
      <c r="R298" s="255"/>
      <c r="S298" s="255"/>
      <c r="T298" s="256"/>
      <c r="U298" s="13"/>
      <c r="V298" s="13"/>
      <c r="W298" s="13"/>
      <c r="X298" s="13"/>
      <c r="Y298" s="13"/>
      <c r="Z298" s="13"/>
      <c r="AA298" s="13"/>
      <c r="AB298" s="13"/>
      <c r="AC298" s="13"/>
      <c r="AD298" s="13"/>
      <c r="AE298" s="13"/>
      <c r="AT298" s="257" t="s">
        <v>361</v>
      </c>
      <c r="AU298" s="257" t="s">
        <v>86</v>
      </c>
      <c r="AV298" s="13" t="s">
        <v>86</v>
      </c>
      <c r="AW298" s="13" t="s">
        <v>32</v>
      </c>
      <c r="AX298" s="13" t="s">
        <v>76</v>
      </c>
      <c r="AY298" s="257" t="s">
        <v>350</v>
      </c>
    </row>
    <row r="299" s="14" customFormat="1">
      <c r="A299" s="14"/>
      <c r="B299" s="258"/>
      <c r="C299" s="259"/>
      <c r="D299" s="242" t="s">
        <v>361</v>
      </c>
      <c r="E299" s="260" t="s">
        <v>1</v>
      </c>
      <c r="F299" s="261" t="s">
        <v>364</v>
      </c>
      <c r="G299" s="259"/>
      <c r="H299" s="262">
        <v>90</v>
      </c>
      <c r="I299" s="263"/>
      <c r="J299" s="259"/>
      <c r="K299" s="259"/>
      <c r="L299" s="264"/>
      <c r="M299" s="265"/>
      <c r="N299" s="266"/>
      <c r="O299" s="266"/>
      <c r="P299" s="266"/>
      <c r="Q299" s="266"/>
      <c r="R299" s="266"/>
      <c r="S299" s="266"/>
      <c r="T299" s="267"/>
      <c r="U299" s="14"/>
      <c r="V299" s="14"/>
      <c r="W299" s="14"/>
      <c r="X299" s="14"/>
      <c r="Y299" s="14"/>
      <c r="Z299" s="14"/>
      <c r="AA299" s="14"/>
      <c r="AB299" s="14"/>
      <c r="AC299" s="14"/>
      <c r="AD299" s="14"/>
      <c r="AE299" s="14"/>
      <c r="AT299" s="268" t="s">
        <v>361</v>
      </c>
      <c r="AU299" s="268" t="s">
        <v>86</v>
      </c>
      <c r="AV299" s="14" t="s">
        <v>357</v>
      </c>
      <c r="AW299" s="14" t="s">
        <v>32</v>
      </c>
      <c r="AX299" s="14" t="s">
        <v>84</v>
      </c>
      <c r="AY299" s="268" t="s">
        <v>350</v>
      </c>
    </row>
    <row r="300" s="2" customFormat="1" ht="44.25" customHeight="1">
      <c r="A300" s="39"/>
      <c r="B300" s="40"/>
      <c r="C300" s="229" t="s">
        <v>761</v>
      </c>
      <c r="D300" s="229" t="s">
        <v>352</v>
      </c>
      <c r="E300" s="230" t="s">
        <v>9216</v>
      </c>
      <c r="F300" s="231" t="s">
        <v>485</v>
      </c>
      <c r="G300" s="232" t="s">
        <v>483</v>
      </c>
      <c r="H300" s="233">
        <v>10</v>
      </c>
      <c r="I300" s="234"/>
      <c r="J300" s="235">
        <f>ROUND(I300*H300,2)</f>
        <v>0</v>
      </c>
      <c r="K300" s="231" t="s">
        <v>385</v>
      </c>
      <c r="L300" s="45"/>
      <c r="M300" s="236" t="s">
        <v>1</v>
      </c>
      <c r="N300" s="237" t="s">
        <v>41</v>
      </c>
      <c r="O300" s="92"/>
      <c r="P300" s="238">
        <f>O300*H300</f>
        <v>0</v>
      </c>
      <c r="Q300" s="238">
        <v>0</v>
      </c>
      <c r="R300" s="238">
        <f>Q300*H300</f>
        <v>0</v>
      </c>
      <c r="S300" s="238">
        <v>0</v>
      </c>
      <c r="T300" s="239">
        <f>S300*H300</f>
        <v>0</v>
      </c>
      <c r="U300" s="39"/>
      <c r="V300" s="39"/>
      <c r="W300" s="39"/>
      <c r="X300" s="39"/>
      <c r="Y300" s="39"/>
      <c r="Z300" s="39"/>
      <c r="AA300" s="39"/>
      <c r="AB300" s="39"/>
      <c r="AC300" s="39"/>
      <c r="AD300" s="39"/>
      <c r="AE300" s="39"/>
      <c r="AR300" s="240" t="s">
        <v>357</v>
      </c>
      <c r="AT300" s="240" t="s">
        <v>352</v>
      </c>
      <c r="AU300" s="240" t="s">
        <v>86</v>
      </c>
      <c r="AY300" s="18" t="s">
        <v>350</v>
      </c>
      <c r="BE300" s="241">
        <f>IF(N300="základní",J300,0)</f>
        <v>0</v>
      </c>
      <c r="BF300" s="241">
        <f>IF(N300="snížená",J300,0)</f>
        <v>0</v>
      </c>
      <c r="BG300" s="241">
        <f>IF(N300="zákl. přenesená",J300,0)</f>
        <v>0</v>
      </c>
      <c r="BH300" s="241">
        <f>IF(N300="sníž. přenesená",J300,0)</f>
        <v>0</v>
      </c>
      <c r="BI300" s="241">
        <f>IF(N300="nulová",J300,0)</f>
        <v>0</v>
      </c>
      <c r="BJ300" s="18" t="s">
        <v>84</v>
      </c>
      <c r="BK300" s="241">
        <f>ROUND(I300*H300,2)</f>
        <v>0</v>
      </c>
      <c r="BL300" s="18" t="s">
        <v>357</v>
      </c>
      <c r="BM300" s="240" t="s">
        <v>1881</v>
      </c>
    </row>
    <row r="301" s="2" customFormat="1">
      <c r="A301" s="39"/>
      <c r="B301" s="40"/>
      <c r="C301" s="41"/>
      <c r="D301" s="242" t="s">
        <v>359</v>
      </c>
      <c r="E301" s="41"/>
      <c r="F301" s="243" t="s">
        <v>485</v>
      </c>
      <c r="G301" s="41"/>
      <c r="H301" s="41"/>
      <c r="I301" s="244"/>
      <c r="J301" s="41"/>
      <c r="K301" s="41"/>
      <c r="L301" s="45"/>
      <c r="M301" s="245"/>
      <c r="N301" s="246"/>
      <c r="O301" s="92"/>
      <c r="P301" s="92"/>
      <c r="Q301" s="92"/>
      <c r="R301" s="92"/>
      <c r="S301" s="92"/>
      <c r="T301" s="93"/>
      <c r="U301" s="39"/>
      <c r="V301" s="39"/>
      <c r="W301" s="39"/>
      <c r="X301" s="39"/>
      <c r="Y301" s="39"/>
      <c r="Z301" s="39"/>
      <c r="AA301" s="39"/>
      <c r="AB301" s="39"/>
      <c r="AC301" s="39"/>
      <c r="AD301" s="39"/>
      <c r="AE301" s="39"/>
      <c r="AT301" s="18" t="s">
        <v>359</v>
      </c>
      <c r="AU301" s="18" t="s">
        <v>86</v>
      </c>
    </row>
    <row r="302" s="2" customFormat="1" ht="44.25" customHeight="1">
      <c r="A302" s="39"/>
      <c r="B302" s="40"/>
      <c r="C302" s="229" t="s">
        <v>767</v>
      </c>
      <c r="D302" s="229" t="s">
        <v>352</v>
      </c>
      <c r="E302" s="230" t="s">
        <v>9217</v>
      </c>
      <c r="F302" s="231" t="s">
        <v>9218</v>
      </c>
      <c r="G302" s="232" t="s">
        <v>483</v>
      </c>
      <c r="H302" s="233">
        <v>17.329999999999998</v>
      </c>
      <c r="I302" s="234"/>
      <c r="J302" s="235">
        <f>ROUND(I302*H302,2)</f>
        <v>0</v>
      </c>
      <c r="K302" s="231" t="s">
        <v>385</v>
      </c>
      <c r="L302" s="45"/>
      <c r="M302" s="236" t="s">
        <v>1</v>
      </c>
      <c r="N302" s="237" t="s">
        <v>41</v>
      </c>
      <c r="O302" s="92"/>
      <c r="P302" s="238">
        <f>O302*H302</f>
        <v>0</v>
      </c>
      <c r="Q302" s="238">
        <v>0</v>
      </c>
      <c r="R302" s="238">
        <f>Q302*H302</f>
        <v>0</v>
      </c>
      <c r="S302" s="238">
        <v>0</v>
      </c>
      <c r="T302" s="239">
        <f>S302*H302</f>
        <v>0</v>
      </c>
      <c r="U302" s="39"/>
      <c r="V302" s="39"/>
      <c r="W302" s="39"/>
      <c r="X302" s="39"/>
      <c r="Y302" s="39"/>
      <c r="Z302" s="39"/>
      <c r="AA302" s="39"/>
      <c r="AB302" s="39"/>
      <c r="AC302" s="39"/>
      <c r="AD302" s="39"/>
      <c r="AE302" s="39"/>
      <c r="AR302" s="240" t="s">
        <v>357</v>
      </c>
      <c r="AT302" s="240" t="s">
        <v>352</v>
      </c>
      <c r="AU302" s="240" t="s">
        <v>86</v>
      </c>
      <c r="AY302" s="18" t="s">
        <v>350</v>
      </c>
      <c r="BE302" s="241">
        <f>IF(N302="základní",J302,0)</f>
        <v>0</v>
      </c>
      <c r="BF302" s="241">
        <f>IF(N302="snížená",J302,0)</f>
        <v>0</v>
      </c>
      <c r="BG302" s="241">
        <f>IF(N302="zákl. přenesená",J302,0)</f>
        <v>0</v>
      </c>
      <c r="BH302" s="241">
        <f>IF(N302="sníž. přenesená",J302,0)</f>
        <v>0</v>
      </c>
      <c r="BI302" s="241">
        <f>IF(N302="nulová",J302,0)</f>
        <v>0</v>
      </c>
      <c r="BJ302" s="18" t="s">
        <v>84</v>
      </c>
      <c r="BK302" s="241">
        <f>ROUND(I302*H302,2)</f>
        <v>0</v>
      </c>
      <c r="BL302" s="18" t="s">
        <v>357</v>
      </c>
      <c r="BM302" s="240" t="s">
        <v>1931</v>
      </c>
    </row>
    <row r="303" s="2" customFormat="1">
      <c r="A303" s="39"/>
      <c r="B303" s="40"/>
      <c r="C303" s="41"/>
      <c r="D303" s="242" t="s">
        <v>359</v>
      </c>
      <c r="E303" s="41"/>
      <c r="F303" s="243" t="s">
        <v>9218</v>
      </c>
      <c r="G303" s="41"/>
      <c r="H303" s="41"/>
      <c r="I303" s="244"/>
      <c r="J303" s="41"/>
      <c r="K303" s="41"/>
      <c r="L303" s="45"/>
      <c r="M303" s="245"/>
      <c r="N303" s="246"/>
      <c r="O303" s="92"/>
      <c r="P303" s="92"/>
      <c r="Q303" s="92"/>
      <c r="R303" s="92"/>
      <c r="S303" s="92"/>
      <c r="T303" s="93"/>
      <c r="U303" s="39"/>
      <c r="V303" s="39"/>
      <c r="W303" s="39"/>
      <c r="X303" s="39"/>
      <c r="Y303" s="39"/>
      <c r="Z303" s="39"/>
      <c r="AA303" s="39"/>
      <c r="AB303" s="39"/>
      <c r="AC303" s="39"/>
      <c r="AD303" s="39"/>
      <c r="AE303" s="39"/>
      <c r="AT303" s="18" t="s">
        <v>359</v>
      </c>
      <c r="AU303" s="18" t="s">
        <v>86</v>
      </c>
    </row>
    <row r="304" s="12" customFormat="1" ht="22.8" customHeight="1">
      <c r="A304" s="12"/>
      <c r="B304" s="213"/>
      <c r="C304" s="214"/>
      <c r="D304" s="215" t="s">
        <v>75</v>
      </c>
      <c r="E304" s="227" t="s">
        <v>900</v>
      </c>
      <c r="F304" s="227" t="s">
        <v>901</v>
      </c>
      <c r="G304" s="214"/>
      <c r="H304" s="214"/>
      <c r="I304" s="217"/>
      <c r="J304" s="228">
        <f>BK304</f>
        <v>0</v>
      </c>
      <c r="K304" s="214"/>
      <c r="L304" s="219"/>
      <c r="M304" s="220"/>
      <c r="N304" s="221"/>
      <c r="O304" s="221"/>
      <c r="P304" s="222">
        <f>SUM(P305:P308)</f>
        <v>0</v>
      </c>
      <c r="Q304" s="221"/>
      <c r="R304" s="222">
        <f>SUM(R305:R308)</f>
        <v>0</v>
      </c>
      <c r="S304" s="221"/>
      <c r="T304" s="223">
        <f>SUM(T305:T308)</f>
        <v>0</v>
      </c>
      <c r="U304" s="12"/>
      <c r="V304" s="12"/>
      <c r="W304" s="12"/>
      <c r="X304" s="12"/>
      <c r="Y304" s="12"/>
      <c r="Z304" s="12"/>
      <c r="AA304" s="12"/>
      <c r="AB304" s="12"/>
      <c r="AC304" s="12"/>
      <c r="AD304" s="12"/>
      <c r="AE304" s="12"/>
      <c r="AR304" s="224" t="s">
        <v>84</v>
      </c>
      <c r="AT304" s="225" t="s">
        <v>75</v>
      </c>
      <c r="AU304" s="225" t="s">
        <v>84</v>
      </c>
      <c r="AY304" s="224" t="s">
        <v>350</v>
      </c>
      <c r="BK304" s="226">
        <f>SUM(BK305:BK308)</f>
        <v>0</v>
      </c>
    </row>
    <row r="305" s="2" customFormat="1" ht="49.05" customHeight="1">
      <c r="A305" s="39"/>
      <c r="B305" s="40"/>
      <c r="C305" s="229" t="s">
        <v>821</v>
      </c>
      <c r="D305" s="229" t="s">
        <v>352</v>
      </c>
      <c r="E305" s="230" t="s">
        <v>9219</v>
      </c>
      <c r="F305" s="231" t="s">
        <v>9220</v>
      </c>
      <c r="G305" s="232" t="s">
        <v>483</v>
      </c>
      <c r="H305" s="233">
        <v>5.8849999999999998</v>
      </c>
      <c r="I305" s="234"/>
      <c r="J305" s="235">
        <f>ROUND(I305*H305,2)</f>
        <v>0</v>
      </c>
      <c r="K305" s="231" t="s">
        <v>385</v>
      </c>
      <c r="L305" s="45"/>
      <c r="M305" s="236" t="s">
        <v>1</v>
      </c>
      <c r="N305" s="237" t="s">
        <v>41</v>
      </c>
      <c r="O305" s="92"/>
      <c r="P305" s="238">
        <f>O305*H305</f>
        <v>0</v>
      </c>
      <c r="Q305" s="238">
        <v>0</v>
      </c>
      <c r="R305" s="238">
        <f>Q305*H305</f>
        <v>0</v>
      </c>
      <c r="S305" s="238">
        <v>0</v>
      </c>
      <c r="T305" s="239">
        <f>S305*H305</f>
        <v>0</v>
      </c>
      <c r="U305" s="39"/>
      <c r="V305" s="39"/>
      <c r="W305" s="39"/>
      <c r="X305" s="39"/>
      <c r="Y305" s="39"/>
      <c r="Z305" s="39"/>
      <c r="AA305" s="39"/>
      <c r="AB305" s="39"/>
      <c r="AC305" s="39"/>
      <c r="AD305" s="39"/>
      <c r="AE305" s="39"/>
      <c r="AR305" s="240" t="s">
        <v>357</v>
      </c>
      <c r="AT305" s="240" t="s">
        <v>352</v>
      </c>
      <c r="AU305" s="240" t="s">
        <v>86</v>
      </c>
      <c r="AY305" s="18" t="s">
        <v>350</v>
      </c>
      <c r="BE305" s="241">
        <f>IF(N305="základní",J305,0)</f>
        <v>0</v>
      </c>
      <c r="BF305" s="241">
        <f>IF(N305="snížená",J305,0)</f>
        <v>0</v>
      </c>
      <c r="BG305" s="241">
        <f>IF(N305="zákl. přenesená",J305,0)</f>
        <v>0</v>
      </c>
      <c r="BH305" s="241">
        <f>IF(N305="sníž. přenesená",J305,0)</f>
        <v>0</v>
      </c>
      <c r="BI305" s="241">
        <f>IF(N305="nulová",J305,0)</f>
        <v>0</v>
      </c>
      <c r="BJ305" s="18" t="s">
        <v>84</v>
      </c>
      <c r="BK305" s="241">
        <f>ROUND(I305*H305,2)</f>
        <v>0</v>
      </c>
      <c r="BL305" s="18" t="s">
        <v>357</v>
      </c>
      <c r="BM305" s="240" t="s">
        <v>1961</v>
      </c>
    </row>
    <row r="306" s="2" customFormat="1">
      <c r="A306" s="39"/>
      <c r="B306" s="40"/>
      <c r="C306" s="41"/>
      <c r="D306" s="242" t="s">
        <v>359</v>
      </c>
      <c r="E306" s="41"/>
      <c r="F306" s="243" t="s">
        <v>9220</v>
      </c>
      <c r="G306" s="41"/>
      <c r="H306" s="41"/>
      <c r="I306" s="244"/>
      <c r="J306" s="41"/>
      <c r="K306" s="41"/>
      <c r="L306" s="45"/>
      <c r="M306" s="245"/>
      <c r="N306" s="246"/>
      <c r="O306" s="92"/>
      <c r="P306" s="92"/>
      <c r="Q306" s="92"/>
      <c r="R306" s="92"/>
      <c r="S306" s="92"/>
      <c r="T306" s="93"/>
      <c r="U306" s="39"/>
      <c r="V306" s="39"/>
      <c r="W306" s="39"/>
      <c r="X306" s="39"/>
      <c r="Y306" s="39"/>
      <c r="Z306" s="39"/>
      <c r="AA306" s="39"/>
      <c r="AB306" s="39"/>
      <c r="AC306" s="39"/>
      <c r="AD306" s="39"/>
      <c r="AE306" s="39"/>
      <c r="AT306" s="18" t="s">
        <v>359</v>
      </c>
      <c r="AU306" s="18" t="s">
        <v>86</v>
      </c>
    </row>
    <row r="307" s="2" customFormat="1" ht="55.5" customHeight="1">
      <c r="A307" s="39"/>
      <c r="B307" s="40"/>
      <c r="C307" s="229" t="s">
        <v>828</v>
      </c>
      <c r="D307" s="229" t="s">
        <v>352</v>
      </c>
      <c r="E307" s="230" t="s">
        <v>9221</v>
      </c>
      <c r="F307" s="231" t="s">
        <v>9222</v>
      </c>
      <c r="G307" s="232" t="s">
        <v>483</v>
      </c>
      <c r="H307" s="233">
        <v>5.8849999999999998</v>
      </c>
      <c r="I307" s="234"/>
      <c r="J307" s="235">
        <f>ROUND(I307*H307,2)</f>
        <v>0</v>
      </c>
      <c r="K307" s="231" t="s">
        <v>385</v>
      </c>
      <c r="L307" s="45"/>
      <c r="M307" s="236" t="s">
        <v>1</v>
      </c>
      <c r="N307" s="237" t="s">
        <v>41</v>
      </c>
      <c r="O307" s="92"/>
      <c r="P307" s="238">
        <f>O307*H307</f>
        <v>0</v>
      </c>
      <c r="Q307" s="238">
        <v>0</v>
      </c>
      <c r="R307" s="238">
        <f>Q307*H307</f>
        <v>0</v>
      </c>
      <c r="S307" s="238">
        <v>0</v>
      </c>
      <c r="T307" s="239">
        <f>S307*H307</f>
        <v>0</v>
      </c>
      <c r="U307" s="39"/>
      <c r="V307" s="39"/>
      <c r="W307" s="39"/>
      <c r="X307" s="39"/>
      <c r="Y307" s="39"/>
      <c r="Z307" s="39"/>
      <c r="AA307" s="39"/>
      <c r="AB307" s="39"/>
      <c r="AC307" s="39"/>
      <c r="AD307" s="39"/>
      <c r="AE307" s="39"/>
      <c r="AR307" s="240" t="s">
        <v>357</v>
      </c>
      <c r="AT307" s="240" t="s">
        <v>352</v>
      </c>
      <c r="AU307" s="240" t="s">
        <v>86</v>
      </c>
      <c r="AY307" s="18" t="s">
        <v>350</v>
      </c>
      <c r="BE307" s="241">
        <f>IF(N307="základní",J307,0)</f>
        <v>0</v>
      </c>
      <c r="BF307" s="241">
        <f>IF(N307="snížená",J307,0)</f>
        <v>0</v>
      </c>
      <c r="BG307" s="241">
        <f>IF(N307="zákl. přenesená",J307,0)</f>
        <v>0</v>
      </c>
      <c r="BH307" s="241">
        <f>IF(N307="sníž. přenesená",J307,0)</f>
        <v>0</v>
      </c>
      <c r="BI307" s="241">
        <f>IF(N307="nulová",J307,0)</f>
        <v>0</v>
      </c>
      <c r="BJ307" s="18" t="s">
        <v>84</v>
      </c>
      <c r="BK307" s="241">
        <f>ROUND(I307*H307,2)</f>
        <v>0</v>
      </c>
      <c r="BL307" s="18" t="s">
        <v>357</v>
      </c>
      <c r="BM307" s="240" t="s">
        <v>1977</v>
      </c>
    </row>
    <row r="308" s="2" customFormat="1">
      <c r="A308" s="39"/>
      <c r="B308" s="40"/>
      <c r="C308" s="41"/>
      <c r="D308" s="242" t="s">
        <v>359</v>
      </c>
      <c r="E308" s="41"/>
      <c r="F308" s="243" t="s">
        <v>9222</v>
      </c>
      <c r="G308" s="41"/>
      <c r="H308" s="41"/>
      <c r="I308" s="244"/>
      <c r="J308" s="41"/>
      <c r="K308" s="41"/>
      <c r="L308" s="45"/>
      <c r="M308" s="245"/>
      <c r="N308" s="246"/>
      <c r="O308" s="92"/>
      <c r="P308" s="92"/>
      <c r="Q308" s="92"/>
      <c r="R308" s="92"/>
      <c r="S308" s="92"/>
      <c r="T308" s="93"/>
      <c r="U308" s="39"/>
      <c r="V308" s="39"/>
      <c r="W308" s="39"/>
      <c r="X308" s="39"/>
      <c r="Y308" s="39"/>
      <c r="Z308" s="39"/>
      <c r="AA308" s="39"/>
      <c r="AB308" s="39"/>
      <c r="AC308" s="39"/>
      <c r="AD308" s="39"/>
      <c r="AE308" s="39"/>
      <c r="AT308" s="18" t="s">
        <v>359</v>
      </c>
      <c r="AU308" s="18" t="s">
        <v>86</v>
      </c>
    </row>
    <row r="309" s="12" customFormat="1" ht="25.92" customHeight="1">
      <c r="A309" s="12"/>
      <c r="B309" s="213"/>
      <c r="C309" s="214"/>
      <c r="D309" s="215" t="s">
        <v>75</v>
      </c>
      <c r="E309" s="216" t="s">
        <v>907</v>
      </c>
      <c r="F309" s="216" t="s">
        <v>908</v>
      </c>
      <c r="G309" s="214"/>
      <c r="H309" s="214"/>
      <c r="I309" s="217"/>
      <c r="J309" s="218">
        <f>BK309</f>
        <v>0</v>
      </c>
      <c r="K309" s="214"/>
      <c r="L309" s="219"/>
      <c r="M309" s="220"/>
      <c r="N309" s="221"/>
      <c r="O309" s="221"/>
      <c r="P309" s="222">
        <f>P310+P322</f>
        <v>0</v>
      </c>
      <c r="Q309" s="221"/>
      <c r="R309" s="222">
        <f>R310+R322</f>
        <v>0</v>
      </c>
      <c r="S309" s="221"/>
      <c r="T309" s="223">
        <f>T310+T322</f>
        <v>0</v>
      </c>
      <c r="U309" s="12"/>
      <c r="V309" s="12"/>
      <c r="W309" s="12"/>
      <c r="X309" s="12"/>
      <c r="Y309" s="12"/>
      <c r="Z309" s="12"/>
      <c r="AA309" s="12"/>
      <c r="AB309" s="12"/>
      <c r="AC309" s="12"/>
      <c r="AD309" s="12"/>
      <c r="AE309" s="12"/>
      <c r="AR309" s="224" t="s">
        <v>86</v>
      </c>
      <c r="AT309" s="225" t="s">
        <v>75</v>
      </c>
      <c r="AU309" s="225" t="s">
        <v>76</v>
      </c>
      <c r="AY309" s="224" t="s">
        <v>350</v>
      </c>
      <c r="BK309" s="226">
        <f>BK310+BK322</f>
        <v>0</v>
      </c>
    </row>
    <row r="310" s="12" customFormat="1" ht="22.8" customHeight="1">
      <c r="A310" s="12"/>
      <c r="B310" s="213"/>
      <c r="C310" s="214"/>
      <c r="D310" s="215" t="s">
        <v>75</v>
      </c>
      <c r="E310" s="227" t="s">
        <v>8889</v>
      </c>
      <c r="F310" s="227" t="s">
        <v>8890</v>
      </c>
      <c r="G310" s="214"/>
      <c r="H310" s="214"/>
      <c r="I310" s="217"/>
      <c r="J310" s="228">
        <f>BK310</f>
        <v>0</v>
      </c>
      <c r="K310" s="214"/>
      <c r="L310" s="219"/>
      <c r="M310" s="220"/>
      <c r="N310" s="221"/>
      <c r="O310" s="221"/>
      <c r="P310" s="222">
        <f>SUM(P311:P321)</f>
        <v>0</v>
      </c>
      <c r="Q310" s="221"/>
      <c r="R310" s="222">
        <f>SUM(R311:R321)</f>
        <v>0</v>
      </c>
      <c r="S310" s="221"/>
      <c r="T310" s="223">
        <f>SUM(T311:T321)</f>
        <v>0</v>
      </c>
      <c r="U310" s="12"/>
      <c r="V310" s="12"/>
      <c r="W310" s="12"/>
      <c r="X310" s="12"/>
      <c r="Y310" s="12"/>
      <c r="Z310" s="12"/>
      <c r="AA310" s="12"/>
      <c r="AB310" s="12"/>
      <c r="AC310" s="12"/>
      <c r="AD310" s="12"/>
      <c r="AE310" s="12"/>
      <c r="AR310" s="224" t="s">
        <v>86</v>
      </c>
      <c r="AT310" s="225" t="s">
        <v>75</v>
      </c>
      <c r="AU310" s="225" t="s">
        <v>84</v>
      </c>
      <c r="AY310" s="224" t="s">
        <v>350</v>
      </c>
      <c r="BK310" s="226">
        <f>SUM(BK311:BK321)</f>
        <v>0</v>
      </c>
    </row>
    <row r="311" s="2" customFormat="1" ht="16.5" customHeight="1">
      <c r="A311" s="39"/>
      <c r="B311" s="40"/>
      <c r="C311" s="229" t="s">
        <v>834</v>
      </c>
      <c r="D311" s="229" t="s">
        <v>352</v>
      </c>
      <c r="E311" s="230" t="s">
        <v>9223</v>
      </c>
      <c r="F311" s="231" t="s">
        <v>9224</v>
      </c>
      <c r="G311" s="232" t="s">
        <v>914</v>
      </c>
      <c r="H311" s="233">
        <v>1</v>
      </c>
      <c r="I311" s="234"/>
      <c r="J311" s="235">
        <f>ROUND(I311*H311,2)</f>
        <v>0</v>
      </c>
      <c r="K311" s="231" t="s">
        <v>385</v>
      </c>
      <c r="L311" s="45"/>
      <c r="M311" s="236" t="s">
        <v>1</v>
      </c>
      <c r="N311" s="237" t="s">
        <v>41</v>
      </c>
      <c r="O311" s="92"/>
      <c r="P311" s="238">
        <f>O311*H311</f>
        <v>0</v>
      </c>
      <c r="Q311" s="238">
        <v>0</v>
      </c>
      <c r="R311" s="238">
        <f>Q311*H311</f>
        <v>0</v>
      </c>
      <c r="S311" s="238">
        <v>0</v>
      </c>
      <c r="T311" s="239">
        <f>S311*H311</f>
        <v>0</v>
      </c>
      <c r="U311" s="39"/>
      <c r="V311" s="39"/>
      <c r="W311" s="39"/>
      <c r="X311" s="39"/>
      <c r="Y311" s="39"/>
      <c r="Z311" s="39"/>
      <c r="AA311" s="39"/>
      <c r="AB311" s="39"/>
      <c r="AC311" s="39"/>
      <c r="AD311" s="39"/>
      <c r="AE311" s="39"/>
      <c r="AR311" s="240" t="s">
        <v>530</v>
      </c>
      <c r="AT311" s="240" t="s">
        <v>352</v>
      </c>
      <c r="AU311" s="240" t="s">
        <v>86</v>
      </c>
      <c r="AY311" s="18" t="s">
        <v>350</v>
      </c>
      <c r="BE311" s="241">
        <f>IF(N311="základní",J311,0)</f>
        <v>0</v>
      </c>
      <c r="BF311" s="241">
        <f>IF(N311="snížená",J311,0)</f>
        <v>0</v>
      </c>
      <c r="BG311" s="241">
        <f>IF(N311="zákl. přenesená",J311,0)</f>
        <v>0</v>
      </c>
      <c r="BH311" s="241">
        <f>IF(N311="sníž. přenesená",J311,0)</f>
        <v>0</v>
      </c>
      <c r="BI311" s="241">
        <f>IF(N311="nulová",J311,0)</f>
        <v>0</v>
      </c>
      <c r="BJ311" s="18" t="s">
        <v>84</v>
      </c>
      <c r="BK311" s="241">
        <f>ROUND(I311*H311,2)</f>
        <v>0</v>
      </c>
      <c r="BL311" s="18" t="s">
        <v>530</v>
      </c>
      <c r="BM311" s="240" t="s">
        <v>1990</v>
      </c>
    </row>
    <row r="312" s="2" customFormat="1">
      <c r="A312" s="39"/>
      <c r="B312" s="40"/>
      <c r="C312" s="41"/>
      <c r="D312" s="242" t="s">
        <v>359</v>
      </c>
      <c r="E312" s="41"/>
      <c r="F312" s="243" t="s">
        <v>9224</v>
      </c>
      <c r="G312" s="41"/>
      <c r="H312" s="41"/>
      <c r="I312" s="244"/>
      <c r="J312" s="41"/>
      <c r="K312" s="41"/>
      <c r="L312" s="45"/>
      <c r="M312" s="245"/>
      <c r="N312" s="246"/>
      <c r="O312" s="92"/>
      <c r="P312" s="92"/>
      <c r="Q312" s="92"/>
      <c r="R312" s="92"/>
      <c r="S312" s="92"/>
      <c r="T312" s="93"/>
      <c r="U312" s="39"/>
      <c r="V312" s="39"/>
      <c r="W312" s="39"/>
      <c r="X312" s="39"/>
      <c r="Y312" s="39"/>
      <c r="Z312" s="39"/>
      <c r="AA312" s="39"/>
      <c r="AB312" s="39"/>
      <c r="AC312" s="39"/>
      <c r="AD312" s="39"/>
      <c r="AE312" s="39"/>
      <c r="AT312" s="18" t="s">
        <v>359</v>
      </c>
      <c r="AU312" s="18" t="s">
        <v>86</v>
      </c>
    </row>
    <row r="313" s="15" customFormat="1">
      <c r="A313" s="15"/>
      <c r="B313" s="269"/>
      <c r="C313" s="270"/>
      <c r="D313" s="242" t="s">
        <v>361</v>
      </c>
      <c r="E313" s="271" t="s">
        <v>1</v>
      </c>
      <c r="F313" s="272" t="s">
        <v>9165</v>
      </c>
      <c r="G313" s="270"/>
      <c r="H313" s="271" t="s">
        <v>1</v>
      </c>
      <c r="I313" s="273"/>
      <c r="J313" s="270"/>
      <c r="K313" s="270"/>
      <c r="L313" s="274"/>
      <c r="M313" s="275"/>
      <c r="N313" s="276"/>
      <c r="O313" s="276"/>
      <c r="P313" s="276"/>
      <c r="Q313" s="276"/>
      <c r="R313" s="276"/>
      <c r="S313" s="276"/>
      <c r="T313" s="277"/>
      <c r="U313" s="15"/>
      <c r="V313" s="15"/>
      <c r="W313" s="15"/>
      <c r="X313" s="15"/>
      <c r="Y313" s="15"/>
      <c r="Z313" s="15"/>
      <c r="AA313" s="15"/>
      <c r="AB313" s="15"/>
      <c r="AC313" s="15"/>
      <c r="AD313" s="15"/>
      <c r="AE313" s="15"/>
      <c r="AT313" s="278" t="s">
        <v>361</v>
      </c>
      <c r="AU313" s="278" t="s">
        <v>86</v>
      </c>
      <c r="AV313" s="15" t="s">
        <v>84</v>
      </c>
      <c r="AW313" s="15" t="s">
        <v>32</v>
      </c>
      <c r="AX313" s="15" t="s">
        <v>76</v>
      </c>
      <c r="AY313" s="278" t="s">
        <v>350</v>
      </c>
    </row>
    <row r="314" s="13" customFormat="1">
      <c r="A314" s="13"/>
      <c r="B314" s="247"/>
      <c r="C314" s="248"/>
      <c r="D314" s="242" t="s">
        <v>361</v>
      </c>
      <c r="E314" s="249" t="s">
        <v>1</v>
      </c>
      <c r="F314" s="250" t="s">
        <v>84</v>
      </c>
      <c r="G314" s="248"/>
      <c r="H314" s="251">
        <v>1</v>
      </c>
      <c r="I314" s="252"/>
      <c r="J314" s="248"/>
      <c r="K314" s="248"/>
      <c r="L314" s="253"/>
      <c r="M314" s="254"/>
      <c r="N314" s="255"/>
      <c r="O314" s="255"/>
      <c r="P314" s="255"/>
      <c r="Q314" s="255"/>
      <c r="R314" s="255"/>
      <c r="S314" s="255"/>
      <c r="T314" s="256"/>
      <c r="U314" s="13"/>
      <c r="V314" s="13"/>
      <c r="W314" s="13"/>
      <c r="X314" s="13"/>
      <c r="Y314" s="13"/>
      <c r="Z314" s="13"/>
      <c r="AA314" s="13"/>
      <c r="AB314" s="13"/>
      <c r="AC314" s="13"/>
      <c r="AD314" s="13"/>
      <c r="AE314" s="13"/>
      <c r="AT314" s="257" t="s">
        <v>361</v>
      </c>
      <c r="AU314" s="257" t="s">
        <v>86</v>
      </c>
      <c r="AV314" s="13" t="s">
        <v>86</v>
      </c>
      <c r="AW314" s="13" t="s">
        <v>32</v>
      </c>
      <c r="AX314" s="13" t="s">
        <v>76</v>
      </c>
      <c r="AY314" s="257" t="s">
        <v>350</v>
      </c>
    </row>
    <row r="315" s="14" customFormat="1">
      <c r="A315" s="14"/>
      <c r="B315" s="258"/>
      <c r="C315" s="259"/>
      <c r="D315" s="242" t="s">
        <v>361</v>
      </c>
      <c r="E315" s="260" t="s">
        <v>1</v>
      </c>
      <c r="F315" s="261" t="s">
        <v>364</v>
      </c>
      <c r="G315" s="259"/>
      <c r="H315" s="262">
        <v>1</v>
      </c>
      <c r="I315" s="263"/>
      <c r="J315" s="259"/>
      <c r="K315" s="259"/>
      <c r="L315" s="264"/>
      <c r="M315" s="265"/>
      <c r="N315" s="266"/>
      <c r="O315" s="266"/>
      <c r="P315" s="266"/>
      <c r="Q315" s="266"/>
      <c r="R315" s="266"/>
      <c r="S315" s="266"/>
      <c r="T315" s="267"/>
      <c r="U315" s="14"/>
      <c r="V315" s="14"/>
      <c r="W315" s="14"/>
      <c r="X315" s="14"/>
      <c r="Y315" s="14"/>
      <c r="Z315" s="14"/>
      <c r="AA315" s="14"/>
      <c r="AB315" s="14"/>
      <c r="AC315" s="14"/>
      <c r="AD315" s="14"/>
      <c r="AE315" s="14"/>
      <c r="AT315" s="268" t="s">
        <v>361</v>
      </c>
      <c r="AU315" s="268" t="s">
        <v>86</v>
      </c>
      <c r="AV315" s="14" t="s">
        <v>357</v>
      </c>
      <c r="AW315" s="14" t="s">
        <v>32</v>
      </c>
      <c r="AX315" s="14" t="s">
        <v>84</v>
      </c>
      <c r="AY315" s="268" t="s">
        <v>350</v>
      </c>
    </row>
    <row r="316" s="2" customFormat="1" ht="44.25" customHeight="1">
      <c r="A316" s="39"/>
      <c r="B316" s="40"/>
      <c r="C316" s="229" t="s">
        <v>854</v>
      </c>
      <c r="D316" s="229" t="s">
        <v>352</v>
      </c>
      <c r="E316" s="230" t="s">
        <v>8996</v>
      </c>
      <c r="F316" s="231" t="s">
        <v>8997</v>
      </c>
      <c r="G316" s="232" t="s">
        <v>483</v>
      </c>
      <c r="H316" s="233">
        <v>0.010999999999999999</v>
      </c>
      <c r="I316" s="234"/>
      <c r="J316" s="235">
        <f>ROUND(I316*H316,2)</f>
        <v>0</v>
      </c>
      <c r="K316" s="231" t="s">
        <v>385</v>
      </c>
      <c r="L316" s="45"/>
      <c r="M316" s="236" t="s">
        <v>1</v>
      </c>
      <c r="N316" s="237" t="s">
        <v>41</v>
      </c>
      <c r="O316" s="92"/>
      <c r="P316" s="238">
        <f>O316*H316</f>
        <v>0</v>
      </c>
      <c r="Q316" s="238">
        <v>0</v>
      </c>
      <c r="R316" s="238">
        <f>Q316*H316</f>
        <v>0</v>
      </c>
      <c r="S316" s="238">
        <v>0</v>
      </c>
      <c r="T316" s="239">
        <f>S316*H316</f>
        <v>0</v>
      </c>
      <c r="U316" s="39"/>
      <c r="V316" s="39"/>
      <c r="W316" s="39"/>
      <c r="X316" s="39"/>
      <c r="Y316" s="39"/>
      <c r="Z316" s="39"/>
      <c r="AA316" s="39"/>
      <c r="AB316" s="39"/>
      <c r="AC316" s="39"/>
      <c r="AD316" s="39"/>
      <c r="AE316" s="39"/>
      <c r="AR316" s="240" t="s">
        <v>530</v>
      </c>
      <c r="AT316" s="240" t="s">
        <v>352</v>
      </c>
      <c r="AU316" s="240" t="s">
        <v>86</v>
      </c>
      <c r="AY316" s="18" t="s">
        <v>350</v>
      </c>
      <c r="BE316" s="241">
        <f>IF(N316="základní",J316,0)</f>
        <v>0</v>
      </c>
      <c r="BF316" s="241">
        <f>IF(N316="snížená",J316,0)</f>
        <v>0</v>
      </c>
      <c r="BG316" s="241">
        <f>IF(N316="zákl. přenesená",J316,0)</f>
        <v>0</v>
      </c>
      <c r="BH316" s="241">
        <f>IF(N316="sníž. přenesená",J316,0)</f>
        <v>0</v>
      </c>
      <c r="BI316" s="241">
        <f>IF(N316="nulová",J316,0)</f>
        <v>0</v>
      </c>
      <c r="BJ316" s="18" t="s">
        <v>84</v>
      </c>
      <c r="BK316" s="241">
        <f>ROUND(I316*H316,2)</f>
        <v>0</v>
      </c>
      <c r="BL316" s="18" t="s">
        <v>530</v>
      </c>
      <c r="BM316" s="240" t="s">
        <v>2003</v>
      </c>
    </row>
    <row r="317" s="2" customFormat="1">
      <c r="A317" s="39"/>
      <c r="B317" s="40"/>
      <c r="C317" s="41"/>
      <c r="D317" s="242" t="s">
        <v>359</v>
      </c>
      <c r="E317" s="41"/>
      <c r="F317" s="243" t="s">
        <v>8997</v>
      </c>
      <c r="G317" s="41"/>
      <c r="H317" s="41"/>
      <c r="I317" s="244"/>
      <c r="J317" s="41"/>
      <c r="K317" s="41"/>
      <c r="L317" s="45"/>
      <c r="M317" s="245"/>
      <c r="N317" s="246"/>
      <c r="O317" s="92"/>
      <c r="P317" s="92"/>
      <c r="Q317" s="92"/>
      <c r="R317" s="92"/>
      <c r="S317" s="92"/>
      <c r="T317" s="93"/>
      <c r="U317" s="39"/>
      <c r="V317" s="39"/>
      <c r="W317" s="39"/>
      <c r="X317" s="39"/>
      <c r="Y317" s="39"/>
      <c r="Z317" s="39"/>
      <c r="AA317" s="39"/>
      <c r="AB317" s="39"/>
      <c r="AC317" s="39"/>
      <c r="AD317" s="39"/>
      <c r="AE317" s="39"/>
      <c r="AT317" s="18" t="s">
        <v>359</v>
      </c>
      <c r="AU317" s="18" t="s">
        <v>86</v>
      </c>
    </row>
    <row r="318" s="2" customFormat="1" ht="49.05" customHeight="1">
      <c r="A318" s="39"/>
      <c r="B318" s="40"/>
      <c r="C318" s="229" t="s">
        <v>872</v>
      </c>
      <c r="D318" s="229" t="s">
        <v>352</v>
      </c>
      <c r="E318" s="230" t="s">
        <v>8998</v>
      </c>
      <c r="F318" s="231" t="s">
        <v>8999</v>
      </c>
      <c r="G318" s="232" t="s">
        <v>483</v>
      </c>
      <c r="H318" s="233">
        <v>0.010999999999999999</v>
      </c>
      <c r="I318" s="234"/>
      <c r="J318" s="235">
        <f>ROUND(I318*H318,2)</f>
        <v>0</v>
      </c>
      <c r="K318" s="231" t="s">
        <v>385</v>
      </c>
      <c r="L318" s="45"/>
      <c r="M318" s="236" t="s">
        <v>1</v>
      </c>
      <c r="N318" s="237" t="s">
        <v>41</v>
      </c>
      <c r="O318" s="92"/>
      <c r="P318" s="238">
        <f>O318*H318</f>
        <v>0</v>
      </c>
      <c r="Q318" s="238">
        <v>0</v>
      </c>
      <c r="R318" s="238">
        <f>Q318*H318</f>
        <v>0</v>
      </c>
      <c r="S318" s="238">
        <v>0</v>
      </c>
      <c r="T318" s="239">
        <f>S318*H318</f>
        <v>0</v>
      </c>
      <c r="U318" s="39"/>
      <c r="V318" s="39"/>
      <c r="W318" s="39"/>
      <c r="X318" s="39"/>
      <c r="Y318" s="39"/>
      <c r="Z318" s="39"/>
      <c r="AA318" s="39"/>
      <c r="AB318" s="39"/>
      <c r="AC318" s="39"/>
      <c r="AD318" s="39"/>
      <c r="AE318" s="39"/>
      <c r="AR318" s="240" t="s">
        <v>530</v>
      </c>
      <c r="AT318" s="240" t="s">
        <v>352</v>
      </c>
      <c r="AU318" s="240" t="s">
        <v>86</v>
      </c>
      <c r="AY318" s="18" t="s">
        <v>350</v>
      </c>
      <c r="BE318" s="241">
        <f>IF(N318="základní",J318,0)</f>
        <v>0</v>
      </c>
      <c r="BF318" s="241">
        <f>IF(N318="snížená",J318,0)</f>
        <v>0</v>
      </c>
      <c r="BG318" s="241">
        <f>IF(N318="zákl. přenesená",J318,0)</f>
        <v>0</v>
      </c>
      <c r="BH318" s="241">
        <f>IF(N318="sníž. přenesená",J318,0)</f>
        <v>0</v>
      </c>
      <c r="BI318" s="241">
        <f>IF(N318="nulová",J318,0)</f>
        <v>0</v>
      </c>
      <c r="BJ318" s="18" t="s">
        <v>84</v>
      </c>
      <c r="BK318" s="241">
        <f>ROUND(I318*H318,2)</f>
        <v>0</v>
      </c>
      <c r="BL318" s="18" t="s">
        <v>530</v>
      </c>
      <c r="BM318" s="240" t="s">
        <v>2015</v>
      </c>
    </row>
    <row r="319" s="2" customFormat="1">
      <c r="A319" s="39"/>
      <c r="B319" s="40"/>
      <c r="C319" s="41"/>
      <c r="D319" s="242" t="s">
        <v>359</v>
      </c>
      <c r="E319" s="41"/>
      <c r="F319" s="243" t="s">
        <v>8999</v>
      </c>
      <c r="G319" s="41"/>
      <c r="H319" s="41"/>
      <c r="I319" s="244"/>
      <c r="J319" s="41"/>
      <c r="K319" s="41"/>
      <c r="L319" s="45"/>
      <c r="M319" s="245"/>
      <c r="N319" s="246"/>
      <c r="O319" s="92"/>
      <c r="P319" s="92"/>
      <c r="Q319" s="92"/>
      <c r="R319" s="92"/>
      <c r="S319" s="92"/>
      <c r="T319" s="93"/>
      <c r="U319" s="39"/>
      <c r="V319" s="39"/>
      <c r="W319" s="39"/>
      <c r="X319" s="39"/>
      <c r="Y319" s="39"/>
      <c r="Z319" s="39"/>
      <c r="AA319" s="39"/>
      <c r="AB319" s="39"/>
      <c r="AC319" s="39"/>
      <c r="AD319" s="39"/>
      <c r="AE319" s="39"/>
      <c r="AT319" s="18" t="s">
        <v>359</v>
      </c>
      <c r="AU319" s="18" t="s">
        <v>86</v>
      </c>
    </row>
    <row r="320" s="2" customFormat="1" ht="49.05" customHeight="1">
      <c r="A320" s="39"/>
      <c r="B320" s="40"/>
      <c r="C320" s="229" t="s">
        <v>877</v>
      </c>
      <c r="D320" s="229" t="s">
        <v>352</v>
      </c>
      <c r="E320" s="230" t="s">
        <v>9000</v>
      </c>
      <c r="F320" s="231" t="s">
        <v>9001</v>
      </c>
      <c r="G320" s="232" t="s">
        <v>483</v>
      </c>
      <c r="H320" s="233">
        <v>0.010999999999999999</v>
      </c>
      <c r="I320" s="234"/>
      <c r="J320" s="235">
        <f>ROUND(I320*H320,2)</f>
        <v>0</v>
      </c>
      <c r="K320" s="231" t="s">
        <v>385</v>
      </c>
      <c r="L320" s="45"/>
      <c r="M320" s="236" t="s">
        <v>1</v>
      </c>
      <c r="N320" s="237" t="s">
        <v>41</v>
      </c>
      <c r="O320" s="92"/>
      <c r="P320" s="238">
        <f>O320*H320</f>
        <v>0</v>
      </c>
      <c r="Q320" s="238">
        <v>0</v>
      </c>
      <c r="R320" s="238">
        <f>Q320*H320</f>
        <v>0</v>
      </c>
      <c r="S320" s="238">
        <v>0</v>
      </c>
      <c r="T320" s="239">
        <f>S320*H320</f>
        <v>0</v>
      </c>
      <c r="U320" s="39"/>
      <c r="V320" s="39"/>
      <c r="W320" s="39"/>
      <c r="X320" s="39"/>
      <c r="Y320" s="39"/>
      <c r="Z320" s="39"/>
      <c r="AA320" s="39"/>
      <c r="AB320" s="39"/>
      <c r="AC320" s="39"/>
      <c r="AD320" s="39"/>
      <c r="AE320" s="39"/>
      <c r="AR320" s="240" t="s">
        <v>530</v>
      </c>
      <c r="AT320" s="240" t="s">
        <v>352</v>
      </c>
      <c r="AU320" s="240" t="s">
        <v>86</v>
      </c>
      <c r="AY320" s="18" t="s">
        <v>350</v>
      </c>
      <c r="BE320" s="241">
        <f>IF(N320="základní",J320,0)</f>
        <v>0</v>
      </c>
      <c r="BF320" s="241">
        <f>IF(N320="snížená",J320,0)</f>
        <v>0</v>
      </c>
      <c r="BG320" s="241">
        <f>IF(N320="zákl. přenesená",J320,0)</f>
        <v>0</v>
      </c>
      <c r="BH320" s="241">
        <f>IF(N320="sníž. přenesená",J320,0)</f>
        <v>0</v>
      </c>
      <c r="BI320" s="241">
        <f>IF(N320="nulová",J320,0)</f>
        <v>0</v>
      </c>
      <c r="BJ320" s="18" t="s">
        <v>84</v>
      </c>
      <c r="BK320" s="241">
        <f>ROUND(I320*H320,2)</f>
        <v>0</v>
      </c>
      <c r="BL320" s="18" t="s">
        <v>530</v>
      </c>
      <c r="BM320" s="240" t="s">
        <v>2024</v>
      </c>
    </row>
    <row r="321" s="2" customFormat="1">
      <c r="A321" s="39"/>
      <c r="B321" s="40"/>
      <c r="C321" s="41"/>
      <c r="D321" s="242" t="s">
        <v>359</v>
      </c>
      <c r="E321" s="41"/>
      <c r="F321" s="243" t="s">
        <v>9001</v>
      </c>
      <c r="G321" s="41"/>
      <c r="H321" s="41"/>
      <c r="I321" s="244"/>
      <c r="J321" s="41"/>
      <c r="K321" s="41"/>
      <c r="L321" s="45"/>
      <c r="M321" s="245"/>
      <c r="N321" s="246"/>
      <c r="O321" s="92"/>
      <c r="P321" s="92"/>
      <c r="Q321" s="92"/>
      <c r="R321" s="92"/>
      <c r="S321" s="92"/>
      <c r="T321" s="93"/>
      <c r="U321" s="39"/>
      <c r="V321" s="39"/>
      <c r="W321" s="39"/>
      <c r="X321" s="39"/>
      <c r="Y321" s="39"/>
      <c r="Z321" s="39"/>
      <c r="AA321" s="39"/>
      <c r="AB321" s="39"/>
      <c r="AC321" s="39"/>
      <c r="AD321" s="39"/>
      <c r="AE321" s="39"/>
      <c r="AT321" s="18" t="s">
        <v>359</v>
      </c>
      <c r="AU321" s="18" t="s">
        <v>86</v>
      </c>
    </row>
    <row r="322" s="12" customFormat="1" ht="22.8" customHeight="1">
      <c r="A322" s="12"/>
      <c r="B322" s="213"/>
      <c r="C322" s="214"/>
      <c r="D322" s="215" t="s">
        <v>75</v>
      </c>
      <c r="E322" s="227" t="s">
        <v>1048</v>
      </c>
      <c r="F322" s="227" t="s">
        <v>1049</v>
      </c>
      <c r="G322" s="214"/>
      <c r="H322" s="214"/>
      <c r="I322" s="217"/>
      <c r="J322" s="228">
        <f>BK322</f>
        <v>0</v>
      </c>
      <c r="K322" s="214"/>
      <c r="L322" s="219"/>
      <c r="M322" s="220"/>
      <c r="N322" s="221"/>
      <c r="O322" s="221"/>
      <c r="P322" s="222">
        <f>SUM(P323:P335)</f>
        <v>0</v>
      </c>
      <c r="Q322" s="221"/>
      <c r="R322" s="222">
        <f>SUM(R323:R335)</f>
        <v>0</v>
      </c>
      <c r="S322" s="221"/>
      <c r="T322" s="223">
        <f>SUM(T323:T335)</f>
        <v>0</v>
      </c>
      <c r="U322" s="12"/>
      <c r="V322" s="12"/>
      <c r="W322" s="12"/>
      <c r="X322" s="12"/>
      <c r="Y322" s="12"/>
      <c r="Z322" s="12"/>
      <c r="AA322" s="12"/>
      <c r="AB322" s="12"/>
      <c r="AC322" s="12"/>
      <c r="AD322" s="12"/>
      <c r="AE322" s="12"/>
      <c r="AR322" s="224" t="s">
        <v>86</v>
      </c>
      <c r="AT322" s="225" t="s">
        <v>75</v>
      </c>
      <c r="AU322" s="225" t="s">
        <v>84</v>
      </c>
      <c r="AY322" s="224" t="s">
        <v>350</v>
      </c>
      <c r="BK322" s="226">
        <f>SUM(BK323:BK335)</f>
        <v>0</v>
      </c>
    </row>
    <row r="323" s="2" customFormat="1" ht="24.15" customHeight="1">
      <c r="A323" s="39"/>
      <c r="B323" s="40"/>
      <c r="C323" s="229" t="s">
        <v>882</v>
      </c>
      <c r="D323" s="229" t="s">
        <v>352</v>
      </c>
      <c r="E323" s="230" t="s">
        <v>9225</v>
      </c>
      <c r="F323" s="231" t="s">
        <v>9226</v>
      </c>
      <c r="G323" s="232" t="s">
        <v>1350</v>
      </c>
      <c r="H323" s="233">
        <v>10</v>
      </c>
      <c r="I323" s="234"/>
      <c r="J323" s="235">
        <f>ROUND(I323*H323,2)</f>
        <v>0</v>
      </c>
      <c r="K323" s="231" t="s">
        <v>385</v>
      </c>
      <c r="L323" s="45"/>
      <c r="M323" s="236" t="s">
        <v>1</v>
      </c>
      <c r="N323" s="237" t="s">
        <v>41</v>
      </c>
      <c r="O323" s="92"/>
      <c r="P323" s="238">
        <f>O323*H323</f>
        <v>0</v>
      </c>
      <c r="Q323" s="238">
        <v>0</v>
      </c>
      <c r="R323" s="238">
        <f>Q323*H323</f>
        <v>0</v>
      </c>
      <c r="S323" s="238">
        <v>0</v>
      </c>
      <c r="T323" s="239">
        <f>S323*H323</f>
        <v>0</v>
      </c>
      <c r="U323" s="39"/>
      <c r="V323" s="39"/>
      <c r="W323" s="39"/>
      <c r="X323" s="39"/>
      <c r="Y323" s="39"/>
      <c r="Z323" s="39"/>
      <c r="AA323" s="39"/>
      <c r="AB323" s="39"/>
      <c r="AC323" s="39"/>
      <c r="AD323" s="39"/>
      <c r="AE323" s="39"/>
      <c r="AR323" s="240" t="s">
        <v>530</v>
      </c>
      <c r="AT323" s="240" t="s">
        <v>352</v>
      </c>
      <c r="AU323" s="240" t="s">
        <v>86</v>
      </c>
      <c r="AY323" s="18" t="s">
        <v>350</v>
      </c>
      <c r="BE323" s="241">
        <f>IF(N323="základní",J323,0)</f>
        <v>0</v>
      </c>
      <c r="BF323" s="241">
        <f>IF(N323="snížená",J323,0)</f>
        <v>0</v>
      </c>
      <c r="BG323" s="241">
        <f>IF(N323="zákl. přenesená",J323,0)</f>
        <v>0</v>
      </c>
      <c r="BH323" s="241">
        <f>IF(N323="sníž. přenesená",J323,0)</f>
        <v>0</v>
      </c>
      <c r="BI323" s="241">
        <f>IF(N323="nulová",J323,0)</f>
        <v>0</v>
      </c>
      <c r="BJ323" s="18" t="s">
        <v>84</v>
      </c>
      <c r="BK323" s="241">
        <f>ROUND(I323*H323,2)</f>
        <v>0</v>
      </c>
      <c r="BL323" s="18" t="s">
        <v>530</v>
      </c>
      <c r="BM323" s="240" t="s">
        <v>2035</v>
      </c>
    </row>
    <row r="324" s="2" customFormat="1">
      <c r="A324" s="39"/>
      <c r="B324" s="40"/>
      <c r="C324" s="41"/>
      <c r="D324" s="242" t="s">
        <v>359</v>
      </c>
      <c r="E324" s="41"/>
      <c r="F324" s="243" t="s">
        <v>9226</v>
      </c>
      <c r="G324" s="41"/>
      <c r="H324" s="41"/>
      <c r="I324" s="244"/>
      <c r="J324" s="41"/>
      <c r="K324" s="41"/>
      <c r="L324" s="45"/>
      <c r="M324" s="245"/>
      <c r="N324" s="246"/>
      <c r="O324" s="92"/>
      <c r="P324" s="92"/>
      <c r="Q324" s="92"/>
      <c r="R324" s="92"/>
      <c r="S324" s="92"/>
      <c r="T324" s="93"/>
      <c r="U324" s="39"/>
      <c r="V324" s="39"/>
      <c r="W324" s="39"/>
      <c r="X324" s="39"/>
      <c r="Y324" s="39"/>
      <c r="Z324" s="39"/>
      <c r="AA324" s="39"/>
      <c r="AB324" s="39"/>
      <c r="AC324" s="39"/>
      <c r="AD324" s="39"/>
      <c r="AE324" s="39"/>
      <c r="AT324" s="18" t="s">
        <v>359</v>
      </c>
      <c r="AU324" s="18" t="s">
        <v>86</v>
      </c>
    </row>
    <row r="325" s="15" customFormat="1">
      <c r="A325" s="15"/>
      <c r="B325" s="269"/>
      <c r="C325" s="270"/>
      <c r="D325" s="242" t="s">
        <v>361</v>
      </c>
      <c r="E325" s="271" t="s">
        <v>1</v>
      </c>
      <c r="F325" s="272" t="s">
        <v>9227</v>
      </c>
      <c r="G325" s="270"/>
      <c r="H325" s="271" t="s">
        <v>1</v>
      </c>
      <c r="I325" s="273"/>
      <c r="J325" s="270"/>
      <c r="K325" s="270"/>
      <c r="L325" s="274"/>
      <c r="M325" s="275"/>
      <c r="N325" s="276"/>
      <c r="O325" s="276"/>
      <c r="P325" s="276"/>
      <c r="Q325" s="276"/>
      <c r="R325" s="276"/>
      <c r="S325" s="276"/>
      <c r="T325" s="277"/>
      <c r="U325" s="15"/>
      <c r="V325" s="15"/>
      <c r="W325" s="15"/>
      <c r="X325" s="15"/>
      <c r="Y325" s="15"/>
      <c r="Z325" s="15"/>
      <c r="AA325" s="15"/>
      <c r="AB325" s="15"/>
      <c r="AC325" s="15"/>
      <c r="AD325" s="15"/>
      <c r="AE325" s="15"/>
      <c r="AT325" s="278" t="s">
        <v>361</v>
      </c>
      <c r="AU325" s="278" t="s">
        <v>86</v>
      </c>
      <c r="AV325" s="15" t="s">
        <v>84</v>
      </c>
      <c r="AW325" s="15" t="s">
        <v>32</v>
      </c>
      <c r="AX325" s="15" t="s">
        <v>76</v>
      </c>
      <c r="AY325" s="278" t="s">
        <v>350</v>
      </c>
    </row>
    <row r="326" s="13" customFormat="1">
      <c r="A326" s="13"/>
      <c r="B326" s="247"/>
      <c r="C326" s="248"/>
      <c r="D326" s="242" t="s">
        <v>361</v>
      </c>
      <c r="E326" s="249" t="s">
        <v>1</v>
      </c>
      <c r="F326" s="250" t="s">
        <v>9228</v>
      </c>
      <c r="G326" s="248"/>
      <c r="H326" s="251">
        <v>10</v>
      </c>
      <c r="I326" s="252"/>
      <c r="J326" s="248"/>
      <c r="K326" s="248"/>
      <c r="L326" s="253"/>
      <c r="M326" s="254"/>
      <c r="N326" s="255"/>
      <c r="O326" s="255"/>
      <c r="P326" s="255"/>
      <c r="Q326" s="255"/>
      <c r="R326" s="255"/>
      <c r="S326" s="255"/>
      <c r="T326" s="256"/>
      <c r="U326" s="13"/>
      <c r="V326" s="13"/>
      <c r="W326" s="13"/>
      <c r="X326" s="13"/>
      <c r="Y326" s="13"/>
      <c r="Z326" s="13"/>
      <c r="AA326" s="13"/>
      <c r="AB326" s="13"/>
      <c r="AC326" s="13"/>
      <c r="AD326" s="13"/>
      <c r="AE326" s="13"/>
      <c r="AT326" s="257" t="s">
        <v>361</v>
      </c>
      <c r="AU326" s="257" t="s">
        <v>86</v>
      </c>
      <c r="AV326" s="13" t="s">
        <v>86</v>
      </c>
      <c r="AW326" s="13" t="s">
        <v>32</v>
      </c>
      <c r="AX326" s="13" t="s">
        <v>76</v>
      </c>
      <c r="AY326" s="257" t="s">
        <v>350</v>
      </c>
    </row>
    <row r="327" s="14" customFormat="1">
      <c r="A327" s="14"/>
      <c r="B327" s="258"/>
      <c r="C327" s="259"/>
      <c r="D327" s="242" t="s">
        <v>361</v>
      </c>
      <c r="E327" s="260" t="s">
        <v>1</v>
      </c>
      <c r="F327" s="261" t="s">
        <v>364</v>
      </c>
      <c r="G327" s="259"/>
      <c r="H327" s="262">
        <v>10</v>
      </c>
      <c r="I327" s="263"/>
      <c r="J327" s="259"/>
      <c r="K327" s="259"/>
      <c r="L327" s="264"/>
      <c r="M327" s="265"/>
      <c r="N327" s="266"/>
      <c r="O327" s="266"/>
      <c r="P327" s="266"/>
      <c r="Q327" s="266"/>
      <c r="R327" s="266"/>
      <c r="S327" s="266"/>
      <c r="T327" s="267"/>
      <c r="U327" s="14"/>
      <c r="V327" s="14"/>
      <c r="W327" s="14"/>
      <c r="X327" s="14"/>
      <c r="Y327" s="14"/>
      <c r="Z327" s="14"/>
      <c r="AA327" s="14"/>
      <c r="AB327" s="14"/>
      <c r="AC327" s="14"/>
      <c r="AD327" s="14"/>
      <c r="AE327" s="14"/>
      <c r="AT327" s="268" t="s">
        <v>361</v>
      </c>
      <c r="AU327" s="268" t="s">
        <v>86</v>
      </c>
      <c r="AV327" s="14" t="s">
        <v>357</v>
      </c>
      <c r="AW327" s="14" t="s">
        <v>32</v>
      </c>
      <c r="AX327" s="14" t="s">
        <v>84</v>
      </c>
      <c r="AY327" s="268" t="s">
        <v>350</v>
      </c>
    </row>
    <row r="328" s="2" customFormat="1" ht="24.15" customHeight="1">
      <c r="A328" s="39"/>
      <c r="B328" s="40"/>
      <c r="C328" s="295" t="s">
        <v>888</v>
      </c>
      <c r="D328" s="295" t="s">
        <v>1347</v>
      </c>
      <c r="E328" s="296" t="s">
        <v>9229</v>
      </c>
      <c r="F328" s="297" t="s">
        <v>9230</v>
      </c>
      <c r="G328" s="298" t="s">
        <v>497</v>
      </c>
      <c r="H328" s="299">
        <v>1</v>
      </c>
      <c r="I328" s="300"/>
      <c r="J328" s="301">
        <f>ROUND(I328*H328,2)</f>
        <v>0</v>
      </c>
      <c r="K328" s="297" t="s">
        <v>8838</v>
      </c>
      <c r="L328" s="302"/>
      <c r="M328" s="303" t="s">
        <v>1</v>
      </c>
      <c r="N328" s="304" t="s">
        <v>41</v>
      </c>
      <c r="O328" s="92"/>
      <c r="P328" s="238">
        <f>O328*H328</f>
        <v>0</v>
      </c>
      <c r="Q328" s="238">
        <v>0</v>
      </c>
      <c r="R328" s="238">
        <f>Q328*H328</f>
        <v>0</v>
      </c>
      <c r="S328" s="238">
        <v>0</v>
      </c>
      <c r="T328" s="239">
        <f>S328*H328</f>
        <v>0</v>
      </c>
      <c r="U328" s="39"/>
      <c r="V328" s="39"/>
      <c r="W328" s="39"/>
      <c r="X328" s="39"/>
      <c r="Y328" s="39"/>
      <c r="Z328" s="39"/>
      <c r="AA328" s="39"/>
      <c r="AB328" s="39"/>
      <c r="AC328" s="39"/>
      <c r="AD328" s="39"/>
      <c r="AE328" s="39"/>
      <c r="AR328" s="240" t="s">
        <v>695</v>
      </c>
      <c r="AT328" s="240" t="s">
        <v>1347</v>
      </c>
      <c r="AU328" s="240" t="s">
        <v>86</v>
      </c>
      <c r="AY328" s="18" t="s">
        <v>350</v>
      </c>
      <c r="BE328" s="241">
        <f>IF(N328="základní",J328,0)</f>
        <v>0</v>
      </c>
      <c r="BF328" s="241">
        <f>IF(N328="snížená",J328,0)</f>
        <v>0</v>
      </c>
      <c r="BG328" s="241">
        <f>IF(N328="zákl. přenesená",J328,0)</f>
        <v>0</v>
      </c>
      <c r="BH328" s="241">
        <f>IF(N328="sníž. přenesená",J328,0)</f>
        <v>0</v>
      </c>
      <c r="BI328" s="241">
        <f>IF(N328="nulová",J328,0)</f>
        <v>0</v>
      </c>
      <c r="BJ328" s="18" t="s">
        <v>84</v>
      </c>
      <c r="BK328" s="241">
        <f>ROUND(I328*H328,2)</f>
        <v>0</v>
      </c>
      <c r="BL328" s="18" t="s">
        <v>530</v>
      </c>
      <c r="BM328" s="240" t="s">
        <v>2048</v>
      </c>
    </row>
    <row r="329" s="2" customFormat="1">
      <c r="A329" s="39"/>
      <c r="B329" s="40"/>
      <c r="C329" s="41"/>
      <c r="D329" s="242" t="s">
        <v>359</v>
      </c>
      <c r="E329" s="41"/>
      <c r="F329" s="243" t="s">
        <v>9230</v>
      </c>
      <c r="G329" s="41"/>
      <c r="H329" s="41"/>
      <c r="I329" s="244"/>
      <c r="J329" s="41"/>
      <c r="K329" s="41"/>
      <c r="L329" s="45"/>
      <c r="M329" s="245"/>
      <c r="N329" s="246"/>
      <c r="O329" s="92"/>
      <c r="P329" s="92"/>
      <c r="Q329" s="92"/>
      <c r="R329" s="92"/>
      <c r="S329" s="92"/>
      <c r="T329" s="93"/>
      <c r="U329" s="39"/>
      <c r="V329" s="39"/>
      <c r="W329" s="39"/>
      <c r="X329" s="39"/>
      <c r="Y329" s="39"/>
      <c r="Z329" s="39"/>
      <c r="AA329" s="39"/>
      <c r="AB329" s="39"/>
      <c r="AC329" s="39"/>
      <c r="AD329" s="39"/>
      <c r="AE329" s="39"/>
      <c r="AT329" s="18" t="s">
        <v>359</v>
      </c>
      <c r="AU329" s="18" t="s">
        <v>86</v>
      </c>
    </row>
    <row r="330" s="2" customFormat="1" ht="49.05" customHeight="1">
      <c r="A330" s="39"/>
      <c r="B330" s="40"/>
      <c r="C330" s="229" t="s">
        <v>894</v>
      </c>
      <c r="D330" s="229" t="s">
        <v>352</v>
      </c>
      <c r="E330" s="230" t="s">
        <v>9231</v>
      </c>
      <c r="F330" s="231" t="s">
        <v>9232</v>
      </c>
      <c r="G330" s="232" t="s">
        <v>483</v>
      </c>
      <c r="H330" s="233">
        <v>0.010999999999999999</v>
      </c>
      <c r="I330" s="234"/>
      <c r="J330" s="235">
        <f>ROUND(I330*H330,2)</f>
        <v>0</v>
      </c>
      <c r="K330" s="231" t="s">
        <v>385</v>
      </c>
      <c r="L330" s="45"/>
      <c r="M330" s="236" t="s">
        <v>1</v>
      </c>
      <c r="N330" s="237" t="s">
        <v>41</v>
      </c>
      <c r="O330" s="92"/>
      <c r="P330" s="238">
        <f>O330*H330</f>
        <v>0</v>
      </c>
      <c r="Q330" s="238">
        <v>0</v>
      </c>
      <c r="R330" s="238">
        <f>Q330*H330</f>
        <v>0</v>
      </c>
      <c r="S330" s="238">
        <v>0</v>
      </c>
      <c r="T330" s="239">
        <f>S330*H330</f>
        <v>0</v>
      </c>
      <c r="U330" s="39"/>
      <c r="V330" s="39"/>
      <c r="W330" s="39"/>
      <c r="X330" s="39"/>
      <c r="Y330" s="39"/>
      <c r="Z330" s="39"/>
      <c r="AA330" s="39"/>
      <c r="AB330" s="39"/>
      <c r="AC330" s="39"/>
      <c r="AD330" s="39"/>
      <c r="AE330" s="39"/>
      <c r="AR330" s="240" t="s">
        <v>530</v>
      </c>
      <c r="AT330" s="240" t="s">
        <v>352</v>
      </c>
      <c r="AU330" s="240" t="s">
        <v>86</v>
      </c>
      <c r="AY330" s="18" t="s">
        <v>350</v>
      </c>
      <c r="BE330" s="241">
        <f>IF(N330="základní",J330,0)</f>
        <v>0</v>
      </c>
      <c r="BF330" s="241">
        <f>IF(N330="snížená",J330,0)</f>
        <v>0</v>
      </c>
      <c r="BG330" s="241">
        <f>IF(N330="zákl. přenesená",J330,0)</f>
        <v>0</v>
      </c>
      <c r="BH330" s="241">
        <f>IF(N330="sníž. přenesená",J330,0)</f>
        <v>0</v>
      </c>
      <c r="BI330" s="241">
        <f>IF(N330="nulová",J330,0)</f>
        <v>0</v>
      </c>
      <c r="BJ330" s="18" t="s">
        <v>84</v>
      </c>
      <c r="BK330" s="241">
        <f>ROUND(I330*H330,2)</f>
        <v>0</v>
      </c>
      <c r="BL330" s="18" t="s">
        <v>530</v>
      </c>
      <c r="BM330" s="240" t="s">
        <v>2060</v>
      </c>
    </row>
    <row r="331" s="2" customFormat="1">
      <c r="A331" s="39"/>
      <c r="B331" s="40"/>
      <c r="C331" s="41"/>
      <c r="D331" s="242" t="s">
        <v>359</v>
      </c>
      <c r="E331" s="41"/>
      <c r="F331" s="243" t="s">
        <v>9232</v>
      </c>
      <c r="G331" s="41"/>
      <c r="H331" s="41"/>
      <c r="I331" s="244"/>
      <c r="J331" s="41"/>
      <c r="K331" s="41"/>
      <c r="L331" s="45"/>
      <c r="M331" s="245"/>
      <c r="N331" s="246"/>
      <c r="O331" s="92"/>
      <c r="P331" s="92"/>
      <c r="Q331" s="92"/>
      <c r="R331" s="92"/>
      <c r="S331" s="92"/>
      <c r="T331" s="93"/>
      <c r="U331" s="39"/>
      <c r="V331" s="39"/>
      <c r="W331" s="39"/>
      <c r="X331" s="39"/>
      <c r="Y331" s="39"/>
      <c r="Z331" s="39"/>
      <c r="AA331" s="39"/>
      <c r="AB331" s="39"/>
      <c r="AC331" s="39"/>
      <c r="AD331" s="39"/>
      <c r="AE331" s="39"/>
      <c r="AT331" s="18" t="s">
        <v>359</v>
      </c>
      <c r="AU331" s="18" t="s">
        <v>86</v>
      </c>
    </row>
    <row r="332" s="2" customFormat="1" ht="49.05" customHeight="1">
      <c r="A332" s="39"/>
      <c r="B332" s="40"/>
      <c r="C332" s="229" t="s">
        <v>911</v>
      </c>
      <c r="D332" s="229" t="s">
        <v>352</v>
      </c>
      <c r="E332" s="230" t="s">
        <v>9233</v>
      </c>
      <c r="F332" s="231" t="s">
        <v>9234</v>
      </c>
      <c r="G332" s="232" t="s">
        <v>483</v>
      </c>
      <c r="H332" s="233">
        <v>0.010999999999999999</v>
      </c>
      <c r="I332" s="234"/>
      <c r="J332" s="235">
        <f>ROUND(I332*H332,2)</f>
        <v>0</v>
      </c>
      <c r="K332" s="231" t="s">
        <v>385</v>
      </c>
      <c r="L332" s="45"/>
      <c r="M332" s="236" t="s">
        <v>1</v>
      </c>
      <c r="N332" s="237" t="s">
        <v>41</v>
      </c>
      <c r="O332" s="92"/>
      <c r="P332" s="238">
        <f>O332*H332</f>
        <v>0</v>
      </c>
      <c r="Q332" s="238">
        <v>0</v>
      </c>
      <c r="R332" s="238">
        <f>Q332*H332</f>
        <v>0</v>
      </c>
      <c r="S332" s="238">
        <v>0</v>
      </c>
      <c r="T332" s="239">
        <f>S332*H332</f>
        <v>0</v>
      </c>
      <c r="U332" s="39"/>
      <c r="V332" s="39"/>
      <c r="W332" s="39"/>
      <c r="X332" s="39"/>
      <c r="Y332" s="39"/>
      <c r="Z332" s="39"/>
      <c r="AA332" s="39"/>
      <c r="AB332" s="39"/>
      <c r="AC332" s="39"/>
      <c r="AD332" s="39"/>
      <c r="AE332" s="39"/>
      <c r="AR332" s="240" t="s">
        <v>530</v>
      </c>
      <c r="AT332" s="240" t="s">
        <v>352</v>
      </c>
      <c r="AU332" s="240" t="s">
        <v>86</v>
      </c>
      <c r="AY332" s="18" t="s">
        <v>350</v>
      </c>
      <c r="BE332" s="241">
        <f>IF(N332="základní",J332,0)</f>
        <v>0</v>
      </c>
      <c r="BF332" s="241">
        <f>IF(N332="snížená",J332,0)</f>
        <v>0</v>
      </c>
      <c r="BG332" s="241">
        <f>IF(N332="zákl. přenesená",J332,0)</f>
        <v>0</v>
      </c>
      <c r="BH332" s="241">
        <f>IF(N332="sníž. přenesená",J332,0)</f>
        <v>0</v>
      </c>
      <c r="BI332" s="241">
        <f>IF(N332="nulová",J332,0)</f>
        <v>0</v>
      </c>
      <c r="BJ332" s="18" t="s">
        <v>84</v>
      </c>
      <c r="BK332" s="241">
        <f>ROUND(I332*H332,2)</f>
        <v>0</v>
      </c>
      <c r="BL332" s="18" t="s">
        <v>530</v>
      </c>
      <c r="BM332" s="240" t="s">
        <v>2074</v>
      </c>
    </row>
    <row r="333" s="2" customFormat="1">
      <c r="A333" s="39"/>
      <c r="B333" s="40"/>
      <c r="C333" s="41"/>
      <c r="D333" s="242" t="s">
        <v>359</v>
      </c>
      <c r="E333" s="41"/>
      <c r="F333" s="243" t="s">
        <v>9234</v>
      </c>
      <c r="G333" s="41"/>
      <c r="H333" s="41"/>
      <c r="I333" s="244"/>
      <c r="J333" s="41"/>
      <c r="K333" s="41"/>
      <c r="L333" s="45"/>
      <c r="M333" s="245"/>
      <c r="N333" s="246"/>
      <c r="O333" s="92"/>
      <c r="P333" s="92"/>
      <c r="Q333" s="92"/>
      <c r="R333" s="92"/>
      <c r="S333" s="92"/>
      <c r="T333" s="93"/>
      <c r="U333" s="39"/>
      <c r="V333" s="39"/>
      <c r="W333" s="39"/>
      <c r="X333" s="39"/>
      <c r="Y333" s="39"/>
      <c r="Z333" s="39"/>
      <c r="AA333" s="39"/>
      <c r="AB333" s="39"/>
      <c r="AC333" s="39"/>
      <c r="AD333" s="39"/>
      <c r="AE333" s="39"/>
      <c r="AT333" s="18" t="s">
        <v>359</v>
      </c>
      <c r="AU333" s="18" t="s">
        <v>86</v>
      </c>
    </row>
    <row r="334" s="2" customFormat="1" ht="55.5" customHeight="1">
      <c r="A334" s="39"/>
      <c r="B334" s="40"/>
      <c r="C334" s="229" t="s">
        <v>918</v>
      </c>
      <c r="D334" s="229" t="s">
        <v>352</v>
      </c>
      <c r="E334" s="230" t="s">
        <v>9235</v>
      </c>
      <c r="F334" s="231" t="s">
        <v>9236</v>
      </c>
      <c r="G334" s="232" t="s">
        <v>483</v>
      </c>
      <c r="H334" s="233">
        <v>0.010999999999999999</v>
      </c>
      <c r="I334" s="234"/>
      <c r="J334" s="235">
        <f>ROUND(I334*H334,2)</f>
        <v>0</v>
      </c>
      <c r="K334" s="231" t="s">
        <v>385</v>
      </c>
      <c r="L334" s="45"/>
      <c r="M334" s="236" t="s">
        <v>1</v>
      </c>
      <c r="N334" s="237" t="s">
        <v>41</v>
      </c>
      <c r="O334" s="92"/>
      <c r="P334" s="238">
        <f>O334*H334</f>
        <v>0</v>
      </c>
      <c r="Q334" s="238">
        <v>0</v>
      </c>
      <c r="R334" s="238">
        <f>Q334*H334</f>
        <v>0</v>
      </c>
      <c r="S334" s="238">
        <v>0</v>
      </c>
      <c r="T334" s="239">
        <f>S334*H334</f>
        <v>0</v>
      </c>
      <c r="U334" s="39"/>
      <c r="V334" s="39"/>
      <c r="W334" s="39"/>
      <c r="X334" s="39"/>
      <c r="Y334" s="39"/>
      <c r="Z334" s="39"/>
      <c r="AA334" s="39"/>
      <c r="AB334" s="39"/>
      <c r="AC334" s="39"/>
      <c r="AD334" s="39"/>
      <c r="AE334" s="39"/>
      <c r="AR334" s="240" t="s">
        <v>530</v>
      </c>
      <c r="AT334" s="240" t="s">
        <v>352</v>
      </c>
      <c r="AU334" s="240" t="s">
        <v>86</v>
      </c>
      <c r="AY334" s="18" t="s">
        <v>350</v>
      </c>
      <c r="BE334" s="241">
        <f>IF(N334="základní",J334,0)</f>
        <v>0</v>
      </c>
      <c r="BF334" s="241">
        <f>IF(N334="snížená",J334,0)</f>
        <v>0</v>
      </c>
      <c r="BG334" s="241">
        <f>IF(N334="zákl. přenesená",J334,0)</f>
        <v>0</v>
      </c>
      <c r="BH334" s="241">
        <f>IF(N334="sníž. přenesená",J334,0)</f>
        <v>0</v>
      </c>
      <c r="BI334" s="241">
        <f>IF(N334="nulová",J334,0)</f>
        <v>0</v>
      </c>
      <c r="BJ334" s="18" t="s">
        <v>84</v>
      </c>
      <c r="BK334" s="241">
        <f>ROUND(I334*H334,2)</f>
        <v>0</v>
      </c>
      <c r="BL334" s="18" t="s">
        <v>530</v>
      </c>
      <c r="BM334" s="240" t="s">
        <v>2091</v>
      </c>
    </row>
    <row r="335" s="2" customFormat="1">
      <c r="A335" s="39"/>
      <c r="B335" s="40"/>
      <c r="C335" s="41"/>
      <c r="D335" s="242" t="s">
        <v>359</v>
      </c>
      <c r="E335" s="41"/>
      <c r="F335" s="243" t="s">
        <v>9236</v>
      </c>
      <c r="G335" s="41"/>
      <c r="H335" s="41"/>
      <c r="I335" s="244"/>
      <c r="J335" s="41"/>
      <c r="K335" s="41"/>
      <c r="L335" s="45"/>
      <c r="M335" s="245"/>
      <c r="N335" s="246"/>
      <c r="O335" s="92"/>
      <c r="P335" s="92"/>
      <c r="Q335" s="92"/>
      <c r="R335" s="92"/>
      <c r="S335" s="92"/>
      <c r="T335" s="93"/>
      <c r="U335" s="39"/>
      <c r="V335" s="39"/>
      <c r="W335" s="39"/>
      <c r="X335" s="39"/>
      <c r="Y335" s="39"/>
      <c r="Z335" s="39"/>
      <c r="AA335" s="39"/>
      <c r="AB335" s="39"/>
      <c r="AC335" s="39"/>
      <c r="AD335" s="39"/>
      <c r="AE335" s="39"/>
      <c r="AT335" s="18" t="s">
        <v>359</v>
      </c>
      <c r="AU335" s="18" t="s">
        <v>86</v>
      </c>
    </row>
    <row r="336" s="12" customFormat="1" ht="25.92" customHeight="1">
      <c r="A336" s="12"/>
      <c r="B336" s="213"/>
      <c r="C336" s="214"/>
      <c r="D336" s="215" t="s">
        <v>75</v>
      </c>
      <c r="E336" s="216" t="s">
        <v>135</v>
      </c>
      <c r="F336" s="216" t="s">
        <v>9111</v>
      </c>
      <c r="G336" s="214"/>
      <c r="H336" s="214"/>
      <c r="I336" s="217"/>
      <c r="J336" s="218">
        <f>BK336</f>
        <v>0</v>
      </c>
      <c r="K336" s="214"/>
      <c r="L336" s="219"/>
      <c r="M336" s="220"/>
      <c r="N336" s="221"/>
      <c r="O336" s="221"/>
      <c r="P336" s="222">
        <f>P337+P348+P351+P354</f>
        <v>0</v>
      </c>
      <c r="Q336" s="221"/>
      <c r="R336" s="222">
        <f>R337+R348+R351+R354</f>
        <v>0</v>
      </c>
      <c r="S336" s="221"/>
      <c r="T336" s="223">
        <f>T337+T348+T351+T354</f>
        <v>0</v>
      </c>
      <c r="U336" s="12"/>
      <c r="V336" s="12"/>
      <c r="W336" s="12"/>
      <c r="X336" s="12"/>
      <c r="Y336" s="12"/>
      <c r="Z336" s="12"/>
      <c r="AA336" s="12"/>
      <c r="AB336" s="12"/>
      <c r="AC336" s="12"/>
      <c r="AD336" s="12"/>
      <c r="AE336" s="12"/>
      <c r="AR336" s="224" t="s">
        <v>389</v>
      </c>
      <c r="AT336" s="225" t="s">
        <v>75</v>
      </c>
      <c r="AU336" s="225" t="s">
        <v>76</v>
      </c>
      <c r="AY336" s="224" t="s">
        <v>350</v>
      </c>
      <c r="BK336" s="226">
        <f>BK337+BK348+BK351+BK354</f>
        <v>0</v>
      </c>
    </row>
    <row r="337" s="12" customFormat="1" ht="22.8" customHeight="1">
      <c r="A337" s="12"/>
      <c r="B337" s="213"/>
      <c r="C337" s="214"/>
      <c r="D337" s="215" t="s">
        <v>75</v>
      </c>
      <c r="E337" s="227" t="s">
        <v>9112</v>
      </c>
      <c r="F337" s="227" t="s">
        <v>9113</v>
      </c>
      <c r="G337" s="214"/>
      <c r="H337" s="214"/>
      <c r="I337" s="217"/>
      <c r="J337" s="228">
        <f>BK337</f>
        <v>0</v>
      </c>
      <c r="K337" s="214"/>
      <c r="L337" s="219"/>
      <c r="M337" s="220"/>
      <c r="N337" s="221"/>
      <c r="O337" s="221"/>
      <c r="P337" s="222">
        <f>SUM(P338:P347)</f>
        <v>0</v>
      </c>
      <c r="Q337" s="221"/>
      <c r="R337" s="222">
        <f>SUM(R338:R347)</f>
        <v>0</v>
      </c>
      <c r="S337" s="221"/>
      <c r="T337" s="223">
        <f>SUM(T338:T347)</f>
        <v>0</v>
      </c>
      <c r="U337" s="12"/>
      <c r="V337" s="12"/>
      <c r="W337" s="12"/>
      <c r="X337" s="12"/>
      <c r="Y337" s="12"/>
      <c r="Z337" s="12"/>
      <c r="AA337" s="12"/>
      <c r="AB337" s="12"/>
      <c r="AC337" s="12"/>
      <c r="AD337" s="12"/>
      <c r="AE337" s="12"/>
      <c r="AR337" s="224" t="s">
        <v>389</v>
      </c>
      <c r="AT337" s="225" t="s">
        <v>75</v>
      </c>
      <c r="AU337" s="225" t="s">
        <v>84</v>
      </c>
      <c r="AY337" s="224" t="s">
        <v>350</v>
      </c>
      <c r="BK337" s="226">
        <f>SUM(BK338:BK347)</f>
        <v>0</v>
      </c>
    </row>
    <row r="338" s="2" customFormat="1" ht="16.5" customHeight="1">
      <c r="A338" s="39"/>
      <c r="B338" s="40"/>
      <c r="C338" s="229" t="s">
        <v>924</v>
      </c>
      <c r="D338" s="229" t="s">
        <v>352</v>
      </c>
      <c r="E338" s="230" t="s">
        <v>9237</v>
      </c>
      <c r="F338" s="231" t="s">
        <v>9238</v>
      </c>
      <c r="G338" s="232" t="s">
        <v>9239</v>
      </c>
      <c r="H338" s="233">
        <v>2</v>
      </c>
      <c r="I338" s="234"/>
      <c r="J338" s="235">
        <f>ROUND(I338*H338,2)</f>
        <v>0</v>
      </c>
      <c r="K338" s="231" t="s">
        <v>385</v>
      </c>
      <c r="L338" s="45"/>
      <c r="M338" s="236" t="s">
        <v>1</v>
      </c>
      <c r="N338" s="237" t="s">
        <v>41</v>
      </c>
      <c r="O338" s="92"/>
      <c r="P338" s="238">
        <f>O338*H338</f>
        <v>0</v>
      </c>
      <c r="Q338" s="238">
        <v>0</v>
      </c>
      <c r="R338" s="238">
        <f>Q338*H338</f>
        <v>0</v>
      </c>
      <c r="S338" s="238">
        <v>0</v>
      </c>
      <c r="T338" s="239">
        <f>S338*H338</f>
        <v>0</v>
      </c>
      <c r="U338" s="39"/>
      <c r="V338" s="39"/>
      <c r="W338" s="39"/>
      <c r="X338" s="39"/>
      <c r="Y338" s="39"/>
      <c r="Z338" s="39"/>
      <c r="AA338" s="39"/>
      <c r="AB338" s="39"/>
      <c r="AC338" s="39"/>
      <c r="AD338" s="39"/>
      <c r="AE338" s="39"/>
      <c r="AR338" s="240" t="s">
        <v>357</v>
      </c>
      <c r="AT338" s="240" t="s">
        <v>352</v>
      </c>
      <c r="AU338" s="240" t="s">
        <v>86</v>
      </c>
      <c r="AY338" s="18" t="s">
        <v>350</v>
      </c>
      <c r="BE338" s="241">
        <f>IF(N338="základní",J338,0)</f>
        <v>0</v>
      </c>
      <c r="BF338" s="241">
        <f>IF(N338="snížená",J338,0)</f>
        <v>0</v>
      </c>
      <c r="BG338" s="241">
        <f>IF(N338="zákl. přenesená",J338,0)</f>
        <v>0</v>
      </c>
      <c r="BH338" s="241">
        <f>IF(N338="sníž. přenesená",J338,0)</f>
        <v>0</v>
      </c>
      <c r="BI338" s="241">
        <f>IF(N338="nulová",J338,0)</f>
        <v>0</v>
      </c>
      <c r="BJ338" s="18" t="s">
        <v>84</v>
      </c>
      <c r="BK338" s="241">
        <f>ROUND(I338*H338,2)</f>
        <v>0</v>
      </c>
      <c r="BL338" s="18" t="s">
        <v>357</v>
      </c>
      <c r="BM338" s="240" t="s">
        <v>2102</v>
      </c>
    </row>
    <row r="339" s="2" customFormat="1">
      <c r="A339" s="39"/>
      <c r="B339" s="40"/>
      <c r="C339" s="41"/>
      <c r="D339" s="242" t="s">
        <v>359</v>
      </c>
      <c r="E339" s="41"/>
      <c r="F339" s="243" t="s">
        <v>9238</v>
      </c>
      <c r="G339" s="41"/>
      <c r="H339" s="41"/>
      <c r="I339" s="244"/>
      <c r="J339" s="41"/>
      <c r="K339" s="41"/>
      <c r="L339" s="45"/>
      <c r="M339" s="245"/>
      <c r="N339" s="246"/>
      <c r="O339" s="92"/>
      <c r="P339" s="92"/>
      <c r="Q339" s="92"/>
      <c r="R339" s="92"/>
      <c r="S339" s="92"/>
      <c r="T339" s="93"/>
      <c r="U339" s="39"/>
      <c r="V339" s="39"/>
      <c r="W339" s="39"/>
      <c r="X339" s="39"/>
      <c r="Y339" s="39"/>
      <c r="Z339" s="39"/>
      <c r="AA339" s="39"/>
      <c r="AB339" s="39"/>
      <c r="AC339" s="39"/>
      <c r="AD339" s="39"/>
      <c r="AE339" s="39"/>
      <c r="AT339" s="18" t="s">
        <v>359</v>
      </c>
      <c r="AU339" s="18" t="s">
        <v>86</v>
      </c>
    </row>
    <row r="340" s="15" customFormat="1">
      <c r="A340" s="15"/>
      <c r="B340" s="269"/>
      <c r="C340" s="270"/>
      <c r="D340" s="242" t="s">
        <v>361</v>
      </c>
      <c r="E340" s="271" t="s">
        <v>1</v>
      </c>
      <c r="F340" s="272" t="s">
        <v>9240</v>
      </c>
      <c r="G340" s="270"/>
      <c r="H340" s="271" t="s">
        <v>1</v>
      </c>
      <c r="I340" s="273"/>
      <c r="J340" s="270"/>
      <c r="K340" s="270"/>
      <c r="L340" s="274"/>
      <c r="M340" s="275"/>
      <c r="N340" s="276"/>
      <c r="O340" s="276"/>
      <c r="P340" s="276"/>
      <c r="Q340" s="276"/>
      <c r="R340" s="276"/>
      <c r="S340" s="276"/>
      <c r="T340" s="277"/>
      <c r="U340" s="15"/>
      <c r="V340" s="15"/>
      <c r="W340" s="15"/>
      <c r="X340" s="15"/>
      <c r="Y340" s="15"/>
      <c r="Z340" s="15"/>
      <c r="AA340" s="15"/>
      <c r="AB340" s="15"/>
      <c r="AC340" s="15"/>
      <c r="AD340" s="15"/>
      <c r="AE340" s="15"/>
      <c r="AT340" s="278" t="s">
        <v>361</v>
      </c>
      <c r="AU340" s="278" t="s">
        <v>86</v>
      </c>
      <c r="AV340" s="15" t="s">
        <v>84</v>
      </c>
      <c r="AW340" s="15" t="s">
        <v>32</v>
      </c>
      <c r="AX340" s="15" t="s">
        <v>76</v>
      </c>
      <c r="AY340" s="278" t="s">
        <v>350</v>
      </c>
    </row>
    <row r="341" s="13" customFormat="1">
      <c r="A341" s="13"/>
      <c r="B341" s="247"/>
      <c r="C341" s="248"/>
      <c r="D341" s="242" t="s">
        <v>361</v>
      </c>
      <c r="E341" s="249" t="s">
        <v>1</v>
      </c>
      <c r="F341" s="250" t="s">
        <v>86</v>
      </c>
      <c r="G341" s="248"/>
      <c r="H341" s="251">
        <v>2</v>
      </c>
      <c r="I341" s="252"/>
      <c r="J341" s="248"/>
      <c r="K341" s="248"/>
      <c r="L341" s="253"/>
      <c r="M341" s="254"/>
      <c r="N341" s="255"/>
      <c r="O341" s="255"/>
      <c r="P341" s="255"/>
      <c r="Q341" s="255"/>
      <c r="R341" s="255"/>
      <c r="S341" s="255"/>
      <c r="T341" s="256"/>
      <c r="U341" s="13"/>
      <c r="V341" s="13"/>
      <c r="W341" s="13"/>
      <c r="X341" s="13"/>
      <c r="Y341" s="13"/>
      <c r="Z341" s="13"/>
      <c r="AA341" s="13"/>
      <c r="AB341" s="13"/>
      <c r="AC341" s="13"/>
      <c r="AD341" s="13"/>
      <c r="AE341" s="13"/>
      <c r="AT341" s="257" t="s">
        <v>361</v>
      </c>
      <c r="AU341" s="257" t="s">
        <v>86</v>
      </c>
      <c r="AV341" s="13" t="s">
        <v>86</v>
      </c>
      <c r="AW341" s="13" t="s">
        <v>32</v>
      </c>
      <c r="AX341" s="13" t="s">
        <v>76</v>
      </c>
      <c r="AY341" s="257" t="s">
        <v>350</v>
      </c>
    </row>
    <row r="342" s="14" customFormat="1">
      <c r="A342" s="14"/>
      <c r="B342" s="258"/>
      <c r="C342" s="259"/>
      <c r="D342" s="242" t="s">
        <v>361</v>
      </c>
      <c r="E342" s="260" t="s">
        <v>1</v>
      </c>
      <c r="F342" s="261" t="s">
        <v>364</v>
      </c>
      <c r="G342" s="259"/>
      <c r="H342" s="262">
        <v>2</v>
      </c>
      <c r="I342" s="263"/>
      <c r="J342" s="259"/>
      <c r="K342" s="259"/>
      <c r="L342" s="264"/>
      <c r="M342" s="265"/>
      <c r="N342" s="266"/>
      <c r="O342" s="266"/>
      <c r="P342" s="266"/>
      <c r="Q342" s="266"/>
      <c r="R342" s="266"/>
      <c r="S342" s="266"/>
      <c r="T342" s="267"/>
      <c r="U342" s="14"/>
      <c r="V342" s="14"/>
      <c r="W342" s="14"/>
      <c r="X342" s="14"/>
      <c r="Y342" s="14"/>
      <c r="Z342" s="14"/>
      <c r="AA342" s="14"/>
      <c r="AB342" s="14"/>
      <c r="AC342" s="14"/>
      <c r="AD342" s="14"/>
      <c r="AE342" s="14"/>
      <c r="AT342" s="268" t="s">
        <v>361</v>
      </c>
      <c r="AU342" s="268" t="s">
        <v>86</v>
      </c>
      <c r="AV342" s="14" t="s">
        <v>357</v>
      </c>
      <c r="AW342" s="14" t="s">
        <v>32</v>
      </c>
      <c r="AX342" s="14" t="s">
        <v>84</v>
      </c>
      <c r="AY342" s="268" t="s">
        <v>350</v>
      </c>
    </row>
    <row r="343" s="2" customFormat="1" ht="16.5" customHeight="1">
      <c r="A343" s="39"/>
      <c r="B343" s="40"/>
      <c r="C343" s="229" t="s">
        <v>929</v>
      </c>
      <c r="D343" s="229" t="s">
        <v>352</v>
      </c>
      <c r="E343" s="230" t="s">
        <v>9241</v>
      </c>
      <c r="F343" s="231" t="s">
        <v>9242</v>
      </c>
      <c r="G343" s="232" t="s">
        <v>9239</v>
      </c>
      <c r="H343" s="233">
        <v>10</v>
      </c>
      <c r="I343" s="234"/>
      <c r="J343" s="235">
        <f>ROUND(I343*H343,2)</f>
        <v>0</v>
      </c>
      <c r="K343" s="231" t="s">
        <v>385</v>
      </c>
      <c r="L343" s="45"/>
      <c r="M343" s="236" t="s">
        <v>1</v>
      </c>
      <c r="N343" s="237" t="s">
        <v>41</v>
      </c>
      <c r="O343" s="92"/>
      <c r="P343" s="238">
        <f>O343*H343</f>
        <v>0</v>
      </c>
      <c r="Q343" s="238">
        <v>0</v>
      </c>
      <c r="R343" s="238">
        <f>Q343*H343</f>
        <v>0</v>
      </c>
      <c r="S343" s="238">
        <v>0</v>
      </c>
      <c r="T343" s="239">
        <f>S343*H343</f>
        <v>0</v>
      </c>
      <c r="U343" s="39"/>
      <c r="V343" s="39"/>
      <c r="W343" s="39"/>
      <c r="X343" s="39"/>
      <c r="Y343" s="39"/>
      <c r="Z343" s="39"/>
      <c r="AA343" s="39"/>
      <c r="AB343" s="39"/>
      <c r="AC343" s="39"/>
      <c r="AD343" s="39"/>
      <c r="AE343" s="39"/>
      <c r="AR343" s="240" t="s">
        <v>357</v>
      </c>
      <c r="AT343" s="240" t="s">
        <v>352</v>
      </c>
      <c r="AU343" s="240" t="s">
        <v>86</v>
      </c>
      <c r="AY343" s="18" t="s">
        <v>350</v>
      </c>
      <c r="BE343" s="241">
        <f>IF(N343="základní",J343,0)</f>
        <v>0</v>
      </c>
      <c r="BF343" s="241">
        <f>IF(N343="snížená",J343,0)</f>
        <v>0</v>
      </c>
      <c r="BG343" s="241">
        <f>IF(N343="zákl. přenesená",J343,0)</f>
        <v>0</v>
      </c>
      <c r="BH343" s="241">
        <f>IF(N343="sníž. přenesená",J343,0)</f>
        <v>0</v>
      </c>
      <c r="BI343" s="241">
        <f>IF(N343="nulová",J343,0)</f>
        <v>0</v>
      </c>
      <c r="BJ343" s="18" t="s">
        <v>84</v>
      </c>
      <c r="BK343" s="241">
        <f>ROUND(I343*H343,2)</f>
        <v>0</v>
      </c>
      <c r="BL343" s="18" t="s">
        <v>357</v>
      </c>
      <c r="BM343" s="240" t="s">
        <v>2117</v>
      </c>
    </row>
    <row r="344" s="2" customFormat="1">
      <c r="A344" s="39"/>
      <c r="B344" s="40"/>
      <c r="C344" s="41"/>
      <c r="D344" s="242" t="s">
        <v>359</v>
      </c>
      <c r="E344" s="41"/>
      <c r="F344" s="243" t="s">
        <v>9242</v>
      </c>
      <c r="G344" s="41"/>
      <c r="H344" s="41"/>
      <c r="I344" s="244"/>
      <c r="J344" s="41"/>
      <c r="K344" s="41"/>
      <c r="L344" s="45"/>
      <c r="M344" s="245"/>
      <c r="N344" s="246"/>
      <c r="O344" s="92"/>
      <c r="P344" s="92"/>
      <c r="Q344" s="92"/>
      <c r="R344" s="92"/>
      <c r="S344" s="92"/>
      <c r="T344" s="93"/>
      <c r="U344" s="39"/>
      <c r="V344" s="39"/>
      <c r="W344" s="39"/>
      <c r="X344" s="39"/>
      <c r="Y344" s="39"/>
      <c r="Z344" s="39"/>
      <c r="AA344" s="39"/>
      <c r="AB344" s="39"/>
      <c r="AC344" s="39"/>
      <c r="AD344" s="39"/>
      <c r="AE344" s="39"/>
      <c r="AT344" s="18" t="s">
        <v>359</v>
      </c>
      <c r="AU344" s="18" t="s">
        <v>86</v>
      </c>
    </row>
    <row r="345" s="15" customFormat="1">
      <c r="A345" s="15"/>
      <c r="B345" s="269"/>
      <c r="C345" s="270"/>
      <c r="D345" s="242" t="s">
        <v>361</v>
      </c>
      <c r="E345" s="271" t="s">
        <v>1</v>
      </c>
      <c r="F345" s="272" t="s">
        <v>9243</v>
      </c>
      <c r="G345" s="270"/>
      <c r="H345" s="271" t="s">
        <v>1</v>
      </c>
      <c r="I345" s="273"/>
      <c r="J345" s="270"/>
      <c r="K345" s="270"/>
      <c r="L345" s="274"/>
      <c r="M345" s="275"/>
      <c r="N345" s="276"/>
      <c r="O345" s="276"/>
      <c r="P345" s="276"/>
      <c r="Q345" s="276"/>
      <c r="R345" s="276"/>
      <c r="S345" s="276"/>
      <c r="T345" s="277"/>
      <c r="U345" s="15"/>
      <c r="V345" s="15"/>
      <c r="W345" s="15"/>
      <c r="X345" s="15"/>
      <c r="Y345" s="15"/>
      <c r="Z345" s="15"/>
      <c r="AA345" s="15"/>
      <c r="AB345" s="15"/>
      <c r="AC345" s="15"/>
      <c r="AD345" s="15"/>
      <c r="AE345" s="15"/>
      <c r="AT345" s="278" t="s">
        <v>361</v>
      </c>
      <c r="AU345" s="278" t="s">
        <v>86</v>
      </c>
      <c r="AV345" s="15" t="s">
        <v>84</v>
      </c>
      <c r="AW345" s="15" t="s">
        <v>32</v>
      </c>
      <c r="AX345" s="15" t="s">
        <v>76</v>
      </c>
      <c r="AY345" s="278" t="s">
        <v>350</v>
      </c>
    </row>
    <row r="346" s="13" customFormat="1">
      <c r="A346" s="13"/>
      <c r="B346" s="247"/>
      <c r="C346" s="248"/>
      <c r="D346" s="242" t="s">
        <v>361</v>
      </c>
      <c r="E346" s="249" t="s">
        <v>1</v>
      </c>
      <c r="F346" s="250" t="s">
        <v>480</v>
      </c>
      <c r="G346" s="248"/>
      <c r="H346" s="251">
        <v>10</v>
      </c>
      <c r="I346" s="252"/>
      <c r="J346" s="248"/>
      <c r="K346" s="248"/>
      <c r="L346" s="253"/>
      <c r="M346" s="254"/>
      <c r="N346" s="255"/>
      <c r="O346" s="255"/>
      <c r="P346" s="255"/>
      <c r="Q346" s="255"/>
      <c r="R346" s="255"/>
      <c r="S346" s="255"/>
      <c r="T346" s="256"/>
      <c r="U346" s="13"/>
      <c r="V346" s="13"/>
      <c r="W346" s="13"/>
      <c r="X346" s="13"/>
      <c r="Y346" s="13"/>
      <c r="Z346" s="13"/>
      <c r="AA346" s="13"/>
      <c r="AB346" s="13"/>
      <c r="AC346" s="13"/>
      <c r="AD346" s="13"/>
      <c r="AE346" s="13"/>
      <c r="AT346" s="257" t="s">
        <v>361</v>
      </c>
      <c r="AU346" s="257" t="s">
        <v>86</v>
      </c>
      <c r="AV346" s="13" t="s">
        <v>86</v>
      </c>
      <c r="AW346" s="13" t="s">
        <v>32</v>
      </c>
      <c r="AX346" s="13" t="s">
        <v>76</v>
      </c>
      <c r="AY346" s="257" t="s">
        <v>350</v>
      </c>
    </row>
    <row r="347" s="14" customFormat="1">
      <c r="A347" s="14"/>
      <c r="B347" s="258"/>
      <c r="C347" s="259"/>
      <c r="D347" s="242" t="s">
        <v>361</v>
      </c>
      <c r="E347" s="260" t="s">
        <v>1</v>
      </c>
      <c r="F347" s="261" t="s">
        <v>364</v>
      </c>
      <c r="G347" s="259"/>
      <c r="H347" s="262">
        <v>10</v>
      </c>
      <c r="I347" s="263"/>
      <c r="J347" s="259"/>
      <c r="K347" s="259"/>
      <c r="L347" s="264"/>
      <c r="M347" s="265"/>
      <c r="N347" s="266"/>
      <c r="O347" s="266"/>
      <c r="P347" s="266"/>
      <c r="Q347" s="266"/>
      <c r="R347" s="266"/>
      <c r="S347" s="266"/>
      <c r="T347" s="267"/>
      <c r="U347" s="14"/>
      <c r="V347" s="14"/>
      <c r="W347" s="14"/>
      <c r="X347" s="14"/>
      <c r="Y347" s="14"/>
      <c r="Z347" s="14"/>
      <c r="AA347" s="14"/>
      <c r="AB347" s="14"/>
      <c r="AC347" s="14"/>
      <c r="AD347" s="14"/>
      <c r="AE347" s="14"/>
      <c r="AT347" s="268" t="s">
        <v>361</v>
      </c>
      <c r="AU347" s="268" t="s">
        <v>86</v>
      </c>
      <c r="AV347" s="14" t="s">
        <v>357</v>
      </c>
      <c r="AW347" s="14" t="s">
        <v>32</v>
      </c>
      <c r="AX347" s="14" t="s">
        <v>84</v>
      </c>
      <c r="AY347" s="268" t="s">
        <v>350</v>
      </c>
    </row>
    <row r="348" s="12" customFormat="1" ht="22.8" customHeight="1">
      <c r="A348" s="12"/>
      <c r="B348" s="213"/>
      <c r="C348" s="214"/>
      <c r="D348" s="215" t="s">
        <v>75</v>
      </c>
      <c r="E348" s="227" t="s">
        <v>9115</v>
      </c>
      <c r="F348" s="227" t="s">
        <v>9116</v>
      </c>
      <c r="G348" s="214"/>
      <c r="H348" s="214"/>
      <c r="I348" s="217"/>
      <c r="J348" s="228">
        <f>BK348</f>
        <v>0</v>
      </c>
      <c r="K348" s="214"/>
      <c r="L348" s="219"/>
      <c r="M348" s="220"/>
      <c r="N348" s="221"/>
      <c r="O348" s="221"/>
      <c r="P348" s="222">
        <f>SUM(P349:P350)</f>
        <v>0</v>
      </c>
      <c r="Q348" s="221"/>
      <c r="R348" s="222">
        <f>SUM(R349:R350)</f>
        <v>0</v>
      </c>
      <c r="S348" s="221"/>
      <c r="T348" s="223">
        <f>SUM(T349:T350)</f>
        <v>0</v>
      </c>
      <c r="U348" s="12"/>
      <c r="V348" s="12"/>
      <c r="W348" s="12"/>
      <c r="X348" s="12"/>
      <c r="Y348" s="12"/>
      <c r="Z348" s="12"/>
      <c r="AA348" s="12"/>
      <c r="AB348" s="12"/>
      <c r="AC348" s="12"/>
      <c r="AD348" s="12"/>
      <c r="AE348" s="12"/>
      <c r="AR348" s="224" t="s">
        <v>389</v>
      </c>
      <c r="AT348" s="225" t="s">
        <v>75</v>
      </c>
      <c r="AU348" s="225" t="s">
        <v>84</v>
      </c>
      <c r="AY348" s="224" t="s">
        <v>350</v>
      </c>
      <c r="BK348" s="226">
        <f>SUM(BK349:BK350)</f>
        <v>0</v>
      </c>
    </row>
    <row r="349" s="2" customFormat="1" ht="16.5" customHeight="1">
      <c r="A349" s="39"/>
      <c r="B349" s="40"/>
      <c r="C349" s="229" t="s">
        <v>937</v>
      </c>
      <c r="D349" s="229" t="s">
        <v>352</v>
      </c>
      <c r="E349" s="230" t="s">
        <v>9117</v>
      </c>
      <c r="F349" s="231" t="s">
        <v>9116</v>
      </c>
      <c r="G349" s="232" t="s">
        <v>5017</v>
      </c>
      <c r="H349" s="233">
        <v>1</v>
      </c>
      <c r="I349" s="234"/>
      <c r="J349" s="235">
        <f>ROUND(I349*H349,2)</f>
        <v>0</v>
      </c>
      <c r="K349" s="231" t="s">
        <v>385</v>
      </c>
      <c r="L349" s="45"/>
      <c r="M349" s="236" t="s">
        <v>1</v>
      </c>
      <c r="N349" s="237" t="s">
        <v>41</v>
      </c>
      <c r="O349" s="92"/>
      <c r="P349" s="238">
        <f>O349*H349</f>
        <v>0</v>
      </c>
      <c r="Q349" s="238">
        <v>0</v>
      </c>
      <c r="R349" s="238">
        <f>Q349*H349</f>
        <v>0</v>
      </c>
      <c r="S349" s="238">
        <v>0</v>
      </c>
      <c r="T349" s="239">
        <f>S349*H349</f>
        <v>0</v>
      </c>
      <c r="U349" s="39"/>
      <c r="V349" s="39"/>
      <c r="W349" s="39"/>
      <c r="X349" s="39"/>
      <c r="Y349" s="39"/>
      <c r="Z349" s="39"/>
      <c r="AA349" s="39"/>
      <c r="AB349" s="39"/>
      <c r="AC349" s="39"/>
      <c r="AD349" s="39"/>
      <c r="AE349" s="39"/>
      <c r="AR349" s="240" t="s">
        <v>357</v>
      </c>
      <c r="AT349" s="240" t="s">
        <v>352</v>
      </c>
      <c r="AU349" s="240" t="s">
        <v>86</v>
      </c>
      <c r="AY349" s="18" t="s">
        <v>350</v>
      </c>
      <c r="BE349" s="241">
        <f>IF(N349="základní",J349,0)</f>
        <v>0</v>
      </c>
      <c r="BF349" s="241">
        <f>IF(N349="snížená",J349,0)</f>
        <v>0</v>
      </c>
      <c r="BG349" s="241">
        <f>IF(N349="zákl. přenesená",J349,0)</f>
        <v>0</v>
      </c>
      <c r="BH349" s="241">
        <f>IF(N349="sníž. přenesená",J349,0)</f>
        <v>0</v>
      </c>
      <c r="BI349" s="241">
        <f>IF(N349="nulová",J349,0)</f>
        <v>0</v>
      </c>
      <c r="BJ349" s="18" t="s">
        <v>84</v>
      </c>
      <c r="BK349" s="241">
        <f>ROUND(I349*H349,2)</f>
        <v>0</v>
      </c>
      <c r="BL349" s="18" t="s">
        <v>357</v>
      </c>
      <c r="BM349" s="240" t="s">
        <v>2128</v>
      </c>
    </row>
    <row r="350" s="2" customFormat="1">
      <c r="A350" s="39"/>
      <c r="B350" s="40"/>
      <c r="C350" s="41"/>
      <c r="D350" s="242" t="s">
        <v>359</v>
      </c>
      <c r="E350" s="41"/>
      <c r="F350" s="243" t="s">
        <v>9116</v>
      </c>
      <c r="G350" s="41"/>
      <c r="H350" s="41"/>
      <c r="I350" s="244"/>
      <c r="J350" s="41"/>
      <c r="K350" s="41"/>
      <c r="L350" s="45"/>
      <c r="M350" s="245"/>
      <c r="N350" s="246"/>
      <c r="O350" s="92"/>
      <c r="P350" s="92"/>
      <c r="Q350" s="92"/>
      <c r="R350" s="92"/>
      <c r="S350" s="92"/>
      <c r="T350" s="93"/>
      <c r="U350" s="39"/>
      <c r="V350" s="39"/>
      <c r="W350" s="39"/>
      <c r="X350" s="39"/>
      <c r="Y350" s="39"/>
      <c r="Z350" s="39"/>
      <c r="AA350" s="39"/>
      <c r="AB350" s="39"/>
      <c r="AC350" s="39"/>
      <c r="AD350" s="39"/>
      <c r="AE350" s="39"/>
      <c r="AT350" s="18" t="s">
        <v>359</v>
      </c>
      <c r="AU350" s="18" t="s">
        <v>86</v>
      </c>
    </row>
    <row r="351" s="12" customFormat="1" ht="22.8" customHeight="1">
      <c r="A351" s="12"/>
      <c r="B351" s="213"/>
      <c r="C351" s="214"/>
      <c r="D351" s="215" t="s">
        <v>75</v>
      </c>
      <c r="E351" s="227" t="s">
        <v>9118</v>
      </c>
      <c r="F351" s="227" t="s">
        <v>9119</v>
      </c>
      <c r="G351" s="214"/>
      <c r="H351" s="214"/>
      <c r="I351" s="217"/>
      <c r="J351" s="228">
        <f>BK351</f>
        <v>0</v>
      </c>
      <c r="K351" s="214"/>
      <c r="L351" s="219"/>
      <c r="M351" s="220"/>
      <c r="N351" s="221"/>
      <c r="O351" s="221"/>
      <c r="P351" s="222">
        <f>SUM(P352:P353)</f>
        <v>0</v>
      </c>
      <c r="Q351" s="221"/>
      <c r="R351" s="222">
        <f>SUM(R352:R353)</f>
        <v>0</v>
      </c>
      <c r="S351" s="221"/>
      <c r="T351" s="223">
        <f>SUM(T352:T353)</f>
        <v>0</v>
      </c>
      <c r="U351" s="12"/>
      <c r="V351" s="12"/>
      <c r="W351" s="12"/>
      <c r="X351" s="12"/>
      <c r="Y351" s="12"/>
      <c r="Z351" s="12"/>
      <c r="AA351" s="12"/>
      <c r="AB351" s="12"/>
      <c r="AC351" s="12"/>
      <c r="AD351" s="12"/>
      <c r="AE351" s="12"/>
      <c r="AR351" s="224" t="s">
        <v>389</v>
      </c>
      <c r="AT351" s="225" t="s">
        <v>75</v>
      </c>
      <c r="AU351" s="225" t="s">
        <v>84</v>
      </c>
      <c r="AY351" s="224" t="s">
        <v>350</v>
      </c>
      <c r="BK351" s="226">
        <f>SUM(BK352:BK353)</f>
        <v>0</v>
      </c>
    </row>
    <row r="352" s="2" customFormat="1" ht="16.5" customHeight="1">
      <c r="A352" s="39"/>
      <c r="B352" s="40"/>
      <c r="C352" s="229" t="s">
        <v>943</v>
      </c>
      <c r="D352" s="229" t="s">
        <v>352</v>
      </c>
      <c r="E352" s="230" t="s">
        <v>9120</v>
      </c>
      <c r="F352" s="231" t="s">
        <v>9121</v>
      </c>
      <c r="G352" s="232" t="s">
        <v>5017</v>
      </c>
      <c r="H352" s="233">
        <v>1</v>
      </c>
      <c r="I352" s="234"/>
      <c r="J352" s="235">
        <f>ROUND(I352*H352,2)</f>
        <v>0</v>
      </c>
      <c r="K352" s="231" t="s">
        <v>385</v>
      </c>
      <c r="L352" s="45"/>
      <c r="M352" s="236" t="s">
        <v>1</v>
      </c>
      <c r="N352" s="237" t="s">
        <v>41</v>
      </c>
      <c r="O352" s="92"/>
      <c r="P352" s="238">
        <f>O352*H352</f>
        <v>0</v>
      </c>
      <c r="Q352" s="238">
        <v>0</v>
      </c>
      <c r="R352" s="238">
        <f>Q352*H352</f>
        <v>0</v>
      </c>
      <c r="S352" s="238">
        <v>0</v>
      </c>
      <c r="T352" s="239">
        <f>S352*H352</f>
        <v>0</v>
      </c>
      <c r="U352" s="39"/>
      <c r="V352" s="39"/>
      <c r="W352" s="39"/>
      <c r="X352" s="39"/>
      <c r="Y352" s="39"/>
      <c r="Z352" s="39"/>
      <c r="AA352" s="39"/>
      <c r="AB352" s="39"/>
      <c r="AC352" s="39"/>
      <c r="AD352" s="39"/>
      <c r="AE352" s="39"/>
      <c r="AR352" s="240" t="s">
        <v>357</v>
      </c>
      <c r="AT352" s="240" t="s">
        <v>352</v>
      </c>
      <c r="AU352" s="240" t="s">
        <v>86</v>
      </c>
      <c r="AY352" s="18" t="s">
        <v>350</v>
      </c>
      <c r="BE352" s="241">
        <f>IF(N352="základní",J352,0)</f>
        <v>0</v>
      </c>
      <c r="BF352" s="241">
        <f>IF(N352="snížená",J352,0)</f>
        <v>0</v>
      </c>
      <c r="BG352" s="241">
        <f>IF(N352="zákl. přenesená",J352,0)</f>
        <v>0</v>
      </c>
      <c r="BH352" s="241">
        <f>IF(N352="sníž. přenesená",J352,0)</f>
        <v>0</v>
      </c>
      <c r="BI352" s="241">
        <f>IF(N352="nulová",J352,0)</f>
        <v>0</v>
      </c>
      <c r="BJ352" s="18" t="s">
        <v>84</v>
      </c>
      <c r="BK352" s="241">
        <f>ROUND(I352*H352,2)</f>
        <v>0</v>
      </c>
      <c r="BL352" s="18" t="s">
        <v>357</v>
      </c>
      <c r="BM352" s="240" t="s">
        <v>2152</v>
      </c>
    </row>
    <row r="353" s="2" customFormat="1">
      <c r="A353" s="39"/>
      <c r="B353" s="40"/>
      <c r="C353" s="41"/>
      <c r="D353" s="242" t="s">
        <v>359</v>
      </c>
      <c r="E353" s="41"/>
      <c r="F353" s="243" t="s">
        <v>9121</v>
      </c>
      <c r="G353" s="41"/>
      <c r="H353" s="41"/>
      <c r="I353" s="244"/>
      <c r="J353" s="41"/>
      <c r="K353" s="41"/>
      <c r="L353" s="45"/>
      <c r="M353" s="245"/>
      <c r="N353" s="246"/>
      <c r="O353" s="92"/>
      <c r="P353" s="92"/>
      <c r="Q353" s="92"/>
      <c r="R353" s="92"/>
      <c r="S353" s="92"/>
      <c r="T353" s="93"/>
      <c r="U353" s="39"/>
      <c r="V353" s="39"/>
      <c r="W353" s="39"/>
      <c r="X353" s="39"/>
      <c r="Y353" s="39"/>
      <c r="Z353" s="39"/>
      <c r="AA353" s="39"/>
      <c r="AB353" s="39"/>
      <c r="AC353" s="39"/>
      <c r="AD353" s="39"/>
      <c r="AE353" s="39"/>
      <c r="AT353" s="18" t="s">
        <v>359</v>
      </c>
      <c r="AU353" s="18" t="s">
        <v>86</v>
      </c>
    </row>
    <row r="354" s="12" customFormat="1" ht="22.8" customHeight="1">
      <c r="A354" s="12"/>
      <c r="B354" s="213"/>
      <c r="C354" s="214"/>
      <c r="D354" s="215" t="s">
        <v>75</v>
      </c>
      <c r="E354" s="227" t="s">
        <v>9122</v>
      </c>
      <c r="F354" s="227" t="s">
        <v>9123</v>
      </c>
      <c r="G354" s="214"/>
      <c r="H354" s="214"/>
      <c r="I354" s="217"/>
      <c r="J354" s="228">
        <f>BK354</f>
        <v>0</v>
      </c>
      <c r="K354" s="214"/>
      <c r="L354" s="219"/>
      <c r="M354" s="220"/>
      <c r="N354" s="221"/>
      <c r="O354" s="221"/>
      <c r="P354" s="222">
        <f>SUM(P355:P356)</f>
        <v>0</v>
      </c>
      <c r="Q354" s="221"/>
      <c r="R354" s="222">
        <f>SUM(R355:R356)</f>
        <v>0</v>
      </c>
      <c r="S354" s="221"/>
      <c r="T354" s="223">
        <f>SUM(T355:T356)</f>
        <v>0</v>
      </c>
      <c r="U354" s="12"/>
      <c r="V354" s="12"/>
      <c r="W354" s="12"/>
      <c r="X354" s="12"/>
      <c r="Y354" s="12"/>
      <c r="Z354" s="12"/>
      <c r="AA354" s="12"/>
      <c r="AB354" s="12"/>
      <c r="AC354" s="12"/>
      <c r="AD354" s="12"/>
      <c r="AE354" s="12"/>
      <c r="AR354" s="224" t="s">
        <v>389</v>
      </c>
      <c r="AT354" s="225" t="s">
        <v>75</v>
      </c>
      <c r="AU354" s="225" t="s">
        <v>84</v>
      </c>
      <c r="AY354" s="224" t="s">
        <v>350</v>
      </c>
      <c r="BK354" s="226">
        <f>SUM(BK355:BK356)</f>
        <v>0</v>
      </c>
    </row>
    <row r="355" s="2" customFormat="1" ht="16.5" customHeight="1">
      <c r="A355" s="39"/>
      <c r="B355" s="40"/>
      <c r="C355" s="229" t="s">
        <v>950</v>
      </c>
      <c r="D355" s="229" t="s">
        <v>352</v>
      </c>
      <c r="E355" s="230" t="s">
        <v>9244</v>
      </c>
      <c r="F355" s="231" t="s">
        <v>9123</v>
      </c>
      <c r="G355" s="232" t="s">
        <v>5017</v>
      </c>
      <c r="H355" s="233">
        <v>1</v>
      </c>
      <c r="I355" s="234"/>
      <c r="J355" s="235">
        <f>ROUND(I355*H355,2)</f>
        <v>0</v>
      </c>
      <c r="K355" s="231" t="s">
        <v>385</v>
      </c>
      <c r="L355" s="45"/>
      <c r="M355" s="236" t="s">
        <v>1</v>
      </c>
      <c r="N355" s="237" t="s">
        <v>41</v>
      </c>
      <c r="O355" s="92"/>
      <c r="P355" s="238">
        <f>O355*H355</f>
        <v>0</v>
      </c>
      <c r="Q355" s="238">
        <v>0</v>
      </c>
      <c r="R355" s="238">
        <f>Q355*H355</f>
        <v>0</v>
      </c>
      <c r="S355" s="238">
        <v>0</v>
      </c>
      <c r="T355" s="239">
        <f>S355*H355</f>
        <v>0</v>
      </c>
      <c r="U355" s="39"/>
      <c r="V355" s="39"/>
      <c r="W355" s="39"/>
      <c r="X355" s="39"/>
      <c r="Y355" s="39"/>
      <c r="Z355" s="39"/>
      <c r="AA355" s="39"/>
      <c r="AB355" s="39"/>
      <c r="AC355" s="39"/>
      <c r="AD355" s="39"/>
      <c r="AE355" s="39"/>
      <c r="AR355" s="240" t="s">
        <v>357</v>
      </c>
      <c r="AT355" s="240" t="s">
        <v>352</v>
      </c>
      <c r="AU355" s="240" t="s">
        <v>86</v>
      </c>
      <c r="AY355" s="18" t="s">
        <v>350</v>
      </c>
      <c r="BE355" s="241">
        <f>IF(N355="základní",J355,0)</f>
        <v>0</v>
      </c>
      <c r="BF355" s="241">
        <f>IF(N355="snížená",J355,0)</f>
        <v>0</v>
      </c>
      <c r="BG355" s="241">
        <f>IF(N355="zákl. přenesená",J355,0)</f>
        <v>0</v>
      </c>
      <c r="BH355" s="241">
        <f>IF(N355="sníž. přenesená",J355,0)</f>
        <v>0</v>
      </c>
      <c r="BI355" s="241">
        <f>IF(N355="nulová",J355,0)</f>
        <v>0</v>
      </c>
      <c r="BJ355" s="18" t="s">
        <v>84</v>
      </c>
      <c r="BK355" s="241">
        <f>ROUND(I355*H355,2)</f>
        <v>0</v>
      </c>
      <c r="BL355" s="18" t="s">
        <v>357</v>
      </c>
      <c r="BM355" s="240" t="s">
        <v>2195</v>
      </c>
    </row>
    <row r="356" s="2" customFormat="1">
      <c r="A356" s="39"/>
      <c r="B356" s="40"/>
      <c r="C356" s="41"/>
      <c r="D356" s="242" t="s">
        <v>359</v>
      </c>
      <c r="E356" s="41"/>
      <c r="F356" s="243" t="s">
        <v>9123</v>
      </c>
      <c r="G356" s="41"/>
      <c r="H356" s="41"/>
      <c r="I356" s="244"/>
      <c r="J356" s="41"/>
      <c r="K356" s="41"/>
      <c r="L356" s="45"/>
      <c r="M356" s="305"/>
      <c r="N356" s="306"/>
      <c r="O356" s="307"/>
      <c r="P356" s="307"/>
      <c r="Q356" s="307"/>
      <c r="R356" s="307"/>
      <c r="S356" s="307"/>
      <c r="T356" s="308"/>
      <c r="U356" s="39"/>
      <c r="V356" s="39"/>
      <c r="W356" s="39"/>
      <c r="X356" s="39"/>
      <c r="Y356" s="39"/>
      <c r="Z356" s="39"/>
      <c r="AA356" s="39"/>
      <c r="AB356" s="39"/>
      <c r="AC356" s="39"/>
      <c r="AD356" s="39"/>
      <c r="AE356" s="39"/>
      <c r="AT356" s="18" t="s">
        <v>359</v>
      </c>
      <c r="AU356" s="18" t="s">
        <v>86</v>
      </c>
    </row>
    <row r="357" s="2" customFormat="1" ht="6.96" customHeight="1">
      <c r="A357" s="39"/>
      <c r="B357" s="67"/>
      <c r="C357" s="68"/>
      <c r="D357" s="68"/>
      <c r="E357" s="68"/>
      <c r="F357" s="68"/>
      <c r="G357" s="68"/>
      <c r="H357" s="68"/>
      <c r="I357" s="68"/>
      <c r="J357" s="68"/>
      <c r="K357" s="68"/>
      <c r="L357" s="45"/>
      <c r="M357" s="39"/>
      <c r="O357" s="39"/>
      <c r="P357" s="39"/>
      <c r="Q357" s="39"/>
      <c r="R357" s="39"/>
      <c r="S357" s="39"/>
      <c r="T357" s="39"/>
      <c r="U357" s="39"/>
      <c r="V357" s="39"/>
      <c r="W357" s="39"/>
      <c r="X357" s="39"/>
      <c r="Y357" s="39"/>
      <c r="Z357" s="39"/>
      <c r="AA357" s="39"/>
      <c r="AB357" s="39"/>
      <c r="AC357" s="39"/>
      <c r="AD357" s="39"/>
      <c r="AE357" s="39"/>
    </row>
  </sheetData>
  <sheetProtection sheet="1" autoFilter="0" formatColumns="0" formatRows="0" objects="1" scenarios="1" spinCount="100000" saltValue="iEl31CEaXs0XldDHOsBKuPusCRM5WhYd4AZocBNBNPKeDr2KZlo8pZVwMFZJwgWk7ReTZTNcIjvOkgUN+bkU+w==" hashValue="6KMZiJmpEBSXMOJwom09yUzHMv/VS2FPumO/YOCqi7DJ67jSsonQOFR9Vsdi76GXa7KqVydyM/CEY+we4bnCDQ==" algorithmName="SHA-512" password="CC35"/>
  <autoFilter ref="C135:K356"/>
  <mergeCells count="12">
    <mergeCell ref="E7:H7"/>
    <mergeCell ref="E9:H9"/>
    <mergeCell ref="E11:H11"/>
    <mergeCell ref="E20:H20"/>
    <mergeCell ref="E29:H29"/>
    <mergeCell ref="E85:H85"/>
    <mergeCell ref="E87:H87"/>
    <mergeCell ref="E89:H89"/>
    <mergeCell ref="E124:H124"/>
    <mergeCell ref="E126:H126"/>
    <mergeCell ref="E128:H12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128</v>
      </c>
    </row>
    <row r="3" s="1" customFormat="1" ht="6.96" customHeight="1">
      <c r="B3" s="148"/>
      <c r="C3" s="149"/>
      <c r="D3" s="149"/>
      <c r="E3" s="149"/>
      <c r="F3" s="149"/>
      <c r="G3" s="149"/>
      <c r="H3" s="149"/>
      <c r="I3" s="149"/>
      <c r="J3" s="149"/>
      <c r="K3" s="149"/>
      <c r="L3" s="21"/>
      <c r="AT3" s="18" t="s">
        <v>86</v>
      </c>
    </row>
    <row r="4" s="1" customFormat="1" ht="24.96" customHeight="1">
      <c r="B4" s="21"/>
      <c r="D4" s="150" t="s">
        <v>142</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Rekonstrukce Kounicova domu, Berkova ul. č.p. 100, Česká Lípa</v>
      </c>
      <c r="F7" s="152"/>
      <c r="G7" s="152"/>
      <c r="H7" s="152"/>
      <c r="L7" s="21"/>
    </row>
    <row r="8" s="1" customFormat="1" ht="12" customHeight="1">
      <c r="B8" s="21"/>
      <c r="D8" s="152" t="s">
        <v>151</v>
      </c>
      <c r="L8" s="21"/>
    </row>
    <row r="9" s="2" customFormat="1" ht="16.5" customHeight="1">
      <c r="A9" s="39"/>
      <c r="B9" s="45"/>
      <c r="C9" s="39"/>
      <c r="D9" s="39"/>
      <c r="E9" s="153" t="s">
        <v>8716</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4914</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4" t="s">
        <v>9245</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20</v>
      </c>
      <c r="E14" s="39"/>
      <c r="F14" s="142" t="s">
        <v>21</v>
      </c>
      <c r="G14" s="39"/>
      <c r="H14" s="39"/>
      <c r="I14" s="152" t="s">
        <v>22</v>
      </c>
      <c r="J14" s="155" t="str">
        <f>'Rekapitulace stavby'!AN8</f>
        <v>5. 12. 2022</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24</v>
      </c>
      <c r="E16" s="39"/>
      <c r="F16" s="39"/>
      <c r="G16" s="39"/>
      <c r="H16" s="39"/>
      <c r="I16" s="152"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2"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28</v>
      </c>
      <c r="E19" s="39"/>
      <c r="F19" s="39"/>
      <c r="G19" s="39"/>
      <c r="H19" s="39"/>
      <c r="I19" s="152"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30</v>
      </c>
      <c r="E22" s="39"/>
      <c r="F22" s="39"/>
      <c r="G22" s="39"/>
      <c r="H22" s="39"/>
      <c r="I22" s="152"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2"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33</v>
      </c>
      <c r="E25" s="39"/>
      <c r="F25" s="39"/>
      <c r="G25" s="39"/>
      <c r="H25" s="39"/>
      <c r="I25" s="152" t="s">
        <v>25</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8718</v>
      </c>
      <c r="F26" s="39"/>
      <c r="G26" s="39"/>
      <c r="H26" s="39"/>
      <c r="I26" s="152" t="s">
        <v>27</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6"/>
      <c r="B29" s="157"/>
      <c r="C29" s="156"/>
      <c r="D29" s="156"/>
      <c r="E29" s="158" t="s">
        <v>1</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row>
    <row r="32" s="2" customFormat="1" ht="25.44" customHeight="1">
      <c r="A32" s="39"/>
      <c r="B32" s="45"/>
      <c r="C32" s="39"/>
      <c r="D32" s="162" t="s">
        <v>36</v>
      </c>
      <c r="E32" s="39"/>
      <c r="F32" s="39"/>
      <c r="G32" s="39"/>
      <c r="H32" s="39"/>
      <c r="I32" s="39"/>
      <c r="J32" s="163">
        <f>ROUND(J137, 2)</f>
        <v>0</v>
      </c>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14.4" customHeight="1">
      <c r="A34" s="39"/>
      <c r="B34" s="45"/>
      <c r="C34" s="39"/>
      <c r="D34" s="39"/>
      <c r="E34" s="39"/>
      <c r="F34" s="164" t="s">
        <v>38</v>
      </c>
      <c r="G34" s="39"/>
      <c r="H34" s="39"/>
      <c r="I34" s="164" t="s">
        <v>37</v>
      </c>
      <c r="J34" s="164" t="s">
        <v>39</v>
      </c>
      <c r="K34" s="39"/>
      <c r="L34" s="64"/>
      <c r="S34" s="39"/>
      <c r="T34" s="39"/>
      <c r="U34" s="39"/>
      <c r="V34" s="39"/>
      <c r="W34" s="39"/>
      <c r="X34" s="39"/>
      <c r="Y34" s="39"/>
      <c r="Z34" s="39"/>
      <c r="AA34" s="39"/>
      <c r="AB34" s="39"/>
      <c r="AC34" s="39"/>
      <c r="AD34" s="39"/>
      <c r="AE34" s="39"/>
    </row>
    <row r="35" s="2" customFormat="1" ht="14.4" customHeight="1">
      <c r="A35" s="39"/>
      <c r="B35" s="45"/>
      <c r="C35" s="39"/>
      <c r="D35" s="165" t="s">
        <v>40</v>
      </c>
      <c r="E35" s="152" t="s">
        <v>41</v>
      </c>
      <c r="F35" s="166">
        <f>ROUND((SUM(BE137:BE475)),  2)</f>
        <v>0</v>
      </c>
      <c r="G35" s="39"/>
      <c r="H35" s="39"/>
      <c r="I35" s="167">
        <v>0.20999999999999999</v>
      </c>
      <c r="J35" s="166">
        <f>ROUND(((SUM(BE137:BE475))*I35),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42</v>
      </c>
      <c r="F36" s="166">
        <f>ROUND((SUM(BF137:BF475)),  2)</f>
        <v>0</v>
      </c>
      <c r="G36" s="39"/>
      <c r="H36" s="39"/>
      <c r="I36" s="167">
        <v>0.14999999999999999</v>
      </c>
      <c r="J36" s="166">
        <f>ROUND(((SUM(BF137:BF475))*I36),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43</v>
      </c>
      <c r="F37" s="166">
        <f>ROUND((SUM(BG137:BG475)),  2)</f>
        <v>0</v>
      </c>
      <c r="G37" s="39"/>
      <c r="H37" s="39"/>
      <c r="I37" s="167">
        <v>0.20999999999999999</v>
      </c>
      <c r="J37" s="166">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44</v>
      </c>
      <c r="F38" s="166">
        <f>ROUND((SUM(BH137:BH475)),  2)</f>
        <v>0</v>
      </c>
      <c r="G38" s="39"/>
      <c r="H38" s="39"/>
      <c r="I38" s="167">
        <v>0.14999999999999999</v>
      </c>
      <c r="J38" s="166">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6">
        <f>ROUND((SUM(BI137:BI475)),  2)</f>
        <v>0</v>
      </c>
      <c r="G39" s="39"/>
      <c r="H39" s="39"/>
      <c r="I39" s="167">
        <v>0</v>
      </c>
      <c r="J39" s="166">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8"/>
      <c r="D41" s="169" t="s">
        <v>46</v>
      </c>
      <c r="E41" s="170"/>
      <c r="F41" s="170"/>
      <c r="G41" s="171" t="s">
        <v>47</v>
      </c>
      <c r="H41" s="172" t="s">
        <v>48</v>
      </c>
      <c r="I41" s="170"/>
      <c r="J41" s="173">
        <f>SUM(J32:J39)</f>
        <v>0</v>
      </c>
      <c r="K41" s="174"/>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49</v>
      </c>
      <c r="E50" s="176"/>
      <c r="F50" s="176"/>
      <c r="G50" s="175" t="s">
        <v>50</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51</v>
      </c>
      <c r="E61" s="178"/>
      <c r="F61" s="179" t="s">
        <v>52</v>
      </c>
      <c r="G61" s="177" t="s">
        <v>51</v>
      </c>
      <c r="H61" s="178"/>
      <c r="I61" s="178"/>
      <c r="J61" s="180" t="s">
        <v>52</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53</v>
      </c>
      <c r="E65" s="181"/>
      <c r="F65" s="181"/>
      <c r="G65" s="175" t="s">
        <v>54</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51</v>
      </c>
      <c r="E76" s="178"/>
      <c r="F76" s="179" t="s">
        <v>52</v>
      </c>
      <c r="G76" s="177" t="s">
        <v>51</v>
      </c>
      <c r="H76" s="178"/>
      <c r="I76" s="178"/>
      <c r="J76" s="180" t="s">
        <v>52</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299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Rekonstrukce Kounicova domu, Berkova ul. č.p. 100, Česká Lípa</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151</v>
      </c>
      <c r="D86" s="23"/>
      <c r="E86" s="23"/>
      <c r="F86" s="23"/>
      <c r="G86" s="23"/>
      <c r="H86" s="23"/>
      <c r="I86" s="23"/>
      <c r="J86" s="23"/>
      <c r="K86" s="23"/>
      <c r="L86" s="21"/>
    </row>
    <row r="87" s="2" customFormat="1" ht="16.5" customHeight="1">
      <c r="A87" s="39"/>
      <c r="B87" s="40"/>
      <c r="C87" s="41"/>
      <c r="D87" s="41"/>
      <c r="E87" s="186" t="s">
        <v>8716</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4914</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D.1.4.1b - Přípojka kanalizace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Berkova ul. č.p. 100</v>
      </c>
      <c r="G91" s="41"/>
      <c r="H91" s="41"/>
      <c r="I91" s="33" t="s">
        <v>22</v>
      </c>
      <c r="J91" s="80" t="str">
        <f>IF(J14="","",J14)</f>
        <v>5. 12. 2022</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Město Česká Lípa</v>
      </c>
      <c r="G93" s="41"/>
      <c r="H93" s="41"/>
      <c r="I93" s="33" t="s">
        <v>30</v>
      </c>
      <c r="J93" s="37" t="str">
        <f>E23</f>
        <v>DigiTry Art Technologies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Beránek</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7" t="s">
        <v>314</v>
      </c>
      <c r="D96" s="188"/>
      <c r="E96" s="188"/>
      <c r="F96" s="188"/>
      <c r="G96" s="188"/>
      <c r="H96" s="188"/>
      <c r="I96" s="188"/>
      <c r="J96" s="189" t="s">
        <v>315</v>
      </c>
      <c r="K96" s="188"/>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0" t="s">
        <v>316</v>
      </c>
      <c r="D98" s="41"/>
      <c r="E98" s="41"/>
      <c r="F98" s="41"/>
      <c r="G98" s="41"/>
      <c r="H98" s="41"/>
      <c r="I98" s="41"/>
      <c r="J98" s="111">
        <f>J137</f>
        <v>0</v>
      </c>
      <c r="K98" s="41"/>
      <c r="L98" s="64"/>
      <c r="S98" s="39"/>
      <c r="T98" s="39"/>
      <c r="U98" s="39"/>
      <c r="V98" s="39"/>
      <c r="W98" s="39"/>
      <c r="X98" s="39"/>
      <c r="Y98" s="39"/>
      <c r="Z98" s="39"/>
      <c r="AA98" s="39"/>
      <c r="AB98" s="39"/>
      <c r="AC98" s="39"/>
      <c r="AD98" s="39"/>
      <c r="AE98" s="39"/>
      <c r="AU98" s="18" t="s">
        <v>317</v>
      </c>
    </row>
    <row r="99" s="9" customFormat="1" ht="24.96" customHeight="1">
      <c r="A99" s="9"/>
      <c r="B99" s="191"/>
      <c r="C99" s="192"/>
      <c r="D99" s="193" t="s">
        <v>318</v>
      </c>
      <c r="E99" s="194"/>
      <c r="F99" s="194"/>
      <c r="G99" s="194"/>
      <c r="H99" s="194"/>
      <c r="I99" s="194"/>
      <c r="J99" s="195">
        <f>J138</f>
        <v>0</v>
      </c>
      <c r="K99" s="192"/>
      <c r="L99" s="196"/>
      <c r="S99" s="9"/>
      <c r="T99" s="9"/>
      <c r="U99" s="9"/>
      <c r="V99" s="9"/>
      <c r="W99" s="9"/>
      <c r="X99" s="9"/>
      <c r="Y99" s="9"/>
      <c r="Z99" s="9"/>
      <c r="AA99" s="9"/>
      <c r="AB99" s="9"/>
      <c r="AC99" s="9"/>
      <c r="AD99" s="9"/>
      <c r="AE99" s="9"/>
    </row>
    <row r="100" s="10" customFormat="1" ht="19.92" customHeight="1">
      <c r="A100" s="10"/>
      <c r="B100" s="197"/>
      <c r="C100" s="134"/>
      <c r="D100" s="198" t="s">
        <v>319</v>
      </c>
      <c r="E100" s="199"/>
      <c r="F100" s="199"/>
      <c r="G100" s="199"/>
      <c r="H100" s="199"/>
      <c r="I100" s="199"/>
      <c r="J100" s="200">
        <f>J139</f>
        <v>0</v>
      </c>
      <c r="K100" s="134"/>
      <c r="L100" s="201"/>
      <c r="S100" s="10"/>
      <c r="T100" s="10"/>
      <c r="U100" s="10"/>
      <c r="V100" s="10"/>
      <c r="W100" s="10"/>
      <c r="X100" s="10"/>
      <c r="Y100" s="10"/>
      <c r="Z100" s="10"/>
      <c r="AA100" s="10"/>
      <c r="AB100" s="10"/>
      <c r="AC100" s="10"/>
      <c r="AD100" s="10"/>
      <c r="AE100" s="10"/>
    </row>
    <row r="101" s="10" customFormat="1" ht="19.92" customHeight="1">
      <c r="A101" s="10"/>
      <c r="B101" s="197"/>
      <c r="C101" s="134"/>
      <c r="D101" s="198" t="s">
        <v>1277</v>
      </c>
      <c r="E101" s="199"/>
      <c r="F101" s="199"/>
      <c r="G101" s="199"/>
      <c r="H101" s="199"/>
      <c r="I101" s="199"/>
      <c r="J101" s="200">
        <f>J213</f>
        <v>0</v>
      </c>
      <c r="K101" s="134"/>
      <c r="L101" s="201"/>
      <c r="S101" s="10"/>
      <c r="T101" s="10"/>
      <c r="U101" s="10"/>
      <c r="V101" s="10"/>
      <c r="W101" s="10"/>
      <c r="X101" s="10"/>
      <c r="Y101" s="10"/>
      <c r="Z101" s="10"/>
      <c r="AA101" s="10"/>
      <c r="AB101" s="10"/>
      <c r="AC101" s="10"/>
      <c r="AD101" s="10"/>
      <c r="AE101" s="10"/>
    </row>
    <row r="102" s="10" customFormat="1" ht="19.92" customHeight="1">
      <c r="A102" s="10"/>
      <c r="B102" s="197"/>
      <c r="C102" s="134"/>
      <c r="D102" s="198" t="s">
        <v>1280</v>
      </c>
      <c r="E102" s="199"/>
      <c r="F102" s="199"/>
      <c r="G102" s="199"/>
      <c r="H102" s="199"/>
      <c r="I102" s="199"/>
      <c r="J102" s="200">
        <f>J221</f>
        <v>0</v>
      </c>
      <c r="K102" s="134"/>
      <c r="L102" s="201"/>
      <c r="S102" s="10"/>
      <c r="T102" s="10"/>
      <c r="U102" s="10"/>
      <c r="V102" s="10"/>
      <c r="W102" s="10"/>
      <c r="X102" s="10"/>
      <c r="Y102" s="10"/>
      <c r="Z102" s="10"/>
      <c r="AA102" s="10"/>
      <c r="AB102" s="10"/>
      <c r="AC102" s="10"/>
      <c r="AD102" s="10"/>
      <c r="AE102" s="10"/>
    </row>
    <row r="103" s="10" customFormat="1" ht="19.92" customHeight="1">
      <c r="A103" s="10"/>
      <c r="B103" s="197"/>
      <c r="C103" s="134"/>
      <c r="D103" s="198" t="s">
        <v>1283</v>
      </c>
      <c r="E103" s="199"/>
      <c r="F103" s="199"/>
      <c r="G103" s="199"/>
      <c r="H103" s="199"/>
      <c r="I103" s="199"/>
      <c r="J103" s="200">
        <f>J229</f>
        <v>0</v>
      </c>
      <c r="K103" s="134"/>
      <c r="L103" s="201"/>
      <c r="S103" s="10"/>
      <c r="T103" s="10"/>
      <c r="U103" s="10"/>
      <c r="V103" s="10"/>
      <c r="W103" s="10"/>
      <c r="X103" s="10"/>
      <c r="Y103" s="10"/>
      <c r="Z103" s="10"/>
      <c r="AA103" s="10"/>
      <c r="AB103" s="10"/>
      <c r="AC103" s="10"/>
      <c r="AD103" s="10"/>
      <c r="AE103" s="10"/>
    </row>
    <row r="104" s="10" customFormat="1" ht="19.92" customHeight="1">
      <c r="A104" s="10"/>
      <c r="B104" s="197"/>
      <c r="C104" s="134"/>
      <c r="D104" s="198" t="s">
        <v>320</v>
      </c>
      <c r="E104" s="199"/>
      <c r="F104" s="199"/>
      <c r="G104" s="199"/>
      <c r="H104" s="199"/>
      <c r="I104" s="199"/>
      <c r="J104" s="200">
        <f>J246</f>
        <v>0</v>
      </c>
      <c r="K104" s="134"/>
      <c r="L104" s="201"/>
      <c r="S104" s="10"/>
      <c r="T104" s="10"/>
      <c r="U104" s="10"/>
      <c r="V104" s="10"/>
      <c r="W104" s="10"/>
      <c r="X104" s="10"/>
      <c r="Y104" s="10"/>
      <c r="Z104" s="10"/>
      <c r="AA104" s="10"/>
      <c r="AB104" s="10"/>
      <c r="AC104" s="10"/>
      <c r="AD104" s="10"/>
      <c r="AE104" s="10"/>
    </row>
    <row r="105" s="10" customFormat="1" ht="19.92" customHeight="1">
      <c r="A105" s="10"/>
      <c r="B105" s="197"/>
      <c r="C105" s="134"/>
      <c r="D105" s="198" t="s">
        <v>321</v>
      </c>
      <c r="E105" s="199"/>
      <c r="F105" s="199"/>
      <c r="G105" s="199"/>
      <c r="H105" s="199"/>
      <c r="I105" s="199"/>
      <c r="J105" s="200">
        <f>J394</f>
        <v>0</v>
      </c>
      <c r="K105" s="134"/>
      <c r="L105" s="201"/>
      <c r="S105" s="10"/>
      <c r="T105" s="10"/>
      <c r="U105" s="10"/>
      <c r="V105" s="10"/>
      <c r="W105" s="10"/>
      <c r="X105" s="10"/>
      <c r="Y105" s="10"/>
      <c r="Z105" s="10"/>
      <c r="AA105" s="10"/>
      <c r="AB105" s="10"/>
      <c r="AC105" s="10"/>
      <c r="AD105" s="10"/>
      <c r="AE105" s="10"/>
    </row>
    <row r="106" s="10" customFormat="1" ht="19.92" customHeight="1">
      <c r="A106" s="10"/>
      <c r="B106" s="197"/>
      <c r="C106" s="134"/>
      <c r="D106" s="198" t="s">
        <v>322</v>
      </c>
      <c r="E106" s="199"/>
      <c r="F106" s="199"/>
      <c r="G106" s="199"/>
      <c r="H106" s="199"/>
      <c r="I106" s="199"/>
      <c r="J106" s="200">
        <f>J405</f>
        <v>0</v>
      </c>
      <c r="K106" s="134"/>
      <c r="L106" s="201"/>
      <c r="S106" s="10"/>
      <c r="T106" s="10"/>
      <c r="U106" s="10"/>
      <c r="V106" s="10"/>
      <c r="W106" s="10"/>
      <c r="X106" s="10"/>
      <c r="Y106" s="10"/>
      <c r="Z106" s="10"/>
      <c r="AA106" s="10"/>
      <c r="AB106" s="10"/>
      <c r="AC106" s="10"/>
      <c r="AD106" s="10"/>
      <c r="AE106" s="10"/>
    </row>
    <row r="107" s="10" customFormat="1" ht="19.92" customHeight="1">
      <c r="A107" s="10"/>
      <c r="B107" s="197"/>
      <c r="C107" s="134"/>
      <c r="D107" s="198" t="s">
        <v>323</v>
      </c>
      <c r="E107" s="199"/>
      <c r="F107" s="199"/>
      <c r="G107" s="199"/>
      <c r="H107" s="199"/>
      <c r="I107" s="199"/>
      <c r="J107" s="200">
        <f>J422</f>
        <v>0</v>
      </c>
      <c r="K107" s="134"/>
      <c r="L107" s="201"/>
      <c r="S107" s="10"/>
      <c r="T107" s="10"/>
      <c r="U107" s="10"/>
      <c r="V107" s="10"/>
      <c r="W107" s="10"/>
      <c r="X107" s="10"/>
      <c r="Y107" s="10"/>
      <c r="Z107" s="10"/>
      <c r="AA107" s="10"/>
      <c r="AB107" s="10"/>
      <c r="AC107" s="10"/>
      <c r="AD107" s="10"/>
      <c r="AE107" s="10"/>
    </row>
    <row r="108" s="9" customFormat="1" ht="24.96" customHeight="1">
      <c r="A108" s="9"/>
      <c r="B108" s="191"/>
      <c r="C108" s="192"/>
      <c r="D108" s="193" t="s">
        <v>324</v>
      </c>
      <c r="E108" s="194"/>
      <c r="F108" s="194"/>
      <c r="G108" s="194"/>
      <c r="H108" s="194"/>
      <c r="I108" s="194"/>
      <c r="J108" s="195">
        <f>J427</f>
        <v>0</v>
      </c>
      <c r="K108" s="192"/>
      <c r="L108" s="196"/>
      <c r="S108" s="9"/>
      <c r="T108" s="9"/>
      <c r="U108" s="9"/>
      <c r="V108" s="9"/>
      <c r="W108" s="9"/>
      <c r="X108" s="9"/>
      <c r="Y108" s="9"/>
      <c r="Z108" s="9"/>
      <c r="AA108" s="9"/>
      <c r="AB108" s="9"/>
      <c r="AC108" s="9"/>
      <c r="AD108" s="9"/>
      <c r="AE108" s="9"/>
    </row>
    <row r="109" s="10" customFormat="1" ht="19.92" customHeight="1">
      <c r="A109" s="10"/>
      <c r="B109" s="197"/>
      <c r="C109" s="134"/>
      <c r="D109" s="198" t="s">
        <v>8719</v>
      </c>
      <c r="E109" s="199"/>
      <c r="F109" s="199"/>
      <c r="G109" s="199"/>
      <c r="H109" s="199"/>
      <c r="I109" s="199"/>
      <c r="J109" s="200">
        <f>J428</f>
        <v>0</v>
      </c>
      <c r="K109" s="134"/>
      <c r="L109" s="201"/>
      <c r="S109" s="10"/>
      <c r="T109" s="10"/>
      <c r="U109" s="10"/>
      <c r="V109" s="10"/>
      <c r="W109" s="10"/>
      <c r="X109" s="10"/>
      <c r="Y109" s="10"/>
      <c r="Z109" s="10"/>
      <c r="AA109" s="10"/>
      <c r="AB109" s="10"/>
      <c r="AC109" s="10"/>
      <c r="AD109" s="10"/>
      <c r="AE109" s="10"/>
    </row>
    <row r="110" s="10" customFormat="1" ht="19.92" customHeight="1">
      <c r="A110" s="10"/>
      <c r="B110" s="197"/>
      <c r="C110" s="134"/>
      <c r="D110" s="198" t="s">
        <v>8721</v>
      </c>
      <c r="E110" s="199"/>
      <c r="F110" s="199"/>
      <c r="G110" s="199"/>
      <c r="H110" s="199"/>
      <c r="I110" s="199"/>
      <c r="J110" s="200">
        <f>J441</f>
        <v>0</v>
      </c>
      <c r="K110" s="134"/>
      <c r="L110" s="201"/>
      <c r="S110" s="10"/>
      <c r="T110" s="10"/>
      <c r="U110" s="10"/>
      <c r="V110" s="10"/>
      <c r="W110" s="10"/>
      <c r="X110" s="10"/>
      <c r="Y110" s="10"/>
      <c r="Z110" s="10"/>
      <c r="AA110" s="10"/>
      <c r="AB110" s="10"/>
      <c r="AC110" s="10"/>
      <c r="AD110" s="10"/>
      <c r="AE110" s="10"/>
    </row>
    <row r="111" s="9" customFormat="1" ht="24.96" customHeight="1">
      <c r="A111" s="9"/>
      <c r="B111" s="191"/>
      <c r="C111" s="192"/>
      <c r="D111" s="193" t="s">
        <v>8726</v>
      </c>
      <c r="E111" s="194"/>
      <c r="F111" s="194"/>
      <c r="G111" s="194"/>
      <c r="H111" s="194"/>
      <c r="I111" s="194"/>
      <c r="J111" s="195">
        <f>J455</f>
        <v>0</v>
      </c>
      <c r="K111" s="192"/>
      <c r="L111" s="196"/>
      <c r="S111" s="9"/>
      <c r="T111" s="9"/>
      <c r="U111" s="9"/>
      <c r="V111" s="9"/>
      <c r="W111" s="9"/>
      <c r="X111" s="9"/>
      <c r="Y111" s="9"/>
      <c r="Z111" s="9"/>
      <c r="AA111" s="9"/>
      <c r="AB111" s="9"/>
      <c r="AC111" s="9"/>
      <c r="AD111" s="9"/>
      <c r="AE111" s="9"/>
    </row>
    <row r="112" s="10" customFormat="1" ht="19.92" customHeight="1">
      <c r="A112" s="10"/>
      <c r="B112" s="197"/>
      <c r="C112" s="134"/>
      <c r="D112" s="198" t="s">
        <v>8727</v>
      </c>
      <c r="E112" s="199"/>
      <c r="F112" s="199"/>
      <c r="G112" s="199"/>
      <c r="H112" s="199"/>
      <c r="I112" s="199"/>
      <c r="J112" s="200">
        <f>J456</f>
        <v>0</v>
      </c>
      <c r="K112" s="134"/>
      <c r="L112" s="201"/>
      <c r="S112" s="10"/>
      <c r="T112" s="10"/>
      <c r="U112" s="10"/>
      <c r="V112" s="10"/>
      <c r="W112" s="10"/>
      <c r="X112" s="10"/>
      <c r="Y112" s="10"/>
      <c r="Z112" s="10"/>
      <c r="AA112" s="10"/>
      <c r="AB112" s="10"/>
      <c r="AC112" s="10"/>
      <c r="AD112" s="10"/>
      <c r="AE112" s="10"/>
    </row>
    <row r="113" s="10" customFormat="1" ht="19.92" customHeight="1">
      <c r="A113" s="10"/>
      <c r="B113" s="197"/>
      <c r="C113" s="134"/>
      <c r="D113" s="198" t="s">
        <v>8728</v>
      </c>
      <c r="E113" s="199"/>
      <c r="F113" s="199"/>
      <c r="G113" s="199"/>
      <c r="H113" s="199"/>
      <c r="I113" s="199"/>
      <c r="J113" s="200">
        <f>J467</f>
        <v>0</v>
      </c>
      <c r="K113" s="134"/>
      <c r="L113" s="201"/>
      <c r="S113" s="10"/>
      <c r="T113" s="10"/>
      <c r="U113" s="10"/>
      <c r="V113" s="10"/>
      <c r="W113" s="10"/>
      <c r="X113" s="10"/>
      <c r="Y113" s="10"/>
      <c r="Z113" s="10"/>
      <c r="AA113" s="10"/>
      <c r="AB113" s="10"/>
      <c r="AC113" s="10"/>
      <c r="AD113" s="10"/>
      <c r="AE113" s="10"/>
    </row>
    <row r="114" s="10" customFormat="1" ht="19.92" customHeight="1">
      <c r="A114" s="10"/>
      <c r="B114" s="197"/>
      <c r="C114" s="134"/>
      <c r="D114" s="198" t="s">
        <v>8729</v>
      </c>
      <c r="E114" s="199"/>
      <c r="F114" s="199"/>
      <c r="G114" s="199"/>
      <c r="H114" s="199"/>
      <c r="I114" s="199"/>
      <c r="J114" s="200">
        <f>J470</f>
        <v>0</v>
      </c>
      <c r="K114" s="134"/>
      <c r="L114" s="201"/>
      <c r="S114" s="10"/>
      <c r="T114" s="10"/>
      <c r="U114" s="10"/>
      <c r="V114" s="10"/>
      <c r="W114" s="10"/>
      <c r="X114" s="10"/>
      <c r="Y114" s="10"/>
      <c r="Z114" s="10"/>
      <c r="AA114" s="10"/>
      <c r="AB114" s="10"/>
      <c r="AC114" s="10"/>
      <c r="AD114" s="10"/>
      <c r="AE114" s="10"/>
    </row>
    <row r="115" s="10" customFormat="1" ht="19.92" customHeight="1">
      <c r="A115" s="10"/>
      <c r="B115" s="197"/>
      <c r="C115" s="134"/>
      <c r="D115" s="198" t="s">
        <v>8730</v>
      </c>
      <c r="E115" s="199"/>
      <c r="F115" s="199"/>
      <c r="G115" s="199"/>
      <c r="H115" s="199"/>
      <c r="I115" s="199"/>
      <c r="J115" s="200">
        <f>J473</f>
        <v>0</v>
      </c>
      <c r="K115" s="134"/>
      <c r="L115" s="201"/>
      <c r="S115" s="10"/>
      <c r="T115" s="10"/>
      <c r="U115" s="10"/>
      <c r="V115" s="10"/>
      <c r="W115" s="10"/>
      <c r="X115" s="10"/>
      <c r="Y115" s="10"/>
      <c r="Z115" s="10"/>
      <c r="AA115" s="10"/>
      <c r="AB115" s="10"/>
      <c r="AC115" s="10"/>
      <c r="AD115" s="10"/>
      <c r="AE115" s="10"/>
    </row>
    <row r="116" s="2" customFormat="1" ht="21.84"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67"/>
      <c r="C117" s="68"/>
      <c r="D117" s="68"/>
      <c r="E117" s="68"/>
      <c r="F117" s="68"/>
      <c r="G117" s="68"/>
      <c r="H117" s="68"/>
      <c r="I117" s="68"/>
      <c r="J117" s="68"/>
      <c r="K117" s="68"/>
      <c r="L117" s="64"/>
      <c r="S117" s="39"/>
      <c r="T117" s="39"/>
      <c r="U117" s="39"/>
      <c r="V117" s="39"/>
      <c r="W117" s="39"/>
      <c r="X117" s="39"/>
      <c r="Y117" s="39"/>
      <c r="Z117" s="39"/>
      <c r="AA117" s="39"/>
      <c r="AB117" s="39"/>
      <c r="AC117" s="39"/>
      <c r="AD117" s="39"/>
      <c r="AE117" s="39"/>
    </row>
    <row r="121" s="2" customFormat="1" ht="6.96" customHeight="1">
      <c r="A121" s="39"/>
      <c r="B121" s="69"/>
      <c r="C121" s="70"/>
      <c r="D121" s="70"/>
      <c r="E121" s="70"/>
      <c r="F121" s="70"/>
      <c r="G121" s="70"/>
      <c r="H121" s="70"/>
      <c r="I121" s="70"/>
      <c r="J121" s="70"/>
      <c r="K121" s="70"/>
      <c r="L121" s="64"/>
      <c r="S121" s="39"/>
      <c r="T121" s="39"/>
      <c r="U121" s="39"/>
      <c r="V121" s="39"/>
      <c r="W121" s="39"/>
      <c r="X121" s="39"/>
      <c r="Y121" s="39"/>
      <c r="Z121" s="39"/>
      <c r="AA121" s="39"/>
      <c r="AB121" s="39"/>
      <c r="AC121" s="39"/>
      <c r="AD121" s="39"/>
      <c r="AE121" s="39"/>
    </row>
    <row r="122" s="2" customFormat="1" ht="24.96" customHeight="1">
      <c r="A122" s="39"/>
      <c r="B122" s="40"/>
      <c r="C122" s="24" t="s">
        <v>335</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16</v>
      </c>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6.5" customHeight="1">
      <c r="A125" s="39"/>
      <c r="B125" s="40"/>
      <c r="C125" s="41"/>
      <c r="D125" s="41"/>
      <c r="E125" s="186" t="str">
        <f>E7</f>
        <v>Rekonstrukce Kounicova domu, Berkova ul. č.p. 100, Česká Lípa</v>
      </c>
      <c r="F125" s="33"/>
      <c r="G125" s="33"/>
      <c r="H125" s="33"/>
      <c r="I125" s="41"/>
      <c r="J125" s="41"/>
      <c r="K125" s="41"/>
      <c r="L125" s="64"/>
      <c r="S125" s="39"/>
      <c r="T125" s="39"/>
      <c r="U125" s="39"/>
      <c r="V125" s="39"/>
      <c r="W125" s="39"/>
      <c r="X125" s="39"/>
      <c r="Y125" s="39"/>
      <c r="Z125" s="39"/>
      <c r="AA125" s="39"/>
      <c r="AB125" s="39"/>
      <c r="AC125" s="39"/>
      <c r="AD125" s="39"/>
      <c r="AE125" s="39"/>
    </row>
    <row r="126" s="1" customFormat="1" ht="12" customHeight="1">
      <c r="B126" s="22"/>
      <c r="C126" s="33" t="s">
        <v>151</v>
      </c>
      <c r="D126" s="23"/>
      <c r="E126" s="23"/>
      <c r="F126" s="23"/>
      <c r="G126" s="23"/>
      <c r="H126" s="23"/>
      <c r="I126" s="23"/>
      <c r="J126" s="23"/>
      <c r="K126" s="23"/>
      <c r="L126" s="21"/>
    </row>
    <row r="127" s="2" customFormat="1" ht="16.5" customHeight="1">
      <c r="A127" s="39"/>
      <c r="B127" s="40"/>
      <c r="C127" s="41"/>
      <c r="D127" s="41"/>
      <c r="E127" s="186" t="s">
        <v>8716</v>
      </c>
      <c r="F127" s="41"/>
      <c r="G127" s="41"/>
      <c r="H127" s="41"/>
      <c r="I127" s="41"/>
      <c r="J127" s="41"/>
      <c r="K127" s="41"/>
      <c r="L127" s="64"/>
      <c r="S127" s="39"/>
      <c r="T127" s="39"/>
      <c r="U127" s="39"/>
      <c r="V127" s="39"/>
      <c r="W127" s="39"/>
      <c r="X127" s="39"/>
      <c r="Y127" s="39"/>
      <c r="Z127" s="39"/>
      <c r="AA127" s="39"/>
      <c r="AB127" s="39"/>
      <c r="AC127" s="39"/>
      <c r="AD127" s="39"/>
      <c r="AE127" s="39"/>
    </row>
    <row r="128" s="2" customFormat="1" ht="12" customHeight="1">
      <c r="A128" s="39"/>
      <c r="B128" s="40"/>
      <c r="C128" s="33" t="s">
        <v>4914</v>
      </c>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16.5" customHeight="1">
      <c r="A129" s="39"/>
      <c r="B129" s="40"/>
      <c r="C129" s="41"/>
      <c r="D129" s="41"/>
      <c r="E129" s="77" t="str">
        <f>E11</f>
        <v>D.1.4.1b - Přípojka kanalizace</v>
      </c>
      <c r="F129" s="41"/>
      <c r="G129" s="41"/>
      <c r="H129" s="41"/>
      <c r="I129" s="41"/>
      <c r="J129" s="41"/>
      <c r="K129" s="41"/>
      <c r="L129" s="64"/>
      <c r="S129" s="39"/>
      <c r="T129" s="39"/>
      <c r="U129" s="39"/>
      <c r="V129" s="39"/>
      <c r="W129" s="39"/>
      <c r="X129" s="39"/>
      <c r="Y129" s="39"/>
      <c r="Z129" s="39"/>
      <c r="AA129" s="39"/>
      <c r="AB129" s="39"/>
      <c r="AC129" s="39"/>
      <c r="AD129" s="39"/>
      <c r="AE129" s="39"/>
    </row>
    <row r="130" s="2" customFormat="1" ht="6.96"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2" customFormat="1" ht="12" customHeight="1">
      <c r="A131" s="39"/>
      <c r="B131" s="40"/>
      <c r="C131" s="33" t="s">
        <v>20</v>
      </c>
      <c r="D131" s="41"/>
      <c r="E131" s="41"/>
      <c r="F131" s="28" t="str">
        <f>F14</f>
        <v>Berkova ul. č.p. 100</v>
      </c>
      <c r="G131" s="41"/>
      <c r="H131" s="41"/>
      <c r="I131" s="33" t="s">
        <v>22</v>
      </c>
      <c r="J131" s="80" t="str">
        <f>IF(J14="","",J14)</f>
        <v>5. 12. 2022</v>
      </c>
      <c r="K131" s="41"/>
      <c r="L131" s="64"/>
      <c r="S131" s="39"/>
      <c r="T131" s="39"/>
      <c r="U131" s="39"/>
      <c r="V131" s="39"/>
      <c r="W131" s="39"/>
      <c r="X131" s="39"/>
      <c r="Y131" s="39"/>
      <c r="Z131" s="39"/>
      <c r="AA131" s="39"/>
      <c r="AB131" s="39"/>
      <c r="AC131" s="39"/>
      <c r="AD131" s="39"/>
      <c r="AE131" s="39"/>
    </row>
    <row r="132" s="2" customFormat="1" ht="6.96" customHeight="1">
      <c r="A132" s="39"/>
      <c r="B132" s="40"/>
      <c r="C132" s="41"/>
      <c r="D132" s="41"/>
      <c r="E132" s="41"/>
      <c r="F132" s="41"/>
      <c r="G132" s="41"/>
      <c r="H132" s="41"/>
      <c r="I132" s="41"/>
      <c r="J132" s="41"/>
      <c r="K132" s="41"/>
      <c r="L132" s="64"/>
      <c r="S132" s="39"/>
      <c r="T132" s="39"/>
      <c r="U132" s="39"/>
      <c r="V132" s="39"/>
      <c r="W132" s="39"/>
      <c r="X132" s="39"/>
      <c r="Y132" s="39"/>
      <c r="Z132" s="39"/>
      <c r="AA132" s="39"/>
      <c r="AB132" s="39"/>
      <c r="AC132" s="39"/>
      <c r="AD132" s="39"/>
      <c r="AE132" s="39"/>
    </row>
    <row r="133" s="2" customFormat="1" ht="25.65" customHeight="1">
      <c r="A133" s="39"/>
      <c r="B133" s="40"/>
      <c r="C133" s="33" t="s">
        <v>24</v>
      </c>
      <c r="D133" s="41"/>
      <c r="E133" s="41"/>
      <c r="F133" s="28" t="str">
        <f>E17</f>
        <v>Město Česká Lípa</v>
      </c>
      <c r="G133" s="41"/>
      <c r="H133" s="41"/>
      <c r="I133" s="33" t="s">
        <v>30</v>
      </c>
      <c r="J133" s="37" t="str">
        <f>E23</f>
        <v>DigiTry Art Technologies s.r.o.</v>
      </c>
      <c r="K133" s="41"/>
      <c r="L133" s="64"/>
      <c r="S133" s="39"/>
      <c r="T133" s="39"/>
      <c r="U133" s="39"/>
      <c r="V133" s="39"/>
      <c r="W133" s="39"/>
      <c r="X133" s="39"/>
      <c r="Y133" s="39"/>
      <c r="Z133" s="39"/>
      <c r="AA133" s="39"/>
      <c r="AB133" s="39"/>
      <c r="AC133" s="39"/>
      <c r="AD133" s="39"/>
      <c r="AE133" s="39"/>
    </row>
    <row r="134" s="2" customFormat="1" ht="15.15" customHeight="1">
      <c r="A134" s="39"/>
      <c r="B134" s="40"/>
      <c r="C134" s="33" t="s">
        <v>28</v>
      </c>
      <c r="D134" s="41"/>
      <c r="E134" s="41"/>
      <c r="F134" s="28" t="str">
        <f>IF(E20="","",E20)</f>
        <v>Vyplň údaj</v>
      </c>
      <c r="G134" s="41"/>
      <c r="H134" s="41"/>
      <c r="I134" s="33" t="s">
        <v>33</v>
      </c>
      <c r="J134" s="37" t="str">
        <f>E26</f>
        <v>Beránek</v>
      </c>
      <c r="K134" s="41"/>
      <c r="L134" s="64"/>
      <c r="S134" s="39"/>
      <c r="T134" s="39"/>
      <c r="U134" s="39"/>
      <c r="V134" s="39"/>
      <c r="W134" s="39"/>
      <c r="X134" s="39"/>
      <c r="Y134" s="39"/>
      <c r="Z134" s="39"/>
      <c r="AA134" s="39"/>
      <c r="AB134" s="39"/>
      <c r="AC134" s="39"/>
      <c r="AD134" s="39"/>
      <c r="AE134" s="39"/>
    </row>
    <row r="135" s="2" customFormat="1" ht="10.32" customHeight="1">
      <c r="A135" s="39"/>
      <c r="B135" s="40"/>
      <c r="C135" s="41"/>
      <c r="D135" s="41"/>
      <c r="E135" s="41"/>
      <c r="F135" s="41"/>
      <c r="G135" s="41"/>
      <c r="H135" s="41"/>
      <c r="I135" s="41"/>
      <c r="J135" s="41"/>
      <c r="K135" s="41"/>
      <c r="L135" s="64"/>
      <c r="S135" s="39"/>
      <c r="T135" s="39"/>
      <c r="U135" s="39"/>
      <c r="V135" s="39"/>
      <c r="W135" s="39"/>
      <c r="X135" s="39"/>
      <c r="Y135" s="39"/>
      <c r="Z135" s="39"/>
      <c r="AA135" s="39"/>
      <c r="AB135" s="39"/>
      <c r="AC135" s="39"/>
      <c r="AD135" s="39"/>
      <c r="AE135" s="39"/>
    </row>
    <row r="136" s="11" customFormat="1" ht="29.28" customHeight="1">
      <c r="A136" s="202"/>
      <c r="B136" s="203"/>
      <c r="C136" s="204" t="s">
        <v>336</v>
      </c>
      <c r="D136" s="205" t="s">
        <v>61</v>
      </c>
      <c r="E136" s="205" t="s">
        <v>57</v>
      </c>
      <c r="F136" s="205" t="s">
        <v>58</v>
      </c>
      <c r="G136" s="205" t="s">
        <v>337</v>
      </c>
      <c r="H136" s="205" t="s">
        <v>338</v>
      </c>
      <c r="I136" s="205" t="s">
        <v>339</v>
      </c>
      <c r="J136" s="205" t="s">
        <v>315</v>
      </c>
      <c r="K136" s="206" t="s">
        <v>340</v>
      </c>
      <c r="L136" s="207"/>
      <c r="M136" s="101" t="s">
        <v>1</v>
      </c>
      <c r="N136" s="102" t="s">
        <v>40</v>
      </c>
      <c r="O136" s="102" t="s">
        <v>341</v>
      </c>
      <c r="P136" s="102" t="s">
        <v>342</v>
      </c>
      <c r="Q136" s="102" t="s">
        <v>343</v>
      </c>
      <c r="R136" s="102" t="s">
        <v>344</v>
      </c>
      <c r="S136" s="102" t="s">
        <v>345</v>
      </c>
      <c r="T136" s="103" t="s">
        <v>346</v>
      </c>
      <c r="U136" s="202"/>
      <c r="V136" s="202"/>
      <c r="W136" s="202"/>
      <c r="X136" s="202"/>
      <c r="Y136" s="202"/>
      <c r="Z136" s="202"/>
      <c r="AA136" s="202"/>
      <c r="AB136" s="202"/>
      <c r="AC136" s="202"/>
      <c r="AD136" s="202"/>
      <c r="AE136" s="202"/>
    </row>
    <row r="137" s="2" customFormat="1" ht="22.8" customHeight="1">
      <c r="A137" s="39"/>
      <c r="B137" s="40"/>
      <c r="C137" s="108" t="s">
        <v>347</v>
      </c>
      <c r="D137" s="41"/>
      <c r="E137" s="41"/>
      <c r="F137" s="41"/>
      <c r="G137" s="41"/>
      <c r="H137" s="41"/>
      <c r="I137" s="41"/>
      <c r="J137" s="208">
        <f>BK137</f>
        <v>0</v>
      </c>
      <c r="K137" s="41"/>
      <c r="L137" s="45"/>
      <c r="M137" s="104"/>
      <c r="N137" s="209"/>
      <c r="O137" s="105"/>
      <c r="P137" s="210">
        <f>P138+P427+P455</f>
        <v>0</v>
      </c>
      <c r="Q137" s="105"/>
      <c r="R137" s="210">
        <f>R138+R427+R455</f>
        <v>0</v>
      </c>
      <c r="S137" s="105"/>
      <c r="T137" s="211">
        <f>T138+T427+T455</f>
        <v>0</v>
      </c>
      <c r="U137" s="39"/>
      <c r="V137" s="39"/>
      <c r="W137" s="39"/>
      <c r="X137" s="39"/>
      <c r="Y137" s="39"/>
      <c r="Z137" s="39"/>
      <c r="AA137" s="39"/>
      <c r="AB137" s="39"/>
      <c r="AC137" s="39"/>
      <c r="AD137" s="39"/>
      <c r="AE137" s="39"/>
      <c r="AT137" s="18" t="s">
        <v>75</v>
      </c>
      <c r="AU137" s="18" t="s">
        <v>317</v>
      </c>
      <c r="BK137" s="212">
        <f>BK138+BK427+BK455</f>
        <v>0</v>
      </c>
    </row>
    <row r="138" s="12" customFormat="1" ht="25.92" customHeight="1">
      <c r="A138" s="12"/>
      <c r="B138" s="213"/>
      <c r="C138" s="214"/>
      <c r="D138" s="215" t="s">
        <v>75</v>
      </c>
      <c r="E138" s="216" t="s">
        <v>348</v>
      </c>
      <c r="F138" s="216" t="s">
        <v>349</v>
      </c>
      <c r="G138" s="214"/>
      <c r="H138" s="214"/>
      <c r="I138" s="217"/>
      <c r="J138" s="218">
        <f>BK138</f>
        <v>0</v>
      </c>
      <c r="K138" s="214"/>
      <c r="L138" s="219"/>
      <c r="M138" s="220"/>
      <c r="N138" s="221"/>
      <c r="O138" s="221"/>
      <c r="P138" s="222">
        <f>P139+P213+P221+P229+P246+P394+P405+P422</f>
        <v>0</v>
      </c>
      <c r="Q138" s="221"/>
      <c r="R138" s="222">
        <f>R139+R213+R221+R229+R246+R394+R405+R422</f>
        <v>0</v>
      </c>
      <c r="S138" s="221"/>
      <c r="T138" s="223">
        <f>T139+T213+T221+T229+T246+T394+T405+T422</f>
        <v>0</v>
      </c>
      <c r="U138" s="12"/>
      <c r="V138" s="12"/>
      <c r="W138" s="12"/>
      <c r="X138" s="12"/>
      <c r="Y138" s="12"/>
      <c r="Z138" s="12"/>
      <c r="AA138" s="12"/>
      <c r="AB138" s="12"/>
      <c r="AC138" s="12"/>
      <c r="AD138" s="12"/>
      <c r="AE138" s="12"/>
      <c r="AR138" s="224" t="s">
        <v>84</v>
      </c>
      <c r="AT138" s="225" t="s">
        <v>75</v>
      </c>
      <c r="AU138" s="225" t="s">
        <v>76</v>
      </c>
      <c r="AY138" s="224" t="s">
        <v>350</v>
      </c>
      <c r="BK138" s="226">
        <f>BK139+BK213+BK221+BK229+BK246+BK394+BK405+BK422</f>
        <v>0</v>
      </c>
    </row>
    <row r="139" s="12" customFormat="1" ht="22.8" customHeight="1">
      <c r="A139" s="12"/>
      <c r="B139" s="213"/>
      <c r="C139" s="214"/>
      <c r="D139" s="215" t="s">
        <v>75</v>
      </c>
      <c r="E139" s="227" t="s">
        <v>84</v>
      </c>
      <c r="F139" s="227" t="s">
        <v>351</v>
      </c>
      <c r="G139" s="214"/>
      <c r="H139" s="214"/>
      <c r="I139" s="217"/>
      <c r="J139" s="228">
        <f>BK139</f>
        <v>0</v>
      </c>
      <c r="K139" s="214"/>
      <c r="L139" s="219"/>
      <c r="M139" s="220"/>
      <c r="N139" s="221"/>
      <c r="O139" s="221"/>
      <c r="P139" s="222">
        <f>SUM(P140:P212)</f>
        <v>0</v>
      </c>
      <c r="Q139" s="221"/>
      <c r="R139" s="222">
        <f>SUM(R140:R212)</f>
        <v>0</v>
      </c>
      <c r="S139" s="221"/>
      <c r="T139" s="223">
        <f>SUM(T140:T212)</f>
        <v>0</v>
      </c>
      <c r="U139" s="12"/>
      <c r="V139" s="12"/>
      <c r="W139" s="12"/>
      <c r="X139" s="12"/>
      <c r="Y139" s="12"/>
      <c r="Z139" s="12"/>
      <c r="AA139" s="12"/>
      <c r="AB139" s="12"/>
      <c r="AC139" s="12"/>
      <c r="AD139" s="12"/>
      <c r="AE139" s="12"/>
      <c r="AR139" s="224" t="s">
        <v>84</v>
      </c>
      <c r="AT139" s="225" t="s">
        <v>75</v>
      </c>
      <c r="AU139" s="225" t="s">
        <v>84</v>
      </c>
      <c r="AY139" s="224" t="s">
        <v>350</v>
      </c>
      <c r="BK139" s="226">
        <f>SUM(BK140:BK212)</f>
        <v>0</v>
      </c>
    </row>
    <row r="140" s="2" customFormat="1" ht="66.75" customHeight="1">
      <c r="A140" s="39"/>
      <c r="B140" s="40"/>
      <c r="C140" s="229" t="s">
        <v>84</v>
      </c>
      <c r="D140" s="229" t="s">
        <v>352</v>
      </c>
      <c r="E140" s="230" t="s">
        <v>9127</v>
      </c>
      <c r="F140" s="231" t="s">
        <v>9128</v>
      </c>
      <c r="G140" s="232" t="s">
        <v>355</v>
      </c>
      <c r="H140" s="233">
        <v>50</v>
      </c>
      <c r="I140" s="234"/>
      <c r="J140" s="235">
        <f>ROUND(I140*H140,2)</f>
        <v>0</v>
      </c>
      <c r="K140" s="231" t="s">
        <v>385</v>
      </c>
      <c r="L140" s="45"/>
      <c r="M140" s="236" t="s">
        <v>1</v>
      </c>
      <c r="N140" s="237" t="s">
        <v>41</v>
      </c>
      <c r="O140" s="92"/>
      <c r="P140" s="238">
        <f>O140*H140</f>
        <v>0</v>
      </c>
      <c r="Q140" s="238">
        <v>0</v>
      </c>
      <c r="R140" s="238">
        <f>Q140*H140</f>
        <v>0</v>
      </c>
      <c r="S140" s="238">
        <v>0</v>
      </c>
      <c r="T140" s="239">
        <f>S140*H140</f>
        <v>0</v>
      </c>
      <c r="U140" s="39"/>
      <c r="V140" s="39"/>
      <c r="W140" s="39"/>
      <c r="X140" s="39"/>
      <c r="Y140" s="39"/>
      <c r="Z140" s="39"/>
      <c r="AA140" s="39"/>
      <c r="AB140" s="39"/>
      <c r="AC140" s="39"/>
      <c r="AD140" s="39"/>
      <c r="AE140" s="39"/>
      <c r="AR140" s="240" t="s">
        <v>357</v>
      </c>
      <c r="AT140" s="240" t="s">
        <v>352</v>
      </c>
      <c r="AU140" s="240" t="s">
        <v>86</v>
      </c>
      <c r="AY140" s="18" t="s">
        <v>350</v>
      </c>
      <c r="BE140" s="241">
        <f>IF(N140="základní",J140,0)</f>
        <v>0</v>
      </c>
      <c r="BF140" s="241">
        <f>IF(N140="snížená",J140,0)</f>
        <v>0</v>
      </c>
      <c r="BG140" s="241">
        <f>IF(N140="zákl. přenesená",J140,0)</f>
        <v>0</v>
      </c>
      <c r="BH140" s="241">
        <f>IF(N140="sníž. přenesená",J140,0)</f>
        <v>0</v>
      </c>
      <c r="BI140" s="241">
        <f>IF(N140="nulová",J140,0)</f>
        <v>0</v>
      </c>
      <c r="BJ140" s="18" t="s">
        <v>84</v>
      </c>
      <c r="BK140" s="241">
        <f>ROUND(I140*H140,2)</f>
        <v>0</v>
      </c>
      <c r="BL140" s="18" t="s">
        <v>357</v>
      </c>
      <c r="BM140" s="240" t="s">
        <v>86</v>
      </c>
    </row>
    <row r="141" s="2" customFormat="1">
      <c r="A141" s="39"/>
      <c r="B141" s="40"/>
      <c r="C141" s="41"/>
      <c r="D141" s="242" t="s">
        <v>359</v>
      </c>
      <c r="E141" s="41"/>
      <c r="F141" s="243" t="s">
        <v>9128</v>
      </c>
      <c r="G141" s="41"/>
      <c r="H141" s="41"/>
      <c r="I141" s="244"/>
      <c r="J141" s="41"/>
      <c r="K141" s="41"/>
      <c r="L141" s="45"/>
      <c r="M141" s="245"/>
      <c r="N141" s="246"/>
      <c r="O141" s="92"/>
      <c r="P141" s="92"/>
      <c r="Q141" s="92"/>
      <c r="R141" s="92"/>
      <c r="S141" s="92"/>
      <c r="T141" s="93"/>
      <c r="U141" s="39"/>
      <c r="V141" s="39"/>
      <c r="W141" s="39"/>
      <c r="X141" s="39"/>
      <c r="Y141" s="39"/>
      <c r="Z141" s="39"/>
      <c r="AA141" s="39"/>
      <c r="AB141" s="39"/>
      <c r="AC141" s="39"/>
      <c r="AD141" s="39"/>
      <c r="AE141" s="39"/>
      <c r="AT141" s="18" t="s">
        <v>359</v>
      </c>
      <c r="AU141" s="18" t="s">
        <v>86</v>
      </c>
    </row>
    <row r="142" s="15" customFormat="1">
      <c r="A142" s="15"/>
      <c r="B142" s="269"/>
      <c r="C142" s="270"/>
      <c r="D142" s="242" t="s">
        <v>361</v>
      </c>
      <c r="E142" s="271" t="s">
        <v>1</v>
      </c>
      <c r="F142" s="272" t="s">
        <v>9129</v>
      </c>
      <c r="G142" s="270"/>
      <c r="H142" s="271" t="s">
        <v>1</v>
      </c>
      <c r="I142" s="273"/>
      <c r="J142" s="270"/>
      <c r="K142" s="270"/>
      <c r="L142" s="274"/>
      <c r="M142" s="275"/>
      <c r="N142" s="276"/>
      <c r="O142" s="276"/>
      <c r="P142" s="276"/>
      <c r="Q142" s="276"/>
      <c r="R142" s="276"/>
      <c r="S142" s="276"/>
      <c r="T142" s="277"/>
      <c r="U142" s="15"/>
      <c r="V142" s="15"/>
      <c r="W142" s="15"/>
      <c r="X142" s="15"/>
      <c r="Y142" s="15"/>
      <c r="Z142" s="15"/>
      <c r="AA142" s="15"/>
      <c r="AB142" s="15"/>
      <c r="AC142" s="15"/>
      <c r="AD142" s="15"/>
      <c r="AE142" s="15"/>
      <c r="AT142" s="278" t="s">
        <v>361</v>
      </c>
      <c r="AU142" s="278" t="s">
        <v>86</v>
      </c>
      <c r="AV142" s="15" t="s">
        <v>84</v>
      </c>
      <c r="AW142" s="15" t="s">
        <v>32</v>
      </c>
      <c r="AX142" s="15" t="s">
        <v>76</v>
      </c>
      <c r="AY142" s="278" t="s">
        <v>350</v>
      </c>
    </row>
    <row r="143" s="13" customFormat="1">
      <c r="A143" s="13"/>
      <c r="B143" s="247"/>
      <c r="C143" s="248"/>
      <c r="D143" s="242" t="s">
        <v>361</v>
      </c>
      <c r="E143" s="249" t="s">
        <v>1</v>
      </c>
      <c r="F143" s="250" t="s">
        <v>8900</v>
      </c>
      <c r="G143" s="248"/>
      <c r="H143" s="251">
        <v>50</v>
      </c>
      <c r="I143" s="252"/>
      <c r="J143" s="248"/>
      <c r="K143" s="248"/>
      <c r="L143" s="253"/>
      <c r="M143" s="254"/>
      <c r="N143" s="255"/>
      <c r="O143" s="255"/>
      <c r="P143" s="255"/>
      <c r="Q143" s="255"/>
      <c r="R143" s="255"/>
      <c r="S143" s="255"/>
      <c r="T143" s="256"/>
      <c r="U143" s="13"/>
      <c r="V143" s="13"/>
      <c r="W143" s="13"/>
      <c r="X143" s="13"/>
      <c r="Y143" s="13"/>
      <c r="Z143" s="13"/>
      <c r="AA143" s="13"/>
      <c r="AB143" s="13"/>
      <c r="AC143" s="13"/>
      <c r="AD143" s="13"/>
      <c r="AE143" s="13"/>
      <c r="AT143" s="257" t="s">
        <v>361</v>
      </c>
      <c r="AU143" s="257" t="s">
        <v>86</v>
      </c>
      <c r="AV143" s="13" t="s">
        <v>86</v>
      </c>
      <c r="AW143" s="13" t="s">
        <v>32</v>
      </c>
      <c r="AX143" s="13" t="s">
        <v>76</v>
      </c>
      <c r="AY143" s="257" t="s">
        <v>350</v>
      </c>
    </row>
    <row r="144" s="14" customFormat="1">
      <c r="A144" s="14"/>
      <c r="B144" s="258"/>
      <c r="C144" s="259"/>
      <c r="D144" s="242" t="s">
        <v>361</v>
      </c>
      <c r="E144" s="260" t="s">
        <v>1</v>
      </c>
      <c r="F144" s="261" t="s">
        <v>364</v>
      </c>
      <c r="G144" s="259"/>
      <c r="H144" s="262">
        <v>50</v>
      </c>
      <c r="I144" s="263"/>
      <c r="J144" s="259"/>
      <c r="K144" s="259"/>
      <c r="L144" s="264"/>
      <c r="M144" s="265"/>
      <c r="N144" s="266"/>
      <c r="O144" s="266"/>
      <c r="P144" s="266"/>
      <c r="Q144" s="266"/>
      <c r="R144" s="266"/>
      <c r="S144" s="266"/>
      <c r="T144" s="267"/>
      <c r="U144" s="14"/>
      <c r="V144" s="14"/>
      <c r="W144" s="14"/>
      <c r="X144" s="14"/>
      <c r="Y144" s="14"/>
      <c r="Z144" s="14"/>
      <c r="AA144" s="14"/>
      <c r="AB144" s="14"/>
      <c r="AC144" s="14"/>
      <c r="AD144" s="14"/>
      <c r="AE144" s="14"/>
      <c r="AT144" s="268" t="s">
        <v>361</v>
      </c>
      <c r="AU144" s="268" t="s">
        <v>86</v>
      </c>
      <c r="AV144" s="14" t="s">
        <v>357</v>
      </c>
      <c r="AW144" s="14" t="s">
        <v>32</v>
      </c>
      <c r="AX144" s="14" t="s">
        <v>84</v>
      </c>
      <c r="AY144" s="268" t="s">
        <v>350</v>
      </c>
    </row>
    <row r="145" s="2" customFormat="1" ht="62.7" customHeight="1">
      <c r="A145" s="39"/>
      <c r="B145" s="40"/>
      <c r="C145" s="229" t="s">
        <v>86</v>
      </c>
      <c r="D145" s="229" t="s">
        <v>352</v>
      </c>
      <c r="E145" s="230" t="s">
        <v>9131</v>
      </c>
      <c r="F145" s="231" t="s">
        <v>9132</v>
      </c>
      <c r="G145" s="232" t="s">
        <v>355</v>
      </c>
      <c r="H145" s="233">
        <v>150</v>
      </c>
      <c r="I145" s="234"/>
      <c r="J145" s="235">
        <f>ROUND(I145*H145,2)</f>
        <v>0</v>
      </c>
      <c r="K145" s="231" t="s">
        <v>385</v>
      </c>
      <c r="L145" s="45"/>
      <c r="M145" s="236" t="s">
        <v>1</v>
      </c>
      <c r="N145" s="237" t="s">
        <v>41</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357</v>
      </c>
      <c r="AT145" s="240" t="s">
        <v>352</v>
      </c>
      <c r="AU145" s="240" t="s">
        <v>86</v>
      </c>
      <c r="AY145" s="18" t="s">
        <v>350</v>
      </c>
      <c r="BE145" s="241">
        <f>IF(N145="základní",J145,0)</f>
        <v>0</v>
      </c>
      <c r="BF145" s="241">
        <f>IF(N145="snížená",J145,0)</f>
        <v>0</v>
      </c>
      <c r="BG145" s="241">
        <f>IF(N145="zákl. přenesená",J145,0)</f>
        <v>0</v>
      </c>
      <c r="BH145" s="241">
        <f>IF(N145="sníž. přenesená",J145,0)</f>
        <v>0</v>
      </c>
      <c r="BI145" s="241">
        <f>IF(N145="nulová",J145,0)</f>
        <v>0</v>
      </c>
      <c r="BJ145" s="18" t="s">
        <v>84</v>
      </c>
      <c r="BK145" s="241">
        <f>ROUND(I145*H145,2)</f>
        <v>0</v>
      </c>
      <c r="BL145" s="18" t="s">
        <v>357</v>
      </c>
      <c r="BM145" s="240" t="s">
        <v>357</v>
      </c>
    </row>
    <row r="146" s="2" customFormat="1">
      <c r="A146" s="39"/>
      <c r="B146" s="40"/>
      <c r="C146" s="41"/>
      <c r="D146" s="242" t="s">
        <v>359</v>
      </c>
      <c r="E146" s="41"/>
      <c r="F146" s="243" t="s">
        <v>9132</v>
      </c>
      <c r="G146" s="41"/>
      <c r="H146" s="41"/>
      <c r="I146" s="244"/>
      <c r="J146" s="41"/>
      <c r="K146" s="41"/>
      <c r="L146" s="45"/>
      <c r="M146" s="245"/>
      <c r="N146" s="246"/>
      <c r="O146" s="92"/>
      <c r="P146" s="92"/>
      <c r="Q146" s="92"/>
      <c r="R146" s="92"/>
      <c r="S146" s="92"/>
      <c r="T146" s="93"/>
      <c r="U146" s="39"/>
      <c r="V146" s="39"/>
      <c r="W146" s="39"/>
      <c r="X146" s="39"/>
      <c r="Y146" s="39"/>
      <c r="Z146" s="39"/>
      <c r="AA146" s="39"/>
      <c r="AB146" s="39"/>
      <c r="AC146" s="39"/>
      <c r="AD146" s="39"/>
      <c r="AE146" s="39"/>
      <c r="AT146" s="18" t="s">
        <v>359</v>
      </c>
      <c r="AU146" s="18" t="s">
        <v>86</v>
      </c>
    </row>
    <row r="147" s="2" customFormat="1" ht="62.7" customHeight="1">
      <c r="A147" s="39"/>
      <c r="B147" s="40"/>
      <c r="C147" s="229" t="s">
        <v>371</v>
      </c>
      <c r="D147" s="229" t="s">
        <v>352</v>
      </c>
      <c r="E147" s="230" t="s">
        <v>9246</v>
      </c>
      <c r="F147" s="231" t="s">
        <v>9247</v>
      </c>
      <c r="G147" s="232" t="s">
        <v>355</v>
      </c>
      <c r="H147" s="233">
        <v>100</v>
      </c>
      <c r="I147" s="234"/>
      <c r="J147" s="235">
        <f>ROUND(I147*H147,2)</f>
        <v>0</v>
      </c>
      <c r="K147" s="231" t="s">
        <v>385</v>
      </c>
      <c r="L147" s="45"/>
      <c r="M147" s="236" t="s">
        <v>1</v>
      </c>
      <c r="N147" s="237" t="s">
        <v>41</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357</v>
      </c>
      <c r="AT147" s="240" t="s">
        <v>352</v>
      </c>
      <c r="AU147" s="240" t="s">
        <v>86</v>
      </c>
      <c r="AY147" s="18" t="s">
        <v>350</v>
      </c>
      <c r="BE147" s="241">
        <f>IF(N147="základní",J147,0)</f>
        <v>0</v>
      </c>
      <c r="BF147" s="241">
        <f>IF(N147="snížená",J147,0)</f>
        <v>0</v>
      </c>
      <c r="BG147" s="241">
        <f>IF(N147="zákl. přenesená",J147,0)</f>
        <v>0</v>
      </c>
      <c r="BH147" s="241">
        <f>IF(N147="sníž. přenesená",J147,0)</f>
        <v>0</v>
      </c>
      <c r="BI147" s="241">
        <f>IF(N147="nulová",J147,0)</f>
        <v>0</v>
      </c>
      <c r="BJ147" s="18" t="s">
        <v>84</v>
      </c>
      <c r="BK147" s="241">
        <f>ROUND(I147*H147,2)</f>
        <v>0</v>
      </c>
      <c r="BL147" s="18" t="s">
        <v>357</v>
      </c>
      <c r="BM147" s="240" t="s">
        <v>456</v>
      </c>
    </row>
    <row r="148" s="2" customFormat="1">
      <c r="A148" s="39"/>
      <c r="B148" s="40"/>
      <c r="C148" s="41"/>
      <c r="D148" s="242" t="s">
        <v>359</v>
      </c>
      <c r="E148" s="41"/>
      <c r="F148" s="243" t="s">
        <v>9247</v>
      </c>
      <c r="G148" s="41"/>
      <c r="H148" s="41"/>
      <c r="I148" s="244"/>
      <c r="J148" s="41"/>
      <c r="K148" s="41"/>
      <c r="L148" s="45"/>
      <c r="M148" s="245"/>
      <c r="N148" s="246"/>
      <c r="O148" s="92"/>
      <c r="P148" s="92"/>
      <c r="Q148" s="92"/>
      <c r="R148" s="92"/>
      <c r="S148" s="92"/>
      <c r="T148" s="93"/>
      <c r="U148" s="39"/>
      <c r="V148" s="39"/>
      <c r="W148" s="39"/>
      <c r="X148" s="39"/>
      <c r="Y148" s="39"/>
      <c r="Z148" s="39"/>
      <c r="AA148" s="39"/>
      <c r="AB148" s="39"/>
      <c r="AC148" s="39"/>
      <c r="AD148" s="39"/>
      <c r="AE148" s="39"/>
      <c r="AT148" s="18" t="s">
        <v>359</v>
      </c>
      <c r="AU148" s="18" t="s">
        <v>86</v>
      </c>
    </row>
    <row r="149" s="2" customFormat="1" ht="66.75" customHeight="1">
      <c r="A149" s="39"/>
      <c r="B149" s="40"/>
      <c r="C149" s="229" t="s">
        <v>357</v>
      </c>
      <c r="D149" s="229" t="s">
        <v>352</v>
      </c>
      <c r="E149" s="230" t="s">
        <v>9133</v>
      </c>
      <c r="F149" s="231" t="s">
        <v>9134</v>
      </c>
      <c r="G149" s="232" t="s">
        <v>551</v>
      </c>
      <c r="H149" s="233">
        <v>8</v>
      </c>
      <c r="I149" s="234"/>
      <c r="J149" s="235">
        <f>ROUND(I149*H149,2)</f>
        <v>0</v>
      </c>
      <c r="K149" s="231" t="s">
        <v>385</v>
      </c>
      <c r="L149" s="45"/>
      <c r="M149" s="236" t="s">
        <v>1</v>
      </c>
      <c r="N149" s="237" t="s">
        <v>41</v>
      </c>
      <c r="O149" s="92"/>
      <c r="P149" s="238">
        <f>O149*H149</f>
        <v>0</v>
      </c>
      <c r="Q149" s="238">
        <v>0</v>
      </c>
      <c r="R149" s="238">
        <f>Q149*H149</f>
        <v>0</v>
      </c>
      <c r="S149" s="238">
        <v>0</v>
      </c>
      <c r="T149" s="239">
        <f>S149*H149</f>
        <v>0</v>
      </c>
      <c r="U149" s="39"/>
      <c r="V149" s="39"/>
      <c r="W149" s="39"/>
      <c r="X149" s="39"/>
      <c r="Y149" s="39"/>
      <c r="Z149" s="39"/>
      <c r="AA149" s="39"/>
      <c r="AB149" s="39"/>
      <c r="AC149" s="39"/>
      <c r="AD149" s="39"/>
      <c r="AE149" s="39"/>
      <c r="AR149" s="240" t="s">
        <v>357</v>
      </c>
      <c r="AT149" s="240" t="s">
        <v>352</v>
      </c>
      <c r="AU149" s="240" t="s">
        <v>86</v>
      </c>
      <c r="AY149" s="18" t="s">
        <v>350</v>
      </c>
      <c r="BE149" s="241">
        <f>IF(N149="základní",J149,0)</f>
        <v>0</v>
      </c>
      <c r="BF149" s="241">
        <f>IF(N149="snížená",J149,0)</f>
        <v>0</v>
      </c>
      <c r="BG149" s="241">
        <f>IF(N149="zákl. přenesená",J149,0)</f>
        <v>0</v>
      </c>
      <c r="BH149" s="241">
        <f>IF(N149="sníž. přenesená",J149,0)</f>
        <v>0</v>
      </c>
      <c r="BI149" s="241">
        <f>IF(N149="nulová",J149,0)</f>
        <v>0</v>
      </c>
      <c r="BJ149" s="18" t="s">
        <v>84</v>
      </c>
      <c r="BK149" s="241">
        <f>ROUND(I149*H149,2)</f>
        <v>0</v>
      </c>
      <c r="BL149" s="18" t="s">
        <v>357</v>
      </c>
      <c r="BM149" s="240" t="s">
        <v>468</v>
      </c>
    </row>
    <row r="150" s="2" customFormat="1">
      <c r="A150" s="39"/>
      <c r="B150" s="40"/>
      <c r="C150" s="41"/>
      <c r="D150" s="242" t="s">
        <v>359</v>
      </c>
      <c r="E150" s="41"/>
      <c r="F150" s="243" t="s">
        <v>9135</v>
      </c>
      <c r="G150" s="41"/>
      <c r="H150" s="41"/>
      <c r="I150" s="244"/>
      <c r="J150" s="41"/>
      <c r="K150" s="41"/>
      <c r="L150" s="45"/>
      <c r="M150" s="245"/>
      <c r="N150" s="246"/>
      <c r="O150" s="92"/>
      <c r="P150" s="92"/>
      <c r="Q150" s="92"/>
      <c r="R150" s="92"/>
      <c r="S150" s="92"/>
      <c r="T150" s="93"/>
      <c r="U150" s="39"/>
      <c r="V150" s="39"/>
      <c r="W150" s="39"/>
      <c r="X150" s="39"/>
      <c r="Y150" s="39"/>
      <c r="Z150" s="39"/>
      <c r="AA150" s="39"/>
      <c r="AB150" s="39"/>
      <c r="AC150" s="39"/>
      <c r="AD150" s="39"/>
      <c r="AE150" s="39"/>
      <c r="AT150" s="18" t="s">
        <v>359</v>
      </c>
      <c r="AU150" s="18" t="s">
        <v>86</v>
      </c>
    </row>
    <row r="151" s="13" customFormat="1">
      <c r="A151" s="13"/>
      <c r="B151" s="247"/>
      <c r="C151" s="248"/>
      <c r="D151" s="242" t="s">
        <v>361</v>
      </c>
      <c r="E151" s="249" t="s">
        <v>1</v>
      </c>
      <c r="F151" s="250" t="s">
        <v>9248</v>
      </c>
      <c r="G151" s="248"/>
      <c r="H151" s="251">
        <v>8</v>
      </c>
      <c r="I151" s="252"/>
      <c r="J151" s="248"/>
      <c r="K151" s="248"/>
      <c r="L151" s="253"/>
      <c r="M151" s="254"/>
      <c r="N151" s="255"/>
      <c r="O151" s="255"/>
      <c r="P151" s="255"/>
      <c r="Q151" s="255"/>
      <c r="R151" s="255"/>
      <c r="S151" s="255"/>
      <c r="T151" s="256"/>
      <c r="U151" s="13"/>
      <c r="V151" s="13"/>
      <c r="W151" s="13"/>
      <c r="X151" s="13"/>
      <c r="Y151" s="13"/>
      <c r="Z151" s="13"/>
      <c r="AA151" s="13"/>
      <c r="AB151" s="13"/>
      <c r="AC151" s="13"/>
      <c r="AD151" s="13"/>
      <c r="AE151" s="13"/>
      <c r="AT151" s="257" t="s">
        <v>361</v>
      </c>
      <c r="AU151" s="257" t="s">
        <v>86</v>
      </c>
      <c r="AV151" s="13" t="s">
        <v>86</v>
      </c>
      <c r="AW151" s="13" t="s">
        <v>32</v>
      </c>
      <c r="AX151" s="13" t="s">
        <v>76</v>
      </c>
      <c r="AY151" s="257" t="s">
        <v>350</v>
      </c>
    </row>
    <row r="152" s="14" customFormat="1">
      <c r="A152" s="14"/>
      <c r="B152" s="258"/>
      <c r="C152" s="259"/>
      <c r="D152" s="242" t="s">
        <v>361</v>
      </c>
      <c r="E152" s="260" t="s">
        <v>1</v>
      </c>
      <c r="F152" s="261" t="s">
        <v>364</v>
      </c>
      <c r="G152" s="259"/>
      <c r="H152" s="262">
        <v>8</v>
      </c>
      <c r="I152" s="263"/>
      <c r="J152" s="259"/>
      <c r="K152" s="259"/>
      <c r="L152" s="264"/>
      <c r="M152" s="265"/>
      <c r="N152" s="266"/>
      <c r="O152" s="266"/>
      <c r="P152" s="266"/>
      <c r="Q152" s="266"/>
      <c r="R152" s="266"/>
      <c r="S152" s="266"/>
      <c r="T152" s="267"/>
      <c r="U152" s="14"/>
      <c r="V152" s="14"/>
      <c r="W152" s="14"/>
      <c r="X152" s="14"/>
      <c r="Y152" s="14"/>
      <c r="Z152" s="14"/>
      <c r="AA152" s="14"/>
      <c r="AB152" s="14"/>
      <c r="AC152" s="14"/>
      <c r="AD152" s="14"/>
      <c r="AE152" s="14"/>
      <c r="AT152" s="268" t="s">
        <v>361</v>
      </c>
      <c r="AU152" s="268" t="s">
        <v>86</v>
      </c>
      <c r="AV152" s="14" t="s">
        <v>357</v>
      </c>
      <c r="AW152" s="14" t="s">
        <v>32</v>
      </c>
      <c r="AX152" s="14" t="s">
        <v>84</v>
      </c>
      <c r="AY152" s="268" t="s">
        <v>350</v>
      </c>
    </row>
    <row r="153" s="2" customFormat="1" ht="37.8" customHeight="1">
      <c r="A153" s="39"/>
      <c r="B153" s="40"/>
      <c r="C153" s="229" t="s">
        <v>389</v>
      </c>
      <c r="D153" s="229" t="s">
        <v>352</v>
      </c>
      <c r="E153" s="230" t="s">
        <v>9137</v>
      </c>
      <c r="F153" s="231" t="s">
        <v>9138</v>
      </c>
      <c r="G153" s="232" t="s">
        <v>551</v>
      </c>
      <c r="H153" s="233">
        <v>200</v>
      </c>
      <c r="I153" s="234"/>
      <c r="J153" s="235">
        <f>ROUND(I153*H153,2)</f>
        <v>0</v>
      </c>
      <c r="K153" s="231" t="s">
        <v>385</v>
      </c>
      <c r="L153" s="45"/>
      <c r="M153" s="236" t="s">
        <v>1</v>
      </c>
      <c r="N153" s="237" t="s">
        <v>41</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357</v>
      </c>
      <c r="AT153" s="240" t="s">
        <v>352</v>
      </c>
      <c r="AU153" s="240" t="s">
        <v>86</v>
      </c>
      <c r="AY153" s="18" t="s">
        <v>350</v>
      </c>
      <c r="BE153" s="241">
        <f>IF(N153="základní",J153,0)</f>
        <v>0</v>
      </c>
      <c r="BF153" s="241">
        <f>IF(N153="snížená",J153,0)</f>
        <v>0</v>
      </c>
      <c r="BG153" s="241">
        <f>IF(N153="zákl. přenesená",J153,0)</f>
        <v>0</v>
      </c>
      <c r="BH153" s="241">
        <f>IF(N153="sníž. přenesená",J153,0)</f>
        <v>0</v>
      </c>
      <c r="BI153" s="241">
        <f>IF(N153="nulová",J153,0)</f>
        <v>0</v>
      </c>
      <c r="BJ153" s="18" t="s">
        <v>84</v>
      </c>
      <c r="BK153" s="241">
        <f>ROUND(I153*H153,2)</f>
        <v>0</v>
      </c>
      <c r="BL153" s="18" t="s">
        <v>357</v>
      </c>
      <c r="BM153" s="240" t="s">
        <v>480</v>
      </c>
    </row>
    <row r="154" s="2" customFormat="1">
      <c r="A154" s="39"/>
      <c r="B154" s="40"/>
      <c r="C154" s="41"/>
      <c r="D154" s="242" t="s">
        <v>359</v>
      </c>
      <c r="E154" s="41"/>
      <c r="F154" s="243" t="s">
        <v>9138</v>
      </c>
      <c r="G154" s="41"/>
      <c r="H154" s="41"/>
      <c r="I154" s="244"/>
      <c r="J154" s="41"/>
      <c r="K154" s="41"/>
      <c r="L154" s="45"/>
      <c r="M154" s="245"/>
      <c r="N154" s="246"/>
      <c r="O154" s="92"/>
      <c r="P154" s="92"/>
      <c r="Q154" s="92"/>
      <c r="R154" s="92"/>
      <c r="S154" s="92"/>
      <c r="T154" s="93"/>
      <c r="U154" s="39"/>
      <c r="V154" s="39"/>
      <c r="W154" s="39"/>
      <c r="X154" s="39"/>
      <c r="Y154" s="39"/>
      <c r="Z154" s="39"/>
      <c r="AA154" s="39"/>
      <c r="AB154" s="39"/>
      <c r="AC154" s="39"/>
      <c r="AD154" s="39"/>
      <c r="AE154" s="39"/>
      <c r="AT154" s="18" t="s">
        <v>359</v>
      </c>
      <c r="AU154" s="18" t="s">
        <v>86</v>
      </c>
    </row>
    <row r="155" s="13" customFormat="1">
      <c r="A155" s="13"/>
      <c r="B155" s="247"/>
      <c r="C155" s="248"/>
      <c r="D155" s="242" t="s">
        <v>361</v>
      </c>
      <c r="E155" s="249" t="s">
        <v>1</v>
      </c>
      <c r="F155" s="250" t="s">
        <v>9249</v>
      </c>
      <c r="G155" s="248"/>
      <c r="H155" s="251">
        <v>200</v>
      </c>
      <c r="I155" s="252"/>
      <c r="J155" s="248"/>
      <c r="K155" s="248"/>
      <c r="L155" s="253"/>
      <c r="M155" s="254"/>
      <c r="N155" s="255"/>
      <c r="O155" s="255"/>
      <c r="P155" s="255"/>
      <c r="Q155" s="255"/>
      <c r="R155" s="255"/>
      <c r="S155" s="255"/>
      <c r="T155" s="256"/>
      <c r="U155" s="13"/>
      <c r="V155" s="13"/>
      <c r="W155" s="13"/>
      <c r="X155" s="13"/>
      <c r="Y155" s="13"/>
      <c r="Z155" s="13"/>
      <c r="AA155" s="13"/>
      <c r="AB155" s="13"/>
      <c r="AC155" s="13"/>
      <c r="AD155" s="13"/>
      <c r="AE155" s="13"/>
      <c r="AT155" s="257" t="s">
        <v>361</v>
      </c>
      <c r="AU155" s="257" t="s">
        <v>86</v>
      </c>
      <c r="AV155" s="13" t="s">
        <v>86</v>
      </c>
      <c r="AW155" s="13" t="s">
        <v>32</v>
      </c>
      <c r="AX155" s="13" t="s">
        <v>76</v>
      </c>
      <c r="AY155" s="257" t="s">
        <v>350</v>
      </c>
    </row>
    <row r="156" s="14" customFormat="1">
      <c r="A156" s="14"/>
      <c r="B156" s="258"/>
      <c r="C156" s="259"/>
      <c r="D156" s="242" t="s">
        <v>361</v>
      </c>
      <c r="E156" s="260" t="s">
        <v>1</v>
      </c>
      <c r="F156" s="261" t="s">
        <v>364</v>
      </c>
      <c r="G156" s="259"/>
      <c r="H156" s="262">
        <v>200</v>
      </c>
      <c r="I156" s="263"/>
      <c r="J156" s="259"/>
      <c r="K156" s="259"/>
      <c r="L156" s="264"/>
      <c r="M156" s="265"/>
      <c r="N156" s="266"/>
      <c r="O156" s="266"/>
      <c r="P156" s="266"/>
      <c r="Q156" s="266"/>
      <c r="R156" s="266"/>
      <c r="S156" s="266"/>
      <c r="T156" s="267"/>
      <c r="U156" s="14"/>
      <c r="V156" s="14"/>
      <c r="W156" s="14"/>
      <c r="X156" s="14"/>
      <c r="Y156" s="14"/>
      <c r="Z156" s="14"/>
      <c r="AA156" s="14"/>
      <c r="AB156" s="14"/>
      <c r="AC156" s="14"/>
      <c r="AD156" s="14"/>
      <c r="AE156" s="14"/>
      <c r="AT156" s="268" t="s">
        <v>361</v>
      </c>
      <c r="AU156" s="268" t="s">
        <v>86</v>
      </c>
      <c r="AV156" s="14" t="s">
        <v>357</v>
      </c>
      <c r="AW156" s="14" t="s">
        <v>32</v>
      </c>
      <c r="AX156" s="14" t="s">
        <v>84</v>
      </c>
      <c r="AY156" s="268" t="s">
        <v>350</v>
      </c>
    </row>
    <row r="157" s="2" customFormat="1" ht="37.8" customHeight="1">
      <c r="A157" s="39"/>
      <c r="B157" s="40"/>
      <c r="C157" s="229" t="s">
        <v>456</v>
      </c>
      <c r="D157" s="229" t="s">
        <v>352</v>
      </c>
      <c r="E157" s="230" t="s">
        <v>9140</v>
      </c>
      <c r="F157" s="231" t="s">
        <v>9141</v>
      </c>
      <c r="G157" s="232" t="s">
        <v>551</v>
      </c>
      <c r="H157" s="233">
        <v>200</v>
      </c>
      <c r="I157" s="234"/>
      <c r="J157" s="235">
        <f>ROUND(I157*H157,2)</f>
        <v>0</v>
      </c>
      <c r="K157" s="231" t="s">
        <v>385</v>
      </c>
      <c r="L157" s="45"/>
      <c r="M157" s="236" t="s">
        <v>1</v>
      </c>
      <c r="N157" s="237" t="s">
        <v>41</v>
      </c>
      <c r="O157" s="92"/>
      <c r="P157" s="238">
        <f>O157*H157</f>
        <v>0</v>
      </c>
      <c r="Q157" s="238">
        <v>0</v>
      </c>
      <c r="R157" s="238">
        <f>Q157*H157</f>
        <v>0</v>
      </c>
      <c r="S157" s="238">
        <v>0</v>
      </c>
      <c r="T157" s="239">
        <f>S157*H157</f>
        <v>0</v>
      </c>
      <c r="U157" s="39"/>
      <c r="V157" s="39"/>
      <c r="W157" s="39"/>
      <c r="X157" s="39"/>
      <c r="Y157" s="39"/>
      <c r="Z157" s="39"/>
      <c r="AA157" s="39"/>
      <c r="AB157" s="39"/>
      <c r="AC157" s="39"/>
      <c r="AD157" s="39"/>
      <c r="AE157" s="39"/>
      <c r="AR157" s="240" t="s">
        <v>357</v>
      </c>
      <c r="AT157" s="240" t="s">
        <v>352</v>
      </c>
      <c r="AU157" s="240" t="s">
        <v>86</v>
      </c>
      <c r="AY157" s="18" t="s">
        <v>350</v>
      </c>
      <c r="BE157" s="241">
        <f>IF(N157="základní",J157,0)</f>
        <v>0</v>
      </c>
      <c r="BF157" s="241">
        <f>IF(N157="snížená",J157,0)</f>
        <v>0</v>
      </c>
      <c r="BG157" s="241">
        <f>IF(N157="zákl. přenesená",J157,0)</f>
        <v>0</v>
      </c>
      <c r="BH157" s="241">
        <f>IF(N157="sníž. přenesená",J157,0)</f>
        <v>0</v>
      </c>
      <c r="BI157" s="241">
        <f>IF(N157="nulová",J157,0)</f>
        <v>0</v>
      </c>
      <c r="BJ157" s="18" t="s">
        <v>84</v>
      </c>
      <c r="BK157" s="241">
        <f>ROUND(I157*H157,2)</f>
        <v>0</v>
      </c>
      <c r="BL157" s="18" t="s">
        <v>357</v>
      </c>
      <c r="BM157" s="240" t="s">
        <v>494</v>
      </c>
    </row>
    <row r="158" s="2" customFormat="1">
      <c r="A158" s="39"/>
      <c r="B158" s="40"/>
      <c r="C158" s="41"/>
      <c r="D158" s="242" t="s">
        <v>359</v>
      </c>
      <c r="E158" s="41"/>
      <c r="F158" s="243" t="s">
        <v>9141</v>
      </c>
      <c r="G158" s="41"/>
      <c r="H158" s="41"/>
      <c r="I158" s="244"/>
      <c r="J158" s="41"/>
      <c r="K158" s="41"/>
      <c r="L158" s="45"/>
      <c r="M158" s="245"/>
      <c r="N158" s="246"/>
      <c r="O158" s="92"/>
      <c r="P158" s="92"/>
      <c r="Q158" s="92"/>
      <c r="R158" s="92"/>
      <c r="S158" s="92"/>
      <c r="T158" s="93"/>
      <c r="U158" s="39"/>
      <c r="V158" s="39"/>
      <c r="W158" s="39"/>
      <c r="X158" s="39"/>
      <c r="Y158" s="39"/>
      <c r="Z158" s="39"/>
      <c r="AA158" s="39"/>
      <c r="AB158" s="39"/>
      <c r="AC158" s="39"/>
      <c r="AD158" s="39"/>
      <c r="AE158" s="39"/>
      <c r="AT158" s="18" t="s">
        <v>359</v>
      </c>
      <c r="AU158" s="18" t="s">
        <v>86</v>
      </c>
    </row>
    <row r="159" s="2" customFormat="1" ht="49.05" customHeight="1">
      <c r="A159" s="39"/>
      <c r="B159" s="40"/>
      <c r="C159" s="229" t="s">
        <v>462</v>
      </c>
      <c r="D159" s="229" t="s">
        <v>352</v>
      </c>
      <c r="E159" s="230" t="s">
        <v>9250</v>
      </c>
      <c r="F159" s="231" t="s">
        <v>9251</v>
      </c>
      <c r="G159" s="232" t="s">
        <v>374</v>
      </c>
      <c r="H159" s="233">
        <v>120</v>
      </c>
      <c r="I159" s="234"/>
      <c r="J159" s="235">
        <f>ROUND(I159*H159,2)</f>
        <v>0</v>
      </c>
      <c r="K159" s="231" t="s">
        <v>385</v>
      </c>
      <c r="L159" s="45"/>
      <c r="M159" s="236" t="s">
        <v>1</v>
      </c>
      <c r="N159" s="237" t="s">
        <v>41</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357</v>
      </c>
      <c r="AT159" s="240" t="s">
        <v>352</v>
      </c>
      <c r="AU159" s="240" t="s">
        <v>86</v>
      </c>
      <c r="AY159" s="18" t="s">
        <v>350</v>
      </c>
      <c r="BE159" s="241">
        <f>IF(N159="základní",J159,0)</f>
        <v>0</v>
      </c>
      <c r="BF159" s="241">
        <f>IF(N159="snížená",J159,0)</f>
        <v>0</v>
      </c>
      <c r="BG159" s="241">
        <f>IF(N159="zákl. přenesená",J159,0)</f>
        <v>0</v>
      </c>
      <c r="BH159" s="241">
        <f>IF(N159="sníž. přenesená",J159,0)</f>
        <v>0</v>
      </c>
      <c r="BI159" s="241">
        <f>IF(N159="nulová",J159,0)</f>
        <v>0</v>
      </c>
      <c r="BJ159" s="18" t="s">
        <v>84</v>
      </c>
      <c r="BK159" s="241">
        <f>ROUND(I159*H159,2)</f>
        <v>0</v>
      </c>
      <c r="BL159" s="18" t="s">
        <v>357</v>
      </c>
      <c r="BM159" s="240" t="s">
        <v>512</v>
      </c>
    </row>
    <row r="160" s="2" customFormat="1">
      <c r="A160" s="39"/>
      <c r="B160" s="40"/>
      <c r="C160" s="41"/>
      <c r="D160" s="242" t="s">
        <v>359</v>
      </c>
      <c r="E160" s="41"/>
      <c r="F160" s="243" t="s">
        <v>9251</v>
      </c>
      <c r="G160" s="41"/>
      <c r="H160" s="41"/>
      <c r="I160" s="244"/>
      <c r="J160" s="41"/>
      <c r="K160" s="41"/>
      <c r="L160" s="45"/>
      <c r="M160" s="245"/>
      <c r="N160" s="246"/>
      <c r="O160" s="92"/>
      <c r="P160" s="92"/>
      <c r="Q160" s="92"/>
      <c r="R160" s="92"/>
      <c r="S160" s="92"/>
      <c r="T160" s="93"/>
      <c r="U160" s="39"/>
      <c r="V160" s="39"/>
      <c r="W160" s="39"/>
      <c r="X160" s="39"/>
      <c r="Y160" s="39"/>
      <c r="Z160" s="39"/>
      <c r="AA160" s="39"/>
      <c r="AB160" s="39"/>
      <c r="AC160" s="39"/>
      <c r="AD160" s="39"/>
      <c r="AE160" s="39"/>
      <c r="AT160" s="18" t="s">
        <v>359</v>
      </c>
      <c r="AU160" s="18" t="s">
        <v>86</v>
      </c>
    </row>
    <row r="161" s="15" customFormat="1">
      <c r="A161" s="15"/>
      <c r="B161" s="269"/>
      <c r="C161" s="270"/>
      <c r="D161" s="242" t="s">
        <v>361</v>
      </c>
      <c r="E161" s="271" t="s">
        <v>1</v>
      </c>
      <c r="F161" s="272" t="s">
        <v>9144</v>
      </c>
      <c r="G161" s="270"/>
      <c r="H161" s="271" t="s">
        <v>1</v>
      </c>
      <c r="I161" s="273"/>
      <c r="J161" s="270"/>
      <c r="K161" s="270"/>
      <c r="L161" s="274"/>
      <c r="M161" s="275"/>
      <c r="N161" s="276"/>
      <c r="O161" s="276"/>
      <c r="P161" s="276"/>
      <c r="Q161" s="276"/>
      <c r="R161" s="276"/>
      <c r="S161" s="276"/>
      <c r="T161" s="277"/>
      <c r="U161" s="15"/>
      <c r="V161" s="15"/>
      <c r="W161" s="15"/>
      <c r="X161" s="15"/>
      <c r="Y161" s="15"/>
      <c r="Z161" s="15"/>
      <c r="AA161" s="15"/>
      <c r="AB161" s="15"/>
      <c r="AC161" s="15"/>
      <c r="AD161" s="15"/>
      <c r="AE161" s="15"/>
      <c r="AT161" s="278" t="s">
        <v>361</v>
      </c>
      <c r="AU161" s="278" t="s">
        <v>86</v>
      </c>
      <c r="AV161" s="15" t="s">
        <v>84</v>
      </c>
      <c r="AW161" s="15" t="s">
        <v>32</v>
      </c>
      <c r="AX161" s="15" t="s">
        <v>76</v>
      </c>
      <c r="AY161" s="278" t="s">
        <v>350</v>
      </c>
    </row>
    <row r="162" s="13" customFormat="1">
      <c r="A162" s="13"/>
      <c r="B162" s="247"/>
      <c r="C162" s="248"/>
      <c r="D162" s="242" t="s">
        <v>361</v>
      </c>
      <c r="E162" s="249" t="s">
        <v>1</v>
      </c>
      <c r="F162" s="250" t="s">
        <v>9252</v>
      </c>
      <c r="G162" s="248"/>
      <c r="H162" s="251">
        <v>120</v>
      </c>
      <c r="I162" s="252"/>
      <c r="J162" s="248"/>
      <c r="K162" s="248"/>
      <c r="L162" s="253"/>
      <c r="M162" s="254"/>
      <c r="N162" s="255"/>
      <c r="O162" s="255"/>
      <c r="P162" s="255"/>
      <c r="Q162" s="255"/>
      <c r="R162" s="255"/>
      <c r="S162" s="255"/>
      <c r="T162" s="256"/>
      <c r="U162" s="13"/>
      <c r="V162" s="13"/>
      <c r="W162" s="13"/>
      <c r="X162" s="13"/>
      <c r="Y162" s="13"/>
      <c r="Z162" s="13"/>
      <c r="AA162" s="13"/>
      <c r="AB162" s="13"/>
      <c r="AC162" s="13"/>
      <c r="AD162" s="13"/>
      <c r="AE162" s="13"/>
      <c r="AT162" s="257" t="s">
        <v>361</v>
      </c>
      <c r="AU162" s="257" t="s">
        <v>86</v>
      </c>
      <c r="AV162" s="13" t="s">
        <v>86</v>
      </c>
      <c r="AW162" s="13" t="s">
        <v>32</v>
      </c>
      <c r="AX162" s="13" t="s">
        <v>76</v>
      </c>
      <c r="AY162" s="257" t="s">
        <v>350</v>
      </c>
    </row>
    <row r="163" s="14" customFormat="1">
      <c r="A163" s="14"/>
      <c r="B163" s="258"/>
      <c r="C163" s="259"/>
      <c r="D163" s="242" t="s">
        <v>361</v>
      </c>
      <c r="E163" s="260" t="s">
        <v>1</v>
      </c>
      <c r="F163" s="261" t="s">
        <v>364</v>
      </c>
      <c r="G163" s="259"/>
      <c r="H163" s="262">
        <v>120</v>
      </c>
      <c r="I163" s="263"/>
      <c r="J163" s="259"/>
      <c r="K163" s="259"/>
      <c r="L163" s="264"/>
      <c r="M163" s="265"/>
      <c r="N163" s="266"/>
      <c r="O163" s="266"/>
      <c r="P163" s="266"/>
      <c r="Q163" s="266"/>
      <c r="R163" s="266"/>
      <c r="S163" s="266"/>
      <c r="T163" s="267"/>
      <c r="U163" s="14"/>
      <c r="V163" s="14"/>
      <c r="W163" s="14"/>
      <c r="X163" s="14"/>
      <c r="Y163" s="14"/>
      <c r="Z163" s="14"/>
      <c r="AA163" s="14"/>
      <c r="AB163" s="14"/>
      <c r="AC163" s="14"/>
      <c r="AD163" s="14"/>
      <c r="AE163" s="14"/>
      <c r="AT163" s="268" t="s">
        <v>361</v>
      </c>
      <c r="AU163" s="268" t="s">
        <v>86</v>
      </c>
      <c r="AV163" s="14" t="s">
        <v>357</v>
      </c>
      <c r="AW163" s="14" t="s">
        <v>32</v>
      </c>
      <c r="AX163" s="14" t="s">
        <v>84</v>
      </c>
      <c r="AY163" s="268" t="s">
        <v>350</v>
      </c>
    </row>
    <row r="164" s="2" customFormat="1" ht="44.25" customHeight="1">
      <c r="A164" s="39"/>
      <c r="B164" s="40"/>
      <c r="C164" s="229" t="s">
        <v>468</v>
      </c>
      <c r="D164" s="229" t="s">
        <v>352</v>
      </c>
      <c r="E164" s="230" t="s">
        <v>9253</v>
      </c>
      <c r="F164" s="231" t="s">
        <v>9254</v>
      </c>
      <c r="G164" s="232" t="s">
        <v>374</v>
      </c>
      <c r="H164" s="233">
        <v>250</v>
      </c>
      <c r="I164" s="234"/>
      <c r="J164" s="235">
        <f>ROUND(I164*H164,2)</f>
        <v>0</v>
      </c>
      <c r="K164" s="231" t="s">
        <v>385</v>
      </c>
      <c r="L164" s="45"/>
      <c r="M164" s="236" t="s">
        <v>1</v>
      </c>
      <c r="N164" s="237" t="s">
        <v>41</v>
      </c>
      <c r="O164" s="92"/>
      <c r="P164" s="238">
        <f>O164*H164</f>
        <v>0</v>
      </c>
      <c r="Q164" s="238">
        <v>0</v>
      </c>
      <c r="R164" s="238">
        <f>Q164*H164</f>
        <v>0</v>
      </c>
      <c r="S164" s="238">
        <v>0</v>
      </c>
      <c r="T164" s="239">
        <f>S164*H164</f>
        <v>0</v>
      </c>
      <c r="U164" s="39"/>
      <c r="V164" s="39"/>
      <c r="W164" s="39"/>
      <c r="X164" s="39"/>
      <c r="Y164" s="39"/>
      <c r="Z164" s="39"/>
      <c r="AA164" s="39"/>
      <c r="AB164" s="39"/>
      <c r="AC164" s="39"/>
      <c r="AD164" s="39"/>
      <c r="AE164" s="39"/>
      <c r="AR164" s="240" t="s">
        <v>357</v>
      </c>
      <c r="AT164" s="240" t="s">
        <v>352</v>
      </c>
      <c r="AU164" s="240" t="s">
        <v>86</v>
      </c>
      <c r="AY164" s="18" t="s">
        <v>350</v>
      </c>
      <c r="BE164" s="241">
        <f>IF(N164="základní",J164,0)</f>
        <v>0</v>
      </c>
      <c r="BF164" s="241">
        <f>IF(N164="snížená",J164,0)</f>
        <v>0</v>
      </c>
      <c r="BG164" s="241">
        <f>IF(N164="zákl. přenesená",J164,0)</f>
        <v>0</v>
      </c>
      <c r="BH164" s="241">
        <f>IF(N164="sníž. přenesená",J164,0)</f>
        <v>0</v>
      </c>
      <c r="BI164" s="241">
        <f>IF(N164="nulová",J164,0)</f>
        <v>0</v>
      </c>
      <c r="BJ164" s="18" t="s">
        <v>84</v>
      </c>
      <c r="BK164" s="241">
        <f>ROUND(I164*H164,2)</f>
        <v>0</v>
      </c>
      <c r="BL164" s="18" t="s">
        <v>357</v>
      </c>
      <c r="BM164" s="240" t="s">
        <v>530</v>
      </c>
    </row>
    <row r="165" s="2" customFormat="1">
      <c r="A165" s="39"/>
      <c r="B165" s="40"/>
      <c r="C165" s="41"/>
      <c r="D165" s="242" t="s">
        <v>359</v>
      </c>
      <c r="E165" s="41"/>
      <c r="F165" s="243" t="s">
        <v>9254</v>
      </c>
      <c r="G165" s="41"/>
      <c r="H165" s="41"/>
      <c r="I165" s="244"/>
      <c r="J165" s="41"/>
      <c r="K165" s="41"/>
      <c r="L165" s="45"/>
      <c r="M165" s="245"/>
      <c r="N165" s="246"/>
      <c r="O165" s="92"/>
      <c r="P165" s="92"/>
      <c r="Q165" s="92"/>
      <c r="R165" s="92"/>
      <c r="S165" s="92"/>
      <c r="T165" s="93"/>
      <c r="U165" s="39"/>
      <c r="V165" s="39"/>
      <c r="W165" s="39"/>
      <c r="X165" s="39"/>
      <c r="Y165" s="39"/>
      <c r="Z165" s="39"/>
      <c r="AA165" s="39"/>
      <c r="AB165" s="39"/>
      <c r="AC165" s="39"/>
      <c r="AD165" s="39"/>
      <c r="AE165" s="39"/>
      <c r="AT165" s="18" t="s">
        <v>359</v>
      </c>
      <c r="AU165" s="18" t="s">
        <v>86</v>
      </c>
    </row>
    <row r="166" s="15" customFormat="1">
      <c r="A166" s="15"/>
      <c r="B166" s="269"/>
      <c r="C166" s="270"/>
      <c r="D166" s="242" t="s">
        <v>361</v>
      </c>
      <c r="E166" s="271" t="s">
        <v>1</v>
      </c>
      <c r="F166" s="272" t="s">
        <v>9129</v>
      </c>
      <c r="G166" s="270"/>
      <c r="H166" s="271" t="s">
        <v>1</v>
      </c>
      <c r="I166" s="273"/>
      <c r="J166" s="270"/>
      <c r="K166" s="270"/>
      <c r="L166" s="274"/>
      <c r="M166" s="275"/>
      <c r="N166" s="276"/>
      <c r="O166" s="276"/>
      <c r="P166" s="276"/>
      <c r="Q166" s="276"/>
      <c r="R166" s="276"/>
      <c r="S166" s="276"/>
      <c r="T166" s="277"/>
      <c r="U166" s="15"/>
      <c r="V166" s="15"/>
      <c r="W166" s="15"/>
      <c r="X166" s="15"/>
      <c r="Y166" s="15"/>
      <c r="Z166" s="15"/>
      <c r="AA166" s="15"/>
      <c r="AB166" s="15"/>
      <c r="AC166" s="15"/>
      <c r="AD166" s="15"/>
      <c r="AE166" s="15"/>
      <c r="AT166" s="278" t="s">
        <v>361</v>
      </c>
      <c r="AU166" s="278" t="s">
        <v>86</v>
      </c>
      <c r="AV166" s="15" t="s">
        <v>84</v>
      </c>
      <c r="AW166" s="15" t="s">
        <v>32</v>
      </c>
      <c r="AX166" s="15" t="s">
        <v>76</v>
      </c>
      <c r="AY166" s="278" t="s">
        <v>350</v>
      </c>
    </row>
    <row r="167" s="13" customFormat="1">
      <c r="A167" s="13"/>
      <c r="B167" s="247"/>
      <c r="C167" s="248"/>
      <c r="D167" s="242" t="s">
        <v>361</v>
      </c>
      <c r="E167" s="249" t="s">
        <v>1</v>
      </c>
      <c r="F167" s="250" t="s">
        <v>8735</v>
      </c>
      <c r="G167" s="248"/>
      <c r="H167" s="251">
        <v>250</v>
      </c>
      <c r="I167" s="252"/>
      <c r="J167" s="248"/>
      <c r="K167" s="248"/>
      <c r="L167" s="253"/>
      <c r="M167" s="254"/>
      <c r="N167" s="255"/>
      <c r="O167" s="255"/>
      <c r="P167" s="255"/>
      <c r="Q167" s="255"/>
      <c r="R167" s="255"/>
      <c r="S167" s="255"/>
      <c r="T167" s="256"/>
      <c r="U167" s="13"/>
      <c r="V167" s="13"/>
      <c r="W167" s="13"/>
      <c r="X167" s="13"/>
      <c r="Y167" s="13"/>
      <c r="Z167" s="13"/>
      <c r="AA167" s="13"/>
      <c r="AB167" s="13"/>
      <c r="AC167" s="13"/>
      <c r="AD167" s="13"/>
      <c r="AE167" s="13"/>
      <c r="AT167" s="257" t="s">
        <v>361</v>
      </c>
      <c r="AU167" s="257" t="s">
        <v>86</v>
      </c>
      <c r="AV167" s="13" t="s">
        <v>86</v>
      </c>
      <c r="AW167" s="13" t="s">
        <v>32</v>
      </c>
      <c r="AX167" s="13" t="s">
        <v>76</v>
      </c>
      <c r="AY167" s="257" t="s">
        <v>350</v>
      </c>
    </row>
    <row r="168" s="14" customFormat="1">
      <c r="A168" s="14"/>
      <c r="B168" s="258"/>
      <c r="C168" s="259"/>
      <c r="D168" s="242" t="s">
        <v>361</v>
      </c>
      <c r="E168" s="260" t="s">
        <v>1</v>
      </c>
      <c r="F168" s="261" t="s">
        <v>364</v>
      </c>
      <c r="G168" s="259"/>
      <c r="H168" s="262">
        <v>250</v>
      </c>
      <c r="I168" s="263"/>
      <c r="J168" s="259"/>
      <c r="K168" s="259"/>
      <c r="L168" s="264"/>
      <c r="M168" s="265"/>
      <c r="N168" s="266"/>
      <c r="O168" s="266"/>
      <c r="P168" s="266"/>
      <c r="Q168" s="266"/>
      <c r="R168" s="266"/>
      <c r="S168" s="266"/>
      <c r="T168" s="267"/>
      <c r="U168" s="14"/>
      <c r="V168" s="14"/>
      <c r="W168" s="14"/>
      <c r="X168" s="14"/>
      <c r="Y168" s="14"/>
      <c r="Z168" s="14"/>
      <c r="AA168" s="14"/>
      <c r="AB168" s="14"/>
      <c r="AC168" s="14"/>
      <c r="AD168" s="14"/>
      <c r="AE168" s="14"/>
      <c r="AT168" s="268" t="s">
        <v>361</v>
      </c>
      <c r="AU168" s="268" t="s">
        <v>86</v>
      </c>
      <c r="AV168" s="14" t="s">
        <v>357</v>
      </c>
      <c r="AW168" s="14" t="s">
        <v>32</v>
      </c>
      <c r="AX168" s="14" t="s">
        <v>84</v>
      </c>
      <c r="AY168" s="268" t="s">
        <v>350</v>
      </c>
    </row>
    <row r="169" s="2" customFormat="1" ht="24.15" customHeight="1">
      <c r="A169" s="39"/>
      <c r="B169" s="40"/>
      <c r="C169" s="229" t="s">
        <v>474</v>
      </c>
      <c r="D169" s="229" t="s">
        <v>352</v>
      </c>
      <c r="E169" s="230" t="s">
        <v>9255</v>
      </c>
      <c r="F169" s="231" t="s">
        <v>9256</v>
      </c>
      <c r="G169" s="232" t="s">
        <v>374</v>
      </c>
      <c r="H169" s="233">
        <v>20</v>
      </c>
      <c r="I169" s="234"/>
      <c r="J169" s="235">
        <f>ROUND(I169*H169,2)</f>
        <v>0</v>
      </c>
      <c r="K169" s="231" t="s">
        <v>385</v>
      </c>
      <c r="L169" s="45"/>
      <c r="M169" s="236" t="s">
        <v>1</v>
      </c>
      <c r="N169" s="237" t="s">
        <v>41</v>
      </c>
      <c r="O169" s="92"/>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357</v>
      </c>
      <c r="AT169" s="240" t="s">
        <v>352</v>
      </c>
      <c r="AU169" s="240" t="s">
        <v>86</v>
      </c>
      <c r="AY169" s="18" t="s">
        <v>350</v>
      </c>
      <c r="BE169" s="241">
        <f>IF(N169="základní",J169,0)</f>
        <v>0</v>
      </c>
      <c r="BF169" s="241">
        <f>IF(N169="snížená",J169,0)</f>
        <v>0</v>
      </c>
      <c r="BG169" s="241">
        <f>IF(N169="zákl. přenesená",J169,0)</f>
        <v>0</v>
      </c>
      <c r="BH169" s="241">
        <f>IF(N169="sníž. přenesená",J169,0)</f>
        <v>0</v>
      </c>
      <c r="BI169" s="241">
        <f>IF(N169="nulová",J169,0)</f>
        <v>0</v>
      </c>
      <c r="BJ169" s="18" t="s">
        <v>84</v>
      </c>
      <c r="BK169" s="241">
        <f>ROUND(I169*H169,2)</f>
        <v>0</v>
      </c>
      <c r="BL169" s="18" t="s">
        <v>357</v>
      </c>
      <c r="BM169" s="240" t="s">
        <v>548</v>
      </c>
    </row>
    <row r="170" s="2" customFormat="1">
      <c r="A170" s="39"/>
      <c r="B170" s="40"/>
      <c r="C170" s="41"/>
      <c r="D170" s="242" t="s">
        <v>359</v>
      </c>
      <c r="E170" s="41"/>
      <c r="F170" s="243" t="s">
        <v>9256</v>
      </c>
      <c r="G170" s="41"/>
      <c r="H170" s="41"/>
      <c r="I170" s="244"/>
      <c r="J170" s="41"/>
      <c r="K170" s="41"/>
      <c r="L170" s="45"/>
      <c r="M170" s="245"/>
      <c r="N170" s="246"/>
      <c r="O170" s="92"/>
      <c r="P170" s="92"/>
      <c r="Q170" s="92"/>
      <c r="R170" s="92"/>
      <c r="S170" s="92"/>
      <c r="T170" s="93"/>
      <c r="U170" s="39"/>
      <c r="V170" s="39"/>
      <c r="W170" s="39"/>
      <c r="X170" s="39"/>
      <c r="Y170" s="39"/>
      <c r="Z170" s="39"/>
      <c r="AA170" s="39"/>
      <c r="AB170" s="39"/>
      <c r="AC170" s="39"/>
      <c r="AD170" s="39"/>
      <c r="AE170" s="39"/>
      <c r="AT170" s="18" t="s">
        <v>359</v>
      </c>
      <c r="AU170" s="18" t="s">
        <v>86</v>
      </c>
    </row>
    <row r="171" s="15" customFormat="1">
      <c r="A171" s="15"/>
      <c r="B171" s="269"/>
      <c r="C171" s="270"/>
      <c r="D171" s="242" t="s">
        <v>361</v>
      </c>
      <c r="E171" s="271" t="s">
        <v>1</v>
      </c>
      <c r="F171" s="272" t="s">
        <v>9257</v>
      </c>
      <c r="G171" s="270"/>
      <c r="H171" s="271" t="s">
        <v>1</v>
      </c>
      <c r="I171" s="273"/>
      <c r="J171" s="270"/>
      <c r="K171" s="270"/>
      <c r="L171" s="274"/>
      <c r="M171" s="275"/>
      <c r="N171" s="276"/>
      <c r="O171" s="276"/>
      <c r="P171" s="276"/>
      <c r="Q171" s="276"/>
      <c r="R171" s="276"/>
      <c r="S171" s="276"/>
      <c r="T171" s="277"/>
      <c r="U171" s="15"/>
      <c r="V171" s="15"/>
      <c r="W171" s="15"/>
      <c r="X171" s="15"/>
      <c r="Y171" s="15"/>
      <c r="Z171" s="15"/>
      <c r="AA171" s="15"/>
      <c r="AB171" s="15"/>
      <c r="AC171" s="15"/>
      <c r="AD171" s="15"/>
      <c r="AE171" s="15"/>
      <c r="AT171" s="278" t="s">
        <v>361</v>
      </c>
      <c r="AU171" s="278" t="s">
        <v>86</v>
      </c>
      <c r="AV171" s="15" t="s">
        <v>84</v>
      </c>
      <c r="AW171" s="15" t="s">
        <v>32</v>
      </c>
      <c r="AX171" s="15" t="s">
        <v>76</v>
      </c>
      <c r="AY171" s="278" t="s">
        <v>350</v>
      </c>
    </row>
    <row r="172" s="13" customFormat="1">
      <c r="A172" s="13"/>
      <c r="B172" s="247"/>
      <c r="C172" s="248"/>
      <c r="D172" s="242" t="s">
        <v>361</v>
      </c>
      <c r="E172" s="249" t="s">
        <v>1</v>
      </c>
      <c r="F172" s="250" t="s">
        <v>9258</v>
      </c>
      <c r="G172" s="248"/>
      <c r="H172" s="251">
        <v>20</v>
      </c>
      <c r="I172" s="252"/>
      <c r="J172" s="248"/>
      <c r="K172" s="248"/>
      <c r="L172" s="253"/>
      <c r="M172" s="254"/>
      <c r="N172" s="255"/>
      <c r="O172" s="255"/>
      <c r="P172" s="255"/>
      <c r="Q172" s="255"/>
      <c r="R172" s="255"/>
      <c r="S172" s="255"/>
      <c r="T172" s="256"/>
      <c r="U172" s="13"/>
      <c r="V172" s="13"/>
      <c r="W172" s="13"/>
      <c r="X172" s="13"/>
      <c r="Y172" s="13"/>
      <c r="Z172" s="13"/>
      <c r="AA172" s="13"/>
      <c r="AB172" s="13"/>
      <c r="AC172" s="13"/>
      <c r="AD172" s="13"/>
      <c r="AE172" s="13"/>
      <c r="AT172" s="257" t="s">
        <v>361</v>
      </c>
      <c r="AU172" s="257" t="s">
        <v>86</v>
      </c>
      <c r="AV172" s="13" t="s">
        <v>86</v>
      </c>
      <c r="AW172" s="13" t="s">
        <v>32</v>
      </c>
      <c r="AX172" s="13" t="s">
        <v>76</v>
      </c>
      <c r="AY172" s="257" t="s">
        <v>350</v>
      </c>
    </row>
    <row r="173" s="14" customFormat="1">
      <c r="A173" s="14"/>
      <c r="B173" s="258"/>
      <c r="C173" s="259"/>
      <c r="D173" s="242" t="s">
        <v>361</v>
      </c>
      <c r="E173" s="260" t="s">
        <v>1</v>
      </c>
      <c r="F173" s="261" t="s">
        <v>364</v>
      </c>
      <c r="G173" s="259"/>
      <c r="H173" s="262">
        <v>20</v>
      </c>
      <c r="I173" s="263"/>
      <c r="J173" s="259"/>
      <c r="K173" s="259"/>
      <c r="L173" s="264"/>
      <c r="M173" s="265"/>
      <c r="N173" s="266"/>
      <c r="O173" s="266"/>
      <c r="P173" s="266"/>
      <c r="Q173" s="266"/>
      <c r="R173" s="266"/>
      <c r="S173" s="266"/>
      <c r="T173" s="267"/>
      <c r="U173" s="14"/>
      <c r="V173" s="14"/>
      <c r="W173" s="14"/>
      <c r="X173" s="14"/>
      <c r="Y173" s="14"/>
      <c r="Z173" s="14"/>
      <c r="AA173" s="14"/>
      <c r="AB173" s="14"/>
      <c r="AC173" s="14"/>
      <c r="AD173" s="14"/>
      <c r="AE173" s="14"/>
      <c r="AT173" s="268" t="s">
        <v>361</v>
      </c>
      <c r="AU173" s="268" t="s">
        <v>86</v>
      </c>
      <c r="AV173" s="14" t="s">
        <v>357</v>
      </c>
      <c r="AW173" s="14" t="s">
        <v>32</v>
      </c>
      <c r="AX173" s="14" t="s">
        <v>84</v>
      </c>
      <c r="AY173" s="268" t="s">
        <v>350</v>
      </c>
    </row>
    <row r="174" s="2" customFormat="1" ht="37.8" customHeight="1">
      <c r="A174" s="39"/>
      <c r="B174" s="40"/>
      <c r="C174" s="229" t="s">
        <v>480</v>
      </c>
      <c r="D174" s="229" t="s">
        <v>352</v>
      </c>
      <c r="E174" s="230" t="s">
        <v>9146</v>
      </c>
      <c r="F174" s="231" t="s">
        <v>9147</v>
      </c>
      <c r="G174" s="232" t="s">
        <v>374</v>
      </c>
      <c r="H174" s="233">
        <v>20</v>
      </c>
      <c r="I174" s="234"/>
      <c r="J174" s="235">
        <f>ROUND(I174*H174,2)</f>
        <v>0</v>
      </c>
      <c r="K174" s="231" t="s">
        <v>385</v>
      </c>
      <c r="L174" s="45"/>
      <c r="M174" s="236" t="s">
        <v>1</v>
      </c>
      <c r="N174" s="237" t="s">
        <v>41</v>
      </c>
      <c r="O174" s="92"/>
      <c r="P174" s="238">
        <f>O174*H174</f>
        <v>0</v>
      </c>
      <c r="Q174" s="238">
        <v>0</v>
      </c>
      <c r="R174" s="238">
        <f>Q174*H174</f>
        <v>0</v>
      </c>
      <c r="S174" s="238">
        <v>0</v>
      </c>
      <c r="T174" s="239">
        <f>S174*H174</f>
        <v>0</v>
      </c>
      <c r="U174" s="39"/>
      <c r="V174" s="39"/>
      <c r="W174" s="39"/>
      <c r="X174" s="39"/>
      <c r="Y174" s="39"/>
      <c r="Z174" s="39"/>
      <c r="AA174" s="39"/>
      <c r="AB174" s="39"/>
      <c r="AC174" s="39"/>
      <c r="AD174" s="39"/>
      <c r="AE174" s="39"/>
      <c r="AR174" s="240" t="s">
        <v>357</v>
      </c>
      <c r="AT174" s="240" t="s">
        <v>352</v>
      </c>
      <c r="AU174" s="240" t="s">
        <v>86</v>
      </c>
      <c r="AY174" s="18" t="s">
        <v>350</v>
      </c>
      <c r="BE174" s="241">
        <f>IF(N174="základní",J174,0)</f>
        <v>0</v>
      </c>
      <c r="BF174" s="241">
        <f>IF(N174="snížená",J174,0)</f>
        <v>0</v>
      </c>
      <c r="BG174" s="241">
        <f>IF(N174="zákl. přenesená",J174,0)</f>
        <v>0</v>
      </c>
      <c r="BH174" s="241">
        <f>IF(N174="sníž. přenesená",J174,0)</f>
        <v>0</v>
      </c>
      <c r="BI174" s="241">
        <f>IF(N174="nulová",J174,0)</f>
        <v>0</v>
      </c>
      <c r="BJ174" s="18" t="s">
        <v>84</v>
      </c>
      <c r="BK174" s="241">
        <f>ROUND(I174*H174,2)</f>
        <v>0</v>
      </c>
      <c r="BL174" s="18" t="s">
        <v>357</v>
      </c>
      <c r="BM174" s="240" t="s">
        <v>563</v>
      </c>
    </row>
    <row r="175" s="2" customFormat="1">
      <c r="A175" s="39"/>
      <c r="B175" s="40"/>
      <c r="C175" s="41"/>
      <c r="D175" s="242" t="s">
        <v>359</v>
      </c>
      <c r="E175" s="41"/>
      <c r="F175" s="243" t="s">
        <v>9147</v>
      </c>
      <c r="G175" s="41"/>
      <c r="H175" s="41"/>
      <c r="I175" s="244"/>
      <c r="J175" s="41"/>
      <c r="K175" s="41"/>
      <c r="L175" s="45"/>
      <c r="M175" s="245"/>
      <c r="N175" s="246"/>
      <c r="O175" s="92"/>
      <c r="P175" s="92"/>
      <c r="Q175" s="92"/>
      <c r="R175" s="92"/>
      <c r="S175" s="92"/>
      <c r="T175" s="93"/>
      <c r="U175" s="39"/>
      <c r="V175" s="39"/>
      <c r="W175" s="39"/>
      <c r="X175" s="39"/>
      <c r="Y175" s="39"/>
      <c r="Z175" s="39"/>
      <c r="AA175" s="39"/>
      <c r="AB175" s="39"/>
      <c r="AC175" s="39"/>
      <c r="AD175" s="39"/>
      <c r="AE175" s="39"/>
      <c r="AT175" s="18" t="s">
        <v>359</v>
      </c>
      <c r="AU175" s="18" t="s">
        <v>86</v>
      </c>
    </row>
    <row r="176" s="13" customFormat="1">
      <c r="A176" s="13"/>
      <c r="B176" s="247"/>
      <c r="C176" s="248"/>
      <c r="D176" s="242" t="s">
        <v>361</v>
      </c>
      <c r="E176" s="249" t="s">
        <v>1</v>
      </c>
      <c r="F176" s="250" t="s">
        <v>9130</v>
      </c>
      <c r="G176" s="248"/>
      <c r="H176" s="251">
        <v>20</v>
      </c>
      <c r="I176" s="252"/>
      <c r="J176" s="248"/>
      <c r="K176" s="248"/>
      <c r="L176" s="253"/>
      <c r="M176" s="254"/>
      <c r="N176" s="255"/>
      <c r="O176" s="255"/>
      <c r="P176" s="255"/>
      <c r="Q176" s="255"/>
      <c r="R176" s="255"/>
      <c r="S176" s="255"/>
      <c r="T176" s="256"/>
      <c r="U176" s="13"/>
      <c r="V176" s="13"/>
      <c r="W176" s="13"/>
      <c r="X176" s="13"/>
      <c r="Y176" s="13"/>
      <c r="Z176" s="13"/>
      <c r="AA176" s="13"/>
      <c r="AB176" s="13"/>
      <c r="AC176" s="13"/>
      <c r="AD176" s="13"/>
      <c r="AE176" s="13"/>
      <c r="AT176" s="257" t="s">
        <v>361</v>
      </c>
      <c r="AU176" s="257" t="s">
        <v>86</v>
      </c>
      <c r="AV176" s="13" t="s">
        <v>86</v>
      </c>
      <c r="AW176" s="13" t="s">
        <v>32</v>
      </c>
      <c r="AX176" s="13" t="s">
        <v>76</v>
      </c>
      <c r="AY176" s="257" t="s">
        <v>350</v>
      </c>
    </row>
    <row r="177" s="14" customFormat="1">
      <c r="A177" s="14"/>
      <c r="B177" s="258"/>
      <c r="C177" s="259"/>
      <c r="D177" s="242" t="s">
        <v>361</v>
      </c>
      <c r="E177" s="260" t="s">
        <v>1</v>
      </c>
      <c r="F177" s="261" t="s">
        <v>364</v>
      </c>
      <c r="G177" s="259"/>
      <c r="H177" s="262">
        <v>20</v>
      </c>
      <c r="I177" s="263"/>
      <c r="J177" s="259"/>
      <c r="K177" s="259"/>
      <c r="L177" s="264"/>
      <c r="M177" s="265"/>
      <c r="N177" s="266"/>
      <c r="O177" s="266"/>
      <c r="P177" s="266"/>
      <c r="Q177" s="266"/>
      <c r="R177" s="266"/>
      <c r="S177" s="266"/>
      <c r="T177" s="267"/>
      <c r="U177" s="14"/>
      <c r="V177" s="14"/>
      <c r="W177" s="14"/>
      <c r="X177" s="14"/>
      <c r="Y177" s="14"/>
      <c r="Z177" s="14"/>
      <c r="AA177" s="14"/>
      <c r="AB177" s="14"/>
      <c r="AC177" s="14"/>
      <c r="AD177" s="14"/>
      <c r="AE177" s="14"/>
      <c r="AT177" s="268" t="s">
        <v>361</v>
      </c>
      <c r="AU177" s="268" t="s">
        <v>86</v>
      </c>
      <c r="AV177" s="14" t="s">
        <v>357</v>
      </c>
      <c r="AW177" s="14" t="s">
        <v>32</v>
      </c>
      <c r="AX177" s="14" t="s">
        <v>84</v>
      </c>
      <c r="AY177" s="268" t="s">
        <v>350</v>
      </c>
    </row>
    <row r="178" s="2" customFormat="1" ht="37.8" customHeight="1">
      <c r="A178" s="39"/>
      <c r="B178" s="40"/>
      <c r="C178" s="229" t="s">
        <v>487</v>
      </c>
      <c r="D178" s="229" t="s">
        <v>352</v>
      </c>
      <c r="E178" s="230" t="s">
        <v>9259</v>
      </c>
      <c r="F178" s="231" t="s">
        <v>9260</v>
      </c>
      <c r="G178" s="232" t="s">
        <v>355</v>
      </c>
      <c r="H178" s="233">
        <v>725.75999999999999</v>
      </c>
      <c r="I178" s="234"/>
      <c r="J178" s="235">
        <f>ROUND(I178*H178,2)</f>
        <v>0</v>
      </c>
      <c r="K178" s="231" t="s">
        <v>385</v>
      </c>
      <c r="L178" s="45"/>
      <c r="M178" s="236" t="s">
        <v>1</v>
      </c>
      <c r="N178" s="237" t="s">
        <v>41</v>
      </c>
      <c r="O178" s="92"/>
      <c r="P178" s="238">
        <f>O178*H178</f>
        <v>0</v>
      </c>
      <c r="Q178" s="238">
        <v>0</v>
      </c>
      <c r="R178" s="238">
        <f>Q178*H178</f>
        <v>0</v>
      </c>
      <c r="S178" s="238">
        <v>0</v>
      </c>
      <c r="T178" s="239">
        <f>S178*H178</f>
        <v>0</v>
      </c>
      <c r="U178" s="39"/>
      <c r="V178" s="39"/>
      <c r="W178" s="39"/>
      <c r="X178" s="39"/>
      <c r="Y178" s="39"/>
      <c r="Z178" s="39"/>
      <c r="AA178" s="39"/>
      <c r="AB178" s="39"/>
      <c r="AC178" s="39"/>
      <c r="AD178" s="39"/>
      <c r="AE178" s="39"/>
      <c r="AR178" s="240" t="s">
        <v>357</v>
      </c>
      <c r="AT178" s="240" t="s">
        <v>352</v>
      </c>
      <c r="AU178" s="240" t="s">
        <v>86</v>
      </c>
      <c r="AY178" s="18" t="s">
        <v>350</v>
      </c>
      <c r="BE178" s="241">
        <f>IF(N178="základní",J178,0)</f>
        <v>0</v>
      </c>
      <c r="BF178" s="241">
        <f>IF(N178="snížená",J178,0)</f>
        <v>0</v>
      </c>
      <c r="BG178" s="241">
        <f>IF(N178="zákl. přenesená",J178,0)</f>
        <v>0</v>
      </c>
      <c r="BH178" s="241">
        <f>IF(N178="sníž. přenesená",J178,0)</f>
        <v>0</v>
      </c>
      <c r="BI178" s="241">
        <f>IF(N178="nulová",J178,0)</f>
        <v>0</v>
      </c>
      <c r="BJ178" s="18" t="s">
        <v>84</v>
      </c>
      <c r="BK178" s="241">
        <f>ROUND(I178*H178,2)</f>
        <v>0</v>
      </c>
      <c r="BL178" s="18" t="s">
        <v>357</v>
      </c>
      <c r="BM178" s="240" t="s">
        <v>576</v>
      </c>
    </row>
    <row r="179" s="2" customFormat="1">
      <c r="A179" s="39"/>
      <c r="B179" s="40"/>
      <c r="C179" s="41"/>
      <c r="D179" s="242" t="s">
        <v>359</v>
      </c>
      <c r="E179" s="41"/>
      <c r="F179" s="243" t="s">
        <v>9260</v>
      </c>
      <c r="G179" s="41"/>
      <c r="H179" s="41"/>
      <c r="I179" s="244"/>
      <c r="J179" s="41"/>
      <c r="K179" s="41"/>
      <c r="L179" s="45"/>
      <c r="M179" s="245"/>
      <c r="N179" s="246"/>
      <c r="O179" s="92"/>
      <c r="P179" s="92"/>
      <c r="Q179" s="92"/>
      <c r="R179" s="92"/>
      <c r="S179" s="92"/>
      <c r="T179" s="93"/>
      <c r="U179" s="39"/>
      <c r="V179" s="39"/>
      <c r="W179" s="39"/>
      <c r="X179" s="39"/>
      <c r="Y179" s="39"/>
      <c r="Z179" s="39"/>
      <c r="AA179" s="39"/>
      <c r="AB179" s="39"/>
      <c r="AC179" s="39"/>
      <c r="AD179" s="39"/>
      <c r="AE179" s="39"/>
      <c r="AT179" s="18" t="s">
        <v>359</v>
      </c>
      <c r="AU179" s="18" t="s">
        <v>86</v>
      </c>
    </row>
    <row r="180" s="13" customFormat="1">
      <c r="A180" s="13"/>
      <c r="B180" s="247"/>
      <c r="C180" s="248"/>
      <c r="D180" s="242" t="s">
        <v>361</v>
      </c>
      <c r="E180" s="249" t="s">
        <v>1</v>
      </c>
      <c r="F180" s="250" t="s">
        <v>9261</v>
      </c>
      <c r="G180" s="248"/>
      <c r="H180" s="251">
        <v>725.75999999999999</v>
      </c>
      <c r="I180" s="252"/>
      <c r="J180" s="248"/>
      <c r="K180" s="248"/>
      <c r="L180" s="253"/>
      <c r="M180" s="254"/>
      <c r="N180" s="255"/>
      <c r="O180" s="255"/>
      <c r="P180" s="255"/>
      <c r="Q180" s="255"/>
      <c r="R180" s="255"/>
      <c r="S180" s="255"/>
      <c r="T180" s="256"/>
      <c r="U180" s="13"/>
      <c r="V180" s="13"/>
      <c r="W180" s="13"/>
      <c r="X180" s="13"/>
      <c r="Y180" s="13"/>
      <c r="Z180" s="13"/>
      <c r="AA180" s="13"/>
      <c r="AB180" s="13"/>
      <c r="AC180" s="13"/>
      <c r="AD180" s="13"/>
      <c r="AE180" s="13"/>
      <c r="AT180" s="257" t="s">
        <v>361</v>
      </c>
      <c r="AU180" s="257" t="s">
        <v>86</v>
      </c>
      <c r="AV180" s="13" t="s">
        <v>86</v>
      </c>
      <c r="AW180" s="13" t="s">
        <v>32</v>
      </c>
      <c r="AX180" s="13" t="s">
        <v>76</v>
      </c>
      <c r="AY180" s="257" t="s">
        <v>350</v>
      </c>
    </row>
    <row r="181" s="14" customFormat="1">
      <c r="A181" s="14"/>
      <c r="B181" s="258"/>
      <c r="C181" s="259"/>
      <c r="D181" s="242" t="s">
        <v>361</v>
      </c>
      <c r="E181" s="260" t="s">
        <v>1</v>
      </c>
      <c r="F181" s="261" t="s">
        <v>364</v>
      </c>
      <c r="G181" s="259"/>
      <c r="H181" s="262">
        <v>725.75999999999999</v>
      </c>
      <c r="I181" s="263"/>
      <c r="J181" s="259"/>
      <c r="K181" s="259"/>
      <c r="L181" s="264"/>
      <c r="M181" s="265"/>
      <c r="N181" s="266"/>
      <c r="O181" s="266"/>
      <c r="P181" s="266"/>
      <c r="Q181" s="266"/>
      <c r="R181" s="266"/>
      <c r="S181" s="266"/>
      <c r="T181" s="267"/>
      <c r="U181" s="14"/>
      <c r="V181" s="14"/>
      <c r="W181" s="14"/>
      <c r="X181" s="14"/>
      <c r="Y181" s="14"/>
      <c r="Z181" s="14"/>
      <c r="AA181" s="14"/>
      <c r="AB181" s="14"/>
      <c r="AC181" s="14"/>
      <c r="AD181" s="14"/>
      <c r="AE181" s="14"/>
      <c r="AT181" s="268" t="s">
        <v>361</v>
      </c>
      <c r="AU181" s="268" t="s">
        <v>86</v>
      </c>
      <c r="AV181" s="14" t="s">
        <v>357</v>
      </c>
      <c r="AW181" s="14" t="s">
        <v>32</v>
      </c>
      <c r="AX181" s="14" t="s">
        <v>84</v>
      </c>
      <c r="AY181" s="268" t="s">
        <v>350</v>
      </c>
    </row>
    <row r="182" s="2" customFormat="1" ht="44.25" customHeight="1">
      <c r="A182" s="39"/>
      <c r="B182" s="40"/>
      <c r="C182" s="229" t="s">
        <v>494</v>
      </c>
      <c r="D182" s="229" t="s">
        <v>352</v>
      </c>
      <c r="E182" s="230" t="s">
        <v>9262</v>
      </c>
      <c r="F182" s="231" t="s">
        <v>9263</v>
      </c>
      <c r="G182" s="232" t="s">
        <v>355</v>
      </c>
      <c r="H182" s="233">
        <v>725.75999999999999</v>
      </c>
      <c r="I182" s="234"/>
      <c r="J182" s="235">
        <f>ROUND(I182*H182,2)</f>
        <v>0</v>
      </c>
      <c r="K182" s="231" t="s">
        <v>385</v>
      </c>
      <c r="L182" s="45"/>
      <c r="M182" s="236" t="s">
        <v>1</v>
      </c>
      <c r="N182" s="237" t="s">
        <v>41</v>
      </c>
      <c r="O182" s="92"/>
      <c r="P182" s="238">
        <f>O182*H182</f>
        <v>0</v>
      </c>
      <c r="Q182" s="238">
        <v>0</v>
      </c>
      <c r="R182" s="238">
        <f>Q182*H182</f>
        <v>0</v>
      </c>
      <c r="S182" s="238">
        <v>0</v>
      </c>
      <c r="T182" s="239">
        <f>S182*H182</f>
        <v>0</v>
      </c>
      <c r="U182" s="39"/>
      <c r="V182" s="39"/>
      <c r="W182" s="39"/>
      <c r="X182" s="39"/>
      <c r="Y182" s="39"/>
      <c r="Z182" s="39"/>
      <c r="AA182" s="39"/>
      <c r="AB182" s="39"/>
      <c r="AC182" s="39"/>
      <c r="AD182" s="39"/>
      <c r="AE182" s="39"/>
      <c r="AR182" s="240" t="s">
        <v>357</v>
      </c>
      <c r="AT182" s="240" t="s">
        <v>352</v>
      </c>
      <c r="AU182" s="240" t="s">
        <v>86</v>
      </c>
      <c r="AY182" s="18" t="s">
        <v>350</v>
      </c>
      <c r="BE182" s="241">
        <f>IF(N182="základní",J182,0)</f>
        <v>0</v>
      </c>
      <c r="BF182" s="241">
        <f>IF(N182="snížená",J182,0)</f>
        <v>0</v>
      </c>
      <c r="BG182" s="241">
        <f>IF(N182="zákl. přenesená",J182,0)</f>
        <v>0</v>
      </c>
      <c r="BH182" s="241">
        <f>IF(N182="sníž. přenesená",J182,0)</f>
        <v>0</v>
      </c>
      <c r="BI182" s="241">
        <f>IF(N182="nulová",J182,0)</f>
        <v>0</v>
      </c>
      <c r="BJ182" s="18" t="s">
        <v>84</v>
      </c>
      <c r="BK182" s="241">
        <f>ROUND(I182*H182,2)</f>
        <v>0</v>
      </c>
      <c r="BL182" s="18" t="s">
        <v>357</v>
      </c>
      <c r="BM182" s="240" t="s">
        <v>596</v>
      </c>
    </row>
    <row r="183" s="2" customFormat="1">
      <c r="A183" s="39"/>
      <c r="B183" s="40"/>
      <c r="C183" s="41"/>
      <c r="D183" s="242" t="s">
        <v>359</v>
      </c>
      <c r="E183" s="41"/>
      <c r="F183" s="243" t="s">
        <v>9263</v>
      </c>
      <c r="G183" s="41"/>
      <c r="H183" s="41"/>
      <c r="I183" s="244"/>
      <c r="J183" s="41"/>
      <c r="K183" s="41"/>
      <c r="L183" s="45"/>
      <c r="M183" s="245"/>
      <c r="N183" s="246"/>
      <c r="O183" s="92"/>
      <c r="P183" s="92"/>
      <c r="Q183" s="92"/>
      <c r="R183" s="92"/>
      <c r="S183" s="92"/>
      <c r="T183" s="93"/>
      <c r="U183" s="39"/>
      <c r="V183" s="39"/>
      <c r="W183" s="39"/>
      <c r="X183" s="39"/>
      <c r="Y183" s="39"/>
      <c r="Z183" s="39"/>
      <c r="AA183" s="39"/>
      <c r="AB183" s="39"/>
      <c r="AC183" s="39"/>
      <c r="AD183" s="39"/>
      <c r="AE183" s="39"/>
      <c r="AT183" s="18" t="s">
        <v>359</v>
      </c>
      <c r="AU183" s="18" t="s">
        <v>86</v>
      </c>
    </row>
    <row r="184" s="2" customFormat="1" ht="62.7" customHeight="1">
      <c r="A184" s="39"/>
      <c r="B184" s="40"/>
      <c r="C184" s="229" t="s">
        <v>502</v>
      </c>
      <c r="D184" s="229" t="s">
        <v>352</v>
      </c>
      <c r="E184" s="230" t="s">
        <v>9148</v>
      </c>
      <c r="F184" s="231" t="s">
        <v>9149</v>
      </c>
      <c r="G184" s="232" t="s">
        <v>374</v>
      </c>
      <c r="H184" s="233">
        <v>194</v>
      </c>
      <c r="I184" s="234"/>
      <c r="J184" s="235">
        <f>ROUND(I184*H184,2)</f>
        <v>0</v>
      </c>
      <c r="K184" s="231" t="s">
        <v>385</v>
      </c>
      <c r="L184" s="45"/>
      <c r="M184" s="236" t="s">
        <v>1</v>
      </c>
      <c r="N184" s="237" t="s">
        <v>41</v>
      </c>
      <c r="O184" s="92"/>
      <c r="P184" s="238">
        <f>O184*H184</f>
        <v>0</v>
      </c>
      <c r="Q184" s="238">
        <v>0</v>
      </c>
      <c r="R184" s="238">
        <f>Q184*H184</f>
        <v>0</v>
      </c>
      <c r="S184" s="238">
        <v>0</v>
      </c>
      <c r="T184" s="239">
        <f>S184*H184</f>
        <v>0</v>
      </c>
      <c r="U184" s="39"/>
      <c r="V184" s="39"/>
      <c r="W184" s="39"/>
      <c r="X184" s="39"/>
      <c r="Y184" s="39"/>
      <c r="Z184" s="39"/>
      <c r="AA184" s="39"/>
      <c r="AB184" s="39"/>
      <c r="AC184" s="39"/>
      <c r="AD184" s="39"/>
      <c r="AE184" s="39"/>
      <c r="AR184" s="240" t="s">
        <v>357</v>
      </c>
      <c r="AT184" s="240" t="s">
        <v>352</v>
      </c>
      <c r="AU184" s="240" t="s">
        <v>86</v>
      </c>
      <c r="AY184" s="18" t="s">
        <v>350</v>
      </c>
      <c r="BE184" s="241">
        <f>IF(N184="základní",J184,0)</f>
        <v>0</v>
      </c>
      <c r="BF184" s="241">
        <f>IF(N184="snížená",J184,0)</f>
        <v>0</v>
      </c>
      <c r="BG184" s="241">
        <f>IF(N184="zákl. přenesená",J184,0)</f>
        <v>0</v>
      </c>
      <c r="BH184" s="241">
        <f>IF(N184="sníž. přenesená",J184,0)</f>
        <v>0</v>
      </c>
      <c r="BI184" s="241">
        <f>IF(N184="nulová",J184,0)</f>
        <v>0</v>
      </c>
      <c r="BJ184" s="18" t="s">
        <v>84</v>
      </c>
      <c r="BK184" s="241">
        <f>ROUND(I184*H184,2)</f>
        <v>0</v>
      </c>
      <c r="BL184" s="18" t="s">
        <v>357</v>
      </c>
      <c r="BM184" s="240" t="s">
        <v>655</v>
      </c>
    </row>
    <row r="185" s="2" customFormat="1">
      <c r="A185" s="39"/>
      <c r="B185" s="40"/>
      <c r="C185" s="41"/>
      <c r="D185" s="242" t="s">
        <v>359</v>
      </c>
      <c r="E185" s="41"/>
      <c r="F185" s="243" t="s">
        <v>9149</v>
      </c>
      <c r="G185" s="41"/>
      <c r="H185" s="41"/>
      <c r="I185" s="244"/>
      <c r="J185" s="41"/>
      <c r="K185" s="41"/>
      <c r="L185" s="45"/>
      <c r="M185" s="245"/>
      <c r="N185" s="246"/>
      <c r="O185" s="92"/>
      <c r="P185" s="92"/>
      <c r="Q185" s="92"/>
      <c r="R185" s="92"/>
      <c r="S185" s="92"/>
      <c r="T185" s="93"/>
      <c r="U185" s="39"/>
      <c r="V185" s="39"/>
      <c r="W185" s="39"/>
      <c r="X185" s="39"/>
      <c r="Y185" s="39"/>
      <c r="Z185" s="39"/>
      <c r="AA185" s="39"/>
      <c r="AB185" s="39"/>
      <c r="AC185" s="39"/>
      <c r="AD185" s="39"/>
      <c r="AE185" s="39"/>
      <c r="AT185" s="18" t="s">
        <v>359</v>
      </c>
      <c r="AU185" s="18" t="s">
        <v>86</v>
      </c>
    </row>
    <row r="186" s="15" customFormat="1">
      <c r="A186" s="15"/>
      <c r="B186" s="269"/>
      <c r="C186" s="270"/>
      <c r="D186" s="242" t="s">
        <v>361</v>
      </c>
      <c r="E186" s="271" t="s">
        <v>1</v>
      </c>
      <c r="F186" s="272" t="s">
        <v>9264</v>
      </c>
      <c r="G186" s="270"/>
      <c r="H186" s="271" t="s">
        <v>1</v>
      </c>
      <c r="I186" s="273"/>
      <c r="J186" s="270"/>
      <c r="K186" s="270"/>
      <c r="L186" s="274"/>
      <c r="M186" s="275"/>
      <c r="N186" s="276"/>
      <c r="O186" s="276"/>
      <c r="P186" s="276"/>
      <c r="Q186" s="276"/>
      <c r="R186" s="276"/>
      <c r="S186" s="276"/>
      <c r="T186" s="277"/>
      <c r="U186" s="15"/>
      <c r="V186" s="15"/>
      <c r="W186" s="15"/>
      <c r="X186" s="15"/>
      <c r="Y186" s="15"/>
      <c r="Z186" s="15"/>
      <c r="AA186" s="15"/>
      <c r="AB186" s="15"/>
      <c r="AC186" s="15"/>
      <c r="AD186" s="15"/>
      <c r="AE186" s="15"/>
      <c r="AT186" s="278" t="s">
        <v>361</v>
      </c>
      <c r="AU186" s="278" t="s">
        <v>86</v>
      </c>
      <c r="AV186" s="15" t="s">
        <v>84</v>
      </c>
      <c r="AW186" s="15" t="s">
        <v>32</v>
      </c>
      <c r="AX186" s="15" t="s">
        <v>76</v>
      </c>
      <c r="AY186" s="278" t="s">
        <v>350</v>
      </c>
    </row>
    <row r="187" s="13" customFormat="1">
      <c r="A187" s="13"/>
      <c r="B187" s="247"/>
      <c r="C187" s="248"/>
      <c r="D187" s="242" t="s">
        <v>361</v>
      </c>
      <c r="E187" s="249" t="s">
        <v>1</v>
      </c>
      <c r="F187" s="250" t="s">
        <v>9265</v>
      </c>
      <c r="G187" s="248"/>
      <c r="H187" s="251">
        <v>74</v>
      </c>
      <c r="I187" s="252"/>
      <c r="J187" s="248"/>
      <c r="K187" s="248"/>
      <c r="L187" s="253"/>
      <c r="M187" s="254"/>
      <c r="N187" s="255"/>
      <c r="O187" s="255"/>
      <c r="P187" s="255"/>
      <c r="Q187" s="255"/>
      <c r="R187" s="255"/>
      <c r="S187" s="255"/>
      <c r="T187" s="256"/>
      <c r="U187" s="13"/>
      <c r="V187" s="13"/>
      <c r="W187" s="13"/>
      <c r="X187" s="13"/>
      <c r="Y187" s="13"/>
      <c r="Z187" s="13"/>
      <c r="AA187" s="13"/>
      <c r="AB187" s="13"/>
      <c r="AC187" s="13"/>
      <c r="AD187" s="13"/>
      <c r="AE187" s="13"/>
      <c r="AT187" s="257" t="s">
        <v>361</v>
      </c>
      <c r="AU187" s="257" t="s">
        <v>86</v>
      </c>
      <c r="AV187" s="13" t="s">
        <v>86</v>
      </c>
      <c r="AW187" s="13" t="s">
        <v>32</v>
      </c>
      <c r="AX187" s="13" t="s">
        <v>76</v>
      </c>
      <c r="AY187" s="257" t="s">
        <v>350</v>
      </c>
    </row>
    <row r="188" s="15" customFormat="1">
      <c r="A188" s="15"/>
      <c r="B188" s="269"/>
      <c r="C188" s="270"/>
      <c r="D188" s="242" t="s">
        <v>361</v>
      </c>
      <c r="E188" s="271" t="s">
        <v>1</v>
      </c>
      <c r="F188" s="272" t="s">
        <v>9266</v>
      </c>
      <c r="G188" s="270"/>
      <c r="H188" s="271" t="s">
        <v>1</v>
      </c>
      <c r="I188" s="273"/>
      <c r="J188" s="270"/>
      <c r="K188" s="270"/>
      <c r="L188" s="274"/>
      <c r="M188" s="275"/>
      <c r="N188" s="276"/>
      <c r="O188" s="276"/>
      <c r="P188" s="276"/>
      <c r="Q188" s="276"/>
      <c r="R188" s="276"/>
      <c r="S188" s="276"/>
      <c r="T188" s="277"/>
      <c r="U188" s="15"/>
      <c r="V188" s="15"/>
      <c r="W188" s="15"/>
      <c r="X188" s="15"/>
      <c r="Y188" s="15"/>
      <c r="Z188" s="15"/>
      <c r="AA188" s="15"/>
      <c r="AB188" s="15"/>
      <c r="AC188" s="15"/>
      <c r="AD188" s="15"/>
      <c r="AE188" s="15"/>
      <c r="AT188" s="278" t="s">
        <v>361</v>
      </c>
      <c r="AU188" s="278" t="s">
        <v>86</v>
      </c>
      <c r="AV188" s="15" t="s">
        <v>84</v>
      </c>
      <c r="AW188" s="15" t="s">
        <v>32</v>
      </c>
      <c r="AX188" s="15" t="s">
        <v>76</v>
      </c>
      <c r="AY188" s="278" t="s">
        <v>350</v>
      </c>
    </row>
    <row r="189" s="13" customFormat="1">
      <c r="A189" s="13"/>
      <c r="B189" s="247"/>
      <c r="C189" s="248"/>
      <c r="D189" s="242" t="s">
        <v>361</v>
      </c>
      <c r="E189" s="249" t="s">
        <v>1</v>
      </c>
      <c r="F189" s="250" t="s">
        <v>9252</v>
      </c>
      <c r="G189" s="248"/>
      <c r="H189" s="251">
        <v>120</v>
      </c>
      <c r="I189" s="252"/>
      <c r="J189" s="248"/>
      <c r="K189" s="248"/>
      <c r="L189" s="253"/>
      <c r="M189" s="254"/>
      <c r="N189" s="255"/>
      <c r="O189" s="255"/>
      <c r="P189" s="255"/>
      <c r="Q189" s="255"/>
      <c r="R189" s="255"/>
      <c r="S189" s="255"/>
      <c r="T189" s="256"/>
      <c r="U189" s="13"/>
      <c r="V189" s="13"/>
      <c r="W189" s="13"/>
      <c r="X189" s="13"/>
      <c r="Y189" s="13"/>
      <c r="Z189" s="13"/>
      <c r="AA189" s="13"/>
      <c r="AB189" s="13"/>
      <c r="AC189" s="13"/>
      <c r="AD189" s="13"/>
      <c r="AE189" s="13"/>
      <c r="AT189" s="257" t="s">
        <v>361</v>
      </c>
      <c r="AU189" s="257" t="s">
        <v>86</v>
      </c>
      <c r="AV189" s="13" t="s">
        <v>86</v>
      </c>
      <c r="AW189" s="13" t="s">
        <v>32</v>
      </c>
      <c r="AX189" s="13" t="s">
        <v>76</v>
      </c>
      <c r="AY189" s="257" t="s">
        <v>350</v>
      </c>
    </row>
    <row r="190" s="14" customFormat="1">
      <c r="A190" s="14"/>
      <c r="B190" s="258"/>
      <c r="C190" s="259"/>
      <c r="D190" s="242" t="s">
        <v>361</v>
      </c>
      <c r="E190" s="260" t="s">
        <v>1</v>
      </c>
      <c r="F190" s="261" t="s">
        <v>364</v>
      </c>
      <c r="G190" s="259"/>
      <c r="H190" s="262">
        <v>194</v>
      </c>
      <c r="I190" s="263"/>
      <c r="J190" s="259"/>
      <c r="K190" s="259"/>
      <c r="L190" s="264"/>
      <c r="M190" s="265"/>
      <c r="N190" s="266"/>
      <c r="O190" s="266"/>
      <c r="P190" s="266"/>
      <c r="Q190" s="266"/>
      <c r="R190" s="266"/>
      <c r="S190" s="266"/>
      <c r="T190" s="267"/>
      <c r="U190" s="14"/>
      <c r="V190" s="14"/>
      <c r="W190" s="14"/>
      <c r="X190" s="14"/>
      <c r="Y190" s="14"/>
      <c r="Z190" s="14"/>
      <c r="AA190" s="14"/>
      <c r="AB190" s="14"/>
      <c r="AC190" s="14"/>
      <c r="AD190" s="14"/>
      <c r="AE190" s="14"/>
      <c r="AT190" s="268" t="s">
        <v>361</v>
      </c>
      <c r="AU190" s="268" t="s">
        <v>86</v>
      </c>
      <c r="AV190" s="14" t="s">
        <v>357</v>
      </c>
      <c r="AW190" s="14" t="s">
        <v>32</v>
      </c>
      <c r="AX190" s="14" t="s">
        <v>84</v>
      </c>
      <c r="AY190" s="268" t="s">
        <v>350</v>
      </c>
    </row>
    <row r="191" s="2" customFormat="1" ht="44.25" customHeight="1">
      <c r="A191" s="39"/>
      <c r="B191" s="40"/>
      <c r="C191" s="229" t="s">
        <v>512</v>
      </c>
      <c r="D191" s="229" t="s">
        <v>352</v>
      </c>
      <c r="E191" s="230" t="s">
        <v>481</v>
      </c>
      <c r="F191" s="231" t="s">
        <v>485</v>
      </c>
      <c r="G191" s="232" t="s">
        <v>483</v>
      </c>
      <c r="H191" s="233">
        <v>349.19999999999999</v>
      </c>
      <c r="I191" s="234"/>
      <c r="J191" s="235">
        <f>ROUND(I191*H191,2)</f>
        <v>0</v>
      </c>
      <c r="K191" s="231" t="s">
        <v>385</v>
      </c>
      <c r="L191" s="45"/>
      <c r="M191" s="236" t="s">
        <v>1</v>
      </c>
      <c r="N191" s="237" t="s">
        <v>41</v>
      </c>
      <c r="O191" s="92"/>
      <c r="P191" s="238">
        <f>O191*H191</f>
        <v>0</v>
      </c>
      <c r="Q191" s="238">
        <v>0</v>
      </c>
      <c r="R191" s="238">
        <f>Q191*H191</f>
        <v>0</v>
      </c>
      <c r="S191" s="238">
        <v>0</v>
      </c>
      <c r="T191" s="239">
        <f>S191*H191</f>
        <v>0</v>
      </c>
      <c r="U191" s="39"/>
      <c r="V191" s="39"/>
      <c r="W191" s="39"/>
      <c r="X191" s="39"/>
      <c r="Y191" s="39"/>
      <c r="Z191" s="39"/>
      <c r="AA191" s="39"/>
      <c r="AB191" s="39"/>
      <c r="AC191" s="39"/>
      <c r="AD191" s="39"/>
      <c r="AE191" s="39"/>
      <c r="AR191" s="240" t="s">
        <v>357</v>
      </c>
      <c r="AT191" s="240" t="s">
        <v>352</v>
      </c>
      <c r="AU191" s="240" t="s">
        <v>86</v>
      </c>
      <c r="AY191" s="18" t="s">
        <v>350</v>
      </c>
      <c r="BE191" s="241">
        <f>IF(N191="základní",J191,0)</f>
        <v>0</v>
      </c>
      <c r="BF191" s="241">
        <f>IF(N191="snížená",J191,0)</f>
        <v>0</v>
      </c>
      <c r="BG191" s="241">
        <f>IF(N191="zákl. přenesená",J191,0)</f>
        <v>0</v>
      </c>
      <c r="BH191" s="241">
        <f>IF(N191="sníž. přenesená",J191,0)</f>
        <v>0</v>
      </c>
      <c r="BI191" s="241">
        <f>IF(N191="nulová",J191,0)</f>
        <v>0</v>
      </c>
      <c r="BJ191" s="18" t="s">
        <v>84</v>
      </c>
      <c r="BK191" s="241">
        <f>ROUND(I191*H191,2)</f>
        <v>0</v>
      </c>
      <c r="BL191" s="18" t="s">
        <v>357</v>
      </c>
      <c r="BM191" s="240" t="s">
        <v>669</v>
      </c>
    </row>
    <row r="192" s="2" customFormat="1">
      <c r="A192" s="39"/>
      <c r="B192" s="40"/>
      <c r="C192" s="41"/>
      <c r="D192" s="242" t="s">
        <v>359</v>
      </c>
      <c r="E192" s="41"/>
      <c r="F192" s="243" t="s">
        <v>485</v>
      </c>
      <c r="G192" s="41"/>
      <c r="H192" s="41"/>
      <c r="I192" s="244"/>
      <c r="J192" s="41"/>
      <c r="K192" s="41"/>
      <c r="L192" s="45"/>
      <c r="M192" s="245"/>
      <c r="N192" s="246"/>
      <c r="O192" s="92"/>
      <c r="P192" s="92"/>
      <c r="Q192" s="92"/>
      <c r="R192" s="92"/>
      <c r="S192" s="92"/>
      <c r="T192" s="93"/>
      <c r="U192" s="39"/>
      <c r="V192" s="39"/>
      <c r="W192" s="39"/>
      <c r="X192" s="39"/>
      <c r="Y192" s="39"/>
      <c r="Z192" s="39"/>
      <c r="AA192" s="39"/>
      <c r="AB192" s="39"/>
      <c r="AC192" s="39"/>
      <c r="AD192" s="39"/>
      <c r="AE192" s="39"/>
      <c r="AT192" s="18" t="s">
        <v>359</v>
      </c>
      <c r="AU192" s="18" t="s">
        <v>86</v>
      </c>
    </row>
    <row r="193" s="2" customFormat="1" ht="44.25" customHeight="1">
      <c r="A193" s="39"/>
      <c r="B193" s="40"/>
      <c r="C193" s="229" t="s">
        <v>8</v>
      </c>
      <c r="D193" s="229" t="s">
        <v>352</v>
      </c>
      <c r="E193" s="230" t="s">
        <v>9267</v>
      </c>
      <c r="F193" s="231" t="s">
        <v>8754</v>
      </c>
      <c r="G193" s="232" t="s">
        <v>374</v>
      </c>
      <c r="H193" s="233">
        <v>20</v>
      </c>
      <c r="I193" s="234"/>
      <c r="J193" s="235">
        <f>ROUND(I193*H193,2)</f>
        <v>0</v>
      </c>
      <c r="K193" s="231" t="s">
        <v>385</v>
      </c>
      <c r="L193" s="45"/>
      <c r="M193" s="236" t="s">
        <v>1</v>
      </c>
      <c r="N193" s="237" t="s">
        <v>41</v>
      </c>
      <c r="O193" s="92"/>
      <c r="P193" s="238">
        <f>O193*H193</f>
        <v>0</v>
      </c>
      <c r="Q193" s="238">
        <v>0</v>
      </c>
      <c r="R193" s="238">
        <f>Q193*H193</f>
        <v>0</v>
      </c>
      <c r="S193" s="238">
        <v>0</v>
      </c>
      <c r="T193" s="239">
        <f>S193*H193</f>
        <v>0</v>
      </c>
      <c r="U193" s="39"/>
      <c r="V193" s="39"/>
      <c r="W193" s="39"/>
      <c r="X193" s="39"/>
      <c r="Y193" s="39"/>
      <c r="Z193" s="39"/>
      <c r="AA193" s="39"/>
      <c r="AB193" s="39"/>
      <c r="AC193" s="39"/>
      <c r="AD193" s="39"/>
      <c r="AE193" s="39"/>
      <c r="AR193" s="240" t="s">
        <v>357</v>
      </c>
      <c r="AT193" s="240" t="s">
        <v>352</v>
      </c>
      <c r="AU193" s="240" t="s">
        <v>86</v>
      </c>
      <c r="AY193" s="18" t="s">
        <v>350</v>
      </c>
      <c r="BE193" s="241">
        <f>IF(N193="základní",J193,0)</f>
        <v>0</v>
      </c>
      <c r="BF193" s="241">
        <f>IF(N193="snížená",J193,0)</f>
        <v>0</v>
      </c>
      <c r="BG193" s="241">
        <f>IF(N193="zákl. přenesená",J193,0)</f>
        <v>0</v>
      </c>
      <c r="BH193" s="241">
        <f>IF(N193="sníž. přenesená",J193,0)</f>
        <v>0</v>
      </c>
      <c r="BI193" s="241">
        <f>IF(N193="nulová",J193,0)</f>
        <v>0</v>
      </c>
      <c r="BJ193" s="18" t="s">
        <v>84</v>
      </c>
      <c r="BK193" s="241">
        <f>ROUND(I193*H193,2)</f>
        <v>0</v>
      </c>
      <c r="BL193" s="18" t="s">
        <v>357</v>
      </c>
      <c r="BM193" s="240" t="s">
        <v>682</v>
      </c>
    </row>
    <row r="194" s="2" customFormat="1">
      <c r="A194" s="39"/>
      <c r="B194" s="40"/>
      <c r="C194" s="41"/>
      <c r="D194" s="242" t="s">
        <v>359</v>
      </c>
      <c r="E194" s="41"/>
      <c r="F194" s="243" t="s">
        <v>8754</v>
      </c>
      <c r="G194" s="41"/>
      <c r="H194" s="41"/>
      <c r="I194" s="244"/>
      <c r="J194" s="41"/>
      <c r="K194" s="41"/>
      <c r="L194" s="45"/>
      <c r="M194" s="245"/>
      <c r="N194" s="246"/>
      <c r="O194" s="92"/>
      <c r="P194" s="92"/>
      <c r="Q194" s="92"/>
      <c r="R194" s="92"/>
      <c r="S194" s="92"/>
      <c r="T194" s="93"/>
      <c r="U194" s="39"/>
      <c r="V194" s="39"/>
      <c r="W194" s="39"/>
      <c r="X194" s="39"/>
      <c r="Y194" s="39"/>
      <c r="Z194" s="39"/>
      <c r="AA194" s="39"/>
      <c r="AB194" s="39"/>
      <c r="AC194" s="39"/>
      <c r="AD194" s="39"/>
      <c r="AE194" s="39"/>
      <c r="AT194" s="18" t="s">
        <v>359</v>
      </c>
      <c r="AU194" s="18" t="s">
        <v>86</v>
      </c>
    </row>
    <row r="195" s="2" customFormat="1" ht="66.75" customHeight="1">
      <c r="A195" s="39"/>
      <c r="B195" s="40"/>
      <c r="C195" s="229" t="s">
        <v>530</v>
      </c>
      <c r="D195" s="229" t="s">
        <v>352</v>
      </c>
      <c r="E195" s="230" t="s">
        <v>8762</v>
      </c>
      <c r="F195" s="231" t="s">
        <v>8763</v>
      </c>
      <c r="G195" s="232" t="s">
        <v>374</v>
      </c>
      <c r="H195" s="233">
        <v>60</v>
      </c>
      <c r="I195" s="234"/>
      <c r="J195" s="235">
        <f>ROUND(I195*H195,2)</f>
        <v>0</v>
      </c>
      <c r="K195" s="231" t="s">
        <v>385</v>
      </c>
      <c r="L195" s="45"/>
      <c r="M195" s="236" t="s">
        <v>1</v>
      </c>
      <c r="N195" s="237" t="s">
        <v>41</v>
      </c>
      <c r="O195" s="92"/>
      <c r="P195" s="238">
        <f>O195*H195</f>
        <v>0</v>
      </c>
      <c r="Q195" s="238">
        <v>0</v>
      </c>
      <c r="R195" s="238">
        <f>Q195*H195</f>
        <v>0</v>
      </c>
      <c r="S195" s="238">
        <v>0</v>
      </c>
      <c r="T195" s="239">
        <f>S195*H195</f>
        <v>0</v>
      </c>
      <c r="U195" s="39"/>
      <c r="V195" s="39"/>
      <c r="W195" s="39"/>
      <c r="X195" s="39"/>
      <c r="Y195" s="39"/>
      <c r="Z195" s="39"/>
      <c r="AA195" s="39"/>
      <c r="AB195" s="39"/>
      <c r="AC195" s="39"/>
      <c r="AD195" s="39"/>
      <c r="AE195" s="39"/>
      <c r="AR195" s="240" t="s">
        <v>357</v>
      </c>
      <c r="AT195" s="240" t="s">
        <v>352</v>
      </c>
      <c r="AU195" s="240" t="s">
        <v>86</v>
      </c>
      <c r="AY195" s="18" t="s">
        <v>350</v>
      </c>
      <c r="BE195" s="241">
        <f>IF(N195="základní",J195,0)</f>
        <v>0</v>
      </c>
      <c r="BF195" s="241">
        <f>IF(N195="snížená",J195,0)</f>
        <v>0</v>
      </c>
      <c r="BG195" s="241">
        <f>IF(N195="zákl. přenesená",J195,0)</f>
        <v>0</v>
      </c>
      <c r="BH195" s="241">
        <f>IF(N195="sníž. přenesená",J195,0)</f>
        <v>0</v>
      </c>
      <c r="BI195" s="241">
        <f>IF(N195="nulová",J195,0)</f>
        <v>0</v>
      </c>
      <c r="BJ195" s="18" t="s">
        <v>84</v>
      </c>
      <c r="BK195" s="241">
        <f>ROUND(I195*H195,2)</f>
        <v>0</v>
      </c>
      <c r="BL195" s="18" t="s">
        <v>357</v>
      </c>
      <c r="BM195" s="240" t="s">
        <v>695</v>
      </c>
    </row>
    <row r="196" s="2" customFormat="1">
      <c r="A196" s="39"/>
      <c r="B196" s="40"/>
      <c r="C196" s="41"/>
      <c r="D196" s="242" t="s">
        <v>359</v>
      </c>
      <c r="E196" s="41"/>
      <c r="F196" s="243" t="s">
        <v>8763</v>
      </c>
      <c r="G196" s="41"/>
      <c r="H196" s="41"/>
      <c r="I196" s="244"/>
      <c r="J196" s="41"/>
      <c r="K196" s="41"/>
      <c r="L196" s="45"/>
      <c r="M196" s="245"/>
      <c r="N196" s="246"/>
      <c r="O196" s="92"/>
      <c r="P196" s="92"/>
      <c r="Q196" s="92"/>
      <c r="R196" s="92"/>
      <c r="S196" s="92"/>
      <c r="T196" s="93"/>
      <c r="U196" s="39"/>
      <c r="V196" s="39"/>
      <c r="W196" s="39"/>
      <c r="X196" s="39"/>
      <c r="Y196" s="39"/>
      <c r="Z196" s="39"/>
      <c r="AA196" s="39"/>
      <c r="AB196" s="39"/>
      <c r="AC196" s="39"/>
      <c r="AD196" s="39"/>
      <c r="AE196" s="39"/>
      <c r="AT196" s="18" t="s">
        <v>359</v>
      </c>
      <c r="AU196" s="18" t="s">
        <v>86</v>
      </c>
    </row>
    <row r="197" s="15" customFormat="1">
      <c r="A197" s="15"/>
      <c r="B197" s="269"/>
      <c r="C197" s="270"/>
      <c r="D197" s="242" t="s">
        <v>361</v>
      </c>
      <c r="E197" s="271" t="s">
        <v>1</v>
      </c>
      <c r="F197" s="272" t="s">
        <v>9144</v>
      </c>
      <c r="G197" s="270"/>
      <c r="H197" s="271" t="s">
        <v>1</v>
      </c>
      <c r="I197" s="273"/>
      <c r="J197" s="270"/>
      <c r="K197" s="270"/>
      <c r="L197" s="274"/>
      <c r="M197" s="275"/>
      <c r="N197" s="276"/>
      <c r="O197" s="276"/>
      <c r="P197" s="276"/>
      <c r="Q197" s="276"/>
      <c r="R197" s="276"/>
      <c r="S197" s="276"/>
      <c r="T197" s="277"/>
      <c r="U197" s="15"/>
      <c r="V197" s="15"/>
      <c r="W197" s="15"/>
      <c r="X197" s="15"/>
      <c r="Y197" s="15"/>
      <c r="Z197" s="15"/>
      <c r="AA197" s="15"/>
      <c r="AB197" s="15"/>
      <c r="AC197" s="15"/>
      <c r="AD197" s="15"/>
      <c r="AE197" s="15"/>
      <c r="AT197" s="278" t="s">
        <v>361</v>
      </c>
      <c r="AU197" s="278" t="s">
        <v>86</v>
      </c>
      <c r="AV197" s="15" t="s">
        <v>84</v>
      </c>
      <c r="AW197" s="15" t="s">
        <v>32</v>
      </c>
      <c r="AX197" s="15" t="s">
        <v>76</v>
      </c>
      <c r="AY197" s="278" t="s">
        <v>350</v>
      </c>
    </row>
    <row r="198" s="13" customFormat="1">
      <c r="A198" s="13"/>
      <c r="B198" s="247"/>
      <c r="C198" s="248"/>
      <c r="D198" s="242" t="s">
        <v>361</v>
      </c>
      <c r="E198" s="249" t="s">
        <v>1</v>
      </c>
      <c r="F198" s="250" t="s">
        <v>9268</v>
      </c>
      <c r="G198" s="248"/>
      <c r="H198" s="251">
        <v>60</v>
      </c>
      <c r="I198" s="252"/>
      <c r="J198" s="248"/>
      <c r="K198" s="248"/>
      <c r="L198" s="253"/>
      <c r="M198" s="254"/>
      <c r="N198" s="255"/>
      <c r="O198" s="255"/>
      <c r="P198" s="255"/>
      <c r="Q198" s="255"/>
      <c r="R198" s="255"/>
      <c r="S198" s="255"/>
      <c r="T198" s="256"/>
      <c r="U198" s="13"/>
      <c r="V198" s="13"/>
      <c r="W198" s="13"/>
      <c r="X198" s="13"/>
      <c r="Y198" s="13"/>
      <c r="Z198" s="13"/>
      <c r="AA198" s="13"/>
      <c r="AB198" s="13"/>
      <c r="AC198" s="13"/>
      <c r="AD198" s="13"/>
      <c r="AE198" s="13"/>
      <c r="AT198" s="257" t="s">
        <v>361</v>
      </c>
      <c r="AU198" s="257" t="s">
        <v>86</v>
      </c>
      <c r="AV198" s="13" t="s">
        <v>86</v>
      </c>
      <c r="AW198" s="13" t="s">
        <v>32</v>
      </c>
      <c r="AX198" s="13" t="s">
        <v>76</v>
      </c>
      <c r="AY198" s="257" t="s">
        <v>350</v>
      </c>
    </row>
    <row r="199" s="14" customFormat="1">
      <c r="A199" s="14"/>
      <c r="B199" s="258"/>
      <c r="C199" s="259"/>
      <c r="D199" s="242" t="s">
        <v>361</v>
      </c>
      <c r="E199" s="260" t="s">
        <v>1</v>
      </c>
      <c r="F199" s="261" t="s">
        <v>364</v>
      </c>
      <c r="G199" s="259"/>
      <c r="H199" s="262">
        <v>60</v>
      </c>
      <c r="I199" s="263"/>
      <c r="J199" s="259"/>
      <c r="K199" s="259"/>
      <c r="L199" s="264"/>
      <c r="M199" s="265"/>
      <c r="N199" s="266"/>
      <c r="O199" s="266"/>
      <c r="P199" s="266"/>
      <c r="Q199" s="266"/>
      <c r="R199" s="266"/>
      <c r="S199" s="266"/>
      <c r="T199" s="267"/>
      <c r="U199" s="14"/>
      <c r="V199" s="14"/>
      <c r="W199" s="14"/>
      <c r="X199" s="14"/>
      <c r="Y199" s="14"/>
      <c r="Z199" s="14"/>
      <c r="AA199" s="14"/>
      <c r="AB199" s="14"/>
      <c r="AC199" s="14"/>
      <c r="AD199" s="14"/>
      <c r="AE199" s="14"/>
      <c r="AT199" s="268" t="s">
        <v>361</v>
      </c>
      <c r="AU199" s="268" t="s">
        <v>86</v>
      </c>
      <c r="AV199" s="14" t="s">
        <v>357</v>
      </c>
      <c r="AW199" s="14" t="s">
        <v>32</v>
      </c>
      <c r="AX199" s="14" t="s">
        <v>84</v>
      </c>
      <c r="AY199" s="268" t="s">
        <v>350</v>
      </c>
    </row>
    <row r="200" s="2" customFormat="1" ht="16.5" customHeight="1">
      <c r="A200" s="39"/>
      <c r="B200" s="40"/>
      <c r="C200" s="295" t="s">
        <v>541</v>
      </c>
      <c r="D200" s="295" t="s">
        <v>1347</v>
      </c>
      <c r="E200" s="296" t="s">
        <v>8767</v>
      </c>
      <c r="F200" s="297" t="s">
        <v>8760</v>
      </c>
      <c r="G200" s="298" t="s">
        <v>483</v>
      </c>
      <c r="H200" s="299">
        <v>120</v>
      </c>
      <c r="I200" s="300"/>
      <c r="J200" s="301">
        <f>ROUND(I200*H200,2)</f>
        <v>0</v>
      </c>
      <c r="K200" s="297" t="s">
        <v>385</v>
      </c>
      <c r="L200" s="302"/>
      <c r="M200" s="303" t="s">
        <v>1</v>
      </c>
      <c r="N200" s="304" t="s">
        <v>41</v>
      </c>
      <c r="O200" s="92"/>
      <c r="P200" s="238">
        <f>O200*H200</f>
        <v>0</v>
      </c>
      <c r="Q200" s="238">
        <v>0</v>
      </c>
      <c r="R200" s="238">
        <f>Q200*H200</f>
        <v>0</v>
      </c>
      <c r="S200" s="238">
        <v>0</v>
      </c>
      <c r="T200" s="239">
        <f>S200*H200</f>
        <v>0</v>
      </c>
      <c r="U200" s="39"/>
      <c r="V200" s="39"/>
      <c r="W200" s="39"/>
      <c r="X200" s="39"/>
      <c r="Y200" s="39"/>
      <c r="Z200" s="39"/>
      <c r="AA200" s="39"/>
      <c r="AB200" s="39"/>
      <c r="AC200" s="39"/>
      <c r="AD200" s="39"/>
      <c r="AE200" s="39"/>
      <c r="AR200" s="240" t="s">
        <v>468</v>
      </c>
      <c r="AT200" s="240" t="s">
        <v>1347</v>
      </c>
      <c r="AU200" s="240" t="s">
        <v>86</v>
      </c>
      <c r="AY200" s="18" t="s">
        <v>350</v>
      </c>
      <c r="BE200" s="241">
        <f>IF(N200="základní",J200,0)</f>
        <v>0</v>
      </c>
      <c r="BF200" s="241">
        <f>IF(N200="snížená",J200,0)</f>
        <v>0</v>
      </c>
      <c r="BG200" s="241">
        <f>IF(N200="zákl. přenesená",J200,0)</f>
        <v>0</v>
      </c>
      <c r="BH200" s="241">
        <f>IF(N200="sníž. přenesená",J200,0)</f>
        <v>0</v>
      </c>
      <c r="BI200" s="241">
        <f>IF(N200="nulová",J200,0)</f>
        <v>0</v>
      </c>
      <c r="BJ200" s="18" t="s">
        <v>84</v>
      </c>
      <c r="BK200" s="241">
        <f>ROUND(I200*H200,2)</f>
        <v>0</v>
      </c>
      <c r="BL200" s="18" t="s">
        <v>357</v>
      </c>
      <c r="BM200" s="240" t="s">
        <v>707</v>
      </c>
    </row>
    <row r="201" s="2" customFormat="1">
      <c r="A201" s="39"/>
      <c r="B201" s="40"/>
      <c r="C201" s="41"/>
      <c r="D201" s="242" t="s">
        <v>359</v>
      </c>
      <c r="E201" s="41"/>
      <c r="F201" s="243" t="s">
        <v>8760</v>
      </c>
      <c r="G201" s="41"/>
      <c r="H201" s="41"/>
      <c r="I201" s="244"/>
      <c r="J201" s="41"/>
      <c r="K201" s="41"/>
      <c r="L201" s="45"/>
      <c r="M201" s="245"/>
      <c r="N201" s="246"/>
      <c r="O201" s="92"/>
      <c r="P201" s="92"/>
      <c r="Q201" s="92"/>
      <c r="R201" s="92"/>
      <c r="S201" s="92"/>
      <c r="T201" s="93"/>
      <c r="U201" s="39"/>
      <c r="V201" s="39"/>
      <c r="W201" s="39"/>
      <c r="X201" s="39"/>
      <c r="Y201" s="39"/>
      <c r="Z201" s="39"/>
      <c r="AA201" s="39"/>
      <c r="AB201" s="39"/>
      <c r="AC201" s="39"/>
      <c r="AD201" s="39"/>
      <c r="AE201" s="39"/>
      <c r="AT201" s="18" t="s">
        <v>359</v>
      </c>
      <c r="AU201" s="18" t="s">
        <v>86</v>
      </c>
    </row>
    <row r="202" s="13" customFormat="1">
      <c r="A202" s="13"/>
      <c r="B202" s="247"/>
      <c r="C202" s="248"/>
      <c r="D202" s="242" t="s">
        <v>361</v>
      </c>
      <c r="E202" s="249" t="s">
        <v>1</v>
      </c>
      <c r="F202" s="250" t="s">
        <v>9269</v>
      </c>
      <c r="G202" s="248"/>
      <c r="H202" s="251">
        <v>120</v>
      </c>
      <c r="I202" s="252"/>
      <c r="J202" s="248"/>
      <c r="K202" s="248"/>
      <c r="L202" s="253"/>
      <c r="M202" s="254"/>
      <c r="N202" s="255"/>
      <c r="O202" s="255"/>
      <c r="P202" s="255"/>
      <c r="Q202" s="255"/>
      <c r="R202" s="255"/>
      <c r="S202" s="255"/>
      <c r="T202" s="256"/>
      <c r="U202" s="13"/>
      <c r="V202" s="13"/>
      <c r="W202" s="13"/>
      <c r="X202" s="13"/>
      <c r="Y202" s="13"/>
      <c r="Z202" s="13"/>
      <c r="AA202" s="13"/>
      <c r="AB202" s="13"/>
      <c r="AC202" s="13"/>
      <c r="AD202" s="13"/>
      <c r="AE202" s="13"/>
      <c r="AT202" s="257" t="s">
        <v>361</v>
      </c>
      <c r="AU202" s="257" t="s">
        <v>86</v>
      </c>
      <c r="AV202" s="13" t="s">
        <v>86</v>
      </c>
      <c r="AW202" s="13" t="s">
        <v>32</v>
      </c>
      <c r="AX202" s="13" t="s">
        <v>76</v>
      </c>
      <c r="AY202" s="257" t="s">
        <v>350</v>
      </c>
    </row>
    <row r="203" s="14" customFormat="1">
      <c r="A203" s="14"/>
      <c r="B203" s="258"/>
      <c r="C203" s="259"/>
      <c r="D203" s="242" t="s">
        <v>361</v>
      </c>
      <c r="E203" s="260" t="s">
        <v>1</v>
      </c>
      <c r="F203" s="261" t="s">
        <v>364</v>
      </c>
      <c r="G203" s="259"/>
      <c r="H203" s="262">
        <v>120</v>
      </c>
      <c r="I203" s="263"/>
      <c r="J203" s="259"/>
      <c r="K203" s="259"/>
      <c r="L203" s="264"/>
      <c r="M203" s="265"/>
      <c r="N203" s="266"/>
      <c r="O203" s="266"/>
      <c r="P203" s="266"/>
      <c r="Q203" s="266"/>
      <c r="R203" s="266"/>
      <c r="S203" s="266"/>
      <c r="T203" s="267"/>
      <c r="U203" s="14"/>
      <c r="V203" s="14"/>
      <c r="W203" s="14"/>
      <c r="X203" s="14"/>
      <c r="Y203" s="14"/>
      <c r="Z203" s="14"/>
      <c r="AA203" s="14"/>
      <c r="AB203" s="14"/>
      <c r="AC203" s="14"/>
      <c r="AD203" s="14"/>
      <c r="AE203" s="14"/>
      <c r="AT203" s="268" t="s">
        <v>361</v>
      </c>
      <c r="AU203" s="268" t="s">
        <v>86</v>
      </c>
      <c r="AV203" s="14" t="s">
        <v>357</v>
      </c>
      <c r="AW203" s="14" t="s">
        <v>32</v>
      </c>
      <c r="AX203" s="14" t="s">
        <v>84</v>
      </c>
      <c r="AY203" s="268" t="s">
        <v>350</v>
      </c>
    </row>
    <row r="204" s="2" customFormat="1" ht="66.75" customHeight="1">
      <c r="A204" s="39"/>
      <c r="B204" s="40"/>
      <c r="C204" s="229" t="s">
        <v>548</v>
      </c>
      <c r="D204" s="229" t="s">
        <v>352</v>
      </c>
      <c r="E204" s="230" t="s">
        <v>8762</v>
      </c>
      <c r="F204" s="231" t="s">
        <v>8763</v>
      </c>
      <c r="G204" s="232" t="s">
        <v>374</v>
      </c>
      <c r="H204" s="233">
        <v>80</v>
      </c>
      <c r="I204" s="234"/>
      <c r="J204" s="235">
        <f>ROUND(I204*H204,2)</f>
        <v>0</v>
      </c>
      <c r="K204" s="231" t="s">
        <v>385</v>
      </c>
      <c r="L204" s="45"/>
      <c r="M204" s="236" t="s">
        <v>1</v>
      </c>
      <c r="N204" s="237" t="s">
        <v>41</v>
      </c>
      <c r="O204" s="92"/>
      <c r="P204" s="238">
        <f>O204*H204</f>
        <v>0</v>
      </c>
      <c r="Q204" s="238">
        <v>0</v>
      </c>
      <c r="R204" s="238">
        <f>Q204*H204</f>
        <v>0</v>
      </c>
      <c r="S204" s="238">
        <v>0</v>
      </c>
      <c r="T204" s="239">
        <f>S204*H204</f>
        <v>0</v>
      </c>
      <c r="U204" s="39"/>
      <c r="V204" s="39"/>
      <c r="W204" s="39"/>
      <c r="X204" s="39"/>
      <c r="Y204" s="39"/>
      <c r="Z204" s="39"/>
      <c r="AA204" s="39"/>
      <c r="AB204" s="39"/>
      <c r="AC204" s="39"/>
      <c r="AD204" s="39"/>
      <c r="AE204" s="39"/>
      <c r="AR204" s="240" t="s">
        <v>357</v>
      </c>
      <c r="AT204" s="240" t="s">
        <v>352</v>
      </c>
      <c r="AU204" s="240" t="s">
        <v>86</v>
      </c>
      <c r="AY204" s="18" t="s">
        <v>350</v>
      </c>
      <c r="BE204" s="241">
        <f>IF(N204="základní",J204,0)</f>
        <v>0</v>
      </c>
      <c r="BF204" s="241">
        <f>IF(N204="snížená",J204,0)</f>
        <v>0</v>
      </c>
      <c r="BG204" s="241">
        <f>IF(N204="zákl. přenesená",J204,0)</f>
        <v>0</v>
      </c>
      <c r="BH204" s="241">
        <f>IF(N204="sníž. přenesená",J204,0)</f>
        <v>0</v>
      </c>
      <c r="BI204" s="241">
        <f>IF(N204="nulová",J204,0)</f>
        <v>0</v>
      </c>
      <c r="BJ204" s="18" t="s">
        <v>84</v>
      </c>
      <c r="BK204" s="241">
        <f>ROUND(I204*H204,2)</f>
        <v>0</v>
      </c>
      <c r="BL204" s="18" t="s">
        <v>357</v>
      </c>
      <c r="BM204" s="240" t="s">
        <v>722</v>
      </c>
    </row>
    <row r="205" s="2" customFormat="1">
      <c r="A205" s="39"/>
      <c r="B205" s="40"/>
      <c r="C205" s="41"/>
      <c r="D205" s="242" t="s">
        <v>359</v>
      </c>
      <c r="E205" s="41"/>
      <c r="F205" s="243" t="s">
        <v>8763</v>
      </c>
      <c r="G205" s="41"/>
      <c r="H205" s="41"/>
      <c r="I205" s="244"/>
      <c r="J205" s="41"/>
      <c r="K205" s="41"/>
      <c r="L205" s="45"/>
      <c r="M205" s="245"/>
      <c r="N205" s="246"/>
      <c r="O205" s="92"/>
      <c r="P205" s="92"/>
      <c r="Q205" s="92"/>
      <c r="R205" s="92"/>
      <c r="S205" s="92"/>
      <c r="T205" s="93"/>
      <c r="U205" s="39"/>
      <c r="V205" s="39"/>
      <c r="W205" s="39"/>
      <c r="X205" s="39"/>
      <c r="Y205" s="39"/>
      <c r="Z205" s="39"/>
      <c r="AA205" s="39"/>
      <c r="AB205" s="39"/>
      <c r="AC205" s="39"/>
      <c r="AD205" s="39"/>
      <c r="AE205" s="39"/>
      <c r="AT205" s="18" t="s">
        <v>359</v>
      </c>
      <c r="AU205" s="18" t="s">
        <v>86</v>
      </c>
    </row>
    <row r="206" s="15" customFormat="1">
      <c r="A206" s="15"/>
      <c r="B206" s="269"/>
      <c r="C206" s="270"/>
      <c r="D206" s="242" t="s">
        <v>361</v>
      </c>
      <c r="E206" s="271" t="s">
        <v>1</v>
      </c>
      <c r="F206" s="272" t="s">
        <v>9144</v>
      </c>
      <c r="G206" s="270"/>
      <c r="H206" s="271" t="s">
        <v>1</v>
      </c>
      <c r="I206" s="273"/>
      <c r="J206" s="270"/>
      <c r="K206" s="270"/>
      <c r="L206" s="274"/>
      <c r="M206" s="275"/>
      <c r="N206" s="276"/>
      <c r="O206" s="276"/>
      <c r="P206" s="276"/>
      <c r="Q206" s="276"/>
      <c r="R206" s="276"/>
      <c r="S206" s="276"/>
      <c r="T206" s="277"/>
      <c r="U206" s="15"/>
      <c r="V206" s="15"/>
      <c r="W206" s="15"/>
      <c r="X206" s="15"/>
      <c r="Y206" s="15"/>
      <c r="Z206" s="15"/>
      <c r="AA206" s="15"/>
      <c r="AB206" s="15"/>
      <c r="AC206" s="15"/>
      <c r="AD206" s="15"/>
      <c r="AE206" s="15"/>
      <c r="AT206" s="278" t="s">
        <v>361</v>
      </c>
      <c r="AU206" s="278" t="s">
        <v>86</v>
      </c>
      <c r="AV206" s="15" t="s">
        <v>84</v>
      </c>
      <c r="AW206" s="15" t="s">
        <v>32</v>
      </c>
      <c r="AX206" s="15" t="s">
        <v>76</v>
      </c>
      <c r="AY206" s="278" t="s">
        <v>350</v>
      </c>
    </row>
    <row r="207" s="13" customFormat="1">
      <c r="A207" s="13"/>
      <c r="B207" s="247"/>
      <c r="C207" s="248"/>
      <c r="D207" s="242" t="s">
        <v>361</v>
      </c>
      <c r="E207" s="249" t="s">
        <v>1</v>
      </c>
      <c r="F207" s="250" t="s">
        <v>9270</v>
      </c>
      <c r="G207" s="248"/>
      <c r="H207" s="251">
        <v>80</v>
      </c>
      <c r="I207" s="252"/>
      <c r="J207" s="248"/>
      <c r="K207" s="248"/>
      <c r="L207" s="253"/>
      <c r="M207" s="254"/>
      <c r="N207" s="255"/>
      <c r="O207" s="255"/>
      <c r="P207" s="255"/>
      <c r="Q207" s="255"/>
      <c r="R207" s="255"/>
      <c r="S207" s="255"/>
      <c r="T207" s="256"/>
      <c r="U207" s="13"/>
      <c r="V207" s="13"/>
      <c r="W207" s="13"/>
      <c r="X207" s="13"/>
      <c r="Y207" s="13"/>
      <c r="Z207" s="13"/>
      <c r="AA207" s="13"/>
      <c r="AB207" s="13"/>
      <c r="AC207" s="13"/>
      <c r="AD207" s="13"/>
      <c r="AE207" s="13"/>
      <c r="AT207" s="257" t="s">
        <v>361</v>
      </c>
      <c r="AU207" s="257" t="s">
        <v>86</v>
      </c>
      <c r="AV207" s="13" t="s">
        <v>86</v>
      </c>
      <c r="AW207" s="13" t="s">
        <v>32</v>
      </c>
      <c r="AX207" s="13" t="s">
        <v>76</v>
      </c>
      <c r="AY207" s="257" t="s">
        <v>350</v>
      </c>
    </row>
    <row r="208" s="14" customFormat="1">
      <c r="A208" s="14"/>
      <c r="B208" s="258"/>
      <c r="C208" s="259"/>
      <c r="D208" s="242" t="s">
        <v>361</v>
      </c>
      <c r="E208" s="260" t="s">
        <v>1</v>
      </c>
      <c r="F208" s="261" t="s">
        <v>364</v>
      </c>
      <c r="G208" s="259"/>
      <c r="H208" s="262">
        <v>80</v>
      </c>
      <c r="I208" s="263"/>
      <c r="J208" s="259"/>
      <c r="K208" s="259"/>
      <c r="L208" s="264"/>
      <c r="M208" s="265"/>
      <c r="N208" s="266"/>
      <c r="O208" s="266"/>
      <c r="P208" s="266"/>
      <c r="Q208" s="266"/>
      <c r="R208" s="266"/>
      <c r="S208" s="266"/>
      <c r="T208" s="267"/>
      <c r="U208" s="14"/>
      <c r="V208" s="14"/>
      <c r="W208" s="14"/>
      <c r="X208" s="14"/>
      <c r="Y208" s="14"/>
      <c r="Z208" s="14"/>
      <c r="AA208" s="14"/>
      <c r="AB208" s="14"/>
      <c r="AC208" s="14"/>
      <c r="AD208" s="14"/>
      <c r="AE208" s="14"/>
      <c r="AT208" s="268" t="s">
        <v>361</v>
      </c>
      <c r="AU208" s="268" t="s">
        <v>86</v>
      </c>
      <c r="AV208" s="14" t="s">
        <v>357</v>
      </c>
      <c r="AW208" s="14" t="s">
        <v>32</v>
      </c>
      <c r="AX208" s="14" t="s">
        <v>84</v>
      </c>
      <c r="AY208" s="268" t="s">
        <v>350</v>
      </c>
    </row>
    <row r="209" s="2" customFormat="1" ht="16.5" customHeight="1">
      <c r="A209" s="39"/>
      <c r="B209" s="40"/>
      <c r="C209" s="295" t="s">
        <v>556</v>
      </c>
      <c r="D209" s="295" t="s">
        <v>1347</v>
      </c>
      <c r="E209" s="296" t="s">
        <v>9271</v>
      </c>
      <c r="F209" s="297" t="s">
        <v>9272</v>
      </c>
      <c r="G209" s="298" t="s">
        <v>483</v>
      </c>
      <c r="H209" s="299">
        <v>176</v>
      </c>
      <c r="I209" s="300"/>
      <c r="J209" s="301">
        <f>ROUND(I209*H209,2)</f>
        <v>0</v>
      </c>
      <c r="K209" s="297" t="s">
        <v>385</v>
      </c>
      <c r="L209" s="302"/>
      <c r="M209" s="303" t="s">
        <v>1</v>
      </c>
      <c r="N209" s="304" t="s">
        <v>41</v>
      </c>
      <c r="O209" s="92"/>
      <c r="P209" s="238">
        <f>O209*H209</f>
        <v>0</v>
      </c>
      <c r="Q209" s="238">
        <v>0</v>
      </c>
      <c r="R209" s="238">
        <f>Q209*H209</f>
        <v>0</v>
      </c>
      <c r="S209" s="238">
        <v>0</v>
      </c>
      <c r="T209" s="239">
        <f>S209*H209</f>
        <v>0</v>
      </c>
      <c r="U209" s="39"/>
      <c r="V209" s="39"/>
      <c r="W209" s="39"/>
      <c r="X209" s="39"/>
      <c r="Y209" s="39"/>
      <c r="Z209" s="39"/>
      <c r="AA209" s="39"/>
      <c r="AB209" s="39"/>
      <c r="AC209" s="39"/>
      <c r="AD209" s="39"/>
      <c r="AE209" s="39"/>
      <c r="AR209" s="240" t="s">
        <v>468</v>
      </c>
      <c r="AT209" s="240" t="s">
        <v>1347</v>
      </c>
      <c r="AU209" s="240" t="s">
        <v>86</v>
      </c>
      <c r="AY209" s="18" t="s">
        <v>350</v>
      </c>
      <c r="BE209" s="241">
        <f>IF(N209="základní",J209,0)</f>
        <v>0</v>
      </c>
      <c r="BF209" s="241">
        <f>IF(N209="snížená",J209,0)</f>
        <v>0</v>
      </c>
      <c r="BG209" s="241">
        <f>IF(N209="zákl. přenesená",J209,0)</f>
        <v>0</v>
      </c>
      <c r="BH209" s="241">
        <f>IF(N209="sníž. přenesená",J209,0)</f>
        <v>0</v>
      </c>
      <c r="BI209" s="241">
        <f>IF(N209="nulová",J209,0)</f>
        <v>0</v>
      </c>
      <c r="BJ209" s="18" t="s">
        <v>84</v>
      </c>
      <c r="BK209" s="241">
        <f>ROUND(I209*H209,2)</f>
        <v>0</v>
      </c>
      <c r="BL209" s="18" t="s">
        <v>357</v>
      </c>
      <c r="BM209" s="240" t="s">
        <v>735</v>
      </c>
    </row>
    <row r="210" s="2" customFormat="1">
      <c r="A210" s="39"/>
      <c r="B210" s="40"/>
      <c r="C210" s="41"/>
      <c r="D210" s="242" t="s">
        <v>359</v>
      </c>
      <c r="E210" s="41"/>
      <c r="F210" s="243" t="s">
        <v>9272</v>
      </c>
      <c r="G210" s="41"/>
      <c r="H210" s="41"/>
      <c r="I210" s="244"/>
      <c r="J210" s="41"/>
      <c r="K210" s="41"/>
      <c r="L210" s="45"/>
      <c r="M210" s="245"/>
      <c r="N210" s="246"/>
      <c r="O210" s="92"/>
      <c r="P210" s="92"/>
      <c r="Q210" s="92"/>
      <c r="R210" s="92"/>
      <c r="S210" s="92"/>
      <c r="T210" s="93"/>
      <c r="U210" s="39"/>
      <c r="V210" s="39"/>
      <c r="W210" s="39"/>
      <c r="X210" s="39"/>
      <c r="Y210" s="39"/>
      <c r="Z210" s="39"/>
      <c r="AA210" s="39"/>
      <c r="AB210" s="39"/>
      <c r="AC210" s="39"/>
      <c r="AD210" s="39"/>
      <c r="AE210" s="39"/>
      <c r="AT210" s="18" t="s">
        <v>359</v>
      </c>
      <c r="AU210" s="18" t="s">
        <v>86</v>
      </c>
    </row>
    <row r="211" s="13" customFormat="1">
      <c r="A211" s="13"/>
      <c r="B211" s="247"/>
      <c r="C211" s="248"/>
      <c r="D211" s="242" t="s">
        <v>361</v>
      </c>
      <c r="E211" s="249" t="s">
        <v>1</v>
      </c>
      <c r="F211" s="250" t="s">
        <v>9273</v>
      </c>
      <c r="G211" s="248"/>
      <c r="H211" s="251">
        <v>176</v>
      </c>
      <c r="I211" s="252"/>
      <c r="J211" s="248"/>
      <c r="K211" s="248"/>
      <c r="L211" s="253"/>
      <c r="M211" s="254"/>
      <c r="N211" s="255"/>
      <c r="O211" s="255"/>
      <c r="P211" s="255"/>
      <c r="Q211" s="255"/>
      <c r="R211" s="255"/>
      <c r="S211" s="255"/>
      <c r="T211" s="256"/>
      <c r="U211" s="13"/>
      <c r="V211" s="13"/>
      <c r="W211" s="13"/>
      <c r="X211" s="13"/>
      <c r="Y211" s="13"/>
      <c r="Z211" s="13"/>
      <c r="AA211" s="13"/>
      <c r="AB211" s="13"/>
      <c r="AC211" s="13"/>
      <c r="AD211" s="13"/>
      <c r="AE211" s="13"/>
      <c r="AT211" s="257" t="s">
        <v>361</v>
      </c>
      <c r="AU211" s="257" t="s">
        <v>86</v>
      </c>
      <c r="AV211" s="13" t="s">
        <v>86</v>
      </c>
      <c r="AW211" s="13" t="s">
        <v>32</v>
      </c>
      <c r="AX211" s="13" t="s">
        <v>76</v>
      </c>
      <c r="AY211" s="257" t="s">
        <v>350</v>
      </c>
    </row>
    <row r="212" s="14" customFormat="1">
      <c r="A212" s="14"/>
      <c r="B212" s="258"/>
      <c r="C212" s="259"/>
      <c r="D212" s="242" t="s">
        <v>361</v>
      </c>
      <c r="E212" s="260" t="s">
        <v>1</v>
      </c>
      <c r="F212" s="261" t="s">
        <v>364</v>
      </c>
      <c r="G212" s="259"/>
      <c r="H212" s="262">
        <v>176</v>
      </c>
      <c r="I212" s="263"/>
      <c r="J212" s="259"/>
      <c r="K212" s="259"/>
      <c r="L212" s="264"/>
      <c r="M212" s="265"/>
      <c r="N212" s="266"/>
      <c r="O212" s="266"/>
      <c r="P212" s="266"/>
      <c r="Q212" s="266"/>
      <c r="R212" s="266"/>
      <c r="S212" s="266"/>
      <c r="T212" s="267"/>
      <c r="U212" s="14"/>
      <c r="V212" s="14"/>
      <c r="W212" s="14"/>
      <c r="X212" s="14"/>
      <c r="Y212" s="14"/>
      <c r="Z212" s="14"/>
      <c r="AA212" s="14"/>
      <c r="AB212" s="14"/>
      <c r="AC212" s="14"/>
      <c r="AD212" s="14"/>
      <c r="AE212" s="14"/>
      <c r="AT212" s="268" t="s">
        <v>361</v>
      </c>
      <c r="AU212" s="268" t="s">
        <v>86</v>
      </c>
      <c r="AV212" s="14" t="s">
        <v>357</v>
      </c>
      <c r="AW212" s="14" t="s">
        <v>32</v>
      </c>
      <c r="AX212" s="14" t="s">
        <v>84</v>
      </c>
      <c r="AY212" s="268" t="s">
        <v>350</v>
      </c>
    </row>
    <row r="213" s="12" customFormat="1" ht="22.8" customHeight="1">
      <c r="A213" s="12"/>
      <c r="B213" s="213"/>
      <c r="C213" s="214"/>
      <c r="D213" s="215" t="s">
        <v>75</v>
      </c>
      <c r="E213" s="227" t="s">
        <v>371</v>
      </c>
      <c r="F213" s="227" t="s">
        <v>1446</v>
      </c>
      <c r="G213" s="214"/>
      <c r="H213" s="214"/>
      <c r="I213" s="217"/>
      <c r="J213" s="228">
        <f>BK213</f>
        <v>0</v>
      </c>
      <c r="K213" s="214"/>
      <c r="L213" s="219"/>
      <c r="M213" s="220"/>
      <c r="N213" s="221"/>
      <c r="O213" s="221"/>
      <c r="P213" s="222">
        <f>SUM(P214:P220)</f>
        <v>0</v>
      </c>
      <c r="Q213" s="221"/>
      <c r="R213" s="222">
        <f>SUM(R214:R220)</f>
        <v>0</v>
      </c>
      <c r="S213" s="221"/>
      <c r="T213" s="223">
        <f>SUM(T214:T220)</f>
        <v>0</v>
      </c>
      <c r="U213" s="12"/>
      <c r="V213" s="12"/>
      <c r="W213" s="12"/>
      <c r="X213" s="12"/>
      <c r="Y213" s="12"/>
      <c r="Z213" s="12"/>
      <c r="AA213" s="12"/>
      <c r="AB213" s="12"/>
      <c r="AC213" s="12"/>
      <c r="AD213" s="12"/>
      <c r="AE213" s="12"/>
      <c r="AR213" s="224" t="s">
        <v>84</v>
      </c>
      <c r="AT213" s="225" t="s">
        <v>75</v>
      </c>
      <c r="AU213" s="225" t="s">
        <v>84</v>
      </c>
      <c r="AY213" s="224" t="s">
        <v>350</v>
      </c>
      <c r="BK213" s="226">
        <f>SUM(BK214:BK220)</f>
        <v>0</v>
      </c>
    </row>
    <row r="214" s="2" customFormat="1" ht="24.15" customHeight="1">
      <c r="A214" s="39"/>
      <c r="B214" s="40"/>
      <c r="C214" s="229" t="s">
        <v>563</v>
      </c>
      <c r="D214" s="229" t="s">
        <v>352</v>
      </c>
      <c r="E214" s="230" t="s">
        <v>9274</v>
      </c>
      <c r="F214" s="231" t="s">
        <v>9275</v>
      </c>
      <c r="G214" s="232" t="s">
        <v>497</v>
      </c>
      <c r="H214" s="233">
        <v>2</v>
      </c>
      <c r="I214" s="234"/>
      <c r="J214" s="235">
        <f>ROUND(I214*H214,2)</f>
        <v>0</v>
      </c>
      <c r="K214" s="231" t="s">
        <v>385</v>
      </c>
      <c r="L214" s="45"/>
      <c r="M214" s="236" t="s">
        <v>1</v>
      </c>
      <c r="N214" s="237" t="s">
        <v>41</v>
      </c>
      <c r="O214" s="92"/>
      <c r="P214" s="238">
        <f>O214*H214</f>
        <v>0</v>
      </c>
      <c r="Q214" s="238">
        <v>0</v>
      </c>
      <c r="R214" s="238">
        <f>Q214*H214</f>
        <v>0</v>
      </c>
      <c r="S214" s="238">
        <v>0</v>
      </c>
      <c r="T214" s="239">
        <f>S214*H214</f>
        <v>0</v>
      </c>
      <c r="U214" s="39"/>
      <c r="V214" s="39"/>
      <c r="W214" s="39"/>
      <c r="X214" s="39"/>
      <c r="Y214" s="39"/>
      <c r="Z214" s="39"/>
      <c r="AA214" s="39"/>
      <c r="AB214" s="39"/>
      <c r="AC214" s="39"/>
      <c r="AD214" s="39"/>
      <c r="AE214" s="39"/>
      <c r="AR214" s="240" t="s">
        <v>357</v>
      </c>
      <c r="AT214" s="240" t="s">
        <v>352</v>
      </c>
      <c r="AU214" s="240" t="s">
        <v>86</v>
      </c>
      <c r="AY214" s="18" t="s">
        <v>350</v>
      </c>
      <c r="BE214" s="241">
        <f>IF(N214="základní",J214,0)</f>
        <v>0</v>
      </c>
      <c r="BF214" s="241">
        <f>IF(N214="snížená",J214,0)</f>
        <v>0</v>
      </c>
      <c r="BG214" s="241">
        <f>IF(N214="zákl. přenesená",J214,0)</f>
        <v>0</v>
      </c>
      <c r="BH214" s="241">
        <f>IF(N214="sníž. přenesená",J214,0)</f>
        <v>0</v>
      </c>
      <c r="BI214" s="241">
        <f>IF(N214="nulová",J214,0)</f>
        <v>0</v>
      </c>
      <c r="BJ214" s="18" t="s">
        <v>84</v>
      </c>
      <c r="BK214" s="241">
        <f>ROUND(I214*H214,2)</f>
        <v>0</v>
      </c>
      <c r="BL214" s="18" t="s">
        <v>357</v>
      </c>
      <c r="BM214" s="240" t="s">
        <v>748</v>
      </c>
    </row>
    <row r="215" s="2" customFormat="1">
      <c r="A215" s="39"/>
      <c r="B215" s="40"/>
      <c r="C215" s="41"/>
      <c r="D215" s="242" t="s">
        <v>359</v>
      </c>
      <c r="E215" s="41"/>
      <c r="F215" s="243" t="s">
        <v>9275</v>
      </c>
      <c r="G215" s="41"/>
      <c r="H215" s="41"/>
      <c r="I215" s="244"/>
      <c r="J215" s="41"/>
      <c r="K215" s="41"/>
      <c r="L215" s="45"/>
      <c r="M215" s="245"/>
      <c r="N215" s="246"/>
      <c r="O215" s="92"/>
      <c r="P215" s="92"/>
      <c r="Q215" s="92"/>
      <c r="R215" s="92"/>
      <c r="S215" s="92"/>
      <c r="T215" s="93"/>
      <c r="U215" s="39"/>
      <c r="V215" s="39"/>
      <c r="W215" s="39"/>
      <c r="X215" s="39"/>
      <c r="Y215" s="39"/>
      <c r="Z215" s="39"/>
      <c r="AA215" s="39"/>
      <c r="AB215" s="39"/>
      <c r="AC215" s="39"/>
      <c r="AD215" s="39"/>
      <c r="AE215" s="39"/>
      <c r="AT215" s="18" t="s">
        <v>359</v>
      </c>
      <c r="AU215" s="18" t="s">
        <v>86</v>
      </c>
    </row>
    <row r="216" s="15" customFormat="1">
      <c r="A216" s="15"/>
      <c r="B216" s="269"/>
      <c r="C216" s="270"/>
      <c r="D216" s="242" t="s">
        <v>361</v>
      </c>
      <c r="E216" s="271" t="s">
        <v>1</v>
      </c>
      <c r="F216" s="272" t="s">
        <v>9129</v>
      </c>
      <c r="G216" s="270"/>
      <c r="H216" s="271" t="s">
        <v>1</v>
      </c>
      <c r="I216" s="273"/>
      <c r="J216" s="270"/>
      <c r="K216" s="270"/>
      <c r="L216" s="274"/>
      <c r="M216" s="275"/>
      <c r="N216" s="276"/>
      <c r="O216" s="276"/>
      <c r="P216" s="276"/>
      <c r="Q216" s="276"/>
      <c r="R216" s="276"/>
      <c r="S216" s="276"/>
      <c r="T216" s="277"/>
      <c r="U216" s="15"/>
      <c r="V216" s="15"/>
      <c r="W216" s="15"/>
      <c r="X216" s="15"/>
      <c r="Y216" s="15"/>
      <c r="Z216" s="15"/>
      <c r="AA216" s="15"/>
      <c r="AB216" s="15"/>
      <c r="AC216" s="15"/>
      <c r="AD216" s="15"/>
      <c r="AE216" s="15"/>
      <c r="AT216" s="278" t="s">
        <v>361</v>
      </c>
      <c r="AU216" s="278" t="s">
        <v>86</v>
      </c>
      <c r="AV216" s="15" t="s">
        <v>84</v>
      </c>
      <c r="AW216" s="15" t="s">
        <v>32</v>
      </c>
      <c r="AX216" s="15" t="s">
        <v>76</v>
      </c>
      <c r="AY216" s="278" t="s">
        <v>350</v>
      </c>
    </row>
    <row r="217" s="13" customFormat="1">
      <c r="A217" s="13"/>
      <c r="B217" s="247"/>
      <c r="C217" s="248"/>
      <c r="D217" s="242" t="s">
        <v>361</v>
      </c>
      <c r="E217" s="249" t="s">
        <v>1</v>
      </c>
      <c r="F217" s="250" t="s">
        <v>86</v>
      </c>
      <c r="G217" s="248"/>
      <c r="H217" s="251">
        <v>2</v>
      </c>
      <c r="I217" s="252"/>
      <c r="J217" s="248"/>
      <c r="K217" s="248"/>
      <c r="L217" s="253"/>
      <c r="M217" s="254"/>
      <c r="N217" s="255"/>
      <c r="O217" s="255"/>
      <c r="P217" s="255"/>
      <c r="Q217" s="255"/>
      <c r="R217" s="255"/>
      <c r="S217" s="255"/>
      <c r="T217" s="256"/>
      <c r="U217" s="13"/>
      <c r="V217" s="13"/>
      <c r="W217" s="13"/>
      <c r="X217" s="13"/>
      <c r="Y217" s="13"/>
      <c r="Z217" s="13"/>
      <c r="AA217" s="13"/>
      <c r="AB217" s="13"/>
      <c r="AC217" s="13"/>
      <c r="AD217" s="13"/>
      <c r="AE217" s="13"/>
      <c r="AT217" s="257" t="s">
        <v>361</v>
      </c>
      <c r="AU217" s="257" t="s">
        <v>86</v>
      </c>
      <c r="AV217" s="13" t="s">
        <v>86</v>
      </c>
      <c r="AW217" s="13" t="s">
        <v>32</v>
      </c>
      <c r="AX217" s="13" t="s">
        <v>76</v>
      </c>
      <c r="AY217" s="257" t="s">
        <v>350</v>
      </c>
    </row>
    <row r="218" s="14" customFormat="1">
      <c r="A218" s="14"/>
      <c r="B218" s="258"/>
      <c r="C218" s="259"/>
      <c r="D218" s="242" t="s">
        <v>361</v>
      </c>
      <c r="E218" s="260" t="s">
        <v>1</v>
      </c>
      <c r="F218" s="261" t="s">
        <v>364</v>
      </c>
      <c r="G218" s="259"/>
      <c r="H218" s="262">
        <v>2</v>
      </c>
      <c r="I218" s="263"/>
      <c r="J218" s="259"/>
      <c r="K218" s="259"/>
      <c r="L218" s="264"/>
      <c r="M218" s="265"/>
      <c r="N218" s="266"/>
      <c r="O218" s="266"/>
      <c r="P218" s="266"/>
      <c r="Q218" s="266"/>
      <c r="R218" s="266"/>
      <c r="S218" s="266"/>
      <c r="T218" s="267"/>
      <c r="U218" s="14"/>
      <c r="V218" s="14"/>
      <c r="W218" s="14"/>
      <c r="X218" s="14"/>
      <c r="Y218" s="14"/>
      <c r="Z218" s="14"/>
      <c r="AA218" s="14"/>
      <c r="AB218" s="14"/>
      <c r="AC218" s="14"/>
      <c r="AD218" s="14"/>
      <c r="AE218" s="14"/>
      <c r="AT218" s="268" t="s">
        <v>361</v>
      </c>
      <c r="AU218" s="268" t="s">
        <v>86</v>
      </c>
      <c r="AV218" s="14" t="s">
        <v>357</v>
      </c>
      <c r="AW218" s="14" t="s">
        <v>32</v>
      </c>
      <c r="AX218" s="14" t="s">
        <v>84</v>
      </c>
      <c r="AY218" s="268" t="s">
        <v>350</v>
      </c>
    </row>
    <row r="219" s="2" customFormat="1" ht="44.25" customHeight="1">
      <c r="A219" s="39"/>
      <c r="B219" s="40"/>
      <c r="C219" s="295" t="s">
        <v>7</v>
      </c>
      <c r="D219" s="295" t="s">
        <v>1347</v>
      </c>
      <c r="E219" s="296" t="s">
        <v>9276</v>
      </c>
      <c r="F219" s="297" t="s">
        <v>9277</v>
      </c>
      <c r="G219" s="298" t="s">
        <v>497</v>
      </c>
      <c r="H219" s="299">
        <v>2</v>
      </c>
      <c r="I219" s="300"/>
      <c r="J219" s="301">
        <f>ROUND(I219*H219,2)</f>
        <v>0</v>
      </c>
      <c r="K219" s="297" t="s">
        <v>8838</v>
      </c>
      <c r="L219" s="302"/>
      <c r="M219" s="303" t="s">
        <v>1</v>
      </c>
      <c r="N219" s="304" t="s">
        <v>41</v>
      </c>
      <c r="O219" s="92"/>
      <c r="P219" s="238">
        <f>O219*H219</f>
        <v>0</v>
      </c>
      <c r="Q219" s="238">
        <v>0</v>
      </c>
      <c r="R219" s="238">
        <f>Q219*H219</f>
        <v>0</v>
      </c>
      <c r="S219" s="238">
        <v>0</v>
      </c>
      <c r="T219" s="239">
        <f>S219*H219</f>
        <v>0</v>
      </c>
      <c r="U219" s="39"/>
      <c r="V219" s="39"/>
      <c r="W219" s="39"/>
      <c r="X219" s="39"/>
      <c r="Y219" s="39"/>
      <c r="Z219" s="39"/>
      <c r="AA219" s="39"/>
      <c r="AB219" s="39"/>
      <c r="AC219" s="39"/>
      <c r="AD219" s="39"/>
      <c r="AE219" s="39"/>
      <c r="AR219" s="240" t="s">
        <v>468</v>
      </c>
      <c r="AT219" s="240" t="s">
        <v>1347</v>
      </c>
      <c r="AU219" s="240" t="s">
        <v>86</v>
      </c>
      <c r="AY219" s="18" t="s">
        <v>350</v>
      </c>
      <c r="BE219" s="241">
        <f>IF(N219="základní",J219,0)</f>
        <v>0</v>
      </c>
      <c r="BF219" s="241">
        <f>IF(N219="snížená",J219,0)</f>
        <v>0</v>
      </c>
      <c r="BG219" s="241">
        <f>IF(N219="zákl. přenesená",J219,0)</f>
        <v>0</v>
      </c>
      <c r="BH219" s="241">
        <f>IF(N219="sníž. přenesená",J219,0)</f>
        <v>0</v>
      </c>
      <c r="BI219" s="241">
        <f>IF(N219="nulová",J219,0)</f>
        <v>0</v>
      </c>
      <c r="BJ219" s="18" t="s">
        <v>84</v>
      </c>
      <c r="BK219" s="241">
        <f>ROUND(I219*H219,2)</f>
        <v>0</v>
      </c>
      <c r="BL219" s="18" t="s">
        <v>357</v>
      </c>
      <c r="BM219" s="240" t="s">
        <v>767</v>
      </c>
    </row>
    <row r="220" s="2" customFormat="1">
      <c r="A220" s="39"/>
      <c r="B220" s="40"/>
      <c r="C220" s="41"/>
      <c r="D220" s="242" t="s">
        <v>359</v>
      </c>
      <c r="E220" s="41"/>
      <c r="F220" s="243" t="s">
        <v>9277</v>
      </c>
      <c r="G220" s="41"/>
      <c r="H220" s="41"/>
      <c r="I220" s="244"/>
      <c r="J220" s="41"/>
      <c r="K220" s="41"/>
      <c r="L220" s="45"/>
      <c r="M220" s="245"/>
      <c r="N220" s="246"/>
      <c r="O220" s="92"/>
      <c r="P220" s="92"/>
      <c r="Q220" s="92"/>
      <c r="R220" s="92"/>
      <c r="S220" s="92"/>
      <c r="T220" s="93"/>
      <c r="U220" s="39"/>
      <c r="V220" s="39"/>
      <c r="W220" s="39"/>
      <c r="X220" s="39"/>
      <c r="Y220" s="39"/>
      <c r="Z220" s="39"/>
      <c r="AA220" s="39"/>
      <c r="AB220" s="39"/>
      <c r="AC220" s="39"/>
      <c r="AD220" s="39"/>
      <c r="AE220" s="39"/>
      <c r="AT220" s="18" t="s">
        <v>359</v>
      </c>
      <c r="AU220" s="18" t="s">
        <v>86</v>
      </c>
    </row>
    <row r="221" s="12" customFormat="1" ht="22.8" customHeight="1">
      <c r="A221" s="12"/>
      <c r="B221" s="213"/>
      <c r="C221" s="214"/>
      <c r="D221" s="215" t="s">
        <v>75</v>
      </c>
      <c r="E221" s="227" t="s">
        <v>357</v>
      </c>
      <c r="F221" s="227" t="s">
        <v>1700</v>
      </c>
      <c r="G221" s="214"/>
      <c r="H221" s="214"/>
      <c r="I221" s="217"/>
      <c r="J221" s="228">
        <f>BK221</f>
        <v>0</v>
      </c>
      <c r="K221" s="214"/>
      <c r="L221" s="219"/>
      <c r="M221" s="220"/>
      <c r="N221" s="221"/>
      <c r="O221" s="221"/>
      <c r="P221" s="222">
        <f>SUM(P222:P228)</f>
        <v>0</v>
      </c>
      <c r="Q221" s="221"/>
      <c r="R221" s="222">
        <f>SUM(R222:R228)</f>
        <v>0</v>
      </c>
      <c r="S221" s="221"/>
      <c r="T221" s="223">
        <f>SUM(T222:T228)</f>
        <v>0</v>
      </c>
      <c r="U221" s="12"/>
      <c r="V221" s="12"/>
      <c r="W221" s="12"/>
      <c r="X221" s="12"/>
      <c r="Y221" s="12"/>
      <c r="Z221" s="12"/>
      <c r="AA221" s="12"/>
      <c r="AB221" s="12"/>
      <c r="AC221" s="12"/>
      <c r="AD221" s="12"/>
      <c r="AE221" s="12"/>
      <c r="AR221" s="224" t="s">
        <v>84</v>
      </c>
      <c r="AT221" s="225" t="s">
        <v>75</v>
      </c>
      <c r="AU221" s="225" t="s">
        <v>84</v>
      </c>
      <c r="AY221" s="224" t="s">
        <v>350</v>
      </c>
      <c r="BK221" s="226">
        <f>SUM(BK222:BK228)</f>
        <v>0</v>
      </c>
    </row>
    <row r="222" s="2" customFormat="1" ht="33" customHeight="1">
      <c r="A222" s="39"/>
      <c r="B222" s="40"/>
      <c r="C222" s="229" t="s">
        <v>576</v>
      </c>
      <c r="D222" s="229" t="s">
        <v>352</v>
      </c>
      <c r="E222" s="230" t="s">
        <v>8772</v>
      </c>
      <c r="F222" s="231" t="s">
        <v>8773</v>
      </c>
      <c r="G222" s="232" t="s">
        <v>374</v>
      </c>
      <c r="H222" s="233">
        <v>19.5</v>
      </c>
      <c r="I222" s="234"/>
      <c r="J222" s="235">
        <f>ROUND(I222*H222,2)</f>
        <v>0</v>
      </c>
      <c r="K222" s="231" t="s">
        <v>385</v>
      </c>
      <c r="L222" s="45"/>
      <c r="M222" s="236" t="s">
        <v>1</v>
      </c>
      <c r="N222" s="237" t="s">
        <v>41</v>
      </c>
      <c r="O222" s="92"/>
      <c r="P222" s="238">
        <f>O222*H222</f>
        <v>0</v>
      </c>
      <c r="Q222" s="238">
        <v>0</v>
      </c>
      <c r="R222" s="238">
        <f>Q222*H222</f>
        <v>0</v>
      </c>
      <c r="S222" s="238">
        <v>0</v>
      </c>
      <c r="T222" s="239">
        <f>S222*H222</f>
        <v>0</v>
      </c>
      <c r="U222" s="39"/>
      <c r="V222" s="39"/>
      <c r="W222" s="39"/>
      <c r="X222" s="39"/>
      <c r="Y222" s="39"/>
      <c r="Z222" s="39"/>
      <c r="AA222" s="39"/>
      <c r="AB222" s="39"/>
      <c r="AC222" s="39"/>
      <c r="AD222" s="39"/>
      <c r="AE222" s="39"/>
      <c r="AR222" s="240" t="s">
        <v>357</v>
      </c>
      <c r="AT222" s="240" t="s">
        <v>352</v>
      </c>
      <c r="AU222" s="240" t="s">
        <v>86</v>
      </c>
      <c r="AY222" s="18" t="s">
        <v>350</v>
      </c>
      <c r="BE222" s="241">
        <f>IF(N222="základní",J222,0)</f>
        <v>0</v>
      </c>
      <c r="BF222" s="241">
        <f>IF(N222="snížená",J222,0)</f>
        <v>0</v>
      </c>
      <c r="BG222" s="241">
        <f>IF(N222="zákl. přenesená",J222,0)</f>
        <v>0</v>
      </c>
      <c r="BH222" s="241">
        <f>IF(N222="sníž. přenesená",J222,0)</f>
        <v>0</v>
      </c>
      <c r="BI222" s="241">
        <f>IF(N222="nulová",J222,0)</f>
        <v>0</v>
      </c>
      <c r="BJ222" s="18" t="s">
        <v>84</v>
      </c>
      <c r="BK222" s="241">
        <f>ROUND(I222*H222,2)</f>
        <v>0</v>
      </c>
      <c r="BL222" s="18" t="s">
        <v>357</v>
      </c>
      <c r="BM222" s="240" t="s">
        <v>828</v>
      </c>
    </row>
    <row r="223" s="2" customFormat="1">
      <c r="A223" s="39"/>
      <c r="B223" s="40"/>
      <c r="C223" s="41"/>
      <c r="D223" s="242" t="s">
        <v>359</v>
      </c>
      <c r="E223" s="41"/>
      <c r="F223" s="243" t="s">
        <v>8773</v>
      </c>
      <c r="G223" s="41"/>
      <c r="H223" s="41"/>
      <c r="I223" s="244"/>
      <c r="J223" s="41"/>
      <c r="K223" s="41"/>
      <c r="L223" s="45"/>
      <c r="M223" s="245"/>
      <c r="N223" s="246"/>
      <c r="O223" s="92"/>
      <c r="P223" s="92"/>
      <c r="Q223" s="92"/>
      <c r="R223" s="92"/>
      <c r="S223" s="92"/>
      <c r="T223" s="93"/>
      <c r="U223" s="39"/>
      <c r="V223" s="39"/>
      <c r="W223" s="39"/>
      <c r="X223" s="39"/>
      <c r="Y223" s="39"/>
      <c r="Z223" s="39"/>
      <c r="AA223" s="39"/>
      <c r="AB223" s="39"/>
      <c r="AC223" s="39"/>
      <c r="AD223" s="39"/>
      <c r="AE223" s="39"/>
      <c r="AT223" s="18" t="s">
        <v>359</v>
      </c>
      <c r="AU223" s="18" t="s">
        <v>86</v>
      </c>
    </row>
    <row r="224" s="15" customFormat="1">
      <c r="A224" s="15"/>
      <c r="B224" s="269"/>
      <c r="C224" s="270"/>
      <c r="D224" s="242" t="s">
        <v>361</v>
      </c>
      <c r="E224" s="271" t="s">
        <v>1</v>
      </c>
      <c r="F224" s="272" t="s">
        <v>9144</v>
      </c>
      <c r="G224" s="270"/>
      <c r="H224" s="271" t="s">
        <v>1</v>
      </c>
      <c r="I224" s="273"/>
      <c r="J224" s="270"/>
      <c r="K224" s="270"/>
      <c r="L224" s="274"/>
      <c r="M224" s="275"/>
      <c r="N224" s="276"/>
      <c r="O224" s="276"/>
      <c r="P224" s="276"/>
      <c r="Q224" s="276"/>
      <c r="R224" s="276"/>
      <c r="S224" s="276"/>
      <c r="T224" s="277"/>
      <c r="U224" s="15"/>
      <c r="V224" s="15"/>
      <c r="W224" s="15"/>
      <c r="X224" s="15"/>
      <c r="Y224" s="15"/>
      <c r="Z224" s="15"/>
      <c r="AA224" s="15"/>
      <c r="AB224" s="15"/>
      <c r="AC224" s="15"/>
      <c r="AD224" s="15"/>
      <c r="AE224" s="15"/>
      <c r="AT224" s="278" t="s">
        <v>361</v>
      </c>
      <c r="AU224" s="278" t="s">
        <v>86</v>
      </c>
      <c r="AV224" s="15" t="s">
        <v>84</v>
      </c>
      <c r="AW224" s="15" t="s">
        <v>32</v>
      </c>
      <c r="AX224" s="15" t="s">
        <v>76</v>
      </c>
      <c r="AY224" s="278" t="s">
        <v>350</v>
      </c>
    </row>
    <row r="225" s="13" customFormat="1">
      <c r="A225" s="13"/>
      <c r="B225" s="247"/>
      <c r="C225" s="248"/>
      <c r="D225" s="242" t="s">
        <v>361</v>
      </c>
      <c r="E225" s="249" t="s">
        <v>1</v>
      </c>
      <c r="F225" s="250" t="s">
        <v>9278</v>
      </c>
      <c r="G225" s="248"/>
      <c r="H225" s="251">
        <v>14</v>
      </c>
      <c r="I225" s="252"/>
      <c r="J225" s="248"/>
      <c r="K225" s="248"/>
      <c r="L225" s="253"/>
      <c r="M225" s="254"/>
      <c r="N225" s="255"/>
      <c r="O225" s="255"/>
      <c r="P225" s="255"/>
      <c r="Q225" s="255"/>
      <c r="R225" s="255"/>
      <c r="S225" s="255"/>
      <c r="T225" s="256"/>
      <c r="U225" s="13"/>
      <c r="V225" s="13"/>
      <c r="W225" s="13"/>
      <c r="X225" s="13"/>
      <c r="Y225" s="13"/>
      <c r="Z225" s="13"/>
      <c r="AA225" s="13"/>
      <c r="AB225" s="13"/>
      <c r="AC225" s="13"/>
      <c r="AD225" s="13"/>
      <c r="AE225" s="13"/>
      <c r="AT225" s="257" t="s">
        <v>361</v>
      </c>
      <c r="AU225" s="257" t="s">
        <v>86</v>
      </c>
      <c r="AV225" s="13" t="s">
        <v>86</v>
      </c>
      <c r="AW225" s="13" t="s">
        <v>32</v>
      </c>
      <c r="AX225" s="13" t="s">
        <v>76</v>
      </c>
      <c r="AY225" s="257" t="s">
        <v>350</v>
      </c>
    </row>
    <row r="226" s="15" customFormat="1">
      <c r="A226" s="15"/>
      <c r="B226" s="269"/>
      <c r="C226" s="270"/>
      <c r="D226" s="242" t="s">
        <v>361</v>
      </c>
      <c r="E226" s="271" t="s">
        <v>1</v>
      </c>
      <c r="F226" s="272" t="s">
        <v>9266</v>
      </c>
      <c r="G226" s="270"/>
      <c r="H226" s="271" t="s">
        <v>1</v>
      </c>
      <c r="I226" s="273"/>
      <c r="J226" s="270"/>
      <c r="K226" s="270"/>
      <c r="L226" s="274"/>
      <c r="M226" s="275"/>
      <c r="N226" s="276"/>
      <c r="O226" s="276"/>
      <c r="P226" s="276"/>
      <c r="Q226" s="276"/>
      <c r="R226" s="276"/>
      <c r="S226" s="276"/>
      <c r="T226" s="277"/>
      <c r="U226" s="15"/>
      <c r="V226" s="15"/>
      <c r="W226" s="15"/>
      <c r="X226" s="15"/>
      <c r="Y226" s="15"/>
      <c r="Z226" s="15"/>
      <c r="AA226" s="15"/>
      <c r="AB226" s="15"/>
      <c r="AC226" s="15"/>
      <c r="AD226" s="15"/>
      <c r="AE226" s="15"/>
      <c r="AT226" s="278" t="s">
        <v>361</v>
      </c>
      <c r="AU226" s="278" t="s">
        <v>86</v>
      </c>
      <c r="AV226" s="15" t="s">
        <v>84</v>
      </c>
      <c r="AW226" s="15" t="s">
        <v>32</v>
      </c>
      <c r="AX226" s="15" t="s">
        <v>76</v>
      </c>
      <c r="AY226" s="278" t="s">
        <v>350</v>
      </c>
    </row>
    <row r="227" s="13" customFormat="1">
      <c r="A227" s="13"/>
      <c r="B227" s="247"/>
      <c r="C227" s="248"/>
      <c r="D227" s="242" t="s">
        <v>361</v>
      </c>
      <c r="E227" s="249" t="s">
        <v>1</v>
      </c>
      <c r="F227" s="250" t="s">
        <v>9279</v>
      </c>
      <c r="G227" s="248"/>
      <c r="H227" s="251">
        <v>5.5</v>
      </c>
      <c r="I227" s="252"/>
      <c r="J227" s="248"/>
      <c r="K227" s="248"/>
      <c r="L227" s="253"/>
      <c r="M227" s="254"/>
      <c r="N227" s="255"/>
      <c r="O227" s="255"/>
      <c r="P227" s="255"/>
      <c r="Q227" s="255"/>
      <c r="R227" s="255"/>
      <c r="S227" s="255"/>
      <c r="T227" s="256"/>
      <c r="U227" s="13"/>
      <c r="V227" s="13"/>
      <c r="W227" s="13"/>
      <c r="X227" s="13"/>
      <c r="Y227" s="13"/>
      <c r="Z227" s="13"/>
      <c r="AA227" s="13"/>
      <c r="AB227" s="13"/>
      <c r="AC227" s="13"/>
      <c r="AD227" s="13"/>
      <c r="AE227" s="13"/>
      <c r="AT227" s="257" t="s">
        <v>361</v>
      </c>
      <c r="AU227" s="257" t="s">
        <v>86</v>
      </c>
      <c r="AV227" s="13" t="s">
        <v>86</v>
      </c>
      <c r="AW227" s="13" t="s">
        <v>32</v>
      </c>
      <c r="AX227" s="13" t="s">
        <v>76</v>
      </c>
      <c r="AY227" s="257" t="s">
        <v>350</v>
      </c>
    </row>
    <row r="228" s="14" customFormat="1">
      <c r="A228" s="14"/>
      <c r="B228" s="258"/>
      <c r="C228" s="259"/>
      <c r="D228" s="242" t="s">
        <v>361</v>
      </c>
      <c r="E228" s="260" t="s">
        <v>1</v>
      </c>
      <c r="F228" s="261" t="s">
        <v>364</v>
      </c>
      <c r="G228" s="259"/>
      <c r="H228" s="262">
        <v>19.5</v>
      </c>
      <c r="I228" s="263"/>
      <c r="J228" s="259"/>
      <c r="K228" s="259"/>
      <c r="L228" s="264"/>
      <c r="M228" s="265"/>
      <c r="N228" s="266"/>
      <c r="O228" s="266"/>
      <c r="P228" s="266"/>
      <c r="Q228" s="266"/>
      <c r="R228" s="266"/>
      <c r="S228" s="266"/>
      <c r="T228" s="267"/>
      <c r="U228" s="14"/>
      <c r="V228" s="14"/>
      <c r="W228" s="14"/>
      <c r="X228" s="14"/>
      <c r="Y228" s="14"/>
      <c r="Z228" s="14"/>
      <c r="AA228" s="14"/>
      <c r="AB228" s="14"/>
      <c r="AC228" s="14"/>
      <c r="AD228" s="14"/>
      <c r="AE228" s="14"/>
      <c r="AT228" s="268" t="s">
        <v>361</v>
      </c>
      <c r="AU228" s="268" t="s">
        <v>86</v>
      </c>
      <c r="AV228" s="14" t="s">
        <v>357</v>
      </c>
      <c r="AW228" s="14" t="s">
        <v>32</v>
      </c>
      <c r="AX228" s="14" t="s">
        <v>84</v>
      </c>
      <c r="AY228" s="268" t="s">
        <v>350</v>
      </c>
    </row>
    <row r="229" s="12" customFormat="1" ht="22.8" customHeight="1">
      <c r="A229" s="12"/>
      <c r="B229" s="213"/>
      <c r="C229" s="214"/>
      <c r="D229" s="215" t="s">
        <v>75</v>
      </c>
      <c r="E229" s="227" t="s">
        <v>389</v>
      </c>
      <c r="F229" s="227" t="s">
        <v>2034</v>
      </c>
      <c r="G229" s="214"/>
      <c r="H229" s="214"/>
      <c r="I229" s="217"/>
      <c r="J229" s="228">
        <f>BK229</f>
        <v>0</v>
      </c>
      <c r="K229" s="214"/>
      <c r="L229" s="219"/>
      <c r="M229" s="220"/>
      <c r="N229" s="221"/>
      <c r="O229" s="221"/>
      <c r="P229" s="222">
        <f>SUM(P230:P245)</f>
        <v>0</v>
      </c>
      <c r="Q229" s="221"/>
      <c r="R229" s="222">
        <f>SUM(R230:R245)</f>
        <v>0</v>
      </c>
      <c r="S229" s="221"/>
      <c r="T229" s="223">
        <f>SUM(T230:T245)</f>
        <v>0</v>
      </c>
      <c r="U229" s="12"/>
      <c r="V229" s="12"/>
      <c r="W229" s="12"/>
      <c r="X229" s="12"/>
      <c r="Y229" s="12"/>
      <c r="Z229" s="12"/>
      <c r="AA229" s="12"/>
      <c r="AB229" s="12"/>
      <c r="AC229" s="12"/>
      <c r="AD229" s="12"/>
      <c r="AE229" s="12"/>
      <c r="AR229" s="224" t="s">
        <v>84</v>
      </c>
      <c r="AT229" s="225" t="s">
        <v>75</v>
      </c>
      <c r="AU229" s="225" t="s">
        <v>84</v>
      </c>
      <c r="AY229" s="224" t="s">
        <v>350</v>
      </c>
      <c r="BK229" s="226">
        <f>SUM(BK230:BK245)</f>
        <v>0</v>
      </c>
    </row>
    <row r="230" s="2" customFormat="1" ht="44.25" customHeight="1">
      <c r="A230" s="39"/>
      <c r="B230" s="40"/>
      <c r="C230" s="229" t="s">
        <v>582</v>
      </c>
      <c r="D230" s="229" t="s">
        <v>352</v>
      </c>
      <c r="E230" s="230" t="s">
        <v>9280</v>
      </c>
      <c r="F230" s="231" t="s">
        <v>9281</v>
      </c>
      <c r="G230" s="232" t="s">
        <v>355</v>
      </c>
      <c r="H230" s="233">
        <v>50</v>
      </c>
      <c r="I230" s="234"/>
      <c r="J230" s="235">
        <f>ROUND(I230*H230,2)</f>
        <v>0</v>
      </c>
      <c r="K230" s="231" t="s">
        <v>385</v>
      </c>
      <c r="L230" s="45"/>
      <c r="M230" s="236" t="s">
        <v>1</v>
      </c>
      <c r="N230" s="237" t="s">
        <v>41</v>
      </c>
      <c r="O230" s="92"/>
      <c r="P230" s="238">
        <f>O230*H230</f>
        <v>0</v>
      </c>
      <c r="Q230" s="238">
        <v>0</v>
      </c>
      <c r="R230" s="238">
        <f>Q230*H230</f>
        <v>0</v>
      </c>
      <c r="S230" s="238">
        <v>0</v>
      </c>
      <c r="T230" s="239">
        <f>S230*H230</f>
        <v>0</v>
      </c>
      <c r="U230" s="39"/>
      <c r="V230" s="39"/>
      <c r="W230" s="39"/>
      <c r="X230" s="39"/>
      <c r="Y230" s="39"/>
      <c r="Z230" s="39"/>
      <c r="AA230" s="39"/>
      <c r="AB230" s="39"/>
      <c r="AC230" s="39"/>
      <c r="AD230" s="39"/>
      <c r="AE230" s="39"/>
      <c r="AR230" s="240" t="s">
        <v>357</v>
      </c>
      <c r="AT230" s="240" t="s">
        <v>352</v>
      </c>
      <c r="AU230" s="240" t="s">
        <v>86</v>
      </c>
      <c r="AY230" s="18" t="s">
        <v>350</v>
      </c>
      <c r="BE230" s="241">
        <f>IF(N230="základní",J230,0)</f>
        <v>0</v>
      </c>
      <c r="BF230" s="241">
        <f>IF(N230="snížená",J230,0)</f>
        <v>0</v>
      </c>
      <c r="BG230" s="241">
        <f>IF(N230="zákl. přenesená",J230,0)</f>
        <v>0</v>
      </c>
      <c r="BH230" s="241">
        <f>IF(N230="sníž. přenesená",J230,0)</f>
        <v>0</v>
      </c>
      <c r="BI230" s="241">
        <f>IF(N230="nulová",J230,0)</f>
        <v>0</v>
      </c>
      <c r="BJ230" s="18" t="s">
        <v>84</v>
      </c>
      <c r="BK230" s="241">
        <f>ROUND(I230*H230,2)</f>
        <v>0</v>
      </c>
      <c r="BL230" s="18" t="s">
        <v>357</v>
      </c>
      <c r="BM230" s="240" t="s">
        <v>854</v>
      </c>
    </row>
    <row r="231" s="2" customFormat="1">
      <c r="A231" s="39"/>
      <c r="B231" s="40"/>
      <c r="C231" s="41"/>
      <c r="D231" s="242" t="s">
        <v>359</v>
      </c>
      <c r="E231" s="41"/>
      <c r="F231" s="243" t="s">
        <v>9281</v>
      </c>
      <c r="G231" s="41"/>
      <c r="H231" s="41"/>
      <c r="I231" s="244"/>
      <c r="J231" s="41"/>
      <c r="K231" s="41"/>
      <c r="L231" s="45"/>
      <c r="M231" s="245"/>
      <c r="N231" s="246"/>
      <c r="O231" s="92"/>
      <c r="P231" s="92"/>
      <c r="Q231" s="92"/>
      <c r="R231" s="92"/>
      <c r="S231" s="92"/>
      <c r="T231" s="93"/>
      <c r="U231" s="39"/>
      <c r="V231" s="39"/>
      <c r="W231" s="39"/>
      <c r="X231" s="39"/>
      <c r="Y231" s="39"/>
      <c r="Z231" s="39"/>
      <c r="AA231" s="39"/>
      <c r="AB231" s="39"/>
      <c r="AC231" s="39"/>
      <c r="AD231" s="39"/>
      <c r="AE231" s="39"/>
      <c r="AT231" s="18" t="s">
        <v>359</v>
      </c>
      <c r="AU231" s="18" t="s">
        <v>86</v>
      </c>
    </row>
    <row r="232" s="2" customFormat="1" ht="44.25" customHeight="1">
      <c r="A232" s="39"/>
      <c r="B232" s="40"/>
      <c r="C232" s="229" t="s">
        <v>596</v>
      </c>
      <c r="D232" s="229" t="s">
        <v>352</v>
      </c>
      <c r="E232" s="230" t="s">
        <v>9280</v>
      </c>
      <c r="F232" s="231" t="s">
        <v>9281</v>
      </c>
      <c r="G232" s="232" t="s">
        <v>355</v>
      </c>
      <c r="H232" s="233">
        <v>100</v>
      </c>
      <c r="I232" s="234"/>
      <c r="J232" s="235">
        <f>ROUND(I232*H232,2)</f>
        <v>0</v>
      </c>
      <c r="K232" s="231" t="s">
        <v>385</v>
      </c>
      <c r="L232" s="45"/>
      <c r="M232" s="236" t="s">
        <v>1</v>
      </c>
      <c r="N232" s="237" t="s">
        <v>41</v>
      </c>
      <c r="O232" s="92"/>
      <c r="P232" s="238">
        <f>O232*H232</f>
        <v>0</v>
      </c>
      <c r="Q232" s="238">
        <v>0</v>
      </c>
      <c r="R232" s="238">
        <f>Q232*H232</f>
        <v>0</v>
      </c>
      <c r="S232" s="238">
        <v>0</v>
      </c>
      <c r="T232" s="239">
        <f>S232*H232</f>
        <v>0</v>
      </c>
      <c r="U232" s="39"/>
      <c r="V232" s="39"/>
      <c r="W232" s="39"/>
      <c r="X232" s="39"/>
      <c r="Y232" s="39"/>
      <c r="Z232" s="39"/>
      <c r="AA232" s="39"/>
      <c r="AB232" s="39"/>
      <c r="AC232" s="39"/>
      <c r="AD232" s="39"/>
      <c r="AE232" s="39"/>
      <c r="AR232" s="240" t="s">
        <v>357</v>
      </c>
      <c r="AT232" s="240" t="s">
        <v>352</v>
      </c>
      <c r="AU232" s="240" t="s">
        <v>86</v>
      </c>
      <c r="AY232" s="18" t="s">
        <v>350</v>
      </c>
      <c r="BE232" s="241">
        <f>IF(N232="základní",J232,0)</f>
        <v>0</v>
      </c>
      <c r="BF232" s="241">
        <f>IF(N232="snížená",J232,0)</f>
        <v>0</v>
      </c>
      <c r="BG232" s="241">
        <f>IF(N232="zákl. přenesená",J232,0)</f>
        <v>0</v>
      </c>
      <c r="BH232" s="241">
        <f>IF(N232="sníž. přenesená",J232,0)</f>
        <v>0</v>
      </c>
      <c r="BI232" s="241">
        <f>IF(N232="nulová",J232,0)</f>
        <v>0</v>
      </c>
      <c r="BJ232" s="18" t="s">
        <v>84</v>
      </c>
      <c r="BK232" s="241">
        <f>ROUND(I232*H232,2)</f>
        <v>0</v>
      </c>
      <c r="BL232" s="18" t="s">
        <v>357</v>
      </c>
      <c r="BM232" s="240" t="s">
        <v>877</v>
      </c>
    </row>
    <row r="233" s="2" customFormat="1">
      <c r="A233" s="39"/>
      <c r="B233" s="40"/>
      <c r="C233" s="41"/>
      <c r="D233" s="242" t="s">
        <v>359</v>
      </c>
      <c r="E233" s="41"/>
      <c r="F233" s="243" t="s">
        <v>9281</v>
      </c>
      <c r="G233" s="41"/>
      <c r="H233" s="41"/>
      <c r="I233" s="244"/>
      <c r="J233" s="41"/>
      <c r="K233" s="41"/>
      <c r="L233" s="45"/>
      <c r="M233" s="245"/>
      <c r="N233" s="246"/>
      <c r="O233" s="92"/>
      <c r="P233" s="92"/>
      <c r="Q233" s="92"/>
      <c r="R233" s="92"/>
      <c r="S233" s="92"/>
      <c r="T233" s="93"/>
      <c r="U233" s="39"/>
      <c r="V233" s="39"/>
      <c r="W233" s="39"/>
      <c r="X233" s="39"/>
      <c r="Y233" s="39"/>
      <c r="Z233" s="39"/>
      <c r="AA233" s="39"/>
      <c r="AB233" s="39"/>
      <c r="AC233" s="39"/>
      <c r="AD233" s="39"/>
      <c r="AE233" s="39"/>
      <c r="AT233" s="18" t="s">
        <v>359</v>
      </c>
      <c r="AU233" s="18" t="s">
        <v>86</v>
      </c>
    </row>
    <row r="234" s="15" customFormat="1">
      <c r="A234" s="15"/>
      <c r="B234" s="269"/>
      <c r="C234" s="270"/>
      <c r="D234" s="242" t="s">
        <v>361</v>
      </c>
      <c r="E234" s="271" t="s">
        <v>1</v>
      </c>
      <c r="F234" s="272" t="s">
        <v>9129</v>
      </c>
      <c r="G234" s="270"/>
      <c r="H234" s="271" t="s">
        <v>1</v>
      </c>
      <c r="I234" s="273"/>
      <c r="J234" s="270"/>
      <c r="K234" s="270"/>
      <c r="L234" s="274"/>
      <c r="M234" s="275"/>
      <c r="N234" s="276"/>
      <c r="O234" s="276"/>
      <c r="P234" s="276"/>
      <c r="Q234" s="276"/>
      <c r="R234" s="276"/>
      <c r="S234" s="276"/>
      <c r="T234" s="277"/>
      <c r="U234" s="15"/>
      <c r="V234" s="15"/>
      <c r="W234" s="15"/>
      <c r="X234" s="15"/>
      <c r="Y234" s="15"/>
      <c r="Z234" s="15"/>
      <c r="AA234" s="15"/>
      <c r="AB234" s="15"/>
      <c r="AC234" s="15"/>
      <c r="AD234" s="15"/>
      <c r="AE234" s="15"/>
      <c r="AT234" s="278" t="s">
        <v>361</v>
      </c>
      <c r="AU234" s="278" t="s">
        <v>86</v>
      </c>
      <c r="AV234" s="15" t="s">
        <v>84</v>
      </c>
      <c r="AW234" s="15" t="s">
        <v>32</v>
      </c>
      <c r="AX234" s="15" t="s">
        <v>76</v>
      </c>
      <c r="AY234" s="278" t="s">
        <v>350</v>
      </c>
    </row>
    <row r="235" s="13" customFormat="1">
      <c r="A235" s="13"/>
      <c r="B235" s="247"/>
      <c r="C235" s="248"/>
      <c r="D235" s="242" t="s">
        <v>361</v>
      </c>
      <c r="E235" s="249" t="s">
        <v>1</v>
      </c>
      <c r="F235" s="250" t="s">
        <v>8915</v>
      </c>
      <c r="G235" s="248"/>
      <c r="H235" s="251">
        <v>100</v>
      </c>
      <c r="I235" s="252"/>
      <c r="J235" s="248"/>
      <c r="K235" s="248"/>
      <c r="L235" s="253"/>
      <c r="M235" s="254"/>
      <c r="N235" s="255"/>
      <c r="O235" s="255"/>
      <c r="P235" s="255"/>
      <c r="Q235" s="255"/>
      <c r="R235" s="255"/>
      <c r="S235" s="255"/>
      <c r="T235" s="256"/>
      <c r="U235" s="13"/>
      <c r="V235" s="13"/>
      <c r="W235" s="13"/>
      <c r="X235" s="13"/>
      <c r="Y235" s="13"/>
      <c r="Z235" s="13"/>
      <c r="AA235" s="13"/>
      <c r="AB235" s="13"/>
      <c r="AC235" s="13"/>
      <c r="AD235" s="13"/>
      <c r="AE235" s="13"/>
      <c r="AT235" s="257" t="s">
        <v>361</v>
      </c>
      <c r="AU235" s="257" t="s">
        <v>86</v>
      </c>
      <c r="AV235" s="13" t="s">
        <v>86</v>
      </c>
      <c r="AW235" s="13" t="s">
        <v>32</v>
      </c>
      <c r="AX235" s="13" t="s">
        <v>76</v>
      </c>
      <c r="AY235" s="257" t="s">
        <v>350</v>
      </c>
    </row>
    <row r="236" s="14" customFormat="1">
      <c r="A236" s="14"/>
      <c r="B236" s="258"/>
      <c r="C236" s="259"/>
      <c r="D236" s="242" t="s">
        <v>361</v>
      </c>
      <c r="E236" s="260" t="s">
        <v>1</v>
      </c>
      <c r="F236" s="261" t="s">
        <v>364</v>
      </c>
      <c r="G236" s="259"/>
      <c r="H236" s="262">
        <v>100</v>
      </c>
      <c r="I236" s="263"/>
      <c r="J236" s="259"/>
      <c r="K236" s="259"/>
      <c r="L236" s="264"/>
      <c r="M236" s="265"/>
      <c r="N236" s="266"/>
      <c r="O236" s="266"/>
      <c r="P236" s="266"/>
      <c r="Q236" s="266"/>
      <c r="R236" s="266"/>
      <c r="S236" s="266"/>
      <c r="T236" s="267"/>
      <c r="U236" s="14"/>
      <c r="V236" s="14"/>
      <c r="W236" s="14"/>
      <c r="X236" s="14"/>
      <c r="Y236" s="14"/>
      <c r="Z236" s="14"/>
      <c r="AA236" s="14"/>
      <c r="AB236" s="14"/>
      <c r="AC236" s="14"/>
      <c r="AD236" s="14"/>
      <c r="AE236" s="14"/>
      <c r="AT236" s="268" t="s">
        <v>361</v>
      </c>
      <c r="AU236" s="268" t="s">
        <v>86</v>
      </c>
      <c r="AV236" s="14" t="s">
        <v>357</v>
      </c>
      <c r="AW236" s="14" t="s">
        <v>32</v>
      </c>
      <c r="AX236" s="14" t="s">
        <v>84</v>
      </c>
      <c r="AY236" s="268" t="s">
        <v>350</v>
      </c>
    </row>
    <row r="237" s="2" customFormat="1" ht="44.25" customHeight="1">
      <c r="A237" s="39"/>
      <c r="B237" s="40"/>
      <c r="C237" s="229" t="s">
        <v>617</v>
      </c>
      <c r="D237" s="229" t="s">
        <v>352</v>
      </c>
      <c r="E237" s="230" t="s">
        <v>9282</v>
      </c>
      <c r="F237" s="231" t="s">
        <v>9283</v>
      </c>
      <c r="G237" s="232" t="s">
        <v>355</v>
      </c>
      <c r="H237" s="233">
        <v>100</v>
      </c>
      <c r="I237" s="234"/>
      <c r="J237" s="235">
        <f>ROUND(I237*H237,2)</f>
        <v>0</v>
      </c>
      <c r="K237" s="231" t="s">
        <v>385</v>
      </c>
      <c r="L237" s="45"/>
      <c r="M237" s="236" t="s">
        <v>1</v>
      </c>
      <c r="N237" s="237" t="s">
        <v>41</v>
      </c>
      <c r="O237" s="92"/>
      <c r="P237" s="238">
        <f>O237*H237</f>
        <v>0</v>
      </c>
      <c r="Q237" s="238">
        <v>0</v>
      </c>
      <c r="R237" s="238">
        <f>Q237*H237</f>
        <v>0</v>
      </c>
      <c r="S237" s="238">
        <v>0</v>
      </c>
      <c r="T237" s="239">
        <f>S237*H237</f>
        <v>0</v>
      </c>
      <c r="U237" s="39"/>
      <c r="V237" s="39"/>
      <c r="W237" s="39"/>
      <c r="X237" s="39"/>
      <c r="Y237" s="39"/>
      <c r="Z237" s="39"/>
      <c r="AA237" s="39"/>
      <c r="AB237" s="39"/>
      <c r="AC237" s="39"/>
      <c r="AD237" s="39"/>
      <c r="AE237" s="39"/>
      <c r="AR237" s="240" t="s">
        <v>357</v>
      </c>
      <c r="AT237" s="240" t="s">
        <v>352</v>
      </c>
      <c r="AU237" s="240" t="s">
        <v>86</v>
      </c>
      <c r="AY237" s="18" t="s">
        <v>350</v>
      </c>
      <c r="BE237" s="241">
        <f>IF(N237="základní",J237,0)</f>
        <v>0</v>
      </c>
      <c r="BF237" s="241">
        <f>IF(N237="snížená",J237,0)</f>
        <v>0</v>
      </c>
      <c r="BG237" s="241">
        <f>IF(N237="zákl. přenesená",J237,0)</f>
        <v>0</v>
      </c>
      <c r="BH237" s="241">
        <f>IF(N237="sníž. přenesená",J237,0)</f>
        <v>0</v>
      </c>
      <c r="BI237" s="241">
        <f>IF(N237="nulová",J237,0)</f>
        <v>0</v>
      </c>
      <c r="BJ237" s="18" t="s">
        <v>84</v>
      </c>
      <c r="BK237" s="241">
        <f>ROUND(I237*H237,2)</f>
        <v>0</v>
      </c>
      <c r="BL237" s="18" t="s">
        <v>357</v>
      </c>
      <c r="BM237" s="240" t="s">
        <v>888</v>
      </c>
    </row>
    <row r="238" s="2" customFormat="1">
      <c r="A238" s="39"/>
      <c r="B238" s="40"/>
      <c r="C238" s="41"/>
      <c r="D238" s="242" t="s">
        <v>359</v>
      </c>
      <c r="E238" s="41"/>
      <c r="F238" s="243" t="s">
        <v>9283</v>
      </c>
      <c r="G238" s="41"/>
      <c r="H238" s="41"/>
      <c r="I238" s="244"/>
      <c r="J238" s="41"/>
      <c r="K238" s="41"/>
      <c r="L238" s="45"/>
      <c r="M238" s="245"/>
      <c r="N238" s="246"/>
      <c r="O238" s="92"/>
      <c r="P238" s="92"/>
      <c r="Q238" s="92"/>
      <c r="R238" s="92"/>
      <c r="S238" s="92"/>
      <c r="T238" s="93"/>
      <c r="U238" s="39"/>
      <c r="V238" s="39"/>
      <c r="W238" s="39"/>
      <c r="X238" s="39"/>
      <c r="Y238" s="39"/>
      <c r="Z238" s="39"/>
      <c r="AA238" s="39"/>
      <c r="AB238" s="39"/>
      <c r="AC238" s="39"/>
      <c r="AD238" s="39"/>
      <c r="AE238" s="39"/>
      <c r="AT238" s="18" t="s">
        <v>359</v>
      </c>
      <c r="AU238" s="18" t="s">
        <v>86</v>
      </c>
    </row>
    <row r="239" s="2" customFormat="1" ht="55.5" customHeight="1">
      <c r="A239" s="39"/>
      <c r="B239" s="40"/>
      <c r="C239" s="229" t="s">
        <v>655</v>
      </c>
      <c r="D239" s="229" t="s">
        <v>352</v>
      </c>
      <c r="E239" s="230" t="s">
        <v>9155</v>
      </c>
      <c r="F239" s="231" t="s">
        <v>9156</v>
      </c>
      <c r="G239" s="232" t="s">
        <v>355</v>
      </c>
      <c r="H239" s="233">
        <v>50</v>
      </c>
      <c r="I239" s="234"/>
      <c r="J239" s="235">
        <f>ROUND(I239*H239,2)</f>
        <v>0</v>
      </c>
      <c r="K239" s="231" t="s">
        <v>385</v>
      </c>
      <c r="L239" s="45"/>
      <c r="M239" s="236" t="s">
        <v>1</v>
      </c>
      <c r="N239" s="237" t="s">
        <v>41</v>
      </c>
      <c r="O239" s="92"/>
      <c r="P239" s="238">
        <f>O239*H239</f>
        <v>0</v>
      </c>
      <c r="Q239" s="238">
        <v>0</v>
      </c>
      <c r="R239" s="238">
        <f>Q239*H239</f>
        <v>0</v>
      </c>
      <c r="S239" s="238">
        <v>0</v>
      </c>
      <c r="T239" s="239">
        <f>S239*H239</f>
        <v>0</v>
      </c>
      <c r="U239" s="39"/>
      <c r="V239" s="39"/>
      <c r="W239" s="39"/>
      <c r="X239" s="39"/>
      <c r="Y239" s="39"/>
      <c r="Z239" s="39"/>
      <c r="AA239" s="39"/>
      <c r="AB239" s="39"/>
      <c r="AC239" s="39"/>
      <c r="AD239" s="39"/>
      <c r="AE239" s="39"/>
      <c r="AR239" s="240" t="s">
        <v>357</v>
      </c>
      <c r="AT239" s="240" t="s">
        <v>352</v>
      </c>
      <c r="AU239" s="240" t="s">
        <v>86</v>
      </c>
      <c r="AY239" s="18" t="s">
        <v>350</v>
      </c>
      <c r="BE239" s="241">
        <f>IF(N239="základní",J239,0)</f>
        <v>0</v>
      </c>
      <c r="BF239" s="241">
        <f>IF(N239="snížená",J239,0)</f>
        <v>0</v>
      </c>
      <c r="BG239" s="241">
        <f>IF(N239="zákl. přenesená",J239,0)</f>
        <v>0</v>
      </c>
      <c r="BH239" s="241">
        <f>IF(N239="sníž. přenesená",J239,0)</f>
        <v>0</v>
      </c>
      <c r="BI239" s="241">
        <f>IF(N239="nulová",J239,0)</f>
        <v>0</v>
      </c>
      <c r="BJ239" s="18" t="s">
        <v>84</v>
      </c>
      <c r="BK239" s="241">
        <f>ROUND(I239*H239,2)</f>
        <v>0</v>
      </c>
      <c r="BL239" s="18" t="s">
        <v>357</v>
      </c>
      <c r="BM239" s="240" t="s">
        <v>911</v>
      </c>
    </row>
    <row r="240" s="2" customFormat="1">
      <c r="A240" s="39"/>
      <c r="B240" s="40"/>
      <c r="C240" s="41"/>
      <c r="D240" s="242" t="s">
        <v>359</v>
      </c>
      <c r="E240" s="41"/>
      <c r="F240" s="243" t="s">
        <v>9156</v>
      </c>
      <c r="G240" s="41"/>
      <c r="H240" s="41"/>
      <c r="I240" s="244"/>
      <c r="J240" s="41"/>
      <c r="K240" s="41"/>
      <c r="L240" s="45"/>
      <c r="M240" s="245"/>
      <c r="N240" s="246"/>
      <c r="O240" s="92"/>
      <c r="P240" s="92"/>
      <c r="Q240" s="92"/>
      <c r="R240" s="92"/>
      <c r="S240" s="92"/>
      <c r="T240" s="93"/>
      <c r="U240" s="39"/>
      <c r="V240" s="39"/>
      <c r="W240" s="39"/>
      <c r="X240" s="39"/>
      <c r="Y240" s="39"/>
      <c r="Z240" s="39"/>
      <c r="AA240" s="39"/>
      <c r="AB240" s="39"/>
      <c r="AC240" s="39"/>
      <c r="AD240" s="39"/>
      <c r="AE240" s="39"/>
      <c r="AT240" s="18" t="s">
        <v>359</v>
      </c>
      <c r="AU240" s="18" t="s">
        <v>86</v>
      </c>
    </row>
    <row r="241" s="2" customFormat="1" ht="16.5" customHeight="1">
      <c r="A241" s="39"/>
      <c r="B241" s="40"/>
      <c r="C241" s="295" t="s">
        <v>662</v>
      </c>
      <c r="D241" s="295" t="s">
        <v>1347</v>
      </c>
      <c r="E241" s="296" t="s">
        <v>9157</v>
      </c>
      <c r="F241" s="297" t="s">
        <v>9158</v>
      </c>
      <c r="G241" s="298" t="s">
        <v>355</v>
      </c>
      <c r="H241" s="299">
        <v>10.1</v>
      </c>
      <c r="I241" s="300"/>
      <c r="J241" s="301">
        <f>ROUND(I241*H241,2)</f>
        <v>0</v>
      </c>
      <c r="K241" s="297" t="s">
        <v>385</v>
      </c>
      <c r="L241" s="302"/>
      <c r="M241" s="303" t="s">
        <v>1</v>
      </c>
      <c r="N241" s="304" t="s">
        <v>41</v>
      </c>
      <c r="O241" s="92"/>
      <c r="P241" s="238">
        <f>O241*H241</f>
        <v>0</v>
      </c>
      <c r="Q241" s="238">
        <v>0</v>
      </c>
      <c r="R241" s="238">
        <f>Q241*H241</f>
        <v>0</v>
      </c>
      <c r="S241" s="238">
        <v>0</v>
      </c>
      <c r="T241" s="239">
        <f>S241*H241</f>
        <v>0</v>
      </c>
      <c r="U241" s="39"/>
      <c r="V241" s="39"/>
      <c r="W241" s="39"/>
      <c r="X241" s="39"/>
      <c r="Y241" s="39"/>
      <c r="Z241" s="39"/>
      <c r="AA241" s="39"/>
      <c r="AB241" s="39"/>
      <c r="AC241" s="39"/>
      <c r="AD241" s="39"/>
      <c r="AE241" s="39"/>
      <c r="AR241" s="240" t="s">
        <v>468</v>
      </c>
      <c r="AT241" s="240" t="s">
        <v>1347</v>
      </c>
      <c r="AU241" s="240" t="s">
        <v>86</v>
      </c>
      <c r="AY241" s="18" t="s">
        <v>350</v>
      </c>
      <c r="BE241" s="241">
        <f>IF(N241="základní",J241,0)</f>
        <v>0</v>
      </c>
      <c r="BF241" s="241">
        <f>IF(N241="snížená",J241,0)</f>
        <v>0</v>
      </c>
      <c r="BG241" s="241">
        <f>IF(N241="zákl. přenesená",J241,0)</f>
        <v>0</v>
      </c>
      <c r="BH241" s="241">
        <f>IF(N241="sníž. přenesená",J241,0)</f>
        <v>0</v>
      </c>
      <c r="BI241" s="241">
        <f>IF(N241="nulová",J241,0)</f>
        <v>0</v>
      </c>
      <c r="BJ241" s="18" t="s">
        <v>84</v>
      </c>
      <c r="BK241" s="241">
        <f>ROUND(I241*H241,2)</f>
        <v>0</v>
      </c>
      <c r="BL241" s="18" t="s">
        <v>357</v>
      </c>
      <c r="BM241" s="240" t="s">
        <v>924</v>
      </c>
    </row>
    <row r="242" s="2" customFormat="1">
      <c r="A242" s="39"/>
      <c r="B242" s="40"/>
      <c r="C242" s="41"/>
      <c r="D242" s="242" t="s">
        <v>359</v>
      </c>
      <c r="E242" s="41"/>
      <c r="F242" s="243" t="s">
        <v>9158</v>
      </c>
      <c r="G242" s="41"/>
      <c r="H242" s="41"/>
      <c r="I242" s="244"/>
      <c r="J242" s="41"/>
      <c r="K242" s="41"/>
      <c r="L242" s="45"/>
      <c r="M242" s="245"/>
      <c r="N242" s="246"/>
      <c r="O242" s="92"/>
      <c r="P242" s="92"/>
      <c r="Q242" s="92"/>
      <c r="R242" s="92"/>
      <c r="S242" s="92"/>
      <c r="T242" s="93"/>
      <c r="U242" s="39"/>
      <c r="V242" s="39"/>
      <c r="W242" s="39"/>
      <c r="X242" s="39"/>
      <c r="Y242" s="39"/>
      <c r="Z242" s="39"/>
      <c r="AA242" s="39"/>
      <c r="AB242" s="39"/>
      <c r="AC242" s="39"/>
      <c r="AD242" s="39"/>
      <c r="AE242" s="39"/>
      <c r="AT242" s="18" t="s">
        <v>359</v>
      </c>
      <c r="AU242" s="18" t="s">
        <v>86</v>
      </c>
    </row>
    <row r="243" s="15" customFormat="1">
      <c r="A243" s="15"/>
      <c r="B243" s="269"/>
      <c r="C243" s="270"/>
      <c r="D243" s="242" t="s">
        <v>361</v>
      </c>
      <c r="E243" s="271" t="s">
        <v>1</v>
      </c>
      <c r="F243" s="272" t="s">
        <v>9284</v>
      </c>
      <c r="G243" s="270"/>
      <c r="H243" s="271" t="s">
        <v>1</v>
      </c>
      <c r="I243" s="273"/>
      <c r="J243" s="270"/>
      <c r="K243" s="270"/>
      <c r="L243" s="274"/>
      <c r="M243" s="275"/>
      <c r="N243" s="276"/>
      <c r="O243" s="276"/>
      <c r="P243" s="276"/>
      <c r="Q243" s="276"/>
      <c r="R243" s="276"/>
      <c r="S243" s="276"/>
      <c r="T243" s="277"/>
      <c r="U243" s="15"/>
      <c r="V243" s="15"/>
      <c r="W243" s="15"/>
      <c r="X243" s="15"/>
      <c r="Y243" s="15"/>
      <c r="Z243" s="15"/>
      <c r="AA243" s="15"/>
      <c r="AB243" s="15"/>
      <c r="AC243" s="15"/>
      <c r="AD243" s="15"/>
      <c r="AE243" s="15"/>
      <c r="AT243" s="278" t="s">
        <v>361</v>
      </c>
      <c r="AU243" s="278" t="s">
        <v>86</v>
      </c>
      <c r="AV243" s="15" t="s">
        <v>84</v>
      </c>
      <c r="AW243" s="15" t="s">
        <v>32</v>
      </c>
      <c r="AX243" s="15" t="s">
        <v>76</v>
      </c>
      <c r="AY243" s="278" t="s">
        <v>350</v>
      </c>
    </row>
    <row r="244" s="13" customFormat="1">
      <c r="A244" s="13"/>
      <c r="B244" s="247"/>
      <c r="C244" s="248"/>
      <c r="D244" s="242" t="s">
        <v>361</v>
      </c>
      <c r="E244" s="249" t="s">
        <v>1</v>
      </c>
      <c r="F244" s="250" t="s">
        <v>9285</v>
      </c>
      <c r="G244" s="248"/>
      <c r="H244" s="251">
        <v>10.1</v>
      </c>
      <c r="I244" s="252"/>
      <c r="J244" s="248"/>
      <c r="K244" s="248"/>
      <c r="L244" s="253"/>
      <c r="M244" s="254"/>
      <c r="N244" s="255"/>
      <c r="O244" s="255"/>
      <c r="P244" s="255"/>
      <c r="Q244" s="255"/>
      <c r="R244" s="255"/>
      <c r="S244" s="255"/>
      <c r="T244" s="256"/>
      <c r="U244" s="13"/>
      <c r="V244" s="13"/>
      <c r="W244" s="13"/>
      <c r="X244" s="13"/>
      <c r="Y244" s="13"/>
      <c r="Z244" s="13"/>
      <c r="AA244" s="13"/>
      <c r="AB244" s="13"/>
      <c r="AC244" s="13"/>
      <c r="AD244" s="13"/>
      <c r="AE244" s="13"/>
      <c r="AT244" s="257" t="s">
        <v>361</v>
      </c>
      <c r="AU244" s="257" t="s">
        <v>86</v>
      </c>
      <c r="AV244" s="13" t="s">
        <v>86</v>
      </c>
      <c r="AW244" s="13" t="s">
        <v>32</v>
      </c>
      <c r="AX244" s="13" t="s">
        <v>76</v>
      </c>
      <c r="AY244" s="257" t="s">
        <v>350</v>
      </c>
    </row>
    <row r="245" s="14" customFormat="1">
      <c r="A245" s="14"/>
      <c r="B245" s="258"/>
      <c r="C245" s="259"/>
      <c r="D245" s="242" t="s">
        <v>361</v>
      </c>
      <c r="E245" s="260" t="s">
        <v>1</v>
      </c>
      <c r="F245" s="261" t="s">
        <v>364</v>
      </c>
      <c r="G245" s="259"/>
      <c r="H245" s="262">
        <v>10.1</v>
      </c>
      <c r="I245" s="263"/>
      <c r="J245" s="259"/>
      <c r="K245" s="259"/>
      <c r="L245" s="264"/>
      <c r="M245" s="265"/>
      <c r="N245" s="266"/>
      <c r="O245" s="266"/>
      <c r="P245" s="266"/>
      <c r="Q245" s="266"/>
      <c r="R245" s="266"/>
      <c r="S245" s="266"/>
      <c r="T245" s="267"/>
      <c r="U245" s="14"/>
      <c r="V245" s="14"/>
      <c r="W245" s="14"/>
      <c r="X245" s="14"/>
      <c r="Y245" s="14"/>
      <c r="Z245" s="14"/>
      <c r="AA245" s="14"/>
      <c r="AB245" s="14"/>
      <c r="AC245" s="14"/>
      <c r="AD245" s="14"/>
      <c r="AE245" s="14"/>
      <c r="AT245" s="268" t="s">
        <v>361</v>
      </c>
      <c r="AU245" s="268" t="s">
        <v>86</v>
      </c>
      <c r="AV245" s="14" t="s">
        <v>357</v>
      </c>
      <c r="AW245" s="14" t="s">
        <v>32</v>
      </c>
      <c r="AX245" s="14" t="s">
        <v>84</v>
      </c>
      <c r="AY245" s="268" t="s">
        <v>350</v>
      </c>
    </row>
    <row r="246" s="12" customFormat="1" ht="22.8" customHeight="1">
      <c r="A246" s="12"/>
      <c r="B246" s="213"/>
      <c r="C246" s="214"/>
      <c r="D246" s="215" t="s">
        <v>75</v>
      </c>
      <c r="E246" s="227" t="s">
        <v>468</v>
      </c>
      <c r="F246" s="227" t="s">
        <v>493</v>
      </c>
      <c r="G246" s="214"/>
      <c r="H246" s="214"/>
      <c r="I246" s="217"/>
      <c r="J246" s="228">
        <f>BK246</f>
        <v>0</v>
      </c>
      <c r="K246" s="214"/>
      <c r="L246" s="219"/>
      <c r="M246" s="220"/>
      <c r="N246" s="221"/>
      <c r="O246" s="221"/>
      <c r="P246" s="222">
        <f>SUM(P247:P393)</f>
        <v>0</v>
      </c>
      <c r="Q246" s="221"/>
      <c r="R246" s="222">
        <f>SUM(R247:R393)</f>
        <v>0</v>
      </c>
      <c r="S246" s="221"/>
      <c r="T246" s="223">
        <f>SUM(T247:T393)</f>
        <v>0</v>
      </c>
      <c r="U246" s="12"/>
      <c r="V246" s="12"/>
      <c r="W246" s="12"/>
      <c r="X246" s="12"/>
      <c r="Y246" s="12"/>
      <c r="Z246" s="12"/>
      <c r="AA246" s="12"/>
      <c r="AB246" s="12"/>
      <c r="AC246" s="12"/>
      <c r="AD246" s="12"/>
      <c r="AE246" s="12"/>
      <c r="AR246" s="224" t="s">
        <v>84</v>
      </c>
      <c r="AT246" s="225" t="s">
        <v>75</v>
      </c>
      <c r="AU246" s="225" t="s">
        <v>84</v>
      </c>
      <c r="AY246" s="224" t="s">
        <v>350</v>
      </c>
      <c r="BK246" s="226">
        <f>SUM(BK247:BK393)</f>
        <v>0</v>
      </c>
    </row>
    <row r="247" s="2" customFormat="1" ht="44.25" customHeight="1">
      <c r="A247" s="39"/>
      <c r="B247" s="40"/>
      <c r="C247" s="229" t="s">
        <v>669</v>
      </c>
      <c r="D247" s="229" t="s">
        <v>352</v>
      </c>
      <c r="E247" s="230" t="s">
        <v>9286</v>
      </c>
      <c r="F247" s="231" t="s">
        <v>9287</v>
      </c>
      <c r="G247" s="232" t="s">
        <v>551</v>
      </c>
      <c r="H247" s="233">
        <v>160</v>
      </c>
      <c r="I247" s="234"/>
      <c r="J247" s="235">
        <f>ROUND(I247*H247,2)</f>
        <v>0</v>
      </c>
      <c r="K247" s="231" t="s">
        <v>385</v>
      </c>
      <c r="L247" s="45"/>
      <c r="M247" s="236" t="s">
        <v>1</v>
      </c>
      <c r="N247" s="237" t="s">
        <v>41</v>
      </c>
      <c r="O247" s="92"/>
      <c r="P247" s="238">
        <f>O247*H247</f>
        <v>0</v>
      </c>
      <c r="Q247" s="238">
        <v>0</v>
      </c>
      <c r="R247" s="238">
        <f>Q247*H247</f>
        <v>0</v>
      </c>
      <c r="S247" s="238">
        <v>0</v>
      </c>
      <c r="T247" s="239">
        <f>S247*H247</f>
        <v>0</v>
      </c>
      <c r="U247" s="39"/>
      <c r="V247" s="39"/>
      <c r="W247" s="39"/>
      <c r="X247" s="39"/>
      <c r="Y247" s="39"/>
      <c r="Z247" s="39"/>
      <c r="AA247" s="39"/>
      <c r="AB247" s="39"/>
      <c r="AC247" s="39"/>
      <c r="AD247" s="39"/>
      <c r="AE247" s="39"/>
      <c r="AR247" s="240" t="s">
        <v>357</v>
      </c>
      <c r="AT247" s="240" t="s">
        <v>352</v>
      </c>
      <c r="AU247" s="240" t="s">
        <v>86</v>
      </c>
      <c r="AY247" s="18" t="s">
        <v>350</v>
      </c>
      <c r="BE247" s="241">
        <f>IF(N247="základní",J247,0)</f>
        <v>0</v>
      </c>
      <c r="BF247" s="241">
        <f>IF(N247="snížená",J247,0)</f>
        <v>0</v>
      </c>
      <c r="BG247" s="241">
        <f>IF(N247="zákl. přenesená",J247,0)</f>
        <v>0</v>
      </c>
      <c r="BH247" s="241">
        <f>IF(N247="sníž. přenesená",J247,0)</f>
        <v>0</v>
      </c>
      <c r="BI247" s="241">
        <f>IF(N247="nulová",J247,0)</f>
        <v>0</v>
      </c>
      <c r="BJ247" s="18" t="s">
        <v>84</v>
      </c>
      <c r="BK247" s="241">
        <f>ROUND(I247*H247,2)</f>
        <v>0</v>
      </c>
      <c r="BL247" s="18" t="s">
        <v>357</v>
      </c>
      <c r="BM247" s="240" t="s">
        <v>937</v>
      </c>
    </row>
    <row r="248" s="2" customFormat="1">
      <c r="A248" s="39"/>
      <c r="B248" s="40"/>
      <c r="C248" s="41"/>
      <c r="D248" s="242" t="s">
        <v>359</v>
      </c>
      <c r="E248" s="41"/>
      <c r="F248" s="243" t="s">
        <v>9287</v>
      </c>
      <c r="G248" s="41"/>
      <c r="H248" s="41"/>
      <c r="I248" s="244"/>
      <c r="J248" s="41"/>
      <c r="K248" s="41"/>
      <c r="L248" s="45"/>
      <c r="M248" s="245"/>
      <c r="N248" s="246"/>
      <c r="O248" s="92"/>
      <c r="P248" s="92"/>
      <c r="Q248" s="92"/>
      <c r="R248" s="92"/>
      <c r="S248" s="92"/>
      <c r="T248" s="93"/>
      <c r="U248" s="39"/>
      <c r="V248" s="39"/>
      <c r="W248" s="39"/>
      <c r="X248" s="39"/>
      <c r="Y248" s="39"/>
      <c r="Z248" s="39"/>
      <c r="AA248" s="39"/>
      <c r="AB248" s="39"/>
      <c r="AC248" s="39"/>
      <c r="AD248" s="39"/>
      <c r="AE248" s="39"/>
      <c r="AT248" s="18" t="s">
        <v>359</v>
      </c>
      <c r="AU248" s="18" t="s">
        <v>86</v>
      </c>
    </row>
    <row r="249" s="15" customFormat="1">
      <c r="A249" s="15"/>
      <c r="B249" s="269"/>
      <c r="C249" s="270"/>
      <c r="D249" s="242" t="s">
        <v>361</v>
      </c>
      <c r="E249" s="271" t="s">
        <v>1</v>
      </c>
      <c r="F249" s="272" t="s">
        <v>9129</v>
      </c>
      <c r="G249" s="270"/>
      <c r="H249" s="271" t="s">
        <v>1</v>
      </c>
      <c r="I249" s="273"/>
      <c r="J249" s="270"/>
      <c r="K249" s="270"/>
      <c r="L249" s="274"/>
      <c r="M249" s="275"/>
      <c r="N249" s="276"/>
      <c r="O249" s="276"/>
      <c r="P249" s="276"/>
      <c r="Q249" s="276"/>
      <c r="R249" s="276"/>
      <c r="S249" s="276"/>
      <c r="T249" s="277"/>
      <c r="U249" s="15"/>
      <c r="V249" s="15"/>
      <c r="W249" s="15"/>
      <c r="X249" s="15"/>
      <c r="Y249" s="15"/>
      <c r="Z249" s="15"/>
      <c r="AA249" s="15"/>
      <c r="AB249" s="15"/>
      <c r="AC249" s="15"/>
      <c r="AD249" s="15"/>
      <c r="AE249" s="15"/>
      <c r="AT249" s="278" t="s">
        <v>361</v>
      </c>
      <c r="AU249" s="278" t="s">
        <v>86</v>
      </c>
      <c r="AV249" s="15" t="s">
        <v>84</v>
      </c>
      <c r="AW249" s="15" t="s">
        <v>32</v>
      </c>
      <c r="AX249" s="15" t="s">
        <v>76</v>
      </c>
      <c r="AY249" s="278" t="s">
        <v>350</v>
      </c>
    </row>
    <row r="250" s="13" customFormat="1">
      <c r="A250" s="13"/>
      <c r="B250" s="247"/>
      <c r="C250" s="248"/>
      <c r="D250" s="242" t="s">
        <v>361</v>
      </c>
      <c r="E250" s="249" t="s">
        <v>1</v>
      </c>
      <c r="F250" s="250" t="s">
        <v>9288</v>
      </c>
      <c r="G250" s="248"/>
      <c r="H250" s="251">
        <v>160</v>
      </c>
      <c r="I250" s="252"/>
      <c r="J250" s="248"/>
      <c r="K250" s="248"/>
      <c r="L250" s="253"/>
      <c r="M250" s="254"/>
      <c r="N250" s="255"/>
      <c r="O250" s="255"/>
      <c r="P250" s="255"/>
      <c r="Q250" s="255"/>
      <c r="R250" s="255"/>
      <c r="S250" s="255"/>
      <c r="T250" s="256"/>
      <c r="U250" s="13"/>
      <c r="V250" s="13"/>
      <c r="W250" s="13"/>
      <c r="X250" s="13"/>
      <c r="Y250" s="13"/>
      <c r="Z250" s="13"/>
      <c r="AA250" s="13"/>
      <c r="AB250" s="13"/>
      <c r="AC250" s="13"/>
      <c r="AD250" s="13"/>
      <c r="AE250" s="13"/>
      <c r="AT250" s="257" t="s">
        <v>361</v>
      </c>
      <c r="AU250" s="257" t="s">
        <v>86</v>
      </c>
      <c r="AV250" s="13" t="s">
        <v>86</v>
      </c>
      <c r="AW250" s="13" t="s">
        <v>32</v>
      </c>
      <c r="AX250" s="13" t="s">
        <v>76</v>
      </c>
      <c r="AY250" s="257" t="s">
        <v>350</v>
      </c>
    </row>
    <row r="251" s="14" customFormat="1">
      <c r="A251" s="14"/>
      <c r="B251" s="258"/>
      <c r="C251" s="259"/>
      <c r="D251" s="242" t="s">
        <v>361</v>
      </c>
      <c r="E251" s="260" t="s">
        <v>1</v>
      </c>
      <c r="F251" s="261" t="s">
        <v>364</v>
      </c>
      <c r="G251" s="259"/>
      <c r="H251" s="262">
        <v>160</v>
      </c>
      <c r="I251" s="263"/>
      <c r="J251" s="259"/>
      <c r="K251" s="259"/>
      <c r="L251" s="264"/>
      <c r="M251" s="265"/>
      <c r="N251" s="266"/>
      <c r="O251" s="266"/>
      <c r="P251" s="266"/>
      <c r="Q251" s="266"/>
      <c r="R251" s="266"/>
      <c r="S251" s="266"/>
      <c r="T251" s="267"/>
      <c r="U251" s="14"/>
      <c r="V251" s="14"/>
      <c r="W251" s="14"/>
      <c r="X251" s="14"/>
      <c r="Y251" s="14"/>
      <c r="Z251" s="14"/>
      <c r="AA251" s="14"/>
      <c r="AB251" s="14"/>
      <c r="AC251" s="14"/>
      <c r="AD251" s="14"/>
      <c r="AE251" s="14"/>
      <c r="AT251" s="268" t="s">
        <v>361</v>
      </c>
      <c r="AU251" s="268" t="s">
        <v>86</v>
      </c>
      <c r="AV251" s="14" t="s">
        <v>357</v>
      </c>
      <c r="AW251" s="14" t="s">
        <v>32</v>
      </c>
      <c r="AX251" s="14" t="s">
        <v>84</v>
      </c>
      <c r="AY251" s="268" t="s">
        <v>350</v>
      </c>
    </row>
    <row r="252" s="2" customFormat="1" ht="44.25" customHeight="1">
      <c r="A252" s="39"/>
      <c r="B252" s="40"/>
      <c r="C252" s="229" t="s">
        <v>676</v>
      </c>
      <c r="D252" s="229" t="s">
        <v>352</v>
      </c>
      <c r="E252" s="230" t="s">
        <v>9289</v>
      </c>
      <c r="F252" s="231" t="s">
        <v>9290</v>
      </c>
      <c r="G252" s="232" t="s">
        <v>551</v>
      </c>
      <c r="H252" s="233">
        <v>26</v>
      </c>
      <c r="I252" s="234"/>
      <c r="J252" s="235">
        <f>ROUND(I252*H252,2)</f>
        <v>0</v>
      </c>
      <c r="K252" s="231" t="s">
        <v>8838</v>
      </c>
      <c r="L252" s="45"/>
      <c r="M252" s="236" t="s">
        <v>1</v>
      </c>
      <c r="N252" s="237" t="s">
        <v>41</v>
      </c>
      <c r="O252" s="92"/>
      <c r="P252" s="238">
        <f>O252*H252</f>
        <v>0</v>
      </c>
      <c r="Q252" s="238">
        <v>0</v>
      </c>
      <c r="R252" s="238">
        <f>Q252*H252</f>
        <v>0</v>
      </c>
      <c r="S252" s="238">
        <v>0</v>
      </c>
      <c r="T252" s="239">
        <f>S252*H252</f>
        <v>0</v>
      </c>
      <c r="U252" s="39"/>
      <c r="V252" s="39"/>
      <c r="W252" s="39"/>
      <c r="X252" s="39"/>
      <c r="Y252" s="39"/>
      <c r="Z252" s="39"/>
      <c r="AA252" s="39"/>
      <c r="AB252" s="39"/>
      <c r="AC252" s="39"/>
      <c r="AD252" s="39"/>
      <c r="AE252" s="39"/>
      <c r="AR252" s="240" t="s">
        <v>357</v>
      </c>
      <c r="AT252" s="240" t="s">
        <v>352</v>
      </c>
      <c r="AU252" s="240" t="s">
        <v>86</v>
      </c>
      <c r="AY252" s="18" t="s">
        <v>350</v>
      </c>
      <c r="BE252" s="241">
        <f>IF(N252="základní",J252,0)</f>
        <v>0</v>
      </c>
      <c r="BF252" s="241">
        <f>IF(N252="snížená",J252,0)</f>
        <v>0</v>
      </c>
      <c r="BG252" s="241">
        <f>IF(N252="zákl. přenesená",J252,0)</f>
        <v>0</v>
      </c>
      <c r="BH252" s="241">
        <f>IF(N252="sníž. přenesená",J252,0)</f>
        <v>0</v>
      </c>
      <c r="BI252" s="241">
        <f>IF(N252="nulová",J252,0)</f>
        <v>0</v>
      </c>
      <c r="BJ252" s="18" t="s">
        <v>84</v>
      </c>
      <c r="BK252" s="241">
        <f>ROUND(I252*H252,2)</f>
        <v>0</v>
      </c>
      <c r="BL252" s="18" t="s">
        <v>357</v>
      </c>
      <c r="BM252" s="240" t="s">
        <v>950</v>
      </c>
    </row>
    <row r="253" s="2" customFormat="1">
      <c r="A253" s="39"/>
      <c r="B253" s="40"/>
      <c r="C253" s="41"/>
      <c r="D253" s="242" t="s">
        <v>359</v>
      </c>
      <c r="E253" s="41"/>
      <c r="F253" s="243" t="s">
        <v>9290</v>
      </c>
      <c r="G253" s="41"/>
      <c r="H253" s="41"/>
      <c r="I253" s="244"/>
      <c r="J253" s="41"/>
      <c r="K253" s="41"/>
      <c r="L253" s="45"/>
      <c r="M253" s="245"/>
      <c r="N253" s="246"/>
      <c r="O253" s="92"/>
      <c r="P253" s="92"/>
      <c r="Q253" s="92"/>
      <c r="R253" s="92"/>
      <c r="S253" s="92"/>
      <c r="T253" s="93"/>
      <c r="U253" s="39"/>
      <c r="V253" s="39"/>
      <c r="W253" s="39"/>
      <c r="X253" s="39"/>
      <c r="Y253" s="39"/>
      <c r="Z253" s="39"/>
      <c r="AA253" s="39"/>
      <c r="AB253" s="39"/>
      <c r="AC253" s="39"/>
      <c r="AD253" s="39"/>
      <c r="AE253" s="39"/>
      <c r="AT253" s="18" t="s">
        <v>359</v>
      </c>
      <c r="AU253" s="18" t="s">
        <v>86</v>
      </c>
    </row>
    <row r="254" s="15" customFormat="1">
      <c r="A254" s="15"/>
      <c r="B254" s="269"/>
      <c r="C254" s="270"/>
      <c r="D254" s="242" t="s">
        <v>361</v>
      </c>
      <c r="E254" s="271" t="s">
        <v>1</v>
      </c>
      <c r="F254" s="272" t="s">
        <v>9129</v>
      </c>
      <c r="G254" s="270"/>
      <c r="H254" s="271" t="s">
        <v>1</v>
      </c>
      <c r="I254" s="273"/>
      <c r="J254" s="270"/>
      <c r="K254" s="270"/>
      <c r="L254" s="274"/>
      <c r="M254" s="275"/>
      <c r="N254" s="276"/>
      <c r="O254" s="276"/>
      <c r="P254" s="276"/>
      <c r="Q254" s="276"/>
      <c r="R254" s="276"/>
      <c r="S254" s="276"/>
      <c r="T254" s="277"/>
      <c r="U254" s="15"/>
      <c r="V254" s="15"/>
      <c r="W254" s="15"/>
      <c r="X254" s="15"/>
      <c r="Y254" s="15"/>
      <c r="Z254" s="15"/>
      <c r="AA254" s="15"/>
      <c r="AB254" s="15"/>
      <c r="AC254" s="15"/>
      <c r="AD254" s="15"/>
      <c r="AE254" s="15"/>
      <c r="AT254" s="278" t="s">
        <v>361</v>
      </c>
      <c r="AU254" s="278" t="s">
        <v>86</v>
      </c>
      <c r="AV254" s="15" t="s">
        <v>84</v>
      </c>
      <c r="AW254" s="15" t="s">
        <v>32</v>
      </c>
      <c r="AX254" s="15" t="s">
        <v>76</v>
      </c>
      <c r="AY254" s="278" t="s">
        <v>350</v>
      </c>
    </row>
    <row r="255" s="13" customFormat="1">
      <c r="A255" s="13"/>
      <c r="B255" s="247"/>
      <c r="C255" s="248"/>
      <c r="D255" s="242" t="s">
        <v>361</v>
      </c>
      <c r="E255" s="249" t="s">
        <v>1</v>
      </c>
      <c r="F255" s="250" t="s">
        <v>9291</v>
      </c>
      <c r="G255" s="248"/>
      <c r="H255" s="251">
        <v>26</v>
      </c>
      <c r="I255" s="252"/>
      <c r="J255" s="248"/>
      <c r="K255" s="248"/>
      <c r="L255" s="253"/>
      <c r="M255" s="254"/>
      <c r="N255" s="255"/>
      <c r="O255" s="255"/>
      <c r="P255" s="255"/>
      <c r="Q255" s="255"/>
      <c r="R255" s="255"/>
      <c r="S255" s="255"/>
      <c r="T255" s="256"/>
      <c r="U255" s="13"/>
      <c r="V255" s="13"/>
      <c r="W255" s="13"/>
      <c r="X255" s="13"/>
      <c r="Y255" s="13"/>
      <c r="Z255" s="13"/>
      <c r="AA255" s="13"/>
      <c r="AB255" s="13"/>
      <c r="AC255" s="13"/>
      <c r="AD255" s="13"/>
      <c r="AE255" s="13"/>
      <c r="AT255" s="257" t="s">
        <v>361</v>
      </c>
      <c r="AU255" s="257" t="s">
        <v>86</v>
      </c>
      <c r="AV255" s="13" t="s">
        <v>86</v>
      </c>
      <c r="AW255" s="13" t="s">
        <v>32</v>
      </c>
      <c r="AX255" s="13" t="s">
        <v>76</v>
      </c>
      <c r="AY255" s="257" t="s">
        <v>350</v>
      </c>
    </row>
    <row r="256" s="14" customFormat="1">
      <c r="A256" s="14"/>
      <c r="B256" s="258"/>
      <c r="C256" s="259"/>
      <c r="D256" s="242" t="s">
        <v>361</v>
      </c>
      <c r="E256" s="260" t="s">
        <v>1</v>
      </c>
      <c r="F256" s="261" t="s">
        <v>364</v>
      </c>
      <c r="G256" s="259"/>
      <c r="H256" s="262">
        <v>26</v>
      </c>
      <c r="I256" s="263"/>
      <c r="J256" s="259"/>
      <c r="K256" s="259"/>
      <c r="L256" s="264"/>
      <c r="M256" s="265"/>
      <c r="N256" s="266"/>
      <c r="O256" s="266"/>
      <c r="P256" s="266"/>
      <c r="Q256" s="266"/>
      <c r="R256" s="266"/>
      <c r="S256" s="266"/>
      <c r="T256" s="267"/>
      <c r="U256" s="14"/>
      <c r="V256" s="14"/>
      <c r="W256" s="14"/>
      <c r="X256" s="14"/>
      <c r="Y256" s="14"/>
      <c r="Z256" s="14"/>
      <c r="AA256" s="14"/>
      <c r="AB256" s="14"/>
      <c r="AC256" s="14"/>
      <c r="AD256" s="14"/>
      <c r="AE256" s="14"/>
      <c r="AT256" s="268" t="s">
        <v>361</v>
      </c>
      <c r="AU256" s="268" t="s">
        <v>86</v>
      </c>
      <c r="AV256" s="14" t="s">
        <v>357</v>
      </c>
      <c r="AW256" s="14" t="s">
        <v>32</v>
      </c>
      <c r="AX256" s="14" t="s">
        <v>84</v>
      </c>
      <c r="AY256" s="268" t="s">
        <v>350</v>
      </c>
    </row>
    <row r="257" s="2" customFormat="1" ht="44.25" customHeight="1">
      <c r="A257" s="39"/>
      <c r="B257" s="40"/>
      <c r="C257" s="229" t="s">
        <v>682</v>
      </c>
      <c r="D257" s="229" t="s">
        <v>352</v>
      </c>
      <c r="E257" s="230" t="s">
        <v>9292</v>
      </c>
      <c r="F257" s="231" t="s">
        <v>9293</v>
      </c>
      <c r="G257" s="232" t="s">
        <v>551</v>
      </c>
      <c r="H257" s="233">
        <v>31</v>
      </c>
      <c r="I257" s="234"/>
      <c r="J257" s="235">
        <f>ROUND(I257*H257,2)</f>
        <v>0</v>
      </c>
      <c r="K257" s="231" t="s">
        <v>385</v>
      </c>
      <c r="L257" s="45"/>
      <c r="M257" s="236" t="s">
        <v>1</v>
      </c>
      <c r="N257" s="237" t="s">
        <v>41</v>
      </c>
      <c r="O257" s="92"/>
      <c r="P257" s="238">
        <f>O257*H257</f>
        <v>0</v>
      </c>
      <c r="Q257" s="238">
        <v>0</v>
      </c>
      <c r="R257" s="238">
        <f>Q257*H257</f>
        <v>0</v>
      </c>
      <c r="S257" s="238">
        <v>0</v>
      </c>
      <c r="T257" s="239">
        <f>S257*H257</f>
        <v>0</v>
      </c>
      <c r="U257" s="39"/>
      <c r="V257" s="39"/>
      <c r="W257" s="39"/>
      <c r="X257" s="39"/>
      <c r="Y257" s="39"/>
      <c r="Z257" s="39"/>
      <c r="AA257" s="39"/>
      <c r="AB257" s="39"/>
      <c r="AC257" s="39"/>
      <c r="AD257" s="39"/>
      <c r="AE257" s="39"/>
      <c r="AR257" s="240" t="s">
        <v>357</v>
      </c>
      <c r="AT257" s="240" t="s">
        <v>352</v>
      </c>
      <c r="AU257" s="240" t="s">
        <v>86</v>
      </c>
      <c r="AY257" s="18" t="s">
        <v>350</v>
      </c>
      <c r="BE257" s="241">
        <f>IF(N257="základní",J257,0)</f>
        <v>0</v>
      </c>
      <c r="BF257" s="241">
        <f>IF(N257="snížená",J257,0)</f>
        <v>0</v>
      </c>
      <c r="BG257" s="241">
        <f>IF(N257="zákl. přenesená",J257,0)</f>
        <v>0</v>
      </c>
      <c r="BH257" s="241">
        <f>IF(N257="sníž. přenesená",J257,0)</f>
        <v>0</v>
      </c>
      <c r="BI257" s="241">
        <f>IF(N257="nulová",J257,0)</f>
        <v>0</v>
      </c>
      <c r="BJ257" s="18" t="s">
        <v>84</v>
      </c>
      <c r="BK257" s="241">
        <f>ROUND(I257*H257,2)</f>
        <v>0</v>
      </c>
      <c r="BL257" s="18" t="s">
        <v>357</v>
      </c>
      <c r="BM257" s="240" t="s">
        <v>974</v>
      </c>
    </row>
    <row r="258" s="2" customFormat="1">
      <c r="A258" s="39"/>
      <c r="B258" s="40"/>
      <c r="C258" s="41"/>
      <c r="D258" s="242" t="s">
        <v>359</v>
      </c>
      <c r="E258" s="41"/>
      <c r="F258" s="243" t="s">
        <v>9293</v>
      </c>
      <c r="G258" s="41"/>
      <c r="H258" s="41"/>
      <c r="I258" s="244"/>
      <c r="J258" s="41"/>
      <c r="K258" s="41"/>
      <c r="L258" s="45"/>
      <c r="M258" s="245"/>
      <c r="N258" s="246"/>
      <c r="O258" s="92"/>
      <c r="P258" s="92"/>
      <c r="Q258" s="92"/>
      <c r="R258" s="92"/>
      <c r="S258" s="92"/>
      <c r="T258" s="93"/>
      <c r="U258" s="39"/>
      <c r="V258" s="39"/>
      <c r="W258" s="39"/>
      <c r="X258" s="39"/>
      <c r="Y258" s="39"/>
      <c r="Z258" s="39"/>
      <c r="AA258" s="39"/>
      <c r="AB258" s="39"/>
      <c r="AC258" s="39"/>
      <c r="AD258" s="39"/>
      <c r="AE258" s="39"/>
      <c r="AT258" s="18" t="s">
        <v>359</v>
      </c>
      <c r="AU258" s="18" t="s">
        <v>86</v>
      </c>
    </row>
    <row r="259" s="15" customFormat="1">
      <c r="A259" s="15"/>
      <c r="B259" s="269"/>
      <c r="C259" s="270"/>
      <c r="D259" s="242" t="s">
        <v>361</v>
      </c>
      <c r="E259" s="271" t="s">
        <v>1</v>
      </c>
      <c r="F259" s="272" t="s">
        <v>9129</v>
      </c>
      <c r="G259" s="270"/>
      <c r="H259" s="271" t="s">
        <v>1</v>
      </c>
      <c r="I259" s="273"/>
      <c r="J259" s="270"/>
      <c r="K259" s="270"/>
      <c r="L259" s="274"/>
      <c r="M259" s="275"/>
      <c r="N259" s="276"/>
      <c r="O259" s="276"/>
      <c r="P259" s="276"/>
      <c r="Q259" s="276"/>
      <c r="R259" s="276"/>
      <c r="S259" s="276"/>
      <c r="T259" s="277"/>
      <c r="U259" s="15"/>
      <c r="V259" s="15"/>
      <c r="W259" s="15"/>
      <c r="X259" s="15"/>
      <c r="Y259" s="15"/>
      <c r="Z259" s="15"/>
      <c r="AA259" s="15"/>
      <c r="AB259" s="15"/>
      <c r="AC259" s="15"/>
      <c r="AD259" s="15"/>
      <c r="AE259" s="15"/>
      <c r="AT259" s="278" t="s">
        <v>361</v>
      </c>
      <c r="AU259" s="278" t="s">
        <v>86</v>
      </c>
      <c r="AV259" s="15" t="s">
        <v>84</v>
      </c>
      <c r="AW259" s="15" t="s">
        <v>32</v>
      </c>
      <c r="AX259" s="15" t="s">
        <v>76</v>
      </c>
      <c r="AY259" s="278" t="s">
        <v>350</v>
      </c>
    </row>
    <row r="260" s="13" customFormat="1">
      <c r="A260" s="13"/>
      <c r="B260" s="247"/>
      <c r="C260" s="248"/>
      <c r="D260" s="242" t="s">
        <v>361</v>
      </c>
      <c r="E260" s="249" t="s">
        <v>1</v>
      </c>
      <c r="F260" s="250" t="s">
        <v>9294</v>
      </c>
      <c r="G260" s="248"/>
      <c r="H260" s="251">
        <v>31</v>
      </c>
      <c r="I260" s="252"/>
      <c r="J260" s="248"/>
      <c r="K260" s="248"/>
      <c r="L260" s="253"/>
      <c r="M260" s="254"/>
      <c r="N260" s="255"/>
      <c r="O260" s="255"/>
      <c r="P260" s="255"/>
      <c r="Q260" s="255"/>
      <c r="R260" s="255"/>
      <c r="S260" s="255"/>
      <c r="T260" s="256"/>
      <c r="U260" s="13"/>
      <c r="V260" s="13"/>
      <c r="W260" s="13"/>
      <c r="X260" s="13"/>
      <c r="Y260" s="13"/>
      <c r="Z260" s="13"/>
      <c r="AA260" s="13"/>
      <c r="AB260" s="13"/>
      <c r="AC260" s="13"/>
      <c r="AD260" s="13"/>
      <c r="AE260" s="13"/>
      <c r="AT260" s="257" t="s">
        <v>361</v>
      </c>
      <c r="AU260" s="257" t="s">
        <v>86</v>
      </c>
      <c r="AV260" s="13" t="s">
        <v>86</v>
      </c>
      <c r="AW260" s="13" t="s">
        <v>32</v>
      </c>
      <c r="AX260" s="13" t="s">
        <v>76</v>
      </c>
      <c r="AY260" s="257" t="s">
        <v>350</v>
      </c>
    </row>
    <row r="261" s="14" customFormat="1">
      <c r="A261" s="14"/>
      <c r="B261" s="258"/>
      <c r="C261" s="259"/>
      <c r="D261" s="242" t="s">
        <v>361</v>
      </c>
      <c r="E261" s="260" t="s">
        <v>1</v>
      </c>
      <c r="F261" s="261" t="s">
        <v>364</v>
      </c>
      <c r="G261" s="259"/>
      <c r="H261" s="262">
        <v>31</v>
      </c>
      <c r="I261" s="263"/>
      <c r="J261" s="259"/>
      <c r="K261" s="259"/>
      <c r="L261" s="264"/>
      <c r="M261" s="265"/>
      <c r="N261" s="266"/>
      <c r="O261" s="266"/>
      <c r="P261" s="266"/>
      <c r="Q261" s="266"/>
      <c r="R261" s="266"/>
      <c r="S261" s="266"/>
      <c r="T261" s="267"/>
      <c r="U261" s="14"/>
      <c r="V261" s="14"/>
      <c r="W261" s="14"/>
      <c r="X261" s="14"/>
      <c r="Y261" s="14"/>
      <c r="Z261" s="14"/>
      <c r="AA261" s="14"/>
      <c r="AB261" s="14"/>
      <c r="AC261" s="14"/>
      <c r="AD261" s="14"/>
      <c r="AE261" s="14"/>
      <c r="AT261" s="268" t="s">
        <v>361</v>
      </c>
      <c r="AU261" s="268" t="s">
        <v>86</v>
      </c>
      <c r="AV261" s="14" t="s">
        <v>357</v>
      </c>
      <c r="AW261" s="14" t="s">
        <v>32</v>
      </c>
      <c r="AX261" s="14" t="s">
        <v>84</v>
      </c>
      <c r="AY261" s="268" t="s">
        <v>350</v>
      </c>
    </row>
    <row r="262" s="2" customFormat="1" ht="44.25" customHeight="1">
      <c r="A262" s="39"/>
      <c r="B262" s="40"/>
      <c r="C262" s="229" t="s">
        <v>688</v>
      </c>
      <c r="D262" s="229" t="s">
        <v>352</v>
      </c>
      <c r="E262" s="230" t="s">
        <v>9295</v>
      </c>
      <c r="F262" s="231" t="s">
        <v>9296</v>
      </c>
      <c r="G262" s="232" t="s">
        <v>551</v>
      </c>
      <c r="H262" s="233">
        <v>7</v>
      </c>
      <c r="I262" s="234"/>
      <c r="J262" s="235">
        <f>ROUND(I262*H262,2)</f>
        <v>0</v>
      </c>
      <c r="K262" s="231" t="s">
        <v>385</v>
      </c>
      <c r="L262" s="45"/>
      <c r="M262" s="236" t="s">
        <v>1</v>
      </c>
      <c r="N262" s="237" t="s">
        <v>41</v>
      </c>
      <c r="O262" s="92"/>
      <c r="P262" s="238">
        <f>O262*H262</f>
        <v>0</v>
      </c>
      <c r="Q262" s="238">
        <v>0</v>
      </c>
      <c r="R262" s="238">
        <f>Q262*H262</f>
        <v>0</v>
      </c>
      <c r="S262" s="238">
        <v>0</v>
      </c>
      <c r="T262" s="239">
        <f>S262*H262</f>
        <v>0</v>
      </c>
      <c r="U262" s="39"/>
      <c r="V262" s="39"/>
      <c r="W262" s="39"/>
      <c r="X262" s="39"/>
      <c r="Y262" s="39"/>
      <c r="Z262" s="39"/>
      <c r="AA262" s="39"/>
      <c r="AB262" s="39"/>
      <c r="AC262" s="39"/>
      <c r="AD262" s="39"/>
      <c r="AE262" s="39"/>
      <c r="AR262" s="240" t="s">
        <v>357</v>
      </c>
      <c r="AT262" s="240" t="s">
        <v>352</v>
      </c>
      <c r="AU262" s="240" t="s">
        <v>86</v>
      </c>
      <c r="AY262" s="18" t="s">
        <v>350</v>
      </c>
      <c r="BE262" s="241">
        <f>IF(N262="základní",J262,0)</f>
        <v>0</v>
      </c>
      <c r="BF262" s="241">
        <f>IF(N262="snížená",J262,0)</f>
        <v>0</v>
      </c>
      <c r="BG262" s="241">
        <f>IF(N262="zákl. přenesená",J262,0)</f>
        <v>0</v>
      </c>
      <c r="BH262" s="241">
        <f>IF(N262="sníž. přenesená",J262,0)</f>
        <v>0</v>
      </c>
      <c r="BI262" s="241">
        <f>IF(N262="nulová",J262,0)</f>
        <v>0</v>
      </c>
      <c r="BJ262" s="18" t="s">
        <v>84</v>
      </c>
      <c r="BK262" s="241">
        <f>ROUND(I262*H262,2)</f>
        <v>0</v>
      </c>
      <c r="BL262" s="18" t="s">
        <v>357</v>
      </c>
      <c r="BM262" s="240" t="s">
        <v>987</v>
      </c>
    </row>
    <row r="263" s="2" customFormat="1">
      <c r="A263" s="39"/>
      <c r="B263" s="40"/>
      <c r="C263" s="41"/>
      <c r="D263" s="242" t="s">
        <v>359</v>
      </c>
      <c r="E263" s="41"/>
      <c r="F263" s="243" t="s">
        <v>9296</v>
      </c>
      <c r="G263" s="41"/>
      <c r="H263" s="41"/>
      <c r="I263" s="244"/>
      <c r="J263" s="41"/>
      <c r="K263" s="41"/>
      <c r="L263" s="45"/>
      <c r="M263" s="245"/>
      <c r="N263" s="246"/>
      <c r="O263" s="92"/>
      <c r="P263" s="92"/>
      <c r="Q263" s="92"/>
      <c r="R263" s="92"/>
      <c r="S263" s="92"/>
      <c r="T263" s="93"/>
      <c r="U263" s="39"/>
      <c r="V263" s="39"/>
      <c r="W263" s="39"/>
      <c r="X263" s="39"/>
      <c r="Y263" s="39"/>
      <c r="Z263" s="39"/>
      <c r="AA263" s="39"/>
      <c r="AB263" s="39"/>
      <c r="AC263" s="39"/>
      <c r="AD263" s="39"/>
      <c r="AE263" s="39"/>
      <c r="AT263" s="18" t="s">
        <v>359</v>
      </c>
      <c r="AU263" s="18" t="s">
        <v>86</v>
      </c>
    </row>
    <row r="264" s="15" customFormat="1">
      <c r="A264" s="15"/>
      <c r="B264" s="269"/>
      <c r="C264" s="270"/>
      <c r="D264" s="242" t="s">
        <v>361</v>
      </c>
      <c r="E264" s="271" t="s">
        <v>1</v>
      </c>
      <c r="F264" s="272" t="s">
        <v>9129</v>
      </c>
      <c r="G264" s="270"/>
      <c r="H264" s="271" t="s">
        <v>1</v>
      </c>
      <c r="I264" s="273"/>
      <c r="J264" s="270"/>
      <c r="K264" s="270"/>
      <c r="L264" s="274"/>
      <c r="M264" s="275"/>
      <c r="N264" s="276"/>
      <c r="O264" s="276"/>
      <c r="P264" s="276"/>
      <c r="Q264" s="276"/>
      <c r="R264" s="276"/>
      <c r="S264" s="276"/>
      <c r="T264" s="277"/>
      <c r="U264" s="15"/>
      <c r="V264" s="15"/>
      <c r="W264" s="15"/>
      <c r="X264" s="15"/>
      <c r="Y264" s="15"/>
      <c r="Z264" s="15"/>
      <c r="AA264" s="15"/>
      <c r="AB264" s="15"/>
      <c r="AC264" s="15"/>
      <c r="AD264" s="15"/>
      <c r="AE264" s="15"/>
      <c r="AT264" s="278" t="s">
        <v>361</v>
      </c>
      <c r="AU264" s="278" t="s">
        <v>86</v>
      </c>
      <c r="AV264" s="15" t="s">
        <v>84</v>
      </c>
      <c r="AW264" s="15" t="s">
        <v>32</v>
      </c>
      <c r="AX264" s="15" t="s">
        <v>76</v>
      </c>
      <c r="AY264" s="278" t="s">
        <v>350</v>
      </c>
    </row>
    <row r="265" s="13" customFormat="1">
      <c r="A265" s="13"/>
      <c r="B265" s="247"/>
      <c r="C265" s="248"/>
      <c r="D265" s="242" t="s">
        <v>361</v>
      </c>
      <c r="E265" s="249" t="s">
        <v>1</v>
      </c>
      <c r="F265" s="250" t="s">
        <v>9297</v>
      </c>
      <c r="G265" s="248"/>
      <c r="H265" s="251">
        <v>7</v>
      </c>
      <c r="I265" s="252"/>
      <c r="J265" s="248"/>
      <c r="K265" s="248"/>
      <c r="L265" s="253"/>
      <c r="M265" s="254"/>
      <c r="N265" s="255"/>
      <c r="O265" s="255"/>
      <c r="P265" s="255"/>
      <c r="Q265" s="255"/>
      <c r="R265" s="255"/>
      <c r="S265" s="255"/>
      <c r="T265" s="256"/>
      <c r="U265" s="13"/>
      <c r="V265" s="13"/>
      <c r="W265" s="13"/>
      <c r="X265" s="13"/>
      <c r="Y265" s="13"/>
      <c r="Z265" s="13"/>
      <c r="AA265" s="13"/>
      <c r="AB265" s="13"/>
      <c r="AC265" s="13"/>
      <c r="AD265" s="13"/>
      <c r="AE265" s="13"/>
      <c r="AT265" s="257" t="s">
        <v>361</v>
      </c>
      <c r="AU265" s="257" t="s">
        <v>86</v>
      </c>
      <c r="AV265" s="13" t="s">
        <v>86</v>
      </c>
      <c r="AW265" s="13" t="s">
        <v>32</v>
      </c>
      <c r="AX265" s="13" t="s">
        <v>76</v>
      </c>
      <c r="AY265" s="257" t="s">
        <v>350</v>
      </c>
    </row>
    <row r="266" s="14" customFormat="1">
      <c r="A266" s="14"/>
      <c r="B266" s="258"/>
      <c r="C266" s="259"/>
      <c r="D266" s="242" t="s">
        <v>361</v>
      </c>
      <c r="E266" s="260" t="s">
        <v>1</v>
      </c>
      <c r="F266" s="261" t="s">
        <v>364</v>
      </c>
      <c r="G266" s="259"/>
      <c r="H266" s="262">
        <v>7</v>
      </c>
      <c r="I266" s="263"/>
      <c r="J266" s="259"/>
      <c r="K266" s="259"/>
      <c r="L266" s="264"/>
      <c r="M266" s="265"/>
      <c r="N266" s="266"/>
      <c r="O266" s="266"/>
      <c r="P266" s="266"/>
      <c r="Q266" s="266"/>
      <c r="R266" s="266"/>
      <c r="S266" s="266"/>
      <c r="T266" s="267"/>
      <c r="U266" s="14"/>
      <c r="V266" s="14"/>
      <c r="W266" s="14"/>
      <c r="X266" s="14"/>
      <c r="Y266" s="14"/>
      <c r="Z266" s="14"/>
      <c r="AA266" s="14"/>
      <c r="AB266" s="14"/>
      <c r="AC266" s="14"/>
      <c r="AD266" s="14"/>
      <c r="AE266" s="14"/>
      <c r="AT266" s="268" t="s">
        <v>361</v>
      </c>
      <c r="AU266" s="268" t="s">
        <v>86</v>
      </c>
      <c r="AV266" s="14" t="s">
        <v>357</v>
      </c>
      <c r="AW266" s="14" t="s">
        <v>32</v>
      </c>
      <c r="AX266" s="14" t="s">
        <v>84</v>
      </c>
      <c r="AY266" s="268" t="s">
        <v>350</v>
      </c>
    </row>
    <row r="267" s="2" customFormat="1" ht="37.8" customHeight="1">
      <c r="A267" s="39"/>
      <c r="B267" s="40"/>
      <c r="C267" s="229" t="s">
        <v>695</v>
      </c>
      <c r="D267" s="229" t="s">
        <v>352</v>
      </c>
      <c r="E267" s="230" t="s">
        <v>9298</v>
      </c>
      <c r="F267" s="231" t="s">
        <v>9299</v>
      </c>
      <c r="G267" s="232" t="s">
        <v>497</v>
      </c>
      <c r="H267" s="233">
        <v>40</v>
      </c>
      <c r="I267" s="234"/>
      <c r="J267" s="235">
        <f>ROUND(I267*H267,2)</f>
        <v>0</v>
      </c>
      <c r="K267" s="231" t="s">
        <v>385</v>
      </c>
      <c r="L267" s="45"/>
      <c r="M267" s="236" t="s">
        <v>1</v>
      </c>
      <c r="N267" s="237" t="s">
        <v>41</v>
      </c>
      <c r="O267" s="92"/>
      <c r="P267" s="238">
        <f>O267*H267</f>
        <v>0</v>
      </c>
      <c r="Q267" s="238">
        <v>0</v>
      </c>
      <c r="R267" s="238">
        <f>Q267*H267</f>
        <v>0</v>
      </c>
      <c r="S267" s="238">
        <v>0</v>
      </c>
      <c r="T267" s="239">
        <f>S267*H267</f>
        <v>0</v>
      </c>
      <c r="U267" s="39"/>
      <c r="V267" s="39"/>
      <c r="W267" s="39"/>
      <c r="X267" s="39"/>
      <c r="Y267" s="39"/>
      <c r="Z267" s="39"/>
      <c r="AA267" s="39"/>
      <c r="AB267" s="39"/>
      <c r="AC267" s="39"/>
      <c r="AD267" s="39"/>
      <c r="AE267" s="39"/>
      <c r="AR267" s="240" t="s">
        <v>357</v>
      </c>
      <c r="AT267" s="240" t="s">
        <v>352</v>
      </c>
      <c r="AU267" s="240" t="s">
        <v>86</v>
      </c>
      <c r="AY267" s="18" t="s">
        <v>350</v>
      </c>
      <c r="BE267" s="241">
        <f>IF(N267="základní",J267,0)</f>
        <v>0</v>
      </c>
      <c r="BF267" s="241">
        <f>IF(N267="snížená",J267,0)</f>
        <v>0</v>
      </c>
      <c r="BG267" s="241">
        <f>IF(N267="zákl. přenesená",J267,0)</f>
        <v>0</v>
      </c>
      <c r="BH267" s="241">
        <f>IF(N267="sníž. přenesená",J267,0)</f>
        <v>0</v>
      </c>
      <c r="BI267" s="241">
        <f>IF(N267="nulová",J267,0)</f>
        <v>0</v>
      </c>
      <c r="BJ267" s="18" t="s">
        <v>84</v>
      </c>
      <c r="BK267" s="241">
        <f>ROUND(I267*H267,2)</f>
        <v>0</v>
      </c>
      <c r="BL267" s="18" t="s">
        <v>357</v>
      </c>
      <c r="BM267" s="240" t="s">
        <v>1001</v>
      </c>
    </row>
    <row r="268" s="2" customFormat="1">
      <c r="A268" s="39"/>
      <c r="B268" s="40"/>
      <c r="C268" s="41"/>
      <c r="D268" s="242" t="s">
        <v>359</v>
      </c>
      <c r="E268" s="41"/>
      <c r="F268" s="243" t="s">
        <v>9299</v>
      </c>
      <c r="G268" s="41"/>
      <c r="H268" s="41"/>
      <c r="I268" s="244"/>
      <c r="J268" s="41"/>
      <c r="K268" s="41"/>
      <c r="L268" s="45"/>
      <c r="M268" s="245"/>
      <c r="N268" s="246"/>
      <c r="O268" s="92"/>
      <c r="P268" s="92"/>
      <c r="Q268" s="92"/>
      <c r="R268" s="92"/>
      <c r="S268" s="92"/>
      <c r="T268" s="93"/>
      <c r="U268" s="39"/>
      <c r="V268" s="39"/>
      <c r="W268" s="39"/>
      <c r="X268" s="39"/>
      <c r="Y268" s="39"/>
      <c r="Z268" s="39"/>
      <c r="AA268" s="39"/>
      <c r="AB268" s="39"/>
      <c r="AC268" s="39"/>
      <c r="AD268" s="39"/>
      <c r="AE268" s="39"/>
      <c r="AT268" s="18" t="s">
        <v>359</v>
      </c>
      <c r="AU268" s="18" t="s">
        <v>86</v>
      </c>
    </row>
    <row r="269" s="13" customFormat="1">
      <c r="A269" s="13"/>
      <c r="B269" s="247"/>
      <c r="C269" s="248"/>
      <c r="D269" s="242" t="s">
        <v>361</v>
      </c>
      <c r="E269" s="249" t="s">
        <v>1</v>
      </c>
      <c r="F269" s="250" t="s">
        <v>748</v>
      </c>
      <c r="G269" s="248"/>
      <c r="H269" s="251">
        <v>40</v>
      </c>
      <c r="I269" s="252"/>
      <c r="J269" s="248"/>
      <c r="K269" s="248"/>
      <c r="L269" s="253"/>
      <c r="M269" s="254"/>
      <c r="N269" s="255"/>
      <c r="O269" s="255"/>
      <c r="P269" s="255"/>
      <c r="Q269" s="255"/>
      <c r="R269" s="255"/>
      <c r="S269" s="255"/>
      <c r="T269" s="256"/>
      <c r="U269" s="13"/>
      <c r="V269" s="13"/>
      <c r="W269" s="13"/>
      <c r="X269" s="13"/>
      <c r="Y269" s="13"/>
      <c r="Z269" s="13"/>
      <c r="AA269" s="13"/>
      <c r="AB269" s="13"/>
      <c r="AC269" s="13"/>
      <c r="AD269" s="13"/>
      <c r="AE269" s="13"/>
      <c r="AT269" s="257" t="s">
        <v>361</v>
      </c>
      <c r="AU269" s="257" t="s">
        <v>86</v>
      </c>
      <c r="AV269" s="13" t="s">
        <v>86</v>
      </c>
      <c r="AW269" s="13" t="s">
        <v>32</v>
      </c>
      <c r="AX269" s="13" t="s">
        <v>76</v>
      </c>
      <c r="AY269" s="257" t="s">
        <v>350</v>
      </c>
    </row>
    <row r="270" s="14" customFormat="1">
      <c r="A270" s="14"/>
      <c r="B270" s="258"/>
      <c r="C270" s="259"/>
      <c r="D270" s="242" t="s">
        <v>361</v>
      </c>
      <c r="E270" s="260" t="s">
        <v>1</v>
      </c>
      <c r="F270" s="261" t="s">
        <v>364</v>
      </c>
      <c r="G270" s="259"/>
      <c r="H270" s="262">
        <v>40</v>
      </c>
      <c r="I270" s="263"/>
      <c r="J270" s="259"/>
      <c r="K270" s="259"/>
      <c r="L270" s="264"/>
      <c r="M270" s="265"/>
      <c r="N270" s="266"/>
      <c r="O270" s="266"/>
      <c r="P270" s="266"/>
      <c r="Q270" s="266"/>
      <c r="R270" s="266"/>
      <c r="S270" s="266"/>
      <c r="T270" s="267"/>
      <c r="U270" s="14"/>
      <c r="V270" s="14"/>
      <c r="W270" s="14"/>
      <c r="X270" s="14"/>
      <c r="Y270" s="14"/>
      <c r="Z270" s="14"/>
      <c r="AA270" s="14"/>
      <c r="AB270" s="14"/>
      <c r="AC270" s="14"/>
      <c r="AD270" s="14"/>
      <c r="AE270" s="14"/>
      <c r="AT270" s="268" t="s">
        <v>361</v>
      </c>
      <c r="AU270" s="268" t="s">
        <v>86</v>
      </c>
      <c r="AV270" s="14" t="s">
        <v>357</v>
      </c>
      <c r="AW270" s="14" t="s">
        <v>32</v>
      </c>
      <c r="AX270" s="14" t="s">
        <v>84</v>
      </c>
      <c r="AY270" s="268" t="s">
        <v>350</v>
      </c>
    </row>
    <row r="271" s="2" customFormat="1" ht="16.5" customHeight="1">
      <c r="A271" s="39"/>
      <c r="B271" s="40"/>
      <c r="C271" s="295" t="s">
        <v>701</v>
      </c>
      <c r="D271" s="295" t="s">
        <v>1347</v>
      </c>
      <c r="E271" s="296" t="s">
        <v>9300</v>
      </c>
      <c r="F271" s="297" t="s">
        <v>9301</v>
      </c>
      <c r="G271" s="298" t="s">
        <v>497</v>
      </c>
      <c r="H271" s="299">
        <v>40</v>
      </c>
      <c r="I271" s="300"/>
      <c r="J271" s="301">
        <f>ROUND(I271*H271,2)</f>
        <v>0</v>
      </c>
      <c r="K271" s="297" t="s">
        <v>385</v>
      </c>
      <c r="L271" s="302"/>
      <c r="M271" s="303" t="s">
        <v>1</v>
      </c>
      <c r="N271" s="304" t="s">
        <v>41</v>
      </c>
      <c r="O271" s="92"/>
      <c r="P271" s="238">
        <f>O271*H271</f>
        <v>0</v>
      </c>
      <c r="Q271" s="238">
        <v>0</v>
      </c>
      <c r="R271" s="238">
        <f>Q271*H271</f>
        <v>0</v>
      </c>
      <c r="S271" s="238">
        <v>0</v>
      </c>
      <c r="T271" s="239">
        <f>S271*H271</f>
        <v>0</v>
      </c>
      <c r="U271" s="39"/>
      <c r="V271" s="39"/>
      <c r="W271" s="39"/>
      <c r="X271" s="39"/>
      <c r="Y271" s="39"/>
      <c r="Z271" s="39"/>
      <c r="AA271" s="39"/>
      <c r="AB271" s="39"/>
      <c r="AC271" s="39"/>
      <c r="AD271" s="39"/>
      <c r="AE271" s="39"/>
      <c r="AR271" s="240" t="s">
        <v>468</v>
      </c>
      <c r="AT271" s="240" t="s">
        <v>1347</v>
      </c>
      <c r="AU271" s="240" t="s">
        <v>86</v>
      </c>
      <c r="AY271" s="18" t="s">
        <v>350</v>
      </c>
      <c r="BE271" s="241">
        <f>IF(N271="základní",J271,0)</f>
        <v>0</v>
      </c>
      <c r="BF271" s="241">
        <f>IF(N271="snížená",J271,0)</f>
        <v>0</v>
      </c>
      <c r="BG271" s="241">
        <f>IF(N271="zákl. přenesená",J271,0)</f>
        <v>0</v>
      </c>
      <c r="BH271" s="241">
        <f>IF(N271="sníž. přenesená",J271,0)</f>
        <v>0</v>
      </c>
      <c r="BI271" s="241">
        <f>IF(N271="nulová",J271,0)</f>
        <v>0</v>
      </c>
      <c r="BJ271" s="18" t="s">
        <v>84</v>
      </c>
      <c r="BK271" s="241">
        <f>ROUND(I271*H271,2)</f>
        <v>0</v>
      </c>
      <c r="BL271" s="18" t="s">
        <v>357</v>
      </c>
      <c r="BM271" s="240" t="s">
        <v>1014</v>
      </c>
    </row>
    <row r="272" s="2" customFormat="1">
      <c r="A272" s="39"/>
      <c r="B272" s="40"/>
      <c r="C272" s="41"/>
      <c r="D272" s="242" t="s">
        <v>359</v>
      </c>
      <c r="E272" s="41"/>
      <c r="F272" s="243" t="s">
        <v>9301</v>
      </c>
      <c r="G272" s="41"/>
      <c r="H272" s="41"/>
      <c r="I272" s="244"/>
      <c r="J272" s="41"/>
      <c r="K272" s="41"/>
      <c r="L272" s="45"/>
      <c r="M272" s="245"/>
      <c r="N272" s="246"/>
      <c r="O272" s="92"/>
      <c r="P272" s="92"/>
      <c r="Q272" s="92"/>
      <c r="R272" s="92"/>
      <c r="S272" s="92"/>
      <c r="T272" s="93"/>
      <c r="U272" s="39"/>
      <c r="V272" s="39"/>
      <c r="W272" s="39"/>
      <c r="X272" s="39"/>
      <c r="Y272" s="39"/>
      <c r="Z272" s="39"/>
      <c r="AA272" s="39"/>
      <c r="AB272" s="39"/>
      <c r="AC272" s="39"/>
      <c r="AD272" s="39"/>
      <c r="AE272" s="39"/>
      <c r="AT272" s="18" t="s">
        <v>359</v>
      </c>
      <c r="AU272" s="18" t="s">
        <v>86</v>
      </c>
    </row>
    <row r="273" s="2" customFormat="1" ht="37.8" customHeight="1">
      <c r="A273" s="39"/>
      <c r="B273" s="40"/>
      <c r="C273" s="229" t="s">
        <v>707</v>
      </c>
      <c r="D273" s="229" t="s">
        <v>352</v>
      </c>
      <c r="E273" s="230" t="s">
        <v>9302</v>
      </c>
      <c r="F273" s="231" t="s">
        <v>9303</v>
      </c>
      <c r="G273" s="232" t="s">
        <v>497</v>
      </c>
      <c r="H273" s="233">
        <v>6</v>
      </c>
      <c r="I273" s="234"/>
      <c r="J273" s="235">
        <f>ROUND(I273*H273,2)</f>
        <v>0</v>
      </c>
      <c r="K273" s="231" t="s">
        <v>385</v>
      </c>
      <c r="L273" s="45"/>
      <c r="M273" s="236" t="s">
        <v>1</v>
      </c>
      <c r="N273" s="237" t="s">
        <v>41</v>
      </c>
      <c r="O273" s="92"/>
      <c r="P273" s="238">
        <f>O273*H273</f>
        <v>0</v>
      </c>
      <c r="Q273" s="238">
        <v>0</v>
      </c>
      <c r="R273" s="238">
        <f>Q273*H273</f>
        <v>0</v>
      </c>
      <c r="S273" s="238">
        <v>0</v>
      </c>
      <c r="T273" s="239">
        <f>S273*H273</f>
        <v>0</v>
      </c>
      <c r="U273" s="39"/>
      <c r="V273" s="39"/>
      <c r="W273" s="39"/>
      <c r="X273" s="39"/>
      <c r="Y273" s="39"/>
      <c r="Z273" s="39"/>
      <c r="AA273" s="39"/>
      <c r="AB273" s="39"/>
      <c r="AC273" s="39"/>
      <c r="AD273" s="39"/>
      <c r="AE273" s="39"/>
      <c r="AR273" s="240" t="s">
        <v>357</v>
      </c>
      <c r="AT273" s="240" t="s">
        <v>352</v>
      </c>
      <c r="AU273" s="240" t="s">
        <v>86</v>
      </c>
      <c r="AY273" s="18" t="s">
        <v>350</v>
      </c>
      <c r="BE273" s="241">
        <f>IF(N273="základní",J273,0)</f>
        <v>0</v>
      </c>
      <c r="BF273" s="241">
        <f>IF(N273="snížená",J273,0)</f>
        <v>0</v>
      </c>
      <c r="BG273" s="241">
        <f>IF(N273="zákl. přenesená",J273,0)</f>
        <v>0</v>
      </c>
      <c r="BH273" s="241">
        <f>IF(N273="sníž. přenesená",J273,0)</f>
        <v>0</v>
      </c>
      <c r="BI273" s="241">
        <f>IF(N273="nulová",J273,0)</f>
        <v>0</v>
      </c>
      <c r="BJ273" s="18" t="s">
        <v>84</v>
      </c>
      <c r="BK273" s="241">
        <f>ROUND(I273*H273,2)</f>
        <v>0</v>
      </c>
      <c r="BL273" s="18" t="s">
        <v>357</v>
      </c>
      <c r="BM273" s="240" t="s">
        <v>1034</v>
      </c>
    </row>
    <row r="274" s="2" customFormat="1">
      <c r="A274" s="39"/>
      <c r="B274" s="40"/>
      <c r="C274" s="41"/>
      <c r="D274" s="242" t="s">
        <v>359</v>
      </c>
      <c r="E274" s="41"/>
      <c r="F274" s="243" t="s">
        <v>9303</v>
      </c>
      <c r="G274" s="41"/>
      <c r="H274" s="41"/>
      <c r="I274" s="244"/>
      <c r="J274" s="41"/>
      <c r="K274" s="41"/>
      <c r="L274" s="45"/>
      <c r="M274" s="245"/>
      <c r="N274" s="246"/>
      <c r="O274" s="92"/>
      <c r="P274" s="92"/>
      <c r="Q274" s="92"/>
      <c r="R274" s="92"/>
      <c r="S274" s="92"/>
      <c r="T274" s="93"/>
      <c r="U274" s="39"/>
      <c r="V274" s="39"/>
      <c r="W274" s="39"/>
      <c r="X274" s="39"/>
      <c r="Y274" s="39"/>
      <c r="Z274" s="39"/>
      <c r="AA274" s="39"/>
      <c r="AB274" s="39"/>
      <c r="AC274" s="39"/>
      <c r="AD274" s="39"/>
      <c r="AE274" s="39"/>
      <c r="AT274" s="18" t="s">
        <v>359</v>
      </c>
      <c r="AU274" s="18" t="s">
        <v>86</v>
      </c>
    </row>
    <row r="275" s="13" customFormat="1">
      <c r="A275" s="13"/>
      <c r="B275" s="247"/>
      <c r="C275" s="248"/>
      <c r="D275" s="242" t="s">
        <v>361</v>
      </c>
      <c r="E275" s="249" t="s">
        <v>1</v>
      </c>
      <c r="F275" s="250" t="s">
        <v>456</v>
      </c>
      <c r="G275" s="248"/>
      <c r="H275" s="251">
        <v>6</v>
      </c>
      <c r="I275" s="252"/>
      <c r="J275" s="248"/>
      <c r="K275" s="248"/>
      <c r="L275" s="253"/>
      <c r="M275" s="254"/>
      <c r="N275" s="255"/>
      <c r="O275" s="255"/>
      <c r="P275" s="255"/>
      <c r="Q275" s="255"/>
      <c r="R275" s="255"/>
      <c r="S275" s="255"/>
      <c r="T275" s="256"/>
      <c r="U275" s="13"/>
      <c r="V275" s="13"/>
      <c r="W275" s="13"/>
      <c r="X275" s="13"/>
      <c r="Y275" s="13"/>
      <c r="Z275" s="13"/>
      <c r="AA275" s="13"/>
      <c r="AB275" s="13"/>
      <c r="AC275" s="13"/>
      <c r="AD275" s="13"/>
      <c r="AE275" s="13"/>
      <c r="AT275" s="257" t="s">
        <v>361</v>
      </c>
      <c r="AU275" s="257" t="s">
        <v>86</v>
      </c>
      <c r="AV275" s="13" t="s">
        <v>86</v>
      </c>
      <c r="AW275" s="13" t="s">
        <v>32</v>
      </c>
      <c r="AX275" s="13" t="s">
        <v>76</v>
      </c>
      <c r="AY275" s="257" t="s">
        <v>350</v>
      </c>
    </row>
    <row r="276" s="14" customFormat="1">
      <c r="A276" s="14"/>
      <c r="B276" s="258"/>
      <c r="C276" s="259"/>
      <c r="D276" s="242" t="s">
        <v>361</v>
      </c>
      <c r="E276" s="260" t="s">
        <v>1</v>
      </c>
      <c r="F276" s="261" t="s">
        <v>364</v>
      </c>
      <c r="G276" s="259"/>
      <c r="H276" s="262">
        <v>6</v>
      </c>
      <c r="I276" s="263"/>
      <c r="J276" s="259"/>
      <c r="K276" s="259"/>
      <c r="L276" s="264"/>
      <c r="M276" s="265"/>
      <c r="N276" s="266"/>
      <c r="O276" s="266"/>
      <c r="P276" s="266"/>
      <c r="Q276" s="266"/>
      <c r="R276" s="266"/>
      <c r="S276" s="266"/>
      <c r="T276" s="267"/>
      <c r="U276" s="14"/>
      <c r="V276" s="14"/>
      <c r="W276" s="14"/>
      <c r="X276" s="14"/>
      <c r="Y276" s="14"/>
      <c r="Z276" s="14"/>
      <c r="AA276" s="14"/>
      <c r="AB276" s="14"/>
      <c r="AC276" s="14"/>
      <c r="AD276" s="14"/>
      <c r="AE276" s="14"/>
      <c r="AT276" s="268" t="s">
        <v>361</v>
      </c>
      <c r="AU276" s="268" t="s">
        <v>86</v>
      </c>
      <c r="AV276" s="14" t="s">
        <v>357</v>
      </c>
      <c r="AW276" s="14" t="s">
        <v>32</v>
      </c>
      <c r="AX276" s="14" t="s">
        <v>84</v>
      </c>
      <c r="AY276" s="268" t="s">
        <v>350</v>
      </c>
    </row>
    <row r="277" s="2" customFormat="1" ht="16.5" customHeight="1">
      <c r="A277" s="39"/>
      <c r="B277" s="40"/>
      <c r="C277" s="295" t="s">
        <v>713</v>
      </c>
      <c r="D277" s="295" t="s">
        <v>1347</v>
      </c>
      <c r="E277" s="296" t="s">
        <v>9304</v>
      </c>
      <c r="F277" s="297" t="s">
        <v>9305</v>
      </c>
      <c r="G277" s="298" t="s">
        <v>497</v>
      </c>
      <c r="H277" s="299">
        <v>6</v>
      </c>
      <c r="I277" s="300"/>
      <c r="J277" s="301">
        <f>ROUND(I277*H277,2)</f>
        <v>0</v>
      </c>
      <c r="K277" s="297" t="s">
        <v>385</v>
      </c>
      <c r="L277" s="302"/>
      <c r="M277" s="303" t="s">
        <v>1</v>
      </c>
      <c r="N277" s="304" t="s">
        <v>41</v>
      </c>
      <c r="O277" s="92"/>
      <c r="P277" s="238">
        <f>O277*H277</f>
        <v>0</v>
      </c>
      <c r="Q277" s="238">
        <v>0</v>
      </c>
      <c r="R277" s="238">
        <f>Q277*H277</f>
        <v>0</v>
      </c>
      <c r="S277" s="238">
        <v>0</v>
      </c>
      <c r="T277" s="239">
        <f>S277*H277</f>
        <v>0</v>
      </c>
      <c r="U277" s="39"/>
      <c r="V277" s="39"/>
      <c r="W277" s="39"/>
      <c r="X277" s="39"/>
      <c r="Y277" s="39"/>
      <c r="Z277" s="39"/>
      <c r="AA277" s="39"/>
      <c r="AB277" s="39"/>
      <c r="AC277" s="39"/>
      <c r="AD277" s="39"/>
      <c r="AE277" s="39"/>
      <c r="AR277" s="240" t="s">
        <v>468</v>
      </c>
      <c r="AT277" s="240" t="s">
        <v>1347</v>
      </c>
      <c r="AU277" s="240" t="s">
        <v>86</v>
      </c>
      <c r="AY277" s="18" t="s">
        <v>350</v>
      </c>
      <c r="BE277" s="241">
        <f>IF(N277="základní",J277,0)</f>
        <v>0</v>
      </c>
      <c r="BF277" s="241">
        <f>IF(N277="snížená",J277,0)</f>
        <v>0</v>
      </c>
      <c r="BG277" s="241">
        <f>IF(N277="zákl. přenesená",J277,0)</f>
        <v>0</v>
      </c>
      <c r="BH277" s="241">
        <f>IF(N277="sníž. přenesená",J277,0)</f>
        <v>0</v>
      </c>
      <c r="BI277" s="241">
        <f>IF(N277="nulová",J277,0)</f>
        <v>0</v>
      </c>
      <c r="BJ277" s="18" t="s">
        <v>84</v>
      </c>
      <c r="BK277" s="241">
        <f>ROUND(I277*H277,2)</f>
        <v>0</v>
      </c>
      <c r="BL277" s="18" t="s">
        <v>357</v>
      </c>
      <c r="BM277" s="240" t="s">
        <v>1050</v>
      </c>
    </row>
    <row r="278" s="2" customFormat="1">
      <c r="A278" s="39"/>
      <c r="B278" s="40"/>
      <c r="C278" s="41"/>
      <c r="D278" s="242" t="s">
        <v>359</v>
      </c>
      <c r="E278" s="41"/>
      <c r="F278" s="243" t="s">
        <v>9305</v>
      </c>
      <c r="G278" s="41"/>
      <c r="H278" s="41"/>
      <c r="I278" s="244"/>
      <c r="J278" s="41"/>
      <c r="K278" s="41"/>
      <c r="L278" s="45"/>
      <c r="M278" s="245"/>
      <c r="N278" s="246"/>
      <c r="O278" s="92"/>
      <c r="P278" s="92"/>
      <c r="Q278" s="92"/>
      <c r="R278" s="92"/>
      <c r="S278" s="92"/>
      <c r="T278" s="93"/>
      <c r="U278" s="39"/>
      <c r="V278" s="39"/>
      <c r="W278" s="39"/>
      <c r="X278" s="39"/>
      <c r="Y278" s="39"/>
      <c r="Z278" s="39"/>
      <c r="AA278" s="39"/>
      <c r="AB278" s="39"/>
      <c r="AC278" s="39"/>
      <c r="AD278" s="39"/>
      <c r="AE278" s="39"/>
      <c r="AT278" s="18" t="s">
        <v>359</v>
      </c>
      <c r="AU278" s="18" t="s">
        <v>86</v>
      </c>
    </row>
    <row r="279" s="2" customFormat="1" ht="37.8" customHeight="1">
      <c r="A279" s="39"/>
      <c r="B279" s="40"/>
      <c r="C279" s="229" t="s">
        <v>722</v>
      </c>
      <c r="D279" s="229" t="s">
        <v>352</v>
      </c>
      <c r="E279" s="230" t="s">
        <v>9306</v>
      </c>
      <c r="F279" s="231" t="s">
        <v>9307</v>
      </c>
      <c r="G279" s="232" t="s">
        <v>497</v>
      </c>
      <c r="H279" s="233">
        <v>4</v>
      </c>
      <c r="I279" s="234"/>
      <c r="J279" s="235">
        <f>ROUND(I279*H279,2)</f>
        <v>0</v>
      </c>
      <c r="K279" s="231" t="s">
        <v>385</v>
      </c>
      <c r="L279" s="45"/>
      <c r="M279" s="236" t="s">
        <v>1</v>
      </c>
      <c r="N279" s="237" t="s">
        <v>41</v>
      </c>
      <c r="O279" s="92"/>
      <c r="P279" s="238">
        <f>O279*H279</f>
        <v>0</v>
      </c>
      <c r="Q279" s="238">
        <v>0</v>
      </c>
      <c r="R279" s="238">
        <f>Q279*H279</f>
        <v>0</v>
      </c>
      <c r="S279" s="238">
        <v>0</v>
      </c>
      <c r="T279" s="239">
        <f>S279*H279</f>
        <v>0</v>
      </c>
      <c r="U279" s="39"/>
      <c r="V279" s="39"/>
      <c r="W279" s="39"/>
      <c r="X279" s="39"/>
      <c r="Y279" s="39"/>
      <c r="Z279" s="39"/>
      <c r="AA279" s="39"/>
      <c r="AB279" s="39"/>
      <c r="AC279" s="39"/>
      <c r="AD279" s="39"/>
      <c r="AE279" s="39"/>
      <c r="AR279" s="240" t="s">
        <v>357</v>
      </c>
      <c r="AT279" s="240" t="s">
        <v>352</v>
      </c>
      <c r="AU279" s="240" t="s">
        <v>86</v>
      </c>
      <c r="AY279" s="18" t="s">
        <v>350</v>
      </c>
      <c r="BE279" s="241">
        <f>IF(N279="základní",J279,0)</f>
        <v>0</v>
      </c>
      <c r="BF279" s="241">
        <f>IF(N279="snížená",J279,0)</f>
        <v>0</v>
      </c>
      <c r="BG279" s="241">
        <f>IF(N279="zákl. přenesená",J279,0)</f>
        <v>0</v>
      </c>
      <c r="BH279" s="241">
        <f>IF(N279="sníž. přenesená",J279,0)</f>
        <v>0</v>
      </c>
      <c r="BI279" s="241">
        <f>IF(N279="nulová",J279,0)</f>
        <v>0</v>
      </c>
      <c r="BJ279" s="18" t="s">
        <v>84</v>
      </c>
      <c r="BK279" s="241">
        <f>ROUND(I279*H279,2)</f>
        <v>0</v>
      </c>
      <c r="BL279" s="18" t="s">
        <v>357</v>
      </c>
      <c r="BM279" s="240" t="s">
        <v>1080</v>
      </c>
    </row>
    <row r="280" s="2" customFormat="1">
      <c r="A280" s="39"/>
      <c r="B280" s="40"/>
      <c r="C280" s="41"/>
      <c r="D280" s="242" t="s">
        <v>359</v>
      </c>
      <c r="E280" s="41"/>
      <c r="F280" s="243" t="s">
        <v>9307</v>
      </c>
      <c r="G280" s="41"/>
      <c r="H280" s="41"/>
      <c r="I280" s="244"/>
      <c r="J280" s="41"/>
      <c r="K280" s="41"/>
      <c r="L280" s="45"/>
      <c r="M280" s="245"/>
      <c r="N280" s="246"/>
      <c r="O280" s="92"/>
      <c r="P280" s="92"/>
      <c r="Q280" s="92"/>
      <c r="R280" s="92"/>
      <c r="S280" s="92"/>
      <c r="T280" s="93"/>
      <c r="U280" s="39"/>
      <c r="V280" s="39"/>
      <c r="W280" s="39"/>
      <c r="X280" s="39"/>
      <c r="Y280" s="39"/>
      <c r="Z280" s="39"/>
      <c r="AA280" s="39"/>
      <c r="AB280" s="39"/>
      <c r="AC280" s="39"/>
      <c r="AD280" s="39"/>
      <c r="AE280" s="39"/>
      <c r="AT280" s="18" t="s">
        <v>359</v>
      </c>
      <c r="AU280" s="18" t="s">
        <v>86</v>
      </c>
    </row>
    <row r="281" s="13" customFormat="1">
      <c r="A281" s="13"/>
      <c r="B281" s="247"/>
      <c r="C281" s="248"/>
      <c r="D281" s="242" t="s">
        <v>361</v>
      </c>
      <c r="E281" s="249" t="s">
        <v>1</v>
      </c>
      <c r="F281" s="250" t="s">
        <v>357</v>
      </c>
      <c r="G281" s="248"/>
      <c r="H281" s="251">
        <v>4</v>
      </c>
      <c r="I281" s="252"/>
      <c r="J281" s="248"/>
      <c r="K281" s="248"/>
      <c r="L281" s="253"/>
      <c r="M281" s="254"/>
      <c r="N281" s="255"/>
      <c r="O281" s="255"/>
      <c r="P281" s="255"/>
      <c r="Q281" s="255"/>
      <c r="R281" s="255"/>
      <c r="S281" s="255"/>
      <c r="T281" s="256"/>
      <c r="U281" s="13"/>
      <c r="V281" s="13"/>
      <c r="W281" s="13"/>
      <c r="X281" s="13"/>
      <c r="Y281" s="13"/>
      <c r="Z281" s="13"/>
      <c r="AA281" s="13"/>
      <c r="AB281" s="13"/>
      <c r="AC281" s="13"/>
      <c r="AD281" s="13"/>
      <c r="AE281" s="13"/>
      <c r="AT281" s="257" t="s">
        <v>361</v>
      </c>
      <c r="AU281" s="257" t="s">
        <v>86</v>
      </c>
      <c r="AV281" s="13" t="s">
        <v>86</v>
      </c>
      <c r="AW281" s="13" t="s">
        <v>32</v>
      </c>
      <c r="AX281" s="13" t="s">
        <v>76</v>
      </c>
      <c r="AY281" s="257" t="s">
        <v>350</v>
      </c>
    </row>
    <row r="282" s="14" customFormat="1">
      <c r="A282" s="14"/>
      <c r="B282" s="258"/>
      <c r="C282" s="259"/>
      <c r="D282" s="242" t="s">
        <v>361</v>
      </c>
      <c r="E282" s="260" t="s">
        <v>1</v>
      </c>
      <c r="F282" s="261" t="s">
        <v>364</v>
      </c>
      <c r="G282" s="259"/>
      <c r="H282" s="262">
        <v>4</v>
      </c>
      <c r="I282" s="263"/>
      <c r="J282" s="259"/>
      <c r="K282" s="259"/>
      <c r="L282" s="264"/>
      <c r="M282" s="265"/>
      <c r="N282" s="266"/>
      <c r="O282" s="266"/>
      <c r="P282" s="266"/>
      <c r="Q282" s="266"/>
      <c r="R282" s="266"/>
      <c r="S282" s="266"/>
      <c r="T282" s="267"/>
      <c r="U282" s="14"/>
      <c r="V282" s="14"/>
      <c r="W282" s="14"/>
      <c r="X282" s="14"/>
      <c r="Y282" s="14"/>
      <c r="Z282" s="14"/>
      <c r="AA282" s="14"/>
      <c r="AB282" s="14"/>
      <c r="AC282" s="14"/>
      <c r="AD282" s="14"/>
      <c r="AE282" s="14"/>
      <c r="AT282" s="268" t="s">
        <v>361</v>
      </c>
      <c r="AU282" s="268" t="s">
        <v>86</v>
      </c>
      <c r="AV282" s="14" t="s">
        <v>357</v>
      </c>
      <c r="AW282" s="14" t="s">
        <v>32</v>
      </c>
      <c r="AX282" s="14" t="s">
        <v>84</v>
      </c>
      <c r="AY282" s="268" t="s">
        <v>350</v>
      </c>
    </row>
    <row r="283" s="2" customFormat="1" ht="16.5" customHeight="1">
      <c r="A283" s="39"/>
      <c r="B283" s="40"/>
      <c r="C283" s="295" t="s">
        <v>729</v>
      </c>
      <c r="D283" s="295" t="s">
        <v>1347</v>
      </c>
      <c r="E283" s="296" t="s">
        <v>9308</v>
      </c>
      <c r="F283" s="297" t="s">
        <v>9309</v>
      </c>
      <c r="G283" s="298" t="s">
        <v>497</v>
      </c>
      <c r="H283" s="299">
        <v>4</v>
      </c>
      <c r="I283" s="300"/>
      <c r="J283" s="301">
        <f>ROUND(I283*H283,2)</f>
        <v>0</v>
      </c>
      <c r="K283" s="297" t="s">
        <v>385</v>
      </c>
      <c r="L283" s="302"/>
      <c r="M283" s="303" t="s">
        <v>1</v>
      </c>
      <c r="N283" s="304" t="s">
        <v>41</v>
      </c>
      <c r="O283" s="92"/>
      <c r="P283" s="238">
        <f>O283*H283</f>
        <v>0</v>
      </c>
      <c r="Q283" s="238">
        <v>0</v>
      </c>
      <c r="R283" s="238">
        <f>Q283*H283</f>
        <v>0</v>
      </c>
      <c r="S283" s="238">
        <v>0</v>
      </c>
      <c r="T283" s="239">
        <f>S283*H283</f>
        <v>0</v>
      </c>
      <c r="U283" s="39"/>
      <c r="V283" s="39"/>
      <c r="W283" s="39"/>
      <c r="X283" s="39"/>
      <c r="Y283" s="39"/>
      <c r="Z283" s="39"/>
      <c r="AA283" s="39"/>
      <c r="AB283" s="39"/>
      <c r="AC283" s="39"/>
      <c r="AD283" s="39"/>
      <c r="AE283" s="39"/>
      <c r="AR283" s="240" t="s">
        <v>468</v>
      </c>
      <c r="AT283" s="240" t="s">
        <v>1347</v>
      </c>
      <c r="AU283" s="240" t="s">
        <v>86</v>
      </c>
      <c r="AY283" s="18" t="s">
        <v>350</v>
      </c>
      <c r="BE283" s="241">
        <f>IF(N283="základní",J283,0)</f>
        <v>0</v>
      </c>
      <c r="BF283" s="241">
        <f>IF(N283="snížená",J283,0)</f>
        <v>0</v>
      </c>
      <c r="BG283" s="241">
        <f>IF(N283="zákl. přenesená",J283,0)</f>
        <v>0</v>
      </c>
      <c r="BH283" s="241">
        <f>IF(N283="sníž. přenesená",J283,0)</f>
        <v>0</v>
      </c>
      <c r="BI283" s="241">
        <f>IF(N283="nulová",J283,0)</f>
        <v>0</v>
      </c>
      <c r="BJ283" s="18" t="s">
        <v>84</v>
      </c>
      <c r="BK283" s="241">
        <f>ROUND(I283*H283,2)</f>
        <v>0</v>
      </c>
      <c r="BL283" s="18" t="s">
        <v>357</v>
      </c>
      <c r="BM283" s="240" t="s">
        <v>804</v>
      </c>
    </row>
    <row r="284" s="2" customFormat="1">
      <c r="A284" s="39"/>
      <c r="B284" s="40"/>
      <c r="C284" s="41"/>
      <c r="D284" s="242" t="s">
        <v>359</v>
      </c>
      <c r="E284" s="41"/>
      <c r="F284" s="243" t="s">
        <v>9309</v>
      </c>
      <c r="G284" s="41"/>
      <c r="H284" s="41"/>
      <c r="I284" s="244"/>
      <c r="J284" s="41"/>
      <c r="K284" s="41"/>
      <c r="L284" s="45"/>
      <c r="M284" s="245"/>
      <c r="N284" s="246"/>
      <c r="O284" s="92"/>
      <c r="P284" s="92"/>
      <c r="Q284" s="92"/>
      <c r="R284" s="92"/>
      <c r="S284" s="92"/>
      <c r="T284" s="93"/>
      <c r="U284" s="39"/>
      <c r="V284" s="39"/>
      <c r="W284" s="39"/>
      <c r="X284" s="39"/>
      <c r="Y284" s="39"/>
      <c r="Z284" s="39"/>
      <c r="AA284" s="39"/>
      <c r="AB284" s="39"/>
      <c r="AC284" s="39"/>
      <c r="AD284" s="39"/>
      <c r="AE284" s="39"/>
      <c r="AT284" s="18" t="s">
        <v>359</v>
      </c>
      <c r="AU284" s="18" t="s">
        <v>86</v>
      </c>
    </row>
    <row r="285" s="2" customFormat="1" ht="37.8" customHeight="1">
      <c r="A285" s="39"/>
      <c r="B285" s="40"/>
      <c r="C285" s="229" t="s">
        <v>735</v>
      </c>
      <c r="D285" s="229" t="s">
        <v>352</v>
      </c>
      <c r="E285" s="230" t="s">
        <v>9306</v>
      </c>
      <c r="F285" s="231" t="s">
        <v>9307</v>
      </c>
      <c r="G285" s="232" t="s">
        <v>497</v>
      </c>
      <c r="H285" s="233">
        <v>5</v>
      </c>
      <c r="I285" s="234"/>
      <c r="J285" s="235">
        <f>ROUND(I285*H285,2)</f>
        <v>0</v>
      </c>
      <c r="K285" s="231" t="s">
        <v>385</v>
      </c>
      <c r="L285" s="45"/>
      <c r="M285" s="236" t="s">
        <v>1</v>
      </c>
      <c r="N285" s="237" t="s">
        <v>41</v>
      </c>
      <c r="O285" s="92"/>
      <c r="P285" s="238">
        <f>O285*H285</f>
        <v>0</v>
      </c>
      <c r="Q285" s="238">
        <v>0</v>
      </c>
      <c r="R285" s="238">
        <f>Q285*H285</f>
        <v>0</v>
      </c>
      <c r="S285" s="238">
        <v>0</v>
      </c>
      <c r="T285" s="239">
        <f>S285*H285</f>
        <v>0</v>
      </c>
      <c r="U285" s="39"/>
      <c r="V285" s="39"/>
      <c r="W285" s="39"/>
      <c r="X285" s="39"/>
      <c r="Y285" s="39"/>
      <c r="Z285" s="39"/>
      <c r="AA285" s="39"/>
      <c r="AB285" s="39"/>
      <c r="AC285" s="39"/>
      <c r="AD285" s="39"/>
      <c r="AE285" s="39"/>
      <c r="AR285" s="240" t="s">
        <v>357</v>
      </c>
      <c r="AT285" s="240" t="s">
        <v>352</v>
      </c>
      <c r="AU285" s="240" t="s">
        <v>86</v>
      </c>
      <c r="AY285" s="18" t="s">
        <v>350</v>
      </c>
      <c r="BE285" s="241">
        <f>IF(N285="základní",J285,0)</f>
        <v>0</v>
      </c>
      <c r="BF285" s="241">
        <f>IF(N285="snížená",J285,0)</f>
        <v>0</v>
      </c>
      <c r="BG285" s="241">
        <f>IF(N285="zákl. přenesená",J285,0)</f>
        <v>0</v>
      </c>
      <c r="BH285" s="241">
        <f>IF(N285="sníž. přenesená",J285,0)</f>
        <v>0</v>
      </c>
      <c r="BI285" s="241">
        <f>IF(N285="nulová",J285,0)</f>
        <v>0</v>
      </c>
      <c r="BJ285" s="18" t="s">
        <v>84</v>
      </c>
      <c r="BK285" s="241">
        <f>ROUND(I285*H285,2)</f>
        <v>0</v>
      </c>
      <c r="BL285" s="18" t="s">
        <v>357</v>
      </c>
      <c r="BM285" s="240" t="s">
        <v>865</v>
      </c>
    </row>
    <row r="286" s="2" customFormat="1">
      <c r="A286" s="39"/>
      <c r="B286" s="40"/>
      <c r="C286" s="41"/>
      <c r="D286" s="242" t="s">
        <v>359</v>
      </c>
      <c r="E286" s="41"/>
      <c r="F286" s="243" t="s">
        <v>9307</v>
      </c>
      <c r="G286" s="41"/>
      <c r="H286" s="41"/>
      <c r="I286" s="244"/>
      <c r="J286" s="41"/>
      <c r="K286" s="41"/>
      <c r="L286" s="45"/>
      <c r="M286" s="245"/>
      <c r="N286" s="246"/>
      <c r="O286" s="92"/>
      <c r="P286" s="92"/>
      <c r="Q286" s="92"/>
      <c r="R286" s="92"/>
      <c r="S286" s="92"/>
      <c r="T286" s="93"/>
      <c r="U286" s="39"/>
      <c r="V286" s="39"/>
      <c r="W286" s="39"/>
      <c r="X286" s="39"/>
      <c r="Y286" s="39"/>
      <c r="Z286" s="39"/>
      <c r="AA286" s="39"/>
      <c r="AB286" s="39"/>
      <c r="AC286" s="39"/>
      <c r="AD286" s="39"/>
      <c r="AE286" s="39"/>
      <c r="AT286" s="18" t="s">
        <v>359</v>
      </c>
      <c r="AU286" s="18" t="s">
        <v>86</v>
      </c>
    </row>
    <row r="287" s="13" customFormat="1">
      <c r="A287" s="13"/>
      <c r="B287" s="247"/>
      <c r="C287" s="248"/>
      <c r="D287" s="242" t="s">
        <v>361</v>
      </c>
      <c r="E287" s="249" t="s">
        <v>1</v>
      </c>
      <c r="F287" s="250" t="s">
        <v>389</v>
      </c>
      <c r="G287" s="248"/>
      <c r="H287" s="251">
        <v>5</v>
      </c>
      <c r="I287" s="252"/>
      <c r="J287" s="248"/>
      <c r="K287" s="248"/>
      <c r="L287" s="253"/>
      <c r="M287" s="254"/>
      <c r="N287" s="255"/>
      <c r="O287" s="255"/>
      <c r="P287" s="255"/>
      <c r="Q287" s="255"/>
      <c r="R287" s="255"/>
      <c r="S287" s="255"/>
      <c r="T287" s="256"/>
      <c r="U287" s="13"/>
      <c r="V287" s="13"/>
      <c r="W287" s="13"/>
      <c r="X287" s="13"/>
      <c r="Y287" s="13"/>
      <c r="Z287" s="13"/>
      <c r="AA287" s="13"/>
      <c r="AB287" s="13"/>
      <c r="AC287" s="13"/>
      <c r="AD287" s="13"/>
      <c r="AE287" s="13"/>
      <c r="AT287" s="257" t="s">
        <v>361</v>
      </c>
      <c r="AU287" s="257" t="s">
        <v>86</v>
      </c>
      <c r="AV287" s="13" t="s">
        <v>86</v>
      </c>
      <c r="AW287" s="13" t="s">
        <v>32</v>
      </c>
      <c r="AX287" s="13" t="s">
        <v>76</v>
      </c>
      <c r="AY287" s="257" t="s">
        <v>350</v>
      </c>
    </row>
    <row r="288" s="14" customFormat="1">
      <c r="A288" s="14"/>
      <c r="B288" s="258"/>
      <c r="C288" s="259"/>
      <c r="D288" s="242" t="s">
        <v>361</v>
      </c>
      <c r="E288" s="260" t="s">
        <v>1</v>
      </c>
      <c r="F288" s="261" t="s">
        <v>364</v>
      </c>
      <c r="G288" s="259"/>
      <c r="H288" s="262">
        <v>5</v>
      </c>
      <c r="I288" s="263"/>
      <c r="J288" s="259"/>
      <c r="K288" s="259"/>
      <c r="L288" s="264"/>
      <c r="M288" s="265"/>
      <c r="N288" s="266"/>
      <c r="O288" s="266"/>
      <c r="P288" s="266"/>
      <c r="Q288" s="266"/>
      <c r="R288" s="266"/>
      <c r="S288" s="266"/>
      <c r="T288" s="267"/>
      <c r="U288" s="14"/>
      <c r="V288" s="14"/>
      <c r="W288" s="14"/>
      <c r="X288" s="14"/>
      <c r="Y288" s="14"/>
      <c r="Z288" s="14"/>
      <c r="AA288" s="14"/>
      <c r="AB288" s="14"/>
      <c r="AC288" s="14"/>
      <c r="AD288" s="14"/>
      <c r="AE288" s="14"/>
      <c r="AT288" s="268" t="s">
        <v>361</v>
      </c>
      <c r="AU288" s="268" t="s">
        <v>86</v>
      </c>
      <c r="AV288" s="14" t="s">
        <v>357</v>
      </c>
      <c r="AW288" s="14" t="s">
        <v>32</v>
      </c>
      <c r="AX288" s="14" t="s">
        <v>84</v>
      </c>
      <c r="AY288" s="268" t="s">
        <v>350</v>
      </c>
    </row>
    <row r="289" s="2" customFormat="1" ht="16.5" customHeight="1">
      <c r="A289" s="39"/>
      <c r="B289" s="40"/>
      <c r="C289" s="295" t="s">
        <v>742</v>
      </c>
      <c r="D289" s="295" t="s">
        <v>1347</v>
      </c>
      <c r="E289" s="296" t="s">
        <v>9310</v>
      </c>
      <c r="F289" s="297" t="s">
        <v>9311</v>
      </c>
      <c r="G289" s="298" t="s">
        <v>497</v>
      </c>
      <c r="H289" s="299">
        <v>5</v>
      </c>
      <c r="I289" s="300"/>
      <c r="J289" s="301">
        <f>ROUND(I289*H289,2)</f>
        <v>0</v>
      </c>
      <c r="K289" s="297" t="s">
        <v>385</v>
      </c>
      <c r="L289" s="302"/>
      <c r="M289" s="303" t="s">
        <v>1</v>
      </c>
      <c r="N289" s="304" t="s">
        <v>41</v>
      </c>
      <c r="O289" s="92"/>
      <c r="P289" s="238">
        <f>O289*H289</f>
        <v>0</v>
      </c>
      <c r="Q289" s="238">
        <v>0</v>
      </c>
      <c r="R289" s="238">
        <f>Q289*H289</f>
        <v>0</v>
      </c>
      <c r="S289" s="238">
        <v>0</v>
      </c>
      <c r="T289" s="239">
        <f>S289*H289</f>
        <v>0</v>
      </c>
      <c r="U289" s="39"/>
      <c r="V289" s="39"/>
      <c r="W289" s="39"/>
      <c r="X289" s="39"/>
      <c r="Y289" s="39"/>
      <c r="Z289" s="39"/>
      <c r="AA289" s="39"/>
      <c r="AB289" s="39"/>
      <c r="AC289" s="39"/>
      <c r="AD289" s="39"/>
      <c r="AE289" s="39"/>
      <c r="AR289" s="240" t="s">
        <v>468</v>
      </c>
      <c r="AT289" s="240" t="s">
        <v>1347</v>
      </c>
      <c r="AU289" s="240" t="s">
        <v>86</v>
      </c>
      <c r="AY289" s="18" t="s">
        <v>350</v>
      </c>
      <c r="BE289" s="241">
        <f>IF(N289="základní",J289,0)</f>
        <v>0</v>
      </c>
      <c r="BF289" s="241">
        <f>IF(N289="snížená",J289,0)</f>
        <v>0</v>
      </c>
      <c r="BG289" s="241">
        <f>IF(N289="zákl. přenesená",J289,0)</f>
        <v>0</v>
      </c>
      <c r="BH289" s="241">
        <f>IF(N289="sníž. přenesená",J289,0)</f>
        <v>0</v>
      </c>
      <c r="BI289" s="241">
        <f>IF(N289="nulová",J289,0)</f>
        <v>0</v>
      </c>
      <c r="BJ289" s="18" t="s">
        <v>84</v>
      </c>
      <c r="BK289" s="241">
        <f>ROUND(I289*H289,2)</f>
        <v>0</v>
      </c>
      <c r="BL289" s="18" t="s">
        <v>357</v>
      </c>
      <c r="BM289" s="240" t="s">
        <v>1859</v>
      </c>
    </row>
    <row r="290" s="2" customFormat="1">
      <c r="A290" s="39"/>
      <c r="B290" s="40"/>
      <c r="C290" s="41"/>
      <c r="D290" s="242" t="s">
        <v>359</v>
      </c>
      <c r="E290" s="41"/>
      <c r="F290" s="243" t="s">
        <v>9311</v>
      </c>
      <c r="G290" s="41"/>
      <c r="H290" s="41"/>
      <c r="I290" s="244"/>
      <c r="J290" s="41"/>
      <c r="K290" s="41"/>
      <c r="L290" s="45"/>
      <c r="M290" s="245"/>
      <c r="N290" s="246"/>
      <c r="O290" s="92"/>
      <c r="P290" s="92"/>
      <c r="Q290" s="92"/>
      <c r="R290" s="92"/>
      <c r="S290" s="92"/>
      <c r="T290" s="93"/>
      <c r="U290" s="39"/>
      <c r="V290" s="39"/>
      <c r="W290" s="39"/>
      <c r="X290" s="39"/>
      <c r="Y290" s="39"/>
      <c r="Z290" s="39"/>
      <c r="AA290" s="39"/>
      <c r="AB290" s="39"/>
      <c r="AC290" s="39"/>
      <c r="AD290" s="39"/>
      <c r="AE290" s="39"/>
      <c r="AT290" s="18" t="s">
        <v>359</v>
      </c>
      <c r="AU290" s="18" t="s">
        <v>86</v>
      </c>
    </row>
    <row r="291" s="2" customFormat="1" ht="37.8" customHeight="1">
      <c r="A291" s="39"/>
      <c r="B291" s="40"/>
      <c r="C291" s="229" t="s">
        <v>748</v>
      </c>
      <c r="D291" s="229" t="s">
        <v>352</v>
      </c>
      <c r="E291" s="230" t="s">
        <v>9312</v>
      </c>
      <c r="F291" s="231" t="s">
        <v>9313</v>
      </c>
      <c r="G291" s="232" t="s">
        <v>497</v>
      </c>
      <c r="H291" s="233">
        <v>5</v>
      </c>
      <c r="I291" s="234"/>
      <c r="J291" s="235">
        <f>ROUND(I291*H291,2)</f>
        <v>0</v>
      </c>
      <c r="K291" s="231" t="s">
        <v>385</v>
      </c>
      <c r="L291" s="45"/>
      <c r="M291" s="236" t="s">
        <v>1</v>
      </c>
      <c r="N291" s="237" t="s">
        <v>41</v>
      </c>
      <c r="O291" s="92"/>
      <c r="P291" s="238">
        <f>O291*H291</f>
        <v>0</v>
      </c>
      <c r="Q291" s="238">
        <v>0</v>
      </c>
      <c r="R291" s="238">
        <f>Q291*H291</f>
        <v>0</v>
      </c>
      <c r="S291" s="238">
        <v>0</v>
      </c>
      <c r="T291" s="239">
        <f>S291*H291</f>
        <v>0</v>
      </c>
      <c r="U291" s="39"/>
      <c r="V291" s="39"/>
      <c r="W291" s="39"/>
      <c r="X291" s="39"/>
      <c r="Y291" s="39"/>
      <c r="Z291" s="39"/>
      <c r="AA291" s="39"/>
      <c r="AB291" s="39"/>
      <c r="AC291" s="39"/>
      <c r="AD291" s="39"/>
      <c r="AE291" s="39"/>
      <c r="AR291" s="240" t="s">
        <v>357</v>
      </c>
      <c r="AT291" s="240" t="s">
        <v>352</v>
      </c>
      <c r="AU291" s="240" t="s">
        <v>86</v>
      </c>
      <c r="AY291" s="18" t="s">
        <v>350</v>
      </c>
      <c r="BE291" s="241">
        <f>IF(N291="základní",J291,0)</f>
        <v>0</v>
      </c>
      <c r="BF291" s="241">
        <f>IF(N291="snížená",J291,0)</f>
        <v>0</v>
      </c>
      <c r="BG291" s="241">
        <f>IF(N291="zákl. přenesená",J291,0)</f>
        <v>0</v>
      </c>
      <c r="BH291" s="241">
        <f>IF(N291="sníž. přenesená",J291,0)</f>
        <v>0</v>
      </c>
      <c r="BI291" s="241">
        <f>IF(N291="nulová",J291,0)</f>
        <v>0</v>
      </c>
      <c r="BJ291" s="18" t="s">
        <v>84</v>
      </c>
      <c r="BK291" s="241">
        <f>ROUND(I291*H291,2)</f>
        <v>0</v>
      </c>
      <c r="BL291" s="18" t="s">
        <v>357</v>
      </c>
      <c r="BM291" s="240" t="s">
        <v>1871</v>
      </c>
    </row>
    <row r="292" s="2" customFormat="1">
      <c r="A292" s="39"/>
      <c r="B292" s="40"/>
      <c r="C292" s="41"/>
      <c r="D292" s="242" t="s">
        <v>359</v>
      </c>
      <c r="E292" s="41"/>
      <c r="F292" s="243" t="s">
        <v>9313</v>
      </c>
      <c r="G292" s="41"/>
      <c r="H292" s="41"/>
      <c r="I292" s="244"/>
      <c r="J292" s="41"/>
      <c r="K292" s="41"/>
      <c r="L292" s="45"/>
      <c r="M292" s="245"/>
      <c r="N292" s="246"/>
      <c r="O292" s="92"/>
      <c r="P292" s="92"/>
      <c r="Q292" s="92"/>
      <c r="R292" s="92"/>
      <c r="S292" s="92"/>
      <c r="T292" s="93"/>
      <c r="U292" s="39"/>
      <c r="V292" s="39"/>
      <c r="W292" s="39"/>
      <c r="X292" s="39"/>
      <c r="Y292" s="39"/>
      <c r="Z292" s="39"/>
      <c r="AA292" s="39"/>
      <c r="AB292" s="39"/>
      <c r="AC292" s="39"/>
      <c r="AD292" s="39"/>
      <c r="AE292" s="39"/>
      <c r="AT292" s="18" t="s">
        <v>359</v>
      </c>
      <c r="AU292" s="18" t="s">
        <v>86</v>
      </c>
    </row>
    <row r="293" s="13" customFormat="1">
      <c r="A293" s="13"/>
      <c r="B293" s="247"/>
      <c r="C293" s="248"/>
      <c r="D293" s="242" t="s">
        <v>361</v>
      </c>
      <c r="E293" s="249" t="s">
        <v>1</v>
      </c>
      <c r="F293" s="250" t="s">
        <v>389</v>
      </c>
      <c r="G293" s="248"/>
      <c r="H293" s="251">
        <v>5</v>
      </c>
      <c r="I293" s="252"/>
      <c r="J293" s="248"/>
      <c r="K293" s="248"/>
      <c r="L293" s="253"/>
      <c r="M293" s="254"/>
      <c r="N293" s="255"/>
      <c r="O293" s="255"/>
      <c r="P293" s="255"/>
      <c r="Q293" s="255"/>
      <c r="R293" s="255"/>
      <c r="S293" s="255"/>
      <c r="T293" s="256"/>
      <c r="U293" s="13"/>
      <c r="V293" s="13"/>
      <c r="W293" s="13"/>
      <c r="X293" s="13"/>
      <c r="Y293" s="13"/>
      <c r="Z293" s="13"/>
      <c r="AA293" s="13"/>
      <c r="AB293" s="13"/>
      <c r="AC293" s="13"/>
      <c r="AD293" s="13"/>
      <c r="AE293" s="13"/>
      <c r="AT293" s="257" t="s">
        <v>361</v>
      </c>
      <c r="AU293" s="257" t="s">
        <v>86</v>
      </c>
      <c r="AV293" s="13" t="s">
        <v>86</v>
      </c>
      <c r="AW293" s="13" t="s">
        <v>32</v>
      </c>
      <c r="AX293" s="13" t="s">
        <v>76</v>
      </c>
      <c r="AY293" s="257" t="s">
        <v>350</v>
      </c>
    </row>
    <row r="294" s="14" customFormat="1">
      <c r="A294" s="14"/>
      <c r="B294" s="258"/>
      <c r="C294" s="259"/>
      <c r="D294" s="242" t="s">
        <v>361</v>
      </c>
      <c r="E294" s="260" t="s">
        <v>1</v>
      </c>
      <c r="F294" s="261" t="s">
        <v>364</v>
      </c>
      <c r="G294" s="259"/>
      <c r="H294" s="262">
        <v>5</v>
      </c>
      <c r="I294" s="263"/>
      <c r="J294" s="259"/>
      <c r="K294" s="259"/>
      <c r="L294" s="264"/>
      <c r="M294" s="265"/>
      <c r="N294" s="266"/>
      <c r="O294" s="266"/>
      <c r="P294" s="266"/>
      <c r="Q294" s="266"/>
      <c r="R294" s="266"/>
      <c r="S294" s="266"/>
      <c r="T294" s="267"/>
      <c r="U294" s="14"/>
      <c r="V294" s="14"/>
      <c r="W294" s="14"/>
      <c r="X294" s="14"/>
      <c r="Y294" s="14"/>
      <c r="Z294" s="14"/>
      <c r="AA294" s="14"/>
      <c r="AB294" s="14"/>
      <c r="AC294" s="14"/>
      <c r="AD294" s="14"/>
      <c r="AE294" s="14"/>
      <c r="AT294" s="268" t="s">
        <v>361</v>
      </c>
      <c r="AU294" s="268" t="s">
        <v>86</v>
      </c>
      <c r="AV294" s="14" t="s">
        <v>357</v>
      </c>
      <c r="AW294" s="14" t="s">
        <v>32</v>
      </c>
      <c r="AX294" s="14" t="s">
        <v>84</v>
      </c>
      <c r="AY294" s="268" t="s">
        <v>350</v>
      </c>
    </row>
    <row r="295" s="2" customFormat="1" ht="24.15" customHeight="1">
      <c r="A295" s="39"/>
      <c r="B295" s="40"/>
      <c r="C295" s="295" t="s">
        <v>761</v>
      </c>
      <c r="D295" s="295" t="s">
        <v>1347</v>
      </c>
      <c r="E295" s="296" t="s">
        <v>9314</v>
      </c>
      <c r="F295" s="297" t="s">
        <v>9315</v>
      </c>
      <c r="G295" s="298" t="s">
        <v>497</v>
      </c>
      <c r="H295" s="299">
        <v>5</v>
      </c>
      <c r="I295" s="300"/>
      <c r="J295" s="301">
        <f>ROUND(I295*H295,2)</f>
        <v>0</v>
      </c>
      <c r="K295" s="297" t="s">
        <v>385</v>
      </c>
      <c r="L295" s="302"/>
      <c r="M295" s="303" t="s">
        <v>1</v>
      </c>
      <c r="N295" s="304" t="s">
        <v>41</v>
      </c>
      <c r="O295" s="92"/>
      <c r="P295" s="238">
        <f>O295*H295</f>
        <v>0</v>
      </c>
      <c r="Q295" s="238">
        <v>0</v>
      </c>
      <c r="R295" s="238">
        <f>Q295*H295</f>
        <v>0</v>
      </c>
      <c r="S295" s="238">
        <v>0</v>
      </c>
      <c r="T295" s="239">
        <f>S295*H295</f>
        <v>0</v>
      </c>
      <c r="U295" s="39"/>
      <c r="V295" s="39"/>
      <c r="W295" s="39"/>
      <c r="X295" s="39"/>
      <c r="Y295" s="39"/>
      <c r="Z295" s="39"/>
      <c r="AA295" s="39"/>
      <c r="AB295" s="39"/>
      <c r="AC295" s="39"/>
      <c r="AD295" s="39"/>
      <c r="AE295" s="39"/>
      <c r="AR295" s="240" t="s">
        <v>468</v>
      </c>
      <c r="AT295" s="240" t="s">
        <v>1347</v>
      </c>
      <c r="AU295" s="240" t="s">
        <v>86</v>
      </c>
      <c r="AY295" s="18" t="s">
        <v>350</v>
      </c>
      <c r="BE295" s="241">
        <f>IF(N295="základní",J295,0)</f>
        <v>0</v>
      </c>
      <c r="BF295" s="241">
        <f>IF(N295="snížená",J295,0)</f>
        <v>0</v>
      </c>
      <c r="BG295" s="241">
        <f>IF(N295="zákl. přenesená",J295,0)</f>
        <v>0</v>
      </c>
      <c r="BH295" s="241">
        <f>IF(N295="sníž. přenesená",J295,0)</f>
        <v>0</v>
      </c>
      <c r="BI295" s="241">
        <f>IF(N295="nulová",J295,0)</f>
        <v>0</v>
      </c>
      <c r="BJ295" s="18" t="s">
        <v>84</v>
      </c>
      <c r="BK295" s="241">
        <f>ROUND(I295*H295,2)</f>
        <v>0</v>
      </c>
      <c r="BL295" s="18" t="s">
        <v>357</v>
      </c>
      <c r="BM295" s="240" t="s">
        <v>1881</v>
      </c>
    </row>
    <row r="296" s="2" customFormat="1">
      <c r="A296" s="39"/>
      <c r="B296" s="40"/>
      <c r="C296" s="41"/>
      <c r="D296" s="242" t="s">
        <v>359</v>
      </c>
      <c r="E296" s="41"/>
      <c r="F296" s="243" t="s">
        <v>9315</v>
      </c>
      <c r="G296" s="41"/>
      <c r="H296" s="41"/>
      <c r="I296" s="244"/>
      <c r="J296" s="41"/>
      <c r="K296" s="41"/>
      <c r="L296" s="45"/>
      <c r="M296" s="245"/>
      <c r="N296" s="246"/>
      <c r="O296" s="92"/>
      <c r="P296" s="92"/>
      <c r="Q296" s="92"/>
      <c r="R296" s="92"/>
      <c r="S296" s="92"/>
      <c r="T296" s="93"/>
      <c r="U296" s="39"/>
      <c r="V296" s="39"/>
      <c r="W296" s="39"/>
      <c r="X296" s="39"/>
      <c r="Y296" s="39"/>
      <c r="Z296" s="39"/>
      <c r="AA296" s="39"/>
      <c r="AB296" s="39"/>
      <c r="AC296" s="39"/>
      <c r="AD296" s="39"/>
      <c r="AE296" s="39"/>
      <c r="AT296" s="18" t="s">
        <v>359</v>
      </c>
      <c r="AU296" s="18" t="s">
        <v>86</v>
      </c>
    </row>
    <row r="297" s="2" customFormat="1" ht="37.8" customHeight="1">
      <c r="A297" s="39"/>
      <c r="B297" s="40"/>
      <c r="C297" s="229" t="s">
        <v>767</v>
      </c>
      <c r="D297" s="229" t="s">
        <v>352</v>
      </c>
      <c r="E297" s="230" t="s">
        <v>9316</v>
      </c>
      <c r="F297" s="231" t="s">
        <v>9317</v>
      </c>
      <c r="G297" s="232" t="s">
        <v>497</v>
      </c>
      <c r="H297" s="233">
        <v>1</v>
      </c>
      <c r="I297" s="234"/>
      <c r="J297" s="235">
        <f>ROUND(I297*H297,2)</f>
        <v>0</v>
      </c>
      <c r="K297" s="231" t="s">
        <v>385</v>
      </c>
      <c r="L297" s="45"/>
      <c r="M297" s="236" t="s">
        <v>1</v>
      </c>
      <c r="N297" s="237" t="s">
        <v>41</v>
      </c>
      <c r="O297" s="92"/>
      <c r="P297" s="238">
        <f>O297*H297</f>
        <v>0</v>
      </c>
      <c r="Q297" s="238">
        <v>0</v>
      </c>
      <c r="R297" s="238">
        <f>Q297*H297</f>
        <v>0</v>
      </c>
      <c r="S297" s="238">
        <v>0</v>
      </c>
      <c r="T297" s="239">
        <f>S297*H297</f>
        <v>0</v>
      </c>
      <c r="U297" s="39"/>
      <c r="V297" s="39"/>
      <c r="W297" s="39"/>
      <c r="X297" s="39"/>
      <c r="Y297" s="39"/>
      <c r="Z297" s="39"/>
      <c r="AA297" s="39"/>
      <c r="AB297" s="39"/>
      <c r="AC297" s="39"/>
      <c r="AD297" s="39"/>
      <c r="AE297" s="39"/>
      <c r="AR297" s="240" t="s">
        <v>357</v>
      </c>
      <c r="AT297" s="240" t="s">
        <v>352</v>
      </c>
      <c r="AU297" s="240" t="s">
        <v>86</v>
      </c>
      <c r="AY297" s="18" t="s">
        <v>350</v>
      </c>
      <c r="BE297" s="241">
        <f>IF(N297="základní",J297,0)</f>
        <v>0</v>
      </c>
      <c r="BF297" s="241">
        <f>IF(N297="snížená",J297,0)</f>
        <v>0</v>
      </c>
      <c r="BG297" s="241">
        <f>IF(N297="zákl. přenesená",J297,0)</f>
        <v>0</v>
      </c>
      <c r="BH297" s="241">
        <f>IF(N297="sníž. přenesená",J297,0)</f>
        <v>0</v>
      </c>
      <c r="BI297" s="241">
        <f>IF(N297="nulová",J297,0)</f>
        <v>0</v>
      </c>
      <c r="BJ297" s="18" t="s">
        <v>84</v>
      </c>
      <c r="BK297" s="241">
        <f>ROUND(I297*H297,2)</f>
        <v>0</v>
      </c>
      <c r="BL297" s="18" t="s">
        <v>357</v>
      </c>
      <c r="BM297" s="240" t="s">
        <v>1931</v>
      </c>
    </row>
    <row r="298" s="2" customFormat="1">
      <c r="A298" s="39"/>
      <c r="B298" s="40"/>
      <c r="C298" s="41"/>
      <c r="D298" s="242" t="s">
        <v>359</v>
      </c>
      <c r="E298" s="41"/>
      <c r="F298" s="243" t="s">
        <v>9317</v>
      </c>
      <c r="G298" s="41"/>
      <c r="H298" s="41"/>
      <c r="I298" s="244"/>
      <c r="J298" s="41"/>
      <c r="K298" s="41"/>
      <c r="L298" s="45"/>
      <c r="M298" s="245"/>
      <c r="N298" s="246"/>
      <c r="O298" s="92"/>
      <c r="P298" s="92"/>
      <c r="Q298" s="92"/>
      <c r="R298" s="92"/>
      <c r="S298" s="92"/>
      <c r="T298" s="93"/>
      <c r="U298" s="39"/>
      <c r="V298" s="39"/>
      <c r="W298" s="39"/>
      <c r="X298" s="39"/>
      <c r="Y298" s="39"/>
      <c r="Z298" s="39"/>
      <c r="AA298" s="39"/>
      <c r="AB298" s="39"/>
      <c r="AC298" s="39"/>
      <c r="AD298" s="39"/>
      <c r="AE298" s="39"/>
      <c r="AT298" s="18" t="s">
        <v>359</v>
      </c>
      <c r="AU298" s="18" t="s">
        <v>86</v>
      </c>
    </row>
    <row r="299" s="13" customFormat="1">
      <c r="A299" s="13"/>
      <c r="B299" s="247"/>
      <c r="C299" s="248"/>
      <c r="D299" s="242" t="s">
        <v>361</v>
      </c>
      <c r="E299" s="249" t="s">
        <v>1</v>
      </c>
      <c r="F299" s="250" t="s">
        <v>84</v>
      </c>
      <c r="G299" s="248"/>
      <c r="H299" s="251">
        <v>1</v>
      </c>
      <c r="I299" s="252"/>
      <c r="J299" s="248"/>
      <c r="K299" s="248"/>
      <c r="L299" s="253"/>
      <c r="M299" s="254"/>
      <c r="N299" s="255"/>
      <c r="O299" s="255"/>
      <c r="P299" s="255"/>
      <c r="Q299" s="255"/>
      <c r="R299" s="255"/>
      <c r="S299" s="255"/>
      <c r="T299" s="256"/>
      <c r="U299" s="13"/>
      <c r="V299" s="13"/>
      <c r="W299" s="13"/>
      <c r="X299" s="13"/>
      <c r="Y299" s="13"/>
      <c r="Z299" s="13"/>
      <c r="AA299" s="13"/>
      <c r="AB299" s="13"/>
      <c r="AC299" s="13"/>
      <c r="AD299" s="13"/>
      <c r="AE299" s="13"/>
      <c r="AT299" s="257" t="s">
        <v>361</v>
      </c>
      <c r="AU299" s="257" t="s">
        <v>86</v>
      </c>
      <c r="AV299" s="13" t="s">
        <v>86</v>
      </c>
      <c r="AW299" s="13" t="s">
        <v>32</v>
      </c>
      <c r="AX299" s="13" t="s">
        <v>76</v>
      </c>
      <c r="AY299" s="257" t="s">
        <v>350</v>
      </c>
    </row>
    <row r="300" s="14" customFormat="1">
      <c r="A300" s="14"/>
      <c r="B300" s="258"/>
      <c r="C300" s="259"/>
      <c r="D300" s="242" t="s">
        <v>361</v>
      </c>
      <c r="E300" s="260" t="s">
        <v>1</v>
      </c>
      <c r="F300" s="261" t="s">
        <v>364</v>
      </c>
      <c r="G300" s="259"/>
      <c r="H300" s="262">
        <v>1</v>
      </c>
      <c r="I300" s="263"/>
      <c r="J300" s="259"/>
      <c r="K300" s="259"/>
      <c r="L300" s="264"/>
      <c r="M300" s="265"/>
      <c r="N300" s="266"/>
      <c r="O300" s="266"/>
      <c r="P300" s="266"/>
      <c r="Q300" s="266"/>
      <c r="R300" s="266"/>
      <c r="S300" s="266"/>
      <c r="T300" s="267"/>
      <c r="U300" s="14"/>
      <c r="V300" s="14"/>
      <c r="W300" s="14"/>
      <c r="X300" s="14"/>
      <c r="Y300" s="14"/>
      <c r="Z300" s="14"/>
      <c r="AA300" s="14"/>
      <c r="AB300" s="14"/>
      <c r="AC300" s="14"/>
      <c r="AD300" s="14"/>
      <c r="AE300" s="14"/>
      <c r="AT300" s="268" t="s">
        <v>361</v>
      </c>
      <c r="AU300" s="268" t="s">
        <v>86</v>
      </c>
      <c r="AV300" s="14" t="s">
        <v>357</v>
      </c>
      <c r="AW300" s="14" t="s">
        <v>32</v>
      </c>
      <c r="AX300" s="14" t="s">
        <v>84</v>
      </c>
      <c r="AY300" s="268" t="s">
        <v>350</v>
      </c>
    </row>
    <row r="301" s="2" customFormat="1" ht="16.5" customHeight="1">
      <c r="A301" s="39"/>
      <c r="B301" s="40"/>
      <c r="C301" s="295" t="s">
        <v>821</v>
      </c>
      <c r="D301" s="295" t="s">
        <v>1347</v>
      </c>
      <c r="E301" s="296" t="s">
        <v>9318</v>
      </c>
      <c r="F301" s="297" t="s">
        <v>9319</v>
      </c>
      <c r="G301" s="298" t="s">
        <v>497</v>
      </c>
      <c r="H301" s="299">
        <v>1</v>
      </c>
      <c r="I301" s="300"/>
      <c r="J301" s="301">
        <f>ROUND(I301*H301,2)</f>
        <v>0</v>
      </c>
      <c r="K301" s="297" t="s">
        <v>385</v>
      </c>
      <c r="L301" s="302"/>
      <c r="M301" s="303" t="s">
        <v>1</v>
      </c>
      <c r="N301" s="304" t="s">
        <v>41</v>
      </c>
      <c r="O301" s="92"/>
      <c r="P301" s="238">
        <f>O301*H301</f>
        <v>0</v>
      </c>
      <c r="Q301" s="238">
        <v>0</v>
      </c>
      <c r="R301" s="238">
        <f>Q301*H301</f>
        <v>0</v>
      </c>
      <c r="S301" s="238">
        <v>0</v>
      </c>
      <c r="T301" s="239">
        <f>S301*H301</f>
        <v>0</v>
      </c>
      <c r="U301" s="39"/>
      <c r="V301" s="39"/>
      <c r="W301" s="39"/>
      <c r="X301" s="39"/>
      <c r="Y301" s="39"/>
      <c r="Z301" s="39"/>
      <c r="AA301" s="39"/>
      <c r="AB301" s="39"/>
      <c r="AC301" s="39"/>
      <c r="AD301" s="39"/>
      <c r="AE301" s="39"/>
      <c r="AR301" s="240" t="s">
        <v>468</v>
      </c>
      <c r="AT301" s="240" t="s">
        <v>1347</v>
      </c>
      <c r="AU301" s="240" t="s">
        <v>86</v>
      </c>
      <c r="AY301" s="18" t="s">
        <v>350</v>
      </c>
      <c r="BE301" s="241">
        <f>IF(N301="základní",J301,0)</f>
        <v>0</v>
      </c>
      <c r="BF301" s="241">
        <f>IF(N301="snížená",J301,0)</f>
        <v>0</v>
      </c>
      <c r="BG301" s="241">
        <f>IF(N301="zákl. přenesená",J301,0)</f>
        <v>0</v>
      </c>
      <c r="BH301" s="241">
        <f>IF(N301="sníž. přenesená",J301,0)</f>
        <v>0</v>
      </c>
      <c r="BI301" s="241">
        <f>IF(N301="nulová",J301,0)</f>
        <v>0</v>
      </c>
      <c r="BJ301" s="18" t="s">
        <v>84</v>
      </c>
      <c r="BK301" s="241">
        <f>ROUND(I301*H301,2)</f>
        <v>0</v>
      </c>
      <c r="BL301" s="18" t="s">
        <v>357</v>
      </c>
      <c r="BM301" s="240" t="s">
        <v>1961</v>
      </c>
    </row>
    <row r="302" s="2" customFormat="1">
      <c r="A302" s="39"/>
      <c r="B302" s="40"/>
      <c r="C302" s="41"/>
      <c r="D302" s="242" t="s">
        <v>359</v>
      </c>
      <c r="E302" s="41"/>
      <c r="F302" s="243" t="s">
        <v>9319</v>
      </c>
      <c r="G302" s="41"/>
      <c r="H302" s="41"/>
      <c r="I302" s="244"/>
      <c r="J302" s="41"/>
      <c r="K302" s="41"/>
      <c r="L302" s="45"/>
      <c r="M302" s="245"/>
      <c r="N302" s="246"/>
      <c r="O302" s="92"/>
      <c r="P302" s="92"/>
      <c r="Q302" s="92"/>
      <c r="R302" s="92"/>
      <c r="S302" s="92"/>
      <c r="T302" s="93"/>
      <c r="U302" s="39"/>
      <c r="V302" s="39"/>
      <c r="W302" s="39"/>
      <c r="X302" s="39"/>
      <c r="Y302" s="39"/>
      <c r="Z302" s="39"/>
      <c r="AA302" s="39"/>
      <c r="AB302" s="39"/>
      <c r="AC302" s="39"/>
      <c r="AD302" s="39"/>
      <c r="AE302" s="39"/>
      <c r="AT302" s="18" t="s">
        <v>359</v>
      </c>
      <c r="AU302" s="18" t="s">
        <v>86</v>
      </c>
    </row>
    <row r="303" s="2" customFormat="1" ht="37.8" customHeight="1">
      <c r="A303" s="39"/>
      <c r="B303" s="40"/>
      <c r="C303" s="229" t="s">
        <v>828</v>
      </c>
      <c r="D303" s="229" t="s">
        <v>352</v>
      </c>
      <c r="E303" s="230" t="s">
        <v>9316</v>
      </c>
      <c r="F303" s="231" t="s">
        <v>9317</v>
      </c>
      <c r="G303" s="232" t="s">
        <v>497</v>
      </c>
      <c r="H303" s="233">
        <v>1</v>
      </c>
      <c r="I303" s="234"/>
      <c r="J303" s="235">
        <f>ROUND(I303*H303,2)</f>
        <v>0</v>
      </c>
      <c r="K303" s="231" t="s">
        <v>385</v>
      </c>
      <c r="L303" s="45"/>
      <c r="M303" s="236" t="s">
        <v>1</v>
      </c>
      <c r="N303" s="237" t="s">
        <v>41</v>
      </c>
      <c r="O303" s="92"/>
      <c r="P303" s="238">
        <f>O303*H303</f>
        <v>0</v>
      </c>
      <c r="Q303" s="238">
        <v>0</v>
      </c>
      <c r="R303" s="238">
        <f>Q303*H303</f>
        <v>0</v>
      </c>
      <c r="S303" s="238">
        <v>0</v>
      </c>
      <c r="T303" s="239">
        <f>S303*H303</f>
        <v>0</v>
      </c>
      <c r="U303" s="39"/>
      <c r="V303" s="39"/>
      <c r="W303" s="39"/>
      <c r="X303" s="39"/>
      <c r="Y303" s="39"/>
      <c r="Z303" s="39"/>
      <c r="AA303" s="39"/>
      <c r="AB303" s="39"/>
      <c r="AC303" s="39"/>
      <c r="AD303" s="39"/>
      <c r="AE303" s="39"/>
      <c r="AR303" s="240" t="s">
        <v>357</v>
      </c>
      <c r="AT303" s="240" t="s">
        <v>352</v>
      </c>
      <c r="AU303" s="240" t="s">
        <v>86</v>
      </c>
      <c r="AY303" s="18" t="s">
        <v>350</v>
      </c>
      <c r="BE303" s="241">
        <f>IF(N303="základní",J303,0)</f>
        <v>0</v>
      </c>
      <c r="BF303" s="241">
        <f>IF(N303="snížená",J303,0)</f>
        <v>0</v>
      </c>
      <c r="BG303" s="241">
        <f>IF(N303="zákl. přenesená",J303,0)</f>
        <v>0</v>
      </c>
      <c r="BH303" s="241">
        <f>IF(N303="sníž. přenesená",J303,0)</f>
        <v>0</v>
      </c>
      <c r="BI303" s="241">
        <f>IF(N303="nulová",J303,0)</f>
        <v>0</v>
      </c>
      <c r="BJ303" s="18" t="s">
        <v>84</v>
      </c>
      <c r="BK303" s="241">
        <f>ROUND(I303*H303,2)</f>
        <v>0</v>
      </c>
      <c r="BL303" s="18" t="s">
        <v>357</v>
      </c>
      <c r="BM303" s="240" t="s">
        <v>1977</v>
      </c>
    </row>
    <row r="304" s="2" customFormat="1">
      <c r="A304" s="39"/>
      <c r="B304" s="40"/>
      <c r="C304" s="41"/>
      <c r="D304" s="242" t="s">
        <v>359</v>
      </c>
      <c r="E304" s="41"/>
      <c r="F304" s="243" t="s">
        <v>9317</v>
      </c>
      <c r="G304" s="41"/>
      <c r="H304" s="41"/>
      <c r="I304" s="244"/>
      <c r="J304" s="41"/>
      <c r="K304" s="41"/>
      <c r="L304" s="45"/>
      <c r="M304" s="245"/>
      <c r="N304" s="246"/>
      <c r="O304" s="92"/>
      <c r="P304" s="92"/>
      <c r="Q304" s="92"/>
      <c r="R304" s="92"/>
      <c r="S304" s="92"/>
      <c r="T304" s="93"/>
      <c r="U304" s="39"/>
      <c r="V304" s="39"/>
      <c r="W304" s="39"/>
      <c r="X304" s="39"/>
      <c r="Y304" s="39"/>
      <c r="Z304" s="39"/>
      <c r="AA304" s="39"/>
      <c r="AB304" s="39"/>
      <c r="AC304" s="39"/>
      <c r="AD304" s="39"/>
      <c r="AE304" s="39"/>
      <c r="AT304" s="18" t="s">
        <v>359</v>
      </c>
      <c r="AU304" s="18" t="s">
        <v>86</v>
      </c>
    </row>
    <row r="305" s="13" customFormat="1">
      <c r="A305" s="13"/>
      <c r="B305" s="247"/>
      <c r="C305" s="248"/>
      <c r="D305" s="242" t="s">
        <v>361</v>
      </c>
      <c r="E305" s="249" t="s">
        <v>1</v>
      </c>
      <c r="F305" s="250" t="s">
        <v>84</v>
      </c>
      <c r="G305" s="248"/>
      <c r="H305" s="251">
        <v>1</v>
      </c>
      <c r="I305" s="252"/>
      <c r="J305" s="248"/>
      <c r="K305" s="248"/>
      <c r="L305" s="253"/>
      <c r="M305" s="254"/>
      <c r="N305" s="255"/>
      <c r="O305" s="255"/>
      <c r="P305" s="255"/>
      <c r="Q305" s="255"/>
      <c r="R305" s="255"/>
      <c r="S305" s="255"/>
      <c r="T305" s="256"/>
      <c r="U305" s="13"/>
      <c r="V305" s="13"/>
      <c r="W305" s="13"/>
      <c r="X305" s="13"/>
      <c r="Y305" s="13"/>
      <c r="Z305" s="13"/>
      <c r="AA305" s="13"/>
      <c r="AB305" s="13"/>
      <c r="AC305" s="13"/>
      <c r="AD305" s="13"/>
      <c r="AE305" s="13"/>
      <c r="AT305" s="257" t="s">
        <v>361</v>
      </c>
      <c r="AU305" s="257" t="s">
        <v>86</v>
      </c>
      <c r="AV305" s="13" t="s">
        <v>86</v>
      </c>
      <c r="AW305" s="13" t="s">
        <v>32</v>
      </c>
      <c r="AX305" s="13" t="s">
        <v>76</v>
      </c>
      <c r="AY305" s="257" t="s">
        <v>350</v>
      </c>
    </row>
    <row r="306" s="14" customFormat="1">
      <c r="A306" s="14"/>
      <c r="B306" s="258"/>
      <c r="C306" s="259"/>
      <c r="D306" s="242" t="s">
        <v>361</v>
      </c>
      <c r="E306" s="260" t="s">
        <v>1</v>
      </c>
      <c r="F306" s="261" t="s">
        <v>364</v>
      </c>
      <c r="G306" s="259"/>
      <c r="H306" s="262">
        <v>1</v>
      </c>
      <c r="I306" s="263"/>
      <c r="J306" s="259"/>
      <c r="K306" s="259"/>
      <c r="L306" s="264"/>
      <c r="M306" s="265"/>
      <c r="N306" s="266"/>
      <c r="O306" s="266"/>
      <c r="P306" s="266"/>
      <c r="Q306" s="266"/>
      <c r="R306" s="266"/>
      <c r="S306" s="266"/>
      <c r="T306" s="267"/>
      <c r="U306" s="14"/>
      <c r="V306" s="14"/>
      <c r="W306" s="14"/>
      <c r="X306" s="14"/>
      <c r="Y306" s="14"/>
      <c r="Z306" s="14"/>
      <c r="AA306" s="14"/>
      <c r="AB306" s="14"/>
      <c r="AC306" s="14"/>
      <c r="AD306" s="14"/>
      <c r="AE306" s="14"/>
      <c r="AT306" s="268" t="s">
        <v>361</v>
      </c>
      <c r="AU306" s="268" t="s">
        <v>86</v>
      </c>
      <c r="AV306" s="14" t="s">
        <v>357</v>
      </c>
      <c r="AW306" s="14" t="s">
        <v>32</v>
      </c>
      <c r="AX306" s="14" t="s">
        <v>84</v>
      </c>
      <c r="AY306" s="268" t="s">
        <v>350</v>
      </c>
    </row>
    <row r="307" s="2" customFormat="1" ht="16.5" customHeight="1">
      <c r="A307" s="39"/>
      <c r="B307" s="40"/>
      <c r="C307" s="295" t="s">
        <v>834</v>
      </c>
      <c r="D307" s="295" t="s">
        <v>1347</v>
      </c>
      <c r="E307" s="296" t="s">
        <v>9320</v>
      </c>
      <c r="F307" s="297" t="s">
        <v>9321</v>
      </c>
      <c r="G307" s="298" t="s">
        <v>497</v>
      </c>
      <c r="H307" s="299">
        <v>1</v>
      </c>
      <c r="I307" s="300"/>
      <c r="J307" s="301">
        <f>ROUND(I307*H307,2)</f>
        <v>0</v>
      </c>
      <c r="K307" s="297" t="s">
        <v>385</v>
      </c>
      <c r="L307" s="302"/>
      <c r="M307" s="303" t="s">
        <v>1</v>
      </c>
      <c r="N307" s="304" t="s">
        <v>41</v>
      </c>
      <c r="O307" s="92"/>
      <c r="P307" s="238">
        <f>O307*H307</f>
        <v>0</v>
      </c>
      <c r="Q307" s="238">
        <v>0</v>
      </c>
      <c r="R307" s="238">
        <f>Q307*H307</f>
        <v>0</v>
      </c>
      <c r="S307" s="238">
        <v>0</v>
      </c>
      <c r="T307" s="239">
        <f>S307*H307</f>
        <v>0</v>
      </c>
      <c r="U307" s="39"/>
      <c r="V307" s="39"/>
      <c r="W307" s="39"/>
      <c r="X307" s="39"/>
      <c r="Y307" s="39"/>
      <c r="Z307" s="39"/>
      <c r="AA307" s="39"/>
      <c r="AB307" s="39"/>
      <c r="AC307" s="39"/>
      <c r="AD307" s="39"/>
      <c r="AE307" s="39"/>
      <c r="AR307" s="240" t="s">
        <v>468</v>
      </c>
      <c r="AT307" s="240" t="s">
        <v>1347</v>
      </c>
      <c r="AU307" s="240" t="s">
        <v>86</v>
      </c>
      <c r="AY307" s="18" t="s">
        <v>350</v>
      </c>
      <c r="BE307" s="241">
        <f>IF(N307="základní",J307,0)</f>
        <v>0</v>
      </c>
      <c r="BF307" s="241">
        <f>IF(N307="snížená",J307,0)</f>
        <v>0</v>
      </c>
      <c r="BG307" s="241">
        <f>IF(N307="zákl. přenesená",J307,0)</f>
        <v>0</v>
      </c>
      <c r="BH307" s="241">
        <f>IF(N307="sníž. přenesená",J307,0)</f>
        <v>0</v>
      </c>
      <c r="BI307" s="241">
        <f>IF(N307="nulová",J307,0)</f>
        <v>0</v>
      </c>
      <c r="BJ307" s="18" t="s">
        <v>84</v>
      </c>
      <c r="BK307" s="241">
        <f>ROUND(I307*H307,2)</f>
        <v>0</v>
      </c>
      <c r="BL307" s="18" t="s">
        <v>357</v>
      </c>
      <c r="BM307" s="240" t="s">
        <v>1990</v>
      </c>
    </row>
    <row r="308" s="2" customFormat="1">
      <c r="A308" s="39"/>
      <c r="B308" s="40"/>
      <c r="C308" s="41"/>
      <c r="D308" s="242" t="s">
        <v>359</v>
      </c>
      <c r="E308" s="41"/>
      <c r="F308" s="243" t="s">
        <v>9321</v>
      </c>
      <c r="G308" s="41"/>
      <c r="H308" s="41"/>
      <c r="I308" s="244"/>
      <c r="J308" s="41"/>
      <c r="K308" s="41"/>
      <c r="L308" s="45"/>
      <c r="M308" s="245"/>
      <c r="N308" s="246"/>
      <c r="O308" s="92"/>
      <c r="P308" s="92"/>
      <c r="Q308" s="92"/>
      <c r="R308" s="92"/>
      <c r="S308" s="92"/>
      <c r="T308" s="93"/>
      <c r="U308" s="39"/>
      <c r="V308" s="39"/>
      <c r="W308" s="39"/>
      <c r="X308" s="39"/>
      <c r="Y308" s="39"/>
      <c r="Z308" s="39"/>
      <c r="AA308" s="39"/>
      <c r="AB308" s="39"/>
      <c r="AC308" s="39"/>
      <c r="AD308" s="39"/>
      <c r="AE308" s="39"/>
      <c r="AT308" s="18" t="s">
        <v>359</v>
      </c>
      <c r="AU308" s="18" t="s">
        <v>86</v>
      </c>
    </row>
    <row r="309" s="2" customFormat="1" ht="21.75" customHeight="1">
      <c r="A309" s="39"/>
      <c r="B309" s="40"/>
      <c r="C309" s="229" t="s">
        <v>854</v>
      </c>
      <c r="D309" s="229" t="s">
        <v>352</v>
      </c>
      <c r="E309" s="230" t="s">
        <v>9322</v>
      </c>
      <c r="F309" s="231" t="s">
        <v>9323</v>
      </c>
      <c r="G309" s="232" t="s">
        <v>551</v>
      </c>
      <c r="H309" s="233">
        <v>186</v>
      </c>
      <c r="I309" s="234"/>
      <c r="J309" s="235">
        <f>ROUND(I309*H309,2)</f>
        <v>0</v>
      </c>
      <c r="K309" s="231" t="s">
        <v>385</v>
      </c>
      <c r="L309" s="45"/>
      <c r="M309" s="236" t="s">
        <v>1</v>
      </c>
      <c r="N309" s="237" t="s">
        <v>41</v>
      </c>
      <c r="O309" s="92"/>
      <c r="P309" s="238">
        <f>O309*H309</f>
        <v>0</v>
      </c>
      <c r="Q309" s="238">
        <v>0</v>
      </c>
      <c r="R309" s="238">
        <f>Q309*H309</f>
        <v>0</v>
      </c>
      <c r="S309" s="238">
        <v>0</v>
      </c>
      <c r="T309" s="239">
        <f>S309*H309</f>
        <v>0</v>
      </c>
      <c r="U309" s="39"/>
      <c r="V309" s="39"/>
      <c r="W309" s="39"/>
      <c r="X309" s="39"/>
      <c r="Y309" s="39"/>
      <c r="Z309" s="39"/>
      <c r="AA309" s="39"/>
      <c r="AB309" s="39"/>
      <c r="AC309" s="39"/>
      <c r="AD309" s="39"/>
      <c r="AE309" s="39"/>
      <c r="AR309" s="240" t="s">
        <v>357</v>
      </c>
      <c r="AT309" s="240" t="s">
        <v>352</v>
      </c>
      <c r="AU309" s="240" t="s">
        <v>86</v>
      </c>
      <c r="AY309" s="18" t="s">
        <v>350</v>
      </c>
      <c r="BE309" s="241">
        <f>IF(N309="základní",J309,0)</f>
        <v>0</v>
      </c>
      <c r="BF309" s="241">
        <f>IF(N309="snížená",J309,0)</f>
        <v>0</v>
      </c>
      <c r="BG309" s="241">
        <f>IF(N309="zákl. přenesená",J309,0)</f>
        <v>0</v>
      </c>
      <c r="BH309" s="241">
        <f>IF(N309="sníž. přenesená",J309,0)</f>
        <v>0</v>
      </c>
      <c r="BI309" s="241">
        <f>IF(N309="nulová",J309,0)</f>
        <v>0</v>
      </c>
      <c r="BJ309" s="18" t="s">
        <v>84</v>
      </c>
      <c r="BK309" s="241">
        <f>ROUND(I309*H309,2)</f>
        <v>0</v>
      </c>
      <c r="BL309" s="18" t="s">
        <v>357</v>
      </c>
      <c r="BM309" s="240" t="s">
        <v>2003</v>
      </c>
    </row>
    <row r="310" s="2" customFormat="1">
      <c r="A310" s="39"/>
      <c r="B310" s="40"/>
      <c r="C310" s="41"/>
      <c r="D310" s="242" t="s">
        <v>359</v>
      </c>
      <c r="E310" s="41"/>
      <c r="F310" s="243" t="s">
        <v>9323</v>
      </c>
      <c r="G310" s="41"/>
      <c r="H310" s="41"/>
      <c r="I310" s="244"/>
      <c r="J310" s="41"/>
      <c r="K310" s="41"/>
      <c r="L310" s="45"/>
      <c r="M310" s="245"/>
      <c r="N310" s="246"/>
      <c r="O310" s="92"/>
      <c r="P310" s="92"/>
      <c r="Q310" s="92"/>
      <c r="R310" s="92"/>
      <c r="S310" s="92"/>
      <c r="T310" s="93"/>
      <c r="U310" s="39"/>
      <c r="V310" s="39"/>
      <c r="W310" s="39"/>
      <c r="X310" s="39"/>
      <c r="Y310" s="39"/>
      <c r="Z310" s="39"/>
      <c r="AA310" s="39"/>
      <c r="AB310" s="39"/>
      <c r="AC310" s="39"/>
      <c r="AD310" s="39"/>
      <c r="AE310" s="39"/>
      <c r="AT310" s="18" t="s">
        <v>359</v>
      </c>
      <c r="AU310" s="18" t="s">
        <v>86</v>
      </c>
    </row>
    <row r="311" s="13" customFormat="1">
      <c r="A311" s="13"/>
      <c r="B311" s="247"/>
      <c r="C311" s="248"/>
      <c r="D311" s="242" t="s">
        <v>361</v>
      </c>
      <c r="E311" s="249" t="s">
        <v>1</v>
      </c>
      <c r="F311" s="250" t="s">
        <v>9324</v>
      </c>
      <c r="G311" s="248"/>
      <c r="H311" s="251">
        <v>186</v>
      </c>
      <c r="I311" s="252"/>
      <c r="J311" s="248"/>
      <c r="K311" s="248"/>
      <c r="L311" s="253"/>
      <c r="M311" s="254"/>
      <c r="N311" s="255"/>
      <c r="O311" s="255"/>
      <c r="P311" s="255"/>
      <c r="Q311" s="255"/>
      <c r="R311" s="255"/>
      <c r="S311" s="255"/>
      <c r="T311" s="256"/>
      <c r="U311" s="13"/>
      <c r="V311" s="13"/>
      <c r="W311" s="13"/>
      <c r="X311" s="13"/>
      <c r="Y311" s="13"/>
      <c r="Z311" s="13"/>
      <c r="AA311" s="13"/>
      <c r="AB311" s="13"/>
      <c r="AC311" s="13"/>
      <c r="AD311" s="13"/>
      <c r="AE311" s="13"/>
      <c r="AT311" s="257" t="s">
        <v>361</v>
      </c>
      <c r="AU311" s="257" t="s">
        <v>86</v>
      </c>
      <c r="AV311" s="13" t="s">
        <v>86</v>
      </c>
      <c r="AW311" s="13" t="s">
        <v>32</v>
      </c>
      <c r="AX311" s="13" t="s">
        <v>76</v>
      </c>
      <c r="AY311" s="257" t="s">
        <v>350</v>
      </c>
    </row>
    <row r="312" s="14" customFormat="1">
      <c r="A312" s="14"/>
      <c r="B312" s="258"/>
      <c r="C312" s="259"/>
      <c r="D312" s="242" t="s">
        <v>361</v>
      </c>
      <c r="E312" s="260" t="s">
        <v>1</v>
      </c>
      <c r="F312" s="261" t="s">
        <v>364</v>
      </c>
      <c r="G312" s="259"/>
      <c r="H312" s="262">
        <v>186</v>
      </c>
      <c r="I312" s="263"/>
      <c r="J312" s="259"/>
      <c r="K312" s="259"/>
      <c r="L312" s="264"/>
      <c r="M312" s="265"/>
      <c r="N312" s="266"/>
      <c r="O312" s="266"/>
      <c r="P312" s="266"/>
      <c r="Q312" s="266"/>
      <c r="R312" s="266"/>
      <c r="S312" s="266"/>
      <c r="T312" s="267"/>
      <c r="U312" s="14"/>
      <c r="V312" s="14"/>
      <c r="W312" s="14"/>
      <c r="X312" s="14"/>
      <c r="Y312" s="14"/>
      <c r="Z312" s="14"/>
      <c r="AA312" s="14"/>
      <c r="AB312" s="14"/>
      <c r="AC312" s="14"/>
      <c r="AD312" s="14"/>
      <c r="AE312" s="14"/>
      <c r="AT312" s="268" t="s">
        <v>361</v>
      </c>
      <c r="AU312" s="268" t="s">
        <v>86</v>
      </c>
      <c r="AV312" s="14" t="s">
        <v>357</v>
      </c>
      <c r="AW312" s="14" t="s">
        <v>32</v>
      </c>
      <c r="AX312" s="14" t="s">
        <v>84</v>
      </c>
      <c r="AY312" s="268" t="s">
        <v>350</v>
      </c>
    </row>
    <row r="313" s="2" customFormat="1" ht="21.75" customHeight="1">
      <c r="A313" s="39"/>
      <c r="B313" s="40"/>
      <c r="C313" s="229" t="s">
        <v>872</v>
      </c>
      <c r="D313" s="229" t="s">
        <v>352</v>
      </c>
      <c r="E313" s="230" t="s">
        <v>9325</v>
      </c>
      <c r="F313" s="231" t="s">
        <v>9326</v>
      </c>
      <c r="G313" s="232" t="s">
        <v>551</v>
      </c>
      <c r="H313" s="233">
        <v>38</v>
      </c>
      <c r="I313" s="234"/>
      <c r="J313" s="235">
        <f>ROUND(I313*H313,2)</f>
        <v>0</v>
      </c>
      <c r="K313" s="231" t="s">
        <v>385</v>
      </c>
      <c r="L313" s="45"/>
      <c r="M313" s="236" t="s">
        <v>1</v>
      </c>
      <c r="N313" s="237" t="s">
        <v>41</v>
      </c>
      <c r="O313" s="92"/>
      <c r="P313" s="238">
        <f>O313*H313</f>
        <v>0</v>
      </c>
      <c r="Q313" s="238">
        <v>0</v>
      </c>
      <c r="R313" s="238">
        <f>Q313*H313</f>
        <v>0</v>
      </c>
      <c r="S313" s="238">
        <v>0</v>
      </c>
      <c r="T313" s="239">
        <f>S313*H313</f>
        <v>0</v>
      </c>
      <c r="U313" s="39"/>
      <c r="V313" s="39"/>
      <c r="W313" s="39"/>
      <c r="X313" s="39"/>
      <c r="Y313" s="39"/>
      <c r="Z313" s="39"/>
      <c r="AA313" s="39"/>
      <c r="AB313" s="39"/>
      <c r="AC313" s="39"/>
      <c r="AD313" s="39"/>
      <c r="AE313" s="39"/>
      <c r="AR313" s="240" t="s">
        <v>357</v>
      </c>
      <c r="AT313" s="240" t="s">
        <v>352</v>
      </c>
      <c r="AU313" s="240" t="s">
        <v>86</v>
      </c>
      <c r="AY313" s="18" t="s">
        <v>350</v>
      </c>
      <c r="BE313" s="241">
        <f>IF(N313="základní",J313,0)</f>
        <v>0</v>
      </c>
      <c r="BF313" s="241">
        <f>IF(N313="snížená",J313,0)</f>
        <v>0</v>
      </c>
      <c r="BG313" s="241">
        <f>IF(N313="zákl. přenesená",J313,0)</f>
        <v>0</v>
      </c>
      <c r="BH313" s="241">
        <f>IF(N313="sníž. přenesená",J313,0)</f>
        <v>0</v>
      </c>
      <c r="BI313" s="241">
        <f>IF(N313="nulová",J313,0)</f>
        <v>0</v>
      </c>
      <c r="BJ313" s="18" t="s">
        <v>84</v>
      </c>
      <c r="BK313" s="241">
        <f>ROUND(I313*H313,2)</f>
        <v>0</v>
      </c>
      <c r="BL313" s="18" t="s">
        <v>357</v>
      </c>
      <c r="BM313" s="240" t="s">
        <v>2015</v>
      </c>
    </row>
    <row r="314" s="2" customFormat="1">
      <c r="A314" s="39"/>
      <c r="B314" s="40"/>
      <c r="C314" s="41"/>
      <c r="D314" s="242" t="s">
        <v>359</v>
      </c>
      <c r="E314" s="41"/>
      <c r="F314" s="243" t="s">
        <v>9326</v>
      </c>
      <c r="G314" s="41"/>
      <c r="H314" s="41"/>
      <c r="I314" s="244"/>
      <c r="J314" s="41"/>
      <c r="K314" s="41"/>
      <c r="L314" s="45"/>
      <c r="M314" s="245"/>
      <c r="N314" s="246"/>
      <c r="O314" s="92"/>
      <c r="P314" s="92"/>
      <c r="Q314" s="92"/>
      <c r="R314" s="92"/>
      <c r="S314" s="92"/>
      <c r="T314" s="93"/>
      <c r="U314" s="39"/>
      <c r="V314" s="39"/>
      <c r="W314" s="39"/>
      <c r="X314" s="39"/>
      <c r="Y314" s="39"/>
      <c r="Z314" s="39"/>
      <c r="AA314" s="39"/>
      <c r="AB314" s="39"/>
      <c r="AC314" s="39"/>
      <c r="AD314" s="39"/>
      <c r="AE314" s="39"/>
      <c r="AT314" s="18" t="s">
        <v>359</v>
      </c>
      <c r="AU314" s="18" t="s">
        <v>86</v>
      </c>
    </row>
    <row r="315" s="13" customFormat="1">
      <c r="A315" s="13"/>
      <c r="B315" s="247"/>
      <c r="C315" s="248"/>
      <c r="D315" s="242" t="s">
        <v>361</v>
      </c>
      <c r="E315" s="249" t="s">
        <v>1</v>
      </c>
      <c r="F315" s="250" t="s">
        <v>9327</v>
      </c>
      <c r="G315" s="248"/>
      <c r="H315" s="251">
        <v>38</v>
      </c>
      <c r="I315" s="252"/>
      <c r="J315" s="248"/>
      <c r="K315" s="248"/>
      <c r="L315" s="253"/>
      <c r="M315" s="254"/>
      <c r="N315" s="255"/>
      <c r="O315" s="255"/>
      <c r="P315" s="255"/>
      <c r="Q315" s="255"/>
      <c r="R315" s="255"/>
      <c r="S315" s="255"/>
      <c r="T315" s="256"/>
      <c r="U315" s="13"/>
      <c r="V315" s="13"/>
      <c r="W315" s="13"/>
      <c r="X315" s="13"/>
      <c r="Y315" s="13"/>
      <c r="Z315" s="13"/>
      <c r="AA315" s="13"/>
      <c r="AB315" s="13"/>
      <c r="AC315" s="13"/>
      <c r="AD315" s="13"/>
      <c r="AE315" s="13"/>
      <c r="AT315" s="257" t="s">
        <v>361</v>
      </c>
      <c r="AU315" s="257" t="s">
        <v>86</v>
      </c>
      <c r="AV315" s="13" t="s">
        <v>86</v>
      </c>
      <c r="AW315" s="13" t="s">
        <v>32</v>
      </c>
      <c r="AX315" s="13" t="s">
        <v>76</v>
      </c>
      <c r="AY315" s="257" t="s">
        <v>350</v>
      </c>
    </row>
    <row r="316" s="14" customFormat="1">
      <c r="A316" s="14"/>
      <c r="B316" s="258"/>
      <c r="C316" s="259"/>
      <c r="D316" s="242" t="s">
        <v>361</v>
      </c>
      <c r="E316" s="260" t="s">
        <v>1</v>
      </c>
      <c r="F316" s="261" t="s">
        <v>364</v>
      </c>
      <c r="G316" s="259"/>
      <c r="H316" s="262">
        <v>38</v>
      </c>
      <c r="I316" s="263"/>
      <c r="J316" s="259"/>
      <c r="K316" s="259"/>
      <c r="L316" s="264"/>
      <c r="M316" s="265"/>
      <c r="N316" s="266"/>
      <c r="O316" s="266"/>
      <c r="P316" s="266"/>
      <c r="Q316" s="266"/>
      <c r="R316" s="266"/>
      <c r="S316" s="266"/>
      <c r="T316" s="267"/>
      <c r="U316" s="14"/>
      <c r="V316" s="14"/>
      <c r="W316" s="14"/>
      <c r="X316" s="14"/>
      <c r="Y316" s="14"/>
      <c r="Z316" s="14"/>
      <c r="AA316" s="14"/>
      <c r="AB316" s="14"/>
      <c r="AC316" s="14"/>
      <c r="AD316" s="14"/>
      <c r="AE316" s="14"/>
      <c r="AT316" s="268" t="s">
        <v>361</v>
      </c>
      <c r="AU316" s="268" t="s">
        <v>86</v>
      </c>
      <c r="AV316" s="14" t="s">
        <v>357</v>
      </c>
      <c r="AW316" s="14" t="s">
        <v>32</v>
      </c>
      <c r="AX316" s="14" t="s">
        <v>84</v>
      </c>
      <c r="AY316" s="268" t="s">
        <v>350</v>
      </c>
    </row>
    <row r="317" s="2" customFormat="1" ht="24.15" customHeight="1">
      <c r="A317" s="39"/>
      <c r="B317" s="40"/>
      <c r="C317" s="229" t="s">
        <v>877</v>
      </c>
      <c r="D317" s="229" t="s">
        <v>352</v>
      </c>
      <c r="E317" s="230" t="s">
        <v>9193</v>
      </c>
      <c r="F317" s="231" t="s">
        <v>9194</v>
      </c>
      <c r="G317" s="232" t="s">
        <v>497</v>
      </c>
      <c r="H317" s="233">
        <v>3</v>
      </c>
      <c r="I317" s="234"/>
      <c r="J317" s="235">
        <f>ROUND(I317*H317,2)</f>
        <v>0</v>
      </c>
      <c r="K317" s="231" t="s">
        <v>385</v>
      </c>
      <c r="L317" s="45"/>
      <c r="M317" s="236" t="s">
        <v>1</v>
      </c>
      <c r="N317" s="237" t="s">
        <v>41</v>
      </c>
      <c r="O317" s="92"/>
      <c r="P317" s="238">
        <f>O317*H317</f>
        <v>0</v>
      </c>
      <c r="Q317" s="238">
        <v>0</v>
      </c>
      <c r="R317" s="238">
        <f>Q317*H317</f>
        <v>0</v>
      </c>
      <c r="S317" s="238">
        <v>0</v>
      </c>
      <c r="T317" s="239">
        <f>S317*H317</f>
        <v>0</v>
      </c>
      <c r="U317" s="39"/>
      <c r="V317" s="39"/>
      <c r="W317" s="39"/>
      <c r="X317" s="39"/>
      <c r="Y317" s="39"/>
      <c r="Z317" s="39"/>
      <c r="AA317" s="39"/>
      <c r="AB317" s="39"/>
      <c r="AC317" s="39"/>
      <c r="AD317" s="39"/>
      <c r="AE317" s="39"/>
      <c r="AR317" s="240" t="s">
        <v>357</v>
      </c>
      <c r="AT317" s="240" t="s">
        <v>352</v>
      </c>
      <c r="AU317" s="240" t="s">
        <v>86</v>
      </c>
      <c r="AY317" s="18" t="s">
        <v>350</v>
      </c>
      <c r="BE317" s="241">
        <f>IF(N317="základní",J317,0)</f>
        <v>0</v>
      </c>
      <c r="BF317" s="241">
        <f>IF(N317="snížená",J317,0)</f>
        <v>0</v>
      </c>
      <c r="BG317" s="241">
        <f>IF(N317="zákl. přenesená",J317,0)</f>
        <v>0</v>
      </c>
      <c r="BH317" s="241">
        <f>IF(N317="sníž. přenesená",J317,0)</f>
        <v>0</v>
      </c>
      <c r="BI317" s="241">
        <f>IF(N317="nulová",J317,0)</f>
        <v>0</v>
      </c>
      <c r="BJ317" s="18" t="s">
        <v>84</v>
      </c>
      <c r="BK317" s="241">
        <f>ROUND(I317*H317,2)</f>
        <v>0</v>
      </c>
      <c r="BL317" s="18" t="s">
        <v>357</v>
      </c>
      <c r="BM317" s="240" t="s">
        <v>2024</v>
      </c>
    </row>
    <row r="318" s="2" customFormat="1">
      <c r="A318" s="39"/>
      <c r="B318" s="40"/>
      <c r="C318" s="41"/>
      <c r="D318" s="242" t="s">
        <v>359</v>
      </c>
      <c r="E318" s="41"/>
      <c r="F318" s="243" t="s">
        <v>9194</v>
      </c>
      <c r="G318" s="41"/>
      <c r="H318" s="41"/>
      <c r="I318" s="244"/>
      <c r="J318" s="41"/>
      <c r="K318" s="41"/>
      <c r="L318" s="45"/>
      <c r="M318" s="245"/>
      <c r="N318" s="246"/>
      <c r="O318" s="92"/>
      <c r="P318" s="92"/>
      <c r="Q318" s="92"/>
      <c r="R318" s="92"/>
      <c r="S318" s="92"/>
      <c r="T318" s="93"/>
      <c r="U318" s="39"/>
      <c r="V318" s="39"/>
      <c r="W318" s="39"/>
      <c r="X318" s="39"/>
      <c r="Y318" s="39"/>
      <c r="Z318" s="39"/>
      <c r="AA318" s="39"/>
      <c r="AB318" s="39"/>
      <c r="AC318" s="39"/>
      <c r="AD318" s="39"/>
      <c r="AE318" s="39"/>
      <c r="AT318" s="18" t="s">
        <v>359</v>
      </c>
      <c r="AU318" s="18" t="s">
        <v>86</v>
      </c>
    </row>
    <row r="319" s="2" customFormat="1" ht="44.25" customHeight="1">
      <c r="A319" s="39"/>
      <c r="B319" s="40"/>
      <c r="C319" s="229" t="s">
        <v>882</v>
      </c>
      <c r="D319" s="229" t="s">
        <v>352</v>
      </c>
      <c r="E319" s="230" t="s">
        <v>9328</v>
      </c>
      <c r="F319" s="231" t="s">
        <v>9329</v>
      </c>
      <c r="G319" s="232" t="s">
        <v>497</v>
      </c>
      <c r="H319" s="233">
        <v>4</v>
      </c>
      <c r="I319" s="234"/>
      <c r="J319" s="235">
        <f>ROUND(I319*H319,2)</f>
        <v>0</v>
      </c>
      <c r="K319" s="231" t="s">
        <v>385</v>
      </c>
      <c r="L319" s="45"/>
      <c r="M319" s="236" t="s">
        <v>1</v>
      </c>
      <c r="N319" s="237" t="s">
        <v>41</v>
      </c>
      <c r="O319" s="92"/>
      <c r="P319" s="238">
        <f>O319*H319</f>
        <v>0</v>
      </c>
      <c r="Q319" s="238">
        <v>0</v>
      </c>
      <c r="R319" s="238">
        <f>Q319*H319</f>
        <v>0</v>
      </c>
      <c r="S319" s="238">
        <v>0</v>
      </c>
      <c r="T319" s="239">
        <f>S319*H319</f>
        <v>0</v>
      </c>
      <c r="U319" s="39"/>
      <c r="V319" s="39"/>
      <c r="W319" s="39"/>
      <c r="X319" s="39"/>
      <c r="Y319" s="39"/>
      <c r="Z319" s="39"/>
      <c r="AA319" s="39"/>
      <c r="AB319" s="39"/>
      <c r="AC319" s="39"/>
      <c r="AD319" s="39"/>
      <c r="AE319" s="39"/>
      <c r="AR319" s="240" t="s">
        <v>357</v>
      </c>
      <c r="AT319" s="240" t="s">
        <v>352</v>
      </c>
      <c r="AU319" s="240" t="s">
        <v>86</v>
      </c>
      <c r="AY319" s="18" t="s">
        <v>350</v>
      </c>
      <c r="BE319" s="241">
        <f>IF(N319="základní",J319,0)</f>
        <v>0</v>
      </c>
      <c r="BF319" s="241">
        <f>IF(N319="snížená",J319,0)</f>
        <v>0</v>
      </c>
      <c r="BG319" s="241">
        <f>IF(N319="zákl. přenesená",J319,0)</f>
        <v>0</v>
      </c>
      <c r="BH319" s="241">
        <f>IF(N319="sníž. přenesená",J319,0)</f>
        <v>0</v>
      </c>
      <c r="BI319" s="241">
        <f>IF(N319="nulová",J319,0)</f>
        <v>0</v>
      </c>
      <c r="BJ319" s="18" t="s">
        <v>84</v>
      </c>
      <c r="BK319" s="241">
        <f>ROUND(I319*H319,2)</f>
        <v>0</v>
      </c>
      <c r="BL319" s="18" t="s">
        <v>357</v>
      </c>
      <c r="BM319" s="240" t="s">
        <v>2035</v>
      </c>
    </row>
    <row r="320" s="2" customFormat="1">
      <c r="A320" s="39"/>
      <c r="B320" s="40"/>
      <c r="C320" s="41"/>
      <c r="D320" s="242" t="s">
        <v>359</v>
      </c>
      <c r="E320" s="41"/>
      <c r="F320" s="243" t="s">
        <v>9329</v>
      </c>
      <c r="G320" s="41"/>
      <c r="H320" s="41"/>
      <c r="I320" s="244"/>
      <c r="J320" s="41"/>
      <c r="K320" s="41"/>
      <c r="L320" s="45"/>
      <c r="M320" s="245"/>
      <c r="N320" s="246"/>
      <c r="O320" s="92"/>
      <c r="P320" s="92"/>
      <c r="Q320" s="92"/>
      <c r="R320" s="92"/>
      <c r="S320" s="92"/>
      <c r="T320" s="93"/>
      <c r="U320" s="39"/>
      <c r="V320" s="39"/>
      <c r="W320" s="39"/>
      <c r="X320" s="39"/>
      <c r="Y320" s="39"/>
      <c r="Z320" s="39"/>
      <c r="AA320" s="39"/>
      <c r="AB320" s="39"/>
      <c r="AC320" s="39"/>
      <c r="AD320" s="39"/>
      <c r="AE320" s="39"/>
      <c r="AT320" s="18" t="s">
        <v>359</v>
      </c>
      <c r="AU320" s="18" t="s">
        <v>86</v>
      </c>
    </row>
    <row r="321" s="15" customFormat="1">
      <c r="A321" s="15"/>
      <c r="B321" s="269"/>
      <c r="C321" s="270"/>
      <c r="D321" s="242" t="s">
        <v>361</v>
      </c>
      <c r="E321" s="271" t="s">
        <v>1</v>
      </c>
      <c r="F321" s="272" t="s">
        <v>9129</v>
      </c>
      <c r="G321" s="270"/>
      <c r="H321" s="271" t="s">
        <v>1</v>
      </c>
      <c r="I321" s="273"/>
      <c r="J321" s="270"/>
      <c r="K321" s="270"/>
      <c r="L321" s="274"/>
      <c r="M321" s="275"/>
      <c r="N321" s="276"/>
      <c r="O321" s="276"/>
      <c r="P321" s="276"/>
      <c r="Q321" s="276"/>
      <c r="R321" s="276"/>
      <c r="S321" s="276"/>
      <c r="T321" s="277"/>
      <c r="U321" s="15"/>
      <c r="V321" s="15"/>
      <c r="W321" s="15"/>
      <c r="X321" s="15"/>
      <c r="Y321" s="15"/>
      <c r="Z321" s="15"/>
      <c r="AA321" s="15"/>
      <c r="AB321" s="15"/>
      <c r="AC321" s="15"/>
      <c r="AD321" s="15"/>
      <c r="AE321" s="15"/>
      <c r="AT321" s="278" t="s">
        <v>361</v>
      </c>
      <c r="AU321" s="278" t="s">
        <v>86</v>
      </c>
      <c r="AV321" s="15" t="s">
        <v>84</v>
      </c>
      <c r="AW321" s="15" t="s">
        <v>32</v>
      </c>
      <c r="AX321" s="15" t="s">
        <v>76</v>
      </c>
      <c r="AY321" s="278" t="s">
        <v>350</v>
      </c>
    </row>
    <row r="322" s="13" customFormat="1">
      <c r="A322" s="13"/>
      <c r="B322" s="247"/>
      <c r="C322" s="248"/>
      <c r="D322" s="242" t="s">
        <v>361</v>
      </c>
      <c r="E322" s="249" t="s">
        <v>1</v>
      </c>
      <c r="F322" s="250" t="s">
        <v>9330</v>
      </c>
      <c r="G322" s="248"/>
      <c r="H322" s="251">
        <v>4</v>
      </c>
      <c r="I322" s="252"/>
      <c r="J322" s="248"/>
      <c r="K322" s="248"/>
      <c r="L322" s="253"/>
      <c r="M322" s="254"/>
      <c r="N322" s="255"/>
      <c r="O322" s="255"/>
      <c r="P322" s="255"/>
      <c r="Q322" s="255"/>
      <c r="R322" s="255"/>
      <c r="S322" s="255"/>
      <c r="T322" s="256"/>
      <c r="U322" s="13"/>
      <c r="V322" s="13"/>
      <c r="W322" s="13"/>
      <c r="X322" s="13"/>
      <c r="Y322" s="13"/>
      <c r="Z322" s="13"/>
      <c r="AA322" s="13"/>
      <c r="AB322" s="13"/>
      <c r="AC322" s="13"/>
      <c r="AD322" s="13"/>
      <c r="AE322" s="13"/>
      <c r="AT322" s="257" t="s">
        <v>361</v>
      </c>
      <c r="AU322" s="257" t="s">
        <v>86</v>
      </c>
      <c r="AV322" s="13" t="s">
        <v>86</v>
      </c>
      <c r="AW322" s="13" t="s">
        <v>32</v>
      </c>
      <c r="AX322" s="13" t="s">
        <v>76</v>
      </c>
      <c r="AY322" s="257" t="s">
        <v>350</v>
      </c>
    </row>
    <row r="323" s="14" customFormat="1">
      <c r="A323" s="14"/>
      <c r="B323" s="258"/>
      <c r="C323" s="259"/>
      <c r="D323" s="242" t="s">
        <v>361</v>
      </c>
      <c r="E323" s="260" t="s">
        <v>1</v>
      </c>
      <c r="F323" s="261" t="s">
        <v>364</v>
      </c>
      <c r="G323" s="259"/>
      <c r="H323" s="262">
        <v>4</v>
      </c>
      <c r="I323" s="263"/>
      <c r="J323" s="259"/>
      <c r="K323" s="259"/>
      <c r="L323" s="264"/>
      <c r="M323" s="265"/>
      <c r="N323" s="266"/>
      <c r="O323" s="266"/>
      <c r="P323" s="266"/>
      <c r="Q323" s="266"/>
      <c r="R323" s="266"/>
      <c r="S323" s="266"/>
      <c r="T323" s="267"/>
      <c r="U323" s="14"/>
      <c r="V323" s="14"/>
      <c r="W323" s="14"/>
      <c r="X323" s="14"/>
      <c r="Y323" s="14"/>
      <c r="Z323" s="14"/>
      <c r="AA323" s="14"/>
      <c r="AB323" s="14"/>
      <c r="AC323" s="14"/>
      <c r="AD323" s="14"/>
      <c r="AE323" s="14"/>
      <c r="AT323" s="268" t="s">
        <v>361</v>
      </c>
      <c r="AU323" s="268" t="s">
        <v>86</v>
      </c>
      <c r="AV323" s="14" t="s">
        <v>357</v>
      </c>
      <c r="AW323" s="14" t="s">
        <v>32</v>
      </c>
      <c r="AX323" s="14" t="s">
        <v>84</v>
      </c>
      <c r="AY323" s="268" t="s">
        <v>350</v>
      </c>
    </row>
    <row r="324" s="2" customFormat="1" ht="44.25" customHeight="1">
      <c r="A324" s="39"/>
      <c r="B324" s="40"/>
      <c r="C324" s="229" t="s">
        <v>888</v>
      </c>
      <c r="D324" s="229" t="s">
        <v>352</v>
      </c>
      <c r="E324" s="230" t="s">
        <v>9331</v>
      </c>
      <c r="F324" s="231" t="s">
        <v>9332</v>
      </c>
      <c r="G324" s="232" t="s">
        <v>497</v>
      </c>
      <c r="H324" s="233">
        <v>2</v>
      </c>
      <c r="I324" s="234"/>
      <c r="J324" s="235">
        <f>ROUND(I324*H324,2)</f>
        <v>0</v>
      </c>
      <c r="K324" s="231" t="s">
        <v>385</v>
      </c>
      <c r="L324" s="45"/>
      <c r="M324" s="236" t="s">
        <v>1</v>
      </c>
      <c r="N324" s="237" t="s">
        <v>41</v>
      </c>
      <c r="O324" s="92"/>
      <c r="P324" s="238">
        <f>O324*H324</f>
        <v>0</v>
      </c>
      <c r="Q324" s="238">
        <v>0</v>
      </c>
      <c r="R324" s="238">
        <f>Q324*H324</f>
        <v>0</v>
      </c>
      <c r="S324" s="238">
        <v>0</v>
      </c>
      <c r="T324" s="239">
        <f>S324*H324</f>
        <v>0</v>
      </c>
      <c r="U324" s="39"/>
      <c r="V324" s="39"/>
      <c r="W324" s="39"/>
      <c r="X324" s="39"/>
      <c r="Y324" s="39"/>
      <c r="Z324" s="39"/>
      <c r="AA324" s="39"/>
      <c r="AB324" s="39"/>
      <c r="AC324" s="39"/>
      <c r="AD324" s="39"/>
      <c r="AE324" s="39"/>
      <c r="AR324" s="240" t="s">
        <v>357</v>
      </c>
      <c r="AT324" s="240" t="s">
        <v>352</v>
      </c>
      <c r="AU324" s="240" t="s">
        <v>86</v>
      </c>
      <c r="AY324" s="18" t="s">
        <v>350</v>
      </c>
      <c r="BE324" s="241">
        <f>IF(N324="základní",J324,0)</f>
        <v>0</v>
      </c>
      <c r="BF324" s="241">
        <f>IF(N324="snížená",J324,0)</f>
        <v>0</v>
      </c>
      <c r="BG324" s="241">
        <f>IF(N324="zákl. přenesená",J324,0)</f>
        <v>0</v>
      </c>
      <c r="BH324" s="241">
        <f>IF(N324="sníž. přenesená",J324,0)</f>
        <v>0</v>
      </c>
      <c r="BI324" s="241">
        <f>IF(N324="nulová",J324,0)</f>
        <v>0</v>
      </c>
      <c r="BJ324" s="18" t="s">
        <v>84</v>
      </c>
      <c r="BK324" s="241">
        <f>ROUND(I324*H324,2)</f>
        <v>0</v>
      </c>
      <c r="BL324" s="18" t="s">
        <v>357</v>
      </c>
      <c r="BM324" s="240" t="s">
        <v>2048</v>
      </c>
    </row>
    <row r="325" s="2" customFormat="1">
      <c r="A325" s="39"/>
      <c r="B325" s="40"/>
      <c r="C325" s="41"/>
      <c r="D325" s="242" t="s">
        <v>359</v>
      </c>
      <c r="E325" s="41"/>
      <c r="F325" s="243" t="s">
        <v>9332</v>
      </c>
      <c r="G325" s="41"/>
      <c r="H325" s="41"/>
      <c r="I325" s="244"/>
      <c r="J325" s="41"/>
      <c r="K325" s="41"/>
      <c r="L325" s="45"/>
      <c r="M325" s="245"/>
      <c r="N325" s="246"/>
      <c r="O325" s="92"/>
      <c r="P325" s="92"/>
      <c r="Q325" s="92"/>
      <c r="R325" s="92"/>
      <c r="S325" s="92"/>
      <c r="T325" s="93"/>
      <c r="U325" s="39"/>
      <c r="V325" s="39"/>
      <c r="W325" s="39"/>
      <c r="X325" s="39"/>
      <c r="Y325" s="39"/>
      <c r="Z325" s="39"/>
      <c r="AA325" s="39"/>
      <c r="AB325" s="39"/>
      <c r="AC325" s="39"/>
      <c r="AD325" s="39"/>
      <c r="AE325" s="39"/>
      <c r="AT325" s="18" t="s">
        <v>359</v>
      </c>
      <c r="AU325" s="18" t="s">
        <v>86</v>
      </c>
    </row>
    <row r="326" s="15" customFormat="1">
      <c r="A326" s="15"/>
      <c r="B326" s="269"/>
      <c r="C326" s="270"/>
      <c r="D326" s="242" t="s">
        <v>361</v>
      </c>
      <c r="E326" s="271" t="s">
        <v>1</v>
      </c>
      <c r="F326" s="272" t="s">
        <v>9129</v>
      </c>
      <c r="G326" s="270"/>
      <c r="H326" s="271" t="s">
        <v>1</v>
      </c>
      <c r="I326" s="273"/>
      <c r="J326" s="270"/>
      <c r="K326" s="270"/>
      <c r="L326" s="274"/>
      <c r="M326" s="275"/>
      <c r="N326" s="276"/>
      <c r="O326" s="276"/>
      <c r="P326" s="276"/>
      <c r="Q326" s="276"/>
      <c r="R326" s="276"/>
      <c r="S326" s="276"/>
      <c r="T326" s="277"/>
      <c r="U326" s="15"/>
      <c r="V326" s="15"/>
      <c r="W326" s="15"/>
      <c r="X326" s="15"/>
      <c r="Y326" s="15"/>
      <c r="Z326" s="15"/>
      <c r="AA326" s="15"/>
      <c r="AB326" s="15"/>
      <c r="AC326" s="15"/>
      <c r="AD326" s="15"/>
      <c r="AE326" s="15"/>
      <c r="AT326" s="278" t="s">
        <v>361</v>
      </c>
      <c r="AU326" s="278" t="s">
        <v>86</v>
      </c>
      <c r="AV326" s="15" t="s">
        <v>84</v>
      </c>
      <c r="AW326" s="15" t="s">
        <v>32</v>
      </c>
      <c r="AX326" s="15" t="s">
        <v>76</v>
      </c>
      <c r="AY326" s="278" t="s">
        <v>350</v>
      </c>
    </row>
    <row r="327" s="13" customFormat="1">
      <c r="A327" s="13"/>
      <c r="B327" s="247"/>
      <c r="C327" s="248"/>
      <c r="D327" s="242" t="s">
        <v>361</v>
      </c>
      <c r="E327" s="249" t="s">
        <v>1</v>
      </c>
      <c r="F327" s="250" t="s">
        <v>86</v>
      </c>
      <c r="G327" s="248"/>
      <c r="H327" s="251">
        <v>2</v>
      </c>
      <c r="I327" s="252"/>
      <c r="J327" s="248"/>
      <c r="K327" s="248"/>
      <c r="L327" s="253"/>
      <c r="M327" s="254"/>
      <c r="N327" s="255"/>
      <c r="O327" s="255"/>
      <c r="P327" s="255"/>
      <c r="Q327" s="255"/>
      <c r="R327" s="255"/>
      <c r="S327" s="255"/>
      <c r="T327" s="256"/>
      <c r="U327" s="13"/>
      <c r="V327" s="13"/>
      <c r="W327" s="13"/>
      <c r="X327" s="13"/>
      <c r="Y327" s="13"/>
      <c r="Z327" s="13"/>
      <c r="AA327" s="13"/>
      <c r="AB327" s="13"/>
      <c r="AC327" s="13"/>
      <c r="AD327" s="13"/>
      <c r="AE327" s="13"/>
      <c r="AT327" s="257" t="s">
        <v>361</v>
      </c>
      <c r="AU327" s="257" t="s">
        <v>86</v>
      </c>
      <c r="AV327" s="13" t="s">
        <v>86</v>
      </c>
      <c r="AW327" s="13" t="s">
        <v>32</v>
      </c>
      <c r="AX327" s="13" t="s">
        <v>76</v>
      </c>
      <c r="AY327" s="257" t="s">
        <v>350</v>
      </c>
    </row>
    <row r="328" s="14" customFormat="1">
      <c r="A328" s="14"/>
      <c r="B328" s="258"/>
      <c r="C328" s="259"/>
      <c r="D328" s="242" t="s">
        <v>361</v>
      </c>
      <c r="E328" s="260" t="s">
        <v>1</v>
      </c>
      <c r="F328" s="261" t="s">
        <v>364</v>
      </c>
      <c r="G328" s="259"/>
      <c r="H328" s="262">
        <v>2</v>
      </c>
      <c r="I328" s="263"/>
      <c r="J328" s="259"/>
      <c r="K328" s="259"/>
      <c r="L328" s="264"/>
      <c r="M328" s="265"/>
      <c r="N328" s="266"/>
      <c r="O328" s="266"/>
      <c r="P328" s="266"/>
      <c r="Q328" s="266"/>
      <c r="R328" s="266"/>
      <c r="S328" s="266"/>
      <c r="T328" s="267"/>
      <c r="U328" s="14"/>
      <c r="V328" s="14"/>
      <c r="W328" s="14"/>
      <c r="X328" s="14"/>
      <c r="Y328" s="14"/>
      <c r="Z328" s="14"/>
      <c r="AA328" s="14"/>
      <c r="AB328" s="14"/>
      <c r="AC328" s="14"/>
      <c r="AD328" s="14"/>
      <c r="AE328" s="14"/>
      <c r="AT328" s="268" t="s">
        <v>361</v>
      </c>
      <c r="AU328" s="268" t="s">
        <v>86</v>
      </c>
      <c r="AV328" s="14" t="s">
        <v>357</v>
      </c>
      <c r="AW328" s="14" t="s">
        <v>32</v>
      </c>
      <c r="AX328" s="14" t="s">
        <v>84</v>
      </c>
      <c r="AY328" s="268" t="s">
        <v>350</v>
      </c>
    </row>
    <row r="329" s="2" customFormat="1" ht="44.25" customHeight="1">
      <c r="A329" s="39"/>
      <c r="B329" s="40"/>
      <c r="C329" s="229" t="s">
        <v>894</v>
      </c>
      <c r="D329" s="229" t="s">
        <v>352</v>
      </c>
      <c r="E329" s="230" t="s">
        <v>9333</v>
      </c>
      <c r="F329" s="231" t="s">
        <v>9334</v>
      </c>
      <c r="G329" s="232" t="s">
        <v>497</v>
      </c>
      <c r="H329" s="233">
        <v>2</v>
      </c>
      <c r="I329" s="234"/>
      <c r="J329" s="235">
        <f>ROUND(I329*H329,2)</f>
        <v>0</v>
      </c>
      <c r="K329" s="231" t="s">
        <v>385</v>
      </c>
      <c r="L329" s="45"/>
      <c r="M329" s="236" t="s">
        <v>1</v>
      </c>
      <c r="N329" s="237" t="s">
        <v>41</v>
      </c>
      <c r="O329" s="92"/>
      <c r="P329" s="238">
        <f>O329*H329</f>
        <v>0</v>
      </c>
      <c r="Q329" s="238">
        <v>0</v>
      </c>
      <c r="R329" s="238">
        <f>Q329*H329</f>
        <v>0</v>
      </c>
      <c r="S329" s="238">
        <v>0</v>
      </c>
      <c r="T329" s="239">
        <f>S329*H329</f>
        <v>0</v>
      </c>
      <c r="U329" s="39"/>
      <c r="V329" s="39"/>
      <c r="W329" s="39"/>
      <c r="X329" s="39"/>
      <c r="Y329" s="39"/>
      <c r="Z329" s="39"/>
      <c r="AA329" s="39"/>
      <c r="AB329" s="39"/>
      <c r="AC329" s="39"/>
      <c r="AD329" s="39"/>
      <c r="AE329" s="39"/>
      <c r="AR329" s="240" t="s">
        <v>357</v>
      </c>
      <c r="AT329" s="240" t="s">
        <v>352</v>
      </c>
      <c r="AU329" s="240" t="s">
        <v>86</v>
      </c>
      <c r="AY329" s="18" t="s">
        <v>350</v>
      </c>
      <c r="BE329" s="241">
        <f>IF(N329="základní",J329,0)</f>
        <v>0</v>
      </c>
      <c r="BF329" s="241">
        <f>IF(N329="snížená",J329,0)</f>
        <v>0</v>
      </c>
      <c r="BG329" s="241">
        <f>IF(N329="zákl. přenesená",J329,0)</f>
        <v>0</v>
      </c>
      <c r="BH329" s="241">
        <f>IF(N329="sníž. přenesená",J329,0)</f>
        <v>0</v>
      </c>
      <c r="BI329" s="241">
        <f>IF(N329="nulová",J329,0)</f>
        <v>0</v>
      </c>
      <c r="BJ329" s="18" t="s">
        <v>84</v>
      </c>
      <c r="BK329" s="241">
        <f>ROUND(I329*H329,2)</f>
        <v>0</v>
      </c>
      <c r="BL329" s="18" t="s">
        <v>357</v>
      </c>
      <c r="BM329" s="240" t="s">
        <v>2060</v>
      </c>
    </row>
    <row r="330" s="2" customFormat="1">
      <c r="A330" s="39"/>
      <c r="B330" s="40"/>
      <c r="C330" s="41"/>
      <c r="D330" s="242" t="s">
        <v>359</v>
      </c>
      <c r="E330" s="41"/>
      <c r="F330" s="243" t="s">
        <v>9334</v>
      </c>
      <c r="G330" s="41"/>
      <c r="H330" s="41"/>
      <c r="I330" s="244"/>
      <c r="J330" s="41"/>
      <c r="K330" s="41"/>
      <c r="L330" s="45"/>
      <c r="M330" s="245"/>
      <c r="N330" s="246"/>
      <c r="O330" s="92"/>
      <c r="P330" s="92"/>
      <c r="Q330" s="92"/>
      <c r="R330" s="92"/>
      <c r="S330" s="92"/>
      <c r="T330" s="93"/>
      <c r="U330" s="39"/>
      <c r="V330" s="39"/>
      <c r="W330" s="39"/>
      <c r="X330" s="39"/>
      <c r="Y330" s="39"/>
      <c r="Z330" s="39"/>
      <c r="AA330" s="39"/>
      <c r="AB330" s="39"/>
      <c r="AC330" s="39"/>
      <c r="AD330" s="39"/>
      <c r="AE330" s="39"/>
      <c r="AT330" s="18" t="s">
        <v>359</v>
      </c>
      <c r="AU330" s="18" t="s">
        <v>86</v>
      </c>
    </row>
    <row r="331" s="15" customFormat="1">
      <c r="A331" s="15"/>
      <c r="B331" s="269"/>
      <c r="C331" s="270"/>
      <c r="D331" s="242" t="s">
        <v>361</v>
      </c>
      <c r="E331" s="271" t="s">
        <v>1</v>
      </c>
      <c r="F331" s="272" t="s">
        <v>9129</v>
      </c>
      <c r="G331" s="270"/>
      <c r="H331" s="271" t="s">
        <v>1</v>
      </c>
      <c r="I331" s="273"/>
      <c r="J331" s="270"/>
      <c r="K331" s="270"/>
      <c r="L331" s="274"/>
      <c r="M331" s="275"/>
      <c r="N331" s="276"/>
      <c r="O331" s="276"/>
      <c r="P331" s="276"/>
      <c r="Q331" s="276"/>
      <c r="R331" s="276"/>
      <c r="S331" s="276"/>
      <c r="T331" s="277"/>
      <c r="U331" s="15"/>
      <c r="V331" s="15"/>
      <c r="W331" s="15"/>
      <c r="X331" s="15"/>
      <c r="Y331" s="15"/>
      <c r="Z331" s="15"/>
      <c r="AA331" s="15"/>
      <c r="AB331" s="15"/>
      <c r="AC331" s="15"/>
      <c r="AD331" s="15"/>
      <c r="AE331" s="15"/>
      <c r="AT331" s="278" t="s">
        <v>361</v>
      </c>
      <c r="AU331" s="278" t="s">
        <v>86</v>
      </c>
      <c r="AV331" s="15" t="s">
        <v>84</v>
      </c>
      <c r="AW331" s="15" t="s">
        <v>32</v>
      </c>
      <c r="AX331" s="15" t="s">
        <v>76</v>
      </c>
      <c r="AY331" s="278" t="s">
        <v>350</v>
      </c>
    </row>
    <row r="332" s="13" customFormat="1">
      <c r="A332" s="13"/>
      <c r="B332" s="247"/>
      <c r="C332" s="248"/>
      <c r="D332" s="242" t="s">
        <v>361</v>
      </c>
      <c r="E332" s="249" t="s">
        <v>1</v>
      </c>
      <c r="F332" s="250" t="s">
        <v>86</v>
      </c>
      <c r="G332" s="248"/>
      <c r="H332" s="251">
        <v>2</v>
      </c>
      <c r="I332" s="252"/>
      <c r="J332" s="248"/>
      <c r="K332" s="248"/>
      <c r="L332" s="253"/>
      <c r="M332" s="254"/>
      <c r="N332" s="255"/>
      <c r="O332" s="255"/>
      <c r="P332" s="255"/>
      <c r="Q332" s="255"/>
      <c r="R332" s="255"/>
      <c r="S332" s="255"/>
      <c r="T332" s="256"/>
      <c r="U332" s="13"/>
      <c r="V332" s="13"/>
      <c r="W332" s="13"/>
      <c r="X332" s="13"/>
      <c r="Y332" s="13"/>
      <c r="Z332" s="13"/>
      <c r="AA332" s="13"/>
      <c r="AB332" s="13"/>
      <c r="AC332" s="13"/>
      <c r="AD332" s="13"/>
      <c r="AE332" s="13"/>
      <c r="AT332" s="257" t="s">
        <v>361</v>
      </c>
      <c r="AU332" s="257" t="s">
        <v>86</v>
      </c>
      <c r="AV332" s="13" t="s">
        <v>86</v>
      </c>
      <c r="AW332" s="13" t="s">
        <v>32</v>
      </c>
      <c r="AX332" s="13" t="s">
        <v>76</v>
      </c>
      <c r="AY332" s="257" t="s">
        <v>350</v>
      </c>
    </row>
    <row r="333" s="14" customFormat="1">
      <c r="A333" s="14"/>
      <c r="B333" s="258"/>
      <c r="C333" s="259"/>
      <c r="D333" s="242" t="s">
        <v>361</v>
      </c>
      <c r="E333" s="260" t="s">
        <v>1</v>
      </c>
      <c r="F333" s="261" t="s">
        <v>364</v>
      </c>
      <c r="G333" s="259"/>
      <c r="H333" s="262">
        <v>2</v>
      </c>
      <c r="I333" s="263"/>
      <c r="J333" s="259"/>
      <c r="K333" s="259"/>
      <c r="L333" s="264"/>
      <c r="M333" s="265"/>
      <c r="N333" s="266"/>
      <c r="O333" s="266"/>
      <c r="P333" s="266"/>
      <c r="Q333" s="266"/>
      <c r="R333" s="266"/>
      <c r="S333" s="266"/>
      <c r="T333" s="267"/>
      <c r="U333" s="14"/>
      <c r="V333" s="14"/>
      <c r="W333" s="14"/>
      <c r="X333" s="14"/>
      <c r="Y333" s="14"/>
      <c r="Z333" s="14"/>
      <c r="AA333" s="14"/>
      <c r="AB333" s="14"/>
      <c r="AC333" s="14"/>
      <c r="AD333" s="14"/>
      <c r="AE333" s="14"/>
      <c r="AT333" s="268" t="s">
        <v>361</v>
      </c>
      <c r="AU333" s="268" t="s">
        <v>86</v>
      </c>
      <c r="AV333" s="14" t="s">
        <v>357</v>
      </c>
      <c r="AW333" s="14" t="s">
        <v>32</v>
      </c>
      <c r="AX333" s="14" t="s">
        <v>84</v>
      </c>
      <c r="AY333" s="268" t="s">
        <v>350</v>
      </c>
    </row>
    <row r="334" s="2" customFormat="1" ht="37.8" customHeight="1">
      <c r="A334" s="39"/>
      <c r="B334" s="40"/>
      <c r="C334" s="229" t="s">
        <v>911</v>
      </c>
      <c r="D334" s="229" t="s">
        <v>352</v>
      </c>
      <c r="E334" s="230" t="s">
        <v>9335</v>
      </c>
      <c r="F334" s="231" t="s">
        <v>9336</v>
      </c>
      <c r="G334" s="232" t="s">
        <v>497</v>
      </c>
      <c r="H334" s="233">
        <v>2</v>
      </c>
      <c r="I334" s="234"/>
      <c r="J334" s="235">
        <f>ROUND(I334*H334,2)</f>
        <v>0</v>
      </c>
      <c r="K334" s="231" t="s">
        <v>385</v>
      </c>
      <c r="L334" s="45"/>
      <c r="M334" s="236" t="s">
        <v>1</v>
      </c>
      <c r="N334" s="237" t="s">
        <v>41</v>
      </c>
      <c r="O334" s="92"/>
      <c r="P334" s="238">
        <f>O334*H334</f>
        <v>0</v>
      </c>
      <c r="Q334" s="238">
        <v>0</v>
      </c>
      <c r="R334" s="238">
        <f>Q334*H334</f>
        <v>0</v>
      </c>
      <c r="S334" s="238">
        <v>0</v>
      </c>
      <c r="T334" s="239">
        <f>S334*H334</f>
        <v>0</v>
      </c>
      <c r="U334" s="39"/>
      <c r="V334" s="39"/>
      <c r="W334" s="39"/>
      <c r="X334" s="39"/>
      <c r="Y334" s="39"/>
      <c r="Z334" s="39"/>
      <c r="AA334" s="39"/>
      <c r="AB334" s="39"/>
      <c r="AC334" s="39"/>
      <c r="AD334" s="39"/>
      <c r="AE334" s="39"/>
      <c r="AR334" s="240" t="s">
        <v>357</v>
      </c>
      <c r="AT334" s="240" t="s">
        <v>352</v>
      </c>
      <c r="AU334" s="240" t="s">
        <v>86</v>
      </c>
      <c r="AY334" s="18" t="s">
        <v>350</v>
      </c>
      <c r="BE334" s="241">
        <f>IF(N334="základní",J334,0)</f>
        <v>0</v>
      </c>
      <c r="BF334" s="241">
        <f>IF(N334="snížená",J334,0)</f>
        <v>0</v>
      </c>
      <c r="BG334" s="241">
        <f>IF(N334="zákl. přenesená",J334,0)</f>
        <v>0</v>
      </c>
      <c r="BH334" s="241">
        <f>IF(N334="sníž. přenesená",J334,0)</f>
        <v>0</v>
      </c>
      <c r="BI334" s="241">
        <f>IF(N334="nulová",J334,0)</f>
        <v>0</v>
      </c>
      <c r="BJ334" s="18" t="s">
        <v>84</v>
      </c>
      <c r="BK334" s="241">
        <f>ROUND(I334*H334,2)</f>
        <v>0</v>
      </c>
      <c r="BL334" s="18" t="s">
        <v>357</v>
      </c>
      <c r="BM334" s="240" t="s">
        <v>2074</v>
      </c>
    </row>
    <row r="335" s="2" customFormat="1">
      <c r="A335" s="39"/>
      <c r="B335" s="40"/>
      <c r="C335" s="41"/>
      <c r="D335" s="242" t="s">
        <v>359</v>
      </c>
      <c r="E335" s="41"/>
      <c r="F335" s="243" t="s">
        <v>9336</v>
      </c>
      <c r="G335" s="41"/>
      <c r="H335" s="41"/>
      <c r="I335" s="244"/>
      <c r="J335" s="41"/>
      <c r="K335" s="41"/>
      <c r="L335" s="45"/>
      <c r="M335" s="245"/>
      <c r="N335" s="246"/>
      <c r="O335" s="92"/>
      <c r="P335" s="92"/>
      <c r="Q335" s="92"/>
      <c r="R335" s="92"/>
      <c r="S335" s="92"/>
      <c r="T335" s="93"/>
      <c r="U335" s="39"/>
      <c r="V335" s="39"/>
      <c r="W335" s="39"/>
      <c r="X335" s="39"/>
      <c r="Y335" s="39"/>
      <c r="Z335" s="39"/>
      <c r="AA335" s="39"/>
      <c r="AB335" s="39"/>
      <c r="AC335" s="39"/>
      <c r="AD335" s="39"/>
      <c r="AE335" s="39"/>
      <c r="AT335" s="18" t="s">
        <v>359</v>
      </c>
      <c r="AU335" s="18" t="s">
        <v>86</v>
      </c>
    </row>
    <row r="336" s="15" customFormat="1">
      <c r="A336" s="15"/>
      <c r="B336" s="269"/>
      <c r="C336" s="270"/>
      <c r="D336" s="242" t="s">
        <v>361</v>
      </c>
      <c r="E336" s="271" t="s">
        <v>1</v>
      </c>
      <c r="F336" s="272" t="s">
        <v>9129</v>
      </c>
      <c r="G336" s="270"/>
      <c r="H336" s="271" t="s">
        <v>1</v>
      </c>
      <c r="I336" s="273"/>
      <c r="J336" s="270"/>
      <c r="K336" s="270"/>
      <c r="L336" s="274"/>
      <c r="M336" s="275"/>
      <c r="N336" s="276"/>
      <c r="O336" s="276"/>
      <c r="P336" s="276"/>
      <c r="Q336" s="276"/>
      <c r="R336" s="276"/>
      <c r="S336" s="276"/>
      <c r="T336" s="277"/>
      <c r="U336" s="15"/>
      <c r="V336" s="15"/>
      <c r="W336" s="15"/>
      <c r="X336" s="15"/>
      <c r="Y336" s="15"/>
      <c r="Z336" s="15"/>
      <c r="AA336" s="15"/>
      <c r="AB336" s="15"/>
      <c r="AC336" s="15"/>
      <c r="AD336" s="15"/>
      <c r="AE336" s="15"/>
      <c r="AT336" s="278" t="s">
        <v>361</v>
      </c>
      <c r="AU336" s="278" t="s">
        <v>86</v>
      </c>
      <c r="AV336" s="15" t="s">
        <v>84</v>
      </c>
      <c r="AW336" s="15" t="s">
        <v>32</v>
      </c>
      <c r="AX336" s="15" t="s">
        <v>76</v>
      </c>
      <c r="AY336" s="278" t="s">
        <v>350</v>
      </c>
    </row>
    <row r="337" s="13" customFormat="1">
      <c r="A337" s="13"/>
      <c r="B337" s="247"/>
      <c r="C337" s="248"/>
      <c r="D337" s="242" t="s">
        <v>361</v>
      </c>
      <c r="E337" s="249" t="s">
        <v>1</v>
      </c>
      <c r="F337" s="250" t="s">
        <v>86</v>
      </c>
      <c r="G337" s="248"/>
      <c r="H337" s="251">
        <v>2</v>
      </c>
      <c r="I337" s="252"/>
      <c r="J337" s="248"/>
      <c r="K337" s="248"/>
      <c r="L337" s="253"/>
      <c r="M337" s="254"/>
      <c r="N337" s="255"/>
      <c r="O337" s="255"/>
      <c r="P337" s="255"/>
      <c r="Q337" s="255"/>
      <c r="R337" s="255"/>
      <c r="S337" s="255"/>
      <c r="T337" s="256"/>
      <c r="U337" s="13"/>
      <c r="V337" s="13"/>
      <c r="W337" s="13"/>
      <c r="X337" s="13"/>
      <c r="Y337" s="13"/>
      <c r="Z337" s="13"/>
      <c r="AA337" s="13"/>
      <c r="AB337" s="13"/>
      <c r="AC337" s="13"/>
      <c r="AD337" s="13"/>
      <c r="AE337" s="13"/>
      <c r="AT337" s="257" t="s">
        <v>361</v>
      </c>
      <c r="AU337" s="257" t="s">
        <v>86</v>
      </c>
      <c r="AV337" s="13" t="s">
        <v>86</v>
      </c>
      <c r="AW337" s="13" t="s">
        <v>32</v>
      </c>
      <c r="AX337" s="13" t="s">
        <v>76</v>
      </c>
      <c r="AY337" s="257" t="s">
        <v>350</v>
      </c>
    </row>
    <row r="338" s="14" customFormat="1">
      <c r="A338" s="14"/>
      <c r="B338" s="258"/>
      <c r="C338" s="259"/>
      <c r="D338" s="242" t="s">
        <v>361</v>
      </c>
      <c r="E338" s="260" t="s">
        <v>1</v>
      </c>
      <c r="F338" s="261" t="s">
        <v>364</v>
      </c>
      <c r="G338" s="259"/>
      <c r="H338" s="262">
        <v>2</v>
      </c>
      <c r="I338" s="263"/>
      <c r="J338" s="259"/>
      <c r="K338" s="259"/>
      <c r="L338" s="264"/>
      <c r="M338" s="265"/>
      <c r="N338" s="266"/>
      <c r="O338" s="266"/>
      <c r="P338" s="266"/>
      <c r="Q338" s="266"/>
      <c r="R338" s="266"/>
      <c r="S338" s="266"/>
      <c r="T338" s="267"/>
      <c r="U338" s="14"/>
      <c r="V338" s="14"/>
      <c r="W338" s="14"/>
      <c r="X338" s="14"/>
      <c r="Y338" s="14"/>
      <c r="Z338" s="14"/>
      <c r="AA338" s="14"/>
      <c r="AB338" s="14"/>
      <c r="AC338" s="14"/>
      <c r="AD338" s="14"/>
      <c r="AE338" s="14"/>
      <c r="AT338" s="268" t="s">
        <v>361</v>
      </c>
      <c r="AU338" s="268" t="s">
        <v>86</v>
      </c>
      <c r="AV338" s="14" t="s">
        <v>357</v>
      </c>
      <c r="AW338" s="14" t="s">
        <v>32</v>
      </c>
      <c r="AX338" s="14" t="s">
        <v>84</v>
      </c>
      <c r="AY338" s="268" t="s">
        <v>350</v>
      </c>
    </row>
    <row r="339" s="2" customFormat="1" ht="37.8" customHeight="1">
      <c r="A339" s="39"/>
      <c r="B339" s="40"/>
      <c r="C339" s="229" t="s">
        <v>918</v>
      </c>
      <c r="D339" s="229" t="s">
        <v>352</v>
      </c>
      <c r="E339" s="230" t="s">
        <v>9337</v>
      </c>
      <c r="F339" s="231" t="s">
        <v>9338</v>
      </c>
      <c r="G339" s="232" t="s">
        <v>497</v>
      </c>
      <c r="H339" s="233">
        <v>1</v>
      </c>
      <c r="I339" s="234"/>
      <c r="J339" s="235">
        <f>ROUND(I339*H339,2)</f>
        <v>0</v>
      </c>
      <c r="K339" s="231" t="s">
        <v>385</v>
      </c>
      <c r="L339" s="45"/>
      <c r="M339" s="236" t="s">
        <v>1</v>
      </c>
      <c r="N339" s="237" t="s">
        <v>41</v>
      </c>
      <c r="O339" s="92"/>
      <c r="P339" s="238">
        <f>O339*H339</f>
        <v>0</v>
      </c>
      <c r="Q339" s="238">
        <v>0</v>
      </c>
      <c r="R339" s="238">
        <f>Q339*H339</f>
        <v>0</v>
      </c>
      <c r="S339" s="238">
        <v>0</v>
      </c>
      <c r="T339" s="239">
        <f>S339*H339</f>
        <v>0</v>
      </c>
      <c r="U339" s="39"/>
      <c r="V339" s="39"/>
      <c r="W339" s="39"/>
      <c r="X339" s="39"/>
      <c r="Y339" s="39"/>
      <c r="Z339" s="39"/>
      <c r="AA339" s="39"/>
      <c r="AB339" s="39"/>
      <c r="AC339" s="39"/>
      <c r="AD339" s="39"/>
      <c r="AE339" s="39"/>
      <c r="AR339" s="240" t="s">
        <v>357</v>
      </c>
      <c r="AT339" s="240" t="s">
        <v>352</v>
      </c>
      <c r="AU339" s="240" t="s">
        <v>86</v>
      </c>
      <c r="AY339" s="18" t="s">
        <v>350</v>
      </c>
      <c r="BE339" s="241">
        <f>IF(N339="základní",J339,0)</f>
        <v>0</v>
      </c>
      <c r="BF339" s="241">
        <f>IF(N339="snížená",J339,0)</f>
        <v>0</v>
      </c>
      <c r="BG339" s="241">
        <f>IF(N339="zákl. přenesená",J339,0)</f>
        <v>0</v>
      </c>
      <c r="BH339" s="241">
        <f>IF(N339="sníž. přenesená",J339,0)</f>
        <v>0</v>
      </c>
      <c r="BI339" s="241">
        <f>IF(N339="nulová",J339,0)</f>
        <v>0</v>
      </c>
      <c r="BJ339" s="18" t="s">
        <v>84</v>
      </c>
      <c r="BK339" s="241">
        <f>ROUND(I339*H339,2)</f>
        <v>0</v>
      </c>
      <c r="BL339" s="18" t="s">
        <v>357</v>
      </c>
      <c r="BM339" s="240" t="s">
        <v>2091</v>
      </c>
    </row>
    <row r="340" s="2" customFormat="1">
      <c r="A340" s="39"/>
      <c r="B340" s="40"/>
      <c r="C340" s="41"/>
      <c r="D340" s="242" t="s">
        <v>359</v>
      </c>
      <c r="E340" s="41"/>
      <c r="F340" s="243" t="s">
        <v>9338</v>
      </c>
      <c r="G340" s="41"/>
      <c r="H340" s="41"/>
      <c r="I340" s="244"/>
      <c r="J340" s="41"/>
      <c r="K340" s="41"/>
      <c r="L340" s="45"/>
      <c r="M340" s="245"/>
      <c r="N340" s="246"/>
      <c r="O340" s="92"/>
      <c r="P340" s="92"/>
      <c r="Q340" s="92"/>
      <c r="R340" s="92"/>
      <c r="S340" s="92"/>
      <c r="T340" s="93"/>
      <c r="U340" s="39"/>
      <c r="V340" s="39"/>
      <c r="W340" s="39"/>
      <c r="X340" s="39"/>
      <c r="Y340" s="39"/>
      <c r="Z340" s="39"/>
      <c r="AA340" s="39"/>
      <c r="AB340" s="39"/>
      <c r="AC340" s="39"/>
      <c r="AD340" s="39"/>
      <c r="AE340" s="39"/>
      <c r="AT340" s="18" t="s">
        <v>359</v>
      </c>
      <c r="AU340" s="18" t="s">
        <v>86</v>
      </c>
    </row>
    <row r="341" s="15" customFormat="1">
      <c r="A341" s="15"/>
      <c r="B341" s="269"/>
      <c r="C341" s="270"/>
      <c r="D341" s="242" t="s">
        <v>361</v>
      </c>
      <c r="E341" s="271" t="s">
        <v>1</v>
      </c>
      <c r="F341" s="272" t="s">
        <v>9129</v>
      </c>
      <c r="G341" s="270"/>
      <c r="H341" s="271" t="s">
        <v>1</v>
      </c>
      <c r="I341" s="273"/>
      <c r="J341" s="270"/>
      <c r="K341" s="270"/>
      <c r="L341" s="274"/>
      <c r="M341" s="275"/>
      <c r="N341" s="276"/>
      <c r="O341" s="276"/>
      <c r="P341" s="276"/>
      <c r="Q341" s="276"/>
      <c r="R341" s="276"/>
      <c r="S341" s="276"/>
      <c r="T341" s="277"/>
      <c r="U341" s="15"/>
      <c r="V341" s="15"/>
      <c r="W341" s="15"/>
      <c r="X341" s="15"/>
      <c r="Y341" s="15"/>
      <c r="Z341" s="15"/>
      <c r="AA341" s="15"/>
      <c r="AB341" s="15"/>
      <c r="AC341" s="15"/>
      <c r="AD341" s="15"/>
      <c r="AE341" s="15"/>
      <c r="AT341" s="278" t="s">
        <v>361</v>
      </c>
      <c r="AU341" s="278" t="s">
        <v>86</v>
      </c>
      <c r="AV341" s="15" t="s">
        <v>84</v>
      </c>
      <c r="AW341" s="15" t="s">
        <v>32</v>
      </c>
      <c r="AX341" s="15" t="s">
        <v>76</v>
      </c>
      <c r="AY341" s="278" t="s">
        <v>350</v>
      </c>
    </row>
    <row r="342" s="13" customFormat="1">
      <c r="A342" s="13"/>
      <c r="B342" s="247"/>
      <c r="C342" s="248"/>
      <c r="D342" s="242" t="s">
        <v>361</v>
      </c>
      <c r="E342" s="249" t="s">
        <v>1</v>
      </c>
      <c r="F342" s="250" t="s">
        <v>84</v>
      </c>
      <c r="G342" s="248"/>
      <c r="H342" s="251">
        <v>1</v>
      </c>
      <c r="I342" s="252"/>
      <c r="J342" s="248"/>
      <c r="K342" s="248"/>
      <c r="L342" s="253"/>
      <c r="M342" s="254"/>
      <c r="N342" s="255"/>
      <c r="O342" s="255"/>
      <c r="P342" s="255"/>
      <c r="Q342" s="255"/>
      <c r="R342" s="255"/>
      <c r="S342" s="255"/>
      <c r="T342" s="256"/>
      <c r="U342" s="13"/>
      <c r="V342" s="13"/>
      <c r="W342" s="13"/>
      <c r="X342" s="13"/>
      <c r="Y342" s="13"/>
      <c r="Z342" s="13"/>
      <c r="AA342" s="13"/>
      <c r="AB342" s="13"/>
      <c r="AC342" s="13"/>
      <c r="AD342" s="13"/>
      <c r="AE342" s="13"/>
      <c r="AT342" s="257" t="s">
        <v>361</v>
      </c>
      <c r="AU342" s="257" t="s">
        <v>86</v>
      </c>
      <c r="AV342" s="13" t="s">
        <v>86</v>
      </c>
      <c r="AW342" s="13" t="s">
        <v>32</v>
      </c>
      <c r="AX342" s="13" t="s">
        <v>76</v>
      </c>
      <c r="AY342" s="257" t="s">
        <v>350</v>
      </c>
    </row>
    <row r="343" s="14" customFormat="1">
      <c r="A343" s="14"/>
      <c r="B343" s="258"/>
      <c r="C343" s="259"/>
      <c r="D343" s="242" t="s">
        <v>361</v>
      </c>
      <c r="E343" s="260" t="s">
        <v>1</v>
      </c>
      <c r="F343" s="261" t="s">
        <v>364</v>
      </c>
      <c r="G343" s="259"/>
      <c r="H343" s="262">
        <v>1</v>
      </c>
      <c r="I343" s="263"/>
      <c r="J343" s="259"/>
      <c r="K343" s="259"/>
      <c r="L343" s="264"/>
      <c r="M343" s="265"/>
      <c r="N343" s="266"/>
      <c r="O343" s="266"/>
      <c r="P343" s="266"/>
      <c r="Q343" s="266"/>
      <c r="R343" s="266"/>
      <c r="S343" s="266"/>
      <c r="T343" s="267"/>
      <c r="U343" s="14"/>
      <c r="V343" s="14"/>
      <c r="W343" s="14"/>
      <c r="X343" s="14"/>
      <c r="Y343" s="14"/>
      <c r="Z343" s="14"/>
      <c r="AA343" s="14"/>
      <c r="AB343" s="14"/>
      <c r="AC343" s="14"/>
      <c r="AD343" s="14"/>
      <c r="AE343" s="14"/>
      <c r="AT343" s="268" t="s">
        <v>361</v>
      </c>
      <c r="AU343" s="268" t="s">
        <v>86</v>
      </c>
      <c r="AV343" s="14" t="s">
        <v>357</v>
      </c>
      <c r="AW343" s="14" t="s">
        <v>32</v>
      </c>
      <c r="AX343" s="14" t="s">
        <v>84</v>
      </c>
      <c r="AY343" s="268" t="s">
        <v>350</v>
      </c>
    </row>
    <row r="344" s="2" customFormat="1" ht="37.8" customHeight="1">
      <c r="A344" s="39"/>
      <c r="B344" s="40"/>
      <c r="C344" s="229" t="s">
        <v>924</v>
      </c>
      <c r="D344" s="229" t="s">
        <v>352</v>
      </c>
      <c r="E344" s="230" t="s">
        <v>9339</v>
      </c>
      <c r="F344" s="231" t="s">
        <v>9340</v>
      </c>
      <c r="G344" s="232" t="s">
        <v>497</v>
      </c>
      <c r="H344" s="233">
        <v>5</v>
      </c>
      <c r="I344" s="234"/>
      <c r="J344" s="235">
        <f>ROUND(I344*H344,2)</f>
        <v>0</v>
      </c>
      <c r="K344" s="231" t="s">
        <v>385</v>
      </c>
      <c r="L344" s="45"/>
      <c r="M344" s="236" t="s">
        <v>1</v>
      </c>
      <c r="N344" s="237" t="s">
        <v>41</v>
      </c>
      <c r="O344" s="92"/>
      <c r="P344" s="238">
        <f>O344*H344</f>
        <v>0</v>
      </c>
      <c r="Q344" s="238">
        <v>0</v>
      </c>
      <c r="R344" s="238">
        <f>Q344*H344</f>
        <v>0</v>
      </c>
      <c r="S344" s="238">
        <v>0</v>
      </c>
      <c r="T344" s="239">
        <f>S344*H344</f>
        <v>0</v>
      </c>
      <c r="U344" s="39"/>
      <c r="V344" s="39"/>
      <c r="W344" s="39"/>
      <c r="X344" s="39"/>
      <c r="Y344" s="39"/>
      <c r="Z344" s="39"/>
      <c r="AA344" s="39"/>
      <c r="AB344" s="39"/>
      <c r="AC344" s="39"/>
      <c r="AD344" s="39"/>
      <c r="AE344" s="39"/>
      <c r="AR344" s="240" t="s">
        <v>357</v>
      </c>
      <c r="AT344" s="240" t="s">
        <v>352</v>
      </c>
      <c r="AU344" s="240" t="s">
        <v>86</v>
      </c>
      <c r="AY344" s="18" t="s">
        <v>350</v>
      </c>
      <c r="BE344" s="241">
        <f>IF(N344="základní",J344,0)</f>
        <v>0</v>
      </c>
      <c r="BF344" s="241">
        <f>IF(N344="snížená",J344,0)</f>
        <v>0</v>
      </c>
      <c r="BG344" s="241">
        <f>IF(N344="zákl. přenesená",J344,0)</f>
        <v>0</v>
      </c>
      <c r="BH344" s="241">
        <f>IF(N344="sníž. přenesená",J344,0)</f>
        <v>0</v>
      </c>
      <c r="BI344" s="241">
        <f>IF(N344="nulová",J344,0)</f>
        <v>0</v>
      </c>
      <c r="BJ344" s="18" t="s">
        <v>84</v>
      </c>
      <c r="BK344" s="241">
        <f>ROUND(I344*H344,2)</f>
        <v>0</v>
      </c>
      <c r="BL344" s="18" t="s">
        <v>357</v>
      </c>
      <c r="BM344" s="240" t="s">
        <v>2102</v>
      </c>
    </row>
    <row r="345" s="2" customFormat="1">
      <c r="A345" s="39"/>
      <c r="B345" s="40"/>
      <c r="C345" s="41"/>
      <c r="D345" s="242" t="s">
        <v>359</v>
      </c>
      <c r="E345" s="41"/>
      <c r="F345" s="243" t="s">
        <v>9340</v>
      </c>
      <c r="G345" s="41"/>
      <c r="H345" s="41"/>
      <c r="I345" s="244"/>
      <c r="J345" s="41"/>
      <c r="K345" s="41"/>
      <c r="L345" s="45"/>
      <c r="M345" s="245"/>
      <c r="N345" s="246"/>
      <c r="O345" s="92"/>
      <c r="P345" s="92"/>
      <c r="Q345" s="92"/>
      <c r="R345" s="92"/>
      <c r="S345" s="92"/>
      <c r="T345" s="93"/>
      <c r="U345" s="39"/>
      <c r="V345" s="39"/>
      <c r="W345" s="39"/>
      <c r="X345" s="39"/>
      <c r="Y345" s="39"/>
      <c r="Z345" s="39"/>
      <c r="AA345" s="39"/>
      <c r="AB345" s="39"/>
      <c r="AC345" s="39"/>
      <c r="AD345" s="39"/>
      <c r="AE345" s="39"/>
      <c r="AT345" s="18" t="s">
        <v>359</v>
      </c>
      <c r="AU345" s="18" t="s">
        <v>86</v>
      </c>
    </row>
    <row r="346" s="15" customFormat="1">
      <c r="A346" s="15"/>
      <c r="B346" s="269"/>
      <c r="C346" s="270"/>
      <c r="D346" s="242" t="s">
        <v>361</v>
      </c>
      <c r="E346" s="271" t="s">
        <v>1</v>
      </c>
      <c r="F346" s="272" t="s">
        <v>9129</v>
      </c>
      <c r="G346" s="270"/>
      <c r="H346" s="271" t="s">
        <v>1</v>
      </c>
      <c r="I346" s="273"/>
      <c r="J346" s="270"/>
      <c r="K346" s="270"/>
      <c r="L346" s="274"/>
      <c r="M346" s="275"/>
      <c r="N346" s="276"/>
      <c r="O346" s="276"/>
      <c r="P346" s="276"/>
      <c r="Q346" s="276"/>
      <c r="R346" s="276"/>
      <c r="S346" s="276"/>
      <c r="T346" s="277"/>
      <c r="U346" s="15"/>
      <c r="V346" s="15"/>
      <c r="W346" s="15"/>
      <c r="X346" s="15"/>
      <c r="Y346" s="15"/>
      <c r="Z346" s="15"/>
      <c r="AA346" s="15"/>
      <c r="AB346" s="15"/>
      <c r="AC346" s="15"/>
      <c r="AD346" s="15"/>
      <c r="AE346" s="15"/>
      <c r="AT346" s="278" t="s">
        <v>361</v>
      </c>
      <c r="AU346" s="278" t="s">
        <v>86</v>
      </c>
      <c r="AV346" s="15" t="s">
        <v>84</v>
      </c>
      <c r="AW346" s="15" t="s">
        <v>32</v>
      </c>
      <c r="AX346" s="15" t="s">
        <v>76</v>
      </c>
      <c r="AY346" s="278" t="s">
        <v>350</v>
      </c>
    </row>
    <row r="347" s="13" customFormat="1">
      <c r="A347" s="13"/>
      <c r="B347" s="247"/>
      <c r="C347" s="248"/>
      <c r="D347" s="242" t="s">
        <v>361</v>
      </c>
      <c r="E347" s="249" t="s">
        <v>1</v>
      </c>
      <c r="F347" s="250" t="s">
        <v>389</v>
      </c>
      <c r="G347" s="248"/>
      <c r="H347" s="251">
        <v>5</v>
      </c>
      <c r="I347" s="252"/>
      <c r="J347" s="248"/>
      <c r="K347" s="248"/>
      <c r="L347" s="253"/>
      <c r="M347" s="254"/>
      <c r="N347" s="255"/>
      <c r="O347" s="255"/>
      <c r="P347" s="255"/>
      <c r="Q347" s="255"/>
      <c r="R347" s="255"/>
      <c r="S347" s="255"/>
      <c r="T347" s="256"/>
      <c r="U347" s="13"/>
      <c r="V347" s="13"/>
      <c r="W347" s="13"/>
      <c r="X347" s="13"/>
      <c r="Y347" s="13"/>
      <c r="Z347" s="13"/>
      <c r="AA347" s="13"/>
      <c r="AB347" s="13"/>
      <c r="AC347" s="13"/>
      <c r="AD347" s="13"/>
      <c r="AE347" s="13"/>
      <c r="AT347" s="257" t="s">
        <v>361</v>
      </c>
      <c r="AU347" s="257" t="s">
        <v>86</v>
      </c>
      <c r="AV347" s="13" t="s">
        <v>86</v>
      </c>
      <c r="AW347" s="13" t="s">
        <v>32</v>
      </c>
      <c r="AX347" s="13" t="s">
        <v>76</v>
      </c>
      <c r="AY347" s="257" t="s">
        <v>350</v>
      </c>
    </row>
    <row r="348" s="14" customFormat="1">
      <c r="A348" s="14"/>
      <c r="B348" s="258"/>
      <c r="C348" s="259"/>
      <c r="D348" s="242" t="s">
        <v>361</v>
      </c>
      <c r="E348" s="260" t="s">
        <v>1</v>
      </c>
      <c r="F348" s="261" t="s">
        <v>364</v>
      </c>
      <c r="G348" s="259"/>
      <c r="H348" s="262">
        <v>5</v>
      </c>
      <c r="I348" s="263"/>
      <c r="J348" s="259"/>
      <c r="K348" s="259"/>
      <c r="L348" s="264"/>
      <c r="M348" s="265"/>
      <c r="N348" s="266"/>
      <c r="O348" s="266"/>
      <c r="P348" s="266"/>
      <c r="Q348" s="266"/>
      <c r="R348" s="266"/>
      <c r="S348" s="266"/>
      <c r="T348" s="267"/>
      <c r="U348" s="14"/>
      <c r="V348" s="14"/>
      <c r="W348" s="14"/>
      <c r="X348" s="14"/>
      <c r="Y348" s="14"/>
      <c r="Z348" s="14"/>
      <c r="AA348" s="14"/>
      <c r="AB348" s="14"/>
      <c r="AC348" s="14"/>
      <c r="AD348" s="14"/>
      <c r="AE348" s="14"/>
      <c r="AT348" s="268" t="s">
        <v>361</v>
      </c>
      <c r="AU348" s="268" t="s">
        <v>86</v>
      </c>
      <c r="AV348" s="14" t="s">
        <v>357</v>
      </c>
      <c r="AW348" s="14" t="s">
        <v>32</v>
      </c>
      <c r="AX348" s="14" t="s">
        <v>84</v>
      </c>
      <c r="AY348" s="268" t="s">
        <v>350</v>
      </c>
    </row>
    <row r="349" s="2" customFormat="1" ht="37.8" customHeight="1">
      <c r="A349" s="39"/>
      <c r="B349" s="40"/>
      <c r="C349" s="229" t="s">
        <v>929</v>
      </c>
      <c r="D349" s="229" t="s">
        <v>352</v>
      </c>
      <c r="E349" s="230" t="s">
        <v>9341</v>
      </c>
      <c r="F349" s="231" t="s">
        <v>9342</v>
      </c>
      <c r="G349" s="232" t="s">
        <v>497</v>
      </c>
      <c r="H349" s="233">
        <v>8</v>
      </c>
      <c r="I349" s="234"/>
      <c r="J349" s="235">
        <f>ROUND(I349*H349,2)</f>
        <v>0</v>
      </c>
      <c r="K349" s="231" t="s">
        <v>385</v>
      </c>
      <c r="L349" s="45"/>
      <c r="M349" s="236" t="s">
        <v>1</v>
      </c>
      <c r="N349" s="237" t="s">
        <v>41</v>
      </c>
      <c r="O349" s="92"/>
      <c r="P349" s="238">
        <f>O349*H349</f>
        <v>0</v>
      </c>
      <c r="Q349" s="238">
        <v>0</v>
      </c>
      <c r="R349" s="238">
        <f>Q349*H349</f>
        <v>0</v>
      </c>
      <c r="S349" s="238">
        <v>0</v>
      </c>
      <c r="T349" s="239">
        <f>S349*H349</f>
        <v>0</v>
      </c>
      <c r="U349" s="39"/>
      <c r="V349" s="39"/>
      <c r="W349" s="39"/>
      <c r="X349" s="39"/>
      <c r="Y349" s="39"/>
      <c r="Z349" s="39"/>
      <c r="AA349" s="39"/>
      <c r="AB349" s="39"/>
      <c r="AC349" s="39"/>
      <c r="AD349" s="39"/>
      <c r="AE349" s="39"/>
      <c r="AR349" s="240" t="s">
        <v>357</v>
      </c>
      <c r="AT349" s="240" t="s">
        <v>352</v>
      </c>
      <c r="AU349" s="240" t="s">
        <v>86</v>
      </c>
      <c r="AY349" s="18" t="s">
        <v>350</v>
      </c>
      <c r="BE349" s="241">
        <f>IF(N349="základní",J349,0)</f>
        <v>0</v>
      </c>
      <c r="BF349" s="241">
        <f>IF(N349="snížená",J349,0)</f>
        <v>0</v>
      </c>
      <c r="BG349" s="241">
        <f>IF(N349="zákl. přenesená",J349,0)</f>
        <v>0</v>
      </c>
      <c r="BH349" s="241">
        <f>IF(N349="sníž. přenesená",J349,0)</f>
        <v>0</v>
      </c>
      <c r="BI349" s="241">
        <f>IF(N349="nulová",J349,0)</f>
        <v>0</v>
      </c>
      <c r="BJ349" s="18" t="s">
        <v>84</v>
      </c>
      <c r="BK349" s="241">
        <f>ROUND(I349*H349,2)</f>
        <v>0</v>
      </c>
      <c r="BL349" s="18" t="s">
        <v>357</v>
      </c>
      <c r="BM349" s="240" t="s">
        <v>2117</v>
      </c>
    </row>
    <row r="350" s="2" customFormat="1">
      <c r="A350" s="39"/>
      <c r="B350" s="40"/>
      <c r="C350" s="41"/>
      <c r="D350" s="242" t="s">
        <v>359</v>
      </c>
      <c r="E350" s="41"/>
      <c r="F350" s="243" t="s">
        <v>9342</v>
      </c>
      <c r="G350" s="41"/>
      <c r="H350" s="41"/>
      <c r="I350" s="244"/>
      <c r="J350" s="41"/>
      <c r="K350" s="41"/>
      <c r="L350" s="45"/>
      <c r="M350" s="245"/>
      <c r="N350" s="246"/>
      <c r="O350" s="92"/>
      <c r="P350" s="92"/>
      <c r="Q350" s="92"/>
      <c r="R350" s="92"/>
      <c r="S350" s="92"/>
      <c r="T350" s="93"/>
      <c r="U350" s="39"/>
      <c r="V350" s="39"/>
      <c r="W350" s="39"/>
      <c r="X350" s="39"/>
      <c r="Y350" s="39"/>
      <c r="Z350" s="39"/>
      <c r="AA350" s="39"/>
      <c r="AB350" s="39"/>
      <c r="AC350" s="39"/>
      <c r="AD350" s="39"/>
      <c r="AE350" s="39"/>
      <c r="AT350" s="18" t="s">
        <v>359</v>
      </c>
      <c r="AU350" s="18" t="s">
        <v>86</v>
      </c>
    </row>
    <row r="351" s="15" customFormat="1">
      <c r="A351" s="15"/>
      <c r="B351" s="269"/>
      <c r="C351" s="270"/>
      <c r="D351" s="242" t="s">
        <v>361</v>
      </c>
      <c r="E351" s="271" t="s">
        <v>1</v>
      </c>
      <c r="F351" s="272" t="s">
        <v>9129</v>
      </c>
      <c r="G351" s="270"/>
      <c r="H351" s="271" t="s">
        <v>1</v>
      </c>
      <c r="I351" s="273"/>
      <c r="J351" s="270"/>
      <c r="K351" s="270"/>
      <c r="L351" s="274"/>
      <c r="M351" s="275"/>
      <c r="N351" s="276"/>
      <c r="O351" s="276"/>
      <c r="P351" s="276"/>
      <c r="Q351" s="276"/>
      <c r="R351" s="276"/>
      <c r="S351" s="276"/>
      <c r="T351" s="277"/>
      <c r="U351" s="15"/>
      <c r="V351" s="15"/>
      <c r="W351" s="15"/>
      <c r="X351" s="15"/>
      <c r="Y351" s="15"/>
      <c r="Z351" s="15"/>
      <c r="AA351" s="15"/>
      <c r="AB351" s="15"/>
      <c r="AC351" s="15"/>
      <c r="AD351" s="15"/>
      <c r="AE351" s="15"/>
      <c r="AT351" s="278" t="s">
        <v>361</v>
      </c>
      <c r="AU351" s="278" t="s">
        <v>86</v>
      </c>
      <c r="AV351" s="15" t="s">
        <v>84</v>
      </c>
      <c r="AW351" s="15" t="s">
        <v>32</v>
      </c>
      <c r="AX351" s="15" t="s">
        <v>76</v>
      </c>
      <c r="AY351" s="278" t="s">
        <v>350</v>
      </c>
    </row>
    <row r="352" s="13" customFormat="1">
      <c r="A352" s="13"/>
      <c r="B352" s="247"/>
      <c r="C352" s="248"/>
      <c r="D352" s="242" t="s">
        <v>361</v>
      </c>
      <c r="E352" s="249" t="s">
        <v>1</v>
      </c>
      <c r="F352" s="250" t="s">
        <v>468</v>
      </c>
      <c r="G352" s="248"/>
      <c r="H352" s="251">
        <v>8</v>
      </c>
      <c r="I352" s="252"/>
      <c r="J352" s="248"/>
      <c r="K352" s="248"/>
      <c r="L352" s="253"/>
      <c r="M352" s="254"/>
      <c r="N352" s="255"/>
      <c r="O352" s="255"/>
      <c r="P352" s="255"/>
      <c r="Q352" s="255"/>
      <c r="R352" s="255"/>
      <c r="S352" s="255"/>
      <c r="T352" s="256"/>
      <c r="U352" s="13"/>
      <c r="V352" s="13"/>
      <c r="W352" s="13"/>
      <c r="X352" s="13"/>
      <c r="Y352" s="13"/>
      <c r="Z352" s="13"/>
      <c r="AA352" s="13"/>
      <c r="AB352" s="13"/>
      <c r="AC352" s="13"/>
      <c r="AD352" s="13"/>
      <c r="AE352" s="13"/>
      <c r="AT352" s="257" t="s">
        <v>361</v>
      </c>
      <c r="AU352" s="257" t="s">
        <v>86</v>
      </c>
      <c r="AV352" s="13" t="s">
        <v>86</v>
      </c>
      <c r="AW352" s="13" t="s">
        <v>32</v>
      </c>
      <c r="AX352" s="13" t="s">
        <v>76</v>
      </c>
      <c r="AY352" s="257" t="s">
        <v>350</v>
      </c>
    </row>
    <row r="353" s="14" customFormat="1">
      <c r="A353" s="14"/>
      <c r="B353" s="258"/>
      <c r="C353" s="259"/>
      <c r="D353" s="242" t="s">
        <v>361</v>
      </c>
      <c r="E353" s="260" t="s">
        <v>1</v>
      </c>
      <c r="F353" s="261" t="s">
        <v>364</v>
      </c>
      <c r="G353" s="259"/>
      <c r="H353" s="262">
        <v>8</v>
      </c>
      <c r="I353" s="263"/>
      <c r="J353" s="259"/>
      <c r="K353" s="259"/>
      <c r="L353" s="264"/>
      <c r="M353" s="265"/>
      <c r="N353" s="266"/>
      <c r="O353" s="266"/>
      <c r="P353" s="266"/>
      <c r="Q353" s="266"/>
      <c r="R353" s="266"/>
      <c r="S353" s="266"/>
      <c r="T353" s="267"/>
      <c r="U353" s="14"/>
      <c r="V353" s="14"/>
      <c r="W353" s="14"/>
      <c r="X353" s="14"/>
      <c r="Y353" s="14"/>
      <c r="Z353" s="14"/>
      <c r="AA353" s="14"/>
      <c r="AB353" s="14"/>
      <c r="AC353" s="14"/>
      <c r="AD353" s="14"/>
      <c r="AE353" s="14"/>
      <c r="AT353" s="268" t="s">
        <v>361</v>
      </c>
      <c r="AU353" s="268" t="s">
        <v>86</v>
      </c>
      <c r="AV353" s="14" t="s">
        <v>357</v>
      </c>
      <c r="AW353" s="14" t="s">
        <v>32</v>
      </c>
      <c r="AX353" s="14" t="s">
        <v>84</v>
      </c>
      <c r="AY353" s="268" t="s">
        <v>350</v>
      </c>
    </row>
    <row r="354" s="2" customFormat="1" ht="37.8" customHeight="1">
      <c r="A354" s="39"/>
      <c r="B354" s="40"/>
      <c r="C354" s="229" t="s">
        <v>937</v>
      </c>
      <c r="D354" s="229" t="s">
        <v>352</v>
      </c>
      <c r="E354" s="230" t="s">
        <v>9343</v>
      </c>
      <c r="F354" s="231" t="s">
        <v>9344</v>
      </c>
      <c r="G354" s="232" t="s">
        <v>497</v>
      </c>
      <c r="H354" s="233">
        <v>8</v>
      </c>
      <c r="I354" s="234"/>
      <c r="J354" s="235">
        <f>ROUND(I354*H354,2)</f>
        <v>0</v>
      </c>
      <c r="K354" s="231" t="s">
        <v>385</v>
      </c>
      <c r="L354" s="45"/>
      <c r="M354" s="236" t="s">
        <v>1</v>
      </c>
      <c r="N354" s="237" t="s">
        <v>41</v>
      </c>
      <c r="O354" s="92"/>
      <c r="P354" s="238">
        <f>O354*H354</f>
        <v>0</v>
      </c>
      <c r="Q354" s="238">
        <v>0</v>
      </c>
      <c r="R354" s="238">
        <f>Q354*H354</f>
        <v>0</v>
      </c>
      <c r="S354" s="238">
        <v>0</v>
      </c>
      <c r="T354" s="239">
        <f>S354*H354</f>
        <v>0</v>
      </c>
      <c r="U354" s="39"/>
      <c r="V354" s="39"/>
      <c r="W354" s="39"/>
      <c r="X354" s="39"/>
      <c r="Y354" s="39"/>
      <c r="Z354" s="39"/>
      <c r="AA354" s="39"/>
      <c r="AB354" s="39"/>
      <c r="AC354" s="39"/>
      <c r="AD354" s="39"/>
      <c r="AE354" s="39"/>
      <c r="AR354" s="240" t="s">
        <v>357</v>
      </c>
      <c r="AT354" s="240" t="s">
        <v>352</v>
      </c>
      <c r="AU354" s="240" t="s">
        <v>86</v>
      </c>
      <c r="AY354" s="18" t="s">
        <v>350</v>
      </c>
      <c r="BE354" s="241">
        <f>IF(N354="základní",J354,0)</f>
        <v>0</v>
      </c>
      <c r="BF354" s="241">
        <f>IF(N354="snížená",J354,0)</f>
        <v>0</v>
      </c>
      <c r="BG354" s="241">
        <f>IF(N354="zákl. přenesená",J354,0)</f>
        <v>0</v>
      </c>
      <c r="BH354" s="241">
        <f>IF(N354="sníž. přenesená",J354,0)</f>
        <v>0</v>
      </c>
      <c r="BI354" s="241">
        <f>IF(N354="nulová",J354,0)</f>
        <v>0</v>
      </c>
      <c r="BJ354" s="18" t="s">
        <v>84</v>
      </c>
      <c r="BK354" s="241">
        <f>ROUND(I354*H354,2)</f>
        <v>0</v>
      </c>
      <c r="BL354" s="18" t="s">
        <v>357</v>
      </c>
      <c r="BM354" s="240" t="s">
        <v>2128</v>
      </c>
    </row>
    <row r="355" s="2" customFormat="1">
      <c r="A355" s="39"/>
      <c r="B355" s="40"/>
      <c r="C355" s="41"/>
      <c r="D355" s="242" t="s">
        <v>359</v>
      </c>
      <c r="E355" s="41"/>
      <c r="F355" s="243" t="s">
        <v>9344</v>
      </c>
      <c r="G355" s="41"/>
      <c r="H355" s="41"/>
      <c r="I355" s="244"/>
      <c r="J355" s="41"/>
      <c r="K355" s="41"/>
      <c r="L355" s="45"/>
      <c r="M355" s="245"/>
      <c r="N355" s="246"/>
      <c r="O355" s="92"/>
      <c r="P355" s="92"/>
      <c r="Q355" s="92"/>
      <c r="R355" s="92"/>
      <c r="S355" s="92"/>
      <c r="T355" s="93"/>
      <c r="U355" s="39"/>
      <c r="V355" s="39"/>
      <c r="W355" s="39"/>
      <c r="X355" s="39"/>
      <c r="Y355" s="39"/>
      <c r="Z355" s="39"/>
      <c r="AA355" s="39"/>
      <c r="AB355" s="39"/>
      <c r="AC355" s="39"/>
      <c r="AD355" s="39"/>
      <c r="AE355" s="39"/>
      <c r="AT355" s="18" t="s">
        <v>359</v>
      </c>
      <c r="AU355" s="18" t="s">
        <v>86</v>
      </c>
    </row>
    <row r="356" s="15" customFormat="1">
      <c r="A356" s="15"/>
      <c r="B356" s="269"/>
      <c r="C356" s="270"/>
      <c r="D356" s="242" t="s">
        <v>361</v>
      </c>
      <c r="E356" s="271" t="s">
        <v>1</v>
      </c>
      <c r="F356" s="272" t="s">
        <v>9129</v>
      </c>
      <c r="G356" s="270"/>
      <c r="H356" s="271" t="s">
        <v>1</v>
      </c>
      <c r="I356" s="273"/>
      <c r="J356" s="270"/>
      <c r="K356" s="270"/>
      <c r="L356" s="274"/>
      <c r="M356" s="275"/>
      <c r="N356" s="276"/>
      <c r="O356" s="276"/>
      <c r="P356" s="276"/>
      <c r="Q356" s="276"/>
      <c r="R356" s="276"/>
      <c r="S356" s="276"/>
      <c r="T356" s="277"/>
      <c r="U356" s="15"/>
      <c r="V356" s="15"/>
      <c r="W356" s="15"/>
      <c r="X356" s="15"/>
      <c r="Y356" s="15"/>
      <c r="Z356" s="15"/>
      <c r="AA356" s="15"/>
      <c r="AB356" s="15"/>
      <c r="AC356" s="15"/>
      <c r="AD356" s="15"/>
      <c r="AE356" s="15"/>
      <c r="AT356" s="278" t="s">
        <v>361</v>
      </c>
      <c r="AU356" s="278" t="s">
        <v>86</v>
      </c>
      <c r="AV356" s="15" t="s">
        <v>84</v>
      </c>
      <c r="AW356" s="15" t="s">
        <v>32</v>
      </c>
      <c r="AX356" s="15" t="s">
        <v>76</v>
      </c>
      <c r="AY356" s="278" t="s">
        <v>350</v>
      </c>
    </row>
    <row r="357" s="13" customFormat="1">
      <c r="A357" s="13"/>
      <c r="B357" s="247"/>
      <c r="C357" s="248"/>
      <c r="D357" s="242" t="s">
        <v>361</v>
      </c>
      <c r="E357" s="249" t="s">
        <v>1</v>
      </c>
      <c r="F357" s="250" t="s">
        <v>468</v>
      </c>
      <c r="G357" s="248"/>
      <c r="H357" s="251">
        <v>8</v>
      </c>
      <c r="I357" s="252"/>
      <c r="J357" s="248"/>
      <c r="K357" s="248"/>
      <c r="L357" s="253"/>
      <c r="M357" s="254"/>
      <c r="N357" s="255"/>
      <c r="O357" s="255"/>
      <c r="P357" s="255"/>
      <c r="Q357" s="255"/>
      <c r="R357" s="255"/>
      <c r="S357" s="255"/>
      <c r="T357" s="256"/>
      <c r="U357" s="13"/>
      <c r="V357" s="13"/>
      <c r="W357" s="13"/>
      <c r="X357" s="13"/>
      <c r="Y357" s="13"/>
      <c r="Z357" s="13"/>
      <c r="AA357" s="13"/>
      <c r="AB357" s="13"/>
      <c r="AC357" s="13"/>
      <c r="AD357" s="13"/>
      <c r="AE357" s="13"/>
      <c r="AT357" s="257" t="s">
        <v>361</v>
      </c>
      <c r="AU357" s="257" t="s">
        <v>86</v>
      </c>
      <c r="AV357" s="13" t="s">
        <v>86</v>
      </c>
      <c r="AW357" s="13" t="s">
        <v>32</v>
      </c>
      <c r="AX357" s="13" t="s">
        <v>76</v>
      </c>
      <c r="AY357" s="257" t="s">
        <v>350</v>
      </c>
    </row>
    <row r="358" s="14" customFormat="1">
      <c r="A358" s="14"/>
      <c r="B358" s="258"/>
      <c r="C358" s="259"/>
      <c r="D358" s="242" t="s">
        <v>361</v>
      </c>
      <c r="E358" s="260" t="s">
        <v>1</v>
      </c>
      <c r="F358" s="261" t="s">
        <v>364</v>
      </c>
      <c r="G358" s="259"/>
      <c r="H358" s="262">
        <v>8</v>
      </c>
      <c r="I358" s="263"/>
      <c r="J358" s="259"/>
      <c r="K358" s="259"/>
      <c r="L358" s="264"/>
      <c r="M358" s="265"/>
      <c r="N358" s="266"/>
      <c r="O358" s="266"/>
      <c r="P358" s="266"/>
      <c r="Q358" s="266"/>
      <c r="R358" s="266"/>
      <c r="S358" s="266"/>
      <c r="T358" s="267"/>
      <c r="U358" s="14"/>
      <c r="V358" s="14"/>
      <c r="W358" s="14"/>
      <c r="X358" s="14"/>
      <c r="Y358" s="14"/>
      <c r="Z358" s="14"/>
      <c r="AA358" s="14"/>
      <c r="AB358" s="14"/>
      <c r="AC358" s="14"/>
      <c r="AD358" s="14"/>
      <c r="AE358" s="14"/>
      <c r="AT358" s="268" t="s">
        <v>361</v>
      </c>
      <c r="AU358" s="268" t="s">
        <v>86</v>
      </c>
      <c r="AV358" s="14" t="s">
        <v>357</v>
      </c>
      <c r="AW358" s="14" t="s">
        <v>32</v>
      </c>
      <c r="AX358" s="14" t="s">
        <v>84</v>
      </c>
      <c r="AY358" s="268" t="s">
        <v>350</v>
      </c>
    </row>
    <row r="359" s="2" customFormat="1" ht="24.15" customHeight="1">
      <c r="A359" s="39"/>
      <c r="B359" s="40"/>
      <c r="C359" s="229" t="s">
        <v>943</v>
      </c>
      <c r="D359" s="229" t="s">
        <v>352</v>
      </c>
      <c r="E359" s="230" t="s">
        <v>9345</v>
      </c>
      <c r="F359" s="231" t="s">
        <v>9346</v>
      </c>
      <c r="G359" s="232" t="s">
        <v>497</v>
      </c>
      <c r="H359" s="233">
        <v>4</v>
      </c>
      <c r="I359" s="234"/>
      <c r="J359" s="235">
        <f>ROUND(I359*H359,2)</f>
        <v>0</v>
      </c>
      <c r="K359" s="231" t="s">
        <v>385</v>
      </c>
      <c r="L359" s="45"/>
      <c r="M359" s="236" t="s">
        <v>1</v>
      </c>
      <c r="N359" s="237" t="s">
        <v>41</v>
      </c>
      <c r="O359" s="92"/>
      <c r="P359" s="238">
        <f>O359*H359</f>
        <v>0</v>
      </c>
      <c r="Q359" s="238">
        <v>0</v>
      </c>
      <c r="R359" s="238">
        <f>Q359*H359</f>
        <v>0</v>
      </c>
      <c r="S359" s="238">
        <v>0</v>
      </c>
      <c r="T359" s="239">
        <f>S359*H359</f>
        <v>0</v>
      </c>
      <c r="U359" s="39"/>
      <c r="V359" s="39"/>
      <c r="W359" s="39"/>
      <c r="X359" s="39"/>
      <c r="Y359" s="39"/>
      <c r="Z359" s="39"/>
      <c r="AA359" s="39"/>
      <c r="AB359" s="39"/>
      <c r="AC359" s="39"/>
      <c r="AD359" s="39"/>
      <c r="AE359" s="39"/>
      <c r="AR359" s="240" t="s">
        <v>357</v>
      </c>
      <c r="AT359" s="240" t="s">
        <v>352</v>
      </c>
      <c r="AU359" s="240" t="s">
        <v>86</v>
      </c>
      <c r="AY359" s="18" t="s">
        <v>350</v>
      </c>
      <c r="BE359" s="241">
        <f>IF(N359="základní",J359,0)</f>
        <v>0</v>
      </c>
      <c r="BF359" s="241">
        <f>IF(N359="snížená",J359,0)</f>
        <v>0</v>
      </c>
      <c r="BG359" s="241">
        <f>IF(N359="zákl. přenesená",J359,0)</f>
        <v>0</v>
      </c>
      <c r="BH359" s="241">
        <f>IF(N359="sníž. přenesená",J359,0)</f>
        <v>0</v>
      </c>
      <c r="BI359" s="241">
        <f>IF(N359="nulová",J359,0)</f>
        <v>0</v>
      </c>
      <c r="BJ359" s="18" t="s">
        <v>84</v>
      </c>
      <c r="BK359" s="241">
        <f>ROUND(I359*H359,2)</f>
        <v>0</v>
      </c>
      <c r="BL359" s="18" t="s">
        <v>357</v>
      </c>
      <c r="BM359" s="240" t="s">
        <v>2152</v>
      </c>
    </row>
    <row r="360" s="2" customFormat="1">
      <c r="A360" s="39"/>
      <c r="B360" s="40"/>
      <c r="C360" s="41"/>
      <c r="D360" s="242" t="s">
        <v>359</v>
      </c>
      <c r="E360" s="41"/>
      <c r="F360" s="243" t="s">
        <v>9346</v>
      </c>
      <c r="G360" s="41"/>
      <c r="H360" s="41"/>
      <c r="I360" s="244"/>
      <c r="J360" s="41"/>
      <c r="K360" s="41"/>
      <c r="L360" s="45"/>
      <c r="M360" s="245"/>
      <c r="N360" s="246"/>
      <c r="O360" s="92"/>
      <c r="P360" s="92"/>
      <c r="Q360" s="92"/>
      <c r="R360" s="92"/>
      <c r="S360" s="92"/>
      <c r="T360" s="93"/>
      <c r="U360" s="39"/>
      <c r="V360" s="39"/>
      <c r="W360" s="39"/>
      <c r="X360" s="39"/>
      <c r="Y360" s="39"/>
      <c r="Z360" s="39"/>
      <c r="AA360" s="39"/>
      <c r="AB360" s="39"/>
      <c r="AC360" s="39"/>
      <c r="AD360" s="39"/>
      <c r="AE360" s="39"/>
      <c r="AT360" s="18" t="s">
        <v>359</v>
      </c>
      <c r="AU360" s="18" t="s">
        <v>86</v>
      </c>
    </row>
    <row r="361" s="15" customFormat="1">
      <c r="A361" s="15"/>
      <c r="B361" s="269"/>
      <c r="C361" s="270"/>
      <c r="D361" s="242" t="s">
        <v>361</v>
      </c>
      <c r="E361" s="271" t="s">
        <v>1</v>
      </c>
      <c r="F361" s="272" t="s">
        <v>9129</v>
      </c>
      <c r="G361" s="270"/>
      <c r="H361" s="271" t="s">
        <v>1</v>
      </c>
      <c r="I361" s="273"/>
      <c r="J361" s="270"/>
      <c r="K361" s="270"/>
      <c r="L361" s="274"/>
      <c r="M361" s="275"/>
      <c r="N361" s="276"/>
      <c r="O361" s="276"/>
      <c r="P361" s="276"/>
      <c r="Q361" s="276"/>
      <c r="R361" s="276"/>
      <c r="S361" s="276"/>
      <c r="T361" s="277"/>
      <c r="U361" s="15"/>
      <c r="V361" s="15"/>
      <c r="W361" s="15"/>
      <c r="X361" s="15"/>
      <c r="Y361" s="15"/>
      <c r="Z361" s="15"/>
      <c r="AA361" s="15"/>
      <c r="AB361" s="15"/>
      <c r="AC361" s="15"/>
      <c r="AD361" s="15"/>
      <c r="AE361" s="15"/>
      <c r="AT361" s="278" t="s">
        <v>361</v>
      </c>
      <c r="AU361" s="278" t="s">
        <v>86</v>
      </c>
      <c r="AV361" s="15" t="s">
        <v>84</v>
      </c>
      <c r="AW361" s="15" t="s">
        <v>32</v>
      </c>
      <c r="AX361" s="15" t="s">
        <v>76</v>
      </c>
      <c r="AY361" s="278" t="s">
        <v>350</v>
      </c>
    </row>
    <row r="362" s="13" customFormat="1">
      <c r="A362" s="13"/>
      <c r="B362" s="247"/>
      <c r="C362" s="248"/>
      <c r="D362" s="242" t="s">
        <v>361</v>
      </c>
      <c r="E362" s="249" t="s">
        <v>1</v>
      </c>
      <c r="F362" s="250" t="s">
        <v>357</v>
      </c>
      <c r="G362" s="248"/>
      <c r="H362" s="251">
        <v>4</v>
      </c>
      <c r="I362" s="252"/>
      <c r="J362" s="248"/>
      <c r="K362" s="248"/>
      <c r="L362" s="253"/>
      <c r="M362" s="254"/>
      <c r="N362" s="255"/>
      <c r="O362" s="255"/>
      <c r="P362" s="255"/>
      <c r="Q362" s="255"/>
      <c r="R362" s="255"/>
      <c r="S362" s="255"/>
      <c r="T362" s="256"/>
      <c r="U362" s="13"/>
      <c r="V362" s="13"/>
      <c r="W362" s="13"/>
      <c r="X362" s="13"/>
      <c r="Y362" s="13"/>
      <c r="Z362" s="13"/>
      <c r="AA362" s="13"/>
      <c r="AB362" s="13"/>
      <c r="AC362" s="13"/>
      <c r="AD362" s="13"/>
      <c r="AE362" s="13"/>
      <c r="AT362" s="257" t="s">
        <v>361</v>
      </c>
      <c r="AU362" s="257" t="s">
        <v>86</v>
      </c>
      <c r="AV362" s="13" t="s">
        <v>86</v>
      </c>
      <c r="AW362" s="13" t="s">
        <v>32</v>
      </c>
      <c r="AX362" s="13" t="s">
        <v>76</v>
      </c>
      <c r="AY362" s="257" t="s">
        <v>350</v>
      </c>
    </row>
    <row r="363" s="14" customFormat="1">
      <c r="A363" s="14"/>
      <c r="B363" s="258"/>
      <c r="C363" s="259"/>
      <c r="D363" s="242" t="s">
        <v>361</v>
      </c>
      <c r="E363" s="260" t="s">
        <v>1</v>
      </c>
      <c r="F363" s="261" t="s">
        <v>364</v>
      </c>
      <c r="G363" s="259"/>
      <c r="H363" s="262">
        <v>4</v>
      </c>
      <c r="I363" s="263"/>
      <c r="J363" s="259"/>
      <c r="K363" s="259"/>
      <c r="L363" s="264"/>
      <c r="M363" s="265"/>
      <c r="N363" s="266"/>
      <c r="O363" s="266"/>
      <c r="P363" s="266"/>
      <c r="Q363" s="266"/>
      <c r="R363" s="266"/>
      <c r="S363" s="266"/>
      <c r="T363" s="267"/>
      <c r="U363" s="14"/>
      <c r="V363" s="14"/>
      <c r="W363" s="14"/>
      <c r="X363" s="14"/>
      <c r="Y363" s="14"/>
      <c r="Z363" s="14"/>
      <c r="AA363" s="14"/>
      <c r="AB363" s="14"/>
      <c r="AC363" s="14"/>
      <c r="AD363" s="14"/>
      <c r="AE363" s="14"/>
      <c r="AT363" s="268" t="s">
        <v>361</v>
      </c>
      <c r="AU363" s="268" t="s">
        <v>86</v>
      </c>
      <c r="AV363" s="14" t="s">
        <v>357</v>
      </c>
      <c r="AW363" s="14" t="s">
        <v>32</v>
      </c>
      <c r="AX363" s="14" t="s">
        <v>84</v>
      </c>
      <c r="AY363" s="268" t="s">
        <v>350</v>
      </c>
    </row>
    <row r="364" s="2" customFormat="1" ht="24.15" customHeight="1">
      <c r="A364" s="39"/>
      <c r="B364" s="40"/>
      <c r="C364" s="295" t="s">
        <v>950</v>
      </c>
      <c r="D364" s="295" t="s">
        <v>1347</v>
      </c>
      <c r="E364" s="296" t="s">
        <v>9347</v>
      </c>
      <c r="F364" s="297" t="s">
        <v>9348</v>
      </c>
      <c r="G364" s="298" t="s">
        <v>497</v>
      </c>
      <c r="H364" s="299">
        <v>4</v>
      </c>
      <c r="I364" s="300"/>
      <c r="J364" s="301">
        <f>ROUND(I364*H364,2)</f>
        <v>0</v>
      </c>
      <c r="K364" s="297" t="s">
        <v>385</v>
      </c>
      <c r="L364" s="302"/>
      <c r="M364" s="303" t="s">
        <v>1</v>
      </c>
      <c r="N364" s="304" t="s">
        <v>41</v>
      </c>
      <c r="O364" s="92"/>
      <c r="P364" s="238">
        <f>O364*H364</f>
        <v>0</v>
      </c>
      <c r="Q364" s="238">
        <v>0</v>
      </c>
      <c r="R364" s="238">
        <f>Q364*H364</f>
        <v>0</v>
      </c>
      <c r="S364" s="238">
        <v>0</v>
      </c>
      <c r="T364" s="239">
        <f>S364*H364</f>
        <v>0</v>
      </c>
      <c r="U364" s="39"/>
      <c r="V364" s="39"/>
      <c r="W364" s="39"/>
      <c r="X364" s="39"/>
      <c r="Y364" s="39"/>
      <c r="Z364" s="39"/>
      <c r="AA364" s="39"/>
      <c r="AB364" s="39"/>
      <c r="AC364" s="39"/>
      <c r="AD364" s="39"/>
      <c r="AE364" s="39"/>
      <c r="AR364" s="240" t="s">
        <v>468</v>
      </c>
      <c r="AT364" s="240" t="s">
        <v>1347</v>
      </c>
      <c r="AU364" s="240" t="s">
        <v>86</v>
      </c>
      <c r="AY364" s="18" t="s">
        <v>350</v>
      </c>
      <c r="BE364" s="241">
        <f>IF(N364="základní",J364,0)</f>
        <v>0</v>
      </c>
      <c r="BF364" s="241">
        <f>IF(N364="snížená",J364,0)</f>
        <v>0</v>
      </c>
      <c r="BG364" s="241">
        <f>IF(N364="zákl. přenesená",J364,0)</f>
        <v>0</v>
      </c>
      <c r="BH364" s="241">
        <f>IF(N364="sníž. přenesená",J364,0)</f>
        <v>0</v>
      </c>
      <c r="BI364" s="241">
        <f>IF(N364="nulová",J364,0)</f>
        <v>0</v>
      </c>
      <c r="BJ364" s="18" t="s">
        <v>84</v>
      </c>
      <c r="BK364" s="241">
        <f>ROUND(I364*H364,2)</f>
        <v>0</v>
      </c>
      <c r="BL364" s="18" t="s">
        <v>357</v>
      </c>
      <c r="BM364" s="240" t="s">
        <v>2195</v>
      </c>
    </row>
    <row r="365" s="2" customFormat="1">
      <c r="A365" s="39"/>
      <c r="B365" s="40"/>
      <c r="C365" s="41"/>
      <c r="D365" s="242" t="s">
        <v>359</v>
      </c>
      <c r="E365" s="41"/>
      <c r="F365" s="243" t="s">
        <v>9348</v>
      </c>
      <c r="G365" s="41"/>
      <c r="H365" s="41"/>
      <c r="I365" s="244"/>
      <c r="J365" s="41"/>
      <c r="K365" s="41"/>
      <c r="L365" s="45"/>
      <c r="M365" s="245"/>
      <c r="N365" s="246"/>
      <c r="O365" s="92"/>
      <c r="P365" s="92"/>
      <c r="Q365" s="92"/>
      <c r="R365" s="92"/>
      <c r="S365" s="92"/>
      <c r="T365" s="93"/>
      <c r="U365" s="39"/>
      <c r="V365" s="39"/>
      <c r="W365" s="39"/>
      <c r="X365" s="39"/>
      <c r="Y365" s="39"/>
      <c r="Z365" s="39"/>
      <c r="AA365" s="39"/>
      <c r="AB365" s="39"/>
      <c r="AC365" s="39"/>
      <c r="AD365" s="39"/>
      <c r="AE365" s="39"/>
      <c r="AT365" s="18" t="s">
        <v>359</v>
      </c>
      <c r="AU365" s="18" t="s">
        <v>86</v>
      </c>
    </row>
    <row r="366" s="2" customFormat="1" ht="24.15" customHeight="1">
      <c r="A366" s="39"/>
      <c r="B366" s="40"/>
      <c r="C366" s="229" t="s">
        <v>964</v>
      </c>
      <c r="D366" s="229" t="s">
        <v>352</v>
      </c>
      <c r="E366" s="230" t="s">
        <v>9349</v>
      </c>
      <c r="F366" s="231" t="s">
        <v>9350</v>
      </c>
      <c r="G366" s="232" t="s">
        <v>497</v>
      </c>
      <c r="H366" s="233">
        <v>4</v>
      </c>
      <c r="I366" s="234"/>
      <c r="J366" s="235">
        <f>ROUND(I366*H366,2)</f>
        <v>0</v>
      </c>
      <c r="K366" s="231" t="s">
        <v>385</v>
      </c>
      <c r="L366" s="45"/>
      <c r="M366" s="236" t="s">
        <v>1</v>
      </c>
      <c r="N366" s="237" t="s">
        <v>41</v>
      </c>
      <c r="O366" s="92"/>
      <c r="P366" s="238">
        <f>O366*H366</f>
        <v>0</v>
      </c>
      <c r="Q366" s="238">
        <v>0</v>
      </c>
      <c r="R366" s="238">
        <f>Q366*H366</f>
        <v>0</v>
      </c>
      <c r="S366" s="238">
        <v>0</v>
      </c>
      <c r="T366" s="239">
        <f>S366*H366</f>
        <v>0</v>
      </c>
      <c r="U366" s="39"/>
      <c r="V366" s="39"/>
      <c r="W366" s="39"/>
      <c r="X366" s="39"/>
      <c r="Y366" s="39"/>
      <c r="Z366" s="39"/>
      <c r="AA366" s="39"/>
      <c r="AB366" s="39"/>
      <c r="AC366" s="39"/>
      <c r="AD366" s="39"/>
      <c r="AE366" s="39"/>
      <c r="AR366" s="240" t="s">
        <v>357</v>
      </c>
      <c r="AT366" s="240" t="s">
        <v>352</v>
      </c>
      <c r="AU366" s="240" t="s">
        <v>86</v>
      </c>
      <c r="AY366" s="18" t="s">
        <v>350</v>
      </c>
      <c r="BE366" s="241">
        <f>IF(N366="základní",J366,0)</f>
        <v>0</v>
      </c>
      <c r="BF366" s="241">
        <f>IF(N366="snížená",J366,0)</f>
        <v>0</v>
      </c>
      <c r="BG366" s="241">
        <f>IF(N366="zákl. přenesená",J366,0)</f>
        <v>0</v>
      </c>
      <c r="BH366" s="241">
        <f>IF(N366="sníž. přenesená",J366,0)</f>
        <v>0</v>
      </c>
      <c r="BI366" s="241">
        <f>IF(N366="nulová",J366,0)</f>
        <v>0</v>
      </c>
      <c r="BJ366" s="18" t="s">
        <v>84</v>
      </c>
      <c r="BK366" s="241">
        <f>ROUND(I366*H366,2)</f>
        <v>0</v>
      </c>
      <c r="BL366" s="18" t="s">
        <v>357</v>
      </c>
      <c r="BM366" s="240" t="s">
        <v>2224</v>
      </c>
    </row>
    <row r="367" s="2" customFormat="1">
      <c r="A367" s="39"/>
      <c r="B367" s="40"/>
      <c r="C367" s="41"/>
      <c r="D367" s="242" t="s">
        <v>359</v>
      </c>
      <c r="E367" s="41"/>
      <c r="F367" s="243" t="s">
        <v>9350</v>
      </c>
      <c r="G367" s="41"/>
      <c r="H367" s="41"/>
      <c r="I367" s="244"/>
      <c r="J367" s="41"/>
      <c r="K367" s="41"/>
      <c r="L367" s="45"/>
      <c r="M367" s="245"/>
      <c r="N367" s="246"/>
      <c r="O367" s="92"/>
      <c r="P367" s="92"/>
      <c r="Q367" s="92"/>
      <c r="R367" s="92"/>
      <c r="S367" s="92"/>
      <c r="T367" s="93"/>
      <c r="U367" s="39"/>
      <c r="V367" s="39"/>
      <c r="W367" s="39"/>
      <c r="X367" s="39"/>
      <c r="Y367" s="39"/>
      <c r="Z367" s="39"/>
      <c r="AA367" s="39"/>
      <c r="AB367" s="39"/>
      <c r="AC367" s="39"/>
      <c r="AD367" s="39"/>
      <c r="AE367" s="39"/>
      <c r="AT367" s="18" t="s">
        <v>359</v>
      </c>
      <c r="AU367" s="18" t="s">
        <v>86</v>
      </c>
    </row>
    <row r="368" s="15" customFormat="1">
      <c r="A368" s="15"/>
      <c r="B368" s="269"/>
      <c r="C368" s="270"/>
      <c r="D368" s="242" t="s">
        <v>361</v>
      </c>
      <c r="E368" s="271" t="s">
        <v>1</v>
      </c>
      <c r="F368" s="272" t="s">
        <v>9129</v>
      </c>
      <c r="G368" s="270"/>
      <c r="H368" s="271" t="s">
        <v>1</v>
      </c>
      <c r="I368" s="273"/>
      <c r="J368" s="270"/>
      <c r="K368" s="270"/>
      <c r="L368" s="274"/>
      <c r="M368" s="275"/>
      <c r="N368" s="276"/>
      <c r="O368" s="276"/>
      <c r="P368" s="276"/>
      <c r="Q368" s="276"/>
      <c r="R368" s="276"/>
      <c r="S368" s="276"/>
      <c r="T368" s="277"/>
      <c r="U368" s="15"/>
      <c r="V368" s="15"/>
      <c r="W368" s="15"/>
      <c r="X368" s="15"/>
      <c r="Y368" s="15"/>
      <c r="Z368" s="15"/>
      <c r="AA368" s="15"/>
      <c r="AB368" s="15"/>
      <c r="AC368" s="15"/>
      <c r="AD368" s="15"/>
      <c r="AE368" s="15"/>
      <c r="AT368" s="278" t="s">
        <v>361</v>
      </c>
      <c r="AU368" s="278" t="s">
        <v>86</v>
      </c>
      <c r="AV368" s="15" t="s">
        <v>84</v>
      </c>
      <c r="AW368" s="15" t="s">
        <v>32</v>
      </c>
      <c r="AX368" s="15" t="s">
        <v>76</v>
      </c>
      <c r="AY368" s="278" t="s">
        <v>350</v>
      </c>
    </row>
    <row r="369" s="13" customFormat="1">
      <c r="A369" s="13"/>
      <c r="B369" s="247"/>
      <c r="C369" s="248"/>
      <c r="D369" s="242" t="s">
        <v>361</v>
      </c>
      <c r="E369" s="249" t="s">
        <v>1</v>
      </c>
      <c r="F369" s="250" t="s">
        <v>357</v>
      </c>
      <c r="G369" s="248"/>
      <c r="H369" s="251">
        <v>4</v>
      </c>
      <c r="I369" s="252"/>
      <c r="J369" s="248"/>
      <c r="K369" s="248"/>
      <c r="L369" s="253"/>
      <c r="M369" s="254"/>
      <c r="N369" s="255"/>
      <c r="O369" s="255"/>
      <c r="P369" s="255"/>
      <c r="Q369" s="255"/>
      <c r="R369" s="255"/>
      <c r="S369" s="255"/>
      <c r="T369" s="256"/>
      <c r="U369" s="13"/>
      <c r="V369" s="13"/>
      <c r="W369" s="13"/>
      <c r="X369" s="13"/>
      <c r="Y369" s="13"/>
      <c r="Z369" s="13"/>
      <c r="AA369" s="13"/>
      <c r="AB369" s="13"/>
      <c r="AC369" s="13"/>
      <c r="AD369" s="13"/>
      <c r="AE369" s="13"/>
      <c r="AT369" s="257" t="s">
        <v>361</v>
      </c>
      <c r="AU369" s="257" t="s">
        <v>86</v>
      </c>
      <c r="AV369" s="13" t="s">
        <v>86</v>
      </c>
      <c r="AW369" s="13" t="s">
        <v>32</v>
      </c>
      <c r="AX369" s="13" t="s">
        <v>76</v>
      </c>
      <c r="AY369" s="257" t="s">
        <v>350</v>
      </c>
    </row>
    <row r="370" s="14" customFormat="1">
      <c r="A370" s="14"/>
      <c r="B370" s="258"/>
      <c r="C370" s="259"/>
      <c r="D370" s="242" t="s">
        <v>361</v>
      </c>
      <c r="E370" s="260" t="s">
        <v>1</v>
      </c>
      <c r="F370" s="261" t="s">
        <v>364</v>
      </c>
      <c r="G370" s="259"/>
      <c r="H370" s="262">
        <v>4</v>
      </c>
      <c r="I370" s="263"/>
      <c r="J370" s="259"/>
      <c r="K370" s="259"/>
      <c r="L370" s="264"/>
      <c r="M370" s="265"/>
      <c r="N370" s="266"/>
      <c r="O370" s="266"/>
      <c r="P370" s="266"/>
      <c r="Q370" s="266"/>
      <c r="R370" s="266"/>
      <c r="S370" s="266"/>
      <c r="T370" s="267"/>
      <c r="U370" s="14"/>
      <c r="V370" s="14"/>
      <c r="W370" s="14"/>
      <c r="X370" s="14"/>
      <c r="Y370" s="14"/>
      <c r="Z370" s="14"/>
      <c r="AA370" s="14"/>
      <c r="AB370" s="14"/>
      <c r="AC370" s="14"/>
      <c r="AD370" s="14"/>
      <c r="AE370" s="14"/>
      <c r="AT370" s="268" t="s">
        <v>361</v>
      </c>
      <c r="AU370" s="268" t="s">
        <v>86</v>
      </c>
      <c r="AV370" s="14" t="s">
        <v>357</v>
      </c>
      <c r="AW370" s="14" t="s">
        <v>32</v>
      </c>
      <c r="AX370" s="14" t="s">
        <v>84</v>
      </c>
      <c r="AY370" s="268" t="s">
        <v>350</v>
      </c>
    </row>
    <row r="371" s="2" customFormat="1" ht="21.75" customHeight="1">
      <c r="A371" s="39"/>
      <c r="B371" s="40"/>
      <c r="C371" s="295" t="s">
        <v>974</v>
      </c>
      <c r="D371" s="295" t="s">
        <v>1347</v>
      </c>
      <c r="E371" s="296" t="s">
        <v>9351</v>
      </c>
      <c r="F371" s="297" t="s">
        <v>9352</v>
      </c>
      <c r="G371" s="298" t="s">
        <v>497</v>
      </c>
      <c r="H371" s="299">
        <v>4</v>
      </c>
      <c r="I371" s="300"/>
      <c r="J371" s="301">
        <f>ROUND(I371*H371,2)</f>
        <v>0</v>
      </c>
      <c r="K371" s="297" t="s">
        <v>385</v>
      </c>
      <c r="L371" s="302"/>
      <c r="M371" s="303" t="s">
        <v>1</v>
      </c>
      <c r="N371" s="304" t="s">
        <v>41</v>
      </c>
      <c r="O371" s="92"/>
      <c r="P371" s="238">
        <f>O371*H371</f>
        <v>0</v>
      </c>
      <c r="Q371" s="238">
        <v>0</v>
      </c>
      <c r="R371" s="238">
        <f>Q371*H371</f>
        <v>0</v>
      </c>
      <c r="S371" s="238">
        <v>0</v>
      </c>
      <c r="T371" s="239">
        <f>S371*H371</f>
        <v>0</v>
      </c>
      <c r="U371" s="39"/>
      <c r="V371" s="39"/>
      <c r="W371" s="39"/>
      <c r="X371" s="39"/>
      <c r="Y371" s="39"/>
      <c r="Z371" s="39"/>
      <c r="AA371" s="39"/>
      <c r="AB371" s="39"/>
      <c r="AC371" s="39"/>
      <c r="AD371" s="39"/>
      <c r="AE371" s="39"/>
      <c r="AR371" s="240" t="s">
        <v>468</v>
      </c>
      <c r="AT371" s="240" t="s">
        <v>1347</v>
      </c>
      <c r="AU371" s="240" t="s">
        <v>86</v>
      </c>
      <c r="AY371" s="18" t="s">
        <v>350</v>
      </c>
      <c r="BE371" s="241">
        <f>IF(N371="základní",J371,0)</f>
        <v>0</v>
      </c>
      <c r="BF371" s="241">
        <f>IF(N371="snížená",J371,0)</f>
        <v>0</v>
      </c>
      <c r="BG371" s="241">
        <f>IF(N371="zákl. přenesená",J371,0)</f>
        <v>0</v>
      </c>
      <c r="BH371" s="241">
        <f>IF(N371="sníž. přenesená",J371,0)</f>
        <v>0</v>
      </c>
      <c r="BI371" s="241">
        <f>IF(N371="nulová",J371,0)</f>
        <v>0</v>
      </c>
      <c r="BJ371" s="18" t="s">
        <v>84</v>
      </c>
      <c r="BK371" s="241">
        <f>ROUND(I371*H371,2)</f>
        <v>0</v>
      </c>
      <c r="BL371" s="18" t="s">
        <v>357</v>
      </c>
      <c r="BM371" s="240" t="s">
        <v>2236</v>
      </c>
    </row>
    <row r="372" s="2" customFormat="1">
      <c r="A372" s="39"/>
      <c r="B372" s="40"/>
      <c r="C372" s="41"/>
      <c r="D372" s="242" t="s">
        <v>359</v>
      </c>
      <c r="E372" s="41"/>
      <c r="F372" s="243" t="s">
        <v>9352</v>
      </c>
      <c r="G372" s="41"/>
      <c r="H372" s="41"/>
      <c r="I372" s="244"/>
      <c r="J372" s="41"/>
      <c r="K372" s="41"/>
      <c r="L372" s="45"/>
      <c r="M372" s="245"/>
      <c r="N372" s="246"/>
      <c r="O372" s="92"/>
      <c r="P372" s="92"/>
      <c r="Q372" s="92"/>
      <c r="R372" s="92"/>
      <c r="S372" s="92"/>
      <c r="T372" s="93"/>
      <c r="U372" s="39"/>
      <c r="V372" s="39"/>
      <c r="W372" s="39"/>
      <c r="X372" s="39"/>
      <c r="Y372" s="39"/>
      <c r="Z372" s="39"/>
      <c r="AA372" s="39"/>
      <c r="AB372" s="39"/>
      <c r="AC372" s="39"/>
      <c r="AD372" s="39"/>
      <c r="AE372" s="39"/>
      <c r="AT372" s="18" t="s">
        <v>359</v>
      </c>
      <c r="AU372" s="18" t="s">
        <v>86</v>
      </c>
    </row>
    <row r="373" s="2" customFormat="1" ht="24.15" customHeight="1">
      <c r="A373" s="39"/>
      <c r="B373" s="40"/>
      <c r="C373" s="229" t="s">
        <v>981</v>
      </c>
      <c r="D373" s="229" t="s">
        <v>352</v>
      </c>
      <c r="E373" s="230" t="s">
        <v>9353</v>
      </c>
      <c r="F373" s="231" t="s">
        <v>9354</v>
      </c>
      <c r="G373" s="232" t="s">
        <v>497</v>
      </c>
      <c r="H373" s="233">
        <v>8</v>
      </c>
      <c r="I373" s="234"/>
      <c r="J373" s="235">
        <f>ROUND(I373*H373,2)</f>
        <v>0</v>
      </c>
      <c r="K373" s="231" t="s">
        <v>385</v>
      </c>
      <c r="L373" s="45"/>
      <c r="M373" s="236" t="s">
        <v>1</v>
      </c>
      <c r="N373" s="237" t="s">
        <v>41</v>
      </c>
      <c r="O373" s="92"/>
      <c r="P373" s="238">
        <f>O373*H373</f>
        <v>0</v>
      </c>
      <c r="Q373" s="238">
        <v>0</v>
      </c>
      <c r="R373" s="238">
        <f>Q373*H373</f>
        <v>0</v>
      </c>
      <c r="S373" s="238">
        <v>0</v>
      </c>
      <c r="T373" s="239">
        <f>S373*H373</f>
        <v>0</v>
      </c>
      <c r="U373" s="39"/>
      <c r="V373" s="39"/>
      <c r="W373" s="39"/>
      <c r="X373" s="39"/>
      <c r="Y373" s="39"/>
      <c r="Z373" s="39"/>
      <c r="AA373" s="39"/>
      <c r="AB373" s="39"/>
      <c r="AC373" s="39"/>
      <c r="AD373" s="39"/>
      <c r="AE373" s="39"/>
      <c r="AR373" s="240" t="s">
        <v>357</v>
      </c>
      <c r="AT373" s="240" t="s">
        <v>352</v>
      </c>
      <c r="AU373" s="240" t="s">
        <v>86</v>
      </c>
      <c r="AY373" s="18" t="s">
        <v>350</v>
      </c>
      <c r="BE373" s="241">
        <f>IF(N373="základní",J373,0)</f>
        <v>0</v>
      </c>
      <c r="BF373" s="241">
        <f>IF(N373="snížená",J373,0)</f>
        <v>0</v>
      </c>
      <c r="BG373" s="241">
        <f>IF(N373="zákl. přenesená",J373,0)</f>
        <v>0</v>
      </c>
      <c r="BH373" s="241">
        <f>IF(N373="sníž. přenesená",J373,0)</f>
        <v>0</v>
      </c>
      <c r="BI373" s="241">
        <f>IF(N373="nulová",J373,0)</f>
        <v>0</v>
      </c>
      <c r="BJ373" s="18" t="s">
        <v>84</v>
      </c>
      <c r="BK373" s="241">
        <f>ROUND(I373*H373,2)</f>
        <v>0</v>
      </c>
      <c r="BL373" s="18" t="s">
        <v>357</v>
      </c>
      <c r="BM373" s="240" t="s">
        <v>2261</v>
      </c>
    </row>
    <row r="374" s="2" customFormat="1">
      <c r="A374" s="39"/>
      <c r="B374" s="40"/>
      <c r="C374" s="41"/>
      <c r="D374" s="242" t="s">
        <v>359</v>
      </c>
      <c r="E374" s="41"/>
      <c r="F374" s="243" t="s">
        <v>9354</v>
      </c>
      <c r="G374" s="41"/>
      <c r="H374" s="41"/>
      <c r="I374" s="244"/>
      <c r="J374" s="41"/>
      <c r="K374" s="41"/>
      <c r="L374" s="45"/>
      <c r="M374" s="245"/>
      <c r="N374" s="246"/>
      <c r="O374" s="92"/>
      <c r="P374" s="92"/>
      <c r="Q374" s="92"/>
      <c r="R374" s="92"/>
      <c r="S374" s="92"/>
      <c r="T374" s="93"/>
      <c r="U374" s="39"/>
      <c r="V374" s="39"/>
      <c r="W374" s="39"/>
      <c r="X374" s="39"/>
      <c r="Y374" s="39"/>
      <c r="Z374" s="39"/>
      <c r="AA374" s="39"/>
      <c r="AB374" s="39"/>
      <c r="AC374" s="39"/>
      <c r="AD374" s="39"/>
      <c r="AE374" s="39"/>
      <c r="AT374" s="18" t="s">
        <v>359</v>
      </c>
      <c r="AU374" s="18" t="s">
        <v>86</v>
      </c>
    </row>
    <row r="375" s="15" customFormat="1">
      <c r="A375" s="15"/>
      <c r="B375" s="269"/>
      <c r="C375" s="270"/>
      <c r="D375" s="242" t="s">
        <v>361</v>
      </c>
      <c r="E375" s="271" t="s">
        <v>1</v>
      </c>
      <c r="F375" s="272" t="s">
        <v>9129</v>
      </c>
      <c r="G375" s="270"/>
      <c r="H375" s="271" t="s">
        <v>1</v>
      </c>
      <c r="I375" s="273"/>
      <c r="J375" s="270"/>
      <c r="K375" s="270"/>
      <c r="L375" s="274"/>
      <c r="M375" s="275"/>
      <c r="N375" s="276"/>
      <c r="O375" s="276"/>
      <c r="P375" s="276"/>
      <c r="Q375" s="276"/>
      <c r="R375" s="276"/>
      <c r="S375" s="276"/>
      <c r="T375" s="277"/>
      <c r="U375" s="15"/>
      <c r="V375" s="15"/>
      <c r="W375" s="15"/>
      <c r="X375" s="15"/>
      <c r="Y375" s="15"/>
      <c r="Z375" s="15"/>
      <c r="AA375" s="15"/>
      <c r="AB375" s="15"/>
      <c r="AC375" s="15"/>
      <c r="AD375" s="15"/>
      <c r="AE375" s="15"/>
      <c r="AT375" s="278" t="s">
        <v>361</v>
      </c>
      <c r="AU375" s="278" t="s">
        <v>86</v>
      </c>
      <c r="AV375" s="15" t="s">
        <v>84</v>
      </c>
      <c r="AW375" s="15" t="s">
        <v>32</v>
      </c>
      <c r="AX375" s="15" t="s">
        <v>76</v>
      </c>
      <c r="AY375" s="278" t="s">
        <v>350</v>
      </c>
    </row>
    <row r="376" s="13" customFormat="1">
      <c r="A376" s="13"/>
      <c r="B376" s="247"/>
      <c r="C376" s="248"/>
      <c r="D376" s="242" t="s">
        <v>361</v>
      </c>
      <c r="E376" s="249" t="s">
        <v>1</v>
      </c>
      <c r="F376" s="250" t="s">
        <v>9355</v>
      </c>
      <c r="G376" s="248"/>
      <c r="H376" s="251">
        <v>8</v>
      </c>
      <c r="I376" s="252"/>
      <c r="J376" s="248"/>
      <c r="K376" s="248"/>
      <c r="L376" s="253"/>
      <c r="M376" s="254"/>
      <c r="N376" s="255"/>
      <c r="O376" s="255"/>
      <c r="P376" s="255"/>
      <c r="Q376" s="255"/>
      <c r="R376" s="255"/>
      <c r="S376" s="255"/>
      <c r="T376" s="256"/>
      <c r="U376" s="13"/>
      <c r="V376" s="13"/>
      <c r="W376" s="13"/>
      <c r="X376" s="13"/>
      <c r="Y376" s="13"/>
      <c r="Z376" s="13"/>
      <c r="AA376" s="13"/>
      <c r="AB376" s="13"/>
      <c r="AC376" s="13"/>
      <c r="AD376" s="13"/>
      <c r="AE376" s="13"/>
      <c r="AT376" s="257" t="s">
        <v>361</v>
      </c>
      <c r="AU376" s="257" t="s">
        <v>86</v>
      </c>
      <c r="AV376" s="13" t="s">
        <v>86</v>
      </c>
      <c r="AW376" s="13" t="s">
        <v>32</v>
      </c>
      <c r="AX376" s="13" t="s">
        <v>76</v>
      </c>
      <c r="AY376" s="257" t="s">
        <v>350</v>
      </c>
    </row>
    <row r="377" s="14" customFormat="1">
      <c r="A377" s="14"/>
      <c r="B377" s="258"/>
      <c r="C377" s="259"/>
      <c r="D377" s="242" t="s">
        <v>361</v>
      </c>
      <c r="E377" s="260" t="s">
        <v>1</v>
      </c>
      <c r="F377" s="261" t="s">
        <v>364</v>
      </c>
      <c r="G377" s="259"/>
      <c r="H377" s="262">
        <v>8</v>
      </c>
      <c r="I377" s="263"/>
      <c r="J377" s="259"/>
      <c r="K377" s="259"/>
      <c r="L377" s="264"/>
      <c r="M377" s="265"/>
      <c r="N377" s="266"/>
      <c r="O377" s="266"/>
      <c r="P377" s="266"/>
      <c r="Q377" s="266"/>
      <c r="R377" s="266"/>
      <c r="S377" s="266"/>
      <c r="T377" s="267"/>
      <c r="U377" s="14"/>
      <c r="V377" s="14"/>
      <c r="W377" s="14"/>
      <c r="X377" s="14"/>
      <c r="Y377" s="14"/>
      <c r="Z377" s="14"/>
      <c r="AA377" s="14"/>
      <c r="AB377" s="14"/>
      <c r="AC377" s="14"/>
      <c r="AD377" s="14"/>
      <c r="AE377" s="14"/>
      <c r="AT377" s="268" t="s">
        <v>361</v>
      </c>
      <c r="AU377" s="268" t="s">
        <v>86</v>
      </c>
      <c r="AV377" s="14" t="s">
        <v>357</v>
      </c>
      <c r="AW377" s="14" t="s">
        <v>32</v>
      </c>
      <c r="AX377" s="14" t="s">
        <v>84</v>
      </c>
      <c r="AY377" s="268" t="s">
        <v>350</v>
      </c>
    </row>
    <row r="378" s="2" customFormat="1" ht="24.15" customHeight="1">
      <c r="A378" s="39"/>
      <c r="B378" s="40"/>
      <c r="C378" s="295" t="s">
        <v>987</v>
      </c>
      <c r="D378" s="295" t="s">
        <v>1347</v>
      </c>
      <c r="E378" s="296" t="s">
        <v>9356</v>
      </c>
      <c r="F378" s="297" t="s">
        <v>9357</v>
      </c>
      <c r="G378" s="298" t="s">
        <v>497</v>
      </c>
      <c r="H378" s="299">
        <v>8</v>
      </c>
      <c r="I378" s="300"/>
      <c r="J378" s="301">
        <f>ROUND(I378*H378,2)</f>
        <v>0</v>
      </c>
      <c r="K378" s="297" t="s">
        <v>385</v>
      </c>
      <c r="L378" s="302"/>
      <c r="M378" s="303" t="s">
        <v>1</v>
      </c>
      <c r="N378" s="304" t="s">
        <v>41</v>
      </c>
      <c r="O378" s="92"/>
      <c r="P378" s="238">
        <f>O378*H378</f>
        <v>0</v>
      </c>
      <c r="Q378" s="238">
        <v>0</v>
      </c>
      <c r="R378" s="238">
        <f>Q378*H378</f>
        <v>0</v>
      </c>
      <c r="S378" s="238">
        <v>0</v>
      </c>
      <c r="T378" s="239">
        <f>S378*H378</f>
        <v>0</v>
      </c>
      <c r="U378" s="39"/>
      <c r="V378" s="39"/>
      <c r="W378" s="39"/>
      <c r="X378" s="39"/>
      <c r="Y378" s="39"/>
      <c r="Z378" s="39"/>
      <c r="AA378" s="39"/>
      <c r="AB378" s="39"/>
      <c r="AC378" s="39"/>
      <c r="AD378" s="39"/>
      <c r="AE378" s="39"/>
      <c r="AR378" s="240" t="s">
        <v>468</v>
      </c>
      <c r="AT378" s="240" t="s">
        <v>1347</v>
      </c>
      <c r="AU378" s="240" t="s">
        <v>86</v>
      </c>
      <c r="AY378" s="18" t="s">
        <v>350</v>
      </c>
      <c r="BE378" s="241">
        <f>IF(N378="základní",J378,0)</f>
        <v>0</v>
      </c>
      <c r="BF378" s="241">
        <f>IF(N378="snížená",J378,0)</f>
        <v>0</v>
      </c>
      <c r="BG378" s="241">
        <f>IF(N378="zákl. přenesená",J378,0)</f>
        <v>0</v>
      </c>
      <c r="BH378" s="241">
        <f>IF(N378="sníž. přenesená",J378,0)</f>
        <v>0</v>
      </c>
      <c r="BI378" s="241">
        <f>IF(N378="nulová",J378,0)</f>
        <v>0</v>
      </c>
      <c r="BJ378" s="18" t="s">
        <v>84</v>
      </c>
      <c r="BK378" s="241">
        <f>ROUND(I378*H378,2)</f>
        <v>0</v>
      </c>
      <c r="BL378" s="18" t="s">
        <v>357</v>
      </c>
      <c r="BM378" s="240" t="s">
        <v>2282</v>
      </c>
    </row>
    <row r="379" s="2" customFormat="1">
      <c r="A379" s="39"/>
      <c r="B379" s="40"/>
      <c r="C379" s="41"/>
      <c r="D379" s="242" t="s">
        <v>359</v>
      </c>
      <c r="E379" s="41"/>
      <c r="F379" s="243" t="s">
        <v>9357</v>
      </c>
      <c r="G379" s="41"/>
      <c r="H379" s="41"/>
      <c r="I379" s="244"/>
      <c r="J379" s="41"/>
      <c r="K379" s="41"/>
      <c r="L379" s="45"/>
      <c r="M379" s="245"/>
      <c r="N379" s="246"/>
      <c r="O379" s="92"/>
      <c r="P379" s="92"/>
      <c r="Q379" s="92"/>
      <c r="R379" s="92"/>
      <c r="S379" s="92"/>
      <c r="T379" s="93"/>
      <c r="U379" s="39"/>
      <c r="V379" s="39"/>
      <c r="W379" s="39"/>
      <c r="X379" s="39"/>
      <c r="Y379" s="39"/>
      <c r="Z379" s="39"/>
      <c r="AA379" s="39"/>
      <c r="AB379" s="39"/>
      <c r="AC379" s="39"/>
      <c r="AD379" s="39"/>
      <c r="AE379" s="39"/>
      <c r="AT379" s="18" t="s">
        <v>359</v>
      </c>
      <c r="AU379" s="18" t="s">
        <v>86</v>
      </c>
    </row>
    <row r="380" s="2" customFormat="1" ht="24.15" customHeight="1">
      <c r="A380" s="39"/>
      <c r="B380" s="40"/>
      <c r="C380" s="229" t="s">
        <v>993</v>
      </c>
      <c r="D380" s="229" t="s">
        <v>352</v>
      </c>
      <c r="E380" s="230" t="s">
        <v>9358</v>
      </c>
      <c r="F380" s="231" t="s">
        <v>9359</v>
      </c>
      <c r="G380" s="232" t="s">
        <v>497</v>
      </c>
      <c r="H380" s="233">
        <v>4</v>
      </c>
      <c r="I380" s="234"/>
      <c r="J380" s="235">
        <f>ROUND(I380*H380,2)</f>
        <v>0</v>
      </c>
      <c r="K380" s="231" t="s">
        <v>385</v>
      </c>
      <c r="L380" s="45"/>
      <c r="M380" s="236" t="s">
        <v>1</v>
      </c>
      <c r="N380" s="237" t="s">
        <v>41</v>
      </c>
      <c r="O380" s="92"/>
      <c r="P380" s="238">
        <f>O380*H380</f>
        <v>0</v>
      </c>
      <c r="Q380" s="238">
        <v>0</v>
      </c>
      <c r="R380" s="238">
        <f>Q380*H380</f>
        <v>0</v>
      </c>
      <c r="S380" s="238">
        <v>0</v>
      </c>
      <c r="T380" s="239">
        <f>S380*H380</f>
        <v>0</v>
      </c>
      <c r="U380" s="39"/>
      <c r="V380" s="39"/>
      <c r="W380" s="39"/>
      <c r="X380" s="39"/>
      <c r="Y380" s="39"/>
      <c r="Z380" s="39"/>
      <c r="AA380" s="39"/>
      <c r="AB380" s="39"/>
      <c r="AC380" s="39"/>
      <c r="AD380" s="39"/>
      <c r="AE380" s="39"/>
      <c r="AR380" s="240" t="s">
        <v>357</v>
      </c>
      <c r="AT380" s="240" t="s">
        <v>352</v>
      </c>
      <c r="AU380" s="240" t="s">
        <v>86</v>
      </c>
      <c r="AY380" s="18" t="s">
        <v>350</v>
      </c>
      <c r="BE380" s="241">
        <f>IF(N380="základní",J380,0)</f>
        <v>0</v>
      </c>
      <c r="BF380" s="241">
        <f>IF(N380="snížená",J380,0)</f>
        <v>0</v>
      </c>
      <c r="BG380" s="241">
        <f>IF(N380="zákl. přenesená",J380,0)</f>
        <v>0</v>
      </c>
      <c r="BH380" s="241">
        <f>IF(N380="sníž. přenesená",J380,0)</f>
        <v>0</v>
      </c>
      <c r="BI380" s="241">
        <f>IF(N380="nulová",J380,0)</f>
        <v>0</v>
      </c>
      <c r="BJ380" s="18" t="s">
        <v>84</v>
      </c>
      <c r="BK380" s="241">
        <f>ROUND(I380*H380,2)</f>
        <v>0</v>
      </c>
      <c r="BL380" s="18" t="s">
        <v>357</v>
      </c>
      <c r="BM380" s="240" t="s">
        <v>2298</v>
      </c>
    </row>
    <row r="381" s="2" customFormat="1">
      <c r="A381" s="39"/>
      <c r="B381" s="40"/>
      <c r="C381" s="41"/>
      <c r="D381" s="242" t="s">
        <v>359</v>
      </c>
      <c r="E381" s="41"/>
      <c r="F381" s="243" t="s">
        <v>9359</v>
      </c>
      <c r="G381" s="41"/>
      <c r="H381" s="41"/>
      <c r="I381" s="244"/>
      <c r="J381" s="41"/>
      <c r="K381" s="41"/>
      <c r="L381" s="45"/>
      <c r="M381" s="245"/>
      <c r="N381" s="246"/>
      <c r="O381" s="92"/>
      <c r="P381" s="92"/>
      <c r="Q381" s="92"/>
      <c r="R381" s="92"/>
      <c r="S381" s="92"/>
      <c r="T381" s="93"/>
      <c r="U381" s="39"/>
      <c r="V381" s="39"/>
      <c r="W381" s="39"/>
      <c r="X381" s="39"/>
      <c r="Y381" s="39"/>
      <c r="Z381" s="39"/>
      <c r="AA381" s="39"/>
      <c r="AB381" s="39"/>
      <c r="AC381" s="39"/>
      <c r="AD381" s="39"/>
      <c r="AE381" s="39"/>
      <c r="AT381" s="18" t="s">
        <v>359</v>
      </c>
      <c r="AU381" s="18" t="s">
        <v>86</v>
      </c>
    </row>
    <row r="382" s="15" customFormat="1">
      <c r="A382" s="15"/>
      <c r="B382" s="269"/>
      <c r="C382" s="270"/>
      <c r="D382" s="242" t="s">
        <v>361</v>
      </c>
      <c r="E382" s="271" t="s">
        <v>1</v>
      </c>
      <c r="F382" s="272" t="s">
        <v>9129</v>
      </c>
      <c r="G382" s="270"/>
      <c r="H382" s="271" t="s">
        <v>1</v>
      </c>
      <c r="I382" s="273"/>
      <c r="J382" s="270"/>
      <c r="K382" s="270"/>
      <c r="L382" s="274"/>
      <c r="M382" s="275"/>
      <c r="N382" s="276"/>
      <c r="O382" s="276"/>
      <c r="P382" s="276"/>
      <c r="Q382" s="276"/>
      <c r="R382" s="276"/>
      <c r="S382" s="276"/>
      <c r="T382" s="277"/>
      <c r="U382" s="15"/>
      <c r="V382" s="15"/>
      <c r="W382" s="15"/>
      <c r="X382" s="15"/>
      <c r="Y382" s="15"/>
      <c r="Z382" s="15"/>
      <c r="AA382" s="15"/>
      <c r="AB382" s="15"/>
      <c r="AC382" s="15"/>
      <c r="AD382" s="15"/>
      <c r="AE382" s="15"/>
      <c r="AT382" s="278" t="s">
        <v>361</v>
      </c>
      <c r="AU382" s="278" t="s">
        <v>86</v>
      </c>
      <c r="AV382" s="15" t="s">
        <v>84</v>
      </c>
      <c r="AW382" s="15" t="s">
        <v>32</v>
      </c>
      <c r="AX382" s="15" t="s">
        <v>76</v>
      </c>
      <c r="AY382" s="278" t="s">
        <v>350</v>
      </c>
    </row>
    <row r="383" s="13" customFormat="1">
      <c r="A383" s="13"/>
      <c r="B383" s="247"/>
      <c r="C383" s="248"/>
      <c r="D383" s="242" t="s">
        <v>361</v>
      </c>
      <c r="E383" s="249" t="s">
        <v>1</v>
      </c>
      <c r="F383" s="250" t="s">
        <v>357</v>
      </c>
      <c r="G383" s="248"/>
      <c r="H383" s="251">
        <v>4</v>
      </c>
      <c r="I383" s="252"/>
      <c r="J383" s="248"/>
      <c r="K383" s="248"/>
      <c r="L383" s="253"/>
      <c r="M383" s="254"/>
      <c r="N383" s="255"/>
      <c r="O383" s="255"/>
      <c r="P383" s="255"/>
      <c r="Q383" s="255"/>
      <c r="R383" s="255"/>
      <c r="S383" s="255"/>
      <c r="T383" s="256"/>
      <c r="U383" s="13"/>
      <c r="V383" s="13"/>
      <c r="W383" s="13"/>
      <c r="X383" s="13"/>
      <c r="Y383" s="13"/>
      <c r="Z383" s="13"/>
      <c r="AA383" s="13"/>
      <c r="AB383" s="13"/>
      <c r="AC383" s="13"/>
      <c r="AD383" s="13"/>
      <c r="AE383" s="13"/>
      <c r="AT383" s="257" t="s">
        <v>361</v>
      </c>
      <c r="AU383" s="257" t="s">
        <v>86</v>
      </c>
      <c r="AV383" s="13" t="s">
        <v>86</v>
      </c>
      <c r="AW383" s="13" t="s">
        <v>32</v>
      </c>
      <c r="AX383" s="13" t="s">
        <v>76</v>
      </c>
      <c r="AY383" s="257" t="s">
        <v>350</v>
      </c>
    </row>
    <row r="384" s="14" customFormat="1">
      <c r="A384" s="14"/>
      <c r="B384" s="258"/>
      <c r="C384" s="259"/>
      <c r="D384" s="242" t="s">
        <v>361</v>
      </c>
      <c r="E384" s="260" t="s">
        <v>1</v>
      </c>
      <c r="F384" s="261" t="s">
        <v>364</v>
      </c>
      <c r="G384" s="259"/>
      <c r="H384" s="262">
        <v>4</v>
      </c>
      <c r="I384" s="263"/>
      <c r="J384" s="259"/>
      <c r="K384" s="259"/>
      <c r="L384" s="264"/>
      <c r="M384" s="265"/>
      <c r="N384" s="266"/>
      <c r="O384" s="266"/>
      <c r="P384" s="266"/>
      <c r="Q384" s="266"/>
      <c r="R384" s="266"/>
      <c r="S384" s="266"/>
      <c r="T384" s="267"/>
      <c r="U384" s="14"/>
      <c r="V384" s="14"/>
      <c r="W384" s="14"/>
      <c r="X384" s="14"/>
      <c r="Y384" s="14"/>
      <c r="Z384" s="14"/>
      <c r="AA384" s="14"/>
      <c r="AB384" s="14"/>
      <c r="AC384" s="14"/>
      <c r="AD384" s="14"/>
      <c r="AE384" s="14"/>
      <c r="AT384" s="268" t="s">
        <v>361</v>
      </c>
      <c r="AU384" s="268" t="s">
        <v>86</v>
      </c>
      <c r="AV384" s="14" t="s">
        <v>357</v>
      </c>
      <c r="AW384" s="14" t="s">
        <v>32</v>
      </c>
      <c r="AX384" s="14" t="s">
        <v>84</v>
      </c>
      <c r="AY384" s="268" t="s">
        <v>350</v>
      </c>
    </row>
    <row r="385" s="2" customFormat="1" ht="16.5" customHeight="1">
      <c r="A385" s="39"/>
      <c r="B385" s="40"/>
      <c r="C385" s="295" t="s">
        <v>1001</v>
      </c>
      <c r="D385" s="295" t="s">
        <v>1347</v>
      </c>
      <c r="E385" s="296" t="s">
        <v>9360</v>
      </c>
      <c r="F385" s="297" t="s">
        <v>9361</v>
      </c>
      <c r="G385" s="298" t="s">
        <v>497</v>
      </c>
      <c r="H385" s="299">
        <v>4</v>
      </c>
      <c r="I385" s="300"/>
      <c r="J385" s="301">
        <f>ROUND(I385*H385,2)</f>
        <v>0</v>
      </c>
      <c r="K385" s="297" t="s">
        <v>385</v>
      </c>
      <c r="L385" s="302"/>
      <c r="M385" s="303" t="s">
        <v>1</v>
      </c>
      <c r="N385" s="304" t="s">
        <v>41</v>
      </c>
      <c r="O385" s="92"/>
      <c r="P385" s="238">
        <f>O385*H385</f>
        <v>0</v>
      </c>
      <c r="Q385" s="238">
        <v>0</v>
      </c>
      <c r="R385" s="238">
        <f>Q385*H385</f>
        <v>0</v>
      </c>
      <c r="S385" s="238">
        <v>0</v>
      </c>
      <c r="T385" s="239">
        <f>S385*H385</f>
        <v>0</v>
      </c>
      <c r="U385" s="39"/>
      <c r="V385" s="39"/>
      <c r="W385" s="39"/>
      <c r="X385" s="39"/>
      <c r="Y385" s="39"/>
      <c r="Z385" s="39"/>
      <c r="AA385" s="39"/>
      <c r="AB385" s="39"/>
      <c r="AC385" s="39"/>
      <c r="AD385" s="39"/>
      <c r="AE385" s="39"/>
      <c r="AR385" s="240" t="s">
        <v>468</v>
      </c>
      <c r="AT385" s="240" t="s">
        <v>1347</v>
      </c>
      <c r="AU385" s="240" t="s">
        <v>86</v>
      </c>
      <c r="AY385" s="18" t="s">
        <v>350</v>
      </c>
      <c r="BE385" s="241">
        <f>IF(N385="základní",J385,0)</f>
        <v>0</v>
      </c>
      <c r="BF385" s="241">
        <f>IF(N385="snížená",J385,0)</f>
        <v>0</v>
      </c>
      <c r="BG385" s="241">
        <f>IF(N385="zákl. přenesená",J385,0)</f>
        <v>0</v>
      </c>
      <c r="BH385" s="241">
        <f>IF(N385="sníž. přenesená",J385,0)</f>
        <v>0</v>
      </c>
      <c r="BI385" s="241">
        <f>IF(N385="nulová",J385,0)</f>
        <v>0</v>
      </c>
      <c r="BJ385" s="18" t="s">
        <v>84</v>
      </c>
      <c r="BK385" s="241">
        <f>ROUND(I385*H385,2)</f>
        <v>0</v>
      </c>
      <c r="BL385" s="18" t="s">
        <v>357</v>
      </c>
      <c r="BM385" s="240" t="s">
        <v>2322</v>
      </c>
    </row>
    <row r="386" s="2" customFormat="1">
      <c r="A386" s="39"/>
      <c r="B386" s="40"/>
      <c r="C386" s="41"/>
      <c r="D386" s="242" t="s">
        <v>359</v>
      </c>
      <c r="E386" s="41"/>
      <c r="F386" s="243" t="s">
        <v>9361</v>
      </c>
      <c r="G386" s="41"/>
      <c r="H386" s="41"/>
      <c r="I386" s="244"/>
      <c r="J386" s="41"/>
      <c r="K386" s="41"/>
      <c r="L386" s="45"/>
      <c r="M386" s="245"/>
      <c r="N386" s="246"/>
      <c r="O386" s="92"/>
      <c r="P386" s="92"/>
      <c r="Q386" s="92"/>
      <c r="R386" s="92"/>
      <c r="S386" s="92"/>
      <c r="T386" s="93"/>
      <c r="U386" s="39"/>
      <c r="V386" s="39"/>
      <c r="W386" s="39"/>
      <c r="X386" s="39"/>
      <c r="Y386" s="39"/>
      <c r="Z386" s="39"/>
      <c r="AA386" s="39"/>
      <c r="AB386" s="39"/>
      <c r="AC386" s="39"/>
      <c r="AD386" s="39"/>
      <c r="AE386" s="39"/>
      <c r="AT386" s="18" t="s">
        <v>359</v>
      </c>
      <c r="AU386" s="18" t="s">
        <v>86</v>
      </c>
    </row>
    <row r="387" s="2" customFormat="1" ht="16.5" customHeight="1">
      <c r="A387" s="39"/>
      <c r="B387" s="40"/>
      <c r="C387" s="295" t="s">
        <v>1008</v>
      </c>
      <c r="D387" s="295" t="s">
        <v>1347</v>
      </c>
      <c r="E387" s="296" t="s">
        <v>9362</v>
      </c>
      <c r="F387" s="297" t="s">
        <v>9363</v>
      </c>
      <c r="G387" s="298" t="s">
        <v>497</v>
      </c>
      <c r="H387" s="299">
        <v>4</v>
      </c>
      <c r="I387" s="300"/>
      <c r="J387" s="301">
        <f>ROUND(I387*H387,2)</f>
        <v>0</v>
      </c>
      <c r="K387" s="297" t="s">
        <v>385</v>
      </c>
      <c r="L387" s="302"/>
      <c r="M387" s="303" t="s">
        <v>1</v>
      </c>
      <c r="N387" s="304" t="s">
        <v>41</v>
      </c>
      <c r="O387" s="92"/>
      <c r="P387" s="238">
        <f>O387*H387</f>
        <v>0</v>
      </c>
      <c r="Q387" s="238">
        <v>0</v>
      </c>
      <c r="R387" s="238">
        <f>Q387*H387</f>
        <v>0</v>
      </c>
      <c r="S387" s="238">
        <v>0</v>
      </c>
      <c r="T387" s="239">
        <f>S387*H387</f>
        <v>0</v>
      </c>
      <c r="U387" s="39"/>
      <c r="V387" s="39"/>
      <c r="W387" s="39"/>
      <c r="X387" s="39"/>
      <c r="Y387" s="39"/>
      <c r="Z387" s="39"/>
      <c r="AA387" s="39"/>
      <c r="AB387" s="39"/>
      <c r="AC387" s="39"/>
      <c r="AD387" s="39"/>
      <c r="AE387" s="39"/>
      <c r="AR387" s="240" t="s">
        <v>468</v>
      </c>
      <c r="AT387" s="240" t="s">
        <v>1347</v>
      </c>
      <c r="AU387" s="240" t="s">
        <v>86</v>
      </c>
      <c r="AY387" s="18" t="s">
        <v>350</v>
      </c>
      <c r="BE387" s="241">
        <f>IF(N387="základní",J387,0)</f>
        <v>0</v>
      </c>
      <c r="BF387" s="241">
        <f>IF(N387="snížená",J387,0)</f>
        <v>0</v>
      </c>
      <c r="BG387" s="241">
        <f>IF(N387="zákl. přenesená",J387,0)</f>
        <v>0</v>
      </c>
      <c r="BH387" s="241">
        <f>IF(N387="sníž. přenesená",J387,0)</f>
        <v>0</v>
      </c>
      <c r="BI387" s="241">
        <f>IF(N387="nulová",J387,0)</f>
        <v>0</v>
      </c>
      <c r="BJ387" s="18" t="s">
        <v>84</v>
      </c>
      <c r="BK387" s="241">
        <f>ROUND(I387*H387,2)</f>
        <v>0</v>
      </c>
      <c r="BL387" s="18" t="s">
        <v>357</v>
      </c>
      <c r="BM387" s="240" t="s">
        <v>2336</v>
      </c>
    </row>
    <row r="388" s="2" customFormat="1">
      <c r="A388" s="39"/>
      <c r="B388" s="40"/>
      <c r="C388" s="41"/>
      <c r="D388" s="242" t="s">
        <v>359</v>
      </c>
      <c r="E388" s="41"/>
      <c r="F388" s="243" t="s">
        <v>9363</v>
      </c>
      <c r="G388" s="41"/>
      <c r="H388" s="41"/>
      <c r="I388" s="244"/>
      <c r="J388" s="41"/>
      <c r="K388" s="41"/>
      <c r="L388" s="45"/>
      <c r="M388" s="245"/>
      <c r="N388" s="246"/>
      <c r="O388" s="92"/>
      <c r="P388" s="92"/>
      <c r="Q388" s="92"/>
      <c r="R388" s="92"/>
      <c r="S388" s="92"/>
      <c r="T388" s="93"/>
      <c r="U388" s="39"/>
      <c r="V388" s="39"/>
      <c r="W388" s="39"/>
      <c r="X388" s="39"/>
      <c r="Y388" s="39"/>
      <c r="Z388" s="39"/>
      <c r="AA388" s="39"/>
      <c r="AB388" s="39"/>
      <c r="AC388" s="39"/>
      <c r="AD388" s="39"/>
      <c r="AE388" s="39"/>
      <c r="AT388" s="18" t="s">
        <v>359</v>
      </c>
      <c r="AU388" s="18" t="s">
        <v>86</v>
      </c>
    </row>
    <row r="389" s="2" customFormat="1" ht="21.75" customHeight="1">
      <c r="A389" s="39"/>
      <c r="B389" s="40"/>
      <c r="C389" s="229" t="s">
        <v>1014</v>
      </c>
      <c r="D389" s="229" t="s">
        <v>352</v>
      </c>
      <c r="E389" s="230" t="s">
        <v>9364</v>
      </c>
      <c r="F389" s="231" t="s">
        <v>9365</v>
      </c>
      <c r="G389" s="232" t="s">
        <v>551</v>
      </c>
      <c r="H389" s="233">
        <v>224</v>
      </c>
      <c r="I389" s="234"/>
      <c r="J389" s="235">
        <f>ROUND(I389*H389,2)</f>
        <v>0</v>
      </c>
      <c r="K389" s="231" t="s">
        <v>385</v>
      </c>
      <c r="L389" s="45"/>
      <c r="M389" s="236" t="s">
        <v>1</v>
      </c>
      <c r="N389" s="237" t="s">
        <v>41</v>
      </c>
      <c r="O389" s="92"/>
      <c r="P389" s="238">
        <f>O389*H389</f>
        <v>0</v>
      </c>
      <c r="Q389" s="238">
        <v>0</v>
      </c>
      <c r="R389" s="238">
        <f>Q389*H389</f>
        <v>0</v>
      </c>
      <c r="S389" s="238">
        <v>0</v>
      </c>
      <c r="T389" s="239">
        <f>S389*H389</f>
        <v>0</v>
      </c>
      <c r="U389" s="39"/>
      <c r="V389" s="39"/>
      <c r="W389" s="39"/>
      <c r="X389" s="39"/>
      <c r="Y389" s="39"/>
      <c r="Z389" s="39"/>
      <c r="AA389" s="39"/>
      <c r="AB389" s="39"/>
      <c r="AC389" s="39"/>
      <c r="AD389" s="39"/>
      <c r="AE389" s="39"/>
      <c r="AR389" s="240" t="s">
        <v>357</v>
      </c>
      <c r="AT389" s="240" t="s">
        <v>352</v>
      </c>
      <c r="AU389" s="240" t="s">
        <v>86</v>
      </c>
      <c r="AY389" s="18" t="s">
        <v>350</v>
      </c>
      <c r="BE389" s="241">
        <f>IF(N389="základní",J389,0)</f>
        <v>0</v>
      </c>
      <c r="BF389" s="241">
        <f>IF(N389="snížená",J389,0)</f>
        <v>0</v>
      </c>
      <c r="BG389" s="241">
        <f>IF(N389="zákl. přenesená",J389,0)</f>
        <v>0</v>
      </c>
      <c r="BH389" s="241">
        <f>IF(N389="sníž. přenesená",J389,0)</f>
        <v>0</v>
      </c>
      <c r="BI389" s="241">
        <f>IF(N389="nulová",J389,0)</f>
        <v>0</v>
      </c>
      <c r="BJ389" s="18" t="s">
        <v>84</v>
      </c>
      <c r="BK389" s="241">
        <f>ROUND(I389*H389,2)</f>
        <v>0</v>
      </c>
      <c r="BL389" s="18" t="s">
        <v>357</v>
      </c>
      <c r="BM389" s="240" t="s">
        <v>2357</v>
      </c>
    </row>
    <row r="390" s="2" customFormat="1">
      <c r="A390" s="39"/>
      <c r="B390" s="40"/>
      <c r="C390" s="41"/>
      <c r="D390" s="242" t="s">
        <v>359</v>
      </c>
      <c r="E390" s="41"/>
      <c r="F390" s="243" t="s">
        <v>9365</v>
      </c>
      <c r="G390" s="41"/>
      <c r="H390" s="41"/>
      <c r="I390" s="244"/>
      <c r="J390" s="41"/>
      <c r="K390" s="41"/>
      <c r="L390" s="45"/>
      <c r="M390" s="245"/>
      <c r="N390" s="246"/>
      <c r="O390" s="92"/>
      <c r="P390" s="92"/>
      <c r="Q390" s="92"/>
      <c r="R390" s="92"/>
      <c r="S390" s="92"/>
      <c r="T390" s="93"/>
      <c r="U390" s="39"/>
      <c r="V390" s="39"/>
      <c r="W390" s="39"/>
      <c r="X390" s="39"/>
      <c r="Y390" s="39"/>
      <c r="Z390" s="39"/>
      <c r="AA390" s="39"/>
      <c r="AB390" s="39"/>
      <c r="AC390" s="39"/>
      <c r="AD390" s="39"/>
      <c r="AE390" s="39"/>
      <c r="AT390" s="18" t="s">
        <v>359</v>
      </c>
      <c r="AU390" s="18" t="s">
        <v>86</v>
      </c>
    </row>
    <row r="391" s="15" customFormat="1">
      <c r="A391" s="15"/>
      <c r="B391" s="269"/>
      <c r="C391" s="270"/>
      <c r="D391" s="242" t="s">
        <v>361</v>
      </c>
      <c r="E391" s="271" t="s">
        <v>1</v>
      </c>
      <c r="F391" s="272" t="s">
        <v>9129</v>
      </c>
      <c r="G391" s="270"/>
      <c r="H391" s="271" t="s">
        <v>1</v>
      </c>
      <c r="I391" s="273"/>
      <c r="J391" s="270"/>
      <c r="K391" s="270"/>
      <c r="L391" s="274"/>
      <c r="M391" s="275"/>
      <c r="N391" s="276"/>
      <c r="O391" s="276"/>
      <c r="P391" s="276"/>
      <c r="Q391" s="276"/>
      <c r="R391" s="276"/>
      <c r="S391" s="276"/>
      <c r="T391" s="277"/>
      <c r="U391" s="15"/>
      <c r="V391" s="15"/>
      <c r="W391" s="15"/>
      <c r="X391" s="15"/>
      <c r="Y391" s="15"/>
      <c r="Z391" s="15"/>
      <c r="AA391" s="15"/>
      <c r="AB391" s="15"/>
      <c r="AC391" s="15"/>
      <c r="AD391" s="15"/>
      <c r="AE391" s="15"/>
      <c r="AT391" s="278" t="s">
        <v>361</v>
      </c>
      <c r="AU391" s="278" t="s">
        <v>86</v>
      </c>
      <c r="AV391" s="15" t="s">
        <v>84</v>
      </c>
      <c r="AW391" s="15" t="s">
        <v>32</v>
      </c>
      <c r="AX391" s="15" t="s">
        <v>76</v>
      </c>
      <c r="AY391" s="278" t="s">
        <v>350</v>
      </c>
    </row>
    <row r="392" s="13" customFormat="1">
      <c r="A392" s="13"/>
      <c r="B392" s="247"/>
      <c r="C392" s="248"/>
      <c r="D392" s="242" t="s">
        <v>361</v>
      </c>
      <c r="E392" s="249" t="s">
        <v>1</v>
      </c>
      <c r="F392" s="250" t="s">
        <v>9366</v>
      </c>
      <c r="G392" s="248"/>
      <c r="H392" s="251">
        <v>224</v>
      </c>
      <c r="I392" s="252"/>
      <c r="J392" s="248"/>
      <c r="K392" s="248"/>
      <c r="L392" s="253"/>
      <c r="M392" s="254"/>
      <c r="N392" s="255"/>
      <c r="O392" s="255"/>
      <c r="P392" s="255"/>
      <c r="Q392" s="255"/>
      <c r="R392" s="255"/>
      <c r="S392" s="255"/>
      <c r="T392" s="256"/>
      <c r="U392" s="13"/>
      <c r="V392" s="13"/>
      <c r="W392" s="13"/>
      <c r="X392" s="13"/>
      <c r="Y392" s="13"/>
      <c r="Z392" s="13"/>
      <c r="AA392" s="13"/>
      <c r="AB392" s="13"/>
      <c r="AC392" s="13"/>
      <c r="AD392" s="13"/>
      <c r="AE392" s="13"/>
      <c r="AT392" s="257" t="s">
        <v>361</v>
      </c>
      <c r="AU392" s="257" t="s">
        <v>86</v>
      </c>
      <c r="AV392" s="13" t="s">
        <v>86</v>
      </c>
      <c r="AW392" s="13" t="s">
        <v>32</v>
      </c>
      <c r="AX392" s="13" t="s">
        <v>76</v>
      </c>
      <c r="AY392" s="257" t="s">
        <v>350</v>
      </c>
    </row>
    <row r="393" s="14" customFormat="1">
      <c r="A393" s="14"/>
      <c r="B393" s="258"/>
      <c r="C393" s="259"/>
      <c r="D393" s="242" t="s">
        <v>361</v>
      </c>
      <c r="E393" s="260" t="s">
        <v>1</v>
      </c>
      <c r="F393" s="261" t="s">
        <v>364</v>
      </c>
      <c r="G393" s="259"/>
      <c r="H393" s="262">
        <v>224</v>
      </c>
      <c r="I393" s="263"/>
      <c r="J393" s="259"/>
      <c r="K393" s="259"/>
      <c r="L393" s="264"/>
      <c r="M393" s="265"/>
      <c r="N393" s="266"/>
      <c r="O393" s="266"/>
      <c r="P393" s="266"/>
      <c r="Q393" s="266"/>
      <c r="R393" s="266"/>
      <c r="S393" s="266"/>
      <c r="T393" s="267"/>
      <c r="U393" s="14"/>
      <c r="V393" s="14"/>
      <c r="W393" s="14"/>
      <c r="X393" s="14"/>
      <c r="Y393" s="14"/>
      <c r="Z393" s="14"/>
      <c r="AA393" s="14"/>
      <c r="AB393" s="14"/>
      <c r="AC393" s="14"/>
      <c r="AD393" s="14"/>
      <c r="AE393" s="14"/>
      <c r="AT393" s="268" t="s">
        <v>361</v>
      </c>
      <c r="AU393" s="268" t="s">
        <v>86</v>
      </c>
      <c r="AV393" s="14" t="s">
        <v>357</v>
      </c>
      <c r="AW393" s="14" t="s">
        <v>32</v>
      </c>
      <c r="AX393" s="14" t="s">
        <v>84</v>
      </c>
      <c r="AY393" s="268" t="s">
        <v>350</v>
      </c>
    </row>
    <row r="394" s="12" customFormat="1" ht="22.8" customHeight="1">
      <c r="A394" s="12"/>
      <c r="B394" s="213"/>
      <c r="C394" s="214"/>
      <c r="D394" s="215" t="s">
        <v>75</v>
      </c>
      <c r="E394" s="227" t="s">
        <v>474</v>
      </c>
      <c r="F394" s="227" t="s">
        <v>501</v>
      </c>
      <c r="G394" s="214"/>
      <c r="H394" s="214"/>
      <c r="I394" s="217"/>
      <c r="J394" s="228">
        <f>BK394</f>
        <v>0</v>
      </c>
      <c r="K394" s="214"/>
      <c r="L394" s="219"/>
      <c r="M394" s="220"/>
      <c r="N394" s="221"/>
      <c r="O394" s="221"/>
      <c r="P394" s="222">
        <f>SUM(P395:P404)</f>
        <v>0</v>
      </c>
      <c r="Q394" s="221"/>
      <c r="R394" s="222">
        <f>SUM(R395:R404)</f>
        <v>0</v>
      </c>
      <c r="S394" s="221"/>
      <c r="T394" s="223">
        <f>SUM(T395:T404)</f>
        <v>0</v>
      </c>
      <c r="U394" s="12"/>
      <c r="V394" s="12"/>
      <c r="W394" s="12"/>
      <c r="X394" s="12"/>
      <c r="Y394" s="12"/>
      <c r="Z394" s="12"/>
      <c r="AA394" s="12"/>
      <c r="AB394" s="12"/>
      <c r="AC394" s="12"/>
      <c r="AD394" s="12"/>
      <c r="AE394" s="12"/>
      <c r="AR394" s="224" t="s">
        <v>84</v>
      </c>
      <c r="AT394" s="225" t="s">
        <v>75</v>
      </c>
      <c r="AU394" s="225" t="s">
        <v>84</v>
      </c>
      <c r="AY394" s="224" t="s">
        <v>350</v>
      </c>
      <c r="BK394" s="226">
        <f>SUM(BK395:BK404)</f>
        <v>0</v>
      </c>
    </row>
    <row r="395" s="2" customFormat="1" ht="16.5" customHeight="1">
      <c r="A395" s="39"/>
      <c r="B395" s="40"/>
      <c r="C395" s="229" t="s">
        <v>1023</v>
      </c>
      <c r="D395" s="229" t="s">
        <v>352</v>
      </c>
      <c r="E395" s="230" t="s">
        <v>9207</v>
      </c>
      <c r="F395" s="231" t="s">
        <v>9208</v>
      </c>
      <c r="G395" s="232" t="s">
        <v>5017</v>
      </c>
      <c r="H395" s="233">
        <v>1</v>
      </c>
      <c r="I395" s="234"/>
      <c r="J395" s="235">
        <f>ROUND(I395*H395,2)</f>
        <v>0</v>
      </c>
      <c r="K395" s="231" t="s">
        <v>8838</v>
      </c>
      <c r="L395" s="45"/>
      <c r="M395" s="236" t="s">
        <v>1</v>
      </c>
      <c r="N395" s="237" t="s">
        <v>41</v>
      </c>
      <c r="O395" s="92"/>
      <c r="P395" s="238">
        <f>O395*H395</f>
        <v>0</v>
      </c>
      <c r="Q395" s="238">
        <v>0</v>
      </c>
      <c r="R395" s="238">
        <f>Q395*H395</f>
        <v>0</v>
      </c>
      <c r="S395" s="238">
        <v>0</v>
      </c>
      <c r="T395" s="239">
        <f>S395*H395</f>
        <v>0</v>
      </c>
      <c r="U395" s="39"/>
      <c r="V395" s="39"/>
      <c r="W395" s="39"/>
      <c r="X395" s="39"/>
      <c r="Y395" s="39"/>
      <c r="Z395" s="39"/>
      <c r="AA395" s="39"/>
      <c r="AB395" s="39"/>
      <c r="AC395" s="39"/>
      <c r="AD395" s="39"/>
      <c r="AE395" s="39"/>
      <c r="AR395" s="240" t="s">
        <v>357</v>
      </c>
      <c r="AT395" s="240" t="s">
        <v>352</v>
      </c>
      <c r="AU395" s="240" t="s">
        <v>86</v>
      </c>
      <c r="AY395" s="18" t="s">
        <v>350</v>
      </c>
      <c r="BE395" s="241">
        <f>IF(N395="základní",J395,0)</f>
        <v>0</v>
      </c>
      <c r="BF395" s="241">
        <f>IF(N395="snížená",J395,0)</f>
        <v>0</v>
      </c>
      <c r="BG395" s="241">
        <f>IF(N395="zákl. přenesená",J395,0)</f>
        <v>0</v>
      </c>
      <c r="BH395" s="241">
        <f>IF(N395="sníž. přenesená",J395,0)</f>
        <v>0</v>
      </c>
      <c r="BI395" s="241">
        <f>IF(N395="nulová",J395,0)</f>
        <v>0</v>
      </c>
      <c r="BJ395" s="18" t="s">
        <v>84</v>
      </c>
      <c r="BK395" s="241">
        <f>ROUND(I395*H395,2)</f>
        <v>0</v>
      </c>
      <c r="BL395" s="18" t="s">
        <v>357</v>
      </c>
      <c r="BM395" s="240" t="s">
        <v>2367</v>
      </c>
    </row>
    <row r="396" s="2" customFormat="1">
      <c r="A396" s="39"/>
      <c r="B396" s="40"/>
      <c r="C396" s="41"/>
      <c r="D396" s="242" t="s">
        <v>359</v>
      </c>
      <c r="E396" s="41"/>
      <c r="F396" s="243" t="s">
        <v>9208</v>
      </c>
      <c r="G396" s="41"/>
      <c r="H396" s="41"/>
      <c r="I396" s="244"/>
      <c r="J396" s="41"/>
      <c r="K396" s="41"/>
      <c r="L396" s="45"/>
      <c r="M396" s="245"/>
      <c r="N396" s="246"/>
      <c r="O396" s="92"/>
      <c r="P396" s="92"/>
      <c r="Q396" s="92"/>
      <c r="R396" s="92"/>
      <c r="S396" s="92"/>
      <c r="T396" s="93"/>
      <c r="U396" s="39"/>
      <c r="V396" s="39"/>
      <c r="W396" s="39"/>
      <c r="X396" s="39"/>
      <c r="Y396" s="39"/>
      <c r="Z396" s="39"/>
      <c r="AA396" s="39"/>
      <c r="AB396" s="39"/>
      <c r="AC396" s="39"/>
      <c r="AD396" s="39"/>
      <c r="AE396" s="39"/>
      <c r="AT396" s="18" t="s">
        <v>359</v>
      </c>
      <c r="AU396" s="18" t="s">
        <v>86</v>
      </c>
    </row>
    <row r="397" s="2" customFormat="1" ht="37.8" customHeight="1">
      <c r="A397" s="39"/>
      <c r="B397" s="40"/>
      <c r="C397" s="229" t="s">
        <v>1034</v>
      </c>
      <c r="D397" s="229" t="s">
        <v>352</v>
      </c>
      <c r="E397" s="230" t="s">
        <v>9367</v>
      </c>
      <c r="F397" s="231" t="s">
        <v>9368</v>
      </c>
      <c r="G397" s="232" t="s">
        <v>551</v>
      </c>
      <c r="H397" s="233">
        <v>170</v>
      </c>
      <c r="I397" s="234"/>
      <c r="J397" s="235">
        <f>ROUND(I397*H397,2)</f>
        <v>0</v>
      </c>
      <c r="K397" s="231" t="s">
        <v>385</v>
      </c>
      <c r="L397" s="45"/>
      <c r="M397" s="236" t="s">
        <v>1</v>
      </c>
      <c r="N397" s="237" t="s">
        <v>41</v>
      </c>
      <c r="O397" s="92"/>
      <c r="P397" s="238">
        <f>O397*H397</f>
        <v>0</v>
      </c>
      <c r="Q397" s="238">
        <v>0</v>
      </c>
      <c r="R397" s="238">
        <f>Q397*H397</f>
        <v>0</v>
      </c>
      <c r="S397" s="238">
        <v>0</v>
      </c>
      <c r="T397" s="239">
        <f>S397*H397</f>
        <v>0</v>
      </c>
      <c r="U397" s="39"/>
      <c r="V397" s="39"/>
      <c r="W397" s="39"/>
      <c r="X397" s="39"/>
      <c r="Y397" s="39"/>
      <c r="Z397" s="39"/>
      <c r="AA397" s="39"/>
      <c r="AB397" s="39"/>
      <c r="AC397" s="39"/>
      <c r="AD397" s="39"/>
      <c r="AE397" s="39"/>
      <c r="AR397" s="240" t="s">
        <v>357</v>
      </c>
      <c r="AT397" s="240" t="s">
        <v>352</v>
      </c>
      <c r="AU397" s="240" t="s">
        <v>86</v>
      </c>
      <c r="AY397" s="18" t="s">
        <v>350</v>
      </c>
      <c r="BE397" s="241">
        <f>IF(N397="základní",J397,0)</f>
        <v>0</v>
      </c>
      <c r="BF397" s="241">
        <f>IF(N397="snížená",J397,0)</f>
        <v>0</v>
      </c>
      <c r="BG397" s="241">
        <f>IF(N397="zákl. přenesená",J397,0)</f>
        <v>0</v>
      </c>
      <c r="BH397" s="241">
        <f>IF(N397="sníž. přenesená",J397,0)</f>
        <v>0</v>
      </c>
      <c r="BI397" s="241">
        <f>IF(N397="nulová",J397,0)</f>
        <v>0</v>
      </c>
      <c r="BJ397" s="18" t="s">
        <v>84</v>
      </c>
      <c r="BK397" s="241">
        <f>ROUND(I397*H397,2)</f>
        <v>0</v>
      </c>
      <c r="BL397" s="18" t="s">
        <v>357</v>
      </c>
      <c r="BM397" s="240" t="s">
        <v>2377</v>
      </c>
    </row>
    <row r="398" s="2" customFormat="1">
      <c r="A398" s="39"/>
      <c r="B398" s="40"/>
      <c r="C398" s="41"/>
      <c r="D398" s="242" t="s">
        <v>359</v>
      </c>
      <c r="E398" s="41"/>
      <c r="F398" s="243" t="s">
        <v>9368</v>
      </c>
      <c r="G398" s="41"/>
      <c r="H398" s="41"/>
      <c r="I398" s="244"/>
      <c r="J398" s="41"/>
      <c r="K398" s="41"/>
      <c r="L398" s="45"/>
      <c r="M398" s="245"/>
      <c r="N398" s="246"/>
      <c r="O398" s="92"/>
      <c r="P398" s="92"/>
      <c r="Q398" s="92"/>
      <c r="R398" s="92"/>
      <c r="S398" s="92"/>
      <c r="T398" s="93"/>
      <c r="U398" s="39"/>
      <c r="V398" s="39"/>
      <c r="W398" s="39"/>
      <c r="X398" s="39"/>
      <c r="Y398" s="39"/>
      <c r="Z398" s="39"/>
      <c r="AA398" s="39"/>
      <c r="AB398" s="39"/>
      <c r="AC398" s="39"/>
      <c r="AD398" s="39"/>
      <c r="AE398" s="39"/>
      <c r="AT398" s="18" t="s">
        <v>359</v>
      </c>
      <c r="AU398" s="18" t="s">
        <v>86</v>
      </c>
    </row>
    <row r="399" s="2" customFormat="1" ht="24.15" customHeight="1">
      <c r="A399" s="39"/>
      <c r="B399" s="40"/>
      <c r="C399" s="229" t="s">
        <v>1042</v>
      </c>
      <c r="D399" s="229" t="s">
        <v>352</v>
      </c>
      <c r="E399" s="230" t="s">
        <v>9369</v>
      </c>
      <c r="F399" s="231" t="s">
        <v>9370</v>
      </c>
      <c r="G399" s="232" t="s">
        <v>551</v>
      </c>
      <c r="H399" s="233">
        <v>170</v>
      </c>
      <c r="I399" s="234"/>
      <c r="J399" s="235">
        <f>ROUND(I399*H399,2)</f>
        <v>0</v>
      </c>
      <c r="K399" s="231" t="s">
        <v>385</v>
      </c>
      <c r="L399" s="45"/>
      <c r="M399" s="236" t="s">
        <v>1</v>
      </c>
      <c r="N399" s="237" t="s">
        <v>41</v>
      </c>
      <c r="O399" s="92"/>
      <c r="P399" s="238">
        <f>O399*H399</f>
        <v>0</v>
      </c>
      <c r="Q399" s="238">
        <v>0</v>
      </c>
      <c r="R399" s="238">
        <f>Q399*H399</f>
        <v>0</v>
      </c>
      <c r="S399" s="238">
        <v>0</v>
      </c>
      <c r="T399" s="239">
        <f>S399*H399</f>
        <v>0</v>
      </c>
      <c r="U399" s="39"/>
      <c r="V399" s="39"/>
      <c r="W399" s="39"/>
      <c r="X399" s="39"/>
      <c r="Y399" s="39"/>
      <c r="Z399" s="39"/>
      <c r="AA399" s="39"/>
      <c r="AB399" s="39"/>
      <c r="AC399" s="39"/>
      <c r="AD399" s="39"/>
      <c r="AE399" s="39"/>
      <c r="AR399" s="240" t="s">
        <v>357</v>
      </c>
      <c r="AT399" s="240" t="s">
        <v>352</v>
      </c>
      <c r="AU399" s="240" t="s">
        <v>86</v>
      </c>
      <c r="AY399" s="18" t="s">
        <v>350</v>
      </c>
      <c r="BE399" s="241">
        <f>IF(N399="základní",J399,0)</f>
        <v>0</v>
      </c>
      <c r="BF399" s="241">
        <f>IF(N399="snížená",J399,0)</f>
        <v>0</v>
      </c>
      <c r="BG399" s="241">
        <f>IF(N399="zákl. přenesená",J399,0)</f>
        <v>0</v>
      </c>
      <c r="BH399" s="241">
        <f>IF(N399="sníž. přenesená",J399,0)</f>
        <v>0</v>
      </c>
      <c r="BI399" s="241">
        <f>IF(N399="nulová",J399,0)</f>
        <v>0</v>
      </c>
      <c r="BJ399" s="18" t="s">
        <v>84</v>
      </c>
      <c r="BK399" s="241">
        <f>ROUND(I399*H399,2)</f>
        <v>0</v>
      </c>
      <c r="BL399" s="18" t="s">
        <v>357</v>
      </c>
      <c r="BM399" s="240" t="s">
        <v>2388</v>
      </c>
    </row>
    <row r="400" s="2" customFormat="1">
      <c r="A400" s="39"/>
      <c r="B400" s="40"/>
      <c r="C400" s="41"/>
      <c r="D400" s="242" t="s">
        <v>359</v>
      </c>
      <c r="E400" s="41"/>
      <c r="F400" s="243" t="s">
        <v>9370</v>
      </c>
      <c r="G400" s="41"/>
      <c r="H400" s="41"/>
      <c r="I400" s="244"/>
      <c r="J400" s="41"/>
      <c r="K400" s="41"/>
      <c r="L400" s="45"/>
      <c r="M400" s="245"/>
      <c r="N400" s="246"/>
      <c r="O400" s="92"/>
      <c r="P400" s="92"/>
      <c r="Q400" s="92"/>
      <c r="R400" s="92"/>
      <c r="S400" s="92"/>
      <c r="T400" s="93"/>
      <c r="U400" s="39"/>
      <c r="V400" s="39"/>
      <c r="W400" s="39"/>
      <c r="X400" s="39"/>
      <c r="Y400" s="39"/>
      <c r="Z400" s="39"/>
      <c r="AA400" s="39"/>
      <c r="AB400" s="39"/>
      <c r="AC400" s="39"/>
      <c r="AD400" s="39"/>
      <c r="AE400" s="39"/>
      <c r="AT400" s="18" t="s">
        <v>359</v>
      </c>
      <c r="AU400" s="18" t="s">
        <v>86</v>
      </c>
    </row>
    <row r="401" s="13" customFormat="1">
      <c r="A401" s="13"/>
      <c r="B401" s="247"/>
      <c r="C401" s="248"/>
      <c r="D401" s="242" t="s">
        <v>361</v>
      </c>
      <c r="E401" s="249" t="s">
        <v>1</v>
      </c>
      <c r="F401" s="250" t="s">
        <v>9371</v>
      </c>
      <c r="G401" s="248"/>
      <c r="H401" s="251">
        <v>170</v>
      </c>
      <c r="I401" s="252"/>
      <c r="J401" s="248"/>
      <c r="K401" s="248"/>
      <c r="L401" s="253"/>
      <c r="M401" s="254"/>
      <c r="N401" s="255"/>
      <c r="O401" s="255"/>
      <c r="P401" s="255"/>
      <c r="Q401" s="255"/>
      <c r="R401" s="255"/>
      <c r="S401" s="255"/>
      <c r="T401" s="256"/>
      <c r="U401" s="13"/>
      <c r="V401" s="13"/>
      <c r="W401" s="13"/>
      <c r="X401" s="13"/>
      <c r="Y401" s="13"/>
      <c r="Z401" s="13"/>
      <c r="AA401" s="13"/>
      <c r="AB401" s="13"/>
      <c r="AC401" s="13"/>
      <c r="AD401" s="13"/>
      <c r="AE401" s="13"/>
      <c r="AT401" s="257" t="s">
        <v>361</v>
      </c>
      <c r="AU401" s="257" t="s">
        <v>86</v>
      </c>
      <c r="AV401" s="13" t="s">
        <v>86</v>
      </c>
      <c r="AW401" s="13" t="s">
        <v>32</v>
      </c>
      <c r="AX401" s="13" t="s">
        <v>76</v>
      </c>
      <c r="AY401" s="257" t="s">
        <v>350</v>
      </c>
    </row>
    <row r="402" s="14" customFormat="1">
      <c r="A402" s="14"/>
      <c r="B402" s="258"/>
      <c r="C402" s="259"/>
      <c r="D402" s="242" t="s">
        <v>361</v>
      </c>
      <c r="E402" s="260" t="s">
        <v>1</v>
      </c>
      <c r="F402" s="261" t="s">
        <v>364</v>
      </c>
      <c r="G402" s="259"/>
      <c r="H402" s="262">
        <v>170</v>
      </c>
      <c r="I402" s="263"/>
      <c r="J402" s="259"/>
      <c r="K402" s="259"/>
      <c r="L402" s="264"/>
      <c r="M402" s="265"/>
      <c r="N402" s="266"/>
      <c r="O402" s="266"/>
      <c r="P402" s="266"/>
      <c r="Q402" s="266"/>
      <c r="R402" s="266"/>
      <c r="S402" s="266"/>
      <c r="T402" s="267"/>
      <c r="U402" s="14"/>
      <c r="V402" s="14"/>
      <c r="W402" s="14"/>
      <c r="X402" s="14"/>
      <c r="Y402" s="14"/>
      <c r="Z402" s="14"/>
      <c r="AA402" s="14"/>
      <c r="AB402" s="14"/>
      <c r="AC402" s="14"/>
      <c r="AD402" s="14"/>
      <c r="AE402" s="14"/>
      <c r="AT402" s="268" t="s">
        <v>361</v>
      </c>
      <c r="AU402" s="268" t="s">
        <v>86</v>
      </c>
      <c r="AV402" s="14" t="s">
        <v>357</v>
      </c>
      <c r="AW402" s="14" t="s">
        <v>32</v>
      </c>
      <c r="AX402" s="14" t="s">
        <v>84</v>
      </c>
      <c r="AY402" s="268" t="s">
        <v>350</v>
      </c>
    </row>
    <row r="403" s="2" customFormat="1" ht="66.75" customHeight="1">
      <c r="A403" s="39"/>
      <c r="B403" s="40"/>
      <c r="C403" s="229" t="s">
        <v>1050</v>
      </c>
      <c r="D403" s="229" t="s">
        <v>352</v>
      </c>
      <c r="E403" s="230" t="s">
        <v>9372</v>
      </c>
      <c r="F403" s="231" t="s">
        <v>9373</v>
      </c>
      <c r="G403" s="232" t="s">
        <v>355</v>
      </c>
      <c r="H403" s="233">
        <v>50</v>
      </c>
      <c r="I403" s="234"/>
      <c r="J403" s="235">
        <f>ROUND(I403*H403,2)</f>
        <v>0</v>
      </c>
      <c r="K403" s="231" t="s">
        <v>385</v>
      </c>
      <c r="L403" s="45"/>
      <c r="M403" s="236" t="s">
        <v>1</v>
      </c>
      <c r="N403" s="237" t="s">
        <v>41</v>
      </c>
      <c r="O403" s="92"/>
      <c r="P403" s="238">
        <f>O403*H403</f>
        <v>0</v>
      </c>
      <c r="Q403" s="238">
        <v>0</v>
      </c>
      <c r="R403" s="238">
        <f>Q403*H403</f>
        <v>0</v>
      </c>
      <c r="S403" s="238">
        <v>0</v>
      </c>
      <c r="T403" s="239">
        <f>S403*H403</f>
        <v>0</v>
      </c>
      <c r="U403" s="39"/>
      <c r="V403" s="39"/>
      <c r="W403" s="39"/>
      <c r="X403" s="39"/>
      <c r="Y403" s="39"/>
      <c r="Z403" s="39"/>
      <c r="AA403" s="39"/>
      <c r="AB403" s="39"/>
      <c r="AC403" s="39"/>
      <c r="AD403" s="39"/>
      <c r="AE403" s="39"/>
      <c r="AR403" s="240" t="s">
        <v>357</v>
      </c>
      <c r="AT403" s="240" t="s">
        <v>352</v>
      </c>
      <c r="AU403" s="240" t="s">
        <v>86</v>
      </c>
      <c r="AY403" s="18" t="s">
        <v>350</v>
      </c>
      <c r="BE403" s="241">
        <f>IF(N403="základní",J403,0)</f>
        <v>0</v>
      </c>
      <c r="BF403" s="241">
        <f>IF(N403="snížená",J403,0)</f>
        <v>0</v>
      </c>
      <c r="BG403" s="241">
        <f>IF(N403="zákl. přenesená",J403,0)</f>
        <v>0</v>
      </c>
      <c r="BH403" s="241">
        <f>IF(N403="sníž. přenesená",J403,0)</f>
        <v>0</v>
      </c>
      <c r="BI403" s="241">
        <f>IF(N403="nulová",J403,0)</f>
        <v>0</v>
      </c>
      <c r="BJ403" s="18" t="s">
        <v>84</v>
      </c>
      <c r="BK403" s="241">
        <f>ROUND(I403*H403,2)</f>
        <v>0</v>
      </c>
      <c r="BL403" s="18" t="s">
        <v>357</v>
      </c>
      <c r="BM403" s="240" t="s">
        <v>2407</v>
      </c>
    </row>
    <row r="404" s="2" customFormat="1">
      <c r="A404" s="39"/>
      <c r="B404" s="40"/>
      <c r="C404" s="41"/>
      <c r="D404" s="242" t="s">
        <v>359</v>
      </c>
      <c r="E404" s="41"/>
      <c r="F404" s="243" t="s">
        <v>9373</v>
      </c>
      <c r="G404" s="41"/>
      <c r="H404" s="41"/>
      <c r="I404" s="244"/>
      <c r="J404" s="41"/>
      <c r="K404" s="41"/>
      <c r="L404" s="45"/>
      <c r="M404" s="245"/>
      <c r="N404" s="246"/>
      <c r="O404" s="92"/>
      <c r="P404" s="92"/>
      <c r="Q404" s="92"/>
      <c r="R404" s="92"/>
      <c r="S404" s="92"/>
      <c r="T404" s="93"/>
      <c r="U404" s="39"/>
      <c r="V404" s="39"/>
      <c r="W404" s="39"/>
      <c r="X404" s="39"/>
      <c r="Y404" s="39"/>
      <c r="Z404" s="39"/>
      <c r="AA404" s="39"/>
      <c r="AB404" s="39"/>
      <c r="AC404" s="39"/>
      <c r="AD404" s="39"/>
      <c r="AE404" s="39"/>
      <c r="AT404" s="18" t="s">
        <v>359</v>
      </c>
      <c r="AU404" s="18" t="s">
        <v>86</v>
      </c>
    </row>
    <row r="405" s="12" customFormat="1" ht="22.8" customHeight="1">
      <c r="A405" s="12"/>
      <c r="B405" s="213"/>
      <c r="C405" s="214"/>
      <c r="D405" s="215" t="s">
        <v>75</v>
      </c>
      <c r="E405" s="227" t="s">
        <v>870</v>
      </c>
      <c r="F405" s="227" t="s">
        <v>871</v>
      </c>
      <c r="G405" s="214"/>
      <c r="H405" s="214"/>
      <c r="I405" s="217"/>
      <c r="J405" s="228">
        <f>BK405</f>
        <v>0</v>
      </c>
      <c r="K405" s="214"/>
      <c r="L405" s="219"/>
      <c r="M405" s="220"/>
      <c r="N405" s="221"/>
      <c r="O405" s="221"/>
      <c r="P405" s="222">
        <f>SUM(P406:P421)</f>
        <v>0</v>
      </c>
      <c r="Q405" s="221"/>
      <c r="R405" s="222">
        <f>SUM(R406:R421)</f>
        <v>0</v>
      </c>
      <c r="S405" s="221"/>
      <c r="T405" s="223">
        <f>SUM(T406:T421)</f>
        <v>0</v>
      </c>
      <c r="U405" s="12"/>
      <c r="V405" s="12"/>
      <c r="W405" s="12"/>
      <c r="X405" s="12"/>
      <c r="Y405" s="12"/>
      <c r="Z405" s="12"/>
      <c r="AA405" s="12"/>
      <c r="AB405" s="12"/>
      <c r="AC405" s="12"/>
      <c r="AD405" s="12"/>
      <c r="AE405" s="12"/>
      <c r="AR405" s="224" t="s">
        <v>84</v>
      </c>
      <c r="AT405" s="225" t="s">
        <v>75</v>
      </c>
      <c r="AU405" s="225" t="s">
        <v>84</v>
      </c>
      <c r="AY405" s="224" t="s">
        <v>350</v>
      </c>
      <c r="BK405" s="226">
        <f>SUM(BK406:BK421)</f>
        <v>0</v>
      </c>
    </row>
    <row r="406" s="2" customFormat="1" ht="37.8" customHeight="1">
      <c r="A406" s="39"/>
      <c r="B406" s="40"/>
      <c r="C406" s="229" t="s">
        <v>1059</v>
      </c>
      <c r="D406" s="229" t="s">
        <v>352</v>
      </c>
      <c r="E406" s="230" t="s">
        <v>9211</v>
      </c>
      <c r="F406" s="231" t="s">
        <v>9212</v>
      </c>
      <c r="G406" s="232" t="s">
        <v>483</v>
      </c>
      <c r="H406" s="233">
        <v>75</v>
      </c>
      <c r="I406" s="234"/>
      <c r="J406" s="235">
        <f>ROUND(I406*H406,2)</f>
        <v>0</v>
      </c>
      <c r="K406" s="231" t="s">
        <v>385</v>
      </c>
      <c r="L406" s="45"/>
      <c r="M406" s="236" t="s">
        <v>1</v>
      </c>
      <c r="N406" s="237" t="s">
        <v>41</v>
      </c>
      <c r="O406" s="92"/>
      <c r="P406" s="238">
        <f>O406*H406</f>
        <v>0</v>
      </c>
      <c r="Q406" s="238">
        <v>0</v>
      </c>
      <c r="R406" s="238">
        <f>Q406*H406</f>
        <v>0</v>
      </c>
      <c r="S406" s="238">
        <v>0</v>
      </c>
      <c r="T406" s="239">
        <f>S406*H406</f>
        <v>0</v>
      </c>
      <c r="U406" s="39"/>
      <c r="V406" s="39"/>
      <c r="W406" s="39"/>
      <c r="X406" s="39"/>
      <c r="Y406" s="39"/>
      <c r="Z406" s="39"/>
      <c r="AA406" s="39"/>
      <c r="AB406" s="39"/>
      <c r="AC406" s="39"/>
      <c r="AD406" s="39"/>
      <c r="AE406" s="39"/>
      <c r="AR406" s="240" t="s">
        <v>357</v>
      </c>
      <c r="AT406" s="240" t="s">
        <v>352</v>
      </c>
      <c r="AU406" s="240" t="s">
        <v>86</v>
      </c>
      <c r="AY406" s="18" t="s">
        <v>350</v>
      </c>
      <c r="BE406" s="241">
        <f>IF(N406="základní",J406,0)</f>
        <v>0</v>
      </c>
      <c r="BF406" s="241">
        <f>IF(N406="snížená",J406,0)</f>
        <v>0</v>
      </c>
      <c r="BG406" s="241">
        <f>IF(N406="zákl. přenesená",J406,0)</f>
        <v>0</v>
      </c>
      <c r="BH406" s="241">
        <f>IF(N406="sníž. přenesená",J406,0)</f>
        <v>0</v>
      </c>
      <c r="BI406" s="241">
        <f>IF(N406="nulová",J406,0)</f>
        <v>0</v>
      </c>
      <c r="BJ406" s="18" t="s">
        <v>84</v>
      </c>
      <c r="BK406" s="241">
        <f>ROUND(I406*H406,2)</f>
        <v>0</v>
      </c>
      <c r="BL406" s="18" t="s">
        <v>357</v>
      </c>
      <c r="BM406" s="240" t="s">
        <v>2445</v>
      </c>
    </row>
    <row r="407" s="2" customFormat="1">
      <c r="A407" s="39"/>
      <c r="B407" s="40"/>
      <c r="C407" s="41"/>
      <c r="D407" s="242" t="s">
        <v>359</v>
      </c>
      <c r="E407" s="41"/>
      <c r="F407" s="243" t="s">
        <v>9212</v>
      </c>
      <c r="G407" s="41"/>
      <c r="H407" s="41"/>
      <c r="I407" s="244"/>
      <c r="J407" s="41"/>
      <c r="K407" s="41"/>
      <c r="L407" s="45"/>
      <c r="M407" s="245"/>
      <c r="N407" s="246"/>
      <c r="O407" s="92"/>
      <c r="P407" s="92"/>
      <c r="Q407" s="92"/>
      <c r="R407" s="92"/>
      <c r="S407" s="92"/>
      <c r="T407" s="93"/>
      <c r="U407" s="39"/>
      <c r="V407" s="39"/>
      <c r="W407" s="39"/>
      <c r="X407" s="39"/>
      <c r="Y407" s="39"/>
      <c r="Z407" s="39"/>
      <c r="AA407" s="39"/>
      <c r="AB407" s="39"/>
      <c r="AC407" s="39"/>
      <c r="AD407" s="39"/>
      <c r="AE407" s="39"/>
      <c r="AT407" s="18" t="s">
        <v>359</v>
      </c>
      <c r="AU407" s="18" t="s">
        <v>86</v>
      </c>
    </row>
    <row r="408" s="2" customFormat="1" ht="37.8" customHeight="1">
      <c r="A408" s="39"/>
      <c r="B408" s="40"/>
      <c r="C408" s="229" t="s">
        <v>1080</v>
      </c>
      <c r="D408" s="229" t="s">
        <v>352</v>
      </c>
      <c r="E408" s="230" t="s">
        <v>9213</v>
      </c>
      <c r="F408" s="231" t="s">
        <v>9214</v>
      </c>
      <c r="G408" s="232" t="s">
        <v>483</v>
      </c>
      <c r="H408" s="233">
        <v>675</v>
      </c>
      <c r="I408" s="234"/>
      <c r="J408" s="235">
        <f>ROUND(I408*H408,2)</f>
        <v>0</v>
      </c>
      <c r="K408" s="231" t="s">
        <v>385</v>
      </c>
      <c r="L408" s="45"/>
      <c r="M408" s="236" t="s">
        <v>1</v>
      </c>
      <c r="N408" s="237" t="s">
        <v>41</v>
      </c>
      <c r="O408" s="92"/>
      <c r="P408" s="238">
        <f>O408*H408</f>
        <v>0</v>
      </c>
      <c r="Q408" s="238">
        <v>0</v>
      </c>
      <c r="R408" s="238">
        <f>Q408*H408</f>
        <v>0</v>
      </c>
      <c r="S408" s="238">
        <v>0</v>
      </c>
      <c r="T408" s="239">
        <f>S408*H408</f>
        <v>0</v>
      </c>
      <c r="U408" s="39"/>
      <c r="V408" s="39"/>
      <c r="W408" s="39"/>
      <c r="X408" s="39"/>
      <c r="Y408" s="39"/>
      <c r="Z408" s="39"/>
      <c r="AA408" s="39"/>
      <c r="AB408" s="39"/>
      <c r="AC408" s="39"/>
      <c r="AD408" s="39"/>
      <c r="AE408" s="39"/>
      <c r="AR408" s="240" t="s">
        <v>357</v>
      </c>
      <c r="AT408" s="240" t="s">
        <v>352</v>
      </c>
      <c r="AU408" s="240" t="s">
        <v>86</v>
      </c>
      <c r="AY408" s="18" t="s">
        <v>350</v>
      </c>
      <c r="BE408" s="241">
        <f>IF(N408="základní",J408,0)</f>
        <v>0</v>
      </c>
      <c r="BF408" s="241">
        <f>IF(N408="snížená",J408,0)</f>
        <v>0</v>
      </c>
      <c r="BG408" s="241">
        <f>IF(N408="zákl. přenesená",J408,0)</f>
        <v>0</v>
      </c>
      <c r="BH408" s="241">
        <f>IF(N408="sníž. přenesená",J408,0)</f>
        <v>0</v>
      </c>
      <c r="BI408" s="241">
        <f>IF(N408="nulová",J408,0)</f>
        <v>0</v>
      </c>
      <c r="BJ408" s="18" t="s">
        <v>84</v>
      </c>
      <c r="BK408" s="241">
        <f>ROUND(I408*H408,2)</f>
        <v>0</v>
      </c>
      <c r="BL408" s="18" t="s">
        <v>357</v>
      </c>
      <c r="BM408" s="240" t="s">
        <v>2449</v>
      </c>
    </row>
    <row r="409" s="2" customFormat="1">
      <c r="A409" s="39"/>
      <c r="B409" s="40"/>
      <c r="C409" s="41"/>
      <c r="D409" s="242" t="s">
        <v>359</v>
      </c>
      <c r="E409" s="41"/>
      <c r="F409" s="243" t="s">
        <v>9214</v>
      </c>
      <c r="G409" s="41"/>
      <c r="H409" s="41"/>
      <c r="I409" s="244"/>
      <c r="J409" s="41"/>
      <c r="K409" s="41"/>
      <c r="L409" s="45"/>
      <c r="M409" s="245"/>
      <c r="N409" s="246"/>
      <c r="O409" s="92"/>
      <c r="P409" s="92"/>
      <c r="Q409" s="92"/>
      <c r="R409" s="92"/>
      <c r="S409" s="92"/>
      <c r="T409" s="93"/>
      <c r="U409" s="39"/>
      <c r="V409" s="39"/>
      <c r="W409" s="39"/>
      <c r="X409" s="39"/>
      <c r="Y409" s="39"/>
      <c r="Z409" s="39"/>
      <c r="AA409" s="39"/>
      <c r="AB409" s="39"/>
      <c r="AC409" s="39"/>
      <c r="AD409" s="39"/>
      <c r="AE409" s="39"/>
      <c r="AT409" s="18" t="s">
        <v>359</v>
      </c>
      <c r="AU409" s="18" t="s">
        <v>86</v>
      </c>
    </row>
    <row r="410" s="13" customFormat="1">
      <c r="A410" s="13"/>
      <c r="B410" s="247"/>
      <c r="C410" s="248"/>
      <c r="D410" s="242" t="s">
        <v>361</v>
      </c>
      <c r="E410" s="249" t="s">
        <v>1</v>
      </c>
      <c r="F410" s="250" t="s">
        <v>9374</v>
      </c>
      <c r="G410" s="248"/>
      <c r="H410" s="251">
        <v>675</v>
      </c>
      <c r="I410" s="252"/>
      <c r="J410" s="248"/>
      <c r="K410" s="248"/>
      <c r="L410" s="253"/>
      <c r="M410" s="254"/>
      <c r="N410" s="255"/>
      <c r="O410" s="255"/>
      <c r="P410" s="255"/>
      <c r="Q410" s="255"/>
      <c r="R410" s="255"/>
      <c r="S410" s="255"/>
      <c r="T410" s="256"/>
      <c r="U410" s="13"/>
      <c r="V410" s="13"/>
      <c r="W410" s="13"/>
      <c r="X410" s="13"/>
      <c r="Y410" s="13"/>
      <c r="Z410" s="13"/>
      <c r="AA410" s="13"/>
      <c r="AB410" s="13"/>
      <c r="AC410" s="13"/>
      <c r="AD410" s="13"/>
      <c r="AE410" s="13"/>
      <c r="AT410" s="257" t="s">
        <v>361</v>
      </c>
      <c r="AU410" s="257" t="s">
        <v>86</v>
      </c>
      <c r="AV410" s="13" t="s">
        <v>86</v>
      </c>
      <c r="AW410" s="13" t="s">
        <v>32</v>
      </c>
      <c r="AX410" s="13" t="s">
        <v>76</v>
      </c>
      <c r="AY410" s="257" t="s">
        <v>350</v>
      </c>
    </row>
    <row r="411" s="14" customFormat="1">
      <c r="A411" s="14"/>
      <c r="B411" s="258"/>
      <c r="C411" s="259"/>
      <c r="D411" s="242" t="s">
        <v>361</v>
      </c>
      <c r="E411" s="260" t="s">
        <v>1</v>
      </c>
      <c r="F411" s="261" t="s">
        <v>364</v>
      </c>
      <c r="G411" s="259"/>
      <c r="H411" s="262">
        <v>675</v>
      </c>
      <c r="I411" s="263"/>
      <c r="J411" s="259"/>
      <c r="K411" s="259"/>
      <c r="L411" s="264"/>
      <c r="M411" s="265"/>
      <c r="N411" s="266"/>
      <c r="O411" s="266"/>
      <c r="P411" s="266"/>
      <c r="Q411" s="266"/>
      <c r="R411" s="266"/>
      <c r="S411" s="266"/>
      <c r="T411" s="267"/>
      <c r="U411" s="14"/>
      <c r="V411" s="14"/>
      <c r="W411" s="14"/>
      <c r="X411" s="14"/>
      <c r="Y411" s="14"/>
      <c r="Z411" s="14"/>
      <c r="AA411" s="14"/>
      <c r="AB411" s="14"/>
      <c r="AC411" s="14"/>
      <c r="AD411" s="14"/>
      <c r="AE411" s="14"/>
      <c r="AT411" s="268" t="s">
        <v>361</v>
      </c>
      <c r="AU411" s="268" t="s">
        <v>86</v>
      </c>
      <c r="AV411" s="14" t="s">
        <v>357</v>
      </c>
      <c r="AW411" s="14" t="s">
        <v>32</v>
      </c>
      <c r="AX411" s="14" t="s">
        <v>84</v>
      </c>
      <c r="AY411" s="268" t="s">
        <v>350</v>
      </c>
    </row>
    <row r="412" s="2" customFormat="1" ht="37.8" customHeight="1">
      <c r="A412" s="39"/>
      <c r="B412" s="40"/>
      <c r="C412" s="229" t="s">
        <v>1092</v>
      </c>
      <c r="D412" s="229" t="s">
        <v>352</v>
      </c>
      <c r="E412" s="230" t="s">
        <v>9375</v>
      </c>
      <c r="F412" s="231" t="s">
        <v>9376</v>
      </c>
      <c r="G412" s="232" t="s">
        <v>483</v>
      </c>
      <c r="H412" s="233">
        <v>31.600000000000001</v>
      </c>
      <c r="I412" s="234"/>
      <c r="J412" s="235">
        <f>ROUND(I412*H412,2)</f>
        <v>0</v>
      </c>
      <c r="K412" s="231" t="s">
        <v>385</v>
      </c>
      <c r="L412" s="45"/>
      <c r="M412" s="236" t="s">
        <v>1</v>
      </c>
      <c r="N412" s="237" t="s">
        <v>41</v>
      </c>
      <c r="O412" s="92"/>
      <c r="P412" s="238">
        <f>O412*H412</f>
        <v>0</v>
      </c>
      <c r="Q412" s="238">
        <v>0</v>
      </c>
      <c r="R412" s="238">
        <f>Q412*H412</f>
        <v>0</v>
      </c>
      <c r="S412" s="238">
        <v>0</v>
      </c>
      <c r="T412" s="239">
        <f>S412*H412</f>
        <v>0</v>
      </c>
      <c r="U412" s="39"/>
      <c r="V412" s="39"/>
      <c r="W412" s="39"/>
      <c r="X412" s="39"/>
      <c r="Y412" s="39"/>
      <c r="Z412" s="39"/>
      <c r="AA412" s="39"/>
      <c r="AB412" s="39"/>
      <c r="AC412" s="39"/>
      <c r="AD412" s="39"/>
      <c r="AE412" s="39"/>
      <c r="AR412" s="240" t="s">
        <v>357</v>
      </c>
      <c r="AT412" s="240" t="s">
        <v>352</v>
      </c>
      <c r="AU412" s="240" t="s">
        <v>86</v>
      </c>
      <c r="AY412" s="18" t="s">
        <v>350</v>
      </c>
      <c r="BE412" s="241">
        <f>IF(N412="základní",J412,0)</f>
        <v>0</v>
      </c>
      <c r="BF412" s="241">
        <f>IF(N412="snížená",J412,0)</f>
        <v>0</v>
      </c>
      <c r="BG412" s="241">
        <f>IF(N412="zákl. přenesená",J412,0)</f>
        <v>0</v>
      </c>
      <c r="BH412" s="241">
        <f>IF(N412="sníž. přenesená",J412,0)</f>
        <v>0</v>
      </c>
      <c r="BI412" s="241">
        <f>IF(N412="nulová",J412,0)</f>
        <v>0</v>
      </c>
      <c r="BJ412" s="18" t="s">
        <v>84</v>
      </c>
      <c r="BK412" s="241">
        <f>ROUND(I412*H412,2)</f>
        <v>0</v>
      </c>
      <c r="BL412" s="18" t="s">
        <v>357</v>
      </c>
      <c r="BM412" s="240" t="s">
        <v>2462</v>
      </c>
    </row>
    <row r="413" s="2" customFormat="1">
      <c r="A413" s="39"/>
      <c r="B413" s="40"/>
      <c r="C413" s="41"/>
      <c r="D413" s="242" t="s">
        <v>359</v>
      </c>
      <c r="E413" s="41"/>
      <c r="F413" s="243" t="s">
        <v>9376</v>
      </c>
      <c r="G413" s="41"/>
      <c r="H413" s="41"/>
      <c r="I413" s="244"/>
      <c r="J413" s="41"/>
      <c r="K413" s="41"/>
      <c r="L413" s="45"/>
      <c r="M413" s="245"/>
      <c r="N413" s="246"/>
      <c r="O413" s="92"/>
      <c r="P413" s="92"/>
      <c r="Q413" s="92"/>
      <c r="R413" s="92"/>
      <c r="S413" s="92"/>
      <c r="T413" s="93"/>
      <c r="U413" s="39"/>
      <c r="V413" s="39"/>
      <c r="W413" s="39"/>
      <c r="X413" s="39"/>
      <c r="Y413" s="39"/>
      <c r="Z413" s="39"/>
      <c r="AA413" s="39"/>
      <c r="AB413" s="39"/>
      <c r="AC413" s="39"/>
      <c r="AD413" s="39"/>
      <c r="AE413" s="39"/>
      <c r="AT413" s="18" t="s">
        <v>359</v>
      </c>
      <c r="AU413" s="18" t="s">
        <v>86</v>
      </c>
    </row>
    <row r="414" s="2" customFormat="1" ht="37.8" customHeight="1">
      <c r="A414" s="39"/>
      <c r="B414" s="40"/>
      <c r="C414" s="229" t="s">
        <v>804</v>
      </c>
      <c r="D414" s="229" t="s">
        <v>352</v>
      </c>
      <c r="E414" s="230" t="s">
        <v>9377</v>
      </c>
      <c r="F414" s="231" t="s">
        <v>9214</v>
      </c>
      <c r="G414" s="232" t="s">
        <v>483</v>
      </c>
      <c r="H414" s="233">
        <v>284.94</v>
      </c>
      <c r="I414" s="234"/>
      <c r="J414" s="235">
        <f>ROUND(I414*H414,2)</f>
        <v>0</v>
      </c>
      <c r="K414" s="231" t="s">
        <v>385</v>
      </c>
      <c r="L414" s="45"/>
      <c r="M414" s="236" t="s">
        <v>1</v>
      </c>
      <c r="N414" s="237" t="s">
        <v>41</v>
      </c>
      <c r="O414" s="92"/>
      <c r="P414" s="238">
        <f>O414*H414</f>
        <v>0</v>
      </c>
      <c r="Q414" s="238">
        <v>0</v>
      </c>
      <c r="R414" s="238">
        <f>Q414*H414</f>
        <v>0</v>
      </c>
      <c r="S414" s="238">
        <v>0</v>
      </c>
      <c r="T414" s="239">
        <f>S414*H414</f>
        <v>0</v>
      </c>
      <c r="U414" s="39"/>
      <c r="V414" s="39"/>
      <c r="W414" s="39"/>
      <c r="X414" s="39"/>
      <c r="Y414" s="39"/>
      <c r="Z414" s="39"/>
      <c r="AA414" s="39"/>
      <c r="AB414" s="39"/>
      <c r="AC414" s="39"/>
      <c r="AD414" s="39"/>
      <c r="AE414" s="39"/>
      <c r="AR414" s="240" t="s">
        <v>357</v>
      </c>
      <c r="AT414" s="240" t="s">
        <v>352</v>
      </c>
      <c r="AU414" s="240" t="s">
        <v>86</v>
      </c>
      <c r="AY414" s="18" t="s">
        <v>350</v>
      </c>
      <c r="BE414" s="241">
        <f>IF(N414="základní",J414,0)</f>
        <v>0</v>
      </c>
      <c r="BF414" s="241">
        <f>IF(N414="snížená",J414,0)</f>
        <v>0</v>
      </c>
      <c r="BG414" s="241">
        <f>IF(N414="zákl. přenesená",J414,0)</f>
        <v>0</v>
      </c>
      <c r="BH414" s="241">
        <f>IF(N414="sníž. přenesená",J414,0)</f>
        <v>0</v>
      </c>
      <c r="BI414" s="241">
        <f>IF(N414="nulová",J414,0)</f>
        <v>0</v>
      </c>
      <c r="BJ414" s="18" t="s">
        <v>84</v>
      </c>
      <c r="BK414" s="241">
        <f>ROUND(I414*H414,2)</f>
        <v>0</v>
      </c>
      <c r="BL414" s="18" t="s">
        <v>357</v>
      </c>
      <c r="BM414" s="240" t="s">
        <v>2466</v>
      </c>
    </row>
    <row r="415" s="2" customFormat="1">
      <c r="A415" s="39"/>
      <c r="B415" s="40"/>
      <c r="C415" s="41"/>
      <c r="D415" s="242" t="s">
        <v>359</v>
      </c>
      <c r="E415" s="41"/>
      <c r="F415" s="243" t="s">
        <v>9214</v>
      </c>
      <c r="G415" s="41"/>
      <c r="H415" s="41"/>
      <c r="I415" s="244"/>
      <c r="J415" s="41"/>
      <c r="K415" s="41"/>
      <c r="L415" s="45"/>
      <c r="M415" s="245"/>
      <c r="N415" s="246"/>
      <c r="O415" s="92"/>
      <c r="P415" s="92"/>
      <c r="Q415" s="92"/>
      <c r="R415" s="92"/>
      <c r="S415" s="92"/>
      <c r="T415" s="93"/>
      <c r="U415" s="39"/>
      <c r="V415" s="39"/>
      <c r="W415" s="39"/>
      <c r="X415" s="39"/>
      <c r="Y415" s="39"/>
      <c r="Z415" s="39"/>
      <c r="AA415" s="39"/>
      <c r="AB415" s="39"/>
      <c r="AC415" s="39"/>
      <c r="AD415" s="39"/>
      <c r="AE415" s="39"/>
      <c r="AT415" s="18" t="s">
        <v>359</v>
      </c>
      <c r="AU415" s="18" t="s">
        <v>86</v>
      </c>
    </row>
    <row r="416" s="13" customFormat="1">
      <c r="A416" s="13"/>
      <c r="B416" s="247"/>
      <c r="C416" s="248"/>
      <c r="D416" s="242" t="s">
        <v>361</v>
      </c>
      <c r="E416" s="249" t="s">
        <v>1</v>
      </c>
      <c r="F416" s="250" t="s">
        <v>9378</v>
      </c>
      <c r="G416" s="248"/>
      <c r="H416" s="251">
        <v>284.94</v>
      </c>
      <c r="I416" s="252"/>
      <c r="J416" s="248"/>
      <c r="K416" s="248"/>
      <c r="L416" s="253"/>
      <c r="M416" s="254"/>
      <c r="N416" s="255"/>
      <c r="O416" s="255"/>
      <c r="P416" s="255"/>
      <c r="Q416" s="255"/>
      <c r="R416" s="255"/>
      <c r="S416" s="255"/>
      <c r="T416" s="256"/>
      <c r="U416" s="13"/>
      <c r="V416" s="13"/>
      <c r="W416" s="13"/>
      <c r="X416" s="13"/>
      <c r="Y416" s="13"/>
      <c r="Z416" s="13"/>
      <c r="AA416" s="13"/>
      <c r="AB416" s="13"/>
      <c r="AC416" s="13"/>
      <c r="AD416" s="13"/>
      <c r="AE416" s="13"/>
      <c r="AT416" s="257" t="s">
        <v>361</v>
      </c>
      <c r="AU416" s="257" t="s">
        <v>86</v>
      </c>
      <c r="AV416" s="13" t="s">
        <v>86</v>
      </c>
      <c r="AW416" s="13" t="s">
        <v>32</v>
      </c>
      <c r="AX416" s="13" t="s">
        <v>76</v>
      </c>
      <c r="AY416" s="257" t="s">
        <v>350</v>
      </c>
    </row>
    <row r="417" s="14" customFormat="1">
      <c r="A417" s="14"/>
      <c r="B417" s="258"/>
      <c r="C417" s="259"/>
      <c r="D417" s="242" t="s">
        <v>361</v>
      </c>
      <c r="E417" s="260" t="s">
        <v>1</v>
      </c>
      <c r="F417" s="261" t="s">
        <v>364</v>
      </c>
      <c r="G417" s="259"/>
      <c r="H417" s="262">
        <v>284.94</v>
      </c>
      <c r="I417" s="263"/>
      <c r="J417" s="259"/>
      <c r="K417" s="259"/>
      <c r="L417" s="264"/>
      <c r="M417" s="265"/>
      <c r="N417" s="266"/>
      <c r="O417" s="266"/>
      <c r="P417" s="266"/>
      <c r="Q417" s="266"/>
      <c r="R417" s="266"/>
      <c r="S417" s="266"/>
      <c r="T417" s="267"/>
      <c r="U417" s="14"/>
      <c r="V417" s="14"/>
      <c r="W417" s="14"/>
      <c r="X417" s="14"/>
      <c r="Y417" s="14"/>
      <c r="Z417" s="14"/>
      <c r="AA417" s="14"/>
      <c r="AB417" s="14"/>
      <c r="AC417" s="14"/>
      <c r="AD417" s="14"/>
      <c r="AE417" s="14"/>
      <c r="AT417" s="268" t="s">
        <v>361</v>
      </c>
      <c r="AU417" s="268" t="s">
        <v>86</v>
      </c>
      <c r="AV417" s="14" t="s">
        <v>357</v>
      </c>
      <c r="AW417" s="14" t="s">
        <v>32</v>
      </c>
      <c r="AX417" s="14" t="s">
        <v>84</v>
      </c>
      <c r="AY417" s="268" t="s">
        <v>350</v>
      </c>
    </row>
    <row r="418" s="2" customFormat="1" ht="44.25" customHeight="1">
      <c r="A418" s="39"/>
      <c r="B418" s="40"/>
      <c r="C418" s="229" t="s">
        <v>813</v>
      </c>
      <c r="D418" s="229" t="s">
        <v>352</v>
      </c>
      <c r="E418" s="230" t="s">
        <v>9216</v>
      </c>
      <c r="F418" s="231" t="s">
        <v>485</v>
      </c>
      <c r="G418" s="232" t="s">
        <v>483</v>
      </c>
      <c r="H418" s="233">
        <v>75</v>
      </c>
      <c r="I418" s="234"/>
      <c r="J418" s="235">
        <f>ROUND(I418*H418,2)</f>
        <v>0</v>
      </c>
      <c r="K418" s="231" t="s">
        <v>385</v>
      </c>
      <c r="L418" s="45"/>
      <c r="M418" s="236" t="s">
        <v>1</v>
      </c>
      <c r="N418" s="237" t="s">
        <v>41</v>
      </c>
      <c r="O418" s="92"/>
      <c r="P418" s="238">
        <f>O418*H418</f>
        <v>0</v>
      </c>
      <c r="Q418" s="238">
        <v>0</v>
      </c>
      <c r="R418" s="238">
        <f>Q418*H418</f>
        <v>0</v>
      </c>
      <c r="S418" s="238">
        <v>0</v>
      </c>
      <c r="T418" s="239">
        <f>S418*H418</f>
        <v>0</v>
      </c>
      <c r="U418" s="39"/>
      <c r="V418" s="39"/>
      <c r="W418" s="39"/>
      <c r="X418" s="39"/>
      <c r="Y418" s="39"/>
      <c r="Z418" s="39"/>
      <c r="AA418" s="39"/>
      <c r="AB418" s="39"/>
      <c r="AC418" s="39"/>
      <c r="AD418" s="39"/>
      <c r="AE418" s="39"/>
      <c r="AR418" s="240" t="s">
        <v>357</v>
      </c>
      <c r="AT418" s="240" t="s">
        <v>352</v>
      </c>
      <c r="AU418" s="240" t="s">
        <v>86</v>
      </c>
      <c r="AY418" s="18" t="s">
        <v>350</v>
      </c>
      <c r="BE418" s="241">
        <f>IF(N418="základní",J418,0)</f>
        <v>0</v>
      </c>
      <c r="BF418" s="241">
        <f>IF(N418="snížená",J418,0)</f>
        <v>0</v>
      </c>
      <c r="BG418" s="241">
        <f>IF(N418="zákl. přenesená",J418,0)</f>
        <v>0</v>
      </c>
      <c r="BH418" s="241">
        <f>IF(N418="sníž. přenesená",J418,0)</f>
        <v>0</v>
      </c>
      <c r="BI418" s="241">
        <f>IF(N418="nulová",J418,0)</f>
        <v>0</v>
      </c>
      <c r="BJ418" s="18" t="s">
        <v>84</v>
      </c>
      <c r="BK418" s="241">
        <f>ROUND(I418*H418,2)</f>
        <v>0</v>
      </c>
      <c r="BL418" s="18" t="s">
        <v>357</v>
      </c>
      <c r="BM418" s="240" t="s">
        <v>2471</v>
      </c>
    </row>
    <row r="419" s="2" customFormat="1">
      <c r="A419" s="39"/>
      <c r="B419" s="40"/>
      <c r="C419" s="41"/>
      <c r="D419" s="242" t="s">
        <v>359</v>
      </c>
      <c r="E419" s="41"/>
      <c r="F419" s="243" t="s">
        <v>485</v>
      </c>
      <c r="G419" s="41"/>
      <c r="H419" s="41"/>
      <c r="I419" s="244"/>
      <c r="J419" s="41"/>
      <c r="K419" s="41"/>
      <c r="L419" s="45"/>
      <c r="M419" s="245"/>
      <c r="N419" s="246"/>
      <c r="O419" s="92"/>
      <c r="P419" s="92"/>
      <c r="Q419" s="92"/>
      <c r="R419" s="92"/>
      <c r="S419" s="92"/>
      <c r="T419" s="93"/>
      <c r="U419" s="39"/>
      <c r="V419" s="39"/>
      <c r="W419" s="39"/>
      <c r="X419" s="39"/>
      <c r="Y419" s="39"/>
      <c r="Z419" s="39"/>
      <c r="AA419" s="39"/>
      <c r="AB419" s="39"/>
      <c r="AC419" s="39"/>
      <c r="AD419" s="39"/>
      <c r="AE419" s="39"/>
      <c r="AT419" s="18" t="s">
        <v>359</v>
      </c>
      <c r="AU419" s="18" t="s">
        <v>86</v>
      </c>
    </row>
    <row r="420" s="2" customFormat="1" ht="44.25" customHeight="1">
      <c r="A420" s="39"/>
      <c r="B420" s="40"/>
      <c r="C420" s="229" t="s">
        <v>865</v>
      </c>
      <c r="D420" s="229" t="s">
        <v>352</v>
      </c>
      <c r="E420" s="230" t="s">
        <v>9217</v>
      </c>
      <c r="F420" s="231" t="s">
        <v>9218</v>
      </c>
      <c r="G420" s="232" t="s">
        <v>483</v>
      </c>
      <c r="H420" s="233">
        <v>31.600000000000001</v>
      </c>
      <c r="I420" s="234"/>
      <c r="J420" s="235">
        <f>ROUND(I420*H420,2)</f>
        <v>0</v>
      </c>
      <c r="K420" s="231" t="s">
        <v>385</v>
      </c>
      <c r="L420" s="45"/>
      <c r="M420" s="236" t="s">
        <v>1</v>
      </c>
      <c r="N420" s="237" t="s">
        <v>41</v>
      </c>
      <c r="O420" s="92"/>
      <c r="P420" s="238">
        <f>O420*H420</f>
        <v>0</v>
      </c>
      <c r="Q420" s="238">
        <v>0</v>
      </c>
      <c r="R420" s="238">
        <f>Q420*H420</f>
        <v>0</v>
      </c>
      <c r="S420" s="238">
        <v>0</v>
      </c>
      <c r="T420" s="239">
        <f>S420*H420</f>
        <v>0</v>
      </c>
      <c r="U420" s="39"/>
      <c r="V420" s="39"/>
      <c r="W420" s="39"/>
      <c r="X420" s="39"/>
      <c r="Y420" s="39"/>
      <c r="Z420" s="39"/>
      <c r="AA420" s="39"/>
      <c r="AB420" s="39"/>
      <c r="AC420" s="39"/>
      <c r="AD420" s="39"/>
      <c r="AE420" s="39"/>
      <c r="AR420" s="240" t="s">
        <v>357</v>
      </c>
      <c r="AT420" s="240" t="s">
        <v>352</v>
      </c>
      <c r="AU420" s="240" t="s">
        <v>86</v>
      </c>
      <c r="AY420" s="18" t="s">
        <v>350</v>
      </c>
      <c r="BE420" s="241">
        <f>IF(N420="základní",J420,0)</f>
        <v>0</v>
      </c>
      <c r="BF420" s="241">
        <f>IF(N420="snížená",J420,0)</f>
        <v>0</v>
      </c>
      <c r="BG420" s="241">
        <f>IF(N420="zákl. přenesená",J420,0)</f>
        <v>0</v>
      </c>
      <c r="BH420" s="241">
        <f>IF(N420="sníž. přenesená",J420,0)</f>
        <v>0</v>
      </c>
      <c r="BI420" s="241">
        <f>IF(N420="nulová",J420,0)</f>
        <v>0</v>
      </c>
      <c r="BJ420" s="18" t="s">
        <v>84</v>
      </c>
      <c r="BK420" s="241">
        <f>ROUND(I420*H420,2)</f>
        <v>0</v>
      </c>
      <c r="BL420" s="18" t="s">
        <v>357</v>
      </c>
      <c r="BM420" s="240" t="s">
        <v>2481</v>
      </c>
    </row>
    <row r="421" s="2" customFormat="1">
      <c r="A421" s="39"/>
      <c r="B421" s="40"/>
      <c r="C421" s="41"/>
      <c r="D421" s="242" t="s">
        <v>359</v>
      </c>
      <c r="E421" s="41"/>
      <c r="F421" s="243" t="s">
        <v>9218</v>
      </c>
      <c r="G421" s="41"/>
      <c r="H421" s="41"/>
      <c r="I421" s="244"/>
      <c r="J421" s="41"/>
      <c r="K421" s="41"/>
      <c r="L421" s="45"/>
      <c r="M421" s="245"/>
      <c r="N421" s="246"/>
      <c r="O421" s="92"/>
      <c r="P421" s="92"/>
      <c r="Q421" s="92"/>
      <c r="R421" s="92"/>
      <c r="S421" s="92"/>
      <c r="T421" s="93"/>
      <c r="U421" s="39"/>
      <c r="V421" s="39"/>
      <c r="W421" s="39"/>
      <c r="X421" s="39"/>
      <c r="Y421" s="39"/>
      <c r="Z421" s="39"/>
      <c r="AA421" s="39"/>
      <c r="AB421" s="39"/>
      <c r="AC421" s="39"/>
      <c r="AD421" s="39"/>
      <c r="AE421" s="39"/>
      <c r="AT421" s="18" t="s">
        <v>359</v>
      </c>
      <c r="AU421" s="18" t="s">
        <v>86</v>
      </c>
    </row>
    <row r="422" s="12" customFormat="1" ht="22.8" customHeight="1">
      <c r="A422" s="12"/>
      <c r="B422" s="213"/>
      <c r="C422" s="214"/>
      <c r="D422" s="215" t="s">
        <v>75</v>
      </c>
      <c r="E422" s="227" t="s">
        <v>900</v>
      </c>
      <c r="F422" s="227" t="s">
        <v>901</v>
      </c>
      <c r="G422" s="214"/>
      <c r="H422" s="214"/>
      <c r="I422" s="217"/>
      <c r="J422" s="228">
        <f>BK422</f>
        <v>0</v>
      </c>
      <c r="K422" s="214"/>
      <c r="L422" s="219"/>
      <c r="M422" s="220"/>
      <c r="N422" s="221"/>
      <c r="O422" s="221"/>
      <c r="P422" s="222">
        <f>SUM(P423:P426)</f>
        <v>0</v>
      </c>
      <c r="Q422" s="221"/>
      <c r="R422" s="222">
        <f>SUM(R423:R426)</f>
        <v>0</v>
      </c>
      <c r="S422" s="221"/>
      <c r="T422" s="223">
        <f>SUM(T423:T426)</f>
        <v>0</v>
      </c>
      <c r="U422" s="12"/>
      <c r="V422" s="12"/>
      <c r="W422" s="12"/>
      <c r="X422" s="12"/>
      <c r="Y422" s="12"/>
      <c r="Z422" s="12"/>
      <c r="AA422" s="12"/>
      <c r="AB422" s="12"/>
      <c r="AC422" s="12"/>
      <c r="AD422" s="12"/>
      <c r="AE422" s="12"/>
      <c r="AR422" s="224" t="s">
        <v>84</v>
      </c>
      <c r="AT422" s="225" t="s">
        <v>75</v>
      </c>
      <c r="AU422" s="225" t="s">
        <v>84</v>
      </c>
      <c r="AY422" s="224" t="s">
        <v>350</v>
      </c>
      <c r="BK422" s="226">
        <f>SUM(BK423:BK426)</f>
        <v>0</v>
      </c>
    </row>
    <row r="423" s="2" customFormat="1" ht="49.05" customHeight="1">
      <c r="A423" s="39"/>
      <c r="B423" s="40"/>
      <c r="C423" s="229" t="s">
        <v>902</v>
      </c>
      <c r="D423" s="229" t="s">
        <v>352</v>
      </c>
      <c r="E423" s="230" t="s">
        <v>9219</v>
      </c>
      <c r="F423" s="231" t="s">
        <v>9220</v>
      </c>
      <c r="G423" s="232" t="s">
        <v>483</v>
      </c>
      <c r="H423" s="233">
        <v>105.40300000000001</v>
      </c>
      <c r="I423" s="234"/>
      <c r="J423" s="235">
        <f>ROUND(I423*H423,2)</f>
        <v>0</v>
      </c>
      <c r="K423" s="231" t="s">
        <v>385</v>
      </c>
      <c r="L423" s="45"/>
      <c r="M423" s="236" t="s">
        <v>1</v>
      </c>
      <c r="N423" s="237" t="s">
        <v>41</v>
      </c>
      <c r="O423" s="92"/>
      <c r="P423" s="238">
        <f>O423*H423</f>
        <v>0</v>
      </c>
      <c r="Q423" s="238">
        <v>0</v>
      </c>
      <c r="R423" s="238">
        <f>Q423*H423</f>
        <v>0</v>
      </c>
      <c r="S423" s="238">
        <v>0</v>
      </c>
      <c r="T423" s="239">
        <f>S423*H423</f>
        <v>0</v>
      </c>
      <c r="U423" s="39"/>
      <c r="V423" s="39"/>
      <c r="W423" s="39"/>
      <c r="X423" s="39"/>
      <c r="Y423" s="39"/>
      <c r="Z423" s="39"/>
      <c r="AA423" s="39"/>
      <c r="AB423" s="39"/>
      <c r="AC423" s="39"/>
      <c r="AD423" s="39"/>
      <c r="AE423" s="39"/>
      <c r="AR423" s="240" t="s">
        <v>357</v>
      </c>
      <c r="AT423" s="240" t="s">
        <v>352</v>
      </c>
      <c r="AU423" s="240" t="s">
        <v>86</v>
      </c>
      <c r="AY423" s="18" t="s">
        <v>350</v>
      </c>
      <c r="BE423" s="241">
        <f>IF(N423="základní",J423,0)</f>
        <v>0</v>
      </c>
      <c r="BF423" s="241">
        <f>IF(N423="snížená",J423,0)</f>
        <v>0</v>
      </c>
      <c r="BG423" s="241">
        <f>IF(N423="zákl. přenesená",J423,0)</f>
        <v>0</v>
      </c>
      <c r="BH423" s="241">
        <f>IF(N423="sníž. přenesená",J423,0)</f>
        <v>0</v>
      </c>
      <c r="BI423" s="241">
        <f>IF(N423="nulová",J423,0)</f>
        <v>0</v>
      </c>
      <c r="BJ423" s="18" t="s">
        <v>84</v>
      </c>
      <c r="BK423" s="241">
        <f>ROUND(I423*H423,2)</f>
        <v>0</v>
      </c>
      <c r="BL423" s="18" t="s">
        <v>357</v>
      </c>
      <c r="BM423" s="240" t="s">
        <v>2493</v>
      </c>
    </row>
    <row r="424" s="2" customFormat="1">
      <c r="A424" s="39"/>
      <c r="B424" s="40"/>
      <c r="C424" s="41"/>
      <c r="D424" s="242" t="s">
        <v>359</v>
      </c>
      <c r="E424" s="41"/>
      <c r="F424" s="243" t="s">
        <v>9220</v>
      </c>
      <c r="G424" s="41"/>
      <c r="H424" s="41"/>
      <c r="I424" s="244"/>
      <c r="J424" s="41"/>
      <c r="K424" s="41"/>
      <c r="L424" s="45"/>
      <c r="M424" s="245"/>
      <c r="N424" s="246"/>
      <c r="O424" s="92"/>
      <c r="P424" s="92"/>
      <c r="Q424" s="92"/>
      <c r="R424" s="92"/>
      <c r="S424" s="92"/>
      <c r="T424" s="93"/>
      <c r="U424" s="39"/>
      <c r="V424" s="39"/>
      <c r="W424" s="39"/>
      <c r="X424" s="39"/>
      <c r="Y424" s="39"/>
      <c r="Z424" s="39"/>
      <c r="AA424" s="39"/>
      <c r="AB424" s="39"/>
      <c r="AC424" s="39"/>
      <c r="AD424" s="39"/>
      <c r="AE424" s="39"/>
      <c r="AT424" s="18" t="s">
        <v>359</v>
      </c>
      <c r="AU424" s="18" t="s">
        <v>86</v>
      </c>
    </row>
    <row r="425" s="2" customFormat="1" ht="55.5" customHeight="1">
      <c r="A425" s="39"/>
      <c r="B425" s="40"/>
      <c r="C425" s="229" t="s">
        <v>1859</v>
      </c>
      <c r="D425" s="229" t="s">
        <v>352</v>
      </c>
      <c r="E425" s="230" t="s">
        <v>9221</v>
      </c>
      <c r="F425" s="231" t="s">
        <v>9222</v>
      </c>
      <c r="G425" s="232" t="s">
        <v>483</v>
      </c>
      <c r="H425" s="233">
        <v>105.40300000000001</v>
      </c>
      <c r="I425" s="234"/>
      <c r="J425" s="235">
        <f>ROUND(I425*H425,2)</f>
        <v>0</v>
      </c>
      <c r="K425" s="231" t="s">
        <v>385</v>
      </c>
      <c r="L425" s="45"/>
      <c r="M425" s="236" t="s">
        <v>1</v>
      </c>
      <c r="N425" s="237" t="s">
        <v>41</v>
      </c>
      <c r="O425" s="92"/>
      <c r="P425" s="238">
        <f>O425*H425</f>
        <v>0</v>
      </c>
      <c r="Q425" s="238">
        <v>0</v>
      </c>
      <c r="R425" s="238">
        <f>Q425*H425</f>
        <v>0</v>
      </c>
      <c r="S425" s="238">
        <v>0</v>
      </c>
      <c r="T425" s="239">
        <f>S425*H425</f>
        <v>0</v>
      </c>
      <c r="U425" s="39"/>
      <c r="V425" s="39"/>
      <c r="W425" s="39"/>
      <c r="X425" s="39"/>
      <c r="Y425" s="39"/>
      <c r="Z425" s="39"/>
      <c r="AA425" s="39"/>
      <c r="AB425" s="39"/>
      <c r="AC425" s="39"/>
      <c r="AD425" s="39"/>
      <c r="AE425" s="39"/>
      <c r="AR425" s="240" t="s">
        <v>357</v>
      </c>
      <c r="AT425" s="240" t="s">
        <v>352</v>
      </c>
      <c r="AU425" s="240" t="s">
        <v>86</v>
      </c>
      <c r="AY425" s="18" t="s">
        <v>350</v>
      </c>
      <c r="BE425" s="241">
        <f>IF(N425="základní",J425,0)</f>
        <v>0</v>
      </c>
      <c r="BF425" s="241">
        <f>IF(N425="snížená",J425,0)</f>
        <v>0</v>
      </c>
      <c r="BG425" s="241">
        <f>IF(N425="zákl. přenesená",J425,0)</f>
        <v>0</v>
      </c>
      <c r="BH425" s="241">
        <f>IF(N425="sníž. přenesená",J425,0)</f>
        <v>0</v>
      </c>
      <c r="BI425" s="241">
        <f>IF(N425="nulová",J425,0)</f>
        <v>0</v>
      </c>
      <c r="BJ425" s="18" t="s">
        <v>84</v>
      </c>
      <c r="BK425" s="241">
        <f>ROUND(I425*H425,2)</f>
        <v>0</v>
      </c>
      <c r="BL425" s="18" t="s">
        <v>357</v>
      </c>
      <c r="BM425" s="240" t="s">
        <v>2504</v>
      </c>
    </row>
    <row r="426" s="2" customFormat="1">
      <c r="A426" s="39"/>
      <c r="B426" s="40"/>
      <c r="C426" s="41"/>
      <c r="D426" s="242" t="s">
        <v>359</v>
      </c>
      <c r="E426" s="41"/>
      <c r="F426" s="243" t="s">
        <v>9222</v>
      </c>
      <c r="G426" s="41"/>
      <c r="H426" s="41"/>
      <c r="I426" s="244"/>
      <c r="J426" s="41"/>
      <c r="K426" s="41"/>
      <c r="L426" s="45"/>
      <c r="M426" s="245"/>
      <c r="N426" s="246"/>
      <c r="O426" s="92"/>
      <c r="P426" s="92"/>
      <c r="Q426" s="92"/>
      <c r="R426" s="92"/>
      <c r="S426" s="92"/>
      <c r="T426" s="93"/>
      <c r="U426" s="39"/>
      <c r="V426" s="39"/>
      <c r="W426" s="39"/>
      <c r="X426" s="39"/>
      <c r="Y426" s="39"/>
      <c r="Z426" s="39"/>
      <c r="AA426" s="39"/>
      <c r="AB426" s="39"/>
      <c r="AC426" s="39"/>
      <c r="AD426" s="39"/>
      <c r="AE426" s="39"/>
      <c r="AT426" s="18" t="s">
        <v>359</v>
      </c>
      <c r="AU426" s="18" t="s">
        <v>86</v>
      </c>
    </row>
    <row r="427" s="12" customFormat="1" ht="25.92" customHeight="1">
      <c r="A427" s="12"/>
      <c r="B427" s="213"/>
      <c r="C427" s="214"/>
      <c r="D427" s="215" t="s">
        <v>75</v>
      </c>
      <c r="E427" s="216" t="s">
        <v>907</v>
      </c>
      <c r="F427" s="216" t="s">
        <v>908</v>
      </c>
      <c r="G427" s="214"/>
      <c r="H427" s="214"/>
      <c r="I427" s="217"/>
      <c r="J427" s="218">
        <f>BK427</f>
        <v>0</v>
      </c>
      <c r="K427" s="214"/>
      <c r="L427" s="219"/>
      <c r="M427" s="220"/>
      <c r="N427" s="221"/>
      <c r="O427" s="221"/>
      <c r="P427" s="222">
        <f>P428+P441</f>
        <v>0</v>
      </c>
      <c r="Q427" s="221"/>
      <c r="R427" s="222">
        <f>R428+R441</f>
        <v>0</v>
      </c>
      <c r="S427" s="221"/>
      <c r="T427" s="223">
        <f>T428+T441</f>
        <v>0</v>
      </c>
      <c r="U427" s="12"/>
      <c r="V427" s="12"/>
      <c r="W427" s="12"/>
      <c r="X427" s="12"/>
      <c r="Y427" s="12"/>
      <c r="Z427" s="12"/>
      <c r="AA427" s="12"/>
      <c r="AB427" s="12"/>
      <c r="AC427" s="12"/>
      <c r="AD427" s="12"/>
      <c r="AE427" s="12"/>
      <c r="AR427" s="224" t="s">
        <v>86</v>
      </c>
      <c r="AT427" s="225" t="s">
        <v>75</v>
      </c>
      <c r="AU427" s="225" t="s">
        <v>76</v>
      </c>
      <c r="AY427" s="224" t="s">
        <v>350</v>
      </c>
      <c r="BK427" s="226">
        <f>BK428+BK441</f>
        <v>0</v>
      </c>
    </row>
    <row r="428" s="12" customFormat="1" ht="22.8" customHeight="1">
      <c r="A428" s="12"/>
      <c r="B428" s="213"/>
      <c r="C428" s="214"/>
      <c r="D428" s="215" t="s">
        <v>75</v>
      </c>
      <c r="E428" s="227" t="s">
        <v>8834</v>
      </c>
      <c r="F428" s="227" t="s">
        <v>8835</v>
      </c>
      <c r="G428" s="214"/>
      <c r="H428" s="214"/>
      <c r="I428" s="217"/>
      <c r="J428" s="228">
        <f>BK428</f>
        <v>0</v>
      </c>
      <c r="K428" s="214"/>
      <c r="L428" s="219"/>
      <c r="M428" s="220"/>
      <c r="N428" s="221"/>
      <c r="O428" s="221"/>
      <c r="P428" s="222">
        <f>SUM(P429:P440)</f>
        <v>0</v>
      </c>
      <c r="Q428" s="221"/>
      <c r="R428" s="222">
        <f>SUM(R429:R440)</f>
        <v>0</v>
      </c>
      <c r="S428" s="221"/>
      <c r="T428" s="223">
        <f>SUM(T429:T440)</f>
        <v>0</v>
      </c>
      <c r="U428" s="12"/>
      <c r="V428" s="12"/>
      <c r="W428" s="12"/>
      <c r="X428" s="12"/>
      <c r="Y428" s="12"/>
      <c r="Z428" s="12"/>
      <c r="AA428" s="12"/>
      <c r="AB428" s="12"/>
      <c r="AC428" s="12"/>
      <c r="AD428" s="12"/>
      <c r="AE428" s="12"/>
      <c r="AR428" s="224" t="s">
        <v>86</v>
      </c>
      <c r="AT428" s="225" t="s">
        <v>75</v>
      </c>
      <c r="AU428" s="225" t="s">
        <v>84</v>
      </c>
      <c r="AY428" s="224" t="s">
        <v>350</v>
      </c>
      <c r="BK428" s="226">
        <f>SUM(BK429:BK440)</f>
        <v>0</v>
      </c>
    </row>
    <row r="429" s="2" customFormat="1" ht="37.8" customHeight="1">
      <c r="A429" s="39"/>
      <c r="B429" s="40"/>
      <c r="C429" s="229" t="s">
        <v>1864</v>
      </c>
      <c r="D429" s="229" t="s">
        <v>352</v>
      </c>
      <c r="E429" s="230" t="s">
        <v>9379</v>
      </c>
      <c r="F429" s="231" t="s">
        <v>9380</v>
      </c>
      <c r="G429" s="232" t="s">
        <v>497</v>
      </c>
      <c r="H429" s="233">
        <v>2</v>
      </c>
      <c r="I429" s="234"/>
      <c r="J429" s="235">
        <f>ROUND(I429*H429,2)</f>
        <v>0</v>
      </c>
      <c r="K429" s="231" t="s">
        <v>385</v>
      </c>
      <c r="L429" s="45"/>
      <c r="M429" s="236" t="s">
        <v>1</v>
      </c>
      <c r="N429" s="237" t="s">
        <v>41</v>
      </c>
      <c r="O429" s="92"/>
      <c r="P429" s="238">
        <f>O429*H429</f>
        <v>0</v>
      </c>
      <c r="Q429" s="238">
        <v>0</v>
      </c>
      <c r="R429" s="238">
        <f>Q429*H429</f>
        <v>0</v>
      </c>
      <c r="S429" s="238">
        <v>0</v>
      </c>
      <c r="T429" s="239">
        <f>S429*H429</f>
        <v>0</v>
      </c>
      <c r="U429" s="39"/>
      <c r="V429" s="39"/>
      <c r="W429" s="39"/>
      <c r="X429" s="39"/>
      <c r="Y429" s="39"/>
      <c r="Z429" s="39"/>
      <c r="AA429" s="39"/>
      <c r="AB429" s="39"/>
      <c r="AC429" s="39"/>
      <c r="AD429" s="39"/>
      <c r="AE429" s="39"/>
      <c r="AR429" s="240" t="s">
        <v>530</v>
      </c>
      <c r="AT429" s="240" t="s">
        <v>352</v>
      </c>
      <c r="AU429" s="240" t="s">
        <v>86</v>
      </c>
      <c r="AY429" s="18" t="s">
        <v>350</v>
      </c>
      <c r="BE429" s="241">
        <f>IF(N429="základní",J429,0)</f>
        <v>0</v>
      </c>
      <c r="BF429" s="241">
        <f>IF(N429="snížená",J429,0)</f>
        <v>0</v>
      </c>
      <c r="BG429" s="241">
        <f>IF(N429="zákl. přenesená",J429,0)</f>
        <v>0</v>
      </c>
      <c r="BH429" s="241">
        <f>IF(N429="sníž. přenesená",J429,0)</f>
        <v>0</v>
      </c>
      <c r="BI429" s="241">
        <f>IF(N429="nulová",J429,0)</f>
        <v>0</v>
      </c>
      <c r="BJ429" s="18" t="s">
        <v>84</v>
      </c>
      <c r="BK429" s="241">
        <f>ROUND(I429*H429,2)</f>
        <v>0</v>
      </c>
      <c r="BL429" s="18" t="s">
        <v>530</v>
      </c>
      <c r="BM429" s="240" t="s">
        <v>2516</v>
      </c>
    </row>
    <row r="430" s="2" customFormat="1">
      <c r="A430" s="39"/>
      <c r="B430" s="40"/>
      <c r="C430" s="41"/>
      <c r="D430" s="242" t="s">
        <v>359</v>
      </c>
      <c r="E430" s="41"/>
      <c r="F430" s="243" t="s">
        <v>9380</v>
      </c>
      <c r="G430" s="41"/>
      <c r="H430" s="41"/>
      <c r="I430" s="244"/>
      <c r="J430" s="41"/>
      <c r="K430" s="41"/>
      <c r="L430" s="45"/>
      <c r="M430" s="245"/>
      <c r="N430" s="246"/>
      <c r="O430" s="92"/>
      <c r="P430" s="92"/>
      <c r="Q430" s="92"/>
      <c r="R430" s="92"/>
      <c r="S430" s="92"/>
      <c r="T430" s="93"/>
      <c r="U430" s="39"/>
      <c r="V430" s="39"/>
      <c r="W430" s="39"/>
      <c r="X430" s="39"/>
      <c r="Y430" s="39"/>
      <c r="Z430" s="39"/>
      <c r="AA430" s="39"/>
      <c r="AB430" s="39"/>
      <c r="AC430" s="39"/>
      <c r="AD430" s="39"/>
      <c r="AE430" s="39"/>
      <c r="AT430" s="18" t="s">
        <v>359</v>
      </c>
      <c r="AU430" s="18" t="s">
        <v>86</v>
      </c>
    </row>
    <row r="431" s="15" customFormat="1">
      <c r="A431" s="15"/>
      <c r="B431" s="269"/>
      <c r="C431" s="270"/>
      <c r="D431" s="242" t="s">
        <v>361</v>
      </c>
      <c r="E431" s="271" t="s">
        <v>1</v>
      </c>
      <c r="F431" s="272" t="s">
        <v>9129</v>
      </c>
      <c r="G431" s="270"/>
      <c r="H431" s="271" t="s">
        <v>1</v>
      </c>
      <c r="I431" s="273"/>
      <c r="J431" s="270"/>
      <c r="K431" s="270"/>
      <c r="L431" s="274"/>
      <c r="M431" s="275"/>
      <c r="N431" s="276"/>
      <c r="O431" s="276"/>
      <c r="P431" s="276"/>
      <c r="Q431" s="276"/>
      <c r="R431" s="276"/>
      <c r="S431" s="276"/>
      <c r="T431" s="277"/>
      <c r="U431" s="15"/>
      <c r="V431" s="15"/>
      <c r="W431" s="15"/>
      <c r="X431" s="15"/>
      <c r="Y431" s="15"/>
      <c r="Z431" s="15"/>
      <c r="AA431" s="15"/>
      <c r="AB431" s="15"/>
      <c r="AC431" s="15"/>
      <c r="AD431" s="15"/>
      <c r="AE431" s="15"/>
      <c r="AT431" s="278" t="s">
        <v>361</v>
      </c>
      <c r="AU431" s="278" t="s">
        <v>86</v>
      </c>
      <c r="AV431" s="15" t="s">
        <v>84</v>
      </c>
      <c r="AW431" s="15" t="s">
        <v>32</v>
      </c>
      <c r="AX431" s="15" t="s">
        <v>76</v>
      </c>
      <c r="AY431" s="278" t="s">
        <v>350</v>
      </c>
    </row>
    <row r="432" s="13" customFormat="1">
      <c r="A432" s="13"/>
      <c r="B432" s="247"/>
      <c r="C432" s="248"/>
      <c r="D432" s="242" t="s">
        <v>361</v>
      </c>
      <c r="E432" s="249" t="s">
        <v>1</v>
      </c>
      <c r="F432" s="250" t="s">
        <v>86</v>
      </c>
      <c r="G432" s="248"/>
      <c r="H432" s="251">
        <v>2</v>
      </c>
      <c r="I432" s="252"/>
      <c r="J432" s="248"/>
      <c r="K432" s="248"/>
      <c r="L432" s="253"/>
      <c r="M432" s="254"/>
      <c r="N432" s="255"/>
      <c r="O432" s="255"/>
      <c r="P432" s="255"/>
      <c r="Q432" s="255"/>
      <c r="R432" s="255"/>
      <c r="S432" s="255"/>
      <c r="T432" s="256"/>
      <c r="U432" s="13"/>
      <c r="V432" s="13"/>
      <c r="W432" s="13"/>
      <c r="X432" s="13"/>
      <c r="Y432" s="13"/>
      <c r="Z432" s="13"/>
      <c r="AA432" s="13"/>
      <c r="AB432" s="13"/>
      <c r="AC432" s="13"/>
      <c r="AD432" s="13"/>
      <c r="AE432" s="13"/>
      <c r="AT432" s="257" t="s">
        <v>361</v>
      </c>
      <c r="AU432" s="257" t="s">
        <v>86</v>
      </c>
      <c r="AV432" s="13" t="s">
        <v>86</v>
      </c>
      <c r="AW432" s="13" t="s">
        <v>32</v>
      </c>
      <c r="AX432" s="13" t="s">
        <v>76</v>
      </c>
      <c r="AY432" s="257" t="s">
        <v>350</v>
      </c>
    </row>
    <row r="433" s="14" customFormat="1">
      <c r="A433" s="14"/>
      <c r="B433" s="258"/>
      <c r="C433" s="259"/>
      <c r="D433" s="242" t="s">
        <v>361</v>
      </c>
      <c r="E433" s="260" t="s">
        <v>1</v>
      </c>
      <c r="F433" s="261" t="s">
        <v>364</v>
      </c>
      <c r="G433" s="259"/>
      <c r="H433" s="262">
        <v>2</v>
      </c>
      <c r="I433" s="263"/>
      <c r="J433" s="259"/>
      <c r="K433" s="259"/>
      <c r="L433" s="264"/>
      <c r="M433" s="265"/>
      <c r="N433" s="266"/>
      <c r="O433" s="266"/>
      <c r="P433" s="266"/>
      <c r="Q433" s="266"/>
      <c r="R433" s="266"/>
      <c r="S433" s="266"/>
      <c r="T433" s="267"/>
      <c r="U433" s="14"/>
      <c r="V433" s="14"/>
      <c r="W433" s="14"/>
      <c r="X433" s="14"/>
      <c r="Y433" s="14"/>
      <c r="Z433" s="14"/>
      <c r="AA433" s="14"/>
      <c r="AB433" s="14"/>
      <c r="AC433" s="14"/>
      <c r="AD433" s="14"/>
      <c r="AE433" s="14"/>
      <c r="AT433" s="268" t="s">
        <v>361</v>
      </c>
      <c r="AU433" s="268" t="s">
        <v>86</v>
      </c>
      <c r="AV433" s="14" t="s">
        <v>357</v>
      </c>
      <c r="AW433" s="14" t="s">
        <v>32</v>
      </c>
      <c r="AX433" s="14" t="s">
        <v>84</v>
      </c>
      <c r="AY433" s="268" t="s">
        <v>350</v>
      </c>
    </row>
    <row r="434" s="2" customFormat="1" ht="24.15" customHeight="1">
      <c r="A434" s="39"/>
      <c r="B434" s="40"/>
      <c r="C434" s="229" t="s">
        <v>1871</v>
      </c>
      <c r="D434" s="229" t="s">
        <v>352</v>
      </c>
      <c r="E434" s="230" t="s">
        <v>9381</v>
      </c>
      <c r="F434" s="231" t="s">
        <v>9382</v>
      </c>
      <c r="G434" s="232" t="s">
        <v>497</v>
      </c>
      <c r="H434" s="233">
        <v>15</v>
      </c>
      <c r="I434" s="234"/>
      <c r="J434" s="235">
        <f>ROUND(I434*H434,2)</f>
        <v>0</v>
      </c>
      <c r="K434" s="231" t="s">
        <v>385</v>
      </c>
      <c r="L434" s="45"/>
      <c r="M434" s="236" t="s">
        <v>1</v>
      </c>
      <c r="N434" s="237" t="s">
        <v>41</v>
      </c>
      <c r="O434" s="92"/>
      <c r="P434" s="238">
        <f>O434*H434</f>
        <v>0</v>
      </c>
      <c r="Q434" s="238">
        <v>0</v>
      </c>
      <c r="R434" s="238">
        <f>Q434*H434</f>
        <v>0</v>
      </c>
      <c r="S434" s="238">
        <v>0</v>
      </c>
      <c r="T434" s="239">
        <f>S434*H434</f>
        <v>0</v>
      </c>
      <c r="U434" s="39"/>
      <c r="V434" s="39"/>
      <c r="W434" s="39"/>
      <c r="X434" s="39"/>
      <c r="Y434" s="39"/>
      <c r="Z434" s="39"/>
      <c r="AA434" s="39"/>
      <c r="AB434" s="39"/>
      <c r="AC434" s="39"/>
      <c r="AD434" s="39"/>
      <c r="AE434" s="39"/>
      <c r="AR434" s="240" t="s">
        <v>530</v>
      </c>
      <c r="AT434" s="240" t="s">
        <v>352</v>
      </c>
      <c r="AU434" s="240" t="s">
        <v>86</v>
      </c>
      <c r="AY434" s="18" t="s">
        <v>350</v>
      </c>
      <c r="BE434" s="241">
        <f>IF(N434="základní",J434,0)</f>
        <v>0</v>
      </c>
      <c r="BF434" s="241">
        <f>IF(N434="snížená",J434,0)</f>
        <v>0</v>
      </c>
      <c r="BG434" s="241">
        <f>IF(N434="zákl. přenesená",J434,0)</f>
        <v>0</v>
      </c>
      <c r="BH434" s="241">
        <f>IF(N434="sníž. přenesená",J434,0)</f>
        <v>0</v>
      </c>
      <c r="BI434" s="241">
        <f>IF(N434="nulová",J434,0)</f>
        <v>0</v>
      </c>
      <c r="BJ434" s="18" t="s">
        <v>84</v>
      </c>
      <c r="BK434" s="241">
        <f>ROUND(I434*H434,2)</f>
        <v>0</v>
      </c>
      <c r="BL434" s="18" t="s">
        <v>530</v>
      </c>
      <c r="BM434" s="240" t="s">
        <v>2530</v>
      </c>
    </row>
    <row r="435" s="2" customFormat="1">
      <c r="A435" s="39"/>
      <c r="B435" s="40"/>
      <c r="C435" s="41"/>
      <c r="D435" s="242" t="s">
        <v>359</v>
      </c>
      <c r="E435" s="41"/>
      <c r="F435" s="243" t="s">
        <v>9382</v>
      </c>
      <c r="G435" s="41"/>
      <c r="H435" s="41"/>
      <c r="I435" s="244"/>
      <c r="J435" s="41"/>
      <c r="K435" s="41"/>
      <c r="L435" s="45"/>
      <c r="M435" s="245"/>
      <c r="N435" s="246"/>
      <c r="O435" s="92"/>
      <c r="P435" s="92"/>
      <c r="Q435" s="92"/>
      <c r="R435" s="92"/>
      <c r="S435" s="92"/>
      <c r="T435" s="93"/>
      <c r="U435" s="39"/>
      <c r="V435" s="39"/>
      <c r="W435" s="39"/>
      <c r="X435" s="39"/>
      <c r="Y435" s="39"/>
      <c r="Z435" s="39"/>
      <c r="AA435" s="39"/>
      <c r="AB435" s="39"/>
      <c r="AC435" s="39"/>
      <c r="AD435" s="39"/>
      <c r="AE435" s="39"/>
      <c r="AT435" s="18" t="s">
        <v>359</v>
      </c>
      <c r="AU435" s="18" t="s">
        <v>86</v>
      </c>
    </row>
    <row r="436" s="15" customFormat="1">
      <c r="A436" s="15"/>
      <c r="B436" s="269"/>
      <c r="C436" s="270"/>
      <c r="D436" s="242" t="s">
        <v>361</v>
      </c>
      <c r="E436" s="271" t="s">
        <v>1</v>
      </c>
      <c r="F436" s="272" t="s">
        <v>9129</v>
      </c>
      <c r="G436" s="270"/>
      <c r="H436" s="271" t="s">
        <v>1</v>
      </c>
      <c r="I436" s="273"/>
      <c r="J436" s="270"/>
      <c r="K436" s="270"/>
      <c r="L436" s="274"/>
      <c r="M436" s="275"/>
      <c r="N436" s="276"/>
      <c r="O436" s="276"/>
      <c r="P436" s="276"/>
      <c r="Q436" s="276"/>
      <c r="R436" s="276"/>
      <c r="S436" s="276"/>
      <c r="T436" s="277"/>
      <c r="U436" s="15"/>
      <c r="V436" s="15"/>
      <c r="W436" s="15"/>
      <c r="X436" s="15"/>
      <c r="Y436" s="15"/>
      <c r="Z436" s="15"/>
      <c r="AA436" s="15"/>
      <c r="AB436" s="15"/>
      <c r="AC436" s="15"/>
      <c r="AD436" s="15"/>
      <c r="AE436" s="15"/>
      <c r="AT436" s="278" t="s">
        <v>361</v>
      </c>
      <c r="AU436" s="278" t="s">
        <v>86</v>
      </c>
      <c r="AV436" s="15" t="s">
        <v>84</v>
      </c>
      <c r="AW436" s="15" t="s">
        <v>32</v>
      </c>
      <c r="AX436" s="15" t="s">
        <v>76</v>
      </c>
      <c r="AY436" s="278" t="s">
        <v>350</v>
      </c>
    </row>
    <row r="437" s="13" customFormat="1">
      <c r="A437" s="13"/>
      <c r="B437" s="247"/>
      <c r="C437" s="248"/>
      <c r="D437" s="242" t="s">
        <v>361</v>
      </c>
      <c r="E437" s="249" t="s">
        <v>1</v>
      </c>
      <c r="F437" s="250" t="s">
        <v>8</v>
      </c>
      <c r="G437" s="248"/>
      <c r="H437" s="251">
        <v>15</v>
      </c>
      <c r="I437" s="252"/>
      <c r="J437" s="248"/>
      <c r="K437" s="248"/>
      <c r="L437" s="253"/>
      <c r="M437" s="254"/>
      <c r="N437" s="255"/>
      <c r="O437" s="255"/>
      <c r="P437" s="255"/>
      <c r="Q437" s="255"/>
      <c r="R437" s="255"/>
      <c r="S437" s="255"/>
      <c r="T437" s="256"/>
      <c r="U437" s="13"/>
      <c r="V437" s="13"/>
      <c r="W437" s="13"/>
      <c r="X437" s="13"/>
      <c r="Y437" s="13"/>
      <c r="Z437" s="13"/>
      <c r="AA437" s="13"/>
      <c r="AB437" s="13"/>
      <c r="AC437" s="13"/>
      <c r="AD437" s="13"/>
      <c r="AE437" s="13"/>
      <c r="AT437" s="257" t="s">
        <v>361</v>
      </c>
      <c r="AU437" s="257" t="s">
        <v>86</v>
      </c>
      <c r="AV437" s="13" t="s">
        <v>86</v>
      </c>
      <c r="AW437" s="13" t="s">
        <v>32</v>
      </c>
      <c r="AX437" s="13" t="s">
        <v>76</v>
      </c>
      <c r="AY437" s="257" t="s">
        <v>350</v>
      </c>
    </row>
    <row r="438" s="14" customFormat="1">
      <c r="A438" s="14"/>
      <c r="B438" s="258"/>
      <c r="C438" s="259"/>
      <c r="D438" s="242" t="s">
        <v>361</v>
      </c>
      <c r="E438" s="260" t="s">
        <v>1</v>
      </c>
      <c r="F438" s="261" t="s">
        <v>364</v>
      </c>
      <c r="G438" s="259"/>
      <c r="H438" s="262">
        <v>15</v>
      </c>
      <c r="I438" s="263"/>
      <c r="J438" s="259"/>
      <c r="K438" s="259"/>
      <c r="L438" s="264"/>
      <c r="M438" s="265"/>
      <c r="N438" s="266"/>
      <c r="O438" s="266"/>
      <c r="P438" s="266"/>
      <c r="Q438" s="266"/>
      <c r="R438" s="266"/>
      <c r="S438" s="266"/>
      <c r="T438" s="267"/>
      <c r="U438" s="14"/>
      <c r="V438" s="14"/>
      <c r="W438" s="14"/>
      <c r="X438" s="14"/>
      <c r="Y438" s="14"/>
      <c r="Z438" s="14"/>
      <c r="AA438" s="14"/>
      <c r="AB438" s="14"/>
      <c r="AC438" s="14"/>
      <c r="AD438" s="14"/>
      <c r="AE438" s="14"/>
      <c r="AT438" s="268" t="s">
        <v>361</v>
      </c>
      <c r="AU438" s="268" t="s">
        <v>86</v>
      </c>
      <c r="AV438" s="14" t="s">
        <v>357</v>
      </c>
      <c r="AW438" s="14" t="s">
        <v>32</v>
      </c>
      <c r="AX438" s="14" t="s">
        <v>84</v>
      </c>
      <c r="AY438" s="268" t="s">
        <v>350</v>
      </c>
    </row>
    <row r="439" s="2" customFormat="1" ht="49.05" customHeight="1">
      <c r="A439" s="39"/>
      <c r="B439" s="40"/>
      <c r="C439" s="229" t="s">
        <v>1876</v>
      </c>
      <c r="D439" s="229" t="s">
        <v>352</v>
      </c>
      <c r="E439" s="230" t="s">
        <v>8883</v>
      </c>
      <c r="F439" s="231" t="s">
        <v>8884</v>
      </c>
      <c r="G439" s="232" t="s">
        <v>483</v>
      </c>
      <c r="H439" s="233">
        <v>0.042999999999999997</v>
      </c>
      <c r="I439" s="234"/>
      <c r="J439" s="235">
        <f>ROUND(I439*H439,2)</f>
        <v>0</v>
      </c>
      <c r="K439" s="231" t="s">
        <v>385</v>
      </c>
      <c r="L439" s="45"/>
      <c r="M439" s="236" t="s">
        <v>1</v>
      </c>
      <c r="N439" s="237" t="s">
        <v>41</v>
      </c>
      <c r="O439" s="92"/>
      <c r="P439" s="238">
        <f>O439*H439</f>
        <v>0</v>
      </c>
      <c r="Q439" s="238">
        <v>0</v>
      </c>
      <c r="R439" s="238">
        <f>Q439*H439</f>
        <v>0</v>
      </c>
      <c r="S439" s="238">
        <v>0</v>
      </c>
      <c r="T439" s="239">
        <f>S439*H439</f>
        <v>0</v>
      </c>
      <c r="U439" s="39"/>
      <c r="V439" s="39"/>
      <c r="W439" s="39"/>
      <c r="X439" s="39"/>
      <c r="Y439" s="39"/>
      <c r="Z439" s="39"/>
      <c r="AA439" s="39"/>
      <c r="AB439" s="39"/>
      <c r="AC439" s="39"/>
      <c r="AD439" s="39"/>
      <c r="AE439" s="39"/>
      <c r="AR439" s="240" t="s">
        <v>530</v>
      </c>
      <c r="AT439" s="240" t="s">
        <v>352</v>
      </c>
      <c r="AU439" s="240" t="s">
        <v>86</v>
      </c>
      <c r="AY439" s="18" t="s">
        <v>350</v>
      </c>
      <c r="BE439" s="241">
        <f>IF(N439="základní",J439,0)</f>
        <v>0</v>
      </c>
      <c r="BF439" s="241">
        <f>IF(N439="snížená",J439,0)</f>
        <v>0</v>
      </c>
      <c r="BG439" s="241">
        <f>IF(N439="zákl. přenesená",J439,0)</f>
        <v>0</v>
      </c>
      <c r="BH439" s="241">
        <f>IF(N439="sníž. přenesená",J439,0)</f>
        <v>0</v>
      </c>
      <c r="BI439" s="241">
        <f>IF(N439="nulová",J439,0)</f>
        <v>0</v>
      </c>
      <c r="BJ439" s="18" t="s">
        <v>84</v>
      </c>
      <c r="BK439" s="241">
        <f>ROUND(I439*H439,2)</f>
        <v>0</v>
      </c>
      <c r="BL439" s="18" t="s">
        <v>530</v>
      </c>
      <c r="BM439" s="240" t="s">
        <v>2543</v>
      </c>
    </row>
    <row r="440" s="2" customFormat="1">
      <c r="A440" s="39"/>
      <c r="B440" s="40"/>
      <c r="C440" s="41"/>
      <c r="D440" s="242" t="s">
        <v>359</v>
      </c>
      <c r="E440" s="41"/>
      <c r="F440" s="243" t="s">
        <v>8884</v>
      </c>
      <c r="G440" s="41"/>
      <c r="H440" s="41"/>
      <c r="I440" s="244"/>
      <c r="J440" s="41"/>
      <c r="K440" s="41"/>
      <c r="L440" s="45"/>
      <c r="M440" s="245"/>
      <c r="N440" s="246"/>
      <c r="O440" s="92"/>
      <c r="P440" s="92"/>
      <c r="Q440" s="92"/>
      <c r="R440" s="92"/>
      <c r="S440" s="92"/>
      <c r="T440" s="93"/>
      <c r="U440" s="39"/>
      <c r="V440" s="39"/>
      <c r="W440" s="39"/>
      <c r="X440" s="39"/>
      <c r="Y440" s="39"/>
      <c r="Z440" s="39"/>
      <c r="AA440" s="39"/>
      <c r="AB440" s="39"/>
      <c r="AC440" s="39"/>
      <c r="AD440" s="39"/>
      <c r="AE440" s="39"/>
      <c r="AT440" s="18" t="s">
        <v>359</v>
      </c>
      <c r="AU440" s="18" t="s">
        <v>86</v>
      </c>
    </row>
    <row r="441" s="12" customFormat="1" ht="22.8" customHeight="1">
      <c r="A441" s="12"/>
      <c r="B441" s="213"/>
      <c r="C441" s="214"/>
      <c r="D441" s="215" t="s">
        <v>75</v>
      </c>
      <c r="E441" s="227" t="s">
        <v>9002</v>
      </c>
      <c r="F441" s="227" t="s">
        <v>9003</v>
      </c>
      <c r="G441" s="214"/>
      <c r="H441" s="214"/>
      <c r="I441" s="217"/>
      <c r="J441" s="228">
        <f>BK441</f>
        <v>0</v>
      </c>
      <c r="K441" s="214"/>
      <c r="L441" s="219"/>
      <c r="M441" s="220"/>
      <c r="N441" s="221"/>
      <c r="O441" s="221"/>
      <c r="P441" s="222">
        <f>SUM(P442:P454)</f>
        <v>0</v>
      </c>
      <c r="Q441" s="221"/>
      <c r="R441" s="222">
        <f>SUM(R442:R454)</f>
        <v>0</v>
      </c>
      <c r="S441" s="221"/>
      <c r="T441" s="223">
        <f>SUM(T442:T454)</f>
        <v>0</v>
      </c>
      <c r="U441" s="12"/>
      <c r="V441" s="12"/>
      <c r="W441" s="12"/>
      <c r="X441" s="12"/>
      <c r="Y441" s="12"/>
      <c r="Z441" s="12"/>
      <c r="AA441" s="12"/>
      <c r="AB441" s="12"/>
      <c r="AC441" s="12"/>
      <c r="AD441" s="12"/>
      <c r="AE441" s="12"/>
      <c r="AR441" s="224" t="s">
        <v>86</v>
      </c>
      <c r="AT441" s="225" t="s">
        <v>75</v>
      </c>
      <c r="AU441" s="225" t="s">
        <v>84</v>
      </c>
      <c r="AY441" s="224" t="s">
        <v>350</v>
      </c>
      <c r="BK441" s="226">
        <f>SUM(BK442:BK454)</f>
        <v>0</v>
      </c>
    </row>
    <row r="442" s="2" customFormat="1" ht="37.8" customHeight="1">
      <c r="A442" s="39"/>
      <c r="B442" s="40"/>
      <c r="C442" s="229" t="s">
        <v>1881</v>
      </c>
      <c r="D442" s="229" t="s">
        <v>352</v>
      </c>
      <c r="E442" s="230" t="s">
        <v>9383</v>
      </c>
      <c r="F442" s="231" t="s">
        <v>9384</v>
      </c>
      <c r="G442" s="232" t="s">
        <v>497</v>
      </c>
      <c r="H442" s="233">
        <v>2</v>
      </c>
      <c r="I442" s="234"/>
      <c r="J442" s="235">
        <f>ROUND(I442*H442,2)</f>
        <v>0</v>
      </c>
      <c r="K442" s="231" t="s">
        <v>385</v>
      </c>
      <c r="L442" s="45"/>
      <c r="M442" s="236" t="s">
        <v>1</v>
      </c>
      <c r="N442" s="237" t="s">
        <v>41</v>
      </c>
      <c r="O442" s="92"/>
      <c r="P442" s="238">
        <f>O442*H442</f>
        <v>0</v>
      </c>
      <c r="Q442" s="238">
        <v>0</v>
      </c>
      <c r="R442" s="238">
        <f>Q442*H442</f>
        <v>0</v>
      </c>
      <c r="S442" s="238">
        <v>0</v>
      </c>
      <c r="T442" s="239">
        <f>S442*H442</f>
        <v>0</v>
      </c>
      <c r="U442" s="39"/>
      <c r="V442" s="39"/>
      <c r="W442" s="39"/>
      <c r="X442" s="39"/>
      <c r="Y442" s="39"/>
      <c r="Z442" s="39"/>
      <c r="AA442" s="39"/>
      <c r="AB442" s="39"/>
      <c r="AC442" s="39"/>
      <c r="AD442" s="39"/>
      <c r="AE442" s="39"/>
      <c r="AR442" s="240" t="s">
        <v>530</v>
      </c>
      <c r="AT442" s="240" t="s">
        <v>352</v>
      </c>
      <c r="AU442" s="240" t="s">
        <v>86</v>
      </c>
      <c r="AY442" s="18" t="s">
        <v>350</v>
      </c>
      <c r="BE442" s="241">
        <f>IF(N442="základní",J442,0)</f>
        <v>0</v>
      </c>
      <c r="BF442" s="241">
        <f>IF(N442="snížená",J442,0)</f>
        <v>0</v>
      </c>
      <c r="BG442" s="241">
        <f>IF(N442="zákl. přenesená",J442,0)</f>
        <v>0</v>
      </c>
      <c r="BH442" s="241">
        <f>IF(N442="sníž. přenesená",J442,0)</f>
        <v>0</v>
      </c>
      <c r="BI442" s="241">
        <f>IF(N442="nulová",J442,0)</f>
        <v>0</v>
      </c>
      <c r="BJ442" s="18" t="s">
        <v>84</v>
      </c>
      <c r="BK442" s="241">
        <f>ROUND(I442*H442,2)</f>
        <v>0</v>
      </c>
      <c r="BL442" s="18" t="s">
        <v>530</v>
      </c>
      <c r="BM442" s="240" t="s">
        <v>2555</v>
      </c>
    </row>
    <row r="443" s="2" customFormat="1">
      <c r="A443" s="39"/>
      <c r="B443" s="40"/>
      <c r="C443" s="41"/>
      <c r="D443" s="242" t="s">
        <v>359</v>
      </c>
      <c r="E443" s="41"/>
      <c r="F443" s="243" t="s">
        <v>9384</v>
      </c>
      <c r="G443" s="41"/>
      <c r="H443" s="41"/>
      <c r="I443" s="244"/>
      <c r="J443" s="41"/>
      <c r="K443" s="41"/>
      <c r="L443" s="45"/>
      <c r="M443" s="245"/>
      <c r="N443" s="246"/>
      <c r="O443" s="92"/>
      <c r="P443" s="92"/>
      <c r="Q443" s="92"/>
      <c r="R443" s="92"/>
      <c r="S443" s="92"/>
      <c r="T443" s="93"/>
      <c r="U443" s="39"/>
      <c r="V443" s="39"/>
      <c r="W443" s="39"/>
      <c r="X443" s="39"/>
      <c r="Y443" s="39"/>
      <c r="Z443" s="39"/>
      <c r="AA443" s="39"/>
      <c r="AB443" s="39"/>
      <c r="AC443" s="39"/>
      <c r="AD443" s="39"/>
      <c r="AE443" s="39"/>
      <c r="AT443" s="18" t="s">
        <v>359</v>
      </c>
      <c r="AU443" s="18" t="s">
        <v>86</v>
      </c>
    </row>
    <row r="444" s="15" customFormat="1">
      <c r="A444" s="15"/>
      <c r="B444" s="269"/>
      <c r="C444" s="270"/>
      <c r="D444" s="242" t="s">
        <v>361</v>
      </c>
      <c r="E444" s="271" t="s">
        <v>1</v>
      </c>
      <c r="F444" s="272" t="s">
        <v>9129</v>
      </c>
      <c r="G444" s="270"/>
      <c r="H444" s="271" t="s">
        <v>1</v>
      </c>
      <c r="I444" s="273"/>
      <c r="J444" s="270"/>
      <c r="K444" s="270"/>
      <c r="L444" s="274"/>
      <c r="M444" s="275"/>
      <c r="N444" s="276"/>
      <c r="O444" s="276"/>
      <c r="P444" s="276"/>
      <c r="Q444" s="276"/>
      <c r="R444" s="276"/>
      <c r="S444" s="276"/>
      <c r="T444" s="277"/>
      <c r="U444" s="15"/>
      <c r="V444" s="15"/>
      <c r="W444" s="15"/>
      <c r="X444" s="15"/>
      <c r="Y444" s="15"/>
      <c r="Z444" s="15"/>
      <c r="AA444" s="15"/>
      <c r="AB444" s="15"/>
      <c r="AC444" s="15"/>
      <c r="AD444" s="15"/>
      <c r="AE444" s="15"/>
      <c r="AT444" s="278" t="s">
        <v>361</v>
      </c>
      <c r="AU444" s="278" t="s">
        <v>86</v>
      </c>
      <c r="AV444" s="15" t="s">
        <v>84</v>
      </c>
      <c r="AW444" s="15" t="s">
        <v>32</v>
      </c>
      <c r="AX444" s="15" t="s">
        <v>76</v>
      </c>
      <c r="AY444" s="278" t="s">
        <v>350</v>
      </c>
    </row>
    <row r="445" s="13" customFormat="1">
      <c r="A445" s="13"/>
      <c r="B445" s="247"/>
      <c r="C445" s="248"/>
      <c r="D445" s="242" t="s">
        <v>361</v>
      </c>
      <c r="E445" s="249" t="s">
        <v>1</v>
      </c>
      <c r="F445" s="250" t="s">
        <v>86</v>
      </c>
      <c r="G445" s="248"/>
      <c r="H445" s="251">
        <v>2</v>
      </c>
      <c r="I445" s="252"/>
      <c r="J445" s="248"/>
      <c r="K445" s="248"/>
      <c r="L445" s="253"/>
      <c r="M445" s="254"/>
      <c r="N445" s="255"/>
      <c r="O445" s="255"/>
      <c r="P445" s="255"/>
      <c r="Q445" s="255"/>
      <c r="R445" s="255"/>
      <c r="S445" s="255"/>
      <c r="T445" s="256"/>
      <c r="U445" s="13"/>
      <c r="V445" s="13"/>
      <c r="W445" s="13"/>
      <c r="X445" s="13"/>
      <c r="Y445" s="13"/>
      <c r="Z445" s="13"/>
      <c r="AA445" s="13"/>
      <c r="AB445" s="13"/>
      <c r="AC445" s="13"/>
      <c r="AD445" s="13"/>
      <c r="AE445" s="13"/>
      <c r="AT445" s="257" t="s">
        <v>361</v>
      </c>
      <c r="AU445" s="257" t="s">
        <v>86</v>
      </c>
      <c r="AV445" s="13" t="s">
        <v>86</v>
      </c>
      <c r="AW445" s="13" t="s">
        <v>32</v>
      </c>
      <c r="AX445" s="13" t="s">
        <v>76</v>
      </c>
      <c r="AY445" s="257" t="s">
        <v>350</v>
      </c>
    </row>
    <row r="446" s="14" customFormat="1">
      <c r="A446" s="14"/>
      <c r="B446" s="258"/>
      <c r="C446" s="259"/>
      <c r="D446" s="242" t="s">
        <v>361</v>
      </c>
      <c r="E446" s="260" t="s">
        <v>1</v>
      </c>
      <c r="F446" s="261" t="s">
        <v>364</v>
      </c>
      <c r="G446" s="259"/>
      <c r="H446" s="262">
        <v>2</v>
      </c>
      <c r="I446" s="263"/>
      <c r="J446" s="259"/>
      <c r="K446" s="259"/>
      <c r="L446" s="264"/>
      <c r="M446" s="265"/>
      <c r="N446" s="266"/>
      <c r="O446" s="266"/>
      <c r="P446" s="266"/>
      <c r="Q446" s="266"/>
      <c r="R446" s="266"/>
      <c r="S446" s="266"/>
      <c r="T446" s="267"/>
      <c r="U446" s="14"/>
      <c r="V446" s="14"/>
      <c r="W446" s="14"/>
      <c r="X446" s="14"/>
      <c r="Y446" s="14"/>
      <c r="Z446" s="14"/>
      <c r="AA446" s="14"/>
      <c r="AB446" s="14"/>
      <c r="AC446" s="14"/>
      <c r="AD446" s="14"/>
      <c r="AE446" s="14"/>
      <c r="AT446" s="268" t="s">
        <v>361</v>
      </c>
      <c r="AU446" s="268" t="s">
        <v>86</v>
      </c>
      <c r="AV446" s="14" t="s">
        <v>357</v>
      </c>
      <c r="AW446" s="14" t="s">
        <v>32</v>
      </c>
      <c r="AX446" s="14" t="s">
        <v>84</v>
      </c>
      <c r="AY446" s="268" t="s">
        <v>350</v>
      </c>
    </row>
    <row r="447" s="2" customFormat="1" ht="24.15" customHeight="1">
      <c r="A447" s="39"/>
      <c r="B447" s="40"/>
      <c r="C447" s="295" t="s">
        <v>1906</v>
      </c>
      <c r="D447" s="295" t="s">
        <v>1347</v>
      </c>
      <c r="E447" s="296" t="s">
        <v>9070</v>
      </c>
      <c r="F447" s="297" t="s">
        <v>9385</v>
      </c>
      <c r="G447" s="298" t="s">
        <v>5017</v>
      </c>
      <c r="H447" s="299">
        <v>2</v>
      </c>
      <c r="I447" s="300"/>
      <c r="J447" s="301">
        <f>ROUND(I447*H447,2)</f>
        <v>0</v>
      </c>
      <c r="K447" s="297" t="s">
        <v>8838</v>
      </c>
      <c r="L447" s="302"/>
      <c r="M447" s="303" t="s">
        <v>1</v>
      </c>
      <c r="N447" s="304" t="s">
        <v>41</v>
      </c>
      <c r="O447" s="92"/>
      <c r="P447" s="238">
        <f>O447*H447</f>
        <v>0</v>
      </c>
      <c r="Q447" s="238">
        <v>0</v>
      </c>
      <c r="R447" s="238">
        <f>Q447*H447</f>
        <v>0</v>
      </c>
      <c r="S447" s="238">
        <v>0</v>
      </c>
      <c r="T447" s="239">
        <f>S447*H447</f>
        <v>0</v>
      </c>
      <c r="U447" s="39"/>
      <c r="V447" s="39"/>
      <c r="W447" s="39"/>
      <c r="X447" s="39"/>
      <c r="Y447" s="39"/>
      <c r="Z447" s="39"/>
      <c r="AA447" s="39"/>
      <c r="AB447" s="39"/>
      <c r="AC447" s="39"/>
      <c r="AD447" s="39"/>
      <c r="AE447" s="39"/>
      <c r="AR447" s="240" t="s">
        <v>695</v>
      </c>
      <c r="AT447" s="240" t="s">
        <v>1347</v>
      </c>
      <c r="AU447" s="240" t="s">
        <v>86</v>
      </c>
      <c r="AY447" s="18" t="s">
        <v>350</v>
      </c>
      <c r="BE447" s="241">
        <f>IF(N447="základní",J447,0)</f>
        <v>0</v>
      </c>
      <c r="BF447" s="241">
        <f>IF(N447="snížená",J447,0)</f>
        <v>0</v>
      </c>
      <c r="BG447" s="241">
        <f>IF(N447="zákl. přenesená",J447,0)</f>
        <v>0</v>
      </c>
      <c r="BH447" s="241">
        <f>IF(N447="sníž. přenesená",J447,0)</f>
        <v>0</v>
      </c>
      <c r="BI447" s="241">
        <f>IF(N447="nulová",J447,0)</f>
        <v>0</v>
      </c>
      <c r="BJ447" s="18" t="s">
        <v>84</v>
      </c>
      <c r="BK447" s="241">
        <f>ROUND(I447*H447,2)</f>
        <v>0</v>
      </c>
      <c r="BL447" s="18" t="s">
        <v>530</v>
      </c>
      <c r="BM447" s="240" t="s">
        <v>2566</v>
      </c>
    </row>
    <row r="448" s="2" customFormat="1">
      <c r="A448" s="39"/>
      <c r="B448" s="40"/>
      <c r="C448" s="41"/>
      <c r="D448" s="242" t="s">
        <v>359</v>
      </c>
      <c r="E448" s="41"/>
      <c r="F448" s="243" t="s">
        <v>9385</v>
      </c>
      <c r="G448" s="41"/>
      <c r="H448" s="41"/>
      <c r="I448" s="244"/>
      <c r="J448" s="41"/>
      <c r="K448" s="41"/>
      <c r="L448" s="45"/>
      <c r="M448" s="245"/>
      <c r="N448" s="246"/>
      <c r="O448" s="92"/>
      <c r="P448" s="92"/>
      <c r="Q448" s="92"/>
      <c r="R448" s="92"/>
      <c r="S448" s="92"/>
      <c r="T448" s="93"/>
      <c r="U448" s="39"/>
      <c r="V448" s="39"/>
      <c r="W448" s="39"/>
      <c r="X448" s="39"/>
      <c r="Y448" s="39"/>
      <c r="Z448" s="39"/>
      <c r="AA448" s="39"/>
      <c r="AB448" s="39"/>
      <c r="AC448" s="39"/>
      <c r="AD448" s="39"/>
      <c r="AE448" s="39"/>
      <c r="AT448" s="18" t="s">
        <v>359</v>
      </c>
      <c r="AU448" s="18" t="s">
        <v>86</v>
      </c>
    </row>
    <row r="449" s="2" customFormat="1" ht="44.25" customHeight="1">
      <c r="A449" s="39"/>
      <c r="B449" s="40"/>
      <c r="C449" s="229" t="s">
        <v>1931</v>
      </c>
      <c r="D449" s="229" t="s">
        <v>352</v>
      </c>
      <c r="E449" s="230" t="s">
        <v>9006</v>
      </c>
      <c r="F449" s="231" t="s">
        <v>9007</v>
      </c>
      <c r="G449" s="232" t="s">
        <v>483</v>
      </c>
      <c r="H449" s="233">
        <v>0.02</v>
      </c>
      <c r="I449" s="234"/>
      <c r="J449" s="235">
        <f>ROUND(I449*H449,2)</f>
        <v>0</v>
      </c>
      <c r="K449" s="231" t="s">
        <v>385</v>
      </c>
      <c r="L449" s="45"/>
      <c r="M449" s="236" t="s">
        <v>1</v>
      </c>
      <c r="N449" s="237" t="s">
        <v>41</v>
      </c>
      <c r="O449" s="92"/>
      <c r="P449" s="238">
        <f>O449*H449</f>
        <v>0</v>
      </c>
      <c r="Q449" s="238">
        <v>0</v>
      </c>
      <c r="R449" s="238">
        <f>Q449*H449</f>
        <v>0</v>
      </c>
      <c r="S449" s="238">
        <v>0</v>
      </c>
      <c r="T449" s="239">
        <f>S449*H449</f>
        <v>0</v>
      </c>
      <c r="U449" s="39"/>
      <c r="V449" s="39"/>
      <c r="W449" s="39"/>
      <c r="X449" s="39"/>
      <c r="Y449" s="39"/>
      <c r="Z449" s="39"/>
      <c r="AA449" s="39"/>
      <c r="AB449" s="39"/>
      <c r="AC449" s="39"/>
      <c r="AD449" s="39"/>
      <c r="AE449" s="39"/>
      <c r="AR449" s="240" t="s">
        <v>530</v>
      </c>
      <c r="AT449" s="240" t="s">
        <v>352</v>
      </c>
      <c r="AU449" s="240" t="s">
        <v>86</v>
      </c>
      <c r="AY449" s="18" t="s">
        <v>350</v>
      </c>
      <c r="BE449" s="241">
        <f>IF(N449="základní",J449,0)</f>
        <v>0</v>
      </c>
      <c r="BF449" s="241">
        <f>IF(N449="snížená",J449,0)</f>
        <v>0</v>
      </c>
      <c r="BG449" s="241">
        <f>IF(N449="zákl. přenesená",J449,0)</f>
        <v>0</v>
      </c>
      <c r="BH449" s="241">
        <f>IF(N449="sníž. přenesená",J449,0)</f>
        <v>0</v>
      </c>
      <c r="BI449" s="241">
        <f>IF(N449="nulová",J449,0)</f>
        <v>0</v>
      </c>
      <c r="BJ449" s="18" t="s">
        <v>84</v>
      </c>
      <c r="BK449" s="241">
        <f>ROUND(I449*H449,2)</f>
        <v>0</v>
      </c>
      <c r="BL449" s="18" t="s">
        <v>530</v>
      </c>
      <c r="BM449" s="240" t="s">
        <v>2576</v>
      </c>
    </row>
    <row r="450" s="2" customFormat="1">
      <c r="A450" s="39"/>
      <c r="B450" s="40"/>
      <c r="C450" s="41"/>
      <c r="D450" s="242" t="s">
        <v>359</v>
      </c>
      <c r="E450" s="41"/>
      <c r="F450" s="243" t="s">
        <v>9007</v>
      </c>
      <c r="G450" s="41"/>
      <c r="H450" s="41"/>
      <c r="I450" s="244"/>
      <c r="J450" s="41"/>
      <c r="K450" s="41"/>
      <c r="L450" s="45"/>
      <c r="M450" s="245"/>
      <c r="N450" s="246"/>
      <c r="O450" s="92"/>
      <c r="P450" s="92"/>
      <c r="Q450" s="92"/>
      <c r="R450" s="92"/>
      <c r="S450" s="92"/>
      <c r="T450" s="93"/>
      <c r="U450" s="39"/>
      <c r="V450" s="39"/>
      <c r="W450" s="39"/>
      <c r="X450" s="39"/>
      <c r="Y450" s="39"/>
      <c r="Z450" s="39"/>
      <c r="AA450" s="39"/>
      <c r="AB450" s="39"/>
      <c r="AC450" s="39"/>
      <c r="AD450" s="39"/>
      <c r="AE450" s="39"/>
      <c r="AT450" s="18" t="s">
        <v>359</v>
      </c>
      <c r="AU450" s="18" t="s">
        <v>86</v>
      </c>
    </row>
    <row r="451" s="2" customFormat="1" ht="49.05" customHeight="1">
      <c r="A451" s="39"/>
      <c r="B451" s="40"/>
      <c r="C451" s="229" t="s">
        <v>1936</v>
      </c>
      <c r="D451" s="229" t="s">
        <v>352</v>
      </c>
      <c r="E451" s="230" t="s">
        <v>9008</v>
      </c>
      <c r="F451" s="231" t="s">
        <v>9009</v>
      </c>
      <c r="G451" s="232" t="s">
        <v>483</v>
      </c>
      <c r="H451" s="233">
        <v>0.02</v>
      </c>
      <c r="I451" s="234"/>
      <c r="J451" s="235">
        <f>ROUND(I451*H451,2)</f>
        <v>0</v>
      </c>
      <c r="K451" s="231" t="s">
        <v>385</v>
      </c>
      <c r="L451" s="45"/>
      <c r="M451" s="236" t="s">
        <v>1</v>
      </c>
      <c r="N451" s="237" t="s">
        <v>41</v>
      </c>
      <c r="O451" s="92"/>
      <c r="P451" s="238">
        <f>O451*H451</f>
        <v>0</v>
      </c>
      <c r="Q451" s="238">
        <v>0</v>
      </c>
      <c r="R451" s="238">
        <f>Q451*H451</f>
        <v>0</v>
      </c>
      <c r="S451" s="238">
        <v>0</v>
      </c>
      <c r="T451" s="239">
        <f>S451*H451</f>
        <v>0</v>
      </c>
      <c r="U451" s="39"/>
      <c r="V451" s="39"/>
      <c r="W451" s="39"/>
      <c r="X451" s="39"/>
      <c r="Y451" s="39"/>
      <c r="Z451" s="39"/>
      <c r="AA451" s="39"/>
      <c r="AB451" s="39"/>
      <c r="AC451" s="39"/>
      <c r="AD451" s="39"/>
      <c r="AE451" s="39"/>
      <c r="AR451" s="240" t="s">
        <v>530</v>
      </c>
      <c r="AT451" s="240" t="s">
        <v>352</v>
      </c>
      <c r="AU451" s="240" t="s">
        <v>86</v>
      </c>
      <c r="AY451" s="18" t="s">
        <v>350</v>
      </c>
      <c r="BE451" s="241">
        <f>IF(N451="základní",J451,0)</f>
        <v>0</v>
      </c>
      <c r="BF451" s="241">
        <f>IF(N451="snížená",J451,0)</f>
        <v>0</v>
      </c>
      <c r="BG451" s="241">
        <f>IF(N451="zákl. přenesená",J451,0)</f>
        <v>0</v>
      </c>
      <c r="BH451" s="241">
        <f>IF(N451="sníž. přenesená",J451,0)</f>
        <v>0</v>
      </c>
      <c r="BI451" s="241">
        <f>IF(N451="nulová",J451,0)</f>
        <v>0</v>
      </c>
      <c r="BJ451" s="18" t="s">
        <v>84</v>
      </c>
      <c r="BK451" s="241">
        <f>ROUND(I451*H451,2)</f>
        <v>0</v>
      </c>
      <c r="BL451" s="18" t="s">
        <v>530</v>
      </c>
      <c r="BM451" s="240" t="s">
        <v>2586</v>
      </c>
    </row>
    <row r="452" s="2" customFormat="1">
      <c r="A452" s="39"/>
      <c r="B452" s="40"/>
      <c r="C452" s="41"/>
      <c r="D452" s="242" t="s">
        <v>359</v>
      </c>
      <c r="E452" s="41"/>
      <c r="F452" s="243" t="s">
        <v>9009</v>
      </c>
      <c r="G452" s="41"/>
      <c r="H452" s="41"/>
      <c r="I452" s="244"/>
      <c r="J452" s="41"/>
      <c r="K452" s="41"/>
      <c r="L452" s="45"/>
      <c r="M452" s="245"/>
      <c r="N452" s="246"/>
      <c r="O452" s="92"/>
      <c r="P452" s="92"/>
      <c r="Q452" s="92"/>
      <c r="R452" s="92"/>
      <c r="S452" s="92"/>
      <c r="T452" s="93"/>
      <c r="U452" s="39"/>
      <c r="V452" s="39"/>
      <c r="W452" s="39"/>
      <c r="X452" s="39"/>
      <c r="Y452" s="39"/>
      <c r="Z452" s="39"/>
      <c r="AA452" s="39"/>
      <c r="AB452" s="39"/>
      <c r="AC452" s="39"/>
      <c r="AD452" s="39"/>
      <c r="AE452" s="39"/>
      <c r="AT452" s="18" t="s">
        <v>359</v>
      </c>
      <c r="AU452" s="18" t="s">
        <v>86</v>
      </c>
    </row>
    <row r="453" s="2" customFormat="1" ht="49.05" customHeight="1">
      <c r="A453" s="39"/>
      <c r="B453" s="40"/>
      <c r="C453" s="229" t="s">
        <v>1961</v>
      </c>
      <c r="D453" s="229" t="s">
        <v>352</v>
      </c>
      <c r="E453" s="230" t="s">
        <v>9010</v>
      </c>
      <c r="F453" s="231" t="s">
        <v>9011</v>
      </c>
      <c r="G453" s="232" t="s">
        <v>483</v>
      </c>
      <c r="H453" s="233">
        <v>0.02</v>
      </c>
      <c r="I453" s="234"/>
      <c r="J453" s="235">
        <f>ROUND(I453*H453,2)</f>
        <v>0</v>
      </c>
      <c r="K453" s="231" t="s">
        <v>385</v>
      </c>
      <c r="L453" s="45"/>
      <c r="M453" s="236" t="s">
        <v>1</v>
      </c>
      <c r="N453" s="237" t="s">
        <v>41</v>
      </c>
      <c r="O453" s="92"/>
      <c r="P453" s="238">
        <f>O453*H453</f>
        <v>0</v>
      </c>
      <c r="Q453" s="238">
        <v>0</v>
      </c>
      <c r="R453" s="238">
        <f>Q453*H453</f>
        <v>0</v>
      </c>
      <c r="S453" s="238">
        <v>0</v>
      </c>
      <c r="T453" s="239">
        <f>S453*H453</f>
        <v>0</v>
      </c>
      <c r="U453" s="39"/>
      <c r="V453" s="39"/>
      <c r="W453" s="39"/>
      <c r="X453" s="39"/>
      <c r="Y453" s="39"/>
      <c r="Z453" s="39"/>
      <c r="AA453" s="39"/>
      <c r="AB453" s="39"/>
      <c r="AC453" s="39"/>
      <c r="AD453" s="39"/>
      <c r="AE453" s="39"/>
      <c r="AR453" s="240" t="s">
        <v>530</v>
      </c>
      <c r="AT453" s="240" t="s">
        <v>352</v>
      </c>
      <c r="AU453" s="240" t="s">
        <v>86</v>
      </c>
      <c r="AY453" s="18" t="s">
        <v>350</v>
      </c>
      <c r="BE453" s="241">
        <f>IF(N453="základní",J453,0)</f>
        <v>0</v>
      </c>
      <c r="BF453" s="241">
        <f>IF(N453="snížená",J453,0)</f>
        <v>0</v>
      </c>
      <c r="BG453" s="241">
        <f>IF(N453="zákl. přenesená",J453,0)</f>
        <v>0</v>
      </c>
      <c r="BH453" s="241">
        <f>IF(N453="sníž. přenesená",J453,0)</f>
        <v>0</v>
      </c>
      <c r="BI453" s="241">
        <f>IF(N453="nulová",J453,0)</f>
        <v>0</v>
      </c>
      <c r="BJ453" s="18" t="s">
        <v>84</v>
      </c>
      <c r="BK453" s="241">
        <f>ROUND(I453*H453,2)</f>
        <v>0</v>
      </c>
      <c r="BL453" s="18" t="s">
        <v>530</v>
      </c>
      <c r="BM453" s="240" t="s">
        <v>2595</v>
      </c>
    </row>
    <row r="454" s="2" customFormat="1">
      <c r="A454" s="39"/>
      <c r="B454" s="40"/>
      <c r="C454" s="41"/>
      <c r="D454" s="242" t="s">
        <v>359</v>
      </c>
      <c r="E454" s="41"/>
      <c r="F454" s="243" t="s">
        <v>9011</v>
      </c>
      <c r="G454" s="41"/>
      <c r="H454" s="41"/>
      <c r="I454" s="244"/>
      <c r="J454" s="41"/>
      <c r="K454" s="41"/>
      <c r="L454" s="45"/>
      <c r="M454" s="245"/>
      <c r="N454" s="246"/>
      <c r="O454" s="92"/>
      <c r="P454" s="92"/>
      <c r="Q454" s="92"/>
      <c r="R454" s="92"/>
      <c r="S454" s="92"/>
      <c r="T454" s="93"/>
      <c r="U454" s="39"/>
      <c r="V454" s="39"/>
      <c r="W454" s="39"/>
      <c r="X454" s="39"/>
      <c r="Y454" s="39"/>
      <c r="Z454" s="39"/>
      <c r="AA454" s="39"/>
      <c r="AB454" s="39"/>
      <c r="AC454" s="39"/>
      <c r="AD454" s="39"/>
      <c r="AE454" s="39"/>
      <c r="AT454" s="18" t="s">
        <v>359</v>
      </c>
      <c r="AU454" s="18" t="s">
        <v>86</v>
      </c>
    </row>
    <row r="455" s="12" customFormat="1" ht="25.92" customHeight="1">
      <c r="A455" s="12"/>
      <c r="B455" s="213"/>
      <c r="C455" s="214"/>
      <c r="D455" s="215" t="s">
        <v>75</v>
      </c>
      <c r="E455" s="216" t="s">
        <v>135</v>
      </c>
      <c r="F455" s="216" t="s">
        <v>9111</v>
      </c>
      <c r="G455" s="214"/>
      <c r="H455" s="214"/>
      <c r="I455" s="217"/>
      <c r="J455" s="218">
        <f>BK455</f>
        <v>0</v>
      </c>
      <c r="K455" s="214"/>
      <c r="L455" s="219"/>
      <c r="M455" s="220"/>
      <c r="N455" s="221"/>
      <c r="O455" s="221"/>
      <c r="P455" s="222">
        <f>P456+P467+P470+P473</f>
        <v>0</v>
      </c>
      <c r="Q455" s="221"/>
      <c r="R455" s="222">
        <f>R456+R467+R470+R473</f>
        <v>0</v>
      </c>
      <c r="S455" s="221"/>
      <c r="T455" s="223">
        <f>T456+T467+T470+T473</f>
        <v>0</v>
      </c>
      <c r="U455" s="12"/>
      <c r="V455" s="12"/>
      <c r="W455" s="12"/>
      <c r="X455" s="12"/>
      <c r="Y455" s="12"/>
      <c r="Z455" s="12"/>
      <c r="AA455" s="12"/>
      <c r="AB455" s="12"/>
      <c r="AC455" s="12"/>
      <c r="AD455" s="12"/>
      <c r="AE455" s="12"/>
      <c r="AR455" s="224" t="s">
        <v>389</v>
      </c>
      <c r="AT455" s="225" t="s">
        <v>75</v>
      </c>
      <c r="AU455" s="225" t="s">
        <v>76</v>
      </c>
      <c r="AY455" s="224" t="s">
        <v>350</v>
      </c>
      <c r="BK455" s="226">
        <f>BK456+BK467+BK470+BK473</f>
        <v>0</v>
      </c>
    </row>
    <row r="456" s="12" customFormat="1" ht="22.8" customHeight="1">
      <c r="A456" s="12"/>
      <c r="B456" s="213"/>
      <c r="C456" s="214"/>
      <c r="D456" s="215" t="s">
        <v>75</v>
      </c>
      <c r="E456" s="227" t="s">
        <v>9112</v>
      </c>
      <c r="F456" s="227" t="s">
        <v>9113</v>
      </c>
      <c r="G456" s="214"/>
      <c r="H456" s="214"/>
      <c r="I456" s="217"/>
      <c r="J456" s="228">
        <f>BK456</f>
        <v>0</v>
      </c>
      <c r="K456" s="214"/>
      <c r="L456" s="219"/>
      <c r="M456" s="220"/>
      <c r="N456" s="221"/>
      <c r="O456" s="221"/>
      <c r="P456" s="222">
        <f>SUM(P457:P466)</f>
        <v>0</v>
      </c>
      <c r="Q456" s="221"/>
      <c r="R456" s="222">
        <f>SUM(R457:R466)</f>
        <v>0</v>
      </c>
      <c r="S456" s="221"/>
      <c r="T456" s="223">
        <f>SUM(T457:T466)</f>
        <v>0</v>
      </c>
      <c r="U456" s="12"/>
      <c r="V456" s="12"/>
      <c r="W456" s="12"/>
      <c r="X456" s="12"/>
      <c r="Y456" s="12"/>
      <c r="Z456" s="12"/>
      <c r="AA456" s="12"/>
      <c r="AB456" s="12"/>
      <c r="AC456" s="12"/>
      <c r="AD456" s="12"/>
      <c r="AE456" s="12"/>
      <c r="AR456" s="224" t="s">
        <v>389</v>
      </c>
      <c r="AT456" s="225" t="s">
        <v>75</v>
      </c>
      <c r="AU456" s="225" t="s">
        <v>84</v>
      </c>
      <c r="AY456" s="224" t="s">
        <v>350</v>
      </c>
      <c r="BK456" s="226">
        <f>SUM(BK457:BK466)</f>
        <v>0</v>
      </c>
    </row>
    <row r="457" s="2" customFormat="1" ht="16.5" customHeight="1">
      <c r="A457" s="39"/>
      <c r="B457" s="40"/>
      <c r="C457" s="229" t="s">
        <v>1969</v>
      </c>
      <c r="D457" s="229" t="s">
        <v>352</v>
      </c>
      <c r="E457" s="230" t="s">
        <v>9237</v>
      </c>
      <c r="F457" s="231" t="s">
        <v>9238</v>
      </c>
      <c r="G457" s="232" t="s">
        <v>9239</v>
      </c>
      <c r="H457" s="233">
        <v>16</v>
      </c>
      <c r="I457" s="234"/>
      <c r="J457" s="235">
        <f>ROUND(I457*H457,2)</f>
        <v>0</v>
      </c>
      <c r="K457" s="231" t="s">
        <v>385</v>
      </c>
      <c r="L457" s="45"/>
      <c r="M457" s="236" t="s">
        <v>1</v>
      </c>
      <c r="N457" s="237" t="s">
        <v>41</v>
      </c>
      <c r="O457" s="92"/>
      <c r="P457" s="238">
        <f>O457*H457</f>
        <v>0</v>
      </c>
      <c r="Q457" s="238">
        <v>0</v>
      </c>
      <c r="R457" s="238">
        <f>Q457*H457</f>
        <v>0</v>
      </c>
      <c r="S457" s="238">
        <v>0</v>
      </c>
      <c r="T457" s="239">
        <f>S457*H457</f>
        <v>0</v>
      </c>
      <c r="U457" s="39"/>
      <c r="V457" s="39"/>
      <c r="W457" s="39"/>
      <c r="X457" s="39"/>
      <c r="Y457" s="39"/>
      <c r="Z457" s="39"/>
      <c r="AA457" s="39"/>
      <c r="AB457" s="39"/>
      <c r="AC457" s="39"/>
      <c r="AD457" s="39"/>
      <c r="AE457" s="39"/>
      <c r="AR457" s="240" t="s">
        <v>357</v>
      </c>
      <c r="AT457" s="240" t="s">
        <v>352</v>
      </c>
      <c r="AU457" s="240" t="s">
        <v>86</v>
      </c>
      <c r="AY457" s="18" t="s">
        <v>350</v>
      </c>
      <c r="BE457" s="241">
        <f>IF(N457="základní",J457,0)</f>
        <v>0</v>
      </c>
      <c r="BF457" s="241">
        <f>IF(N457="snížená",J457,0)</f>
        <v>0</v>
      </c>
      <c r="BG457" s="241">
        <f>IF(N457="zákl. přenesená",J457,0)</f>
        <v>0</v>
      </c>
      <c r="BH457" s="241">
        <f>IF(N457="sníž. přenesená",J457,0)</f>
        <v>0</v>
      </c>
      <c r="BI457" s="241">
        <f>IF(N457="nulová",J457,0)</f>
        <v>0</v>
      </c>
      <c r="BJ457" s="18" t="s">
        <v>84</v>
      </c>
      <c r="BK457" s="241">
        <f>ROUND(I457*H457,2)</f>
        <v>0</v>
      </c>
      <c r="BL457" s="18" t="s">
        <v>357</v>
      </c>
      <c r="BM457" s="240" t="s">
        <v>2605</v>
      </c>
    </row>
    <row r="458" s="2" customFormat="1">
      <c r="A458" s="39"/>
      <c r="B458" s="40"/>
      <c r="C458" s="41"/>
      <c r="D458" s="242" t="s">
        <v>359</v>
      </c>
      <c r="E458" s="41"/>
      <c r="F458" s="243" t="s">
        <v>9238</v>
      </c>
      <c r="G458" s="41"/>
      <c r="H458" s="41"/>
      <c r="I458" s="244"/>
      <c r="J458" s="41"/>
      <c r="K458" s="41"/>
      <c r="L458" s="45"/>
      <c r="M458" s="245"/>
      <c r="N458" s="246"/>
      <c r="O458" s="92"/>
      <c r="P458" s="92"/>
      <c r="Q458" s="92"/>
      <c r="R458" s="92"/>
      <c r="S458" s="92"/>
      <c r="T458" s="93"/>
      <c r="U458" s="39"/>
      <c r="V458" s="39"/>
      <c r="W458" s="39"/>
      <c r="X458" s="39"/>
      <c r="Y458" s="39"/>
      <c r="Z458" s="39"/>
      <c r="AA458" s="39"/>
      <c r="AB458" s="39"/>
      <c r="AC458" s="39"/>
      <c r="AD458" s="39"/>
      <c r="AE458" s="39"/>
      <c r="AT458" s="18" t="s">
        <v>359</v>
      </c>
      <c r="AU458" s="18" t="s">
        <v>86</v>
      </c>
    </row>
    <row r="459" s="15" customFormat="1">
      <c r="A459" s="15"/>
      <c r="B459" s="269"/>
      <c r="C459" s="270"/>
      <c r="D459" s="242" t="s">
        <v>361</v>
      </c>
      <c r="E459" s="271" t="s">
        <v>1</v>
      </c>
      <c r="F459" s="272" t="s">
        <v>9240</v>
      </c>
      <c r="G459" s="270"/>
      <c r="H459" s="271" t="s">
        <v>1</v>
      </c>
      <c r="I459" s="273"/>
      <c r="J459" s="270"/>
      <c r="K459" s="270"/>
      <c r="L459" s="274"/>
      <c r="M459" s="275"/>
      <c r="N459" s="276"/>
      <c r="O459" s="276"/>
      <c r="P459" s="276"/>
      <c r="Q459" s="276"/>
      <c r="R459" s="276"/>
      <c r="S459" s="276"/>
      <c r="T459" s="277"/>
      <c r="U459" s="15"/>
      <c r="V459" s="15"/>
      <c r="W459" s="15"/>
      <c r="X459" s="15"/>
      <c r="Y459" s="15"/>
      <c r="Z459" s="15"/>
      <c r="AA459" s="15"/>
      <c r="AB459" s="15"/>
      <c r="AC459" s="15"/>
      <c r="AD459" s="15"/>
      <c r="AE459" s="15"/>
      <c r="AT459" s="278" t="s">
        <v>361</v>
      </c>
      <c r="AU459" s="278" t="s">
        <v>86</v>
      </c>
      <c r="AV459" s="15" t="s">
        <v>84</v>
      </c>
      <c r="AW459" s="15" t="s">
        <v>32</v>
      </c>
      <c r="AX459" s="15" t="s">
        <v>76</v>
      </c>
      <c r="AY459" s="278" t="s">
        <v>350</v>
      </c>
    </row>
    <row r="460" s="13" customFormat="1">
      <c r="A460" s="13"/>
      <c r="B460" s="247"/>
      <c r="C460" s="248"/>
      <c r="D460" s="242" t="s">
        <v>361</v>
      </c>
      <c r="E460" s="249" t="s">
        <v>1</v>
      </c>
      <c r="F460" s="250" t="s">
        <v>530</v>
      </c>
      <c r="G460" s="248"/>
      <c r="H460" s="251">
        <v>16</v>
      </c>
      <c r="I460" s="252"/>
      <c r="J460" s="248"/>
      <c r="K460" s="248"/>
      <c r="L460" s="253"/>
      <c r="M460" s="254"/>
      <c r="N460" s="255"/>
      <c r="O460" s="255"/>
      <c r="P460" s="255"/>
      <c r="Q460" s="255"/>
      <c r="R460" s="255"/>
      <c r="S460" s="255"/>
      <c r="T460" s="256"/>
      <c r="U460" s="13"/>
      <c r="V460" s="13"/>
      <c r="W460" s="13"/>
      <c r="X460" s="13"/>
      <c r="Y460" s="13"/>
      <c r="Z460" s="13"/>
      <c r="AA460" s="13"/>
      <c r="AB460" s="13"/>
      <c r="AC460" s="13"/>
      <c r="AD460" s="13"/>
      <c r="AE460" s="13"/>
      <c r="AT460" s="257" t="s">
        <v>361</v>
      </c>
      <c r="AU460" s="257" t="s">
        <v>86</v>
      </c>
      <c r="AV460" s="13" t="s">
        <v>86</v>
      </c>
      <c r="AW460" s="13" t="s">
        <v>32</v>
      </c>
      <c r="AX460" s="13" t="s">
        <v>76</v>
      </c>
      <c r="AY460" s="257" t="s">
        <v>350</v>
      </c>
    </row>
    <row r="461" s="14" customFormat="1">
      <c r="A461" s="14"/>
      <c r="B461" s="258"/>
      <c r="C461" s="259"/>
      <c r="D461" s="242" t="s">
        <v>361</v>
      </c>
      <c r="E461" s="260" t="s">
        <v>1</v>
      </c>
      <c r="F461" s="261" t="s">
        <v>364</v>
      </c>
      <c r="G461" s="259"/>
      <c r="H461" s="262">
        <v>16</v>
      </c>
      <c r="I461" s="263"/>
      <c r="J461" s="259"/>
      <c r="K461" s="259"/>
      <c r="L461" s="264"/>
      <c r="M461" s="265"/>
      <c r="N461" s="266"/>
      <c r="O461" s="266"/>
      <c r="P461" s="266"/>
      <c r="Q461" s="266"/>
      <c r="R461" s="266"/>
      <c r="S461" s="266"/>
      <c r="T461" s="267"/>
      <c r="U461" s="14"/>
      <c r="V461" s="14"/>
      <c r="W461" s="14"/>
      <c r="X461" s="14"/>
      <c r="Y461" s="14"/>
      <c r="Z461" s="14"/>
      <c r="AA461" s="14"/>
      <c r="AB461" s="14"/>
      <c r="AC461" s="14"/>
      <c r="AD461" s="14"/>
      <c r="AE461" s="14"/>
      <c r="AT461" s="268" t="s">
        <v>361</v>
      </c>
      <c r="AU461" s="268" t="s">
        <v>86</v>
      </c>
      <c r="AV461" s="14" t="s">
        <v>357</v>
      </c>
      <c r="AW461" s="14" t="s">
        <v>32</v>
      </c>
      <c r="AX461" s="14" t="s">
        <v>84</v>
      </c>
      <c r="AY461" s="268" t="s">
        <v>350</v>
      </c>
    </row>
    <row r="462" s="2" customFormat="1" ht="16.5" customHeight="1">
      <c r="A462" s="39"/>
      <c r="B462" s="40"/>
      <c r="C462" s="229" t="s">
        <v>1977</v>
      </c>
      <c r="D462" s="229" t="s">
        <v>352</v>
      </c>
      <c r="E462" s="230" t="s">
        <v>9241</v>
      </c>
      <c r="F462" s="231" t="s">
        <v>9242</v>
      </c>
      <c r="G462" s="232" t="s">
        <v>9239</v>
      </c>
      <c r="H462" s="233">
        <v>24</v>
      </c>
      <c r="I462" s="234"/>
      <c r="J462" s="235">
        <f>ROUND(I462*H462,2)</f>
        <v>0</v>
      </c>
      <c r="K462" s="231" t="s">
        <v>385</v>
      </c>
      <c r="L462" s="45"/>
      <c r="M462" s="236" t="s">
        <v>1</v>
      </c>
      <c r="N462" s="237" t="s">
        <v>41</v>
      </c>
      <c r="O462" s="92"/>
      <c r="P462" s="238">
        <f>O462*H462</f>
        <v>0</v>
      </c>
      <c r="Q462" s="238">
        <v>0</v>
      </c>
      <c r="R462" s="238">
        <f>Q462*H462</f>
        <v>0</v>
      </c>
      <c r="S462" s="238">
        <v>0</v>
      </c>
      <c r="T462" s="239">
        <f>S462*H462</f>
        <v>0</v>
      </c>
      <c r="U462" s="39"/>
      <c r="V462" s="39"/>
      <c r="W462" s="39"/>
      <c r="X462" s="39"/>
      <c r="Y462" s="39"/>
      <c r="Z462" s="39"/>
      <c r="AA462" s="39"/>
      <c r="AB462" s="39"/>
      <c r="AC462" s="39"/>
      <c r="AD462" s="39"/>
      <c r="AE462" s="39"/>
      <c r="AR462" s="240" t="s">
        <v>357</v>
      </c>
      <c r="AT462" s="240" t="s">
        <v>352</v>
      </c>
      <c r="AU462" s="240" t="s">
        <v>86</v>
      </c>
      <c r="AY462" s="18" t="s">
        <v>350</v>
      </c>
      <c r="BE462" s="241">
        <f>IF(N462="základní",J462,0)</f>
        <v>0</v>
      </c>
      <c r="BF462" s="241">
        <f>IF(N462="snížená",J462,0)</f>
        <v>0</v>
      </c>
      <c r="BG462" s="241">
        <f>IF(N462="zákl. přenesená",J462,0)</f>
        <v>0</v>
      </c>
      <c r="BH462" s="241">
        <f>IF(N462="sníž. přenesená",J462,0)</f>
        <v>0</v>
      </c>
      <c r="BI462" s="241">
        <f>IF(N462="nulová",J462,0)</f>
        <v>0</v>
      </c>
      <c r="BJ462" s="18" t="s">
        <v>84</v>
      </c>
      <c r="BK462" s="241">
        <f>ROUND(I462*H462,2)</f>
        <v>0</v>
      </c>
      <c r="BL462" s="18" t="s">
        <v>357</v>
      </c>
      <c r="BM462" s="240" t="s">
        <v>2618</v>
      </c>
    </row>
    <row r="463" s="2" customFormat="1">
      <c r="A463" s="39"/>
      <c r="B463" s="40"/>
      <c r="C463" s="41"/>
      <c r="D463" s="242" t="s">
        <v>359</v>
      </c>
      <c r="E463" s="41"/>
      <c r="F463" s="243" t="s">
        <v>9242</v>
      </c>
      <c r="G463" s="41"/>
      <c r="H463" s="41"/>
      <c r="I463" s="244"/>
      <c r="J463" s="41"/>
      <c r="K463" s="41"/>
      <c r="L463" s="45"/>
      <c r="M463" s="245"/>
      <c r="N463" s="246"/>
      <c r="O463" s="92"/>
      <c r="P463" s="92"/>
      <c r="Q463" s="92"/>
      <c r="R463" s="92"/>
      <c r="S463" s="92"/>
      <c r="T463" s="93"/>
      <c r="U463" s="39"/>
      <c r="V463" s="39"/>
      <c r="W463" s="39"/>
      <c r="X463" s="39"/>
      <c r="Y463" s="39"/>
      <c r="Z463" s="39"/>
      <c r="AA463" s="39"/>
      <c r="AB463" s="39"/>
      <c r="AC463" s="39"/>
      <c r="AD463" s="39"/>
      <c r="AE463" s="39"/>
      <c r="AT463" s="18" t="s">
        <v>359</v>
      </c>
      <c r="AU463" s="18" t="s">
        <v>86</v>
      </c>
    </row>
    <row r="464" s="15" customFormat="1">
      <c r="A464" s="15"/>
      <c r="B464" s="269"/>
      <c r="C464" s="270"/>
      <c r="D464" s="242" t="s">
        <v>361</v>
      </c>
      <c r="E464" s="271" t="s">
        <v>1</v>
      </c>
      <c r="F464" s="272" t="s">
        <v>9243</v>
      </c>
      <c r="G464" s="270"/>
      <c r="H464" s="271" t="s">
        <v>1</v>
      </c>
      <c r="I464" s="273"/>
      <c r="J464" s="270"/>
      <c r="K464" s="270"/>
      <c r="L464" s="274"/>
      <c r="M464" s="275"/>
      <c r="N464" s="276"/>
      <c r="O464" s="276"/>
      <c r="P464" s="276"/>
      <c r="Q464" s="276"/>
      <c r="R464" s="276"/>
      <c r="S464" s="276"/>
      <c r="T464" s="277"/>
      <c r="U464" s="15"/>
      <c r="V464" s="15"/>
      <c r="W464" s="15"/>
      <c r="X464" s="15"/>
      <c r="Y464" s="15"/>
      <c r="Z464" s="15"/>
      <c r="AA464" s="15"/>
      <c r="AB464" s="15"/>
      <c r="AC464" s="15"/>
      <c r="AD464" s="15"/>
      <c r="AE464" s="15"/>
      <c r="AT464" s="278" t="s">
        <v>361</v>
      </c>
      <c r="AU464" s="278" t="s">
        <v>86</v>
      </c>
      <c r="AV464" s="15" t="s">
        <v>84</v>
      </c>
      <c r="AW464" s="15" t="s">
        <v>32</v>
      </c>
      <c r="AX464" s="15" t="s">
        <v>76</v>
      </c>
      <c r="AY464" s="278" t="s">
        <v>350</v>
      </c>
    </row>
    <row r="465" s="13" customFormat="1">
      <c r="A465" s="13"/>
      <c r="B465" s="247"/>
      <c r="C465" s="248"/>
      <c r="D465" s="242" t="s">
        <v>361</v>
      </c>
      <c r="E465" s="249" t="s">
        <v>1</v>
      </c>
      <c r="F465" s="250" t="s">
        <v>596</v>
      </c>
      <c r="G465" s="248"/>
      <c r="H465" s="251">
        <v>24</v>
      </c>
      <c r="I465" s="252"/>
      <c r="J465" s="248"/>
      <c r="K465" s="248"/>
      <c r="L465" s="253"/>
      <c r="M465" s="254"/>
      <c r="N465" s="255"/>
      <c r="O465" s="255"/>
      <c r="P465" s="255"/>
      <c r="Q465" s="255"/>
      <c r="R465" s="255"/>
      <c r="S465" s="255"/>
      <c r="T465" s="256"/>
      <c r="U465" s="13"/>
      <c r="V465" s="13"/>
      <c r="W465" s="13"/>
      <c r="X465" s="13"/>
      <c r="Y465" s="13"/>
      <c r="Z465" s="13"/>
      <c r="AA465" s="13"/>
      <c r="AB465" s="13"/>
      <c r="AC465" s="13"/>
      <c r="AD465" s="13"/>
      <c r="AE465" s="13"/>
      <c r="AT465" s="257" t="s">
        <v>361</v>
      </c>
      <c r="AU465" s="257" t="s">
        <v>86</v>
      </c>
      <c r="AV465" s="13" t="s">
        <v>86</v>
      </c>
      <c r="AW465" s="13" t="s">
        <v>32</v>
      </c>
      <c r="AX465" s="13" t="s">
        <v>76</v>
      </c>
      <c r="AY465" s="257" t="s">
        <v>350</v>
      </c>
    </row>
    <row r="466" s="14" customFormat="1">
      <c r="A466" s="14"/>
      <c r="B466" s="258"/>
      <c r="C466" s="259"/>
      <c r="D466" s="242" t="s">
        <v>361</v>
      </c>
      <c r="E466" s="260" t="s">
        <v>1</v>
      </c>
      <c r="F466" s="261" t="s">
        <v>364</v>
      </c>
      <c r="G466" s="259"/>
      <c r="H466" s="262">
        <v>24</v>
      </c>
      <c r="I466" s="263"/>
      <c r="J466" s="259"/>
      <c r="K466" s="259"/>
      <c r="L466" s="264"/>
      <c r="M466" s="265"/>
      <c r="N466" s="266"/>
      <c r="O466" s="266"/>
      <c r="P466" s="266"/>
      <c r="Q466" s="266"/>
      <c r="R466" s="266"/>
      <c r="S466" s="266"/>
      <c r="T466" s="267"/>
      <c r="U466" s="14"/>
      <c r="V466" s="14"/>
      <c r="W466" s="14"/>
      <c r="X466" s="14"/>
      <c r="Y466" s="14"/>
      <c r="Z466" s="14"/>
      <c r="AA466" s="14"/>
      <c r="AB466" s="14"/>
      <c r="AC466" s="14"/>
      <c r="AD466" s="14"/>
      <c r="AE466" s="14"/>
      <c r="AT466" s="268" t="s">
        <v>361</v>
      </c>
      <c r="AU466" s="268" t="s">
        <v>86</v>
      </c>
      <c r="AV466" s="14" t="s">
        <v>357</v>
      </c>
      <c r="AW466" s="14" t="s">
        <v>32</v>
      </c>
      <c r="AX466" s="14" t="s">
        <v>84</v>
      </c>
      <c r="AY466" s="268" t="s">
        <v>350</v>
      </c>
    </row>
    <row r="467" s="12" customFormat="1" ht="22.8" customHeight="1">
      <c r="A467" s="12"/>
      <c r="B467" s="213"/>
      <c r="C467" s="214"/>
      <c r="D467" s="215" t="s">
        <v>75</v>
      </c>
      <c r="E467" s="227" t="s">
        <v>9115</v>
      </c>
      <c r="F467" s="227" t="s">
        <v>9116</v>
      </c>
      <c r="G467" s="214"/>
      <c r="H467" s="214"/>
      <c r="I467" s="217"/>
      <c r="J467" s="228">
        <f>BK467</f>
        <v>0</v>
      </c>
      <c r="K467" s="214"/>
      <c r="L467" s="219"/>
      <c r="M467" s="220"/>
      <c r="N467" s="221"/>
      <c r="O467" s="221"/>
      <c r="P467" s="222">
        <f>SUM(P468:P469)</f>
        <v>0</v>
      </c>
      <c r="Q467" s="221"/>
      <c r="R467" s="222">
        <f>SUM(R468:R469)</f>
        <v>0</v>
      </c>
      <c r="S467" s="221"/>
      <c r="T467" s="223">
        <f>SUM(T468:T469)</f>
        <v>0</v>
      </c>
      <c r="U467" s="12"/>
      <c r="V467" s="12"/>
      <c r="W467" s="12"/>
      <c r="X467" s="12"/>
      <c r="Y467" s="12"/>
      <c r="Z467" s="12"/>
      <c r="AA467" s="12"/>
      <c r="AB467" s="12"/>
      <c r="AC467" s="12"/>
      <c r="AD467" s="12"/>
      <c r="AE467" s="12"/>
      <c r="AR467" s="224" t="s">
        <v>389</v>
      </c>
      <c r="AT467" s="225" t="s">
        <v>75</v>
      </c>
      <c r="AU467" s="225" t="s">
        <v>84</v>
      </c>
      <c r="AY467" s="224" t="s">
        <v>350</v>
      </c>
      <c r="BK467" s="226">
        <f>SUM(BK468:BK469)</f>
        <v>0</v>
      </c>
    </row>
    <row r="468" s="2" customFormat="1" ht="16.5" customHeight="1">
      <c r="A468" s="39"/>
      <c r="B468" s="40"/>
      <c r="C468" s="229" t="s">
        <v>1985</v>
      </c>
      <c r="D468" s="229" t="s">
        <v>352</v>
      </c>
      <c r="E468" s="230" t="s">
        <v>9117</v>
      </c>
      <c r="F468" s="231" t="s">
        <v>9116</v>
      </c>
      <c r="G468" s="232" t="s">
        <v>5017</v>
      </c>
      <c r="H468" s="233">
        <v>1</v>
      </c>
      <c r="I468" s="234"/>
      <c r="J468" s="235">
        <f>ROUND(I468*H468,2)</f>
        <v>0</v>
      </c>
      <c r="K468" s="231" t="s">
        <v>385</v>
      </c>
      <c r="L468" s="45"/>
      <c r="M468" s="236" t="s">
        <v>1</v>
      </c>
      <c r="N468" s="237" t="s">
        <v>41</v>
      </c>
      <c r="O468" s="92"/>
      <c r="P468" s="238">
        <f>O468*H468</f>
        <v>0</v>
      </c>
      <c r="Q468" s="238">
        <v>0</v>
      </c>
      <c r="R468" s="238">
        <f>Q468*H468</f>
        <v>0</v>
      </c>
      <c r="S468" s="238">
        <v>0</v>
      </c>
      <c r="T468" s="239">
        <f>S468*H468</f>
        <v>0</v>
      </c>
      <c r="U468" s="39"/>
      <c r="V468" s="39"/>
      <c r="W468" s="39"/>
      <c r="X468" s="39"/>
      <c r="Y468" s="39"/>
      <c r="Z468" s="39"/>
      <c r="AA468" s="39"/>
      <c r="AB468" s="39"/>
      <c r="AC468" s="39"/>
      <c r="AD468" s="39"/>
      <c r="AE468" s="39"/>
      <c r="AR468" s="240" t="s">
        <v>357</v>
      </c>
      <c r="AT468" s="240" t="s">
        <v>352</v>
      </c>
      <c r="AU468" s="240" t="s">
        <v>86</v>
      </c>
      <c r="AY468" s="18" t="s">
        <v>350</v>
      </c>
      <c r="BE468" s="241">
        <f>IF(N468="základní",J468,0)</f>
        <v>0</v>
      </c>
      <c r="BF468" s="241">
        <f>IF(N468="snížená",J468,0)</f>
        <v>0</v>
      </c>
      <c r="BG468" s="241">
        <f>IF(N468="zákl. přenesená",J468,0)</f>
        <v>0</v>
      </c>
      <c r="BH468" s="241">
        <f>IF(N468="sníž. přenesená",J468,0)</f>
        <v>0</v>
      </c>
      <c r="BI468" s="241">
        <f>IF(N468="nulová",J468,0)</f>
        <v>0</v>
      </c>
      <c r="BJ468" s="18" t="s">
        <v>84</v>
      </c>
      <c r="BK468" s="241">
        <f>ROUND(I468*H468,2)</f>
        <v>0</v>
      </c>
      <c r="BL468" s="18" t="s">
        <v>357</v>
      </c>
      <c r="BM468" s="240" t="s">
        <v>2629</v>
      </c>
    </row>
    <row r="469" s="2" customFormat="1">
      <c r="A469" s="39"/>
      <c r="B469" s="40"/>
      <c r="C469" s="41"/>
      <c r="D469" s="242" t="s">
        <v>359</v>
      </c>
      <c r="E469" s="41"/>
      <c r="F469" s="243" t="s">
        <v>9116</v>
      </c>
      <c r="G469" s="41"/>
      <c r="H469" s="41"/>
      <c r="I469" s="244"/>
      <c r="J469" s="41"/>
      <c r="K469" s="41"/>
      <c r="L469" s="45"/>
      <c r="M469" s="245"/>
      <c r="N469" s="246"/>
      <c r="O469" s="92"/>
      <c r="P469" s="92"/>
      <c r="Q469" s="92"/>
      <c r="R469" s="92"/>
      <c r="S469" s="92"/>
      <c r="T469" s="93"/>
      <c r="U469" s="39"/>
      <c r="V469" s="39"/>
      <c r="W469" s="39"/>
      <c r="X469" s="39"/>
      <c r="Y469" s="39"/>
      <c r="Z469" s="39"/>
      <c r="AA469" s="39"/>
      <c r="AB469" s="39"/>
      <c r="AC469" s="39"/>
      <c r="AD469" s="39"/>
      <c r="AE469" s="39"/>
      <c r="AT469" s="18" t="s">
        <v>359</v>
      </c>
      <c r="AU469" s="18" t="s">
        <v>86</v>
      </c>
    </row>
    <row r="470" s="12" customFormat="1" ht="22.8" customHeight="1">
      <c r="A470" s="12"/>
      <c r="B470" s="213"/>
      <c r="C470" s="214"/>
      <c r="D470" s="215" t="s">
        <v>75</v>
      </c>
      <c r="E470" s="227" t="s">
        <v>9118</v>
      </c>
      <c r="F470" s="227" t="s">
        <v>9119</v>
      </c>
      <c r="G470" s="214"/>
      <c r="H470" s="214"/>
      <c r="I470" s="217"/>
      <c r="J470" s="228">
        <f>BK470</f>
        <v>0</v>
      </c>
      <c r="K470" s="214"/>
      <c r="L470" s="219"/>
      <c r="M470" s="220"/>
      <c r="N470" s="221"/>
      <c r="O470" s="221"/>
      <c r="P470" s="222">
        <f>SUM(P471:P472)</f>
        <v>0</v>
      </c>
      <c r="Q470" s="221"/>
      <c r="R470" s="222">
        <f>SUM(R471:R472)</f>
        <v>0</v>
      </c>
      <c r="S470" s="221"/>
      <c r="T470" s="223">
        <f>SUM(T471:T472)</f>
        <v>0</v>
      </c>
      <c r="U470" s="12"/>
      <c r="V470" s="12"/>
      <c r="W470" s="12"/>
      <c r="X470" s="12"/>
      <c r="Y470" s="12"/>
      <c r="Z470" s="12"/>
      <c r="AA470" s="12"/>
      <c r="AB470" s="12"/>
      <c r="AC470" s="12"/>
      <c r="AD470" s="12"/>
      <c r="AE470" s="12"/>
      <c r="AR470" s="224" t="s">
        <v>389</v>
      </c>
      <c r="AT470" s="225" t="s">
        <v>75</v>
      </c>
      <c r="AU470" s="225" t="s">
        <v>84</v>
      </c>
      <c r="AY470" s="224" t="s">
        <v>350</v>
      </c>
      <c r="BK470" s="226">
        <f>SUM(BK471:BK472)</f>
        <v>0</v>
      </c>
    </row>
    <row r="471" s="2" customFormat="1" ht="16.5" customHeight="1">
      <c r="A471" s="39"/>
      <c r="B471" s="40"/>
      <c r="C471" s="229" t="s">
        <v>1990</v>
      </c>
      <c r="D471" s="229" t="s">
        <v>352</v>
      </c>
      <c r="E471" s="230" t="s">
        <v>9120</v>
      </c>
      <c r="F471" s="231" t="s">
        <v>9121</v>
      </c>
      <c r="G471" s="232" t="s">
        <v>5017</v>
      </c>
      <c r="H471" s="233">
        <v>1</v>
      </c>
      <c r="I471" s="234"/>
      <c r="J471" s="235">
        <f>ROUND(I471*H471,2)</f>
        <v>0</v>
      </c>
      <c r="K471" s="231" t="s">
        <v>385</v>
      </c>
      <c r="L471" s="45"/>
      <c r="M471" s="236" t="s">
        <v>1</v>
      </c>
      <c r="N471" s="237" t="s">
        <v>41</v>
      </c>
      <c r="O471" s="92"/>
      <c r="P471" s="238">
        <f>O471*H471</f>
        <v>0</v>
      </c>
      <c r="Q471" s="238">
        <v>0</v>
      </c>
      <c r="R471" s="238">
        <f>Q471*H471</f>
        <v>0</v>
      </c>
      <c r="S471" s="238">
        <v>0</v>
      </c>
      <c r="T471" s="239">
        <f>S471*H471</f>
        <v>0</v>
      </c>
      <c r="U471" s="39"/>
      <c r="V471" s="39"/>
      <c r="W471" s="39"/>
      <c r="X471" s="39"/>
      <c r="Y471" s="39"/>
      <c r="Z471" s="39"/>
      <c r="AA471" s="39"/>
      <c r="AB471" s="39"/>
      <c r="AC471" s="39"/>
      <c r="AD471" s="39"/>
      <c r="AE471" s="39"/>
      <c r="AR471" s="240" t="s">
        <v>357</v>
      </c>
      <c r="AT471" s="240" t="s">
        <v>352</v>
      </c>
      <c r="AU471" s="240" t="s">
        <v>86</v>
      </c>
      <c r="AY471" s="18" t="s">
        <v>350</v>
      </c>
      <c r="BE471" s="241">
        <f>IF(N471="základní",J471,0)</f>
        <v>0</v>
      </c>
      <c r="BF471" s="241">
        <f>IF(N471="snížená",J471,0)</f>
        <v>0</v>
      </c>
      <c r="BG471" s="241">
        <f>IF(N471="zákl. přenesená",J471,0)</f>
        <v>0</v>
      </c>
      <c r="BH471" s="241">
        <f>IF(N471="sníž. přenesená",J471,0)</f>
        <v>0</v>
      </c>
      <c r="BI471" s="241">
        <f>IF(N471="nulová",J471,0)</f>
        <v>0</v>
      </c>
      <c r="BJ471" s="18" t="s">
        <v>84</v>
      </c>
      <c r="BK471" s="241">
        <f>ROUND(I471*H471,2)</f>
        <v>0</v>
      </c>
      <c r="BL471" s="18" t="s">
        <v>357</v>
      </c>
      <c r="BM471" s="240" t="s">
        <v>2639</v>
      </c>
    </row>
    <row r="472" s="2" customFormat="1">
      <c r="A472" s="39"/>
      <c r="B472" s="40"/>
      <c r="C472" s="41"/>
      <c r="D472" s="242" t="s">
        <v>359</v>
      </c>
      <c r="E472" s="41"/>
      <c r="F472" s="243" t="s">
        <v>9121</v>
      </c>
      <c r="G472" s="41"/>
      <c r="H472" s="41"/>
      <c r="I472" s="244"/>
      <c r="J472" s="41"/>
      <c r="K472" s="41"/>
      <c r="L472" s="45"/>
      <c r="M472" s="245"/>
      <c r="N472" s="246"/>
      <c r="O472" s="92"/>
      <c r="P472" s="92"/>
      <c r="Q472" s="92"/>
      <c r="R472" s="92"/>
      <c r="S472" s="92"/>
      <c r="T472" s="93"/>
      <c r="U472" s="39"/>
      <c r="V472" s="39"/>
      <c r="W472" s="39"/>
      <c r="X472" s="39"/>
      <c r="Y472" s="39"/>
      <c r="Z472" s="39"/>
      <c r="AA472" s="39"/>
      <c r="AB472" s="39"/>
      <c r="AC472" s="39"/>
      <c r="AD472" s="39"/>
      <c r="AE472" s="39"/>
      <c r="AT472" s="18" t="s">
        <v>359</v>
      </c>
      <c r="AU472" s="18" t="s">
        <v>86</v>
      </c>
    </row>
    <row r="473" s="12" customFormat="1" ht="22.8" customHeight="1">
      <c r="A473" s="12"/>
      <c r="B473" s="213"/>
      <c r="C473" s="214"/>
      <c r="D473" s="215" t="s">
        <v>75</v>
      </c>
      <c r="E473" s="227" t="s">
        <v>9122</v>
      </c>
      <c r="F473" s="227" t="s">
        <v>9123</v>
      </c>
      <c r="G473" s="214"/>
      <c r="H473" s="214"/>
      <c r="I473" s="217"/>
      <c r="J473" s="228">
        <f>BK473</f>
        <v>0</v>
      </c>
      <c r="K473" s="214"/>
      <c r="L473" s="219"/>
      <c r="M473" s="220"/>
      <c r="N473" s="221"/>
      <c r="O473" s="221"/>
      <c r="P473" s="222">
        <f>SUM(P474:P475)</f>
        <v>0</v>
      </c>
      <c r="Q473" s="221"/>
      <c r="R473" s="222">
        <f>SUM(R474:R475)</f>
        <v>0</v>
      </c>
      <c r="S473" s="221"/>
      <c r="T473" s="223">
        <f>SUM(T474:T475)</f>
        <v>0</v>
      </c>
      <c r="U473" s="12"/>
      <c r="V473" s="12"/>
      <c r="W473" s="12"/>
      <c r="X473" s="12"/>
      <c r="Y473" s="12"/>
      <c r="Z473" s="12"/>
      <c r="AA473" s="12"/>
      <c r="AB473" s="12"/>
      <c r="AC473" s="12"/>
      <c r="AD473" s="12"/>
      <c r="AE473" s="12"/>
      <c r="AR473" s="224" t="s">
        <v>389</v>
      </c>
      <c r="AT473" s="225" t="s">
        <v>75</v>
      </c>
      <c r="AU473" s="225" t="s">
        <v>84</v>
      </c>
      <c r="AY473" s="224" t="s">
        <v>350</v>
      </c>
      <c r="BK473" s="226">
        <f>SUM(BK474:BK475)</f>
        <v>0</v>
      </c>
    </row>
    <row r="474" s="2" customFormat="1" ht="16.5" customHeight="1">
      <c r="A474" s="39"/>
      <c r="B474" s="40"/>
      <c r="C474" s="229" t="s">
        <v>1998</v>
      </c>
      <c r="D474" s="229" t="s">
        <v>352</v>
      </c>
      <c r="E474" s="230" t="s">
        <v>9244</v>
      </c>
      <c r="F474" s="231" t="s">
        <v>9123</v>
      </c>
      <c r="G474" s="232" t="s">
        <v>5017</v>
      </c>
      <c r="H474" s="233">
        <v>1</v>
      </c>
      <c r="I474" s="234"/>
      <c r="J474" s="235">
        <f>ROUND(I474*H474,2)</f>
        <v>0</v>
      </c>
      <c r="K474" s="231" t="s">
        <v>385</v>
      </c>
      <c r="L474" s="45"/>
      <c r="M474" s="236" t="s">
        <v>1</v>
      </c>
      <c r="N474" s="237" t="s">
        <v>41</v>
      </c>
      <c r="O474" s="92"/>
      <c r="P474" s="238">
        <f>O474*H474</f>
        <v>0</v>
      </c>
      <c r="Q474" s="238">
        <v>0</v>
      </c>
      <c r="R474" s="238">
        <f>Q474*H474</f>
        <v>0</v>
      </c>
      <c r="S474" s="238">
        <v>0</v>
      </c>
      <c r="T474" s="239">
        <f>S474*H474</f>
        <v>0</v>
      </c>
      <c r="U474" s="39"/>
      <c r="V474" s="39"/>
      <c r="W474" s="39"/>
      <c r="X474" s="39"/>
      <c r="Y474" s="39"/>
      <c r="Z474" s="39"/>
      <c r="AA474" s="39"/>
      <c r="AB474" s="39"/>
      <c r="AC474" s="39"/>
      <c r="AD474" s="39"/>
      <c r="AE474" s="39"/>
      <c r="AR474" s="240" t="s">
        <v>357</v>
      </c>
      <c r="AT474" s="240" t="s">
        <v>352</v>
      </c>
      <c r="AU474" s="240" t="s">
        <v>86</v>
      </c>
      <c r="AY474" s="18" t="s">
        <v>350</v>
      </c>
      <c r="BE474" s="241">
        <f>IF(N474="základní",J474,0)</f>
        <v>0</v>
      </c>
      <c r="BF474" s="241">
        <f>IF(N474="snížená",J474,0)</f>
        <v>0</v>
      </c>
      <c r="BG474" s="241">
        <f>IF(N474="zákl. přenesená",J474,0)</f>
        <v>0</v>
      </c>
      <c r="BH474" s="241">
        <f>IF(N474="sníž. přenesená",J474,0)</f>
        <v>0</v>
      </c>
      <c r="BI474" s="241">
        <f>IF(N474="nulová",J474,0)</f>
        <v>0</v>
      </c>
      <c r="BJ474" s="18" t="s">
        <v>84</v>
      </c>
      <c r="BK474" s="241">
        <f>ROUND(I474*H474,2)</f>
        <v>0</v>
      </c>
      <c r="BL474" s="18" t="s">
        <v>357</v>
      </c>
      <c r="BM474" s="240" t="s">
        <v>2650</v>
      </c>
    </row>
    <row r="475" s="2" customFormat="1">
      <c r="A475" s="39"/>
      <c r="B475" s="40"/>
      <c r="C475" s="41"/>
      <c r="D475" s="242" t="s">
        <v>359</v>
      </c>
      <c r="E475" s="41"/>
      <c r="F475" s="243" t="s">
        <v>9123</v>
      </c>
      <c r="G475" s="41"/>
      <c r="H475" s="41"/>
      <c r="I475" s="244"/>
      <c r="J475" s="41"/>
      <c r="K475" s="41"/>
      <c r="L475" s="45"/>
      <c r="M475" s="305"/>
      <c r="N475" s="306"/>
      <c r="O475" s="307"/>
      <c r="P475" s="307"/>
      <c r="Q475" s="307"/>
      <c r="R475" s="307"/>
      <c r="S475" s="307"/>
      <c r="T475" s="308"/>
      <c r="U475" s="39"/>
      <c r="V475" s="39"/>
      <c r="W475" s="39"/>
      <c r="X475" s="39"/>
      <c r="Y475" s="39"/>
      <c r="Z475" s="39"/>
      <c r="AA475" s="39"/>
      <c r="AB475" s="39"/>
      <c r="AC475" s="39"/>
      <c r="AD475" s="39"/>
      <c r="AE475" s="39"/>
      <c r="AT475" s="18" t="s">
        <v>359</v>
      </c>
      <c r="AU475" s="18" t="s">
        <v>86</v>
      </c>
    </row>
    <row r="476" s="2" customFormat="1" ht="6.96" customHeight="1">
      <c r="A476" s="39"/>
      <c r="B476" s="67"/>
      <c r="C476" s="68"/>
      <c r="D476" s="68"/>
      <c r="E476" s="68"/>
      <c r="F476" s="68"/>
      <c r="G476" s="68"/>
      <c r="H476" s="68"/>
      <c r="I476" s="68"/>
      <c r="J476" s="68"/>
      <c r="K476" s="68"/>
      <c r="L476" s="45"/>
      <c r="M476" s="39"/>
      <c r="O476" s="39"/>
      <c r="P476" s="39"/>
      <c r="Q476" s="39"/>
      <c r="R476" s="39"/>
      <c r="S476" s="39"/>
      <c r="T476" s="39"/>
      <c r="U476" s="39"/>
      <c r="V476" s="39"/>
      <c r="W476" s="39"/>
      <c r="X476" s="39"/>
      <c r="Y476" s="39"/>
      <c r="Z476" s="39"/>
      <c r="AA476" s="39"/>
      <c r="AB476" s="39"/>
      <c r="AC476" s="39"/>
      <c r="AD476" s="39"/>
      <c r="AE476" s="39"/>
    </row>
  </sheetData>
  <sheetProtection sheet="1" autoFilter="0" formatColumns="0" formatRows="0" objects="1" scenarios="1" spinCount="100000" saltValue="iX26ZeQivf7rZDj1SNN3tdOXfoPxb/XOkmvV53ms+8EreN1pbd7J0eEFPT/cv4W+oXbhqvb5G1lPE3XA1NbCJg==" hashValue="BcwNQ+RBvRpniPowaB/yJfxlIeEAxpH0xMQtEePvLRB21pwX5EXNY4pdUWjKXMQzpsu6dwCr/ERUPen/tYx4Sw==" algorithmName="SHA-512" password="CC35"/>
  <autoFilter ref="C136:K475"/>
  <mergeCells count="12">
    <mergeCell ref="E7:H7"/>
    <mergeCell ref="E9:H9"/>
    <mergeCell ref="E11:H11"/>
    <mergeCell ref="E20:H20"/>
    <mergeCell ref="E29:H29"/>
    <mergeCell ref="E85:H85"/>
    <mergeCell ref="E87:H87"/>
    <mergeCell ref="E89:H89"/>
    <mergeCell ref="E125:H125"/>
    <mergeCell ref="E127:H127"/>
    <mergeCell ref="E129:H12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131</v>
      </c>
    </row>
    <row r="3" s="1" customFormat="1" ht="6.96" customHeight="1">
      <c r="B3" s="148"/>
      <c r="C3" s="149"/>
      <c r="D3" s="149"/>
      <c r="E3" s="149"/>
      <c r="F3" s="149"/>
      <c r="G3" s="149"/>
      <c r="H3" s="149"/>
      <c r="I3" s="149"/>
      <c r="J3" s="149"/>
      <c r="K3" s="149"/>
      <c r="L3" s="21"/>
      <c r="AT3" s="18" t="s">
        <v>86</v>
      </c>
    </row>
    <row r="4" s="1" customFormat="1" ht="24.96" customHeight="1">
      <c r="B4" s="21"/>
      <c r="D4" s="150" t="s">
        <v>142</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Rekonstrukce Kounicova domu, Berkova ul. č.p. 100, Česká Lípa</v>
      </c>
      <c r="F7" s="152"/>
      <c r="G7" s="152"/>
      <c r="H7" s="152"/>
      <c r="L7" s="21"/>
    </row>
    <row r="8" s="1" customFormat="1" ht="12" customHeight="1">
      <c r="B8" s="21"/>
      <c r="D8" s="152" t="s">
        <v>151</v>
      </c>
      <c r="L8" s="21"/>
    </row>
    <row r="9" s="2" customFormat="1" ht="16.5" customHeight="1">
      <c r="A9" s="39"/>
      <c r="B9" s="45"/>
      <c r="C9" s="39"/>
      <c r="D9" s="39"/>
      <c r="E9" s="153" t="s">
        <v>8716</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4914</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4" t="s">
        <v>9386</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20</v>
      </c>
      <c r="E14" s="39"/>
      <c r="F14" s="142" t="s">
        <v>21</v>
      </c>
      <c r="G14" s="39"/>
      <c r="H14" s="39"/>
      <c r="I14" s="152" t="s">
        <v>22</v>
      </c>
      <c r="J14" s="155" t="str">
        <f>'Rekapitulace stavby'!AN8</f>
        <v>5. 12. 2022</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24</v>
      </c>
      <c r="E16" s="39"/>
      <c r="F16" s="39"/>
      <c r="G16" s="39"/>
      <c r="H16" s="39"/>
      <c r="I16" s="152"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2"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28</v>
      </c>
      <c r="E19" s="39"/>
      <c r="F19" s="39"/>
      <c r="G19" s="39"/>
      <c r="H19" s="39"/>
      <c r="I19" s="152"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30</v>
      </c>
      <c r="E22" s="39"/>
      <c r="F22" s="39"/>
      <c r="G22" s="39"/>
      <c r="H22" s="39"/>
      <c r="I22" s="152"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2"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33</v>
      </c>
      <c r="E25" s="39"/>
      <c r="F25" s="39"/>
      <c r="G25" s="39"/>
      <c r="H25" s="39"/>
      <c r="I25" s="152" t="s">
        <v>25</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8718</v>
      </c>
      <c r="F26" s="39"/>
      <c r="G26" s="39"/>
      <c r="H26" s="39"/>
      <c r="I26" s="152" t="s">
        <v>27</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6"/>
      <c r="B29" s="157"/>
      <c r="C29" s="156"/>
      <c r="D29" s="156"/>
      <c r="E29" s="158" t="s">
        <v>1</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row>
    <row r="32" s="2" customFormat="1" ht="25.44" customHeight="1">
      <c r="A32" s="39"/>
      <c r="B32" s="45"/>
      <c r="C32" s="39"/>
      <c r="D32" s="162" t="s">
        <v>36</v>
      </c>
      <c r="E32" s="39"/>
      <c r="F32" s="39"/>
      <c r="G32" s="39"/>
      <c r="H32" s="39"/>
      <c r="I32" s="39"/>
      <c r="J32" s="163">
        <f>ROUND(J134, 2)</f>
        <v>0</v>
      </c>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14.4" customHeight="1">
      <c r="A34" s="39"/>
      <c r="B34" s="45"/>
      <c r="C34" s="39"/>
      <c r="D34" s="39"/>
      <c r="E34" s="39"/>
      <c r="F34" s="164" t="s">
        <v>38</v>
      </c>
      <c r="G34" s="39"/>
      <c r="H34" s="39"/>
      <c r="I34" s="164" t="s">
        <v>37</v>
      </c>
      <c r="J34" s="164" t="s">
        <v>39</v>
      </c>
      <c r="K34" s="39"/>
      <c r="L34" s="64"/>
      <c r="S34" s="39"/>
      <c r="T34" s="39"/>
      <c r="U34" s="39"/>
      <c r="V34" s="39"/>
      <c r="W34" s="39"/>
      <c r="X34" s="39"/>
      <c r="Y34" s="39"/>
      <c r="Z34" s="39"/>
      <c r="AA34" s="39"/>
      <c r="AB34" s="39"/>
      <c r="AC34" s="39"/>
      <c r="AD34" s="39"/>
      <c r="AE34" s="39"/>
    </row>
    <row r="35" s="2" customFormat="1" ht="14.4" customHeight="1">
      <c r="A35" s="39"/>
      <c r="B35" s="45"/>
      <c r="C35" s="39"/>
      <c r="D35" s="165" t="s">
        <v>40</v>
      </c>
      <c r="E35" s="152" t="s">
        <v>41</v>
      </c>
      <c r="F35" s="166">
        <f>ROUND((SUM(BE134:BE313)),  2)</f>
        <v>0</v>
      </c>
      <c r="G35" s="39"/>
      <c r="H35" s="39"/>
      <c r="I35" s="167">
        <v>0.20999999999999999</v>
      </c>
      <c r="J35" s="166">
        <f>ROUND(((SUM(BE134:BE313))*I35),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42</v>
      </c>
      <c r="F36" s="166">
        <f>ROUND((SUM(BF134:BF313)),  2)</f>
        <v>0</v>
      </c>
      <c r="G36" s="39"/>
      <c r="H36" s="39"/>
      <c r="I36" s="167">
        <v>0.14999999999999999</v>
      </c>
      <c r="J36" s="166">
        <f>ROUND(((SUM(BF134:BF313))*I36),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43</v>
      </c>
      <c r="F37" s="166">
        <f>ROUND((SUM(BG134:BG313)),  2)</f>
        <v>0</v>
      </c>
      <c r="G37" s="39"/>
      <c r="H37" s="39"/>
      <c r="I37" s="167">
        <v>0.20999999999999999</v>
      </c>
      <c r="J37" s="166">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44</v>
      </c>
      <c r="F38" s="166">
        <f>ROUND((SUM(BH134:BH313)),  2)</f>
        <v>0</v>
      </c>
      <c r="G38" s="39"/>
      <c r="H38" s="39"/>
      <c r="I38" s="167">
        <v>0.14999999999999999</v>
      </c>
      <c r="J38" s="166">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6">
        <f>ROUND((SUM(BI134:BI313)),  2)</f>
        <v>0</v>
      </c>
      <c r="G39" s="39"/>
      <c r="H39" s="39"/>
      <c r="I39" s="167">
        <v>0</v>
      </c>
      <c r="J39" s="166">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8"/>
      <c r="D41" s="169" t="s">
        <v>46</v>
      </c>
      <c r="E41" s="170"/>
      <c r="F41" s="170"/>
      <c r="G41" s="171" t="s">
        <v>47</v>
      </c>
      <c r="H41" s="172" t="s">
        <v>48</v>
      </c>
      <c r="I41" s="170"/>
      <c r="J41" s="173">
        <f>SUM(J32:J39)</f>
        <v>0</v>
      </c>
      <c r="K41" s="174"/>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49</v>
      </c>
      <c r="E50" s="176"/>
      <c r="F50" s="176"/>
      <c r="G50" s="175" t="s">
        <v>50</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51</v>
      </c>
      <c r="E61" s="178"/>
      <c r="F61" s="179" t="s">
        <v>52</v>
      </c>
      <c r="G61" s="177" t="s">
        <v>51</v>
      </c>
      <c r="H61" s="178"/>
      <c r="I61" s="178"/>
      <c r="J61" s="180" t="s">
        <v>52</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53</v>
      </c>
      <c r="E65" s="181"/>
      <c r="F65" s="181"/>
      <c r="G65" s="175" t="s">
        <v>54</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51</v>
      </c>
      <c r="E76" s="178"/>
      <c r="F76" s="179" t="s">
        <v>52</v>
      </c>
      <c r="G76" s="177" t="s">
        <v>51</v>
      </c>
      <c r="H76" s="178"/>
      <c r="I76" s="178"/>
      <c r="J76" s="180" t="s">
        <v>52</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299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Rekonstrukce Kounicova domu, Berkova ul. č.p. 100, Česká Lípa</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151</v>
      </c>
      <c r="D86" s="23"/>
      <c r="E86" s="23"/>
      <c r="F86" s="23"/>
      <c r="G86" s="23"/>
      <c r="H86" s="23"/>
      <c r="I86" s="23"/>
      <c r="J86" s="23"/>
      <c r="K86" s="23"/>
      <c r="L86" s="21"/>
    </row>
    <row r="87" s="2" customFormat="1" ht="16.5" customHeight="1">
      <c r="A87" s="39"/>
      <c r="B87" s="40"/>
      <c r="C87" s="41"/>
      <c r="D87" s="41"/>
      <c r="E87" s="186" t="s">
        <v>8716</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4914</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 xml:space="preserve">D.1.4.2 - Plynová zařízení </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Berkova ul. č.p. 100</v>
      </c>
      <c r="G91" s="41"/>
      <c r="H91" s="41"/>
      <c r="I91" s="33" t="s">
        <v>22</v>
      </c>
      <c r="J91" s="80" t="str">
        <f>IF(J14="","",J14)</f>
        <v>5. 12. 2022</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Město Česká Lípa</v>
      </c>
      <c r="G93" s="41"/>
      <c r="H93" s="41"/>
      <c r="I93" s="33" t="s">
        <v>30</v>
      </c>
      <c r="J93" s="37" t="str">
        <f>E23</f>
        <v>DigiTry Art Technologies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Beránek</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7" t="s">
        <v>314</v>
      </c>
      <c r="D96" s="188"/>
      <c r="E96" s="188"/>
      <c r="F96" s="188"/>
      <c r="G96" s="188"/>
      <c r="H96" s="188"/>
      <c r="I96" s="188"/>
      <c r="J96" s="189" t="s">
        <v>315</v>
      </c>
      <c r="K96" s="188"/>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0" t="s">
        <v>316</v>
      </c>
      <c r="D98" s="41"/>
      <c r="E98" s="41"/>
      <c r="F98" s="41"/>
      <c r="G98" s="41"/>
      <c r="H98" s="41"/>
      <c r="I98" s="41"/>
      <c r="J98" s="111">
        <f>J134</f>
        <v>0</v>
      </c>
      <c r="K98" s="41"/>
      <c r="L98" s="64"/>
      <c r="S98" s="39"/>
      <c r="T98" s="39"/>
      <c r="U98" s="39"/>
      <c r="V98" s="39"/>
      <c r="W98" s="39"/>
      <c r="X98" s="39"/>
      <c r="Y98" s="39"/>
      <c r="Z98" s="39"/>
      <c r="AA98" s="39"/>
      <c r="AB98" s="39"/>
      <c r="AC98" s="39"/>
      <c r="AD98" s="39"/>
      <c r="AE98" s="39"/>
      <c r="AU98" s="18" t="s">
        <v>317</v>
      </c>
    </row>
    <row r="99" s="9" customFormat="1" ht="24.96" customHeight="1">
      <c r="A99" s="9"/>
      <c r="B99" s="191"/>
      <c r="C99" s="192"/>
      <c r="D99" s="193" t="s">
        <v>318</v>
      </c>
      <c r="E99" s="194"/>
      <c r="F99" s="194"/>
      <c r="G99" s="194"/>
      <c r="H99" s="194"/>
      <c r="I99" s="194"/>
      <c r="J99" s="195">
        <f>J135</f>
        <v>0</v>
      </c>
      <c r="K99" s="192"/>
      <c r="L99" s="196"/>
      <c r="S99" s="9"/>
      <c r="T99" s="9"/>
      <c r="U99" s="9"/>
      <c r="V99" s="9"/>
      <c r="W99" s="9"/>
      <c r="X99" s="9"/>
      <c r="Y99" s="9"/>
      <c r="Z99" s="9"/>
      <c r="AA99" s="9"/>
      <c r="AB99" s="9"/>
      <c r="AC99" s="9"/>
      <c r="AD99" s="9"/>
      <c r="AE99" s="9"/>
    </row>
    <row r="100" s="10" customFormat="1" ht="19.92" customHeight="1">
      <c r="A100" s="10"/>
      <c r="B100" s="197"/>
      <c r="C100" s="134"/>
      <c r="D100" s="198" t="s">
        <v>321</v>
      </c>
      <c r="E100" s="199"/>
      <c r="F100" s="199"/>
      <c r="G100" s="199"/>
      <c r="H100" s="199"/>
      <c r="I100" s="199"/>
      <c r="J100" s="200">
        <f>J136</f>
        <v>0</v>
      </c>
      <c r="K100" s="134"/>
      <c r="L100" s="201"/>
      <c r="S100" s="10"/>
      <c r="T100" s="10"/>
      <c r="U100" s="10"/>
      <c r="V100" s="10"/>
      <c r="W100" s="10"/>
      <c r="X100" s="10"/>
      <c r="Y100" s="10"/>
      <c r="Z100" s="10"/>
      <c r="AA100" s="10"/>
      <c r="AB100" s="10"/>
      <c r="AC100" s="10"/>
      <c r="AD100" s="10"/>
      <c r="AE100" s="10"/>
    </row>
    <row r="101" s="10" customFormat="1" ht="19.92" customHeight="1">
      <c r="A101" s="10"/>
      <c r="B101" s="197"/>
      <c r="C101" s="134"/>
      <c r="D101" s="198" t="s">
        <v>322</v>
      </c>
      <c r="E101" s="199"/>
      <c r="F101" s="199"/>
      <c r="G101" s="199"/>
      <c r="H101" s="199"/>
      <c r="I101" s="199"/>
      <c r="J101" s="200">
        <f>J160</f>
        <v>0</v>
      </c>
      <c r="K101" s="134"/>
      <c r="L101" s="201"/>
      <c r="S101" s="10"/>
      <c r="T101" s="10"/>
      <c r="U101" s="10"/>
      <c r="V101" s="10"/>
      <c r="W101" s="10"/>
      <c r="X101" s="10"/>
      <c r="Y101" s="10"/>
      <c r="Z101" s="10"/>
      <c r="AA101" s="10"/>
      <c r="AB101" s="10"/>
      <c r="AC101" s="10"/>
      <c r="AD101" s="10"/>
      <c r="AE101" s="10"/>
    </row>
    <row r="102" s="10" customFormat="1" ht="19.92" customHeight="1">
      <c r="A102" s="10"/>
      <c r="B102" s="197"/>
      <c r="C102" s="134"/>
      <c r="D102" s="198" t="s">
        <v>323</v>
      </c>
      <c r="E102" s="199"/>
      <c r="F102" s="199"/>
      <c r="G102" s="199"/>
      <c r="H102" s="199"/>
      <c r="I102" s="199"/>
      <c r="J102" s="200">
        <f>J171</f>
        <v>0</v>
      </c>
      <c r="K102" s="134"/>
      <c r="L102" s="201"/>
      <c r="S102" s="10"/>
      <c r="T102" s="10"/>
      <c r="U102" s="10"/>
      <c r="V102" s="10"/>
      <c r="W102" s="10"/>
      <c r="X102" s="10"/>
      <c r="Y102" s="10"/>
      <c r="Z102" s="10"/>
      <c r="AA102" s="10"/>
      <c r="AB102" s="10"/>
      <c r="AC102" s="10"/>
      <c r="AD102" s="10"/>
      <c r="AE102" s="10"/>
    </row>
    <row r="103" s="9" customFormat="1" ht="24.96" customHeight="1">
      <c r="A103" s="9"/>
      <c r="B103" s="191"/>
      <c r="C103" s="192"/>
      <c r="D103" s="193" t="s">
        <v>324</v>
      </c>
      <c r="E103" s="194"/>
      <c r="F103" s="194"/>
      <c r="G103" s="194"/>
      <c r="H103" s="194"/>
      <c r="I103" s="194"/>
      <c r="J103" s="195">
        <f>J176</f>
        <v>0</v>
      </c>
      <c r="K103" s="192"/>
      <c r="L103" s="196"/>
      <c r="S103" s="9"/>
      <c r="T103" s="9"/>
      <c r="U103" s="9"/>
      <c r="V103" s="9"/>
      <c r="W103" s="9"/>
      <c r="X103" s="9"/>
      <c r="Y103" s="9"/>
      <c r="Z103" s="9"/>
      <c r="AA103" s="9"/>
      <c r="AB103" s="9"/>
      <c r="AC103" s="9"/>
      <c r="AD103" s="9"/>
      <c r="AE103" s="9"/>
    </row>
    <row r="104" s="10" customFormat="1" ht="19.92" customHeight="1">
      <c r="A104" s="10"/>
      <c r="B104" s="197"/>
      <c r="C104" s="134"/>
      <c r="D104" s="198" t="s">
        <v>9387</v>
      </c>
      <c r="E104" s="199"/>
      <c r="F104" s="199"/>
      <c r="G104" s="199"/>
      <c r="H104" s="199"/>
      <c r="I104" s="199"/>
      <c r="J104" s="200">
        <f>J177</f>
        <v>0</v>
      </c>
      <c r="K104" s="134"/>
      <c r="L104" s="201"/>
      <c r="S104" s="10"/>
      <c r="T104" s="10"/>
      <c r="U104" s="10"/>
      <c r="V104" s="10"/>
      <c r="W104" s="10"/>
      <c r="X104" s="10"/>
      <c r="Y104" s="10"/>
      <c r="Z104" s="10"/>
      <c r="AA104" s="10"/>
      <c r="AB104" s="10"/>
      <c r="AC104" s="10"/>
      <c r="AD104" s="10"/>
      <c r="AE104" s="10"/>
    </row>
    <row r="105" s="10" customFormat="1" ht="19.92" customHeight="1">
      <c r="A105" s="10"/>
      <c r="B105" s="197"/>
      <c r="C105" s="134"/>
      <c r="D105" s="198" t="s">
        <v>8725</v>
      </c>
      <c r="E105" s="199"/>
      <c r="F105" s="199"/>
      <c r="G105" s="199"/>
      <c r="H105" s="199"/>
      <c r="I105" s="199"/>
      <c r="J105" s="200">
        <f>J265</f>
        <v>0</v>
      </c>
      <c r="K105" s="134"/>
      <c r="L105" s="201"/>
      <c r="S105" s="10"/>
      <c r="T105" s="10"/>
      <c r="U105" s="10"/>
      <c r="V105" s="10"/>
      <c r="W105" s="10"/>
      <c r="X105" s="10"/>
      <c r="Y105" s="10"/>
      <c r="Z105" s="10"/>
      <c r="AA105" s="10"/>
      <c r="AB105" s="10"/>
      <c r="AC105" s="10"/>
      <c r="AD105" s="10"/>
      <c r="AE105" s="10"/>
    </row>
    <row r="106" s="10" customFormat="1" ht="19.92" customHeight="1">
      <c r="A106" s="10"/>
      <c r="B106" s="197"/>
      <c r="C106" s="134"/>
      <c r="D106" s="198" t="s">
        <v>1308</v>
      </c>
      <c r="E106" s="199"/>
      <c r="F106" s="199"/>
      <c r="G106" s="199"/>
      <c r="H106" s="199"/>
      <c r="I106" s="199"/>
      <c r="J106" s="200">
        <f>J282</f>
        <v>0</v>
      </c>
      <c r="K106" s="134"/>
      <c r="L106" s="201"/>
      <c r="S106" s="10"/>
      <c r="T106" s="10"/>
      <c r="U106" s="10"/>
      <c r="V106" s="10"/>
      <c r="W106" s="10"/>
      <c r="X106" s="10"/>
      <c r="Y106" s="10"/>
      <c r="Z106" s="10"/>
      <c r="AA106" s="10"/>
      <c r="AB106" s="10"/>
      <c r="AC106" s="10"/>
      <c r="AD106" s="10"/>
      <c r="AE106" s="10"/>
    </row>
    <row r="107" s="9" customFormat="1" ht="24.96" customHeight="1">
      <c r="A107" s="9"/>
      <c r="B107" s="191"/>
      <c r="C107" s="192"/>
      <c r="D107" s="193" t="s">
        <v>9388</v>
      </c>
      <c r="E107" s="194"/>
      <c r="F107" s="194"/>
      <c r="G107" s="194"/>
      <c r="H107" s="194"/>
      <c r="I107" s="194"/>
      <c r="J107" s="195">
        <f>J292</f>
        <v>0</v>
      </c>
      <c r="K107" s="192"/>
      <c r="L107" s="196"/>
      <c r="S107" s="9"/>
      <c r="T107" s="9"/>
      <c r="U107" s="9"/>
      <c r="V107" s="9"/>
      <c r="W107" s="9"/>
      <c r="X107" s="9"/>
      <c r="Y107" s="9"/>
      <c r="Z107" s="9"/>
      <c r="AA107" s="9"/>
      <c r="AB107" s="9"/>
      <c r="AC107" s="9"/>
      <c r="AD107" s="9"/>
      <c r="AE107" s="9"/>
    </row>
    <row r="108" s="9" customFormat="1" ht="24.96" customHeight="1">
      <c r="A108" s="9"/>
      <c r="B108" s="191"/>
      <c r="C108" s="192"/>
      <c r="D108" s="193" t="s">
        <v>8726</v>
      </c>
      <c r="E108" s="194"/>
      <c r="F108" s="194"/>
      <c r="G108" s="194"/>
      <c r="H108" s="194"/>
      <c r="I108" s="194"/>
      <c r="J108" s="195">
        <f>J303</f>
        <v>0</v>
      </c>
      <c r="K108" s="192"/>
      <c r="L108" s="196"/>
      <c r="S108" s="9"/>
      <c r="T108" s="9"/>
      <c r="U108" s="9"/>
      <c r="V108" s="9"/>
      <c r="W108" s="9"/>
      <c r="X108" s="9"/>
      <c r="Y108" s="9"/>
      <c r="Z108" s="9"/>
      <c r="AA108" s="9"/>
      <c r="AB108" s="9"/>
      <c r="AC108" s="9"/>
      <c r="AD108" s="9"/>
      <c r="AE108" s="9"/>
    </row>
    <row r="109" s="10" customFormat="1" ht="19.92" customHeight="1">
      <c r="A109" s="10"/>
      <c r="B109" s="197"/>
      <c r="C109" s="134"/>
      <c r="D109" s="198" t="s">
        <v>8727</v>
      </c>
      <c r="E109" s="199"/>
      <c r="F109" s="199"/>
      <c r="G109" s="199"/>
      <c r="H109" s="199"/>
      <c r="I109" s="199"/>
      <c r="J109" s="200">
        <f>J304</f>
        <v>0</v>
      </c>
      <c r="K109" s="134"/>
      <c r="L109" s="201"/>
      <c r="S109" s="10"/>
      <c r="T109" s="10"/>
      <c r="U109" s="10"/>
      <c r="V109" s="10"/>
      <c r="W109" s="10"/>
      <c r="X109" s="10"/>
      <c r="Y109" s="10"/>
      <c r="Z109" s="10"/>
      <c r="AA109" s="10"/>
      <c r="AB109" s="10"/>
      <c r="AC109" s="10"/>
      <c r="AD109" s="10"/>
      <c r="AE109" s="10"/>
    </row>
    <row r="110" s="10" customFormat="1" ht="19.92" customHeight="1">
      <c r="A110" s="10"/>
      <c r="B110" s="197"/>
      <c r="C110" s="134"/>
      <c r="D110" s="198" t="s">
        <v>8728</v>
      </c>
      <c r="E110" s="199"/>
      <c r="F110" s="199"/>
      <c r="G110" s="199"/>
      <c r="H110" s="199"/>
      <c r="I110" s="199"/>
      <c r="J110" s="200">
        <f>J305</f>
        <v>0</v>
      </c>
      <c r="K110" s="134"/>
      <c r="L110" s="201"/>
      <c r="S110" s="10"/>
      <c r="T110" s="10"/>
      <c r="U110" s="10"/>
      <c r="V110" s="10"/>
      <c r="W110" s="10"/>
      <c r="X110" s="10"/>
      <c r="Y110" s="10"/>
      <c r="Z110" s="10"/>
      <c r="AA110" s="10"/>
      <c r="AB110" s="10"/>
      <c r="AC110" s="10"/>
      <c r="AD110" s="10"/>
      <c r="AE110" s="10"/>
    </row>
    <row r="111" s="10" customFormat="1" ht="19.92" customHeight="1">
      <c r="A111" s="10"/>
      <c r="B111" s="197"/>
      <c r="C111" s="134"/>
      <c r="D111" s="198" t="s">
        <v>8729</v>
      </c>
      <c r="E111" s="199"/>
      <c r="F111" s="199"/>
      <c r="G111" s="199"/>
      <c r="H111" s="199"/>
      <c r="I111" s="199"/>
      <c r="J111" s="200">
        <f>J308</f>
        <v>0</v>
      </c>
      <c r="K111" s="134"/>
      <c r="L111" s="201"/>
      <c r="S111" s="10"/>
      <c r="T111" s="10"/>
      <c r="U111" s="10"/>
      <c r="V111" s="10"/>
      <c r="W111" s="10"/>
      <c r="X111" s="10"/>
      <c r="Y111" s="10"/>
      <c r="Z111" s="10"/>
      <c r="AA111" s="10"/>
      <c r="AB111" s="10"/>
      <c r="AC111" s="10"/>
      <c r="AD111" s="10"/>
      <c r="AE111" s="10"/>
    </row>
    <row r="112" s="10" customFormat="1" ht="19.92" customHeight="1">
      <c r="A112" s="10"/>
      <c r="B112" s="197"/>
      <c r="C112" s="134"/>
      <c r="D112" s="198" t="s">
        <v>8730</v>
      </c>
      <c r="E112" s="199"/>
      <c r="F112" s="199"/>
      <c r="G112" s="199"/>
      <c r="H112" s="199"/>
      <c r="I112" s="199"/>
      <c r="J112" s="200">
        <f>J311</f>
        <v>0</v>
      </c>
      <c r="K112" s="134"/>
      <c r="L112" s="201"/>
      <c r="S112" s="10"/>
      <c r="T112" s="10"/>
      <c r="U112" s="10"/>
      <c r="V112" s="10"/>
      <c r="W112" s="10"/>
      <c r="X112" s="10"/>
      <c r="Y112" s="10"/>
      <c r="Z112" s="10"/>
      <c r="AA112" s="10"/>
      <c r="AB112" s="10"/>
      <c r="AC112" s="10"/>
      <c r="AD112" s="10"/>
      <c r="AE112" s="10"/>
    </row>
    <row r="113" s="2" customFormat="1" ht="21.84"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67"/>
      <c r="C114" s="68"/>
      <c r="D114" s="68"/>
      <c r="E114" s="68"/>
      <c r="F114" s="68"/>
      <c r="G114" s="68"/>
      <c r="H114" s="68"/>
      <c r="I114" s="68"/>
      <c r="J114" s="68"/>
      <c r="K114" s="68"/>
      <c r="L114" s="64"/>
      <c r="S114" s="39"/>
      <c r="T114" s="39"/>
      <c r="U114" s="39"/>
      <c r="V114" s="39"/>
      <c r="W114" s="39"/>
      <c r="X114" s="39"/>
      <c r="Y114" s="39"/>
      <c r="Z114" s="39"/>
      <c r="AA114" s="39"/>
      <c r="AB114" s="39"/>
      <c r="AC114" s="39"/>
      <c r="AD114" s="39"/>
      <c r="AE114" s="39"/>
    </row>
    <row r="118" s="2" customFormat="1" ht="6.96" customHeight="1">
      <c r="A118" s="39"/>
      <c r="B118" s="69"/>
      <c r="C118" s="70"/>
      <c r="D118" s="70"/>
      <c r="E118" s="70"/>
      <c r="F118" s="70"/>
      <c r="G118" s="70"/>
      <c r="H118" s="70"/>
      <c r="I118" s="70"/>
      <c r="J118" s="70"/>
      <c r="K118" s="70"/>
      <c r="L118" s="64"/>
      <c r="S118" s="39"/>
      <c r="T118" s="39"/>
      <c r="U118" s="39"/>
      <c r="V118" s="39"/>
      <c r="W118" s="39"/>
      <c r="X118" s="39"/>
      <c r="Y118" s="39"/>
      <c r="Z118" s="39"/>
      <c r="AA118" s="39"/>
      <c r="AB118" s="39"/>
      <c r="AC118" s="39"/>
      <c r="AD118" s="39"/>
      <c r="AE118" s="39"/>
    </row>
    <row r="119" s="2" customFormat="1" ht="24.96" customHeight="1">
      <c r="A119" s="39"/>
      <c r="B119" s="40"/>
      <c r="C119" s="24" t="s">
        <v>335</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16</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186" t="str">
        <f>E7</f>
        <v>Rekonstrukce Kounicova domu, Berkova ul. č.p. 100, Česká Lípa</v>
      </c>
      <c r="F122" s="33"/>
      <c r="G122" s="33"/>
      <c r="H122" s="33"/>
      <c r="I122" s="41"/>
      <c r="J122" s="41"/>
      <c r="K122" s="41"/>
      <c r="L122" s="64"/>
      <c r="S122" s="39"/>
      <c r="T122" s="39"/>
      <c r="U122" s="39"/>
      <c r="V122" s="39"/>
      <c r="W122" s="39"/>
      <c r="X122" s="39"/>
      <c r="Y122" s="39"/>
      <c r="Z122" s="39"/>
      <c r="AA122" s="39"/>
      <c r="AB122" s="39"/>
      <c r="AC122" s="39"/>
      <c r="AD122" s="39"/>
      <c r="AE122" s="39"/>
    </row>
    <row r="123" s="1" customFormat="1" ht="12" customHeight="1">
      <c r="B123" s="22"/>
      <c r="C123" s="33" t="s">
        <v>151</v>
      </c>
      <c r="D123" s="23"/>
      <c r="E123" s="23"/>
      <c r="F123" s="23"/>
      <c r="G123" s="23"/>
      <c r="H123" s="23"/>
      <c r="I123" s="23"/>
      <c r="J123" s="23"/>
      <c r="K123" s="23"/>
      <c r="L123" s="21"/>
    </row>
    <row r="124" s="2" customFormat="1" ht="16.5" customHeight="1">
      <c r="A124" s="39"/>
      <c r="B124" s="40"/>
      <c r="C124" s="41"/>
      <c r="D124" s="41"/>
      <c r="E124" s="186" t="s">
        <v>8716</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4914</v>
      </c>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6.5" customHeight="1">
      <c r="A126" s="39"/>
      <c r="B126" s="40"/>
      <c r="C126" s="41"/>
      <c r="D126" s="41"/>
      <c r="E126" s="77" t="str">
        <f>E11</f>
        <v xml:space="preserve">D.1.4.2 - Plynová zařízení </v>
      </c>
      <c r="F126" s="41"/>
      <c r="G126" s="41"/>
      <c r="H126" s="41"/>
      <c r="I126" s="41"/>
      <c r="J126" s="41"/>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2" customHeight="1">
      <c r="A128" s="39"/>
      <c r="B128" s="40"/>
      <c r="C128" s="33" t="s">
        <v>20</v>
      </c>
      <c r="D128" s="41"/>
      <c r="E128" s="41"/>
      <c r="F128" s="28" t="str">
        <f>F14</f>
        <v>Berkova ul. č.p. 100</v>
      </c>
      <c r="G128" s="41"/>
      <c r="H128" s="41"/>
      <c r="I128" s="33" t="s">
        <v>22</v>
      </c>
      <c r="J128" s="80" t="str">
        <f>IF(J14="","",J14)</f>
        <v>5. 12. 2022</v>
      </c>
      <c r="K128" s="41"/>
      <c r="L128" s="64"/>
      <c r="S128" s="39"/>
      <c r="T128" s="39"/>
      <c r="U128" s="39"/>
      <c r="V128" s="39"/>
      <c r="W128" s="39"/>
      <c r="X128" s="39"/>
      <c r="Y128" s="39"/>
      <c r="Z128" s="39"/>
      <c r="AA128" s="39"/>
      <c r="AB128" s="39"/>
      <c r="AC128" s="39"/>
      <c r="AD128" s="39"/>
      <c r="AE128" s="39"/>
    </row>
    <row r="129" s="2" customFormat="1" ht="6.96"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2" customFormat="1" ht="25.65" customHeight="1">
      <c r="A130" s="39"/>
      <c r="B130" s="40"/>
      <c r="C130" s="33" t="s">
        <v>24</v>
      </c>
      <c r="D130" s="41"/>
      <c r="E130" s="41"/>
      <c r="F130" s="28" t="str">
        <f>E17</f>
        <v>Město Česká Lípa</v>
      </c>
      <c r="G130" s="41"/>
      <c r="H130" s="41"/>
      <c r="I130" s="33" t="s">
        <v>30</v>
      </c>
      <c r="J130" s="37" t="str">
        <f>E23</f>
        <v>DigiTry Art Technologies s.r.o.</v>
      </c>
      <c r="K130" s="41"/>
      <c r="L130" s="64"/>
      <c r="S130" s="39"/>
      <c r="T130" s="39"/>
      <c r="U130" s="39"/>
      <c r="V130" s="39"/>
      <c r="W130" s="39"/>
      <c r="X130" s="39"/>
      <c r="Y130" s="39"/>
      <c r="Z130" s="39"/>
      <c r="AA130" s="39"/>
      <c r="AB130" s="39"/>
      <c r="AC130" s="39"/>
      <c r="AD130" s="39"/>
      <c r="AE130" s="39"/>
    </row>
    <row r="131" s="2" customFormat="1" ht="15.15" customHeight="1">
      <c r="A131" s="39"/>
      <c r="B131" s="40"/>
      <c r="C131" s="33" t="s">
        <v>28</v>
      </c>
      <c r="D131" s="41"/>
      <c r="E131" s="41"/>
      <c r="F131" s="28" t="str">
        <f>IF(E20="","",E20)</f>
        <v>Vyplň údaj</v>
      </c>
      <c r="G131" s="41"/>
      <c r="H131" s="41"/>
      <c r="I131" s="33" t="s">
        <v>33</v>
      </c>
      <c r="J131" s="37" t="str">
        <f>E26</f>
        <v>Beránek</v>
      </c>
      <c r="K131" s="41"/>
      <c r="L131" s="64"/>
      <c r="S131" s="39"/>
      <c r="T131" s="39"/>
      <c r="U131" s="39"/>
      <c r="V131" s="39"/>
      <c r="W131" s="39"/>
      <c r="X131" s="39"/>
      <c r="Y131" s="39"/>
      <c r="Z131" s="39"/>
      <c r="AA131" s="39"/>
      <c r="AB131" s="39"/>
      <c r="AC131" s="39"/>
      <c r="AD131" s="39"/>
      <c r="AE131" s="39"/>
    </row>
    <row r="132" s="2" customFormat="1" ht="10.32" customHeight="1">
      <c r="A132" s="39"/>
      <c r="B132" s="40"/>
      <c r="C132" s="41"/>
      <c r="D132" s="41"/>
      <c r="E132" s="41"/>
      <c r="F132" s="41"/>
      <c r="G132" s="41"/>
      <c r="H132" s="41"/>
      <c r="I132" s="41"/>
      <c r="J132" s="41"/>
      <c r="K132" s="41"/>
      <c r="L132" s="64"/>
      <c r="S132" s="39"/>
      <c r="T132" s="39"/>
      <c r="U132" s="39"/>
      <c r="V132" s="39"/>
      <c r="W132" s="39"/>
      <c r="X132" s="39"/>
      <c r="Y132" s="39"/>
      <c r="Z132" s="39"/>
      <c r="AA132" s="39"/>
      <c r="AB132" s="39"/>
      <c r="AC132" s="39"/>
      <c r="AD132" s="39"/>
      <c r="AE132" s="39"/>
    </row>
    <row r="133" s="11" customFormat="1" ht="29.28" customHeight="1">
      <c r="A133" s="202"/>
      <c r="B133" s="203"/>
      <c r="C133" s="204" t="s">
        <v>336</v>
      </c>
      <c r="D133" s="205" t="s">
        <v>61</v>
      </c>
      <c r="E133" s="205" t="s">
        <v>57</v>
      </c>
      <c r="F133" s="205" t="s">
        <v>58</v>
      </c>
      <c r="G133" s="205" t="s">
        <v>337</v>
      </c>
      <c r="H133" s="205" t="s">
        <v>338</v>
      </c>
      <c r="I133" s="205" t="s">
        <v>339</v>
      </c>
      <c r="J133" s="205" t="s">
        <v>315</v>
      </c>
      <c r="K133" s="206" t="s">
        <v>340</v>
      </c>
      <c r="L133" s="207"/>
      <c r="M133" s="101" t="s">
        <v>1</v>
      </c>
      <c r="N133" s="102" t="s">
        <v>40</v>
      </c>
      <c r="O133" s="102" t="s">
        <v>341</v>
      </c>
      <c r="P133" s="102" t="s">
        <v>342</v>
      </c>
      <c r="Q133" s="102" t="s">
        <v>343</v>
      </c>
      <c r="R133" s="102" t="s">
        <v>344</v>
      </c>
      <c r="S133" s="102" t="s">
        <v>345</v>
      </c>
      <c r="T133" s="103" t="s">
        <v>346</v>
      </c>
      <c r="U133" s="202"/>
      <c r="V133" s="202"/>
      <c r="W133" s="202"/>
      <c r="X133" s="202"/>
      <c r="Y133" s="202"/>
      <c r="Z133" s="202"/>
      <c r="AA133" s="202"/>
      <c r="AB133" s="202"/>
      <c r="AC133" s="202"/>
      <c r="AD133" s="202"/>
      <c r="AE133" s="202"/>
    </row>
    <row r="134" s="2" customFormat="1" ht="22.8" customHeight="1">
      <c r="A134" s="39"/>
      <c r="B134" s="40"/>
      <c r="C134" s="108" t="s">
        <v>347</v>
      </c>
      <c r="D134" s="41"/>
      <c r="E134" s="41"/>
      <c r="F134" s="41"/>
      <c r="G134" s="41"/>
      <c r="H134" s="41"/>
      <c r="I134" s="41"/>
      <c r="J134" s="208">
        <f>BK134</f>
        <v>0</v>
      </c>
      <c r="K134" s="41"/>
      <c r="L134" s="45"/>
      <c r="M134" s="104"/>
      <c r="N134" s="209"/>
      <c r="O134" s="105"/>
      <c r="P134" s="210">
        <f>P135+P176+P292+P303</f>
        <v>0</v>
      </c>
      <c r="Q134" s="105"/>
      <c r="R134" s="210">
        <f>R135+R176+R292+R303</f>
        <v>0</v>
      </c>
      <c r="S134" s="105"/>
      <c r="T134" s="211">
        <f>T135+T176+T292+T303</f>
        <v>0</v>
      </c>
      <c r="U134" s="39"/>
      <c r="V134" s="39"/>
      <c r="W134" s="39"/>
      <c r="X134" s="39"/>
      <c r="Y134" s="39"/>
      <c r="Z134" s="39"/>
      <c r="AA134" s="39"/>
      <c r="AB134" s="39"/>
      <c r="AC134" s="39"/>
      <c r="AD134" s="39"/>
      <c r="AE134" s="39"/>
      <c r="AT134" s="18" t="s">
        <v>75</v>
      </c>
      <c r="AU134" s="18" t="s">
        <v>317</v>
      </c>
      <c r="BK134" s="212">
        <f>BK135+BK176+BK292+BK303</f>
        <v>0</v>
      </c>
    </row>
    <row r="135" s="12" customFormat="1" ht="25.92" customHeight="1">
      <c r="A135" s="12"/>
      <c r="B135" s="213"/>
      <c r="C135" s="214"/>
      <c r="D135" s="215" t="s">
        <v>75</v>
      </c>
      <c r="E135" s="216" t="s">
        <v>348</v>
      </c>
      <c r="F135" s="216" t="s">
        <v>349</v>
      </c>
      <c r="G135" s="214"/>
      <c r="H135" s="214"/>
      <c r="I135" s="217"/>
      <c r="J135" s="218">
        <f>BK135</f>
        <v>0</v>
      </c>
      <c r="K135" s="214"/>
      <c r="L135" s="219"/>
      <c r="M135" s="220"/>
      <c r="N135" s="221"/>
      <c r="O135" s="221"/>
      <c r="P135" s="222">
        <f>P136+P160+P171</f>
        <v>0</v>
      </c>
      <c r="Q135" s="221"/>
      <c r="R135" s="222">
        <f>R136+R160+R171</f>
        <v>0</v>
      </c>
      <c r="S135" s="221"/>
      <c r="T135" s="223">
        <f>T136+T160+T171</f>
        <v>0</v>
      </c>
      <c r="U135" s="12"/>
      <c r="V135" s="12"/>
      <c r="W135" s="12"/>
      <c r="X135" s="12"/>
      <c r="Y135" s="12"/>
      <c r="Z135" s="12"/>
      <c r="AA135" s="12"/>
      <c r="AB135" s="12"/>
      <c r="AC135" s="12"/>
      <c r="AD135" s="12"/>
      <c r="AE135" s="12"/>
      <c r="AR135" s="224" t="s">
        <v>84</v>
      </c>
      <c r="AT135" s="225" t="s">
        <v>75</v>
      </c>
      <c r="AU135" s="225" t="s">
        <v>76</v>
      </c>
      <c r="AY135" s="224" t="s">
        <v>350</v>
      </c>
      <c r="BK135" s="226">
        <f>BK136+BK160+BK171</f>
        <v>0</v>
      </c>
    </row>
    <row r="136" s="12" customFormat="1" ht="22.8" customHeight="1">
      <c r="A136" s="12"/>
      <c r="B136" s="213"/>
      <c r="C136" s="214"/>
      <c r="D136" s="215" t="s">
        <v>75</v>
      </c>
      <c r="E136" s="227" t="s">
        <v>474</v>
      </c>
      <c r="F136" s="227" t="s">
        <v>501</v>
      </c>
      <c r="G136" s="214"/>
      <c r="H136" s="214"/>
      <c r="I136" s="217"/>
      <c r="J136" s="228">
        <f>BK136</f>
        <v>0</v>
      </c>
      <c r="K136" s="214"/>
      <c r="L136" s="219"/>
      <c r="M136" s="220"/>
      <c r="N136" s="221"/>
      <c r="O136" s="221"/>
      <c r="P136" s="222">
        <f>SUM(P137:P159)</f>
        <v>0</v>
      </c>
      <c r="Q136" s="221"/>
      <c r="R136" s="222">
        <f>SUM(R137:R159)</f>
        <v>0</v>
      </c>
      <c r="S136" s="221"/>
      <c r="T136" s="223">
        <f>SUM(T137:T159)</f>
        <v>0</v>
      </c>
      <c r="U136" s="12"/>
      <c r="V136" s="12"/>
      <c r="W136" s="12"/>
      <c r="X136" s="12"/>
      <c r="Y136" s="12"/>
      <c r="Z136" s="12"/>
      <c r="AA136" s="12"/>
      <c r="AB136" s="12"/>
      <c r="AC136" s="12"/>
      <c r="AD136" s="12"/>
      <c r="AE136" s="12"/>
      <c r="AR136" s="224" t="s">
        <v>84</v>
      </c>
      <c r="AT136" s="225" t="s">
        <v>75</v>
      </c>
      <c r="AU136" s="225" t="s">
        <v>84</v>
      </c>
      <c r="AY136" s="224" t="s">
        <v>350</v>
      </c>
      <c r="BK136" s="226">
        <f>SUM(BK137:BK159)</f>
        <v>0</v>
      </c>
    </row>
    <row r="137" s="2" customFormat="1" ht="49.05" customHeight="1">
      <c r="A137" s="39"/>
      <c r="B137" s="40"/>
      <c r="C137" s="229" t="s">
        <v>84</v>
      </c>
      <c r="D137" s="229" t="s">
        <v>352</v>
      </c>
      <c r="E137" s="230" t="s">
        <v>9389</v>
      </c>
      <c r="F137" s="231" t="s">
        <v>9390</v>
      </c>
      <c r="G137" s="232" t="s">
        <v>497</v>
      </c>
      <c r="H137" s="233">
        <v>1</v>
      </c>
      <c r="I137" s="234"/>
      <c r="J137" s="235">
        <f>ROUND(I137*H137,2)</f>
        <v>0</v>
      </c>
      <c r="K137" s="231" t="s">
        <v>385</v>
      </c>
      <c r="L137" s="45"/>
      <c r="M137" s="236" t="s">
        <v>1</v>
      </c>
      <c r="N137" s="237" t="s">
        <v>41</v>
      </c>
      <c r="O137" s="92"/>
      <c r="P137" s="238">
        <f>O137*H137</f>
        <v>0</v>
      </c>
      <c r="Q137" s="238">
        <v>0</v>
      </c>
      <c r="R137" s="238">
        <f>Q137*H137</f>
        <v>0</v>
      </c>
      <c r="S137" s="238">
        <v>0</v>
      </c>
      <c r="T137" s="239">
        <f>S137*H137</f>
        <v>0</v>
      </c>
      <c r="U137" s="39"/>
      <c r="V137" s="39"/>
      <c r="W137" s="39"/>
      <c r="X137" s="39"/>
      <c r="Y137" s="39"/>
      <c r="Z137" s="39"/>
      <c r="AA137" s="39"/>
      <c r="AB137" s="39"/>
      <c r="AC137" s="39"/>
      <c r="AD137" s="39"/>
      <c r="AE137" s="39"/>
      <c r="AR137" s="240" t="s">
        <v>357</v>
      </c>
      <c r="AT137" s="240" t="s">
        <v>352</v>
      </c>
      <c r="AU137" s="240" t="s">
        <v>86</v>
      </c>
      <c r="AY137" s="18" t="s">
        <v>350</v>
      </c>
      <c r="BE137" s="241">
        <f>IF(N137="základní",J137,0)</f>
        <v>0</v>
      </c>
      <c r="BF137" s="241">
        <f>IF(N137="snížená",J137,0)</f>
        <v>0</v>
      </c>
      <c r="BG137" s="241">
        <f>IF(N137="zákl. přenesená",J137,0)</f>
        <v>0</v>
      </c>
      <c r="BH137" s="241">
        <f>IF(N137="sníž. přenesená",J137,0)</f>
        <v>0</v>
      </c>
      <c r="BI137" s="241">
        <f>IF(N137="nulová",J137,0)</f>
        <v>0</v>
      </c>
      <c r="BJ137" s="18" t="s">
        <v>84</v>
      </c>
      <c r="BK137" s="241">
        <f>ROUND(I137*H137,2)</f>
        <v>0</v>
      </c>
      <c r="BL137" s="18" t="s">
        <v>357</v>
      </c>
      <c r="BM137" s="240" t="s">
        <v>86</v>
      </c>
    </row>
    <row r="138" s="2" customFormat="1">
      <c r="A138" s="39"/>
      <c r="B138" s="40"/>
      <c r="C138" s="41"/>
      <c r="D138" s="242" t="s">
        <v>359</v>
      </c>
      <c r="E138" s="41"/>
      <c r="F138" s="243" t="s">
        <v>9390</v>
      </c>
      <c r="G138" s="41"/>
      <c r="H138" s="41"/>
      <c r="I138" s="244"/>
      <c r="J138" s="41"/>
      <c r="K138" s="41"/>
      <c r="L138" s="45"/>
      <c r="M138" s="245"/>
      <c r="N138" s="246"/>
      <c r="O138" s="92"/>
      <c r="P138" s="92"/>
      <c r="Q138" s="92"/>
      <c r="R138" s="92"/>
      <c r="S138" s="92"/>
      <c r="T138" s="93"/>
      <c r="U138" s="39"/>
      <c r="V138" s="39"/>
      <c r="W138" s="39"/>
      <c r="X138" s="39"/>
      <c r="Y138" s="39"/>
      <c r="Z138" s="39"/>
      <c r="AA138" s="39"/>
      <c r="AB138" s="39"/>
      <c r="AC138" s="39"/>
      <c r="AD138" s="39"/>
      <c r="AE138" s="39"/>
      <c r="AT138" s="18" t="s">
        <v>359</v>
      </c>
      <c r="AU138" s="18" t="s">
        <v>86</v>
      </c>
    </row>
    <row r="139" s="13" customFormat="1">
      <c r="A139" s="13"/>
      <c r="B139" s="247"/>
      <c r="C139" s="248"/>
      <c r="D139" s="242" t="s">
        <v>361</v>
      </c>
      <c r="E139" s="249" t="s">
        <v>1</v>
      </c>
      <c r="F139" s="250" t="s">
        <v>84</v>
      </c>
      <c r="G139" s="248"/>
      <c r="H139" s="251">
        <v>1</v>
      </c>
      <c r="I139" s="252"/>
      <c r="J139" s="248"/>
      <c r="K139" s="248"/>
      <c r="L139" s="253"/>
      <c r="M139" s="254"/>
      <c r="N139" s="255"/>
      <c r="O139" s="255"/>
      <c r="P139" s="255"/>
      <c r="Q139" s="255"/>
      <c r="R139" s="255"/>
      <c r="S139" s="255"/>
      <c r="T139" s="256"/>
      <c r="U139" s="13"/>
      <c r="V139" s="13"/>
      <c r="W139" s="13"/>
      <c r="X139" s="13"/>
      <c r="Y139" s="13"/>
      <c r="Z139" s="13"/>
      <c r="AA139" s="13"/>
      <c r="AB139" s="13"/>
      <c r="AC139" s="13"/>
      <c r="AD139" s="13"/>
      <c r="AE139" s="13"/>
      <c r="AT139" s="257" t="s">
        <v>361</v>
      </c>
      <c r="AU139" s="257" t="s">
        <v>86</v>
      </c>
      <c r="AV139" s="13" t="s">
        <v>86</v>
      </c>
      <c r="AW139" s="13" t="s">
        <v>32</v>
      </c>
      <c r="AX139" s="13" t="s">
        <v>76</v>
      </c>
      <c r="AY139" s="257" t="s">
        <v>350</v>
      </c>
    </row>
    <row r="140" s="14" customFormat="1">
      <c r="A140" s="14"/>
      <c r="B140" s="258"/>
      <c r="C140" s="259"/>
      <c r="D140" s="242" t="s">
        <v>361</v>
      </c>
      <c r="E140" s="260" t="s">
        <v>1</v>
      </c>
      <c r="F140" s="261" t="s">
        <v>364</v>
      </c>
      <c r="G140" s="259"/>
      <c r="H140" s="262">
        <v>1</v>
      </c>
      <c r="I140" s="263"/>
      <c r="J140" s="259"/>
      <c r="K140" s="259"/>
      <c r="L140" s="264"/>
      <c r="M140" s="265"/>
      <c r="N140" s="266"/>
      <c r="O140" s="266"/>
      <c r="P140" s="266"/>
      <c r="Q140" s="266"/>
      <c r="R140" s="266"/>
      <c r="S140" s="266"/>
      <c r="T140" s="267"/>
      <c r="U140" s="14"/>
      <c r="V140" s="14"/>
      <c r="W140" s="14"/>
      <c r="X140" s="14"/>
      <c r="Y140" s="14"/>
      <c r="Z140" s="14"/>
      <c r="AA140" s="14"/>
      <c r="AB140" s="14"/>
      <c r="AC140" s="14"/>
      <c r="AD140" s="14"/>
      <c r="AE140" s="14"/>
      <c r="AT140" s="268" t="s">
        <v>361</v>
      </c>
      <c r="AU140" s="268" t="s">
        <v>86</v>
      </c>
      <c r="AV140" s="14" t="s">
        <v>357</v>
      </c>
      <c r="AW140" s="14" t="s">
        <v>32</v>
      </c>
      <c r="AX140" s="14" t="s">
        <v>84</v>
      </c>
      <c r="AY140" s="268" t="s">
        <v>350</v>
      </c>
    </row>
    <row r="141" s="2" customFormat="1" ht="49.05" customHeight="1">
      <c r="A141" s="39"/>
      <c r="B141" s="40"/>
      <c r="C141" s="229" t="s">
        <v>86</v>
      </c>
      <c r="D141" s="229" t="s">
        <v>352</v>
      </c>
      <c r="E141" s="230" t="s">
        <v>9391</v>
      </c>
      <c r="F141" s="231" t="s">
        <v>9392</v>
      </c>
      <c r="G141" s="232" t="s">
        <v>497</v>
      </c>
      <c r="H141" s="233">
        <v>2</v>
      </c>
      <c r="I141" s="234"/>
      <c r="J141" s="235">
        <f>ROUND(I141*H141,2)</f>
        <v>0</v>
      </c>
      <c r="K141" s="231" t="s">
        <v>385</v>
      </c>
      <c r="L141" s="45"/>
      <c r="M141" s="236" t="s">
        <v>1</v>
      </c>
      <c r="N141" s="237" t="s">
        <v>41</v>
      </c>
      <c r="O141" s="92"/>
      <c r="P141" s="238">
        <f>O141*H141</f>
        <v>0</v>
      </c>
      <c r="Q141" s="238">
        <v>0</v>
      </c>
      <c r="R141" s="238">
        <f>Q141*H141</f>
        <v>0</v>
      </c>
      <c r="S141" s="238">
        <v>0</v>
      </c>
      <c r="T141" s="239">
        <f>S141*H141</f>
        <v>0</v>
      </c>
      <c r="U141" s="39"/>
      <c r="V141" s="39"/>
      <c r="W141" s="39"/>
      <c r="X141" s="39"/>
      <c r="Y141" s="39"/>
      <c r="Z141" s="39"/>
      <c r="AA141" s="39"/>
      <c r="AB141" s="39"/>
      <c r="AC141" s="39"/>
      <c r="AD141" s="39"/>
      <c r="AE141" s="39"/>
      <c r="AR141" s="240" t="s">
        <v>357</v>
      </c>
      <c r="AT141" s="240" t="s">
        <v>352</v>
      </c>
      <c r="AU141" s="240" t="s">
        <v>86</v>
      </c>
      <c r="AY141" s="18" t="s">
        <v>350</v>
      </c>
      <c r="BE141" s="241">
        <f>IF(N141="základní",J141,0)</f>
        <v>0</v>
      </c>
      <c r="BF141" s="241">
        <f>IF(N141="snížená",J141,0)</f>
        <v>0</v>
      </c>
      <c r="BG141" s="241">
        <f>IF(N141="zákl. přenesená",J141,0)</f>
        <v>0</v>
      </c>
      <c r="BH141" s="241">
        <f>IF(N141="sníž. přenesená",J141,0)</f>
        <v>0</v>
      </c>
      <c r="BI141" s="241">
        <f>IF(N141="nulová",J141,0)</f>
        <v>0</v>
      </c>
      <c r="BJ141" s="18" t="s">
        <v>84</v>
      </c>
      <c r="BK141" s="241">
        <f>ROUND(I141*H141,2)</f>
        <v>0</v>
      </c>
      <c r="BL141" s="18" t="s">
        <v>357</v>
      </c>
      <c r="BM141" s="240" t="s">
        <v>357</v>
      </c>
    </row>
    <row r="142" s="2" customFormat="1">
      <c r="A142" s="39"/>
      <c r="B142" s="40"/>
      <c r="C142" s="41"/>
      <c r="D142" s="242" t="s">
        <v>359</v>
      </c>
      <c r="E142" s="41"/>
      <c r="F142" s="243" t="s">
        <v>9392</v>
      </c>
      <c r="G142" s="41"/>
      <c r="H142" s="41"/>
      <c r="I142" s="244"/>
      <c r="J142" s="41"/>
      <c r="K142" s="41"/>
      <c r="L142" s="45"/>
      <c r="M142" s="245"/>
      <c r="N142" s="246"/>
      <c r="O142" s="92"/>
      <c r="P142" s="92"/>
      <c r="Q142" s="92"/>
      <c r="R142" s="92"/>
      <c r="S142" s="92"/>
      <c r="T142" s="93"/>
      <c r="U142" s="39"/>
      <c r="V142" s="39"/>
      <c r="W142" s="39"/>
      <c r="X142" s="39"/>
      <c r="Y142" s="39"/>
      <c r="Z142" s="39"/>
      <c r="AA142" s="39"/>
      <c r="AB142" s="39"/>
      <c r="AC142" s="39"/>
      <c r="AD142" s="39"/>
      <c r="AE142" s="39"/>
      <c r="AT142" s="18" t="s">
        <v>359</v>
      </c>
      <c r="AU142" s="18" t="s">
        <v>86</v>
      </c>
    </row>
    <row r="143" s="13" customFormat="1">
      <c r="A143" s="13"/>
      <c r="B143" s="247"/>
      <c r="C143" s="248"/>
      <c r="D143" s="242" t="s">
        <v>361</v>
      </c>
      <c r="E143" s="249" t="s">
        <v>1</v>
      </c>
      <c r="F143" s="250" t="s">
        <v>86</v>
      </c>
      <c r="G143" s="248"/>
      <c r="H143" s="251">
        <v>2</v>
      </c>
      <c r="I143" s="252"/>
      <c r="J143" s="248"/>
      <c r="K143" s="248"/>
      <c r="L143" s="253"/>
      <c r="M143" s="254"/>
      <c r="N143" s="255"/>
      <c r="O143" s="255"/>
      <c r="P143" s="255"/>
      <c r="Q143" s="255"/>
      <c r="R143" s="255"/>
      <c r="S143" s="255"/>
      <c r="T143" s="256"/>
      <c r="U143" s="13"/>
      <c r="V143" s="13"/>
      <c r="W143" s="13"/>
      <c r="X143" s="13"/>
      <c r="Y143" s="13"/>
      <c r="Z143" s="13"/>
      <c r="AA143" s="13"/>
      <c r="AB143" s="13"/>
      <c r="AC143" s="13"/>
      <c r="AD143" s="13"/>
      <c r="AE143" s="13"/>
      <c r="AT143" s="257" t="s">
        <v>361</v>
      </c>
      <c r="AU143" s="257" t="s">
        <v>86</v>
      </c>
      <c r="AV143" s="13" t="s">
        <v>86</v>
      </c>
      <c r="AW143" s="13" t="s">
        <v>32</v>
      </c>
      <c r="AX143" s="13" t="s">
        <v>76</v>
      </c>
      <c r="AY143" s="257" t="s">
        <v>350</v>
      </c>
    </row>
    <row r="144" s="14" customFormat="1">
      <c r="A144" s="14"/>
      <c r="B144" s="258"/>
      <c r="C144" s="259"/>
      <c r="D144" s="242" t="s">
        <v>361</v>
      </c>
      <c r="E144" s="260" t="s">
        <v>1</v>
      </c>
      <c r="F144" s="261" t="s">
        <v>364</v>
      </c>
      <c r="G144" s="259"/>
      <c r="H144" s="262">
        <v>2</v>
      </c>
      <c r="I144" s="263"/>
      <c r="J144" s="259"/>
      <c r="K144" s="259"/>
      <c r="L144" s="264"/>
      <c r="M144" s="265"/>
      <c r="N144" s="266"/>
      <c r="O144" s="266"/>
      <c r="P144" s="266"/>
      <c r="Q144" s="266"/>
      <c r="R144" s="266"/>
      <c r="S144" s="266"/>
      <c r="T144" s="267"/>
      <c r="U144" s="14"/>
      <c r="V144" s="14"/>
      <c r="W144" s="14"/>
      <c r="X144" s="14"/>
      <c r="Y144" s="14"/>
      <c r="Z144" s="14"/>
      <c r="AA144" s="14"/>
      <c r="AB144" s="14"/>
      <c r="AC144" s="14"/>
      <c r="AD144" s="14"/>
      <c r="AE144" s="14"/>
      <c r="AT144" s="268" t="s">
        <v>361</v>
      </c>
      <c r="AU144" s="268" t="s">
        <v>86</v>
      </c>
      <c r="AV144" s="14" t="s">
        <v>357</v>
      </c>
      <c r="AW144" s="14" t="s">
        <v>32</v>
      </c>
      <c r="AX144" s="14" t="s">
        <v>84</v>
      </c>
      <c r="AY144" s="268" t="s">
        <v>350</v>
      </c>
    </row>
    <row r="145" s="2" customFormat="1" ht="49.05" customHeight="1">
      <c r="A145" s="39"/>
      <c r="B145" s="40"/>
      <c r="C145" s="229" t="s">
        <v>371</v>
      </c>
      <c r="D145" s="229" t="s">
        <v>352</v>
      </c>
      <c r="E145" s="230" t="s">
        <v>9393</v>
      </c>
      <c r="F145" s="231" t="s">
        <v>9394</v>
      </c>
      <c r="G145" s="232" t="s">
        <v>497</v>
      </c>
      <c r="H145" s="233">
        <v>1</v>
      </c>
      <c r="I145" s="234"/>
      <c r="J145" s="235">
        <f>ROUND(I145*H145,2)</f>
        <v>0</v>
      </c>
      <c r="K145" s="231" t="s">
        <v>385</v>
      </c>
      <c r="L145" s="45"/>
      <c r="M145" s="236" t="s">
        <v>1</v>
      </c>
      <c r="N145" s="237" t="s">
        <v>41</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357</v>
      </c>
      <c r="AT145" s="240" t="s">
        <v>352</v>
      </c>
      <c r="AU145" s="240" t="s">
        <v>86</v>
      </c>
      <c r="AY145" s="18" t="s">
        <v>350</v>
      </c>
      <c r="BE145" s="241">
        <f>IF(N145="základní",J145,0)</f>
        <v>0</v>
      </c>
      <c r="BF145" s="241">
        <f>IF(N145="snížená",J145,0)</f>
        <v>0</v>
      </c>
      <c r="BG145" s="241">
        <f>IF(N145="zákl. přenesená",J145,0)</f>
        <v>0</v>
      </c>
      <c r="BH145" s="241">
        <f>IF(N145="sníž. přenesená",J145,0)</f>
        <v>0</v>
      </c>
      <c r="BI145" s="241">
        <f>IF(N145="nulová",J145,0)</f>
        <v>0</v>
      </c>
      <c r="BJ145" s="18" t="s">
        <v>84</v>
      </c>
      <c r="BK145" s="241">
        <f>ROUND(I145*H145,2)</f>
        <v>0</v>
      </c>
      <c r="BL145" s="18" t="s">
        <v>357</v>
      </c>
      <c r="BM145" s="240" t="s">
        <v>456</v>
      </c>
    </row>
    <row r="146" s="2" customFormat="1">
      <c r="A146" s="39"/>
      <c r="B146" s="40"/>
      <c r="C146" s="41"/>
      <c r="D146" s="242" t="s">
        <v>359</v>
      </c>
      <c r="E146" s="41"/>
      <c r="F146" s="243" t="s">
        <v>9394</v>
      </c>
      <c r="G146" s="41"/>
      <c r="H146" s="41"/>
      <c r="I146" s="244"/>
      <c r="J146" s="41"/>
      <c r="K146" s="41"/>
      <c r="L146" s="45"/>
      <c r="M146" s="245"/>
      <c r="N146" s="246"/>
      <c r="O146" s="92"/>
      <c r="P146" s="92"/>
      <c r="Q146" s="92"/>
      <c r="R146" s="92"/>
      <c r="S146" s="92"/>
      <c r="T146" s="93"/>
      <c r="U146" s="39"/>
      <c r="V146" s="39"/>
      <c r="W146" s="39"/>
      <c r="X146" s="39"/>
      <c r="Y146" s="39"/>
      <c r="Z146" s="39"/>
      <c r="AA146" s="39"/>
      <c r="AB146" s="39"/>
      <c r="AC146" s="39"/>
      <c r="AD146" s="39"/>
      <c r="AE146" s="39"/>
      <c r="AT146" s="18" t="s">
        <v>359</v>
      </c>
      <c r="AU146" s="18" t="s">
        <v>86</v>
      </c>
    </row>
    <row r="147" s="2" customFormat="1" ht="37.8" customHeight="1">
      <c r="A147" s="39"/>
      <c r="B147" s="40"/>
      <c r="C147" s="229" t="s">
        <v>357</v>
      </c>
      <c r="D147" s="229" t="s">
        <v>352</v>
      </c>
      <c r="E147" s="230" t="s">
        <v>8794</v>
      </c>
      <c r="F147" s="231" t="s">
        <v>8795</v>
      </c>
      <c r="G147" s="232" t="s">
        <v>355</v>
      </c>
      <c r="H147" s="233">
        <v>75</v>
      </c>
      <c r="I147" s="234"/>
      <c r="J147" s="235">
        <f>ROUND(I147*H147,2)</f>
        <v>0</v>
      </c>
      <c r="K147" s="231" t="s">
        <v>385</v>
      </c>
      <c r="L147" s="45"/>
      <c r="M147" s="236" t="s">
        <v>1</v>
      </c>
      <c r="N147" s="237" t="s">
        <v>41</v>
      </c>
      <c r="O147" s="92"/>
      <c r="P147" s="238">
        <f>O147*H147</f>
        <v>0</v>
      </c>
      <c r="Q147" s="238">
        <v>0</v>
      </c>
      <c r="R147" s="238">
        <f>Q147*H147</f>
        <v>0</v>
      </c>
      <c r="S147" s="238">
        <v>0</v>
      </c>
      <c r="T147" s="239">
        <f>S147*H147</f>
        <v>0</v>
      </c>
      <c r="U147" s="39"/>
      <c r="V147" s="39"/>
      <c r="W147" s="39"/>
      <c r="X147" s="39"/>
      <c r="Y147" s="39"/>
      <c r="Z147" s="39"/>
      <c r="AA147" s="39"/>
      <c r="AB147" s="39"/>
      <c r="AC147" s="39"/>
      <c r="AD147" s="39"/>
      <c r="AE147" s="39"/>
      <c r="AR147" s="240" t="s">
        <v>357</v>
      </c>
      <c r="AT147" s="240" t="s">
        <v>352</v>
      </c>
      <c r="AU147" s="240" t="s">
        <v>86</v>
      </c>
      <c r="AY147" s="18" t="s">
        <v>350</v>
      </c>
      <c r="BE147" s="241">
        <f>IF(N147="základní",J147,0)</f>
        <v>0</v>
      </c>
      <c r="BF147" s="241">
        <f>IF(N147="snížená",J147,0)</f>
        <v>0</v>
      </c>
      <c r="BG147" s="241">
        <f>IF(N147="zákl. přenesená",J147,0)</f>
        <v>0</v>
      </c>
      <c r="BH147" s="241">
        <f>IF(N147="sníž. přenesená",J147,0)</f>
        <v>0</v>
      </c>
      <c r="BI147" s="241">
        <f>IF(N147="nulová",J147,0)</f>
        <v>0</v>
      </c>
      <c r="BJ147" s="18" t="s">
        <v>84</v>
      </c>
      <c r="BK147" s="241">
        <f>ROUND(I147*H147,2)</f>
        <v>0</v>
      </c>
      <c r="BL147" s="18" t="s">
        <v>357</v>
      </c>
      <c r="BM147" s="240" t="s">
        <v>468</v>
      </c>
    </row>
    <row r="148" s="2" customFormat="1">
      <c r="A148" s="39"/>
      <c r="B148" s="40"/>
      <c r="C148" s="41"/>
      <c r="D148" s="242" t="s">
        <v>359</v>
      </c>
      <c r="E148" s="41"/>
      <c r="F148" s="243" t="s">
        <v>8795</v>
      </c>
      <c r="G148" s="41"/>
      <c r="H148" s="41"/>
      <c r="I148" s="244"/>
      <c r="J148" s="41"/>
      <c r="K148" s="41"/>
      <c r="L148" s="45"/>
      <c r="M148" s="245"/>
      <c r="N148" s="246"/>
      <c r="O148" s="92"/>
      <c r="P148" s="92"/>
      <c r="Q148" s="92"/>
      <c r="R148" s="92"/>
      <c r="S148" s="92"/>
      <c r="T148" s="93"/>
      <c r="U148" s="39"/>
      <c r="V148" s="39"/>
      <c r="W148" s="39"/>
      <c r="X148" s="39"/>
      <c r="Y148" s="39"/>
      <c r="Z148" s="39"/>
      <c r="AA148" s="39"/>
      <c r="AB148" s="39"/>
      <c r="AC148" s="39"/>
      <c r="AD148" s="39"/>
      <c r="AE148" s="39"/>
      <c r="AT148" s="18" t="s">
        <v>359</v>
      </c>
      <c r="AU148" s="18" t="s">
        <v>86</v>
      </c>
    </row>
    <row r="149" s="13" customFormat="1">
      <c r="A149" s="13"/>
      <c r="B149" s="247"/>
      <c r="C149" s="248"/>
      <c r="D149" s="242" t="s">
        <v>361</v>
      </c>
      <c r="E149" s="249" t="s">
        <v>1</v>
      </c>
      <c r="F149" s="250" t="s">
        <v>9395</v>
      </c>
      <c r="G149" s="248"/>
      <c r="H149" s="251">
        <v>75</v>
      </c>
      <c r="I149" s="252"/>
      <c r="J149" s="248"/>
      <c r="K149" s="248"/>
      <c r="L149" s="253"/>
      <c r="M149" s="254"/>
      <c r="N149" s="255"/>
      <c r="O149" s="255"/>
      <c r="P149" s="255"/>
      <c r="Q149" s="255"/>
      <c r="R149" s="255"/>
      <c r="S149" s="255"/>
      <c r="T149" s="256"/>
      <c r="U149" s="13"/>
      <c r="V149" s="13"/>
      <c r="W149" s="13"/>
      <c r="X149" s="13"/>
      <c r="Y149" s="13"/>
      <c r="Z149" s="13"/>
      <c r="AA149" s="13"/>
      <c r="AB149" s="13"/>
      <c r="AC149" s="13"/>
      <c r="AD149" s="13"/>
      <c r="AE149" s="13"/>
      <c r="AT149" s="257" t="s">
        <v>361</v>
      </c>
      <c r="AU149" s="257" t="s">
        <v>86</v>
      </c>
      <c r="AV149" s="13" t="s">
        <v>86</v>
      </c>
      <c r="AW149" s="13" t="s">
        <v>32</v>
      </c>
      <c r="AX149" s="13" t="s">
        <v>76</v>
      </c>
      <c r="AY149" s="257" t="s">
        <v>350</v>
      </c>
    </row>
    <row r="150" s="14" customFormat="1">
      <c r="A150" s="14"/>
      <c r="B150" s="258"/>
      <c r="C150" s="259"/>
      <c r="D150" s="242" t="s">
        <v>361</v>
      </c>
      <c r="E150" s="260" t="s">
        <v>1</v>
      </c>
      <c r="F150" s="261" t="s">
        <v>364</v>
      </c>
      <c r="G150" s="259"/>
      <c r="H150" s="262">
        <v>75</v>
      </c>
      <c r="I150" s="263"/>
      <c r="J150" s="259"/>
      <c r="K150" s="259"/>
      <c r="L150" s="264"/>
      <c r="M150" s="265"/>
      <c r="N150" s="266"/>
      <c r="O150" s="266"/>
      <c r="P150" s="266"/>
      <c r="Q150" s="266"/>
      <c r="R150" s="266"/>
      <c r="S150" s="266"/>
      <c r="T150" s="267"/>
      <c r="U150" s="14"/>
      <c r="V150" s="14"/>
      <c r="W150" s="14"/>
      <c r="X150" s="14"/>
      <c r="Y150" s="14"/>
      <c r="Z150" s="14"/>
      <c r="AA150" s="14"/>
      <c r="AB150" s="14"/>
      <c r="AC150" s="14"/>
      <c r="AD150" s="14"/>
      <c r="AE150" s="14"/>
      <c r="AT150" s="268" t="s">
        <v>361</v>
      </c>
      <c r="AU150" s="268" t="s">
        <v>86</v>
      </c>
      <c r="AV150" s="14" t="s">
        <v>357</v>
      </c>
      <c r="AW150" s="14" t="s">
        <v>32</v>
      </c>
      <c r="AX150" s="14" t="s">
        <v>84</v>
      </c>
      <c r="AY150" s="268" t="s">
        <v>350</v>
      </c>
    </row>
    <row r="151" s="2" customFormat="1" ht="44.25" customHeight="1">
      <c r="A151" s="39"/>
      <c r="B151" s="40"/>
      <c r="C151" s="229" t="s">
        <v>389</v>
      </c>
      <c r="D151" s="229" t="s">
        <v>352</v>
      </c>
      <c r="E151" s="230" t="s">
        <v>5623</v>
      </c>
      <c r="F151" s="231" t="s">
        <v>5626</v>
      </c>
      <c r="G151" s="232" t="s">
        <v>551</v>
      </c>
      <c r="H151" s="233">
        <v>2.2999999999999998</v>
      </c>
      <c r="I151" s="234"/>
      <c r="J151" s="235">
        <f>ROUND(I151*H151,2)</f>
        <v>0</v>
      </c>
      <c r="K151" s="231" t="s">
        <v>385</v>
      </c>
      <c r="L151" s="45"/>
      <c r="M151" s="236" t="s">
        <v>1</v>
      </c>
      <c r="N151" s="237" t="s">
        <v>41</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357</v>
      </c>
      <c r="AT151" s="240" t="s">
        <v>352</v>
      </c>
      <c r="AU151" s="240" t="s">
        <v>86</v>
      </c>
      <c r="AY151" s="18" t="s">
        <v>350</v>
      </c>
      <c r="BE151" s="241">
        <f>IF(N151="základní",J151,0)</f>
        <v>0</v>
      </c>
      <c r="BF151" s="241">
        <f>IF(N151="snížená",J151,0)</f>
        <v>0</v>
      </c>
      <c r="BG151" s="241">
        <f>IF(N151="zákl. přenesená",J151,0)</f>
        <v>0</v>
      </c>
      <c r="BH151" s="241">
        <f>IF(N151="sníž. přenesená",J151,0)</f>
        <v>0</v>
      </c>
      <c r="BI151" s="241">
        <f>IF(N151="nulová",J151,0)</f>
        <v>0</v>
      </c>
      <c r="BJ151" s="18" t="s">
        <v>84</v>
      </c>
      <c r="BK151" s="241">
        <f>ROUND(I151*H151,2)</f>
        <v>0</v>
      </c>
      <c r="BL151" s="18" t="s">
        <v>357</v>
      </c>
      <c r="BM151" s="240" t="s">
        <v>480</v>
      </c>
    </row>
    <row r="152" s="2" customFormat="1">
      <c r="A152" s="39"/>
      <c r="B152" s="40"/>
      <c r="C152" s="41"/>
      <c r="D152" s="242" t="s">
        <v>359</v>
      </c>
      <c r="E152" s="41"/>
      <c r="F152" s="243" t="s">
        <v>5626</v>
      </c>
      <c r="G152" s="41"/>
      <c r="H152" s="41"/>
      <c r="I152" s="244"/>
      <c r="J152" s="41"/>
      <c r="K152" s="41"/>
      <c r="L152" s="45"/>
      <c r="M152" s="245"/>
      <c r="N152" s="246"/>
      <c r="O152" s="92"/>
      <c r="P152" s="92"/>
      <c r="Q152" s="92"/>
      <c r="R152" s="92"/>
      <c r="S152" s="92"/>
      <c r="T152" s="93"/>
      <c r="U152" s="39"/>
      <c r="V152" s="39"/>
      <c r="W152" s="39"/>
      <c r="X152" s="39"/>
      <c r="Y152" s="39"/>
      <c r="Z152" s="39"/>
      <c r="AA152" s="39"/>
      <c r="AB152" s="39"/>
      <c r="AC152" s="39"/>
      <c r="AD152" s="39"/>
      <c r="AE152" s="39"/>
      <c r="AT152" s="18" t="s">
        <v>359</v>
      </c>
      <c r="AU152" s="18" t="s">
        <v>86</v>
      </c>
    </row>
    <row r="153" s="13" customFormat="1">
      <c r="A153" s="13"/>
      <c r="B153" s="247"/>
      <c r="C153" s="248"/>
      <c r="D153" s="242" t="s">
        <v>361</v>
      </c>
      <c r="E153" s="249" t="s">
        <v>1</v>
      </c>
      <c r="F153" s="250" t="s">
        <v>9396</v>
      </c>
      <c r="G153" s="248"/>
      <c r="H153" s="251">
        <v>2</v>
      </c>
      <c r="I153" s="252"/>
      <c r="J153" s="248"/>
      <c r="K153" s="248"/>
      <c r="L153" s="253"/>
      <c r="M153" s="254"/>
      <c r="N153" s="255"/>
      <c r="O153" s="255"/>
      <c r="P153" s="255"/>
      <c r="Q153" s="255"/>
      <c r="R153" s="255"/>
      <c r="S153" s="255"/>
      <c r="T153" s="256"/>
      <c r="U153" s="13"/>
      <c r="V153" s="13"/>
      <c r="W153" s="13"/>
      <c r="X153" s="13"/>
      <c r="Y153" s="13"/>
      <c r="Z153" s="13"/>
      <c r="AA153" s="13"/>
      <c r="AB153" s="13"/>
      <c r="AC153" s="13"/>
      <c r="AD153" s="13"/>
      <c r="AE153" s="13"/>
      <c r="AT153" s="257" t="s">
        <v>361</v>
      </c>
      <c r="AU153" s="257" t="s">
        <v>86</v>
      </c>
      <c r="AV153" s="13" t="s">
        <v>86</v>
      </c>
      <c r="AW153" s="13" t="s">
        <v>32</v>
      </c>
      <c r="AX153" s="13" t="s">
        <v>76</v>
      </c>
      <c r="AY153" s="257" t="s">
        <v>350</v>
      </c>
    </row>
    <row r="154" s="13" customFormat="1">
      <c r="A154" s="13"/>
      <c r="B154" s="247"/>
      <c r="C154" s="248"/>
      <c r="D154" s="242" t="s">
        <v>361</v>
      </c>
      <c r="E154" s="249" t="s">
        <v>1</v>
      </c>
      <c r="F154" s="250" t="s">
        <v>9397</v>
      </c>
      <c r="G154" s="248"/>
      <c r="H154" s="251">
        <v>0.29999999999999999</v>
      </c>
      <c r="I154" s="252"/>
      <c r="J154" s="248"/>
      <c r="K154" s="248"/>
      <c r="L154" s="253"/>
      <c r="M154" s="254"/>
      <c r="N154" s="255"/>
      <c r="O154" s="255"/>
      <c r="P154" s="255"/>
      <c r="Q154" s="255"/>
      <c r="R154" s="255"/>
      <c r="S154" s="255"/>
      <c r="T154" s="256"/>
      <c r="U154" s="13"/>
      <c r="V154" s="13"/>
      <c r="W154" s="13"/>
      <c r="X154" s="13"/>
      <c r="Y154" s="13"/>
      <c r="Z154" s="13"/>
      <c r="AA154" s="13"/>
      <c r="AB154" s="13"/>
      <c r="AC154" s="13"/>
      <c r="AD154" s="13"/>
      <c r="AE154" s="13"/>
      <c r="AT154" s="257" t="s">
        <v>361</v>
      </c>
      <c r="AU154" s="257" t="s">
        <v>86</v>
      </c>
      <c r="AV154" s="13" t="s">
        <v>86</v>
      </c>
      <c r="AW154" s="13" t="s">
        <v>32</v>
      </c>
      <c r="AX154" s="13" t="s">
        <v>76</v>
      </c>
      <c r="AY154" s="257" t="s">
        <v>350</v>
      </c>
    </row>
    <row r="155" s="14" customFormat="1">
      <c r="A155" s="14"/>
      <c r="B155" s="258"/>
      <c r="C155" s="259"/>
      <c r="D155" s="242" t="s">
        <v>361</v>
      </c>
      <c r="E155" s="260" t="s">
        <v>1</v>
      </c>
      <c r="F155" s="261" t="s">
        <v>364</v>
      </c>
      <c r="G155" s="259"/>
      <c r="H155" s="262">
        <v>2.2999999999999998</v>
      </c>
      <c r="I155" s="263"/>
      <c r="J155" s="259"/>
      <c r="K155" s="259"/>
      <c r="L155" s="264"/>
      <c r="M155" s="265"/>
      <c r="N155" s="266"/>
      <c r="O155" s="266"/>
      <c r="P155" s="266"/>
      <c r="Q155" s="266"/>
      <c r="R155" s="266"/>
      <c r="S155" s="266"/>
      <c r="T155" s="267"/>
      <c r="U155" s="14"/>
      <c r="V155" s="14"/>
      <c r="W155" s="14"/>
      <c r="X155" s="14"/>
      <c r="Y155" s="14"/>
      <c r="Z155" s="14"/>
      <c r="AA155" s="14"/>
      <c r="AB155" s="14"/>
      <c r="AC155" s="14"/>
      <c r="AD155" s="14"/>
      <c r="AE155" s="14"/>
      <c r="AT155" s="268" t="s">
        <v>361</v>
      </c>
      <c r="AU155" s="268" t="s">
        <v>86</v>
      </c>
      <c r="AV155" s="14" t="s">
        <v>357</v>
      </c>
      <c r="AW155" s="14" t="s">
        <v>32</v>
      </c>
      <c r="AX155" s="14" t="s">
        <v>84</v>
      </c>
      <c r="AY155" s="268" t="s">
        <v>350</v>
      </c>
    </row>
    <row r="156" s="2" customFormat="1" ht="49.05" customHeight="1">
      <c r="A156" s="39"/>
      <c r="B156" s="40"/>
      <c r="C156" s="229" t="s">
        <v>456</v>
      </c>
      <c r="D156" s="229" t="s">
        <v>352</v>
      </c>
      <c r="E156" s="230" t="s">
        <v>9398</v>
      </c>
      <c r="F156" s="231" t="s">
        <v>9399</v>
      </c>
      <c r="G156" s="232" t="s">
        <v>551</v>
      </c>
      <c r="H156" s="233">
        <v>0.29999999999999999</v>
      </c>
      <c r="I156" s="234"/>
      <c r="J156" s="235">
        <f>ROUND(I156*H156,2)</f>
        <v>0</v>
      </c>
      <c r="K156" s="231" t="s">
        <v>385</v>
      </c>
      <c r="L156" s="45"/>
      <c r="M156" s="236" t="s">
        <v>1</v>
      </c>
      <c r="N156" s="237" t="s">
        <v>41</v>
      </c>
      <c r="O156" s="92"/>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357</v>
      </c>
      <c r="AT156" s="240" t="s">
        <v>352</v>
      </c>
      <c r="AU156" s="240" t="s">
        <v>86</v>
      </c>
      <c r="AY156" s="18" t="s">
        <v>350</v>
      </c>
      <c r="BE156" s="241">
        <f>IF(N156="základní",J156,0)</f>
        <v>0</v>
      </c>
      <c r="BF156" s="241">
        <f>IF(N156="snížená",J156,0)</f>
        <v>0</v>
      </c>
      <c r="BG156" s="241">
        <f>IF(N156="zákl. přenesená",J156,0)</f>
        <v>0</v>
      </c>
      <c r="BH156" s="241">
        <f>IF(N156="sníž. přenesená",J156,0)</f>
        <v>0</v>
      </c>
      <c r="BI156" s="241">
        <f>IF(N156="nulová",J156,0)</f>
        <v>0</v>
      </c>
      <c r="BJ156" s="18" t="s">
        <v>84</v>
      </c>
      <c r="BK156" s="241">
        <f>ROUND(I156*H156,2)</f>
        <v>0</v>
      </c>
      <c r="BL156" s="18" t="s">
        <v>357</v>
      </c>
      <c r="BM156" s="240" t="s">
        <v>494</v>
      </c>
    </row>
    <row r="157" s="2" customFormat="1">
      <c r="A157" s="39"/>
      <c r="B157" s="40"/>
      <c r="C157" s="41"/>
      <c r="D157" s="242" t="s">
        <v>359</v>
      </c>
      <c r="E157" s="41"/>
      <c r="F157" s="243" t="s">
        <v>9399</v>
      </c>
      <c r="G157" s="41"/>
      <c r="H157" s="41"/>
      <c r="I157" s="244"/>
      <c r="J157" s="41"/>
      <c r="K157" s="41"/>
      <c r="L157" s="45"/>
      <c r="M157" s="245"/>
      <c r="N157" s="246"/>
      <c r="O157" s="92"/>
      <c r="P157" s="92"/>
      <c r="Q157" s="92"/>
      <c r="R157" s="92"/>
      <c r="S157" s="92"/>
      <c r="T157" s="93"/>
      <c r="U157" s="39"/>
      <c r="V157" s="39"/>
      <c r="W157" s="39"/>
      <c r="X157" s="39"/>
      <c r="Y157" s="39"/>
      <c r="Z157" s="39"/>
      <c r="AA157" s="39"/>
      <c r="AB157" s="39"/>
      <c r="AC157" s="39"/>
      <c r="AD157" s="39"/>
      <c r="AE157" s="39"/>
      <c r="AT157" s="18" t="s">
        <v>359</v>
      </c>
      <c r="AU157" s="18" t="s">
        <v>86</v>
      </c>
    </row>
    <row r="158" s="13" customFormat="1">
      <c r="A158" s="13"/>
      <c r="B158" s="247"/>
      <c r="C158" s="248"/>
      <c r="D158" s="242" t="s">
        <v>361</v>
      </c>
      <c r="E158" s="249" t="s">
        <v>1</v>
      </c>
      <c r="F158" s="250" t="s">
        <v>9397</v>
      </c>
      <c r="G158" s="248"/>
      <c r="H158" s="251">
        <v>0.29999999999999999</v>
      </c>
      <c r="I158" s="252"/>
      <c r="J158" s="248"/>
      <c r="K158" s="248"/>
      <c r="L158" s="253"/>
      <c r="M158" s="254"/>
      <c r="N158" s="255"/>
      <c r="O158" s="255"/>
      <c r="P158" s="255"/>
      <c r="Q158" s="255"/>
      <c r="R158" s="255"/>
      <c r="S158" s="255"/>
      <c r="T158" s="256"/>
      <c r="U158" s="13"/>
      <c r="V158" s="13"/>
      <c r="W158" s="13"/>
      <c r="X158" s="13"/>
      <c r="Y158" s="13"/>
      <c r="Z158" s="13"/>
      <c r="AA158" s="13"/>
      <c r="AB158" s="13"/>
      <c r="AC158" s="13"/>
      <c r="AD158" s="13"/>
      <c r="AE158" s="13"/>
      <c r="AT158" s="257" t="s">
        <v>361</v>
      </c>
      <c r="AU158" s="257" t="s">
        <v>86</v>
      </c>
      <c r="AV158" s="13" t="s">
        <v>86</v>
      </c>
      <c r="AW158" s="13" t="s">
        <v>32</v>
      </c>
      <c r="AX158" s="13" t="s">
        <v>76</v>
      </c>
      <c r="AY158" s="257" t="s">
        <v>350</v>
      </c>
    </row>
    <row r="159" s="14" customFormat="1">
      <c r="A159" s="14"/>
      <c r="B159" s="258"/>
      <c r="C159" s="259"/>
      <c r="D159" s="242" t="s">
        <v>361</v>
      </c>
      <c r="E159" s="260" t="s">
        <v>1</v>
      </c>
      <c r="F159" s="261" t="s">
        <v>364</v>
      </c>
      <c r="G159" s="259"/>
      <c r="H159" s="262">
        <v>0.29999999999999999</v>
      </c>
      <c r="I159" s="263"/>
      <c r="J159" s="259"/>
      <c r="K159" s="259"/>
      <c r="L159" s="264"/>
      <c r="M159" s="265"/>
      <c r="N159" s="266"/>
      <c r="O159" s="266"/>
      <c r="P159" s="266"/>
      <c r="Q159" s="266"/>
      <c r="R159" s="266"/>
      <c r="S159" s="266"/>
      <c r="T159" s="267"/>
      <c r="U159" s="14"/>
      <c r="V159" s="14"/>
      <c r="W159" s="14"/>
      <c r="X159" s="14"/>
      <c r="Y159" s="14"/>
      <c r="Z159" s="14"/>
      <c r="AA159" s="14"/>
      <c r="AB159" s="14"/>
      <c r="AC159" s="14"/>
      <c r="AD159" s="14"/>
      <c r="AE159" s="14"/>
      <c r="AT159" s="268" t="s">
        <v>361</v>
      </c>
      <c r="AU159" s="268" t="s">
        <v>86</v>
      </c>
      <c r="AV159" s="14" t="s">
        <v>357</v>
      </c>
      <c r="AW159" s="14" t="s">
        <v>32</v>
      </c>
      <c r="AX159" s="14" t="s">
        <v>84</v>
      </c>
      <c r="AY159" s="268" t="s">
        <v>350</v>
      </c>
    </row>
    <row r="160" s="12" customFormat="1" ht="22.8" customHeight="1">
      <c r="A160" s="12"/>
      <c r="B160" s="213"/>
      <c r="C160" s="214"/>
      <c r="D160" s="215" t="s">
        <v>75</v>
      </c>
      <c r="E160" s="227" t="s">
        <v>870</v>
      </c>
      <c r="F160" s="227" t="s">
        <v>871</v>
      </c>
      <c r="G160" s="214"/>
      <c r="H160" s="214"/>
      <c r="I160" s="217"/>
      <c r="J160" s="228">
        <f>BK160</f>
        <v>0</v>
      </c>
      <c r="K160" s="214"/>
      <c r="L160" s="219"/>
      <c r="M160" s="220"/>
      <c r="N160" s="221"/>
      <c r="O160" s="221"/>
      <c r="P160" s="222">
        <f>SUM(P161:P170)</f>
        <v>0</v>
      </c>
      <c r="Q160" s="221"/>
      <c r="R160" s="222">
        <f>SUM(R161:R170)</f>
        <v>0</v>
      </c>
      <c r="S160" s="221"/>
      <c r="T160" s="223">
        <f>SUM(T161:T170)</f>
        <v>0</v>
      </c>
      <c r="U160" s="12"/>
      <c r="V160" s="12"/>
      <c r="W160" s="12"/>
      <c r="X160" s="12"/>
      <c r="Y160" s="12"/>
      <c r="Z160" s="12"/>
      <c r="AA160" s="12"/>
      <c r="AB160" s="12"/>
      <c r="AC160" s="12"/>
      <c r="AD160" s="12"/>
      <c r="AE160" s="12"/>
      <c r="AR160" s="224" t="s">
        <v>84</v>
      </c>
      <c r="AT160" s="225" t="s">
        <v>75</v>
      </c>
      <c r="AU160" s="225" t="s">
        <v>84</v>
      </c>
      <c r="AY160" s="224" t="s">
        <v>350</v>
      </c>
      <c r="BK160" s="226">
        <f>SUM(BK161:BK170)</f>
        <v>0</v>
      </c>
    </row>
    <row r="161" s="2" customFormat="1" ht="37.8" customHeight="1">
      <c r="A161" s="39"/>
      <c r="B161" s="40"/>
      <c r="C161" s="229" t="s">
        <v>462</v>
      </c>
      <c r="D161" s="229" t="s">
        <v>352</v>
      </c>
      <c r="E161" s="230" t="s">
        <v>9400</v>
      </c>
      <c r="F161" s="231" t="s">
        <v>9401</v>
      </c>
      <c r="G161" s="232" t="s">
        <v>483</v>
      </c>
      <c r="H161" s="233">
        <v>0.016</v>
      </c>
      <c r="I161" s="234"/>
      <c r="J161" s="235">
        <f>ROUND(I161*H161,2)</f>
        <v>0</v>
      </c>
      <c r="K161" s="231" t="s">
        <v>385</v>
      </c>
      <c r="L161" s="45"/>
      <c r="M161" s="236" t="s">
        <v>1</v>
      </c>
      <c r="N161" s="237" t="s">
        <v>41</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357</v>
      </c>
      <c r="AT161" s="240" t="s">
        <v>352</v>
      </c>
      <c r="AU161" s="240" t="s">
        <v>86</v>
      </c>
      <c r="AY161" s="18" t="s">
        <v>350</v>
      </c>
      <c r="BE161" s="241">
        <f>IF(N161="základní",J161,0)</f>
        <v>0</v>
      </c>
      <c r="BF161" s="241">
        <f>IF(N161="snížená",J161,0)</f>
        <v>0</v>
      </c>
      <c r="BG161" s="241">
        <f>IF(N161="zákl. přenesená",J161,0)</f>
        <v>0</v>
      </c>
      <c r="BH161" s="241">
        <f>IF(N161="sníž. přenesená",J161,0)</f>
        <v>0</v>
      </c>
      <c r="BI161" s="241">
        <f>IF(N161="nulová",J161,0)</f>
        <v>0</v>
      </c>
      <c r="BJ161" s="18" t="s">
        <v>84</v>
      </c>
      <c r="BK161" s="241">
        <f>ROUND(I161*H161,2)</f>
        <v>0</v>
      </c>
      <c r="BL161" s="18" t="s">
        <v>357</v>
      </c>
      <c r="BM161" s="240" t="s">
        <v>512</v>
      </c>
    </row>
    <row r="162" s="2" customFormat="1">
      <c r="A162" s="39"/>
      <c r="B162" s="40"/>
      <c r="C162" s="41"/>
      <c r="D162" s="242" t="s">
        <v>359</v>
      </c>
      <c r="E162" s="41"/>
      <c r="F162" s="243" t="s">
        <v>9401</v>
      </c>
      <c r="G162" s="41"/>
      <c r="H162" s="41"/>
      <c r="I162" s="244"/>
      <c r="J162" s="41"/>
      <c r="K162" s="41"/>
      <c r="L162" s="45"/>
      <c r="M162" s="245"/>
      <c r="N162" s="246"/>
      <c r="O162" s="92"/>
      <c r="P162" s="92"/>
      <c r="Q162" s="92"/>
      <c r="R162" s="92"/>
      <c r="S162" s="92"/>
      <c r="T162" s="93"/>
      <c r="U162" s="39"/>
      <c r="V162" s="39"/>
      <c r="W162" s="39"/>
      <c r="X162" s="39"/>
      <c r="Y162" s="39"/>
      <c r="Z162" s="39"/>
      <c r="AA162" s="39"/>
      <c r="AB162" s="39"/>
      <c r="AC162" s="39"/>
      <c r="AD162" s="39"/>
      <c r="AE162" s="39"/>
      <c r="AT162" s="18" t="s">
        <v>359</v>
      </c>
      <c r="AU162" s="18" t="s">
        <v>86</v>
      </c>
    </row>
    <row r="163" s="2" customFormat="1" ht="33" customHeight="1">
      <c r="A163" s="39"/>
      <c r="B163" s="40"/>
      <c r="C163" s="229" t="s">
        <v>468</v>
      </c>
      <c r="D163" s="229" t="s">
        <v>352</v>
      </c>
      <c r="E163" s="230" t="s">
        <v>878</v>
      </c>
      <c r="F163" s="231" t="s">
        <v>881</v>
      </c>
      <c r="G163" s="232" t="s">
        <v>483</v>
      </c>
      <c r="H163" s="233">
        <v>0.016</v>
      </c>
      <c r="I163" s="234"/>
      <c r="J163" s="235">
        <f>ROUND(I163*H163,2)</f>
        <v>0</v>
      </c>
      <c r="K163" s="231" t="s">
        <v>385</v>
      </c>
      <c r="L163" s="45"/>
      <c r="M163" s="236" t="s">
        <v>1</v>
      </c>
      <c r="N163" s="237" t="s">
        <v>41</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357</v>
      </c>
      <c r="AT163" s="240" t="s">
        <v>352</v>
      </c>
      <c r="AU163" s="240" t="s">
        <v>86</v>
      </c>
      <c r="AY163" s="18" t="s">
        <v>350</v>
      </c>
      <c r="BE163" s="241">
        <f>IF(N163="základní",J163,0)</f>
        <v>0</v>
      </c>
      <c r="BF163" s="241">
        <f>IF(N163="snížená",J163,0)</f>
        <v>0</v>
      </c>
      <c r="BG163" s="241">
        <f>IF(N163="zákl. přenesená",J163,0)</f>
        <v>0</v>
      </c>
      <c r="BH163" s="241">
        <f>IF(N163="sníž. přenesená",J163,0)</f>
        <v>0</v>
      </c>
      <c r="BI163" s="241">
        <f>IF(N163="nulová",J163,0)</f>
        <v>0</v>
      </c>
      <c r="BJ163" s="18" t="s">
        <v>84</v>
      </c>
      <c r="BK163" s="241">
        <f>ROUND(I163*H163,2)</f>
        <v>0</v>
      </c>
      <c r="BL163" s="18" t="s">
        <v>357</v>
      </c>
      <c r="BM163" s="240" t="s">
        <v>530</v>
      </c>
    </row>
    <row r="164" s="2" customFormat="1">
      <c r="A164" s="39"/>
      <c r="B164" s="40"/>
      <c r="C164" s="41"/>
      <c r="D164" s="242" t="s">
        <v>359</v>
      </c>
      <c r="E164" s="41"/>
      <c r="F164" s="243" t="s">
        <v>881</v>
      </c>
      <c r="G164" s="41"/>
      <c r="H164" s="41"/>
      <c r="I164" s="244"/>
      <c r="J164" s="41"/>
      <c r="K164" s="41"/>
      <c r="L164" s="45"/>
      <c r="M164" s="245"/>
      <c r="N164" s="246"/>
      <c r="O164" s="92"/>
      <c r="P164" s="92"/>
      <c r="Q164" s="92"/>
      <c r="R164" s="92"/>
      <c r="S164" s="92"/>
      <c r="T164" s="93"/>
      <c r="U164" s="39"/>
      <c r="V164" s="39"/>
      <c r="W164" s="39"/>
      <c r="X164" s="39"/>
      <c r="Y164" s="39"/>
      <c r="Z164" s="39"/>
      <c r="AA164" s="39"/>
      <c r="AB164" s="39"/>
      <c r="AC164" s="39"/>
      <c r="AD164" s="39"/>
      <c r="AE164" s="39"/>
      <c r="AT164" s="18" t="s">
        <v>359</v>
      </c>
      <c r="AU164" s="18" t="s">
        <v>86</v>
      </c>
    </row>
    <row r="165" s="2" customFormat="1" ht="44.25" customHeight="1">
      <c r="A165" s="39"/>
      <c r="B165" s="40"/>
      <c r="C165" s="229" t="s">
        <v>474</v>
      </c>
      <c r="D165" s="229" t="s">
        <v>352</v>
      </c>
      <c r="E165" s="230" t="s">
        <v>883</v>
      </c>
      <c r="F165" s="231" t="s">
        <v>886</v>
      </c>
      <c r="G165" s="232" t="s">
        <v>483</v>
      </c>
      <c r="H165" s="233">
        <v>0.14399999999999999</v>
      </c>
      <c r="I165" s="234"/>
      <c r="J165" s="235">
        <f>ROUND(I165*H165,2)</f>
        <v>0</v>
      </c>
      <c r="K165" s="231" t="s">
        <v>385</v>
      </c>
      <c r="L165" s="45"/>
      <c r="M165" s="236" t="s">
        <v>1</v>
      </c>
      <c r="N165" s="237" t="s">
        <v>41</v>
      </c>
      <c r="O165" s="92"/>
      <c r="P165" s="238">
        <f>O165*H165</f>
        <v>0</v>
      </c>
      <c r="Q165" s="238">
        <v>0</v>
      </c>
      <c r="R165" s="238">
        <f>Q165*H165</f>
        <v>0</v>
      </c>
      <c r="S165" s="238">
        <v>0</v>
      </c>
      <c r="T165" s="239">
        <f>S165*H165</f>
        <v>0</v>
      </c>
      <c r="U165" s="39"/>
      <c r="V165" s="39"/>
      <c r="W165" s="39"/>
      <c r="X165" s="39"/>
      <c r="Y165" s="39"/>
      <c r="Z165" s="39"/>
      <c r="AA165" s="39"/>
      <c r="AB165" s="39"/>
      <c r="AC165" s="39"/>
      <c r="AD165" s="39"/>
      <c r="AE165" s="39"/>
      <c r="AR165" s="240" t="s">
        <v>357</v>
      </c>
      <c r="AT165" s="240" t="s">
        <v>352</v>
      </c>
      <c r="AU165" s="240" t="s">
        <v>86</v>
      </c>
      <c r="AY165" s="18" t="s">
        <v>350</v>
      </c>
      <c r="BE165" s="241">
        <f>IF(N165="základní",J165,0)</f>
        <v>0</v>
      </c>
      <c r="BF165" s="241">
        <f>IF(N165="snížená",J165,0)</f>
        <v>0</v>
      </c>
      <c r="BG165" s="241">
        <f>IF(N165="zákl. přenesená",J165,0)</f>
        <v>0</v>
      </c>
      <c r="BH165" s="241">
        <f>IF(N165="sníž. přenesená",J165,0)</f>
        <v>0</v>
      </c>
      <c r="BI165" s="241">
        <f>IF(N165="nulová",J165,0)</f>
        <v>0</v>
      </c>
      <c r="BJ165" s="18" t="s">
        <v>84</v>
      </c>
      <c r="BK165" s="241">
        <f>ROUND(I165*H165,2)</f>
        <v>0</v>
      </c>
      <c r="BL165" s="18" t="s">
        <v>357</v>
      </c>
      <c r="BM165" s="240" t="s">
        <v>548</v>
      </c>
    </row>
    <row r="166" s="2" customFormat="1">
      <c r="A166" s="39"/>
      <c r="B166" s="40"/>
      <c r="C166" s="41"/>
      <c r="D166" s="242" t="s">
        <v>359</v>
      </c>
      <c r="E166" s="41"/>
      <c r="F166" s="243" t="s">
        <v>886</v>
      </c>
      <c r="G166" s="41"/>
      <c r="H166" s="41"/>
      <c r="I166" s="244"/>
      <c r="J166" s="41"/>
      <c r="K166" s="41"/>
      <c r="L166" s="45"/>
      <c r="M166" s="245"/>
      <c r="N166" s="246"/>
      <c r="O166" s="92"/>
      <c r="P166" s="92"/>
      <c r="Q166" s="92"/>
      <c r="R166" s="92"/>
      <c r="S166" s="92"/>
      <c r="T166" s="93"/>
      <c r="U166" s="39"/>
      <c r="V166" s="39"/>
      <c r="W166" s="39"/>
      <c r="X166" s="39"/>
      <c r="Y166" s="39"/>
      <c r="Z166" s="39"/>
      <c r="AA166" s="39"/>
      <c r="AB166" s="39"/>
      <c r="AC166" s="39"/>
      <c r="AD166" s="39"/>
      <c r="AE166" s="39"/>
      <c r="AT166" s="18" t="s">
        <v>359</v>
      </c>
      <c r="AU166" s="18" t="s">
        <v>86</v>
      </c>
    </row>
    <row r="167" s="13" customFormat="1">
      <c r="A167" s="13"/>
      <c r="B167" s="247"/>
      <c r="C167" s="248"/>
      <c r="D167" s="242" t="s">
        <v>361</v>
      </c>
      <c r="E167" s="249" t="s">
        <v>1</v>
      </c>
      <c r="F167" s="250" t="s">
        <v>9402</v>
      </c>
      <c r="G167" s="248"/>
      <c r="H167" s="251">
        <v>0.14399999999999999</v>
      </c>
      <c r="I167" s="252"/>
      <c r="J167" s="248"/>
      <c r="K167" s="248"/>
      <c r="L167" s="253"/>
      <c r="M167" s="254"/>
      <c r="N167" s="255"/>
      <c r="O167" s="255"/>
      <c r="P167" s="255"/>
      <c r="Q167" s="255"/>
      <c r="R167" s="255"/>
      <c r="S167" s="255"/>
      <c r="T167" s="256"/>
      <c r="U167" s="13"/>
      <c r="V167" s="13"/>
      <c r="W167" s="13"/>
      <c r="X167" s="13"/>
      <c r="Y167" s="13"/>
      <c r="Z167" s="13"/>
      <c r="AA167" s="13"/>
      <c r="AB167" s="13"/>
      <c r="AC167" s="13"/>
      <c r="AD167" s="13"/>
      <c r="AE167" s="13"/>
      <c r="AT167" s="257" t="s">
        <v>361</v>
      </c>
      <c r="AU167" s="257" t="s">
        <v>86</v>
      </c>
      <c r="AV167" s="13" t="s">
        <v>86</v>
      </c>
      <c r="AW167" s="13" t="s">
        <v>32</v>
      </c>
      <c r="AX167" s="13" t="s">
        <v>76</v>
      </c>
      <c r="AY167" s="257" t="s">
        <v>350</v>
      </c>
    </row>
    <row r="168" s="14" customFormat="1">
      <c r="A168" s="14"/>
      <c r="B168" s="258"/>
      <c r="C168" s="259"/>
      <c r="D168" s="242" t="s">
        <v>361</v>
      </c>
      <c r="E168" s="260" t="s">
        <v>1</v>
      </c>
      <c r="F168" s="261" t="s">
        <v>364</v>
      </c>
      <c r="G168" s="259"/>
      <c r="H168" s="262">
        <v>0.14399999999999999</v>
      </c>
      <c r="I168" s="263"/>
      <c r="J168" s="259"/>
      <c r="K168" s="259"/>
      <c r="L168" s="264"/>
      <c r="M168" s="265"/>
      <c r="N168" s="266"/>
      <c r="O168" s="266"/>
      <c r="P168" s="266"/>
      <c r="Q168" s="266"/>
      <c r="R168" s="266"/>
      <c r="S168" s="266"/>
      <c r="T168" s="267"/>
      <c r="U168" s="14"/>
      <c r="V168" s="14"/>
      <c r="W168" s="14"/>
      <c r="X168" s="14"/>
      <c r="Y168" s="14"/>
      <c r="Z168" s="14"/>
      <c r="AA168" s="14"/>
      <c r="AB168" s="14"/>
      <c r="AC168" s="14"/>
      <c r="AD168" s="14"/>
      <c r="AE168" s="14"/>
      <c r="AT168" s="268" t="s">
        <v>361</v>
      </c>
      <c r="AU168" s="268" t="s">
        <v>86</v>
      </c>
      <c r="AV168" s="14" t="s">
        <v>357</v>
      </c>
      <c r="AW168" s="14" t="s">
        <v>32</v>
      </c>
      <c r="AX168" s="14" t="s">
        <v>84</v>
      </c>
      <c r="AY168" s="268" t="s">
        <v>350</v>
      </c>
    </row>
    <row r="169" s="2" customFormat="1" ht="44.25" customHeight="1">
      <c r="A169" s="39"/>
      <c r="B169" s="40"/>
      <c r="C169" s="229" t="s">
        <v>480</v>
      </c>
      <c r="D169" s="229" t="s">
        <v>352</v>
      </c>
      <c r="E169" s="230" t="s">
        <v>895</v>
      </c>
      <c r="F169" s="231" t="s">
        <v>896</v>
      </c>
      <c r="G169" s="232" t="s">
        <v>483</v>
      </c>
      <c r="H169" s="233">
        <v>0.016</v>
      </c>
      <c r="I169" s="234"/>
      <c r="J169" s="235">
        <f>ROUND(I169*H169,2)</f>
        <v>0</v>
      </c>
      <c r="K169" s="231" t="s">
        <v>356</v>
      </c>
      <c r="L169" s="45"/>
      <c r="M169" s="236" t="s">
        <v>1</v>
      </c>
      <c r="N169" s="237" t="s">
        <v>41</v>
      </c>
      <c r="O169" s="92"/>
      <c r="P169" s="238">
        <f>O169*H169</f>
        <v>0</v>
      </c>
      <c r="Q169" s="238">
        <v>0</v>
      </c>
      <c r="R169" s="238">
        <f>Q169*H169</f>
        <v>0</v>
      </c>
      <c r="S169" s="238">
        <v>0</v>
      </c>
      <c r="T169" s="239">
        <f>S169*H169</f>
        <v>0</v>
      </c>
      <c r="U169" s="39"/>
      <c r="V169" s="39"/>
      <c r="W169" s="39"/>
      <c r="X169" s="39"/>
      <c r="Y169" s="39"/>
      <c r="Z169" s="39"/>
      <c r="AA169" s="39"/>
      <c r="AB169" s="39"/>
      <c r="AC169" s="39"/>
      <c r="AD169" s="39"/>
      <c r="AE169" s="39"/>
      <c r="AR169" s="240" t="s">
        <v>357</v>
      </c>
      <c r="AT169" s="240" t="s">
        <v>352</v>
      </c>
      <c r="AU169" s="240" t="s">
        <v>86</v>
      </c>
      <c r="AY169" s="18" t="s">
        <v>350</v>
      </c>
      <c r="BE169" s="241">
        <f>IF(N169="základní",J169,0)</f>
        <v>0</v>
      </c>
      <c r="BF169" s="241">
        <f>IF(N169="snížená",J169,0)</f>
        <v>0</v>
      </c>
      <c r="BG169" s="241">
        <f>IF(N169="zákl. přenesená",J169,0)</f>
        <v>0</v>
      </c>
      <c r="BH169" s="241">
        <f>IF(N169="sníž. přenesená",J169,0)</f>
        <v>0</v>
      </c>
      <c r="BI169" s="241">
        <f>IF(N169="nulová",J169,0)</f>
        <v>0</v>
      </c>
      <c r="BJ169" s="18" t="s">
        <v>84</v>
      </c>
      <c r="BK169" s="241">
        <f>ROUND(I169*H169,2)</f>
        <v>0</v>
      </c>
      <c r="BL169" s="18" t="s">
        <v>357</v>
      </c>
      <c r="BM169" s="240" t="s">
        <v>9403</v>
      </c>
    </row>
    <row r="170" s="2" customFormat="1">
      <c r="A170" s="39"/>
      <c r="B170" s="40"/>
      <c r="C170" s="41"/>
      <c r="D170" s="242" t="s">
        <v>359</v>
      </c>
      <c r="E170" s="41"/>
      <c r="F170" s="243" t="s">
        <v>898</v>
      </c>
      <c r="G170" s="41"/>
      <c r="H170" s="41"/>
      <c r="I170" s="244"/>
      <c r="J170" s="41"/>
      <c r="K170" s="41"/>
      <c r="L170" s="45"/>
      <c r="M170" s="245"/>
      <c r="N170" s="246"/>
      <c r="O170" s="92"/>
      <c r="P170" s="92"/>
      <c r="Q170" s="92"/>
      <c r="R170" s="92"/>
      <c r="S170" s="92"/>
      <c r="T170" s="93"/>
      <c r="U170" s="39"/>
      <c r="V170" s="39"/>
      <c r="W170" s="39"/>
      <c r="X170" s="39"/>
      <c r="Y170" s="39"/>
      <c r="Z170" s="39"/>
      <c r="AA170" s="39"/>
      <c r="AB170" s="39"/>
      <c r="AC170" s="39"/>
      <c r="AD170" s="39"/>
      <c r="AE170" s="39"/>
      <c r="AT170" s="18" t="s">
        <v>359</v>
      </c>
      <c r="AU170" s="18" t="s">
        <v>86</v>
      </c>
    </row>
    <row r="171" s="12" customFormat="1" ht="22.8" customHeight="1">
      <c r="A171" s="12"/>
      <c r="B171" s="213"/>
      <c r="C171" s="214"/>
      <c r="D171" s="215" t="s">
        <v>75</v>
      </c>
      <c r="E171" s="227" t="s">
        <v>900</v>
      </c>
      <c r="F171" s="227" t="s">
        <v>901</v>
      </c>
      <c r="G171" s="214"/>
      <c r="H171" s="214"/>
      <c r="I171" s="217"/>
      <c r="J171" s="228">
        <f>BK171</f>
        <v>0</v>
      </c>
      <c r="K171" s="214"/>
      <c r="L171" s="219"/>
      <c r="M171" s="220"/>
      <c r="N171" s="221"/>
      <c r="O171" s="221"/>
      <c r="P171" s="222">
        <f>SUM(P172:P175)</f>
        <v>0</v>
      </c>
      <c r="Q171" s="221"/>
      <c r="R171" s="222">
        <f>SUM(R172:R175)</f>
        <v>0</v>
      </c>
      <c r="S171" s="221"/>
      <c r="T171" s="223">
        <f>SUM(T172:T175)</f>
        <v>0</v>
      </c>
      <c r="U171" s="12"/>
      <c r="V171" s="12"/>
      <c r="W171" s="12"/>
      <c r="X171" s="12"/>
      <c r="Y171" s="12"/>
      <c r="Z171" s="12"/>
      <c r="AA171" s="12"/>
      <c r="AB171" s="12"/>
      <c r="AC171" s="12"/>
      <c r="AD171" s="12"/>
      <c r="AE171" s="12"/>
      <c r="AR171" s="224" t="s">
        <v>84</v>
      </c>
      <c r="AT171" s="225" t="s">
        <v>75</v>
      </c>
      <c r="AU171" s="225" t="s">
        <v>84</v>
      </c>
      <c r="AY171" s="224" t="s">
        <v>350</v>
      </c>
      <c r="BK171" s="226">
        <f>SUM(BK172:BK175)</f>
        <v>0</v>
      </c>
    </row>
    <row r="172" s="2" customFormat="1" ht="55.5" customHeight="1">
      <c r="A172" s="39"/>
      <c r="B172" s="40"/>
      <c r="C172" s="229" t="s">
        <v>487</v>
      </c>
      <c r="D172" s="229" t="s">
        <v>352</v>
      </c>
      <c r="E172" s="230" t="s">
        <v>8805</v>
      </c>
      <c r="F172" s="231" t="s">
        <v>8806</v>
      </c>
      <c r="G172" s="232" t="s">
        <v>483</v>
      </c>
      <c r="H172" s="233">
        <v>0.019</v>
      </c>
      <c r="I172" s="234"/>
      <c r="J172" s="235">
        <f>ROUND(I172*H172,2)</f>
        <v>0</v>
      </c>
      <c r="K172" s="231" t="s">
        <v>385</v>
      </c>
      <c r="L172" s="45"/>
      <c r="M172" s="236" t="s">
        <v>1</v>
      </c>
      <c r="N172" s="237" t="s">
        <v>41</v>
      </c>
      <c r="O172" s="92"/>
      <c r="P172" s="238">
        <f>O172*H172</f>
        <v>0</v>
      </c>
      <c r="Q172" s="238">
        <v>0</v>
      </c>
      <c r="R172" s="238">
        <f>Q172*H172</f>
        <v>0</v>
      </c>
      <c r="S172" s="238">
        <v>0</v>
      </c>
      <c r="T172" s="239">
        <f>S172*H172</f>
        <v>0</v>
      </c>
      <c r="U172" s="39"/>
      <c r="V172" s="39"/>
      <c r="W172" s="39"/>
      <c r="X172" s="39"/>
      <c r="Y172" s="39"/>
      <c r="Z172" s="39"/>
      <c r="AA172" s="39"/>
      <c r="AB172" s="39"/>
      <c r="AC172" s="39"/>
      <c r="AD172" s="39"/>
      <c r="AE172" s="39"/>
      <c r="AR172" s="240" t="s">
        <v>357</v>
      </c>
      <c r="AT172" s="240" t="s">
        <v>352</v>
      </c>
      <c r="AU172" s="240" t="s">
        <v>86</v>
      </c>
      <c r="AY172" s="18" t="s">
        <v>350</v>
      </c>
      <c r="BE172" s="241">
        <f>IF(N172="základní",J172,0)</f>
        <v>0</v>
      </c>
      <c r="BF172" s="241">
        <f>IF(N172="snížená",J172,0)</f>
        <v>0</v>
      </c>
      <c r="BG172" s="241">
        <f>IF(N172="zákl. přenesená",J172,0)</f>
        <v>0</v>
      </c>
      <c r="BH172" s="241">
        <f>IF(N172="sníž. přenesená",J172,0)</f>
        <v>0</v>
      </c>
      <c r="BI172" s="241">
        <f>IF(N172="nulová",J172,0)</f>
        <v>0</v>
      </c>
      <c r="BJ172" s="18" t="s">
        <v>84</v>
      </c>
      <c r="BK172" s="241">
        <f>ROUND(I172*H172,2)</f>
        <v>0</v>
      </c>
      <c r="BL172" s="18" t="s">
        <v>357</v>
      </c>
      <c r="BM172" s="240" t="s">
        <v>576</v>
      </c>
    </row>
    <row r="173" s="2" customFormat="1">
      <c r="A173" s="39"/>
      <c r="B173" s="40"/>
      <c r="C173" s="41"/>
      <c r="D173" s="242" t="s">
        <v>359</v>
      </c>
      <c r="E173" s="41"/>
      <c r="F173" s="243" t="s">
        <v>8806</v>
      </c>
      <c r="G173" s="41"/>
      <c r="H173" s="41"/>
      <c r="I173" s="244"/>
      <c r="J173" s="41"/>
      <c r="K173" s="41"/>
      <c r="L173" s="45"/>
      <c r="M173" s="245"/>
      <c r="N173" s="246"/>
      <c r="O173" s="92"/>
      <c r="P173" s="92"/>
      <c r="Q173" s="92"/>
      <c r="R173" s="92"/>
      <c r="S173" s="92"/>
      <c r="T173" s="93"/>
      <c r="U173" s="39"/>
      <c r="V173" s="39"/>
      <c r="W173" s="39"/>
      <c r="X173" s="39"/>
      <c r="Y173" s="39"/>
      <c r="Z173" s="39"/>
      <c r="AA173" s="39"/>
      <c r="AB173" s="39"/>
      <c r="AC173" s="39"/>
      <c r="AD173" s="39"/>
      <c r="AE173" s="39"/>
      <c r="AT173" s="18" t="s">
        <v>359</v>
      </c>
      <c r="AU173" s="18" t="s">
        <v>86</v>
      </c>
    </row>
    <row r="174" s="2" customFormat="1" ht="66.75" customHeight="1">
      <c r="A174" s="39"/>
      <c r="B174" s="40"/>
      <c r="C174" s="229" t="s">
        <v>494</v>
      </c>
      <c r="D174" s="229" t="s">
        <v>352</v>
      </c>
      <c r="E174" s="230" t="s">
        <v>9404</v>
      </c>
      <c r="F174" s="231" t="s">
        <v>9405</v>
      </c>
      <c r="G174" s="232" t="s">
        <v>483</v>
      </c>
      <c r="H174" s="233">
        <v>0.019</v>
      </c>
      <c r="I174" s="234"/>
      <c r="J174" s="235">
        <f>ROUND(I174*H174,2)</f>
        <v>0</v>
      </c>
      <c r="K174" s="231" t="s">
        <v>385</v>
      </c>
      <c r="L174" s="45"/>
      <c r="M174" s="236" t="s">
        <v>1</v>
      </c>
      <c r="N174" s="237" t="s">
        <v>41</v>
      </c>
      <c r="O174" s="92"/>
      <c r="P174" s="238">
        <f>O174*H174</f>
        <v>0</v>
      </c>
      <c r="Q174" s="238">
        <v>0</v>
      </c>
      <c r="R174" s="238">
        <f>Q174*H174</f>
        <v>0</v>
      </c>
      <c r="S174" s="238">
        <v>0</v>
      </c>
      <c r="T174" s="239">
        <f>S174*H174</f>
        <v>0</v>
      </c>
      <c r="U174" s="39"/>
      <c r="V174" s="39"/>
      <c r="W174" s="39"/>
      <c r="X174" s="39"/>
      <c r="Y174" s="39"/>
      <c r="Z174" s="39"/>
      <c r="AA174" s="39"/>
      <c r="AB174" s="39"/>
      <c r="AC174" s="39"/>
      <c r="AD174" s="39"/>
      <c r="AE174" s="39"/>
      <c r="AR174" s="240" t="s">
        <v>357</v>
      </c>
      <c r="AT174" s="240" t="s">
        <v>352</v>
      </c>
      <c r="AU174" s="240" t="s">
        <v>86</v>
      </c>
      <c r="AY174" s="18" t="s">
        <v>350</v>
      </c>
      <c r="BE174" s="241">
        <f>IF(N174="základní",J174,0)</f>
        <v>0</v>
      </c>
      <c r="BF174" s="241">
        <f>IF(N174="snížená",J174,0)</f>
        <v>0</v>
      </c>
      <c r="BG174" s="241">
        <f>IF(N174="zákl. přenesená",J174,0)</f>
        <v>0</v>
      </c>
      <c r="BH174" s="241">
        <f>IF(N174="sníž. přenesená",J174,0)</f>
        <v>0</v>
      </c>
      <c r="BI174" s="241">
        <f>IF(N174="nulová",J174,0)</f>
        <v>0</v>
      </c>
      <c r="BJ174" s="18" t="s">
        <v>84</v>
      </c>
      <c r="BK174" s="241">
        <f>ROUND(I174*H174,2)</f>
        <v>0</v>
      </c>
      <c r="BL174" s="18" t="s">
        <v>357</v>
      </c>
      <c r="BM174" s="240" t="s">
        <v>596</v>
      </c>
    </row>
    <row r="175" s="2" customFormat="1">
      <c r="A175" s="39"/>
      <c r="B175" s="40"/>
      <c r="C175" s="41"/>
      <c r="D175" s="242" t="s">
        <v>359</v>
      </c>
      <c r="E175" s="41"/>
      <c r="F175" s="243" t="s">
        <v>9405</v>
      </c>
      <c r="G175" s="41"/>
      <c r="H175" s="41"/>
      <c r="I175" s="244"/>
      <c r="J175" s="41"/>
      <c r="K175" s="41"/>
      <c r="L175" s="45"/>
      <c r="M175" s="245"/>
      <c r="N175" s="246"/>
      <c r="O175" s="92"/>
      <c r="P175" s="92"/>
      <c r="Q175" s="92"/>
      <c r="R175" s="92"/>
      <c r="S175" s="92"/>
      <c r="T175" s="93"/>
      <c r="U175" s="39"/>
      <c r="V175" s="39"/>
      <c r="W175" s="39"/>
      <c r="X175" s="39"/>
      <c r="Y175" s="39"/>
      <c r="Z175" s="39"/>
      <c r="AA175" s="39"/>
      <c r="AB175" s="39"/>
      <c r="AC175" s="39"/>
      <c r="AD175" s="39"/>
      <c r="AE175" s="39"/>
      <c r="AT175" s="18" t="s">
        <v>359</v>
      </c>
      <c r="AU175" s="18" t="s">
        <v>86</v>
      </c>
    </row>
    <row r="176" s="12" customFormat="1" ht="25.92" customHeight="1">
      <c r="A176" s="12"/>
      <c r="B176" s="213"/>
      <c r="C176" s="214"/>
      <c r="D176" s="215" t="s">
        <v>75</v>
      </c>
      <c r="E176" s="216" t="s">
        <v>907</v>
      </c>
      <c r="F176" s="216" t="s">
        <v>908</v>
      </c>
      <c r="G176" s="214"/>
      <c r="H176" s="214"/>
      <c r="I176" s="217"/>
      <c r="J176" s="218">
        <f>BK176</f>
        <v>0</v>
      </c>
      <c r="K176" s="214"/>
      <c r="L176" s="219"/>
      <c r="M176" s="220"/>
      <c r="N176" s="221"/>
      <c r="O176" s="221"/>
      <c r="P176" s="222">
        <f>P177+P265+P282</f>
        <v>0</v>
      </c>
      <c r="Q176" s="221"/>
      <c r="R176" s="222">
        <f>R177+R265+R282</f>
        <v>0</v>
      </c>
      <c r="S176" s="221"/>
      <c r="T176" s="223">
        <f>T177+T265+T282</f>
        <v>0</v>
      </c>
      <c r="U176" s="12"/>
      <c r="V176" s="12"/>
      <c r="W176" s="12"/>
      <c r="X176" s="12"/>
      <c r="Y176" s="12"/>
      <c r="Z176" s="12"/>
      <c r="AA176" s="12"/>
      <c r="AB176" s="12"/>
      <c r="AC176" s="12"/>
      <c r="AD176" s="12"/>
      <c r="AE176" s="12"/>
      <c r="AR176" s="224" t="s">
        <v>86</v>
      </c>
      <c r="AT176" s="225" t="s">
        <v>75</v>
      </c>
      <c r="AU176" s="225" t="s">
        <v>76</v>
      </c>
      <c r="AY176" s="224" t="s">
        <v>350</v>
      </c>
      <c r="BK176" s="226">
        <f>BK177+BK265+BK282</f>
        <v>0</v>
      </c>
    </row>
    <row r="177" s="12" customFormat="1" ht="22.8" customHeight="1">
      <c r="A177" s="12"/>
      <c r="B177" s="213"/>
      <c r="C177" s="214"/>
      <c r="D177" s="215" t="s">
        <v>75</v>
      </c>
      <c r="E177" s="227" t="s">
        <v>9406</v>
      </c>
      <c r="F177" s="227" t="s">
        <v>9407</v>
      </c>
      <c r="G177" s="214"/>
      <c r="H177" s="214"/>
      <c r="I177" s="217"/>
      <c r="J177" s="228">
        <f>BK177</f>
        <v>0</v>
      </c>
      <c r="K177" s="214"/>
      <c r="L177" s="219"/>
      <c r="M177" s="220"/>
      <c r="N177" s="221"/>
      <c r="O177" s="221"/>
      <c r="P177" s="222">
        <f>SUM(P178:P264)</f>
        <v>0</v>
      </c>
      <c r="Q177" s="221"/>
      <c r="R177" s="222">
        <f>SUM(R178:R264)</f>
        <v>0</v>
      </c>
      <c r="S177" s="221"/>
      <c r="T177" s="223">
        <f>SUM(T178:T264)</f>
        <v>0</v>
      </c>
      <c r="U177" s="12"/>
      <c r="V177" s="12"/>
      <c r="W177" s="12"/>
      <c r="X177" s="12"/>
      <c r="Y177" s="12"/>
      <c r="Z177" s="12"/>
      <c r="AA177" s="12"/>
      <c r="AB177" s="12"/>
      <c r="AC177" s="12"/>
      <c r="AD177" s="12"/>
      <c r="AE177" s="12"/>
      <c r="AR177" s="224" t="s">
        <v>86</v>
      </c>
      <c r="AT177" s="225" t="s">
        <v>75</v>
      </c>
      <c r="AU177" s="225" t="s">
        <v>84</v>
      </c>
      <c r="AY177" s="224" t="s">
        <v>350</v>
      </c>
      <c r="BK177" s="226">
        <f>SUM(BK178:BK264)</f>
        <v>0</v>
      </c>
    </row>
    <row r="178" s="2" customFormat="1" ht="33" customHeight="1">
      <c r="A178" s="39"/>
      <c r="B178" s="40"/>
      <c r="C178" s="229" t="s">
        <v>502</v>
      </c>
      <c r="D178" s="229" t="s">
        <v>352</v>
      </c>
      <c r="E178" s="230" t="s">
        <v>9408</v>
      </c>
      <c r="F178" s="231" t="s">
        <v>9409</v>
      </c>
      <c r="G178" s="232" t="s">
        <v>551</v>
      </c>
      <c r="H178" s="233">
        <v>2</v>
      </c>
      <c r="I178" s="234"/>
      <c r="J178" s="235">
        <f>ROUND(I178*H178,2)</f>
        <v>0</v>
      </c>
      <c r="K178" s="231" t="s">
        <v>385</v>
      </c>
      <c r="L178" s="45"/>
      <c r="M178" s="236" t="s">
        <v>1</v>
      </c>
      <c r="N178" s="237" t="s">
        <v>41</v>
      </c>
      <c r="O178" s="92"/>
      <c r="P178" s="238">
        <f>O178*H178</f>
        <v>0</v>
      </c>
      <c r="Q178" s="238">
        <v>0</v>
      </c>
      <c r="R178" s="238">
        <f>Q178*H178</f>
        <v>0</v>
      </c>
      <c r="S178" s="238">
        <v>0</v>
      </c>
      <c r="T178" s="239">
        <f>S178*H178</f>
        <v>0</v>
      </c>
      <c r="U178" s="39"/>
      <c r="V178" s="39"/>
      <c r="W178" s="39"/>
      <c r="X178" s="39"/>
      <c r="Y178" s="39"/>
      <c r="Z178" s="39"/>
      <c r="AA178" s="39"/>
      <c r="AB178" s="39"/>
      <c r="AC178" s="39"/>
      <c r="AD178" s="39"/>
      <c r="AE178" s="39"/>
      <c r="AR178" s="240" t="s">
        <v>530</v>
      </c>
      <c r="AT178" s="240" t="s">
        <v>352</v>
      </c>
      <c r="AU178" s="240" t="s">
        <v>86</v>
      </c>
      <c r="AY178" s="18" t="s">
        <v>350</v>
      </c>
      <c r="BE178" s="241">
        <f>IF(N178="základní",J178,0)</f>
        <v>0</v>
      </c>
      <c r="BF178" s="241">
        <f>IF(N178="snížená",J178,0)</f>
        <v>0</v>
      </c>
      <c r="BG178" s="241">
        <f>IF(N178="zákl. přenesená",J178,0)</f>
        <v>0</v>
      </c>
      <c r="BH178" s="241">
        <f>IF(N178="sníž. přenesená",J178,0)</f>
        <v>0</v>
      </c>
      <c r="BI178" s="241">
        <f>IF(N178="nulová",J178,0)</f>
        <v>0</v>
      </c>
      <c r="BJ178" s="18" t="s">
        <v>84</v>
      </c>
      <c r="BK178" s="241">
        <f>ROUND(I178*H178,2)</f>
        <v>0</v>
      </c>
      <c r="BL178" s="18" t="s">
        <v>530</v>
      </c>
      <c r="BM178" s="240" t="s">
        <v>655</v>
      </c>
    </row>
    <row r="179" s="2" customFormat="1">
      <c r="A179" s="39"/>
      <c r="B179" s="40"/>
      <c r="C179" s="41"/>
      <c r="D179" s="242" t="s">
        <v>359</v>
      </c>
      <c r="E179" s="41"/>
      <c r="F179" s="243" t="s">
        <v>9409</v>
      </c>
      <c r="G179" s="41"/>
      <c r="H179" s="41"/>
      <c r="I179" s="244"/>
      <c r="J179" s="41"/>
      <c r="K179" s="41"/>
      <c r="L179" s="45"/>
      <c r="M179" s="245"/>
      <c r="N179" s="246"/>
      <c r="O179" s="92"/>
      <c r="P179" s="92"/>
      <c r="Q179" s="92"/>
      <c r="R179" s="92"/>
      <c r="S179" s="92"/>
      <c r="T179" s="93"/>
      <c r="U179" s="39"/>
      <c r="V179" s="39"/>
      <c r="W179" s="39"/>
      <c r="X179" s="39"/>
      <c r="Y179" s="39"/>
      <c r="Z179" s="39"/>
      <c r="AA179" s="39"/>
      <c r="AB179" s="39"/>
      <c r="AC179" s="39"/>
      <c r="AD179" s="39"/>
      <c r="AE179" s="39"/>
      <c r="AT179" s="18" t="s">
        <v>359</v>
      </c>
      <c r="AU179" s="18" t="s">
        <v>86</v>
      </c>
    </row>
    <row r="180" s="15" customFormat="1">
      <c r="A180" s="15"/>
      <c r="B180" s="269"/>
      <c r="C180" s="270"/>
      <c r="D180" s="242" t="s">
        <v>361</v>
      </c>
      <c r="E180" s="271" t="s">
        <v>1</v>
      </c>
      <c r="F180" s="272" t="s">
        <v>9165</v>
      </c>
      <c r="G180" s="270"/>
      <c r="H180" s="271" t="s">
        <v>1</v>
      </c>
      <c r="I180" s="273"/>
      <c r="J180" s="270"/>
      <c r="K180" s="270"/>
      <c r="L180" s="274"/>
      <c r="M180" s="275"/>
      <c r="N180" s="276"/>
      <c r="O180" s="276"/>
      <c r="P180" s="276"/>
      <c r="Q180" s="276"/>
      <c r="R180" s="276"/>
      <c r="S180" s="276"/>
      <c r="T180" s="277"/>
      <c r="U180" s="15"/>
      <c r="V180" s="15"/>
      <c r="W180" s="15"/>
      <c r="X180" s="15"/>
      <c r="Y180" s="15"/>
      <c r="Z180" s="15"/>
      <c r="AA180" s="15"/>
      <c r="AB180" s="15"/>
      <c r="AC180" s="15"/>
      <c r="AD180" s="15"/>
      <c r="AE180" s="15"/>
      <c r="AT180" s="278" t="s">
        <v>361</v>
      </c>
      <c r="AU180" s="278" t="s">
        <v>86</v>
      </c>
      <c r="AV180" s="15" t="s">
        <v>84</v>
      </c>
      <c r="AW180" s="15" t="s">
        <v>32</v>
      </c>
      <c r="AX180" s="15" t="s">
        <v>76</v>
      </c>
      <c r="AY180" s="278" t="s">
        <v>350</v>
      </c>
    </row>
    <row r="181" s="13" customFormat="1">
      <c r="A181" s="13"/>
      <c r="B181" s="247"/>
      <c r="C181" s="248"/>
      <c r="D181" s="242" t="s">
        <v>361</v>
      </c>
      <c r="E181" s="249" t="s">
        <v>1</v>
      </c>
      <c r="F181" s="250" t="s">
        <v>8775</v>
      </c>
      <c r="G181" s="248"/>
      <c r="H181" s="251">
        <v>2</v>
      </c>
      <c r="I181" s="252"/>
      <c r="J181" s="248"/>
      <c r="K181" s="248"/>
      <c r="L181" s="253"/>
      <c r="M181" s="254"/>
      <c r="N181" s="255"/>
      <c r="O181" s="255"/>
      <c r="P181" s="255"/>
      <c r="Q181" s="255"/>
      <c r="R181" s="255"/>
      <c r="S181" s="255"/>
      <c r="T181" s="256"/>
      <c r="U181" s="13"/>
      <c r="V181" s="13"/>
      <c r="W181" s="13"/>
      <c r="X181" s="13"/>
      <c r="Y181" s="13"/>
      <c r="Z181" s="13"/>
      <c r="AA181" s="13"/>
      <c r="AB181" s="13"/>
      <c r="AC181" s="13"/>
      <c r="AD181" s="13"/>
      <c r="AE181" s="13"/>
      <c r="AT181" s="257" t="s">
        <v>361</v>
      </c>
      <c r="AU181" s="257" t="s">
        <v>86</v>
      </c>
      <c r="AV181" s="13" t="s">
        <v>86</v>
      </c>
      <c r="AW181" s="13" t="s">
        <v>32</v>
      </c>
      <c r="AX181" s="13" t="s">
        <v>76</v>
      </c>
      <c r="AY181" s="257" t="s">
        <v>350</v>
      </c>
    </row>
    <row r="182" s="14" customFormat="1">
      <c r="A182" s="14"/>
      <c r="B182" s="258"/>
      <c r="C182" s="259"/>
      <c r="D182" s="242" t="s">
        <v>361</v>
      </c>
      <c r="E182" s="260" t="s">
        <v>1</v>
      </c>
      <c r="F182" s="261" t="s">
        <v>364</v>
      </c>
      <c r="G182" s="259"/>
      <c r="H182" s="262">
        <v>2</v>
      </c>
      <c r="I182" s="263"/>
      <c r="J182" s="259"/>
      <c r="K182" s="259"/>
      <c r="L182" s="264"/>
      <c r="M182" s="265"/>
      <c r="N182" s="266"/>
      <c r="O182" s="266"/>
      <c r="P182" s="266"/>
      <c r="Q182" s="266"/>
      <c r="R182" s="266"/>
      <c r="S182" s="266"/>
      <c r="T182" s="267"/>
      <c r="U182" s="14"/>
      <c r="V182" s="14"/>
      <c r="W182" s="14"/>
      <c r="X182" s="14"/>
      <c r="Y182" s="14"/>
      <c r="Z182" s="14"/>
      <c r="AA182" s="14"/>
      <c r="AB182" s="14"/>
      <c r="AC182" s="14"/>
      <c r="AD182" s="14"/>
      <c r="AE182" s="14"/>
      <c r="AT182" s="268" t="s">
        <v>361</v>
      </c>
      <c r="AU182" s="268" t="s">
        <v>86</v>
      </c>
      <c r="AV182" s="14" t="s">
        <v>357</v>
      </c>
      <c r="AW182" s="14" t="s">
        <v>32</v>
      </c>
      <c r="AX182" s="14" t="s">
        <v>84</v>
      </c>
      <c r="AY182" s="268" t="s">
        <v>350</v>
      </c>
    </row>
    <row r="183" s="2" customFormat="1" ht="24.15" customHeight="1">
      <c r="A183" s="39"/>
      <c r="B183" s="40"/>
      <c r="C183" s="229" t="s">
        <v>512</v>
      </c>
      <c r="D183" s="229" t="s">
        <v>352</v>
      </c>
      <c r="E183" s="230" t="s">
        <v>9410</v>
      </c>
      <c r="F183" s="231" t="s">
        <v>9411</v>
      </c>
      <c r="G183" s="232" t="s">
        <v>551</v>
      </c>
      <c r="H183" s="233">
        <v>2</v>
      </c>
      <c r="I183" s="234"/>
      <c r="J183" s="235">
        <f>ROUND(I183*H183,2)</f>
        <v>0</v>
      </c>
      <c r="K183" s="231" t="s">
        <v>385</v>
      </c>
      <c r="L183" s="45"/>
      <c r="M183" s="236" t="s">
        <v>1</v>
      </c>
      <c r="N183" s="237" t="s">
        <v>41</v>
      </c>
      <c r="O183" s="92"/>
      <c r="P183" s="238">
        <f>O183*H183</f>
        <v>0</v>
      </c>
      <c r="Q183" s="238">
        <v>0</v>
      </c>
      <c r="R183" s="238">
        <f>Q183*H183</f>
        <v>0</v>
      </c>
      <c r="S183" s="238">
        <v>0</v>
      </c>
      <c r="T183" s="239">
        <f>S183*H183</f>
        <v>0</v>
      </c>
      <c r="U183" s="39"/>
      <c r="V183" s="39"/>
      <c r="W183" s="39"/>
      <c r="X183" s="39"/>
      <c r="Y183" s="39"/>
      <c r="Z183" s="39"/>
      <c r="AA183" s="39"/>
      <c r="AB183" s="39"/>
      <c r="AC183" s="39"/>
      <c r="AD183" s="39"/>
      <c r="AE183" s="39"/>
      <c r="AR183" s="240" t="s">
        <v>530</v>
      </c>
      <c r="AT183" s="240" t="s">
        <v>352</v>
      </c>
      <c r="AU183" s="240" t="s">
        <v>86</v>
      </c>
      <c r="AY183" s="18" t="s">
        <v>350</v>
      </c>
      <c r="BE183" s="241">
        <f>IF(N183="základní",J183,0)</f>
        <v>0</v>
      </c>
      <c r="BF183" s="241">
        <f>IF(N183="snížená",J183,0)</f>
        <v>0</v>
      </c>
      <c r="BG183" s="241">
        <f>IF(N183="zákl. přenesená",J183,0)</f>
        <v>0</v>
      </c>
      <c r="BH183" s="241">
        <f>IF(N183="sníž. přenesená",J183,0)</f>
        <v>0</v>
      </c>
      <c r="BI183" s="241">
        <f>IF(N183="nulová",J183,0)</f>
        <v>0</v>
      </c>
      <c r="BJ183" s="18" t="s">
        <v>84</v>
      </c>
      <c r="BK183" s="241">
        <f>ROUND(I183*H183,2)</f>
        <v>0</v>
      </c>
      <c r="BL183" s="18" t="s">
        <v>530</v>
      </c>
      <c r="BM183" s="240" t="s">
        <v>669</v>
      </c>
    </row>
    <row r="184" s="2" customFormat="1">
      <c r="A184" s="39"/>
      <c r="B184" s="40"/>
      <c r="C184" s="41"/>
      <c r="D184" s="242" t="s">
        <v>359</v>
      </c>
      <c r="E184" s="41"/>
      <c r="F184" s="243" t="s">
        <v>9411</v>
      </c>
      <c r="G184" s="41"/>
      <c r="H184" s="41"/>
      <c r="I184" s="244"/>
      <c r="J184" s="41"/>
      <c r="K184" s="41"/>
      <c r="L184" s="45"/>
      <c r="M184" s="245"/>
      <c r="N184" s="246"/>
      <c r="O184" s="92"/>
      <c r="P184" s="92"/>
      <c r="Q184" s="92"/>
      <c r="R184" s="92"/>
      <c r="S184" s="92"/>
      <c r="T184" s="93"/>
      <c r="U184" s="39"/>
      <c r="V184" s="39"/>
      <c r="W184" s="39"/>
      <c r="X184" s="39"/>
      <c r="Y184" s="39"/>
      <c r="Z184" s="39"/>
      <c r="AA184" s="39"/>
      <c r="AB184" s="39"/>
      <c r="AC184" s="39"/>
      <c r="AD184" s="39"/>
      <c r="AE184" s="39"/>
      <c r="AT184" s="18" t="s">
        <v>359</v>
      </c>
      <c r="AU184" s="18" t="s">
        <v>86</v>
      </c>
    </row>
    <row r="185" s="15" customFormat="1">
      <c r="A185" s="15"/>
      <c r="B185" s="269"/>
      <c r="C185" s="270"/>
      <c r="D185" s="242" t="s">
        <v>361</v>
      </c>
      <c r="E185" s="271" t="s">
        <v>1</v>
      </c>
      <c r="F185" s="272" t="s">
        <v>9165</v>
      </c>
      <c r="G185" s="270"/>
      <c r="H185" s="271" t="s">
        <v>1</v>
      </c>
      <c r="I185" s="273"/>
      <c r="J185" s="270"/>
      <c r="K185" s="270"/>
      <c r="L185" s="274"/>
      <c r="M185" s="275"/>
      <c r="N185" s="276"/>
      <c r="O185" s="276"/>
      <c r="P185" s="276"/>
      <c r="Q185" s="276"/>
      <c r="R185" s="276"/>
      <c r="S185" s="276"/>
      <c r="T185" s="277"/>
      <c r="U185" s="15"/>
      <c r="V185" s="15"/>
      <c r="W185" s="15"/>
      <c r="X185" s="15"/>
      <c r="Y185" s="15"/>
      <c r="Z185" s="15"/>
      <c r="AA185" s="15"/>
      <c r="AB185" s="15"/>
      <c r="AC185" s="15"/>
      <c r="AD185" s="15"/>
      <c r="AE185" s="15"/>
      <c r="AT185" s="278" t="s">
        <v>361</v>
      </c>
      <c r="AU185" s="278" t="s">
        <v>86</v>
      </c>
      <c r="AV185" s="15" t="s">
        <v>84</v>
      </c>
      <c r="AW185" s="15" t="s">
        <v>32</v>
      </c>
      <c r="AX185" s="15" t="s">
        <v>76</v>
      </c>
      <c r="AY185" s="278" t="s">
        <v>350</v>
      </c>
    </row>
    <row r="186" s="13" customFormat="1">
      <c r="A186" s="13"/>
      <c r="B186" s="247"/>
      <c r="C186" s="248"/>
      <c r="D186" s="242" t="s">
        <v>361</v>
      </c>
      <c r="E186" s="249" t="s">
        <v>1</v>
      </c>
      <c r="F186" s="250" t="s">
        <v>8775</v>
      </c>
      <c r="G186" s="248"/>
      <c r="H186" s="251">
        <v>2</v>
      </c>
      <c r="I186" s="252"/>
      <c r="J186" s="248"/>
      <c r="K186" s="248"/>
      <c r="L186" s="253"/>
      <c r="M186" s="254"/>
      <c r="N186" s="255"/>
      <c r="O186" s="255"/>
      <c r="P186" s="255"/>
      <c r="Q186" s="255"/>
      <c r="R186" s="255"/>
      <c r="S186" s="255"/>
      <c r="T186" s="256"/>
      <c r="U186" s="13"/>
      <c r="V186" s="13"/>
      <c r="W186" s="13"/>
      <c r="X186" s="13"/>
      <c r="Y186" s="13"/>
      <c r="Z186" s="13"/>
      <c r="AA186" s="13"/>
      <c r="AB186" s="13"/>
      <c r="AC186" s="13"/>
      <c r="AD186" s="13"/>
      <c r="AE186" s="13"/>
      <c r="AT186" s="257" t="s">
        <v>361</v>
      </c>
      <c r="AU186" s="257" t="s">
        <v>86</v>
      </c>
      <c r="AV186" s="13" t="s">
        <v>86</v>
      </c>
      <c r="AW186" s="13" t="s">
        <v>32</v>
      </c>
      <c r="AX186" s="13" t="s">
        <v>76</v>
      </c>
      <c r="AY186" s="257" t="s">
        <v>350</v>
      </c>
    </row>
    <row r="187" s="14" customFormat="1">
      <c r="A187" s="14"/>
      <c r="B187" s="258"/>
      <c r="C187" s="259"/>
      <c r="D187" s="242" t="s">
        <v>361</v>
      </c>
      <c r="E187" s="260" t="s">
        <v>1</v>
      </c>
      <c r="F187" s="261" t="s">
        <v>364</v>
      </c>
      <c r="G187" s="259"/>
      <c r="H187" s="262">
        <v>2</v>
      </c>
      <c r="I187" s="263"/>
      <c r="J187" s="259"/>
      <c r="K187" s="259"/>
      <c r="L187" s="264"/>
      <c r="M187" s="265"/>
      <c r="N187" s="266"/>
      <c r="O187" s="266"/>
      <c r="P187" s="266"/>
      <c r="Q187" s="266"/>
      <c r="R187" s="266"/>
      <c r="S187" s="266"/>
      <c r="T187" s="267"/>
      <c r="U187" s="14"/>
      <c r="V187" s="14"/>
      <c r="W187" s="14"/>
      <c r="X187" s="14"/>
      <c r="Y187" s="14"/>
      <c r="Z187" s="14"/>
      <c r="AA187" s="14"/>
      <c r="AB187" s="14"/>
      <c r="AC187" s="14"/>
      <c r="AD187" s="14"/>
      <c r="AE187" s="14"/>
      <c r="AT187" s="268" t="s">
        <v>361</v>
      </c>
      <c r="AU187" s="268" t="s">
        <v>86</v>
      </c>
      <c r="AV187" s="14" t="s">
        <v>357</v>
      </c>
      <c r="AW187" s="14" t="s">
        <v>32</v>
      </c>
      <c r="AX187" s="14" t="s">
        <v>84</v>
      </c>
      <c r="AY187" s="268" t="s">
        <v>350</v>
      </c>
    </row>
    <row r="188" s="2" customFormat="1" ht="24.15" customHeight="1">
      <c r="A188" s="39"/>
      <c r="B188" s="40"/>
      <c r="C188" s="229" t="s">
        <v>8</v>
      </c>
      <c r="D188" s="229" t="s">
        <v>352</v>
      </c>
      <c r="E188" s="230" t="s">
        <v>9412</v>
      </c>
      <c r="F188" s="231" t="s">
        <v>9413</v>
      </c>
      <c r="G188" s="232" t="s">
        <v>551</v>
      </c>
      <c r="H188" s="233">
        <v>2</v>
      </c>
      <c r="I188" s="234"/>
      <c r="J188" s="235">
        <f>ROUND(I188*H188,2)</f>
        <v>0</v>
      </c>
      <c r="K188" s="231" t="s">
        <v>385</v>
      </c>
      <c r="L188" s="45"/>
      <c r="M188" s="236" t="s">
        <v>1</v>
      </c>
      <c r="N188" s="237" t="s">
        <v>41</v>
      </c>
      <c r="O188" s="92"/>
      <c r="P188" s="238">
        <f>O188*H188</f>
        <v>0</v>
      </c>
      <c r="Q188" s="238">
        <v>0</v>
      </c>
      <c r="R188" s="238">
        <f>Q188*H188</f>
        <v>0</v>
      </c>
      <c r="S188" s="238">
        <v>0</v>
      </c>
      <c r="T188" s="239">
        <f>S188*H188</f>
        <v>0</v>
      </c>
      <c r="U188" s="39"/>
      <c r="V188" s="39"/>
      <c r="W188" s="39"/>
      <c r="X188" s="39"/>
      <c r="Y188" s="39"/>
      <c r="Z188" s="39"/>
      <c r="AA188" s="39"/>
      <c r="AB188" s="39"/>
      <c r="AC188" s="39"/>
      <c r="AD188" s="39"/>
      <c r="AE188" s="39"/>
      <c r="AR188" s="240" t="s">
        <v>530</v>
      </c>
      <c r="AT188" s="240" t="s">
        <v>352</v>
      </c>
      <c r="AU188" s="240" t="s">
        <v>86</v>
      </c>
      <c r="AY188" s="18" t="s">
        <v>350</v>
      </c>
      <c r="BE188" s="241">
        <f>IF(N188="základní",J188,0)</f>
        <v>0</v>
      </c>
      <c r="BF188" s="241">
        <f>IF(N188="snížená",J188,0)</f>
        <v>0</v>
      </c>
      <c r="BG188" s="241">
        <f>IF(N188="zákl. přenesená",J188,0)</f>
        <v>0</v>
      </c>
      <c r="BH188" s="241">
        <f>IF(N188="sníž. přenesená",J188,0)</f>
        <v>0</v>
      </c>
      <c r="BI188" s="241">
        <f>IF(N188="nulová",J188,0)</f>
        <v>0</v>
      </c>
      <c r="BJ188" s="18" t="s">
        <v>84</v>
      </c>
      <c r="BK188" s="241">
        <f>ROUND(I188*H188,2)</f>
        <v>0</v>
      </c>
      <c r="BL188" s="18" t="s">
        <v>530</v>
      </c>
      <c r="BM188" s="240" t="s">
        <v>682</v>
      </c>
    </row>
    <row r="189" s="2" customFormat="1">
      <c r="A189" s="39"/>
      <c r="B189" s="40"/>
      <c r="C189" s="41"/>
      <c r="D189" s="242" t="s">
        <v>359</v>
      </c>
      <c r="E189" s="41"/>
      <c r="F189" s="243" t="s">
        <v>9413</v>
      </c>
      <c r="G189" s="41"/>
      <c r="H189" s="41"/>
      <c r="I189" s="244"/>
      <c r="J189" s="41"/>
      <c r="K189" s="41"/>
      <c r="L189" s="45"/>
      <c r="M189" s="245"/>
      <c r="N189" s="246"/>
      <c r="O189" s="92"/>
      <c r="P189" s="92"/>
      <c r="Q189" s="92"/>
      <c r="R189" s="92"/>
      <c r="S189" s="92"/>
      <c r="T189" s="93"/>
      <c r="U189" s="39"/>
      <c r="V189" s="39"/>
      <c r="W189" s="39"/>
      <c r="X189" s="39"/>
      <c r="Y189" s="39"/>
      <c r="Z189" s="39"/>
      <c r="AA189" s="39"/>
      <c r="AB189" s="39"/>
      <c r="AC189" s="39"/>
      <c r="AD189" s="39"/>
      <c r="AE189" s="39"/>
      <c r="AT189" s="18" t="s">
        <v>359</v>
      </c>
      <c r="AU189" s="18" t="s">
        <v>86</v>
      </c>
    </row>
    <row r="190" s="15" customFormat="1">
      <c r="A190" s="15"/>
      <c r="B190" s="269"/>
      <c r="C190" s="270"/>
      <c r="D190" s="242" t="s">
        <v>361</v>
      </c>
      <c r="E190" s="271" t="s">
        <v>1</v>
      </c>
      <c r="F190" s="272" t="s">
        <v>9165</v>
      </c>
      <c r="G190" s="270"/>
      <c r="H190" s="271" t="s">
        <v>1</v>
      </c>
      <c r="I190" s="273"/>
      <c r="J190" s="270"/>
      <c r="K190" s="270"/>
      <c r="L190" s="274"/>
      <c r="M190" s="275"/>
      <c r="N190" s="276"/>
      <c r="O190" s="276"/>
      <c r="P190" s="276"/>
      <c r="Q190" s="276"/>
      <c r="R190" s="276"/>
      <c r="S190" s="276"/>
      <c r="T190" s="277"/>
      <c r="U190" s="15"/>
      <c r="V190" s="15"/>
      <c r="W190" s="15"/>
      <c r="X190" s="15"/>
      <c r="Y190" s="15"/>
      <c r="Z190" s="15"/>
      <c r="AA190" s="15"/>
      <c r="AB190" s="15"/>
      <c r="AC190" s="15"/>
      <c r="AD190" s="15"/>
      <c r="AE190" s="15"/>
      <c r="AT190" s="278" t="s">
        <v>361</v>
      </c>
      <c r="AU190" s="278" t="s">
        <v>86</v>
      </c>
      <c r="AV190" s="15" t="s">
        <v>84</v>
      </c>
      <c r="AW190" s="15" t="s">
        <v>32</v>
      </c>
      <c r="AX190" s="15" t="s">
        <v>76</v>
      </c>
      <c r="AY190" s="278" t="s">
        <v>350</v>
      </c>
    </row>
    <row r="191" s="13" customFormat="1">
      <c r="A191" s="13"/>
      <c r="B191" s="247"/>
      <c r="C191" s="248"/>
      <c r="D191" s="242" t="s">
        <v>361</v>
      </c>
      <c r="E191" s="249" t="s">
        <v>1</v>
      </c>
      <c r="F191" s="250" t="s">
        <v>9396</v>
      </c>
      <c r="G191" s="248"/>
      <c r="H191" s="251">
        <v>2</v>
      </c>
      <c r="I191" s="252"/>
      <c r="J191" s="248"/>
      <c r="K191" s="248"/>
      <c r="L191" s="253"/>
      <c r="M191" s="254"/>
      <c r="N191" s="255"/>
      <c r="O191" s="255"/>
      <c r="P191" s="255"/>
      <c r="Q191" s="255"/>
      <c r="R191" s="255"/>
      <c r="S191" s="255"/>
      <c r="T191" s="256"/>
      <c r="U191" s="13"/>
      <c r="V191" s="13"/>
      <c r="W191" s="13"/>
      <c r="X191" s="13"/>
      <c r="Y191" s="13"/>
      <c r="Z191" s="13"/>
      <c r="AA191" s="13"/>
      <c r="AB191" s="13"/>
      <c r="AC191" s="13"/>
      <c r="AD191" s="13"/>
      <c r="AE191" s="13"/>
      <c r="AT191" s="257" t="s">
        <v>361</v>
      </c>
      <c r="AU191" s="257" t="s">
        <v>86</v>
      </c>
      <c r="AV191" s="13" t="s">
        <v>86</v>
      </c>
      <c r="AW191" s="13" t="s">
        <v>32</v>
      </c>
      <c r="AX191" s="13" t="s">
        <v>76</v>
      </c>
      <c r="AY191" s="257" t="s">
        <v>350</v>
      </c>
    </row>
    <row r="192" s="14" customFormat="1">
      <c r="A192" s="14"/>
      <c r="B192" s="258"/>
      <c r="C192" s="259"/>
      <c r="D192" s="242" t="s">
        <v>361</v>
      </c>
      <c r="E192" s="260" t="s">
        <v>1</v>
      </c>
      <c r="F192" s="261" t="s">
        <v>364</v>
      </c>
      <c r="G192" s="259"/>
      <c r="H192" s="262">
        <v>2</v>
      </c>
      <c r="I192" s="263"/>
      <c r="J192" s="259"/>
      <c r="K192" s="259"/>
      <c r="L192" s="264"/>
      <c r="M192" s="265"/>
      <c r="N192" s="266"/>
      <c r="O192" s="266"/>
      <c r="P192" s="266"/>
      <c r="Q192" s="266"/>
      <c r="R192" s="266"/>
      <c r="S192" s="266"/>
      <c r="T192" s="267"/>
      <c r="U192" s="14"/>
      <c r="V192" s="14"/>
      <c r="W192" s="14"/>
      <c r="X192" s="14"/>
      <c r="Y192" s="14"/>
      <c r="Z192" s="14"/>
      <c r="AA192" s="14"/>
      <c r="AB192" s="14"/>
      <c r="AC192" s="14"/>
      <c r="AD192" s="14"/>
      <c r="AE192" s="14"/>
      <c r="AT192" s="268" t="s">
        <v>361</v>
      </c>
      <c r="AU192" s="268" t="s">
        <v>86</v>
      </c>
      <c r="AV192" s="14" t="s">
        <v>357</v>
      </c>
      <c r="AW192" s="14" t="s">
        <v>32</v>
      </c>
      <c r="AX192" s="14" t="s">
        <v>84</v>
      </c>
      <c r="AY192" s="268" t="s">
        <v>350</v>
      </c>
    </row>
    <row r="193" s="2" customFormat="1" ht="24.15" customHeight="1">
      <c r="A193" s="39"/>
      <c r="B193" s="40"/>
      <c r="C193" s="229" t="s">
        <v>530</v>
      </c>
      <c r="D193" s="229" t="s">
        <v>352</v>
      </c>
      <c r="E193" s="230" t="s">
        <v>9414</v>
      </c>
      <c r="F193" s="231" t="s">
        <v>9415</v>
      </c>
      <c r="G193" s="232" t="s">
        <v>551</v>
      </c>
      <c r="H193" s="233">
        <v>5</v>
      </c>
      <c r="I193" s="234"/>
      <c r="J193" s="235">
        <f>ROUND(I193*H193,2)</f>
        <v>0</v>
      </c>
      <c r="K193" s="231" t="s">
        <v>385</v>
      </c>
      <c r="L193" s="45"/>
      <c r="M193" s="236" t="s">
        <v>1</v>
      </c>
      <c r="N193" s="237" t="s">
        <v>41</v>
      </c>
      <c r="O193" s="92"/>
      <c r="P193" s="238">
        <f>O193*H193</f>
        <v>0</v>
      </c>
      <c r="Q193" s="238">
        <v>0</v>
      </c>
      <c r="R193" s="238">
        <f>Q193*H193</f>
        <v>0</v>
      </c>
      <c r="S193" s="238">
        <v>0</v>
      </c>
      <c r="T193" s="239">
        <f>S193*H193</f>
        <v>0</v>
      </c>
      <c r="U193" s="39"/>
      <c r="V193" s="39"/>
      <c r="W193" s="39"/>
      <c r="X193" s="39"/>
      <c r="Y193" s="39"/>
      <c r="Z193" s="39"/>
      <c r="AA193" s="39"/>
      <c r="AB193" s="39"/>
      <c r="AC193" s="39"/>
      <c r="AD193" s="39"/>
      <c r="AE193" s="39"/>
      <c r="AR193" s="240" t="s">
        <v>530</v>
      </c>
      <c r="AT193" s="240" t="s">
        <v>352</v>
      </c>
      <c r="AU193" s="240" t="s">
        <v>86</v>
      </c>
      <c r="AY193" s="18" t="s">
        <v>350</v>
      </c>
      <c r="BE193" s="241">
        <f>IF(N193="základní",J193,0)</f>
        <v>0</v>
      </c>
      <c r="BF193" s="241">
        <f>IF(N193="snížená",J193,0)</f>
        <v>0</v>
      </c>
      <c r="BG193" s="241">
        <f>IF(N193="zákl. přenesená",J193,0)</f>
        <v>0</v>
      </c>
      <c r="BH193" s="241">
        <f>IF(N193="sníž. přenesená",J193,0)</f>
        <v>0</v>
      </c>
      <c r="BI193" s="241">
        <f>IF(N193="nulová",J193,0)</f>
        <v>0</v>
      </c>
      <c r="BJ193" s="18" t="s">
        <v>84</v>
      </c>
      <c r="BK193" s="241">
        <f>ROUND(I193*H193,2)</f>
        <v>0</v>
      </c>
      <c r="BL193" s="18" t="s">
        <v>530</v>
      </c>
      <c r="BM193" s="240" t="s">
        <v>695</v>
      </c>
    </row>
    <row r="194" s="2" customFormat="1">
      <c r="A194" s="39"/>
      <c r="B194" s="40"/>
      <c r="C194" s="41"/>
      <c r="D194" s="242" t="s">
        <v>359</v>
      </c>
      <c r="E194" s="41"/>
      <c r="F194" s="243" t="s">
        <v>9415</v>
      </c>
      <c r="G194" s="41"/>
      <c r="H194" s="41"/>
      <c r="I194" s="244"/>
      <c r="J194" s="41"/>
      <c r="K194" s="41"/>
      <c r="L194" s="45"/>
      <c r="M194" s="245"/>
      <c r="N194" s="246"/>
      <c r="O194" s="92"/>
      <c r="P194" s="92"/>
      <c r="Q194" s="92"/>
      <c r="R194" s="92"/>
      <c r="S194" s="92"/>
      <c r="T194" s="93"/>
      <c r="U194" s="39"/>
      <c r="V194" s="39"/>
      <c r="W194" s="39"/>
      <c r="X194" s="39"/>
      <c r="Y194" s="39"/>
      <c r="Z194" s="39"/>
      <c r="AA194" s="39"/>
      <c r="AB194" s="39"/>
      <c r="AC194" s="39"/>
      <c r="AD194" s="39"/>
      <c r="AE194" s="39"/>
      <c r="AT194" s="18" t="s">
        <v>359</v>
      </c>
      <c r="AU194" s="18" t="s">
        <v>86</v>
      </c>
    </row>
    <row r="195" s="15" customFormat="1">
      <c r="A195" s="15"/>
      <c r="B195" s="269"/>
      <c r="C195" s="270"/>
      <c r="D195" s="242" t="s">
        <v>361</v>
      </c>
      <c r="E195" s="271" t="s">
        <v>1</v>
      </c>
      <c r="F195" s="272" t="s">
        <v>9165</v>
      </c>
      <c r="G195" s="270"/>
      <c r="H195" s="271" t="s">
        <v>1</v>
      </c>
      <c r="I195" s="273"/>
      <c r="J195" s="270"/>
      <c r="K195" s="270"/>
      <c r="L195" s="274"/>
      <c r="M195" s="275"/>
      <c r="N195" s="276"/>
      <c r="O195" s="276"/>
      <c r="P195" s="276"/>
      <c r="Q195" s="276"/>
      <c r="R195" s="276"/>
      <c r="S195" s="276"/>
      <c r="T195" s="277"/>
      <c r="U195" s="15"/>
      <c r="V195" s="15"/>
      <c r="W195" s="15"/>
      <c r="X195" s="15"/>
      <c r="Y195" s="15"/>
      <c r="Z195" s="15"/>
      <c r="AA195" s="15"/>
      <c r="AB195" s="15"/>
      <c r="AC195" s="15"/>
      <c r="AD195" s="15"/>
      <c r="AE195" s="15"/>
      <c r="AT195" s="278" t="s">
        <v>361</v>
      </c>
      <c r="AU195" s="278" t="s">
        <v>86</v>
      </c>
      <c r="AV195" s="15" t="s">
        <v>84</v>
      </c>
      <c r="AW195" s="15" t="s">
        <v>32</v>
      </c>
      <c r="AX195" s="15" t="s">
        <v>76</v>
      </c>
      <c r="AY195" s="278" t="s">
        <v>350</v>
      </c>
    </row>
    <row r="196" s="13" customFormat="1">
      <c r="A196" s="13"/>
      <c r="B196" s="247"/>
      <c r="C196" s="248"/>
      <c r="D196" s="242" t="s">
        <v>361</v>
      </c>
      <c r="E196" s="249" t="s">
        <v>1</v>
      </c>
      <c r="F196" s="250" t="s">
        <v>9416</v>
      </c>
      <c r="G196" s="248"/>
      <c r="H196" s="251">
        <v>5</v>
      </c>
      <c r="I196" s="252"/>
      <c r="J196" s="248"/>
      <c r="K196" s="248"/>
      <c r="L196" s="253"/>
      <c r="M196" s="254"/>
      <c r="N196" s="255"/>
      <c r="O196" s="255"/>
      <c r="P196" s="255"/>
      <c r="Q196" s="255"/>
      <c r="R196" s="255"/>
      <c r="S196" s="255"/>
      <c r="T196" s="256"/>
      <c r="U196" s="13"/>
      <c r="V196" s="13"/>
      <c r="W196" s="13"/>
      <c r="X196" s="13"/>
      <c r="Y196" s="13"/>
      <c r="Z196" s="13"/>
      <c r="AA196" s="13"/>
      <c r="AB196" s="13"/>
      <c r="AC196" s="13"/>
      <c r="AD196" s="13"/>
      <c r="AE196" s="13"/>
      <c r="AT196" s="257" t="s">
        <v>361</v>
      </c>
      <c r="AU196" s="257" t="s">
        <v>86</v>
      </c>
      <c r="AV196" s="13" t="s">
        <v>86</v>
      </c>
      <c r="AW196" s="13" t="s">
        <v>32</v>
      </c>
      <c r="AX196" s="13" t="s">
        <v>76</v>
      </c>
      <c r="AY196" s="257" t="s">
        <v>350</v>
      </c>
    </row>
    <row r="197" s="14" customFormat="1">
      <c r="A197" s="14"/>
      <c r="B197" s="258"/>
      <c r="C197" s="259"/>
      <c r="D197" s="242" t="s">
        <v>361</v>
      </c>
      <c r="E197" s="260" t="s">
        <v>1</v>
      </c>
      <c r="F197" s="261" t="s">
        <v>364</v>
      </c>
      <c r="G197" s="259"/>
      <c r="H197" s="262">
        <v>5</v>
      </c>
      <c r="I197" s="263"/>
      <c r="J197" s="259"/>
      <c r="K197" s="259"/>
      <c r="L197" s="264"/>
      <c r="M197" s="265"/>
      <c r="N197" s="266"/>
      <c r="O197" s="266"/>
      <c r="P197" s="266"/>
      <c r="Q197" s="266"/>
      <c r="R197" s="266"/>
      <c r="S197" s="266"/>
      <c r="T197" s="267"/>
      <c r="U197" s="14"/>
      <c r="V197" s="14"/>
      <c r="W197" s="14"/>
      <c r="X197" s="14"/>
      <c r="Y197" s="14"/>
      <c r="Z197" s="14"/>
      <c r="AA197" s="14"/>
      <c r="AB197" s="14"/>
      <c r="AC197" s="14"/>
      <c r="AD197" s="14"/>
      <c r="AE197" s="14"/>
      <c r="AT197" s="268" t="s">
        <v>361</v>
      </c>
      <c r="AU197" s="268" t="s">
        <v>86</v>
      </c>
      <c r="AV197" s="14" t="s">
        <v>357</v>
      </c>
      <c r="AW197" s="14" t="s">
        <v>32</v>
      </c>
      <c r="AX197" s="14" t="s">
        <v>84</v>
      </c>
      <c r="AY197" s="268" t="s">
        <v>350</v>
      </c>
    </row>
    <row r="198" s="2" customFormat="1" ht="24.15" customHeight="1">
      <c r="A198" s="39"/>
      <c r="B198" s="40"/>
      <c r="C198" s="229" t="s">
        <v>541</v>
      </c>
      <c r="D198" s="229" t="s">
        <v>352</v>
      </c>
      <c r="E198" s="230" t="s">
        <v>9417</v>
      </c>
      <c r="F198" s="231" t="s">
        <v>9418</v>
      </c>
      <c r="G198" s="232" t="s">
        <v>551</v>
      </c>
      <c r="H198" s="233">
        <v>2</v>
      </c>
      <c r="I198" s="234"/>
      <c r="J198" s="235">
        <f>ROUND(I198*H198,2)</f>
        <v>0</v>
      </c>
      <c r="K198" s="231" t="s">
        <v>385</v>
      </c>
      <c r="L198" s="45"/>
      <c r="M198" s="236" t="s">
        <v>1</v>
      </c>
      <c r="N198" s="237" t="s">
        <v>41</v>
      </c>
      <c r="O198" s="92"/>
      <c r="P198" s="238">
        <f>O198*H198</f>
        <v>0</v>
      </c>
      <c r="Q198" s="238">
        <v>0</v>
      </c>
      <c r="R198" s="238">
        <f>Q198*H198</f>
        <v>0</v>
      </c>
      <c r="S198" s="238">
        <v>0</v>
      </c>
      <c r="T198" s="239">
        <f>S198*H198</f>
        <v>0</v>
      </c>
      <c r="U198" s="39"/>
      <c r="V198" s="39"/>
      <c r="W198" s="39"/>
      <c r="X198" s="39"/>
      <c r="Y198" s="39"/>
      <c r="Z198" s="39"/>
      <c r="AA198" s="39"/>
      <c r="AB198" s="39"/>
      <c r="AC198" s="39"/>
      <c r="AD198" s="39"/>
      <c r="AE198" s="39"/>
      <c r="AR198" s="240" t="s">
        <v>530</v>
      </c>
      <c r="AT198" s="240" t="s">
        <v>352</v>
      </c>
      <c r="AU198" s="240" t="s">
        <v>86</v>
      </c>
      <c r="AY198" s="18" t="s">
        <v>350</v>
      </c>
      <c r="BE198" s="241">
        <f>IF(N198="základní",J198,0)</f>
        <v>0</v>
      </c>
      <c r="BF198" s="241">
        <f>IF(N198="snížená",J198,0)</f>
        <v>0</v>
      </c>
      <c r="BG198" s="241">
        <f>IF(N198="zákl. přenesená",J198,0)</f>
        <v>0</v>
      </c>
      <c r="BH198" s="241">
        <f>IF(N198="sníž. přenesená",J198,0)</f>
        <v>0</v>
      </c>
      <c r="BI198" s="241">
        <f>IF(N198="nulová",J198,0)</f>
        <v>0</v>
      </c>
      <c r="BJ198" s="18" t="s">
        <v>84</v>
      </c>
      <c r="BK198" s="241">
        <f>ROUND(I198*H198,2)</f>
        <v>0</v>
      </c>
      <c r="BL198" s="18" t="s">
        <v>530</v>
      </c>
      <c r="BM198" s="240" t="s">
        <v>707</v>
      </c>
    </row>
    <row r="199" s="2" customFormat="1">
      <c r="A199" s="39"/>
      <c r="B199" s="40"/>
      <c r="C199" s="41"/>
      <c r="D199" s="242" t="s">
        <v>359</v>
      </c>
      <c r="E199" s="41"/>
      <c r="F199" s="243" t="s">
        <v>9418</v>
      </c>
      <c r="G199" s="41"/>
      <c r="H199" s="41"/>
      <c r="I199" s="244"/>
      <c r="J199" s="41"/>
      <c r="K199" s="41"/>
      <c r="L199" s="45"/>
      <c r="M199" s="245"/>
      <c r="N199" s="246"/>
      <c r="O199" s="92"/>
      <c r="P199" s="92"/>
      <c r="Q199" s="92"/>
      <c r="R199" s="92"/>
      <c r="S199" s="92"/>
      <c r="T199" s="93"/>
      <c r="U199" s="39"/>
      <c r="V199" s="39"/>
      <c r="W199" s="39"/>
      <c r="X199" s="39"/>
      <c r="Y199" s="39"/>
      <c r="Z199" s="39"/>
      <c r="AA199" s="39"/>
      <c r="AB199" s="39"/>
      <c r="AC199" s="39"/>
      <c r="AD199" s="39"/>
      <c r="AE199" s="39"/>
      <c r="AT199" s="18" t="s">
        <v>359</v>
      </c>
      <c r="AU199" s="18" t="s">
        <v>86</v>
      </c>
    </row>
    <row r="200" s="15" customFormat="1">
      <c r="A200" s="15"/>
      <c r="B200" s="269"/>
      <c r="C200" s="270"/>
      <c r="D200" s="242" t="s">
        <v>361</v>
      </c>
      <c r="E200" s="271" t="s">
        <v>1</v>
      </c>
      <c r="F200" s="272" t="s">
        <v>9165</v>
      </c>
      <c r="G200" s="270"/>
      <c r="H200" s="271" t="s">
        <v>1</v>
      </c>
      <c r="I200" s="273"/>
      <c r="J200" s="270"/>
      <c r="K200" s="270"/>
      <c r="L200" s="274"/>
      <c r="M200" s="275"/>
      <c r="N200" s="276"/>
      <c r="O200" s="276"/>
      <c r="P200" s="276"/>
      <c r="Q200" s="276"/>
      <c r="R200" s="276"/>
      <c r="S200" s="276"/>
      <c r="T200" s="277"/>
      <c r="U200" s="15"/>
      <c r="V200" s="15"/>
      <c r="W200" s="15"/>
      <c r="X200" s="15"/>
      <c r="Y200" s="15"/>
      <c r="Z200" s="15"/>
      <c r="AA200" s="15"/>
      <c r="AB200" s="15"/>
      <c r="AC200" s="15"/>
      <c r="AD200" s="15"/>
      <c r="AE200" s="15"/>
      <c r="AT200" s="278" t="s">
        <v>361</v>
      </c>
      <c r="AU200" s="278" t="s">
        <v>86</v>
      </c>
      <c r="AV200" s="15" t="s">
        <v>84</v>
      </c>
      <c r="AW200" s="15" t="s">
        <v>32</v>
      </c>
      <c r="AX200" s="15" t="s">
        <v>76</v>
      </c>
      <c r="AY200" s="278" t="s">
        <v>350</v>
      </c>
    </row>
    <row r="201" s="13" customFormat="1">
      <c r="A201" s="13"/>
      <c r="B201" s="247"/>
      <c r="C201" s="248"/>
      <c r="D201" s="242" t="s">
        <v>361</v>
      </c>
      <c r="E201" s="249" t="s">
        <v>1</v>
      </c>
      <c r="F201" s="250" t="s">
        <v>8775</v>
      </c>
      <c r="G201" s="248"/>
      <c r="H201" s="251">
        <v>2</v>
      </c>
      <c r="I201" s="252"/>
      <c r="J201" s="248"/>
      <c r="K201" s="248"/>
      <c r="L201" s="253"/>
      <c r="M201" s="254"/>
      <c r="N201" s="255"/>
      <c r="O201" s="255"/>
      <c r="P201" s="255"/>
      <c r="Q201" s="255"/>
      <c r="R201" s="255"/>
      <c r="S201" s="255"/>
      <c r="T201" s="256"/>
      <c r="U201" s="13"/>
      <c r="V201" s="13"/>
      <c r="W201" s="13"/>
      <c r="X201" s="13"/>
      <c r="Y201" s="13"/>
      <c r="Z201" s="13"/>
      <c r="AA201" s="13"/>
      <c r="AB201" s="13"/>
      <c r="AC201" s="13"/>
      <c r="AD201" s="13"/>
      <c r="AE201" s="13"/>
      <c r="AT201" s="257" t="s">
        <v>361</v>
      </c>
      <c r="AU201" s="257" t="s">
        <v>86</v>
      </c>
      <c r="AV201" s="13" t="s">
        <v>86</v>
      </c>
      <c r="AW201" s="13" t="s">
        <v>32</v>
      </c>
      <c r="AX201" s="13" t="s">
        <v>76</v>
      </c>
      <c r="AY201" s="257" t="s">
        <v>350</v>
      </c>
    </row>
    <row r="202" s="14" customFormat="1">
      <c r="A202" s="14"/>
      <c r="B202" s="258"/>
      <c r="C202" s="259"/>
      <c r="D202" s="242" t="s">
        <v>361</v>
      </c>
      <c r="E202" s="260" t="s">
        <v>1</v>
      </c>
      <c r="F202" s="261" t="s">
        <v>364</v>
      </c>
      <c r="G202" s="259"/>
      <c r="H202" s="262">
        <v>2</v>
      </c>
      <c r="I202" s="263"/>
      <c r="J202" s="259"/>
      <c r="K202" s="259"/>
      <c r="L202" s="264"/>
      <c r="M202" s="265"/>
      <c r="N202" s="266"/>
      <c r="O202" s="266"/>
      <c r="P202" s="266"/>
      <c r="Q202" s="266"/>
      <c r="R202" s="266"/>
      <c r="S202" s="266"/>
      <c r="T202" s="267"/>
      <c r="U202" s="14"/>
      <c r="V202" s="14"/>
      <c r="W202" s="14"/>
      <c r="X202" s="14"/>
      <c r="Y202" s="14"/>
      <c r="Z202" s="14"/>
      <c r="AA202" s="14"/>
      <c r="AB202" s="14"/>
      <c r="AC202" s="14"/>
      <c r="AD202" s="14"/>
      <c r="AE202" s="14"/>
      <c r="AT202" s="268" t="s">
        <v>361</v>
      </c>
      <c r="AU202" s="268" t="s">
        <v>86</v>
      </c>
      <c r="AV202" s="14" t="s">
        <v>357</v>
      </c>
      <c r="AW202" s="14" t="s">
        <v>32</v>
      </c>
      <c r="AX202" s="14" t="s">
        <v>84</v>
      </c>
      <c r="AY202" s="268" t="s">
        <v>350</v>
      </c>
    </row>
    <row r="203" s="2" customFormat="1" ht="24.15" customHeight="1">
      <c r="A203" s="39"/>
      <c r="B203" s="40"/>
      <c r="C203" s="229" t="s">
        <v>548</v>
      </c>
      <c r="D203" s="229" t="s">
        <v>352</v>
      </c>
      <c r="E203" s="230" t="s">
        <v>9419</v>
      </c>
      <c r="F203" s="231" t="s">
        <v>9420</v>
      </c>
      <c r="G203" s="232" t="s">
        <v>551</v>
      </c>
      <c r="H203" s="233">
        <v>20</v>
      </c>
      <c r="I203" s="234"/>
      <c r="J203" s="235">
        <f>ROUND(I203*H203,2)</f>
        <v>0</v>
      </c>
      <c r="K203" s="231" t="s">
        <v>385</v>
      </c>
      <c r="L203" s="45"/>
      <c r="M203" s="236" t="s">
        <v>1</v>
      </c>
      <c r="N203" s="237" t="s">
        <v>41</v>
      </c>
      <c r="O203" s="92"/>
      <c r="P203" s="238">
        <f>O203*H203</f>
        <v>0</v>
      </c>
      <c r="Q203" s="238">
        <v>0</v>
      </c>
      <c r="R203" s="238">
        <f>Q203*H203</f>
        <v>0</v>
      </c>
      <c r="S203" s="238">
        <v>0</v>
      </c>
      <c r="T203" s="239">
        <f>S203*H203</f>
        <v>0</v>
      </c>
      <c r="U203" s="39"/>
      <c r="V203" s="39"/>
      <c r="W203" s="39"/>
      <c r="X203" s="39"/>
      <c r="Y203" s="39"/>
      <c r="Z203" s="39"/>
      <c r="AA203" s="39"/>
      <c r="AB203" s="39"/>
      <c r="AC203" s="39"/>
      <c r="AD203" s="39"/>
      <c r="AE203" s="39"/>
      <c r="AR203" s="240" t="s">
        <v>530</v>
      </c>
      <c r="AT203" s="240" t="s">
        <v>352</v>
      </c>
      <c r="AU203" s="240" t="s">
        <v>86</v>
      </c>
      <c r="AY203" s="18" t="s">
        <v>350</v>
      </c>
      <c r="BE203" s="241">
        <f>IF(N203="základní",J203,0)</f>
        <v>0</v>
      </c>
      <c r="BF203" s="241">
        <f>IF(N203="snížená",J203,0)</f>
        <v>0</v>
      </c>
      <c r="BG203" s="241">
        <f>IF(N203="zákl. přenesená",J203,0)</f>
        <v>0</v>
      </c>
      <c r="BH203" s="241">
        <f>IF(N203="sníž. přenesená",J203,0)</f>
        <v>0</v>
      </c>
      <c r="BI203" s="241">
        <f>IF(N203="nulová",J203,0)</f>
        <v>0</v>
      </c>
      <c r="BJ203" s="18" t="s">
        <v>84</v>
      </c>
      <c r="BK203" s="241">
        <f>ROUND(I203*H203,2)</f>
        <v>0</v>
      </c>
      <c r="BL203" s="18" t="s">
        <v>530</v>
      </c>
      <c r="BM203" s="240" t="s">
        <v>722</v>
      </c>
    </row>
    <row r="204" s="2" customFormat="1">
      <c r="A204" s="39"/>
      <c r="B204" s="40"/>
      <c r="C204" s="41"/>
      <c r="D204" s="242" t="s">
        <v>359</v>
      </c>
      <c r="E204" s="41"/>
      <c r="F204" s="243" t="s">
        <v>9420</v>
      </c>
      <c r="G204" s="41"/>
      <c r="H204" s="41"/>
      <c r="I204" s="244"/>
      <c r="J204" s="41"/>
      <c r="K204" s="41"/>
      <c r="L204" s="45"/>
      <c r="M204" s="245"/>
      <c r="N204" s="246"/>
      <c r="O204" s="92"/>
      <c r="P204" s="92"/>
      <c r="Q204" s="92"/>
      <c r="R204" s="92"/>
      <c r="S204" s="92"/>
      <c r="T204" s="93"/>
      <c r="U204" s="39"/>
      <c r="V204" s="39"/>
      <c r="W204" s="39"/>
      <c r="X204" s="39"/>
      <c r="Y204" s="39"/>
      <c r="Z204" s="39"/>
      <c r="AA204" s="39"/>
      <c r="AB204" s="39"/>
      <c r="AC204" s="39"/>
      <c r="AD204" s="39"/>
      <c r="AE204" s="39"/>
      <c r="AT204" s="18" t="s">
        <v>359</v>
      </c>
      <c r="AU204" s="18" t="s">
        <v>86</v>
      </c>
    </row>
    <row r="205" s="15" customFormat="1">
      <c r="A205" s="15"/>
      <c r="B205" s="269"/>
      <c r="C205" s="270"/>
      <c r="D205" s="242" t="s">
        <v>361</v>
      </c>
      <c r="E205" s="271" t="s">
        <v>1</v>
      </c>
      <c r="F205" s="272" t="s">
        <v>9165</v>
      </c>
      <c r="G205" s="270"/>
      <c r="H205" s="271" t="s">
        <v>1</v>
      </c>
      <c r="I205" s="273"/>
      <c r="J205" s="270"/>
      <c r="K205" s="270"/>
      <c r="L205" s="274"/>
      <c r="M205" s="275"/>
      <c r="N205" s="276"/>
      <c r="O205" s="276"/>
      <c r="P205" s="276"/>
      <c r="Q205" s="276"/>
      <c r="R205" s="276"/>
      <c r="S205" s="276"/>
      <c r="T205" s="277"/>
      <c r="U205" s="15"/>
      <c r="V205" s="15"/>
      <c r="W205" s="15"/>
      <c r="X205" s="15"/>
      <c r="Y205" s="15"/>
      <c r="Z205" s="15"/>
      <c r="AA205" s="15"/>
      <c r="AB205" s="15"/>
      <c r="AC205" s="15"/>
      <c r="AD205" s="15"/>
      <c r="AE205" s="15"/>
      <c r="AT205" s="278" t="s">
        <v>361</v>
      </c>
      <c r="AU205" s="278" t="s">
        <v>86</v>
      </c>
      <c r="AV205" s="15" t="s">
        <v>84</v>
      </c>
      <c r="AW205" s="15" t="s">
        <v>32</v>
      </c>
      <c r="AX205" s="15" t="s">
        <v>76</v>
      </c>
      <c r="AY205" s="278" t="s">
        <v>350</v>
      </c>
    </row>
    <row r="206" s="13" customFormat="1">
      <c r="A206" s="13"/>
      <c r="B206" s="247"/>
      <c r="C206" s="248"/>
      <c r="D206" s="242" t="s">
        <v>361</v>
      </c>
      <c r="E206" s="249" t="s">
        <v>1</v>
      </c>
      <c r="F206" s="250" t="s">
        <v>9130</v>
      </c>
      <c r="G206" s="248"/>
      <c r="H206" s="251">
        <v>20</v>
      </c>
      <c r="I206" s="252"/>
      <c r="J206" s="248"/>
      <c r="K206" s="248"/>
      <c r="L206" s="253"/>
      <c r="M206" s="254"/>
      <c r="N206" s="255"/>
      <c r="O206" s="255"/>
      <c r="P206" s="255"/>
      <c r="Q206" s="255"/>
      <c r="R206" s="255"/>
      <c r="S206" s="255"/>
      <c r="T206" s="256"/>
      <c r="U206" s="13"/>
      <c r="V206" s="13"/>
      <c r="W206" s="13"/>
      <c r="X206" s="13"/>
      <c r="Y206" s="13"/>
      <c r="Z206" s="13"/>
      <c r="AA206" s="13"/>
      <c r="AB206" s="13"/>
      <c r="AC206" s="13"/>
      <c r="AD206" s="13"/>
      <c r="AE206" s="13"/>
      <c r="AT206" s="257" t="s">
        <v>361</v>
      </c>
      <c r="AU206" s="257" t="s">
        <v>86</v>
      </c>
      <c r="AV206" s="13" t="s">
        <v>86</v>
      </c>
      <c r="AW206" s="13" t="s">
        <v>32</v>
      </c>
      <c r="AX206" s="13" t="s">
        <v>76</v>
      </c>
      <c r="AY206" s="257" t="s">
        <v>350</v>
      </c>
    </row>
    <row r="207" s="14" customFormat="1">
      <c r="A207" s="14"/>
      <c r="B207" s="258"/>
      <c r="C207" s="259"/>
      <c r="D207" s="242" t="s">
        <v>361</v>
      </c>
      <c r="E207" s="260" t="s">
        <v>1</v>
      </c>
      <c r="F207" s="261" t="s">
        <v>364</v>
      </c>
      <c r="G207" s="259"/>
      <c r="H207" s="262">
        <v>20</v>
      </c>
      <c r="I207" s="263"/>
      <c r="J207" s="259"/>
      <c r="K207" s="259"/>
      <c r="L207" s="264"/>
      <c r="M207" s="265"/>
      <c r="N207" s="266"/>
      <c r="O207" s="266"/>
      <c r="P207" s="266"/>
      <c r="Q207" s="266"/>
      <c r="R207" s="266"/>
      <c r="S207" s="266"/>
      <c r="T207" s="267"/>
      <c r="U207" s="14"/>
      <c r="V207" s="14"/>
      <c r="W207" s="14"/>
      <c r="X207" s="14"/>
      <c r="Y207" s="14"/>
      <c r="Z207" s="14"/>
      <c r="AA207" s="14"/>
      <c r="AB207" s="14"/>
      <c r="AC207" s="14"/>
      <c r="AD207" s="14"/>
      <c r="AE207" s="14"/>
      <c r="AT207" s="268" t="s">
        <v>361</v>
      </c>
      <c r="AU207" s="268" t="s">
        <v>86</v>
      </c>
      <c r="AV207" s="14" t="s">
        <v>357</v>
      </c>
      <c r="AW207" s="14" t="s">
        <v>32</v>
      </c>
      <c r="AX207" s="14" t="s">
        <v>84</v>
      </c>
      <c r="AY207" s="268" t="s">
        <v>350</v>
      </c>
    </row>
    <row r="208" s="2" customFormat="1" ht="24.15" customHeight="1">
      <c r="A208" s="39"/>
      <c r="B208" s="40"/>
      <c r="C208" s="229" t="s">
        <v>556</v>
      </c>
      <c r="D208" s="229" t="s">
        <v>352</v>
      </c>
      <c r="E208" s="230" t="s">
        <v>9421</v>
      </c>
      <c r="F208" s="231" t="s">
        <v>9422</v>
      </c>
      <c r="G208" s="232" t="s">
        <v>551</v>
      </c>
      <c r="H208" s="233">
        <v>50</v>
      </c>
      <c r="I208" s="234"/>
      <c r="J208" s="235">
        <f>ROUND(I208*H208,2)</f>
        <v>0</v>
      </c>
      <c r="K208" s="231" t="s">
        <v>385</v>
      </c>
      <c r="L208" s="45"/>
      <c r="M208" s="236" t="s">
        <v>1</v>
      </c>
      <c r="N208" s="237" t="s">
        <v>41</v>
      </c>
      <c r="O208" s="92"/>
      <c r="P208" s="238">
        <f>O208*H208</f>
        <v>0</v>
      </c>
      <c r="Q208" s="238">
        <v>0</v>
      </c>
      <c r="R208" s="238">
        <f>Q208*H208</f>
        <v>0</v>
      </c>
      <c r="S208" s="238">
        <v>0</v>
      </c>
      <c r="T208" s="239">
        <f>S208*H208</f>
        <v>0</v>
      </c>
      <c r="U208" s="39"/>
      <c r="V208" s="39"/>
      <c r="W208" s="39"/>
      <c r="X208" s="39"/>
      <c r="Y208" s="39"/>
      <c r="Z208" s="39"/>
      <c r="AA208" s="39"/>
      <c r="AB208" s="39"/>
      <c r="AC208" s="39"/>
      <c r="AD208" s="39"/>
      <c r="AE208" s="39"/>
      <c r="AR208" s="240" t="s">
        <v>530</v>
      </c>
      <c r="AT208" s="240" t="s">
        <v>352</v>
      </c>
      <c r="AU208" s="240" t="s">
        <v>86</v>
      </c>
      <c r="AY208" s="18" t="s">
        <v>350</v>
      </c>
      <c r="BE208" s="241">
        <f>IF(N208="základní",J208,0)</f>
        <v>0</v>
      </c>
      <c r="BF208" s="241">
        <f>IF(N208="snížená",J208,0)</f>
        <v>0</v>
      </c>
      <c r="BG208" s="241">
        <f>IF(N208="zákl. přenesená",J208,0)</f>
        <v>0</v>
      </c>
      <c r="BH208" s="241">
        <f>IF(N208="sníž. přenesená",J208,0)</f>
        <v>0</v>
      </c>
      <c r="BI208" s="241">
        <f>IF(N208="nulová",J208,0)</f>
        <v>0</v>
      </c>
      <c r="BJ208" s="18" t="s">
        <v>84</v>
      </c>
      <c r="BK208" s="241">
        <f>ROUND(I208*H208,2)</f>
        <v>0</v>
      </c>
      <c r="BL208" s="18" t="s">
        <v>530</v>
      </c>
      <c r="BM208" s="240" t="s">
        <v>735</v>
      </c>
    </row>
    <row r="209" s="2" customFormat="1">
      <c r="A209" s="39"/>
      <c r="B209" s="40"/>
      <c r="C209" s="41"/>
      <c r="D209" s="242" t="s">
        <v>359</v>
      </c>
      <c r="E209" s="41"/>
      <c r="F209" s="243" t="s">
        <v>9422</v>
      </c>
      <c r="G209" s="41"/>
      <c r="H209" s="41"/>
      <c r="I209" s="244"/>
      <c r="J209" s="41"/>
      <c r="K209" s="41"/>
      <c r="L209" s="45"/>
      <c r="M209" s="245"/>
      <c r="N209" s="246"/>
      <c r="O209" s="92"/>
      <c r="P209" s="92"/>
      <c r="Q209" s="92"/>
      <c r="R209" s="92"/>
      <c r="S209" s="92"/>
      <c r="T209" s="93"/>
      <c r="U209" s="39"/>
      <c r="V209" s="39"/>
      <c r="W209" s="39"/>
      <c r="X209" s="39"/>
      <c r="Y209" s="39"/>
      <c r="Z209" s="39"/>
      <c r="AA209" s="39"/>
      <c r="AB209" s="39"/>
      <c r="AC209" s="39"/>
      <c r="AD209" s="39"/>
      <c r="AE209" s="39"/>
      <c r="AT209" s="18" t="s">
        <v>359</v>
      </c>
      <c r="AU209" s="18" t="s">
        <v>86</v>
      </c>
    </row>
    <row r="210" s="15" customFormat="1">
      <c r="A210" s="15"/>
      <c r="B210" s="269"/>
      <c r="C210" s="270"/>
      <c r="D210" s="242" t="s">
        <v>361</v>
      </c>
      <c r="E210" s="271" t="s">
        <v>1</v>
      </c>
      <c r="F210" s="272" t="s">
        <v>9165</v>
      </c>
      <c r="G210" s="270"/>
      <c r="H210" s="271" t="s">
        <v>1</v>
      </c>
      <c r="I210" s="273"/>
      <c r="J210" s="270"/>
      <c r="K210" s="270"/>
      <c r="L210" s="274"/>
      <c r="M210" s="275"/>
      <c r="N210" s="276"/>
      <c r="O210" s="276"/>
      <c r="P210" s="276"/>
      <c r="Q210" s="276"/>
      <c r="R210" s="276"/>
      <c r="S210" s="276"/>
      <c r="T210" s="277"/>
      <c r="U210" s="15"/>
      <c r="V210" s="15"/>
      <c r="W210" s="15"/>
      <c r="X210" s="15"/>
      <c r="Y210" s="15"/>
      <c r="Z210" s="15"/>
      <c r="AA210" s="15"/>
      <c r="AB210" s="15"/>
      <c r="AC210" s="15"/>
      <c r="AD210" s="15"/>
      <c r="AE210" s="15"/>
      <c r="AT210" s="278" t="s">
        <v>361</v>
      </c>
      <c r="AU210" s="278" t="s">
        <v>86</v>
      </c>
      <c r="AV210" s="15" t="s">
        <v>84</v>
      </c>
      <c r="AW210" s="15" t="s">
        <v>32</v>
      </c>
      <c r="AX210" s="15" t="s">
        <v>76</v>
      </c>
      <c r="AY210" s="278" t="s">
        <v>350</v>
      </c>
    </row>
    <row r="211" s="13" customFormat="1">
      <c r="A211" s="13"/>
      <c r="B211" s="247"/>
      <c r="C211" s="248"/>
      <c r="D211" s="242" t="s">
        <v>361</v>
      </c>
      <c r="E211" s="249" t="s">
        <v>1</v>
      </c>
      <c r="F211" s="250" t="s">
        <v>8900</v>
      </c>
      <c r="G211" s="248"/>
      <c r="H211" s="251">
        <v>50</v>
      </c>
      <c r="I211" s="252"/>
      <c r="J211" s="248"/>
      <c r="K211" s="248"/>
      <c r="L211" s="253"/>
      <c r="M211" s="254"/>
      <c r="N211" s="255"/>
      <c r="O211" s="255"/>
      <c r="P211" s="255"/>
      <c r="Q211" s="255"/>
      <c r="R211" s="255"/>
      <c r="S211" s="255"/>
      <c r="T211" s="256"/>
      <c r="U211" s="13"/>
      <c r="V211" s="13"/>
      <c r="W211" s="13"/>
      <c r="X211" s="13"/>
      <c r="Y211" s="13"/>
      <c r="Z211" s="13"/>
      <c r="AA211" s="13"/>
      <c r="AB211" s="13"/>
      <c r="AC211" s="13"/>
      <c r="AD211" s="13"/>
      <c r="AE211" s="13"/>
      <c r="AT211" s="257" t="s">
        <v>361</v>
      </c>
      <c r="AU211" s="257" t="s">
        <v>86</v>
      </c>
      <c r="AV211" s="13" t="s">
        <v>86</v>
      </c>
      <c r="AW211" s="13" t="s">
        <v>32</v>
      </c>
      <c r="AX211" s="13" t="s">
        <v>76</v>
      </c>
      <c r="AY211" s="257" t="s">
        <v>350</v>
      </c>
    </row>
    <row r="212" s="14" customFormat="1">
      <c r="A212" s="14"/>
      <c r="B212" s="258"/>
      <c r="C212" s="259"/>
      <c r="D212" s="242" t="s">
        <v>361</v>
      </c>
      <c r="E212" s="260" t="s">
        <v>1</v>
      </c>
      <c r="F212" s="261" t="s">
        <v>364</v>
      </c>
      <c r="G212" s="259"/>
      <c r="H212" s="262">
        <v>50</v>
      </c>
      <c r="I212" s="263"/>
      <c r="J212" s="259"/>
      <c r="K212" s="259"/>
      <c r="L212" s="264"/>
      <c r="M212" s="265"/>
      <c r="N212" s="266"/>
      <c r="O212" s="266"/>
      <c r="P212" s="266"/>
      <c r="Q212" s="266"/>
      <c r="R212" s="266"/>
      <c r="S212" s="266"/>
      <c r="T212" s="267"/>
      <c r="U212" s="14"/>
      <c r="V212" s="14"/>
      <c r="W212" s="14"/>
      <c r="X212" s="14"/>
      <c r="Y212" s="14"/>
      <c r="Z212" s="14"/>
      <c r="AA212" s="14"/>
      <c r="AB212" s="14"/>
      <c r="AC212" s="14"/>
      <c r="AD212" s="14"/>
      <c r="AE212" s="14"/>
      <c r="AT212" s="268" t="s">
        <v>361</v>
      </c>
      <c r="AU212" s="268" t="s">
        <v>86</v>
      </c>
      <c r="AV212" s="14" t="s">
        <v>357</v>
      </c>
      <c r="AW212" s="14" t="s">
        <v>32</v>
      </c>
      <c r="AX212" s="14" t="s">
        <v>84</v>
      </c>
      <c r="AY212" s="268" t="s">
        <v>350</v>
      </c>
    </row>
    <row r="213" s="2" customFormat="1" ht="24.15" customHeight="1">
      <c r="A213" s="39"/>
      <c r="B213" s="40"/>
      <c r="C213" s="229" t="s">
        <v>563</v>
      </c>
      <c r="D213" s="229" t="s">
        <v>352</v>
      </c>
      <c r="E213" s="230" t="s">
        <v>9423</v>
      </c>
      <c r="F213" s="231" t="s">
        <v>9424</v>
      </c>
      <c r="G213" s="232" t="s">
        <v>497</v>
      </c>
      <c r="H213" s="233">
        <v>1</v>
      </c>
      <c r="I213" s="234"/>
      <c r="J213" s="235">
        <f>ROUND(I213*H213,2)</f>
        <v>0</v>
      </c>
      <c r="K213" s="231" t="s">
        <v>385</v>
      </c>
      <c r="L213" s="45"/>
      <c r="M213" s="236" t="s">
        <v>1</v>
      </c>
      <c r="N213" s="237" t="s">
        <v>41</v>
      </c>
      <c r="O213" s="92"/>
      <c r="P213" s="238">
        <f>O213*H213</f>
        <v>0</v>
      </c>
      <c r="Q213" s="238">
        <v>0</v>
      </c>
      <c r="R213" s="238">
        <f>Q213*H213</f>
        <v>0</v>
      </c>
      <c r="S213" s="238">
        <v>0</v>
      </c>
      <c r="T213" s="239">
        <f>S213*H213</f>
        <v>0</v>
      </c>
      <c r="U213" s="39"/>
      <c r="V213" s="39"/>
      <c r="W213" s="39"/>
      <c r="X213" s="39"/>
      <c r="Y213" s="39"/>
      <c r="Z213" s="39"/>
      <c r="AA213" s="39"/>
      <c r="AB213" s="39"/>
      <c r="AC213" s="39"/>
      <c r="AD213" s="39"/>
      <c r="AE213" s="39"/>
      <c r="AR213" s="240" t="s">
        <v>530</v>
      </c>
      <c r="AT213" s="240" t="s">
        <v>352</v>
      </c>
      <c r="AU213" s="240" t="s">
        <v>86</v>
      </c>
      <c r="AY213" s="18" t="s">
        <v>350</v>
      </c>
      <c r="BE213" s="241">
        <f>IF(N213="základní",J213,0)</f>
        <v>0</v>
      </c>
      <c r="BF213" s="241">
        <f>IF(N213="snížená",J213,0)</f>
        <v>0</v>
      </c>
      <c r="BG213" s="241">
        <f>IF(N213="zákl. přenesená",J213,0)</f>
        <v>0</v>
      </c>
      <c r="BH213" s="241">
        <f>IF(N213="sníž. přenesená",J213,0)</f>
        <v>0</v>
      </c>
      <c r="BI213" s="241">
        <f>IF(N213="nulová",J213,0)</f>
        <v>0</v>
      </c>
      <c r="BJ213" s="18" t="s">
        <v>84</v>
      </c>
      <c r="BK213" s="241">
        <f>ROUND(I213*H213,2)</f>
        <v>0</v>
      </c>
      <c r="BL213" s="18" t="s">
        <v>530</v>
      </c>
      <c r="BM213" s="240" t="s">
        <v>748</v>
      </c>
    </row>
    <row r="214" s="2" customFormat="1">
      <c r="A214" s="39"/>
      <c r="B214" s="40"/>
      <c r="C214" s="41"/>
      <c r="D214" s="242" t="s">
        <v>359</v>
      </c>
      <c r="E214" s="41"/>
      <c r="F214" s="243" t="s">
        <v>9424</v>
      </c>
      <c r="G214" s="41"/>
      <c r="H214" s="41"/>
      <c r="I214" s="244"/>
      <c r="J214" s="41"/>
      <c r="K214" s="41"/>
      <c r="L214" s="45"/>
      <c r="M214" s="245"/>
      <c r="N214" s="246"/>
      <c r="O214" s="92"/>
      <c r="P214" s="92"/>
      <c r="Q214" s="92"/>
      <c r="R214" s="92"/>
      <c r="S214" s="92"/>
      <c r="T214" s="93"/>
      <c r="U214" s="39"/>
      <c r="V214" s="39"/>
      <c r="W214" s="39"/>
      <c r="X214" s="39"/>
      <c r="Y214" s="39"/>
      <c r="Z214" s="39"/>
      <c r="AA214" s="39"/>
      <c r="AB214" s="39"/>
      <c r="AC214" s="39"/>
      <c r="AD214" s="39"/>
      <c r="AE214" s="39"/>
      <c r="AT214" s="18" t="s">
        <v>359</v>
      </c>
      <c r="AU214" s="18" t="s">
        <v>86</v>
      </c>
    </row>
    <row r="215" s="15" customFormat="1">
      <c r="A215" s="15"/>
      <c r="B215" s="269"/>
      <c r="C215" s="270"/>
      <c r="D215" s="242" t="s">
        <v>361</v>
      </c>
      <c r="E215" s="271" t="s">
        <v>1</v>
      </c>
      <c r="F215" s="272" t="s">
        <v>9165</v>
      </c>
      <c r="G215" s="270"/>
      <c r="H215" s="271" t="s">
        <v>1</v>
      </c>
      <c r="I215" s="273"/>
      <c r="J215" s="270"/>
      <c r="K215" s="270"/>
      <c r="L215" s="274"/>
      <c r="M215" s="275"/>
      <c r="N215" s="276"/>
      <c r="O215" s="276"/>
      <c r="P215" s="276"/>
      <c r="Q215" s="276"/>
      <c r="R215" s="276"/>
      <c r="S215" s="276"/>
      <c r="T215" s="277"/>
      <c r="U215" s="15"/>
      <c r="V215" s="15"/>
      <c r="W215" s="15"/>
      <c r="X215" s="15"/>
      <c r="Y215" s="15"/>
      <c r="Z215" s="15"/>
      <c r="AA215" s="15"/>
      <c r="AB215" s="15"/>
      <c r="AC215" s="15"/>
      <c r="AD215" s="15"/>
      <c r="AE215" s="15"/>
      <c r="AT215" s="278" t="s">
        <v>361</v>
      </c>
      <c r="AU215" s="278" t="s">
        <v>86</v>
      </c>
      <c r="AV215" s="15" t="s">
        <v>84</v>
      </c>
      <c r="AW215" s="15" t="s">
        <v>32</v>
      </c>
      <c r="AX215" s="15" t="s">
        <v>76</v>
      </c>
      <c r="AY215" s="278" t="s">
        <v>350</v>
      </c>
    </row>
    <row r="216" s="13" customFormat="1">
      <c r="A216" s="13"/>
      <c r="B216" s="247"/>
      <c r="C216" s="248"/>
      <c r="D216" s="242" t="s">
        <v>361</v>
      </c>
      <c r="E216" s="249" t="s">
        <v>1</v>
      </c>
      <c r="F216" s="250" t="s">
        <v>84</v>
      </c>
      <c r="G216" s="248"/>
      <c r="H216" s="251">
        <v>1</v>
      </c>
      <c r="I216" s="252"/>
      <c r="J216" s="248"/>
      <c r="K216" s="248"/>
      <c r="L216" s="253"/>
      <c r="M216" s="254"/>
      <c r="N216" s="255"/>
      <c r="O216" s="255"/>
      <c r="P216" s="255"/>
      <c r="Q216" s="255"/>
      <c r="R216" s="255"/>
      <c r="S216" s="255"/>
      <c r="T216" s="256"/>
      <c r="U216" s="13"/>
      <c r="V216" s="13"/>
      <c r="W216" s="13"/>
      <c r="X216" s="13"/>
      <c r="Y216" s="13"/>
      <c r="Z216" s="13"/>
      <c r="AA216" s="13"/>
      <c r="AB216" s="13"/>
      <c r="AC216" s="13"/>
      <c r="AD216" s="13"/>
      <c r="AE216" s="13"/>
      <c r="AT216" s="257" t="s">
        <v>361</v>
      </c>
      <c r="AU216" s="257" t="s">
        <v>86</v>
      </c>
      <c r="AV216" s="13" t="s">
        <v>86</v>
      </c>
      <c r="AW216" s="13" t="s">
        <v>32</v>
      </c>
      <c r="AX216" s="13" t="s">
        <v>76</v>
      </c>
      <c r="AY216" s="257" t="s">
        <v>350</v>
      </c>
    </row>
    <row r="217" s="14" customFormat="1">
      <c r="A217" s="14"/>
      <c r="B217" s="258"/>
      <c r="C217" s="259"/>
      <c r="D217" s="242" t="s">
        <v>361</v>
      </c>
      <c r="E217" s="260" t="s">
        <v>1</v>
      </c>
      <c r="F217" s="261" t="s">
        <v>364</v>
      </c>
      <c r="G217" s="259"/>
      <c r="H217" s="262">
        <v>1</v>
      </c>
      <c r="I217" s="263"/>
      <c r="J217" s="259"/>
      <c r="K217" s="259"/>
      <c r="L217" s="264"/>
      <c r="M217" s="265"/>
      <c r="N217" s="266"/>
      <c r="O217" s="266"/>
      <c r="P217" s="266"/>
      <c r="Q217" s="266"/>
      <c r="R217" s="266"/>
      <c r="S217" s="266"/>
      <c r="T217" s="267"/>
      <c r="U217" s="14"/>
      <c r="V217" s="14"/>
      <c r="W217" s="14"/>
      <c r="X217" s="14"/>
      <c r="Y217" s="14"/>
      <c r="Z217" s="14"/>
      <c r="AA217" s="14"/>
      <c r="AB217" s="14"/>
      <c r="AC217" s="14"/>
      <c r="AD217" s="14"/>
      <c r="AE217" s="14"/>
      <c r="AT217" s="268" t="s">
        <v>361</v>
      </c>
      <c r="AU217" s="268" t="s">
        <v>86</v>
      </c>
      <c r="AV217" s="14" t="s">
        <v>357</v>
      </c>
      <c r="AW217" s="14" t="s">
        <v>32</v>
      </c>
      <c r="AX217" s="14" t="s">
        <v>84</v>
      </c>
      <c r="AY217" s="268" t="s">
        <v>350</v>
      </c>
    </row>
    <row r="218" s="2" customFormat="1" ht="33" customHeight="1">
      <c r="A218" s="39"/>
      <c r="B218" s="40"/>
      <c r="C218" s="229" t="s">
        <v>7</v>
      </c>
      <c r="D218" s="229" t="s">
        <v>352</v>
      </c>
      <c r="E218" s="230" t="s">
        <v>9425</v>
      </c>
      <c r="F218" s="231" t="s">
        <v>9426</v>
      </c>
      <c r="G218" s="232" t="s">
        <v>497</v>
      </c>
      <c r="H218" s="233">
        <v>2</v>
      </c>
      <c r="I218" s="234"/>
      <c r="J218" s="235">
        <f>ROUND(I218*H218,2)</f>
        <v>0</v>
      </c>
      <c r="K218" s="231" t="s">
        <v>385</v>
      </c>
      <c r="L218" s="45"/>
      <c r="M218" s="236" t="s">
        <v>1</v>
      </c>
      <c r="N218" s="237" t="s">
        <v>41</v>
      </c>
      <c r="O218" s="92"/>
      <c r="P218" s="238">
        <f>O218*H218</f>
        <v>0</v>
      </c>
      <c r="Q218" s="238">
        <v>0</v>
      </c>
      <c r="R218" s="238">
        <f>Q218*H218</f>
        <v>0</v>
      </c>
      <c r="S218" s="238">
        <v>0</v>
      </c>
      <c r="T218" s="239">
        <f>S218*H218</f>
        <v>0</v>
      </c>
      <c r="U218" s="39"/>
      <c r="V218" s="39"/>
      <c r="W218" s="39"/>
      <c r="X218" s="39"/>
      <c r="Y218" s="39"/>
      <c r="Z218" s="39"/>
      <c r="AA218" s="39"/>
      <c r="AB218" s="39"/>
      <c r="AC218" s="39"/>
      <c r="AD218" s="39"/>
      <c r="AE218" s="39"/>
      <c r="AR218" s="240" t="s">
        <v>530</v>
      </c>
      <c r="AT218" s="240" t="s">
        <v>352</v>
      </c>
      <c r="AU218" s="240" t="s">
        <v>86</v>
      </c>
      <c r="AY218" s="18" t="s">
        <v>350</v>
      </c>
      <c r="BE218" s="241">
        <f>IF(N218="základní",J218,0)</f>
        <v>0</v>
      </c>
      <c r="BF218" s="241">
        <f>IF(N218="snížená",J218,0)</f>
        <v>0</v>
      </c>
      <c r="BG218" s="241">
        <f>IF(N218="zákl. přenesená",J218,0)</f>
        <v>0</v>
      </c>
      <c r="BH218" s="241">
        <f>IF(N218="sníž. přenesená",J218,0)</f>
        <v>0</v>
      </c>
      <c r="BI218" s="241">
        <f>IF(N218="nulová",J218,0)</f>
        <v>0</v>
      </c>
      <c r="BJ218" s="18" t="s">
        <v>84</v>
      </c>
      <c r="BK218" s="241">
        <f>ROUND(I218*H218,2)</f>
        <v>0</v>
      </c>
      <c r="BL218" s="18" t="s">
        <v>530</v>
      </c>
      <c r="BM218" s="240" t="s">
        <v>767</v>
      </c>
    </row>
    <row r="219" s="2" customFormat="1">
      <c r="A219" s="39"/>
      <c r="B219" s="40"/>
      <c r="C219" s="41"/>
      <c r="D219" s="242" t="s">
        <v>359</v>
      </c>
      <c r="E219" s="41"/>
      <c r="F219" s="243" t="s">
        <v>9426</v>
      </c>
      <c r="G219" s="41"/>
      <c r="H219" s="41"/>
      <c r="I219" s="244"/>
      <c r="J219" s="41"/>
      <c r="K219" s="41"/>
      <c r="L219" s="45"/>
      <c r="M219" s="245"/>
      <c r="N219" s="246"/>
      <c r="O219" s="92"/>
      <c r="P219" s="92"/>
      <c r="Q219" s="92"/>
      <c r="R219" s="92"/>
      <c r="S219" s="92"/>
      <c r="T219" s="93"/>
      <c r="U219" s="39"/>
      <c r="V219" s="39"/>
      <c r="W219" s="39"/>
      <c r="X219" s="39"/>
      <c r="Y219" s="39"/>
      <c r="Z219" s="39"/>
      <c r="AA219" s="39"/>
      <c r="AB219" s="39"/>
      <c r="AC219" s="39"/>
      <c r="AD219" s="39"/>
      <c r="AE219" s="39"/>
      <c r="AT219" s="18" t="s">
        <v>359</v>
      </c>
      <c r="AU219" s="18" t="s">
        <v>86</v>
      </c>
    </row>
    <row r="220" s="15" customFormat="1">
      <c r="A220" s="15"/>
      <c r="B220" s="269"/>
      <c r="C220" s="270"/>
      <c r="D220" s="242" t="s">
        <v>361</v>
      </c>
      <c r="E220" s="271" t="s">
        <v>1</v>
      </c>
      <c r="F220" s="272" t="s">
        <v>9165</v>
      </c>
      <c r="G220" s="270"/>
      <c r="H220" s="271" t="s">
        <v>1</v>
      </c>
      <c r="I220" s="273"/>
      <c r="J220" s="270"/>
      <c r="K220" s="270"/>
      <c r="L220" s="274"/>
      <c r="M220" s="275"/>
      <c r="N220" s="276"/>
      <c r="O220" s="276"/>
      <c r="P220" s="276"/>
      <c r="Q220" s="276"/>
      <c r="R220" s="276"/>
      <c r="S220" s="276"/>
      <c r="T220" s="277"/>
      <c r="U220" s="15"/>
      <c r="V220" s="15"/>
      <c r="W220" s="15"/>
      <c r="X220" s="15"/>
      <c r="Y220" s="15"/>
      <c r="Z220" s="15"/>
      <c r="AA220" s="15"/>
      <c r="AB220" s="15"/>
      <c r="AC220" s="15"/>
      <c r="AD220" s="15"/>
      <c r="AE220" s="15"/>
      <c r="AT220" s="278" t="s">
        <v>361</v>
      </c>
      <c r="AU220" s="278" t="s">
        <v>86</v>
      </c>
      <c r="AV220" s="15" t="s">
        <v>84</v>
      </c>
      <c r="AW220" s="15" t="s">
        <v>32</v>
      </c>
      <c r="AX220" s="15" t="s">
        <v>76</v>
      </c>
      <c r="AY220" s="278" t="s">
        <v>350</v>
      </c>
    </row>
    <row r="221" s="13" customFormat="1">
      <c r="A221" s="13"/>
      <c r="B221" s="247"/>
      <c r="C221" s="248"/>
      <c r="D221" s="242" t="s">
        <v>361</v>
      </c>
      <c r="E221" s="249" t="s">
        <v>1</v>
      </c>
      <c r="F221" s="250" t="s">
        <v>86</v>
      </c>
      <c r="G221" s="248"/>
      <c r="H221" s="251">
        <v>2</v>
      </c>
      <c r="I221" s="252"/>
      <c r="J221" s="248"/>
      <c r="K221" s="248"/>
      <c r="L221" s="253"/>
      <c r="M221" s="254"/>
      <c r="N221" s="255"/>
      <c r="O221" s="255"/>
      <c r="P221" s="255"/>
      <c r="Q221" s="255"/>
      <c r="R221" s="255"/>
      <c r="S221" s="255"/>
      <c r="T221" s="256"/>
      <c r="U221" s="13"/>
      <c r="V221" s="13"/>
      <c r="W221" s="13"/>
      <c r="X221" s="13"/>
      <c r="Y221" s="13"/>
      <c r="Z221" s="13"/>
      <c r="AA221" s="13"/>
      <c r="AB221" s="13"/>
      <c r="AC221" s="13"/>
      <c r="AD221" s="13"/>
      <c r="AE221" s="13"/>
      <c r="AT221" s="257" t="s">
        <v>361</v>
      </c>
      <c r="AU221" s="257" t="s">
        <v>86</v>
      </c>
      <c r="AV221" s="13" t="s">
        <v>86</v>
      </c>
      <c r="AW221" s="13" t="s">
        <v>32</v>
      </c>
      <c r="AX221" s="13" t="s">
        <v>76</v>
      </c>
      <c r="AY221" s="257" t="s">
        <v>350</v>
      </c>
    </row>
    <row r="222" s="14" customFormat="1">
      <c r="A222" s="14"/>
      <c r="B222" s="258"/>
      <c r="C222" s="259"/>
      <c r="D222" s="242" t="s">
        <v>361</v>
      </c>
      <c r="E222" s="260" t="s">
        <v>1</v>
      </c>
      <c r="F222" s="261" t="s">
        <v>364</v>
      </c>
      <c r="G222" s="259"/>
      <c r="H222" s="262">
        <v>2</v>
      </c>
      <c r="I222" s="263"/>
      <c r="J222" s="259"/>
      <c r="K222" s="259"/>
      <c r="L222" s="264"/>
      <c r="M222" s="265"/>
      <c r="N222" s="266"/>
      <c r="O222" s="266"/>
      <c r="P222" s="266"/>
      <c r="Q222" s="266"/>
      <c r="R222" s="266"/>
      <c r="S222" s="266"/>
      <c r="T222" s="267"/>
      <c r="U222" s="14"/>
      <c r="V222" s="14"/>
      <c r="W222" s="14"/>
      <c r="X222" s="14"/>
      <c r="Y222" s="14"/>
      <c r="Z222" s="14"/>
      <c r="AA222" s="14"/>
      <c r="AB222" s="14"/>
      <c r="AC222" s="14"/>
      <c r="AD222" s="14"/>
      <c r="AE222" s="14"/>
      <c r="AT222" s="268" t="s">
        <v>361</v>
      </c>
      <c r="AU222" s="268" t="s">
        <v>86</v>
      </c>
      <c r="AV222" s="14" t="s">
        <v>357</v>
      </c>
      <c r="AW222" s="14" t="s">
        <v>32</v>
      </c>
      <c r="AX222" s="14" t="s">
        <v>84</v>
      </c>
      <c r="AY222" s="268" t="s">
        <v>350</v>
      </c>
    </row>
    <row r="223" s="2" customFormat="1" ht="33" customHeight="1">
      <c r="A223" s="39"/>
      <c r="B223" s="40"/>
      <c r="C223" s="229" t="s">
        <v>576</v>
      </c>
      <c r="D223" s="229" t="s">
        <v>352</v>
      </c>
      <c r="E223" s="230" t="s">
        <v>9427</v>
      </c>
      <c r="F223" s="231" t="s">
        <v>9428</v>
      </c>
      <c r="G223" s="232" t="s">
        <v>497</v>
      </c>
      <c r="H223" s="233">
        <v>2</v>
      </c>
      <c r="I223" s="234"/>
      <c r="J223" s="235">
        <f>ROUND(I223*H223,2)</f>
        <v>0</v>
      </c>
      <c r="K223" s="231" t="s">
        <v>385</v>
      </c>
      <c r="L223" s="45"/>
      <c r="M223" s="236" t="s">
        <v>1</v>
      </c>
      <c r="N223" s="237" t="s">
        <v>41</v>
      </c>
      <c r="O223" s="92"/>
      <c r="P223" s="238">
        <f>O223*H223</f>
        <v>0</v>
      </c>
      <c r="Q223" s="238">
        <v>0</v>
      </c>
      <c r="R223" s="238">
        <f>Q223*H223</f>
        <v>0</v>
      </c>
      <c r="S223" s="238">
        <v>0</v>
      </c>
      <c r="T223" s="239">
        <f>S223*H223</f>
        <v>0</v>
      </c>
      <c r="U223" s="39"/>
      <c r="V223" s="39"/>
      <c r="W223" s="39"/>
      <c r="X223" s="39"/>
      <c r="Y223" s="39"/>
      <c r="Z223" s="39"/>
      <c r="AA223" s="39"/>
      <c r="AB223" s="39"/>
      <c r="AC223" s="39"/>
      <c r="AD223" s="39"/>
      <c r="AE223" s="39"/>
      <c r="AR223" s="240" t="s">
        <v>530</v>
      </c>
      <c r="AT223" s="240" t="s">
        <v>352</v>
      </c>
      <c r="AU223" s="240" t="s">
        <v>86</v>
      </c>
      <c r="AY223" s="18" t="s">
        <v>350</v>
      </c>
      <c r="BE223" s="241">
        <f>IF(N223="základní",J223,0)</f>
        <v>0</v>
      </c>
      <c r="BF223" s="241">
        <f>IF(N223="snížená",J223,0)</f>
        <v>0</v>
      </c>
      <c r="BG223" s="241">
        <f>IF(N223="zákl. přenesená",J223,0)</f>
        <v>0</v>
      </c>
      <c r="BH223" s="241">
        <f>IF(N223="sníž. přenesená",J223,0)</f>
        <v>0</v>
      </c>
      <c r="BI223" s="241">
        <f>IF(N223="nulová",J223,0)</f>
        <v>0</v>
      </c>
      <c r="BJ223" s="18" t="s">
        <v>84</v>
      </c>
      <c r="BK223" s="241">
        <f>ROUND(I223*H223,2)</f>
        <v>0</v>
      </c>
      <c r="BL223" s="18" t="s">
        <v>530</v>
      </c>
      <c r="BM223" s="240" t="s">
        <v>828</v>
      </c>
    </row>
    <row r="224" s="2" customFormat="1">
      <c r="A224" s="39"/>
      <c r="B224" s="40"/>
      <c r="C224" s="41"/>
      <c r="D224" s="242" t="s">
        <v>359</v>
      </c>
      <c r="E224" s="41"/>
      <c r="F224" s="243" t="s">
        <v>9428</v>
      </c>
      <c r="G224" s="41"/>
      <c r="H224" s="41"/>
      <c r="I224" s="244"/>
      <c r="J224" s="41"/>
      <c r="K224" s="41"/>
      <c r="L224" s="45"/>
      <c r="M224" s="245"/>
      <c r="N224" s="246"/>
      <c r="O224" s="92"/>
      <c r="P224" s="92"/>
      <c r="Q224" s="92"/>
      <c r="R224" s="92"/>
      <c r="S224" s="92"/>
      <c r="T224" s="93"/>
      <c r="U224" s="39"/>
      <c r="V224" s="39"/>
      <c r="W224" s="39"/>
      <c r="X224" s="39"/>
      <c r="Y224" s="39"/>
      <c r="Z224" s="39"/>
      <c r="AA224" s="39"/>
      <c r="AB224" s="39"/>
      <c r="AC224" s="39"/>
      <c r="AD224" s="39"/>
      <c r="AE224" s="39"/>
      <c r="AT224" s="18" t="s">
        <v>359</v>
      </c>
      <c r="AU224" s="18" t="s">
        <v>86</v>
      </c>
    </row>
    <row r="225" s="15" customFormat="1">
      <c r="A225" s="15"/>
      <c r="B225" s="269"/>
      <c r="C225" s="270"/>
      <c r="D225" s="242" t="s">
        <v>361</v>
      </c>
      <c r="E225" s="271" t="s">
        <v>1</v>
      </c>
      <c r="F225" s="272" t="s">
        <v>9165</v>
      </c>
      <c r="G225" s="270"/>
      <c r="H225" s="271" t="s">
        <v>1</v>
      </c>
      <c r="I225" s="273"/>
      <c r="J225" s="270"/>
      <c r="K225" s="270"/>
      <c r="L225" s="274"/>
      <c r="M225" s="275"/>
      <c r="N225" s="276"/>
      <c r="O225" s="276"/>
      <c r="P225" s="276"/>
      <c r="Q225" s="276"/>
      <c r="R225" s="276"/>
      <c r="S225" s="276"/>
      <c r="T225" s="277"/>
      <c r="U225" s="15"/>
      <c r="V225" s="15"/>
      <c r="W225" s="15"/>
      <c r="X225" s="15"/>
      <c r="Y225" s="15"/>
      <c r="Z225" s="15"/>
      <c r="AA225" s="15"/>
      <c r="AB225" s="15"/>
      <c r="AC225" s="15"/>
      <c r="AD225" s="15"/>
      <c r="AE225" s="15"/>
      <c r="AT225" s="278" t="s">
        <v>361</v>
      </c>
      <c r="AU225" s="278" t="s">
        <v>86</v>
      </c>
      <c r="AV225" s="15" t="s">
        <v>84</v>
      </c>
      <c r="AW225" s="15" t="s">
        <v>32</v>
      </c>
      <c r="AX225" s="15" t="s">
        <v>76</v>
      </c>
      <c r="AY225" s="278" t="s">
        <v>350</v>
      </c>
    </row>
    <row r="226" s="13" customFormat="1">
      <c r="A226" s="13"/>
      <c r="B226" s="247"/>
      <c r="C226" s="248"/>
      <c r="D226" s="242" t="s">
        <v>361</v>
      </c>
      <c r="E226" s="249" t="s">
        <v>1</v>
      </c>
      <c r="F226" s="250" t="s">
        <v>86</v>
      </c>
      <c r="G226" s="248"/>
      <c r="H226" s="251">
        <v>2</v>
      </c>
      <c r="I226" s="252"/>
      <c r="J226" s="248"/>
      <c r="K226" s="248"/>
      <c r="L226" s="253"/>
      <c r="M226" s="254"/>
      <c r="N226" s="255"/>
      <c r="O226" s="255"/>
      <c r="P226" s="255"/>
      <c r="Q226" s="255"/>
      <c r="R226" s="255"/>
      <c r="S226" s="255"/>
      <c r="T226" s="256"/>
      <c r="U226" s="13"/>
      <c r="V226" s="13"/>
      <c r="W226" s="13"/>
      <c r="X226" s="13"/>
      <c r="Y226" s="13"/>
      <c r="Z226" s="13"/>
      <c r="AA226" s="13"/>
      <c r="AB226" s="13"/>
      <c r="AC226" s="13"/>
      <c r="AD226" s="13"/>
      <c r="AE226" s="13"/>
      <c r="AT226" s="257" t="s">
        <v>361</v>
      </c>
      <c r="AU226" s="257" t="s">
        <v>86</v>
      </c>
      <c r="AV226" s="13" t="s">
        <v>86</v>
      </c>
      <c r="AW226" s="13" t="s">
        <v>32</v>
      </c>
      <c r="AX226" s="13" t="s">
        <v>76</v>
      </c>
      <c r="AY226" s="257" t="s">
        <v>350</v>
      </c>
    </row>
    <row r="227" s="14" customFormat="1">
      <c r="A227" s="14"/>
      <c r="B227" s="258"/>
      <c r="C227" s="259"/>
      <c r="D227" s="242" t="s">
        <v>361</v>
      </c>
      <c r="E227" s="260" t="s">
        <v>1</v>
      </c>
      <c r="F227" s="261" t="s">
        <v>364</v>
      </c>
      <c r="G227" s="259"/>
      <c r="H227" s="262">
        <v>2</v>
      </c>
      <c r="I227" s="263"/>
      <c r="J227" s="259"/>
      <c r="K227" s="259"/>
      <c r="L227" s="264"/>
      <c r="M227" s="265"/>
      <c r="N227" s="266"/>
      <c r="O227" s="266"/>
      <c r="P227" s="266"/>
      <c r="Q227" s="266"/>
      <c r="R227" s="266"/>
      <c r="S227" s="266"/>
      <c r="T227" s="267"/>
      <c r="U227" s="14"/>
      <c r="V227" s="14"/>
      <c r="W227" s="14"/>
      <c r="X227" s="14"/>
      <c r="Y227" s="14"/>
      <c r="Z227" s="14"/>
      <c r="AA227" s="14"/>
      <c r="AB227" s="14"/>
      <c r="AC227" s="14"/>
      <c r="AD227" s="14"/>
      <c r="AE227" s="14"/>
      <c r="AT227" s="268" t="s">
        <v>361</v>
      </c>
      <c r="AU227" s="268" t="s">
        <v>86</v>
      </c>
      <c r="AV227" s="14" t="s">
        <v>357</v>
      </c>
      <c r="AW227" s="14" t="s">
        <v>32</v>
      </c>
      <c r="AX227" s="14" t="s">
        <v>84</v>
      </c>
      <c r="AY227" s="268" t="s">
        <v>350</v>
      </c>
    </row>
    <row r="228" s="2" customFormat="1" ht="33" customHeight="1">
      <c r="A228" s="39"/>
      <c r="B228" s="40"/>
      <c r="C228" s="229" t="s">
        <v>582</v>
      </c>
      <c r="D228" s="229" t="s">
        <v>352</v>
      </c>
      <c r="E228" s="230" t="s">
        <v>9429</v>
      </c>
      <c r="F228" s="231" t="s">
        <v>9430</v>
      </c>
      <c r="G228" s="232" t="s">
        <v>497</v>
      </c>
      <c r="H228" s="233">
        <v>2</v>
      </c>
      <c r="I228" s="234"/>
      <c r="J228" s="235">
        <f>ROUND(I228*H228,2)</f>
        <v>0</v>
      </c>
      <c r="K228" s="231" t="s">
        <v>385</v>
      </c>
      <c r="L228" s="45"/>
      <c r="M228" s="236" t="s">
        <v>1</v>
      </c>
      <c r="N228" s="237" t="s">
        <v>41</v>
      </c>
      <c r="O228" s="92"/>
      <c r="P228" s="238">
        <f>O228*H228</f>
        <v>0</v>
      </c>
      <c r="Q228" s="238">
        <v>0</v>
      </c>
      <c r="R228" s="238">
        <f>Q228*H228</f>
        <v>0</v>
      </c>
      <c r="S228" s="238">
        <v>0</v>
      </c>
      <c r="T228" s="239">
        <f>S228*H228</f>
        <v>0</v>
      </c>
      <c r="U228" s="39"/>
      <c r="V228" s="39"/>
      <c r="W228" s="39"/>
      <c r="X228" s="39"/>
      <c r="Y228" s="39"/>
      <c r="Z228" s="39"/>
      <c r="AA228" s="39"/>
      <c r="AB228" s="39"/>
      <c r="AC228" s="39"/>
      <c r="AD228" s="39"/>
      <c r="AE228" s="39"/>
      <c r="AR228" s="240" t="s">
        <v>530</v>
      </c>
      <c r="AT228" s="240" t="s">
        <v>352</v>
      </c>
      <c r="AU228" s="240" t="s">
        <v>86</v>
      </c>
      <c r="AY228" s="18" t="s">
        <v>350</v>
      </c>
      <c r="BE228" s="241">
        <f>IF(N228="základní",J228,0)</f>
        <v>0</v>
      </c>
      <c r="BF228" s="241">
        <f>IF(N228="snížená",J228,0)</f>
        <v>0</v>
      </c>
      <c r="BG228" s="241">
        <f>IF(N228="zákl. přenesená",J228,0)</f>
        <v>0</v>
      </c>
      <c r="BH228" s="241">
        <f>IF(N228="sníž. přenesená",J228,0)</f>
        <v>0</v>
      </c>
      <c r="BI228" s="241">
        <f>IF(N228="nulová",J228,0)</f>
        <v>0</v>
      </c>
      <c r="BJ228" s="18" t="s">
        <v>84</v>
      </c>
      <c r="BK228" s="241">
        <f>ROUND(I228*H228,2)</f>
        <v>0</v>
      </c>
      <c r="BL228" s="18" t="s">
        <v>530</v>
      </c>
      <c r="BM228" s="240" t="s">
        <v>854</v>
      </c>
    </row>
    <row r="229" s="2" customFormat="1">
      <c r="A229" s="39"/>
      <c r="B229" s="40"/>
      <c r="C229" s="41"/>
      <c r="D229" s="242" t="s">
        <v>359</v>
      </c>
      <c r="E229" s="41"/>
      <c r="F229" s="243" t="s">
        <v>9430</v>
      </c>
      <c r="G229" s="41"/>
      <c r="H229" s="41"/>
      <c r="I229" s="244"/>
      <c r="J229" s="41"/>
      <c r="K229" s="41"/>
      <c r="L229" s="45"/>
      <c r="M229" s="245"/>
      <c r="N229" s="246"/>
      <c r="O229" s="92"/>
      <c r="P229" s="92"/>
      <c r="Q229" s="92"/>
      <c r="R229" s="92"/>
      <c r="S229" s="92"/>
      <c r="T229" s="93"/>
      <c r="U229" s="39"/>
      <c r="V229" s="39"/>
      <c r="W229" s="39"/>
      <c r="X229" s="39"/>
      <c r="Y229" s="39"/>
      <c r="Z229" s="39"/>
      <c r="AA229" s="39"/>
      <c r="AB229" s="39"/>
      <c r="AC229" s="39"/>
      <c r="AD229" s="39"/>
      <c r="AE229" s="39"/>
      <c r="AT229" s="18" t="s">
        <v>359</v>
      </c>
      <c r="AU229" s="18" t="s">
        <v>86</v>
      </c>
    </row>
    <row r="230" s="15" customFormat="1">
      <c r="A230" s="15"/>
      <c r="B230" s="269"/>
      <c r="C230" s="270"/>
      <c r="D230" s="242" t="s">
        <v>361</v>
      </c>
      <c r="E230" s="271" t="s">
        <v>1</v>
      </c>
      <c r="F230" s="272" t="s">
        <v>9165</v>
      </c>
      <c r="G230" s="270"/>
      <c r="H230" s="271" t="s">
        <v>1</v>
      </c>
      <c r="I230" s="273"/>
      <c r="J230" s="270"/>
      <c r="K230" s="270"/>
      <c r="L230" s="274"/>
      <c r="M230" s="275"/>
      <c r="N230" s="276"/>
      <c r="O230" s="276"/>
      <c r="P230" s="276"/>
      <c r="Q230" s="276"/>
      <c r="R230" s="276"/>
      <c r="S230" s="276"/>
      <c r="T230" s="277"/>
      <c r="U230" s="15"/>
      <c r="V230" s="15"/>
      <c r="W230" s="15"/>
      <c r="X230" s="15"/>
      <c r="Y230" s="15"/>
      <c r="Z230" s="15"/>
      <c r="AA230" s="15"/>
      <c r="AB230" s="15"/>
      <c r="AC230" s="15"/>
      <c r="AD230" s="15"/>
      <c r="AE230" s="15"/>
      <c r="AT230" s="278" t="s">
        <v>361</v>
      </c>
      <c r="AU230" s="278" t="s">
        <v>86</v>
      </c>
      <c r="AV230" s="15" t="s">
        <v>84</v>
      </c>
      <c r="AW230" s="15" t="s">
        <v>32</v>
      </c>
      <c r="AX230" s="15" t="s">
        <v>76</v>
      </c>
      <c r="AY230" s="278" t="s">
        <v>350</v>
      </c>
    </row>
    <row r="231" s="13" customFormat="1">
      <c r="A231" s="13"/>
      <c r="B231" s="247"/>
      <c r="C231" s="248"/>
      <c r="D231" s="242" t="s">
        <v>361</v>
      </c>
      <c r="E231" s="249" t="s">
        <v>1</v>
      </c>
      <c r="F231" s="250" t="s">
        <v>8775</v>
      </c>
      <c r="G231" s="248"/>
      <c r="H231" s="251">
        <v>2</v>
      </c>
      <c r="I231" s="252"/>
      <c r="J231" s="248"/>
      <c r="K231" s="248"/>
      <c r="L231" s="253"/>
      <c r="M231" s="254"/>
      <c r="N231" s="255"/>
      <c r="O231" s="255"/>
      <c r="P231" s="255"/>
      <c r="Q231" s="255"/>
      <c r="R231" s="255"/>
      <c r="S231" s="255"/>
      <c r="T231" s="256"/>
      <c r="U231" s="13"/>
      <c r="V231" s="13"/>
      <c r="W231" s="13"/>
      <c r="X231" s="13"/>
      <c r="Y231" s="13"/>
      <c r="Z231" s="13"/>
      <c r="AA231" s="13"/>
      <c r="AB231" s="13"/>
      <c r="AC231" s="13"/>
      <c r="AD231" s="13"/>
      <c r="AE231" s="13"/>
      <c r="AT231" s="257" t="s">
        <v>361</v>
      </c>
      <c r="AU231" s="257" t="s">
        <v>86</v>
      </c>
      <c r="AV231" s="13" t="s">
        <v>86</v>
      </c>
      <c r="AW231" s="13" t="s">
        <v>32</v>
      </c>
      <c r="AX231" s="13" t="s">
        <v>76</v>
      </c>
      <c r="AY231" s="257" t="s">
        <v>350</v>
      </c>
    </row>
    <row r="232" s="14" customFormat="1">
      <c r="A232" s="14"/>
      <c r="B232" s="258"/>
      <c r="C232" s="259"/>
      <c r="D232" s="242" t="s">
        <v>361</v>
      </c>
      <c r="E232" s="260" t="s">
        <v>1</v>
      </c>
      <c r="F232" s="261" t="s">
        <v>364</v>
      </c>
      <c r="G232" s="259"/>
      <c r="H232" s="262">
        <v>2</v>
      </c>
      <c r="I232" s="263"/>
      <c r="J232" s="259"/>
      <c r="K232" s="259"/>
      <c r="L232" s="264"/>
      <c r="M232" s="265"/>
      <c r="N232" s="266"/>
      <c r="O232" s="266"/>
      <c r="P232" s="266"/>
      <c r="Q232" s="266"/>
      <c r="R232" s="266"/>
      <c r="S232" s="266"/>
      <c r="T232" s="267"/>
      <c r="U232" s="14"/>
      <c r="V232" s="14"/>
      <c r="W232" s="14"/>
      <c r="X232" s="14"/>
      <c r="Y232" s="14"/>
      <c r="Z232" s="14"/>
      <c r="AA232" s="14"/>
      <c r="AB232" s="14"/>
      <c r="AC232" s="14"/>
      <c r="AD232" s="14"/>
      <c r="AE232" s="14"/>
      <c r="AT232" s="268" t="s">
        <v>361</v>
      </c>
      <c r="AU232" s="268" t="s">
        <v>86</v>
      </c>
      <c r="AV232" s="14" t="s">
        <v>357</v>
      </c>
      <c r="AW232" s="14" t="s">
        <v>32</v>
      </c>
      <c r="AX232" s="14" t="s">
        <v>84</v>
      </c>
      <c r="AY232" s="268" t="s">
        <v>350</v>
      </c>
    </row>
    <row r="233" s="2" customFormat="1" ht="33" customHeight="1">
      <c r="A233" s="39"/>
      <c r="B233" s="40"/>
      <c r="C233" s="229" t="s">
        <v>596</v>
      </c>
      <c r="D233" s="229" t="s">
        <v>352</v>
      </c>
      <c r="E233" s="230" t="s">
        <v>9431</v>
      </c>
      <c r="F233" s="231" t="s">
        <v>9432</v>
      </c>
      <c r="G233" s="232" t="s">
        <v>497</v>
      </c>
      <c r="H233" s="233">
        <v>1</v>
      </c>
      <c r="I233" s="234"/>
      <c r="J233" s="235">
        <f>ROUND(I233*H233,2)</f>
        <v>0</v>
      </c>
      <c r="K233" s="231" t="s">
        <v>385</v>
      </c>
      <c r="L233" s="45"/>
      <c r="M233" s="236" t="s">
        <v>1</v>
      </c>
      <c r="N233" s="237" t="s">
        <v>41</v>
      </c>
      <c r="O233" s="92"/>
      <c r="P233" s="238">
        <f>O233*H233</f>
        <v>0</v>
      </c>
      <c r="Q233" s="238">
        <v>0</v>
      </c>
      <c r="R233" s="238">
        <f>Q233*H233</f>
        <v>0</v>
      </c>
      <c r="S233" s="238">
        <v>0</v>
      </c>
      <c r="T233" s="239">
        <f>S233*H233</f>
        <v>0</v>
      </c>
      <c r="U233" s="39"/>
      <c r="V233" s="39"/>
      <c r="W233" s="39"/>
      <c r="X233" s="39"/>
      <c r="Y233" s="39"/>
      <c r="Z233" s="39"/>
      <c r="AA233" s="39"/>
      <c r="AB233" s="39"/>
      <c r="AC233" s="39"/>
      <c r="AD233" s="39"/>
      <c r="AE233" s="39"/>
      <c r="AR233" s="240" t="s">
        <v>530</v>
      </c>
      <c r="AT233" s="240" t="s">
        <v>352</v>
      </c>
      <c r="AU233" s="240" t="s">
        <v>86</v>
      </c>
      <c r="AY233" s="18" t="s">
        <v>350</v>
      </c>
      <c r="BE233" s="241">
        <f>IF(N233="základní",J233,0)</f>
        <v>0</v>
      </c>
      <c r="BF233" s="241">
        <f>IF(N233="snížená",J233,0)</f>
        <v>0</v>
      </c>
      <c r="BG233" s="241">
        <f>IF(N233="zákl. přenesená",J233,0)</f>
        <v>0</v>
      </c>
      <c r="BH233" s="241">
        <f>IF(N233="sníž. přenesená",J233,0)</f>
        <v>0</v>
      </c>
      <c r="BI233" s="241">
        <f>IF(N233="nulová",J233,0)</f>
        <v>0</v>
      </c>
      <c r="BJ233" s="18" t="s">
        <v>84</v>
      </c>
      <c r="BK233" s="241">
        <f>ROUND(I233*H233,2)</f>
        <v>0</v>
      </c>
      <c r="BL233" s="18" t="s">
        <v>530</v>
      </c>
      <c r="BM233" s="240" t="s">
        <v>877</v>
      </c>
    </row>
    <row r="234" s="2" customFormat="1">
      <c r="A234" s="39"/>
      <c r="B234" s="40"/>
      <c r="C234" s="41"/>
      <c r="D234" s="242" t="s">
        <v>359</v>
      </c>
      <c r="E234" s="41"/>
      <c r="F234" s="243" t="s">
        <v>9432</v>
      </c>
      <c r="G234" s="41"/>
      <c r="H234" s="41"/>
      <c r="I234" s="244"/>
      <c r="J234" s="41"/>
      <c r="K234" s="41"/>
      <c r="L234" s="45"/>
      <c r="M234" s="245"/>
      <c r="N234" s="246"/>
      <c r="O234" s="92"/>
      <c r="P234" s="92"/>
      <c r="Q234" s="92"/>
      <c r="R234" s="92"/>
      <c r="S234" s="92"/>
      <c r="T234" s="93"/>
      <c r="U234" s="39"/>
      <c r="V234" s="39"/>
      <c r="W234" s="39"/>
      <c r="X234" s="39"/>
      <c r="Y234" s="39"/>
      <c r="Z234" s="39"/>
      <c r="AA234" s="39"/>
      <c r="AB234" s="39"/>
      <c r="AC234" s="39"/>
      <c r="AD234" s="39"/>
      <c r="AE234" s="39"/>
      <c r="AT234" s="18" t="s">
        <v>359</v>
      </c>
      <c r="AU234" s="18" t="s">
        <v>86</v>
      </c>
    </row>
    <row r="235" s="15" customFormat="1">
      <c r="A235" s="15"/>
      <c r="B235" s="269"/>
      <c r="C235" s="270"/>
      <c r="D235" s="242" t="s">
        <v>361</v>
      </c>
      <c r="E235" s="271" t="s">
        <v>1</v>
      </c>
      <c r="F235" s="272" t="s">
        <v>9165</v>
      </c>
      <c r="G235" s="270"/>
      <c r="H235" s="271" t="s">
        <v>1</v>
      </c>
      <c r="I235" s="273"/>
      <c r="J235" s="270"/>
      <c r="K235" s="270"/>
      <c r="L235" s="274"/>
      <c r="M235" s="275"/>
      <c r="N235" s="276"/>
      <c r="O235" s="276"/>
      <c r="P235" s="276"/>
      <c r="Q235" s="276"/>
      <c r="R235" s="276"/>
      <c r="S235" s="276"/>
      <c r="T235" s="277"/>
      <c r="U235" s="15"/>
      <c r="V235" s="15"/>
      <c r="W235" s="15"/>
      <c r="X235" s="15"/>
      <c r="Y235" s="15"/>
      <c r="Z235" s="15"/>
      <c r="AA235" s="15"/>
      <c r="AB235" s="15"/>
      <c r="AC235" s="15"/>
      <c r="AD235" s="15"/>
      <c r="AE235" s="15"/>
      <c r="AT235" s="278" t="s">
        <v>361</v>
      </c>
      <c r="AU235" s="278" t="s">
        <v>86</v>
      </c>
      <c r="AV235" s="15" t="s">
        <v>84</v>
      </c>
      <c r="AW235" s="15" t="s">
        <v>32</v>
      </c>
      <c r="AX235" s="15" t="s">
        <v>76</v>
      </c>
      <c r="AY235" s="278" t="s">
        <v>350</v>
      </c>
    </row>
    <row r="236" s="13" customFormat="1">
      <c r="A236" s="13"/>
      <c r="B236" s="247"/>
      <c r="C236" s="248"/>
      <c r="D236" s="242" t="s">
        <v>361</v>
      </c>
      <c r="E236" s="249" t="s">
        <v>1</v>
      </c>
      <c r="F236" s="250" t="s">
        <v>84</v>
      </c>
      <c r="G236" s="248"/>
      <c r="H236" s="251">
        <v>1</v>
      </c>
      <c r="I236" s="252"/>
      <c r="J236" s="248"/>
      <c r="K236" s="248"/>
      <c r="L236" s="253"/>
      <c r="M236" s="254"/>
      <c r="N236" s="255"/>
      <c r="O236" s="255"/>
      <c r="P236" s="255"/>
      <c r="Q236" s="255"/>
      <c r="R236" s="255"/>
      <c r="S236" s="255"/>
      <c r="T236" s="256"/>
      <c r="U236" s="13"/>
      <c r="V236" s="13"/>
      <c r="W236" s="13"/>
      <c r="X236" s="13"/>
      <c r="Y236" s="13"/>
      <c r="Z236" s="13"/>
      <c r="AA236" s="13"/>
      <c r="AB236" s="13"/>
      <c r="AC236" s="13"/>
      <c r="AD236" s="13"/>
      <c r="AE236" s="13"/>
      <c r="AT236" s="257" t="s">
        <v>361</v>
      </c>
      <c r="AU236" s="257" t="s">
        <v>86</v>
      </c>
      <c r="AV236" s="13" t="s">
        <v>86</v>
      </c>
      <c r="AW236" s="13" t="s">
        <v>32</v>
      </c>
      <c r="AX236" s="13" t="s">
        <v>76</v>
      </c>
      <c r="AY236" s="257" t="s">
        <v>350</v>
      </c>
    </row>
    <row r="237" s="14" customFormat="1">
      <c r="A237" s="14"/>
      <c r="B237" s="258"/>
      <c r="C237" s="259"/>
      <c r="D237" s="242" t="s">
        <v>361</v>
      </c>
      <c r="E237" s="260" t="s">
        <v>1</v>
      </c>
      <c r="F237" s="261" t="s">
        <v>364</v>
      </c>
      <c r="G237" s="259"/>
      <c r="H237" s="262">
        <v>1</v>
      </c>
      <c r="I237" s="263"/>
      <c r="J237" s="259"/>
      <c r="K237" s="259"/>
      <c r="L237" s="264"/>
      <c r="M237" s="265"/>
      <c r="N237" s="266"/>
      <c r="O237" s="266"/>
      <c r="P237" s="266"/>
      <c r="Q237" s="266"/>
      <c r="R237" s="266"/>
      <c r="S237" s="266"/>
      <c r="T237" s="267"/>
      <c r="U237" s="14"/>
      <c r="V237" s="14"/>
      <c r="W237" s="14"/>
      <c r="X237" s="14"/>
      <c r="Y237" s="14"/>
      <c r="Z237" s="14"/>
      <c r="AA237" s="14"/>
      <c r="AB237" s="14"/>
      <c r="AC237" s="14"/>
      <c r="AD237" s="14"/>
      <c r="AE237" s="14"/>
      <c r="AT237" s="268" t="s">
        <v>361</v>
      </c>
      <c r="AU237" s="268" t="s">
        <v>86</v>
      </c>
      <c r="AV237" s="14" t="s">
        <v>357</v>
      </c>
      <c r="AW237" s="14" t="s">
        <v>32</v>
      </c>
      <c r="AX237" s="14" t="s">
        <v>84</v>
      </c>
      <c r="AY237" s="268" t="s">
        <v>350</v>
      </c>
    </row>
    <row r="238" s="2" customFormat="1" ht="24.15" customHeight="1">
      <c r="A238" s="39"/>
      <c r="B238" s="40"/>
      <c r="C238" s="229" t="s">
        <v>617</v>
      </c>
      <c r="D238" s="229" t="s">
        <v>352</v>
      </c>
      <c r="E238" s="230" t="s">
        <v>9433</v>
      </c>
      <c r="F238" s="231" t="s">
        <v>9434</v>
      </c>
      <c r="G238" s="232" t="s">
        <v>497</v>
      </c>
      <c r="H238" s="233">
        <v>1</v>
      </c>
      <c r="I238" s="234"/>
      <c r="J238" s="235">
        <f>ROUND(I238*H238,2)</f>
        <v>0</v>
      </c>
      <c r="K238" s="231" t="s">
        <v>385</v>
      </c>
      <c r="L238" s="45"/>
      <c r="M238" s="236" t="s">
        <v>1</v>
      </c>
      <c r="N238" s="237" t="s">
        <v>41</v>
      </c>
      <c r="O238" s="92"/>
      <c r="P238" s="238">
        <f>O238*H238</f>
        <v>0</v>
      </c>
      <c r="Q238" s="238">
        <v>0</v>
      </c>
      <c r="R238" s="238">
        <f>Q238*H238</f>
        <v>0</v>
      </c>
      <c r="S238" s="238">
        <v>0</v>
      </c>
      <c r="T238" s="239">
        <f>S238*H238</f>
        <v>0</v>
      </c>
      <c r="U238" s="39"/>
      <c r="V238" s="39"/>
      <c r="W238" s="39"/>
      <c r="X238" s="39"/>
      <c r="Y238" s="39"/>
      <c r="Z238" s="39"/>
      <c r="AA238" s="39"/>
      <c r="AB238" s="39"/>
      <c r="AC238" s="39"/>
      <c r="AD238" s="39"/>
      <c r="AE238" s="39"/>
      <c r="AR238" s="240" t="s">
        <v>530</v>
      </c>
      <c r="AT238" s="240" t="s">
        <v>352</v>
      </c>
      <c r="AU238" s="240" t="s">
        <v>86</v>
      </c>
      <c r="AY238" s="18" t="s">
        <v>350</v>
      </c>
      <c r="BE238" s="241">
        <f>IF(N238="základní",J238,0)</f>
        <v>0</v>
      </c>
      <c r="BF238" s="241">
        <f>IF(N238="snížená",J238,0)</f>
        <v>0</v>
      </c>
      <c r="BG238" s="241">
        <f>IF(N238="zákl. přenesená",J238,0)</f>
        <v>0</v>
      </c>
      <c r="BH238" s="241">
        <f>IF(N238="sníž. přenesená",J238,0)</f>
        <v>0</v>
      </c>
      <c r="BI238" s="241">
        <f>IF(N238="nulová",J238,0)</f>
        <v>0</v>
      </c>
      <c r="BJ238" s="18" t="s">
        <v>84</v>
      </c>
      <c r="BK238" s="241">
        <f>ROUND(I238*H238,2)</f>
        <v>0</v>
      </c>
      <c r="BL238" s="18" t="s">
        <v>530</v>
      </c>
      <c r="BM238" s="240" t="s">
        <v>888</v>
      </c>
    </row>
    <row r="239" s="2" customFormat="1">
      <c r="A239" s="39"/>
      <c r="B239" s="40"/>
      <c r="C239" s="41"/>
      <c r="D239" s="242" t="s">
        <v>359</v>
      </c>
      <c r="E239" s="41"/>
      <c r="F239" s="243" t="s">
        <v>9434</v>
      </c>
      <c r="G239" s="41"/>
      <c r="H239" s="41"/>
      <c r="I239" s="244"/>
      <c r="J239" s="41"/>
      <c r="K239" s="41"/>
      <c r="L239" s="45"/>
      <c r="M239" s="245"/>
      <c r="N239" s="246"/>
      <c r="O239" s="92"/>
      <c r="P239" s="92"/>
      <c r="Q239" s="92"/>
      <c r="R239" s="92"/>
      <c r="S239" s="92"/>
      <c r="T239" s="93"/>
      <c r="U239" s="39"/>
      <c r="V239" s="39"/>
      <c r="W239" s="39"/>
      <c r="X239" s="39"/>
      <c r="Y239" s="39"/>
      <c r="Z239" s="39"/>
      <c r="AA239" s="39"/>
      <c r="AB239" s="39"/>
      <c r="AC239" s="39"/>
      <c r="AD239" s="39"/>
      <c r="AE239" s="39"/>
      <c r="AT239" s="18" t="s">
        <v>359</v>
      </c>
      <c r="AU239" s="18" t="s">
        <v>86</v>
      </c>
    </row>
    <row r="240" s="15" customFormat="1">
      <c r="A240" s="15"/>
      <c r="B240" s="269"/>
      <c r="C240" s="270"/>
      <c r="D240" s="242" t="s">
        <v>361</v>
      </c>
      <c r="E240" s="271" t="s">
        <v>1</v>
      </c>
      <c r="F240" s="272" t="s">
        <v>9165</v>
      </c>
      <c r="G240" s="270"/>
      <c r="H240" s="271" t="s">
        <v>1</v>
      </c>
      <c r="I240" s="273"/>
      <c r="J240" s="270"/>
      <c r="K240" s="270"/>
      <c r="L240" s="274"/>
      <c r="M240" s="275"/>
      <c r="N240" s="276"/>
      <c r="O240" s="276"/>
      <c r="P240" s="276"/>
      <c r="Q240" s="276"/>
      <c r="R240" s="276"/>
      <c r="S240" s="276"/>
      <c r="T240" s="277"/>
      <c r="U240" s="15"/>
      <c r="V240" s="15"/>
      <c r="W240" s="15"/>
      <c r="X240" s="15"/>
      <c r="Y240" s="15"/>
      <c r="Z240" s="15"/>
      <c r="AA240" s="15"/>
      <c r="AB240" s="15"/>
      <c r="AC240" s="15"/>
      <c r="AD240" s="15"/>
      <c r="AE240" s="15"/>
      <c r="AT240" s="278" t="s">
        <v>361</v>
      </c>
      <c r="AU240" s="278" t="s">
        <v>86</v>
      </c>
      <c r="AV240" s="15" t="s">
        <v>84</v>
      </c>
      <c r="AW240" s="15" t="s">
        <v>32</v>
      </c>
      <c r="AX240" s="15" t="s">
        <v>76</v>
      </c>
      <c r="AY240" s="278" t="s">
        <v>350</v>
      </c>
    </row>
    <row r="241" s="13" customFormat="1">
      <c r="A241" s="13"/>
      <c r="B241" s="247"/>
      <c r="C241" s="248"/>
      <c r="D241" s="242" t="s">
        <v>361</v>
      </c>
      <c r="E241" s="249" t="s">
        <v>1</v>
      </c>
      <c r="F241" s="250" t="s">
        <v>84</v>
      </c>
      <c r="G241" s="248"/>
      <c r="H241" s="251">
        <v>1</v>
      </c>
      <c r="I241" s="252"/>
      <c r="J241" s="248"/>
      <c r="K241" s="248"/>
      <c r="L241" s="253"/>
      <c r="M241" s="254"/>
      <c r="N241" s="255"/>
      <c r="O241" s="255"/>
      <c r="P241" s="255"/>
      <c r="Q241" s="255"/>
      <c r="R241" s="255"/>
      <c r="S241" s="255"/>
      <c r="T241" s="256"/>
      <c r="U241" s="13"/>
      <c r="V241" s="13"/>
      <c r="W241" s="13"/>
      <c r="X241" s="13"/>
      <c r="Y241" s="13"/>
      <c r="Z241" s="13"/>
      <c r="AA241" s="13"/>
      <c r="AB241" s="13"/>
      <c r="AC241" s="13"/>
      <c r="AD241" s="13"/>
      <c r="AE241" s="13"/>
      <c r="AT241" s="257" t="s">
        <v>361</v>
      </c>
      <c r="AU241" s="257" t="s">
        <v>86</v>
      </c>
      <c r="AV241" s="13" t="s">
        <v>86</v>
      </c>
      <c r="AW241" s="13" t="s">
        <v>32</v>
      </c>
      <c r="AX241" s="13" t="s">
        <v>76</v>
      </c>
      <c r="AY241" s="257" t="s">
        <v>350</v>
      </c>
    </row>
    <row r="242" s="14" customFormat="1">
      <c r="A242" s="14"/>
      <c r="B242" s="258"/>
      <c r="C242" s="259"/>
      <c r="D242" s="242" t="s">
        <v>361</v>
      </c>
      <c r="E242" s="260" t="s">
        <v>1</v>
      </c>
      <c r="F242" s="261" t="s">
        <v>364</v>
      </c>
      <c r="G242" s="259"/>
      <c r="H242" s="262">
        <v>1</v>
      </c>
      <c r="I242" s="263"/>
      <c r="J242" s="259"/>
      <c r="K242" s="259"/>
      <c r="L242" s="264"/>
      <c r="M242" s="265"/>
      <c r="N242" s="266"/>
      <c r="O242" s="266"/>
      <c r="P242" s="266"/>
      <c r="Q242" s="266"/>
      <c r="R242" s="266"/>
      <c r="S242" s="266"/>
      <c r="T242" s="267"/>
      <c r="U242" s="14"/>
      <c r="V242" s="14"/>
      <c r="W242" s="14"/>
      <c r="X242" s="14"/>
      <c r="Y242" s="14"/>
      <c r="Z242" s="14"/>
      <c r="AA242" s="14"/>
      <c r="AB242" s="14"/>
      <c r="AC242" s="14"/>
      <c r="AD242" s="14"/>
      <c r="AE242" s="14"/>
      <c r="AT242" s="268" t="s">
        <v>361</v>
      </c>
      <c r="AU242" s="268" t="s">
        <v>86</v>
      </c>
      <c r="AV242" s="14" t="s">
        <v>357</v>
      </c>
      <c r="AW242" s="14" t="s">
        <v>32</v>
      </c>
      <c r="AX242" s="14" t="s">
        <v>84</v>
      </c>
      <c r="AY242" s="268" t="s">
        <v>350</v>
      </c>
    </row>
    <row r="243" s="2" customFormat="1" ht="24.15" customHeight="1">
      <c r="A243" s="39"/>
      <c r="B243" s="40"/>
      <c r="C243" s="295" t="s">
        <v>655</v>
      </c>
      <c r="D243" s="295" t="s">
        <v>1347</v>
      </c>
      <c r="E243" s="296" t="s">
        <v>9229</v>
      </c>
      <c r="F243" s="297" t="s">
        <v>9435</v>
      </c>
      <c r="G243" s="298" t="s">
        <v>497</v>
      </c>
      <c r="H243" s="299">
        <v>1</v>
      </c>
      <c r="I243" s="300"/>
      <c r="J243" s="301">
        <f>ROUND(I243*H243,2)</f>
        <v>0</v>
      </c>
      <c r="K243" s="297" t="s">
        <v>9436</v>
      </c>
      <c r="L243" s="302"/>
      <c r="M243" s="303" t="s">
        <v>1</v>
      </c>
      <c r="N243" s="304" t="s">
        <v>41</v>
      </c>
      <c r="O243" s="92"/>
      <c r="P243" s="238">
        <f>O243*H243</f>
        <v>0</v>
      </c>
      <c r="Q243" s="238">
        <v>0</v>
      </c>
      <c r="R243" s="238">
        <f>Q243*H243</f>
        <v>0</v>
      </c>
      <c r="S243" s="238">
        <v>0</v>
      </c>
      <c r="T243" s="239">
        <f>S243*H243</f>
        <v>0</v>
      </c>
      <c r="U243" s="39"/>
      <c r="V243" s="39"/>
      <c r="W243" s="39"/>
      <c r="X243" s="39"/>
      <c r="Y243" s="39"/>
      <c r="Z243" s="39"/>
      <c r="AA243" s="39"/>
      <c r="AB243" s="39"/>
      <c r="AC243" s="39"/>
      <c r="AD243" s="39"/>
      <c r="AE243" s="39"/>
      <c r="AR243" s="240" t="s">
        <v>695</v>
      </c>
      <c r="AT243" s="240" t="s">
        <v>1347</v>
      </c>
      <c r="AU243" s="240" t="s">
        <v>86</v>
      </c>
      <c r="AY243" s="18" t="s">
        <v>350</v>
      </c>
      <c r="BE243" s="241">
        <f>IF(N243="základní",J243,0)</f>
        <v>0</v>
      </c>
      <c r="BF243" s="241">
        <f>IF(N243="snížená",J243,0)</f>
        <v>0</v>
      </c>
      <c r="BG243" s="241">
        <f>IF(N243="zákl. přenesená",J243,0)</f>
        <v>0</v>
      </c>
      <c r="BH243" s="241">
        <f>IF(N243="sníž. přenesená",J243,0)</f>
        <v>0</v>
      </c>
      <c r="BI243" s="241">
        <f>IF(N243="nulová",J243,0)</f>
        <v>0</v>
      </c>
      <c r="BJ243" s="18" t="s">
        <v>84</v>
      </c>
      <c r="BK243" s="241">
        <f>ROUND(I243*H243,2)</f>
        <v>0</v>
      </c>
      <c r="BL243" s="18" t="s">
        <v>530</v>
      </c>
      <c r="BM243" s="240" t="s">
        <v>911</v>
      </c>
    </row>
    <row r="244" s="2" customFormat="1">
      <c r="A244" s="39"/>
      <c r="B244" s="40"/>
      <c r="C244" s="41"/>
      <c r="D244" s="242" t="s">
        <v>359</v>
      </c>
      <c r="E244" s="41"/>
      <c r="F244" s="243" t="s">
        <v>9435</v>
      </c>
      <c r="G244" s="41"/>
      <c r="H244" s="41"/>
      <c r="I244" s="244"/>
      <c r="J244" s="41"/>
      <c r="K244" s="41"/>
      <c r="L244" s="45"/>
      <c r="M244" s="245"/>
      <c r="N244" s="246"/>
      <c r="O244" s="92"/>
      <c r="P244" s="92"/>
      <c r="Q244" s="92"/>
      <c r="R244" s="92"/>
      <c r="S244" s="92"/>
      <c r="T244" s="93"/>
      <c r="U244" s="39"/>
      <c r="V244" s="39"/>
      <c r="W244" s="39"/>
      <c r="X244" s="39"/>
      <c r="Y244" s="39"/>
      <c r="Z244" s="39"/>
      <c r="AA244" s="39"/>
      <c r="AB244" s="39"/>
      <c r="AC244" s="39"/>
      <c r="AD244" s="39"/>
      <c r="AE244" s="39"/>
      <c r="AT244" s="18" t="s">
        <v>359</v>
      </c>
      <c r="AU244" s="18" t="s">
        <v>86</v>
      </c>
    </row>
    <row r="245" s="2" customFormat="1" ht="24.15" customHeight="1">
      <c r="A245" s="39"/>
      <c r="B245" s="40"/>
      <c r="C245" s="229" t="s">
        <v>662</v>
      </c>
      <c r="D245" s="229" t="s">
        <v>352</v>
      </c>
      <c r="E245" s="230" t="s">
        <v>9437</v>
      </c>
      <c r="F245" s="231" t="s">
        <v>9438</v>
      </c>
      <c r="G245" s="232" t="s">
        <v>497</v>
      </c>
      <c r="H245" s="233">
        <v>1</v>
      </c>
      <c r="I245" s="234"/>
      <c r="J245" s="235">
        <f>ROUND(I245*H245,2)</f>
        <v>0</v>
      </c>
      <c r="K245" s="231" t="s">
        <v>385</v>
      </c>
      <c r="L245" s="45"/>
      <c r="M245" s="236" t="s">
        <v>1</v>
      </c>
      <c r="N245" s="237" t="s">
        <v>41</v>
      </c>
      <c r="O245" s="92"/>
      <c r="P245" s="238">
        <f>O245*H245</f>
        <v>0</v>
      </c>
      <c r="Q245" s="238">
        <v>0</v>
      </c>
      <c r="R245" s="238">
        <f>Q245*H245</f>
        <v>0</v>
      </c>
      <c r="S245" s="238">
        <v>0</v>
      </c>
      <c r="T245" s="239">
        <f>S245*H245</f>
        <v>0</v>
      </c>
      <c r="U245" s="39"/>
      <c r="V245" s="39"/>
      <c r="W245" s="39"/>
      <c r="X245" s="39"/>
      <c r="Y245" s="39"/>
      <c r="Z245" s="39"/>
      <c r="AA245" s="39"/>
      <c r="AB245" s="39"/>
      <c r="AC245" s="39"/>
      <c r="AD245" s="39"/>
      <c r="AE245" s="39"/>
      <c r="AR245" s="240" t="s">
        <v>530</v>
      </c>
      <c r="AT245" s="240" t="s">
        <v>352</v>
      </c>
      <c r="AU245" s="240" t="s">
        <v>86</v>
      </c>
      <c r="AY245" s="18" t="s">
        <v>350</v>
      </c>
      <c r="BE245" s="241">
        <f>IF(N245="základní",J245,0)</f>
        <v>0</v>
      </c>
      <c r="BF245" s="241">
        <f>IF(N245="snížená",J245,0)</f>
        <v>0</v>
      </c>
      <c r="BG245" s="241">
        <f>IF(N245="zákl. přenesená",J245,0)</f>
        <v>0</v>
      </c>
      <c r="BH245" s="241">
        <f>IF(N245="sníž. přenesená",J245,0)</f>
        <v>0</v>
      </c>
      <c r="BI245" s="241">
        <f>IF(N245="nulová",J245,0)</f>
        <v>0</v>
      </c>
      <c r="BJ245" s="18" t="s">
        <v>84</v>
      </c>
      <c r="BK245" s="241">
        <f>ROUND(I245*H245,2)</f>
        <v>0</v>
      </c>
      <c r="BL245" s="18" t="s">
        <v>530</v>
      </c>
      <c r="BM245" s="240" t="s">
        <v>924</v>
      </c>
    </row>
    <row r="246" s="2" customFormat="1">
      <c r="A246" s="39"/>
      <c r="B246" s="40"/>
      <c r="C246" s="41"/>
      <c r="D246" s="242" t="s">
        <v>359</v>
      </c>
      <c r="E246" s="41"/>
      <c r="F246" s="243" t="s">
        <v>9438</v>
      </c>
      <c r="G246" s="41"/>
      <c r="H246" s="41"/>
      <c r="I246" s="244"/>
      <c r="J246" s="41"/>
      <c r="K246" s="41"/>
      <c r="L246" s="45"/>
      <c r="M246" s="245"/>
      <c r="N246" s="246"/>
      <c r="O246" s="92"/>
      <c r="P246" s="92"/>
      <c r="Q246" s="92"/>
      <c r="R246" s="92"/>
      <c r="S246" s="92"/>
      <c r="T246" s="93"/>
      <c r="U246" s="39"/>
      <c r="V246" s="39"/>
      <c r="W246" s="39"/>
      <c r="X246" s="39"/>
      <c r="Y246" s="39"/>
      <c r="Z246" s="39"/>
      <c r="AA246" s="39"/>
      <c r="AB246" s="39"/>
      <c r="AC246" s="39"/>
      <c r="AD246" s="39"/>
      <c r="AE246" s="39"/>
      <c r="AT246" s="18" t="s">
        <v>359</v>
      </c>
      <c r="AU246" s="18" t="s">
        <v>86</v>
      </c>
    </row>
    <row r="247" s="15" customFormat="1">
      <c r="A247" s="15"/>
      <c r="B247" s="269"/>
      <c r="C247" s="270"/>
      <c r="D247" s="242" t="s">
        <v>361</v>
      </c>
      <c r="E247" s="271" t="s">
        <v>1</v>
      </c>
      <c r="F247" s="272" t="s">
        <v>9165</v>
      </c>
      <c r="G247" s="270"/>
      <c r="H247" s="271" t="s">
        <v>1</v>
      </c>
      <c r="I247" s="273"/>
      <c r="J247" s="270"/>
      <c r="K247" s="270"/>
      <c r="L247" s="274"/>
      <c r="M247" s="275"/>
      <c r="N247" s="276"/>
      <c r="O247" s="276"/>
      <c r="P247" s="276"/>
      <c r="Q247" s="276"/>
      <c r="R247" s="276"/>
      <c r="S247" s="276"/>
      <c r="T247" s="277"/>
      <c r="U247" s="15"/>
      <c r="V247" s="15"/>
      <c r="W247" s="15"/>
      <c r="X247" s="15"/>
      <c r="Y247" s="15"/>
      <c r="Z247" s="15"/>
      <c r="AA247" s="15"/>
      <c r="AB247" s="15"/>
      <c r="AC247" s="15"/>
      <c r="AD247" s="15"/>
      <c r="AE247" s="15"/>
      <c r="AT247" s="278" t="s">
        <v>361</v>
      </c>
      <c r="AU247" s="278" t="s">
        <v>86</v>
      </c>
      <c r="AV247" s="15" t="s">
        <v>84</v>
      </c>
      <c r="AW247" s="15" t="s">
        <v>32</v>
      </c>
      <c r="AX247" s="15" t="s">
        <v>76</v>
      </c>
      <c r="AY247" s="278" t="s">
        <v>350</v>
      </c>
    </row>
    <row r="248" s="13" customFormat="1">
      <c r="A248" s="13"/>
      <c r="B248" s="247"/>
      <c r="C248" s="248"/>
      <c r="D248" s="242" t="s">
        <v>361</v>
      </c>
      <c r="E248" s="249" t="s">
        <v>1</v>
      </c>
      <c r="F248" s="250" t="s">
        <v>84</v>
      </c>
      <c r="G248" s="248"/>
      <c r="H248" s="251">
        <v>1</v>
      </c>
      <c r="I248" s="252"/>
      <c r="J248" s="248"/>
      <c r="K248" s="248"/>
      <c r="L248" s="253"/>
      <c r="M248" s="254"/>
      <c r="N248" s="255"/>
      <c r="O248" s="255"/>
      <c r="P248" s="255"/>
      <c r="Q248" s="255"/>
      <c r="R248" s="255"/>
      <c r="S248" s="255"/>
      <c r="T248" s="256"/>
      <c r="U248" s="13"/>
      <c r="V248" s="13"/>
      <c r="W248" s="13"/>
      <c r="X248" s="13"/>
      <c r="Y248" s="13"/>
      <c r="Z248" s="13"/>
      <c r="AA248" s="13"/>
      <c r="AB248" s="13"/>
      <c r="AC248" s="13"/>
      <c r="AD248" s="13"/>
      <c r="AE248" s="13"/>
      <c r="AT248" s="257" t="s">
        <v>361</v>
      </c>
      <c r="AU248" s="257" t="s">
        <v>86</v>
      </c>
      <c r="AV248" s="13" t="s">
        <v>86</v>
      </c>
      <c r="AW248" s="13" t="s">
        <v>32</v>
      </c>
      <c r="AX248" s="13" t="s">
        <v>76</v>
      </c>
      <c r="AY248" s="257" t="s">
        <v>350</v>
      </c>
    </row>
    <row r="249" s="14" customFormat="1">
      <c r="A249" s="14"/>
      <c r="B249" s="258"/>
      <c r="C249" s="259"/>
      <c r="D249" s="242" t="s">
        <v>361</v>
      </c>
      <c r="E249" s="260" t="s">
        <v>1</v>
      </c>
      <c r="F249" s="261" t="s">
        <v>364</v>
      </c>
      <c r="G249" s="259"/>
      <c r="H249" s="262">
        <v>1</v>
      </c>
      <c r="I249" s="263"/>
      <c r="J249" s="259"/>
      <c r="K249" s="259"/>
      <c r="L249" s="264"/>
      <c r="M249" s="265"/>
      <c r="N249" s="266"/>
      <c r="O249" s="266"/>
      <c r="P249" s="266"/>
      <c r="Q249" s="266"/>
      <c r="R249" s="266"/>
      <c r="S249" s="266"/>
      <c r="T249" s="267"/>
      <c r="U249" s="14"/>
      <c r="V249" s="14"/>
      <c r="W249" s="14"/>
      <c r="X249" s="14"/>
      <c r="Y249" s="14"/>
      <c r="Z249" s="14"/>
      <c r="AA249" s="14"/>
      <c r="AB249" s="14"/>
      <c r="AC249" s="14"/>
      <c r="AD249" s="14"/>
      <c r="AE249" s="14"/>
      <c r="AT249" s="268" t="s">
        <v>361</v>
      </c>
      <c r="AU249" s="268" t="s">
        <v>86</v>
      </c>
      <c r="AV249" s="14" t="s">
        <v>357</v>
      </c>
      <c r="AW249" s="14" t="s">
        <v>32</v>
      </c>
      <c r="AX249" s="14" t="s">
        <v>84</v>
      </c>
      <c r="AY249" s="268" t="s">
        <v>350</v>
      </c>
    </row>
    <row r="250" s="2" customFormat="1" ht="24.15" customHeight="1">
      <c r="A250" s="39"/>
      <c r="B250" s="40"/>
      <c r="C250" s="295" t="s">
        <v>669</v>
      </c>
      <c r="D250" s="295" t="s">
        <v>1347</v>
      </c>
      <c r="E250" s="296" t="s">
        <v>9276</v>
      </c>
      <c r="F250" s="297" t="s">
        <v>9439</v>
      </c>
      <c r="G250" s="298" t="s">
        <v>497</v>
      </c>
      <c r="H250" s="299">
        <v>1</v>
      </c>
      <c r="I250" s="300"/>
      <c r="J250" s="301">
        <f>ROUND(I250*H250,2)</f>
        <v>0</v>
      </c>
      <c r="K250" s="297" t="s">
        <v>9436</v>
      </c>
      <c r="L250" s="302"/>
      <c r="M250" s="303" t="s">
        <v>1</v>
      </c>
      <c r="N250" s="304" t="s">
        <v>41</v>
      </c>
      <c r="O250" s="92"/>
      <c r="P250" s="238">
        <f>O250*H250</f>
        <v>0</v>
      </c>
      <c r="Q250" s="238">
        <v>0</v>
      </c>
      <c r="R250" s="238">
        <f>Q250*H250</f>
        <v>0</v>
      </c>
      <c r="S250" s="238">
        <v>0</v>
      </c>
      <c r="T250" s="239">
        <f>S250*H250</f>
        <v>0</v>
      </c>
      <c r="U250" s="39"/>
      <c r="V250" s="39"/>
      <c r="W250" s="39"/>
      <c r="X250" s="39"/>
      <c r="Y250" s="39"/>
      <c r="Z250" s="39"/>
      <c r="AA250" s="39"/>
      <c r="AB250" s="39"/>
      <c r="AC250" s="39"/>
      <c r="AD250" s="39"/>
      <c r="AE250" s="39"/>
      <c r="AR250" s="240" t="s">
        <v>695</v>
      </c>
      <c r="AT250" s="240" t="s">
        <v>1347</v>
      </c>
      <c r="AU250" s="240" t="s">
        <v>86</v>
      </c>
      <c r="AY250" s="18" t="s">
        <v>350</v>
      </c>
      <c r="BE250" s="241">
        <f>IF(N250="základní",J250,0)</f>
        <v>0</v>
      </c>
      <c r="BF250" s="241">
        <f>IF(N250="snížená",J250,0)</f>
        <v>0</v>
      </c>
      <c r="BG250" s="241">
        <f>IF(N250="zákl. přenesená",J250,0)</f>
        <v>0</v>
      </c>
      <c r="BH250" s="241">
        <f>IF(N250="sníž. přenesená",J250,0)</f>
        <v>0</v>
      </c>
      <c r="BI250" s="241">
        <f>IF(N250="nulová",J250,0)</f>
        <v>0</v>
      </c>
      <c r="BJ250" s="18" t="s">
        <v>84</v>
      </c>
      <c r="BK250" s="241">
        <f>ROUND(I250*H250,2)</f>
        <v>0</v>
      </c>
      <c r="BL250" s="18" t="s">
        <v>530</v>
      </c>
      <c r="BM250" s="240" t="s">
        <v>937</v>
      </c>
    </row>
    <row r="251" s="2" customFormat="1">
      <c r="A251" s="39"/>
      <c r="B251" s="40"/>
      <c r="C251" s="41"/>
      <c r="D251" s="242" t="s">
        <v>359</v>
      </c>
      <c r="E251" s="41"/>
      <c r="F251" s="243" t="s">
        <v>9439</v>
      </c>
      <c r="G251" s="41"/>
      <c r="H251" s="41"/>
      <c r="I251" s="244"/>
      <c r="J251" s="41"/>
      <c r="K251" s="41"/>
      <c r="L251" s="45"/>
      <c r="M251" s="245"/>
      <c r="N251" s="246"/>
      <c r="O251" s="92"/>
      <c r="P251" s="92"/>
      <c r="Q251" s="92"/>
      <c r="R251" s="92"/>
      <c r="S251" s="92"/>
      <c r="T251" s="93"/>
      <c r="U251" s="39"/>
      <c r="V251" s="39"/>
      <c r="W251" s="39"/>
      <c r="X251" s="39"/>
      <c r="Y251" s="39"/>
      <c r="Z251" s="39"/>
      <c r="AA251" s="39"/>
      <c r="AB251" s="39"/>
      <c r="AC251" s="39"/>
      <c r="AD251" s="39"/>
      <c r="AE251" s="39"/>
      <c r="AT251" s="18" t="s">
        <v>359</v>
      </c>
      <c r="AU251" s="18" t="s">
        <v>86</v>
      </c>
    </row>
    <row r="252" s="2" customFormat="1" ht="24.15" customHeight="1">
      <c r="A252" s="39"/>
      <c r="B252" s="40"/>
      <c r="C252" s="229" t="s">
        <v>676</v>
      </c>
      <c r="D252" s="229" t="s">
        <v>352</v>
      </c>
      <c r="E252" s="230" t="s">
        <v>9440</v>
      </c>
      <c r="F252" s="231" t="s">
        <v>9441</v>
      </c>
      <c r="G252" s="232" t="s">
        <v>497</v>
      </c>
      <c r="H252" s="233">
        <v>1</v>
      </c>
      <c r="I252" s="234"/>
      <c r="J252" s="235">
        <f>ROUND(I252*H252,2)</f>
        <v>0</v>
      </c>
      <c r="K252" s="231" t="s">
        <v>385</v>
      </c>
      <c r="L252" s="45"/>
      <c r="M252" s="236" t="s">
        <v>1</v>
      </c>
      <c r="N252" s="237" t="s">
        <v>41</v>
      </c>
      <c r="O252" s="92"/>
      <c r="P252" s="238">
        <f>O252*H252</f>
        <v>0</v>
      </c>
      <c r="Q252" s="238">
        <v>0</v>
      </c>
      <c r="R252" s="238">
        <f>Q252*H252</f>
        <v>0</v>
      </c>
      <c r="S252" s="238">
        <v>0</v>
      </c>
      <c r="T252" s="239">
        <f>S252*H252</f>
        <v>0</v>
      </c>
      <c r="U252" s="39"/>
      <c r="V252" s="39"/>
      <c r="W252" s="39"/>
      <c r="X252" s="39"/>
      <c r="Y252" s="39"/>
      <c r="Z252" s="39"/>
      <c r="AA252" s="39"/>
      <c r="AB252" s="39"/>
      <c r="AC252" s="39"/>
      <c r="AD252" s="39"/>
      <c r="AE252" s="39"/>
      <c r="AR252" s="240" t="s">
        <v>530</v>
      </c>
      <c r="AT252" s="240" t="s">
        <v>352</v>
      </c>
      <c r="AU252" s="240" t="s">
        <v>86</v>
      </c>
      <c r="AY252" s="18" t="s">
        <v>350</v>
      </c>
      <c r="BE252" s="241">
        <f>IF(N252="základní",J252,0)</f>
        <v>0</v>
      </c>
      <c r="BF252" s="241">
        <f>IF(N252="snížená",J252,0)</f>
        <v>0</v>
      </c>
      <c r="BG252" s="241">
        <f>IF(N252="zákl. přenesená",J252,0)</f>
        <v>0</v>
      </c>
      <c r="BH252" s="241">
        <f>IF(N252="sníž. přenesená",J252,0)</f>
        <v>0</v>
      </c>
      <c r="BI252" s="241">
        <f>IF(N252="nulová",J252,0)</f>
        <v>0</v>
      </c>
      <c r="BJ252" s="18" t="s">
        <v>84</v>
      </c>
      <c r="BK252" s="241">
        <f>ROUND(I252*H252,2)</f>
        <v>0</v>
      </c>
      <c r="BL252" s="18" t="s">
        <v>530</v>
      </c>
      <c r="BM252" s="240" t="s">
        <v>950</v>
      </c>
    </row>
    <row r="253" s="2" customFormat="1">
      <c r="A253" s="39"/>
      <c r="B253" s="40"/>
      <c r="C253" s="41"/>
      <c r="D253" s="242" t="s">
        <v>359</v>
      </c>
      <c r="E253" s="41"/>
      <c r="F253" s="243" t="s">
        <v>9441</v>
      </c>
      <c r="G253" s="41"/>
      <c r="H253" s="41"/>
      <c r="I253" s="244"/>
      <c r="J253" s="41"/>
      <c r="K253" s="41"/>
      <c r="L253" s="45"/>
      <c r="M253" s="245"/>
      <c r="N253" s="246"/>
      <c r="O253" s="92"/>
      <c r="P253" s="92"/>
      <c r="Q253" s="92"/>
      <c r="R253" s="92"/>
      <c r="S253" s="92"/>
      <c r="T253" s="93"/>
      <c r="U253" s="39"/>
      <c r="V253" s="39"/>
      <c r="W253" s="39"/>
      <c r="X253" s="39"/>
      <c r="Y253" s="39"/>
      <c r="Z253" s="39"/>
      <c r="AA253" s="39"/>
      <c r="AB253" s="39"/>
      <c r="AC253" s="39"/>
      <c r="AD253" s="39"/>
      <c r="AE253" s="39"/>
      <c r="AT253" s="18" t="s">
        <v>359</v>
      </c>
      <c r="AU253" s="18" t="s">
        <v>86</v>
      </c>
    </row>
    <row r="254" s="15" customFormat="1">
      <c r="A254" s="15"/>
      <c r="B254" s="269"/>
      <c r="C254" s="270"/>
      <c r="D254" s="242" t="s">
        <v>361</v>
      </c>
      <c r="E254" s="271" t="s">
        <v>1</v>
      </c>
      <c r="F254" s="272" t="s">
        <v>9165</v>
      </c>
      <c r="G254" s="270"/>
      <c r="H254" s="271" t="s">
        <v>1</v>
      </c>
      <c r="I254" s="273"/>
      <c r="J254" s="270"/>
      <c r="K254" s="270"/>
      <c r="L254" s="274"/>
      <c r="M254" s="275"/>
      <c r="N254" s="276"/>
      <c r="O254" s="276"/>
      <c r="P254" s="276"/>
      <c r="Q254" s="276"/>
      <c r="R254" s="276"/>
      <c r="S254" s="276"/>
      <c r="T254" s="277"/>
      <c r="U254" s="15"/>
      <c r="V254" s="15"/>
      <c r="W254" s="15"/>
      <c r="X254" s="15"/>
      <c r="Y254" s="15"/>
      <c r="Z254" s="15"/>
      <c r="AA254" s="15"/>
      <c r="AB254" s="15"/>
      <c r="AC254" s="15"/>
      <c r="AD254" s="15"/>
      <c r="AE254" s="15"/>
      <c r="AT254" s="278" t="s">
        <v>361</v>
      </c>
      <c r="AU254" s="278" t="s">
        <v>86</v>
      </c>
      <c r="AV254" s="15" t="s">
        <v>84</v>
      </c>
      <c r="AW254" s="15" t="s">
        <v>32</v>
      </c>
      <c r="AX254" s="15" t="s">
        <v>76</v>
      </c>
      <c r="AY254" s="278" t="s">
        <v>350</v>
      </c>
    </row>
    <row r="255" s="13" customFormat="1">
      <c r="A255" s="13"/>
      <c r="B255" s="247"/>
      <c r="C255" s="248"/>
      <c r="D255" s="242" t="s">
        <v>361</v>
      </c>
      <c r="E255" s="249" t="s">
        <v>1</v>
      </c>
      <c r="F255" s="250" t="s">
        <v>84</v>
      </c>
      <c r="G255" s="248"/>
      <c r="H255" s="251">
        <v>1</v>
      </c>
      <c r="I255" s="252"/>
      <c r="J255" s="248"/>
      <c r="K255" s="248"/>
      <c r="L255" s="253"/>
      <c r="M255" s="254"/>
      <c r="N255" s="255"/>
      <c r="O255" s="255"/>
      <c r="P255" s="255"/>
      <c r="Q255" s="255"/>
      <c r="R255" s="255"/>
      <c r="S255" s="255"/>
      <c r="T255" s="256"/>
      <c r="U255" s="13"/>
      <c r="V255" s="13"/>
      <c r="W255" s="13"/>
      <c r="X255" s="13"/>
      <c r="Y255" s="13"/>
      <c r="Z255" s="13"/>
      <c r="AA255" s="13"/>
      <c r="AB255" s="13"/>
      <c r="AC255" s="13"/>
      <c r="AD255" s="13"/>
      <c r="AE255" s="13"/>
      <c r="AT255" s="257" t="s">
        <v>361</v>
      </c>
      <c r="AU255" s="257" t="s">
        <v>86</v>
      </c>
      <c r="AV255" s="13" t="s">
        <v>86</v>
      </c>
      <c r="AW255" s="13" t="s">
        <v>32</v>
      </c>
      <c r="AX255" s="13" t="s">
        <v>76</v>
      </c>
      <c r="AY255" s="257" t="s">
        <v>350</v>
      </c>
    </row>
    <row r="256" s="14" customFormat="1">
      <c r="A256" s="14"/>
      <c r="B256" s="258"/>
      <c r="C256" s="259"/>
      <c r="D256" s="242" t="s">
        <v>361</v>
      </c>
      <c r="E256" s="260" t="s">
        <v>1</v>
      </c>
      <c r="F256" s="261" t="s">
        <v>364</v>
      </c>
      <c r="G256" s="259"/>
      <c r="H256" s="262">
        <v>1</v>
      </c>
      <c r="I256" s="263"/>
      <c r="J256" s="259"/>
      <c r="K256" s="259"/>
      <c r="L256" s="264"/>
      <c r="M256" s="265"/>
      <c r="N256" s="266"/>
      <c r="O256" s="266"/>
      <c r="P256" s="266"/>
      <c r="Q256" s="266"/>
      <c r="R256" s="266"/>
      <c r="S256" s="266"/>
      <c r="T256" s="267"/>
      <c r="U256" s="14"/>
      <c r="V256" s="14"/>
      <c r="W256" s="14"/>
      <c r="X256" s="14"/>
      <c r="Y256" s="14"/>
      <c r="Z256" s="14"/>
      <c r="AA256" s="14"/>
      <c r="AB256" s="14"/>
      <c r="AC256" s="14"/>
      <c r="AD256" s="14"/>
      <c r="AE256" s="14"/>
      <c r="AT256" s="268" t="s">
        <v>361</v>
      </c>
      <c r="AU256" s="268" t="s">
        <v>86</v>
      </c>
      <c r="AV256" s="14" t="s">
        <v>357</v>
      </c>
      <c r="AW256" s="14" t="s">
        <v>32</v>
      </c>
      <c r="AX256" s="14" t="s">
        <v>84</v>
      </c>
      <c r="AY256" s="268" t="s">
        <v>350</v>
      </c>
    </row>
    <row r="257" s="2" customFormat="1" ht="24.15" customHeight="1">
      <c r="A257" s="39"/>
      <c r="B257" s="40"/>
      <c r="C257" s="295" t="s">
        <v>682</v>
      </c>
      <c r="D257" s="295" t="s">
        <v>1347</v>
      </c>
      <c r="E257" s="296" t="s">
        <v>9442</v>
      </c>
      <c r="F257" s="297" t="s">
        <v>9443</v>
      </c>
      <c r="G257" s="298" t="s">
        <v>497</v>
      </c>
      <c r="H257" s="299">
        <v>1</v>
      </c>
      <c r="I257" s="300"/>
      <c r="J257" s="301">
        <f>ROUND(I257*H257,2)</f>
        <v>0</v>
      </c>
      <c r="K257" s="297" t="s">
        <v>9436</v>
      </c>
      <c r="L257" s="302"/>
      <c r="M257" s="303" t="s">
        <v>1</v>
      </c>
      <c r="N257" s="304" t="s">
        <v>41</v>
      </c>
      <c r="O257" s="92"/>
      <c r="P257" s="238">
        <f>O257*H257</f>
        <v>0</v>
      </c>
      <c r="Q257" s="238">
        <v>0</v>
      </c>
      <c r="R257" s="238">
        <f>Q257*H257</f>
        <v>0</v>
      </c>
      <c r="S257" s="238">
        <v>0</v>
      </c>
      <c r="T257" s="239">
        <f>S257*H257</f>
        <v>0</v>
      </c>
      <c r="U257" s="39"/>
      <c r="V257" s="39"/>
      <c r="W257" s="39"/>
      <c r="X257" s="39"/>
      <c r="Y257" s="39"/>
      <c r="Z257" s="39"/>
      <c r="AA257" s="39"/>
      <c r="AB257" s="39"/>
      <c r="AC257" s="39"/>
      <c r="AD257" s="39"/>
      <c r="AE257" s="39"/>
      <c r="AR257" s="240" t="s">
        <v>695</v>
      </c>
      <c r="AT257" s="240" t="s">
        <v>1347</v>
      </c>
      <c r="AU257" s="240" t="s">
        <v>86</v>
      </c>
      <c r="AY257" s="18" t="s">
        <v>350</v>
      </c>
      <c r="BE257" s="241">
        <f>IF(N257="základní",J257,0)</f>
        <v>0</v>
      </c>
      <c r="BF257" s="241">
        <f>IF(N257="snížená",J257,0)</f>
        <v>0</v>
      </c>
      <c r="BG257" s="241">
        <f>IF(N257="zákl. přenesená",J257,0)</f>
        <v>0</v>
      </c>
      <c r="BH257" s="241">
        <f>IF(N257="sníž. přenesená",J257,0)</f>
        <v>0</v>
      </c>
      <c r="BI257" s="241">
        <f>IF(N257="nulová",J257,0)</f>
        <v>0</v>
      </c>
      <c r="BJ257" s="18" t="s">
        <v>84</v>
      </c>
      <c r="BK257" s="241">
        <f>ROUND(I257*H257,2)</f>
        <v>0</v>
      </c>
      <c r="BL257" s="18" t="s">
        <v>530</v>
      </c>
      <c r="BM257" s="240" t="s">
        <v>974</v>
      </c>
    </row>
    <row r="258" s="2" customFormat="1">
      <c r="A258" s="39"/>
      <c r="B258" s="40"/>
      <c r="C258" s="41"/>
      <c r="D258" s="242" t="s">
        <v>359</v>
      </c>
      <c r="E258" s="41"/>
      <c r="F258" s="243" t="s">
        <v>9443</v>
      </c>
      <c r="G258" s="41"/>
      <c r="H258" s="41"/>
      <c r="I258" s="244"/>
      <c r="J258" s="41"/>
      <c r="K258" s="41"/>
      <c r="L258" s="45"/>
      <c r="M258" s="245"/>
      <c r="N258" s="246"/>
      <c r="O258" s="92"/>
      <c r="P258" s="92"/>
      <c r="Q258" s="92"/>
      <c r="R258" s="92"/>
      <c r="S258" s="92"/>
      <c r="T258" s="93"/>
      <c r="U258" s="39"/>
      <c r="V258" s="39"/>
      <c r="W258" s="39"/>
      <c r="X258" s="39"/>
      <c r="Y258" s="39"/>
      <c r="Z258" s="39"/>
      <c r="AA258" s="39"/>
      <c r="AB258" s="39"/>
      <c r="AC258" s="39"/>
      <c r="AD258" s="39"/>
      <c r="AE258" s="39"/>
      <c r="AT258" s="18" t="s">
        <v>359</v>
      </c>
      <c r="AU258" s="18" t="s">
        <v>86</v>
      </c>
    </row>
    <row r="259" s="2" customFormat="1" ht="44.25" customHeight="1">
      <c r="A259" s="39"/>
      <c r="B259" s="40"/>
      <c r="C259" s="229" t="s">
        <v>688</v>
      </c>
      <c r="D259" s="229" t="s">
        <v>352</v>
      </c>
      <c r="E259" s="230" t="s">
        <v>9444</v>
      </c>
      <c r="F259" s="231" t="s">
        <v>9445</v>
      </c>
      <c r="G259" s="232" t="s">
        <v>483</v>
      </c>
      <c r="H259" s="233">
        <v>0.28899999999999998</v>
      </c>
      <c r="I259" s="234"/>
      <c r="J259" s="235">
        <f>ROUND(I259*H259,2)</f>
        <v>0</v>
      </c>
      <c r="K259" s="231" t="s">
        <v>385</v>
      </c>
      <c r="L259" s="45"/>
      <c r="M259" s="236" t="s">
        <v>1</v>
      </c>
      <c r="N259" s="237" t="s">
        <v>41</v>
      </c>
      <c r="O259" s="92"/>
      <c r="P259" s="238">
        <f>O259*H259</f>
        <v>0</v>
      </c>
      <c r="Q259" s="238">
        <v>0</v>
      </c>
      <c r="R259" s="238">
        <f>Q259*H259</f>
        <v>0</v>
      </c>
      <c r="S259" s="238">
        <v>0</v>
      </c>
      <c r="T259" s="239">
        <f>S259*H259</f>
        <v>0</v>
      </c>
      <c r="U259" s="39"/>
      <c r="V259" s="39"/>
      <c r="W259" s="39"/>
      <c r="X259" s="39"/>
      <c r="Y259" s="39"/>
      <c r="Z259" s="39"/>
      <c r="AA259" s="39"/>
      <c r="AB259" s="39"/>
      <c r="AC259" s="39"/>
      <c r="AD259" s="39"/>
      <c r="AE259" s="39"/>
      <c r="AR259" s="240" t="s">
        <v>530</v>
      </c>
      <c r="AT259" s="240" t="s">
        <v>352</v>
      </c>
      <c r="AU259" s="240" t="s">
        <v>86</v>
      </c>
      <c r="AY259" s="18" t="s">
        <v>350</v>
      </c>
      <c r="BE259" s="241">
        <f>IF(N259="základní",J259,0)</f>
        <v>0</v>
      </c>
      <c r="BF259" s="241">
        <f>IF(N259="snížená",J259,0)</f>
        <v>0</v>
      </c>
      <c r="BG259" s="241">
        <f>IF(N259="zákl. přenesená",J259,0)</f>
        <v>0</v>
      </c>
      <c r="BH259" s="241">
        <f>IF(N259="sníž. přenesená",J259,0)</f>
        <v>0</v>
      </c>
      <c r="BI259" s="241">
        <f>IF(N259="nulová",J259,0)</f>
        <v>0</v>
      </c>
      <c r="BJ259" s="18" t="s">
        <v>84</v>
      </c>
      <c r="BK259" s="241">
        <f>ROUND(I259*H259,2)</f>
        <v>0</v>
      </c>
      <c r="BL259" s="18" t="s">
        <v>530</v>
      </c>
      <c r="BM259" s="240" t="s">
        <v>987</v>
      </c>
    </row>
    <row r="260" s="2" customFormat="1">
      <c r="A260" s="39"/>
      <c r="B260" s="40"/>
      <c r="C260" s="41"/>
      <c r="D260" s="242" t="s">
        <v>359</v>
      </c>
      <c r="E260" s="41"/>
      <c r="F260" s="243" t="s">
        <v>9445</v>
      </c>
      <c r="G260" s="41"/>
      <c r="H260" s="41"/>
      <c r="I260" s="244"/>
      <c r="J260" s="41"/>
      <c r="K260" s="41"/>
      <c r="L260" s="45"/>
      <c r="M260" s="245"/>
      <c r="N260" s="246"/>
      <c r="O260" s="92"/>
      <c r="P260" s="92"/>
      <c r="Q260" s="92"/>
      <c r="R260" s="92"/>
      <c r="S260" s="92"/>
      <c r="T260" s="93"/>
      <c r="U260" s="39"/>
      <c r="V260" s="39"/>
      <c r="W260" s="39"/>
      <c r="X260" s="39"/>
      <c r="Y260" s="39"/>
      <c r="Z260" s="39"/>
      <c r="AA260" s="39"/>
      <c r="AB260" s="39"/>
      <c r="AC260" s="39"/>
      <c r="AD260" s="39"/>
      <c r="AE260" s="39"/>
      <c r="AT260" s="18" t="s">
        <v>359</v>
      </c>
      <c r="AU260" s="18" t="s">
        <v>86</v>
      </c>
    </row>
    <row r="261" s="2" customFormat="1" ht="49.05" customHeight="1">
      <c r="A261" s="39"/>
      <c r="B261" s="40"/>
      <c r="C261" s="229" t="s">
        <v>695</v>
      </c>
      <c r="D261" s="229" t="s">
        <v>352</v>
      </c>
      <c r="E261" s="230" t="s">
        <v>9446</v>
      </c>
      <c r="F261" s="231" t="s">
        <v>9447</v>
      </c>
      <c r="G261" s="232" t="s">
        <v>483</v>
      </c>
      <c r="H261" s="233">
        <v>0.28899999999999998</v>
      </c>
      <c r="I261" s="234"/>
      <c r="J261" s="235">
        <f>ROUND(I261*H261,2)</f>
        <v>0</v>
      </c>
      <c r="K261" s="231" t="s">
        <v>385</v>
      </c>
      <c r="L261" s="45"/>
      <c r="M261" s="236" t="s">
        <v>1</v>
      </c>
      <c r="N261" s="237" t="s">
        <v>41</v>
      </c>
      <c r="O261" s="92"/>
      <c r="P261" s="238">
        <f>O261*H261</f>
        <v>0</v>
      </c>
      <c r="Q261" s="238">
        <v>0</v>
      </c>
      <c r="R261" s="238">
        <f>Q261*H261</f>
        <v>0</v>
      </c>
      <c r="S261" s="238">
        <v>0</v>
      </c>
      <c r="T261" s="239">
        <f>S261*H261</f>
        <v>0</v>
      </c>
      <c r="U261" s="39"/>
      <c r="V261" s="39"/>
      <c r="W261" s="39"/>
      <c r="X261" s="39"/>
      <c r="Y261" s="39"/>
      <c r="Z261" s="39"/>
      <c r="AA261" s="39"/>
      <c r="AB261" s="39"/>
      <c r="AC261" s="39"/>
      <c r="AD261" s="39"/>
      <c r="AE261" s="39"/>
      <c r="AR261" s="240" t="s">
        <v>530</v>
      </c>
      <c r="AT261" s="240" t="s">
        <v>352</v>
      </c>
      <c r="AU261" s="240" t="s">
        <v>86</v>
      </c>
      <c r="AY261" s="18" t="s">
        <v>350</v>
      </c>
      <c r="BE261" s="241">
        <f>IF(N261="základní",J261,0)</f>
        <v>0</v>
      </c>
      <c r="BF261" s="241">
        <f>IF(N261="snížená",J261,0)</f>
        <v>0</v>
      </c>
      <c r="BG261" s="241">
        <f>IF(N261="zákl. přenesená",J261,0)</f>
        <v>0</v>
      </c>
      <c r="BH261" s="241">
        <f>IF(N261="sníž. přenesená",J261,0)</f>
        <v>0</v>
      </c>
      <c r="BI261" s="241">
        <f>IF(N261="nulová",J261,0)</f>
        <v>0</v>
      </c>
      <c r="BJ261" s="18" t="s">
        <v>84</v>
      </c>
      <c r="BK261" s="241">
        <f>ROUND(I261*H261,2)</f>
        <v>0</v>
      </c>
      <c r="BL261" s="18" t="s">
        <v>530</v>
      </c>
      <c r="BM261" s="240" t="s">
        <v>1001</v>
      </c>
    </row>
    <row r="262" s="2" customFormat="1">
      <c r="A262" s="39"/>
      <c r="B262" s="40"/>
      <c r="C262" s="41"/>
      <c r="D262" s="242" t="s">
        <v>359</v>
      </c>
      <c r="E262" s="41"/>
      <c r="F262" s="243" t="s">
        <v>9447</v>
      </c>
      <c r="G262" s="41"/>
      <c r="H262" s="41"/>
      <c r="I262" s="244"/>
      <c r="J262" s="41"/>
      <c r="K262" s="41"/>
      <c r="L262" s="45"/>
      <c r="M262" s="245"/>
      <c r="N262" s="246"/>
      <c r="O262" s="92"/>
      <c r="P262" s="92"/>
      <c r="Q262" s="92"/>
      <c r="R262" s="92"/>
      <c r="S262" s="92"/>
      <c r="T262" s="93"/>
      <c r="U262" s="39"/>
      <c r="V262" s="39"/>
      <c r="W262" s="39"/>
      <c r="X262" s="39"/>
      <c r="Y262" s="39"/>
      <c r="Z262" s="39"/>
      <c r="AA262" s="39"/>
      <c r="AB262" s="39"/>
      <c r="AC262" s="39"/>
      <c r="AD262" s="39"/>
      <c r="AE262" s="39"/>
      <c r="AT262" s="18" t="s">
        <v>359</v>
      </c>
      <c r="AU262" s="18" t="s">
        <v>86</v>
      </c>
    </row>
    <row r="263" s="2" customFormat="1" ht="49.05" customHeight="1">
      <c r="A263" s="39"/>
      <c r="B263" s="40"/>
      <c r="C263" s="229" t="s">
        <v>701</v>
      </c>
      <c r="D263" s="229" t="s">
        <v>352</v>
      </c>
      <c r="E263" s="230" t="s">
        <v>9448</v>
      </c>
      <c r="F263" s="231" t="s">
        <v>9449</v>
      </c>
      <c r="G263" s="232" t="s">
        <v>483</v>
      </c>
      <c r="H263" s="233">
        <v>0.28899999999999998</v>
      </c>
      <c r="I263" s="234"/>
      <c r="J263" s="235">
        <f>ROUND(I263*H263,2)</f>
        <v>0</v>
      </c>
      <c r="K263" s="231" t="s">
        <v>385</v>
      </c>
      <c r="L263" s="45"/>
      <c r="M263" s="236" t="s">
        <v>1</v>
      </c>
      <c r="N263" s="237" t="s">
        <v>41</v>
      </c>
      <c r="O263" s="92"/>
      <c r="P263" s="238">
        <f>O263*H263</f>
        <v>0</v>
      </c>
      <c r="Q263" s="238">
        <v>0</v>
      </c>
      <c r="R263" s="238">
        <f>Q263*H263</f>
        <v>0</v>
      </c>
      <c r="S263" s="238">
        <v>0</v>
      </c>
      <c r="T263" s="239">
        <f>S263*H263</f>
        <v>0</v>
      </c>
      <c r="U263" s="39"/>
      <c r="V263" s="39"/>
      <c r="W263" s="39"/>
      <c r="X263" s="39"/>
      <c r="Y263" s="39"/>
      <c r="Z263" s="39"/>
      <c r="AA263" s="39"/>
      <c r="AB263" s="39"/>
      <c r="AC263" s="39"/>
      <c r="AD263" s="39"/>
      <c r="AE263" s="39"/>
      <c r="AR263" s="240" t="s">
        <v>530</v>
      </c>
      <c r="AT263" s="240" t="s">
        <v>352</v>
      </c>
      <c r="AU263" s="240" t="s">
        <v>86</v>
      </c>
      <c r="AY263" s="18" t="s">
        <v>350</v>
      </c>
      <c r="BE263" s="241">
        <f>IF(N263="základní",J263,0)</f>
        <v>0</v>
      </c>
      <c r="BF263" s="241">
        <f>IF(N263="snížená",J263,0)</f>
        <v>0</v>
      </c>
      <c r="BG263" s="241">
        <f>IF(N263="zákl. přenesená",J263,0)</f>
        <v>0</v>
      </c>
      <c r="BH263" s="241">
        <f>IF(N263="sníž. přenesená",J263,0)</f>
        <v>0</v>
      </c>
      <c r="BI263" s="241">
        <f>IF(N263="nulová",J263,0)</f>
        <v>0</v>
      </c>
      <c r="BJ263" s="18" t="s">
        <v>84</v>
      </c>
      <c r="BK263" s="241">
        <f>ROUND(I263*H263,2)</f>
        <v>0</v>
      </c>
      <c r="BL263" s="18" t="s">
        <v>530</v>
      </c>
      <c r="BM263" s="240" t="s">
        <v>1014</v>
      </c>
    </row>
    <row r="264" s="2" customFormat="1">
      <c r="A264" s="39"/>
      <c r="B264" s="40"/>
      <c r="C264" s="41"/>
      <c r="D264" s="242" t="s">
        <v>359</v>
      </c>
      <c r="E264" s="41"/>
      <c r="F264" s="243" t="s">
        <v>9449</v>
      </c>
      <c r="G264" s="41"/>
      <c r="H264" s="41"/>
      <c r="I264" s="244"/>
      <c r="J264" s="41"/>
      <c r="K264" s="41"/>
      <c r="L264" s="45"/>
      <c r="M264" s="245"/>
      <c r="N264" s="246"/>
      <c r="O264" s="92"/>
      <c r="P264" s="92"/>
      <c r="Q264" s="92"/>
      <c r="R264" s="92"/>
      <c r="S264" s="92"/>
      <c r="T264" s="93"/>
      <c r="U264" s="39"/>
      <c r="V264" s="39"/>
      <c r="W264" s="39"/>
      <c r="X264" s="39"/>
      <c r="Y264" s="39"/>
      <c r="Z264" s="39"/>
      <c r="AA264" s="39"/>
      <c r="AB264" s="39"/>
      <c r="AC264" s="39"/>
      <c r="AD264" s="39"/>
      <c r="AE264" s="39"/>
      <c r="AT264" s="18" t="s">
        <v>359</v>
      </c>
      <c r="AU264" s="18" t="s">
        <v>86</v>
      </c>
    </row>
    <row r="265" s="12" customFormat="1" ht="22.8" customHeight="1">
      <c r="A265" s="12"/>
      <c r="B265" s="213"/>
      <c r="C265" s="214"/>
      <c r="D265" s="215" t="s">
        <v>75</v>
      </c>
      <c r="E265" s="227" t="s">
        <v>7783</v>
      </c>
      <c r="F265" s="227" t="s">
        <v>9096</v>
      </c>
      <c r="G265" s="214"/>
      <c r="H265" s="214"/>
      <c r="I265" s="217"/>
      <c r="J265" s="228">
        <f>BK265</f>
        <v>0</v>
      </c>
      <c r="K265" s="214"/>
      <c r="L265" s="219"/>
      <c r="M265" s="220"/>
      <c r="N265" s="221"/>
      <c r="O265" s="221"/>
      <c r="P265" s="222">
        <f>SUM(P266:P281)</f>
        <v>0</v>
      </c>
      <c r="Q265" s="221"/>
      <c r="R265" s="222">
        <f>SUM(R266:R281)</f>
        <v>0</v>
      </c>
      <c r="S265" s="221"/>
      <c r="T265" s="223">
        <f>SUM(T266:T281)</f>
        <v>0</v>
      </c>
      <c r="U265" s="12"/>
      <c r="V265" s="12"/>
      <c r="W265" s="12"/>
      <c r="X265" s="12"/>
      <c r="Y265" s="12"/>
      <c r="Z265" s="12"/>
      <c r="AA265" s="12"/>
      <c r="AB265" s="12"/>
      <c r="AC265" s="12"/>
      <c r="AD265" s="12"/>
      <c r="AE265" s="12"/>
      <c r="AR265" s="224" t="s">
        <v>86</v>
      </c>
      <c r="AT265" s="225" t="s">
        <v>75</v>
      </c>
      <c r="AU265" s="225" t="s">
        <v>84</v>
      </c>
      <c r="AY265" s="224" t="s">
        <v>350</v>
      </c>
      <c r="BK265" s="226">
        <f>SUM(BK266:BK281)</f>
        <v>0</v>
      </c>
    </row>
    <row r="266" s="2" customFormat="1" ht="37.8" customHeight="1">
      <c r="A266" s="39"/>
      <c r="B266" s="40"/>
      <c r="C266" s="229" t="s">
        <v>707</v>
      </c>
      <c r="D266" s="229" t="s">
        <v>352</v>
      </c>
      <c r="E266" s="230" t="s">
        <v>9097</v>
      </c>
      <c r="F266" s="231" t="s">
        <v>9098</v>
      </c>
      <c r="G266" s="232" t="s">
        <v>497</v>
      </c>
      <c r="H266" s="233">
        <v>2</v>
      </c>
      <c r="I266" s="234"/>
      <c r="J266" s="235">
        <f>ROUND(I266*H266,2)</f>
        <v>0</v>
      </c>
      <c r="K266" s="231" t="s">
        <v>385</v>
      </c>
      <c r="L266" s="45"/>
      <c r="M266" s="236" t="s">
        <v>1</v>
      </c>
      <c r="N266" s="237" t="s">
        <v>41</v>
      </c>
      <c r="O266" s="92"/>
      <c r="P266" s="238">
        <f>O266*H266</f>
        <v>0</v>
      </c>
      <c r="Q266" s="238">
        <v>0</v>
      </c>
      <c r="R266" s="238">
        <f>Q266*H266</f>
        <v>0</v>
      </c>
      <c r="S266" s="238">
        <v>0</v>
      </c>
      <c r="T266" s="239">
        <f>S266*H266</f>
        <v>0</v>
      </c>
      <c r="U266" s="39"/>
      <c r="V266" s="39"/>
      <c r="W266" s="39"/>
      <c r="X266" s="39"/>
      <c r="Y266" s="39"/>
      <c r="Z266" s="39"/>
      <c r="AA266" s="39"/>
      <c r="AB266" s="39"/>
      <c r="AC266" s="39"/>
      <c r="AD266" s="39"/>
      <c r="AE266" s="39"/>
      <c r="AR266" s="240" t="s">
        <v>530</v>
      </c>
      <c r="AT266" s="240" t="s">
        <v>352</v>
      </c>
      <c r="AU266" s="240" t="s">
        <v>86</v>
      </c>
      <c r="AY266" s="18" t="s">
        <v>350</v>
      </c>
      <c r="BE266" s="241">
        <f>IF(N266="základní",J266,0)</f>
        <v>0</v>
      </c>
      <c r="BF266" s="241">
        <f>IF(N266="snížená",J266,0)</f>
        <v>0</v>
      </c>
      <c r="BG266" s="241">
        <f>IF(N266="zákl. přenesená",J266,0)</f>
        <v>0</v>
      </c>
      <c r="BH266" s="241">
        <f>IF(N266="sníž. přenesená",J266,0)</f>
        <v>0</v>
      </c>
      <c r="BI266" s="241">
        <f>IF(N266="nulová",J266,0)</f>
        <v>0</v>
      </c>
      <c r="BJ266" s="18" t="s">
        <v>84</v>
      </c>
      <c r="BK266" s="241">
        <f>ROUND(I266*H266,2)</f>
        <v>0</v>
      </c>
      <c r="BL266" s="18" t="s">
        <v>530</v>
      </c>
      <c r="BM266" s="240" t="s">
        <v>1034</v>
      </c>
    </row>
    <row r="267" s="2" customFormat="1">
      <c r="A267" s="39"/>
      <c r="B267" s="40"/>
      <c r="C267" s="41"/>
      <c r="D267" s="242" t="s">
        <v>359</v>
      </c>
      <c r="E267" s="41"/>
      <c r="F267" s="243" t="s">
        <v>9098</v>
      </c>
      <c r="G267" s="41"/>
      <c r="H267" s="41"/>
      <c r="I267" s="244"/>
      <c r="J267" s="41"/>
      <c r="K267" s="41"/>
      <c r="L267" s="45"/>
      <c r="M267" s="245"/>
      <c r="N267" s="246"/>
      <c r="O267" s="92"/>
      <c r="P267" s="92"/>
      <c r="Q267" s="92"/>
      <c r="R267" s="92"/>
      <c r="S267" s="92"/>
      <c r="T267" s="93"/>
      <c r="U267" s="39"/>
      <c r="V267" s="39"/>
      <c r="W267" s="39"/>
      <c r="X267" s="39"/>
      <c r="Y267" s="39"/>
      <c r="Z267" s="39"/>
      <c r="AA267" s="39"/>
      <c r="AB267" s="39"/>
      <c r="AC267" s="39"/>
      <c r="AD267" s="39"/>
      <c r="AE267" s="39"/>
      <c r="AT267" s="18" t="s">
        <v>359</v>
      </c>
      <c r="AU267" s="18" t="s">
        <v>86</v>
      </c>
    </row>
    <row r="268" s="15" customFormat="1">
      <c r="A268" s="15"/>
      <c r="B268" s="269"/>
      <c r="C268" s="270"/>
      <c r="D268" s="242" t="s">
        <v>361</v>
      </c>
      <c r="E268" s="271" t="s">
        <v>1</v>
      </c>
      <c r="F268" s="272" t="s">
        <v>9165</v>
      </c>
      <c r="G268" s="270"/>
      <c r="H268" s="271" t="s">
        <v>1</v>
      </c>
      <c r="I268" s="273"/>
      <c r="J268" s="270"/>
      <c r="K268" s="270"/>
      <c r="L268" s="274"/>
      <c r="M268" s="275"/>
      <c r="N268" s="276"/>
      <c r="O268" s="276"/>
      <c r="P268" s="276"/>
      <c r="Q268" s="276"/>
      <c r="R268" s="276"/>
      <c r="S268" s="276"/>
      <c r="T268" s="277"/>
      <c r="U268" s="15"/>
      <c r="V268" s="15"/>
      <c r="W268" s="15"/>
      <c r="X268" s="15"/>
      <c r="Y268" s="15"/>
      <c r="Z268" s="15"/>
      <c r="AA268" s="15"/>
      <c r="AB268" s="15"/>
      <c r="AC268" s="15"/>
      <c r="AD268" s="15"/>
      <c r="AE268" s="15"/>
      <c r="AT268" s="278" t="s">
        <v>361</v>
      </c>
      <c r="AU268" s="278" t="s">
        <v>86</v>
      </c>
      <c r="AV268" s="15" t="s">
        <v>84</v>
      </c>
      <c r="AW268" s="15" t="s">
        <v>32</v>
      </c>
      <c r="AX268" s="15" t="s">
        <v>76</v>
      </c>
      <c r="AY268" s="278" t="s">
        <v>350</v>
      </c>
    </row>
    <row r="269" s="13" customFormat="1">
      <c r="A269" s="13"/>
      <c r="B269" s="247"/>
      <c r="C269" s="248"/>
      <c r="D269" s="242" t="s">
        <v>361</v>
      </c>
      <c r="E269" s="249" t="s">
        <v>1</v>
      </c>
      <c r="F269" s="250" t="s">
        <v>9450</v>
      </c>
      <c r="G269" s="248"/>
      <c r="H269" s="251">
        <v>2</v>
      </c>
      <c r="I269" s="252"/>
      <c r="J269" s="248"/>
      <c r="K269" s="248"/>
      <c r="L269" s="253"/>
      <c r="M269" s="254"/>
      <c r="N269" s="255"/>
      <c r="O269" s="255"/>
      <c r="P269" s="255"/>
      <c r="Q269" s="255"/>
      <c r="R269" s="255"/>
      <c r="S269" s="255"/>
      <c r="T269" s="256"/>
      <c r="U269" s="13"/>
      <c r="V269" s="13"/>
      <c r="W269" s="13"/>
      <c r="X269" s="13"/>
      <c r="Y269" s="13"/>
      <c r="Z269" s="13"/>
      <c r="AA269" s="13"/>
      <c r="AB269" s="13"/>
      <c r="AC269" s="13"/>
      <c r="AD269" s="13"/>
      <c r="AE269" s="13"/>
      <c r="AT269" s="257" t="s">
        <v>361</v>
      </c>
      <c r="AU269" s="257" t="s">
        <v>86</v>
      </c>
      <c r="AV269" s="13" t="s">
        <v>86</v>
      </c>
      <c r="AW269" s="13" t="s">
        <v>32</v>
      </c>
      <c r="AX269" s="13" t="s">
        <v>76</v>
      </c>
      <c r="AY269" s="257" t="s">
        <v>350</v>
      </c>
    </row>
    <row r="270" s="14" customFormat="1">
      <c r="A270" s="14"/>
      <c r="B270" s="258"/>
      <c r="C270" s="259"/>
      <c r="D270" s="242" t="s">
        <v>361</v>
      </c>
      <c r="E270" s="260" t="s">
        <v>1</v>
      </c>
      <c r="F270" s="261" t="s">
        <v>364</v>
      </c>
      <c r="G270" s="259"/>
      <c r="H270" s="262">
        <v>2</v>
      </c>
      <c r="I270" s="263"/>
      <c r="J270" s="259"/>
      <c r="K270" s="259"/>
      <c r="L270" s="264"/>
      <c r="M270" s="265"/>
      <c r="N270" s="266"/>
      <c r="O270" s="266"/>
      <c r="P270" s="266"/>
      <c r="Q270" s="266"/>
      <c r="R270" s="266"/>
      <c r="S270" s="266"/>
      <c r="T270" s="267"/>
      <c r="U270" s="14"/>
      <c r="V270" s="14"/>
      <c r="W270" s="14"/>
      <c r="X270" s="14"/>
      <c r="Y270" s="14"/>
      <c r="Z270" s="14"/>
      <c r="AA270" s="14"/>
      <c r="AB270" s="14"/>
      <c r="AC270" s="14"/>
      <c r="AD270" s="14"/>
      <c r="AE270" s="14"/>
      <c r="AT270" s="268" t="s">
        <v>361</v>
      </c>
      <c r="AU270" s="268" t="s">
        <v>86</v>
      </c>
      <c r="AV270" s="14" t="s">
        <v>357</v>
      </c>
      <c r="AW270" s="14" t="s">
        <v>32</v>
      </c>
      <c r="AX270" s="14" t="s">
        <v>84</v>
      </c>
      <c r="AY270" s="268" t="s">
        <v>350</v>
      </c>
    </row>
    <row r="271" s="2" customFormat="1" ht="24.15" customHeight="1">
      <c r="A271" s="39"/>
      <c r="B271" s="40"/>
      <c r="C271" s="229" t="s">
        <v>713</v>
      </c>
      <c r="D271" s="229" t="s">
        <v>352</v>
      </c>
      <c r="E271" s="230" t="s">
        <v>9099</v>
      </c>
      <c r="F271" s="231" t="s">
        <v>9100</v>
      </c>
      <c r="G271" s="232" t="s">
        <v>497</v>
      </c>
      <c r="H271" s="233">
        <v>2</v>
      </c>
      <c r="I271" s="234"/>
      <c r="J271" s="235">
        <f>ROUND(I271*H271,2)</f>
        <v>0</v>
      </c>
      <c r="K271" s="231" t="s">
        <v>385</v>
      </c>
      <c r="L271" s="45"/>
      <c r="M271" s="236" t="s">
        <v>1</v>
      </c>
      <c r="N271" s="237" t="s">
        <v>41</v>
      </c>
      <c r="O271" s="92"/>
      <c r="P271" s="238">
        <f>O271*H271</f>
        <v>0</v>
      </c>
      <c r="Q271" s="238">
        <v>0</v>
      </c>
      <c r="R271" s="238">
        <f>Q271*H271</f>
        <v>0</v>
      </c>
      <c r="S271" s="238">
        <v>0</v>
      </c>
      <c r="T271" s="239">
        <f>S271*H271</f>
        <v>0</v>
      </c>
      <c r="U271" s="39"/>
      <c r="V271" s="39"/>
      <c r="W271" s="39"/>
      <c r="X271" s="39"/>
      <c r="Y271" s="39"/>
      <c r="Z271" s="39"/>
      <c r="AA271" s="39"/>
      <c r="AB271" s="39"/>
      <c r="AC271" s="39"/>
      <c r="AD271" s="39"/>
      <c r="AE271" s="39"/>
      <c r="AR271" s="240" t="s">
        <v>530</v>
      </c>
      <c r="AT271" s="240" t="s">
        <v>352</v>
      </c>
      <c r="AU271" s="240" t="s">
        <v>86</v>
      </c>
      <c r="AY271" s="18" t="s">
        <v>350</v>
      </c>
      <c r="BE271" s="241">
        <f>IF(N271="základní",J271,0)</f>
        <v>0</v>
      </c>
      <c r="BF271" s="241">
        <f>IF(N271="snížená",J271,0)</f>
        <v>0</v>
      </c>
      <c r="BG271" s="241">
        <f>IF(N271="zákl. přenesená",J271,0)</f>
        <v>0</v>
      </c>
      <c r="BH271" s="241">
        <f>IF(N271="sníž. přenesená",J271,0)</f>
        <v>0</v>
      </c>
      <c r="BI271" s="241">
        <f>IF(N271="nulová",J271,0)</f>
        <v>0</v>
      </c>
      <c r="BJ271" s="18" t="s">
        <v>84</v>
      </c>
      <c r="BK271" s="241">
        <f>ROUND(I271*H271,2)</f>
        <v>0</v>
      </c>
      <c r="BL271" s="18" t="s">
        <v>530</v>
      </c>
      <c r="BM271" s="240" t="s">
        <v>1050</v>
      </c>
    </row>
    <row r="272" s="2" customFormat="1">
      <c r="A272" s="39"/>
      <c r="B272" s="40"/>
      <c r="C272" s="41"/>
      <c r="D272" s="242" t="s">
        <v>359</v>
      </c>
      <c r="E272" s="41"/>
      <c r="F272" s="243" t="s">
        <v>9100</v>
      </c>
      <c r="G272" s="41"/>
      <c r="H272" s="41"/>
      <c r="I272" s="244"/>
      <c r="J272" s="41"/>
      <c r="K272" s="41"/>
      <c r="L272" s="45"/>
      <c r="M272" s="245"/>
      <c r="N272" s="246"/>
      <c r="O272" s="92"/>
      <c r="P272" s="92"/>
      <c r="Q272" s="92"/>
      <c r="R272" s="92"/>
      <c r="S272" s="92"/>
      <c r="T272" s="93"/>
      <c r="U272" s="39"/>
      <c r="V272" s="39"/>
      <c r="W272" s="39"/>
      <c r="X272" s="39"/>
      <c r="Y272" s="39"/>
      <c r="Z272" s="39"/>
      <c r="AA272" s="39"/>
      <c r="AB272" s="39"/>
      <c r="AC272" s="39"/>
      <c r="AD272" s="39"/>
      <c r="AE272" s="39"/>
      <c r="AT272" s="18" t="s">
        <v>359</v>
      </c>
      <c r="AU272" s="18" t="s">
        <v>86</v>
      </c>
    </row>
    <row r="273" s="15" customFormat="1">
      <c r="A273" s="15"/>
      <c r="B273" s="269"/>
      <c r="C273" s="270"/>
      <c r="D273" s="242" t="s">
        <v>361</v>
      </c>
      <c r="E273" s="271" t="s">
        <v>1</v>
      </c>
      <c r="F273" s="272" t="s">
        <v>9165</v>
      </c>
      <c r="G273" s="270"/>
      <c r="H273" s="271" t="s">
        <v>1</v>
      </c>
      <c r="I273" s="273"/>
      <c r="J273" s="270"/>
      <c r="K273" s="270"/>
      <c r="L273" s="274"/>
      <c r="M273" s="275"/>
      <c r="N273" s="276"/>
      <c r="O273" s="276"/>
      <c r="P273" s="276"/>
      <c r="Q273" s="276"/>
      <c r="R273" s="276"/>
      <c r="S273" s="276"/>
      <c r="T273" s="277"/>
      <c r="U273" s="15"/>
      <c r="V273" s="15"/>
      <c r="W273" s="15"/>
      <c r="X273" s="15"/>
      <c r="Y273" s="15"/>
      <c r="Z273" s="15"/>
      <c r="AA273" s="15"/>
      <c r="AB273" s="15"/>
      <c r="AC273" s="15"/>
      <c r="AD273" s="15"/>
      <c r="AE273" s="15"/>
      <c r="AT273" s="278" t="s">
        <v>361</v>
      </c>
      <c r="AU273" s="278" t="s">
        <v>86</v>
      </c>
      <c r="AV273" s="15" t="s">
        <v>84</v>
      </c>
      <c r="AW273" s="15" t="s">
        <v>32</v>
      </c>
      <c r="AX273" s="15" t="s">
        <v>76</v>
      </c>
      <c r="AY273" s="278" t="s">
        <v>350</v>
      </c>
    </row>
    <row r="274" s="13" customFormat="1">
      <c r="A274" s="13"/>
      <c r="B274" s="247"/>
      <c r="C274" s="248"/>
      <c r="D274" s="242" t="s">
        <v>361</v>
      </c>
      <c r="E274" s="249" t="s">
        <v>1</v>
      </c>
      <c r="F274" s="250" t="s">
        <v>9450</v>
      </c>
      <c r="G274" s="248"/>
      <c r="H274" s="251">
        <v>2</v>
      </c>
      <c r="I274" s="252"/>
      <c r="J274" s="248"/>
      <c r="K274" s="248"/>
      <c r="L274" s="253"/>
      <c r="M274" s="254"/>
      <c r="N274" s="255"/>
      <c r="O274" s="255"/>
      <c r="P274" s="255"/>
      <c r="Q274" s="255"/>
      <c r="R274" s="255"/>
      <c r="S274" s="255"/>
      <c r="T274" s="256"/>
      <c r="U274" s="13"/>
      <c r="V274" s="13"/>
      <c r="W274" s="13"/>
      <c r="X274" s="13"/>
      <c r="Y274" s="13"/>
      <c r="Z274" s="13"/>
      <c r="AA274" s="13"/>
      <c r="AB274" s="13"/>
      <c r="AC274" s="13"/>
      <c r="AD274" s="13"/>
      <c r="AE274" s="13"/>
      <c r="AT274" s="257" t="s">
        <v>361</v>
      </c>
      <c r="AU274" s="257" t="s">
        <v>86</v>
      </c>
      <c r="AV274" s="13" t="s">
        <v>86</v>
      </c>
      <c r="AW274" s="13" t="s">
        <v>32</v>
      </c>
      <c r="AX274" s="13" t="s">
        <v>76</v>
      </c>
      <c r="AY274" s="257" t="s">
        <v>350</v>
      </c>
    </row>
    <row r="275" s="14" customFormat="1">
      <c r="A275" s="14"/>
      <c r="B275" s="258"/>
      <c r="C275" s="259"/>
      <c r="D275" s="242" t="s">
        <v>361</v>
      </c>
      <c r="E275" s="260" t="s">
        <v>1</v>
      </c>
      <c r="F275" s="261" t="s">
        <v>364</v>
      </c>
      <c r="G275" s="259"/>
      <c r="H275" s="262">
        <v>2</v>
      </c>
      <c r="I275" s="263"/>
      <c r="J275" s="259"/>
      <c r="K275" s="259"/>
      <c r="L275" s="264"/>
      <c r="M275" s="265"/>
      <c r="N275" s="266"/>
      <c r="O275" s="266"/>
      <c r="P275" s="266"/>
      <c r="Q275" s="266"/>
      <c r="R275" s="266"/>
      <c r="S275" s="266"/>
      <c r="T275" s="267"/>
      <c r="U275" s="14"/>
      <c r="V275" s="14"/>
      <c r="W275" s="14"/>
      <c r="X275" s="14"/>
      <c r="Y275" s="14"/>
      <c r="Z275" s="14"/>
      <c r="AA275" s="14"/>
      <c r="AB275" s="14"/>
      <c r="AC275" s="14"/>
      <c r="AD275" s="14"/>
      <c r="AE275" s="14"/>
      <c r="AT275" s="268" t="s">
        <v>361</v>
      </c>
      <c r="AU275" s="268" t="s">
        <v>86</v>
      </c>
      <c r="AV275" s="14" t="s">
        <v>357</v>
      </c>
      <c r="AW275" s="14" t="s">
        <v>32</v>
      </c>
      <c r="AX275" s="14" t="s">
        <v>84</v>
      </c>
      <c r="AY275" s="268" t="s">
        <v>350</v>
      </c>
    </row>
    <row r="276" s="2" customFormat="1" ht="44.25" customHeight="1">
      <c r="A276" s="39"/>
      <c r="B276" s="40"/>
      <c r="C276" s="229" t="s">
        <v>722</v>
      </c>
      <c r="D276" s="229" t="s">
        <v>352</v>
      </c>
      <c r="E276" s="230" t="s">
        <v>9101</v>
      </c>
      <c r="F276" s="231" t="s">
        <v>9102</v>
      </c>
      <c r="G276" s="232" t="s">
        <v>483</v>
      </c>
      <c r="H276" s="233">
        <v>0.0040000000000000001</v>
      </c>
      <c r="I276" s="234"/>
      <c r="J276" s="235">
        <f>ROUND(I276*H276,2)</f>
        <v>0</v>
      </c>
      <c r="K276" s="231" t="s">
        <v>385</v>
      </c>
      <c r="L276" s="45"/>
      <c r="M276" s="236" t="s">
        <v>1</v>
      </c>
      <c r="N276" s="237" t="s">
        <v>41</v>
      </c>
      <c r="O276" s="92"/>
      <c r="P276" s="238">
        <f>O276*H276</f>
        <v>0</v>
      </c>
      <c r="Q276" s="238">
        <v>0</v>
      </c>
      <c r="R276" s="238">
        <f>Q276*H276</f>
        <v>0</v>
      </c>
      <c r="S276" s="238">
        <v>0</v>
      </c>
      <c r="T276" s="239">
        <f>S276*H276</f>
        <v>0</v>
      </c>
      <c r="U276" s="39"/>
      <c r="V276" s="39"/>
      <c r="W276" s="39"/>
      <c r="X276" s="39"/>
      <c r="Y276" s="39"/>
      <c r="Z276" s="39"/>
      <c r="AA276" s="39"/>
      <c r="AB276" s="39"/>
      <c r="AC276" s="39"/>
      <c r="AD276" s="39"/>
      <c r="AE276" s="39"/>
      <c r="AR276" s="240" t="s">
        <v>530</v>
      </c>
      <c r="AT276" s="240" t="s">
        <v>352</v>
      </c>
      <c r="AU276" s="240" t="s">
        <v>86</v>
      </c>
      <c r="AY276" s="18" t="s">
        <v>350</v>
      </c>
      <c r="BE276" s="241">
        <f>IF(N276="základní",J276,0)</f>
        <v>0</v>
      </c>
      <c r="BF276" s="241">
        <f>IF(N276="snížená",J276,0)</f>
        <v>0</v>
      </c>
      <c r="BG276" s="241">
        <f>IF(N276="zákl. přenesená",J276,0)</f>
        <v>0</v>
      </c>
      <c r="BH276" s="241">
        <f>IF(N276="sníž. přenesená",J276,0)</f>
        <v>0</v>
      </c>
      <c r="BI276" s="241">
        <f>IF(N276="nulová",J276,0)</f>
        <v>0</v>
      </c>
      <c r="BJ276" s="18" t="s">
        <v>84</v>
      </c>
      <c r="BK276" s="241">
        <f>ROUND(I276*H276,2)</f>
        <v>0</v>
      </c>
      <c r="BL276" s="18" t="s">
        <v>530</v>
      </c>
      <c r="BM276" s="240" t="s">
        <v>1080</v>
      </c>
    </row>
    <row r="277" s="2" customFormat="1">
      <c r="A277" s="39"/>
      <c r="B277" s="40"/>
      <c r="C277" s="41"/>
      <c r="D277" s="242" t="s">
        <v>359</v>
      </c>
      <c r="E277" s="41"/>
      <c r="F277" s="243" t="s">
        <v>9102</v>
      </c>
      <c r="G277" s="41"/>
      <c r="H277" s="41"/>
      <c r="I277" s="244"/>
      <c r="J277" s="41"/>
      <c r="K277" s="41"/>
      <c r="L277" s="45"/>
      <c r="M277" s="245"/>
      <c r="N277" s="246"/>
      <c r="O277" s="92"/>
      <c r="P277" s="92"/>
      <c r="Q277" s="92"/>
      <c r="R277" s="92"/>
      <c r="S277" s="92"/>
      <c r="T277" s="93"/>
      <c r="U277" s="39"/>
      <c r="V277" s="39"/>
      <c r="W277" s="39"/>
      <c r="X277" s="39"/>
      <c r="Y277" s="39"/>
      <c r="Z277" s="39"/>
      <c r="AA277" s="39"/>
      <c r="AB277" s="39"/>
      <c r="AC277" s="39"/>
      <c r="AD277" s="39"/>
      <c r="AE277" s="39"/>
      <c r="AT277" s="18" t="s">
        <v>359</v>
      </c>
      <c r="AU277" s="18" t="s">
        <v>86</v>
      </c>
    </row>
    <row r="278" s="2" customFormat="1" ht="49.05" customHeight="1">
      <c r="A278" s="39"/>
      <c r="B278" s="40"/>
      <c r="C278" s="229" t="s">
        <v>729</v>
      </c>
      <c r="D278" s="229" t="s">
        <v>352</v>
      </c>
      <c r="E278" s="230" t="s">
        <v>9103</v>
      </c>
      <c r="F278" s="231" t="s">
        <v>9104</v>
      </c>
      <c r="G278" s="232" t="s">
        <v>483</v>
      </c>
      <c r="H278" s="233">
        <v>0.0040000000000000001</v>
      </c>
      <c r="I278" s="234"/>
      <c r="J278" s="235">
        <f>ROUND(I278*H278,2)</f>
        <v>0</v>
      </c>
      <c r="K278" s="231" t="s">
        <v>385</v>
      </c>
      <c r="L278" s="45"/>
      <c r="M278" s="236" t="s">
        <v>1</v>
      </c>
      <c r="N278" s="237" t="s">
        <v>41</v>
      </c>
      <c r="O278" s="92"/>
      <c r="P278" s="238">
        <f>O278*H278</f>
        <v>0</v>
      </c>
      <c r="Q278" s="238">
        <v>0</v>
      </c>
      <c r="R278" s="238">
        <f>Q278*H278</f>
        <v>0</v>
      </c>
      <c r="S278" s="238">
        <v>0</v>
      </c>
      <c r="T278" s="239">
        <f>S278*H278</f>
        <v>0</v>
      </c>
      <c r="U278" s="39"/>
      <c r="V278" s="39"/>
      <c r="W278" s="39"/>
      <c r="X278" s="39"/>
      <c r="Y278" s="39"/>
      <c r="Z278" s="39"/>
      <c r="AA278" s="39"/>
      <c r="AB278" s="39"/>
      <c r="AC278" s="39"/>
      <c r="AD278" s="39"/>
      <c r="AE278" s="39"/>
      <c r="AR278" s="240" t="s">
        <v>530</v>
      </c>
      <c r="AT278" s="240" t="s">
        <v>352</v>
      </c>
      <c r="AU278" s="240" t="s">
        <v>86</v>
      </c>
      <c r="AY278" s="18" t="s">
        <v>350</v>
      </c>
      <c r="BE278" s="241">
        <f>IF(N278="základní",J278,0)</f>
        <v>0</v>
      </c>
      <c r="BF278" s="241">
        <f>IF(N278="snížená",J278,0)</f>
        <v>0</v>
      </c>
      <c r="BG278" s="241">
        <f>IF(N278="zákl. přenesená",J278,0)</f>
        <v>0</v>
      </c>
      <c r="BH278" s="241">
        <f>IF(N278="sníž. přenesená",J278,0)</f>
        <v>0</v>
      </c>
      <c r="BI278" s="241">
        <f>IF(N278="nulová",J278,0)</f>
        <v>0</v>
      </c>
      <c r="BJ278" s="18" t="s">
        <v>84</v>
      </c>
      <c r="BK278" s="241">
        <f>ROUND(I278*H278,2)</f>
        <v>0</v>
      </c>
      <c r="BL278" s="18" t="s">
        <v>530</v>
      </c>
      <c r="BM278" s="240" t="s">
        <v>804</v>
      </c>
    </row>
    <row r="279" s="2" customFormat="1">
      <c r="A279" s="39"/>
      <c r="B279" s="40"/>
      <c r="C279" s="41"/>
      <c r="D279" s="242" t="s">
        <v>359</v>
      </c>
      <c r="E279" s="41"/>
      <c r="F279" s="243" t="s">
        <v>9104</v>
      </c>
      <c r="G279" s="41"/>
      <c r="H279" s="41"/>
      <c r="I279" s="244"/>
      <c r="J279" s="41"/>
      <c r="K279" s="41"/>
      <c r="L279" s="45"/>
      <c r="M279" s="245"/>
      <c r="N279" s="246"/>
      <c r="O279" s="92"/>
      <c r="P279" s="92"/>
      <c r="Q279" s="92"/>
      <c r="R279" s="92"/>
      <c r="S279" s="92"/>
      <c r="T279" s="93"/>
      <c r="U279" s="39"/>
      <c r="V279" s="39"/>
      <c r="W279" s="39"/>
      <c r="X279" s="39"/>
      <c r="Y279" s="39"/>
      <c r="Z279" s="39"/>
      <c r="AA279" s="39"/>
      <c r="AB279" s="39"/>
      <c r="AC279" s="39"/>
      <c r="AD279" s="39"/>
      <c r="AE279" s="39"/>
      <c r="AT279" s="18" t="s">
        <v>359</v>
      </c>
      <c r="AU279" s="18" t="s">
        <v>86</v>
      </c>
    </row>
    <row r="280" s="2" customFormat="1" ht="49.05" customHeight="1">
      <c r="A280" s="39"/>
      <c r="B280" s="40"/>
      <c r="C280" s="229" t="s">
        <v>735</v>
      </c>
      <c r="D280" s="229" t="s">
        <v>352</v>
      </c>
      <c r="E280" s="230" t="s">
        <v>9105</v>
      </c>
      <c r="F280" s="231" t="s">
        <v>9106</v>
      </c>
      <c r="G280" s="232" t="s">
        <v>483</v>
      </c>
      <c r="H280" s="233">
        <v>0.0040000000000000001</v>
      </c>
      <c r="I280" s="234"/>
      <c r="J280" s="235">
        <f>ROUND(I280*H280,2)</f>
        <v>0</v>
      </c>
      <c r="K280" s="231" t="s">
        <v>385</v>
      </c>
      <c r="L280" s="45"/>
      <c r="M280" s="236" t="s">
        <v>1</v>
      </c>
      <c r="N280" s="237" t="s">
        <v>41</v>
      </c>
      <c r="O280" s="92"/>
      <c r="P280" s="238">
        <f>O280*H280</f>
        <v>0</v>
      </c>
      <c r="Q280" s="238">
        <v>0</v>
      </c>
      <c r="R280" s="238">
        <f>Q280*H280</f>
        <v>0</v>
      </c>
      <c r="S280" s="238">
        <v>0</v>
      </c>
      <c r="T280" s="239">
        <f>S280*H280</f>
        <v>0</v>
      </c>
      <c r="U280" s="39"/>
      <c r="V280" s="39"/>
      <c r="W280" s="39"/>
      <c r="X280" s="39"/>
      <c r="Y280" s="39"/>
      <c r="Z280" s="39"/>
      <c r="AA280" s="39"/>
      <c r="AB280" s="39"/>
      <c r="AC280" s="39"/>
      <c r="AD280" s="39"/>
      <c r="AE280" s="39"/>
      <c r="AR280" s="240" t="s">
        <v>530</v>
      </c>
      <c r="AT280" s="240" t="s">
        <v>352</v>
      </c>
      <c r="AU280" s="240" t="s">
        <v>86</v>
      </c>
      <c r="AY280" s="18" t="s">
        <v>350</v>
      </c>
      <c r="BE280" s="241">
        <f>IF(N280="základní",J280,0)</f>
        <v>0</v>
      </c>
      <c r="BF280" s="241">
        <f>IF(N280="snížená",J280,0)</f>
        <v>0</v>
      </c>
      <c r="BG280" s="241">
        <f>IF(N280="zákl. přenesená",J280,0)</f>
        <v>0</v>
      </c>
      <c r="BH280" s="241">
        <f>IF(N280="sníž. přenesená",J280,0)</f>
        <v>0</v>
      </c>
      <c r="BI280" s="241">
        <f>IF(N280="nulová",J280,0)</f>
        <v>0</v>
      </c>
      <c r="BJ280" s="18" t="s">
        <v>84</v>
      </c>
      <c r="BK280" s="241">
        <f>ROUND(I280*H280,2)</f>
        <v>0</v>
      </c>
      <c r="BL280" s="18" t="s">
        <v>530</v>
      </c>
      <c r="BM280" s="240" t="s">
        <v>865</v>
      </c>
    </row>
    <row r="281" s="2" customFormat="1">
      <c r="A281" s="39"/>
      <c r="B281" s="40"/>
      <c r="C281" s="41"/>
      <c r="D281" s="242" t="s">
        <v>359</v>
      </c>
      <c r="E281" s="41"/>
      <c r="F281" s="243" t="s">
        <v>9106</v>
      </c>
      <c r="G281" s="41"/>
      <c r="H281" s="41"/>
      <c r="I281" s="244"/>
      <c r="J281" s="41"/>
      <c r="K281" s="41"/>
      <c r="L281" s="45"/>
      <c r="M281" s="245"/>
      <c r="N281" s="246"/>
      <c r="O281" s="92"/>
      <c r="P281" s="92"/>
      <c r="Q281" s="92"/>
      <c r="R281" s="92"/>
      <c r="S281" s="92"/>
      <c r="T281" s="93"/>
      <c r="U281" s="39"/>
      <c r="V281" s="39"/>
      <c r="W281" s="39"/>
      <c r="X281" s="39"/>
      <c r="Y281" s="39"/>
      <c r="Z281" s="39"/>
      <c r="AA281" s="39"/>
      <c r="AB281" s="39"/>
      <c r="AC281" s="39"/>
      <c r="AD281" s="39"/>
      <c r="AE281" s="39"/>
      <c r="AT281" s="18" t="s">
        <v>359</v>
      </c>
      <c r="AU281" s="18" t="s">
        <v>86</v>
      </c>
    </row>
    <row r="282" s="12" customFormat="1" ht="22.8" customHeight="1">
      <c r="A282" s="12"/>
      <c r="B282" s="213"/>
      <c r="C282" s="214"/>
      <c r="D282" s="215" t="s">
        <v>75</v>
      </c>
      <c r="E282" s="227" t="s">
        <v>4567</v>
      </c>
      <c r="F282" s="227" t="s">
        <v>4568</v>
      </c>
      <c r="G282" s="214"/>
      <c r="H282" s="214"/>
      <c r="I282" s="217"/>
      <c r="J282" s="228">
        <f>BK282</f>
        <v>0</v>
      </c>
      <c r="K282" s="214"/>
      <c r="L282" s="219"/>
      <c r="M282" s="220"/>
      <c r="N282" s="221"/>
      <c r="O282" s="221"/>
      <c r="P282" s="222">
        <f>SUM(P283:P291)</f>
        <v>0</v>
      </c>
      <c r="Q282" s="221"/>
      <c r="R282" s="222">
        <f>SUM(R283:R291)</f>
        <v>0</v>
      </c>
      <c r="S282" s="221"/>
      <c r="T282" s="223">
        <f>SUM(T283:T291)</f>
        <v>0</v>
      </c>
      <c r="U282" s="12"/>
      <c r="V282" s="12"/>
      <c r="W282" s="12"/>
      <c r="X282" s="12"/>
      <c r="Y282" s="12"/>
      <c r="Z282" s="12"/>
      <c r="AA282" s="12"/>
      <c r="AB282" s="12"/>
      <c r="AC282" s="12"/>
      <c r="AD282" s="12"/>
      <c r="AE282" s="12"/>
      <c r="AR282" s="224" t="s">
        <v>86</v>
      </c>
      <c r="AT282" s="225" t="s">
        <v>75</v>
      </c>
      <c r="AU282" s="225" t="s">
        <v>84</v>
      </c>
      <c r="AY282" s="224" t="s">
        <v>350</v>
      </c>
      <c r="BK282" s="226">
        <f>SUM(BK283:BK291)</f>
        <v>0</v>
      </c>
    </row>
    <row r="283" s="2" customFormat="1" ht="37.8" customHeight="1">
      <c r="A283" s="39"/>
      <c r="B283" s="40"/>
      <c r="C283" s="229" t="s">
        <v>742</v>
      </c>
      <c r="D283" s="229" t="s">
        <v>352</v>
      </c>
      <c r="E283" s="230" t="s">
        <v>9451</v>
      </c>
      <c r="F283" s="231" t="s">
        <v>9452</v>
      </c>
      <c r="G283" s="232" t="s">
        <v>551</v>
      </c>
      <c r="H283" s="233">
        <v>2</v>
      </c>
      <c r="I283" s="234"/>
      <c r="J283" s="235">
        <f>ROUND(I283*H283,2)</f>
        <v>0</v>
      </c>
      <c r="K283" s="231" t="s">
        <v>385</v>
      </c>
      <c r="L283" s="45"/>
      <c r="M283" s="236" t="s">
        <v>1</v>
      </c>
      <c r="N283" s="237" t="s">
        <v>41</v>
      </c>
      <c r="O283" s="92"/>
      <c r="P283" s="238">
        <f>O283*H283</f>
        <v>0</v>
      </c>
      <c r="Q283" s="238">
        <v>0</v>
      </c>
      <c r="R283" s="238">
        <f>Q283*H283</f>
        <v>0</v>
      </c>
      <c r="S283" s="238">
        <v>0</v>
      </c>
      <c r="T283" s="239">
        <f>S283*H283</f>
        <v>0</v>
      </c>
      <c r="U283" s="39"/>
      <c r="V283" s="39"/>
      <c r="W283" s="39"/>
      <c r="X283" s="39"/>
      <c r="Y283" s="39"/>
      <c r="Z283" s="39"/>
      <c r="AA283" s="39"/>
      <c r="AB283" s="39"/>
      <c r="AC283" s="39"/>
      <c r="AD283" s="39"/>
      <c r="AE283" s="39"/>
      <c r="AR283" s="240" t="s">
        <v>530</v>
      </c>
      <c r="AT283" s="240" t="s">
        <v>352</v>
      </c>
      <c r="AU283" s="240" t="s">
        <v>86</v>
      </c>
      <c r="AY283" s="18" t="s">
        <v>350</v>
      </c>
      <c r="BE283" s="241">
        <f>IF(N283="základní",J283,0)</f>
        <v>0</v>
      </c>
      <c r="BF283" s="241">
        <f>IF(N283="snížená",J283,0)</f>
        <v>0</v>
      </c>
      <c r="BG283" s="241">
        <f>IF(N283="zákl. přenesená",J283,0)</f>
        <v>0</v>
      </c>
      <c r="BH283" s="241">
        <f>IF(N283="sníž. přenesená",J283,0)</f>
        <v>0</v>
      </c>
      <c r="BI283" s="241">
        <f>IF(N283="nulová",J283,0)</f>
        <v>0</v>
      </c>
      <c r="BJ283" s="18" t="s">
        <v>84</v>
      </c>
      <c r="BK283" s="241">
        <f>ROUND(I283*H283,2)</f>
        <v>0</v>
      </c>
      <c r="BL283" s="18" t="s">
        <v>530</v>
      </c>
      <c r="BM283" s="240" t="s">
        <v>1859</v>
      </c>
    </row>
    <row r="284" s="2" customFormat="1">
      <c r="A284" s="39"/>
      <c r="B284" s="40"/>
      <c r="C284" s="41"/>
      <c r="D284" s="242" t="s">
        <v>359</v>
      </c>
      <c r="E284" s="41"/>
      <c r="F284" s="243" t="s">
        <v>9452</v>
      </c>
      <c r="G284" s="41"/>
      <c r="H284" s="41"/>
      <c r="I284" s="244"/>
      <c r="J284" s="41"/>
      <c r="K284" s="41"/>
      <c r="L284" s="45"/>
      <c r="M284" s="245"/>
      <c r="N284" s="246"/>
      <c r="O284" s="92"/>
      <c r="P284" s="92"/>
      <c r="Q284" s="92"/>
      <c r="R284" s="92"/>
      <c r="S284" s="92"/>
      <c r="T284" s="93"/>
      <c r="U284" s="39"/>
      <c r="V284" s="39"/>
      <c r="W284" s="39"/>
      <c r="X284" s="39"/>
      <c r="Y284" s="39"/>
      <c r="Z284" s="39"/>
      <c r="AA284" s="39"/>
      <c r="AB284" s="39"/>
      <c r="AC284" s="39"/>
      <c r="AD284" s="39"/>
      <c r="AE284" s="39"/>
      <c r="AT284" s="18" t="s">
        <v>359</v>
      </c>
      <c r="AU284" s="18" t="s">
        <v>86</v>
      </c>
    </row>
    <row r="285" s="15" customFormat="1">
      <c r="A285" s="15"/>
      <c r="B285" s="269"/>
      <c r="C285" s="270"/>
      <c r="D285" s="242" t="s">
        <v>361</v>
      </c>
      <c r="E285" s="271" t="s">
        <v>1</v>
      </c>
      <c r="F285" s="272" t="s">
        <v>9453</v>
      </c>
      <c r="G285" s="270"/>
      <c r="H285" s="271" t="s">
        <v>1</v>
      </c>
      <c r="I285" s="273"/>
      <c r="J285" s="270"/>
      <c r="K285" s="270"/>
      <c r="L285" s="274"/>
      <c r="M285" s="275"/>
      <c r="N285" s="276"/>
      <c r="O285" s="276"/>
      <c r="P285" s="276"/>
      <c r="Q285" s="276"/>
      <c r="R285" s="276"/>
      <c r="S285" s="276"/>
      <c r="T285" s="277"/>
      <c r="U285" s="15"/>
      <c r="V285" s="15"/>
      <c r="W285" s="15"/>
      <c r="X285" s="15"/>
      <c r="Y285" s="15"/>
      <c r="Z285" s="15"/>
      <c r="AA285" s="15"/>
      <c r="AB285" s="15"/>
      <c r="AC285" s="15"/>
      <c r="AD285" s="15"/>
      <c r="AE285" s="15"/>
      <c r="AT285" s="278" t="s">
        <v>361</v>
      </c>
      <c r="AU285" s="278" t="s">
        <v>86</v>
      </c>
      <c r="AV285" s="15" t="s">
        <v>84</v>
      </c>
      <c r="AW285" s="15" t="s">
        <v>32</v>
      </c>
      <c r="AX285" s="15" t="s">
        <v>76</v>
      </c>
      <c r="AY285" s="278" t="s">
        <v>350</v>
      </c>
    </row>
    <row r="286" s="13" customFormat="1">
      <c r="A286" s="13"/>
      <c r="B286" s="247"/>
      <c r="C286" s="248"/>
      <c r="D286" s="242" t="s">
        <v>361</v>
      </c>
      <c r="E286" s="249" t="s">
        <v>1</v>
      </c>
      <c r="F286" s="250" t="s">
        <v>8775</v>
      </c>
      <c r="G286" s="248"/>
      <c r="H286" s="251">
        <v>2</v>
      </c>
      <c r="I286" s="252"/>
      <c r="J286" s="248"/>
      <c r="K286" s="248"/>
      <c r="L286" s="253"/>
      <c r="M286" s="254"/>
      <c r="N286" s="255"/>
      <c r="O286" s="255"/>
      <c r="P286" s="255"/>
      <c r="Q286" s="255"/>
      <c r="R286" s="255"/>
      <c r="S286" s="255"/>
      <c r="T286" s="256"/>
      <c r="U286" s="13"/>
      <c r="V286" s="13"/>
      <c r="W286" s="13"/>
      <c r="X286" s="13"/>
      <c r="Y286" s="13"/>
      <c r="Z286" s="13"/>
      <c r="AA286" s="13"/>
      <c r="AB286" s="13"/>
      <c r="AC286" s="13"/>
      <c r="AD286" s="13"/>
      <c r="AE286" s="13"/>
      <c r="AT286" s="257" t="s">
        <v>361</v>
      </c>
      <c r="AU286" s="257" t="s">
        <v>86</v>
      </c>
      <c r="AV286" s="13" t="s">
        <v>86</v>
      </c>
      <c r="AW286" s="13" t="s">
        <v>32</v>
      </c>
      <c r="AX286" s="13" t="s">
        <v>76</v>
      </c>
      <c r="AY286" s="257" t="s">
        <v>350</v>
      </c>
    </row>
    <row r="287" s="14" customFormat="1">
      <c r="A287" s="14"/>
      <c r="B287" s="258"/>
      <c r="C287" s="259"/>
      <c r="D287" s="242" t="s">
        <v>361</v>
      </c>
      <c r="E287" s="260" t="s">
        <v>1</v>
      </c>
      <c r="F287" s="261" t="s">
        <v>364</v>
      </c>
      <c r="G287" s="259"/>
      <c r="H287" s="262">
        <v>2</v>
      </c>
      <c r="I287" s="263"/>
      <c r="J287" s="259"/>
      <c r="K287" s="259"/>
      <c r="L287" s="264"/>
      <c r="M287" s="265"/>
      <c r="N287" s="266"/>
      <c r="O287" s="266"/>
      <c r="P287" s="266"/>
      <c r="Q287" s="266"/>
      <c r="R287" s="266"/>
      <c r="S287" s="266"/>
      <c r="T287" s="267"/>
      <c r="U287" s="14"/>
      <c r="V287" s="14"/>
      <c r="W287" s="14"/>
      <c r="X287" s="14"/>
      <c r="Y287" s="14"/>
      <c r="Z287" s="14"/>
      <c r="AA287" s="14"/>
      <c r="AB287" s="14"/>
      <c r="AC287" s="14"/>
      <c r="AD287" s="14"/>
      <c r="AE287" s="14"/>
      <c r="AT287" s="268" t="s">
        <v>361</v>
      </c>
      <c r="AU287" s="268" t="s">
        <v>86</v>
      </c>
      <c r="AV287" s="14" t="s">
        <v>357</v>
      </c>
      <c r="AW287" s="14" t="s">
        <v>32</v>
      </c>
      <c r="AX287" s="14" t="s">
        <v>84</v>
      </c>
      <c r="AY287" s="268" t="s">
        <v>350</v>
      </c>
    </row>
    <row r="288" s="2" customFormat="1" ht="37.8" customHeight="1">
      <c r="A288" s="39"/>
      <c r="B288" s="40"/>
      <c r="C288" s="229" t="s">
        <v>748</v>
      </c>
      <c r="D288" s="229" t="s">
        <v>352</v>
      </c>
      <c r="E288" s="230" t="s">
        <v>9454</v>
      </c>
      <c r="F288" s="231" t="s">
        <v>9455</v>
      </c>
      <c r="G288" s="232" t="s">
        <v>551</v>
      </c>
      <c r="H288" s="233">
        <v>2</v>
      </c>
      <c r="I288" s="234"/>
      <c r="J288" s="235">
        <f>ROUND(I288*H288,2)</f>
        <v>0</v>
      </c>
      <c r="K288" s="231" t="s">
        <v>385</v>
      </c>
      <c r="L288" s="45"/>
      <c r="M288" s="236" t="s">
        <v>1</v>
      </c>
      <c r="N288" s="237" t="s">
        <v>41</v>
      </c>
      <c r="O288" s="92"/>
      <c r="P288" s="238">
        <f>O288*H288</f>
        <v>0</v>
      </c>
      <c r="Q288" s="238">
        <v>0</v>
      </c>
      <c r="R288" s="238">
        <f>Q288*H288</f>
        <v>0</v>
      </c>
      <c r="S288" s="238">
        <v>0</v>
      </c>
      <c r="T288" s="239">
        <f>S288*H288</f>
        <v>0</v>
      </c>
      <c r="U288" s="39"/>
      <c r="V288" s="39"/>
      <c r="W288" s="39"/>
      <c r="X288" s="39"/>
      <c r="Y288" s="39"/>
      <c r="Z288" s="39"/>
      <c r="AA288" s="39"/>
      <c r="AB288" s="39"/>
      <c r="AC288" s="39"/>
      <c r="AD288" s="39"/>
      <c r="AE288" s="39"/>
      <c r="AR288" s="240" t="s">
        <v>530</v>
      </c>
      <c r="AT288" s="240" t="s">
        <v>352</v>
      </c>
      <c r="AU288" s="240" t="s">
        <v>86</v>
      </c>
      <c r="AY288" s="18" t="s">
        <v>350</v>
      </c>
      <c r="BE288" s="241">
        <f>IF(N288="základní",J288,0)</f>
        <v>0</v>
      </c>
      <c r="BF288" s="241">
        <f>IF(N288="snížená",J288,0)</f>
        <v>0</v>
      </c>
      <c r="BG288" s="241">
        <f>IF(N288="zákl. přenesená",J288,0)</f>
        <v>0</v>
      </c>
      <c r="BH288" s="241">
        <f>IF(N288="sníž. přenesená",J288,0)</f>
        <v>0</v>
      </c>
      <c r="BI288" s="241">
        <f>IF(N288="nulová",J288,0)</f>
        <v>0</v>
      </c>
      <c r="BJ288" s="18" t="s">
        <v>84</v>
      </c>
      <c r="BK288" s="241">
        <f>ROUND(I288*H288,2)</f>
        <v>0</v>
      </c>
      <c r="BL288" s="18" t="s">
        <v>530</v>
      </c>
      <c r="BM288" s="240" t="s">
        <v>1871</v>
      </c>
    </row>
    <row r="289" s="2" customFormat="1">
      <c r="A289" s="39"/>
      <c r="B289" s="40"/>
      <c r="C289" s="41"/>
      <c r="D289" s="242" t="s">
        <v>359</v>
      </c>
      <c r="E289" s="41"/>
      <c r="F289" s="243" t="s">
        <v>9455</v>
      </c>
      <c r="G289" s="41"/>
      <c r="H289" s="41"/>
      <c r="I289" s="244"/>
      <c r="J289" s="41"/>
      <c r="K289" s="41"/>
      <c r="L289" s="45"/>
      <c r="M289" s="245"/>
      <c r="N289" s="246"/>
      <c r="O289" s="92"/>
      <c r="P289" s="92"/>
      <c r="Q289" s="92"/>
      <c r="R289" s="92"/>
      <c r="S289" s="92"/>
      <c r="T289" s="93"/>
      <c r="U289" s="39"/>
      <c r="V289" s="39"/>
      <c r="W289" s="39"/>
      <c r="X289" s="39"/>
      <c r="Y289" s="39"/>
      <c r="Z289" s="39"/>
      <c r="AA289" s="39"/>
      <c r="AB289" s="39"/>
      <c r="AC289" s="39"/>
      <c r="AD289" s="39"/>
      <c r="AE289" s="39"/>
      <c r="AT289" s="18" t="s">
        <v>359</v>
      </c>
      <c r="AU289" s="18" t="s">
        <v>86</v>
      </c>
    </row>
    <row r="290" s="2" customFormat="1" ht="37.8" customHeight="1">
      <c r="A290" s="39"/>
      <c r="B290" s="40"/>
      <c r="C290" s="229" t="s">
        <v>761</v>
      </c>
      <c r="D290" s="229" t="s">
        <v>352</v>
      </c>
      <c r="E290" s="230" t="s">
        <v>9456</v>
      </c>
      <c r="F290" s="231" t="s">
        <v>9457</v>
      </c>
      <c r="G290" s="232" t="s">
        <v>551</v>
      </c>
      <c r="H290" s="233">
        <v>2</v>
      </c>
      <c r="I290" s="234"/>
      <c r="J290" s="235">
        <f>ROUND(I290*H290,2)</f>
        <v>0</v>
      </c>
      <c r="K290" s="231" t="s">
        <v>385</v>
      </c>
      <c r="L290" s="45"/>
      <c r="M290" s="236" t="s">
        <v>1</v>
      </c>
      <c r="N290" s="237" t="s">
        <v>41</v>
      </c>
      <c r="O290" s="92"/>
      <c r="P290" s="238">
        <f>O290*H290</f>
        <v>0</v>
      </c>
      <c r="Q290" s="238">
        <v>0</v>
      </c>
      <c r="R290" s="238">
        <f>Q290*H290</f>
        <v>0</v>
      </c>
      <c r="S290" s="238">
        <v>0</v>
      </c>
      <c r="T290" s="239">
        <f>S290*H290</f>
        <v>0</v>
      </c>
      <c r="U290" s="39"/>
      <c r="V290" s="39"/>
      <c r="W290" s="39"/>
      <c r="X290" s="39"/>
      <c r="Y290" s="39"/>
      <c r="Z290" s="39"/>
      <c r="AA290" s="39"/>
      <c r="AB290" s="39"/>
      <c r="AC290" s="39"/>
      <c r="AD290" s="39"/>
      <c r="AE290" s="39"/>
      <c r="AR290" s="240" t="s">
        <v>530</v>
      </c>
      <c r="AT290" s="240" t="s">
        <v>352</v>
      </c>
      <c r="AU290" s="240" t="s">
        <v>86</v>
      </c>
      <c r="AY290" s="18" t="s">
        <v>350</v>
      </c>
      <c r="BE290" s="241">
        <f>IF(N290="základní",J290,0)</f>
        <v>0</v>
      </c>
      <c r="BF290" s="241">
        <f>IF(N290="snížená",J290,0)</f>
        <v>0</v>
      </c>
      <c r="BG290" s="241">
        <f>IF(N290="zákl. přenesená",J290,0)</f>
        <v>0</v>
      </c>
      <c r="BH290" s="241">
        <f>IF(N290="sníž. přenesená",J290,0)</f>
        <v>0</v>
      </c>
      <c r="BI290" s="241">
        <f>IF(N290="nulová",J290,0)</f>
        <v>0</v>
      </c>
      <c r="BJ290" s="18" t="s">
        <v>84</v>
      </c>
      <c r="BK290" s="241">
        <f>ROUND(I290*H290,2)</f>
        <v>0</v>
      </c>
      <c r="BL290" s="18" t="s">
        <v>530</v>
      </c>
      <c r="BM290" s="240" t="s">
        <v>1881</v>
      </c>
    </row>
    <row r="291" s="2" customFormat="1">
      <c r="A291" s="39"/>
      <c r="B291" s="40"/>
      <c r="C291" s="41"/>
      <c r="D291" s="242" t="s">
        <v>359</v>
      </c>
      <c r="E291" s="41"/>
      <c r="F291" s="243" t="s">
        <v>9457</v>
      </c>
      <c r="G291" s="41"/>
      <c r="H291" s="41"/>
      <c r="I291" s="244"/>
      <c r="J291" s="41"/>
      <c r="K291" s="41"/>
      <c r="L291" s="45"/>
      <c r="M291" s="245"/>
      <c r="N291" s="246"/>
      <c r="O291" s="92"/>
      <c r="P291" s="92"/>
      <c r="Q291" s="92"/>
      <c r="R291" s="92"/>
      <c r="S291" s="92"/>
      <c r="T291" s="93"/>
      <c r="U291" s="39"/>
      <c r="V291" s="39"/>
      <c r="W291" s="39"/>
      <c r="X291" s="39"/>
      <c r="Y291" s="39"/>
      <c r="Z291" s="39"/>
      <c r="AA291" s="39"/>
      <c r="AB291" s="39"/>
      <c r="AC291" s="39"/>
      <c r="AD291" s="39"/>
      <c r="AE291" s="39"/>
      <c r="AT291" s="18" t="s">
        <v>359</v>
      </c>
      <c r="AU291" s="18" t="s">
        <v>86</v>
      </c>
    </row>
    <row r="292" s="12" customFormat="1" ht="25.92" customHeight="1">
      <c r="A292" s="12"/>
      <c r="B292" s="213"/>
      <c r="C292" s="214"/>
      <c r="D292" s="215" t="s">
        <v>75</v>
      </c>
      <c r="E292" s="216" t="s">
        <v>9458</v>
      </c>
      <c r="F292" s="216" t="s">
        <v>8243</v>
      </c>
      <c r="G292" s="214"/>
      <c r="H292" s="214"/>
      <c r="I292" s="217"/>
      <c r="J292" s="218">
        <f>BK292</f>
        <v>0</v>
      </c>
      <c r="K292" s="214"/>
      <c r="L292" s="219"/>
      <c r="M292" s="220"/>
      <c r="N292" s="221"/>
      <c r="O292" s="221"/>
      <c r="P292" s="222">
        <f>SUM(P293:P302)</f>
        <v>0</v>
      </c>
      <c r="Q292" s="221"/>
      <c r="R292" s="222">
        <f>SUM(R293:R302)</f>
        <v>0</v>
      </c>
      <c r="S292" s="221"/>
      <c r="T292" s="223">
        <f>SUM(T293:T302)</f>
        <v>0</v>
      </c>
      <c r="U292" s="12"/>
      <c r="V292" s="12"/>
      <c r="W292" s="12"/>
      <c r="X292" s="12"/>
      <c r="Y292" s="12"/>
      <c r="Z292" s="12"/>
      <c r="AA292" s="12"/>
      <c r="AB292" s="12"/>
      <c r="AC292" s="12"/>
      <c r="AD292" s="12"/>
      <c r="AE292" s="12"/>
      <c r="AR292" s="224" t="s">
        <v>357</v>
      </c>
      <c r="AT292" s="225" t="s">
        <v>75</v>
      </c>
      <c r="AU292" s="225" t="s">
        <v>76</v>
      </c>
      <c r="AY292" s="224" t="s">
        <v>350</v>
      </c>
      <c r="BK292" s="226">
        <f>SUM(BK293:BK302)</f>
        <v>0</v>
      </c>
    </row>
    <row r="293" s="2" customFormat="1" ht="24.15" customHeight="1">
      <c r="A293" s="39"/>
      <c r="B293" s="40"/>
      <c r="C293" s="229" t="s">
        <v>767</v>
      </c>
      <c r="D293" s="229" t="s">
        <v>352</v>
      </c>
      <c r="E293" s="230" t="s">
        <v>9459</v>
      </c>
      <c r="F293" s="231" t="s">
        <v>9460</v>
      </c>
      <c r="G293" s="232" t="s">
        <v>5674</v>
      </c>
      <c r="H293" s="233">
        <v>4</v>
      </c>
      <c r="I293" s="234"/>
      <c r="J293" s="235">
        <f>ROUND(I293*H293,2)</f>
        <v>0</v>
      </c>
      <c r="K293" s="231" t="s">
        <v>385</v>
      </c>
      <c r="L293" s="45"/>
      <c r="M293" s="236" t="s">
        <v>1</v>
      </c>
      <c r="N293" s="237" t="s">
        <v>41</v>
      </c>
      <c r="O293" s="92"/>
      <c r="P293" s="238">
        <f>O293*H293</f>
        <v>0</v>
      </c>
      <c r="Q293" s="238">
        <v>0</v>
      </c>
      <c r="R293" s="238">
        <f>Q293*H293</f>
        <v>0</v>
      </c>
      <c r="S293" s="238">
        <v>0</v>
      </c>
      <c r="T293" s="239">
        <f>S293*H293</f>
        <v>0</v>
      </c>
      <c r="U293" s="39"/>
      <c r="V293" s="39"/>
      <c r="W293" s="39"/>
      <c r="X293" s="39"/>
      <c r="Y293" s="39"/>
      <c r="Z293" s="39"/>
      <c r="AA293" s="39"/>
      <c r="AB293" s="39"/>
      <c r="AC293" s="39"/>
      <c r="AD293" s="39"/>
      <c r="AE293" s="39"/>
      <c r="AR293" s="240" t="s">
        <v>8707</v>
      </c>
      <c r="AT293" s="240" t="s">
        <v>352</v>
      </c>
      <c r="AU293" s="240" t="s">
        <v>84</v>
      </c>
      <c r="AY293" s="18" t="s">
        <v>350</v>
      </c>
      <c r="BE293" s="241">
        <f>IF(N293="základní",J293,0)</f>
        <v>0</v>
      </c>
      <c r="BF293" s="241">
        <f>IF(N293="snížená",J293,0)</f>
        <v>0</v>
      </c>
      <c r="BG293" s="241">
        <f>IF(N293="zákl. přenesená",J293,0)</f>
        <v>0</v>
      </c>
      <c r="BH293" s="241">
        <f>IF(N293="sníž. přenesená",J293,0)</f>
        <v>0</v>
      </c>
      <c r="BI293" s="241">
        <f>IF(N293="nulová",J293,0)</f>
        <v>0</v>
      </c>
      <c r="BJ293" s="18" t="s">
        <v>84</v>
      </c>
      <c r="BK293" s="241">
        <f>ROUND(I293*H293,2)</f>
        <v>0</v>
      </c>
      <c r="BL293" s="18" t="s">
        <v>8707</v>
      </c>
      <c r="BM293" s="240" t="s">
        <v>1931</v>
      </c>
    </row>
    <row r="294" s="2" customFormat="1">
      <c r="A294" s="39"/>
      <c r="B294" s="40"/>
      <c r="C294" s="41"/>
      <c r="D294" s="242" t="s">
        <v>359</v>
      </c>
      <c r="E294" s="41"/>
      <c r="F294" s="243" t="s">
        <v>9460</v>
      </c>
      <c r="G294" s="41"/>
      <c r="H294" s="41"/>
      <c r="I294" s="244"/>
      <c r="J294" s="41"/>
      <c r="K294" s="41"/>
      <c r="L294" s="45"/>
      <c r="M294" s="245"/>
      <c r="N294" s="246"/>
      <c r="O294" s="92"/>
      <c r="P294" s="92"/>
      <c r="Q294" s="92"/>
      <c r="R294" s="92"/>
      <c r="S294" s="92"/>
      <c r="T294" s="93"/>
      <c r="U294" s="39"/>
      <c r="V294" s="39"/>
      <c r="W294" s="39"/>
      <c r="X294" s="39"/>
      <c r="Y294" s="39"/>
      <c r="Z294" s="39"/>
      <c r="AA294" s="39"/>
      <c r="AB294" s="39"/>
      <c r="AC294" s="39"/>
      <c r="AD294" s="39"/>
      <c r="AE294" s="39"/>
      <c r="AT294" s="18" t="s">
        <v>359</v>
      </c>
      <c r="AU294" s="18" t="s">
        <v>84</v>
      </c>
    </row>
    <row r="295" s="15" customFormat="1">
      <c r="A295" s="15"/>
      <c r="B295" s="269"/>
      <c r="C295" s="270"/>
      <c r="D295" s="242" t="s">
        <v>361</v>
      </c>
      <c r="E295" s="271" t="s">
        <v>1</v>
      </c>
      <c r="F295" s="272" t="s">
        <v>9461</v>
      </c>
      <c r="G295" s="270"/>
      <c r="H295" s="271" t="s">
        <v>1</v>
      </c>
      <c r="I295" s="273"/>
      <c r="J295" s="270"/>
      <c r="K295" s="270"/>
      <c r="L295" s="274"/>
      <c r="M295" s="275"/>
      <c r="N295" s="276"/>
      <c r="O295" s="276"/>
      <c r="P295" s="276"/>
      <c r="Q295" s="276"/>
      <c r="R295" s="276"/>
      <c r="S295" s="276"/>
      <c r="T295" s="277"/>
      <c r="U295" s="15"/>
      <c r="V295" s="15"/>
      <c r="W295" s="15"/>
      <c r="X295" s="15"/>
      <c r="Y295" s="15"/>
      <c r="Z295" s="15"/>
      <c r="AA295" s="15"/>
      <c r="AB295" s="15"/>
      <c r="AC295" s="15"/>
      <c r="AD295" s="15"/>
      <c r="AE295" s="15"/>
      <c r="AT295" s="278" t="s">
        <v>361</v>
      </c>
      <c r="AU295" s="278" t="s">
        <v>84</v>
      </c>
      <c r="AV295" s="15" t="s">
        <v>84</v>
      </c>
      <c r="AW295" s="15" t="s">
        <v>32</v>
      </c>
      <c r="AX295" s="15" t="s">
        <v>76</v>
      </c>
      <c r="AY295" s="278" t="s">
        <v>350</v>
      </c>
    </row>
    <row r="296" s="13" customFormat="1">
      <c r="A296" s="13"/>
      <c r="B296" s="247"/>
      <c r="C296" s="248"/>
      <c r="D296" s="242" t="s">
        <v>361</v>
      </c>
      <c r="E296" s="249" t="s">
        <v>1</v>
      </c>
      <c r="F296" s="250" t="s">
        <v>357</v>
      </c>
      <c r="G296" s="248"/>
      <c r="H296" s="251">
        <v>4</v>
      </c>
      <c r="I296" s="252"/>
      <c r="J296" s="248"/>
      <c r="K296" s="248"/>
      <c r="L296" s="253"/>
      <c r="M296" s="254"/>
      <c r="N296" s="255"/>
      <c r="O296" s="255"/>
      <c r="P296" s="255"/>
      <c r="Q296" s="255"/>
      <c r="R296" s="255"/>
      <c r="S296" s="255"/>
      <c r="T296" s="256"/>
      <c r="U296" s="13"/>
      <c r="V296" s="13"/>
      <c r="W296" s="13"/>
      <c r="X296" s="13"/>
      <c r="Y296" s="13"/>
      <c r="Z296" s="13"/>
      <c r="AA296" s="13"/>
      <c r="AB296" s="13"/>
      <c r="AC296" s="13"/>
      <c r="AD296" s="13"/>
      <c r="AE296" s="13"/>
      <c r="AT296" s="257" t="s">
        <v>361</v>
      </c>
      <c r="AU296" s="257" t="s">
        <v>84</v>
      </c>
      <c r="AV296" s="13" t="s">
        <v>86</v>
      </c>
      <c r="AW296" s="13" t="s">
        <v>32</v>
      </c>
      <c r="AX296" s="13" t="s">
        <v>76</v>
      </c>
      <c r="AY296" s="257" t="s">
        <v>350</v>
      </c>
    </row>
    <row r="297" s="14" customFormat="1">
      <c r="A297" s="14"/>
      <c r="B297" s="258"/>
      <c r="C297" s="259"/>
      <c r="D297" s="242" t="s">
        <v>361</v>
      </c>
      <c r="E297" s="260" t="s">
        <v>1</v>
      </c>
      <c r="F297" s="261" t="s">
        <v>364</v>
      </c>
      <c r="G297" s="259"/>
      <c r="H297" s="262">
        <v>4</v>
      </c>
      <c r="I297" s="263"/>
      <c r="J297" s="259"/>
      <c r="K297" s="259"/>
      <c r="L297" s="264"/>
      <c r="M297" s="265"/>
      <c r="N297" s="266"/>
      <c r="O297" s="266"/>
      <c r="P297" s="266"/>
      <c r="Q297" s="266"/>
      <c r="R297" s="266"/>
      <c r="S297" s="266"/>
      <c r="T297" s="267"/>
      <c r="U297" s="14"/>
      <c r="V297" s="14"/>
      <c r="W297" s="14"/>
      <c r="X297" s="14"/>
      <c r="Y297" s="14"/>
      <c r="Z297" s="14"/>
      <c r="AA297" s="14"/>
      <c r="AB297" s="14"/>
      <c r="AC297" s="14"/>
      <c r="AD297" s="14"/>
      <c r="AE297" s="14"/>
      <c r="AT297" s="268" t="s">
        <v>361</v>
      </c>
      <c r="AU297" s="268" t="s">
        <v>84</v>
      </c>
      <c r="AV297" s="14" t="s">
        <v>357</v>
      </c>
      <c r="AW297" s="14" t="s">
        <v>32</v>
      </c>
      <c r="AX297" s="14" t="s">
        <v>84</v>
      </c>
      <c r="AY297" s="268" t="s">
        <v>350</v>
      </c>
    </row>
    <row r="298" s="2" customFormat="1" ht="24.15" customHeight="1">
      <c r="A298" s="39"/>
      <c r="B298" s="40"/>
      <c r="C298" s="229" t="s">
        <v>821</v>
      </c>
      <c r="D298" s="229" t="s">
        <v>352</v>
      </c>
      <c r="E298" s="230" t="s">
        <v>9462</v>
      </c>
      <c r="F298" s="231" t="s">
        <v>9463</v>
      </c>
      <c r="G298" s="232" t="s">
        <v>5674</v>
      </c>
      <c r="H298" s="233">
        <v>16</v>
      </c>
      <c r="I298" s="234"/>
      <c r="J298" s="235">
        <f>ROUND(I298*H298,2)</f>
        <v>0</v>
      </c>
      <c r="K298" s="231" t="s">
        <v>385</v>
      </c>
      <c r="L298" s="45"/>
      <c r="M298" s="236" t="s">
        <v>1</v>
      </c>
      <c r="N298" s="237" t="s">
        <v>41</v>
      </c>
      <c r="O298" s="92"/>
      <c r="P298" s="238">
        <f>O298*H298</f>
        <v>0</v>
      </c>
      <c r="Q298" s="238">
        <v>0</v>
      </c>
      <c r="R298" s="238">
        <f>Q298*H298</f>
        <v>0</v>
      </c>
      <c r="S298" s="238">
        <v>0</v>
      </c>
      <c r="T298" s="239">
        <f>S298*H298</f>
        <v>0</v>
      </c>
      <c r="U298" s="39"/>
      <c r="V298" s="39"/>
      <c r="W298" s="39"/>
      <c r="X298" s="39"/>
      <c r="Y298" s="39"/>
      <c r="Z298" s="39"/>
      <c r="AA298" s="39"/>
      <c r="AB298" s="39"/>
      <c r="AC298" s="39"/>
      <c r="AD298" s="39"/>
      <c r="AE298" s="39"/>
      <c r="AR298" s="240" t="s">
        <v>8707</v>
      </c>
      <c r="AT298" s="240" t="s">
        <v>352</v>
      </c>
      <c r="AU298" s="240" t="s">
        <v>84</v>
      </c>
      <c r="AY298" s="18" t="s">
        <v>350</v>
      </c>
      <c r="BE298" s="241">
        <f>IF(N298="základní",J298,0)</f>
        <v>0</v>
      </c>
      <c r="BF298" s="241">
        <f>IF(N298="snížená",J298,0)</f>
        <v>0</v>
      </c>
      <c r="BG298" s="241">
        <f>IF(N298="zákl. přenesená",J298,0)</f>
        <v>0</v>
      </c>
      <c r="BH298" s="241">
        <f>IF(N298="sníž. přenesená",J298,0)</f>
        <v>0</v>
      </c>
      <c r="BI298" s="241">
        <f>IF(N298="nulová",J298,0)</f>
        <v>0</v>
      </c>
      <c r="BJ298" s="18" t="s">
        <v>84</v>
      </c>
      <c r="BK298" s="241">
        <f>ROUND(I298*H298,2)</f>
        <v>0</v>
      </c>
      <c r="BL298" s="18" t="s">
        <v>8707</v>
      </c>
      <c r="BM298" s="240" t="s">
        <v>1961</v>
      </c>
    </row>
    <row r="299" s="2" customFormat="1">
      <c r="A299" s="39"/>
      <c r="B299" s="40"/>
      <c r="C299" s="41"/>
      <c r="D299" s="242" t="s">
        <v>359</v>
      </c>
      <c r="E299" s="41"/>
      <c r="F299" s="243" t="s">
        <v>9463</v>
      </c>
      <c r="G299" s="41"/>
      <c r="H299" s="41"/>
      <c r="I299" s="244"/>
      <c r="J299" s="41"/>
      <c r="K299" s="41"/>
      <c r="L299" s="45"/>
      <c r="M299" s="245"/>
      <c r="N299" s="246"/>
      <c r="O299" s="92"/>
      <c r="P299" s="92"/>
      <c r="Q299" s="92"/>
      <c r="R299" s="92"/>
      <c r="S299" s="92"/>
      <c r="T299" s="93"/>
      <c r="U299" s="39"/>
      <c r="V299" s="39"/>
      <c r="W299" s="39"/>
      <c r="X299" s="39"/>
      <c r="Y299" s="39"/>
      <c r="Z299" s="39"/>
      <c r="AA299" s="39"/>
      <c r="AB299" s="39"/>
      <c r="AC299" s="39"/>
      <c r="AD299" s="39"/>
      <c r="AE299" s="39"/>
      <c r="AT299" s="18" t="s">
        <v>359</v>
      </c>
      <c r="AU299" s="18" t="s">
        <v>84</v>
      </c>
    </row>
    <row r="300" s="15" customFormat="1">
      <c r="A300" s="15"/>
      <c r="B300" s="269"/>
      <c r="C300" s="270"/>
      <c r="D300" s="242" t="s">
        <v>361</v>
      </c>
      <c r="E300" s="271" t="s">
        <v>1</v>
      </c>
      <c r="F300" s="272" t="s">
        <v>9464</v>
      </c>
      <c r="G300" s="270"/>
      <c r="H300" s="271" t="s">
        <v>1</v>
      </c>
      <c r="I300" s="273"/>
      <c r="J300" s="270"/>
      <c r="K300" s="270"/>
      <c r="L300" s="274"/>
      <c r="M300" s="275"/>
      <c r="N300" s="276"/>
      <c r="O300" s="276"/>
      <c r="P300" s="276"/>
      <c r="Q300" s="276"/>
      <c r="R300" s="276"/>
      <c r="S300" s="276"/>
      <c r="T300" s="277"/>
      <c r="U300" s="15"/>
      <c r="V300" s="15"/>
      <c r="W300" s="15"/>
      <c r="X300" s="15"/>
      <c r="Y300" s="15"/>
      <c r="Z300" s="15"/>
      <c r="AA300" s="15"/>
      <c r="AB300" s="15"/>
      <c r="AC300" s="15"/>
      <c r="AD300" s="15"/>
      <c r="AE300" s="15"/>
      <c r="AT300" s="278" t="s">
        <v>361</v>
      </c>
      <c r="AU300" s="278" t="s">
        <v>84</v>
      </c>
      <c r="AV300" s="15" t="s">
        <v>84</v>
      </c>
      <c r="AW300" s="15" t="s">
        <v>32</v>
      </c>
      <c r="AX300" s="15" t="s">
        <v>76</v>
      </c>
      <c r="AY300" s="278" t="s">
        <v>350</v>
      </c>
    </row>
    <row r="301" s="13" customFormat="1">
      <c r="A301" s="13"/>
      <c r="B301" s="247"/>
      <c r="C301" s="248"/>
      <c r="D301" s="242" t="s">
        <v>361</v>
      </c>
      <c r="E301" s="249" t="s">
        <v>1</v>
      </c>
      <c r="F301" s="250" t="s">
        <v>9465</v>
      </c>
      <c r="G301" s="248"/>
      <c r="H301" s="251">
        <v>16</v>
      </c>
      <c r="I301" s="252"/>
      <c r="J301" s="248"/>
      <c r="K301" s="248"/>
      <c r="L301" s="253"/>
      <c r="M301" s="254"/>
      <c r="N301" s="255"/>
      <c r="O301" s="255"/>
      <c r="P301" s="255"/>
      <c r="Q301" s="255"/>
      <c r="R301" s="255"/>
      <c r="S301" s="255"/>
      <c r="T301" s="256"/>
      <c r="U301" s="13"/>
      <c r="V301" s="13"/>
      <c r="W301" s="13"/>
      <c r="X301" s="13"/>
      <c r="Y301" s="13"/>
      <c r="Z301" s="13"/>
      <c r="AA301" s="13"/>
      <c r="AB301" s="13"/>
      <c r="AC301" s="13"/>
      <c r="AD301" s="13"/>
      <c r="AE301" s="13"/>
      <c r="AT301" s="257" t="s">
        <v>361</v>
      </c>
      <c r="AU301" s="257" t="s">
        <v>84</v>
      </c>
      <c r="AV301" s="13" t="s">
        <v>86</v>
      </c>
      <c r="AW301" s="13" t="s">
        <v>32</v>
      </c>
      <c r="AX301" s="13" t="s">
        <v>76</v>
      </c>
      <c r="AY301" s="257" t="s">
        <v>350</v>
      </c>
    </row>
    <row r="302" s="14" customFormat="1">
      <c r="A302" s="14"/>
      <c r="B302" s="258"/>
      <c r="C302" s="259"/>
      <c r="D302" s="242" t="s">
        <v>361</v>
      </c>
      <c r="E302" s="260" t="s">
        <v>1</v>
      </c>
      <c r="F302" s="261" t="s">
        <v>364</v>
      </c>
      <c r="G302" s="259"/>
      <c r="H302" s="262">
        <v>16</v>
      </c>
      <c r="I302" s="263"/>
      <c r="J302" s="259"/>
      <c r="K302" s="259"/>
      <c r="L302" s="264"/>
      <c r="M302" s="265"/>
      <c r="N302" s="266"/>
      <c r="O302" s="266"/>
      <c r="P302" s="266"/>
      <c r="Q302" s="266"/>
      <c r="R302" s="266"/>
      <c r="S302" s="266"/>
      <c r="T302" s="267"/>
      <c r="U302" s="14"/>
      <c r="V302" s="14"/>
      <c r="W302" s="14"/>
      <c r="X302" s="14"/>
      <c r="Y302" s="14"/>
      <c r="Z302" s="14"/>
      <c r="AA302" s="14"/>
      <c r="AB302" s="14"/>
      <c r="AC302" s="14"/>
      <c r="AD302" s="14"/>
      <c r="AE302" s="14"/>
      <c r="AT302" s="268" t="s">
        <v>361</v>
      </c>
      <c r="AU302" s="268" t="s">
        <v>84</v>
      </c>
      <c r="AV302" s="14" t="s">
        <v>357</v>
      </c>
      <c r="AW302" s="14" t="s">
        <v>32</v>
      </c>
      <c r="AX302" s="14" t="s">
        <v>84</v>
      </c>
      <c r="AY302" s="268" t="s">
        <v>350</v>
      </c>
    </row>
    <row r="303" s="12" customFormat="1" ht="25.92" customHeight="1">
      <c r="A303" s="12"/>
      <c r="B303" s="213"/>
      <c r="C303" s="214"/>
      <c r="D303" s="215" t="s">
        <v>75</v>
      </c>
      <c r="E303" s="216" t="s">
        <v>135</v>
      </c>
      <c r="F303" s="216" t="s">
        <v>9111</v>
      </c>
      <c r="G303" s="214"/>
      <c r="H303" s="214"/>
      <c r="I303" s="217"/>
      <c r="J303" s="218">
        <f>BK303</f>
        <v>0</v>
      </c>
      <c r="K303" s="214"/>
      <c r="L303" s="219"/>
      <c r="M303" s="220"/>
      <c r="N303" s="221"/>
      <c r="O303" s="221"/>
      <c r="P303" s="222">
        <f>P304+P305+P308+P311</f>
        <v>0</v>
      </c>
      <c r="Q303" s="221"/>
      <c r="R303" s="222">
        <f>R304+R305+R308+R311</f>
        <v>0</v>
      </c>
      <c r="S303" s="221"/>
      <c r="T303" s="223">
        <f>T304+T305+T308+T311</f>
        <v>0</v>
      </c>
      <c r="U303" s="12"/>
      <c r="V303" s="12"/>
      <c r="W303" s="12"/>
      <c r="X303" s="12"/>
      <c r="Y303" s="12"/>
      <c r="Z303" s="12"/>
      <c r="AA303" s="12"/>
      <c r="AB303" s="12"/>
      <c r="AC303" s="12"/>
      <c r="AD303" s="12"/>
      <c r="AE303" s="12"/>
      <c r="AR303" s="224" t="s">
        <v>389</v>
      </c>
      <c r="AT303" s="225" t="s">
        <v>75</v>
      </c>
      <c r="AU303" s="225" t="s">
        <v>76</v>
      </c>
      <c r="AY303" s="224" t="s">
        <v>350</v>
      </c>
      <c r="BK303" s="226">
        <f>BK304+BK305+BK308+BK311</f>
        <v>0</v>
      </c>
    </row>
    <row r="304" s="12" customFormat="1" ht="22.8" customHeight="1">
      <c r="A304" s="12"/>
      <c r="B304" s="213"/>
      <c r="C304" s="214"/>
      <c r="D304" s="215" t="s">
        <v>75</v>
      </c>
      <c r="E304" s="227" t="s">
        <v>9112</v>
      </c>
      <c r="F304" s="227" t="s">
        <v>9113</v>
      </c>
      <c r="G304" s="214"/>
      <c r="H304" s="214"/>
      <c r="I304" s="217"/>
      <c r="J304" s="228">
        <f>BK304</f>
        <v>0</v>
      </c>
      <c r="K304" s="214"/>
      <c r="L304" s="219"/>
      <c r="M304" s="220"/>
      <c r="N304" s="221"/>
      <c r="O304" s="221"/>
      <c r="P304" s="222">
        <v>0</v>
      </c>
      <c r="Q304" s="221"/>
      <c r="R304" s="222">
        <v>0</v>
      </c>
      <c r="S304" s="221"/>
      <c r="T304" s="223">
        <v>0</v>
      </c>
      <c r="U304" s="12"/>
      <c r="V304" s="12"/>
      <c r="W304" s="12"/>
      <c r="X304" s="12"/>
      <c r="Y304" s="12"/>
      <c r="Z304" s="12"/>
      <c r="AA304" s="12"/>
      <c r="AB304" s="12"/>
      <c r="AC304" s="12"/>
      <c r="AD304" s="12"/>
      <c r="AE304" s="12"/>
      <c r="AR304" s="224" t="s">
        <v>389</v>
      </c>
      <c r="AT304" s="225" t="s">
        <v>75</v>
      </c>
      <c r="AU304" s="225" t="s">
        <v>84</v>
      </c>
      <c r="AY304" s="224" t="s">
        <v>350</v>
      </c>
      <c r="BK304" s="226">
        <v>0</v>
      </c>
    </row>
    <row r="305" s="12" customFormat="1" ht="22.8" customHeight="1">
      <c r="A305" s="12"/>
      <c r="B305" s="213"/>
      <c r="C305" s="214"/>
      <c r="D305" s="215" t="s">
        <v>75</v>
      </c>
      <c r="E305" s="227" t="s">
        <v>9115</v>
      </c>
      <c r="F305" s="227" t="s">
        <v>9116</v>
      </c>
      <c r="G305" s="214"/>
      <c r="H305" s="214"/>
      <c r="I305" s="217"/>
      <c r="J305" s="228">
        <f>BK305</f>
        <v>0</v>
      </c>
      <c r="K305" s="214"/>
      <c r="L305" s="219"/>
      <c r="M305" s="220"/>
      <c r="N305" s="221"/>
      <c r="O305" s="221"/>
      <c r="P305" s="222">
        <f>SUM(P306:P307)</f>
        <v>0</v>
      </c>
      <c r="Q305" s="221"/>
      <c r="R305" s="222">
        <f>SUM(R306:R307)</f>
        <v>0</v>
      </c>
      <c r="S305" s="221"/>
      <c r="T305" s="223">
        <f>SUM(T306:T307)</f>
        <v>0</v>
      </c>
      <c r="U305" s="12"/>
      <c r="V305" s="12"/>
      <c r="W305" s="12"/>
      <c r="X305" s="12"/>
      <c r="Y305" s="12"/>
      <c r="Z305" s="12"/>
      <c r="AA305" s="12"/>
      <c r="AB305" s="12"/>
      <c r="AC305" s="12"/>
      <c r="AD305" s="12"/>
      <c r="AE305" s="12"/>
      <c r="AR305" s="224" t="s">
        <v>389</v>
      </c>
      <c r="AT305" s="225" t="s">
        <v>75</v>
      </c>
      <c r="AU305" s="225" t="s">
        <v>84</v>
      </c>
      <c r="AY305" s="224" t="s">
        <v>350</v>
      </c>
      <c r="BK305" s="226">
        <f>SUM(BK306:BK307)</f>
        <v>0</v>
      </c>
    </row>
    <row r="306" s="2" customFormat="1" ht="16.5" customHeight="1">
      <c r="A306" s="39"/>
      <c r="B306" s="40"/>
      <c r="C306" s="229" t="s">
        <v>828</v>
      </c>
      <c r="D306" s="229" t="s">
        <v>352</v>
      </c>
      <c r="E306" s="230" t="s">
        <v>9117</v>
      </c>
      <c r="F306" s="231" t="s">
        <v>9116</v>
      </c>
      <c r="G306" s="232" t="s">
        <v>5017</v>
      </c>
      <c r="H306" s="233">
        <v>1</v>
      </c>
      <c r="I306" s="234"/>
      <c r="J306" s="235">
        <f>ROUND(I306*H306,2)</f>
        <v>0</v>
      </c>
      <c r="K306" s="231" t="s">
        <v>385</v>
      </c>
      <c r="L306" s="45"/>
      <c r="M306" s="236" t="s">
        <v>1</v>
      </c>
      <c r="N306" s="237" t="s">
        <v>41</v>
      </c>
      <c r="O306" s="92"/>
      <c r="P306" s="238">
        <f>O306*H306</f>
        <v>0</v>
      </c>
      <c r="Q306" s="238">
        <v>0</v>
      </c>
      <c r="R306" s="238">
        <f>Q306*H306</f>
        <v>0</v>
      </c>
      <c r="S306" s="238">
        <v>0</v>
      </c>
      <c r="T306" s="239">
        <f>S306*H306</f>
        <v>0</v>
      </c>
      <c r="U306" s="39"/>
      <c r="V306" s="39"/>
      <c r="W306" s="39"/>
      <c r="X306" s="39"/>
      <c r="Y306" s="39"/>
      <c r="Z306" s="39"/>
      <c r="AA306" s="39"/>
      <c r="AB306" s="39"/>
      <c r="AC306" s="39"/>
      <c r="AD306" s="39"/>
      <c r="AE306" s="39"/>
      <c r="AR306" s="240" t="s">
        <v>357</v>
      </c>
      <c r="AT306" s="240" t="s">
        <v>352</v>
      </c>
      <c r="AU306" s="240" t="s">
        <v>86</v>
      </c>
      <c r="AY306" s="18" t="s">
        <v>350</v>
      </c>
      <c r="BE306" s="241">
        <f>IF(N306="základní",J306,0)</f>
        <v>0</v>
      </c>
      <c r="BF306" s="241">
        <f>IF(N306="snížená",J306,0)</f>
        <v>0</v>
      </c>
      <c r="BG306" s="241">
        <f>IF(N306="zákl. přenesená",J306,0)</f>
        <v>0</v>
      </c>
      <c r="BH306" s="241">
        <f>IF(N306="sníž. přenesená",J306,0)</f>
        <v>0</v>
      </c>
      <c r="BI306" s="241">
        <f>IF(N306="nulová",J306,0)</f>
        <v>0</v>
      </c>
      <c r="BJ306" s="18" t="s">
        <v>84</v>
      </c>
      <c r="BK306" s="241">
        <f>ROUND(I306*H306,2)</f>
        <v>0</v>
      </c>
      <c r="BL306" s="18" t="s">
        <v>357</v>
      </c>
      <c r="BM306" s="240" t="s">
        <v>1977</v>
      </c>
    </row>
    <row r="307" s="2" customFormat="1">
      <c r="A307" s="39"/>
      <c r="B307" s="40"/>
      <c r="C307" s="41"/>
      <c r="D307" s="242" t="s">
        <v>359</v>
      </c>
      <c r="E307" s="41"/>
      <c r="F307" s="243" t="s">
        <v>9116</v>
      </c>
      <c r="G307" s="41"/>
      <c r="H307" s="41"/>
      <c r="I307" s="244"/>
      <c r="J307" s="41"/>
      <c r="K307" s="41"/>
      <c r="L307" s="45"/>
      <c r="M307" s="245"/>
      <c r="N307" s="246"/>
      <c r="O307" s="92"/>
      <c r="P307" s="92"/>
      <c r="Q307" s="92"/>
      <c r="R307" s="92"/>
      <c r="S307" s="92"/>
      <c r="T307" s="93"/>
      <c r="U307" s="39"/>
      <c r="V307" s="39"/>
      <c r="W307" s="39"/>
      <c r="X307" s="39"/>
      <c r="Y307" s="39"/>
      <c r="Z307" s="39"/>
      <c r="AA307" s="39"/>
      <c r="AB307" s="39"/>
      <c r="AC307" s="39"/>
      <c r="AD307" s="39"/>
      <c r="AE307" s="39"/>
      <c r="AT307" s="18" t="s">
        <v>359</v>
      </c>
      <c r="AU307" s="18" t="s">
        <v>86</v>
      </c>
    </row>
    <row r="308" s="12" customFormat="1" ht="22.8" customHeight="1">
      <c r="A308" s="12"/>
      <c r="B308" s="213"/>
      <c r="C308" s="214"/>
      <c r="D308" s="215" t="s">
        <v>75</v>
      </c>
      <c r="E308" s="227" t="s">
        <v>9118</v>
      </c>
      <c r="F308" s="227" t="s">
        <v>9119</v>
      </c>
      <c r="G308" s="214"/>
      <c r="H308" s="214"/>
      <c r="I308" s="217"/>
      <c r="J308" s="228">
        <f>BK308</f>
        <v>0</v>
      </c>
      <c r="K308" s="214"/>
      <c r="L308" s="219"/>
      <c r="M308" s="220"/>
      <c r="N308" s="221"/>
      <c r="O308" s="221"/>
      <c r="P308" s="222">
        <f>SUM(P309:P310)</f>
        <v>0</v>
      </c>
      <c r="Q308" s="221"/>
      <c r="R308" s="222">
        <f>SUM(R309:R310)</f>
        <v>0</v>
      </c>
      <c r="S308" s="221"/>
      <c r="T308" s="223">
        <f>SUM(T309:T310)</f>
        <v>0</v>
      </c>
      <c r="U308" s="12"/>
      <c r="V308" s="12"/>
      <c r="W308" s="12"/>
      <c r="X308" s="12"/>
      <c r="Y308" s="12"/>
      <c r="Z308" s="12"/>
      <c r="AA308" s="12"/>
      <c r="AB308" s="12"/>
      <c r="AC308" s="12"/>
      <c r="AD308" s="12"/>
      <c r="AE308" s="12"/>
      <c r="AR308" s="224" t="s">
        <v>389</v>
      </c>
      <c r="AT308" s="225" t="s">
        <v>75</v>
      </c>
      <c r="AU308" s="225" t="s">
        <v>84</v>
      </c>
      <c r="AY308" s="224" t="s">
        <v>350</v>
      </c>
      <c r="BK308" s="226">
        <f>SUM(BK309:BK310)</f>
        <v>0</v>
      </c>
    </row>
    <row r="309" s="2" customFormat="1" ht="16.5" customHeight="1">
      <c r="A309" s="39"/>
      <c r="B309" s="40"/>
      <c r="C309" s="229" t="s">
        <v>834</v>
      </c>
      <c r="D309" s="229" t="s">
        <v>352</v>
      </c>
      <c r="E309" s="230" t="s">
        <v>9120</v>
      </c>
      <c r="F309" s="231" t="s">
        <v>9121</v>
      </c>
      <c r="G309" s="232" t="s">
        <v>5017</v>
      </c>
      <c r="H309" s="233">
        <v>1</v>
      </c>
      <c r="I309" s="234"/>
      <c r="J309" s="235">
        <f>ROUND(I309*H309,2)</f>
        <v>0</v>
      </c>
      <c r="K309" s="231" t="s">
        <v>385</v>
      </c>
      <c r="L309" s="45"/>
      <c r="M309" s="236" t="s">
        <v>1</v>
      </c>
      <c r="N309" s="237" t="s">
        <v>41</v>
      </c>
      <c r="O309" s="92"/>
      <c r="P309" s="238">
        <f>O309*H309</f>
        <v>0</v>
      </c>
      <c r="Q309" s="238">
        <v>0</v>
      </c>
      <c r="R309" s="238">
        <f>Q309*H309</f>
        <v>0</v>
      </c>
      <c r="S309" s="238">
        <v>0</v>
      </c>
      <c r="T309" s="239">
        <f>S309*H309</f>
        <v>0</v>
      </c>
      <c r="U309" s="39"/>
      <c r="V309" s="39"/>
      <c r="W309" s="39"/>
      <c r="X309" s="39"/>
      <c r="Y309" s="39"/>
      <c r="Z309" s="39"/>
      <c r="AA309" s="39"/>
      <c r="AB309" s="39"/>
      <c r="AC309" s="39"/>
      <c r="AD309" s="39"/>
      <c r="AE309" s="39"/>
      <c r="AR309" s="240" t="s">
        <v>357</v>
      </c>
      <c r="AT309" s="240" t="s">
        <v>352</v>
      </c>
      <c r="AU309" s="240" t="s">
        <v>86</v>
      </c>
      <c r="AY309" s="18" t="s">
        <v>350</v>
      </c>
      <c r="BE309" s="241">
        <f>IF(N309="základní",J309,0)</f>
        <v>0</v>
      </c>
      <c r="BF309" s="241">
        <f>IF(N309="snížená",J309,0)</f>
        <v>0</v>
      </c>
      <c r="BG309" s="241">
        <f>IF(N309="zákl. přenesená",J309,0)</f>
        <v>0</v>
      </c>
      <c r="BH309" s="241">
        <f>IF(N309="sníž. přenesená",J309,0)</f>
        <v>0</v>
      </c>
      <c r="BI309" s="241">
        <f>IF(N309="nulová",J309,0)</f>
        <v>0</v>
      </c>
      <c r="BJ309" s="18" t="s">
        <v>84</v>
      </c>
      <c r="BK309" s="241">
        <f>ROUND(I309*H309,2)</f>
        <v>0</v>
      </c>
      <c r="BL309" s="18" t="s">
        <v>357</v>
      </c>
      <c r="BM309" s="240" t="s">
        <v>1990</v>
      </c>
    </row>
    <row r="310" s="2" customFormat="1">
      <c r="A310" s="39"/>
      <c r="B310" s="40"/>
      <c r="C310" s="41"/>
      <c r="D310" s="242" t="s">
        <v>359</v>
      </c>
      <c r="E310" s="41"/>
      <c r="F310" s="243" t="s">
        <v>9121</v>
      </c>
      <c r="G310" s="41"/>
      <c r="H310" s="41"/>
      <c r="I310" s="244"/>
      <c r="J310" s="41"/>
      <c r="K310" s="41"/>
      <c r="L310" s="45"/>
      <c r="M310" s="245"/>
      <c r="N310" s="246"/>
      <c r="O310" s="92"/>
      <c r="P310" s="92"/>
      <c r="Q310" s="92"/>
      <c r="R310" s="92"/>
      <c r="S310" s="92"/>
      <c r="T310" s="93"/>
      <c r="U310" s="39"/>
      <c r="V310" s="39"/>
      <c r="W310" s="39"/>
      <c r="X310" s="39"/>
      <c r="Y310" s="39"/>
      <c r="Z310" s="39"/>
      <c r="AA310" s="39"/>
      <c r="AB310" s="39"/>
      <c r="AC310" s="39"/>
      <c r="AD310" s="39"/>
      <c r="AE310" s="39"/>
      <c r="AT310" s="18" t="s">
        <v>359</v>
      </c>
      <c r="AU310" s="18" t="s">
        <v>86</v>
      </c>
    </row>
    <row r="311" s="12" customFormat="1" ht="22.8" customHeight="1">
      <c r="A311" s="12"/>
      <c r="B311" s="213"/>
      <c r="C311" s="214"/>
      <c r="D311" s="215" t="s">
        <v>75</v>
      </c>
      <c r="E311" s="227" t="s">
        <v>9122</v>
      </c>
      <c r="F311" s="227" t="s">
        <v>9123</v>
      </c>
      <c r="G311" s="214"/>
      <c r="H311" s="214"/>
      <c r="I311" s="217"/>
      <c r="J311" s="228">
        <f>BK311</f>
        <v>0</v>
      </c>
      <c r="K311" s="214"/>
      <c r="L311" s="219"/>
      <c r="M311" s="220"/>
      <c r="N311" s="221"/>
      <c r="O311" s="221"/>
      <c r="P311" s="222">
        <f>SUM(P312:P313)</f>
        <v>0</v>
      </c>
      <c r="Q311" s="221"/>
      <c r="R311" s="222">
        <f>SUM(R312:R313)</f>
        <v>0</v>
      </c>
      <c r="S311" s="221"/>
      <c r="T311" s="223">
        <f>SUM(T312:T313)</f>
        <v>0</v>
      </c>
      <c r="U311" s="12"/>
      <c r="V311" s="12"/>
      <c r="W311" s="12"/>
      <c r="X311" s="12"/>
      <c r="Y311" s="12"/>
      <c r="Z311" s="12"/>
      <c r="AA311" s="12"/>
      <c r="AB311" s="12"/>
      <c r="AC311" s="12"/>
      <c r="AD311" s="12"/>
      <c r="AE311" s="12"/>
      <c r="AR311" s="224" t="s">
        <v>389</v>
      </c>
      <c r="AT311" s="225" t="s">
        <v>75</v>
      </c>
      <c r="AU311" s="225" t="s">
        <v>84</v>
      </c>
      <c r="AY311" s="224" t="s">
        <v>350</v>
      </c>
      <c r="BK311" s="226">
        <f>SUM(BK312:BK313)</f>
        <v>0</v>
      </c>
    </row>
    <row r="312" s="2" customFormat="1" ht="16.5" customHeight="1">
      <c r="A312" s="39"/>
      <c r="B312" s="40"/>
      <c r="C312" s="229" t="s">
        <v>854</v>
      </c>
      <c r="D312" s="229" t="s">
        <v>352</v>
      </c>
      <c r="E312" s="230" t="s">
        <v>9244</v>
      </c>
      <c r="F312" s="231" t="s">
        <v>9123</v>
      </c>
      <c r="G312" s="232" t="s">
        <v>5017</v>
      </c>
      <c r="H312" s="233">
        <v>1</v>
      </c>
      <c r="I312" s="234"/>
      <c r="J312" s="235">
        <f>ROUND(I312*H312,2)</f>
        <v>0</v>
      </c>
      <c r="K312" s="231" t="s">
        <v>385</v>
      </c>
      <c r="L312" s="45"/>
      <c r="M312" s="236" t="s">
        <v>1</v>
      </c>
      <c r="N312" s="237" t="s">
        <v>41</v>
      </c>
      <c r="O312" s="92"/>
      <c r="P312" s="238">
        <f>O312*H312</f>
        <v>0</v>
      </c>
      <c r="Q312" s="238">
        <v>0</v>
      </c>
      <c r="R312" s="238">
        <f>Q312*H312</f>
        <v>0</v>
      </c>
      <c r="S312" s="238">
        <v>0</v>
      </c>
      <c r="T312" s="239">
        <f>S312*H312</f>
        <v>0</v>
      </c>
      <c r="U312" s="39"/>
      <c r="V312" s="39"/>
      <c r="W312" s="39"/>
      <c r="X312" s="39"/>
      <c r="Y312" s="39"/>
      <c r="Z312" s="39"/>
      <c r="AA312" s="39"/>
      <c r="AB312" s="39"/>
      <c r="AC312" s="39"/>
      <c r="AD312" s="39"/>
      <c r="AE312" s="39"/>
      <c r="AR312" s="240" t="s">
        <v>357</v>
      </c>
      <c r="AT312" s="240" t="s">
        <v>352</v>
      </c>
      <c r="AU312" s="240" t="s">
        <v>86</v>
      </c>
      <c r="AY312" s="18" t="s">
        <v>350</v>
      </c>
      <c r="BE312" s="241">
        <f>IF(N312="základní",J312,0)</f>
        <v>0</v>
      </c>
      <c r="BF312" s="241">
        <f>IF(N312="snížená",J312,0)</f>
        <v>0</v>
      </c>
      <c r="BG312" s="241">
        <f>IF(N312="zákl. přenesená",J312,0)</f>
        <v>0</v>
      </c>
      <c r="BH312" s="241">
        <f>IF(N312="sníž. přenesená",J312,0)</f>
        <v>0</v>
      </c>
      <c r="BI312" s="241">
        <f>IF(N312="nulová",J312,0)</f>
        <v>0</v>
      </c>
      <c r="BJ312" s="18" t="s">
        <v>84</v>
      </c>
      <c r="BK312" s="241">
        <f>ROUND(I312*H312,2)</f>
        <v>0</v>
      </c>
      <c r="BL312" s="18" t="s">
        <v>357</v>
      </c>
      <c r="BM312" s="240" t="s">
        <v>2003</v>
      </c>
    </row>
    <row r="313" s="2" customFormat="1">
      <c r="A313" s="39"/>
      <c r="B313" s="40"/>
      <c r="C313" s="41"/>
      <c r="D313" s="242" t="s">
        <v>359</v>
      </c>
      <c r="E313" s="41"/>
      <c r="F313" s="243" t="s">
        <v>9123</v>
      </c>
      <c r="G313" s="41"/>
      <c r="H313" s="41"/>
      <c r="I313" s="244"/>
      <c r="J313" s="41"/>
      <c r="K313" s="41"/>
      <c r="L313" s="45"/>
      <c r="M313" s="305"/>
      <c r="N313" s="306"/>
      <c r="O313" s="307"/>
      <c r="P313" s="307"/>
      <c r="Q313" s="307"/>
      <c r="R313" s="307"/>
      <c r="S313" s="307"/>
      <c r="T313" s="308"/>
      <c r="U313" s="39"/>
      <c r="V313" s="39"/>
      <c r="W313" s="39"/>
      <c r="X313" s="39"/>
      <c r="Y313" s="39"/>
      <c r="Z313" s="39"/>
      <c r="AA313" s="39"/>
      <c r="AB313" s="39"/>
      <c r="AC313" s="39"/>
      <c r="AD313" s="39"/>
      <c r="AE313" s="39"/>
      <c r="AT313" s="18" t="s">
        <v>359</v>
      </c>
      <c r="AU313" s="18" t="s">
        <v>86</v>
      </c>
    </row>
    <row r="314" s="2" customFormat="1" ht="6.96" customHeight="1">
      <c r="A314" s="39"/>
      <c r="B314" s="67"/>
      <c r="C314" s="68"/>
      <c r="D314" s="68"/>
      <c r="E314" s="68"/>
      <c r="F314" s="68"/>
      <c r="G314" s="68"/>
      <c r="H314" s="68"/>
      <c r="I314" s="68"/>
      <c r="J314" s="68"/>
      <c r="K314" s="68"/>
      <c r="L314" s="45"/>
      <c r="M314" s="39"/>
      <c r="O314" s="39"/>
      <c r="P314" s="39"/>
      <c r="Q314" s="39"/>
      <c r="R314" s="39"/>
      <c r="S314" s="39"/>
      <c r="T314" s="39"/>
      <c r="U314" s="39"/>
      <c r="V314" s="39"/>
      <c r="W314" s="39"/>
      <c r="X314" s="39"/>
      <c r="Y314" s="39"/>
      <c r="Z314" s="39"/>
      <c r="AA314" s="39"/>
      <c r="AB314" s="39"/>
      <c r="AC314" s="39"/>
      <c r="AD314" s="39"/>
      <c r="AE314" s="39"/>
    </row>
  </sheetData>
  <sheetProtection sheet="1" autoFilter="0" formatColumns="0" formatRows="0" objects="1" scenarios="1" spinCount="100000" saltValue="pEra5Ot7uoCuzEv4dvsEMyYwV8K43tt6Tzwk4YoX2s/B+nUW2Cot3PrTpIlwxU6Co/8e+N/l0yemYVe8WBamZQ==" hashValue="Bkxu+xCQXy4hqeVtA+zyriV3y7TjS+hoXRgPAx/iG+m8VC/m1BTc2jwdJpqrCmNrrrw7C7ZkHMJOA9o+vRTWRQ==" algorithmName="SHA-512" password="CC35"/>
  <autoFilter ref="C133:K313"/>
  <mergeCells count="12">
    <mergeCell ref="E7:H7"/>
    <mergeCell ref="E9:H9"/>
    <mergeCell ref="E11:H11"/>
    <mergeCell ref="E20:H20"/>
    <mergeCell ref="E29:H29"/>
    <mergeCell ref="E85:H85"/>
    <mergeCell ref="E87:H87"/>
    <mergeCell ref="E89:H89"/>
    <mergeCell ref="E122:H122"/>
    <mergeCell ref="E124:H124"/>
    <mergeCell ref="E126:H12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134</v>
      </c>
    </row>
    <row r="3" s="1" customFormat="1" ht="6.96" customHeight="1">
      <c r="B3" s="148"/>
      <c r="C3" s="149"/>
      <c r="D3" s="149"/>
      <c r="E3" s="149"/>
      <c r="F3" s="149"/>
      <c r="G3" s="149"/>
      <c r="H3" s="149"/>
      <c r="I3" s="149"/>
      <c r="J3" s="149"/>
      <c r="K3" s="149"/>
      <c r="L3" s="21"/>
      <c r="AT3" s="18" t="s">
        <v>86</v>
      </c>
    </row>
    <row r="4" s="1" customFormat="1" ht="24.96" customHeight="1">
      <c r="B4" s="21"/>
      <c r="D4" s="150" t="s">
        <v>142</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Rekonstrukce Kounicova domu, Berkova ul. č.p. 100, Česká Lípa</v>
      </c>
      <c r="F7" s="152"/>
      <c r="G7" s="152"/>
      <c r="H7" s="152"/>
      <c r="L7" s="21"/>
    </row>
    <row r="8" s="1" customFormat="1" ht="12" customHeight="1">
      <c r="B8" s="21"/>
      <c r="D8" s="152" t="s">
        <v>151</v>
      </c>
      <c r="L8" s="21"/>
    </row>
    <row r="9" s="2" customFormat="1" ht="16.5" customHeight="1">
      <c r="A9" s="39"/>
      <c r="B9" s="45"/>
      <c r="C9" s="39"/>
      <c r="D9" s="39"/>
      <c r="E9" s="153" t="s">
        <v>8716</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2" t="s">
        <v>4914</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4" t="s">
        <v>9466</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2" t="s">
        <v>18</v>
      </c>
      <c r="E13" s="39"/>
      <c r="F13" s="142" t="s">
        <v>1</v>
      </c>
      <c r="G13" s="39"/>
      <c r="H13" s="39"/>
      <c r="I13" s="152"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2" t="s">
        <v>20</v>
      </c>
      <c r="E14" s="39"/>
      <c r="F14" s="142" t="s">
        <v>21</v>
      </c>
      <c r="G14" s="39"/>
      <c r="H14" s="39"/>
      <c r="I14" s="152" t="s">
        <v>22</v>
      </c>
      <c r="J14" s="155" t="str">
        <f>'Rekapitulace stavby'!AN8</f>
        <v>5. 12. 2022</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2" t="s">
        <v>24</v>
      </c>
      <c r="E16" s="39"/>
      <c r="F16" s="39"/>
      <c r="G16" s="39"/>
      <c r="H16" s="39"/>
      <c r="I16" s="152"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2"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2" t="s">
        <v>28</v>
      </c>
      <c r="E19" s="39"/>
      <c r="F19" s="39"/>
      <c r="G19" s="39"/>
      <c r="H19" s="39"/>
      <c r="I19" s="152"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2"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2" t="s">
        <v>30</v>
      </c>
      <c r="E22" s="39"/>
      <c r="F22" s="39"/>
      <c r="G22" s="39"/>
      <c r="H22" s="39"/>
      <c r="I22" s="152"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2"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2" t="s">
        <v>33</v>
      </c>
      <c r="E25" s="39"/>
      <c r="F25" s="39"/>
      <c r="G25" s="39"/>
      <c r="H25" s="39"/>
      <c r="I25" s="152" t="s">
        <v>25</v>
      </c>
      <c r="J25" s="142" t="s">
        <v>1</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8718</v>
      </c>
      <c r="F26" s="39"/>
      <c r="G26" s="39"/>
      <c r="H26" s="39"/>
      <c r="I26" s="152" t="s">
        <v>27</v>
      </c>
      <c r="J26" s="142" t="s">
        <v>1</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2"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6"/>
      <c r="B29" s="157"/>
      <c r="C29" s="156"/>
      <c r="D29" s="156"/>
      <c r="E29" s="158" t="s">
        <v>1</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row>
    <row r="32" s="2" customFormat="1" ht="25.44" customHeight="1">
      <c r="A32" s="39"/>
      <c r="B32" s="45"/>
      <c r="C32" s="39"/>
      <c r="D32" s="162" t="s">
        <v>36</v>
      </c>
      <c r="E32" s="39"/>
      <c r="F32" s="39"/>
      <c r="G32" s="39"/>
      <c r="H32" s="39"/>
      <c r="I32" s="39"/>
      <c r="J32" s="163">
        <f>ROUND(J140, 2)</f>
        <v>0</v>
      </c>
      <c r="K32" s="39"/>
      <c r="L32" s="64"/>
      <c r="S32" s="39"/>
      <c r="T32" s="39"/>
      <c r="U32" s="39"/>
      <c r="V32" s="39"/>
      <c r="W32" s="39"/>
      <c r="X32" s="39"/>
      <c r="Y32" s="39"/>
      <c r="Z32" s="39"/>
      <c r="AA32" s="39"/>
      <c r="AB32" s="39"/>
      <c r="AC32" s="39"/>
      <c r="AD32" s="39"/>
      <c r="AE32" s="39"/>
    </row>
    <row r="33" s="2" customFormat="1" ht="6.96" customHeight="1">
      <c r="A33" s="39"/>
      <c r="B33" s="45"/>
      <c r="C33" s="39"/>
      <c r="D33" s="161"/>
      <c r="E33" s="161"/>
      <c r="F33" s="161"/>
      <c r="G33" s="161"/>
      <c r="H33" s="161"/>
      <c r="I33" s="161"/>
      <c r="J33" s="161"/>
      <c r="K33" s="161"/>
      <c r="L33" s="64"/>
      <c r="S33" s="39"/>
      <c r="T33" s="39"/>
      <c r="U33" s="39"/>
      <c r="V33" s="39"/>
      <c r="W33" s="39"/>
      <c r="X33" s="39"/>
      <c r="Y33" s="39"/>
      <c r="Z33" s="39"/>
      <c r="AA33" s="39"/>
      <c r="AB33" s="39"/>
      <c r="AC33" s="39"/>
      <c r="AD33" s="39"/>
      <c r="AE33" s="39"/>
    </row>
    <row r="34" s="2" customFormat="1" ht="14.4" customHeight="1">
      <c r="A34" s="39"/>
      <c r="B34" s="45"/>
      <c r="C34" s="39"/>
      <c r="D34" s="39"/>
      <c r="E34" s="39"/>
      <c r="F34" s="164" t="s">
        <v>38</v>
      </c>
      <c r="G34" s="39"/>
      <c r="H34" s="39"/>
      <c r="I34" s="164" t="s">
        <v>37</v>
      </c>
      <c r="J34" s="164" t="s">
        <v>39</v>
      </c>
      <c r="K34" s="39"/>
      <c r="L34" s="64"/>
      <c r="S34" s="39"/>
      <c r="T34" s="39"/>
      <c r="U34" s="39"/>
      <c r="V34" s="39"/>
      <c r="W34" s="39"/>
      <c r="X34" s="39"/>
      <c r="Y34" s="39"/>
      <c r="Z34" s="39"/>
      <c r="AA34" s="39"/>
      <c r="AB34" s="39"/>
      <c r="AC34" s="39"/>
      <c r="AD34" s="39"/>
      <c r="AE34" s="39"/>
    </row>
    <row r="35" s="2" customFormat="1" ht="14.4" customHeight="1">
      <c r="A35" s="39"/>
      <c r="B35" s="45"/>
      <c r="C35" s="39"/>
      <c r="D35" s="165" t="s">
        <v>40</v>
      </c>
      <c r="E35" s="152" t="s">
        <v>41</v>
      </c>
      <c r="F35" s="166">
        <f>ROUND((SUM(BE140:BE342)),  2)</f>
        <v>0</v>
      </c>
      <c r="G35" s="39"/>
      <c r="H35" s="39"/>
      <c r="I35" s="167">
        <v>0.20999999999999999</v>
      </c>
      <c r="J35" s="166">
        <f>ROUND(((SUM(BE140:BE342))*I35),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2" t="s">
        <v>42</v>
      </c>
      <c r="F36" s="166">
        <f>ROUND((SUM(BF140:BF342)),  2)</f>
        <v>0</v>
      </c>
      <c r="G36" s="39"/>
      <c r="H36" s="39"/>
      <c r="I36" s="167">
        <v>0.14999999999999999</v>
      </c>
      <c r="J36" s="166">
        <f>ROUND(((SUM(BF140:BF342))*I36),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43</v>
      </c>
      <c r="F37" s="166">
        <f>ROUND((SUM(BG140:BG342)),  2)</f>
        <v>0</v>
      </c>
      <c r="G37" s="39"/>
      <c r="H37" s="39"/>
      <c r="I37" s="167">
        <v>0.20999999999999999</v>
      </c>
      <c r="J37" s="166">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2" t="s">
        <v>44</v>
      </c>
      <c r="F38" s="166">
        <f>ROUND((SUM(BH140:BH342)),  2)</f>
        <v>0</v>
      </c>
      <c r="G38" s="39"/>
      <c r="H38" s="39"/>
      <c r="I38" s="167">
        <v>0.14999999999999999</v>
      </c>
      <c r="J38" s="166">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2" t="s">
        <v>45</v>
      </c>
      <c r="F39" s="166">
        <f>ROUND((SUM(BI140:BI342)),  2)</f>
        <v>0</v>
      </c>
      <c r="G39" s="39"/>
      <c r="H39" s="39"/>
      <c r="I39" s="167">
        <v>0</v>
      </c>
      <c r="J39" s="166">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8"/>
      <c r="D41" s="169" t="s">
        <v>46</v>
      </c>
      <c r="E41" s="170"/>
      <c r="F41" s="170"/>
      <c r="G41" s="171" t="s">
        <v>47</v>
      </c>
      <c r="H41" s="172" t="s">
        <v>48</v>
      </c>
      <c r="I41" s="170"/>
      <c r="J41" s="173">
        <f>SUM(J32:J39)</f>
        <v>0</v>
      </c>
      <c r="K41" s="174"/>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49</v>
      </c>
      <c r="E50" s="176"/>
      <c r="F50" s="176"/>
      <c r="G50" s="175" t="s">
        <v>50</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51</v>
      </c>
      <c r="E61" s="178"/>
      <c r="F61" s="179" t="s">
        <v>52</v>
      </c>
      <c r="G61" s="177" t="s">
        <v>51</v>
      </c>
      <c r="H61" s="178"/>
      <c r="I61" s="178"/>
      <c r="J61" s="180" t="s">
        <v>52</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53</v>
      </c>
      <c r="E65" s="181"/>
      <c r="F65" s="181"/>
      <c r="G65" s="175" t="s">
        <v>54</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51</v>
      </c>
      <c r="E76" s="178"/>
      <c r="F76" s="179" t="s">
        <v>52</v>
      </c>
      <c r="G76" s="177" t="s">
        <v>51</v>
      </c>
      <c r="H76" s="178"/>
      <c r="I76" s="178"/>
      <c r="J76" s="180" t="s">
        <v>52</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299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Rekonstrukce Kounicova domu, Berkova ul. č.p. 100, Česká Lípa</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151</v>
      </c>
      <c r="D86" s="23"/>
      <c r="E86" s="23"/>
      <c r="F86" s="23"/>
      <c r="G86" s="23"/>
      <c r="H86" s="23"/>
      <c r="I86" s="23"/>
      <c r="J86" s="23"/>
      <c r="K86" s="23"/>
      <c r="L86" s="21"/>
    </row>
    <row r="87" s="2" customFormat="1" ht="16.5" customHeight="1">
      <c r="A87" s="39"/>
      <c r="B87" s="40"/>
      <c r="C87" s="41"/>
      <c r="D87" s="41"/>
      <c r="E87" s="186" t="s">
        <v>8716</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4914</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D.1.4.2a - Přípojka plynovodu</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Berkova ul. č.p. 100</v>
      </c>
      <c r="G91" s="41"/>
      <c r="H91" s="41"/>
      <c r="I91" s="33" t="s">
        <v>22</v>
      </c>
      <c r="J91" s="80" t="str">
        <f>IF(J14="","",J14)</f>
        <v>5. 12. 2022</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Město Česká Lípa</v>
      </c>
      <c r="G93" s="41"/>
      <c r="H93" s="41"/>
      <c r="I93" s="33" t="s">
        <v>30</v>
      </c>
      <c r="J93" s="37" t="str">
        <f>E23</f>
        <v>DigiTry Art Technologies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Beránek</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7" t="s">
        <v>314</v>
      </c>
      <c r="D96" s="188"/>
      <c r="E96" s="188"/>
      <c r="F96" s="188"/>
      <c r="G96" s="188"/>
      <c r="H96" s="188"/>
      <c r="I96" s="188"/>
      <c r="J96" s="189" t="s">
        <v>315</v>
      </c>
      <c r="K96" s="188"/>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0" t="s">
        <v>316</v>
      </c>
      <c r="D98" s="41"/>
      <c r="E98" s="41"/>
      <c r="F98" s="41"/>
      <c r="G98" s="41"/>
      <c r="H98" s="41"/>
      <c r="I98" s="41"/>
      <c r="J98" s="111">
        <f>J140</f>
        <v>0</v>
      </c>
      <c r="K98" s="41"/>
      <c r="L98" s="64"/>
      <c r="S98" s="39"/>
      <c r="T98" s="39"/>
      <c r="U98" s="39"/>
      <c r="V98" s="39"/>
      <c r="W98" s="39"/>
      <c r="X98" s="39"/>
      <c r="Y98" s="39"/>
      <c r="Z98" s="39"/>
      <c r="AA98" s="39"/>
      <c r="AB98" s="39"/>
      <c r="AC98" s="39"/>
      <c r="AD98" s="39"/>
      <c r="AE98" s="39"/>
      <c r="AU98" s="18" t="s">
        <v>317</v>
      </c>
    </row>
    <row r="99" s="9" customFormat="1" ht="24.96" customHeight="1">
      <c r="A99" s="9"/>
      <c r="B99" s="191"/>
      <c r="C99" s="192"/>
      <c r="D99" s="193" t="s">
        <v>318</v>
      </c>
      <c r="E99" s="194"/>
      <c r="F99" s="194"/>
      <c r="G99" s="194"/>
      <c r="H99" s="194"/>
      <c r="I99" s="194"/>
      <c r="J99" s="195">
        <f>J141</f>
        <v>0</v>
      </c>
      <c r="K99" s="192"/>
      <c r="L99" s="196"/>
      <c r="S99" s="9"/>
      <c r="T99" s="9"/>
      <c r="U99" s="9"/>
      <c r="V99" s="9"/>
      <c r="W99" s="9"/>
      <c r="X99" s="9"/>
      <c r="Y99" s="9"/>
      <c r="Z99" s="9"/>
      <c r="AA99" s="9"/>
      <c r="AB99" s="9"/>
      <c r="AC99" s="9"/>
      <c r="AD99" s="9"/>
      <c r="AE99" s="9"/>
    </row>
    <row r="100" s="10" customFormat="1" ht="19.92" customHeight="1">
      <c r="A100" s="10"/>
      <c r="B100" s="197"/>
      <c r="C100" s="134"/>
      <c r="D100" s="198" t="s">
        <v>319</v>
      </c>
      <c r="E100" s="199"/>
      <c r="F100" s="199"/>
      <c r="G100" s="199"/>
      <c r="H100" s="199"/>
      <c r="I100" s="199"/>
      <c r="J100" s="200">
        <f>J142</f>
        <v>0</v>
      </c>
      <c r="K100" s="134"/>
      <c r="L100" s="201"/>
      <c r="S100" s="10"/>
      <c r="T100" s="10"/>
      <c r="U100" s="10"/>
      <c r="V100" s="10"/>
      <c r="W100" s="10"/>
      <c r="X100" s="10"/>
      <c r="Y100" s="10"/>
      <c r="Z100" s="10"/>
      <c r="AA100" s="10"/>
      <c r="AB100" s="10"/>
      <c r="AC100" s="10"/>
      <c r="AD100" s="10"/>
      <c r="AE100" s="10"/>
    </row>
    <row r="101" s="10" customFormat="1" ht="19.92" customHeight="1">
      <c r="A101" s="10"/>
      <c r="B101" s="197"/>
      <c r="C101" s="134"/>
      <c r="D101" s="198" t="s">
        <v>1280</v>
      </c>
      <c r="E101" s="199"/>
      <c r="F101" s="199"/>
      <c r="G101" s="199"/>
      <c r="H101" s="199"/>
      <c r="I101" s="199"/>
      <c r="J101" s="200">
        <f>J192</f>
        <v>0</v>
      </c>
      <c r="K101" s="134"/>
      <c r="L101" s="201"/>
      <c r="S101" s="10"/>
      <c r="T101" s="10"/>
      <c r="U101" s="10"/>
      <c r="V101" s="10"/>
      <c r="W101" s="10"/>
      <c r="X101" s="10"/>
      <c r="Y101" s="10"/>
      <c r="Z101" s="10"/>
      <c r="AA101" s="10"/>
      <c r="AB101" s="10"/>
      <c r="AC101" s="10"/>
      <c r="AD101" s="10"/>
      <c r="AE101" s="10"/>
    </row>
    <row r="102" s="10" customFormat="1" ht="19.92" customHeight="1">
      <c r="A102" s="10"/>
      <c r="B102" s="197"/>
      <c r="C102" s="134"/>
      <c r="D102" s="198" t="s">
        <v>1283</v>
      </c>
      <c r="E102" s="199"/>
      <c r="F102" s="199"/>
      <c r="G102" s="199"/>
      <c r="H102" s="199"/>
      <c r="I102" s="199"/>
      <c r="J102" s="200">
        <f>J198</f>
        <v>0</v>
      </c>
      <c r="K102" s="134"/>
      <c r="L102" s="201"/>
      <c r="S102" s="10"/>
      <c r="T102" s="10"/>
      <c r="U102" s="10"/>
      <c r="V102" s="10"/>
      <c r="W102" s="10"/>
      <c r="X102" s="10"/>
      <c r="Y102" s="10"/>
      <c r="Z102" s="10"/>
      <c r="AA102" s="10"/>
      <c r="AB102" s="10"/>
      <c r="AC102" s="10"/>
      <c r="AD102" s="10"/>
      <c r="AE102" s="10"/>
    </row>
    <row r="103" s="10" customFormat="1" ht="19.92" customHeight="1">
      <c r="A103" s="10"/>
      <c r="B103" s="197"/>
      <c r="C103" s="134"/>
      <c r="D103" s="198" t="s">
        <v>1286</v>
      </c>
      <c r="E103" s="199"/>
      <c r="F103" s="199"/>
      <c r="G103" s="199"/>
      <c r="H103" s="199"/>
      <c r="I103" s="199"/>
      <c r="J103" s="200">
        <f>J214</f>
        <v>0</v>
      </c>
      <c r="K103" s="134"/>
      <c r="L103" s="201"/>
      <c r="S103" s="10"/>
      <c r="T103" s="10"/>
      <c r="U103" s="10"/>
      <c r="V103" s="10"/>
      <c r="W103" s="10"/>
      <c r="X103" s="10"/>
      <c r="Y103" s="10"/>
      <c r="Z103" s="10"/>
      <c r="AA103" s="10"/>
      <c r="AB103" s="10"/>
      <c r="AC103" s="10"/>
      <c r="AD103" s="10"/>
      <c r="AE103" s="10"/>
    </row>
    <row r="104" s="10" customFormat="1" ht="19.92" customHeight="1">
      <c r="A104" s="10"/>
      <c r="B104" s="197"/>
      <c r="C104" s="134"/>
      <c r="D104" s="198" t="s">
        <v>320</v>
      </c>
      <c r="E104" s="199"/>
      <c r="F104" s="199"/>
      <c r="G104" s="199"/>
      <c r="H104" s="199"/>
      <c r="I104" s="199"/>
      <c r="J104" s="200">
        <f>J219</f>
        <v>0</v>
      </c>
      <c r="K104" s="134"/>
      <c r="L104" s="201"/>
      <c r="S104" s="10"/>
      <c r="T104" s="10"/>
      <c r="U104" s="10"/>
      <c r="V104" s="10"/>
      <c r="W104" s="10"/>
      <c r="X104" s="10"/>
      <c r="Y104" s="10"/>
      <c r="Z104" s="10"/>
      <c r="AA104" s="10"/>
      <c r="AB104" s="10"/>
      <c r="AC104" s="10"/>
      <c r="AD104" s="10"/>
      <c r="AE104" s="10"/>
    </row>
    <row r="105" s="10" customFormat="1" ht="19.92" customHeight="1">
      <c r="A105" s="10"/>
      <c r="B105" s="197"/>
      <c r="C105" s="134"/>
      <c r="D105" s="198" t="s">
        <v>321</v>
      </c>
      <c r="E105" s="199"/>
      <c r="F105" s="199"/>
      <c r="G105" s="199"/>
      <c r="H105" s="199"/>
      <c r="I105" s="199"/>
      <c r="J105" s="200">
        <f>J225</f>
        <v>0</v>
      </c>
      <c r="K105" s="134"/>
      <c r="L105" s="201"/>
      <c r="S105" s="10"/>
      <c r="T105" s="10"/>
      <c r="U105" s="10"/>
      <c r="V105" s="10"/>
      <c r="W105" s="10"/>
      <c r="X105" s="10"/>
      <c r="Y105" s="10"/>
      <c r="Z105" s="10"/>
      <c r="AA105" s="10"/>
      <c r="AB105" s="10"/>
      <c r="AC105" s="10"/>
      <c r="AD105" s="10"/>
      <c r="AE105" s="10"/>
    </row>
    <row r="106" s="10" customFormat="1" ht="19.92" customHeight="1">
      <c r="A106" s="10"/>
      <c r="B106" s="197"/>
      <c r="C106" s="134"/>
      <c r="D106" s="198" t="s">
        <v>322</v>
      </c>
      <c r="E106" s="199"/>
      <c r="F106" s="199"/>
      <c r="G106" s="199"/>
      <c r="H106" s="199"/>
      <c r="I106" s="199"/>
      <c r="J106" s="200">
        <f>J247</f>
        <v>0</v>
      </c>
      <c r="K106" s="134"/>
      <c r="L106" s="201"/>
      <c r="S106" s="10"/>
      <c r="T106" s="10"/>
      <c r="U106" s="10"/>
      <c r="V106" s="10"/>
      <c r="W106" s="10"/>
      <c r="X106" s="10"/>
      <c r="Y106" s="10"/>
      <c r="Z106" s="10"/>
      <c r="AA106" s="10"/>
      <c r="AB106" s="10"/>
      <c r="AC106" s="10"/>
      <c r="AD106" s="10"/>
      <c r="AE106" s="10"/>
    </row>
    <row r="107" s="10" customFormat="1" ht="19.92" customHeight="1">
      <c r="A107" s="10"/>
      <c r="B107" s="197"/>
      <c r="C107" s="134"/>
      <c r="D107" s="198" t="s">
        <v>323</v>
      </c>
      <c r="E107" s="199"/>
      <c r="F107" s="199"/>
      <c r="G107" s="199"/>
      <c r="H107" s="199"/>
      <c r="I107" s="199"/>
      <c r="J107" s="200">
        <f>J264</f>
        <v>0</v>
      </c>
      <c r="K107" s="134"/>
      <c r="L107" s="201"/>
      <c r="S107" s="10"/>
      <c r="T107" s="10"/>
      <c r="U107" s="10"/>
      <c r="V107" s="10"/>
      <c r="W107" s="10"/>
      <c r="X107" s="10"/>
      <c r="Y107" s="10"/>
      <c r="Z107" s="10"/>
      <c r="AA107" s="10"/>
      <c r="AB107" s="10"/>
      <c r="AC107" s="10"/>
      <c r="AD107" s="10"/>
      <c r="AE107" s="10"/>
    </row>
    <row r="108" s="9" customFormat="1" ht="24.96" customHeight="1">
      <c r="A108" s="9"/>
      <c r="B108" s="191"/>
      <c r="C108" s="192"/>
      <c r="D108" s="193" t="s">
        <v>324</v>
      </c>
      <c r="E108" s="194"/>
      <c r="F108" s="194"/>
      <c r="G108" s="194"/>
      <c r="H108" s="194"/>
      <c r="I108" s="194"/>
      <c r="J108" s="195">
        <f>J269</f>
        <v>0</v>
      </c>
      <c r="K108" s="192"/>
      <c r="L108" s="196"/>
      <c r="S108" s="9"/>
      <c r="T108" s="9"/>
      <c r="U108" s="9"/>
      <c r="V108" s="9"/>
      <c r="W108" s="9"/>
      <c r="X108" s="9"/>
      <c r="Y108" s="9"/>
      <c r="Z108" s="9"/>
      <c r="AA108" s="9"/>
      <c r="AB108" s="9"/>
      <c r="AC108" s="9"/>
      <c r="AD108" s="9"/>
      <c r="AE108" s="9"/>
    </row>
    <row r="109" s="10" customFormat="1" ht="19.92" customHeight="1">
      <c r="A109" s="10"/>
      <c r="B109" s="197"/>
      <c r="C109" s="134"/>
      <c r="D109" s="198" t="s">
        <v>9387</v>
      </c>
      <c r="E109" s="199"/>
      <c r="F109" s="199"/>
      <c r="G109" s="199"/>
      <c r="H109" s="199"/>
      <c r="I109" s="199"/>
      <c r="J109" s="200">
        <f>J270</f>
        <v>0</v>
      </c>
      <c r="K109" s="134"/>
      <c r="L109" s="201"/>
      <c r="S109" s="10"/>
      <c r="T109" s="10"/>
      <c r="U109" s="10"/>
      <c r="V109" s="10"/>
      <c r="W109" s="10"/>
      <c r="X109" s="10"/>
      <c r="Y109" s="10"/>
      <c r="Z109" s="10"/>
      <c r="AA109" s="10"/>
      <c r="AB109" s="10"/>
      <c r="AC109" s="10"/>
      <c r="AD109" s="10"/>
      <c r="AE109" s="10"/>
    </row>
    <row r="110" s="10" customFormat="1" ht="19.92" customHeight="1">
      <c r="A110" s="10"/>
      <c r="B110" s="197"/>
      <c r="C110" s="134"/>
      <c r="D110" s="198" t="s">
        <v>9467</v>
      </c>
      <c r="E110" s="199"/>
      <c r="F110" s="199"/>
      <c r="G110" s="199"/>
      <c r="H110" s="199"/>
      <c r="I110" s="199"/>
      <c r="J110" s="200">
        <f>J287</f>
        <v>0</v>
      </c>
      <c r="K110" s="134"/>
      <c r="L110" s="201"/>
      <c r="S110" s="10"/>
      <c r="T110" s="10"/>
      <c r="U110" s="10"/>
      <c r="V110" s="10"/>
      <c r="W110" s="10"/>
      <c r="X110" s="10"/>
      <c r="Y110" s="10"/>
      <c r="Z110" s="10"/>
      <c r="AA110" s="10"/>
      <c r="AB110" s="10"/>
      <c r="AC110" s="10"/>
      <c r="AD110" s="10"/>
      <c r="AE110" s="10"/>
    </row>
    <row r="111" s="9" customFormat="1" ht="24.96" customHeight="1">
      <c r="A111" s="9"/>
      <c r="B111" s="191"/>
      <c r="C111" s="192"/>
      <c r="D111" s="193" t="s">
        <v>9468</v>
      </c>
      <c r="E111" s="194"/>
      <c r="F111" s="194"/>
      <c r="G111" s="194"/>
      <c r="H111" s="194"/>
      <c r="I111" s="194"/>
      <c r="J111" s="195">
        <f>J293</f>
        <v>0</v>
      </c>
      <c r="K111" s="192"/>
      <c r="L111" s="196"/>
      <c r="S111" s="9"/>
      <c r="T111" s="9"/>
      <c r="U111" s="9"/>
      <c r="V111" s="9"/>
      <c r="W111" s="9"/>
      <c r="X111" s="9"/>
      <c r="Y111" s="9"/>
      <c r="Z111" s="9"/>
      <c r="AA111" s="9"/>
      <c r="AB111" s="9"/>
      <c r="AC111" s="9"/>
      <c r="AD111" s="9"/>
      <c r="AE111" s="9"/>
    </row>
    <row r="112" s="10" customFormat="1" ht="19.92" customHeight="1">
      <c r="A112" s="10"/>
      <c r="B112" s="197"/>
      <c r="C112" s="134"/>
      <c r="D112" s="198" t="s">
        <v>9469</v>
      </c>
      <c r="E112" s="199"/>
      <c r="F112" s="199"/>
      <c r="G112" s="199"/>
      <c r="H112" s="199"/>
      <c r="I112" s="199"/>
      <c r="J112" s="200">
        <f>J294</f>
        <v>0</v>
      </c>
      <c r="K112" s="134"/>
      <c r="L112" s="201"/>
      <c r="S112" s="10"/>
      <c r="T112" s="10"/>
      <c r="U112" s="10"/>
      <c r="V112" s="10"/>
      <c r="W112" s="10"/>
      <c r="X112" s="10"/>
      <c r="Y112" s="10"/>
      <c r="Z112" s="10"/>
      <c r="AA112" s="10"/>
      <c r="AB112" s="10"/>
      <c r="AC112" s="10"/>
      <c r="AD112" s="10"/>
      <c r="AE112" s="10"/>
    </row>
    <row r="113" s="9" customFormat="1" ht="24.96" customHeight="1">
      <c r="A113" s="9"/>
      <c r="B113" s="191"/>
      <c r="C113" s="192"/>
      <c r="D113" s="193" t="s">
        <v>9388</v>
      </c>
      <c r="E113" s="194"/>
      <c r="F113" s="194"/>
      <c r="G113" s="194"/>
      <c r="H113" s="194"/>
      <c r="I113" s="194"/>
      <c r="J113" s="195">
        <f>J307</f>
        <v>0</v>
      </c>
      <c r="K113" s="192"/>
      <c r="L113" s="196"/>
      <c r="S113" s="9"/>
      <c r="T113" s="9"/>
      <c r="U113" s="9"/>
      <c r="V113" s="9"/>
      <c r="W113" s="9"/>
      <c r="X113" s="9"/>
      <c r="Y113" s="9"/>
      <c r="Z113" s="9"/>
      <c r="AA113" s="9"/>
      <c r="AB113" s="9"/>
      <c r="AC113" s="9"/>
      <c r="AD113" s="9"/>
      <c r="AE113" s="9"/>
    </row>
    <row r="114" s="9" customFormat="1" ht="24.96" customHeight="1">
      <c r="A114" s="9"/>
      <c r="B114" s="191"/>
      <c r="C114" s="192"/>
      <c r="D114" s="193" t="s">
        <v>8726</v>
      </c>
      <c r="E114" s="194"/>
      <c r="F114" s="194"/>
      <c r="G114" s="194"/>
      <c r="H114" s="194"/>
      <c r="I114" s="194"/>
      <c r="J114" s="195">
        <f>J322</f>
        <v>0</v>
      </c>
      <c r="K114" s="192"/>
      <c r="L114" s="196"/>
      <c r="S114" s="9"/>
      <c r="T114" s="9"/>
      <c r="U114" s="9"/>
      <c r="V114" s="9"/>
      <c r="W114" s="9"/>
      <c r="X114" s="9"/>
      <c r="Y114" s="9"/>
      <c r="Z114" s="9"/>
      <c r="AA114" s="9"/>
      <c r="AB114" s="9"/>
      <c r="AC114" s="9"/>
      <c r="AD114" s="9"/>
      <c r="AE114" s="9"/>
    </row>
    <row r="115" s="10" customFormat="1" ht="19.92" customHeight="1">
      <c r="A115" s="10"/>
      <c r="B115" s="197"/>
      <c r="C115" s="134"/>
      <c r="D115" s="198" t="s">
        <v>8727</v>
      </c>
      <c r="E115" s="199"/>
      <c r="F115" s="199"/>
      <c r="G115" s="199"/>
      <c r="H115" s="199"/>
      <c r="I115" s="199"/>
      <c r="J115" s="200">
        <f>J323</f>
        <v>0</v>
      </c>
      <c r="K115" s="134"/>
      <c r="L115" s="201"/>
      <c r="S115" s="10"/>
      <c r="T115" s="10"/>
      <c r="U115" s="10"/>
      <c r="V115" s="10"/>
      <c r="W115" s="10"/>
      <c r="X115" s="10"/>
      <c r="Y115" s="10"/>
      <c r="Z115" s="10"/>
      <c r="AA115" s="10"/>
      <c r="AB115" s="10"/>
      <c r="AC115" s="10"/>
      <c r="AD115" s="10"/>
      <c r="AE115" s="10"/>
    </row>
    <row r="116" s="10" customFormat="1" ht="19.92" customHeight="1">
      <c r="A116" s="10"/>
      <c r="B116" s="197"/>
      <c r="C116" s="134"/>
      <c r="D116" s="198" t="s">
        <v>8728</v>
      </c>
      <c r="E116" s="199"/>
      <c r="F116" s="199"/>
      <c r="G116" s="199"/>
      <c r="H116" s="199"/>
      <c r="I116" s="199"/>
      <c r="J116" s="200">
        <f>J334</f>
        <v>0</v>
      </c>
      <c r="K116" s="134"/>
      <c r="L116" s="201"/>
      <c r="S116" s="10"/>
      <c r="T116" s="10"/>
      <c r="U116" s="10"/>
      <c r="V116" s="10"/>
      <c r="W116" s="10"/>
      <c r="X116" s="10"/>
      <c r="Y116" s="10"/>
      <c r="Z116" s="10"/>
      <c r="AA116" s="10"/>
      <c r="AB116" s="10"/>
      <c r="AC116" s="10"/>
      <c r="AD116" s="10"/>
      <c r="AE116" s="10"/>
    </row>
    <row r="117" s="10" customFormat="1" ht="19.92" customHeight="1">
      <c r="A117" s="10"/>
      <c r="B117" s="197"/>
      <c r="C117" s="134"/>
      <c r="D117" s="198" t="s">
        <v>8729</v>
      </c>
      <c r="E117" s="199"/>
      <c r="F117" s="199"/>
      <c r="G117" s="199"/>
      <c r="H117" s="199"/>
      <c r="I117" s="199"/>
      <c r="J117" s="200">
        <f>J337</f>
        <v>0</v>
      </c>
      <c r="K117" s="134"/>
      <c r="L117" s="201"/>
      <c r="S117" s="10"/>
      <c r="T117" s="10"/>
      <c r="U117" s="10"/>
      <c r="V117" s="10"/>
      <c r="W117" s="10"/>
      <c r="X117" s="10"/>
      <c r="Y117" s="10"/>
      <c r="Z117" s="10"/>
      <c r="AA117" s="10"/>
      <c r="AB117" s="10"/>
      <c r="AC117" s="10"/>
      <c r="AD117" s="10"/>
      <c r="AE117" s="10"/>
    </row>
    <row r="118" s="10" customFormat="1" ht="19.92" customHeight="1">
      <c r="A118" s="10"/>
      <c r="B118" s="197"/>
      <c r="C118" s="134"/>
      <c r="D118" s="198" t="s">
        <v>8730</v>
      </c>
      <c r="E118" s="199"/>
      <c r="F118" s="199"/>
      <c r="G118" s="199"/>
      <c r="H118" s="199"/>
      <c r="I118" s="199"/>
      <c r="J118" s="200">
        <f>J340</f>
        <v>0</v>
      </c>
      <c r="K118" s="134"/>
      <c r="L118" s="201"/>
      <c r="S118" s="10"/>
      <c r="T118" s="10"/>
      <c r="U118" s="10"/>
      <c r="V118" s="10"/>
      <c r="W118" s="10"/>
      <c r="X118" s="10"/>
      <c r="Y118" s="10"/>
      <c r="Z118" s="10"/>
      <c r="AA118" s="10"/>
      <c r="AB118" s="10"/>
      <c r="AC118" s="10"/>
      <c r="AD118" s="10"/>
      <c r="AE118" s="10"/>
    </row>
    <row r="119" s="2" customFormat="1" ht="21.84"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67"/>
      <c r="C120" s="68"/>
      <c r="D120" s="68"/>
      <c r="E120" s="68"/>
      <c r="F120" s="68"/>
      <c r="G120" s="68"/>
      <c r="H120" s="68"/>
      <c r="I120" s="68"/>
      <c r="J120" s="68"/>
      <c r="K120" s="68"/>
      <c r="L120" s="64"/>
      <c r="S120" s="39"/>
      <c r="T120" s="39"/>
      <c r="U120" s="39"/>
      <c r="V120" s="39"/>
      <c r="W120" s="39"/>
      <c r="X120" s="39"/>
      <c r="Y120" s="39"/>
      <c r="Z120" s="39"/>
      <c r="AA120" s="39"/>
      <c r="AB120" s="39"/>
      <c r="AC120" s="39"/>
      <c r="AD120" s="39"/>
      <c r="AE120" s="39"/>
    </row>
    <row r="124" s="2" customFormat="1" ht="6.96" customHeight="1">
      <c r="A124" s="39"/>
      <c r="B124" s="69"/>
      <c r="C124" s="70"/>
      <c r="D124" s="70"/>
      <c r="E124" s="70"/>
      <c r="F124" s="70"/>
      <c r="G124" s="70"/>
      <c r="H124" s="70"/>
      <c r="I124" s="70"/>
      <c r="J124" s="70"/>
      <c r="K124" s="70"/>
      <c r="L124" s="64"/>
      <c r="S124" s="39"/>
      <c r="T124" s="39"/>
      <c r="U124" s="39"/>
      <c r="V124" s="39"/>
      <c r="W124" s="39"/>
      <c r="X124" s="39"/>
      <c r="Y124" s="39"/>
      <c r="Z124" s="39"/>
      <c r="AA124" s="39"/>
      <c r="AB124" s="39"/>
      <c r="AC124" s="39"/>
      <c r="AD124" s="39"/>
      <c r="AE124" s="39"/>
    </row>
    <row r="125" s="2" customFormat="1" ht="24.96" customHeight="1">
      <c r="A125" s="39"/>
      <c r="B125" s="40"/>
      <c r="C125" s="24" t="s">
        <v>335</v>
      </c>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2" customHeight="1">
      <c r="A127" s="39"/>
      <c r="B127" s="40"/>
      <c r="C127" s="33" t="s">
        <v>16</v>
      </c>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6.5" customHeight="1">
      <c r="A128" s="39"/>
      <c r="B128" s="40"/>
      <c r="C128" s="41"/>
      <c r="D128" s="41"/>
      <c r="E128" s="186" t="str">
        <f>E7</f>
        <v>Rekonstrukce Kounicova domu, Berkova ul. č.p. 100, Česká Lípa</v>
      </c>
      <c r="F128" s="33"/>
      <c r="G128" s="33"/>
      <c r="H128" s="33"/>
      <c r="I128" s="41"/>
      <c r="J128" s="41"/>
      <c r="K128" s="41"/>
      <c r="L128" s="64"/>
      <c r="S128" s="39"/>
      <c r="T128" s="39"/>
      <c r="U128" s="39"/>
      <c r="V128" s="39"/>
      <c r="W128" s="39"/>
      <c r="X128" s="39"/>
      <c r="Y128" s="39"/>
      <c r="Z128" s="39"/>
      <c r="AA128" s="39"/>
      <c r="AB128" s="39"/>
      <c r="AC128" s="39"/>
      <c r="AD128" s="39"/>
      <c r="AE128" s="39"/>
    </row>
    <row r="129" s="1" customFormat="1" ht="12" customHeight="1">
      <c r="B129" s="22"/>
      <c r="C129" s="33" t="s">
        <v>151</v>
      </c>
      <c r="D129" s="23"/>
      <c r="E129" s="23"/>
      <c r="F129" s="23"/>
      <c r="G129" s="23"/>
      <c r="H129" s="23"/>
      <c r="I129" s="23"/>
      <c r="J129" s="23"/>
      <c r="K129" s="23"/>
      <c r="L129" s="21"/>
    </row>
    <row r="130" s="2" customFormat="1" ht="16.5" customHeight="1">
      <c r="A130" s="39"/>
      <c r="B130" s="40"/>
      <c r="C130" s="41"/>
      <c r="D130" s="41"/>
      <c r="E130" s="186" t="s">
        <v>8716</v>
      </c>
      <c r="F130" s="41"/>
      <c r="G130" s="41"/>
      <c r="H130" s="41"/>
      <c r="I130" s="41"/>
      <c r="J130" s="41"/>
      <c r="K130" s="41"/>
      <c r="L130" s="64"/>
      <c r="S130" s="39"/>
      <c r="T130" s="39"/>
      <c r="U130" s="39"/>
      <c r="V130" s="39"/>
      <c r="W130" s="39"/>
      <c r="X130" s="39"/>
      <c r="Y130" s="39"/>
      <c r="Z130" s="39"/>
      <c r="AA130" s="39"/>
      <c r="AB130" s="39"/>
      <c r="AC130" s="39"/>
      <c r="AD130" s="39"/>
      <c r="AE130" s="39"/>
    </row>
    <row r="131" s="2" customFormat="1" ht="12" customHeight="1">
      <c r="A131" s="39"/>
      <c r="B131" s="40"/>
      <c r="C131" s="33" t="s">
        <v>4914</v>
      </c>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2" customFormat="1" ht="16.5" customHeight="1">
      <c r="A132" s="39"/>
      <c r="B132" s="40"/>
      <c r="C132" s="41"/>
      <c r="D132" s="41"/>
      <c r="E132" s="77" t="str">
        <f>E11</f>
        <v>D.1.4.2a - Přípojka plynovodu</v>
      </c>
      <c r="F132" s="41"/>
      <c r="G132" s="41"/>
      <c r="H132" s="41"/>
      <c r="I132" s="41"/>
      <c r="J132" s="41"/>
      <c r="K132" s="41"/>
      <c r="L132" s="64"/>
      <c r="S132" s="39"/>
      <c r="T132" s="39"/>
      <c r="U132" s="39"/>
      <c r="V132" s="39"/>
      <c r="W132" s="39"/>
      <c r="X132" s="39"/>
      <c r="Y132" s="39"/>
      <c r="Z132" s="39"/>
      <c r="AA132" s="39"/>
      <c r="AB132" s="39"/>
      <c r="AC132" s="39"/>
      <c r="AD132" s="39"/>
      <c r="AE132" s="39"/>
    </row>
    <row r="133" s="2" customFormat="1" ht="6.96" customHeight="1">
      <c r="A133" s="39"/>
      <c r="B133" s="40"/>
      <c r="C133" s="41"/>
      <c r="D133" s="41"/>
      <c r="E133" s="41"/>
      <c r="F133" s="41"/>
      <c r="G133" s="41"/>
      <c r="H133" s="41"/>
      <c r="I133" s="41"/>
      <c r="J133" s="41"/>
      <c r="K133" s="41"/>
      <c r="L133" s="64"/>
      <c r="S133" s="39"/>
      <c r="T133" s="39"/>
      <c r="U133" s="39"/>
      <c r="V133" s="39"/>
      <c r="W133" s="39"/>
      <c r="X133" s="39"/>
      <c r="Y133" s="39"/>
      <c r="Z133" s="39"/>
      <c r="AA133" s="39"/>
      <c r="AB133" s="39"/>
      <c r="AC133" s="39"/>
      <c r="AD133" s="39"/>
      <c r="AE133" s="39"/>
    </row>
    <row r="134" s="2" customFormat="1" ht="12" customHeight="1">
      <c r="A134" s="39"/>
      <c r="B134" s="40"/>
      <c r="C134" s="33" t="s">
        <v>20</v>
      </c>
      <c r="D134" s="41"/>
      <c r="E134" s="41"/>
      <c r="F134" s="28" t="str">
        <f>F14</f>
        <v>Berkova ul. č.p. 100</v>
      </c>
      <c r="G134" s="41"/>
      <c r="H134" s="41"/>
      <c r="I134" s="33" t="s">
        <v>22</v>
      </c>
      <c r="J134" s="80" t="str">
        <f>IF(J14="","",J14)</f>
        <v>5. 12. 2022</v>
      </c>
      <c r="K134" s="41"/>
      <c r="L134" s="64"/>
      <c r="S134" s="39"/>
      <c r="T134" s="39"/>
      <c r="U134" s="39"/>
      <c r="V134" s="39"/>
      <c r="W134" s="39"/>
      <c r="X134" s="39"/>
      <c r="Y134" s="39"/>
      <c r="Z134" s="39"/>
      <c r="AA134" s="39"/>
      <c r="AB134" s="39"/>
      <c r="AC134" s="39"/>
      <c r="AD134" s="39"/>
      <c r="AE134" s="39"/>
    </row>
    <row r="135" s="2" customFormat="1" ht="6.96" customHeight="1">
      <c r="A135" s="39"/>
      <c r="B135" s="40"/>
      <c r="C135" s="41"/>
      <c r="D135" s="41"/>
      <c r="E135" s="41"/>
      <c r="F135" s="41"/>
      <c r="G135" s="41"/>
      <c r="H135" s="41"/>
      <c r="I135" s="41"/>
      <c r="J135" s="41"/>
      <c r="K135" s="41"/>
      <c r="L135" s="64"/>
      <c r="S135" s="39"/>
      <c r="T135" s="39"/>
      <c r="U135" s="39"/>
      <c r="V135" s="39"/>
      <c r="W135" s="39"/>
      <c r="X135" s="39"/>
      <c r="Y135" s="39"/>
      <c r="Z135" s="39"/>
      <c r="AA135" s="39"/>
      <c r="AB135" s="39"/>
      <c r="AC135" s="39"/>
      <c r="AD135" s="39"/>
      <c r="AE135" s="39"/>
    </row>
    <row r="136" s="2" customFormat="1" ht="25.65" customHeight="1">
      <c r="A136" s="39"/>
      <c r="B136" s="40"/>
      <c r="C136" s="33" t="s">
        <v>24</v>
      </c>
      <c r="D136" s="41"/>
      <c r="E136" s="41"/>
      <c r="F136" s="28" t="str">
        <f>E17</f>
        <v>Město Česká Lípa</v>
      </c>
      <c r="G136" s="41"/>
      <c r="H136" s="41"/>
      <c r="I136" s="33" t="s">
        <v>30</v>
      </c>
      <c r="J136" s="37" t="str">
        <f>E23</f>
        <v>DigiTry Art Technologies s.r.o.</v>
      </c>
      <c r="K136" s="41"/>
      <c r="L136" s="64"/>
      <c r="S136" s="39"/>
      <c r="T136" s="39"/>
      <c r="U136" s="39"/>
      <c r="V136" s="39"/>
      <c r="W136" s="39"/>
      <c r="X136" s="39"/>
      <c r="Y136" s="39"/>
      <c r="Z136" s="39"/>
      <c r="AA136" s="39"/>
      <c r="AB136" s="39"/>
      <c r="AC136" s="39"/>
      <c r="AD136" s="39"/>
      <c r="AE136" s="39"/>
    </row>
    <row r="137" s="2" customFormat="1" ht="15.15" customHeight="1">
      <c r="A137" s="39"/>
      <c r="B137" s="40"/>
      <c r="C137" s="33" t="s">
        <v>28</v>
      </c>
      <c r="D137" s="41"/>
      <c r="E137" s="41"/>
      <c r="F137" s="28" t="str">
        <f>IF(E20="","",E20)</f>
        <v>Vyplň údaj</v>
      </c>
      <c r="G137" s="41"/>
      <c r="H137" s="41"/>
      <c r="I137" s="33" t="s">
        <v>33</v>
      </c>
      <c r="J137" s="37" t="str">
        <f>E26</f>
        <v>Beránek</v>
      </c>
      <c r="K137" s="41"/>
      <c r="L137" s="64"/>
      <c r="S137" s="39"/>
      <c r="T137" s="39"/>
      <c r="U137" s="39"/>
      <c r="V137" s="39"/>
      <c r="W137" s="39"/>
      <c r="X137" s="39"/>
      <c r="Y137" s="39"/>
      <c r="Z137" s="39"/>
      <c r="AA137" s="39"/>
      <c r="AB137" s="39"/>
      <c r="AC137" s="39"/>
      <c r="AD137" s="39"/>
      <c r="AE137" s="39"/>
    </row>
    <row r="138" s="2" customFormat="1" ht="10.32" customHeight="1">
      <c r="A138" s="39"/>
      <c r="B138" s="40"/>
      <c r="C138" s="41"/>
      <c r="D138" s="41"/>
      <c r="E138" s="41"/>
      <c r="F138" s="41"/>
      <c r="G138" s="41"/>
      <c r="H138" s="41"/>
      <c r="I138" s="41"/>
      <c r="J138" s="41"/>
      <c r="K138" s="41"/>
      <c r="L138" s="64"/>
      <c r="S138" s="39"/>
      <c r="T138" s="39"/>
      <c r="U138" s="39"/>
      <c r="V138" s="39"/>
      <c r="W138" s="39"/>
      <c r="X138" s="39"/>
      <c r="Y138" s="39"/>
      <c r="Z138" s="39"/>
      <c r="AA138" s="39"/>
      <c r="AB138" s="39"/>
      <c r="AC138" s="39"/>
      <c r="AD138" s="39"/>
      <c r="AE138" s="39"/>
    </row>
    <row r="139" s="11" customFormat="1" ht="29.28" customHeight="1">
      <c r="A139" s="202"/>
      <c r="B139" s="203"/>
      <c r="C139" s="204" t="s">
        <v>336</v>
      </c>
      <c r="D139" s="205" t="s">
        <v>61</v>
      </c>
      <c r="E139" s="205" t="s">
        <v>57</v>
      </c>
      <c r="F139" s="205" t="s">
        <v>58</v>
      </c>
      <c r="G139" s="205" t="s">
        <v>337</v>
      </c>
      <c r="H139" s="205" t="s">
        <v>338</v>
      </c>
      <c r="I139" s="205" t="s">
        <v>339</v>
      </c>
      <c r="J139" s="205" t="s">
        <v>315</v>
      </c>
      <c r="K139" s="206" t="s">
        <v>340</v>
      </c>
      <c r="L139" s="207"/>
      <c r="M139" s="101" t="s">
        <v>1</v>
      </c>
      <c r="N139" s="102" t="s">
        <v>40</v>
      </c>
      <c r="O139" s="102" t="s">
        <v>341</v>
      </c>
      <c r="P139" s="102" t="s">
        <v>342</v>
      </c>
      <c r="Q139" s="102" t="s">
        <v>343</v>
      </c>
      <c r="R139" s="102" t="s">
        <v>344</v>
      </c>
      <c r="S139" s="102" t="s">
        <v>345</v>
      </c>
      <c r="T139" s="103" t="s">
        <v>346</v>
      </c>
      <c r="U139" s="202"/>
      <c r="V139" s="202"/>
      <c r="W139" s="202"/>
      <c r="X139" s="202"/>
      <c r="Y139" s="202"/>
      <c r="Z139" s="202"/>
      <c r="AA139" s="202"/>
      <c r="AB139" s="202"/>
      <c r="AC139" s="202"/>
      <c r="AD139" s="202"/>
      <c r="AE139" s="202"/>
    </row>
    <row r="140" s="2" customFormat="1" ht="22.8" customHeight="1">
      <c r="A140" s="39"/>
      <c r="B140" s="40"/>
      <c r="C140" s="108" t="s">
        <v>347</v>
      </c>
      <c r="D140" s="41"/>
      <c r="E140" s="41"/>
      <c r="F140" s="41"/>
      <c r="G140" s="41"/>
      <c r="H140" s="41"/>
      <c r="I140" s="41"/>
      <c r="J140" s="208">
        <f>BK140</f>
        <v>0</v>
      </c>
      <c r="K140" s="41"/>
      <c r="L140" s="45"/>
      <c r="M140" s="104"/>
      <c r="N140" s="209"/>
      <c r="O140" s="105"/>
      <c r="P140" s="210">
        <f>P141+P269+P293+P307+P322</f>
        <v>0</v>
      </c>
      <c r="Q140" s="105"/>
      <c r="R140" s="210">
        <f>R141+R269+R293+R307+R322</f>
        <v>0</v>
      </c>
      <c r="S140" s="105"/>
      <c r="T140" s="211">
        <f>T141+T269+T293+T307+T322</f>
        <v>0</v>
      </c>
      <c r="U140" s="39"/>
      <c r="V140" s="39"/>
      <c r="W140" s="39"/>
      <c r="X140" s="39"/>
      <c r="Y140" s="39"/>
      <c r="Z140" s="39"/>
      <c r="AA140" s="39"/>
      <c r="AB140" s="39"/>
      <c r="AC140" s="39"/>
      <c r="AD140" s="39"/>
      <c r="AE140" s="39"/>
      <c r="AT140" s="18" t="s">
        <v>75</v>
      </c>
      <c r="AU140" s="18" t="s">
        <v>317</v>
      </c>
      <c r="BK140" s="212">
        <f>BK141+BK269+BK293+BK307+BK322</f>
        <v>0</v>
      </c>
    </row>
    <row r="141" s="12" customFormat="1" ht="25.92" customHeight="1">
      <c r="A141" s="12"/>
      <c r="B141" s="213"/>
      <c r="C141" s="214"/>
      <c r="D141" s="215" t="s">
        <v>75</v>
      </c>
      <c r="E141" s="216" t="s">
        <v>348</v>
      </c>
      <c r="F141" s="216" t="s">
        <v>349</v>
      </c>
      <c r="G141" s="214"/>
      <c r="H141" s="214"/>
      <c r="I141" s="217"/>
      <c r="J141" s="218">
        <f>BK141</f>
        <v>0</v>
      </c>
      <c r="K141" s="214"/>
      <c r="L141" s="219"/>
      <c r="M141" s="220"/>
      <c r="N141" s="221"/>
      <c r="O141" s="221"/>
      <c r="P141" s="222">
        <f>P142+P192+P198+P214+P219+P225+P247+P264</f>
        <v>0</v>
      </c>
      <c r="Q141" s="221"/>
      <c r="R141" s="222">
        <f>R142+R192+R198+R214+R219+R225+R247+R264</f>
        <v>0</v>
      </c>
      <c r="S141" s="221"/>
      <c r="T141" s="223">
        <f>T142+T192+T198+T214+T219+T225+T247+T264</f>
        <v>0</v>
      </c>
      <c r="U141" s="12"/>
      <c r="V141" s="12"/>
      <c r="W141" s="12"/>
      <c r="X141" s="12"/>
      <c r="Y141" s="12"/>
      <c r="Z141" s="12"/>
      <c r="AA141" s="12"/>
      <c r="AB141" s="12"/>
      <c r="AC141" s="12"/>
      <c r="AD141" s="12"/>
      <c r="AE141" s="12"/>
      <c r="AR141" s="224" t="s">
        <v>84</v>
      </c>
      <c r="AT141" s="225" t="s">
        <v>75</v>
      </c>
      <c r="AU141" s="225" t="s">
        <v>76</v>
      </c>
      <c r="AY141" s="224" t="s">
        <v>350</v>
      </c>
      <c r="BK141" s="226">
        <f>BK142+BK192+BK198+BK214+BK219+BK225+BK247+BK264</f>
        <v>0</v>
      </c>
    </row>
    <row r="142" s="12" customFormat="1" ht="22.8" customHeight="1">
      <c r="A142" s="12"/>
      <c r="B142" s="213"/>
      <c r="C142" s="214"/>
      <c r="D142" s="215" t="s">
        <v>75</v>
      </c>
      <c r="E142" s="227" t="s">
        <v>84</v>
      </c>
      <c r="F142" s="227" t="s">
        <v>351</v>
      </c>
      <c r="G142" s="214"/>
      <c r="H142" s="214"/>
      <c r="I142" s="217"/>
      <c r="J142" s="228">
        <f>BK142</f>
        <v>0</v>
      </c>
      <c r="K142" s="214"/>
      <c r="L142" s="219"/>
      <c r="M142" s="220"/>
      <c r="N142" s="221"/>
      <c r="O142" s="221"/>
      <c r="P142" s="222">
        <f>SUM(P143:P191)</f>
        <v>0</v>
      </c>
      <c r="Q142" s="221"/>
      <c r="R142" s="222">
        <f>SUM(R143:R191)</f>
        <v>0</v>
      </c>
      <c r="S142" s="221"/>
      <c r="T142" s="223">
        <f>SUM(T143:T191)</f>
        <v>0</v>
      </c>
      <c r="U142" s="12"/>
      <c r="V142" s="12"/>
      <c r="W142" s="12"/>
      <c r="X142" s="12"/>
      <c r="Y142" s="12"/>
      <c r="Z142" s="12"/>
      <c r="AA142" s="12"/>
      <c r="AB142" s="12"/>
      <c r="AC142" s="12"/>
      <c r="AD142" s="12"/>
      <c r="AE142" s="12"/>
      <c r="AR142" s="224" t="s">
        <v>84</v>
      </c>
      <c r="AT142" s="225" t="s">
        <v>75</v>
      </c>
      <c r="AU142" s="225" t="s">
        <v>84</v>
      </c>
      <c r="AY142" s="224" t="s">
        <v>350</v>
      </c>
      <c r="BK142" s="226">
        <f>SUM(BK143:BK191)</f>
        <v>0</v>
      </c>
    </row>
    <row r="143" s="2" customFormat="1" ht="66.75" customHeight="1">
      <c r="A143" s="39"/>
      <c r="B143" s="40"/>
      <c r="C143" s="229" t="s">
        <v>84</v>
      </c>
      <c r="D143" s="229" t="s">
        <v>352</v>
      </c>
      <c r="E143" s="230" t="s">
        <v>9470</v>
      </c>
      <c r="F143" s="231" t="s">
        <v>9471</v>
      </c>
      <c r="G143" s="232" t="s">
        <v>355</v>
      </c>
      <c r="H143" s="233">
        <v>25</v>
      </c>
      <c r="I143" s="234"/>
      <c r="J143" s="235">
        <f>ROUND(I143*H143,2)</f>
        <v>0</v>
      </c>
      <c r="K143" s="231" t="s">
        <v>385</v>
      </c>
      <c r="L143" s="45"/>
      <c r="M143" s="236" t="s">
        <v>1</v>
      </c>
      <c r="N143" s="237" t="s">
        <v>41</v>
      </c>
      <c r="O143" s="92"/>
      <c r="P143" s="238">
        <f>O143*H143</f>
        <v>0</v>
      </c>
      <c r="Q143" s="238">
        <v>0</v>
      </c>
      <c r="R143" s="238">
        <f>Q143*H143</f>
        <v>0</v>
      </c>
      <c r="S143" s="238">
        <v>0</v>
      </c>
      <c r="T143" s="239">
        <f>S143*H143</f>
        <v>0</v>
      </c>
      <c r="U143" s="39"/>
      <c r="V143" s="39"/>
      <c r="W143" s="39"/>
      <c r="X143" s="39"/>
      <c r="Y143" s="39"/>
      <c r="Z143" s="39"/>
      <c r="AA143" s="39"/>
      <c r="AB143" s="39"/>
      <c r="AC143" s="39"/>
      <c r="AD143" s="39"/>
      <c r="AE143" s="39"/>
      <c r="AR143" s="240" t="s">
        <v>357</v>
      </c>
      <c r="AT143" s="240" t="s">
        <v>352</v>
      </c>
      <c r="AU143" s="240" t="s">
        <v>86</v>
      </c>
      <c r="AY143" s="18" t="s">
        <v>350</v>
      </c>
      <c r="BE143" s="241">
        <f>IF(N143="základní",J143,0)</f>
        <v>0</v>
      </c>
      <c r="BF143" s="241">
        <f>IF(N143="snížená",J143,0)</f>
        <v>0</v>
      </c>
      <c r="BG143" s="241">
        <f>IF(N143="zákl. přenesená",J143,0)</f>
        <v>0</v>
      </c>
      <c r="BH143" s="241">
        <f>IF(N143="sníž. přenesená",J143,0)</f>
        <v>0</v>
      </c>
      <c r="BI143" s="241">
        <f>IF(N143="nulová",J143,0)</f>
        <v>0</v>
      </c>
      <c r="BJ143" s="18" t="s">
        <v>84</v>
      </c>
      <c r="BK143" s="241">
        <f>ROUND(I143*H143,2)</f>
        <v>0</v>
      </c>
      <c r="BL143" s="18" t="s">
        <v>357</v>
      </c>
      <c r="BM143" s="240" t="s">
        <v>86</v>
      </c>
    </row>
    <row r="144" s="2" customFormat="1">
      <c r="A144" s="39"/>
      <c r="B144" s="40"/>
      <c r="C144" s="41"/>
      <c r="D144" s="242" t="s">
        <v>359</v>
      </c>
      <c r="E144" s="41"/>
      <c r="F144" s="243" t="s">
        <v>9471</v>
      </c>
      <c r="G144" s="41"/>
      <c r="H144" s="41"/>
      <c r="I144" s="244"/>
      <c r="J144" s="41"/>
      <c r="K144" s="41"/>
      <c r="L144" s="45"/>
      <c r="M144" s="245"/>
      <c r="N144" s="246"/>
      <c r="O144" s="92"/>
      <c r="P144" s="92"/>
      <c r="Q144" s="92"/>
      <c r="R144" s="92"/>
      <c r="S144" s="92"/>
      <c r="T144" s="93"/>
      <c r="U144" s="39"/>
      <c r="V144" s="39"/>
      <c r="W144" s="39"/>
      <c r="X144" s="39"/>
      <c r="Y144" s="39"/>
      <c r="Z144" s="39"/>
      <c r="AA144" s="39"/>
      <c r="AB144" s="39"/>
      <c r="AC144" s="39"/>
      <c r="AD144" s="39"/>
      <c r="AE144" s="39"/>
      <c r="AT144" s="18" t="s">
        <v>359</v>
      </c>
      <c r="AU144" s="18" t="s">
        <v>86</v>
      </c>
    </row>
    <row r="145" s="15" customFormat="1">
      <c r="A145" s="15"/>
      <c r="B145" s="269"/>
      <c r="C145" s="270"/>
      <c r="D145" s="242" t="s">
        <v>361</v>
      </c>
      <c r="E145" s="271" t="s">
        <v>1</v>
      </c>
      <c r="F145" s="272" t="s">
        <v>9129</v>
      </c>
      <c r="G145" s="270"/>
      <c r="H145" s="271" t="s">
        <v>1</v>
      </c>
      <c r="I145" s="273"/>
      <c r="J145" s="270"/>
      <c r="K145" s="270"/>
      <c r="L145" s="274"/>
      <c r="M145" s="275"/>
      <c r="N145" s="276"/>
      <c r="O145" s="276"/>
      <c r="P145" s="276"/>
      <c r="Q145" s="276"/>
      <c r="R145" s="276"/>
      <c r="S145" s="276"/>
      <c r="T145" s="277"/>
      <c r="U145" s="15"/>
      <c r="V145" s="15"/>
      <c r="W145" s="15"/>
      <c r="X145" s="15"/>
      <c r="Y145" s="15"/>
      <c r="Z145" s="15"/>
      <c r="AA145" s="15"/>
      <c r="AB145" s="15"/>
      <c r="AC145" s="15"/>
      <c r="AD145" s="15"/>
      <c r="AE145" s="15"/>
      <c r="AT145" s="278" t="s">
        <v>361</v>
      </c>
      <c r="AU145" s="278" t="s">
        <v>86</v>
      </c>
      <c r="AV145" s="15" t="s">
        <v>84</v>
      </c>
      <c r="AW145" s="15" t="s">
        <v>32</v>
      </c>
      <c r="AX145" s="15" t="s">
        <v>76</v>
      </c>
      <c r="AY145" s="278" t="s">
        <v>350</v>
      </c>
    </row>
    <row r="146" s="13" customFormat="1">
      <c r="A146" s="13"/>
      <c r="B146" s="247"/>
      <c r="C146" s="248"/>
      <c r="D146" s="242" t="s">
        <v>361</v>
      </c>
      <c r="E146" s="249" t="s">
        <v>1</v>
      </c>
      <c r="F146" s="250" t="s">
        <v>9472</v>
      </c>
      <c r="G146" s="248"/>
      <c r="H146" s="251">
        <v>25</v>
      </c>
      <c r="I146" s="252"/>
      <c r="J146" s="248"/>
      <c r="K146" s="248"/>
      <c r="L146" s="253"/>
      <c r="M146" s="254"/>
      <c r="N146" s="255"/>
      <c r="O146" s="255"/>
      <c r="P146" s="255"/>
      <c r="Q146" s="255"/>
      <c r="R146" s="255"/>
      <c r="S146" s="255"/>
      <c r="T146" s="256"/>
      <c r="U146" s="13"/>
      <c r="V146" s="13"/>
      <c r="W146" s="13"/>
      <c r="X146" s="13"/>
      <c r="Y146" s="13"/>
      <c r="Z146" s="13"/>
      <c r="AA146" s="13"/>
      <c r="AB146" s="13"/>
      <c r="AC146" s="13"/>
      <c r="AD146" s="13"/>
      <c r="AE146" s="13"/>
      <c r="AT146" s="257" t="s">
        <v>361</v>
      </c>
      <c r="AU146" s="257" t="s">
        <v>86</v>
      </c>
      <c r="AV146" s="13" t="s">
        <v>86</v>
      </c>
      <c r="AW146" s="13" t="s">
        <v>32</v>
      </c>
      <c r="AX146" s="13" t="s">
        <v>76</v>
      </c>
      <c r="AY146" s="257" t="s">
        <v>350</v>
      </c>
    </row>
    <row r="147" s="14" customFormat="1">
      <c r="A147" s="14"/>
      <c r="B147" s="258"/>
      <c r="C147" s="259"/>
      <c r="D147" s="242" t="s">
        <v>361</v>
      </c>
      <c r="E147" s="260" t="s">
        <v>1</v>
      </c>
      <c r="F147" s="261" t="s">
        <v>364</v>
      </c>
      <c r="G147" s="259"/>
      <c r="H147" s="262">
        <v>25</v>
      </c>
      <c r="I147" s="263"/>
      <c r="J147" s="259"/>
      <c r="K147" s="259"/>
      <c r="L147" s="264"/>
      <c r="M147" s="265"/>
      <c r="N147" s="266"/>
      <c r="O147" s="266"/>
      <c r="P147" s="266"/>
      <c r="Q147" s="266"/>
      <c r="R147" s="266"/>
      <c r="S147" s="266"/>
      <c r="T147" s="267"/>
      <c r="U147" s="14"/>
      <c r="V147" s="14"/>
      <c r="W147" s="14"/>
      <c r="X147" s="14"/>
      <c r="Y147" s="14"/>
      <c r="Z147" s="14"/>
      <c r="AA147" s="14"/>
      <c r="AB147" s="14"/>
      <c r="AC147" s="14"/>
      <c r="AD147" s="14"/>
      <c r="AE147" s="14"/>
      <c r="AT147" s="268" t="s">
        <v>361</v>
      </c>
      <c r="AU147" s="268" t="s">
        <v>86</v>
      </c>
      <c r="AV147" s="14" t="s">
        <v>357</v>
      </c>
      <c r="AW147" s="14" t="s">
        <v>32</v>
      </c>
      <c r="AX147" s="14" t="s">
        <v>84</v>
      </c>
      <c r="AY147" s="268" t="s">
        <v>350</v>
      </c>
    </row>
    <row r="148" s="2" customFormat="1" ht="66.75" customHeight="1">
      <c r="A148" s="39"/>
      <c r="B148" s="40"/>
      <c r="C148" s="229" t="s">
        <v>86</v>
      </c>
      <c r="D148" s="229" t="s">
        <v>352</v>
      </c>
      <c r="E148" s="230" t="s">
        <v>9473</v>
      </c>
      <c r="F148" s="231" t="s">
        <v>9474</v>
      </c>
      <c r="G148" s="232" t="s">
        <v>355</v>
      </c>
      <c r="H148" s="233">
        <v>25</v>
      </c>
      <c r="I148" s="234"/>
      <c r="J148" s="235">
        <f>ROUND(I148*H148,2)</f>
        <v>0</v>
      </c>
      <c r="K148" s="231" t="s">
        <v>385</v>
      </c>
      <c r="L148" s="45"/>
      <c r="M148" s="236" t="s">
        <v>1</v>
      </c>
      <c r="N148" s="237" t="s">
        <v>41</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357</v>
      </c>
      <c r="AT148" s="240" t="s">
        <v>352</v>
      </c>
      <c r="AU148" s="240" t="s">
        <v>86</v>
      </c>
      <c r="AY148" s="18" t="s">
        <v>350</v>
      </c>
      <c r="BE148" s="241">
        <f>IF(N148="základní",J148,0)</f>
        <v>0</v>
      </c>
      <c r="BF148" s="241">
        <f>IF(N148="snížená",J148,0)</f>
        <v>0</v>
      </c>
      <c r="BG148" s="241">
        <f>IF(N148="zákl. přenesená",J148,0)</f>
        <v>0</v>
      </c>
      <c r="BH148" s="241">
        <f>IF(N148="sníž. přenesená",J148,0)</f>
        <v>0</v>
      </c>
      <c r="BI148" s="241">
        <f>IF(N148="nulová",J148,0)</f>
        <v>0</v>
      </c>
      <c r="BJ148" s="18" t="s">
        <v>84</v>
      </c>
      <c r="BK148" s="241">
        <f>ROUND(I148*H148,2)</f>
        <v>0</v>
      </c>
      <c r="BL148" s="18" t="s">
        <v>357</v>
      </c>
      <c r="BM148" s="240" t="s">
        <v>357</v>
      </c>
    </row>
    <row r="149" s="2" customFormat="1">
      <c r="A149" s="39"/>
      <c r="B149" s="40"/>
      <c r="C149" s="41"/>
      <c r="D149" s="242" t="s">
        <v>359</v>
      </c>
      <c r="E149" s="41"/>
      <c r="F149" s="243" t="s">
        <v>9474</v>
      </c>
      <c r="G149" s="41"/>
      <c r="H149" s="41"/>
      <c r="I149" s="244"/>
      <c r="J149" s="41"/>
      <c r="K149" s="41"/>
      <c r="L149" s="45"/>
      <c r="M149" s="245"/>
      <c r="N149" s="246"/>
      <c r="O149" s="92"/>
      <c r="P149" s="92"/>
      <c r="Q149" s="92"/>
      <c r="R149" s="92"/>
      <c r="S149" s="92"/>
      <c r="T149" s="93"/>
      <c r="U149" s="39"/>
      <c r="V149" s="39"/>
      <c r="W149" s="39"/>
      <c r="X149" s="39"/>
      <c r="Y149" s="39"/>
      <c r="Z149" s="39"/>
      <c r="AA149" s="39"/>
      <c r="AB149" s="39"/>
      <c r="AC149" s="39"/>
      <c r="AD149" s="39"/>
      <c r="AE149" s="39"/>
      <c r="AT149" s="18" t="s">
        <v>359</v>
      </c>
      <c r="AU149" s="18" t="s">
        <v>86</v>
      </c>
    </row>
    <row r="150" s="15" customFormat="1">
      <c r="A150" s="15"/>
      <c r="B150" s="269"/>
      <c r="C150" s="270"/>
      <c r="D150" s="242" t="s">
        <v>361</v>
      </c>
      <c r="E150" s="271" t="s">
        <v>1</v>
      </c>
      <c r="F150" s="272" t="s">
        <v>9129</v>
      </c>
      <c r="G150" s="270"/>
      <c r="H150" s="271" t="s">
        <v>1</v>
      </c>
      <c r="I150" s="273"/>
      <c r="J150" s="270"/>
      <c r="K150" s="270"/>
      <c r="L150" s="274"/>
      <c r="M150" s="275"/>
      <c r="N150" s="276"/>
      <c r="O150" s="276"/>
      <c r="P150" s="276"/>
      <c r="Q150" s="276"/>
      <c r="R150" s="276"/>
      <c r="S150" s="276"/>
      <c r="T150" s="277"/>
      <c r="U150" s="15"/>
      <c r="V150" s="15"/>
      <c r="W150" s="15"/>
      <c r="X150" s="15"/>
      <c r="Y150" s="15"/>
      <c r="Z150" s="15"/>
      <c r="AA150" s="15"/>
      <c r="AB150" s="15"/>
      <c r="AC150" s="15"/>
      <c r="AD150" s="15"/>
      <c r="AE150" s="15"/>
      <c r="AT150" s="278" t="s">
        <v>361</v>
      </c>
      <c r="AU150" s="278" t="s">
        <v>86</v>
      </c>
      <c r="AV150" s="15" t="s">
        <v>84</v>
      </c>
      <c r="AW150" s="15" t="s">
        <v>32</v>
      </c>
      <c r="AX150" s="15" t="s">
        <v>76</v>
      </c>
      <c r="AY150" s="278" t="s">
        <v>350</v>
      </c>
    </row>
    <row r="151" s="13" customFormat="1">
      <c r="A151" s="13"/>
      <c r="B151" s="247"/>
      <c r="C151" s="248"/>
      <c r="D151" s="242" t="s">
        <v>361</v>
      </c>
      <c r="E151" s="249" t="s">
        <v>1</v>
      </c>
      <c r="F151" s="250" t="s">
        <v>9472</v>
      </c>
      <c r="G151" s="248"/>
      <c r="H151" s="251">
        <v>25</v>
      </c>
      <c r="I151" s="252"/>
      <c r="J151" s="248"/>
      <c r="K151" s="248"/>
      <c r="L151" s="253"/>
      <c r="M151" s="254"/>
      <c r="N151" s="255"/>
      <c r="O151" s="255"/>
      <c r="P151" s="255"/>
      <c r="Q151" s="255"/>
      <c r="R151" s="255"/>
      <c r="S151" s="255"/>
      <c r="T151" s="256"/>
      <c r="U151" s="13"/>
      <c r="V151" s="13"/>
      <c r="W151" s="13"/>
      <c r="X151" s="13"/>
      <c r="Y151" s="13"/>
      <c r="Z151" s="13"/>
      <c r="AA151" s="13"/>
      <c r="AB151" s="13"/>
      <c r="AC151" s="13"/>
      <c r="AD151" s="13"/>
      <c r="AE151" s="13"/>
      <c r="AT151" s="257" t="s">
        <v>361</v>
      </c>
      <c r="AU151" s="257" t="s">
        <v>86</v>
      </c>
      <c r="AV151" s="13" t="s">
        <v>86</v>
      </c>
      <c r="AW151" s="13" t="s">
        <v>32</v>
      </c>
      <c r="AX151" s="13" t="s">
        <v>76</v>
      </c>
      <c r="AY151" s="257" t="s">
        <v>350</v>
      </c>
    </row>
    <row r="152" s="14" customFormat="1">
      <c r="A152" s="14"/>
      <c r="B152" s="258"/>
      <c r="C152" s="259"/>
      <c r="D152" s="242" t="s">
        <v>361</v>
      </c>
      <c r="E152" s="260" t="s">
        <v>1</v>
      </c>
      <c r="F152" s="261" t="s">
        <v>364</v>
      </c>
      <c r="G152" s="259"/>
      <c r="H152" s="262">
        <v>25</v>
      </c>
      <c r="I152" s="263"/>
      <c r="J152" s="259"/>
      <c r="K152" s="259"/>
      <c r="L152" s="264"/>
      <c r="M152" s="265"/>
      <c r="N152" s="266"/>
      <c r="O152" s="266"/>
      <c r="P152" s="266"/>
      <c r="Q152" s="266"/>
      <c r="R152" s="266"/>
      <c r="S152" s="266"/>
      <c r="T152" s="267"/>
      <c r="U152" s="14"/>
      <c r="V152" s="14"/>
      <c r="W152" s="14"/>
      <c r="X152" s="14"/>
      <c r="Y152" s="14"/>
      <c r="Z152" s="14"/>
      <c r="AA152" s="14"/>
      <c r="AB152" s="14"/>
      <c r="AC152" s="14"/>
      <c r="AD152" s="14"/>
      <c r="AE152" s="14"/>
      <c r="AT152" s="268" t="s">
        <v>361</v>
      </c>
      <c r="AU152" s="268" t="s">
        <v>86</v>
      </c>
      <c r="AV152" s="14" t="s">
        <v>357</v>
      </c>
      <c r="AW152" s="14" t="s">
        <v>32</v>
      </c>
      <c r="AX152" s="14" t="s">
        <v>84</v>
      </c>
      <c r="AY152" s="268" t="s">
        <v>350</v>
      </c>
    </row>
    <row r="153" s="2" customFormat="1" ht="66.75" customHeight="1">
      <c r="A153" s="39"/>
      <c r="B153" s="40"/>
      <c r="C153" s="229" t="s">
        <v>371</v>
      </c>
      <c r="D153" s="229" t="s">
        <v>352</v>
      </c>
      <c r="E153" s="230" t="s">
        <v>9133</v>
      </c>
      <c r="F153" s="231" t="s">
        <v>9134</v>
      </c>
      <c r="G153" s="232" t="s">
        <v>551</v>
      </c>
      <c r="H153" s="233">
        <v>0.80000000000000004</v>
      </c>
      <c r="I153" s="234"/>
      <c r="J153" s="235">
        <f>ROUND(I153*H153,2)</f>
        <v>0</v>
      </c>
      <c r="K153" s="231" t="s">
        <v>385</v>
      </c>
      <c r="L153" s="45"/>
      <c r="M153" s="236" t="s">
        <v>1</v>
      </c>
      <c r="N153" s="237" t="s">
        <v>41</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357</v>
      </c>
      <c r="AT153" s="240" t="s">
        <v>352</v>
      </c>
      <c r="AU153" s="240" t="s">
        <v>86</v>
      </c>
      <c r="AY153" s="18" t="s">
        <v>350</v>
      </c>
      <c r="BE153" s="241">
        <f>IF(N153="základní",J153,0)</f>
        <v>0</v>
      </c>
      <c r="BF153" s="241">
        <f>IF(N153="snížená",J153,0)</f>
        <v>0</v>
      </c>
      <c r="BG153" s="241">
        <f>IF(N153="zákl. přenesená",J153,0)</f>
        <v>0</v>
      </c>
      <c r="BH153" s="241">
        <f>IF(N153="sníž. přenesená",J153,0)</f>
        <v>0</v>
      </c>
      <c r="BI153" s="241">
        <f>IF(N153="nulová",J153,0)</f>
        <v>0</v>
      </c>
      <c r="BJ153" s="18" t="s">
        <v>84</v>
      </c>
      <c r="BK153" s="241">
        <f>ROUND(I153*H153,2)</f>
        <v>0</v>
      </c>
      <c r="BL153" s="18" t="s">
        <v>357</v>
      </c>
      <c r="BM153" s="240" t="s">
        <v>456</v>
      </c>
    </row>
    <row r="154" s="2" customFormat="1">
      <c r="A154" s="39"/>
      <c r="B154" s="40"/>
      <c r="C154" s="41"/>
      <c r="D154" s="242" t="s">
        <v>359</v>
      </c>
      <c r="E154" s="41"/>
      <c r="F154" s="243" t="s">
        <v>9135</v>
      </c>
      <c r="G154" s="41"/>
      <c r="H154" s="41"/>
      <c r="I154" s="244"/>
      <c r="J154" s="41"/>
      <c r="K154" s="41"/>
      <c r="L154" s="45"/>
      <c r="M154" s="245"/>
      <c r="N154" s="246"/>
      <c r="O154" s="92"/>
      <c r="P154" s="92"/>
      <c r="Q154" s="92"/>
      <c r="R154" s="92"/>
      <c r="S154" s="92"/>
      <c r="T154" s="93"/>
      <c r="U154" s="39"/>
      <c r="V154" s="39"/>
      <c r="W154" s="39"/>
      <c r="X154" s="39"/>
      <c r="Y154" s="39"/>
      <c r="Z154" s="39"/>
      <c r="AA154" s="39"/>
      <c r="AB154" s="39"/>
      <c r="AC154" s="39"/>
      <c r="AD154" s="39"/>
      <c r="AE154" s="39"/>
      <c r="AT154" s="18" t="s">
        <v>359</v>
      </c>
      <c r="AU154" s="18" t="s">
        <v>86</v>
      </c>
    </row>
    <row r="155" s="13" customFormat="1">
      <c r="A155" s="13"/>
      <c r="B155" s="247"/>
      <c r="C155" s="248"/>
      <c r="D155" s="242" t="s">
        <v>361</v>
      </c>
      <c r="E155" s="249" t="s">
        <v>1</v>
      </c>
      <c r="F155" s="250" t="s">
        <v>9475</v>
      </c>
      <c r="G155" s="248"/>
      <c r="H155" s="251">
        <v>0.80000000000000004</v>
      </c>
      <c r="I155" s="252"/>
      <c r="J155" s="248"/>
      <c r="K155" s="248"/>
      <c r="L155" s="253"/>
      <c r="M155" s="254"/>
      <c r="N155" s="255"/>
      <c r="O155" s="255"/>
      <c r="P155" s="255"/>
      <c r="Q155" s="255"/>
      <c r="R155" s="255"/>
      <c r="S155" s="255"/>
      <c r="T155" s="256"/>
      <c r="U155" s="13"/>
      <c r="V155" s="13"/>
      <c r="W155" s="13"/>
      <c r="X155" s="13"/>
      <c r="Y155" s="13"/>
      <c r="Z155" s="13"/>
      <c r="AA155" s="13"/>
      <c r="AB155" s="13"/>
      <c r="AC155" s="13"/>
      <c r="AD155" s="13"/>
      <c r="AE155" s="13"/>
      <c r="AT155" s="257" t="s">
        <v>361</v>
      </c>
      <c r="AU155" s="257" t="s">
        <v>86</v>
      </c>
      <c r="AV155" s="13" t="s">
        <v>86</v>
      </c>
      <c r="AW155" s="13" t="s">
        <v>32</v>
      </c>
      <c r="AX155" s="13" t="s">
        <v>76</v>
      </c>
      <c r="AY155" s="257" t="s">
        <v>350</v>
      </c>
    </row>
    <row r="156" s="14" customFormat="1">
      <c r="A156" s="14"/>
      <c r="B156" s="258"/>
      <c r="C156" s="259"/>
      <c r="D156" s="242" t="s">
        <v>361</v>
      </c>
      <c r="E156" s="260" t="s">
        <v>1</v>
      </c>
      <c r="F156" s="261" t="s">
        <v>364</v>
      </c>
      <c r="G156" s="259"/>
      <c r="H156" s="262">
        <v>0.80000000000000004</v>
      </c>
      <c r="I156" s="263"/>
      <c r="J156" s="259"/>
      <c r="K156" s="259"/>
      <c r="L156" s="264"/>
      <c r="M156" s="265"/>
      <c r="N156" s="266"/>
      <c r="O156" s="266"/>
      <c r="P156" s="266"/>
      <c r="Q156" s="266"/>
      <c r="R156" s="266"/>
      <c r="S156" s="266"/>
      <c r="T156" s="267"/>
      <c r="U156" s="14"/>
      <c r="V156" s="14"/>
      <c r="W156" s="14"/>
      <c r="X156" s="14"/>
      <c r="Y156" s="14"/>
      <c r="Z156" s="14"/>
      <c r="AA156" s="14"/>
      <c r="AB156" s="14"/>
      <c r="AC156" s="14"/>
      <c r="AD156" s="14"/>
      <c r="AE156" s="14"/>
      <c r="AT156" s="268" t="s">
        <v>361</v>
      </c>
      <c r="AU156" s="268" t="s">
        <v>86</v>
      </c>
      <c r="AV156" s="14" t="s">
        <v>357</v>
      </c>
      <c r="AW156" s="14" t="s">
        <v>32</v>
      </c>
      <c r="AX156" s="14" t="s">
        <v>84</v>
      </c>
      <c r="AY156" s="268" t="s">
        <v>350</v>
      </c>
    </row>
    <row r="157" s="2" customFormat="1" ht="37.8" customHeight="1">
      <c r="A157" s="39"/>
      <c r="B157" s="40"/>
      <c r="C157" s="229" t="s">
        <v>357</v>
      </c>
      <c r="D157" s="229" t="s">
        <v>352</v>
      </c>
      <c r="E157" s="230" t="s">
        <v>9137</v>
      </c>
      <c r="F157" s="231" t="s">
        <v>9138</v>
      </c>
      <c r="G157" s="232" t="s">
        <v>551</v>
      </c>
      <c r="H157" s="233">
        <v>30</v>
      </c>
      <c r="I157" s="234"/>
      <c r="J157" s="235">
        <f>ROUND(I157*H157,2)</f>
        <v>0</v>
      </c>
      <c r="K157" s="231" t="s">
        <v>385</v>
      </c>
      <c r="L157" s="45"/>
      <c r="M157" s="236" t="s">
        <v>1</v>
      </c>
      <c r="N157" s="237" t="s">
        <v>41</v>
      </c>
      <c r="O157" s="92"/>
      <c r="P157" s="238">
        <f>O157*H157</f>
        <v>0</v>
      </c>
      <c r="Q157" s="238">
        <v>0</v>
      </c>
      <c r="R157" s="238">
        <f>Q157*H157</f>
        <v>0</v>
      </c>
      <c r="S157" s="238">
        <v>0</v>
      </c>
      <c r="T157" s="239">
        <f>S157*H157</f>
        <v>0</v>
      </c>
      <c r="U157" s="39"/>
      <c r="V157" s="39"/>
      <c r="W157" s="39"/>
      <c r="X157" s="39"/>
      <c r="Y157" s="39"/>
      <c r="Z157" s="39"/>
      <c r="AA157" s="39"/>
      <c r="AB157" s="39"/>
      <c r="AC157" s="39"/>
      <c r="AD157" s="39"/>
      <c r="AE157" s="39"/>
      <c r="AR157" s="240" t="s">
        <v>357</v>
      </c>
      <c r="AT157" s="240" t="s">
        <v>352</v>
      </c>
      <c r="AU157" s="240" t="s">
        <v>86</v>
      </c>
      <c r="AY157" s="18" t="s">
        <v>350</v>
      </c>
      <c r="BE157" s="241">
        <f>IF(N157="základní",J157,0)</f>
        <v>0</v>
      </c>
      <c r="BF157" s="241">
        <f>IF(N157="snížená",J157,0)</f>
        <v>0</v>
      </c>
      <c r="BG157" s="241">
        <f>IF(N157="zákl. přenesená",J157,0)</f>
        <v>0</v>
      </c>
      <c r="BH157" s="241">
        <f>IF(N157="sníž. přenesená",J157,0)</f>
        <v>0</v>
      </c>
      <c r="BI157" s="241">
        <f>IF(N157="nulová",J157,0)</f>
        <v>0</v>
      </c>
      <c r="BJ157" s="18" t="s">
        <v>84</v>
      </c>
      <c r="BK157" s="241">
        <f>ROUND(I157*H157,2)</f>
        <v>0</v>
      </c>
      <c r="BL157" s="18" t="s">
        <v>357</v>
      </c>
      <c r="BM157" s="240" t="s">
        <v>468</v>
      </c>
    </row>
    <row r="158" s="2" customFormat="1">
      <c r="A158" s="39"/>
      <c r="B158" s="40"/>
      <c r="C158" s="41"/>
      <c r="D158" s="242" t="s">
        <v>359</v>
      </c>
      <c r="E158" s="41"/>
      <c r="F158" s="243" t="s">
        <v>9138</v>
      </c>
      <c r="G158" s="41"/>
      <c r="H158" s="41"/>
      <c r="I158" s="244"/>
      <c r="J158" s="41"/>
      <c r="K158" s="41"/>
      <c r="L158" s="45"/>
      <c r="M158" s="245"/>
      <c r="N158" s="246"/>
      <c r="O158" s="92"/>
      <c r="P158" s="92"/>
      <c r="Q158" s="92"/>
      <c r="R158" s="92"/>
      <c r="S158" s="92"/>
      <c r="T158" s="93"/>
      <c r="U158" s="39"/>
      <c r="V158" s="39"/>
      <c r="W158" s="39"/>
      <c r="X158" s="39"/>
      <c r="Y158" s="39"/>
      <c r="Z158" s="39"/>
      <c r="AA158" s="39"/>
      <c r="AB158" s="39"/>
      <c r="AC158" s="39"/>
      <c r="AD158" s="39"/>
      <c r="AE158" s="39"/>
      <c r="AT158" s="18" t="s">
        <v>359</v>
      </c>
      <c r="AU158" s="18" t="s">
        <v>86</v>
      </c>
    </row>
    <row r="159" s="13" customFormat="1">
      <c r="A159" s="13"/>
      <c r="B159" s="247"/>
      <c r="C159" s="248"/>
      <c r="D159" s="242" t="s">
        <v>361</v>
      </c>
      <c r="E159" s="249" t="s">
        <v>1</v>
      </c>
      <c r="F159" s="250" t="s">
        <v>9139</v>
      </c>
      <c r="G159" s="248"/>
      <c r="H159" s="251">
        <v>30</v>
      </c>
      <c r="I159" s="252"/>
      <c r="J159" s="248"/>
      <c r="K159" s="248"/>
      <c r="L159" s="253"/>
      <c r="M159" s="254"/>
      <c r="N159" s="255"/>
      <c r="O159" s="255"/>
      <c r="P159" s="255"/>
      <c r="Q159" s="255"/>
      <c r="R159" s="255"/>
      <c r="S159" s="255"/>
      <c r="T159" s="256"/>
      <c r="U159" s="13"/>
      <c r="V159" s="13"/>
      <c r="W159" s="13"/>
      <c r="X159" s="13"/>
      <c r="Y159" s="13"/>
      <c r="Z159" s="13"/>
      <c r="AA159" s="13"/>
      <c r="AB159" s="13"/>
      <c r="AC159" s="13"/>
      <c r="AD159" s="13"/>
      <c r="AE159" s="13"/>
      <c r="AT159" s="257" t="s">
        <v>361</v>
      </c>
      <c r="AU159" s="257" t="s">
        <v>86</v>
      </c>
      <c r="AV159" s="13" t="s">
        <v>86</v>
      </c>
      <c r="AW159" s="13" t="s">
        <v>32</v>
      </c>
      <c r="AX159" s="13" t="s">
        <v>76</v>
      </c>
      <c r="AY159" s="257" t="s">
        <v>350</v>
      </c>
    </row>
    <row r="160" s="14" customFormat="1">
      <c r="A160" s="14"/>
      <c r="B160" s="258"/>
      <c r="C160" s="259"/>
      <c r="D160" s="242" t="s">
        <v>361</v>
      </c>
      <c r="E160" s="260" t="s">
        <v>1</v>
      </c>
      <c r="F160" s="261" t="s">
        <v>364</v>
      </c>
      <c r="G160" s="259"/>
      <c r="H160" s="262">
        <v>30</v>
      </c>
      <c r="I160" s="263"/>
      <c r="J160" s="259"/>
      <c r="K160" s="259"/>
      <c r="L160" s="264"/>
      <c r="M160" s="265"/>
      <c r="N160" s="266"/>
      <c r="O160" s="266"/>
      <c r="P160" s="266"/>
      <c r="Q160" s="266"/>
      <c r="R160" s="266"/>
      <c r="S160" s="266"/>
      <c r="T160" s="267"/>
      <c r="U160" s="14"/>
      <c r="V160" s="14"/>
      <c r="W160" s="14"/>
      <c r="X160" s="14"/>
      <c r="Y160" s="14"/>
      <c r="Z160" s="14"/>
      <c r="AA160" s="14"/>
      <c r="AB160" s="14"/>
      <c r="AC160" s="14"/>
      <c r="AD160" s="14"/>
      <c r="AE160" s="14"/>
      <c r="AT160" s="268" t="s">
        <v>361</v>
      </c>
      <c r="AU160" s="268" t="s">
        <v>86</v>
      </c>
      <c r="AV160" s="14" t="s">
        <v>357</v>
      </c>
      <c r="AW160" s="14" t="s">
        <v>32</v>
      </c>
      <c r="AX160" s="14" t="s">
        <v>84</v>
      </c>
      <c r="AY160" s="268" t="s">
        <v>350</v>
      </c>
    </row>
    <row r="161" s="2" customFormat="1" ht="37.8" customHeight="1">
      <c r="A161" s="39"/>
      <c r="B161" s="40"/>
      <c r="C161" s="229" t="s">
        <v>389</v>
      </c>
      <c r="D161" s="229" t="s">
        <v>352</v>
      </c>
      <c r="E161" s="230" t="s">
        <v>9140</v>
      </c>
      <c r="F161" s="231" t="s">
        <v>9141</v>
      </c>
      <c r="G161" s="232" t="s">
        <v>551</v>
      </c>
      <c r="H161" s="233">
        <v>30</v>
      </c>
      <c r="I161" s="234"/>
      <c r="J161" s="235">
        <f>ROUND(I161*H161,2)</f>
        <v>0</v>
      </c>
      <c r="K161" s="231" t="s">
        <v>385</v>
      </c>
      <c r="L161" s="45"/>
      <c r="M161" s="236" t="s">
        <v>1</v>
      </c>
      <c r="N161" s="237" t="s">
        <v>41</v>
      </c>
      <c r="O161" s="92"/>
      <c r="P161" s="238">
        <f>O161*H161</f>
        <v>0</v>
      </c>
      <c r="Q161" s="238">
        <v>0</v>
      </c>
      <c r="R161" s="238">
        <f>Q161*H161</f>
        <v>0</v>
      </c>
      <c r="S161" s="238">
        <v>0</v>
      </c>
      <c r="T161" s="239">
        <f>S161*H161</f>
        <v>0</v>
      </c>
      <c r="U161" s="39"/>
      <c r="V161" s="39"/>
      <c r="W161" s="39"/>
      <c r="X161" s="39"/>
      <c r="Y161" s="39"/>
      <c r="Z161" s="39"/>
      <c r="AA161" s="39"/>
      <c r="AB161" s="39"/>
      <c r="AC161" s="39"/>
      <c r="AD161" s="39"/>
      <c r="AE161" s="39"/>
      <c r="AR161" s="240" t="s">
        <v>357</v>
      </c>
      <c r="AT161" s="240" t="s">
        <v>352</v>
      </c>
      <c r="AU161" s="240" t="s">
        <v>86</v>
      </c>
      <c r="AY161" s="18" t="s">
        <v>350</v>
      </c>
      <c r="BE161" s="241">
        <f>IF(N161="základní",J161,0)</f>
        <v>0</v>
      </c>
      <c r="BF161" s="241">
        <f>IF(N161="snížená",J161,0)</f>
        <v>0</v>
      </c>
      <c r="BG161" s="241">
        <f>IF(N161="zákl. přenesená",J161,0)</f>
        <v>0</v>
      </c>
      <c r="BH161" s="241">
        <f>IF(N161="sníž. přenesená",J161,0)</f>
        <v>0</v>
      </c>
      <c r="BI161" s="241">
        <f>IF(N161="nulová",J161,0)</f>
        <v>0</v>
      </c>
      <c r="BJ161" s="18" t="s">
        <v>84</v>
      </c>
      <c r="BK161" s="241">
        <f>ROUND(I161*H161,2)</f>
        <v>0</v>
      </c>
      <c r="BL161" s="18" t="s">
        <v>357</v>
      </c>
      <c r="BM161" s="240" t="s">
        <v>480</v>
      </c>
    </row>
    <row r="162" s="2" customFormat="1">
      <c r="A162" s="39"/>
      <c r="B162" s="40"/>
      <c r="C162" s="41"/>
      <c r="D162" s="242" t="s">
        <v>359</v>
      </c>
      <c r="E162" s="41"/>
      <c r="F162" s="243" t="s">
        <v>9141</v>
      </c>
      <c r="G162" s="41"/>
      <c r="H162" s="41"/>
      <c r="I162" s="244"/>
      <c r="J162" s="41"/>
      <c r="K162" s="41"/>
      <c r="L162" s="45"/>
      <c r="M162" s="245"/>
      <c r="N162" s="246"/>
      <c r="O162" s="92"/>
      <c r="P162" s="92"/>
      <c r="Q162" s="92"/>
      <c r="R162" s="92"/>
      <c r="S162" s="92"/>
      <c r="T162" s="93"/>
      <c r="U162" s="39"/>
      <c r="V162" s="39"/>
      <c r="W162" s="39"/>
      <c r="X162" s="39"/>
      <c r="Y162" s="39"/>
      <c r="Z162" s="39"/>
      <c r="AA162" s="39"/>
      <c r="AB162" s="39"/>
      <c r="AC162" s="39"/>
      <c r="AD162" s="39"/>
      <c r="AE162" s="39"/>
      <c r="AT162" s="18" t="s">
        <v>359</v>
      </c>
      <c r="AU162" s="18" t="s">
        <v>86</v>
      </c>
    </row>
    <row r="163" s="2" customFormat="1" ht="44.25" customHeight="1">
      <c r="A163" s="39"/>
      <c r="B163" s="40"/>
      <c r="C163" s="229" t="s">
        <v>456</v>
      </c>
      <c r="D163" s="229" t="s">
        <v>352</v>
      </c>
      <c r="E163" s="230" t="s">
        <v>9142</v>
      </c>
      <c r="F163" s="231" t="s">
        <v>9143</v>
      </c>
      <c r="G163" s="232" t="s">
        <v>374</v>
      </c>
      <c r="H163" s="233">
        <v>8</v>
      </c>
      <c r="I163" s="234"/>
      <c r="J163" s="235">
        <f>ROUND(I163*H163,2)</f>
        <v>0</v>
      </c>
      <c r="K163" s="231" t="s">
        <v>385</v>
      </c>
      <c r="L163" s="45"/>
      <c r="M163" s="236" t="s">
        <v>1</v>
      </c>
      <c r="N163" s="237" t="s">
        <v>41</v>
      </c>
      <c r="O163" s="92"/>
      <c r="P163" s="238">
        <f>O163*H163</f>
        <v>0</v>
      </c>
      <c r="Q163" s="238">
        <v>0</v>
      </c>
      <c r="R163" s="238">
        <f>Q163*H163</f>
        <v>0</v>
      </c>
      <c r="S163" s="238">
        <v>0</v>
      </c>
      <c r="T163" s="239">
        <f>S163*H163</f>
        <v>0</v>
      </c>
      <c r="U163" s="39"/>
      <c r="V163" s="39"/>
      <c r="W163" s="39"/>
      <c r="X163" s="39"/>
      <c r="Y163" s="39"/>
      <c r="Z163" s="39"/>
      <c r="AA163" s="39"/>
      <c r="AB163" s="39"/>
      <c r="AC163" s="39"/>
      <c r="AD163" s="39"/>
      <c r="AE163" s="39"/>
      <c r="AR163" s="240" t="s">
        <v>357</v>
      </c>
      <c r="AT163" s="240" t="s">
        <v>352</v>
      </c>
      <c r="AU163" s="240" t="s">
        <v>86</v>
      </c>
      <c r="AY163" s="18" t="s">
        <v>350</v>
      </c>
      <c r="BE163" s="241">
        <f>IF(N163="základní",J163,0)</f>
        <v>0</v>
      </c>
      <c r="BF163" s="241">
        <f>IF(N163="snížená",J163,0)</f>
        <v>0</v>
      </c>
      <c r="BG163" s="241">
        <f>IF(N163="zákl. přenesená",J163,0)</f>
        <v>0</v>
      </c>
      <c r="BH163" s="241">
        <f>IF(N163="sníž. přenesená",J163,0)</f>
        <v>0</v>
      </c>
      <c r="BI163" s="241">
        <f>IF(N163="nulová",J163,0)</f>
        <v>0</v>
      </c>
      <c r="BJ163" s="18" t="s">
        <v>84</v>
      </c>
      <c r="BK163" s="241">
        <f>ROUND(I163*H163,2)</f>
        <v>0</v>
      </c>
      <c r="BL163" s="18" t="s">
        <v>357</v>
      </c>
      <c r="BM163" s="240" t="s">
        <v>494</v>
      </c>
    </row>
    <row r="164" s="2" customFormat="1">
      <c r="A164" s="39"/>
      <c r="B164" s="40"/>
      <c r="C164" s="41"/>
      <c r="D164" s="242" t="s">
        <v>359</v>
      </c>
      <c r="E164" s="41"/>
      <c r="F164" s="243" t="s">
        <v>9143</v>
      </c>
      <c r="G164" s="41"/>
      <c r="H164" s="41"/>
      <c r="I164" s="244"/>
      <c r="J164" s="41"/>
      <c r="K164" s="41"/>
      <c r="L164" s="45"/>
      <c r="M164" s="245"/>
      <c r="N164" s="246"/>
      <c r="O164" s="92"/>
      <c r="P164" s="92"/>
      <c r="Q164" s="92"/>
      <c r="R164" s="92"/>
      <c r="S164" s="92"/>
      <c r="T164" s="93"/>
      <c r="U164" s="39"/>
      <c r="V164" s="39"/>
      <c r="W164" s="39"/>
      <c r="X164" s="39"/>
      <c r="Y164" s="39"/>
      <c r="Z164" s="39"/>
      <c r="AA164" s="39"/>
      <c r="AB164" s="39"/>
      <c r="AC164" s="39"/>
      <c r="AD164" s="39"/>
      <c r="AE164" s="39"/>
      <c r="AT164" s="18" t="s">
        <v>359</v>
      </c>
      <c r="AU164" s="18" t="s">
        <v>86</v>
      </c>
    </row>
    <row r="165" s="15" customFormat="1">
      <c r="A165" s="15"/>
      <c r="B165" s="269"/>
      <c r="C165" s="270"/>
      <c r="D165" s="242" t="s">
        <v>361</v>
      </c>
      <c r="E165" s="271" t="s">
        <v>1</v>
      </c>
      <c r="F165" s="272" t="s">
        <v>9144</v>
      </c>
      <c r="G165" s="270"/>
      <c r="H165" s="271" t="s">
        <v>1</v>
      </c>
      <c r="I165" s="273"/>
      <c r="J165" s="270"/>
      <c r="K165" s="270"/>
      <c r="L165" s="274"/>
      <c r="M165" s="275"/>
      <c r="N165" s="276"/>
      <c r="O165" s="276"/>
      <c r="P165" s="276"/>
      <c r="Q165" s="276"/>
      <c r="R165" s="276"/>
      <c r="S165" s="276"/>
      <c r="T165" s="277"/>
      <c r="U165" s="15"/>
      <c r="V165" s="15"/>
      <c r="W165" s="15"/>
      <c r="X165" s="15"/>
      <c r="Y165" s="15"/>
      <c r="Z165" s="15"/>
      <c r="AA165" s="15"/>
      <c r="AB165" s="15"/>
      <c r="AC165" s="15"/>
      <c r="AD165" s="15"/>
      <c r="AE165" s="15"/>
      <c r="AT165" s="278" t="s">
        <v>361</v>
      </c>
      <c r="AU165" s="278" t="s">
        <v>86</v>
      </c>
      <c r="AV165" s="15" t="s">
        <v>84</v>
      </c>
      <c r="AW165" s="15" t="s">
        <v>32</v>
      </c>
      <c r="AX165" s="15" t="s">
        <v>76</v>
      </c>
      <c r="AY165" s="278" t="s">
        <v>350</v>
      </c>
    </row>
    <row r="166" s="13" customFormat="1">
      <c r="A166" s="13"/>
      <c r="B166" s="247"/>
      <c r="C166" s="248"/>
      <c r="D166" s="242" t="s">
        <v>361</v>
      </c>
      <c r="E166" s="249" t="s">
        <v>1</v>
      </c>
      <c r="F166" s="250" t="s">
        <v>8766</v>
      </c>
      <c r="G166" s="248"/>
      <c r="H166" s="251">
        <v>6</v>
      </c>
      <c r="I166" s="252"/>
      <c r="J166" s="248"/>
      <c r="K166" s="248"/>
      <c r="L166" s="253"/>
      <c r="M166" s="254"/>
      <c r="N166" s="255"/>
      <c r="O166" s="255"/>
      <c r="P166" s="255"/>
      <c r="Q166" s="255"/>
      <c r="R166" s="255"/>
      <c r="S166" s="255"/>
      <c r="T166" s="256"/>
      <c r="U166" s="13"/>
      <c r="V166" s="13"/>
      <c r="W166" s="13"/>
      <c r="X166" s="13"/>
      <c r="Y166" s="13"/>
      <c r="Z166" s="13"/>
      <c r="AA166" s="13"/>
      <c r="AB166" s="13"/>
      <c r="AC166" s="13"/>
      <c r="AD166" s="13"/>
      <c r="AE166" s="13"/>
      <c r="AT166" s="257" t="s">
        <v>361</v>
      </c>
      <c r="AU166" s="257" t="s">
        <v>86</v>
      </c>
      <c r="AV166" s="13" t="s">
        <v>86</v>
      </c>
      <c r="AW166" s="13" t="s">
        <v>32</v>
      </c>
      <c r="AX166" s="13" t="s">
        <v>76</v>
      </c>
      <c r="AY166" s="257" t="s">
        <v>350</v>
      </c>
    </row>
    <row r="167" s="15" customFormat="1">
      <c r="A167" s="15"/>
      <c r="B167" s="269"/>
      <c r="C167" s="270"/>
      <c r="D167" s="242" t="s">
        <v>361</v>
      </c>
      <c r="E167" s="271" t="s">
        <v>1</v>
      </c>
      <c r="F167" s="272" t="s">
        <v>9145</v>
      </c>
      <c r="G167" s="270"/>
      <c r="H167" s="271" t="s">
        <v>1</v>
      </c>
      <c r="I167" s="273"/>
      <c r="J167" s="270"/>
      <c r="K167" s="270"/>
      <c r="L167" s="274"/>
      <c r="M167" s="275"/>
      <c r="N167" s="276"/>
      <c r="O167" s="276"/>
      <c r="P167" s="276"/>
      <c r="Q167" s="276"/>
      <c r="R167" s="276"/>
      <c r="S167" s="276"/>
      <c r="T167" s="277"/>
      <c r="U167" s="15"/>
      <c r="V167" s="15"/>
      <c r="W167" s="15"/>
      <c r="X167" s="15"/>
      <c r="Y167" s="15"/>
      <c r="Z167" s="15"/>
      <c r="AA167" s="15"/>
      <c r="AB167" s="15"/>
      <c r="AC167" s="15"/>
      <c r="AD167" s="15"/>
      <c r="AE167" s="15"/>
      <c r="AT167" s="278" t="s">
        <v>361</v>
      </c>
      <c r="AU167" s="278" t="s">
        <v>86</v>
      </c>
      <c r="AV167" s="15" t="s">
        <v>84</v>
      </c>
      <c r="AW167" s="15" t="s">
        <v>32</v>
      </c>
      <c r="AX167" s="15" t="s">
        <v>76</v>
      </c>
      <c r="AY167" s="278" t="s">
        <v>350</v>
      </c>
    </row>
    <row r="168" s="13" customFormat="1">
      <c r="A168" s="13"/>
      <c r="B168" s="247"/>
      <c r="C168" s="248"/>
      <c r="D168" s="242" t="s">
        <v>361</v>
      </c>
      <c r="E168" s="249" t="s">
        <v>1</v>
      </c>
      <c r="F168" s="250" t="s">
        <v>8775</v>
      </c>
      <c r="G168" s="248"/>
      <c r="H168" s="251">
        <v>2</v>
      </c>
      <c r="I168" s="252"/>
      <c r="J168" s="248"/>
      <c r="K168" s="248"/>
      <c r="L168" s="253"/>
      <c r="M168" s="254"/>
      <c r="N168" s="255"/>
      <c r="O168" s="255"/>
      <c r="P168" s="255"/>
      <c r="Q168" s="255"/>
      <c r="R168" s="255"/>
      <c r="S168" s="255"/>
      <c r="T168" s="256"/>
      <c r="U168" s="13"/>
      <c r="V168" s="13"/>
      <c r="W168" s="13"/>
      <c r="X168" s="13"/>
      <c r="Y168" s="13"/>
      <c r="Z168" s="13"/>
      <c r="AA168" s="13"/>
      <c r="AB168" s="13"/>
      <c r="AC168" s="13"/>
      <c r="AD168" s="13"/>
      <c r="AE168" s="13"/>
      <c r="AT168" s="257" t="s">
        <v>361</v>
      </c>
      <c r="AU168" s="257" t="s">
        <v>86</v>
      </c>
      <c r="AV168" s="13" t="s">
        <v>86</v>
      </c>
      <c r="AW168" s="13" t="s">
        <v>32</v>
      </c>
      <c r="AX168" s="13" t="s">
        <v>76</v>
      </c>
      <c r="AY168" s="257" t="s">
        <v>350</v>
      </c>
    </row>
    <row r="169" s="14" customFormat="1">
      <c r="A169" s="14"/>
      <c r="B169" s="258"/>
      <c r="C169" s="259"/>
      <c r="D169" s="242" t="s">
        <v>361</v>
      </c>
      <c r="E169" s="260" t="s">
        <v>1</v>
      </c>
      <c r="F169" s="261" t="s">
        <v>364</v>
      </c>
      <c r="G169" s="259"/>
      <c r="H169" s="262">
        <v>8</v>
      </c>
      <c r="I169" s="263"/>
      <c r="J169" s="259"/>
      <c r="K169" s="259"/>
      <c r="L169" s="264"/>
      <c r="M169" s="265"/>
      <c r="N169" s="266"/>
      <c r="O169" s="266"/>
      <c r="P169" s="266"/>
      <c r="Q169" s="266"/>
      <c r="R169" s="266"/>
      <c r="S169" s="266"/>
      <c r="T169" s="267"/>
      <c r="U169" s="14"/>
      <c r="V169" s="14"/>
      <c r="W169" s="14"/>
      <c r="X169" s="14"/>
      <c r="Y169" s="14"/>
      <c r="Z169" s="14"/>
      <c r="AA169" s="14"/>
      <c r="AB169" s="14"/>
      <c r="AC169" s="14"/>
      <c r="AD169" s="14"/>
      <c r="AE169" s="14"/>
      <c r="AT169" s="268" t="s">
        <v>361</v>
      </c>
      <c r="AU169" s="268" t="s">
        <v>86</v>
      </c>
      <c r="AV169" s="14" t="s">
        <v>357</v>
      </c>
      <c r="AW169" s="14" t="s">
        <v>32</v>
      </c>
      <c r="AX169" s="14" t="s">
        <v>84</v>
      </c>
      <c r="AY169" s="268" t="s">
        <v>350</v>
      </c>
    </row>
    <row r="170" s="2" customFormat="1" ht="37.8" customHeight="1">
      <c r="A170" s="39"/>
      <c r="B170" s="40"/>
      <c r="C170" s="229" t="s">
        <v>462</v>
      </c>
      <c r="D170" s="229" t="s">
        <v>352</v>
      </c>
      <c r="E170" s="230" t="s">
        <v>9146</v>
      </c>
      <c r="F170" s="231" t="s">
        <v>9147</v>
      </c>
      <c r="G170" s="232" t="s">
        <v>374</v>
      </c>
      <c r="H170" s="233">
        <v>2</v>
      </c>
      <c r="I170" s="234"/>
      <c r="J170" s="235">
        <f>ROUND(I170*H170,2)</f>
        <v>0</v>
      </c>
      <c r="K170" s="231" t="s">
        <v>385</v>
      </c>
      <c r="L170" s="45"/>
      <c r="M170" s="236" t="s">
        <v>1</v>
      </c>
      <c r="N170" s="237" t="s">
        <v>41</v>
      </c>
      <c r="O170" s="92"/>
      <c r="P170" s="238">
        <f>O170*H170</f>
        <v>0</v>
      </c>
      <c r="Q170" s="238">
        <v>0</v>
      </c>
      <c r="R170" s="238">
        <f>Q170*H170</f>
        <v>0</v>
      </c>
      <c r="S170" s="238">
        <v>0</v>
      </c>
      <c r="T170" s="239">
        <f>S170*H170</f>
        <v>0</v>
      </c>
      <c r="U170" s="39"/>
      <c r="V170" s="39"/>
      <c r="W170" s="39"/>
      <c r="X170" s="39"/>
      <c r="Y170" s="39"/>
      <c r="Z170" s="39"/>
      <c r="AA170" s="39"/>
      <c r="AB170" s="39"/>
      <c r="AC170" s="39"/>
      <c r="AD170" s="39"/>
      <c r="AE170" s="39"/>
      <c r="AR170" s="240" t="s">
        <v>357</v>
      </c>
      <c r="AT170" s="240" t="s">
        <v>352</v>
      </c>
      <c r="AU170" s="240" t="s">
        <v>86</v>
      </c>
      <c r="AY170" s="18" t="s">
        <v>350</v>
      </c>
      <c r="BE170" s="241">
        <f>IF(N170="základní",J170,0)</f>
        <v>0</v>
      </c>
      <c r="BF170" s="241">
        <f>IF(N170="snížená",J170,0)</f>
        <v>0</v>
      </c>
      <c r="BG170" s="241">
        <f>IF(N170="zákl. přenesená",J170,0)</f>
        <v>0</v>
      </c>
      <c r="BH170" s="241">
        <f>IF(N170="sníž. přenesená",J170,0)</f>
        <v>0</v>
      </c>
      <c r="BI170" s="241">
        <f>IF(N170="nulová",J170,0)</f>
        <v>0</v>
      </c>
      <c r="BJ170" s="18" t="s">
        <v>84</v>
      </c>
      <c r="BK170" s="241">
        <f>ROUND(I170*H170,2)</f>
        <v>0</v>
      </c>
      <c r="BL170" s="18" t="s">
        <v>357</v>
      </c>
      <c r="BM170" s="240" t="s">
        <v>512</v>
      </c>
    </row>
    <row r="171" s="2" customFormat="1">
      <c r="A171" s="39"/>
      <c r="B171" s="40"/>
      <c r="C171" s="41"/>
      <c r="D171" s="242" t="s">
        <v>359</v>
      </c>
      <c r="E171" s="41"/>
      <c r="F171" s="243" t="s">
        <v>9147</v>
      </c>
      <c r="G171" s="41"/>
      <c r="H171" s="41"/>
      <c r="I171" s="244"/>
      <c r="J171" s="41"/>
      <c r="K171" s="41"/>
      <c r="L171" s="45"/>
      <c r="M171" s="245"/>
      <c r="N171" s="246"/>
      <c r="O171" s="92"/>
      <c r="P171" s="92"/>
      <c r="Q171" s="92"/>
      <c r="R171" s="92"/>
      <c r="S171" s="92"/>
      <c r="T171" s="93"/>
      <c r="U171" s="39"/>
      <c r="V171" s="39"/>
      <c r="W171" s="39"/>
      <c r="X171" s="39"/>
      <c r="Y171" s="39"/>
      <c r="Z171" s="39"/>
      <c r="AA171" s="39"/>
      <c r="AB171" s="39"/>
      <c r="AC171" s="39"/>
      <c r="AD171" s="39"/>
      <c r="AE171" s="39"/>
      <c r="AT171" s="18" t="s">
        <v>359</v>
      </c>
      <c r="AU171" s="18" t="s">
        <v>86</v>
      </c>
    </row>
    <row r="172" s="13" customFormat="1">
      <c r="A172" s="13"/>
      <c r="B172" s="247"/>
      <c r="C172" s="248"/>
      <c r="D172" s="242" t="s">
        <v>361</v>
      </c>
      <c r="E172" s="249" t="s">
        <v>1</v>
      </c>
      <c r="F172" s="250" t="s">
        <v>8775</v>
      </c>
      <c r="G172" s="248"/>
      <c r="H172" s="251">
        <v>2</v>
      </c>
      <c r="I172" s="252"/>
      <c r="J172" s="248"/>
      <c r="K172" s="248"/>
      <c r="L172" s="253"/>
      <c r="M172" s="254"/>
      <c r="N172" s="255"/>
      <c r="O172" s="255"/>
      <c r="P172" s="255"/>
      <c r="Q172" s="255"/>
      <c r="R172" s="255"/>
      <c r="S172" s="255"/>
      <c r="T172" s="256"/>
      <c r="U172" s="13"/>
      <c r="V172" s="13"/>
      <c r="W172" s="13"/>
      <c r="X172" s="13"/>
      <c r="Y172" s="13"/>
      <c r="Z172" s="13"/>
      <c r="AA172" s="13"/>
      <c r="AB172" s="13"/>
      <c r="AC172" s="13"/>
      <c r="AD172" s="13"/>
      <c r="AE172" s="13"/>
      <c r="AT172" s="257" t="s">
        <v>361</v>
      </c>
      <c r="AU172" s="257" t="s">
        <v>86</v>
      </c>
      <c r="AV172" s="13" t="s">
        <v>86</v>
      </c>
      <c r="AW172" s="13" t="s">
        <v>32</v>
      </c>
      <c r="AX172" s="13" t="s">
        <v>76</v>
      </c>
      <c r="AY172" s="257" t="s">
        <v>350</v>
      </c>
    </row>
    <row r="173" s="14" customFormat="1">
      <c r="A173" s="14"/>
      <c r="B173" s="258"/>
      <c r="C173" s="259"/>
      <c r="D173" s="242" t="s">
        <v>361</v>
      </c>
      <c r="E173" s="260" t="s">
        <v>1</v>
      </c>
      <c r="F173" s="261" t="s">
        <v>364</v>
      </c>
      <c r="G173" s="259"/>
      <c r="H173" s="262">
        <v>2</v>
      </c>
      <c r="I173" s="263"/>
      <c r="J173" s="259"/>
      <c r="K173" s="259"/>
      <c r="L173" s="264"/>
      <c r="M173" s="265"/>
      <c r="N173" s="266"/>
      <c r="O173" s="266"/>
      <c r="P173" s="266"/>
      <c r="Q173" s="266"/>
      <c r="R173" s="266"/>
      <c r="S173" s="266"/>
      <c r="T173" s="267"/>
      <c r="U173" s="14"/>
      <c r="V173" s="14"/>
      <c r="W173" s="14"/>
      <c r="X173" s="14"/>
      <c r="Y173" s="14"/>
      <c r="Z173" s="14"/>
      <c r="AA173" s="14"/>
      <c r="AB173" s="14"/>
      <c r="AC173" s="14"/>
      <c r="AD173" s="14"/>
      <c r="AE173" s="14"/>
      <c r="AT173" s="268" t="s">
        <v>361</v>
      </c>
      <c r="AU173" s="268" t="s">
        <v>86</v>
      </c>
      <c r="AV173" s="14" t="s">
        <v>357</v>
      </c>
      <c r="AW173" s="14" t="s">
        <v>32</v>
      </c>
      <c r="AX173" s="14" t="s">
        <v>84</v>
      </c>
      <c r="AY173" s="268" t="s">
        <v>350</v>
      </c>
    </row>
    <row r="174" s="2" customFormat="1" ht="62.7" customHeight="1">
      <c r="A174" s="39"/>
      <c r="B174" s="40"/>
      <c r="C174" s="229" t="s">
        <v>468</v>
      </c>
      <c r="D174" s="229" t="s">
        <v>352</v>
      </c>
      <c r="E174" s="230" t="s">
        <v>9148</v>
      </c>
      <c r="F174" s="231" t="s">
        <v>9149</v>
      </c>
      <c r="G174" s="232" t="s">
        <v>374</v>
      </c>
      <c r="H174" s="233">
        <v>0.69999999999999996</v>
      </c>
      <c r="I174" s="234"/>
      <c r="J174" s="235">
        <f>ROUND(I174*H174,2)</f>
        <v>0</v>
      </c>
      <c r="K174" s="231" t="s">
        <v>385</v>
      </c>
      <c r="L174" s="45"/>
      <c r="M174" s="236" t="s">
        <v>1</v>
      </c>
      <c r="N174" s="237" t="s">
        <v>41</v>
      </c>
      <c r="O174" s="92"/>
      <c r="P174" s="238">
        <f>O174*H174</f>
        <v>0</v>
      </c>
      <c r="Q174" s="238">
        <v>0</v>
      </c>
      <c r="R174" s="238">
        <f>Q174*H174</f>
        <v>0</v>
      </c>
      <c r="S174" s="238">
        <v>0</v>
      </c>
      <c r="T174" s="239">
        <f>S174*H174</f>
        <v>0</v>
      </c>
      <c r="U174" s="39"/>
      <c r="V174" s="39"/>
      <c r="W174" s="39"/>
      <c r="X174" s="39"/>
      <c r="Y174" s="39"/>
      <c r="Z174" s="39"/>
      <c r="AA174" s="39"/>
      <c r="AB174" s="39"/>
      <c r="AC174" s="39"/>
      <c r="AD174" s="39"/>
      <c r="AE174" s="39"/>
      <c r="AR174" s="240" t="s">
        <v>357</v>
      </c>
      <c r="AT174" s="240" t="s">
        <v>352</v>
      </c>
      <c r="AU174" s="240" t="s">
        <v>86</v>
      </c>
      <c r="AY174" s="18" t="s">
        <v>350</v>
      </c>
      <c r="BE174" s="241">
        <f>IF(N174="základní",J174,0)</f>
        <v>0</v>
      </c>
      <c r="BF174" s="241">
        <f>IF(N174="snížená",J174,0)</f>
        <v>0</v>
      </c>
      <c r="BG174" s="241">
        <f>IF(N174="zákl. přenesená",J174,0)</f>
        <v>0</v>
      </c>
      <c r="BH174" s="241">
        <f>IF(N174="sníž. přenesená",J174,0)</f>
        <v>0</v>
      </c>
      <c r="BI174" s="241">
        <f>IF(N174="nulová",J174,0)</f>
        <v>0</v>
      </c>
      <c r="BJ174" s="18" t="s">
        <v>84</v>
      </c>
      <c r="BK174" s="241">
        <f>ROUND(I174*H174,2)</f>
        <v>0</v>
      </c>
      <c r="BL174" s="18" t="s">
        <v>357</v>
      </c>
      <c r="BM174" s="240" t="s">
        <v>530</v>
      </c>
    </row>
    <row r="175" s="2" customFormat="1">
      <c r="A175" s="39"/>
      <c r="B175" s="40"/>
      <c r="C175" s="41"/>
      <c r="D175" s="242" t="s">
        <v>359</v>
      </c>
      <c r="E175" s="41"/>
      <c r="F175" s="243" t="s">
        <v>9149</v>
      </c>
      <c r="G175" s="41"/>
      <c r="H175" s="41"/>
      <c r="I175" s="244"/>
      <c r="J175" s="41"/>
      <c r="K175" s="41"/>
      <c r="L175" s="45"/>
      <c r="M175" s="245"/>
      <c r="N175" s="246"/>
      <c r="O175" s="92"/>
      <c r="P175" s="92"/>
      <c r="Q175" s="92"/>
      <c r="R175" s="92"/>
      <c r="S175" s="92"/>
      <c r="T175" s="93"/>
      <c r="U175" s="39"/>
      <c r="V175" s="39"/>
      <c r="W175" s="39"/>
      <c r="X175" s="39"/>
      <c r="Y175" s="39"/>
      <c r="Z175" s="39"/>
      <c r="AA175" s="39"/>
      <c r="AB175" s="39"/>
      <c r="AC175" s="39"/>
      <c r="AD175" s="39"/>
      <c r="AE175" s="39"/>
      <c r="AT175" s="18" t="s">
        <v>359</v>
      </c>
      <c r="AU175" s="18" t="s">
        <v>86</v>
      </c>
    </row>
    <row r="176" s="2" customFormat="1" ht="44.25" customHeight="1">
      <c r="A176" s="39"/>
      <c r="B176" s="40"/>
      <c r="C176" s="229" t="s">
        <v>474</v>
      </c>
      <c r="D176" s="229" t="s">
        <v>352</v>
      </c>
      <c r="E176" s="230" t="s">
        <v>481</v>
      </c>
      <c r="F176" s="231" t="s">
        <v>485</v>
      </c>
      <c r="G176" s="232" t="s">
        <v>483</v>
      </c>
      <c r="H176" s="233">
        <v>1.26</v>
      </c>
      <c r="I176" s="234"/>
      <c r="J176" s="235">
        <f>ROUND(I176*H176,2)</f>
        <v>0</v>
      </c>
      <c r="K176" s="231" t="s">
        <v>385</v>
      </c>
      <c r="L176" s="45"/>
      <c r="M176" s="236" t="s">
        <v>1</v>
      </c>
      <c r="N176" s="237" t="s">
        <v>41</v>
      </c>
      <c r="O176" s="92"/>
      <c r="P176" s="238">
        <f>O176*H176</f>
        <v>0</v>
      </c>
      <c r="Q176" s="238">
        <v>0</v>
      </c>
      <c r="R176" s="238">
        <f>Q176*H176</f>
        <v>0</v>
      </c>
      <c r="S176" s="238">
        <v>0</v>
      </c>
      <c r="T176" s="239">
        <f>S176*H176</f>
        <v>0</v>
      </c>
      <c r="U176" s="39"/>
      <c r="V176" s="39"/>
      <c r="W176" s="39"/>
      <c r="X176" s="39"/>
      <c r="Y176" s="39"/>
      <c r="Z176" s="39"/>
      <c r="AA176" s="39"/>
      <c r="AB176" s="39"/>
      <c r="AC176" s="39"/>
      <c r="AD176" s="39"/>
      <c r="AE176" s="39"/>
      <c r="AR176" s="240" t="s">
        <v>357</v>
      </c>
      <c r="AT176" s="240" t="s">
        <v>352</v>
      </c>
      <c r="AU176" s="240" t="s">
        <v>86</v>
      </c>
      <c r="AY176" s="18" t="s">
        <v>350</v>
      </c>
      <c r="BE176" s="241">
        <f>IF(N176="základní",J176,0)</f>
        <v>0</v>
      </c>
      <c r="BF176" s="241">
        <f>IF(N176="snížená",J176,0)</f>
        <v>0</v>
      </c>
      <c r="BG176" s="241">
        <f>IF(N176="zákl. přenesená",J176,0)</f>
        <v>0</v>
      </c>
      <c r="BH176" s="241">
        <f>IF(N176="sníž. přenesená",J176,0)</f>
        <v>0</v>
      </c>
      <c r="BI176" s="241">
        <f>IF(N176="nulová",J176,0)</f>
        <v>0</v>
      </c>
      <c r="BJ176" s="18" t="s">
        <v>84</v>
      </c>
      <c r="BK176" s="241">
        <f>ROUND(I176*H176,2)</f>
        <v>0</v>
      </c>
      <c r="BL176" s="18" t="s">
        <v>357</v>
      </c>
      <c r="BM176" s="240" t="s">
        <v>548</v>
      </c>
    </row>
    <row r="177" s="2" customFormat="1">
      <c r="A177" s="39"/>
      <c r="B177" s="40"/>
      <c r="C177" s="41"/>
      <c r="D177" s="242" t="s">
        <v>359</v>
      </c>
      <c r="E177" s="41"/>
      <c r="F177" s="243" t="s">
        <v>485</v>
      </c>
      <c r="G177" s="41"/>
      <c r="H177" s="41"/>
      <c r="I177" s="244"/>
      <c r="J177" s="41"/>
      <c r="K177" s="41"/>
      <c r="L177" s="45"/>
      <c r="M177" s="245"/>
      <c r="N177" s="246"/>
      <c r="O177" s="92"/>
      <c r="P177" s="92"/>
      <c r="Q177" s="92"/>
      <c r="R177" s="92"/>
      <c r="S177" s="92"/>
      <c r="T177" s="93"/>
      <c r="U177" s="39"/>
      <c r="V177" s="39"/>
      <c r="W177" s="39"/>
      <c r="X177" s="39"/>
      <c r="Y177" s="39"/>
      <c r="Z177" s="39"/>
      <c r="AA177" s="39"/>
      <c r="AB177" s="39"/>
      <c r="AC177" s="39"/>
      <c r="AD177" s="39"/>
      <c r="AE177" s="39"/>
      <c r="AT177" s="18" t="s">
        <v>359</v>
      </c>
      <c r="AU177" s="18" t="s">
        <v>86</v>
      </c>
    </row>
    <row r="178" s="2" customFormat="1" ht="44.25" customHeight="1">
      <c r="A178" s="39"/>
      <c r="B178" s="40"/>
      <c r="C178" s="229" t="s">
        <v>480</v>
      </c>
      <c r="D178" s="229" t="s">
        <v>352</v>
      </c>
      <c r="E178" s="230" t="s">
        <v>1337</v>
      </c>
      <c r="F178" s="231" t="s">
        <v>1340</v>
      </c>
      <c r="G178" s="232" t="s">
        <v>374</v>
      </c>
      <c r="H178" s="233">
        <v>1.3</v>
      </c>
      <c r="I178" s="234"/>
      <c r="J178" s="235">
        <f>ROUND(I178*H178,2)</f>
        <v>0</v>
      </c>
      <c r="K178" s="231" t="s">
        <v>385</v>
      </c>
      <c r="L178" s="45"/>
      <c r="M178" s="236" t="s">
        <v>1</v>
      </c>
      <c r="N178" s="237" t="s">
        <v>41</v>
      </c>
      <c r="O178" s="92"/>
      <c r="P178" s="238">
        <f>O178*H178</f>
        <v>0</v>
      </c>
      <c r="Q178" s="238">
        <v>0</v>
      </c>
      <c r="R178" s="238">
        <f>Q178*H178</f>
        <v>0</v>
      </c>
      <c r="S178" s="238">
        <v>0</v>
      </c>
      <c r="T178" s="239">
        <f>S178*H178</f>
        <v>0</v>
      </c>
      <c r="U178" s="39"/>
      <c r="V178" s="39"/>
      <c r="W178" s="39"/>
      <c r="X178" s="39"/>
      <c r="Y178" s="39"/>
      <c r="Z178" s="39"/>
      <c r="AA178" s="39"/>
      <c r="AB178" s="39"/>
      <c r="AC178" s="39"/>
      <c r="AD178" s="39"/>
      <c r="AE178" s="39"/>
      <c r="AR178" s="240" t="s">
        <v>357</v>
      </c>
      <c r="AT178" s="240" t="s">
        <v>352</v>
      </c>
      <c r="AU178" s="240" t="s">
        <v>86</v>
      </c>
      <c r="AY178" s="18" t="s">
        <v>350</v>
      </c>
      <c r="BE178" s="241">
        <f>IF(N178="základní",J178,0)</f>
        <v>0</v>
      </c>
      <c r="BF178" s="241">
        <f>IF(N178="snížená",J178,0)</f>
        <v>0</v>
      </c>
      <c r="BG178" s="241">
        <f>IF(N178="zákl. přenesená",J178,0)</f>
        <v>0</v>
      </c>
      <c r="BH178" s="241">
        <f>IF(N178="sníž. přenesená",J178,0)</f>
        <v>0</v>
      </c>
      <c r="BI178" s="241">
        <f>IF(N178="nulová",J178,0)</f>
        <v>0</v>
      </c>
      <c r="BJ178" s="18" t="s">
        <v>84</v>
      </c>
      <c r="BK178" s="241">
        <f>ROUND(I178*H178,2)</f>
        <v>0</v>
      </c>
      <c r="BL178" s="18" t="s">
        <v>357</v>
      </c>
      <c r="BM178" s="240" t="s">
        <v>563</v>
      </c>
    </row>
    <row r="179" s="2" customFormat="1">
      <c r="A179" s="39"/>
      <c r="B179" s="40"/>
      <c r="C179" s="41"/>
      <c r="D179" s="242" t="s">
        <v>359</v>
      </c>
      <c r="E179" s="41"/>
      <c r="F179" s="243" t="s">
        <v>1340</v>
      </c>
      <c r="G179" s="41"/>
      <c r="H179" s="41"/>
      <c r="I179" s="244"/>
      <c r="J179" s="41"/>
      <c r="K179" s="41"/>
      <c r="L179" s="45"/>
      <c r="M179" s="245"/>
      <c r="N179" s="246"/>
      <c r="O179" s="92"/>
      <c r="P179" s="92"/>
      <c r="Q179" s="92"/>
      <c r="R179" s="92"/>
      <c r="S179" s="92"/>
      <c r="T179" s="93"/>
      <c r="U179" s="39"/>
      <c r="V179" s="39"/>
      <c r="W179" s="39"/>
      <c r="X179" s="39"/>
      <c r="Y179" s="39"/>
      <c r="Z179" s="39"/>
      <c r="AA179" s="39"/>
      <c r="AB179" s="39"/>
      <c r="AC179" s="39"/>
      <c r="AD179" s="39"/>
      <c r="AE179" s="39"/>
      <c r="AT179" s="18" t="s">
        <v>359</v>
      </c>
      <c r="AU179" s="18" t="s">
        <v>86</v>
      </c>
    </row>
    <row r="180" s="15" customFormat="1">
      <c r="A180" s="15"/>
      <c r="B180" s="269"/>
      <c r="C180" s="270"/>
      <c r="D180" s="242" t="s">
        <v>361</v>
      </c>
      <c r="E180" s="271" t="s">
        <v>1</v>
      </c>
      <c r="F180" s="272" t="s">
        <v>9144</v>
      </c>
      <c r="G180" s="270"/>
      <c r="H180" s="271" t="s">
        <v>1</v>
      </c>
      <c r="I180" s="273"/>
      <c r="J180" s="270"/>
      <c r="K180" s="270"/>
      <c r="L180" s="274"/>
      <c r="M180" s="275"/>
      <c r="N180" s="276"/>
      <c r="O180" s="276"/>
      <c r="P180" s="276"/>
      <c r="Q180" s="276"/>
      <c r="R180" s="276"/>
      <c r="S180" s="276"/>
      <c r="T180" s="277"/>
      <c r="U180" s="15"/>
      <c r="V180" s="15"/>
      <c r="W180" s="15"/>
      <c r="X180" s="15"/>
      <c r="Y180" s="15"/>
      <c r="Z180" s="15"/>
      <c r="AA180" s="15"/>
      <c r="AB180" s="15"/>
      <c r="AC180" s="15"/>
      <c r="AD180" s="15"/>
      <c r="AE180" s="15"/>
      <c r="AT180" s="278" t="s">
        <v>361</v>
      </c>
      <c r="AU180" s="278" t="s">
        <v>86</v>
      </c>
      <c r="AV180" s="15" t="s">
        <v>84</v>
      </c>
      <c r="AW180" s="15" t="s">
        <v>32</v>
      </c>
      <c r="AX180" s="15" t="s">
        <v>76</v>
      </c>
      <c r="AY180" s="278" t="s">
        <v>350</v>
      </c>
    </row>
    <row r="181" s="13" customFormat="1">
      <c r="A181" s="13"/>
      <c r="B181" s="247"/>
      <c r="C181" s="248"/>
      <c r="D181" s="242" t="s">
        <v>361</v>
      </c>
      <c r="E181" s="249" t="s">
        <v>1</v>
      </c>
      <c r="F181" s="250" t="s">
        <v>9476</v>
      </c>
      <c r="G181" s="248"/>
      <c r="H181" s="251">
        <v>1.3</v>
      </c>
      <c r="I181" s="252"/>
      <c r="J181" s="248"/>
      <c r="K181" s="248"/>
      <c r="L181" s="253"/>
      <c r="M181" s="254"/>
      <c r="N181" s="255"/>
      <c r="O181" s="255"/>
      <c r="P181" s="255"/>
      <c r="Q181" s="255"/>
      <c r="R181" s="255"/>
      <c r="S181" s="255"/>
      <c r="T181" s="256"/>
      <c r="U181" s="13"/>
      <c r="V181" s="13"/>
      <c r="W181" s="13"/>
      <c r="X181" s="13"/>
      <c r="Y181" s="13"/>
      <c r="Z181" s="13"/>
      <c r="AA181" s="13"/>
      <c r="AB181" s="13"/>
      <c r="AC181" s="13"/>
      <c r="AD181" s="13"/>
      <c r="AE181" s="13"/>
      <c r="AT181" s="257" t="s">
        <v>361</v>
      </c>
      <c r="AU181" s="257" t="s">
        <v>86</v>
      </c>
      <c r="AV181" s="13" t="s">
        <v>86</v>
      </c>
      <c r="AW181" s="13" t="s">
        <v>32</v>
      </c>
      <c r="AX181" s="13" t="s">
        <v>76</v>
      </c>
      <c r="AY181" s="257" t="s">
        <v>350</v>
      </c>
    </row>
    <row r="182" s="14" customFormat="1">
      <c r="A182" s="14"/>
      <c r="B182" s="258"/>
      <c r="C182" s="259"/>
      <c r="D182" s="242" t="s">
        <v>361</v>
      </c>
      <c r="E182" s="260" t="s">
        <v>1</v>
      </c>
      <c r="F182" s="261" t="s">
        <v>364</v>
      </c>
      <c r="G182" s="259"/>
      <c r="H182" s="262">
        <v>1.3</v>
      </c>
      <c r="I182" s="263"/>
      <c r="J182" s="259"/>
      <c r="K182" s="259"/>
      <c r="L182" s="264"/>
      <c r="M182" s="265"/>
      <c r="N182" s="266"/>
      <c r="O182" s="266"/>
      <c r="P182" s="266"/>
      <c r="Q182" s="266"/>
      <c r="R182" s="266"/>
      <c r="S182" s="266"/>
      <c r="T182" s="267"/>
      <c r="U182" s="14"/>
      <c r="V182" s="14"/>
      <c r="W182" s="14"/>
      <c r="X182" s="14"/>
      <c r="Y182" s="14"/>
      <c r="Z182" s="14"/>
      <c r="AA182" s="14"/>
      <c r="AB182" s="14"/>
      <c r="AC182" s="14"/>
      <c r="AD182" s="14"/>
      <c r="AE182" s="14"/>
      <c r="AT182" s="268" t="s">
        <v>361</v>
      </c>
      <c r="AU182" s="268" t="s">
        <v>86</v>
      </c>
      <c r="AV182" s="14" t="s">
        <v>357</v>
      </c>
      <c r="AW182" s="14" t="s">
        <v>32</v>
      </c>
      <c r="AX182" s="14" t="s">
        <v>84</v>
      </c>
      <c r="AY182" s="268" t="s">
        <v>350</v>
      </c>
    </row>
    <row r="183" s="2" customFormat="1" ht="66.75" customHeight="1">
      <c r="A183" s="39"/>
      <c r="B183" s="40"/>
      <c r="C183" s="229" t="s">
        <v>487</v>
      </c>
      <c r="D183" s="229" t="s">
        <v>352</v>
      </c>
      <c r="E183" s="230" t="s">
        <v>8756</v>
      </c>
      <c r="F183" s="231" t="s">
        <v>8757</v>
      </c>
      <c r="G183" s="232" t="s">
        <v>374</v>
      </c>
      <c r="H183" s="233">
        <v>0.5</v>
      </c>
      <c r="I183" s="234"/>
      <c r="J183" s="235">
        <f>ROUND(I183*H183,2)</f>
        <v>0</v>
      </c>
      <c r="K183" s="231" t="s">
        <v>385</v>
      </c>
      <c r="L183" s="45"/>
      <c r="M183" s="236" t="s">
        <v>1</v>
      </c>
      <c r="N183" s="237" t="s">
        <v>41</v>
      </c>
      <c r="O183" s="92"/>
      <c r="P183" s="238">
        <f>O183*H183</f>
        <v>0</v>
      </c>
      <c r="Q183" s="238">
        <v>0</v>
      </c>
      <c r="R183" s="238">
        <f>Q183*H183</f>
        <v>0</v>
      </c>
      <c r="S183" s="238">
        <v>0</v>
      </c>
      <c r="T183" s="239">
        <f>S183*H183</f>
        <v>0</v>
      </c>
      <c r="U183" s="39"/>
      <c r="V183" s="39"/>
      <c r="W183" s="39"/>
      <c r="X183" s="39"/>
      <c r="Y183" s="39"/>
      <c r="Z183" s="39"/>
      <c r="AA183" s="39"/>
      <c r="AB183" s="39"/>
      <c r="AC183" s="39"/>
      <c r="AD183" s="39"/>
      <c r="AE183" s="39"/>
      <c r="AR183" s="240" t="s">
        <v>357</v>
      </c>
      <c r="AT183" s="240" t="s">
        <v>352</v>
      </c>
      <c r="AU183" s="240" t="s">
        <v>86</v>
      </c>
      <c r="AY183" s="18" t="s">
        <v>350</v>
      </c>
      <c r="BE183" s="241">
        <f>IF(N183="základní",J183,0)</f>
        <v>0</v>
      </c>
      <c r="BF183" s="241">
        <f>IF(N183="snížená",J183,0)</f>
        <v>0</v>
      </c>
      <c r="BG183" s="241">
        <f>IF(N183="zákl. přenesená",J183,0)</f>
        <v>0</v>
      </c>
      <c r="BH183" s="241">
        <f>IF(N183="sníž. přenesená",J183,0)</f>
        <v>0</v>
      </c>
      <c r="BI183" s="241">
        <f>IF(N183="nulová",J183,0)</f>
        <v>0</v>
      </c>
      <c r="BJ183" s="18" t="s">
        <v>84</v>
      </c>
      <c r="BK183" s="241">
        <f>ROUND(I183*H183,2)</f>
        <v>0</v>
      </c>
      <c r="BL183" s="18" t="s">
        <v>357</v>
      </c>
      <c r="BM183" s="240" t="s">
        <v>576</v>
      </c>
    </row>
    <row r="184" s="2" customFormat="1">
      <c r="A184" s="39"/>
      <c r="B184" s="40"/>
      <c r="C184" s="41"/>
      <c r="D184" s="242" t="s">
        <v>359</v>
      </c>
      <c r="E184" s="41"/>
      <c r="F184" s="243" t="s">
        <v>8757</v>
      </c>
      <c r="G184" s="41"/>
      <c r="H184" s="41"/>
      <c r="I184" s="244"/>
      <c r="J184" s="41"/>
      <c r="K184" s="41"/>
      <c r="L184" s="45"/>
      <c r="M184" s="245"/>
      <c r="N184" s="246"/>
      <c r="O184" s="92"/>
      <c r="P184" s="92"/>
      <c r="Q184" s="92"/>
      <c r="R184" s="92"/>
      <c r="S184" s="92"/>
      <c r="T184" s="93"/>
      <c r="U184" s="39"/>
      <c r="V184" s="39"/>
      <c r="W184" s="39"/>
      <c r="X184" s="39"/>
      <c r="Y184" s="39"/>
      <c r="Z184" s="39"/>
      <c r="AA184" s="39"/>
      <c r="AB184" s="39"/>
      <c r="AC184" s="39"/>
      <c r="AD184" s="39"/>
      <c r="AE184" s="39"/>
      <c r="AT184" s="18" t="s">
        <v>359</v>
      </c>
      <c r="AU184" s="18" t="s">
        <v>86</v>
      </c>
    </row>
    <row r="185" s="15" customFormat="1">
      <c r="A185" s="15"/>
      <c r="B185" s="269"/>
      <c r="C185" s="270"/>
      <c r="D185" s="242" t="s">
        <v>361</v>
      </c>
      <c r="E185" s="271" t="s">
        <v>1</v>
      </c>
      <c r="F185" s="272" t="s">
        <v>9144</v>
      </c>
      <c r="G185" s="270"/>
      <c r="H185" s="271" t="s">
        <v>1</v>
      </c>
      <c r="I185" s="273"/>
      <c r="J185" s="270"/>
      <c r="K185" s="270"/>
      <c r="L185" s="274"/>
      <c r="M185" s="275"/>
      <c r="N185" s="276"/>
      <c r="O185" s="276"/>
      <c r="P185" s="276"/>
      <c r="Q185" s="276"/>
      <c r="R185" s="276"/>
      <c r="S185" s="276"/>
      <c r="T185" s="277"/>
      <c r="U185" s="15"/>
      <c r="V185" s="15"/>
      <c r="W185" s="15"/>
      <c r="X185" s="15"/>
      <c r="Y185" s="15"/>
      <c r="Z185" s="15"/>
      <c r="AA185" s="15"/>
      <c r="AB185" s="15"/>
      <c r="AC185" s="15"/>
      <c r="AD185" s="15"/>
      <c r="AE185" s="15"/>
      <c r="AT185" s="278" t="s">
        <v>361</v>
      </c>
      <c r="AU185" s="278" t="s">
        <v>86</v>
      </c>
      <c r="AV185" s="15" t="s">
        <v>84</v>
      </c>
      <c r="AW185" s="15" t="s">
        <v>32</v>
      </c>
      <c r="AX185" s="15" t="s">
        <v>76</v>
      </c>
      <c r="AY185" s="278" t="s">
        <v>350</v>
      </c>
    </row>
    <row r="186" s="13" customFormat="1">
      <c r="A186" s="13"/>
      <c r="B186" s="247"/>
      <c r="C186" s="248"/>
      <c r="D186" s="242" t="s">
        <v>361</v>
      </c>
      <c r="E186" s="249" t="s">
        <v>1</v>
      </c>
      <c r="F186" s="250" t="s">
        <v>9154</v>
      </c>
      <c r="G186" s="248"/>
      <c r="H186" s="251">
        <v>0.5</v>
      </c>
      <c r="I186" s="252"/>
      <c r="J186" s="248"/>
      <c r="K186" s="248"/>
      <c r="L186" s="253"/>
      <c r="M186" s="254"/>
      <c r="N186" s="255"/>
      <c r="O186" s="255"/>
      <c r="P186" s="255"/>
      <c r="Q186" s="255"/>
      <c r="R186" s="255"/>
      <c r="S186" s="255"/>
      <c r="T186" s="256"/>
      <c r="U186" s="13"/>
      <c r="V186" s="13"/>
      <c r="W186" s="13"/>
      <c r="X186" s="13"/>
      <c r="Y186" s="13"/>
      <c r="Z186" s="13"/>
      <c r="AA186" s="13"/>
      <c r="AB186" s="13"/>
      <c r="AC186" s="13"/>
      <c r="AD186" s="13"/>
      <c r="AE186" s="13"/>
      <c r="AT186" s="257" t="s">
        <v>361</v>
      </c>
      <c r="AU186" s="257" t="s">
        <v>86</v>
      </c>
      <c r="AV186" s="13" t="s">
        <v>86</v>
      </c>
      <c r="AW186" s="13" t="s">
        <v>32</v>
      </c>
      <c r="AX186" s="13" t="s">
        <v>76</v>
      </c>
      <c r="AY186" s="257" t="s">
        <v>350</v>
      </c>
    </row>
    <row r="187" s="14" customFormat="1">
      <c r="A187" s="14"/>
      <c r="B187" s="258"/>
      <c r="C187" s="259"/>
      <c r="D187" s="242" t="s">
        <v>361</v>
      </c>
      <c r="E187" s="260" t="s">
        <v>1</v>
      </c>
      <c r="F187" s="261" t="s">
        <v>364</v>
      </c>
      <c r="G187" s="259"/>
      <c r="H187" s="262">
        <v>0.5</v>
      </c>
      <c r="I187" s="263"/>
      <c r="J187" s="259"/>
      <c r="K187" s="259"/>
      <c r="L187" s="264"/>
      <c r="M187" s="265"/>
      <c r="N187" s="266"/>
      <c r="O187" s="266"/>
      <c r="P187" s="266"/>
      <c r="Q187" s="266"/>
      <c r="R187" s="266"/>
      <c r="S187" s="266"/>
      <c r="T187" s="267"/>
      <c r="U187" s="14"/>
      <c r="V187" s="14"/>
      <c r="W187" s="14"/>
      <c r="X187" s="14"/>
      <c r="Y187" s="14"/>
      <c r="Z187" s="14"/>
      <c r="AA187" s="14"/>
      <c r="AB187" s="14"/>
      <c r="AC187" s="14"/>
      <c r="AD187" s="14"/>
      <c r="AE187" s="14"/>
      <c r="AT187" s="268" t="s">
        <v>361</v>
      </c>
      <c r="AU187" s="268" t="s">
        <v>86</v>
      </c>
      <c r="AV187" s="14" t="s">
        <v>357</v>
      </c>
      <c r="AW187" s="14" t="s">
        <v>32</v>
      </c>
      <c r="AX187" s="14" t="s">
        <v>84</v>
      </c>
      <c r="AY187" s="268" t="s">
        <v>350</v>
      </c>
    </row>
    <row r="188" s="2" customFormat="1" ht="16.5" customHeight="1">
      <c r="A188" s="39"/>
      <c r="B188" s="40"/>
      <c r="C188" s="295" t="s">
        <v>494</v>
      </c>
      <c r="D188" s="295" t="s">
        <v>1347</v>
      </c>
      <c r="E188" s="296" t="s">
        <v>8767</v>
      </c>
      <c r="F188" s="297" t="s">
        <v>8760</v>
      </c>
      <c r="G188" s="298" t="s">
        <v>483</v>
      </c>
      <c r="H188" s="299">
        <v>1</v>
      </c>
      <c r="I188" s="300"/>
      <c r="J188" s="301">
        <f>ROUND(I188*H188,2)</f>
        <v>0</v>
      </c>
      <c r="K188" s="297" t="s">
        <v>385</v>
      </c>
      <c r="L188" s="302"/>
      <c r="M188" s="303" t="s">
        <v>1</v>
      </c>
      <c r="N188" s="304" t="s">
        <v>41</v>
      </c>
      <c r="O188" s="92"/>
      <c r="P188" s="238">
        <f>O188*H188</f>
        <v>0</v>
      </c>
      <c r="Q188" s="238">
        <v>0</v>
      </c>
      <c r="R188" s="238">
        <f>Q188*H188</f>
        <v>0</v>
      </c>
      <c r="S188" s="238">
        <v>0</v>
      </c>
      <c r="T188" s="239">
        <f>S188*H188</f>
        <v>0</v>
      </c>
      <c r="U188" s="39"/>
      <c r="V188" s="39"/>
      <c r="W188" s="39"/>
      <c r="X188" s="39"/>
      <c r="Y188" s="39"/>
      <c r="Z188" s="39"/>
      <c r="AA188" s="39"/>
      <c r="AB188" s="39"/>
      <c r="AC188" s="39"/>
      <c r="AD188" s="39"/>
      <c r="AE188" s="39"/>
      <c r="AR188" s="240" t="s">
        <v>468</v>
      </c>
      <c r="AT188" s="240" t="s">
        <v>1347</v>
      </c>
      <c r="AU188" s="240" t="s">
        <v>86</v>
      </c>
      <c r="AY188" s="18" t="s">
        <v>350</v>
      </c>
      <c r="BE188" s="241">
        <f>IF(N188="základní",J188,0)</f>
        <v>0</v>
      </c>
      <c r="BF188" s="241">
        <f>IF(N188="snížená",J188,0)</f>
        <v>0</v>
      </c>
      <c r="BG188" s="241">
        <f>IF(N188="zákl. přenesená",J188,0)</f>
        <v>0</v>
      </c>
      <c r="BH188" s="241">
        <f>IF(N188="sníž. přenesená",J188,0)</f>
        <v>0</v>
      </c>
      <c r="BI188" s="241">
        <f>IF(N188="nulová",J188,0)</f>
        <v>0</v>
      </c>
      <c r="BJ188" s="18" t="s">
        <v>84</v>
      </c>
      <c r="BK188" s="241">
        <f>ROUND(I188*H188,2)</f>
        <v>0</v>
      </c>
      <c r="BL188" s="18" t="s">
        <v>357</v>
      </c>
      <c r="BM188" s="240" t="s">
        <v>596</v>
      </c>
    </row>
    <row r="189" s="2" customFormat="1">
      <c r="A189" s="39"/>
      <c r="B189" s="40"/>
      <c r="C189" s="41"/>
      <c r="D189" s="242" t="s">
        <v>359</v>
      </c>
      <c r="E189" s="41"/>
      <c r="F189" s="243" t="s">
        <v>8760</v>
      </c>
      <c r="G189" s="41"/>
      <c r="H189" s="41"/>
      <c r="I189" s="244"/>
      <c r="J189" s="41"/>
      <c r="K189" s="41"/>
      <c r="L189" s="45"/>
      <c r="M189" s="245"/>
      <c r="N189" s="246"/>
      <c r="O189" s="92"/>
      <c r="P189" s="92"/>
      <c r="Q189" s="92"/>
      <c r="R189" s="92"/>
      <c r="S189" s="92"/>
      <c r="T189" s="93"/>
      <c r="U189" s="39"/>
      <c r="V189" s="39"/>
      <c r="W189" s="39"/>
      <c r="X189" s="39"/>
      <c r="Y189" s="39"/>
      <c r="Z189" s="39"/>
      <c r="AA189" s="39"/>
      <c r="AB189" s="39"/>
      <c r="AC189" s="39"/>
      <c r="AD189" s="39"/>
      <c r="AE189" s="39"/>
      <c r="AT189" s="18" t="s">
        <v>359</v>
      </c>
      <c r="AU189" s="18" t="s">
        <v>86</v>
      </c>
    </row>
    <row r="190" s="13" customFormat="1">
      <c r="A190" s="13"/>
      <c r="B190" s="247"/>
      <c r="C190" s="248"/>
      <c r="D190" s="242" t="s">
        <v>361</v>
      </c>
      <c r="E190" s="249" t="s">
        <v>1</v>
      </c>
      <c r="F190" s="250" t="s">
        <v>9477</v>
      </c>
      <c r="G190" s="248"/>
      <c r="H190" s="251">
        <v>1</v>
      </c>
      <c r="I190" s="252"/>
      <c r="J190" s="248"/>
      <c r="K190" s="248"/>
      <c r="L190" s="253"/>
      <c r="M190" s="254"/>
      <c r="N190" s="255"/>
      <c r="O190" s="255"/>
      <c r="P190" s="255"/>
      <c r="Q190" s="255"/>
      <c r="R190" s="255"/>
      <c r="S190" s="255"/>
      <c r="T190" s="256"/>
      <c r="U190" s="13"/>
      <c r="V190" s="13"/>
      <c r="W190" s="13"/>
      <c r="X190" s="13"/>
      <c r="Y190" s="13"/>
      <c r="Z190" s="13"/>
      <c r="AA190" s="13"/>
      <c r="AB190" s="13"/>
      <c r="AC190" s="13"/>
      <c r="AD190" s="13"/>
      <c r="AE190" s="13"/>
      <c r="AT190" s="257" t="s">
        <v>361</v>
      </c>
      <c r="AU190" s="257" t="s">
        <v>86</v>
      </c>
      <c r="AV190" s="13" t="s">
        <v>86</v>
      </c>
      <c r="AW190" s="13" t="s">
        <v>32</v>
      </c>
      <c r="AX190" s="13" t="s">
        <v>76</v>
      </c>
      <c r="AY190" s="257" t="s">
        <v>350</v>
      </c>
    </row>
    <row r="191" s="14" customFormat="1">
      <c r="A191" s="14"/>
      <c r="B191" s="258"/>
      <c r="C191" s="259"/>
      <c r="D191" s="242" t="s">
        <v>361</v>
      </c>
      <c r="E191" s="260" t="s">
        <v>1</v>
      </c>
      <c r="F191" s="261" t="s">
        <v>364</v>
      </c>
      <c r="G191" s="259"/>
      <c r="H191" s="262">
        <v>1</v>
      </c>
      <c r="I191" s="263"/>
      <c r="J191" s="259"/>
      <c r="K191" s="259"/>
      <c r="L191" s="264"/>
      <c r="M191" s="265"/>
      <c r="N191" s="266"/>
      <c r="O191" s="266"/>
      <c r="P191" s="266"/>
      <c r="Q191" s="266"/>
      <c r="R191" s="266"/>
      <c r="S191" s="266"/>
      <c r="T191" s="267"/>
      <c r="U191" s="14"/>
      <c r="V191" s="14"/>
      <c r="W191" s="14"/>
      <c r="X191" s="14"/>
      <c r="Y191" s="14"/>
      <c r="Z191" s="14"/>
      <c r="AA191" s="14"/>
      <c r="AB191" s="14"/>
      <c r="AC191" s="14"/>
      <c r="AD191" s="14"/>
      <c r="AE191" s="14"/>
      <c r="AT191" s="268" t="s">
        <v>361</v>
      </c>
      <c r="AU191" s="268" t="s">
        <v>86</v>
      </c>
      <c r="AV191" s="14" t="s">
        <v>357</v>
      </c>
      <c r="AW191" s="14" t="s">
        <v>32</v>
      </c>
      <c r="AX191" s="14" t="s">
        <v>84</v>
      </c>
      <c r="AY191" s="268" t="s">
        <v>350</v>
      </c>
    </row>
    <row r="192" s="12" customFormat="1" ht="22.8" customHeight="1">
      <c r="A192" s="12"/>
      <c r="B192" s="213"/>
      <c r="C192" s="214"/>
      <c r="D192" s="215" t="s">
        <v>75</v>
      </c>
      <c r="E192" s="227" t="s">
        <v>357</v>
      </c>
      <c r="F192" s="227" t="s">
        <v>1700</v>
      </c>
      <c r="G192" s="214"/>
      <c r="H192" s="214"/>
      <c r="I192" s="217"/>
      <c r="J192" s="228">
        <f>BK192</f>
        <v>0</v>
      </c>
      <c r="K192" s="214"/>
      <c r="L192" s="219"/>
      <c r="M192" s="220"/>
      <c r="N192" s="221"/>
      <c r="O192" s="221"/>
      <c r="P192" s="222">
        <f>SUM(P193:P197)</f>
        <v>0</v>
      </c>
      <c r="Q192" s="221"/>
      <c r="R192" s="222">
        <f>SUM(R193:R197)</f>
        <v>0</v>
      </c>
      <c r="S192" s="221"/>
      <c r="T192" s="223">
        <f>SUM(T193:T197)</f>
        <v>0</v>
      </c>
      <c r="U192" s="12"/>
      <c r="V192" s="12"/>
      <c r="W192" s="12"/>
      <c r="X192" s="12"/>
      <c r="Y192" s="12"/>
      <c r="Z192" s="12"/>
      <c r="AA192" s="12"/>
      <c r="AB192" s="12"/>
      <c r="AC192" s="12"/>
      <c r="AD192" s="12"/>
      <c r="AE192" s="12"/>
      <c r="AR192" s="224" t="s">
        <v>84</v>
      </c>
      <c r="AT192" s="225" t="s">
        <v>75</v>
      </c>
      <c r="AU192" s="225" t="s">
        <v>84</v>
      </c>
      <c r="AY192" s="224" t="s">
        <v>350</v>
      </c>
      <c r="BK192" s="226">
        <f>SUM(BK193:BK197)</f>
        <v>0</v>
      </c>
    </row>
    <row r="193" s="2" customFormat="1" ht="33" customHeight="1">
      <c r="A193" s="39"/>
      <c r="B193" s="40"/>
      <c r="C193" s="229" t="s">
        <v>502</v>
      </c>
      <c r="D193" s="229" t="s">
        <v>352</v>
      </c>
      <c r="E193" s="230" t="s">
        <v>8772</v>
      </c>
      <c r="F193" s="231" t="s">
        <v>8773</v>
      </c>
      <c r="G193" s="232" t="s">
        <v>374</v>
      </c>
      <c r="H193" s="233">
        <v>0.20000000000000001</v>
      </c>
      <c r="I193" s="234"/>
      <c r="J193" s="235">
        <f>ROUND(I193*H193,2)</f>
        <v>0</v>
      </c>
      <c r="K193" s="231" t="s">
        <v>385</v>
      </c>
      <c r="L193" s="45"/>
      <c r="M193" s="236" t="s">
        <v>1</v>
      </c>
      <c r="N193" s="237" t="s">
        <v>41</v>
      </c>
      <c r="O193" s="92"/>
      <c r="P193" s="238">
        <f>O193*H193</f>
        <v>0</v>
      </c>
      <c r="Q193" s="238">
        <v>0</v>
      </c>
      <c r="R193" s="238">
        <f>Q193*H193</f>
        <v>0</v>
      </c>
      <c r="S193" s="238">
        <v>0</v>
      </c>
      <c r="T193" s="239">
        <f>S193*H193</f>
        <v>0</v>
      </c>
      <c r="U193" s="39"/>
      <c r="V193" s="39"/>
      <c r="W193" s="39"/>
      <c r="X193" s="39"/>
      <c r="Y193" s="39"/>
      <c r="Z193" s="39"/>
      <c r="AA193" s="39"/>
      <c r="AB193" s="39"/>
      <c r="AC193" s="39"/>
      <c r="AD193" s="39"/>
      <c r="AE193" s="39"/>
      <c r="AR193" s="240" t="s">
        <v>357</v>
      </c>
      <c r="AT193" s="240" t="s">
        <v>352</v>
      </c>
      <c r="AU193" s="240" t="s">
        <v>86</v>
      </c>
      <c r="AY193" s="18" t="s">
        <v>350</v>
      </c>
      <c r="BE193" s="241">
        <f>IF(N193="základní",J193,0)</f>
        <v>0</v>
      </c>
      <c r="BF193" s="241">
        <f>IF(N193="snížená",J193,0)</f>
        <v>0</v>
      </c>
      <c r="BG193" s="241">
        <f>IF(N193="zákl. přenesená",J193,0)</f>
        <v>0</v>
      </c>
      <c r="BH193" s="241">
        <f>IF(N193="sníž. přenesená",J193,0)</f>
        <v>0</v>
      </c>
      <c r="BI193" s="241">
        <f>IF(N193="nulová",J193,0)</f>
        <v>0</v>
      </c>
      <c r="BJ193" s="18" t="s">
        <v>84</v>
      </c>
      <c r="BK193" s="241">
        <f>ROUND(I193*H193,2)</f>
        <v>0</v>
      </c>
      <c r="BL193" s="18" t="s">
        <v>357</v>
      </c>
      <c r="BM193" s="240" t="s">
        <v>655</v>
      </c>
    </row>
    <row r="194" s="2" customFormat="1">
      <c r="A194" s="39"/>
      <c r="B194" s="40"/>
      <c r="C194" s="41"/>
      <c r="D194" s="242" t="s">
        <v>359</v>
      </c>
      <c r="E194" s="41"/>
      <c r="F194" s="243" t="s">
        <v>8773</v>
      </c>
      <c r="G194" s="41"/>
      <c r="H194" s="41"/>
      <c r="I194" s="244"/>
      <c r="J194" s="41"/>
      <c r="K194" s="41"/>
      <c r="L194" s="45"/>
      <c r="M194" s="245"/>
      <c r="N194" s="246"/>
      <c r="O194" s="92"/>
      <c r="P194" s="92"/>
      <c r="Q194" s="92"/>
      <c r="R194" s="92"/>
      <c r="S194" s="92"/>
      <c r="T194" s="93"/>
      <c r="U194" s="39"/>
      <c r="V194" s="39"/>
      <c r="W194" s="39"/>
      <c r="X194" s="39"/>
      <c r="Y194" s="39"/>
      <c r="Z194" s="39"/>
      <c r="AA194" s="39"/>
      <c r="AB194" s="39"/>
      <c r="AC194" s="39"/>
      <c r="AD194" s="39"/>
      <c r="AE194" s="39"/>
      <c r="AT194" s="18" t="s">
        <v>359</v>
      </c>
      <c r="AU194" s="18" t="s">
        <v>86</v>
      </c>
    </row>
    <row r="195" s="15" customFormat="1">
      <c r="A195" s="15"/>
      <c r="B195" s="269"/>
      <c r="C195" s="270"/>
      <c r="D195" s="242" t="s">
        <v>361</v>
      </c>
      <c r="E195" s="271" t="s">
        <v>1</v>
      </c>
      <c r="F195" s="272" t="s">
        <v>9144</v>
      </c>
      <c r="G195" s="270"/>
      <c r="H195" s="271" t="s">
        <v>1</v>
      </c>
      <c r="I195" s="273"/>
      <c r="J195" s="270"/>
      <c r="K195" s="270"/>
      <c r="L195" s="274"/>
      <c r="M195" s="275"/>
      <c r="N195" s="276"/>
      <c r="O195" s="276"/>
      <c r="P195" s="276"/>
      <c r="Q195" s="276"/>
      <c r="R195" s="276"/>
      <c r="S195" s="276"/>
      <c r="T195" s="277"/>
      <c r="U195" s="15"/>
      <c r="V195" s="15"/>
      <c r="W195" s="15"/>
      <c r="X195" s="15"/>
      <c r="Y195" s="15"/>
      <c r="Z195" s="15"/>
      <c r="AA195" s="15"/>
      <c r="AB195" s="15"/>
      <c r="AC195" s="15"/>
      <c r="AD195" s="15"/>
      <c r="AE195" s="15"/>
      <c r="AT195" s="278" t="s">
        <v>361</v>
      </c>
      <c r="AU195" s="278" t="s">
        <v>86</v>
      </c>
      <c r="AV195" s="15" t="s">
        <v>84</v>
      </c>
      <c r="AW195" s="15" t="s">
        <v>32</v>
      </c>
      <c r="AX195" s="15" t="s">
        <v>76</v>
      </c>
      <c r="AY195" s="278" t="s">
        <v>350</v>
      </c>
    </row>
    <row r="196" s="13" customFormat="1">
      <c r="A196" s="13"/>
      <c r="B196" s="247"/>
      <c r="C196" s="248"/>
      <c r="D196" s="242" t="s">
        <v>361</v>
      </c>
      <c r="E196" s="249" t="s">
        <v>1</v>
      </c>
      <c r="F196" s="250" t="s">
        <v>9478</v>
      </c>
      <c r="G196" s="248"/>
      <c r="H196" s="251">
        <v>0.20000000000000001</v>
      </c>
      <c r="I196" s="252"/>
      <c r="J196" s="248"/>
      <c r="K196" s="248"/>
      <c r="L196" s="253"/>
      <c r="M196" s="254"/>
      <c r="N196" s="255"/>
      <c r="O196" s="255"/>
      <c r="P196" s="255"/>
      <c r="Q196" s="255"/>
      <c r="R196" s="255"/>
      <c r="S196" s="255"/>
      <c r="T196" s="256"/>
      <c r="U196" s="13"/>
      <c r="V196" s="13"/>
      <c r="W196" s="13"/>
      <c r="X196" s="13"/>
      <c r="Y196" s="13"/>
      <c r="Z196" s="13"/>
      <c r="AA196" s="13"/>
      <c r="AB196" s="13"/>
      <c r="AC196" s="13"/>
      <c r="AD196" s="13"/>
      <c r="AE196" s="13"/>
      <c r="AT196" s="257" t="s">
        <v>361</v>
      </c>
      <c r="AU196" s="257" t="s">
        <v>86</v>
      </c>
      <c r="AV196" s="13" t="s">
        <v>86</v>
      </c>
      <c r="AW196" s="13" t="s">
        <v>32</v>
      </c>
      <c r="AX196" s="13" t="s">
        <v>76</v>
      </c>
      <c r="AY196" s="257" t="s">
        <v>350</v>
      </c>
    </row>
    <row r="197" s="14" customFormat="1">
      <c r="A197" s="14"/>
      <c r="B197" s="258"/>
      <c r="C197" s="259"/>
      <c r="D197" s="242" t="s">
        <v>361</v>
      </c>
      <c r="E197" s="260" t="s">
        <v>1</v>
      </c>
      <c r="F197" s="261" t="s">
        <v>364</v>
      </c>
      <c r="G197" s="259"/>
      <c r="H197" s="262">
        <v>0.20000000000000001</v>
      </c>
      <c r="I197" s="263"/>
      <c r="J197" s="259"/>
      <c r="K197" s="259"/>
      <c r="L197" s="264"/>
      <c r="M197" s="265"/>
      <c r="N197" s="266"/>
      <c r="O197" s="266"/>
      <c r="P197" s="266"/>
      <c r="Q197" s="266"/>
      <c r="R197" s="266"/>
      <c r="S197" s="266"/>
      <c r="T197" s="267"/>
      <c r="U197" s="14"/>
      <c r="V197" s="14"/>
      <c r="W197" s="14"/>
      <c r="X197" s="14"/>
      <c r="Y197" s="14"/>
      <c r="Z197" s="14"/>
      <c r="AA197" s="14"/>
      <c r="AB197" s="14"/>
      <c r="AC197" s="14"/>
      <c r="AD197" s="14"/>
      <c r="AE197" s="14"/>
      <c r="AT197" s="268" t="s">
        <v>361</v>
      </c>
      <c r="AU197" s="268" t="s">
        <v>86</v>
      </c>
      <c r="AV197" s="14" t="s">
        <v>357</v>
      </c>
      <c r="AW197" s="14" t="s">
        <v>32</v>
      </c>
      <c r="AX197" s="14" t="s">
        <v>84</v>
      </c>
      <c r="AY197" s="268" t="s">
        <v>350</v>
      </c>
    </row>
    <row r="198" s="12" customFormat="1" ht="22.8" customHeight="1">
      <c r="A198" s="12"/>
      <c r="B198" s="213"/>
      <c r="C198" s="214"/>
      <c r="D198" s="215" t="s">
        <v>75</v>
      </c>
      <c r="E198" s="227" t="s">
        <v>389</v>
      </c>
      <c r="F198" s="227" t="s">
        <v>2034</v>
      </c>
      <c r="G198" s="214"/>
      <c r="H198" s="214"/>
      <c r="I198" s="217"/>
      <c r="J198" s="228">
        <f>BK198</f>
        <v>0</v>
      </c>
      <c r="K198" s="214"/>
      <c r="L198" s="219"/>
      <c r="M198" s="220"/>
      <c r="N198" s="221"/>
      <c r="O198" s="221"/>
      <c r="P198" s="222">
        <f>SUM(P199:P213)</f>
        <v>0</v>
      </c>
      <c r="Q198" s="221"/>
      <c r="R198" s="222">
        <f>SUM(R199:R213)</f>
        <v>0</v>
      </c>
      <c r="S198" s="221"/>
      <c r="T198" s="223">
        <f>SUM(T199:T213)</f>
        <v>0</v>
      </c>
      <c r="U198" s="12"/>
      <c r="V198" s="12"/>
      <c r="W198" s="12"/>
      <c r="X198" s="12"/>
      <c r="Y198" s="12"/>
      <c r="Z198" s="12"/>
      <c r="AA198" s="12"/>
      <c r="AB198" s="12"/>
      <c r="AC198" s="12"/>
      <c r="AD198" s="12"/>
      <c r="AE198" s="12"/>
      <c r="AR198" s="224" t="s">
        <v>84</v>
      </c>
      <c r="AT198" s="225" t="s">
        <v>75</v>
      </c>
      <c r="AU198" s="225" t="s">
        <v>84</v>
      </c>
      <c r="AY198" s="224" t="s">
        <v>350</v>
      </c>
      <c r="BK198" s="226">
        <f>SUM(BK199:BK213)</f>
        <v>0</v>
      </c>
    </row>
    <row r="199" s="2" customFormat="1" ht="44.25" customHeight="1">
      <c r="A199" s="39"/>
      <c r="B199" s="40"/>
      <c r="C199" s="229" t="s">
        <v>512</v>
      </c>
      <c r="D199" s="229" t="s">
        <v>352</v>
      </c>
      <c r="E199" s="230" t="s">
        <v>9479</v>
      </c>
      <c r="F199" s="231" t="s">
        <v>9480</v>
      </c>
      <c r="G199" s="232" t="s">
        <v>355</v>
      </c>
      <c r="H199" s="233">
        <v>20</v>
      </c>
      <c r="I199" s="234"/>
      <c r="J199" s="235">
        <f>ROUND(I199*H199,2)</f>
        <v>0</v>
      </c>
      <c r="K199" s="231" t="s">
        <v>385</v>
      </c>
      <c r="L199" s="45"/>
      <c r="M199" s="236" t="s">
        <v>1</v>
      </c>
      <c r="N199" s="237" t="s">
        <v>41</v>
      </c>
      <c r="O199" s="92"/>
      <c r="P199" s="238">
        <f>O199*H199</f>
        <v>0</v>
      </c>
      <c r="Q199" s="238">
        <v>0</v>
      </c>
      <c r="R199" s="238">
        <f>Q199*H199</f>
        <v>0</v>
      </c>
      <c r="S199" s="238">
        <v>0</v>
      </c>
      <c r="T199" s="239">
        <f>S199*H199</f>
        <v>0</v>
      </c>
      <c r="U199" s="39"/>
      <c r="V199" s="39"/>
      <c r="W199" s="39"/>
      <c r="X199" s="39"/>
      <c r="Y199" s="39"/>
      <c r="Z199" s="39"/>
      <c r="AA199" s="39"/>
      <c r="AB199" s="39"/>
      <c r="AC199" s="39"/>
      <c r="AD199" s="39"/>
      <c r="AE199" s="39"/>
      <c r="AR199" s="240" t="s">
        <v>357</v>
      </c>
      <c r="AT199" s="240" t="s">
        <v>352</v>
      </c>
      <c r="AU199" s="240" t="s">
        <v>86</v>
      </c>
      <c r="AY199" s="18" t="s">
        <v>350</v>
      </c>
      <c r="BE199" s="241">
        <f>IF(N199="základní",J199,0)</f>
        <v>0</v>
      </c>
      <c r="BF199" s="241">
        <f>IF(N199="snížená",J199,0)</f>
        <v>0</v>
      </c>
      <c r="BG199" s="241">
        <f>IF(N199="zákl. přenesená",J199,0)</f>
        <v>0</v>
      </c>
      <c r="BH199" s="241">
        <f>IF(N199="sníž. přenesená",J199,0)</f>
        <v>0</v>
      </c>
      <c r="BI199" s="241">
        <f>IF(N199="nulová",J199,0)</f>
        <v>0</v>
      </c>
      <c r="BJ199" s="18" t="s">
        <v>84</v>
      </c>
      <c r="BK199" s="241">
        <f>ROUND(I199*H199,2)</f>
        <v>0</v>
      </c>
      <c r="BL199" s="18" t="s">
        <v>357</v>
      </c>
      <c r="BM199" s="240" t="s">
        <v>669</v>
      </c>
    </row>
    <row r="200" s="2" customFormat="1">
      <c r="A200" s="39"/>
      <c r="B200" s="40"/>
      <c r="C200" s="41"/>
      <c r="D200" s="242" t="s">
        <v>359</v>
      </c>
      <c r="E200" s="41"/>
      <c r="F200" s="243" t="s">
        <v>9480</v>
      </c>
      <c r="G200" s="41"/>
      <c r="H200" s="41"/>
      <c r="I200" s="244"/>
      <c r="J200" s="41"/>
      <c r="K200" s="41"/>
      <c r="L200" s="45"/>
      <c r="M200" s="245"/>
      <c r="N200" s="246"/>
      <c r="O200" s="92"/>
      <c r="P200" s="92"/>
      <c r="Q200" s="92"/>
      <c r="R200" s="92"/>
      <c r="S200" s="92"/>
      <c r="T200" s="93"/>
      <c r="U200" s="39"/>
      <c r="V200" s="39"/>
      <c r="W200" s="39"/>
      <c r="X200" s="39"/>
      <c r="Y200" s="39"/>
      <c r="Z200" s="39"/>
      <c r="AA200" s="39"/>
      <c r="AB200" s="39"/>
      <c r="AC200" s="39"/>
      <c r="AD200" s="39"/>
      <c r="AE200" s="39"/>
      <c r="AT200" s="18" t="s">
        <v>359</v>
      </c>
      <c r="AU200" s="18" t="s">
        <v>86</v>
      </c>
    </row>
    <row r="201" s="15" customFormat="1">
      <c r="A201" s="15"/>
      <c r="B201" s="269"/>
      <c r="C201" s="270"/>
      <c r="D201" s="242" t="s">
        <v>361</v>
      </c>
      <c r="E201" s="271" t="s">
        <v>1</v>
      </c>
      <c r="F201" s="272" t="s">
        <v>9129</v>
      </c>
      <c r="G201" s="270"/>
      <c r="H201" s="271" t="s">
        <v>1</v>
      </c>
      <c r="I201" s="273"/>
      <c r="J201" s="270"/>
      <c r="K201" s="270"/>
      <c r="L201" s="274"/>
      <c r="M201" s="275"/>
      <c r="N201" s="276"/>
      <c r="O201" s="276"/>
      <c r="P201" s="276"/>
      <c r="Q201" s="276"/>
      <c r="R201" s="276"/>
      <c r="S201" s="276"/>
      <c r="T201" s="277"/>
      <c r="U201" s="15"/>
      <c r="V201" s="15"/>
      <c r="W201" s="15"/>
      <c r="X201" s="15"/>
      <c r="Y201" s="15"/>
      <c r="Z201" s="15"/>
      <c r="AA201" s="15"/>
      <c r="AB201" s="15"/>
      <c r="AC201" s="15"/>
      <c r="AD201" s="15"/>
      <c r="AE201" s="15"/>
      <c r="AT201" s="278" t="s">
        <v>361</v>
      </c>
      <c r="AU201" s="278" t="s">
        <v>86</v>
      </c>
      <c r="AV201" s="15" t="s">
        <v>84</v>
      </c>
      <c r="AW201" s="15" t="s">
        <v>32</v>
      </c>
      <c r="AX201" s="15" t="s">
        <v>76</v>
      </c>
      <c r="AY201" s="278" t="s">
        <v>350</v>
      </c>
    </row>
    <row r="202" s="13" customFormat="1">
      <c r="A202" s="13"/>
      <c r="B202" s="247"/>
      <c r="C202" s="248"/>
      <c r="D202" s="242" t="s">
        <v>361</v>
      </c>
      <c r="E202" s="249" t="s">
        <v>1</v>
      </c>
      <c r="F202" s="250" t="s">
        <v>9481</v>
      </c>
      <c r="G202" s="248"/>
      <c r="H202" s="251">
        <v>20</v>
      </c>
      <c r="I202" s="252"/>
      <c r="J202" s="248"/>
      <c r="K202" s="248"/>
      <c r="L202" s="253"/>
      <c r="M202" s="254"/>
      <c r="N202" s="255"/>
      <c r="O202" s="255"/>
      <c r="P202" s="255"/>
      <c r="Q202" s="255"/>
      <c r="R202" s="255"/>
      <c r="S202" s="255"/>
      <c r="T202" s="256"/>
      <c r="U202" s="13"/>
      <c r="V202" s="13"/>
      <c r="W202" s="13"/>
      <c r="X202" s="13"/>
      <c r="Y202" s="13"/>
      <c r="Z202" s="13"/>
      <c r="AA202" s="13"/>
      <c r="AB202" s="13"/>
      <c r="AC202" s="13"/>
      <c r="AD202" s="13"/>
      <c r="AE202" s="13"/>
      <c r="AT202" s="257" t="s">
        <v>361</v>
      </c>
      <c r="AU202" s="257" t="s">
        <v>86</v>
      </c>
      <c r="AV202" s="13" t="s">
        <v>86</v>
      </c>
      <c r="AW202" s="13" t="s">
        <v>32</v>
      </c>
      <c r="AX202" s="13" t="s">
        <v>76</v>
      </c>
      <c r="AY202" s="257" t="s">
        <v>350</v>
      </c>
    </row>
    <row r="203" s="14" customFormat="1">
      <c r="A203" s="14"/>
      <c r="B203" s="258"/>
      <c r="C203" s="259"/>
      <c r="D203" s="242" t="s">
        <v>361</v>
      </c>
      <c r="E203" s="260" t="s">
        <v>1</v>
      </c>
      <c r="F203" s="261" t="s">
        <v>364</v>
      </c>
      <c r="G203" s="259"/>
      <c r="H203" s="262">
        <v>20</v>
      </c>
      <c r="I203" s="263"/>
      <c r="J203" s="259"/>
      <c r="K203" s="259"/>
      <c r="L203" s="264"/>
      <c r="M203" s="265"/>
      <c r="N203" s="266"/>
      <c r="O203" s="266"/>
      <c r="P203" s="266"/>
      <c r="Q203" s="266"/>
      <c r="R203" s="266"/>
      <c r="S203" s="266"/>
      <c r="T203" s="267"/>
      <c r="U203" s="14"/>
      <c r="V203" s="14"/>
      <c r="W203" s="14"/>
      <c r="X203" s="14"/>
      <c r="Y203" s="14"/>
      <c r="Z203" s="14"/>
      <c r="AA203" s="14"/>
      <c r="AB203" s="14"/>
      <c r="AC203" s="14"/>
      <c r="AD203" s="14"/>
      <c r="AE203" s="14"/>
      <c r="AT203" s="268" t="s">
        <v>361</v>
      </c>
      <c r="AU203" s="268" t="s">
        <v>86</v>
      </c>
      <c r="AV203" s="14" t="s">
        <v>357</v>
      </c>
      <c r="AW203" s="14" t="s">
        <v>32</v>
      </c>
      <c r="AX203" s="14" t="s">
        <v>84</v>
      </c>
      <c r="AY203" s="268" t="s">
        <v>350</v>
      </c>
    </row>
    <row r="204" s="2" customFormat="1" ht="44.25" customHeight="1">
      <c r="A204" s="39"/>
      <c r="B204" s="40"/>
      <c r="C204" s="229" t="s">
        <v>8</v>
      </c>
      <c r="D204" s="229" t="s">
        <v>352</v>
      </c>
      <c r="E204" s="230" t="s">
        <v>9482</v>
      </c>
      <c r="F204" s="231" t="s">
        <v>9483</v>
      </c>
      <c r="G204" s="232" t="s">
        <v>355</v>
      </c>
      <c r="H204" s="233">
        <v>20</v>
      </c>
      <c r="I204" s="234"/>
      <c r="J204" s="235">
        <f>ROUND(I204*H204,2)</f>
        <v>0</v>
      </c>
      <c r="K204" s="231" t="s">
        <v>385</v>
      </c>
      <c r="L204" s="45"/>
      <c r="M204" s="236" t="s">
        <v>1</v>
      </c>
      <c r="N204" s="237" t="s">
        <v>41</v>
      </c>
      <c r="O204" s="92"/>
      <c r="P204" s="238">
        <f>O204*H204</f>
        <v>0</v>
      </c>
      <c r="Q204" s="238">
        <v>0</v>
      </c>
      <c r="R204" s="238">
        <f>Q204*H204</f>
        <v>0</v>
      </c>
      <c r="S204" s="238">
        <v>0</v>
      </c>
      <c r="T204" s="239">
        <f>S204*H204</f>
        <v>0</v>
      </c>
      <c r="U204" s="39"/>
      <c r="V204" s="39"/>
      <c r="W204" s="39"/>
      <c r="X204" s="39"/>
      <c r="Y204" s="39"/>
      <c r="Z204" s="39"/>
      <c r="AA204" s="39"/>
      <c r="AB204" s="39"/>
      <c r="AC204" s="39"/>
      <c r="AD204" s="39"/>
      <c r="AE204" s="39"/>
      <c r="AR204" s="240" t="s">
        <v>357</v>
      </c>
      <c r="AT204" s="240" t="s">
        <v>352</v>
      </c>
      <c r="AU204" s="240" t="s">
        <v>86</v>
      </c>
      <c r="AY204" s="18" t="s">
        <v>350</v>
      </c>
      <c r="BE204" s="241">
        <f>IF(N204="základní",J204,0)</f>
        <v>0</v>
      </c>
      <c r="BF204" s="241">
        <f>IF(N204="snížená",J204,0)</f>
        <v>0</v>
      </c>
      <c r="BG204" s="241">
        <f>IF(N204="zákl. přenesená",J204,0)</f>
        <v>0</v>
      </c>
      <c r="BH204" s="241">
        <f>IF(N204="sníž. přenesená",J204,0)</f>
        <v>0</v>
      </c>
      <c r="BI204" s="241">
        <f>IF(N204="nulová",J204,0)</f>
        <v>0</v>
      </c>
      <c r="BJ204" s="18" t="s">
        <v>84</v>
      </c>
      <c r="BK204" s="241">
        <f>ROUND(I204*H204,2)</f>
        <v>0</v>
      </c>
      <c r="BL204" s="18" t="s">
        <v>357</v>
      </c>
      <c r="BM204" s="240" t="s">
        <v>682</v>
      </c>
    </row>
    <row r="205" s="2" customFormat="1">
      <c r="A205" s="39"/>
      <c r="B205" s="40"/>
      <c r="C205" s="41"/>
      <c r="D205" s="242" t="s">
        <v>359</v>
      </c>
      <c r="E205" s="41"/>
      <c r="F205" s="243" t="s">
        <v>9483</v>
      </c>
      <c r="G205" s="41"/>
      <c r="H205" s="41"/>
      <c r="I205" s="244"/>
      <c r="J205" s="41"/>
      <c r="K205" s="41"/>
      <c r="L205" s="45"/>
      <c r="M205" s="245"/>
      <c r="N205" s="246"/>
      <c r="O205" s="92"/>
      <c r="P205" s="92"/>
      <c r="Q205" s="92"/>
      <c r="R205" s="92"/>
      <c r="S205" s="92"/>
      <c r="T205" s="93"/>
      <c r="U205" s="39"/>
      <c r="V205" s="39"/>
      <c r="W205" s="39"/>
      <c r="X205" s="39"/>
      <c r="Y205" s="39"/>
      <c r="Z205" s="39"/>
      <c r="AA205" s="39"/>
      <c r="AB205" s="39"/>
      <c r="AC205" s="39"/>
      <c r="AD205" s="39"/>
      <c r="AE205" s="39"/>
      <c r="AT205" s="18" t="s">
        <v>359</v>
      </c>
      <c r="AU205" s="18" t="s">
        <v>86</v>
      </c>
    </row>
    <row r="206" s="15" customFormat="1">
      <c r="A206" s="15"/>
      <c r="B206" s="269"/>
      <c r="C206" s="270"/>
      <c r="D206" s="242" t="s">
        <v>361</v>
      </c>
      <c r="E206" s="271" t="s">
        <v>1</v>
      </c>
      <c r="F206" s="272" t="s">
        <v>9129</v>
      </c>
      <c r="G206" s="270"/>
      <c r="H206" s="271" t="s">
        <v>1</v>
      </c>
      <c r="I206" s="273"/>
      <c r="J206" s="270"/>
      <c r="K206" s="270"/>
      <c r="L206" s="274"/>
      <c r="M206" s="275"/>
      <c r="N206" s="276"/>
      <c r="O206" s="276"/>
      <c r="P206" s="276"/>
      <c r="Q206" s="276"/>
      <c r="R206" s="276"/>
      <c r="S206" s="276"/>
      <c r="T206" s="277"/>
      <c r="U206" s="15"/>
      <c r="V206" s="15"/>
      <c r="W206" s="15"/>
      <c r="X206" s="15"/>
      <c r="Y206" s="15"/>
      <c r="Z206" s="15"/>
      <c r="AA206" s="15"/>
      <c r="AB206" s="15"/>
      <c r="AC206" s="15"/>
      <c r="AD206" s="15"/>
      <c r="AE206" s="15"/>
      <c r="AT206" s="278" t="s">
        <v>361</v>
      </c>
      <c r="AU206" s="278" t="s">
        <v>86</v>
      </c>
      <c r="AV206" s="15" t="s">
        <v>84</v>
      </c>
      <c r="AW206" s="15" t="s">
        <v>32</v>
      </c>
      <c r="AX206" s="15" t="s">
        <v>76</v>
      </c>
      <c r="AY206" s="278" t="s">
        <v>350</v>
      </c>
    </row>
    <row r="207" s="13" customFormat="1">
      <c r="A207" s="13"/>
      <c r="B207" s="247"/>
      <c r="C207" s="248"/>
      <c r="D207" s="242" t="s">
        <v>361</v>
      </c>
      <c r="E207" s="249" t="s">
        <v>1</v>
      </c>
      <c r="F207" s="250" t="s">
        <v>9484</v>
      </c>
      <c r="G207" s="248"/>
      <c r="H207" s="251">
        <v>20</v>
      </c>
      <c r="I207" s="252"/>
      <c r="J207" s="248"/>
      <c r="K207" s="248"/>
      <c r="L207" s="253"/>
      <c r="M207" s="254"/>
      <c r="N207" s="255"/>
      <c r="O207" s="255"/>
      <c r="P207" s="255"/>
      <c r="Q207" s="255"/>
      <c r="R207" s="255"/>
      <c r="S207" s="255"/>
      <c r="T207" s="256"/>
      <c r="U207" s="13"/>
      <c r="V207" s="13"/>
      <c r="W207" s="13"/>
      <c r="X207" s="13"/>
      <c r="Y207" s="13"/>
      <c r="Z207" s="13"/>
      <c r="AA207" s="13"/>
      <c r="AB207" s="13"/>
      <c r="AC207" s="13"/>
      <c r="AD207" s="13"/>
      <c r="AE207" s="13"/>
      <c r="AT207" s="257" t="s">
        <v>361</v>
      </c>
      <c r="AU207" s="257" t="s">
        <v>86</v>
      </c>
      <c r="AV207" s="13" t="s">
        <v>86</v>
      </c>
      <c r="AW207" s="13" t="s">
        <v>32</v>
      </c>
      <c r="AX207" s="13" t="s">
        <v>76</v>
      </c>
      <c r="AY207" s="257" t="s">
        <v>350</v>
      </c>
    </row>
    <row r="208" s="14" customFormat="1">
      <c r="A208" s="14"/>
      <c r="B208" s="258"/>
      <c r="C208" s="259"/>
      <c r="D208" s="242" t="s">
        <v>361</v>
      </c>
      <c r="E208" s="260" t="s">
        <v>1</v>
      </c>
      <c r="F208" s="261" t="s">
        <v>364</v>
      </c>
      <c r="G208" s="259"/>
      <c r="H208" s="262">
        <v>20</v>
      </c>
      <c r="I208" s="263"/>
      <c r="J208" s="259"/>
      <c r="K208" s="259"/>
      <c r="L208" s="264"/>
      <c r="M208" s="265"/>
      <c r="N208" s="266"/>
      <c r="O208" s="266"/>
      <c r="P208" s="266"/>
      <c r="Q208" s="266"/>
      <c r="R208" s="266"/>
      <c r="S208" s="266"/>
      <c r="T208" s="267"/>
      <c r="U208" s="14"/>
      <c r="V208" s="14"/>
      <c r="W208" s="14"/>
      <c r="X208" s="14"/>
      <c r="Y208" s="14"/>
      <c r="Z208" s="14"/>
      <c r="AA208" s="14"/>
      <c r="AB208" s="14"/>
      <c r="AC208" s="14"/>
      <c r="AD208" s="14"/>
      <c r="AE208" s="14"/>
      <c r="AT208" s="268" t="s">
        <v>361</v>
      </c>
      <c r="AU208" s="268" t="s">
        <v>86</v>
      </c>
      <c r="AV208" s="14" t="s">
        <v>357</v>
      </c>
      <c r="AW208" s="14" t="s">
        <v>32</v>
      </c>
      <c r="AX208" s="14" t="s">
        <v>84</v>
      </c>
      <c r="AY208" s="268" t="s">
        <v>350</v>
      </c>
    </row>
    <row r="209" s="2" customFormat="1" ht="44.25" customHeight="1">
      <c r="A209" s="39"/>
      <c r="B209" s="40"/>
      <c r="C209" s="229" t="s">
        <v>530</v>
      </c>
      <c r="D209" s="229" t="s">
        <v>352</v>
      </c>
      <c r="E209" s="230" t="s">
        <v>9485</v>
      </c>
      <c r="F209" s="231" t="s">
        <v>9486</v>
      </c>
      <c r="G209" s="232" t="s">
        <v>355</v>
      </c>
      <c r="H209" s="233">
        <v>10</v>
      </c>
      <c r="I209" s="234"/>
      <c r="J209" s="235">
        <f>ROUND(I209*H209,2)</f>
        <v>0</v>
      </c>
      <c r="K209" s="231" t="s">
        <v>385</v>
      </c>
      <c r="L209" s="45"/>
      <c r="M209" s="236" t="s">
        <v>1</v>
      </c>
      <c r="N209" s="237" t="s">
        <v>41</v>
      </c>
      <c r="O209" s="92"/>
      <c r="P209" s="238">
        <f>O209*H209</f>
        <v>0</v>
      </c>
      <c r="Q209" s="238">
        <v>0</v>
      </c>
      <c r="R209" s="238">
        <f>Q209*H209</f>
        <v>0</v>
      </c>
      <c r="S209" s="238">
        <v>0</v>
      </c>
      <c r="T209" s="239">
        <f>S209*H209</f>
        <v>0</v>
      </c>
      <c r="U209" s="39"/>
      <c r="V209" s="39"/>
      <c r="W209" s="39"/>
      <c r="X209" s="39"/>
      <c r="Y209" s="39"/>
      <c r="Z209" s="39"/>
      <c r="AA209" s="39"/>
      <c r="AB209" s="39"/>
      <c r="AC209" s="39"/>
      <c r="AD209" s="39"/>
      <c r="AE209" s="39"/>
      <c r="AR209" s="240" t="s">
        <v>357</v>
      </c>
      <c r="AT209" s="240" t="s">
        <v>352</v>
      </c>
      <c r="AU209" s="240" t="s">
        <v>86</v>
      </c>
      <c r="AY209" s="18" t="s">
        <v>350</v>
      </c>
      <c r="BE209" s="241">
        <f>IF(N209="základní",J209,0)</f>
        <v>0</v>
      </c>
      <c r="BF209" s="241">
        <f>IF(N209="snížená",J209,0)</f>
        <v>0</v>
      </c>
      <c r="BG209" s="241">
        <f>IF(N209="zákl. přenesená",J209,0)</f>
        <v>0</v>
      </c>
      <c r="BH209" s="241">
        <f>IF(N209="sníž. přenesená",J209,0)</f>
        <v>0</v>
      </c>
      <c r="BI209" s="241">
        <f>IF(N209="nulová",J209,0)</f>
        <v>0</v>
      </c>
      <c r="BJ209" s="18" t="s">
        <v>84</v>
      </c>
      <c r="BK209" s="241">
        <f>ROUND(I209*H209,2)</f>
        <v>0</v>
      </c>
      <c r="BL209" s="18" t="s">
        <v>357</v>
      </c>
      <c r="BM209" s="240" t="s">
        <v>695</v>
      </c>
    </row>
    <row r="210" s="2" customFormat="1">
      <c r="A210" s="39"/>
      <c r="B210" s="40"/>
      <c r="C210" s="41"/>
      <c r="D210" s="242" t="s">
        <v>359</v>
      </c>
      <c r="E210" s="41"/>
      <c r="F210" s="243" t="s">
        <v>9486</v>
      </c>
      <c r="G210" s="41"/>
      <c r="H210" s="41"/>
      <c r="I210" s="244"/>
      <c r="J210" s="41"/>
      <c r="K210" s="41"/>
      <c r="L210" s="45"/>
      <c r="M210" s="245"/>
      <c r="N210" s="246"/>
      <c r="O210" s="92"/>
      <c r="P210" s="92"/>
      <c r="Q210" s="92"/>
      <c r="R210" s="92"/>
      <c r="S210" s="92"/>
      <c r="T210" s="93"/>
      <c r="U210" s="39"/>
      <c r="V210" s="39"/>
      <c r="W210" s="39"/>
      <c r="X210" s="39"/>
      <c r="Y210" s="39"/>
      <c r="Z210" s="39"/>
      <c r="AA210" s="39"/>
      <c r="AB210" s="39"/>
      <c r="AC210" s="39"/>
      <c r="AD210" s="39"/>
      <c r="AE210" s="39"/>
      <c r="AT210" s="18" t="s">
        <v>359</v>
      </c>
      <c r="AU210" s="18" t="s">
        <v>86</v>
      </c>
    </row>
    <row r="211" s="15" customFormat="1">
      <c r="A211" s="15"/>
      <c r="B211" s="269"/>
      <c r="C211" s="270"/>
      <c r="D211" s="242" t="s">
        <v>361</v>
      </c>
      <c r="E211" s="271" t="s">
        <v>1</v>
      </c>
      <c r="F211" s="272" t="s">
        <v>9129</v>
      </c>
      <c r="G211" s="270"/>
      <c r="H211" s="271" t="s">
        <v>1</v>
      </c>
      <c r="I211" s="273"/>
      <c r="J211" s="270"/>
      <c r="K211" s="270"/>
      <c r="L211" s="274"/>
      <c r="M211" s="275"/>
      <c r="N211" s="276"/>
      <c r="O211" s="276"/>
      <c r="P211" s="276"/>
      <c r="Q211" s="276"/>
      <c r="R211" s="276"/>
      <c r="S211" s="276"/>
      <c r="T211" s="277"/>
      <c r="U211" s="15"/>
      <c r="V211" s="15"/>
      <c r="W211" s="15"/>
      <c r="X211" s="15"/>
      <c r="Y211" s="15"/>
      <c r="Z211" s="15"/>
      <c r="AA211" s="15"/>
      <c r="AB211" s="15"/>
      <c r="AC211" s="15"/>
      <c r="AD211" s="15"/>
      <c r="AE211" s="15"/>
      <c r="AT211" s="278" t="s">
        <v>361</v>
      </c>
      <c r="AU211" s="278" t="s">
        <v>86</v>
      </c>
      <c r="AV211" s="15" t="s">
        <v>84</v>
      </c>
      <c r="AW211" s="15" t="s">
        <v>32</v>
      </c>
      <c r="AX211" s="15" t="s">
        <v>76</v>
      </c>
      <c r="AY211" s="278" t="s">
        <v>350</v>
      </c>
    </row>
    <row r="212" s="13" customFormat="1">
      <c r="A212" s="13"/>
      <c r="B212" s="247"/>
      <c r="C212" s="248"/>
      <c r="D212" s="242" t="s">
        <v>361</v>
      </c>
      <c r="E212" s="249" t="s">
        <v>1</v>
      </c>
      <c r="F212" s="250" t="s">
        <v>9487</v>
      </c>
      <c r="G212" s="248"/>
      <c r="H212" s="251">
        <v>10</v>
      </c>
      <c r="I212" s="252"/>
      <c r="J212" s="248"/>
      <c r="K212" s="248"/>
      <c r="L212" s="253"/>
      <c r="M212" s="254"/>
      <c r="N212" s="255"/>
      <c r="O212" s="255"/>
      <c r="P212" s="255"/>
      <c r="Q212" s="255"/>
      <c r="R212" s="255"/>
      <c r="S212" s="255"/>
      <c r="T212" s="256"/>
      <c r="U212" s="13"/>
      <c r="V212" s="13"/>
      <c r="W212" s="13"/>
      <c r="X212" s="13"/>
      <c r="Y212" s="13"/>
      <c r="Z212" s="13"/>
      <c r="AA212" s="13"/>
      <c r="AB212" s="13"/>
      <c r="AC212" s="13"/>
      <c r="AD212" s="13"/>
      <c r="AE212" s="13"/>
      <c r="AT212" s="257" t="s">
        <v>361</v>
      </c>
      <c r="AU212" s="257" t="s">
        <v>86</v>
      </c>
      <c r="AV212" s="13" t="s">
        <v>86</v>
      </c>
      <c r="AW212" s="13" t="s">
        <v>32</v>
      </c>
      <c r="AX212" s="13" t="s">
        <v>76</v>
      </c>
      <c r="AY212" s="257" t="s">
        <v>350</v>
      </c>
    </row>
    <row r="213" s="14" customFormat="1">
      <c r="A213" s="14"/>
      <c r="B213" s="258"/>
      <c r="C213" s="259"/>
      <c r="D213" s="242" t="s">
        <v>361</v>
      </c>
      <c r="E213" s="260" t="s">
        <v>1</v>
      </c>
      <c r="F213" s="261" t="s">
        <v>364</v>
      </c>
      <c r="G213" s="259"/>
      <c r="H213" s="262">
        <v>10</v>
      </c>
      <c r="I213" s="263"/>
      <c r="J213" s="259"/>
      <c r="K213" s="259"/>
      <c r="L213" s="264"/>
      <c r="M213" s="265"/>
      <c r="N213" s="266"/>
      <c r="O213" s="266"/>
      <c r="P213" s="266"/>
      <c r="Q213" s="266"/>
      <c r="R213" s="266"/>
      <c r="S213" s="266"/>
      <c r="T213" s="267"/>
      <c r="U213" s="14"/>
      <c r="V213" s="14"/>
      <c r="W213" s="14"/>
      <c r="X213" s="14"/>
      <c r="Y213" s="14"/>
      <c r="Z213" s="14"/>
      <c r="AA213" s="14"/>
      <c r="AB213" s="14"/>
      <c r="AC213" s="14"/>
      <c r="AD213" s="14"/>
      <c r="AE213" s="14"/>
      <c r="AT213" s="268" t="s">
        <v>361</v>
      </c>
      <c r="AU213" s="268" t="s">
        <v>86</v>
      </c>
      <c r="AV213" s="14" t="s">
        <v>357</v>
      </c>
      <c r="AW213" s="14" t="s">
        <v>32</v>
      </c>
      <c r="AX213" s="14" t="s">
        <v>84</v>
      </c>
      <c r="AY213" s="268" t="s">
        <v>350</v>
      </c>
    </row>
    <row r="214" s="12" customFormat="1" ht="22.8" customHeight="1">
      <c r="A214" s="12"/>
      <c r="B214" s="213"/>
      <c r="C214" s="214"/>
      <c r="D214" s="215" t="s">
        <v>75</v>
      </c>
      <c r="E214" s="227" t="s">
        <v>456</v>
      </c>
      <c r="F214" s="227" t="s">
        <v>2073</v>
      </c>
      <c r="G214" s="214"/>
      <c r="H214" s="214"/>
      <c r="I214" s="217"/>
      <c r="J214" s="228">
        <f>BK214</f>
        <v>0</v>
      </c>
      <c r="K214" s="214"/>
      <c r="L214" s="219"/>
      <c r="M214" s="220"/>
      <c r="N214" s="221"/>
      <c r="O214" s="221"/>
      <c r="P214" s="222">
        <f>SUM(P215:P218)</f>
        <v>0</v>
      </c>
      <c r="Q214" s="221"/>
      <c r="R214" s="222">
        <f>SUM(R215:R218)</f>
        <v>0</v>
      </c>
      <c r="S214" s="221"/>
      <c r="T214" s="223">
        <f>SUM(T215:T218)</f>
        <v>0</v>
      </c>
      <c r="U214" s="12"/>
      <c r="V214" s="12"/>
      <c r="W214" s="12"/>
      <c r="X214" s="12"/>
      <c r="Y214" s="12"/>
      <c r="Z214" s="12"/>
      <c r="AA214" s="12"/>
      <c r="AB214" s="12"/>
      <c r="AC214" s="12"/>
      <c r="AD214" s="12"/>
      <c r="AE214" s="12"/>
      <c r="AR214" s="224" t="s">
        <v>84</v>
      </c>
      <c r="AT214" s="225" t="s">
        <v>75</v>
      </c>
      <c r="AU214" s="225" t="s">
        <v>84</v>
      </c>
      <c r="AY214" s="224" t="s">
        <v>350</v>
      </c>
      <c r="BK214" s="226">
        <f>SUM(BK215:BK218)</f>
        <v>0</v>
      </c>
    </row>
    <row r="215" s="2" customFormat="1" ht="21.75" customHeight="1">
      <c r="A215" s="39"/>
      <c r="B215" s="40"/>
      <c r="C215" s="229" t="s">
        <v>541</v>
      </c>
      <c r="D215" s="229" t="s">
        <v>352</v>
      </c>
      <c r="E215" s="230" t="s">
        <v>9488</v>
      </c>
      <c r="F215" s="231" t="s">
        <v>8780</v>
      </c>
      <c r="G215" s="232" t="s">
        <v>355</v>
      </c>
      <c r="H215" s="233">
        <v>1.7</v>
      </c>
      <c r="I215" s="234"/>
      <c r="J215" s="235">
        <f>ROUND(I215*H215,2)</f>
        <v>0</v>
      </c>
      <c r="K215" s="231" t="s">
        <v>9489</v>
      </c>
      <c r="L215" s="45"/>
      <c r="M215" s="236" t="s">
        <v>1</v>
      </c>
      <c r="N215" s="237" t="s">
        <v>41</v>
      </c>
      <c r="O215" s="92"/>
      <c r="P215" s="238">
        <f>O215*H215</f>
        <v>0</v>
      </c>
      <c r="Q215" s="238">
        <v>0</v>
      </c>
      <c r="R215" s="238">
        <f>Q215*H215</f>
        <v>0</v>
      </c>
      <c r="S215" s="238">
        <v>0</v>
      </c>
      <c r="T215" s="239">
        <f>S215*H215</f>
        <v>0</v>
      </c>
      <c r="U215" s="39"/>
      <c r="V215" s="39"/>
      <c r="W215" s="39"/>
      <c r="X215" s="39"/>
      <c r="Y215" s="39"/>
      <c r="Z215" s="39"/>
      <c r="AA215" s="39"/>
      <c r="AB215" s="39"/>
      <c r="AC215" s="39"/>
      <c r="AD215" s="39"/>
      <c r="AE215" s="39"/>
      <c r="AR215" s="240" t="s">
        <v>357</v>
      </c>
      <c r="AT215" s="240" t="s">
        <v>352</v>
      </c>
      <c r="AU215" s="240" t="s">
        <v>86</v>
      </c>
      <c r="AY215" s="18" t="s">
        <v>350</v>
      </c>
      <c r="BE215" s="241">
        <f>IF(N215="základní",J215,0)</f>
        <v>0</v>
      </c>
      <c r="BF215" s="241">
        <f>IF(N215="snížená",J215,0)</f>
        <v>0</v>
      </c>
      <c r="BG215" s="241">
        <f>IF(N215="zákl. přenesená",J215,0)</f>
        <v>0</v>
      </c>
      <c r="BH215" s="241">
        <f>IF(N215="sníž. přenesená",J215,0)</f>
        <v>0</v>
      </c>
      <c r="BI215" s="241">
        <f>IF(N215="nulová",J215,0)</f>
        <v>0</v>
      </c>
      <c r="BJ215" s="18" t="s">
        <v>84</v>
      </c>
      <c r="BK215" s="241">
        <f>ROUND(I215*H215,2)</f>
        <v>0</v>
      </c>
      <c r="BL215" s="18" t="s">
        <v>357</v>
      </c>
      <c r="BM215" s="240" t="s">
        <v>707</v>
      </c>
    </row>
    <row r="216" s="2" customFormat="1">
      <c r="A216" s="39"/>
      <c r="B216" s="40"/>
      <c r="C216" s="41"/>
      <c r="D216" s="242" t="s">
        <v>359</v>
      </c>
      <c r="E216" s="41"/>
      <c r="F216" s="243" t="s">
        <v>8780</v>
      </c>
      <c r="G216" s="41"/>
      <c r="H216" s="41"/>
      <c r="I216" s="244"/>
      <c r="J216" s="41"/>
      <c r="K216" s="41"/>
      <c r="L216" s="45"/>
      <c r="M216" s="245"/>
      <c r="N216" s="246"/>
      <c r="O216" s="92"/>
      <c r="P216" s="92"/>
      <c r="Q216" s="92"/>
      <c r="R216" s="92"/>
      <c r="S216" s="92"/>
      <c r="T216" s="93"/>
      <c r="U216" s="39"/>
      <c r="V216" s="39"/>
      <c r="W216" s="39"/>
      <c r="X216" s="39"/>
      <c r="Y216" s="39"/>
      <c r="Z216" s="39"/>
      <c r="AA216" s="39"/>
      <c r="AB216" s="39"/>
      <c r="AC216" s="39"/>
      <c r="AD216" s="39"/>
      <c r="AE216" s="39"/>
      <c r="AT216" s="18" t="s">
        <v>359</v>
      </c>
      <c r="AU216" s="18" t="s">
        <v>86</v>
      </c>
    </row>
    <row r="217" s="13" customFormat="1">
      <c r="A217" s="13"/>
      <c r="B217" s="247"/>
      <c r="C217" s="248"/>
      <c r="D217" s="242" t="s">
        <v>361</v>
      </c>
      <c r="E217" s="249" t="s">
        <v>1</v>
      </c>
      <c r="F217" s="250" t="s">
        <v>9490</v>
      </c>
      <c r="G217" s="248"/>
      <c r="H217" s="251">
        <v>1.7</v>
      </c>
      <c r="I217" s="252"/>
      <c r="J217" s="248"/>
      <c r="K217" s="248"/>
      <c r="L217" s="253"/>
      <c r="M217" s="254"/>
      <c r="N217" s="255"/>
      <c r="O217" s="255"/>
      <c r="P217" s="255"/>
      <c r="Q217" s="255"/>
      <c r="R217" s="255"/>
      <c r="S217" s="255"/>
      <c r="T217" s="256"/>
      <c r="U217" s="13"/>
      <c r="V217" s="13"/>
      <c r="W217" s="13"/>
      <c r="X217" s="13"/>
      <c r="Y217" s="13"/>
      <c r="Z217" s="13"/>
      <c r="AA217" s="13"/>
      <c r="AB217" s="13"/>
      <c r="AC217" s="13"/>
      <c r="AD217" s="13"/>
      <c r="AE217" s="13"/>
      <c r="AT217" s="257" t="s">
        <v>361</v>
      </c>
      <c r="AU217" s="257" t="s">
        <v>86</v>
      </c>
      <c r="AV217" s="13" t="s">
        <v>86</v>
      </c>
      <c r="AW217" s="13" t="s">
        <v>32</v>
      </c>
      <c r="AX217" s="13" t="s">
        <v>76</v>
      </c>
      <c r="AY217" s="257" t="s">
        <v>350</v>
      </c>
    </row>
    <row r="218" s="14" customFormat="1">
      <c r="A218" s="14"/>
      <c r="B218" s="258"/>
      <c r="C218" s="259"/>
      <c r="D218" s="242" t="s">
        <v>361</v>
      </c>
      <c r="E218" s="260" t="s">
        <v>1</v>
      </c>
      <c r="F218" s="261" t="s">
        <v>364</v>
      </c>
      <c r="G218" s="259"/>
      <c r="H218" s="262">
        <v>1.7</v>
      </c>
      <c r="I218" s="263"/>
      <c r="J218" s="259"/>
      <c r="K218" s="259"/>
      <c r="L218" s="264"/>
      <c r="M218" s="265"/>
      <c r="N218" s="266"/>
      <c r="O218" s="266"/>
      <c r="P218" s="266"/>
      <c r="Q218" s="266"/>
      <c r="R218" s="266"/>
      <c r="S218" s="266"/>
      <c r="T218" s="267"/>
      <c r="U218" s="14"/>
      <c r="V218" s="14"/>
      <c r="W218" s="14"/>
      <c r="X218" s="14"/>
      <c r="Y218" s="14"/>
      <c r="Z218" s="14"/>
      <c r="AA218" s="14"/>
      <c r="AB218" s="14"/>
      <c r="AC218" s="14"/>
      <c r="AD218" s="14"/>
      <c r="AE218" s="14"/>
      <c r="AT218" s="268" t="s">
        <v>361</v>
      </c>
      <c r="AU218" s="268" t="s">
        <v>86</v>
      </c>
      <c r="AV218" s="14" t="s">
        <v>357</v>
      </c>
      <c r="AW218" s="14" t="s">
        <v>32</v>
      </c>
      <c r="AX218" s="14" t="s">
        <v>84</v>
      </c>
      <c r="AY218" s="268" t="s">
        <v>350</v>
      </c>
    </row>
    <row r="219" s="12" customFormat="1" ht="22.8" customHeight="1">
      <c r="A219" s="12"/>
      <c r="B219" s="213"/>
      <c r="C219" s="214"/>
      <c r="D219" s="215" t="s">
        <v>75</v>
      </c>
      <c r="E219" s="227" t="s">
        <v>468</v>
      </c>
      <c r="F219" s="227" t="s">
        <v>493</v>
      </c>
      <c r="G219" s="214"/>
      <c r="H219" s="214"/>
      <c r="I219" s="217"/>
      <c r="J219" s="228">
        <f>BK219</f>
        <v>0</v>
      </c>
      <c r="K219" s="214"/>
      <c r="L219" s="219"/>
      <c r="M219" s="220"/>
      <c r="N219" s="221"/>
      <c r="O219" s="221"/>
      <c r="P219" s="222">
        <f>SUM(P220:P224)</f>
        <v>0</v>
      </c>
      <c r="Q219" s="221"/>
      <c r="R219" s="222">
        <f>SUM(R220:R224)</f>
        <v>0</v>
      </c>
      <c r="S219" s="221"/>
      <c r="T219" s="223">
        <f>SUM(T220:T224)</f>
        <v>0</v>
      </c>
      <c r="U219" s="12"/>
      <c r="V219" s="12"/>
      <c r="W219" s="12"/>
      <c r="X219" s="12"/>
      <c r="Y219" s="12"/>
      <c r="Z219" s="12"/>
      <c r="AA219" s="12"/>
      <c r="AB219" s="12"/>
      <c r="AC219" s="12"/>
      <c r="AD219" s="12"/>
      <c r="AE219" s="12"/>
      <c r="AR219" s="224" t="s">
        <v>84</v>
      </c>
      <c r="AT219" s="225" t="s">
        <v>75</v>
      </c>
      <c r="AU219" s="225" t="s">
        <v>84</v>
      </c>
      <c r="AY219" s="224" t="s">
        <v>350</v>
      </c>
      <c r="BK219" s="226">
        <f>SUM(BK220:BK224)</f>
        <v>0</v>
      </c>
    </row>
    <row r="220" s="2" customFormat="1" ht="21.75" customHeight="1">
      <c r="A220" s="39"/>
      <c r="B220" s="40"/>
      <c r="C220" s="229" t="s">
        <v>548</v>
      </c>
      <c r="D220" s="229" t="s">
        <v>352</v>
      </c>
      <c r="E220" s="230" t="s">
        <v>9203</v>
      </c>
      <c r="F220" s="231" t="s">
        <v>9204</v>
      </c>
      <c r="G220" s="232" t="s">
        <v>551</v>
      </c>
      <c r="H220" s="233">
        <v>2</v>
      </c>
      <c r="I220" s="234"/>
      <c r="J220" s="235">
        <f>ROUND(I220*H220,2)</f>
        <v>0</v>
      </c>
      <c r="K220" s="231" t="s">
        <v>385</v>
      </c>
      <c r="L220" s="45"/>
      <c r="M220" s="236" t="s">
        <v>1</v>
      </c>
      <c r="N220" s="237" t="s">
        <v>41</v>
      </c>
      <c r="O220" s="92"/>
      <c r="P220" s="238">
        <f>O220*H220</f>
        <v>0</v>
      </c>
      <c r="Q220" s="238">
        <v>0</v>
      </c>
      <c r="R220" s="238">
        <f>Q220*H220</f>
        <v>0</v>
      </c>
      <c r="S220" s="238">
        <v>0</v>
      </c>
      <c r="T220" s="239">
        <f>S220*H220</f>
        <v>0</v>
      </c>
      <c r="U220" s="39"/>
      <c r="V220" s="39"/>
      <c r="W220" s="39"/>
      <c r="X220" s="39"/>
      <c r="Y220" s="39"/>
      <c r="Z220" s="39"/>
      <c r="AA220" s="39"/>
      <c r="AB220" s="39"/>
      <c r="AC220" s="39"/>
      <c r="AD220" s="39"/>
      <c r="AE220" s="39"/>
      <c r="AR220" s="240" t="s">
        <v>357</v>
      </c>
      <c r="AT220" s="240" t="s">
        <v>352</v>
      </c>
      <c r="AU220" s="240" t="s">
        <v>86</v>
      </c>
      <c r="AY220" s="18" t="s">
        <v>350</v>
      </c>
      <c r="BE220" s="241">
        <f>IF(N220="základní",J220,0)</f>
        <v>0</v>
      </c>
      <c r="BF220" s="241">
        <f>IF(N220="snížená",J220,0)</f>
        <v>0</v>
      </c>
      <c r="BG220" s="241">
        <f>IF(N220="zákl. přenesená",J220,0)</f>
        <v>0</v>
      </c>
      <c r="BH220" s="241">
        <f>IF(N220="sníž. přenesená",J220,0)</f>
        <v>0</v>
      </c>
      <c r="BI220" s="241">
        <f>IF(N220="nulová",J220,0)</f>
        <v>0</v>
      </c>
      <c r="BJ220" s="18" t="s">
        <v>84</v>
      </c>
      <c r="BK220" s="241">
        <f>ROUND(I220*H220,2)</f>
        <v>0</v>
      </c>
      <c r="BL220" s="18" t="s">
        <v>357</v>
      </c>
      <c r="BM220" s="240" t="s">
        <v>722</v>
      </c>
    </row>
    <row r="221" s="2" customFormat="1">
      <c r="A221" s="39"/>
      <c r="B221" s="40"/>
      <c r="C221" s="41"/>
      <c r="D221" s="242" t="s">
        <v>359</v>
      </c>
      <c r="E221" s="41"/>
      <c r="F221" s="243" t="s">
        <v>9204</v>
      </c>
      <c r="G221" s="41"/>
      <c r="H221" s="41"/>
      <c r="I221" s="244"/>
      <c r="J221" s="41"/>
      <c r="K221" s="41"/>
      <c r="L221" s="45"/>
      <c r="M221" s="245"/>
      <c r="N221" s="246"/>
      <c r="O221" s="92"/>
      <c r="P221" s="92"/>
      <c r="Q221" s="92"/>
      <c r="R221" s="92"/>
      <c r="S221" s="92"/>
      <c r="T221" s="93"/>
      <c r="U221" s="39"/>
      <c r="V221" s="39"/>
      <c r="W221" s="39"/>
      <c r="X221" s="39"/>
      <c r="Y221" s="39"/>
      <c r="Z221" s="39"/>
      <c r="AA221" s="39"/>
      <c r="AB221" s="39"/>
      <c r="AC221" s="39"/>
      <c r="AD221" s="39"/>
      <c r="AE221" s="39"/>
      <c r="AT221" s="18" t="s">
        <v>359</v>
      </c>
      <c r="AU221" s="18" t="s">
        <v>86</v>
      </c>
    </row>
    <row r="222" s="15" customFormat="1">
      <c r="A222" s="15"/>
      <c r="B222" s="269"/>
      <c r="C222" s="270"/>
      <c r="D222" s="242" t="s">
        <v>361</v>
      </c>
      <c r="E222" s="271" t="s">
        <v>1</v>
      </c>
      <c r="F222" s="272" t="s">
        <v>9144</v>
      </c>
      <c r="G222" s="270"/>
      <c r="H222" s="271" t="s">
        <v>1</v>
      </c>
      <c r="I222" s="273"/>
      <c r="J222" s="270"/>
      <c r="K222" s="270"/>
      <c r="L222" s="274"/>
      <c r="M222" s="275"/>
      <c r="N222" s="276"/>
      <c r="O222" s="276"/>
      <c r="P222" s="276"/>
      <c r="Q222" s="276"/>
      <c r="R222" s="276"/>
      <c r="S222" s="276"/>
      <c r="T222" s="277"/>
      <c r="U222" s="15"/>
      <c r="V222" s="15"/>
      <c r="W222" s="15"/>
      <c r="X222" s="15"/>
      <c r="Y222" s="15"/>
      <c r="Z222" s="15"/>
      <c r="AA222" s="15"/>
      <c r="AB222" s="15"/>
      <c r="AC222" s="15"/>
      <c r="AD222" s="15"/>
      <c r="AE222" s="15"/>
      <c r="AT222" s="278" t="s">
        <v>361</v>
      </c>
      <c r="AU222" s="278" t="s">
        <v>86</v>
      </c>
      <c r="AV222" s="15" t="s">
        <v>84</v>
      </c>
      <c r="AW222" s="15" t="s">
        <v>32</v>
      </c>
      <c r="AX222" s="15" t="s">
        <v>76</v>
      </c>
      <c r="AY222" s="278" t="s">
        <v>350</v>
      </c>
    </row>
    <row r="223" s="13" customFormat="1">
      <c r="A223" s="13"/>
      <c r="B223" s="247"/>
      <c r="C223" s="248"/>
      <c r="D223" s="242" t="s">
        <v>361</v>
      </c>
      <c r="E223" s="249" t="s">
        <v>1</v>
      </c>
      <c r="F223" s="250" t="s">
        <v>8775</v>
      </c>
      <c r="G223" s="248"/>
      <c r="H223" s="251">
        <v>2</v>
      </c>
      <c r="I223" s="252"/>
      <c r="J223" s="248"/>
      <c r="K223" s="248"/>
      <c r="L223" s="253"/>
      <c r="M223" s="254"/>
      <c r="N223" s="255"/>
      <c r="O223" s="255"/>
      <c r="P223" s="255"/>
      <c r="Q223" s="255"/>
      <c r="R223" s="255"/>
      <c r="S223" s="255"/>
      <c r="T223" s="256"/>
      <c r="U223" s="13"/>
      <c r="V223" s="13"/>
      <c r="W223" s="13"/>
      <c r="X223" s="13"/>
      <c r="Y223" s="13"/>
      <c r="Z223" s="13"/>
      <c r="AA223" s="13"/>
      <c r="AB223" s="13"/>
      <c r="AC223" s="13"/>
      <c r="AD223" s="13"/>
      <c r="AE223" s="13"/>
      <c r="AT223" s="257" t="s">
        <v>361</v>
      </c>
      <c r="AU223" s="257" t="s">
        <v>86</v>
      </c>
      <c r="AV223" s="13" t="s">
        <v>86</v>
      </c>
      <c r="AW223" s="13" t="s">
        <v>32</v>
      </c>
      <c r="AX223" s="13" t="s">
        <v>76</v>
      </c>
      <c r="AY223" s="257" t="s">
        <v>350</v>
      </c>
    </row>
    <row r="224" s="14" customFormat="1">
      <c r="A224" s="14"/>
      <c r="B224" s="258"/>
      <c r="C224" s="259"/>
      <c r="D224" s="242" t="s">
        <v>361</v>
      </c>
      <c r="E224" s="260" t="s">
        <v>1</v>
      </c>
      <c r="F224" s="261" t="s">
        <v>364</v>
      </c>
      <c r="G224" s="259"/>
      <c r="H224" s="262">
        <v>2</v>
      </c>
      <c r="I224" s="263"/>
      <c r="J224" s="259"/>
      <c r="K224" s="259"/>
      <c r="L224" s="264"/>
      <c r="M224" s="265"/>
      <c r="N224" s="266"/>
      <c r="O224" s="266"/>
      <c r="P224" s="266"/>
      <c r="Q224" s="266"/>
      <c r="R224" s="266"/>
      <c r="S224" s="266"/>
      <c r="T224" s="267"/>
      <c r="U224" s="14"/>
      <c r="V224" s="14"/>
      <c r="W224" s="14"/>
      <c r="X224" s="14"/>
      <c r="Y224" s="14"/>
      <c r="Z224" s="14"/>
      <c r="AA224" s="14"/>
      <c r="AB224" s="14"/>
      <c r="AC224" s="14"/>
      <c r="AD224" s="14"/>
      <c r="AE224" s="14"/>
      <c r="AT224" s="268" t="s">
        <v>361</v>
      </c>
      <c r="AU224" s="268" t="s">
        <v>86</v>
      </c>
      <c r="AV224" s="14" t="s">
        <v>357</v>
      </c>
      <c r="AW224" s="14" t="s">
        <v>32</v>
      </c>
      <c r="AX224" s="14" t="s">
        <v>84</v>
      </c>
      <c r="AY224" s="268" t="s">
        <v>350</v>
      </c>
    </row>
    <row r="225" s="12" customFormat="1" ht="22.8" customHeight="1">
      <c r="A225" s="12"/>
      <c r="B225" s="213"/>
      <c r="C225" s="214"/>
      <c r="D225" s="215" t="s">
        <v>75</v>
      </c>
      <c r="E225" s="227" t="s">
        <v>474</v>
      </c>
      <c r="F225" s="227" t="s">
        <v>501</v>
      </c>
      <c r="G225" s="214"/>
      <c r="H225" s="214"/>
      <c r="I225" s="217"/>
      <c r="J225" s="228">
        <f>BK225</f>
        <v>0</v>
      </c>
      <c r="K225" s="214"/>
      <c r="L225" s="219"/>
      <c r="M225" s="220"/>
      <c r="N225" s="221"/>
      <c r="O225" s="221"/>
      <c r="P225" s="222">
        <f>SUM(P226:P246)</f>
        <v>0</v>
      </c>
      <c r="Q225" s="221"/>
      <c r="R225" s="222">
        <f>SUM(R226:R246)</f>
        <v>0</v>
      </c>
      <c r="S225" s="221"/>
      <c r="T225" s="223">
        <f>SUM(T226:T246)</f>
        <v>0</v>
      </c>
      <c r="U225" s="12"/>
      <c r="V225" s="12"/>
      <c r="W225" s="12"/>
      <c r="X225" s="12"/>
      <c r="Y225" s="12"/>
      <c r="Z225" s="12"/>
      <c r="AA225" s="12"/>
      <c r="AB225" s="12"/>
      <c r="AC225" s="12"/>
      <c r="AD225" s="12"/>
      <c r="AE225" s="12"/>
      <c r="AR225" s="224" t="s">
        <v>84</v>
      </c>
      <c r="AT225" s="225" t="s">
        <v>75</v>
      </c>
      <c r="AU225" s="225" t="s">
        <v>84</v>
      </c>
      <c r="AY225" s="224" t="s">
        <v>350</v>
      </c>
      <c r="BK225" s="226">
        <f>SUM(BK226:BK246)</f>
        <v>0</v>
      </c>
    </row>
    <row r="226" s="2" customFormat="1" ht="16.5" customHeight="1">
      <c r="A226" s="39"/>
      <c r="B226" s="40"/>
      <c r="C226" s="229" t="s">
        <v>556</v>
      </c>
      <c r="D226" s="229" t="s">
        <v>352</v>
      </c>
      <c r="E226" s="230" t="s">
        <v>9207</v>
      </c>
      <c r="F226" s="231" t="s">
        <v>9208</v>
      </c>
      <c r="G226" s="232" t="s">
        <v>5017</v>
      </c>
      <c r="H226" s="233">
        <v>1</v>
      </c>
      <c r="I226" s="234"/>
      <c r="J226" s="235">
        <f>ROUND(I226*H226,2)</f>
        <v>0</v>
      </c>
      <c r="K226" s="231" t="s">
        <v>8838</v>
      </c>
      <c r="L226" s="45"/>
      <c r="M226" s="236" t="s">
        <v>1</v>
      </c>
      <c r="N226" s="237" t="s">
        <v>41</v>
      </c>
      <c r="O226" s="92"/>
      <c r="P226" s="238">
        <f>O226*H226</f>
        <v>0</v>
      </c>
      <c r="Q226" s="238">
        <v>0</v>
      </c>
      <c r="R226" s="238">
        <f>Q226*H226</f>
        <v>0</v>
      </c>
      <c r="S226" s="238">
        <v>0</v>
      </c>
      <c r="T226" s="239">
        <f>S226*H226</f>
        <v>0</v>
      </c>
      <c r="U226" s="39"/>
      <c r="V226" s="39"/>
      <c r="W226" s="39"/>
      <c r="X226" s="39"/>
      <c r="Y226" s="39"/>
      <c r="Z226" s="39"/>
      <c r="AA226" s="39"/>
      <c r="AB226" s="39"/>
      <c r="AC226" s="39"/>
      <c r="AD226" s="39"/>
      <c r="AE226" s="39"/>
      <c r="AR226" s="240" t="s">
        <v>357</v>
      </c>
      <c r="AT226" s="240" t="s">
        <v>352</v>
      </c>
      <c r="AU226" s="240" t="s">
        <v>86</v>
      </c>
      <c r="AY226" s="18" t="s">
        <v>350</v>
      </c>
      <c r="BE226" s="241">
        <f>IF(N226="základní",J226,0)</f>
        <v>0</v>
      </c>
      <c r="BF226" s="241">
        <f>IF(N226="snížená",J226,0)</f>
        <v>0</v>
      </c>
      <c r="BG226" s="241">
        <f>IF(N226="zákl. přenesená",J226,0)</f>
        <v>0</v>
      </c>
      <c r="BH226" s="241">
        <f>IF(N226="sníž. přenesená",J226,0)</f>
        <v>0</v>
      </c>
      <c r="BI226" s="241">
        <f>IF(N226="nulová",J226,0)</f>
        <v>0</v>
      </c>
      <c r="BJ226" s="18" t="s">
        <v>84</v>
      </c>
      <c r="BK226" s="241">
        <f>ROUND(I226*H226,2)</f>
        <v>0</v>
      </c>
      <c r="BL226" s="18" t="s">
        <v>357</v>
      </c>
      <c r="BM226" s="240" t="s">
        <v>735</v>
      </c>
    </row>
    <row r="227" s="2" customFormat="1">
      <c r="A227" s="39"/>
      <c r="B227" s="40"/>
      <c r="C227" s="41"/>
      <c r="D227" s="242" t="s">
        <v>359</v>
      </c>
      <c r="E227" s="41"/>
      <c r="F227" s="243" t="s">
        <v>9208</v>
      </c>
      <c r="G227" s="41"/>
      <c r="H227" s="41"/>
      <c r="I227" s="244"/>
      <c r="J227" s="41"/>
      <c r="K227" s="41"/>
      <c r="L227" s="45"/>
      <c r="M227" s="245"/>
      <c r="N227" s="246"/>
      <c r="O227" s="92"/>
      <c r="P227" s="92"/>
      <c r="Q227" s="92"/>
      <c r="R227" s="92"/>
      <c r="S227" s="92"/>
      <c r="T227" s="93"/>
      <c r="U227" s="39"/>
      <c r="V227" s="39"/>
      <c r="W227" s="39"/>
      <c r="X227" s="39"/>
      <c r="Y227" s="39"/>
      <c r="Z227" s="39"/>
      <c r="AA227" s="39"/>
      <c r="AB227" s="39"/>
      <c r="AC227" s="39"/>
      <c r="AD227" s="39"/>
      <c r="AE227" s="39"/>
      <c r="AT227" s="18" t="s">
        <v>359</v>
      </c>
      <c r="AU227" s="18" t="s">
        <v>86</v>
      </c>
    </row>
    <row r="228" s="2" customFormat="1" ht="37.8" customHeight="1">
      <c r="A228" s="39"/>
      <c r="B228" s="40"/>
      <c r="C228" s="229" t="s">
        <v>563</v>
      </c>
      <c r="D228" s="229" t="s">
        <v>352</v>
      </c>
      <c r="E228" s="230" t="s">
        <v>9491</v>
      </c>
      <c r="F228" s="231" t="s">
        <v>9492</v>
      </c>
      <c r="G228" s="232" t="s">
        <v>551</v>
      </c>
      <c r="H228" s="233">
        <v>27.600000000000001</v>
      </c>
      <c r="I228" s="234"/>
      <c r="J228" s="235">
        <f>ROUND(I228*H228,2)</f>
        <v>0</v>
      </c>
      <c r="K228" s="231" t="s">
        <v>385</v>
      </c>
      <c r="L228" s="45"/>
      <c r="M228" s="236" t="s">
        <v>1</v>
      </c>
      <c r="N228" s="237" t="s">
        <v>41</v>
      </c>
      <c r="O228" s="92"/>
      <c r="P228" s="238">
        <f>O228*H228</f>
        <v>0</v>
      </c>
      <c r="Q228" s="238">
        <v>0</v>
      </c>
      <c r="R228" s="238">
        <f>Q228*H228</f>
        <v>0</v>
      </c>
      <c r="S228" s="238">
        <v>0</v>
      </c>
      <c r="T228" s="239">
        <f>S228*H228</f>
        <v>0</v>
      </c>
      <c r="U228" s="39"/>
      <c r="V228" s="39"/>
      <c r="W228" s="39"/>
      <c r="X228" s="39"/>
      <c r="Y228" s="39"/>
      <c r="Z228" s="39"/>
      <c r="AA228" s="39"/>
      <c r="AB228" s="39"/>
      <c r="AC228" s="39"/>
      <c r="AD228" s="39"/>
      <c r="AE228" s="39"/>
      <c r="AR228" s="240" t="s">
        <v>357</v>
      </c>
      <c r="AT228" s="240" t="s">
        <v>352</v>
      </c>
      <c r="AU228" s="240" t="s">
        <v>86</v>
      </c>
      <c r="AY228" s="18" t="s">
        <v>350</v>
      </c>
      <c r="BE228" s="241">
        <f>IF(N228="základní",J228,0)</f>
        <v>0</v>
      </c>
      <c r="BF228" s="241">
        <f>IF(N228="snížená",J228,0)</f>
        <v>0</v>
      </c>
      <c r="BG228" s="241">
        <f>IF(N228="zákl. přenesená",J228,0)</f>
        <v>0</v>
      </c>
      <c r="BH228" s="241">
        <f>IF(N228="sníž. přenesená",J228,0)</f>
        <v>0</v>
      </c>
      <c r="BI228" s="241">
        <f>IF(N228="nulová",J228,0)</f>
        <v>0</v>
      </c>
      <c r="BJ228" s="18" t="s">
        <v>84</v>
      </c>
      <c r="BK228" s="241">
        <f>ROUND(I228*H228,2)</f>
        <v>0</v>
      </c>
      <c r="BL228" s="18" t="s">
        <v>357</v>
      </c>
      <c r="BM228" s="240" t="s">
        <v>748</v>
      </c>
    </row>
    <row r="229" s="2" customFormat="1">
      <c r="A229" s="39"/>
      <c r="B229" s="40"/>
      <c r="C229" s="41"/>
      <c r="D229" s="242" t="s">
        <v>359</v>
      </c>
      <c r="E229" s="41"/>
      <c r="F229" s="243" t="s">
        <v>9492</v>
      </c>
      <c r="G229" s="41"/>
      <c r="H229" s="41"/>
      <c r="I229" s="244"/>
      <c r="J229" s="41"/>
      <c r="K229" s="41"/>
      <c r="L229" s="45"/>
      <c r="M229" s="245"/>
      <c r="N229" s="246"/>
      <c r="O229" s="92"/>
      <c r="P229" s="92"/>
      <c r="Q229" s="92"/>
      <c r="R229" s="92"/>
      <c r="S229" s="92"/>
      <c r="T229" s="93"/>
      <c r="U229" s="39"/>
      <c r="V229" s="39"/>
      <c r="W229" s="39"/>
      <c r="X229" s="39"/>
      <c r="Y229" s="39"/>
      <c r="Z229" s="39"/>
      <c r="AA229" s="39"/>
      <c r="AB229" s="39"/>
      <c r="AC229" s="39"/>
      <c r="AD229" s="39"/>
      <c r="AE229" s="39"/>
      <c r="AT229" s="18" t="s">
        <v>359</v>
      </c>
      <c r="AU229" s="18" t="s">
        <v>86</v>
      </c>
    </row>
    <row r="230" s="2" customFormat="1" ht="24.15" customHeight="1">
      <c r="A230" s="39"/>
      <c r="B230" s="40"/>
      <c r="C230" s="229" t="s">
        <v>7</v>
      </c>
      <c r="D230" s="229" t="s">
        <v>352</v>
      </c>
      <c r="E230" s="230" t="s">
        <v>9369</v>
      </c>
      <c r="F230" s="231" t="s">
        <v>9370</v>
      </c>
      <c r="G230" s="232" t="s">
        <v>551</v>
      </c>
      <c r="H230" s="233">
        <v>27.600000000000001</v>
      </c>
      <c r="I230" s="234"/>
      <c r="J230" s="235">
        <f>ROUND(I230*H230,2)</f>
        <v>0</v>
      </c>
      <c r="K230" s="231" t="s">
        <v>385</v>
      </c>
      <c r="L230" s="45"/>
      <c r="M230" s="236" t="s">
        <v>1</v>
      </c>
      <c r="N230" s="237" t="s">
        <v>41</v>
      </c>
      <c r="O230" s="92"/>
      <c r="P230" s="238">
        <f>O230*H230</f>
        <v>0</v>
      </c>
      <c r="Q230" s="238">
        <v>0</v>
      </c>
      <c r="R230" s="238">
        <f>Q230*H230</f>
        <v>0</v>
      </c>
      <c r="S230" s="238">
        <v>0</v>
      </c>
      <c r="T230" s="239">
        <f>S230*H230</f>
        <v>0</v>
      </c>
      <c r="U230" s="39"/>
      <c r="V230" s="39"/>
      <c r="W230" s="39"/>
      <c r="X230" s="39"/>
      <c r="Y230" s="39"/>
      <c r="Z230" s="39"/>
      <c r="AA230" s="39"/>
      <c r="AB230" s="39"/>
      <c r="AC230" s="39"/>
      <c r="AD230" s="39"/>
      <c r="AE230" s="39"/>
      <c r="AR230" s="240" t="s">
        <v>357</v>
      </c>
      <c r="AT230" s="240" t="s">
        <v>352</v>
      </c>
      <c r="AU230" s="240" t="s">
        <v>86</v>
      </c>
      <c r="AY230" s="18" t="s">
        <v>350</v>
      </c>
      <c r="BE230" s="241">
        <f>IF(N230="základní",J230,0)</f>
        <v>0</v>
      </c>
      <c r="BF230" s="241">
        <f>IF(N230="snížená",J230,0)</f>
        <v>0</v>
      </c>
      <c r="BG230" s="241">
        <f>IF(N230="zákl. přenesená",J230,0)</f>
        <v>0</v>
      </c>
      <c r="BH230" s="241">
        <f>IF(N230="sníž. přenesená",J230,0)</f>
        <v>0</v>
      </c>
      <c r="BI230" s="241">
        <f>IF(N230="nulová",J230,0)</f>
        <v>0</v>
      </c>
      <c r="BJ230" s="18" t="s">
        <v>84</v>
      </c>
      <c r="BK230" s="241">
        <f>ROUND(I230*H230,2)</f>
        <v>0</v>
      </c>
      <c r="BL230" s="18" t="s">
        <v>357</v>
      </c>
      <c r="BM230" s="240" t="s">
        <v>767</v>
      </c>
    </row>
    <row r="231" s="2" customFormat="1">
      <c r="A231" s="39"/>
      <c r="B231" s="40"/>
      <c r="C231" s="41"/>
      <c r="D231" s="242" t="s">
        <v>359</v>
      </c>
      <c r="E231" s="41"/>
      <c r="F231" s="243" t="s">
        <v>9370</v>
      </c>
      <c r="G231" s="41"/>
      <c r="H231" s="41"/>
      <c r="I231" s="244"/>
      <c r="J231" s="41"/>
      <c r="K231" s="41"/>
      <c r="L231" s="45"/>
      <c r="M231" s="245"/>
      <c r="N231" s="246"/>
      <c r="O231" s="92"/>
      <c r="P231" s="92"/>
      <c r="Q231" s="92"/>
      <c r="R231" s="92"/>
      <c r="S231" s="92"/>
      <c r="T231" s="93"/>
      <c r="U231" s="39"/>
      <c r="V231" s="39"/>
      <c r="W231" s="39"/>
      <c r="X231" s="39"/>
      <c r="Y231" s="39"/>
      <c r="Z231" s="39"/>
      <c r="AA231" s="39"/>
      <c r="AB231" s="39"/>
      <c r="AC231" s="39"/>
      <c r="AD231" s="39"/>
      <c r="AE231" s="39"/>
      <c r="AT231" s="18" t="s">
        <v>359</v>
      </c>
      <c r="AU231" s="18" t="s">
        <v>86</v>
      </c>
    </row>
    <row r="232" s="15" customFormat="1">
      <c r="A232" s="15"/>
      <c r="B232" s="269"/>
      <c r="C232" s="270"/>
      <c r="D232" s="242" t="s">
        <v>361</v>
      </c>
      <c r="E232" s="271" t="s">
        <v>1</v>
      </c>
      <c r="F232" s="272" t="s">
        <v>9493</v>
      </c>
      <c r="G232" s="270"/>
      <c r="H232" s="271" t="s">
        <v>1</v>
      </c>
      <c r="I232" s="273"/>
      <c r="J232" s="270"/>
      <c r="K232" s="270"/>
      <c r="L232" s="274"/>
      <c r="M232" s="275"/>
      <c r="N232" s="276"/>
      <c r="O232" s="276"/>
      <c r="P232" s="276"/>
      <c r="Q232" s="276"/>
      <c r="R232" s="276"/>
      <c r="S232" s="276"/>
      <c r="T232" s="277"/>
      <c r="U232" s="15"/>
      <c r="V232" s="15"/>
      <c r="W232" s="15"/>
      <c r="X232" s="15"/>
      <c r="Y232" s="15"/>
      <c r="Z232" s="15"/>
      <c r="AA232" s="15"/>
      <c r="AB232" s="15"/>
      <c r="AC232" s="15"/>
      <c r="AD232" s="15"/>
      <c r="AE232" s="15"/>
      <c r="AT232" s="278" t="s">
        <v>361</v>
      </c>
      <c r="AU232" s="278" t="s">
        <v>86</v>
      </c>
      <c r="AV232" s="15" t="s">
        <v>84</v>
      </c>
      <c r="AW232" s="15" t="s">
        <v>32</v>
      </c>
      <c r="AX232" s="15" t="s">
        <v>76</v>
      </c>
      <c r="AY232" s="278" t="s">
        <v>350</v>
      </c>
    </row>
    <row r="233" s="13" customFormat="1">
      <c r="A233" s="13"/>
      <c r="B233" s="247"/>
      <c r="C233" s="248"/>
      <c r="D233" s="242" t="s">
        <v>361</v>
      </c>
      <c r="E233" s="249" t="s">
        <v>1</v>
      </c>
      <c r="F233" s="250" t="s">
        <v>9494</v>
      </c>
      <c r="G233" s="248"/>
      <c r="H233" s="251">
        <v>18</v>
      </c>
      <c r="I233" s="252"/>
      <c r="J233" s="248"/>
      <c r="K233" s="248"/>
      <c r="L233" s="253"/>
      <c r="M233" s="254"/>
      <c r="N233" s="255"/>
      <c r="O233" s="255"/>
      <c r="P233" s="255"/>
      <c r="Q233" s="255"/>
      <c r="R233" s="255"/>
      <c r="S233" s="255"/>
      <c r="T233" s="256"/>
      <c r="U233" s="13"/>
      <c r="V233" s="13"/>
      <c r="W233" s="13"/>
      <c r="X233" s="13"/>
      <c r="Y233" s="13"/>
      <c r="Z233" s="13"/>
      <c r="AA233" s="13"/>
      <c r="AB233" s="13"/>
      <c r="AC233" s="13"/>
      <c r="AD233" s="13"/>
      <c r="AE233" s="13"/>
      <c r="AT233" s="257" t="s">
        <v>361</v>
      </c>
      <c r="AU233" s="257" t="s">
        <v>86</v>
      </c>
      <c r="AV233" s="13" t="s">
        <v>86</v>
      </c>
      <c r="AW233" s="13" t="s">
        <v>32</v>
      </c>
      <c r="AX233" s="13" t="s">
        <v>76</v>
      </c>
      <c r="AY233" s="257" t="s">
        <v>350</v>
      </c>
    </row>
    <row r="234" s="13" customFormat="1">
      <c r="A234" s="13"/>
      <c r="B234" s="247"/>
      <c r="C234" s="248"/>
      <c r="D234" s="242" t="s">
        <v>361</v>
      </c>
      <c r="E234" s="249" t="s">
        <v>1</v>
      </c>
      <c r="F234" s="250" t="s">
        <v>9475</v>
      </c>
      <c r="G234" s="248"/>
      <c r="H234" s="251">
        <v>0.80000000000000004</v>
      </c>
      <c r="I234" s="252"/>
      <c r="J234" s="248"/>
      <c r="K234" s="248"/>
      <c r="L234" s="253"/>
      <c r="M234" s="254"/>
      <c r="N234" s="255"/>
      <c r="O234" s="255"/>
      <c r="P234" s="255"/>
      <c r="Q234" s="255"/>
      <c r="R234" s="255"/>
      <c r="S234" s="255"/>
      <c r="T234" s="256"/>
      <c r="U234" s="13"/>
      <c r="V234" s="13"/>
      <c r="W234" s="13"/>
      <c r="X234" s="13"/>
      <c r="Y234" s="13"/>
      <c r="Z234" s="13"/>
      <c r="AA234" s="13"/>
      <c r="AB234" s="13"/>
      <c r="AC234" s="13"/>
      <c r="AD234" s="13"/>
      <c r="AE234" s="13"/>
      <c r="AT234" s="257" t="s">
        <v>361</v>
      </c>
      <c r="AU234" s="257" t="s">
        <v>86</v>
      </c>
      <c r="AV234" s="13" t="s">
        <v>86</v>
      </c>
      <c r="AW234" s="13" t="s">
        <v>32</v>
      </c>
      <c r="AX234" s="13" t="s">
        <v>76</v>
      </c>
      <c r="AY234" s="257" t="s">
        <v>350</v>
      </c>
    </row>
    <row r="235" s="15" customFormat="1">
      <c r="A235" s="15"/>
      <c r="B235" s="269"/>
      <c r="C235" s="270"/>
      <c r="D235" s="242" t="s">
        <v>361</v>
      </c>
      <c r="E235" s="271" t="s">
        <v>1</v>
      </c>
      <c r="F235" s="272" t="s">
        <v>9145</v>
      </c>
      <c r="G235" s="270"/>
      <c r="H235" s="271" t="s">
        <v>1</v>
      </c>
      <c r="I235" s="273"/>
      <c r="J235" s="270"/>
      <c r="K235" s="270"/>
      <c r="L235" s="274"/>
      <c r="M235" s="275"/>
      <c r="N235" s="276"/>
      <c r="O235" s="276"/>
      <c r="P235" s="276"/>
      <c r="Q235" s="276"/>
      <c r="R235" s="276"/>
      <c r="S235" s="276"/>
      <c r="T235" s="277"/>
      <c r="U235" s="15"/>
      <c r="V235" s="15"/>
      <c r="W235" s="15"/>
      <c r="X235" s="15"/>
      <c r="Y235" s="15"/>
      <c r="Z235" s="15"/>
      <c r="AA235" s="15"/>
      <c r="AB235" s="15"/>
      <c r="AC235" s="15"/>
      <c r="AD235" s="15"/>
      <c r="AE235" s="15"/>
      <c r="AT235" s="278" t="s">
        <v>361</v>
      </c>
      <c r="AU235" s="278" t="s">
        <v>86</v>
      </c>
      <c r="AV235" s="15" t="s">
        <v>84</v>
      </c>
      <c r="AW235" s="15" t="s">
        <v>32</v>
      </c>
      <c r="AX235" s="15" t="s">
        <v>76</v>
      </c>
      <c r="AY235" s="278" t="s">
        <v>350</v>
      </c>
    </row>
    <row r="236" s="13" customFormat="1">
      <c r="A236" s="13"/>
      <c r="B236" s="247"/>
      <c r="C236" s="248"/>
      <c r="D236" s="242" t="s">
        <v>361</v>
      </c>
      <c r="E236" s="249" t="s">
        <v>1</v>
      </c>
      <c r="F236" s="250" t="s">
        <v>9495</v>
      </c>
      <c r="G236" s="248"/>
      <c r="H236" s="251">
        <v>8</v>
      </c>
      <c r="I236" s="252"/>
      <c r="J236" s="248"/>
      <c r="K236" s="248"/>
      <c r="L236" s="253"/>
      <c r="M236" s="254"/>
      <c r="N236" s="255"/>
      <c r="O236" s="255"/>
      <c r="P236" s="255"/>
      <c r="Q236" s="255"/>
      <c r="R236" s="255"/>
      <c r="S236" s="255"/>
      <c r="T236" s="256"/>
      <c r="U236" s="13"/>
      <c r="V236" s="13"/>
      <c r="W236" s="13"/>
      <c r="X236" s="13"/>
      <c r="Y236" s="13"/>
      <c r="Z236" s="13"/>
      <c r="AA236" s="13"/>
      <c r="AB236" s="13"/>
      <c r="AC236" s="13"/>
      <c r="AD236" s="13"/>
      <c r="AE236" s="13"/>
      <c r="AT236" s="257" t="s">
        <v>361</v>
      </c>
      <c r="AU236" s="257" t="s">
        <v>86</v>
      </c>
      <c r="AV236" s="13" t="s">
        <v>86</v>
      </c>
      <c r="AW236" s="13" t="s">
        <v>32</v>
      </c>
      <c r="AX236" s="13" t="s">
        <v>76</v>
      </c>
      <c r="AY236" s="257" t="s">
        <v>350</v>
      </c>
    </row>
    <row r="237" s="13" customFormat="1">
      <c r="A237" s="13"/>
      <c r="B237" s="247"/>
      <c r="C237" s="248"/>
      <c r="D237" s="242" t="s">
        <v>361</v>
      </c>
      <c r="E237" s="249" t="s">
        <v>1</v>
      </c>
      <c r="F237" s="250" t="s">
        <v>9475</v>
      </c>
      <c r="G237" s="248"/>
      <c r="H237" s="251">
        <v>0.80000000000000004</v>
      </c>
      <c r="I237" s="252"/>
      <c r="J237" s="248"/>
      <c r="K237" s="248"/>
      <c r="L237" s="253"/>
      <c r="M237" s="254"/>
      <c r="N237" s="255"/>
      <c r="O237" s="255"/>
      <c r="P237" s="255"/>
      <c r="Q237" s="255"/>
      <c r="R237" s="255"/>
      <c r="S237" s="255"/>
      <c r="T237" s="256"/>
      <c r="U237" s="13"/>
      <c r="V237" s="13"/>
      <c r="W237" s="13"/>
      <c r="X237" s="13"/>
      <c r="Y237" s="13"/>
      <c r="Z237" s="13"/>
      <c r="AA237" s="13"/>
      <c r="AB237" s="13"/>
      <c r="AC237" s="13"/>
      <c r="AD237" s="13"/>
      <c r="AE237" s="13"/>
      <c r="AT237" s="257" t="s">
        <v>361</v>
      </c>
      <c r="AU237" s="257" t="s">
        <v>86</v>
      </c>
      <c r="AV237" s="13" t="s">
        <v>86</v>
      </c>
      <c r="AW237" s="13" t="s">
        <v>32</v>
      </c>
      <c r="AX237" s="13" t="s">
        <v>76</v>
      </c>
      <c r="AY237" s="257" t="s">
        <v>350</v>
      </c>
    </row>
    <row r="238" s="14" customFormat="1">
      <c r="A238" s="14"/>
      <c r="B238" s="258"/>
      <c r="C238" s="259"/>
      <c r="D238" s="242" t="s">
        <v>361</v>
      </c>
      <c r="E238" s="260" t="s">
        <v>1</v>
      </c>
      <c r="F238" s="261" t="s">
        <v>364</v>
      </c>
      <c r="G238" s="259"/>
      <c r="H238" s="262">
        <v>27.600000000000001</v>
      </c>
      <c r="I238" s="263"/>
      <c r="J238" s="259"/>
      <c r="K238" s="259"/>
      <c r="L238" s="264"/>
      <c r="M238" s="265"/>
      <c r="N238" s="266"/>
      <c r="O238" s="266"/>
      <c r="P238" s="266"/>
      <c r="Q238" s="266"/>
      <c r="R238" s="266"/>
      <c r="S238" s="266"/>
      <c r="T238" s="267"/>
      <c r="U238" s="14"/>
      <c r="V238" s="14"/>
      <c r="W238" s="14"/>
      <c r="X238" s="14"/>
      <c r="Y238" s="14"/>
      <c r="Z238" s="14"/>
      <c r="AA238" s="14"/>
      <c r="AB238" s="14"/>
      <c r="AC238" s="14"/>
      <c r="AD238" s="14"/>
      <c r="AE238" s="14"/>
      <c r="AT238" s="268" t="s">
        <v>361</v>
      </c>
      <c r="AU238" s="268" t="s">
        <v>86</v>
      </c>
      <c r="AV238" s="14" t="s">
        <v>357</v>
      </c>
      <c r="AW238" s="14" t="s">
        <v>32</v>
      </c>
      <c r="AX238" s="14" t="s">
        <v>84</v>
      </c>
      <c r="AY238" s="268" t="s">
        <v>350</v>
      </c>
    </row>
    <row r="239" s="2" customFormat="1" ht="37.8" customHeight="1">
      <c r="A239" s="39"/>
      <c r="B239" s="40"/>
      <c r="C239" s="229" t="s">
        <v>576</v>
      </c>
      <c r="D239" s="229" t="s">
        <v>352</v>
      </c>
      <c r="E239" s="230" t="s">
        <v>8794</v>
      </c>
      <c r="F239" s="231" t="s">
        <v>8795</v>
      </c>
      <c r="G239" s="232" t="s">
        <v>355</v>
      </c>
      <c r="H239" s="233">
        <v>37.5</v>
      </c>
      <c r="I239" s="234"/>
      <c r="J239" s="235">
        <f>ROUND(I239*H239,2)</f>
        <v>0</v>
      </c>
      <c r="K239" s="231" t="s">
        <v>8838</v>
      </c>
      <c r="L239" s="45"/>
      <c r="M239" s="236" t="s">
        <v>1</v>
      </c>
      <c r="N239" s="237" t="s">
        <v>41</v>
      </c>
      <c r="O239" s="92"/>
      <c r="P239" s="238">
        <f>O239*H239</f>
        <v>0</v>
      </c>
      <c r="Q239" s="238">
        <v>0</v>
      </c>
      <c r="R239" s="238">
        <f>Q239*H239</f>
        <v>0</v>
      </c>
      <c r="S239" s="238">
        <v>0</v>
      </c>
      <c r="T239" s="239">
        <f>S239*H239</f>
        <v>0</v>
      </c>
      <c r="U239" s="39"/>
      <c r="V239" s="39"/>
      <c r="W239" s="39"/>
      <c r="X239" s="39"/>
      <c r="Y239" s="39"/>
      <c r="Z239" s="39"/>
      <c r="AA239" s="39"/>
      <c r="AB239" s="39"/>
      <c r="AC239" s="39"/>
      <c r="AD239" s="39"/>
      <c r="AE239" s="39"/>
      <c r="AR239" s="240" t="s">
        <v>357</v>
      </c>
      <c r="AT239" s="240" t="s">
        <v>352</v>
      </c>
      <c r="AU239" s="240" t="s">
        <v>86</v>
      </c>
      <c r="AY239" s="18" t="s">
        <v>350</v>
      </c>
      <c r="BE239" s="241">
        <f>IF(N239="základní",J239,0)</f>
        <v>0</v>
      </c>
      <c r="BF239" s="241">
        <f>IF(N239="snížená",J239,0)</f>
        <v>0</v>
      </c>
      <c r="BG239" s="241">
        <f>IF(N239="zákl. přenesená",J239,0)</f>
        <v>0</v>
      </c>
      <c r="BH239" s="241">
        <f>IF(N239="sníž. přenesená",J239,0)</f>
        <v>0</v>
      </c>
      <c r="BI239" s="241">
        <f>IF(N239="nulová",J239,0)</f>
        <v>0</v>
      </c>
      <c r="BJ239" s="18" t="s">
        <v>84</v>
      </c>
      <c r="BK239" s="241">
        <f>ROUND(I239*H239,2)</f>
        <v>0</v>
      </c>
      <c r="BL239" s="18" t="s">
        <v>357</v>
      </c>
      <c r="BM239" s="240" t="s">
        <v>828</v>
      </c>
    </row>
    <row r="240" s="2" customFormat="1">
      <c r="A240" s="39"/>
      <c r="B240" s="40"/>
      <c r="C240" s="41"/>
      <c r="D240" s="242" t="s">
        <v>359</v>
      </c>
      <c r="E240" s="41"/>
      <c r="F240" s="243" t="s">
        <v>8795</v>
      </c>
      <c r="G240" s="41"/>
      <c r="H240" s="41"/>
      <c r="I240" s="244"/>
      <c r="J240" s="41"/>
      <c r="K240" s="41"/>
      <c r="L240" s="45"/>
      <c r="M240" s="245"/>
      <c r="N240" s="246"/>
      <c r="O240" s="92"/>
      <c r="P240" s="92"/>
      <c r="Q240" s="92"/>
      <c r="R240" s="92"/>
      <c r="S240" s="92"/>
      <c r="T240" s="93"/>
      <c r="U240" s="39"/>
      <c r="V240" s="39"/>
      <c r="W240" s="39"/>
      <c r="X240" s="39"/>
      <c r="Y240" s="39"/>
      <c r="Z240" s="39"/>
      <c r="AA240" s="39"/>
      <c r="AB240" s="39"/>
      <c r="AC240" s="39"/>
      <c r="AD240" s="39"/>
      <c r="AE240" s="39"/>
      <c r="AT240" s="18" t="s">
        <v>359</v>
      </c>
      <c r="AU240" s="18" t="s">
        <v>86</v>
      </c>
    </row>
    <row r="241" s="13" customFormat="1">
      <c r="A241" s="13"/>
      <c r="B241" s="247"/>
      <c r="C241" s="248"/>
      <c r="D241" s="242" t="s">
        <v>361</v>
      </c>
      <c r="E241" s="249" t="s">
        <v>1</v>
      </c>
      <c r="F241" s="250" t="s">
        <v>9496</v>
      </c>
      <c r="G241" s="248"/>
      <c r="H241" s="251">
        <v>37.5</v>
      </c>
      <c r="I241" s="252"/>
      <c r="J241" s="248"/>
      <c r="K241" s="248"/>
      <c r="L241" s="253"/>
      <c r="M241" s="254"/>
      <c r="N241" s="255"/>
      <c r="O241" s="255"/>
      <c r="P241" s="255"/>
      <c r="Q241" s="255"/>
      <c r="R241" s="255"/>
      <c r="S241" s="255"/>
      <c r="T241" s="256"/>
      <c r="U241" s="13"/>
      <c r="V241" s="13"/>
      <c r="W241" s="13"/>
      <c r="X241" s="13"/>
      <c r="Y241" s="13"/>
      <c r="Z241" s="13"/>
      <c r="AA241" s="13"/>
      <c r="AB241" s="13"/>
      <c r="AC241" s="13"/>
      <c r="AD241" s="13"/>
      <c r="AE241" s="13"/>
      <c r="AT241" s="257" t="s">
        <v>361</v>
      </c>
      <c r="AU241" s="257" t="s">
        <v>86</v>
      </c>
      <c r="AV241" s="13" t="s">
        <v>86</v>
      </c>
      <c r="AW241" s="13" t="s">
        <v>32</v>
      </c>
      <c r="AX241" s="13" t="s">
        <v>76</v>
      </c>
      <c r="AY241" s="257" t="s">
        <v>350</v>
      </c>
    </row>
    <row r="242" s="14" customFormat="1">
      <c r="A242" s="14"/>
      <c r="B242" s="258"/>
      <c r="C242" s="259"/>
      <c r="D242" s="242" t="s">
        <v>361</v>
      </c>
      <c r="E242" s="260" t="s">
        <v>1</v>
      </c>
      <c r="F242" s="261" t="s">
        <v>364</v>
      </c>
      <c r="G242" s="259"/>
      <c r="H242" s="262">
        <v>37.5</v>
      </c>
      <c r="I242" s="263"/>
      <c r="J242" s="259"/>
      <c r="K242" s="259"/>
      <c r="L242" s="264"/>
      <c r="M242" s="265"/>
      <c r="N242" s="266"/>
      <c r="O242" s="266"/>
      <c r="P242" s="266"/>
      <c r="Q242" s="266"/>
      <c r="R242" s="266"/>
      <c r="S242" s="266"/>
      <c r="T242" s="267"/>
      <c r="U242" s="14"/>
      <c r="V242" s="14"/>
      <c r="W242" s="14"/>
      <c r="X242" s="14"/>
      <c r="Y242" s="14"/>
      <c r="Z242" s="14"/>
      <c r="AA242" s="14"/>
      <c r="AB242" s="14"/>
      <c r="AC242" s="14"/>
      <c r="AD242" s="14"/>
      <c r="AE242" s="14"/>
      <c r="AT242" s="268" t="s">
        <v>361</v>
      </c>
      <c r="AU242" s="268" t="s">
        <v>86</v>
      </c>
      <c r="AV242" s="14" t="s">
        <v>357</v>
      </c>
      <c r="AW242" s="14" t="s">
        <v>32</v>
      </c>
      <c r="AX242" s="14" t="s">
        <v>84</v>
      </c>
      <c r="AY242" s="268" t="s">
        <v>350</v>
      </c>
    </row>
    <row r="243" s="2" customFormat="1" ht="37.8" customHeight="1">
      <c r="A243" s="39"/>
      <c r="B243" s="40"/>
      <c r="C243" s="229" t="s">
        <v>582</v>
      </c>
      <c r="D243" s="229" t="s">
        <v>352</v>
      </c>
      <c r="E243" s="230" t="s">
        <v>9497</v>
      </c>
      <c r="F243" s="231" t="s">
        <v>9498</v>
      </c>
      <c r="G243" s="232" t="s">
        <v>551</v>
      </c>
      <c r="H243" s="233">
        <v>17</v>
      </c>
      <c r="I243" s="234"/>
      <c r="J243" s="235">
        <f>ROUND(I243*H243,2)</f>
        <v>0</v>
      </c>
      <c r="K243" s="231" t="s">
        <v>9489</v>
      </c>
      <c r="L243" s="45"/>
      <c r="M243" s="236" t="s">
        <v>1</v>
      </c>
      <c r="N243" s="237" t="s">
        <v>41</v>
      </c>
      <c r="O243" s="92"/>
      <c r="P243" s="238">
        <f>O243*H243</f>
        <v>0</v>
      </c>
      <c r="Q243" s="238">
        <v>0</v>
      </c>
      <c r="R243" s="238">
        <f>Q243*H243</f>
        <v>0</v>
      </c>
      <c r="S243" s="238">
        <v>0</v>
      </c>
      <c r="T243" s="239">
        <f>S243*H243</f>
        <v>0</v>
      </c>
      <c r="U243" s="39"/>
      <c r="V243" s="39"/>
      <c r="W243" s="39"/>
      <c r="X243" s="39"/>
      <c r="Y243" s="39"/>
      <c r="Z243" s="39"/>
      <c r="AA243" s="39"/>
      <c r="AB243" s="39"/>
      <c r="AC243" s="39"/>
      <c r="AD243" s="39"/>
      <c r="AE243" s="39"/>
      <c r="AR243" s="240" t="s">
        <v>357</v>
      </c>
      <c r="AT243" s="240" t="s">
        <v>352</v>
      </c>
      <c r="AU243" s="240" t="s">
        <v>86</v>
      </c>
      <c r="AY243" s="18" t="s">
        <v>350</v>
      </c>
      <c r="BE243" s="241">
        <f>IF(N243="základní",J243,0)</f>
        <v>0</v>
      </c>
      <c r="BF243" s="241">
        <f>IF(N243="snížená",J243,0)</f>
        <v>0</v>
      </c>
      <c r="BG243" s="241">
        <f>IF(N243="zákl. přenesená",J243,0)</f>
        <v>0</v>
      </c>
      <c r="BH243" s="241">
        <f>IF(N243="sníž. přenesená",J243,0)</f>
        <v>0</v>
      </c>
      <c r="BI243" s="241">
        <f>IF(N243="nulová",J243,0)</f>
        <v>0</v>
      </c>
      <c r="BJ243" s="18" t="s">
        <v>84</v>
      </c>
      <c r="BK243" s="241">
        <f>ROUND(I243*H243,2)</f>
        <v>0</v>
      </c>
      <c r="BL243" s="18" t="s">
        <v>357</v>
      </c>
      <c r="BM243" s="240" t="s">
        <v>854</v>
      </c>
    </row>
    <row r="244" s="2" customFormat="1">
      <c r="A244" s="39"/>
      <c r="B244" s="40"/>
      <c r="C244" s="41"/>
      <c r="D244" s="242" t="s">
        <v>359</v>
      </c>
      <c r="E244" s="41"/>
      <c r="F244" s="243" t="s">
        <v>9498</v>
      </c>
      <c r="G244" s="41"/>
      <c r="H244" s="41"/>
      <c r="I244" s="244"/>
      <c r="J244" s="41"/>
      <c r="K244" s="41"/>
      <c r="L244" s="45"/>
      <c r="M244" s="245"/>
      <c r="N244" s="246"/>
      <c r="O244" s="92"/>
      <c r="P244" s="92"/>
      <c r="Q244" s="92"/>
      <c r="R244" s="92"/>
      <c r="S244" s="92"/>
      <c r="T244" s="93"/>
      <c r="U244" s="39"/>
      <c r="V244" s="39"/>
      <c r="W244" s="39"/>
      <c r="X244" s="39"/>
      <c r="Y244" s="39"/>
      <c r="Z244" s="39"/>
      <c r="AA244" s="39"/>
      <c r="AB244" s="39"/>
      <c r="AC244" s="39"/>
      <c r="AD244" s="39"/>
      <c r="AE244" s="39"/>
      <c r="AT244" s="18" t="s">
        <v>359</v>
      </c>
      <c r="AU244" s="18" t="s">
        <v>86</v>
      </c>
    </row>
    <row r="245" s="13" customFormat="1">
      <c r="A245" s="13"/>
      <c r="B245" s="247"/>
      <c r="C245" s="248"/>
      <c r="D245" s="242" t="s">
        <v>361</v>
      </c>
      <c r="E245" s="249" t="s">
        <v>1</v>
      </c>
      <c r="F245" s="250" t="s">
        <v>8755</v>
      </c>
      <c r="G245" s="248"/>
      <c r="H245" s="251">
        <v>17</v>
      </c>
      <c r="I245" s="252"/>
      <c r="J245" s="248"/>
      <c r="K245" s="248"/>
      <c r="L245" s="253"/>
      <c r="M245" s="254"/>
      <c r="N245" s="255"/>
      <c r="O245" s="255"/>
      <c r="P245" s="255"/>
      <c r="Q245" s="255"/>
      <c r="R245" s="255"/>
      <c r="S245" s="255"/>
      <c r="T245" s="256"/>
      <c r="U245" s="13"/>
      <c r="V245" s="13"/>
      <c r="W245" s="13"/>
      <c r="X245" s="13"/>
      <c r="Y245" s="13"/>
      <c r="Z245" s="13"/>
      <c r="AA245" s="13"/>
      <c r="AB245" s="13"/>
      <c r="AC245" s="13"/>
      <c r="AD245" s="13"/>
      <c r="AE245" s="13"/>
      <c r="AT245" s="257" t="s">
        <v>361</v>
      </c>
      <c r="AU245" s="257" t="s">
        <v>86</v>
      </c>
      <c r="AV245" s="13" t="s">
        <v>86</v>
      </c>
      <c r="AW245" s="13" t="s">
        <v>32</v>
      </c>
      <c r="AX245" s="13" t="s">
        <v>76</v>
      </c>
      <c r="AY245" s="257" t="s">
        <v>350</v>
      </c>
    </row>
    <row r="246" s="14" customFormat="1">
      <c r="A246" s="14"/>
      <c r="B246" s="258"/>
      <c r="C246" s="259"/>
      <c r="D246" s="242" t="s">
        <v>361</v>
      </c>
      <c r="E246" s="260" t="s">
        <v>1</v>
      </c>
      <c r="F246" s="261" t="s">
        <v>364</v>
      </c>
      <c r="G246" s="259"/>
      <c r="H246" s="262">
        <v>17</v>
      </c>
      <c r="I246" s="263"/>
      <c r="J246" s="259"/>
      <c r="K246" s="259"/>
      <c r="L246" s="264"/>
      <c r="M246" s="265"/>
      <c r="N246" s="266"/>
      <c r="O246" s="266"/>
      <c r="P246" s="266"/>
      <c r="Q246" s="266"/>
      <c r="R246" s="266"/>
      <c r="S246" s="266"/>
      <c r="T246" s="267"/>
      <c r="U246" s="14"/>
      <c r="V246" s="14"/>
      <c r="W246" s="14"/>
      <c r="X246" s="14"/>
      <c r="Y246" s="14"/>
      <c r="Z246" s="14"/>
      <c r="AA246" s="14"/>
      <c r="AB246" s="14"/>
      <c r="AC246" s="14"/>
      <c r="AD246" s="14"/>
      <c r="AE246" s="14"/>
      <c r="AT246" s="268" t="s">
        <v>361</v>
      </c>
      <c r="AU246" s="268" t="s">
        <v>86</v>
      </c>
      <c r="AV246" s="14" t="s">
        <v>357</v>
      </c>
      <c r="AW246" s="14" t="s">
        <v>32</v>
      </c>
      <c r="AX246" s="14" t="s">
        <v>84</v>
      </c>
      <c r="AY246" s="268" t="s">
        <v>350</v>
      </c>
    </row>
    <row r="247" s="12" customFormat="1" ht="22.8" customHeight="1">
      <c r="A247" s="12"/>
      <c r="B247" s="213"/>
      <c r="C247" s="214"/>
      <c r="D247" s="215" t="s">
        <v>75</v>
      </c>
      <c r="E247" s="227" t="s">
        <v>870</v>
      </c>
      <c r="F247" s="227" t="s">
        <v>871</v>
      </c>
      <c r="G247" s="214"/>
      <c r="H247" s="214"/>
      <c r="I247" s="217"/>
      <c r="J247" s="228">
        <f>BK247</f>
        <v>0</v>
      </c>
      <c r="K247" s="214"/>
      <c r="L247" s="219"/>
      <c r="M247" s="220"/>
      <c r="N247" s="221"/>
      <c r="O247" s="221"/>
      <c r="P247" s="222">
        <f>SUM(P248:P263)</f>
        <v>0</v>
      </c>
      <c r="Q247" s="221"/>
      <c r="R247" s="222">
        <f>SUM(R248:R263)</f>
        <v>0</v>
      </c>
      <c r="S247" s="221"/>
      <c r="T247" s="223">
        <f>SUM(T248:T263)</f>
        <v>0</v>
      </c>
      <c r="U247" s="12"/>
      <c r="V247" s="12"/>
      <c r="W247" s="12"/>
      <c r="X247" s="12"/>
      <c r="Y247" s="12"/>
      <c r="Z247" s="12"/>
      <c r="AA247" s="12"/>
      <c r="AB247" s="12"/>
      <c r="AC247" s="12"/>
      <c r="AD247" s="12"/>
      <c r="AE247" s="12"/>
      <c r="AR247" s="224" t="s">
        <v>84</v>
      </c>
      <c r="AT247" s="225" t="s">
        <v>75</v>
      </c>
      <c r="AU247" s="225" t="s">
        <v>84</v>
      </c>
      <c r="AY247" s="224" t="s">
        <v>350</v>
      </c>
      <c r="BK247" s="226">
        <f>SUM(BK248:BK263)</f>
        <v>0</v>
      </c>
    </row>
    <row r="248" s="2" customFormat="1" ht="37.8" customHeight="1">
      <c r="A248" s="39"/>
      <c r="B248" s="40"/>
      <c r="C248" s="229" t="s">
        <v>596</v>
      </c>
      <c r="D248" s="229" t="s">
        <v>352</v>
      </c>
      <c r="E248" s="230" t="s">
        <v>9211</v>
      </c>
      <c r="F248" s="231" t="s">
        <v>9212</v>
      </c>
      <c r="G248" s="232" t="s">
        <v>483</v>
      </c>
      <c r="H248" s="233">
        <v>12.5</v>
      </c>
      <c r="I248" s="234"/>
      <c r="J248" s="235">
        <f>ROUND(I248*H248,2)</f>
        <v>0</v>
      </c>
      <c r="K248" s="231" t="s">
        <v>385</v>
      </c>
      <c r="L248" s="45"/>
      <c r="M248" s="236" t="s">
        <v>1</v>
      </c>
      <c r="N248" s="237" t="s">
        <v>41</v>
      </c>
      <c r="O248" s="92"/>
      <c r="P248" s="238">
        <f>O248*H248</f>
        <v>0</v>
      </c>
      <c r="Q248" s="238">
        <v>0</v>
      </c>
      <c r="R248" s="238">
        <f>Q248*H248</f>
        <v>0</v>
      </c>
      <c r="S248" s="238">
        <v>0</v>
      </c>
      <c r="T248" s="239">
        <f>S248*H248</f>
        <v>0</v>
      </c>
      <c r="U248" s="39"/>
      <c r="V248" s="39"/>
      <c r="W248" s="39"/>
      <c r="X248" s="39"/>
      <c r="Y248" s="39"/>
      <c r="Z248" s="39"/>
      <c r="AA248" s="39"/>
      <c r="AB248" s="39"/>
      <c r="AC248" s="39"/>
      <c r="AD248" s="39"/>
      <c r="AE248" s="39"/>
      <c r="AR248" s="240" t="s">
        <v>357</v>
      </c>
      <c r="AT248" s="240" t="s">
        <v>352</v>
      </c>
      <c r="AU248" s="240" t="s">
        <v>86</v>
      </c>
      <c r="AY248" s="18" t="s">
        <v>350</v>
      </c>
      <c r="BE248" s="241">
        <f>IF(N248="základní",J248,0)</f>
        <v>0</v>
      </c>
      <c r="BF248" s="241">
        <f>IF(N248="snížená",J248,0)</f>
        <v>0</v>
      </c>
      <c r="BG248" s="241">
        <f>IF(N248="zákl. přenesená",J248,0)</f>
        <v>0</v>
      </c>
      <c r="BH248" s="241">
        <f>IF(N248="sníž. přenesená",J248,0)</f>
        <v>0</v>
      </c>
      <c r="BI248" s="241">
        <f>IF(N248="nulová",J248,0)</f>
        <v>0</v>
      </c>
      <c r="BJ248" s="18" t="s">
        <v>84</v>
      </c>
      <c r="BK248" s="241">
        <f>ROUND(I248*H248,2)</f>
        <v>0</v>
      </c>
      <c r="BL248" s="18" t="s">
        <v>357</v>
      </c>
      <c r="BM248" s="240" t="s">
        <v>877</v>
      </c>
    </row>
    <row r="249" s="2" customFormat="1">
      <c r="A249" s="39"/>
      <c r="B249" s="40"/>
      <c r="C249" s="41"/>
      <c r="D249" s="242" t="s">
        <v>359</v>
      </c>
      <c r="E249" s="41"/>
      <c r="F249" s="243" t="s">
        <v>9212</v>
      </c>
      <c r="G249" s="41"/>
      <c r="H249" s="41"/>
      <c r="I249" s="244"/>
      <c r="J249" s="41"/>
      <c r="K249" s="41"/>
      <c r="L249" s="45"/>
      <c r="M249" s="245"/>
      <c r="N249" s="246"/>
      <c r="O249" s="92"/>
      <c r="P249" s="92"/>
      <c r="Q249" s="92"/>
      <c r="R249" s="92"/>
      <c r="S249" s="92"/>
      <c r="T249" s="93"/>
      <c r="U249" s="39"/>
      <c r="V249" s="39"/>
      <c r="W249" s="39"/>
      <c r="X249" s="39"/>
      <c r="Y249" s="39"/>
      <c r="Z249" s="39"/>
      <c r="AA249" s="39"/>
      <c r="AB249" s="39"/>
      <c r="AC249" s="39"/>
      <c r="AD249" s="39"/>
      <c r="AE249" s="39"/>
      <c r="AT249" s="18" t="s">
        <v>359</v>
      </c>
      <c r="AU249" s="18" t="s">
        <v>86</v>
      </c>
    </row>
    <row r="250" s="2" customFormat="1" ht="37.8" customHeight="1">
      <c r="A250" s="39"/>
      <c r="B250" s="40"/>
      <c r="C250" s="229" t="s">
        <v>617</v>
      </c>
      <c r="D250" s="229" t="s">
        <v>352</v>
      </c>
      <c r="E250" s="230" t="s">
        <v>9213</v>
      </c>
      <c r="F250" s="231" t="s">
        <v>9214</v>
      </c>
      <c r="G250" s="232" t="s">
        <v>483</v>
      </c>
      <c r="H250" s="233">
        <v>185.589</v>
      </c>
      <c r="I250" s="234"/>
      <c r="J250" s="235">
        <f>ROUND(I250*H250,2)</f>
        <v>0</v>
      </c>
      <c r="K250" s="231" t="s">
        <v>385</v>
      </c>
      <c r="L250" s="45"/>
      <c r="M250" s="236" t="s">
        <v>1</v>
      </c>
      <c r="N250" s="237" t="s">
        <v>41</v>
      </c>
      <c r="O250" s="92"/>
      <c r="P250" s="238">
        <f>O250*H250</f>
        <v>0</v>
      </c>
      <c r="Q250" s="238">
        <v>0</v>
      </c>
      <c r="R250" s="238">
        <f>Q250*H250</f>
        <v>0</v>
      </c>
      <c r="S250" s="238">
        <v>0</v>
      </c>
      <c r="T250" s="239">
        <f>S250*H250</f>
        <v>0</v>
      </c>
      <c r="U250" s="39"/>
      <c r="V250" s="39"/>
      <c r="W250" s="39"/>
      <c r="X250" s="39"/>
      <c r="Y250" s="39"/>
      <c r="Z250" s="39"/>
      <c r="AA250" s="39"/>
      <c r="AB250" s="39"/>
      <c r="AC250" s="39"/>
      <c r="AD250" s="39"/>
      <c r="AE250" s="39"/>
      <c r="AR250" s="240" t="s">
        <v>357</v>
      </c>
      <c r="AT250" s="240" t="s">
        <v>352</v>
      </c>
      <c r="AU250" s="240" t="s">
        <v>86</v>
      </c>
      <c r="AY250" s="18" t="s">
        <v>350</v>
      </c>
      <c r="BE250" s="241">
        <f>IF(N250="základní",J250,0)</f>
        <v>0</v>
      </c>
      <c r="BF250" s="241">
        <f>IF(N250="snížená",J250,0)</f>
        <v>0</v>
      </c>
      <c r="BG250" s="241">
        <f>IF(N250="zákl. přenesená",J250,0)</f>
        <v>0</v>
      </c>
      <c r="BH250" s="241">
        <f>IF(N250="sníž. přenesená",J250,0)</f>
        <v>0</v>
      </c>
      <c r="BI250" s="241">
        <f>IF(N250="nulová",J250,0)</f>
        <v>0</v>
      </c>
      <c r="BJ250" s="18" t="s">
        <v>84</v>
      </c>
      <c r="BK250" s="241">
        <f>ROUND(I250*H250,2)</f>
        <v>0</v>
      </c>
      <c r="BL250" s="18" t="s">
        <v>357</v>
      </c>
      <c r="BM250" s="240" t="s">
        <v>888</v>
      </c>
    </row>
    <row r="251" s="2" customFormat="1">
      <c r="A251" s="39"/>
      <c r="B251" s="40"/>
      <c r="C251" s="41"/>
      <c r="D251" s="242" t="s">
        <v>359</v>
      </c>
      <c r="E251" s="41"/>
      <c r="F251" s="243" t="s">
        <v>9214</v>
      </c>
      <c r="G251" s="41"/>
      <c r="H251" s="41"/>
      <c r="I251" s="244"/>
      <c r="J251" s="41"/>
      <c r="K251" s="41"/>
      <c r="L251" s="45"/>
      <c r="M251" s="245"/>
      <c r="N251" s="246"/>
      <c r="O251" s="92"/>
      <c r="P251" s="92"/>
      <c r="Q251" s="92"/>
      <c r="R251" s="92"/>
      <c r="S251" s="92"/>
      <c r="T251" s="93"/>
      <c r="U251" s="39"/>
      <c r="V251" s="39"/>
      <c r="W251" s="39"/>
      <c r="X251" s="39"/>
      <c r="Y251" s="39"/>
      <c r="Z251" s="39"/>
      <c r="AA251" s="39"/>
      <c r="AB251" s="39"/>
      <c r="AC251" s="39"/>
      <c r="AD251" s="39"/>
      <c r="AE251" s="39"/>
      <c r="AT251" s="18" t="s">
        <v>359</v>
      </c>
      <c r="AU251" s="18" t="s">
        <v>86</v>
      </c>
    </row>
    <row r="252" s="13" customFormat="1">
      <c r="A252" s="13"/>
      <c r="B252" s="247"/>
      <c r="C252" s="248"/>
      <c r="D252" s="242" t="s">
        <v>361</v>
      </c>
      <c r="E252" s="249" t="s">
        <v>1</v>
      </c>
      <c r="F252" s="250" t="s">
        <v>9499</v>
      </c>
      <c r="G252" s="248"/>
      <c r="H252" s="251">
        <v>185.589</v>
      </c>
      <c r="I252" s="252"/>
      <c r="J252" s="248"/>
      <c r="K252" s="248"/>
      <c r="L252" s="253"/>
      <c r="M252" s="254"/>
      <c r="N252" s="255"/>
      <c r="O252" s="255"/>
      <c r="P252" s="255"/>
      <c r="Q252" s="255"/>
      <c r="R252" s="255"/>
      <c r="S252" s="255"/>
      <c r="T252" s="256"/>
      <c r="U252" s="13"/>
      <c r="V252" s="13"/>
      <c r="W252" s="13"/>
      <c r="X252" s="13"/>
      <c r="Y252" s="13"/>
      <c r="Z252" s="13"/>
      <c r="AA252" s="13"/>
      <c r="AB252" s="13"/>
      <c r="AC252" s="13"/>
      <c r="AD252" s="13"/>
      <c r="AE252" s="13"/>
      <c r="AT252" s="257" t="s">
        <v>361</v>
      </c>
      <c r="AU252" s="257" t="s">
        <v>86</v>
      </c>
      <c r="AV252" s="13" t="s">
        <v>86</v>
      </c>
      <c r="AW252" s="13" t="s">
        <v>32</v>
      </c>
      <c r="AX252" s="13" t="s">
        <v>76</v>
      </c>
      <c r="AY252" s="257" t="s">
        <v>350</v>
      </c>
    </row>
    <row r="253" s="14" customFormat="1">
      <c r="A253" s="14"/>
      <c r="B253" s="258"/>
      <c r="C253" s="259"/>
      <c r="D253" s="242" t="s">
        <v>361</v>
      </c>
      <c r="E253" s="260" t="s">
        <v>1</v>
      </c>
      <c r="F253" s="261" t="s">
        <v>364</v>
      </c>
      <c r="G253" s="259"/>
      <c r="H253" s="262">
        <v>185.589</v>
      </c>
      <c r="I253" s="263"/>
      <c r="J253" s="259"/>
      <c r="K253" s="259"/>
      <c r="L253" s="264"/>
      <c r="M253" s="265"/>
      <c r="N253" s="266"/>
      <c r="O253" s="266"/>
      <c r="P253" s="266"/>
      <c r="Q253" s="266"/>
      <c r="R253" s="266"/>
      <c r="S253" s="266"/>
      <c r="T253" s="267"/>
      <c r="U253" s="14"/>
      <c r="V253" s="14"/>
      <c r="W253" s="14"/>
      <c r="X253" s="14"/>
      <c r="Y253" s="14"/>
      <c r="Z253" s="14"/>
      <c r="AA253" s="14"/>
      <c r="AB253" s="14"/>
      <c r="AC253" s="14"/>
      <c r="AD253" s="14"/>
      <c r="AE253" s="14"/>
      <c r="AT253" s="268" t="s">
        <v>361</v>
      </c>
      <c r="AU253" s="268" t="s">
        <v>86</v>
      </c>
      <c r="AV253" s="14" t="s">
        <v>357</v>
      </c>
      <c r="AW253" s="14" t="s">
        <v>32</v>
      </c>
      <c r="AX253" s="14" t="s">
        <v>84</v>
      </c>
      <c r="AY253" s="268" t="s">
        <v>350</v>
      </c>
    </row>
    <row r="254" s="2" customFormat="1" ht="37.8" customHeight="1">
      <c r="A254" s="39"/>
      <c r="B254" s="40"/>
      <c r="C254" s="229" t="s">
        <v>655</v>
      </c>
      <c r="D254" s="229" t="s">
        <v>352</v>
      </c>
      <c r="E254" s="230" t="s">
        <v>9375</v>
      </c>
      <c r="F254" s="231" t="s">
        <v>9376</v>
      </c>
      <c r="G254" s="232" t="s">
        <v>483</v>
      </c>
      <c r="H254" s="233">
        <v>8.1210000000000004</v>
      </c>
      <c r="I254" s="234"/>
      <c r="J254" s="235">
        <f>ROUND(I254*H254,2)</f>
        <v>0</v>
      </c>
      <c r="K254" s="231" t="s">
        <v>385</v>
      </c>
      <c r="L254" s="45"/>
      <c r="M254" s="236" t="s">
        <v>1</v>
      </c>
      <c r="N254" s="237" t="s">
        <v>41</v>
      </c>
      <c r="O254" s="92"/>
      <c r="P254" s="238">
        <f>O254*H254</f>
        <v>0</v>
      </c>
      <c r="Q254" s="238">
        <v>0</v>
      </c>
      <c r="R254" s="238">
        <f>Q254*H254</f>
        <v>0</v>
      </c>
      <c r="S254" s="238">
        <v>0</v>
      </c>
      <c r="T254" s="239">
        <f>S254*H254</f>
        <v>0</v>
      </c>
      <c r="U254" s="39"/>
      <c r="V254" s="39"/>
      <c r="W254" s="39"/>
      <c r="X254" s="39"/>
      <c r="Y254" s="39"/>
      <c r="Z254" s="39"/>
      <c r="AA254" s="39"/>
      <c r="AB254" s="39"/>
      <c r="AC254" s="39"/>
      <c r="AD254" s="39"/>
      <c r="AE254" s="39"/>
      <c r="AR254" s="240" t="s">
        <v>357</v>
      </c>
      <c r="AT254" s="240" t="s">
        <v>352</v>
      </c>
      <c r="AU254" s="240" t="s">
        <v>86</v>
      </c>
      <c r="AY254" s="18" t="s">
        <v>350</v>
      </c>
      <c r="BE254" s="241">
        <f>IF(N254="základní",J254,0)</f>
        <v>0</v>
      </c>
      <c r="BF254" s="241">
        <f>IF(N254="snížená",J254,0)</f>
        <v>0</v>
      </c>
      <c r="BG254" s="241">
        <f>IF(N254="zákl. přenesená",J254,0)</f>
        <v>0</v>
      </c>
      <c r="BH254" s="241">
        <f>IF(N254="sníž. přenesená",J254,0)</f>
        <v>0</v>
      </c>
      <c r="BI254" s="241">
        <f>IF(N254="nulová",J254,0)</f>
        <v>0</v>
      </c>
      <c r="BJ254" s="18" t="s">
        <v>84</v>
      </c>
      <c r="BK254" s="241">
        <f>ROUND(I254*H254,2)</f>
        <v>0</v>
      </c>
      <c r="BL254" s="18" t="s">
        <v>357</v>
      </c>
      <c r="BM254" s="240" t="s">
        <v>911</v>
      </c>
    </row>
    <row r="255" s="2" customFormat="1">
      <c r="A255" s="39"/>
      <c r="B255" s="40"/>
      <c r="C255" s="41"/>
      <c r="D255" s="242" t="s">
        <v>359</v>
      </c>
      <c r="E255" s="41"/>
      <c r="F255" s="243" t="s">
        <v>9376</v>
      </c>
      <c r="G255" s="41"/>
      <c r="H255" s="41"/>
      <c r="I255" s="244"/>
      <c r="J255" s="41"/>
      <c r="K255" s="41"/>
      <c r="L255" s="45"/>
      <c r="M255" s="245"/>
      <c r="N255" s="246"/>
      <c r="O255" s="92"/>
      <c r="P255" s="92"/>
      <c r="Q255" s="92"/>
      <c r="R255" s="92"/>
      <c r="S255" s="92"/>
      <c r="T255" s="93"/>
      <c r="U255" s="39"/>
      <c r="V255" s="39"/>
      <c r="W255" s="39"/>
      <c r="X255" s="39"/>
      <c r="Y255" s="39"/>
      <c r="Z255" s="39"/>
      <c r="AA255" s="39"/>
      <c r="AB255" s="39"/>
      <c r="AC255" s="39"/>
      <c r="AD255" s="39"/>
      <c r="AE255" s="39"/>
      <c r="AT255" s="18" t="s">
        <v>359</v>
      </c>
      <c r="AU255" s="18" t="s">
        <v>86</v>
      </c>
    </row>
    <row r="256" s="2" customFormat="1" ht="37.8" customHeight="1">
      <c r="A256" s="39"/>
      <c r="B256" s="40"/>
      <c r="C256" s="229" t="s">
        <v>662</v>
      </c>
      <c r="D256" s="229" t="s">
        <v>352</v>
      </c>
      <c r="E256" s="230" t="s">
        <v>9377</v>
      </c>
      <c r="F256" s="231" t="s">
        <v>9214</v>
      </c>
      <c r="G256" s="232" t="s">
        <v>483</v>
      </c>
      <c r="H256" s="233">
        <v>73.088999999999999</v>
      </c>
      <c r="I256" s="234"/>
      <c r="J256" s="235">
        <f>ROUND(I256*H256,2)</f>
        <v>0</v>
      </c>
      <c r="K256" s="231" t="s">
        <v>385</v>
      </c>
      <c r="L256" s="45"/>
      <c r="M256" s="236" t="s">
        <v>1</v>
      </c>
      <c r="N256" s="237" t="s">
        <v>41</v>
      </c>
      <c r="O256" s="92"/>
      <c r="P256" s="238">
        <f>O256*H256</f>
        <v>0</v>
      </c>
      <c r="Q256" s="238">
        <v>0</v>
      </c>
      <c r="R256" s="238">
        <f>Q256*H256</f>
        <v>0</v>
      </c>
      <c r="S256" s="238">
        <v>0</v>
      </c>
      <c r="T256" s="239">
        <f>S256*H256</f>
        <v>0</v>
      </c>
      <c r="U256" s="39"/>
      <c r="V256" s="39"/>
      <c r="W256" s="39"/>
      <c r="X256" s="39"/>
      <c r="Y256" s="39"/>
      <c r="Z256" s="39"/>
      <c r="AA256" s="39"/>
      <c r="AB256" s="39"/>
      <c r="AC256" s="39"/>
      <c r="AD256" s="39"/>
      <c r="AE256" s="39"/>
      <c r="AR256" s="240" t="s">
        <v>357</v>
      </c>
      <c r="AT256" s="240" t="s">
        <v>352</v>
      </c>
      <c r="AU256" s="240" t="s">
        <v>86</v>
      </c>
      <c r="AY256" s="18" t="s">
        <v>350</v>
      </c>
      <c r="BE256" s="241">
        <f>IF(N256="základní",J256,0)</f>
        <v>0</v>
      </c>
      <c r="BF256" s="241">
        <f>IF(N256="snížená",J256,0)</f>
        <v>0</v>
      </c>
      <c r="BG256" s="241">
        <f>IF(N256="zákl. přenesená",J256,0)</f>
        <v>0</v>
      </c>
      <c r="BH256" s="241">
        <f>IF(N256="sníž. přenesená",J256,0)</f>
        <v>0</v>
      </c>
      <c r="BI256" s="241">
        <f>IF(N256="nulová",J256,0)</f>
        <v>0</v>
      </c>
      <c r="BJ256" s="18" t="s">
        <v>84</v>
      </c>
      <c r="BK256" s="241">
        <f>ROUND(I256*H256,2)</f>
        <v>0</v>
      </c>
      <c r="BL256" s="18" t="s">
        <v>357</v>
      </c>
      <c r="BM256" s="240" t="s">
        <v>924</v>
      </c>
    </row>
    <row r="257" s="2" customFormat="1">
      <c r="A257" s="39"/>
      <c r="B257" s="40"/>
      <c r="C257" s="41"/>
      <c r="D257" s="242" t="s">
        <v>359</v>
      </c>
      <c r="E257" s="41"/>
      <c r="F257" s="243" t="s">
        <v>9214</v>
      </c>
      <c r="G257" s="41"/>
      <c r="H257" s="41"/>
      <c r="I257" s="244"/>
      <c r="J257" s="41"/>
      <c r="K257" s="41"/>
      <c r="L257" s="45"/>
      <c r="M257" s="245"/>
      <c r="N257" s="246"/>
      <c r="O257" s="92"/>
      <c r="P257" s="92"/>
      <c r="Q257" s="92"/>
      <c r="R257" s="92"/>
      <c r="S257" s="92"/>
      <c r="T257" s="93"/>
      <c r="U257" s="39"/>
      <c r="V257" s="39"/>
      <c r="W257" s="39"/>
      <c r="X257" s="39"/>
      <c r="Y257" s="39"/>
      <c r="Z257" s="39"/>
      <c r="AA257" s="39"/>
      <c r="AB257" s="39"/>
      <c r="AC257" s="39"/>
      <c r="AD257" s="39"/>
      <c r="AE257" s="39"/>
      <c r="AT257" s="18" t="s">
        <v>359</v>
      </c>
      <c r="AU257" s="18" t="s">
        <v>86</v>
      </c>
    </row>
    <row r="258" s="13" customFormat="1">
      <c r="A258" s="13"/>
      <c r="B258" s="247"/>
      <c r="C258" s="248"/>
      <c r="D258" s="242" t="s">
        <v>361</v>
      </c>
      <c r="E258" s="249" t="s">
        <v>1</v>
      </c>
      <c r="F258" s="250" t="s">
        <v>9500</v>
      </c>
      <c r="G258" s="248"/>
      <c r="H258" s="251">
        <v>73.088999999999999</v>
      </c>
      <c r="I258" s="252"/>
      <c r="J258" s="248"/>
      <c r="K258" s="248"/>
      <c r="L258" s="253"/>
      <c r="M258" s="254"/>
      <c r="N258" s="255"/>
      <c r="O258" s="255"/>
      <c r="P258" s="255"/>
      <c r="Q258" s="255"/>
      <c r="R258" s="255"/>
      <c r="S258" s="255"/>
      <c r="T258" s="256"/>
      <c r="U258" s="13"/>
      <c r="V258" s="13"/>
      <c r="W258" s="13"/>
      <c r="X258" s="13"/>
      <c r="Y258" s="13"/>
      <c r="Z258" s="13"/>
      <c r="AA258" s="13"/>
      <c r="AB258" s="13"/>
      <c r="AC258" s="13"/>
      <c r="AD258" s="13"/>
      <c r="AE258" s="13"/>
      <c r="AT258" s="257" t="s">
        <v>361</v>
      </c>
      <c r="AU258" s="257" t="s">
        <v>86</v>
      </c>
      <c r="AV258" s="13" t="s">
        <v>86</v>
      </c>
      <c r="AW258" s="13" t="s">
        <v>32</v>
      </c>
      <c r="AX258" s="13" t="s">
        <v>76</v>
      </c>
      <c r="AY258" s="257" t="s">
        <v>350</v>
      </c>
    </row>
    <row r="259" s="14" customFormat="1">
      <c r="A259" s="14"/>
      <c r="B259" s="258"/>
      <c r="C259" s="259"/>
      <c r="D259" s="242" t="s">
        <v>361</v>
      </c>
      <c r="E259" s="260" t="s">
        <v>1</v>
      </c>
      <c r="F259" s="261" t="s">
        <v>364</v>
      </c>
      <c r="G259" s="259"/>
      <c r="H259" s="262">
        <v>73.088999999999999</v>
      </c>
      <c r="I259" s="263"/>
      <c r="J259" s="259"/>
      <c r="K259" s="259"/>
      <c r="L259" s="264"/>
      <c r="M259" s="265"/>
      <c r="N259" s="266"/>
      <c r="O259" s="266"/>
      <c r="P259" s="266"/>
      <c r="Q259" s="266"/>
      <c r="R259" s="266"/>
      <c r="S259" s="266"/>
      <c r="T259" s="267"/>
      <c r="U259" s="14"/>
      <c r="V259" s="14"/>
      <c r="W259" s="14"/>
      <c r="X259" s="14"/>
      <c r="Y259" s="14"/>
      <c r="Z259" s="14"/>
      <c r="AA259" s="14"/>
      <c r="AB259" s="14"/>
      <c r="AC259" s="14"/>
      <c r="AD259" s="14"/>
      <c r="AE259" s="14"/>
      <c r="AT259" s="268" t="s">
        <v>361</v>
      </c>
      <c r="AU259" s="268" t="s">
        <v>86</v>
      </c>
      <c r="AV259" s="14" t="s">
        <v>357</v>
      </c>
      <c r="AW259" s="14" t="s">
        <v>32</v>
      </c>
      <c r="AX259" s="14" t="s">
        <v>84</v>
      </c>
      <c r="AY259" s="268" t="s">
        <v>350</v>
      </c>
    </row>
    <row r="260" s="2" customFormat="1" ht="44.25" customHeight="1">
      <c r="A260" s="39"/>
      <c r="B260" s="40"/>
      <c r="C260" s="229" t="s">
        <v>669</v>
      </c>
      <c r="D260" s="229" t="s">
        <v>352</v>
      </c>
      <c r="E260" s="230" t="s">
        <v>9216</v>
      </c>
      <c r="F260" s="231" t="s">
        <v>485</v>
      </c>
      <c r="G260" s="232" t="s">
        <v>483</v>
      </c>
      <c r="H260" s="233">
        <v>17.329999999999998</v>
      </c>
      <c r="I260" s="234"/>
      <c r="J260" s="235">
        <f>ROUND(I260*H260,2)</f>
        <v>0</v>
      </c>
      <c r="K260" s="231" t="s">
        <v>385</v>
      </c>
      <c r="L260" s="45"/>
      <c r="M260" s="236" t="s">
        <v>1</v>
      </c>
      <c r="N260" s="237" t="s">
        <v>41</v>
      </c>
      <c r="O260" s="92"/>
      <c r="P260" s="238">
        <f>O260*H260</f>
        <v>0</v>
      </c>
      <c r="Q260" s="238">
        <v>0</v>
      </c>
      <c r="R260" s="238">
        <f>Q260*H260</f>
        <v>0</v>
      </c>
      <c r="S260" s="238">
        <v>0</v>
      </c>
      <c r="T260" s="239">
        <f>S260*H260</f>
        <v>0</v>
      </c>
      <c r="U260" s="39"/>
      <c r="V260" s="39"/>
      <c r="W260" s="39"/>
      <c r="X260" s="39"/>
      <c r="Y260" s="39"/>
      <c r="Z260" s="39"/>
      <c r="AA260" s="39"/>
      <c r="AB260" s="39"/>
      <c r="AC260" s="39"/>
      <c r="AD260" s="39"/>
      <c r="AE260" s="39"/>
      <c r="AR260" s="240" t="s">
        <v>357</v>
      </c>
      <c r="AT260" s="240" t="s">
        <v>352</v>
      </c>
      <c r="AU260" s="240" t="s">
        <v>86</v>
      </c>
      <c r="AY260" s="18" t="s">
        <v>350</v>
      </c>
      <c r="BE260" s="241">
        <f>IF(N260="základní",J260,0)</f>
        <v>0</v>
      </c>
      <c r="BF260" s="241">
        <f>IF(N260="snížená",J260,0)</f>
        <v>0</v>
      </c>
      <c r="BG260" s="241">
        <f>IF(N260="zákl. přenesená",J260,0)</f>
        <v>0</v>
      </c>
      <c r="BH260" s="241">
        <f>IF(N260="sníž. přenesená",J260,0)</f>
        <v>0</v>
      </c>
      <c r="BI260" s="241">
        <f>IF(N260="nulová",J260,0)</f>
        <v>0</v>
      </c>
      <c r="BJ260" s="18" t="s">
        <v>84</v>
      </c>
      <c r="BK260" s="241">
        <f>ROUND(I260*H260,2)</f>
        <v>0</v>
      </c>
      <c r="BL260" s="18" t="s">
        <v>357</v>
      </c>
      <c r="BM260" s="240" t="s">
        <v>937</v>
      </c>
    </row>
    <row r="261" s="2" customFormat="1">
      <c r="A261" s="39"/>
      <c r="B261" s="40"/>
      <c r="C261" s="41"/>
      <c r="D261" s="242" t="s">
        <v>359</v>
      </c>
      <c r="E261" s="41"/>
      <c r="F261" s="243" t="s">
        <v>485</v>
      </c>
      <c r="G261" s="41"/>
      <c r="H261" s="41"/>
      <c r="I261" s="244"/>
      <c r="J261" s="41"/>
      <c r="K261" s="41"/>
      <c r="L261" s="45"/>
      <c r="M261" s="245"/>
      <c r="N261" s="246"/>
      <c r="O261" s="92"/>
      <c r="P261" s="92"/>
      <c r="Q261" s="92"/>
      <c r="R261" s="92"/>
      <c r="S261" s="92"/>
      <c r="T261" s="93"/>
      <c r="U261" s="39"/>
      <c r="V261" s="39"/>
      <c r="W261" s="39"/>
      <c r="X261" s="39"/>
      <c r="Y261" s="39"/>
      <c r="Z261" s="39"/>
      <c r="AA261" s="39"/>
      <c r="AB261" s="39"/>
      <c r="AC261" s="39"/>
      <c r="AD261" s="39"/>
      <c r="AE261" s="39"/>
      <c r="AT261" s="18" t="s">
        <v>359</v>
      </c>
      <c r="AU261" s="18" t="s">
        <v>86</v>
      </c>
    </row>
    <row r="262" s="2" customFormat="1" ht="44.25" customHeight="1">
      <c r="A262" s="39"/>
      <c r="B262" s="40"/>
      <c r="C262" s="229" t="s">
        <v>676</v>
      </c>
      <c r="D262" s="229" t="s">
        <v>352</v>
      </c>
      <c r="E262" s="230" t="s">
        <v>9217</v>
      </c>
      <c r="F262" s="231" t="s">
        <v>9218</v>
      </c>
      <c r="G262" s="232" t="s">
        <v>483</v>
      </c>
      <c r="H262" s="233">
        <v>17.329999999999998</v>
      </c>
      <c r="I262" s="234"/>
      <c r="J262" s="235">
        <f>ROUND(I262*H262,2)</f>
        <v>0</v>
      </c>
      <c r="K262" s="231" t="s">
        <v>385</v>
      </c>
      <c r="L262" s="45"/>
      <c r="M262" s="236" t="s">
        <v>1</v>
      </c>
      <c r="N262" s="237" t="s">
        <v>41</v>
      </c>
      <c r="O262" s="92"/>
      <c r="P262" s="238">
        <f>O262*H262</f>
        <v>0</v>
      </c>
      <c r="Q262" s="238">
        <v>0</v>
      </c>
      <c r="R262" s="238">
        <f>Q262*H262</f>
        <v>0</v>
      </c>
      <c r="S262" s="238">
        <v>0</v>
      </c>
      <c r="T262" s="239">
        <f>S262*H262</f>
        <v>0</v>
      </c>
      <c r="U262" s="39"/>
      <c r="V262" s="39"/>
      <c r="W262" s="39"/>
      <c r="X262" s="39"/>
      <c r="Y262" s="39"/>
      <c r="Z262" s="39"/>
      <c r="AA262" s="39"/>
      <c r="AB262" s="39"/>
      <c r="AC262" s="39"/>
      <c r="AD262" s="39"/>
      <c r="AE262" s="39"/>
      <c r="AR262" s="240" t="s">
        <v>357</v>
      </c>
      <c r="AT262" s="240" t="s">
        <v>352</v>
      </c>
      <c r="AU262" s="240" t="s">
        <v>86</v>
      </c>
      <c r="AY262" s="18" t="s">
        <v>350</v>
      </c>
      <c r="BE262" s="241">
        <f>IF(N262="základní",J262,0)</f>
        <v>0</v>
      </c>
      <c r="BF262" s="241">
        <f>IF(N262="snížená",J262,0)</f>
        <v>0</v>
      </c>
      <c r="BG262" s="241">
        <f>IF(N262="zákl. přenesená",J262,0)</f>
        <v>0</v>
      </c>
      <c r="BH262" s="241">
        <f>IF(N262="sníž. přenesená",J262,0)</f>
        <v>0</v>
      </c>
      <c r="BI262" s="241">
        <f>IF(N262="nulová",J262,0)</f>
        <v>0</v>
      </c>
      <c r="BJ262" s="18" t="s">
        <v>84</v>
      </c>
      <c r="BK262" s="241">
        <f>ROUND(I262*H262,2)</f>
        <v>0</v>
      </c>
      <c r="BL262" s="18" t="s">
        <v>357</v>
      </c>
      <c r="BM262" s="240" t="s">
        <v>950</v>
      </c>
    </row>
    <row r="263" s="2" customFormat="1">
      <c r="A263" s="39"/>
      <c r="B263" s="40"/>
      <c r="C263" s="41"/>
      <c r="D263" s="242" t="s">
        <v>359</v>
      </c>
      <c r="E263" s="41"/>
      <c r="F263" s="243" t="s">
        <v>9218</v>
      </c>
      <c r="G263" s="41"/>
      <c r="H263" s="41"/>
      <c r="I263" s="244"/>
      <c r="J263" s="41"/>
      <c r="K263" s="41"/>
      <c r="L263" s="45"/>
      <c r="M263" s="245"/>
      <c r="N263" s="246"/>
      <c r="O263" s="92"/>
      <c r="P263" s="92"/>
      <c r="Q263" s="92"/>
      <c r="R263" s="92"/>
      <c r="S263" s="92"/>
      <c r="T263" s="93"/>
      <c r="U263" s="39"/>
      <c r="V263" s="39"/>
      <c r="W263" s="39"/>
      <c r="X263" s="39"/>
      <c r="Y263" s="39"/>
      <c r="Z263" s="39"/>
      <c r="AA263" s="39"/>
      <c r="AB263" s="39"/>
      <c r="AC263" s="39"/>
      <c r="AD263" s="39"/>
      <c r="AE263" s="39"/>
      <c r="AT263" s="18" t="s">
        <v>359</v>
      </c>
      <c r="AU263" s="18" t="s">
        <v>86</v>
      </c>
    </row>
    <row r="264" s="12" customFormat="1" ht="22.8" customHeight="1">
      <c r="A264" s="12"/>
      <c r="B264" s="213"/>
      <c r="C264" s="214"/>
      <c r="D264" s="215" t="s">
        <v>75</v>
      </c>
      <c r="E264" s="227" t="s">
        <v>900</v>
      </c>
      <c r="F264" s="227" t="s">
        <v>901</v>
      </c>
      <c r="G264" s="214"/>
      <c r="H264" s="214"/>
      <c r="I264" s="217"/>
      <c r="J264" s="228">
        <f>BK264</f>
        <v>0</v>
      </c>
      <c r="K264" s="214"/>
      <c r="L264" s="219"/>
      <c r="M264" s="220"/>
      <c r="N264" s="221"/>
      <c r="O264" s="221"/>
      <c r="P264" s="222">
        <f>SUM(P265:P268)</f>
        <v>0</v>
      </c>
      <c r="Q264" s="221"/>
      <c r="R264" s="222">
        <f>SUM(R265:R268)</f>
        <v>0</v>
      </c>
      <c r="S264" s="221"/>
      <c r="T264" s="223">
        <f>SUM(T265:T268)</f>
        <v>0</v>
      </c>
      <c r="U264" s="12"/>
      <c r="V264" s="12"/>
      <c r="W264" s="12"/>
      <c r="X264" s="12"/>
      <c r="Y264" s="12"/>
      <c r="Z264" s="12"/>
      <c r="AA264" s="12"/>
      <c r="AB264" s="12"/>
      <c r="AC264" s="12"/>
      <c r="AD264" s="12"/>
      <c r="AE264" s="12"/>
      <c r="AR264" s="224" t="s">
        <v>84</v>
      </c>
      <c r="AT264" s="225" t="s">
        <v>75</v>
      </c>
      <c r="AU264" s="225" t="s">
        <v>84</v>
      </c>
      <c r="AY264" s="224" t="s">
        <v>350</v>
      </c>
      <c r="BK264" s="226">
        <f>SUM(BK265:BK268)</f>
        <v>0</v>
      </c>
    </row>
    <row r="265" s="2" customFormat="1" ht="49.05" customHeight="1">
      <c r="A265" s="39"/>
      <c r="B265" s="40"/>
      <c r="C265" s="229" t="s">
        <v>682</v>
      </c>
      <c r="D265" s="229" t="s">
        <v>352</v>
      </c>
      <c r="E265" s="230" t="s">
        <v>9219</v>
      </c>
      <c r="F265" s="231" t="s">
        <v>9220</v>
      </c>
      <c r="G265" s="232" t="s">
        <v>483</v>
      </c>
      <c r="H265" s="233">
        <v>20.978000000000002</v>
      </c>
      <c r="I265" s="234"/>
      <c r="J265" s="235">
        <f>ROUND(I265*H265,2)</f>
        <v>0</v>
      </c>
      <c r="K265" s="231" t="s">
        <v>385</v>
      </c>
      <c r="L265" s="45"/>
      <c r="M265" s="236" t="s">
        <v>1</v>
      </c>
      <c r="N265" s="237" t="s">
        <v>41</v>
      </c>
      <c r="O265" s="92"/>
      <c r="P265" s="238">
        <f>O265*H265</f>
        <v>0</v>
      </c>
      <c r="Q265" s="238">
        <v>0</v>
      </c>
      <c r="R265" s="238">
        <f>Q265*H265</f>
        <v>0</v>
      </c>
      <c r="S265" s="238">
        <v>0</v>
      </c>
      <c r="T265" s="239">
        <f>S265*H265</f>
        <v>0</v>
      </c>
      <c r="U265" s="39"/>
      <c r="V265" s="39"/>
      <c r="W265" s="39"/>
      <c r="X265" s="39"/>
      <c r="Y265" s="39"/>
      <c r="Z265" s="39"/>
      <c r="AA265" s="39"/>
      <c r="AB265" s="39"/>
      <c r="AC265" s="39"/>
      <c r="AD265" s="39"/>
      <c r="AE265" s="39"/>
      <c r="AR265" s="240" t="s">
        <v>357</v>
      </c>
      <c r="AT265" s="240" t="s">
        <v>352</v>
      </c>
      <c r="AU265" s="240" t="s">
        <v>86</v>
      </c>
      <c r="AY265" s="18" t="s">
        <v>350</v>
      </c>
      <c r="BE265" s="241">
        <f>IF(N265="základní",J265,0)</f>
        <v>0</v>
      </c>
      <c r="BF265" s="241">
        <f>IF(N265="snížená",J265,0)</f>
        <v>0</v>
      </c>
      <c r="BG265" s="241">
        <f>IF(N265="zákl. přenesená",J265,0)</f>
        <v>0</v>
      </c>
      <c r="BH265" s="241">
        <f>IF(N265="sníž. přenesená",J265,0)</f>
        <v>0</v>
      </c>
      <c r="BI265" s="241">
        <f>IF(N265="nulová",J265,0)</f>
        <v>0</v>
      </c>
      <c r="BJ265" s="18" t="s">
        <v>84</v>
      </c>
      <c r="BK265" s="241">
        <f>ROUND(I265*H265,2)</f>
        <v>0</v>
      </c>
      <c r="BL265" s="18" t="s">
        <v>357</v>
      </c>
      <c r="BM265" s="240" t="s">
        <v>974</v>
      </c>
    </row>
    <row r="266" s="2" customFormat="1">
      <c r="A266" s="39"/>
      <c r="B266" s="40"/>
      <c r="C266" s="41"/>
      <c r="D266" s="242" t="s">
        <v>359</v>
      </c>
      <c r="E266" s="41"/>
      <c r="F266" s="243" t="s">
        <v>9220</v>
      </c>
      <c r="G266" s="41"/>
      <c r="H266" s="41"/>
      <c r="I266" s="244"/>
      <c r="J266" s="41"/>
      <c r="K266" s="41"/>
      <c r="L266" s="45"/>
      <c r="M266" s="245"/>
      <c r="N266" s="246"/>
      <c r="O266" s="92"/>
      <c r="P266" s="92"/>
      <c r="Q266" s="92"/>
      <c r="R266" s="92"/>
      <c r="S266" s="92"/>
      <c r="T266" s="93"/>
      <c r="U266" s="39"/>
      <c r="V266" s="39"/>
      <c r="W266" s="39"/>
      <c r="X266" s="39"/>
      <c r="Y266" s="39"/>
      <c r="Z266" s="39"/>
      <c r="AA266" s="39"/>
      <c r="AB266" s="39"/>
      <c r="AC266" s="39"/>
      <c r="AD266" s="39"/>
      <c r="AE266" s="39"/>
      <c r="AT266" s="18" t="s">
        <v>359</v>
      </c>
      <c r="AU266" s="18" t="s">
        <v>86</v>
      </c>
    </row>
    <row r="267" s="2" customFormat="1" ht="55.5" customHeight="1">
      <c r="A267" s="39"/>
      <c r="B267" s="40"/>
      <c r="C267" s="229" t="s">
        <v>688</v>
      </c>
      <c r="D267" s="229" t="s">
        <v>352</v>
      </c>
      <c r="E267" s="230" t="s">
        <v>9221</v>
      </c>
      <c r="F267" s="231" t="s">
        <v>9222</v>
      </c>
      <c r="G267" s="232" t="s">
        <v>483</v>
      </c>
      <c r="H267" s="233">
        <v>20.978000000000002</v>
      </c>
      <c r="I267" s="234"/>
      <c r="J267" s="235">
        <f>ROUND(I267*H267,2)</f>
        <v>0</v>
      </c>
      <c r="K267" s="231" t="s">
        <v>385</v>
      </c>
      <c r="L267" s="45"/>
      <c r="M267" s="236" t="s">
        <v>1</v>
      </c>
      <c r="N267" s="237" t="s">
        <v>41</v>
      </c>
      <c r="O267" s="92"/>
      <c r="P267" s="238">
        <f>O267*H267</f>
        <v>0</v>
      </c>
      <c r="Q267" s="238">
        <v>0</v>
      </c>
      <c r="R267" s="238">
        <f>Q267*H267</f>
        <v>0</v>
      </c>
      <c r="S267" s="238">
        <v>0</v>
      </c>
      <c r="T267" s="239">
        <f>S267*H267</f>
        <v>0</v>
      </c>
      <c r="U267" s="39"/>
      <c r="V267" s="39"/>
      <c r="W267" s="39"/>
      <c r="X267" s="39"/>
      <c r="Y267" s="39"/>
      <c r="Z267" s="39"/>
      <c r="AA267" s="39"/>
      <c r="AB267" s="39"/>
      <c r="AC267" s="39"/>
      <c r="AD267" s="39"/>
      <c r="AE267" s="39"/>
      <c r="AR267" s="240" t="s">
        <v>357</v>
      </c>
      <c r="AT267" s="240" t="s">
        <v>352</v>
      </c>
      <c r="AU267" s="240" t="s">
        <v>86</v>
      </c>
      <c r="AY267" s="18" t="s">
        <v>350</v>
      </c>
      <c r="BE267" s="241">
        <f>IF(N267="základní",J267,0)</f>
        <v>0</v>
      </c>
      <c r="BF267" s="241">
        <f>IF(N267="snížená",J267,0)</f>
        <v>0</v>
      </c>
      <c r="BG267" s="241">
        <f>IF(N267="zákl. přenesená",J267,0)</f>
        <v>0</v>
      </c>
      <c r="BH267" s="241">
        <f>IF(N267="sníž. přenesená",J267,0)</f>
        <v>0</v>
      </c>
      <c r="BI267" s="241">
        <f>IF(N267="nulová",J267,0)</f>
        <v>0</v>
      </c>
      <c r="BJ267" s="18" t="s">
        <v>84</v>
      </c>
      <c r="BK267" s="241">
        <f>ROUND(I267*H267,2)</f>
        <v>0</v>
      </c>
      <c r="BL267" s="18" t="s">
        <v>357</v>
      </c>
      <c r="BM267" s="240" t="s">
        <v>987</v>
      </c>
    </row>
    <row r="268" s="2" customFormat="1">
      <c r="A268" s="39"/>
      <c r="B268" s="40"/>
      <c r="C268" s="41"/>
      <c r="D268" s="242" t="s">
        <v>359</v>
      </c>
      <c r="E268" s="41"/>
      <c r="F268" s="243" t="s">
        <v>9222</v>
      </c>
      <c r="G268" s="41"/>
      <c r="H268" s="41"/>
      <c r="I268" s="244"/>
      <c r="J268" s="41"/>
      <c r="K268" s="41"/>
      <c r="L268" s="45"/>
      <c r="M268" s="245"/>
      <c r="N268" s="246"/>
      <c r="O268" s="92"/>
      <c r="P268" s="92"/>
      <c r="Q268" s="92"/>
      <c r="R268" s="92"/>
      <c r="S268" s="92"/>
      <c r="T268" s="93"/>
      <c r="U268" s="39"/>
      <c r="V268" s="39"/>
      <c r="W268" s="39"/>
      <c r="X268" s="39"/>
      <c r="Y268" s="39"/>
      <c r="Z268" s="39"/>
      <c r="AA268" s="39"/>
      <c r="AB268" s="39"/>
      <c r="AC268" s="39"/>
      <c r="AD268" s="39"/>
      <c r="AE268" s="39"/>
      <c r="AT268" s="18" t="s">
        <v>359</v>
      </c>
      <c r="AU268" s="18" t="s">
        <v>86</v>
      </c>
    </row>
    <row r="269" s="12" customFormat="1" ht="25.92" customHeight="1">
      <c r="A269" s="12"/>
      <c r="B269" s="213"/>
      <c r="C269" s="214"/>
      <c r="D269" s="215" t="s">
        <v>75</v>
      </c>
      <c r="E269" s="216" t="s">
        <v>907</v>
      </c>
      <c r="F269" s="216" t="s">
        <v>908</v>
      </c>
      <c r="G269" s="214"/>
      <c r="H269" s="214"/>
      <c r="I269" s="217"/>
      <c r="J269" s="218">
        <f>BK269</f>
        <v>0</v>
      </c>
      <c r="K269" s="214"/>
      <c r="L269" s="219"/>
      <c r="M269" s="220"/>
      <c r="N269" s="221"/>
      <c r="O269" s="221"/>
      <c r="P269" s="222">
        <f>P270+P287</f>
        <v>0</v>
      </c>
      <c r="Q269" s="221"/>
      <c r="R269" s="222">
        <f>R270+R287</f>
        <v>0</v>
      </c>
      <c r="S269" s="221"/>
      <c r="T269" s="223">
        <f>T270+T287</f>
        <v>0</v>
      </c>
      <c r="U269" s="12"/>
      <c r="V269" s="12"/>
      <c r="W269" s="12"/>
      <c r="X269" s="12"/>
      <c r="Y269" s="12"/>
      <c r="Z269" s="12"/>
      <c r="AA269" s="12"/>
      <c r="AB269" s="12"/>
      <c r="AC269" s="12"/>
      <c r="AD269" s="12"/>
      <c r="AE269" s="12"/>
      <c r="AR269" s="224" t="s">
        <v>86</v>
      </c>
      <c r="AT269" s="225" t="s">
        <v>75</v>
      </c>
      <c r="AU269" s="225" t="s">
        <v>76</v>
      </c>
      <c r="AY269" s="224" t="s">
        <v>350</v>
      </c>
      <c r="BK269" s="226">
        <f>BK270+BK287</f>
        <v>0</v>
      </c>
    </row>
    <row r="270" s="12" customFormat="1" ht="22.8" customHeight="1">
      <c r="A270" s="12"/>
      <c r="B270" s="213"/>
      <c r="C270" s="214"/>
      <c r="D270" s="215" t="s">
        <v>75</v>
      </c>
      <c r="E270" s="227" t="s">
        <v>9406</v>
      </c>
      <c r="F270" s="227" t="s">
        <v>9407</v>
      </c>
      <c r="G270" s="214"/>
      <c r="H270" s="214"/>
      <c r="I270" s="217"/>
      <c r="J270" s="228">
        <f>BK270</f>
        <v>0</v>
      </c>
      <c r="K270" s="214"/>
      <c r="L270" s="219"/>
      <c r="M270" s="220"/>
      <c r="N270" s="221"/>
      <c r="O270" s="221"/>
      <c r="P270" s="222">
        <f>SUM(P271:P286)</f>
        <v>0</v>
      </c>
      <c r="Q270" s="221"/>
      <c r="R270" s="222">
        <f>SUM(R271:R286)</f>
        <v>0</v>
      </c>
      <c r="S270" s="221"/>
      <c r="T270" s="223">
        <f>SUM(T271:T286)</f>
        <v>0</v>
      </c>
      <c r="U270" s="12"/>
      <c r="V270" s="12"/>
      <c r="W270" s="12"/>
      <c r="X270" s="12"/>
      <c r="Y270" s="12"/>
      <c r="Z270" s="12"/>
      <c r="AA270" s="12"/>
      <c r="AB270" s="12"/>
      <c r="AC270" s="12"/>
      <c r="AD270" s="12"/>
      <c r="AE270" s="12"/>
      <c r="AR270" s="224" t="s">
        <v>86</v>
      </c>
      <c r="AT270" s="225" t="s">
        <v>75</v>
      </c>
      <c r="AU270" s="225" t="s">
        <v>84</v>
      </c>
      <c r="AY270" s="224" t="s">
        <v>350</v>
      </c>
      <c r="BK270" s="226">
        <f>SUM(BK271:BK286)</f>
        <v>0</v>
      </c>
    </row>
    <row r="271" s="2" customFormat="1" ht="24.15" customHeight="1">
      <c r="A271" s="39"/>
      <c r="B271" s="40"/>
      <c r="C271" s="229" t="s">
        <v>695</v>
      </c>
      <c r="D271" s="229" t="s">
        <v>352</v>
      </c>
      <c r="E271" s="230" t="s">
        <v>9419</v>
      </c>
      <c r="F271" s="231" t="s">
        <v>9420</v>
      </c>
      <c r="G271" s="232" t="s">
        <v>551</v>
      </c>
      <c r="H271" s="233">
        <v>36</v>
      </c>
      <c r="I271" s="234"/>
      <c r="J271" s="235">
        <f>ROUND(I271*H271,2)</f>
        <v>0</v>
      </c>
      <c r="K271" s="231" t="s">
        <v>385</v>
      </c>
      <c r="L271" s="45"/>
      <c r="M271" s="236" t="s">
        <v>1</v>
      </c>
      <c r="N271" s="237" t="s">
        <v>41</v>
      </c>
      <c r="O271" s="92"/>
      <c r="P271" s="238">
        <f>O271*H271</f>
        <v>0</v>
      </c>
      <c r="Q271" s="238">
        <v>0</v>
      </c>
      <c r="R271" s="238">
        <f>Q271*H271</f>
        <v>0</v>
      </c>
      <c r="S271" s="238">
        <v>0</v>
      </c>
      <c r="T271" s="239">
        <f>S271*H271</f>
        <v>0</v>
      </c>
      <c r="U271" s="39"/>
      <c r="V271" s="39"/>
      <c r="W271" s="39"/>
      <c r="X271" s="39"/>
      <c r="Y271" s="39"/>
      <c r="Z271" s="39"/>
      <c r="AA271" s="39"/>
      <c r="AB271" s="39"/>
      <c r="AC271" s="39"/>
      <c r="AD271" s="39"/>
      <c r="AE271" s="39"/>
      <c r="AR271" s="240" t="s">
        <v>530</v>
      </c>
      <c r="AT271" s="240" t="s">
        <v>352</v>
      </c>
      <c r="AU271" s="240" t="s">
        <v>86</v>
      </c>
      <c r="AY271" s="18" t="s">
        <v>350</v>
      </c>
      <c r="BE271" s="241">
        <f>IF(N271="základní",J271,0)</f>
        <v>0</v>
      </c>
      <c r="BF271" s="241">
        <f>IF(N271="snížená",J271,0)</f>
        <v>0</v>
      </c>
      <c r="BG271" s="241">
        <f>IF(N271="zákl. přenesená",J271,0)</f>
        <v>0</v>
      </c>
      <c r="BH271" s="241">
        <f>IF(N271="sníž. přenesená",J271,0)</f>
        <v>0</v>
      </c>
      <c r="BI271" s="241">
        <f>IF(N271="nulová",J271,0)</f>
        <v>0</v>
      </c>
      <c r="BJ271" s="18" t="s">
        <v>84</v>
      </c>
      <c r="BK271" s="241">
        <f>ROUND(I271*H271,2)</f>
        <v>0</v>
      </c>
      <c r="BL271" s="18" t="s">
        <v>530</v>
      </c>
      <c r="BM271" s="240" t="s">
        <v>1001</v>
      </c>
    </row>
    <row r="272" s="2" customFormat="1">
      <c r="A272" s="39"/>
      <c r="B272" s="40"/>
      <c r="C272" s="41"/>
      <c r="D272" s="242" t="s">
        <v>359</v>
      </c>
      <c r="E272" s="41"/>
      <c r="F272" s="243" t="s">
        <v>9420</v>
      </c>
      <c r="G272" s="41"/>
      <c r="H272" s="41"/>
      <c r="I272" s="244"/>
      <c r="J272" s="41"/>
      <c r="K272" s="41"/>
      <c r="L272" s="45"/>
      <c r="M272" s="245"/>
      <c r="N272" s="246"/>
      <c r="O272" s="92"/>
      <c r="P272" s="92"/>
      <c r="Q272" s="92"/>
      <c r="R272" s="92"/>
      <c r="S272" s="92"/>
      <c r="T272" s="93"/>
      <c r="U272" s="39"/>
      <c r="V272" s="39"/>
      <c r="W272" s="39"/>
      <c r="X272" s="39"/>
      <c r="Y272" s="39"/>
      <c r="Z272" s="39"/>
      <c r="AA272" s="39"/>
      <c r="AB272" s="39"/>
      <c r="AC272" s="39"/>
      <c r="AD272" s="39"/>
      <c r="AE272" s="39"/>
      <c r="AT272" s="18" t="s">
        <v>359</v>
      </c>
      <c r="AU272" s="18" t="s">
        <v>86</v>
      </c>
    </row>
    <row r="273" s="15" customFormat="1">
      <c r="A273" s="15"/>
      <c r="B273" s="269"/>
      <c r="C273" s="270"/>
      <c r="D273" s="242" t="s">
        <v>361</v>
      </c>
      <c r="E273" s="271" t="s">
        <v>1</v>
      </c>
      <c r="F273" s="272" t="s">
        <v>9129</v>
      </c>
      <c r="G273" s="270"/>
      <c r="H273" s="271" t="s">
        <v>1</v>
      </c>
      <c r="I273" s="273"/>
      <c r="J273" s="270"/>
      <c r="K273" s="270"/>
      <c r="L273" s="274"/>
      <c r="M273" s="275"/>
      <c r="N273" s="276"/>
      <c r="O273" s="276"/>
      <c r="P273" s="276"/>
      <c r="Q273" s="276"/>
      <c r="R273" s="276"/>
      <c r="S273" s="276"/>
      <c r="T273" s="277"/>
      <c r="U273" s="15"/>
      <c r="V273" s="15"/>
      <c r="W273" s="15"/>
      <c r="X273" s="15"/>
      <c r="Y273" s="15"/>
      <c r="Z273" s="15"/>
      <c r="AA273" s="15"/>
      <c r="AB273" s="15"/>
      <c r="AC273" s="15"/>
      <c r="AD273" s="15"/>
      <c r="AE273" s="15"/>
      <c r="AT273" s="278" t="s">
        <v>361</v>
      </c>
      <c r="AU273" s="278" t="s">
        <v>86</v>
      </c>
      <c r="AV273" s="15" t="s">
        <v>84</v>
      </c>
      <c r="AW273" s="15" t="s">
        <v>32</v>
      </c>
      <c r="AX273" s="15" t="s">
        <v>76</v>
      </c>
      <c r="AY273" s="278" t="s">
        <v>350</v>
      </c>
    </row>
    <row r="274" s="13" customFormat="1">
      <c r="A274" s="13"/>
      <c r="B274" s="247"/>
      <c r="C274" s="248"/>
      <c r="D274" s="242" t="s">
        <v>361</v>
      </c>
      <c r="E274" s="249" t="s">
        <v>1</v>
      </c>
      <c r="F274" s="250" t="s">
        <v>9501</v>
      </c>
      <c r="G274" s="248"/>
      <c r="H274" s="251">
        <v>36</v>
      </c>
      <c r="I274" s="252"/>
      <c r="J274" s="248"/>
      <c r="K274" s="248"/>
      <c r="L274" s="253"/>
      <c r="M274" s="254"/>
      <c r="N274" s="255"/>
      <c r="O274" s="255"/>
      <c r="P274" s="255"/>
      <c r="Q274" s="255"/>
      <c r="R274" s="255"/>
      <c r="S274" s="255"/>
      <c r="T274" s="256"/>
      <c r="U274" s="13"/>
      <c r="V274" s="13"/>
      <c r="W274" s="13"/>
      <c r="X274" s="13"/>
      <c r="Y274" s="13"/>
      <c r="Z274" s="13"/>
      <c r="AA274" s="13"/>
      <c r="AB274" s="13"/>
      <c r="AC274" s="13"/>
      <c r="AD274" s="13"/>
      <c r="AE274" s="13"/>
      <c r="AT274" s="257" t="s">
        <v>361</v>
      </c>
      <c r="AU274" s="257" t="s">
        <v>86</v>
      </c>
      <c r="AV274" s="13" t="s">
        <v>86</v>
      </c>
      <c r="AW274" s="13" t="s">
        <v>32</v>
      </c>
      <c r="AX274" s="13" t="s">
        <v>76</v>
      </c>
      <c r="AY274" s="257" t="s">
        <v>350</v>
      </c>
    </row>
    <row r="275" s="14" customFormat="1">
      <c r="A275" s="14"/>
      <c r="B275" s="258"/>
      <c r="C275" s="259"/>
      <c r="D275" s="242" t="s">
        <v>361</v>
      </c>
      <c r="E275" s="260" t="s">
        <v>1</v>
      </c>
      <c r="F275" s="261" t="s">
        <v>364</v>
      </c>
      <c r="G275" s="259"/>
      <c r="H275" s="262">
        <v>36</v>
      </c>
      <c r="I275" s="263"/>
      <c r="J275" s="259"/>
      <c r="K275" s="259"/>
      <c r="L275" s="264"/>
      <c r="M275" s="265"/>
      <c r="N275" s="266"/>
      <c r="O275" s="266"/>
      <c r="P275" s="266"/>
      <c r="Q275" s="266"/>
      <c r="R275" s="266"/>
      <c r="S275" s="266"/>
      <c r="T275" s="267"/>
      <c r="U275" s="14"/>
      <c r="V275" s="14"/>
      <c r="W275" s="14"/>
      <c r="X275" s="14"/>
      <c r="Y275" s="14"/>
      <c r="Z275" s="14"/>
      <c r="AA275" s="14"/>
      <c r="AB275" s="14"/>
      <c r="AC275" s="14"/>
      <c r="AD275" s="14"/>
      <c r="AE275" s="14"/>
      <c r="AT275" s="268" t="s">
        <v>361</v>
      </c>
      <c r="AU275" s="268" t="s">
        <v>86</v>
      </c>
      <c r="AV275" s="14" t="s">
        <v>357</v>
      </c>
      <c r="AW275" s="14" t="s">
        <v>32</v>
      </c>
      <c r="AX275" s="14" t="s">
        <v>84</v>
      </c>
      <c r="AY275" s="268" t="s">
        <v>350</v>
      </c>
    </row>
    <row r="276" s="2" customFormat="1" ht="33" customHeight="1">
      <c r="A276" s="39"/>
      <c r="B276" s="40"/>
      <c r="C276" s="229" t="s">
        <v>701</v>
      </c>
      <c r="D276" s="229" t="s">
        <v>352</v>
      </c>
      <c r="E276" s="230" t="s">
        <v>9502</v>
      </c>
      <c r="F276" s="231" t="s">
        <v>9503</v>
      </c>
      <c r="G276" s="232" t="s">
        <v>497</v>
      </c>
      <c r="H276" s="233">
        <v>1</v>
      </c>
      <c r="I276" s="234"/>
      <c r="J276" s="235">
        <f>ROUND(I276*H276,2)</f>
        <v>0</v>
      </c>
      <c r="K276" s="231" t="s">
        <v>385</v>
      </c>
      <c r="L276" s="45"/>
      <c r="M276" s="236" t="s">
        <v>1</v>
      </c>
      <c r="N276" s="237" t="s">
        <v>41</v>
      </c>
      <c r="O276" s="92"/>
      <c r="P276" s="238">
        <f>O276*H276</f>
        <v>0</v>
      </c>
      <c r="Q276" s="238">
        <v>0</v>
      </c>
      <c r="R276" s="238">
        <f>Q276*H276</f>
        <v>0</v>
      </c>
      <c r="S276" s="238">
        <v>0</v>
      </c>
      <c r="T276" s="239">
        <f>S276*H276</f>
        <v>0</v>
      </c>
      <c r="U276" s="39"/>
      <c r="V276" s="39"/>
      <c r="W276" s="39"/>
      <c r="X276" s="39"/>
      <c r="Y276" s="39"/>
      <c r="Z276" s="39"/>
      <c r="AA276" s="39"/>
      <c r="AB276" s="39"/>
      <c r="AC276" s="39"/>
      <c r="AD276" s="39"/>
      <c r="AE276" s="39"/>
      <c r="AR276" s="240" t="s">
        <v>530</v>
      </c>
      <c r="AT276" s="240" t="s">
        <v>352</v>
      </c>
      <c r="AU276" s="240" t="s">
        <v>86</v>
      </c>
      <c r="AY276" s="18" t="s">
        <v>350</v>
      </c>
      <c r="BE276" s="241">
        <f>IF(N276="základní",J276,0)</f>
        <v>0</v>
      </c>
      <c r="BF276" s="241">
        <f>IF(N276="snížená",J276,0)</f>
        <v>0</v>
      </c>
      <c r="BG276" s="241">
        <f>IF(N276="zákl. přenesená",J276,0)</f>
        <v>0</v>
      </c>
      <c r="BH276" s="241">
        <f>IF(N276="sníž. přenesená",J276,0)</f>
        <v>0</v>
      </c>
      <c r="BI276" s="241">
        <f>IF(N276="nulová",J276,0)</f>
        <v>0</v>
      </c>
      <c r="BJ276" s="18" t="s">
        <v>84</v>
      </c>
      <c r="BK276" s="241">
        <f>ROUND(I276*H276,2)</f>
        <v>0</v>
      </c>
      <c r="BL276" s="18" t="s">
        <v>530</v>
      </c>
      <c r="BM276" s="240" t="s">
        <v>1014</v>
      </c>
    </row>
    <row r="277" s="2" customFormat="1">
      <c r="A277" s="39"/>
      <c r="B277" s="40"/>
      <c r="C277" s="41"/>
      <c r="D277" s="242" t="s">
        <v>359</v>
      </c>
      <c r="E277" s="41"/>
      <c r="F277" s="243" t="s">
        <v>9503</v>
      </c>
      <c r="G277" s="41"/>
      <c r="H277" s="41"/>
      <c r="I277" s="244"/>
      <c r="J277" s="41"/>
      <c r="K277" s="41"/>
      <c r="L277" s="45"/>
      <c r="M277" s="245"/>
      <c r="N277" s="246"/>
      <c r="O277" s="92"/>
      <c r="P277" s="92"/>
      <c r="Q277" s="92"/>
      <c r="R277" s="92"/>
      <c r="S277" s="92"/>
      <c r="T277" s="93"/>
      <c r="U277" s="39"/>
      <c r="V277" s="39"/>
      <c r="W277" s="39"/>
      <c r="X277" s="39"/>
      <c r="Y277" s="39"/>
      <c r="Z277" s="39"/>
      <c r="AA277" s="39"/>
      <c r="AB277" s="39"/>
      <c r="AC277" s="39"/>
      <c r="AD277" s="39"/>
      <c r="AE277" s="39"/>
      <c r="AT277" s="18" t="s">
        <v>359</v>
      </c>
      <c r="AU277" s="18" t="s">
        <v>86</v>
      </c>
    </row>
    <row r="278" s="15" customFormat="1">
      <c r="A278" s="15"/>
      <c r="B278" s="269"/>
      <c r="C278" s="270"/>
      <c r="D278" s="242" t="s">
        <v>361</v>
      </c>
      <c r="E278" s="271" t="s">
        <v>1</v>
      </c>
      <c r="F278" s="272" t="s">
        <v>9129</v>
      </c>
      <c r="G278" s="270"/>
      <c r="H278" s="271" t="s">
        <v>1</v>
      </c>
      <c r="I278" s="273"/>
      <c r="J278" s="270"/>
      <c r="K278" s="270"/>
      <c r="L278" s="274"/>
      <c r="M278" s="275"/>
      <c r="N278" s="276"/>
      <c r="O278" s="276"/>
      <c r="P278" s="276"/>
      <c r="Q278" s="276"/>
      <c r="R278" s="276"/>
      <c r="S278" s="276"/>
      <c r="T278" s="277"/>
      <c r="U278" s="15"/>
      <c r="V278" s="15"/>
      <c r="W278" s="15"/>
      <c r="X278" s="15"/>
      <c r="Y278" s="15"/>
      <c r="Z278" s="15"/>
      <c r="AA278" s="15"/>
      <c r="AB278" s="15"/>
      <c r="AC278" s="15"/>
      <c r="AD278" s="15"/>
      <c r="AE278" s="15"/>
      <c r="AT278" s="278" t="s">
        <v>361</v>
      </c>
      <c r="AU278" s="278" t="s">
        <v>86</v>
      </c>
      <c r="AV278" s="15" t="s">
        <v>84</v>
      </c>
      <c r="AW278" s="15" t="s">
        <v>32</v>
      </c>
      <c r="AX278" s="15" t="s">
        <v>76</v>
      </c>
      <c r="AY278" s="278" t="s">
        <v>350</v>
      </c>
    </row>
    <row r="279" s="13" customFormat="1">
      <c r="A279" s="13"/>
      <c r="B279" s="247"/>
      <c r="C279" s="248"/>
      <c r="D279" s="242" t="s">
        <v>361</v>
      </c>
      <c r="E279" s="249" t="s">
        <v>1</v>
      </c>
      <c r="F279" s="250" t="s">
        <v>84</v>
      </c>
      <c r="G279" s="248"/>
      <c r="H279" s="251">
        <v>1</v>
      </c>
      <c r="I279" s="252"/>
      <c r="J279" s="248"/>
      <c r="K279" s="248"/>
      <c r="L279" s="253"/>
      <c r="M279" s="254"/>
      <c r="N279" s="255"/>
      <c r="O279" s="255"/>
      <c r="P279" s="255"/>
      <c r="Q279" s="255"/>
      <c r="R279" s="255"/>
      <c r="S279" s="255"/>
      <c r="T279" s="256"/>
      <c r="U279" s="13"/>
      <c r="V279" s="13"/>
      <c r="W279" s="13"/>
      <c r="X279" s="13"/>
      <c r="Y279" s="13"/>
      <c r="Z279" s="13"/>
      <c r="AA279" s="13"/>
      <c r="AB279" s="13"/>
      <c r="AC279" s="13"/>
      <c r="AD279" s="13"/>
      <c r="AE279" s="13"/>
      <c r="AT279" s="257" t="s">
        <v>361</v>
      </c>
      <c r="AU279" s="257" t="s">
        <v>86</v>
      </c>
      <c r="AV279" s="13" t="s">
        <v>86</v>
      </c>
      <c r="AW279" s="13" t="s">
        <v>32</v>
      </c>
      <c r="AX279" s="13" t="s">
        <v>76</v>
      </c>
      <c r="AY279" s="257" t="s">
        <v>350</v>
      </c>
    </row>
    <row r="280" s="14" customFormat="1">
      <c r="A280" s="14"/>
      <c r="B280" s="258"/>
      <c r="C280" s="259"/>
      <c r="D280" s="242" t="s">
        <v>361</v>
      </c>
      <c r="E280" s="260" t="s">
        <v>1</v>
      </c>
      <c r="F280" s="261" t="s">
        <v>364</v>
      </c>
      <c r="G280" s="259"/>
      <c r="H280" s="262">
        <v>1</v>
      </c>
      <c r="I280" s="263"/>
      <c r="J280" s="259"/>
      <c r="K280" s="259"/>
      <c r="L280" s="264"/>
      <c r="M280" s="265"/>
      <c r="N280" s="266"/>
      <c r="O280" s="266"/>
      <c r="P280" s="266"/>
      <c r="Q280" s="266"/>
      <c r="R280" s="266"/>
      <c r="S280" s="266"/>
      <c r="T280" s="267"/>
      <c r="U280" s="14"/>
      <c r="V280" s="14"/>
      <c r="W280" s="14"/>
      <c r="X280" s="14"/>
      <c r="Y280" s="14"/>
      <c r="Z280" s="14"/>
      <c r="AA280" s="14"/>
      <c r="AB280" s="14"/>
      <c r="AC280" s="14"/>
      <c r="AD280" s="14"/>
      <c r="AE280" s="14"/>
      <c r="AT280" s="268" t="s">
        <v>361</v>
      </c>
      <c r="AU280" s="268" t="s">
        <v>86</v>
      </c>
      <c r="AV280" s="14" t="s">
        <v>357</v>
      </c>
      <c r="AW280" s="14" t="s">
        <v>32</v>
      </c>
      <c r="AX280" s="14" t="s">
        <v>84</v>
      </c>
      <c r="AY280" s="268" t="s">
        <v>350</v>
      </c>
    </row>
    <row r="281" s="2" customFormat="1" ht="44.25" customHeight="1">
      <c r="A281" s="39"/>
      <c r="B281" s="40"/>
      <c r="C281" s="229" t="s">
        <v>707</v>
      </c>
      <c r="D281" s="229" t="s">
        <v>352</v>
      </c>
      <c r="E281" s="230" t="s">
        <v>9444</v>
      </c>
      <c r="F281" s="231" t="s">
        <v>9445</v>
      </c>
      <c r="G281" s="232" t="s">
        <v>483</v>
      </c>
      <c r="H281" s="233">
        <v>0.071999999999999995</v>
      </c>
      <c r="I281" s="234"/>
      <c r="J281" s="235">
        <f>ROUND(I281*H281,2)</f>
        <v>0</v>
      </c>
      <c r="K281" s="231" t="s">
        <v>385</v>
      </c>
      <c r="L281" s="45"/>
      <c r="M281" s="236" t="s">
        <v>1</v>
      </c>
      <c r="N281" s="237" t="s">
        <v>41</v>
      </c>
      <c r="O281" s="92"/>
      <c r="P281" s="238">
        <f>O281*H281</f>
        <v>0</v>
      </c>
      <c r="Q281" s="238">
        <v>0</v>
      </c>
      <c r="R281" s="238">
        <f>Q281*H281</f>
        <v>0</v>
      </c>
      <c r="S281" s="238">
        <v>0</v>
      </c>
      <c r="T281" s="239">
        <f>S281*H281</f>
        <v>0</v>
      </c>
      <c r="U281" s="39"/>
      <c r="V281" s="39"/>
      <c r="W281" s="39"/>
      <c r="X281" s="39"/>
      <c r="Y281" s="39"/>
      <c r="Z281" s="39"/>
      <c r="AA281" s="39"/>
      <c r="AB281" s="39"/>
      <c r="AC281" s="39"/>
      <c r="AD281" s="39"/>
      <c r="AE281" s="39"/>
      <c r="AR281" s="240" t="s">
        <v>530</v>
      </c>
      <c r="AT281" s="240" t="s">
        <v>352</v>
      </c>
      <c r="AU281" s="240" t="s">
        <v>86</v>
      </c>
      <c r="AY281" s="18" t="s">
        <v>350</v>
      </c>
      <c r="BE281" s="241">
        <f>IF(N281="základní",J281,0)</f>
        <v>0</v>
      </c>
      <c r="BF281" s="241">
        <f>IF(N281="snížená",J281,0)</f>
        <v>0</v>
      </c>
      <c r="BG281" s="241">
        <f>IF(N281="zákl. přenesená",J281,0)</f>
        <v>0</v>
      </c>
      <c r="BH281" s="241">
        <f>IF(N281="sníž. přenesená",J281,0)</f>
        <v>0</v>
      </c>
      <c r="BI281" s="241">
        <f>IF(N281="nulová",J281,0)</f>
        <v>0</v>
      </c>
      <c r="BJ281" s="18" t="s">
        <v>84</v>
      </c>
      <c r="BK281" s="241">
        <f>ROUND(I281*H281,2)</f>
        <v>0</v>
      </c>
      <c r="BL281" s="18" t="s">
        <v>530</v>
      </c>
      <c r="BM281" s="240" t="s">
        <v>1034</v>
      </c>
    </row>
    <row r="282" s="2" customFormat="1">
      <c r="A282" s="39"/>
      <c r="B282" s="40"/>
      <c r="C282" s="41"/>
      <c r="D282" s="242" t="s">
        <v>359</v>
      </c>
      <c r="E282" s="41"/>
      <c r="F282" s="243" t="s">
        <v>9445</v>
      </c>
      <c r="G282" s="41"/>
      <c r="H282" s="41"/>
      <c r="I282" s="244"/>
      <c r="J282" s="41"/>
      <c r="K282" s="41"/>
      <c r="L282" s="45"/>
      <c r="M282" s="245"/>
      <c r="N282" s="246"/>
      <c r="O282" s="92"/>
      <c r="P282" s="92"/>
      <c r="Q282" s="92"/>
      <c r="R282" s="92"/>
      <c r="S282" s="92"/>
      <c r="T282" s="93"/>
      <c r="U282" s="39"/>
      <c r="V282" s="39"/>
      <c r="W282" s="39"/>
      <c r="X282" s="39"/>
      <c r="Y282" s="39"/>
      <c r="Z282" s="39"/>
      <c r="AA282" s="39"/>
      <c r="AB282" s="39"/>
      <c r="AC282" s="39"/>
      <c r="AD282" s="39"/>
      <c r="AE282" s="39"/>
      <c r="AT282" s="18" t="s">
        <v>359</v>
      </c>
      <c r="AU282" s="18" t="s">
        <v>86</v>
      </c>
    </row>
    <row r="283" s="2" customFormat="1" ht="49.05" customHeight="1">
      <c r="A283" s="39"/>
      <c r="B283" s="40"/>
      <c r="C283" s="229" t="s">
        <v>713</v>
      </c>
      <c r="D283" s="229" t="s">
        <v>352</v>
      </c>
      <c r="E283" s="230" t="s">
        <v>9446</v>
      </c>
      <c r="F283" s="231" t="s">
        <v>9447</v>
      </c>
      <c r="G283" s="232" t="s">
        <v>483</v>
      </c>
      <c r="H283" s="233">
        <v>0.071999999999999995</v>
      </c>
      <c r="I283" s="234"/>
      <c r="J283" s="235">
        <f>ROUND(I283*H283,2)</f>
        <v>0</v>
      </c>
      <c r="K283" s="231" t="s">
        <v>385</v>
      </c>
      <c r="L283" s="45"/>
      <c r="M283" s="236" t="s">
        <v>1</v>
      </c>
      <c r="N283" s="237" t="s">
        <v>41</v>
      </c>
      <c r="O283" s="92"/>
      <c r="P283" s="238">
        <f>O283*H283</f>
        <v>0</v>
      </c>
      <c r="Q283" s="238">
        <v>0</v>
      </c>
      <c r="R283" s="238">
        <f>Q283*H283</f>
        <v>0</v>
      </c>
      <c r="S283" s="238">
        <v>0</v>
      </c>
      <c r="T283" s="239">
        <f>S283*H283</f>
        <v>0</v>
      </c>
      <c r="U283" s="39"/>
      <c r="V283" s="39"/>
      <c r="W283" s="39"/>
      <c r="X283" s="39"/>
      <c r="Y283" s="39"/>
      <c r="Z283" s="39"/>
      <c r="AA283" s="39"/>
      <c r="AB283" s="39"/>
      <c r="AC283" s="39"/>
      <c r="AD283" s="39"/>
      <c r="AE283" s="39"/>
      <c r="AR283" s="240" t="s">
        <v>530</v>
      </c>
      <c r="AT283" s="240" t="s">
        <v>352</v>
      </c>
      <c r="AU283" s="240" t="s">
        <v>86</v>
      </c>
      <c r="AY283" s="18" t="s">
        <v>350</v>
      </c>
      <c r="BE283" s="241">
        <f>IF(N283="základní",J283,0)</f>
        <v>0</v>
      </c>
      <c r="BF283" s="241">
        <f>IF(N283="snížená",J283,0)</f>
        <v>0</v>
      </c>
      <c r="BG283" s="241">
        <f>IF(N283="zákl. přenesená",J283,0)</f>
        <v>0</v>
      </c>
      <c r="BH283" s="241">
        <f>IF(N283="sníž. přenesená",J283,0)</f>
        <v>0</v>
      </c>
      <c r="BI283" s="241">
        <f>IF(N283="nulová",J283,0)</f>
        <v>0</v>
      </c>
      <c r="BJ283" s="18" t="s">
        <v>84</v>
      </c>
      <c r="BK283" s="241">
        <f>ROUND(I283*H283,2)</f>
        <v>0</v>
      </c>
      <c r="BL283" s="18" t="s">
        <v>530</v>
      </c>
      <c r="BM283" s="240" t="s">
        <v>1050</v>
      </c>
    </row>
    <row r="284" s="2" customFormat="1">
      <c r="A284" s="39"/>
      <c r="B284" s="40"/>
      <c r="C284" s="41"/>
      <c r="D284" s="242" t="s">
        <v>359</v>
      </c>
      <c r="E284" s="41"/>
      <c r="F284" s="243" t="s">
        <v>9447</v>
      </c>
      <c r="G284" s="41"/>
      <c r="H284" s="41"/>
      <c r="I284" s="244"/>
      <c r="J284" s="41"/>
      <c r="K284" s="41"/>
      <c r="L284" s="45"/>
      <c r="M284" s="245"/>
      <c r="N284" s="246"/>
      <c r="O284" s="92"/>
      <c r="P284" s="92"/>
      <c r="Q284" s="92"/>
      <c r="R284" s="92"/>
      <c r="S284" s="92"/>
      <c r="T284" s="93"/>
      <c r="U284" s="39"/>
      <c r="V284" s="39"/>
      <c r="W284" s="39"/>
      <c r="X284" s="39"/>
      <c r="Y284" s="39"/>
      <c r="Z284" s="39"/>
      <c r="AA284" s="39"/>
      <c r="AB284" s="39"/>
      <c r="AC284" s="39"/>
      <c r="AD284" s="39"/>
      <c r="AE284" s="39"/>
      <c r="AT284" s="18" t="s">
        <v>359</v>
      </c>
      <c r="AU284" s="18" t="s">
        <v>86</v>
      </c>
    </row>
    <row r="285" s="2" customFormat="1" ht="49.05" customHeight="1">
      <c r="A285" s="39"/>
      <c r="B285" s="40"/>
      <c r="C285" s="229" t="s">
        <v>722</v>
      </c>
      <c r="D285" s="229" t="s">
        <v>352</v>
      </c>
      <c r="E285" s="230" t="s">
        <v>9448</v>
      </c>
      <c r="F285" s="231" t="s">
        <v>9449</v>
      </c>
      <c r="G285" s="232" t="s">
        <v>483</v>
      </c>
      <c r="H285" s="233">
        <v>0.071999999999999995</v>
      </c>
      <c r="I285" s="234"/>
      <c r="J285" s="235">
        <f>ROUND(I285*H285,2)</f>
        <v>0</v>
      </c>
      <c r="K285" s="231" t="s">
        <v>385</v>
      </c>
      <c r="L285" s="45"/>
      <c r="M285" s="236" t="s">
        <v>1</v>
      </c>
      <c r="N285" s="237" t="s">
        <v>41</v>
      </c>
      <c r="O285" s="92"/>
      <c r="P285" s="238">
        <f>O285*H285</f>
        <v>0</v>
      </c>
      <c r="Q285" s="238">
        <v>0</v>
      </c>
      <c r="R285" s="238">
        <f>Q285*H285</f>
        <v>0</v>
      </c>
      <c r="S285" s="238">
        <v>0</v>
      </c>
      <c r="T285" s="239">
        <f>S285*H285</f>
        <v>0</v>
      </c>
      <c r="U285" s="39"/>
      <c r="V285" s="39"/>
      <c r="W285" s="39"/>
      <c r="X285" s="39"/>
      <c r="Y285" s="39"/>
      <c r="Z285" s="39"/>
      <c r="AA285" s="39"/>
      <c r="AB285" s="39"/>
      <c r="AC285" s="39"/>
      <c r="AD285" s="39"/>
      <c r="AE285" s="39"/>
      <c r="AR285" s="240" t="s">
        <v>530</v>
      </c>
      <c r="AT285" s="240" t="s">
        <v>352</v>
      </c>
      <c r="AU285" s="240" t="s">
        <v>86</v>
      </c>
      <c r="AY285" s="18" t="s">
        <v>350</v>
      </c>
      <c r="BE285" s="241">
        <f>IF(N285="základní",J285,0)</f>
        <v>0</v>
      </c>
      <c r="BF285" s="241">
        <f>IF(N285="snížená",J285,0)</f>
        <v>0</v>
      </c>
      <c r="BG285" s="241">
        <f>IF(N285="zákl. přenesená",J285,0)</f>
        <v>0</v>
      </c>
      <c r="BH285" s="241">
        <f>IF(N285="sníž. přenesená",J285,0)</f>
        <v>0</v>
      </c>
      <c r="BI285" s="241">
        <f>IF(N285="nulová",J285,0)</f>
        <v>0</v>
      </c>
      <c r="BJ285" s="18" t="s">
        <v>84</v>
      </c>
      <c r="BK285" s="241">
        <f>ROUND(I285*H285,2)</f>
        <v>0</v>
      </c>
      <c r="BL285" s="18" t="s">
        <v>530</v>
      </c>
      <c r="BM285" s="240" t="s">
        <v>1080</v>
      </c>
    </row>
    <row r="286" s="2" customFormat="1">
      <c r="A286" s="39"/>
      <c r="B286" s="40"/>
      <c r="C286" s="41"/>
      <c r="D286" s="242" t="s">
        <v>359</v>
      </c>
      <c r="E286" s="41"/>
      <c r="F286" s="243" t="s">
        <v>9449</v>
      </c>
      <c r="G286" s="41"/>
      <c r="H286" s="41"/>
      <c r="I286" s="244"/>
      <c r="J286" s="41"/>
      <c r="K286" s="41"/>
      <c r="L286" s="45"/>
      <c r="M286" s="245"/>
      <c r="N286" s="246"/>
      <c r="O286" s="92"/>
      <c r="P286" s="92"/>
      <c r="Q286" s="92"/>
      <c r="R286" s="92"/>
      <c r="S286" s="92"/>
      <c r="T286" s="93"/>
      <c r="U286" s="39"/>
      <c r="V286" s="39"/>
      <c r="W286" s="39"/>
      <c r="X286" s="39"/>
      <c r="Y286" s="39"/>
      <c r="Z286" s="39"/>
      <c r="AA286" s="39"/>
      <c r="AB286" s="39"/>
      <c r="AC286" s="39"/>
      <c r="AD286" s="39"/>
      <c r="AE286" s="39"/>
      <c r="AT286" s="18" t="s">
        <v>359</v>
      </c>
      <c r="AU286" s="18" t="s">
        <v>86</v>
      </c>
    </row>
    <row r="287" s="12" customFormat="1" ht="22.8" customHeight="1">
      <c r="A287" s="12"/>
      <c r="B287" s="213"/>
      <c r="C287" s="214"/>
      <c r="D287" s="215" t="s">
        <v>75</v>
      </c>
      <c r="E287" s="227" t="s">
        <v>8007</v>
      </c>
      <c r="F287" s="227" t="s">
        <v>9504</v>
      </c>
      <c r="G287" s="214"/>
      <c r="H287" s="214"/>
      <c r="I287" s="217"/>
      <c r="J287" s="228">
        <f>BK287</f>
        <v>0</v>
      </c>
      <c r="K287" s="214"/>
      <c r="L287" s="219"/>
      <c r="M287" s="220"/>
      <c r="N287" s="221"/>
      <c r="O287" s="221"/>
      <c r="P287" s="222">
        <f>SUM(P288:P292)</f>
        <v>0</v>
      </c>
      <c r="Q287" s="221"/>
      <c r="R287" s="222">
        <f>SUM(R288:R292)</f>
        <v>0</v>
      </c>
      <c r="S287" s="221"/>
      <c r="T287" s="223">
        <f>SUM(T288:T292)</f>
        <v>0</v>
      </c>
      <c r="U287" s="12"/>
      <c r="V287" s="12"/>
      <c r="W287" s="12"/>
      <c r="X287" s="12"/>
      <c r="Y287" s="12"/>
      <c r="Z287" s="12"/>
      <c r="AA287" s="12"/>
      <c r="AB287" s="12"/>
      <c r="AC287" s="12"/>
      <c r="AD287" s="12"/>
      <c r="AE287" s="12"/>
      <c r="AR287" s="224" t="s">
        <v>86</v>
      </c>
      <c r="AT287" s="225" t="s">
        <v>75</v>
      </c>
      <c r="AU287" s="225" t="s">
        <v>84</v>
      </c>
      <c r="AY287" s="224" t="s">
        <v>350</v>
      </c>
      <c r="BK287" s="226">
        <f>SUM(BK288:BK292)</f>
        <v>0</v>
      </c>
    </row>
    <row r="288" s="2" customFormat="1" ht="24.15" customHeight="1">
      <c r="A288" s="39"/>
      <c r="B288" s="40"/>
      <c r="C288" s="229" t="s">
        <v>729</v>
      </c>
      <c r="D288" s="229" t="s">
        <v>352</v>
      </c>
      <c r="E288" s="230" t="s">
        <v>9505</v>
      </c>
      <c r="F288" s="231" t="s">
        <v>9506</v>
      </c>
      <c r="G288" s="232" t="s">
        <v>497</v>
      </c>
      <c r="H288" s="233">
        <v>2</v>
      </c>
      <c r="I288" s="234"/>
      <c r="J288" s="235">
        <f>ROUND(I288*H288,2)</f>
        <v>0</v>
      </c>
      <c r="K288" s="231" t="s">
        <v>385</v>
      </c>
      <c r="L288" s="45"/>
      <c r="M288" s="236" t="s">
        <v>1</v>
      </c>
      <c r="N288" s="237" t="s">
        <v>41</v>
      </c>
      <c r="O288" s="92"/>
      <c r="P288" s="238">
        <f>O288*H288</f>
        <v>0</v>
      </c>
      <c r="Q288" s="238">
        <v>0</v>
      </c>
      <c r="R288" s="238">
        <f>Q288*H288</f>
        <v>0</v>
      </c>
      <c r="S288" s="238">
        <v>0</v>
      </c>
      <c r="T288" s="239">
        <f>S288*H288</f>
        <v>0</v>
      </c>
      <c r="U288" s="39"/>
      <c r="V288" s="39"/>
      <c r="W288" s="39"/>
      <c r="X288" s="39"/>
      <c r="Y288" s="39"/>
      <c r="Z288" s="39"/>
      <c r="AA288" s="39"/>
      <c r="AB288" s="39"/>
      <c r="AC288" s="39"/>
      <c r="AD288" s="39"/>
      <c r="AE288" s="39"/>
      <c r="AR288" s="240" t="s">
        <v>530</v>
      </c>
      <c r="AT288" s="240" t="s">
        <v>352</v>
      </c>
      <c r="AU288" s="240" t="s">
        <v>86</v>
      </c>
      <c r="AY288" s="18" t="s">
        <v>350</v>
      </c>
      <c r="BE288" s="241">
        <f>IF(N288="základní",J288,0)</f>
        <v>0</v>
      </c>
      <c r="BF288" s="241">
        <f>IF(N288="snížená",J288,0)</f>
        <v>0</v>
      </c>
      <c r="BG288" s="241">
        <f>IF(N288="zákl. přenesená",J288,0)</f>
        <v>0</v>
      </c>
      <c r="BH288" s="241">
        <f>IF(N288="sníž. přenesená",J288,0)</f>
        <v>0</v>
      </c>
      <c r="BI288" s="241">
        <f>IF(N288="nulová",J288,0)</f>
        <v>0</v>
      </c>
      <c r="BJ288" s="18" t="s">
        <v>84</v>
      </c>
      <c r="BK288" s="241">
        <f>ROUND(I288*H288,2)</f>
        <v>0</v>
      </c>
      <c r="BL288" s="18" t="s">
        <v>530</v>
      </c>
      <c r="BM288" s="240" t="s">
        <v>804</v>
      </c>
    </row>
    <row r="289" s="2" customFormat="1">
      <c r="A289" s="39"/>
      <c r="B289" s="40"/>
      <c r="C289" s="41"/>
      <c r="D289" s="242" t="s">
        <v>359</v>
      </c>
      <c r="E289" s="41"/>
      <c r="F289" s="243" t="s">
        <v>9506</v>
      </c>
      <c r="G289" s="41"/>
      <c r="H289" s="41"/>
      <c r="I289" s="244"/>
      <c r="J289" s="41"/>
      <c r="K289" s="41"/>
      <c r="L289" s="45"/>
      <c r="M289" s="245"/>
      <c r="N289" s="246"/>
      <c r="O289" s="92"/>
      <c r="P289" s="92"/>
      <c r="Q289" s="92"/>
      <c r="R289" s="92"/>
      <c r="S289" s="92"/>
      <c r="T289" s="93"/>
      <c r="U289" s="39"/>
      <c r="V289" s="39"/>
      <c r="W289" s="39"/>
      <c r="X289" s="39"/>
      <c r="Y289" s="39"/>
      <c r="Z289" s="39"/>
      <c r="AA289" s="39"/>
      <c r="AB289" s="39"/>
      <c r="AC289" s="39"/>
      <c r="AD289" s="39"/>
      <c r="AE289" s="39"/>
      <c r="AT289" s="18" t="s">
        <v>359</v>
      </c>
      <c r="AU289" s="18" t="s">
        <v>86</v>
      </c>
    </row>
    <row r="290" s="15" customFormat="1">
      <c r="A290" s="15"/>
      <c r="B290" s="269"/>
      <c r="C290" s="270"/>
      <c r="D290" s="242" t="s">
        <v>361</v>
      </c>
      <c r="E290" s="271" t="s">
        <v>1</v>
      </c>
      <c r="F290" s="272" t="s">
        <v>9507</v>
      </c>
      <c r="G290" s="270"/>
      <c r="H290" s="271" t="s">
        <v>1</v>
      </c>
      <c r="I290" s="273"/>
      <c r="J290" s="270"/>
      <c r="K290" s="270"/>
      <c r="L290" s="274"/>
      <c r="M290" s="275"/>
      <c r="N290" s="276"/>
      <c r="O290" s="276"/>
      <c r="P290" s="276"/>
      <c r="Q290" s="276"/>
      <c r="R290" s="276"/>
      <c r="S290" s="276"/>
      <c r="T290" s="277"/>
      <c r="U290" s="15"/>
      <c r="V290" s="15"/>
      <c r="W290" s="15"/>
      <c r="X290" s="15"/>
      <c r="Y290" s="15"/>
      <c r="Z290" s="15"/>
      <c r="AA290" s="15"/>
      <c r="AB290" s="15"/>
      <c r="AC290" s="15"/>
      <c r="AD290" s="15"/>
      <c r="AE290" s="15"/>
      <c r="AT290" s="278" t="s">
        <v>361</v>
      </c>
      <c r="AU290" s="278" t="s">
        <v>86</v>
      </c>
      <c r="AV290" s="15" t="s">
        <v>84</v>
      </c>
      <c r="AW290" s="15" t="s">
        <v>32</v>
      </c>
      <c r="AX290" s="15" t="s">
        <v>76</v>
      </c>
      <c r="AY290" s="278" t="s">
        <v>350</v>
      </c>
    </row>
    <row r="291" s="13" customFormat="1">
      <c r="A291" s="13"/>
      <c r="B291" s="247"/>
      <c r="C291" s="248"/>
      <c r="D291" s="242" t="s">
        <v>361</v>
      </c>
      <c r="E291" s="249" t="s">
        <v>1</v>
      </c>
      <c r="F291" s="250" t="s">
        <v>86</v>
      </c>
      <c r="G291" s="248"/>
      <c r="H291" s="251">
        <v>2</v>
      </c>
      <c r="I291" s="252"/>
      <c r="J291" s="248"/>
      <c r="K291" s="248"/>
      <c r="L291" s="253"/>
      <c r="M291" s="254"/>
      <c r="N291" s="255"/>
      <c r="O291" s="255"/>
      <c r="P291" s="255"/>
      <c r="Q291" s="255"/>
      <c r="R291" s="255"/>
      <c r="S291" s="255"/>
      <c r="T291" s="256"/>
      <c r="U291" s="13"/>
      <c r="V291" s="13"/>
      <c r="W291" s="13"/>
      <c r="X291" s="13"/>
      <c r="Y291" s="13"/>
      <c r="Z291" s="13"/>
      <c r="AA291" s="13"/>
      <c r="AB291" s="13"/>
      <c r="AC291" s="13"/>
      <c r="AD291" s="13"/>
      <c r="AE291" s="13"/>
      <c r="AT291" s="257" t="s">
        <v>361</v>
      </c>
      <c r="AU291" s="257" t="s">
        <v>86</v>
      </c>
      <c r="AV291" s="13" t="s">
        <v>86</v>
      </c>
      <c r="AW291" s="13" t="s">
        <v>32</v>
      </c>
      <c r="AX291" s="13" t="s">
        <v>76</v>
      </c>
      <c r="AY291" s="257" t="s">
        <v>350</v>
      </c>
    </row>
    <row r="292" s="14" customFormat="1">
      <c r="A292" s="14"/>
      <c r="B292" s="258"/>
      <c r="C292" s="259"/>
      <c r="D292" s="242" t="s">
        <v>361</v>
      </c>
      <c r="E292" s="260" t="s">
        <v>1</v>
      </c>
      <c r="F292" s="261" t="s">
        <v>364</v>
      </c>
      <c r="G292" s="259"/>
      <c r="H292" s="262">
        <v>2</v>
      </c>
      <c r="I292" s="263"/>
      <c r="J292" s="259"/>
      <c r="K292" s="259"/>
      <c r="L292" s="264"/>
      <c r="M292" s="265"/>
      <c r="N292" s="266"/>
      <c r="O292" s="266"/>
      <c r="P292" s="266"/>
      <c r="Q292" s="266"/>
      <c r="R292" s="266"/>
      <c r="S292" s="266"/>
      <c r="T292" s="267"/>
      <c r="U292" s="14"/>
      <c r="V292" s="14"/>
      <c r="W292" s="14"/>
      <c r="X292" s="14"/>
      <c r="Y292" s="14"/>
      <c r="Z292" s="14"/>
      <c r="AA292" s="14"/>
      <c r="AB292" s="14"/>
      <c r="AC292" s="14"/>
      <c r="AD292" s="14"/>
      <c r="AE292" s="14"/>
      <c r="AT292" s="268" t="s">
        <v>361</v>
      </c>
      <c r="AU292" s="268" t="s">
        <v>86</v>
      </c>
      <c r="AV292" s="14" t="s">
        <v>357</v>
      </c>
      <c r="AW292" s="14" t="s">
        <v>32</v>
      </c>
      <c r="AX292" s="14" t="s">
        <v>84</v>
      </c>
      <c r="AY292" s="268" t="s">
        <v>350</v>
      </c>
    </row>
    <row r="293" s="12" customFormat="1" ht="25.92" customHeight="1">
      <c r="A293" s="12"/>
      <c r="B293" s="213"/>
      <c r="C293" s="214"/>
      <c r="D293" s="215" t="s">
        <v>75</v>
      </c>
      <c r="E293" s="216" t="s">
        <v>1347</v>
      </c>
      <c r="F293" s="216" t="s">
        <v>9508</v>
      </c>
      <c r="G293" s="214"/>
      <c r="H293" s="214"/>
      <c r="I293" s="217"/>
      <c r="J293" s="218">
        <f>BK293</f>
        <v>0</v>
      </c>
      <c r="K293" s="214"/>
      <c r="L293" s="219"/>
      <c r="M293" s="220"/>
      <c r="N293" s="221"/>
      <c r="O293" s="221"/>
      <c r="P293" s="222">
        <f>P294</f>
        <v>0</v>
      </c>
      <c r="Q293" s="221"/>
      <c r="R293" s="222">
        <f>R294</f>
        <v>0</v>
      </c>
      <c r="S293" s="221"/>
      <c r="T293" s="223">
        <f>T294</f>
        <v>0</v>
      </c>
      <c r="U293" s="12"/>
      <c r="V293" s="12"/>
      <c r="W293" s="12"/>
      <c r="X293" s="12"/>
      <c r="Y293" s="12"/>
      <c r="Z293" s="12"/>
      <c r="AA293" s="12"/>
      <c r="AB293" s="12"/>
      <c r="AC293" s="12"/>
      <c r="AD293" s="12"/>
      <c r="AE293" s="12"/>
      <c r="AR293" s="224" t="s">
        <v>371</v>
      </c>
      <c r="AT293" s="225" t="s">
        <v>75</v>
      </c>
      <c r="AU293" s="225" t="s">
        <v>76</v>
      </c>
      <c r="AY293" s="224" t="s">
        <v>350</v>
      </c>
      <c r="BK293" s="226">
        <f>BK294</f>
        <v>0</v>
      </c>
    </row>
    <row r="294" s="12" customFormat="1" ht="22.8" customHeight="1">
      <c r="A294" s="12"/>
      <c r="B294" s="213"/>
      <c r="C294" s="214"/>
      <c r="D294" s="215" t="s">
        <v>75</v>
      </c>
      <c r="E294" s="227" t="s">
        <v>9509</v>
      </c>
      <c r="F294" s="227" t="s">
        <v>9510</v>
      </c>
      <c r="G294" s="214"/>
      <c r="H294" s="214"/>
      <c r="I294" s="217"/>
      <c r="J294" s="228">
        <f>BK294</f>
        <v>0</v>
      </c>
      <c r="K294" s="214"/>
      <c r="L294" s="219"/>
      <c r="M294" s="220"/>
      <c r="N294" s="221"/>
      <c r="O294" s="221"/>
      <c r="P294" s="222">
        <f>SUM(P295:P306)</f>
        <v>0</v>
      </c>
      <c r="Q294" s="221"/>
      <c r="R294" s="222">
        <f>SUM(R295:R306)</f>
        <v>0</v>
      </c>
      <c r="S294" s="221"/>
      <c r="T294" s="223">
        <f>SUM(T295:T306)</f>
        <v>0</v>
      </c>
      <c r="U294" s="12"/>
      <c r="V294" s="12"/>
      <c r="W294" s="12"/>
      <c r="X294" s="12"/>
      <c r="Y294" s="12"/>
      <c r="Z294" s="12"/>
      <c r="AA294" s="12"/>
      <c r="AB294" s="12"/>
      <c r="AC294" s="12"/>
      <c r="AD294" s="12"/>
      <c r="AE294" s="12"/>
      <c r="AR294" s="224" t="s">
        <v>371</v>
      </c>
      <c r="AT294" s="225" t="s">
        <v>75</v>
      </c>
      <c r="AU294" s="225" t="s">
        <v>84</v>
      </c>
      <c r="AY294" s="224" t="s">
        <v>350</v>
      </c>
      <c r="BK294" s="226">
        <f>SUM(BK295:BK306)</f>
        <v>0</v>
      </c>
    </row>
    <row r="295" s="2" customFormat="1" ht="24.15" customHeight="1">
      <c r="A295" s="39"/>
      <c r="B295" s="40"/>
      <c r="C295" s="229" t="s">
        <v>735</v>
      </c>
      <c r="D295" s="229" t="s">
        <v>352</v>
      </c>
      <c r="E295" s="230" t="s">
        <v>9511</v>
      </c>
      <c r="F295" s="231" t="s">
        <v>9512</v>
      </c>
      <c r="G295" s="232" t="s">
        <v>497</v>
      </c>
      <c r="H295" s="233">
        <v>6</v>
      </c>
      <c r="I295" s="234"/>
      <c r="J295" s="235">
        <f>ROUND(I295*H295,2)</f>
        <v>0</v>
      </c>
      <c r="K295" s="231" t="s">
        <v>385</v>
      </c>
      <c r="L295" s="45"/>
      <c r="M295" s="236" t="s">
        <v>1</v>
      </c>
      <c r="N295" s="237" t="s">
        <v>41</v>
      </c>
      <c r="O295" s="92"/>
      <c r="P295" s="238">
        <f>O295*H295</f>
        <v>0</v>
      </c>
      <c r="Q295" s="238">
        <v>0</v>
      </c>
      <c r="R295" s="238">
        <f>Q295*H295</f>
        <v>0</v>
      </c>
      <c r="S295" s="238">
        <v>0</v>
      </c>
      <c r="T295" s="239">
        <f>S295*H295</f>
        <v>0</v>
      </c>
      <c r="U295" s="39"/>
      <c r="V295" s="39"/>
      <c r="W295" s="39"/>
      <c r="X295" s="39"/>
      <c r="Y295" s="39"/>
      <c r="Z295" s="39"/>
      <c r="AA295" s="39"/>
      <c r="AB295" s="39"/>
      <c r="AC295" s="39"/>
      <c r="AD295" s="39"/>
      <c r="AE295" s="39"/>
      <c r="AR295" s="240" t="s">
        <v>1001</v>
      </c>
      <c r="AT295" s="240" t="s">
        <v>352</v>
      </c>
      <c r="AU295" s="240" t="s">
        <v>86</v>
      </c>
      <c r="AY295" s="18" t="s">
        <v>350</v>
      </c>
      <c r="BE295" s="241">
        <f>IF(N295="základní",J295,0)</f>
        <v>0</v>
      </c>
      <c r="BF295" s="241">
        <f>IF(N295="snížená",J295,0)</f>
        <v>0</v>
      </c>
      <c r="BG295" s="241">
        <f>IF(N295="zákl. přenesená",J295,0)</f>
        <v>0</v>
      </c>
      <c r="BH295" s="241">
        <f>IF(N295="sníž. přenesená",J295,0)</f>
        <v>0</v>
      </c>
      <c r="BI295" s="241">
        <f>IF(N295="nulová",J295,0)</f>
        <v>0</v>
      </c>
      <c r="BJ295" s="18" t="s">
        <v>84</v>
      </c>
      <c r="BK295" s="241">
        <f>ROUND(I295*H295,2)</f>
        <v>0</v>
      </c>
      <c r="BL295" s="18" t="s">
        <v>1001</v>
      </c>
      <c r="BM295" s="240" t="s">
        <v>865</v>
      </c>
    </row>
    <row r="296" s="2" customFormat="1">
      <c r="A296" s="39"/>
      <c r="B296" s="40"/>
      <c r="C296" s="41"/>
      <c r="D296" s="242" t="s">
        <v>359</v>
      </c>
      <c r="E296" s="41"/>
      <c r="F296" s="243" t="s">
        <v>9512</v>
      </c>
      <c r="G296" s="41"/>
      <c r="H296" s="41"/>
      <c r="I296" s="244"/>
      <c r="J296" s="41"/>
      <c r="K296" s="41"/>
      <c r="L296" s="45"/>
      <c r="M296" s="245"/>
      <c r="N296" s="246"/>
      <c r="O296" s="92"/>
      <c r="P296" s="92"/>
      <c r="Q296" s="92"/>
      <c r="R296" s="92"/>
      <c r="S296" s="92"/>
      <c r="T296" s="93"/>
      <c r="U296" s="39"/>
      <c r="V296" s="39"/>
      <c r="W296" s="39"/>
      <c r="X296" s="39"/>
      <c r="Y296" s="39"/>
      <c r="Z296" s="39"/>
      <c r="AA296" s="39"/>
      <c r="AB296" s="39"/>
      <c r="AC296" s="39"/>
      <c r="AD296" s="39"/>
      <c r="AE296" s="39"/>
      <c r="AT296" s="18" t="s">
        <v>359</v>
      </c>
      <c r="AU296" s="18" t="s">
        <v>86</v>
      </c>
    </row>
    <row r="297" s="15" customFormat="1">
      <c r="A297" s="15"/>
      <c r="B297" s="269"/>
      <c r="C297" s="270"/>
      <c r="D297" s="242" t="s">
        <v>361</v>
      </c>
      <c r="E297" s="271" t="s">
        <v>1</v>
      </c>
      <c r="F297" s="272" t="s">
        <v>9513</v>
      </c>
      <c r="G297" s="270"/>
      <c r="H297" s="271" t="s">
        <v>1</v>
      </c>
      <c r="I297" s="273"/>
      <c r="J297" s="270"/>
      <c r="K297" s="270"/>
      <c r="L297" s="274"/>
      <c r="M297" s="275"/>
      <c r="N297" s="276"/>
      <c r="O297" s="276"/>
      <c r="P297" s="276"/>
      <c r="Q297" s="276"/>
      <c r="R297" s="276"/>
      <c r="S297" s="276"/>
      <c r="T297" s="277"/>
      <c r="U297" s="15"/>
      <c r="V297" s="15"/>
      <c r="W297" s="15"/>
      <c r="X297" s="15"/>
      <c r="Y297" s="15"/>
      <c r="Z297" s="15"/>
      <c r="AA297" s="15"/>
      <c r="AB297" s="15"/>
      <c r="AC297" s="15"/>
      <c r="AD297" s="15"/>
      <c r="AE297" s="15"/>
      <c r="AT297" s="278" t="s">
        <v>361</v>
      </c>
      <c r="AU297" s="278" t="s">
        <v>86</v>
      </c>
      <c r="AV297" s="15" t="s">
        <v>84</v>
      </c>
      <c r="AW297" s="15" t="s">
        <v>32</v>
      </c>
      <c r="AX297" s="15" t="s">
        <v>76</v>
      </c>
      <c r="AY297" s="278" t="s">
        <v>350</v>
      </c>
    </row>
    <row r="298" s="13" customFormat="1">
      <c r="A298" s="13"/>
      <c r="B298" s="247"/>
      <c r="C298" s="248"/>
      <c r="D298" s="242" t="s">
        <v>361</v>
      </c>
      <c r="E298" s="249" t="s">
        <v>1</v>
      </c>
      <c r="F298" s="250" t="s">
        <v>9514</v>
      </c>
      <c r="G298" s="248"/>
      <c r="H298" s="251">
        <v>6</v>
      </c>
      <c r="I298" s="252"/>
      <c r="J298" s="248"/>
      <c r="K298" s="248"/>
      <c r="L298" s="253"/>
      <c r="M298" s="254"/>
      <c r="N298" s="255"/>
      <c r="O298" s="255"/>
      <c r="P298" s="255"/>
      <c r="Q298" s="255"/>
      <c r="R298" s="255"/>
      <c r="S298" s="255"/>
      <c r="T298" s="256"/>
      <c r="U298" s="13"/>
      <c r="V298" s="13"/>
      <c r="W298" s="13"/>
      <c r="X298" s="13"/>
      <c r="Y298" s="13"/>
      <c r="Z298" s="13"/>
      <c r="AA298" s="13"/>
      <c r="AB298" s="13"/>
      <c r="AC298" s="13"/>
      <c r="AD298" s="13"/>
      <c r="AE298" s="13"/>
      <c r="AT298" s="257" t="s">
        <v>361</v>
      </c>
      <c r="AU298" s="257" t="s">
        <v>86</v>
      </c>
      <c r="AV298" s="13" t="s">
        <v>86</v>
      </c>
      <c r="AW298" s="13" t="s">
        <v>32</v>
      </c>
      <c r="AX298" s="13" t="s">
        <v>76</v>
      </c>
      <c r="AY298" s="257" t="s">
        <v>350</v>
      </c>
    </row>
    <row r="299" s="14" customFormat="1">
      <c r="A299" s="14"/>
      <c r="B299" s="258"/>
      <c r="C299" s="259"/>
      <c r="D299" s="242" t="s">
        <v>361</v>
      </c>
      <c r="E299" s="260" t="s">
        <v>1</v>
      </c>
      <c r="F299" s="261" t="s">
        <v>364</v>
      </c>
      <c r="G299" s="259"/>
      <c r="H299" s="262">
        <v>6</v>
      </c>
      <c r="I299" s="263"/>
      <c r="J299" s="259"/>
      <c r="K299" s="259"/>
      <c r="L299" s="264"/>
      <c r="M299" s="265"/>
      <c r="N299" s="266"/>
      <c r="O299" s="266"/>
      <c r="P299" s="266"/>
      <c r="Q299" s="266"/>
      <c r="R299" s="266"/>
      <c r="S299" s="266"/>
      <c r="T299" s="267"/>
      <c r="U299" s="14"/>
      <c r="V299" s="14"/>
      <c r="W299" s="14"/>
      <c r="X299" s="14"/>
      <c r="Y299" s="14"/>
      <c r="Z299" s="14"/>
      <c r="AA299" s="14"/>
      <c r="AB299" s="14"/>
      <c r="AC299" s="14"/>
      <c r="AD299" s="14"/>
      <c r="AE299" s="14"/>
      <c r="AT299" s="268" t="s">
        <v>361</v>
      </c>
      <c r="AU299" s="268" t="s">
        <v>86</v>
      </c>
      <c r="AV299" s="14" t="s">
        <v>357</v>
      </c>
      <c r="AW299" s="14" t="s">
        <v>32</v>
      </c>
      <c r="AX299" s="14" t="s">
        <v>84</v>
      </c>
      <c r="AY299" s="268" t="s">
        <v>350</v>
      </c>
    </row>
    <row r="300" s="2" customFormat="1" ht="16.5" customHeight="1">
      <c r="A300" s="39"/>
      <c r="B300" s="40"/>
      <c r="C300" s="229" t="s">
        <v>742</v>
      </c>
      <c r="D300" s="229" t="s">
        <v>352</v>
      </c>
      <c r="E300" s="230" t="s">
        <v>9515</v>
      </c>
      <c r="F300" s="231" t="s">
        <v>9516</v>
      </c>
      <c r="G300" s="232" t="s">
        <v>355</v>
      </c>
      <c r="H300" s="233">
        <v>0.39600000000000002</v>
      </c>
      <c r="I300" s="234"/>
      <c r="J300" s="235">
        <f>ROUND(I300*H300,2)</f>
        <v>0</v>
      </c>
      <c r="K300" s="231" t="s">
        <v>385</v>
      </c>
      <c r="L300" s="45"/>
      <c r="M300" s="236" t="s">
        <v>1</v>
      </c>
      <c r="N300" s="237" t="s">
        <v>41</v>
      </c>
      <c r="O300" s="92"/>
      <c r="P300" s="238">
        <f>O300*H300</f>
        <v>0</v>
      </c>
      <c r="Q300" s="238">
        <v>0</v>
      </c>
      <c r="R300" s="238">
        <f>Q300*H300</f>
        <v>0</v>
      </c>
      <c r="S300" s="238">
        <v>0</v>
      </c>
      <c r="T300" s="239">
        <f>S300*H300</f>
        <v>0</v>
      </c>
      <c r="U300" s="39"/>
      <c r="V300" s="39"/>
      <c r="W300" s="39"/>
      <c r="X300" s="39"/>
      <c r="Y300" s="39"/>
      <c r="Z300" s="39"/>
      <c r="AA300" s="39"/>
      <c r="AB300" s="39"/>
      <c r="AC300" s="39"/>
      <c r="AD300" s="39"/>
      <c r="AE300" s="39"/>
      <c r="AR300" s="240" t="s">
        <v>1001</v>
      </c>
      <c r="AT300" s="240" t="s">
        <v>352</v>
      </c>
      <c r="AU300" s="240" t="s">
        <v>86</v>
      </c>
      <c r="AY300" s="18" t="s">
        <v>350</v>
      </c>
      <c r="BE300" s="241">
        <f>IF(N300="základní",J300,0)</f>
        <v>0</v>
      </c>
      <c r="BF300" s="241">
        <f>IF(N300="snížená",J300,0)</f>
        <v>0</v>
      </c>
      <c r="BG300" s="241">
        <f>IF(N300="zákl. přenesená",J300,0)</f>
        <v>0</v>
      </c>
      <c r="BH300" s="241">
        <f>IF(N300="sníž. přenesená",J300,0)</f>
        <v>0</v>
      </c>
      <c r="BI300" s="241">
        <f>IF(N300="nulová",J300,0)</f>
        <v>0</v>
      </c>
      <c r="BJ300" s="18" t="s">
        <v>84</v>
      </c>
      <c r="BK300" s="241">
        <f>ROUND(I300*H300,2)</f>
        <v>0</v>
      </c>
      <c r="BL300" s="18" t="s">
        <v>1001</v>
      </c>
      <c r="BM300" s="240" t="s">
        <v>1859</v>
      </c>
    </row>
    <row r="301" s="2" customFormat="1">
      <c r="A301" s="39"/>
      <c r="B301" s="40"/>
      <c r="C301" s="41"/>
      <c r="D301" s="242" t="s">
        <v>359</v>
      </c>
      <c r="E301" s="41"/>
      <c r="F301" s="243" t="s">
        <v>9516</v>
      </c>
      <c r="G301" s="41"/>
      <c r="H301" s="41"/>
      <c r="I301" s="244"/>
      <c r="J301" s="41"/>
      <c r="K301" s="41"/>
      <c r="L301" s="45"/>
      <c r="M301" s="245"/>
      <c r="N301" s="246"/>
      <c r="O301" s="92"/>
      <c r="P301" s="92"/>
      <c r="Q301" s="92"/>
      <c r="R301" s="92"/>
      <c r="S301" s="92"/>
      <c r="T301" s="93"/>
      <c r="U301" s="39"/>
      <c r="V301" s="39"/>
      <c r="W301" s="39"/>
      <c r="X301" s="39"/>
      <c r="Y301" s="39"/>
      <c r="Z301" s="39"/>
      <c r="AA301" s="39"/>
      <c r="AB301" s="39"/>
      <c r="AC301" s="39"/>
      <c r="AD301" s="39"/>
      <c r="AE301" s="39"/>
      <c r="AT301" s="18" t="s">
        <v>359</v>
      </c>
      <c r="AU301" s="18" t="s">
        <v>86</v>
      </c>
    </row>
    <row r="302" s="15" customFormat="1">
      <c r="A302" s="15"/>
      <c r="B302" s="269"/>
      <c r="C302" s="270"/>
      <c r="D302" s="242" t="s">
        <v>361</v>
      </c>
      <c r="E302" s="271" t="s">
        <v>1</v>
      </c>
      <c r="F302" s="272" t="s">
        <v>9517</v>
      </c>
      <c r="G302" s="270"/>
      <c r="H302" s="271" t="s">
        <v>1</v>
      </c>
      <c r="I302" s="273"/>
      <c r="J302" s="270"/>
      <c r="K302" s="270"/>
      <c r="L302" s="274"/>
      <c r="M302" s="275"/>
      <c r="N302" s="276"/>
      <c r="O302" s="276"/>
      <c r="P302" s="276"/>
      <c r="Q302" s="276"/>
      <c r="R302" s="276"/>
      <c r="S302" s="276"/>
      <c r="T302" s="277"/>
      <c r="U302" s="15"/>
      <c r="V302" s="15"/>
      <c r="W302" s="15"/>
      <c r="X302" s="15"/>
      <c r="Y302" s="15"/>
      <c r="Z302" s="15"/>
      <c r="AA302" s="15"/>
      <c r="AB302" s="15"/>
      <c r="AC302" s="15"/>
      <c r="AD302" s="15"/>
      <c r="AE302" s="15"/>
      <c r="AT302" s="278" t="s">
        <v>361</v>
      </c>
      <c r="AU302" s="278" t="s">
        <v>86</v>
      </c>
      <c r="AV302" s="15" t="s">
        <v>84</v>
      </c>
      <c r="AW302" s="15" t="s">
        <v>32</v>
      </c>
      <c r="AX302" s="15" t="s">
        <v>76</v>
      </c>
      <c r="AY302" s="278" t="s">
        <v>350</v>
      </c>
    </row>
    <row r="303" s="13" customFormat="1">
      <c r="A303" s="13"/>
      <c r="B303" s="247"/>
      <c r="C303" s="248"/>
      <c r="D303" s="242" t="s">
        <v>361</v>
      </c>
      <c r="E303" s="249" t="s">
        <v>1</v>
      </c>
      <c r="F303" s="250" t="s">
        <v>9518</v>
      </c>
      <c r="G303" s="248"/>
      <c r="H303" s="251">
        <v>0.39600000000000002</v>
      </c>
      <c r="I303" s="252"/>
      <c r="J303" s="248"/>
      <c r="K303" s="248"/>
      <c r="L303" s="253"/>
      <c r="M303" s="254"/>
      <c r="N303" s="255"/>
      <c r="O303" s="255"/>
      <c r="P303" s="255"/>
      <c r="Q303" s="255"/>
      <c r="R303" s="255"/>
      <c r="S303" s="255"/>
      <c r="T303" s="256"/>
      <c r="U303" s="13"/>
      <c r="V303" s="13"/>
      <c r="W303" s="13"/>
      <c r="X303" s="13"/>
      <c r="Y303" s="13"/>
      <c r="Z303" s="13"/>
      <c r="AA303" s="13"/>
      <c r="AB303" s="13"/>
      <c r="AC303" s="13"/>
      <c r="AD303" s="13"/>
      <c r="AE303" s="13"/>
      <c r="AT303" s="257" t="s">
        <v>361</v>
      </c>
      <c r="AU303" s="257" t="s">
        <v>86</v>
      </c>
      <c r="AV303" s="13" t="s">
        <v>86</v>
      </c>
      <c r="AW303" s="13" t="s">
        <v>32</v>
      </c>
      <c r="AX303" s="13" t="s">
        <v>76</v>
      </c>
      <c r="AY303" s="257" t="s">
        <v>350</v>
      </c>
    </row>
    <row r="304" s="14" customFormat="1">
      <c r="A304" s="14"/>
      <c r="B304" s="258"/>
      <c r="C304" s="259"/>
      <c r="D304" s="242" t="s">
        <v>361</v>
      </c>
      <c r="E304" s="260" t="s">
        <v>1</v>
      </c>
      <c r="F304" s="261" t="s">
        <v>364</v>
      </c>
      <c r="G304" s="259"/>
      <c r="H304" s="262">
        <v>0.39600000000000002</v>
      </c>
      <c r="I304" s="263"/>
      <c r="J304" s="259"/>
      <c r="K304" s="259"/>
      <c r="L304" s="264"/>
      <c r="M304" s="265"/>
      <c r="N304" s="266"/>
      <c r="O304" s="266"/>
      <c r="P304" s="266"/>
      <c r="Q304" s="266"/>
      <c r="R304" s="266"/>
      <c r="S304" s="266"/>
      <c r="T304" s="267"/>
      <c r="U304" s="14"/>
      <c r="V304" s="14"/>
      <c r="W304" s="14"/>
      <c r="X304" s="14"/>
      <c r="Y304" s="14"/>
      <c r="Z304" s="14"/>
      <c r="AA304" s="14"/>
      <c r="AB304" s="14"/>
      <c r="AC304" s="14"/>
      <c r="AD304" s="14"/>
      <c r="AE304" s="14"/>
      <c r="AT304" s="268" t="s">
        <v>361</v>
      </c>
      <c r="AU304" s="268" t="s">
        <v>86</v>
      </c>
      <c r="AV304" s="14" t="s">
        <v>357</v>
      </c>
      <c r="AW304" s="14" t="s">
        <v>32</v>
      </c>
      <c r="AX304" s="14" t="s">
        <v>84</v>
      </c>
      <c r="AY304" s="268" t="s">
        <v>350</v>
      </c>
    </row>
    <row r="305" s="2" customFormat="1" ht="24.15" customHeight="1">
      <c r="A305" s="39"/>
      <c r="B305" s="40"/>
      <c r="C305" s="295" t="s">
        <v>748</v>
      </c>
      <c r="D305" s="295" t="s">
        <v>1347</v>
      </c>
      <c r="E305" s="296" t="s">
        <v>9519</v>
      </c>
      <c r="F305" s="297" t="s">
        <v>9520</v>
      </c>
      <c r="G305" s="298" t="s">
        <v>551</v>
      </c>
      <c r="H305" s="299">
        <v>40</v>
      </c>
      <c r="I305" s="300"/>
      <c r="J305" s="301">
        <f>ROUND(I305*H305,2)</f>
        <v>0</v>
      </c>
      <c r="K305" s="297" t="s">
        <v>385</v>
      </c>
      <c r="L305" s="302"/>
      <c r="M305" s="303" t="s">
        <v>1</v>
      </c>
      <c r="N305" s="304" t="s">
        <v>41</v>
      </c>
      <c r="O305" s="92"/>
      <c r="P305" s="238">
        <f>O305*H305</f>
        <v>0</v>
      </c>
      <c r="Q305" s="238">
        <v>0</v>
      </c>
      <c r="R305" s="238">
        <f>Q305*H305</f>
        <v>0</v>
      </c>
      <c r="S305" s="238">
        <v>0</v>
      </c>
      <c r="T305" s="239">
        <f>S305*H305</f>
        <v>0</v>
      </c>
      <c r="U305" s="39"/>
      <c r="V305" s="39"/>
      <c r="W305" s="39"/>
      <c r="X305" s="39"/>
      <c r="Y305" s="39"/>
      <c r="Z305" s="39"/>
      <c r="AA305" s="39"/>
      <c r="AB305" s="39"/>
      <c r="AC305" s="39"/>
      <c r="AD305" s="39"/>
      <c r="AE305" s="39"/>
      <c r="AR305" s="240" t="s">
        <v>3168</v>
      </c>
      <c r="AT305" s="240" t="s">
        <v>1347</v>
      </c>
      <c r="AU305" s="240" t="s">
        <v>86</v>
      </c>
      <c r="AY305" s="18" t="s">
        <v>350</v>
      </c>
      <c r="BE305" s="241">
        <f>IF(N305="základní",J305,0)</f>
        <v>0</v>
      </c>
      <c r="BF305" s="241">
        <f>IF(N305="snížená",J305,0)</f>
        <v>0</v>
      </c>
      <c r="BG305" s="241">
        <f>IF(N305="zákl. přenesená",J305,0)</f>
        <v>0</v>
      </c>
      <c r="BH305" s="241">
        <f>IF(N305="sníž. přenesená",J305,0)</f>
        <v>0</v>
      </c>
      <c r="BI305" s="241">
        <f>IF(N305="nulová",J305,0)</f>
        <v>0</v>
      </c>
      <c r="BJ305" s="18" t="s">
        <v>84</v>
      </c>
      <c r="BK305" s="241">
        <f>ROUND(I305*H305,2)</f>
        <v>0</v>
      </c>
      <c r="BL305" s="18" t="s">
        <v>1001</v>
      </c>
      <c r="BM305" s="240" t="s">
        <v>1871</v>
      </c>
    </row>
    <row r="306" s="2" customFormat="1">
      <c r="A306" s="39"/>
      <c r="B306" s="40"/>
      <c r="C306" s="41"/>
      <c r="D306" s="242" t="s">
        <v>359</v>
      </c>
      <c r="E306" s="41"/>
      <c r="F306" s="243" t="s">
        <v>9520</v>
      </c>
      <c r="G306" s="41"/>
      <c r="H306" s="41"/>
      <c r="I306" s="244"/>
      <c r="J306" s="41"/>
      <c r="K306" s="41"/>
      <c r="L306" s="45"/>
      <c r="M306" s="245"/>
      <c r="N306" s="246"/>
      <c r="O306" s="92"/>
      <c r="P306" s="92"/>
      <c r="Q306" s="92"/>
      <c r="R306" s="92"/>
      <c r="S306" s="92"/>
      <c r="T306" s="93"/>
      <c r="U306" s="39"/>
      <c r="V306" s="39"/>
      <c r="W306" s="39"/>
      <c r="X306" s="39"/>
      <c r="Y306" s="39"/>
      <c r="Z306" s="39"/>
      <c r="AA306" s="39"/>
      <c r="AB306" s="39"/>
      <c r="AC306" s="39"/>
      <c r="AD306" s="39"/>
      <c r="AE306" s="39"/>
      <c r="AT306" s="18" t="s">
        <v>359</v>
      </c>
      <c r="AU306" s="18" t="s">
        <v>86</v>
      </c>
    </row>
    <row r="307" s="12" customFormat="1" ht="25.92" customHeight="1">
      <c r="A307" s="12"/>
      <c r="B307" s="213"/>
      <c r="C307" s="214"/>
      <c r="D307" s="215" t="s">
        <v>75</v>
      </c>
      <c r="E307" s="216" t="s">
        <v>9458</v>
      </c>
      <c r="F307" s="216" t="s">
        <v>8243</v>
      </c>
      <c r="G307" s="214"/>
      <c r="H307" s="214"/>
      <c r="I307" s="217"/>
      <c r="J307" s="218">
        <f>BK307</f>
        <v>0</v>
      </c>
      <c r="K307" s="214"/>
      <c r="L307" s="219"/>
      <c r="M307" s="220"/>
      <c r="N307" s="221"/>
      <c r="O307" s="221"/>
      <c r="P307" s="222">
        <f>SUM(P308:P321)</f>
        <v>0</v>
      </c>
      <c r="Q307" s="221"/>
      <c r="R307" s="222">
        <f>SUM(R308:R321)</f>
        <v>0</v>
      </c>
      <c r="S307" s="221"/>
      <c r="T307" s="223">
        <f>SUM(T308:T321)</f>
        <v>0</v>
      </c>
      <c r="U307" s="12"/>
      <c r="V307" s="12"/>
      <c r="W307" s="12"/>
      <c r="X307" s="12"/>
      <c r="Y307" s="12"/>
      <c r="Z307" s="12"/>
      <c r="AA307" s="12"/>
      <c r="AB307" s="12"/>
      <c r="AC307" s="12"/>
      <c r="AD307" s="12"/>
      <c r="AE307" s="12"/>
      <c r="AR307" s="224" t="s">
        <v>357</v>
      </c>
      <c r="AT307" s="225" t="s">
        <v>75</v>
      </c>
      <c r="AU307" s="225" t="s">
        <v>76</v>
      </c>
      <c r="AY307" s="224" t="s">
        <v>350</v>
      </c>
      <c r="BK307" s="226">
        <f>SUM(BK308:BK321)</f>
        <v>0</v>
      </c>
    </row>
    <row r="308" s="2" customFormat="1" ht="24.15" customHeight="1">
      <c r="A308" s="39"/>
      <c r="B308" s="40"/>
      <c r="C308" s="229" t="s">
        <v>761</v>
      </c>
      <c r="D308" s="229" t="s">
        <v>352</v>
      </c>
      <c r="E308" s="230" t="s">
        <v>9459</v>
      </c>
      <c r="F308" s="231" t="s">
        <v>9460</v>
      </c>
      <c r="G308" s="232" t="s">
        <v>5674</v>
      </c>
      <c r="H308" s="233">
        <v>12</v>
      </c>
      <c r="I308" s="234"/>
      <c r="J308" s="235">
        <f>ROUND(I308*H308,2)</f>
        <v>0</v>
      </c>
      <c r="K308" s="231" t="s">
        <v>385</v>
      </c>
      <c r="L308" s="45"/>
      <c r="M308" s="236" t="s">
        <v>1</v>
      </c>
      <c r="N308" s="237" t="s">
        <v>41</v>
      </c>
      <c r="O308" s="92"/>
      <c r="P308" s="238">
        <f>O308*H308</f>
        <v>0</v>
      </c>
      <c r="Q308" s="238">
        <v>0</v>
      </c>
      <c r="R308" s="238">
        <f>Q308*H308</f>
        <v>0</v>
      </c>
      <c r="S308" s="238">
        <v>0</v>
      </c>
      <c r="T308" s="239">
        <f>S308*H308</f>
        <v>0</v>
      </c>
      <c r="U308" s="39"/>
      <c r="V308" s="39"/>
      <c r="W308" s="39"/>
      <c r="X308" s="39"/>
      <c r="Y308" s="39"/>
      <c r="Z308" s="39"/>
      <c r="AA308" s="39"/>
      <c r="AB308" s="39"/>
      <c r="AC308" s="39"/>
      <c r="AD308" s="39"/>
      <c r="AE308" s="39"/>
      <c r="AR308" s="240" t="s">
        <v>8707</v>
      </c>
      <c r="AT308" s="240" t="s">
        <v>352</v>
      </c>
      <c r="AU308" s="240" t="s">
        <v>84</v>
      </c>
      <c r="AY308" s="18" t="s">
        <v>350</v>
      </c>
      <c r="BE308" s="241">
        <f>IF(N308="základní",J308,0)</f>
        <v>0</v>
      </c>
      <c r="BF308" s="241">
        <f>IF(N308="snížená",J308,0)</f>
        <v>0</v>
      </c>
      <c r="BG308" s="241">
        <f>IF(N308="zákl. přenesená",J308,0)</f>
        <v>0</v>
      </c>
      <c r="BH308" s="241">
        <f>IF(N308="sníž. přenesená",J308,0)</f>
        <v>0</v>
      </c>
      <c r="BI308" s="241">
        <f>IF(N308="nulová",J308,0)</f>
        <v>0</v>
      </c>
      <c r="BJ308" s="18" t="s">
        <v>84</v>
      </c>
      <c r="BK308" s="241">
        <f>ROUND(I308*H308,2)</f>
        <v>0</v>
      </c>
      <c r="BL308" s="18" t="s">
        <v>8707</v>
      </c>
      <c r="BM308" s="240" t="s">
        <v>1881</v>
      </c>
    </row>
    <row r="309" s="2" customFormat="1">
      <c r="A309" s="39"/>
      <c r="B309" s="40"/>
      <c r="C309" s="41"/>
      <c r="D309" s="242" t="s">
        <v>359</v>
      </c>
      <c r="E309" s="41"/>
      <c r="F309" s="243" t="s">
        <v>9460</v>
      </c>
      <c r="G309" s="41"/>
      <c r="H309" s="41"/>
      <c r="I309" s="244"/>
      <c r="J309" s="41"/>
      <c r="K309" s="41"/>
      <c r="L309" s="45"/>
      <c r="M309" s="245"/>
      <c r="N309" s="246"/>
      <c r="O309" s="92"/>
      <c r="P309" s="92"/>
      <c r="Q309" s="92"/>
      <c r="R309" s="92"/>
      <c r="S309" s="92"/>
      <c r="T309" s="93"/>
      <c r="U309" s="39"/>
      <c r="V309" s="39"/>
      <c r="W309" s="39"/>
      <c r="X309" s="39"/>
      <c r="Y309" s="39"/>
      <c r="Z309" s="39"/>
      <c r="AA309" s="39"/>
      <c r="AB309" s="39"/>
      <c r="AC309" s="39"/>
      <c r="AD309" s="39"/>
      <c r="AE309" s="39"/>
      <c r="AT309" s="18" t="s">
        <v>359</v>
      </c>
      <c r="AU309" s="18" t="s">
        <v>84</v>
      </c>
    </row>
    <row r="310" s="15" customFormat="1">
      <c r="A310" s="15"/>
      <c r="B310" s="269"/>
      <c r="C310" s="270"/>
      <c r="D310" s="242" t="s">
        <v>361</v>
      </c>
      <c r="E310" s="271" t="s">
        <v>1</v>
      </c>
      <c r="F310" s="272" t="s">
        <v>9521</v>
      </c>
      <c r="G310" s="270"/>
      <c r="H310" s="271" t="s">
        <v>1</v>
      </c>
      <c r="I310" s="273"/>
      <c r="J310" s="270"/>
      <c r="K310" s="270"/>
      <c r="L310" s="274"/>
      <c r="M310" s="275"/>
      <c r="N310" s="276"/>
      <c r="O310" s="276"/>
      <c r="P310" s="276"/>
      <c r="Q310" s="276"/>
      <c r="R310" s="276"/>
      <c r="S310" s="276"/>
      <c r="T310" s="277"/>
      <c r="U310" s="15"/>
      <c r="V310" s="15"/>
      <c r="W310" s="15"/>
      <c r="X310" s="15"/>
      <c r="Y310" s="15"/>
      <c r="Z310" s="15"/>
      <c r="AA310" s="15"/>
      <c r="AB310" s="15"/>
      <c r="AC310" s="15"/>
      <c r="AD310" s="15"/>
      <c r="AE310" s="15"/>
      <c r="AT310" s="278" t="s">
        <v>361</v>
      </c>
      <c r="AU310" s="278" t="s">
        <v>84</v>
      </c>
      <c r="AV310" s="15" t="s">
        <v>84</v>
      </c>
      <c r="AW310" s="15" t="s">
        <v>32</v>
      </c>
      <c r="AX310" s="15" t="s">
        <v>76</v>
      </c>
      <c r="AY310" s="278" t="s">
        <v>350</v>
      </c>
    </row>
    <row r="311" s="13" customFormat="1">
      <c r="A311" s="13"/>
      <c r="B311" s="247"/>
      <c r="C311" s="248"/>
      <c r="D311" s="242" t="s">
        <v>361</v>
      </c>
      <c r="E311" s="249" t="s">
        <v>1</v>
      </c>
      <c r="F311" s="250" t="s">
        <v>468</v>
      </c>
      <c r="G311" s="248"/>
      <c r="H311" s="251">
        <v>8</v>
      </c>
      <c r="I311" s="252"/>
      <c r="J311" s="248"/>
      <c r="K311" s="248"/>
      <c r="L311" s="253"/>
      <c r="M311" s="254"/>
      <c r="N311" s="255"/>
      <c r="O311" s="255"/>
      <c r="P311" s="255"/>
      <c r="Q311" s="255"/>
      <c r="R311" s="255"/>
      <c r="S311" s="255"/>
      <c r="T311" s="256"/>
      <c r="U311" s="13"/>
      <c r="V311" s="13"/>
      <c r="W311" s="13"/>
      <c r="X311" s="13"/>
      <c r="Y311" s="13"/>
      <c r="Z311" s="13"/>
      <c r="AA311" s="13"/>
      <c r="AB311" s="13"/>
      <c r="AC311" s="13"/>
      <c r="AD311" s="13"/>
      <c r="AE311" s="13"/>
      <c r="AT311" s="257" t="s">
        <v>361</v>
      </c>
      <c r="AU311" s="257" t="s">
        <v>84</v>
      </c>
      <c r="AV311" s="13" t="s">
        <v>86</v>
      </c>
      <c r="AW311" s="13" t="s">
        <v>32</v>
      </c>
      <c r="AX311" s="13" t="s">
        <v>76</v>
      </c>
      <c r="AY311" s="257" t="s">
        <v>350</v>
      </c>
    </row>
    <row r="312" s="15" customFormat="1">
      <c r="A312" s="15"/>
      <c r="B312" s="269"/>
      <c r="C312" s="270"/>
      <c r="D312" s="242" t="s">
        <v>361</v>
      </c>
      <c r="E312" s="271" t="s">
        <v>1</v>
      </c>
      <c r="F312" s="272" t="s">
        <v>9522</v>
      </c>
      <c r="G312" s="270"/>
      <c r="H312" s="271" t="s">
        <v>1</v>
      </c>
      <c r="I312" s="273"/>
      <c r="J312" s="270"/>
      <c r="K312" s="270"/>
      <c r="L312" s="274"/>
      <c r="M312" s="275"/>
      <c r="N312" s="276"/>
      <c r="O312" s="276"/>
      <c r="P312" s="276"/>
      <c r="Q312" s="276"/>
      <c r="R312" s="276"/>
      <c r="S312" s="276"/>
      <c r="T312" s="277"/>
      <c r="U312" s="15"/>
      <c r="V312" s="15"/>
      <c r="W312" s="15"/>
      <c r="X312" s="15"/>
      <c r="Y312" s="15"/>
      <c r="Z312" s="15"/>
      <c r="AA312" s="15"/>
      <c r="AB312" s="15"/>
      <c r="AC312" s="15"/>
      <c r="AD312" s="15"/>
      <c r="AE312" s="15"/>
      <c r="AT312" s="278" t="s">
        <v>361</v>
      </c>
      <c r="AU312" s="278" t="s">
        <v>84</v>
      </c>
      <c r="AV312" s="15" t="s">
        <v>84</v>
      </c>
      <c r="AW312" s="15" t="s">
        <v>32</v>
      </c>
      <c r="AX312" s="15" t="s">
        <v>76</v>
      </c>
      <c r="AY312" s="278" t="s">
        <v>350</v>
      </c>
    </row>
    <row r="313" s="13" customFormat="1">
      <c r="A313" s="13"/>
      <c r="B313" s="247"/>
      <c r="C313" s="248"/>
      <c r="D313" s="242" t="s">
        <v>361</v>
      </c>
      <c r="E313" s="249" t="s">
        <v>1</v>
      </c>
      <c r="F313" s="250" t="s">
        <v>357</v>
      </c>
      <c r="G313" s="248"/>
      <c r="H313" s="251">
        <v>4</v>
      </c>
      <c r="I313" s="252"/>
      <c r="J313" s="248"/>
      <c r="K313" s="248"/>
      <c r="L313" s="253"/>
      <c r="M313" s="254"/>
      <c r="N313" s="255"/>
      <c r="O313" s="255"/>
      <c r="P313" s="255"/>
      <c r="Q313" s="255"/>
      <c r="R313" s="255"/>
      <c r="S313" s="255"/>
      <c r="T313" s="256"/>
      <c r="U313" s="13"/>
      <c r="V313" s="13"/>
      <c r="W313" s="13"/>
      <c r="X313" s="13"/>
      <c r="Y313" s="13"/>
      <c r="Z313" s="13"/>
      <c r="AA313" s="13"/>
      <c r="AB313" s="13"/>
      <c r="AC313" s="13"/>
      <c r="AD313" s="13"/>
      <c r="AE313" s="13"/>
      <c r="AT313" s="257" t="s">
        <v>361</v>
      </c>
      <c r="AU313" s="257" t="s">
        <v>84</v>
      </c>
      <c r="AV313" s="13" t="s">
        <v>86</v>
      </c>
      <c r="AW313" s="13" t="s">
        <v>32</v>
      </c>
      <c r="AX313" s="13" t="s">
        <v>76</v>
      </c>
      <c r="AY313" s="257" t="s">
        <v>350</v>
      </c>
    </row>
    <row r="314" s="14" customFormat="1">
      <c r="A314" s="14"/>
      <c r="B314" s="258"/>
      <c r="C314" s="259"/>
      <c r="D314" s="242" t="s">
        <v>361</v>
      </c>
      <c r="E314" s="260" t="s">
        <v>1</v>
      </c>
      <c r="F314" s="261" t="s">
        <v>364</v>
      </c>
      <c r="G314" s="259"/>
      <c r="H314" s="262">
        <v>12</v>
      </c>
      <c r="I314" s="263"/>
      <c r="J314" s="259"/>
      <c r="K314" s="259"/>
      <c r="L314" s="264"/>
      <c r="M314" s="265"/>
      <c r="N314" s="266"/>
      <c r="O314" s="266"/>
      <c r="P314" s="266"/>
      <c r="Q314" s="266"/>
      <c r="R314" s="266"/>
      <c r="S314" s="266"/>
      <c r="T314" s="267"/>
      <c r="U314" s="14"/>
      <c r="V314" s="14"/>
      <c r="W314" s="14"/>
      <c r="X314" s="14"/>
      <c r="Y314" s="14"/>
      <c r="Z314" s="14"/>
      <c r="AA314" s="14"/>
      <c r="AB314" s="14"/>
      <c r="AC314" s="14"/>
      <c r="AD314" s="14"/>
      <c r="AE314" s="14"/>
      <c r="AT314" s="268" t="s">
        <v>361</v>
      </c>
      <c r="AU314" s="268" t="s">
        <v>84</v>
      </c>
      <c r="AV314" s="14" t="s">
        <v>357</v>
      </c>
      <c r="AW314" s="14" t="s">
        <v>32</v>
      </c>
      <c r="AX314" s="14" t="s">
        <v>84</v>
      </c>
      <c r="AY314" s="268" t="s">
        <v>350</v>
      </c>
    </row>
    <row r="315" s="2" customFormat="1" ht="16.5" customHeight="1">
      <c r="A315" s="39"/>
      <c r="B315" s="40"/>
      <c r="C315" s="295" t="s">
        <v>767</v>
      </c>
      <c r="D315" s="295" t="s">
        <v>1347</v>
      </c>
      <c r="E315" s="296" t="s">
        <v>9276</v>
      </c>
      <c r="F315" s="297" t="s">
        <v>9523</v>
      </c>
      <c r="G315" s="298" t="s">
        <v>497</v>
      </c>
      <c r="H315" s="299">
        <v>1</v>
      </c>
      <c r="I315" s="300"/>
      <c r="J315" s="301">
        <f>ROUND(I315*H315,2)</f>
        <v>0</v>
      </c>
      <c r="K315" s="297" t="s">
        <v>8838</v>
      </c>
      <c r="L315" s="302"/>
      <c r="M315" s="303" t="s">
        <v>1</v>
      </c>
      <c r="N315" s="304" t="s">
        <v>41</v>
      </c>
      <c r="O315" s="92"/>
      <c r="P315" s="238">
        <f>O315*H315</f>
        <v>0</v>
      </c>
      <c r="Q315" s="238">
        <v>0</v>
      </c>
      <c r="R315" s="238">
        <f>Q315*H315</f>
        <v>0</v>
      </c>
      <c r="S315" s="238">
        <v>0</v>
      </c>
      <c r="T315" s="239">
        <f>S315*H315</f>
        <v>0</v>
      </c>
      <c r="U315" s="39"/>
      <c r="V315" s="39"/>
      <c r="W315" s="39"/>
      <c r="X315" s="39"/>
      <c r="Y315" s="39"/>
      <c r="Z315" s="39"/>
      <c r="AA315" s="39"/>
      <c r="AB315" s="39"/>
      <c r="AC315" s="39"/>
      <c r="AD315" s="39"/>
      <c r="AE315" s="39"/>
      <c r="AR315" s="240" t="s">
        <v>8707</v>
      </c>
      <c r="AT315" s="240" t="s">
        <v>1347</v>
      </c>
      <c r="AU315" s="240" t="s">
        <v>84</v>
      </c>
      <c r="AY315" s="18" t="s">
        <v>350</v>
      </c>
      <c r="BE315" s="241">
        <f>IF(N315="základní",J315,0)</f>
        <v>0</v>
      </c>
      <c r="BF315" s="241">
        <f>IF(N315="snížená",J315,0)</f>
        <v>0</v>
      </c>
      <c r="BG315" s="241">
        <f>IF(N315="zákl. přenesená",J315,0)</f>
        <v>0</v>
      </c>
      <c r="BH315" s="241">
        <f>IF(N315="sníž. přenesená",J315,0)</f>
        <v>0</v>
      </c>
      <c r="BI315" s="241">
        <f>IF(N315="nulová",J315,0)</f>
        <v>0</v>
      </c>
      <c r="BJ315" s="18" t="s">
        <v>84</v>
      </c>
      <c r="BK315" s="241">
        <f>ROUND(I315*H315,2)</f>
        <v>0</v>
      </c>
      <c r="BL315" s="18" t="s">
        <v>8707</v>
      </c>
      <c r="BM315" s="240" t="s">
        <v>1931</v>
      </c>
    </row>
    <row r="316" s="2" customFormat="1">
      <c r="A316" s="39"/>
      <c r="B316" s="40"/>
      <c r="C316" s="41"/>
      <c r="D316" s="242" t="s">
        <v>359</v>
      </c>
      <c r="E316" s="41"/>
      <c r="F316" s="243" t="s">
        <v>9523</v>
      </c>
      <c r="G316" s="41"/>
      <c r="H316" s="41"/>
      <c r="I316" s="244"/>
      <c r="J316" s="41"/>
      <c r="K316" s="41"/>
      <c r="L316" s="45"/>
      <c r="M316" s="245"/>
      <c r="N316" s="246"/>
      <c r="O316" s="92"/>
      <c r="P316" s="92"/>
      <c r="Q316" s="92"/>
      <c r="R316" s="92"/>
      <c r="S316" s="92"/>
      <c r="T316" s="93"/>
      <c r="U316" s="39"/>
      <c r="V316" s="39"/>
      <c r="W316" s="39"/>
      <c r="X316" s="39"/>
      <c r="Y316" s="39"/>
      <c r="Z316" s="39"/>
      <c r="AA316" s="39"/>
      <c r="AB316" s="39"/>
      <c r="AC316" s="39"/>
      <c r="AD316" s="39"/>
      <c r="AE316" s="39"/>
      <c r="AT316" s="18" t="s">
        <v>359</v>
      </c>
      <c r="AU316" s="18" t="s">
        <v>84</v>
      </c>
    </row>
    <row r="317" s="2" customFormat="1" ht="24.15" customHeight="1">
      <c r="A317" s="39"/>
      <c r="B317" s="40"/>
      <c r="C317" s="229" t="s">
        <v>821</v>
      </c>
      <c r="D317" s="229" t="s">
        <v>352</v>
      </c>
      <c r="E317" s="230" t="s">
        <v>9462</v>
      </c>
      <c r="F317" s="231" t="s">
        <v>9463</v>
      </c>
      <c r="G317" s="232" t="s">
        <v>5674</v>
      </c>
      <c r="H317" s="233">
        <v>16</v>
      </c>
      <c r="I317" s="234"/>
      <c r="J317" s="235">
        <f>ROUND(I317*H317,2)</f>
        <v>0</v>
      </c>
      <c r="K317" s="231" t="s">
        <v>385</v>
      </c>
      <c r="L317" s="45"/>
      <c r="M317" s="236" t="s">
        <v>1</v>
      </c>
      <c r="N317" s="237" t="s">
        <v>41</v>
      </c>
      <c r="O317" s="92"/>
      <c r="P317" s="238">
        <f>O317*H317</f>
        <v>0</v>
      </c>
      <c r="Q317" s="238">
        <v>0</v>
      </c>
      <c r="R317" s="238">
        <f>Q317*H317</f>
        <v>0</v>
      </c>
      <c r="S317" s="238">
        <v>0</v>
      </c>
      <c r="T317" s="239">
        <f>S317*H317</f>
        <v>0</v>
      </c>
      <c r="U317" s="39"/>
      <c r="V317" s="39"/>
      <c r="W317" s="39"/>
      <c r="X317" s="39"/>
      <c r="Y317" s="39"/>
      <c r="Z317" s="39"/>
      <c r="AA317" s="39"/>
      <c r="AB317" s="39"/>
      <c r="AC317" s="39"/>
      <c r="AD317" s="39"/>
      <c r="AE317" s="39"/>
      <c r="AR317" s="240" t="s">
        <v>8707</v>
      </c>
      <c r="AT317" s="240" t="s">
        <v>352</v>
      </c>
      <c r="AU317" s="240" t="s">
        <v>84</v>
      </c>
      <c r="AY317" s="18" t="s">
        <v>350</v>
      </c>
      <c r="BE317" s="241">
        <f>IF(N317="základní",J317,0)</f>
        <v>0</v>
      </c>
      <c r="BF317" s="241">
        <f>IF(N317="snížená",J317,0)</f>
        <v>0</v>
      </c>
      <c r="BG317" s="241">
        <f>IF(N317="zákl. přenesená",J317,0)</f>
        <v>0</v>
      </c>
      <c r="BH317" s="241">
        <f>IF(N317="sníž. přenesená",J317,0)</f>
        <v>0</v>
      </c>
      <c r="BI317" s="241">
        <f>IF(N317="nulová",J317,0)</f>
        <v>0</v>
      </c>
      <c r="BJ317" s="18" t="s">
        <v>84</v>
      </c>
      <c r="BK317" s="241">
        <f>ROUND(I317*H317,2)</f>
        <v>0</v>
      </c>
      <c r="BL317" s="18" t="s">
        <v>8707</v>
      </c>
      <c r="BM317" s="240" t="s">
        <v>1961</v>
      </c>
    </row>
    <row r="318" s="2" customFormat="1">
      <c r="A318" s="39"/>
      <c r="B318" s="40"/>
      <c r="C318" s="41"/>
      <c r="D318" s="242" t="s">
        <v>359</v>
      </c>
      <c r="E318" s="41"/>
      <c r="F318" s="243" t="s">
        <v>9463</v>
      </c>
      <c r="G318" s="41"/>
      <c r="H318" s="41"/>
      <c r="I318" s="244"/>
      <c r="J318" s="41"/>
      <c r="K318" s="41"/>
      <c r="L318" s="45"/>
      <c r="M318" s="245"/>
      <c r="N318" s="246"/>
      <c r="O318" s="92"/>
      <c r="P318" s="92"/>
      <c r="Q318" s="92"/>
      <c r="R318" s="92"/>
      <c r="S318" s="92"/>
      <c r="T318" s="93"/>
      <c r="U318" s="39"/>
      <c r="V318" s="39"/>
      <c r="W318" s="39"/>
      <c r="X318" s="39"/>
      <c r="Y318" s="39"/>
      <c r="Z318" s="39"/>
      <c r="AA318" s="39"/>
      <c r="AB318" s="39"/>
      <c r="AC318" s="39"/>
      <c r="AD318" s="39"/>
      <c r="AE318" s="39"/>
      <c r="AT318" s="18" t="s">
        <v>359</v>
      </c>
      <c r="AU318" s="18" t="s">
        <v>84</v>
      </c>
    </row>
    <row r="319" s="15" customFormat="1">
      <c r="A319" s="15"/>
      <c r="B319" s="269"/>
      <c r="C319" s="270"/>
      <c r="D319" s="242" t="s">
        <v>361</v>
      </c>
      <c r="E319" s="271" t="s">
        <v>1</v>
      </c>
      <c r="F319" s="272" t="s">
        <v>9464</v>
      </c>
      <c r="G319" s="270"/>
      <c r="H319" s="271" t="s">
        <v>1</v>
      </c>
      <c r="I319" s="273"/>
      <c r="J319" s="270"/>
      <c r="K319" s="270"/>
      <c r="L319" s="274"/>
      <c r="M319" s="275"/>
      <c r="N319" s="276"/>
      <c r="O319" s="276"/>
      <c r="P319" s="276"/>
      <c r="Q319" s="276"/>
      <c r="R319" s="276"/>
      <c r="S319" s="276"/>
      <c r="T319" s="277"/>
      <c r="U319" s="15"/>
      <c r="V319" s="15"/>
      <c r="W319" s="15"/>
      <c r="X319" s="15"/>
      <c r="Y319" s="15"/>
      <c r="Z319" s="15"/>
      <c r="AA319" s="15"/>
      <c r="AB319" s="15"/>
      <c r="AC319" s="15"/>
      <c r="AD319" s="15"/>
      <c r="AE319" s="15"/>
      <c r="AT319" s="278" t="s">
        <v>361</v>
      </c>
      <c r="AU319" s="278" t="s">
        <v>84</v>
      </c>
      <c r="AV319" s="15" t="s">
        <v>84</v>
      </c>
      <c r="AW319" s="15" t="s">
        <v>32</v>
      </c>
      <c r="AX319" s="15" t="s">
        <v>76</v>
      </c>
      <c r="AY319" s="278" t="s">
        <v>350</v>
      </c>
    </row>
    <row r="320" s="13" customFormat="1">
      <c r="A320" s="13"/>
      <c r="B320" s="247"/>
      <c r="C320" s="248"/>
      <c r="D320" s="242" t="s">
        <v>361</v>
      </c>
      <c r="E320" s="249" t="s">
        <v>1</v>
      </c>
      <c r="F320" s="250" t="s">
        <v>9465</v>
      </c>
      <c r="G320" s="248"/>
      <c r="H320" s="251">
        <v>16</v>
      </c>
      <c r="I320" s="252"/>
      <c r="J320" s="248"/>
      <c r="K320" s="248"/>
      <c r="L320" s="253"/>
      <c r="M320" s="254"/>
      <c r="N320" s="255"/>
      <c r="O320" s="255"/>
      <c r="P320" s="255"/>
      <c r="Q320" s="255"/>
      <c r="R320" s="255"/>
      <c r="S320" s="255"/>
      <c r="T320" s="256"/>
      <c r="U320" s="13"/>
      <c r="V320" s="13"/>
      <c r="W320" s="13"/>
      <c r="X320" s="13"/>
      <c r="Y320" s="13"/>
      <c r="Z320" s="13"/>
      <c r="AA320" s="13"/>
      <c r="AB320" s="13"/>
      <c r="AC320" s="13"/>
      <c r="AD320" s="13"/>
      <c r="AE320" s="13"/>
      <c r="AT320" s="257" t="s">
        <v>361</v>
      </c>
      <c r="AU320" s="257" t="s">
        <v>84</v>
      </c>
      <c r="AV320" s="13" t="s">
        <v>86</v>
      </c>
      <c r="AW320" s="13" t="s">
        <v>32</v>
      </c>
      <c r="AX320" s="13" t="s">
        <v>76</v>
      </c>
      <c r="AY320" s="257" t="s">
        <v>350</v>
      </c>
    </row>
    <row r="321" s="14" customFormat="1">
      <c r="A321" s="14"/>
      <c r="B321" s="258"/>
      <c r="C321" s="259"/>
      <c r="D321" s="242" t="s">
        <v>361</v>
      </c>
      <c r="E321" s="260" t="s">
        <v>1</v>
      </c>
      <c r="F321" s="261" t="s">
        <v>364</v>
      </c>
      <c r="G321" s="259"/>
      <c r="H321" s="262">
        <v>16</v>
      </c>
      <c r="I321" s="263"/>
      <c r="J321" s="259"/>
      <c r="K321" s="259"/>
      <c r="L321" s="264"/>
      <c r="M321" s="265"/>
      <c r="N321" s="266"/>
      <c r="O321" s="266"/>
      <c r="P321" s="266"/>
      <c r="Q321" s="266"/>
      <c r="R321" s="266"/>
      <c r="S321" s="266"/>
      <c r="T321" s="267"/>
      <c r="U321" s="14"/>
      <c r="V321" s="14"/>
      <c r="W321" s="14"/>
      <c r="X321" s="14"/>
      <c r="Y321" s="14"/>
      <c r="Z321" s="14"/>
      <c r="AA321" s="14"/>
      <c r="AB321" s="14"/>
      <c r="AC321" s="14"/>
      <c r="AD321" s="14"/>
      <c r="AE321" s="14"/>
      <c r="AT321" s="268" t="s">
        <v>361</v>
      </c>
      <c r="AU321" s="268" t="s">
        <v>84</v>
      </c>
      <c r="AV321" s="14" t="s">
        <v>357</v>
      </c>
      <c r="AW321" s="14" t="s">
        <v>32</v>
      </c>
      <c r="AX321" s="14" t="s">
        <v>84</v>
      </c>
      <c r="AY321" s="268" t="s">
        <v>350</v>
      </c>
    </row>
    <row r="322" s="12" customFormat="1" ht="25.92" customHeight="1">
      <c r="A322" s="12"/>
      <c r="B322" s="213"/>
      <c r="C322" s="214"/>
      <c r="D322" s="215" t="s">
        <v>75</v>
      </c>
      <c r="E322" s="216" t="s">
        <v>135</v>
      </c>
      <c r="F322" s="216" t="s">
        <v>9111</v>
      </c>
      <c r="G322" s="214"/>
      <c r="H322" s="214"/>
      <c r="I322" s="217"/>
      <c r="J322" s="218">
        <f>BK322</f>
        <v>0</v>
      </c>
      <c r="K322" s="214"/>
      <c r="L322" s="219"/>
      <c r="M322" s="220"/>
      <c r="N322" s="221"/>
      <c r="O322" s="221"/>
      <c r="P322" s="222">
        <f>P323+P334+P337+P340</f>
        <v>0</v>
      </c>
      <c r="Q322" s="221"/>
      <c r="R322" s="222">
        <f>R323+R334+R337+R340</f>
        <v>0</v>
      </c>
      <c r="S322" s="221"/>
      <c r="T322" s="223">
        <f>T323+T334+T337+T340</f>
        <v>0</v>
      </c>
      <c r="U322" s="12"/>
      <c r="V322" s="12"/>
      <c r="W322" s="12"/>
      <c r="X322" s="12"/>
      <c r="Y322" s="12"/>
      <c r="Z322" s="12"/>
      <c r="AA322" s="12"/>
      <c r="AB322" s="12"/>
      <c r="AC322" s="12"/>
      <c r="AD322" s="12"/>
      <c r="AE322" s="12"/>
      <c r="AR322" s="224" t="s">
        <v>389</v>
      </c>
      <c r="AT322" s="225" t="s">
        <v>75</v>
      </c>
      <c r="AU322" s="225" t="s">
        <v>76</v>
      </c>
      <c r="AY322" s="224" t="s">
        <v>350</v>
      </c>
      <c r="BK322" s="226">
        <f>BK323+BK334+BK337+BK340</f>
        <v>0</v>
      </c>
    </row>
    <row r="323" s="12" customFormat="1" ht="22.8" customHeight="1">
      <c r="A323" s="12"/>
      <c r="B323" s="213"/>
      <c r="C323" s="214"/>
      <c r="D323" s="215" t="s">
        <v>75</v>
      </c>
      <c r="E323" s="227" t="s">
        <v>9112</v>
      </c>
      <c r="F323" s="227" t="s">
        <v>9113</v>
      </c>
      <c r="G323" s="214"/>
      <c r="H323" s="214"/>
      <c r="I323" s="217"/>
      <c r="J323" s="228">
        <f>BK323</f>
        <v>0</v>
      </c>
      <c r="K323" s="214"/>
      <c r="L323" s="219"/>
      <c r="M323" s="220"/>
      <c r="N323" s="221"/>
      <c r="O323" s="221"/>
      <c r="P323" s="222">
        <f>SUM(P324:P333)</f>
        <v>0</v>
      </c>
      <c r="Q323" s="221"/>
      <c r="R323" s="222">
        <f>SUM(R324:R333)</f>
        <v>0</v>
      </c>
      <c r="S323" s="221"/>
      <c r="T323" s="223">
        <f>SUM(T324:T333)</f>
        <v>0</v>
      </c>
      <c r="U323" s="12"/>
      <c r="V323" s="12"/>
      <c r="W323" s="12"/>
      <c r="X323" s="12"/>
      <c r="Y323" s="12"/>
      <c r="Z323" s="12"/>
      <c r="AA323" s="12"/>
      <c r="AB323" s="12"/>
      <c r="AC323" s="12"/>
      <c r="AD323" s="12"/>
      <c r="AE323" s="12"/>
      <c r="AR323" s="224" t="s">
        <v>389</v>
      </c>
      <c r="AT323" s="225" t="s">
        <v>75</v>
      </c>
      <c r="AU323" s="225" t="s">
        <v>84</v>
      </c>
      <c r="AY323" s="224" t="s">
        <v>350</v>
      </c>
      <c r="BK323" s="226">
        <f>SUM(BK324:BK333)</f>
        <v>0</v>
      </c>
    </row>
    <row r="324" s="2" customFormat="1" ht="16.5" customHeight="1">
      <c r="A324" s="39"/>
      <c r="B324" s="40"/>
      <c r="C324" s="229" t="s">
        <v>828</v>
      </c>
      <c r="D324" s="229" t="s">
        <v>352</v>
      </c>
      <c r="E324" s="230" t="s">
        <v>9237</v>
      </c>
      <c r="F324" s="231" t="s">
        <v>9238</v>
      </c>
      <c r="G324" s="232" t="s">
        <v>9239</v>
      </c>
      <c r="H324" s="233">
        <v>2</v>
      </c>
      <c r="I324" s="234"/>
      <c r="J324" s="235">
        <f>ROUND(I324*H324,2)</f>
        <v>0</v>
      </c>
      <c r="K324" s="231" t="s">
        <v>385</v>
      </c>
      <c r="L324" s="45"/>
      <c r="M324" s="236" t="s">
        <v>1</v>
      </c>
      <c r="N324" s="237" t="s">
        <v>41</v>
      </c>
      <c r="O324" s="92"/>
      <c r="P324" s="238">
        <f>O324*H324</f>
        <v>0</v>
      </c>
      <c r="Q324" s="238">
        <v>0</v>
      </c>
      <c r="R324" s="238">
        <f>Q324*H324</f>
        <v>0</v>
      </c>
      <c r="S324" s="238">
        <v>0</v>
      </c>
      <c r="T324" s="239">
        <f>S324*H324</f>
        <v>0</v>
      </c>
      <c r="U324" s="39"/>
      <c r="V324" s="39"/>
      <c r="W324" s="39"/>
      <c r="X324" s="39"/>
      <c r="Y324" s="39"/>
      <c r="Z324" s="39"/>
      <c r="AA324" s="39"/>
      <c r="AB324" s="39"/>
      <c r="AC324" s="39"/>
      <c r="AD324" s="39"/>
      <c r="AE324" s="39"/>
      <c r="AR324" s="240" t="s">
        <v>357</v>
      </c>
      <c r="AT324" s="240" t="s">
        <v>352</v>
      </c>
      <c r="AU324" s="240" t="s">
        <v>86</v>
      </c>
      <c r="AY324" s="18" t="s">
        <v>350</v>
      </c>
      <c r="BE324" s="241">
        <f>IF(N324="základní",J324,0)</f>
        <v>0</v>
      </c>
      <c r="BF324" s="241">
        <f>IF(N324="snížená",J324,0)</f>
        <v>0</v>
      </c>
      <c r="BG324" s="241">
        <f>IF(N324="zákl. přenesená",J324,0)</f>
        <v>0</v>
      </c>
      <c r="BH324" s="241">
        <f>IF(N324="sníž. přenesená",J324,0)</f>
        <v>0</v>
      </c>
      <c r="BI324" s="241">
        <f>IF(N324="nulová",J324,0)</f>
        <v>0</v>
      </c>
      <c r="BJ324" s="18" t="s">
        <v>84</v>
      </c>
      <c r="BK324" s="241">
        <f>ROUND(I324*H324,2)</f>
        <v>0</v>
      </c>
      <c r="BL324" s="18" t="s">
        <v>357</v>
      </c>
      <c r="BM324" s="240" t="s">
        <v>1977</v>
      </c>
    </row>
    <row r="325" s="2" customFormat="1">
      <c r="A325" s="39"/>
      <c r="B325" s="40"/>
      <c r="C325" s="41"/>
      <c r="D325" s="242" t="s">
        <v>359</v>
      </c>
      <c r="E325" s="41"/>
      <c r="F325" s="243" t="s">
        <v>9238</v>
      </c>
      <c r="G325" s="41"/>
      <c r="H325" s="41"/>
      <c r="I325" s="244"/>
      <c r="J325" s="41"/>
      <c r="K325" s="41"/>
      <c r="L325" s="45"/>
      <c r="M325" s="245"/>
      <c r="N325" s="246"/>
      <c r="O325" s="92"/>
      <c r="P325" s="92"/>
      <c r="Q325" s="92"/>
      <c r="R325" s="92"/>
      <c r="S325" s="92"/>
      <c r="T325" s="93"/>
      <c r="U325" s="39"/>
      <c r="V325" s="39"/>
      <c r="W325" s="39"/>
      <c r="X325" s="39"/>
      <c r="Y325" s="39"/>
      <c r="Z325" s="39"/>
      <c r="AA325" s="39"/>
      <c r="AB325" s="39"/>
      <c r="AC325" s="39"/>
      <c r="AD325" s="39"/>
      <c r="AE325" s="39"/>
      <c r="AT325" s="18" t="s">
        <v>359</v>
      </c>
      <c r="AU325" s="18" t="s">
        <v>86</v>
      </c>
    </row>
    <row r="326" s="15" customFormat="1">
      <c r="A326" s="15"/>
      <c r="B326" s="269"/>
      <c r="C326" s="270"/>
      <c r="D326" s="242" t="s">
        <v>361</v>
      </c>
      <c r="E326" s="271" t="s">
        <v>1</v>
      </c>
      <c r="F326" s="272" t="s">
        <v>9240</v>
      </c>
      <c r="G326" s="270"/>
      <c r="H326" s="271" t="s">
        <v>1</v>
      </c>
      <c r="I326" s="273"/>
      <c r="J326" s="270"/>
      <c r="K326" s="270"/>
      <c r="L326" s="274"/>
      <c r="M326" s="275"/>
      <c r="N326" s="276"/>
      <c r="O326" s="276"/>
      <c r="P326" s="276"/>
      <c r="Q326" s="276"/>
      <c r="R326" s="276"/>
      <c r="S326" s="276"/>
      <c r="T326" s="277"/>
      <c r="U326" s="15"/>
      <c r="V326" s="15"/>
      <c r="W326" s="15"/>
      <c r="X326" s="15"/>
      <c r="Y326" s="15"/>
      <c r="Z326" s="15"/>
      <c r="AA326" s="15"/>
      <c r="AB326" s="15"/>
      <c r="AC326" s="15"/>
      <c r="AD326" s="15"/>
      <c r="AE326" s="15"/>
      <c r="AT326" s="278" t="s">
        <v>361</v>
      </c>
      <c r="AU326" s="278" t="s">
        <v>86</v>
      </c>
      <c r="AV326" s="15" t="s">
        <v>84</v>
      </c>
      <c r="AW326" s="15" t="s">
        <v>32</v>
      </c>
      <c r="AX326" s="15" t="s">
        <v>76</v>
      </c>
      <c r="AY326" s="278" t="s">
        <v>350</v>
      </c>
    </row>
    <row r="327" s="13" customFormat="1">
      <c r="A327" s="13"/>
      <c r="B327" s="247"/>
      <c r="C327" s="248"/>
      <c r="D327" s="242" t="s">
        <v>361</v>
      </c>
      <c r="E327" s="249" t="s">
        <v>1</v>
      </c>
      <c r="F327" s="250" t="s">
        <v>86</v>
      </c>
      <c r="G327" s="248"/>
      <c r="H327" s="251">
        <v>2</v>
      </c>
      <c r="I327" s="252"/>
      <c r="J327" s="248"/>
      <c r="K327" s="248"/>
      <c r="L327" s="253"/>
      <c r="M327" s="254"/>
      <c r="N327" s="255"/>
      <c r="O327" s="255"/>
      <c r="P327" s="255"/>
      <c r="Q327" s="255"/>
      <c r="R327" s="255"/>
      <c r="S327" s="255"/>
      <c r="T327" s="256"/>
      <c r="U327" s="13"/>
      <c r="V327" s="13"/>
      <c r="W327" s="13"/>
      <c r="X327" s="13"/>
      <c r="Y327" s="13"/>
      <c r="Z327" s="13"/>
      <c r="AA327" s="13"/>
      <c r="AB327" s="13"/>
      <c r="AC327" s="13"/>
      <c r="AD327" s="13"/>
      <c r="AE327" s="13"/>
      <c r="AT327" s="257" t="s">
        <v>361</v>
      </c>
      <c r="AU327" s="257" t="s">
        <v>86</v>
      </c>
      <c r="AV327" s="13" t="s">
        <v>86</v>
      </c>
      <c r="AW327" s="13" t="s">
        <v>32</v>
      </c>
      <c r="AX327" s="13" t="s">
        <v>76</v>
      </c>
      <c r="AY327" s="257" t="s">
        <v>350</v>
      </c>
    </row>
    <row r="328" s="14" customFormat="1">
      <c r="A328" s="14"/>
      <c r="B328" s="258"/>
      <c r="C328" s="259"/>
      <c r="D328" s="242" t="s">
        <v>361</v>
      </c>
      <c r="E328" s="260" t="s">
        <v>1</v>
      </c>
      <c r="F328" s="261" t="s">
        <v>364</v>
      </c>
      <c r="G328" s="259"/>
      <c r="H328" s="262">
        <v>2</v>
      </c>
      <c r="I328" s="263"/>
      <c r="J328" s="259"/>
      <c r="K328" s="259"/>
      <c r="L328" s="264"/>
      <c r="M328" s="265"/>
      <c r="N328" s="266"/>
      <c r="O328" s="266"/>
      <c r="P328" s="266"/>
      <c r="Q328" s="266"/>
      <c r="R328" s="266"/>
      <c r="S328" s="266"/>
      <c r="T328" s="267"/>
      <c r="U328" s="14"/>
      <c r="V328" s="14"/>
      <c r="W328" s="14"/>
      <c r="X328" s="14"/>
      <c r="Y328" s="14"/>
      <c r="Z328" s="14"/>
      <c r="AA328" s="14"/>
      <c r="AB328" s="14"/>
      <c r="AC328" s="14"/>
      <c r="AD328" s="14"/>
      <c r="AE328" s="14"/>
      <c r="AT328" s="268" t="s">
        <v>361</v>
      </c>
      <c r="AU328" s="268" t="s">
        <v>86</v>
      </c>
      <c r="AV328" s="14" t="s">
        <v>357</v>
      </c>
      <c r="AW328" s="14" t="s">
        <v>32</v>
      </c>
      <c r="AX328" s="14" t="s">
        <v>84</v>
      </c>
      <c r="AY328" s="268" t="s">
        <v>350</v>
      </c>
    </row>
    <row r="329" s="2" customFormat="1" ht="16.5" customHeight="1">
      <c r="A329" s="39"/>
      <c r="B329" s="40"/>
      <c r="C329" s="229" t="s">
        <v>834</v>
      </c>
      <c r="D329" s="229" t="s">
        <v>352</v>
      </c>
      <c r="E329" s="230" t="s">
        <v>9241</v>
      </c>
      <c r="F329" s="231" t="s">
        <v>9242</v>
      </c>
      <c r="G329" s="232" t="s">
        <v>9239</v>
      </c>
      <c r="H329" s="233">
        <v>10</v>
      </c>
      <c r="I329" s="234"/>
      <c r="J329" s="235">
        <f>ROUND(I329*H329,2)</f>
        <v>0</v>
      </c>
      <c r="K329" s="231" t="s">
        <v>385</v>
      </c>
      <c r="L329" s="45"/>
      <c r="M329" s="236" t="s">
        <v>1</v>
      </c>
      <c r="N329" s="237" t="s">
        <v>41</v>
      </c>
      <c r="O329" s="92"/>
      <c r="P329" s="238">
        <f>O329*H329</f>
        <v>0</v>
      </c>
      <c r="Q329" s="238">
        <v>0</v>
      </c>
      <c r="R329" s="238">
        <f>Q329*H329</f>
        <v>0</v>
      </c>
      <c r="S329" s="238">
        <v>0</v>
      </c>
      <c r="T329" s="239">
        <f>S329*H329</f>
        <v>0</v>
      </c>
      <c r="U329" s="39"/>
      <c r="V329" s="39"/>
      <c r="W329" s="39"/>
      <c r="X329" s="39"/>
      <c r="Y329" s="39"/>
      <c r="Z329" s="39"/>
      <c r="AA329" s="39"/>
      <c r="AB329" s="39"/>
      <c r="AC329" s="39"/>
      <c r="AD329" s="39"/>
      <c r="AE329" s="39"/>
      <c r="AR329" s="240" t="s">
        <v>357</v>
      </c>
      <c r="AT329" s="240" t="s">
        <v>352</v>
      </c>
      <c r="AU329" s="240" t="s">
        <v>86</v>
      </c>
      <c r="AY329" s="18" t="s">
        <v>350</v>
      </c>
      <c r="BE329" s="241">
        <f>IF(N329="základní",J329,0)</f>
        <v>0</v>
      </c>
      <c r="BF329" s="241">
        <f>IF(N329="snížená",J329,0)</f>
        <v>0</v>
      </c>
      <c r="BG329" s="241">
        <f>IF(N329="zákl. přenesená",J329,0)</f>
        <v>0</v>
      </c>
      <c r="BH329" s="241">
        <f>IF(N329="sníž. přenesená",J329,0)</f>
        <v>0</v>
      </c>
      <c r="BI329" s="241">
        <f>IF(N329="nulová",J329,0)</f>
        <v>0</v>
      </c>
      <c r="BJ329" s="18" t="s">
        <v>84</v>
      </c>
      <c r="BK329" s="241">
        <f>ROUND(I329*H329,2)</f>
        <v>0</v>
      </c>
      <c r="BL329" s="18" t="s">
        <v>357</v>
      </c>
      <c r="BM329" s="240" t="s">
        <v>1990</v>
      </c>
    </row>
    <row r="330" s="2" customFormat="1">
      <c r="A330" s="39"/>
      <c r="B330" s="40"/>
      <c r="C330" s="41"/>
      <c r="D330" s="242" t="s">
        <v>359</v>
      </c>
      <c r="E330" s="41"/>
      <c r="F330" s="243" t="s">
        <v>9242</v>
      </c>
      <c r="G330" s="41"/>
      <c r="H330" s="41"/>
      <c r="I330" s="244"/>
      <c r="J330" s="41"/>
      <c r="K330" s="41"/>
      <c r="L330" s="45"/>
      <c r="M330" s="245"/>
      <c r="N330" s="246"/>
      <c r="O330" s="92"/>
      <c r="P330" s="92"/>
      <c r="Q330" s="92"/>
      <c r="R330" s="92"/>
      <c r="S330" s="92"/>
      <c r="T330" s="93"/>
      <c r="U330" s="39"/>
      <c r="V330" s="39"/>
      <c r="W330" s="39"/>
      <c r="X330" s="39"/>
      <c r="Y330" s="39"/>
      <c r="Z330" s="39"/>
      <c r="AA330" s="39"/>
      <c r="AB330" s="39"/>
      <c r="AC330" s="39"/>
      <c r="AD330" s="39"/>
      <c r="AE330" s="39"/>
      <c r="AT330" s="18" t="s">
        <v>359</v>
      </c>
      <c r="AU330" s="18" t="s">
        <v>86</v>
      </c>
    </row>
    <row r="331" s="15" customFormat="1">
      <c r="A331" s="15"/>
      <c r="B331" s="269"/>
      <c r="C331" s="270"/>
      <c r="D331" s="242" t="s">
        <v>361</v>
      </c>
      <c r="E331" s="271" t="s">
        <v>1</v>
      </c>
      <c r="F331" s="272" t="s">
        <v>9243</v>
      </c>
      <c r="G331" s="270"/>
      <c r="H331" s="271" t="s">
        <v>1</v>
      </c>
      <c r="I331" s="273"/>
      <c r="J331" s="270"/>
      <c r="K331" s="270"/>
      <c r="L331" s="274"/>
      <c r="M331" s="275"/>
      <c r="N331" s="276"/>
      <c r="O331" s="276"/>
      <c r="P331" s="276"/>
      <c r="Q331" s="276"/>
      <c r="R331" s="276"/>
      <c r="S331" s="276"/>
      <c r="T331" s="277"/>
      <c r="U331" s="15"/>
      <c r="V331" s="15"/>
      <c r="W331" s="15"/>
      <c r="X331" s="15"/>
      <c r="Y331" s="15"/>
      <c r="Z331" s="15"/>
      <c r="AA331" s="15"/>
      <c r="AB331" s="15"/>
      <c r="AC331" s="15"/>
      <c r="AD331" s="15"/>
      <c r="AE331" s="15"/>
      <c r="AT331" s="278" t="s">
        <v>361</v>
      </c>
      <c r="AU331" s="278" t="s">
        <v>86</v>
      </c>
      <c r="AV331" s="15" t="s">
        <v>84</v>
      </c>
      <c r="AW331" s="15" t="s">
        <v>32</v>
      </c>
      <c r="AX331" s="15" t="s">
        <v>76</v>
      </c>
      <c r="AY331" s="278" t="s">
        <v>350</v>
      </c>
    </row>
    <row r="332" s="13" customFormat="1">
      <c r="A332" s="13"/>
      <c r="B332" s="247"/>
      <c r="C332" s="248"/>
      <c r="D332" s="242" t="s">
        <v>361</v>
      </c>
      <c r="E332" s="249" t="s">
        <v>1</v>
      </c>
      <c r="F332" s="250" t="s">
        <v>480</v>
      </c>
      <c r="G332" s="248"/>
      <c r="H332" s="251">
        <v>10</v>
      </c>
      <c r="I332" s="252"/>
      <c r="J332" s="248"/>
      <c r="K332" s="248"/>
      <c r="L332" s="253"/>
      <c r="M332" s="254"/>
      <c r="N332" s="255"/>
      <c r="O332" s="255"/>
      <c r="P332" s="255"/>
      <c r="Q332" s="255"/>
      <c r="R332" s="255"/>
      <c r="S332" s="255"/>
      <c r="T332" s="256"/>
      <c r="U332" s="13"/>
      <c r="V332" s="13"/>
      <c r="W332" s="13"/>
      <c r="X332" s="13"/>
      <c r="Y332" s="13"/>
      <c r="Z332" s="13"/>
      <c r="AA332" s="13"/>
      <c r="AB332" s="13"/>
      <c r="AC332" s="13"/>
      <c r="AD332" s="13"/>
      <c r="AE332" s="13"/>
      <c r="AT332" s="257" t="s">
        <v>361</v>
      </c>
      <c r="AU332" s="257" t="s">
        <v>86</v>
      </c>
      <c r="AV332" s="13" t="s">
        <v>86</v>
      </c>
      <c r="AW332" s="13" t="s">
        <v>32</v>
      </c>
      <c r="AX332" s="13" t="s">
        <v>76</v>
      </c>
      <c r="AY332" s="257" t="s">
        <v>350</v>
      </c>
    </row>
    <row r="333" s="14" customFormat="1">
      <c r="A333" s="14"/>
      <c r="B333" s="258"/>
      <c r="C333" s="259"/>
      <c r="D333" s="242" t="s">
        <v>361</v>
      </c>
      <c r="E333" s="260" t="s">
        <v>1</v>
      </c>
      <c r="F333" s="261" t="s">
        <v>364</v>
      </c>
      <c r="G333" s="259"/>
      <c r="H333" s="262">
        <v>10</v>
      </c>
      <c r="I333" s="263"/>
      <c r="J333" s="259"/>
      <c r="K333" s="259"/>
      <c r="L333" s="264"/>
      <c r="M333" s="265"/>
      <c r="N333" s="266"/>
      <c r="O333" s="266"/>
      <c r="P333" s="266"/>
      <c r="Q333" s="266"/>
      <c r="R333" s="266"/>
      <c r="S333" s="266"/>
      <c r="T333" s="267"/>
      <c r="U333" s="14"/>
      <c r="V333" s="14"/>
      <c r="W333" s="14"/>
      <c r="X333" s="14"/>
      <c r="Y333" s="14"/>
      <c r="Z333" s="14"/>
      <c r="AA333" s="14"/>
      <c r="AB333" s="14"/>
      <c r="AC333" s="14"/>
      <c r="AD333" s="14"/>
      <c r="AE333" s="14"/>
      <c r="AT333" s="268" t="s">
        <v>361</v>
      </c>
      <c r="AU333" s="268" t="s">
        <v>86</v>
      </c>
      <c r="AV333" s="14" t="s">
        <v>357</v>
      </c>
      <c r="AW333" s="14" t="s">
        <v>32</v>
      </c>
      <c r="AX333" s="14" t="s">
        <v>84</v>
      </c>
      <c r="AY333" s="268" t="s">
        <v>350</v>
      </c>
    </row>
    <row r="334" s="12" customFormat="1" ht="22.8" customHeight="1">
      <c r="A334" s="12"/>
      <c r="B334" s="213"/>
      <c r="C334" s="214"/>
      <c r="D334" s="215" t="s">
        <v>75</v>
      </c>
      <c r="E334" s="227" t="s">
        <v>9115</v>
      </c>
      <c r="F334" s="227" t="s">
        <v>9116</v>
      </c>
      <c r="G334" s="214"/>
      <c r="H334" s="214"/>
      <c r="I334" s="217"/>
      <c r="J334" s="228">
        <f>BK334</f>
        <v>0</v>
      </c>
      <c r="K334" s="214"/>
      <c r="L334" s="219"/>
      <c r="M334" s="220"/>
      <c r="N334" s="221"/>
      <c r="O334" s="221"/>
      <c r="P334" s="222">
        <f>SUM(P335:P336)</f>
        <v>0</v>
      </c>
      <c r="Q334" s="221"/>
      <c r="R334" s="222">
        <f>SUM(R335:R336)</f>
        <v>0</v>
      </c>
      <c r="S334" s="221"/>
      <c r="T334" s="223">
        <f>SUM(T335:T336)</f>
        <v>0</v>
      </c>
      <c r="U334" s="12"/>
      <c r="V334" s="12"/>
      <c r="W334" s="12"/>
      <c r="X334" s="12"/>
      <c r="Y334" s="12"/>
      <c r="Z334" s="12"/>
      <c r="AA334" s="12"/>
      <c r="AB334" s="12"/>
      <c r="AC334" s="12"/>
      <c r="AD334" s="12"/>
      <c r="AE334" s="12"/>
      <c r="AR334" s="224" t="s">
        <v>389</v>
      </c>
      <c r="AT334" s="225" t="s">
        <v>75</v>
      </c>
      <c r="AU334" s="225" t="s">
        <v>84</v>
      </c>
      <c r="AY334" s="224" t="s">
        <v>350</v>
      </c>
      <c r="BK334" s="226">
        <f>SUM(BK335:BK336)</f>
        <v>0</v>
      </c>
    </row>
    <row r="335" s="2" customFormat="1" ht="16.5" customHeight="1">
      <c r="A335" s="39"/>
      <c r="B335" s="40"/>
      <c r="C335" s="229" t="s">
        <v>854</v>
      </c>
      <c r="D335" s="229" t="s">
        <v>352</v>
      </c>
      <c r="E335" s="230" t="s">
        <v>9117</v>
      </c>
      <c r="F335" s="231" t="s">
        <v>9116</v>
      </c>
      <c r="G335" s="232" t="s">
        <v>5017</v>
      </c>
      <c r="H335" s="233">
        <v>1</v>
      </c>
      <c r="I335" s="234"/>
      <c r="J335" s="235">
        <f>ROUND(I335*H335,2)</f>
        <v>0</v>
      </c>
      <c r="K335" s="231" t="s">
        <v>385</v>
      </c>
      <c r="L335" s="45"/>
      <c r="M335" s="236" t="s">
        <v>1</v>
      </c>
      <c r="N335" s="237" t="s">
        <v>41</v>
      </c>
      <c r="O335" s="92"/>
      <c r="P335" s="238">
        <f>O335*H335</f>
        <v>0</v>
      </c>
      <c r="Q335" s="238">
        <v>0</v>
      </c>
      <c r="R335" s="238">
        <f>Q335*H335</f>
        <v>0</v>
      </c>
      <c r="S335" s="238">
        <v>0</v>
      </c>
      <c r="T335" s="239">
        <f>S335*H335</f>
        <v>0</v>
      </c>
      <c r="U335" s="39"/>
      <c r="V335" s="39"/>
      <c r="W335" s="39"/>
      <c r="X335" s="39"/>
      <c r="Y335" s="39"/>
      <c r="Z335" s="39"/>
      <c r="AA335" s="39"/>
      <c r="AB335" s="39"/>
      <c r="AC335" s="39"/>
      <c r="AD335" s="39"/>
      <c r="AE335" s="39"/>
      <c r="AR335" s="240" t="s">
        <v>357</v>
      </c>
      <c r="AT335" s="240" t="s">
        <v>352</v>
      </c>
      <c r="AU335" s="240" t="s">
        <v>86</v>
      </c>
      <c r="AY335" s="18" t="s">
        <v>350</v>
      </c>
      <c r="BE335" s="241">
        <f>IF(N335="základní",J335,0)</f>
        <v>0</v>
      </c>
      <c r="BF335" s="241">
        <f>IF(N335="snížená",J335,0)</f>
        <v>0</v>
      </c>
      <c r="BG335" s="241">
        <f>IF(N335="zákl. přenesená",J335,0)</f>
        <v>0</v>
      </c>
      <c r="BH335" s="241">
        <f>IF(N335="sníž. přenesená",J335,0)</f>
        <v>0</v>
      </c>
      <c r="BI335" s="241">
        <f>IF(N335="nulová",J335,0)</f>
        <v>0</v>
      </c>
      <c r="BJ335" s="18" t="s">
        <v>84</v>
      </c>
      <c r="BK335" s="241">
        <f>ROUND(I335*H335,2)</f>
        <v>0</v>
      </c>
      <c r="BL335" s="18" t="s">
        <v>357</v>
      </c>
      <c r="BM335" s="240" t="s">
        <v>2003</v>
      </c>
    </row>
    <row r="336" s="2" customFormat="1">
      <c r="A336" s="39"/>
      <c r="B336" s="40"/>
      <c r="C336" s="41"/>
      <c r="D336" s="242" t="s">
        <v>359</v>
      </c>
      <c r="E336" s="41"/>
      <c r="F336" s="243" t="s">
        <v>9116</v>
      </c>
      <c r="G336" s="41"/>
      <c r="H336" s="41"/>
      <c r="I336" s="244"/>
      <c r="J336" s="41"/>
      <c r="K336" s="41"/>
      <c r="L336" s="45"/>
      <c r="M336" s="245"/>
      <c r="N336" s="246"/>
      <c r="O336" s="92"/>
      <c r="P336" s="92"/>
      <c r="Q336" s="92"/>
      <c r="R336" s="92"/>
      <c r="S336" s="92"/>
      <c r="T336" s="93"/>
      <c r="U336" s="39"/>
      <c r="V336" s="39"/>
      <c r="W336" s="39"/>
      <c r="X336" s="39"/>
      <c r="Y336" s="39"/>
      <c r="Z336" s="39"/>
      <c r="AA336" s="39"/>
      <c r="AB336" s="39"/>
      <c r="AC336" s="39"/>
      <c r="AD336" s="39"/>
      <c r="AE336" s="39"/>
      <c r="AT336" s="18" t="s">
        <v>359</v>
      </c>
      <c r="AU336" s="18" t="s">
        <v>86</v>
      </c>
    </row>
    <row r="337" s="12" customFormat="1" ht="22.8" customHeight="1">
      <c r="A337" s="12"/>
      <c r="B337" s="213"/>
      <c r="C337" s="214"/>
      <c r="D337" s="215" t="s">
        <v>75</v>
      </c>
      <c r="E337" s="227" t="s">
        <v>9118</v>
      </c>
      <c r="F337" s="227" t="s">
        <v>9119</v>
      </c>
      <c r="G337" s="214"/>
      <c r="H337" s="214"/>
      <c r="I337" s="217"/>
      <c r="J337" s="228">
        <f>BK337</f>
        <v>0</v>
      </c>
      <c r="K337" s="214"/>
      <c r="L337" s="219"/>
      <c r="M337" s="220"/>
      <c r="N337" s="221"/>
      <c r="O337" s="221"/>
      <c r="P337" s="222">
        <f>SUM(P338:P339)</f>
        <v>0</v>
      </c>
      <c r="Q337" s="221"/>
      <c r="R337" s="222">
        <f>SUM(R338:R339)</f>
        <v>0</v>
      </c>
      <c r="S337" s="221"/>
      <c r="T337" s="223">
        <f>SUM(T338:T339)</f>
        <v>0</v>
      </c>
      <c r="U337" s="12"/>
      <c r="V337" s="12"/>
      <c r="W337" s="12"/>
      <c r="X337" s="12"/>
      <c r="Y337" s="12"/>
      <c r="Z337" s="12"/>
      <c r="AA337" s="12"/>
      <c r="AB337" s="12"/>
      <c r="AC337" s="12"/>
      <c r="AD337" s="12"/>
      <c r="AE337" s="12"/>
      <c r="AR337" s="224" t="s">
        <v>389</v>
      </c>
      <c r="AT337" s="225" t="s">
        <v>75</v>
      </c>
      <c r="AU337" s="225" t="s">
        <v>84</v>
      </c>
      <c r="AY337" s="224" t="s">
        <v>350</v>
      </c>
      <c r="BK337" s="226">
        <f>SUM(BK338:BK339)</f>
        <v>0</v>
      </c>
    </row>
    <row r="338" s="2" customFormat="1" ht="16.5" customHeight="1">
      <c r="A338" s="39"/>
      <c r="B338" s="40"/>
      <c r="C338" s="229" t="s">
        <v>872</v>
      </c>
      <c r="D338" s="229" t="s">
        <v>352</v>
      </c>
      <c r="E338" s="230" t="s">
        <v>9120</v>
      </c>
      <c r="F338" s="231" t="s">
        <v>9121</v>
      </c>
      <c r="G338" s="232" t="s">
        <v>5017</v>
      </c>
      <c r="H338" s="233">
        <v>1</v>
      </c>
      <c r="I338" s="234"/>
      <c r="J338" s="235">
        <f>ROUND(I338*H338,2)</f>
        <v>0</v>
      </c>
      <c r="K338" s="231" t="s">
        <v>385</v>
      </c>
      <c r="L338" s="45"/>
      <c r="M338" s="236" t="s">
        <v>1</v>
      </c>
      <c r="N338" s="237" t="s">
        <v>41</v>
      </c>
      <c r="O338" s="92"/>
      <c r="P338" s="238">
        <f>O338*H338</f>
        <v>0</v>
      </c>
      <c r="Q338" s="238">
        <v>0</v>
      </c>
      <c r="R338" s="238">
        <f>Q338*H338</f>
        <v>0</v>
      </c>
      <c r="S338" s="238">
        <v>0</v>
      </c>
      <c r="T338" s="239">
        <f>S338*H338</f>
        <v>0</v>
      </c>
      <c r="U338" s="39"/>
      <c r="V338" s="39"/>
      <c r="W338" s="39"/>
      <c r="X338" s="39"/>
      <c r="Y338" s="39"/>
      <c r="Z338" s="39"/>
      <c r="AA338" s="39"/>
      <c r="AB338" s="39"/>
      <c r="AC338" s="39"/>
      <c r="AD338" s="39"/>
      <c r="AE338" s="39"/>
      <c r="AR338" s="240" t="s">
        <v>357</v>
      </c>
      <c r="AT338" s="240" t="s">
        <v>352</v>
      </c>
      <c r="AU338" s="240" t="s">
        <v>86</v>
      </c>
      <c r="AY338" s="18" t="s">
        <v>350</v>
      </c>
      <c r="BE338" s="241">
        <f>IF(N338="základní",J338,0)</f>
        <v>0</v>
      </c>
      <c r="BF338" s="241">
        <f>IF(N338="snížená",J338,0)</f>
        <v>0</v>
      </c>
      <c r="BG338" s="241">
        <f>IF(N338="zákl. přenesená",J338,0)</f>
        <v>0</v>
      </c>
      <c r="BH338" s="241">
        <f>IF(N338="sníž. přenesená",J338,0)</f>
        <v>0</v>
      </c>
      <c r="BI338" s="241">
        <f>IF(N338="nulová",J338,0)</f>
        <v>0</v>
      </c>
      <c r="BJ338" s="18" t="s">
        <v>84</v>
      </c>
      <c r="BK338" s="241">
        <f>ROUND(I338*H338,2)</f>
        <v>0</v>
      </c>
      <c r="BL338" s="18" t="s">
        <v>357</v>
      </c>
      <c r="BM338" s="240" t="s">
        <v>2015</v>
      </c>
    </row>
    <row r="339" s="2" customFormat="1">
      <c r="A339" s="39"/>
      <c r="B339" s="40"/>
      <c r="C339" s="41"/>
      <c r="D339" s="242" t="s">
        <v>359</v>
      </c>
      <c r="E339" s="41"/>
      <c r="F339" s="243" t="s">
        <v>9121</v>
      </c>
      <c r="G339" s="41"/>
      <c r="H339" s="41"/>
      <c r="I339" s="244"/>
      <c r="J339" s="41"/>
      <c r="K339" s="41"/>
      <c r="L339" s="45"/>
      <c r="M339" s="245"/>
      <c r="N339" s="246"/>
      <c r="O339" s="92"/>
      <c r="P339" s="92"/>
      <c r="Q339" s="92"/>
      <c r="R339" s="92"/>
      <c r="S339" s="92"/>
      <c r="T339" s="93"/>
      <c r="U339" s="39"/>
      <c r="V339" s="39"/>
      <c r="W339" s="39"/>
      <c r="X339" s="39"/>
      <c r="Y339" s="39"/>
      <c r="Z339" s="39"/>
      <c r="AA339" s="39"/>
      <c r="AB339" s="39"/>
      <c r="AC339" s="39"/>
      <c r="AD339" s="39"/>
      <c r="AE339" s="39"/>
      <c r="AT339" s="18" t="s">
        <v>359</v>
      </c>
      <c r="AU339" s="18" t="s">
        <v>86</v>
      </c>
    </row>
    <row r="340" s="12" customFormat="1" ht="22.8" customHeight="1">
      <c r="A340" s="12"/>
      <c r="B340" s="213"/>
      <c r="C340" s="214"/>
      <c r="D340" s="215" t="s">
        <v>75</v>
      </c>
      <c r="E340" s="227" t="s">
        <v>9122</v>
      </c>
      <c r="F340" s="227" t="s">
        <v>9123</v>
      </c>
      <c r="G340" s="214"/>
      <c r="H340" s="214"/>
      <c r="I340" s="217"/>
      <c r="J340" s="228">
        <f>BK340</f>
        <v>0</v>
      </c>
      <c r="K340" s="214"/>
      <c r="L340" s="219"/>
      <c r="M340" s="220"/>
      <c r="N340" s="221"/>
      <c r="O340" s="221"/>
      <c r="P340" s="222">
        <f>SUM(P341:P342)</f>
        <v>0</v>
      </c>
      <c r="Q340" s="221"/>
      <c r="R340" s="222">
        <f>SUM(R341:R342)</f>
        <v>0</v>
      </c>
      <c r="S340" s="221"/>
      <c r="T340" s="223">
        <f>SUM(T341:T342)</f>
        <v>0</v>
      </c>
      <c r="U340" s="12"/>
      <c r="V340" s="12"/>
      <c r="W340" s="12"/>
      <c r="X340" s="12"/>
      <c r="Y340" s="12"/>
      <c r="Z340" s="12"/>
      <c r="AA340" s="12"/>
      <c r="AB340" s="12"/>
      <c r="AC340" s="12"/>
      <c r="AD340" s="12"/>
      <c r="AE340" s="12"/>
      <c r="AR340" s="224" t="s">
        <v>389</v>
      </c>
      <c r="AT340" s="225" t="s">
        <v>75</v>
      </c>
      <c r="AU340" s="225" t="s">
        <v>84</v>
      </c>
      <c r="AY340" s="224" t="s">
        <v>350</v>
      </c>
      <c r="BK340" s="226">
        <f>SUM(BK341:BK342)</f>
        <v>0</v>
      </c>
    </row>
    <row r="341" s="2" customFormat="1" ht="16.5" customHeight="1">
      <c r="A341" s="39"/>
      <c r="B341" s="40"/>
      <c r="C341" s="229" t="s">
        <v>877</v>
      </c>
      <c r="D341" s="229" t="s">
        <v>352</v>
      </c>
      <c r="E341" s="230" t="s">
        <v>9244</v>
      </c>
      <c r="F341" s="231" t="s">
        <v>9123</v>
      </c>
      <c r="G341" s="232" t="s">
        <v>5017</v>
      </c>
      <c r="H341" s="233">
        <v>1</v>
      </c>
      <c r="I341" s="234"/>
      <c r="J341" s="235">
        <f>ROUND(I341*H341,2)</f>
        <v>0</v>
      </c>
      <c r="K341" s="231" t="s">
        <v>385</v>
      </c>
      <c r="L341" s="45"/>
      <c r="M341" s="236" t="s">
        <v>1</v>
      </c>
      <c r="N341" s="237" t="s">
        <v>41</v>
      </c>
      <c r="O341" s="92"/>
      <c r="P341" s="238">
        <f>O341*H341</f>
        <v>0</v>
      </c>
      <c r="Q341" s="238">
        <v>0</v>
      </c>
      <c r="R341" s="238">
        <f>Q341*H341</f>
        <v>0</v>
      </c>
      <c r="S341" s="238">
        <v>0</v>
      </c>
      <c r="T341" s="239">
        <f>S341*H341</f>
        <v>0</v>
      </c>
      <c r="U341" s="39"/>
      <c r="V341" s="39"/>
      <c r="W341" s="39"/>
      <c r="X341" s="39"/>
      <c r="Y341" s="39"/>
      <c r="Z341" s="39"/>
      <c r="AA341" s="39"/>
      <c r="AB341" s="39"/>
      <c r="AC341" s="39"/>
      <c r="AD341" s="39"/>
      <c r="AE341" s="39"/>
      <c r="AR341" s="240" t="s">
        <v>357</v>
      </c>
      <c r="AT341" s="240" t="s">
        <v>352</v>
      </c>
      <c r="AU341" s="240" t="s">
        <v>86</v>
      </c>
      <c r="AY341" s="18" t="s">
        <v>350</v>
      </c>
      <c r="BE341" s="241">
        <f>IF(N341="základní",J341,0)</f>
        <v>0</v>
      </c>
      <c r="BF341" s="241">
        <f>IF(N341="snížená",J341,0)</f>
        <v>0</v>
      </c>
      <c r="BG341" s="241">
        <f>IF(N341="zákl. přenesená",J341,0)</f>
        <v>0</v>
      </c>
      <c r="BH341" s="241">
        <f>IF(N341="sníž. přenesená",J341,0)</f>
        <v>0</v>
      </c>
      <c r="BI341" s="241">
        <f>IF(N341="nulová",J341,0)</f>
        <v>0</v>
      </c>
      <c r="BJ341" s="18" t="s">
        <v>84</v>
      </c>
      <c r="BK341" s="241">
        <f>ROUND(I341*H341,2)</f>
        <v>0</v>
      </c>
      <c r="BL341" s="18" t="s">
        <v>357</v>
      </c>
      <c r="BM341" s="240" t="s">
        <v>2024</v>
      </c>
    </row>
    <row r="342" s="2" customFormat="1">
      <c r="A342" s="39"/>
      <c r="B342" s="40"/>
      <c r="C342" s="41"/>
      <c r="D342" s="242" t="s">
        <v>359</v>
      </c>
      <c r="E342" s="41"/>
      <c r="F342" s="243" t="s">
        <v>9123</v>
      </c>
      <c r="G342" s="41"/>
      <c r="H342" s="41"/>
      <c r="I342" s="244"/>
      <c r="J342" s="41"/>
      <c r="K342" s="41"/>
      <c r="L342" s="45"/>
      <c r="M342" s="305"/>
      <c r="N342" s="306"/>
      <c r="O342" s="307"/>
      <c r="P342" s="307"/>
      <c r="Q342" s="307"/>
      <c r="R342" s="307"/>
      <c r="S342" s="307"/>
      <c r="T342" s="308"/>
      <c r="U342" s="39"/>
      <c r="V342" s="39"/>
      <c r="W342" s="39"/>
      <c r="X342" s="39"/>
      <c r="Y342" s="39"/>
      <c r="Z342" s="39"/>
      <c r="AA342" s="39"/>
      <c r="AB342" s="39"/>
      <c r="AC342" s="39"/>
      <c r="AD342" s="39"/>
      <c r="AE342" s="39"/>
      <c r="AT342" s="18" t="s">
        <v>359</v>
      </c>
      <c r="AU342" s="18" t="s">
        <v>86</v>
      </c>
    </row>
    <row r="343" s="2" customFormat="1" ht="6.96" customHeight="1">
      <c r="A343" s="39"/>
      <c r="B343" s="67"/>
      <c r="C343" s="68"/>
      <c r="D343" s="68"/>
      <c r="E343" s="68"/>
      <c r="F343" s="68"/>
      <c r="G343" s="68"/>
      <c r="H343" s="68"/>
      <c r="I343" s="68"/>
      <c r="J343" s="68"/>
      <c r="K343" s="68"/>
      <c r="L343" s="45"/>
      <c r="M343" s="39"/>
      <c r="O343" s="39"/>
      <c r="P343" s="39"/>
      <c r="Q343" s="39"/>
      <c r="R343" s="39"/>
      <c r="S343" s="39"/>
      <c r="T343" s="39"/>
      <c r="U343" s="39"/>
      <c r="V343" s="39"/>
      <c r="W343" s="39"/>
      <c r="X343" s="39"/>
      <c r="Y343" s="39"/>
      <c r="Z343" s="39"/>
      <c r="AA343" s="39"/>
      <c r="AB343" s="39"/>
      <c r="AC343" s="39"/>
      <c r="AD343" s="39"/>
      <c r="AE343" s="39"/>
    </row>
  </sheetData>
  <sheetProtection sheet="1" autoFilter="0" formatColumns="0" formatRows="0" objects="1" scenarios="1" spinCount="100000" saltValue="Pa3j+zvSjhtc+3qXfWTQj7fA8b5/lTldrUHB2GGaiZv6lMAIz0xRb6Cpm8xtuecJ12Wqg+yOvA1ZYNIrzMCc1w==" hashValue="3p8t8mK9dp+roBHCnLJwUcZg0XRD+A4DwQKvvmLld3cLicccrL4NWE7i7/26Fr6uNGEQ3LmqaaPAXgrp66HkyA==" algorithmName="SHA-512" password="CC35"/>
  <autoFilter ref="C139:K342"/>
  <mergeCells count="12">
    <mergeCell ref="E7:H7"/>
    <mergeCell ref="E9:H9"/>
    <mergeCell ref="E11:H11"/>
    <mergeCell ref="E20:H20"/>
    <mergeCell ref="E29:H29"/>
    <mergeCell ref="E85:H85"/>
    <mergeCell ref="E87:H87"/>
    <mergeCell ref="E89:H89"/>
    <mergeCell ref="E128:H128"/>
    <mergeCell ref="E130:H130"/>
    <mergeCell ref="E132:H13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137</v>
      </c>
    </row>
    <row r="3" s="1" customFormat="1" ht="6.96" customHeight="1">
      <c r="B3" s="148"/>
      <c r="C3" s="149"/>
      <c r="D3" s="149"/>
      <c r="E3" s="149"/>
      <c r="F3" s="149"/>
      <c r="G3" s="149"/>
      <c r="H3" s="149"/>
      <c r="I3" s="149"/>
      <c r="J3" s="149"/>
      <c r="K3" s="149"/>
      <c r="L3" s="21"/>
      <c r="AT3" s="18" t="s">
        <v>86</v>
      </c>
    </row>
    <row r="4" s="1" customFormat="1" ht="24.96" customHeight="1">
      <c r="B4" s="21"/>
      <c r="D4" s="150" t="s">
        <v>142</v>
      </c>
      <c r="L4" s="21"/>
      <c r="M4" s="151" t="s">
        <v>10</v>
      </c>
      <c r="AT4" s="18" t="s">
        <v>4</v>
      </c>
    </row>
    <row r="5" s="1" customFormat="1" ht="6.96" customHeight="1">
      <c r="B5" s="21"/>
      <c r="L5" s="21"/>
    </row>
    <row r="6" s="1" customFormat="1" ht="12" customHeight="1">
      <c r="B6" s="21"/>
      <c r="D6" s="152" t="s">
        <v>16</v>
      </c>
      <c r="L6" s="21"/>
    </row>
    <row r="7" s="1" customFormat="1" ht="16.5" customHeight="1">
      <c r="B7" s="21"/>
      <c r="E7" s="153" t="str">
        <f>'Rekapitulace stavby'!K6</f>
        <v>Rekonstrukce Kounicova domu, Berkova ul. č.p. 100, Česká Lípa</v>
      </c>
      <c r="F7" s="152"/>
      <c r="G7" s="152"/>
      <c r="H7" s="152"/>
      <c r="L7" s="21"/>
    </row>
    <row r="8" s="2" customFormat="1" ht="12" customHeight="1">
      <c r="A8" s="39"/>
      <c r="B8" s="45"/>
      <c r="C8" s="39"/>
      <c r="D8" s="152" t="s">
        <v>151</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4" t="s">
        <v>9524</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2" t="s">
        <v>18</v>
      </c>
      <c r="E11" s="39"/>
      <c r="F11" s="142" t="s">
        <v>1</v>
      </c>
      <c r="G11" s="39"/>
      <c r="H11" s="39"/>
      <c r="I11" s="152"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2" t="s">
        <v>20</v>
      </c>
      <c r="E12" s="39"/>
      <c r="F12" s="142" t="s">
        <v>21</v>
      </c>
      <c r="G12" s="39"/>
      <c r="H12" s="39"/>
      <c r="I12" s="152" t="s">
        <v>22</v>
      </c>
      <c r="J12" s="155" t="str">
        <f>'Rekapitulace stavby'!AN8</f>
        <v>5. 12. 2022</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2" t="s">
        <v>24</v>
      </c>
      <c r="E14" s="39"/>
      <c r="F14" s="39"/>
      <c r="G14" s="39"/>
      <c r="H14" s="39"/>
      <c r="I14" s="152"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2"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2" t="s">
        <v>28</v>
      </c>
      <c r="E17" s="39"/>
      <c r="F17" s="39"/>
      <c r="G17" s="39"/>
      <c r="H17" s="39"/>
      <c r="I17" s="152"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2"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2" t="s">
        <v>30</v>
      </c>
      <c r="E20" s="39"/>
      <c r="F20" s="39"/>
      <c r="G20" s="39"/>
      <c r="H20" s="39"/>
      <c r="I20" s="152"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2"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2" t="s">
        <v>33</v>
      </c>
      <c r="E23" s="39"/>
      <c r="F23" s="39"/>
      <c r="G23" s="39"/>
      <c r="H23" s="39"/>
      <c r="I23" s="152" t="s">
        <v>25</v>
      </c>
      <c r="J23" s="142"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
        <v>34</v>
      </c>
      <c r="F24" s="39"/>
      <c r="G24" s="39"/>
      <c r="H24" s="39"/>
      <c r="I24" s="152" t="s">
        <v>27</v>
      </c>
      <c r="J24" s="142"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2"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6"/>
      <c r="B27" s="157"/>
      <c r="C27" s="156"/>
      <c r="D27" s="156"/>
      <c r="E27" s="158" t="s">
        <v>1</v>
      </c>
      <c r="F27" s="158"/>
      <c r="G27" s="158"/>
      <c r="H27" s="158"/>
      <c r="I27" s="156"/>
      <c r="J27" s="156"/>
      <c r="K27" s="156"/>
      <c r="L27" s="159"/>
      <c r="S27" s="156"/>
      <c r="T27" s="156"/>
      <c r="U27" s="156"/>
      <c r="V27" s="156"/>
      <c r="W27" s="156"/>
      <c r="X27" s="156"/>
      <c r="Y27" s="156"/>
      <c r="Z27" s="156"/>
      <c r="AA27" s="156"/>
      <c r="AB27" s="156"/>
      <c r="AC27" s="156"/>
      <c r="AD27" s="156"/>
      <c r="AE27" s="15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1"/>
      <c r="E29" s="161"/>
      <c r="F29" s="161"/>
      <c r="G29" s="161"/>
      <c r="H29" s="161"/>
      <c r="I29" s="161"/>
      <c r="J29" s="161"/>
      <c r="K29" s="161"/>
      <c r="L29" s="64"/>
      <c r="S29" s="39"/>
      <c r="T29" s="39"/>
      <c r="U29" s="39"/>
      <c r="V29" s="39"/>
      <c r="W29" s="39"/>
      <c r="X29" s="39"/>
      <c r="Y29" s="39"/>
      <c r="Z29" s="39"/>
      <c r="AA29" s="39"/>
      <c r="AB29" s="39"/>
      <c r="AC29" s="39"/>
      <c r="AD29" s="39"/>
      <c r="AE29" s="39"/>
    </row>
    <row r="30" s="2" customFormat="1" ht="25.44" customHeight="1">
      <c r="A30" s="39"/>
      <c r="B30" s="45"/>
      <c r="C30" s="39"/>
      <c r="D30" s="162" t="s">
        <v>36</v>
      </c>
      <c r="E30" s="39"/>
      <c r="F30" s="39"/>
      <c r="G30" s="39"/>
      <c r="H30" s="39"/>
      <c r="I30" s="39"/>
      <c r="J30" s="163">
        <f>ROUND(J124, 2)</f>
        <v>0</v>
      </c>
      <c r="K30" s="39"/>
      <c r="L30" s="64"/>
      <c r="S30" s="39"/>
      <c r="T30" s="39"/>
      <c r="U30" s="39"/>
      <c r="V30" s="39"/>
      <c r="W30" s="39"/>
      <c r="X30" s="39"/>
      <c r="Y30" s="39"/>
      <c r="Z30" s="39"/>
      <c r="AA30" s="39"/>
      <c r="AB30" s="39"/>
      <c r="AC30" s="39"/>
      <c r="AD30" s="39"/>
      <c r="AE30" s="39"/>
    </row>
    <row r="31" s="2" customFormat="1" ht="6.96" customHeight="1">
      <c r="A31" s="39"/>
      <c r="B31" s="45"/>
      <c r="C31" s="39"/>
      <c r="D31" s="161"/>
      <c r="E31" s="161"/>
      <c r="F31" s="161"/>
      <c r="G31" s="161"/>
      <c r="H31" s="161"/>
      <c r="I31" s="161"/>
      <c r="J31" s="161"/>
      <c r="K31" s="161"/>
      <c r="L31" s="64"/>
      <c r="S31" s="39"/>
      <c r="T31" s="39"/>
      <c r="U31" s="39"/>
      <c r="V31" s="39"/>
      <c r="W31" s="39"/>
      <c r="X31" s="39"/>
      <c r="Y31" s="39"/>
      <c r="Z31" s="39"/>
      <c r="AA31" s="39"/>
      <c r="AB31" s="39"/>
      <c r="AC31" s="39"/>
      <c r="AD31" s="39"/>
      <c r="AE31" s="39"/>
    </row>
    <row r="32" s="2" customFormat="1" ht="14.4" customHeight="1">
      <c r="A32" s="39"/>
      <c r="B32" s="45"/>
      <c r="C32" s="39"/>
      <c r="D32" s="39"/>
      <c r="E32" s="39"/>
      <c r="F32" s="164" t="s">
        <v>38</v>
      </c>
      <c r="G32" s="39"/>
      <c r="H32" s="39"/>
      <c r="I32" s="164" t="s">
        <v>37</v>
      </c>
      <c r="J32" s="164" t="s">
        <v>39</v>
      </c>
      <c r="K32" s="39"/>
      <c r="L32" s="64"/>
      <c r="S32" s="39"/>
      <c r="T32" s="39"/>
      <c r="U32" s="39"/>
      <c r="V32" s="39"/>
      <c r="W32" s="39"/>
      <c r="X32" s="39"/>
      <c r="Y32" s="39"/>
      <c r="Z32" s="39"/>
      <c r="AA32" s="39"/>
      <c r="AB32" s="39"/>
      <c r="AC32" s="39"/>
      <c r="AD32" s="39"/>
      <c r="AE32" s="39"/>
    </row>
    <row r="33" s="2" customFormat="1" ht="14.4" customHeight="1">
      <c r="A33" s="39"/>
      <c r="B33" s="45"/>
      <c r="C33" s="39"/>
      <c r="D33" s="165" t="s">
        <v>40</v>
      </c>
      <c r="E33" s="152" t="s">
        <v>41</v>
      </c>
      <c r="F33" s="166">
        <f>ROUND((SUM(BE124:BE217)),  2)</f>
        <v>0</v>
      </c>
      <c r="G33" s="39"/>
      <c r="H33" s="39"/>
      <c r="I33" s="167">
        <v>0.20999999999999999</v>
      </c>
      <c r="J33" s="166">
        <f>ROUND(((SUM(BE124:BE217))*I33),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2" t="s">
        <v>42</v>
      </c>
      <c r="F34" s="166">
        <f>ROUND((SUM(BF124:BF217)),  2)</f>
        <v>0</v>
      </c>
      <c r="G34" s="39"/>
      <c r="H34" s="39"/>
      <c r="I34" s="167">
        <v>0.14999999999999999</v>
      </c>
      <c r="J34" s="166">
        <f>ROUND(((SUM(BF124:BF217))*I34),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2" t="s">
        <v>43</v>
      </c>
      <c r="F35" s="166">
        <f>ROUND((SUM(BG124:BG217)),  2)</f>
        <v>0</v>
      </c>
      <c r="G35" s="39"/>
      <c r="H35" s="39"/>
      <c r="I35" s="167">
        <v>0.20999999999999999</v>
      </c>
      <c r="J35" s="166">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2" t="s">
        <v>44</v>
      </c>
      <c r="F36" s="166">
        <f>ROUND((SUM(BH124:BH217)),  2)</f>
        <v>0</v>
      </c>
      <c r="G36" s="39"/>
      <c r="H36" s="39"/>
      <c r="I36" s="167">
        <v>0.14999999999999999</v>
      </c>
      <c r="J36" s="166">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2" t="s">
        <v>45</v>
      </c>
      <c r="F37" s="166">
        <f>ROUND((SUM(BI124:BI217)),  2)</f>
        <v>0</v>
      </c>
      <c r="G37" s="39"/>
      <c r="H37" s="39"/>
      <c r="I37" s="167">
        <v>0</v>
      </c>
      <c r="J37" s="166">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8"/>
      <c r="D39" s="169" t="s">
        <v>46</v>
      </c>
      <c r="E39" s="170"/>
      <c r="F39" s="170"/>
      <c r="G39" s="171" t="s">
        <v>47</v>
      </c>
      <c r="H39" s="172" t="s">
        <v>48</v>
      </c>
      <c r="I39" s="170"/>
      <c r="J39" s="173">
        <f>SUM(J30:J37)</f>
        <v>0</v>
      </c>
      <c r="K39" s="174"/>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5" t="s">
        <v>49</v>
      </c>
      <c r="E50" s="176"/>
      <c r="F50" s="176"/>
      <c r="G50" s="175" t="s">
        <v>50</v>
      </c>
      <c r="H50" s="176"/>
      <c r="I50" s="176"/>
      <c r="J50" s="176"/>
      <c r="K50" s="176"/>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7" t="s">
        <v>51</v>
      </c>
      <c r="E61" s="178"/>
      <c r="F61" s="179" t="s">
        <v>52</v>
      </c>
      <c r="G61" s="177" t="s">
        <v>51</v>
      </c>
      <c r="H61" s="178"/>
      <c r="I61" s="178"/>
      <c r="J61" s="180" t="s">
        <v>52</v>
      </c>
      <c r="K61" s="178"/>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5" t="s">
        <v>53</v>
      </c>
      <c r="E65" s="181"/>
      <c r="F65" s="181"/>
      <c r="G65" s="175" t="s">
        <v>54</v>
      </c>
      <c r="H65" s="181"/>
      <c r="I65" s="181"/>
      <c r="J65" s="181"/>
      <c r="K65" s="181"/>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7" t="s">
        <v>51</v>
      </c>
      <c r="E76" s="178"/>
      <c r="F76" s="179" t="s">
        <v>52</v>
      </c>
      <c r="G76" s="177" t="s">
        <v>51</v>
      </c>
      <c r="H76" s="178"/>
      <c r="I76" s="178"/>
      <c r="J76" s="180" t="s">
        <v>52</v>
      </c>
      <c r="K76" s="178"/>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3"/>
      <c r="J77" s="183"/>
      <c r="K77" s="183"/>
      <c r="L77" s="64"/>
      <c r="S77" s="39"/>
      <c r="T77" s="39"/>
      <c r="U77" s="39"/>
      <c r="V77" s="39"/>
      <c r="W77" s="39"/>
      <c r="X77" s="39"/>
      <c r="Y77" s="39"/>
      <c r="Z77" s="39"/>
      <c r="AA77" s="39"/>
      <c r="AB77" s="39"/>
      <c r="AC77" s="39"/>
      <c r="AD77" s="39"/>
      <c r="AE77" s="39"/>
    </row>
    <row r="81" s="2" customFormat="1" ht="6.96" customHeight="1">
      <c r="A81" s="39"/>
      <c r="B81" s="184"/>
      <c r="C81" s="185"/>
      <c r="D81" s="185"/>
      <c r="E81" s="185"/>
      <c r="F81" s="185"/>
      <c r="G81" s="185"/>
      <c r="H81" s="185"/>
      <c r="I81" s="185"/>
      <c r="J81" s="185"/>
      <c r="K81" s="185"/>
      <c r="L81" s="64"/>
      <c r="S81" s="39"/>
      <c r="T81" s="39"/>
      <c r="U81" s="39"/>
      <c r="V81" s="39"/>
      <c r="W81" s="39"/>
      <c r="X81" s="39"/>
      <c r="Y81" s="39"/>
      <c r="Z81" s="39"/>
      <c r="AA81" s="39"/>
      <c r="AB81" s="39"/>
      <c r="AC81" s="39"/>
      <c r="AD81" s="39"/>
      <c r="AE81" s="39"/>
    </row>
    <row r="82" s="2" customFormat="1" ht="24.96" customHeight="1">
      <c r="A82" s="39"/>
      <c r="B82" s="40"/>
      <c r="C82" s="24" t="s">
        <v>299</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6" t="str">
        <f>E7</f>
        <v>Rekonstrukce Kounicova domu, Berkova ul. č.p. 100, Česká Lípa</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151</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VRN - Vedlejší a ostatní rozpočtové náklady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Berkova ul. č.p. 100</v>
      </c>
      <c r="G89" s="41"/>
      <c r="H89" s="41"/>
      <c r="I89" s="33" t="s">
        <v>22</v>
      </c>
      <c r="J89" s="80" t="str">
        <f>IF(J12="","",J12)</f>
        <v>5. 12. 2022</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Město Česká Lípa</v>
      </c>
      <c r="G91" s="41"/>
      <c r="H91" s="41"/>
      <c r="I91" s="33" t="s">
        <v>30</v>
      </c>
      <c r="J91" s="37" t="str">
        <f>E21</f>
        <v>DigiTry Art Technologies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Ing. Jan Duben</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7" t="s">
        <v>314</v>
      </c>
      <c r="D94" s="188"/>
      <c r="E94" s="188"/>
      <c r="F94" s="188"/>
      <c r="G94" s="188"/>
      <c r="H94" s="188"/>
      <c r="I94" s="188"/>
      <c r="J94" s="189" t="s">
        <v>315</v>
      </c>
      <c r="K94" s="188"/>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90" t="s">
        <v>316</v>
      </c>
      <c r="D96" s="41"/>
      <c r="E96" s="41"/>
      <c r="F96" s="41"/>
      <c r="G96" s="41"/>
      <c r="H96" s="41"/>
      <c r="I96" s="41"/>
      <c r="J96" s="111">
        <f>J124</f>
        <v>0</v>
      </c>
      <c r="K96" s="41"/>
      <c r="L96" s="64"/>
      <c r="S96" s="39"/>
      <c r="T96" s="39"/>
      <c r="U96" s="39"/>
      <c r="V96" s="39"/>
      <c r="W96" s="39"/>
      <c r="X96" s="39"/>
      <c r="Y96" s="39"/>
      <c r="Z96" s="39"/>
      <c r="AA96" s="39"/>
      <c r="AB96" s="39"/>
      <c r="AC96" s="39"/>
      <c r="AD96" s="39"/>
      <c r="AE96" s="39"/>
      <c r="AU96" s="18" t="s">
        <v>317</v>
      </c>
    </row>
    <row r="97" s="9" customFormat="1" ht="24.96" customHeight="1">
      <c r="A97" s="9"/>
      <c r="B97" s="191"/>
      <c r="C97" s="192"/>
      <c r="D97" s="193" t="s">
        <v>8726</v>
      </c>
      <c r="E97" s="194"/>
      <c r="F97" s="194"/>
      <c r="G97" s="194"/>
      <c r="H97" s="194"/>
      <c r="I97" s="194"/>
      <c r="J97" s="195">
        <f>J125</f>
        <v>0</v>
      </c>
      <c r="K97" s="192"/>
      <c r="L97" s="196"/>
      <c r="S97" s="9"/>
      <c r="T97" s="9"/>
      <c r="U97" s="9"/>
      <c r="V97" s="9"/>
      <c r="W97" s="9"/>
      <c r="X97" s="9"/>
      <c r="Y97" s="9"/>
      <c r="Z97" s="9"/>
      <c r="AA97" s="9"/>
      <c r="AB97" s="9"/>
      <c r="AC97" s="9"/>
      <c r="AD97" s="9"/>
      <c r="AE97" s="9"/>
    </row>
    <row r="98" s="10" customFormat="1" ht="19.92" customHeight="1">
      <c r="A98" s="10"/>
      <c r="B98" s="197"/>
      <c r="C98" s="134"/>
      <c r="D98" s="198" t="s">
        <v>8727</v>
      </c>
      <c r="E98" s="199"/>
      <c r="F98" s="199"/>
      <c r="G98" s="199"/>
      <c r="H98" s="199"/>
      <c r="I98" s="199"/>
      <c r="J98" s="200">
        <f>J126</f>
        <v>0</v>
      </c>
      <c r="K98" s="134"/>
      <c r="L98" s="201"/>
      <c r="S98" s="10"/>
      <c r="T98" s="10"/>
      <c r="U98" s="10"/>
      <c r="V98" s="10"/>
      <c r="W98" s="10"/>
      <c r="X98" s="10"/>
      <c r="Y98" s="10"/>
      <c r="Z98" s="10"/>
      <c r="AA98" s="10"/>
      <c r="AB98" s="10"/>
      <c r="AC98" s="10"/>
      <c r="AD98" s="10"/>
      <c r="AE98" s="10"/>
    </row>
    <row r="99" s="10" customFormat="1" ht="19.92" customHeight="1">
      <c r="A99" s="10"/>
      <c r="B99" s="197"/>
      <c r="C99" s="134"/>
      <c r="D99" s="198" t="s">
        <v>8728</v>
      </c>
      <c r="E99" s="199"/>
      <c r="F99" s="199"/>
      <c r="G99" s="199"/>
      <c r="H99" s="199"/>
      <c r="I99" s="199"/>
      <c r="J99" s="200">
        <f>J167</f>
        <v>0</v>
      </c>
      <c r="K99" s="134"/>
      <c r="L99" s="201"/>
      <c r="S99" s="10"/>
      <c r="T99" s="10"/>
      <c r="U99" s="10"/>
      <c r="V99" s="10"/>
      <c r="W99" s="10"/>
      <c r="X99" s="10"/>
      <c r="Y99" s="10"/>
      <c r="Z99" s="10"/>
      <c r="AA99" s="10"/>
      <c r="AB99" s="10"/>
      <c r="AC99" s="10"/>
      <c r="AD99" s="10"/>
      <c r="AE99" s="10"/>
    </row>
    <row r="100" s="10" customFormat="1" ht="19.92" customHeight="1">
      <c r="A100" s="10"/>
      <c r="B100" s="197"/>
      <c r="C100" s="134"/>
      <c r="D100" s="198" t="s">
        <v>8729</v>
      </c>
      <c r="E100" s="199"/>
      <c r="F100" s="199"/>
      <c r="G100" s="199"/>
      <c r="H100" s="199"/>
      <c r="I100" s="199"/>
      <c r="J100" s="200">
        <f>J177</f>
        <v>0</v>
      </c>
      <c r="K100" s="134"/>
      <c r="L100" s="201"/>
      <c r="S100" s="10"/>
      <c r="T100" s="10"/>
      <c r="U100" s="10"/>
      <c r="V100" s="10"/>
      <c r="W100" s="10"/>
      <c r="X100" s="10"/>
      <c r="Y100" s="10"/>
      <c r="Z100" s="10"/>
      <c r="AA100" s="10"/>
      <c r="AB100" s="10"/>
      <c r="AC100" s="10"/>
      <c r="AD100" s="10"/>
      <c r="AE100" s="10"/>
    </row>
    <row r="101" s="10" customFormat="1" ht="19.92" customHeight="1">
      <c r="A101" s="10"/>
      <c r="B101" s="197"/>
      <c r="C101" s="134"/>
      <c r="D101" s="198" t="s">
        <v>9525</v>
      </c>
      <c r="E101" s="199"/>
      <c r="F101" s="199"/>
      <c r="G101" s="199"/>
      <c r="H101" s="199"/>
      <c r="I101" s="199"/>
      <c r="J101" s="200">
        <f>J193</f>
        <v>0</v>
      </c>
      <c r="K101" s="134"/>
      <c r="L101" s="201"/>
      <c r="S101" s="10"/>
      <c r="T101" s="10"/>
      <c r="U101" s="10"/>
      <c r="V101" s="10"/>
      <c r="W101" s="10"/>
      <c r="X101" s="10"/>
      <c r="Y101" s="10"/>
      <c r="Z101" s="10"/>
      <c r="AA101" s="10"/>
      <c r="AB101" s="10"/>
      <c r="AC101" s="10"/>
      <c r="AD101" s="10"/>
      <c r="AE101" s="10"/>
    </row>
    <row r="102" s="10" customFormat="1" ht="19.92" customHeight="1">
      <c r="A102" s="10"/>
      <c r="B102" s="197"/>
      <c r="C102" s="134"/>
      <c r="D102" s="198" t="s">
        <v>9526</v>
      </c>
      <c r="E102" s="199"/>
      <c r="F102" s="199"/>
      <c r="G102" s="199"/>
      <c r="H102" s="199"/>
      <c r="I102" s="199"/>
      <c r="J102" s="200">
        <f>J197</f>
        <v>0</v>
      </c>
      <c r="K102" s="134"/>
      <c r="L102" s="201"/>
      <c r="S102" s="10"/>
      <c r="T102" s="10"/>
      <c r="U102" s="10"/>
      <c r="V102" s="10"/>
      <c r="W102" s="10"/>
      <c r="X102" s="10"/>
      <c r="Y102" s="10"/>
      <c r="Z102" s="10"/>
      <c r="AA102" s="10"/>
      <c r="AB102" s="10"/>
      <c r="AC102" s="10"/>
      <c r="AD102" s="10"/>
      <c r="AE102" s="10"/>
    </row>
    <row r="103" s="10" customFormat="1" ht="19.92" customHeight="1">
      <c r="A103" s="10"/>
      <c r="B103" s="197"/>
      <c r="C103" s="134"/>
      <c r="D103" s="198" t="s">
        <v>8730</v>
      </c>
      <c r="E103" s="199"/>
      <c r="F103" s="199"/>
      <c r="G103" s="199"/>
      <c r="H103" s="199"/>
      <c r="I103" s="199"/>
      <c r="J103" s="200">
        <f>J201</f>
        <v>0</v>
      </c>
      <c r="K103" s="134"/>
      <c r="L103" s="201"/>
      <c r="S103" s="10"/>
      <c r="T103" s="10"/>
      <c r="U103" s="10"/>
      <c r="V103" s="10"/>
      <c r="W103" s="10"/>
      <c r="X103" s="10"/>
      <c r="Y103" s="10"/>
      <c r="Z103" s="10"/>
      <c r="AA103" s="10"/>
      <c r="AB103" s="10"/>
      <c r="AC103" s="10"/>
      <c r="AD103" s="10"/>
      <c r="AE103" s="10"/>
    </row>
    <row r="104" s="10" customFormat="1" ht="19.92" customHeight="1">
      <c r="A104" s="10"/>
      <c r="B104" s="197"/>
      <c r="C104" s="134"/>
      <c r="D104" s="198" t="s">
        <v>9527</v>
      </c>
      <c r="E104" s="199"/>
      <c r="F104" s="199"/>
      <c r="G104" s="199"/>
      <c r="H104" s="199"/>
      <c r="I104" s="199"/>
      <c r="J104" s="200">
        <f>J202</f>
        <v>0</v>
      </c>
      <c r="K104" s="134"/>
      <c r="L104" s="201"/>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335</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6" t="str">
        <f>E7</f>
        <v>Rekonstrukce Kounicova domu, Berkova ul. č.p. 100, Česká Lípa</v>
      </c>
      <c r="F114" s="33"/>
      <c r="G114" s="33"/>
      <c r="H114" s="33"/>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151</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E9</f>
        <v>VRN - Vedlejší a ostatní rozpočtové náklady</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20</v>
      </c>
      <c r="D118" s="41"/>
      <c r="E118" s="41"/>
      <c r="F118" s="28" t="str">
        <f>F12</f>
        <v>Berkova ul. č.p. 100</v>
      </c>
      <c r="G118" s="41"/>
      <c r="H118" s="41"/>
      <c r="I118" s="33" t="s">
        <v>22</v>
      </c>
      <c r="J118" s="80" t="str">
        <f>IF(J12="","",J12)</f>
        <v>5. 12. 2022</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25.65" customHeight="1">
      <c r="A120" s="39"/>
      <c r="B120" s="40"/>
      <c r="C120" s="33" t="s">
        <v>24</v>
      </c>
      <c r="D120" s="41"/>
      <c r="E120" s="41"/>
      <c r="F120" s="28" t="str">
        <f>E15</f>
        <v>Město Česká Lípa</v>
      </c>
      <c r="G120" s="41"/>
      <c r="H120" s="41"/>
      <c r="I120" s="33" t="s">
        <v>30</v>
      </c>
      <c r="J120" s="37" t="str">
        <f>E21</f>
        <v>DigiTry Art Technologies s.r.o.</v>
      </c>
      <c r="K120" s="41"/>
      <c r="L120" s="64"/>
      <c r="S120" s="39"/>
      <c r="T120" s="39"/>
      <c r="U120" s="39"/>
      <c r="V120" s="39"/>
      <c r="W120" s="39"/>
      <c r="X120" s="39"/>
      <c r="Y120" s="39"/>
      <c r="Z120" s="39"/>
      <c r="AA120" s="39"/>
      <c r="AB120" s="39"/>
      <c r="AC120" s="39"/>
      <c r="AD120" s="39"/>
      <c r="AE120" s="39"/>
    </row>
    <row r="121" s="2" customFormat="1" ht="15.15" customHeight="1">
      <c r="A121" s="39"/>
      <c r="B121" s="40"/>
      <c r="C121" s="33" t="s">
        <v>28</v>
      </c>
      <c r="D121" s="41"/>
      <c r="E121" s="41"/>
      <c r="F121" s="28" t="str">
        <f>IF(E18="","",E18)</f>
        <v>Vyplň údaj</v>
      </c>
      <c r="G121" s="41"/>
      <c r="H121" s="41"/>
      <c r="I121" s="33" t="s">
        <v>33</v>
      </c>
      <c r="J121" s="37" t="str">
        <f>E24</f>
        <v>Ing. Jan Duben</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11" customFormat="1" ht="29.28" customHeight="1">
      <c r="A123" s="202"/>
      <c r="B123" s="203"/>
      <c r="C123" s="204" t="s">
        <v>336</v>
      </c>
      <c r="D123" s="205" t="s">
        <v>61</v>
      </c>
      <c r="E123" s="205" t="s">
        <v>57</v>
      </c>
      <c r="F123" s="205" t="s">
        <v>58</v>
      </c>
      <c r="G123" s="205" t="s">
        <v>337</v>
      </c>
      <c r="H123" s="205" t="s">
        <v>338</v>
      </c>
      <c r="I123" s="205" t="s">
        <v>339</v>
      </c>
      <c r="J123" s="205" t="s">
        <v>315</v>
      </c>
      <c r="K123" s="206" t="s">
        <v>340</v>
      </c>
      <c r="L123" s="207"/>
      <c r="M123" s="101" t="s">
        <v>1</v>
      </c>
      <c r="N123" s="102" t="s">
        <v>40</v>
      </c>
      <c r="O123" s="102" t="s">
        <v>341</v>
      </c>
      <c r="P123" s="102" t="s">
        <v>342</v>
      </c>
      <c r="Q123" s="102" t="s">
        <v>343</v>
      </c>
      <c r="R123" s="102" t="s">
        <v>344</v>
      </c>
      <c r="S123" s="102" t="s">
        <v>345</v>
      </c>
      <c r="T123" s="103" t="s">
        <v>346</v>
      </c>
      <c r="U123" s="202"/>
      <c r="V123" s="202"/>
      <c r="W123" s="202"/>
      <c r="X123" s="202"/>
      <c r="Y123" s="202"/>
      <c r="Z123" s="202"/>
      <c r="AA123" s="202"/>
      <c r="AB123" s="202"/>
      <c r="AC123" s="202"/>
      <c r="AD123" s="202"/>
      <c r="AE123" s="202"/>
    </row>
    <row r="124" s="2" customFormat="1" ht="22.8" customHeight="1">
      <c r="A124" s="39"/>
      <c r="B124" s="40"/>
      <c r="C124" s="108" t="s">
        <v>347</v>
      </c>
      <c r="D124" s="41"/>
      <c r="E124" s="41"/>
      <c r="F124" s="41"/>
      <c r="G124" s="41"/>
      <c r="H124" s="41"/>
      <c r="I124" s="41"/>
      <c r="J124" s="208">
        <f>BK124</f>
        <v>0</v>
      </c>
      <c r="K124" s="41"/>
      <c r="L124" s="45"/>
      <c r="M124" s="104"/>
      <c r="N124" s="209"/>
      <c r="O124" s="105"/>
      <c r="P124" s="210">
        <f>P125</f>
        <v>0</v>
      </c>
      <c r="Q124" s="105"/>
      <c r="R124" s="210">
        <f>R125</f>
        <v>0</v>
      </c>
      <c r="S124" s="105"/>
      <c r="T124" s="211">
        <f>T125</f>
        <v>0</v>
      </c>
      <c r="U124" s="39"/>
      <c r="V124" s="39"/>
      <c r="W124" s="39"/>
      <c r="X124" s="39"/>
      <c r="Y124" s="39"/>
      <c r="Z124" s="39"/>
      <c r="AA124" s="39"/>
      <c r="AB124" s="39"/>
      <c r="AC124" s="39"/>
      <c r="AD124" s="39"/>
      <c r="AE124" s="39"/>
      <c r="AT124" s="18" t="s">
        <v>75</v>
      </c>
      <c r="AU124" s="18" t="s">
        <v>317</v>
      </c>
      <c r="BK124" s="212">
        <f>BK125</f>
        <v>0</v>
      </c>
    </row>
    <row r="125" s="12" customFormat="1" ht="25.92" customHeight="1">
      <c r="A125" s="12"/>
      <c r="B125" s="213"/>
      <c r="C125" s="214"/>
      <c r="D125" s="215" t="s">
        <v>75</v>
      </c>
      <c r="E125" s="216" t="s">
        <v>135</v>
      </c>
      <c r="F125" s="216" t="s">
        <v>9111</v>
      </c>
      <c r="G125" s="214"/>
      <c r="H125" s="214"/>
      <c r="I125" s="217"/>
      <c r="J125" s="218">
        <f>BK125</f>
        <v>0</v>
      </c>
      <c r="K125" s="214"/>
      <c r="L125" s="219"/>
      <c r="M125" s="220"/>
      <c r="N125" s="221"/>
      <c r="O125" s="221"/>
      <c r="P125" s="222">
        <f>P126+P167+P177+P193+P197+P201+P202</f>
        <v>0</v>
      </c>
      <c r="Q125" s="221"/>
      <c r="R125" s="222">
        <f>R126+R167+R177+R193+R197+R201+R202</f>
        <v>0</v>
      </c>
      <c r="S125" s="221"/>
      <c r="T125" s="223">
        <f>T126+T167+T177+T193+T197+T201+T202</f>
        <v>0</v>
      </c>
      <c r="U125" s="12"/>
      <c r="V125" s="12"/>
      <c r="W125" s="12"/>
      <c r="X125" s="12"/>
      <c r="Y125" s="12"/>
      <c r="Z125" s="12"/>
      <c r="AA125" s="12"/>
      <c r="AB125" s="12"/>
      <c r="AC125" s="12"/>
      <c r="AD125" s="12"/>
      <c r="AE125" s="12"/>
      <c r="AR125" s="224" t="s">
        <v>389</v>
      </c>
      <c r="AT125" s="225" t="s">
        <v>75</v>
      </c>
      <c r="AU125" s="225" t="s">
        <v>76</v>
      </c>
      <c r="AY125" s="224" t="s">
        <v>350</v>
      </c>
      <c r="BK125" s="226">
        <f>BK126+BK167+BK177+BK193+BK197+BK201+BK202</f>
        <v>0</v>
      </c>
    </row>
    <row r="126" s="12" customFormat="1" ht="22.8" customHeight="1">
      <c r="A126" s="12"/>
      <c r="B126" s="213"/>
      <c r="C126" s="214"/>
      <c r="D126" s="215" t="s">
        <v>75</v>
      </c>
      <c r="E126" s="227" t="s">
        <v>9112</v>
      </c>
      <c r="F126" s="227" t="s">
        <v>9113</v>
      </c>
      <c r="G126" s="214"/>
      <c r="H126" s="214"/>
      <c r="I126" s="217"/>
      <c r="J126" s="228">
        <f>BK126</f>
        <v>0</v>
      </c>
      <c r="K126" s="214"/>
      <c r="L126" s="219"/>
      <c r="M126" s="220"/>
      <c r="N126" s="221"/>
      <c r="O126" s="221"/>
      <c r="P126" s="222">
        <f>SUM(P127:P166)</f>
        <v>0</v>
      </c>
      <c r="Q126" s="221"/>
      <c r="R126" s="222">
        <f>SUM(R127:R166)</f>
        <v>0</v>
      </c>
      <c r="S126" s="221"/>
      <c r="T126" s="223">
        <f>SUM(T127:T166)</f>
        <v>0</v>
      </c>
      <c r="U126" s="12"/>
      <c r="V126" s="12"/>
      <c r="W126" s="12"/>
      <c r="X126" s="12"/>
      <c r="Y126" s="12"/>
      <c r="Z126" s="12"/>
      <c r="AA126" s="12"/>
      <c r="AB126" s="12"/>
      <c r="AC126" s="12"/>
      <c r="AD126" s="12"/>
      <c r="AE126" s="12"/>
      <c r="AR126" s="224" t="s">
        <v>389</v>
      </c>
      <c r="AT126" s="225" t="s">
        <v>75</v>
      </c>
      <c r="AU126" s="225" t="s">
        <v>84</v>
      </c>
      <c r="AY126" s="224" t="s">
        <v>350</v>
      </c>
      <c r="BK126" s="226">
        <f>SUM(BK127:BK166)</f>
        <v>0</v>
      </c>
    </row>
    <row r="127" s="2" customFormat="1" ht="16.5" customHeight="1">
      <c r="A127" s="39"/>
      <c r="B127" s="40"/>
      <c r="C127" s="229" t="s">
        <v>84</v>
      </c>
      <c r="D127" s="229" t="s">
        <v>352</v>
      </c>
      <c r="E127" s="230" t="s">
        <v>9528</v>
      </c>
      <c r="F127" s="231" t="s">
        <v>9529</v>
      </c>
      <c r="G127" s="232" t="s">
        <v>9530</v>
      </c>
      <c r="H127" s="233">
        <v>1</v>
      </c>
      <c r="I127" s="234"/>
      <c r="J127" s="235">
        <f>ROUND(I127*H127,2)</f>
        <v>0</v>
      </c>
      <c r="K127" s="231" t="s">
        <v>356</v>
      </c>
      <c r="L127" s="45"/>
      <c r="M127" s="236" t="s">
        <v>1</v>
      </c>
      <c r="N127" s="237" t="s">
        <v>41</v>
      </c>
      <c r="O127" s="92"/>
      <c r="P127" s="238">
        <f>O127*H127</f>
        <v>0</v>
      </c>
      <c r="Q127" s="238">
        <v>0</v>
      </c>
      <c r="R127" s="238">
        <f>Q127*H127</f>
        <v>0</v>
      </c>
      <c r="S127" s="238">
        <v>0</v>
      </c>
      <c r="T127" s="239">
        <f>S127*H127</f>
        <v>0</v>
      </c>
      <c r="U127" s="39"/>
      <c r="V127" s="39"/>
      <c r="W127" s="39"/>
      <c r="X127" s="39"/>
      <c r="Y127" s="39"/>
      <c r="Z127" s="39"/>
      <c r="AA127" s="39"/>
      <c r="AB127" s="39"/>
      <c r="AC127" s="39"/>
      <c r="AD127" s="39"/>
      <c r="AE127" s="39"/>
      <c r="AR127" s="240" t="s">
        <v>6131</v>
      </c>
      <c r="AT127" s="240" t="s">
        <v>352</v>
      </c>
      <c r="AU127" s="240" t="s">
        <v>86</v>
      </c>
      <c r="AY127" s="18" t="s">
        <v>350</v>
      </c>
      <c r="BE127" s="241">
        <f>IF(N127="základní",J127,0)</f>
        <v>0</v>
      </c>
      <c r="BF127" s="241">
        <f>IF(N127="snížená",J127,0)</f>
        <v>0</v>
      </c>
      <c r="BG127" s="241">
        <f>IF(N127="zákl. přenesená",J127,0)</f>
        <v>0</v>
      </c>
      <c r="BH127" s="241">
        <f>IF(N127="sníž. přenesená",J127,0)</f>
        <v>0</v>
      </c>
      <c r="BI127" s="241">
        <f>IF(N127="nulová",J127,0)</f>
        <v>0</v>
      </c>
      <c r="BJ127" s="18" t="s">
        <v>84</v>
      </c>
      <c r="BK127" s="241">
        <f>ROUND(I127*H127,2)</f>
        <v>0</v>
      </c>
      <c r="BL127" s="18" t="s">
        <v>6131</v>
      </c>
      <c r="BM127" s="240" t="s">
        <v>9531</v>
      </c>
    </row>
    <row r="128" s="2" customFormat="1">
      <c r="A128" s="39"/>
      <c r="B128" s="40"/>
      <c r="C128" s="41"/>
      <c r="D128" s="242" t="s">
        <v>359</v>
      </c>
      <c r="E128" s="41"/>
      <c r="F128" s="243" t="s">
        <v>9532</v>
      </c>
      <c r="G128" s="41"/>
      <c r="H128" s="41"/>
      <c r="I128" s="244"/>
      <c r="J128" s="41"/>
      <c r="K128" s="41"/>
      <c r="L128" s="45"/>
      <c r="M128" s="245"/>
      <c r="N128" s="246"/>
      <c r="O128" s="92"/>
      <c r="P128" s="92"/>
      <c r="Q128" s="92"/>
      <c r="R128" s="92"/>
      <c r="S128" s="92"/>
      <c r="T128" s="93"/>
      <c r="U128" s="39"/>
      <c r="V128" s="39"/>
      <c r="W128" s="39"/>
      <c r="X128" s="39"/>
      <c r="Y128" s="39"/>
      <c r="Z128" s="39"/>
      <c r="AA128" s="39"/>
      <c r="AB128" s="39"/>
      <c r="AC128" s="39"/>
      <c r="AD128" s="39"/>
      <c r="AE128" s="39"/>
      <c r="AT128" s="18" t="s">
        <v>359</v>
      </c>
      <c r="AU128" s="18" t="s">
        <v>86</v>
      </c>
    </row>
    <row r="129" s="2" customFormat="1">
      <c r="A129" s="39"/>
      <c r="B129" s="40"/>
      <c r="C129" s="41"/>
      <c r="D129" s="242" t="s">
        <v>9533</v>
      </c>
      <c r="E129" s="41"/>
      <c r="F129" s="314" t="s">
        <v>9534</v>
      </c>
      <c r="G129" s="41"/>
      <c r="H129" s="41"/>
      <c r="I129" s="244"/>
      <c r="J129" s="41"/>
      <c r="K129" s="41"/>
      <c r="L129" s="45"/>
      <c r="M129" s="245"/>
      <c r="N129" s="246"/>
      <c r="O129" s="92"/>
      <c r="P129" s="92"/>
      <c r="Q129" s="92"/>
      <c r="R129" s="92"/>
      <c r="S129" s="92"/>
      <c r="T129" s="93"/>
      <c r="U129" s="39"/>
      <c r="V129" s="39"/>
      <c r="W129" s="39"/>
      <c r="X129" s="39"/>
      <c r="Y129" s="39"/>
      <c r="Z129" s="39"/>
      <c r="AA129" s="39"/>
      <c r="AB129" s="39"/>
      <c r="AC129" s="39"/>
      <c r="AD129" s="39"/>
      <c r="AE129" s="39"/>
      <c r="AT129" s="18" t="s">
        <v>9533</v>
      </c>
      <c r="AU129" s="18" t="s">
        <v>86</v>
      </c>
    </row>
    <row r="130" s="2" customFormat="1" ht="24.15" customHeight="1">
      <c r="A130" s="39"/>
      <c r="B130" s="40"/>
      <c r="C130" s="229" t="s">
        <v>86</v>
      </c>
      <c r="D130" s="229" t="s">
        <v>352</v>
      </c>
      <c r="E130" s="230" t="s">
        <v>9535</v>
      </c>
      <c r="F130" s="231" t="s">
        <v>9536</v>
      </c>
      <c r="G130" s="232" t="s">
        <v>9530</v>
      </c>
      <c r="H130" s="233">
        <v>1</v>
      </c>
      <c r="I130" s="234"/>
      <c r="J130" s="235">
        <f>ROUND(I130*H130,2)</f>
        <v>0</v>
      </c>
      <c r="K130" s="231" t="s">
        <v>1</v>
      </c>
      <c r="L130" s="45"/>
      <c r="M130" s="236" t="s">
        <v>1</v>
      </c>
      <c r="N130" s="237" t="s">
        <v>41</v>
      </c>
      <c r="O130" s="92"/>
      <c r="P130" s="238">
        <f>O130*H130</f>
        <v>0</v>
      </c>
      <c r="Q130" s="238">
        <v>0</v>
      </c>
      <c r="R130" s="238">
        <f>Q130*H130</f>
        <v>0</v>
      </c>
      <c r="S130" s="238">
        <v>0</v>
      </c>
      <c r="T130" s="239">
        <f>S130*H130</f>
        <v>0</v>
      </c>
      <c r="U130" s="39"/>
      <c r="V130" s="39"/>
      <c r="W130" s="39"/>
      <c r="X130" s="39"/>
      <c r="Y130" s="39"/>
      <c r="Z130" s="39"/>
      <c r="AA130" s="39"/>
      <c r="AB130" s="39"/>
      <c r="AC130" s="39"/>
      <c r="AD130" s="39"/>
      <c r="AE130" s="39"/>
      <c r="AR130" s="240" t="s">
        <v>6131</v>
      </c>
      <c r="AT130" s="240" t="s">
        <v>352</v>
      </c>
      <c r="AU130" s="240" t="s">
        <v>86</v>
      </c>
      <c r="AY130" s="18" t="s">
        <v>350</v>
      </c>
      <c r="BE130" s="241">
        <f>IF(N130="základní",J130,0)</f>
        <v>0</v>
      </c>
      <c r="BF130" s="241">
        <f>IF(N130="snížená",J130,0)</f>
        <v>0</v>
      </c>
      <c r="BG130" s="241">
        <f>IF(N130="zákl. přenesená",J130,0)</f>
        <v>0</v>
      </c>
      <c r="BH130" s="241">
        <f>IF(N130="sníž. přenesená",J130,0)</f>
        <v>0</v>
      </c>
      <c r="BI130" s="241">
        <f>IF(N130="nulová",J130,0)</f>
        <v>0</v>
      </c>
      <c r="BJ130" s="18" t="s">
        <v>84</v>
      </c>
      <c r="BK130" s="241">
        <f>ROUND(I130*H130,2)</f>
        <v>0</v>
      </c>
      <c r="BL130" s="18" t="s">
        <v>6131</v>
      </c>
      <c r="BM130" s="240" t="s">
        <v>9537</v>
      </c>
    </row>
    <row r="131" s="2" customFormat="1">
      <c r="A131" s="39"/>
      <c r="B131" s="40"/>
      <c r="C131" s="41"/>
      <c r="D131" s="242" t="s">
        <v>359</v>
      </c>
      <c r="E131" s="41"/>
      <c r="F131" s="243" t="s">
        <v>9536</v>
      </c>
      <c r="G131" s="41"/>
      <c r="H131" s="41"/>
      <c r="I131" s="244"/>
      <c r="J131" s="41"/>
      <c r="K131" s="41"/>
      <c r="L131" s="45"/>
      <c r="M131" s="245"/>
      <c r="N131" s="246"/>
      <c r="O131" s="92"/>
      <c r="P131" s="92"/>
      <c r="Q131" s="92"/>
      <c r="R131" s="92"/>
      <c r="S131" s="92"/>
      <c r="T131" s="93"/>
      <c r="U131" s="39"/>
      <c r="V131" s="39"/>
      <c r="W131" s="39"/>
      <c r="X131" s="39"/>
      <c r="Y131" s="39"/>
      <c r="Z131" s="39"/>
      <c r="AA131" s="39"/>
      <c r="AB131" s="39"/>
      <c r="AC131" s="39"/>
      <c r="AD131" s="39"/>
      <c r="AE131" s="39"/>
      <c r="AT131" s="18" t="s">
        <v>359</v>
      </c>
      <c r="AU131" s="18" t="s">
        <v>86</v>
      </c>
    </row>
    <row r="132" s="2" customFormat="1">
      <c r="A132" s="39"/>
      <c r="B132" s="40"/>
      <c r="C132" s="41"/>
      <c r="D132" s="242" t="s">
        <v>9533</v>
      </c>
      <c r="E132" s="41"/>
      <c r="F132" s="314" t="s">
        <v>9538</v>
      </c>
      <c r="G132" s="41"/>
      <c r="H132" s="41"/>
      <c r="I132" s="244"/>
      <c r="J132" s="41"/>
      <c r="K132" s="41"/>
      <c r="L132" s="45"/>
      <c r="M132" s="245"/>
      <c r="N132" s="246"/>
      <c r="O132" s="92"/>
      <c r="P132" s="92"/>
      <c r="Q132" s="92"/>
      <c r="R132" s="92"/>
      <c r="S132" s="92"/>
      <c r="T132" s="93"/>
      <c r="U132" s="39"/>
      <c r="V132" s="39"/>
      <c r="W132" s="39"/>
      <c r="X132" s="39"/>
      <c r="Y132" s="39"/>
      <c r="Z132" s="39"/>
      <c r="AA132" s="39"/>
      <c r="AB132" s="39"/>
      <c r="AC132" s="39"/>
      <c r="AD132" s="39"/>
      <c r="AE132" s="39"/>
      <c r="AT132" s="18" t="s">
        <v>9533</v>
      </c>
      <c r="AU132" s="18" t="s">
        <v>86</v>
      </c>
    </row>
    <row r="133" s="2" customFormat="1" ht="16.5" customHeight="1">
      <c r="A133" s="39"/>
      <c r="B133" s="40"/>
      <c r="C133" s="229" t="s">
        <v>371</v>
      </c>
      <c r="D133" s="229" t="s">
        <v>352</v>
      </c>
      <c r="E133" s="230" t="s">
        <v>9539</v>
      </c>
      <c r="F133" s="231" t="s">
        <v>9540</v>
      </c>
      <c r="G133" s="232" t="s">
        <v>9530</v>
      </c>
      <c r="H133" s="233">
        <v>1</v>
      </c>
      <c r="I133" s="234"/>
      <c r="J133" s="235">
        <f>ROUND(I133*H133,2)</f>
        <v>0</v>
      </c>
      <c r="K133" s="231" t="s">
        <v>1</v>
      </c>
      <c r="L133" s="45"/>
      <c r="M133" s="236" t="s">
        <v>1</v>
      </c>
      <c r="N133" s="237" t="s">
        <v>41</v>
      </c>
      <c r="O133" s="92"/>
      <c r="P133" s="238">
        <f>O133*H133</f>
        <v>0</v>
      </c>
      <c r="Q133" s="238">
        <v>0</v>
      </c>
      <c r="R133" s="238">
        <f>Q133*H133</f>
        <v>0</v>
      </c>
      <c r="S133" s="238">
        <v>0</v>
      </c>
      <c r="T133" s="239">
        <f>S133*H133</f>
        <v>0</v>
      </c>
      <c r="U133" s="39"/>
      <c r="V133" s="39"/>
      <c r="W133" s="39"/>
      <c r="X133" s="39"/>
      <c r="Y133" s="39"/>
      <c r="Z133" s="39"/>
      <c r="AA133" s="39"/>
      <c r="AB133" s="39"/>
      <c r="AC133" s="39"/>
      <c r="AD133" s="39"/>
      <c r="AE133" s="39"/>
      <c r="AR133" s="240" t="s">
        <v>6131</v>
      </c>
      <c r="AT133" s="240" t="s">
        <v>352</v>
      </c>
      <c r="AU133" s="240" t="s">
        <v>86</v>
      </c>
      <c r="AY133" s="18" t="s">
        <v>350</v>
      </c>
      <c r="BE133" s="241">
        <f>IF(N133="základní",J133,0)</f>
        <v>0</v>
      </c>
      <c r="BF133" s="241">
        <f>IF(N133="snížená",J133,0)</f>
        <v>0</v>
      </c>
      <c r="BG133" s="241">
        <f>IF(N133="zákl. přenesená",J133,0)</f>
        <v>0</v>
      </c>
      <c r="BH133" s="241">
        <f>IF(N133="sníž. přenesená",J133,0)</f>
        <v>0</v>
      </c>
      <c r="BI133" s="241">
        <f>IF(N133="nulová",J133,0)</f>
        <v>0</v>
      </c>
      <c r="BJ133" s="18" t="s">
        <v>84</v>
      </c>
      <c r="BK133" s="241">
        <f>ROUND(I133*H133,2)</f>
        <v>0</v>
      </c>
      <c r="BL133" s="18" t="s">
        <v>6131</v>
      </c>
      <c r="BM133" s="240" t="s">
        <v>9541</v>
      </c>
    </row>
    <row r="134" s="2" customFormat="1">
      <c r="A134" s="39"/>
      <c r="B134" s="40"/>
      <c r="C134" s="41"/>
      <c r="D134" s="242" t="s">
        <v>359</v>
      </c>
      <c r="E134" s="41"/>
      <c r="F134" s="243" t="s">
        <v>9540</v>
      </c>
      <c r="G134" s="41"/>
      <c r="H134" s="41"/>
      <c r="I134" s="244"/>
      <c r="J134" s="41"/>
      <c r="K134" s="41"/>
      <c r="L134" s="45"/>
      <c r="M134" s="245"/>
      <c r="N134" s="246"/>
      <c r="O134" s="92"/>
      <c r="P134" s="92"/>
      <c r="Q134" s="92"/>
      <c r="R134" s="92"/>
      <c r="S134" s="92"/>
      <c r="T134" s="93"/>
      <c r="U134" s="39"/>
      <c r="V134" s="39"/>
      <c r="W134" s="39"/>
      <c r="X134" s="39"/>
      <c r="Y134" s="39"/>
      <c r="Z134" s="39"/>
      <c r="AA134" s="39"/>
      <c r="AB134" s="39"/>
      <c r="AC134" s="39"/>
      <c r="AD134" s="39"/>
      <c r="AE134" s="39"/>
      <c r="AT134" s="18" t="s">
        <v>359</v>
      </c>
      <c r="AU134" s="18" t="s">
        <v>86</v>
      </c>
    </row>
    <row r="135" s="2" customFormat="1">
      <c r="A135" s="39"/>
      <c r="B135" s="40"/>
      <c r="C135" s="41"/>
      <c r="D135" s="242" t="s">
        <v>9533</v>
      </c>
      <c r="E135" s="41"/>
      <c r="F135" s="314" t="s">
        <v>9542</v>
      </c>
      <c r="G135" s="41"/>
      <c r="H135" s="41"/>
      <c r="I135" s="244"/>
      <c r="J135" s="41"/>
      <c r="K135" s="41"/>
      <c r="L135" s="45"/>
      <c r="M135" s="245"/>
      <c r="N135" s="246"/>
      <c r="O135" s="92"/>
      <c r="P135" s="92"/>
      <c r="Q135" s="92"/>
      <c r="R135" s="92"/>
      <c r="S135" s="92"/>
      <c r="T135" s="93"/>
      <c r="U135" s="39"/>
      <c r="V135" s="39"/>
      <c r="W135" s="39"/>
      <c r="X135" s="39"/>
      <c r="Y135" s="39"/>
      <c r="Z135" s="39"/>
      <c r="AA135" s="39"/>
      <c r="AB135" s="39"/>
      <c r="AC135" s="39"/>
      <c r="AD135" s="39"/>
      <c r="AE135" s="39"/>
      <c r="AT135" s="18" t="s">
        <v>9533</v>
      </c>
      <c r="AU135" s="18" t="s">
        <v>86</v>
      </c>
    </row>
    <row r="136" s="2" customFormat="1" ht="16.5" customHeight="1">
      <c r="A136" s="39"/>
      <c r="B136" s="40"/>
      <c r="C136" s="229" t="s">
        <v>357</v>
      </c>
      <c r="D136" s="229" t="s">
        <v>352</v>
      </c>
      <c r="E136" s="230" t="s">
        <v>9543</v>
      </c>
      <c r="F136" s="231" t="s">
        <v>9544</v>
      </c>
      <c r="G136" s="232" t="s">
        <v>9530</v>
      </c>
      <c r="H136" s="233">
        <v>1</v>
      </c>
      <c r="I136" s="234"/>
      <c r="J136" s="235">
        <f>ROUND(I136*H136,2)</f>
        <v>0</v>
      </c>
      <c r="K136" s="231" t="s">
        <v>385</v>
      </c>
      <c r="L136" s="45"/>
      <c r="M136" s="236" t="s">
        <v>1</v>
      </c>
      <c r="N136" s="237" t="s">
        <v>41</v>
      </c>
      <c r="O136" s="92"/>
      <c r="P136" s="238">
        <f>O136*H136</f>
        <v>0</v>
      </c>
      <c r="Q136" s="238">
        <v>0</v>
      </c>
      <c r="R136" s="238">
        <f>Q136*H136</f>
        <v>0</v>
      </c>
      <c r="S136" s="238">
        <v>0</v>
      </c>
      <c r="T136" s="239">
        <f>S136*H136</f>
        <v>0</v>
      </c>
      <c r="U136" s="39"/>
      <c r="V136" s="39"/>
      <c r="W136" s="39"/>
      <c r="X136" s="39"/>
      <c r="Y136" s="39"/>
      <c r="Z136" s="39"/>
      <c r="AA136" s="39"/>
      <c r="AB136" s="39"/>
      <c r="AC136" s="39"/>
      <c r="AD136" s="39"/>
      <c r="AE136" s="39"/>
      <c r="AR136" s="240" t="s">
        <v>6131</v>
      </c>
      <c r="AT136" s="240" t="s">
        <v>352</v>
      </c>
      <c r="AU136" s="240" t="s">
        <v>86</v>
      </c>
      <c r="AY136" s="18" t="s">
        <v>350</v>
      </c>
      <c r="BE136" s="241">
        <f>IF(N136="základní",J136,0)</f>
        <v>0</v>
      </c>
      <c r="BF136" s="241">
        <f>IF(N136="snížená",J136,0)</f>
        <v>0</v>
      </c>
      <c r="BG136" s="241">
        <f>IF(N136="zákl. přenesená",J136,0)</f>
        <v>0</v>
      </c>
      <c r="BH136" s="241">
        <f>IF(N136="sníž. přenesená",J136,0)</f>
        <v>0</v>
      </c>
      <c r="BI136" s="241">
        <f>IF(N136="nulová",J136,0)</f>
        <v>0</v>
      </c>
      <c r="BJ136" s="18" t="s">
        <v>84</v>
      </c>
      <c r="BK136" s="241">
        <f>ROUND(I136*H136,2)</f>
        <v>0</v>
      </c>
      <c r="BL136" s="18" t="s">
        <v>6131</v>
      </c>
      <c r="BM136" s="240" t="s">
        <v>9545</v>
      </c>
    </row>
    <row r="137" s="2" customFormat="1">
      <c r="A137" s="39"/>
      <c r="B137" s="40"/>
      <c r="C137" s="41"/>
      <c r="D137" s="242" t="s">
        <v>359</v>
      </c>
      <c r="E137" s="41"/>
      <c r="F137" s="243" t="s">
        <v>9544</v>
      </c>
      <c r="G137" s="41"/>
      <c r="H137" s="41"/>
      <c r="I137" s="244"/>
      <c r="J137" s="41"/>
      <c r="K137" s="41"/>
      <c r="L137" s="45"/>
      <c r="M137" s="245"/>
      <c r="N137" s="246"/>
      <c r="O137" s="92"/>
      <c r="P137" s="92"/>
      <c r="Q137" s="92"/>
      <c r="R137" s="92"/>
      <c r="S137" s="92"/>
      <c r="T137" s="93"/>
      <c r="U137" s="39"/>
      <c r="V137" s="39"/>
      <c r="W137" s="39"/>
      <c r="X137" s="39"/>
      <c r="Y137" s="39"/>
      <c r="Z137" s="39"/>
      <c r="AA137" s="39"/>
      <c r="AB137" s="39"/>
      <c r="AC137" s="39"/>
      <c r="AD137" s="39"/>
      <c r="AE137" s="39"/>
      <c r="AT137" s="18" t="s">
        <v>359</v>
      </c>
      <c r="AU137" s="18" t="s">
        <v>86</v>
      </c>
    </row>
    <row r="138" s="2" customFormat="1">
      <c r="A138" s="39"/>
      <c r="B138" s="40"/>
      <c r="C138" s="41"/>
      <c r="D138" s="242" t="s">
        <v>9533</v>
      </c>
      <c r="E138" s="41"/>
      <c r="F138" s="314" t="s">
        <v>9546</v>
      </c>
      <c r="G138" s="41"/>
      <c r="H138" s="41"/>
      <c r="I138" s="244"/>
      <c r="J138" s="41"/>
      <c r="K138" s="41"/>
      <c r="L138" s="45"/>
      <c r="M138" s="245"/>
      <c r="N138" s="246"/>
      <c r="O138" s="92"/>
      <c r="P138" s="92"/>
      <c r="Q138" s="92"/>
      <c r="R138" s="92"/>
      <c r="S138" s="92"/>
      <c r="T138" s="93"/>
      <c r="U138" s="39"/>
      <c r="V138" s="39"/>
      <c r="W138" s="39"/>
      <c r="X138" s="39"/>
      <c r="Y138" s="39"/>
      <c r="Z138" s="39"/>
      <c r="AA138" s="39"/>
      <c r="AB138" s="39"/>
      <c r="AC138" s="39"/>
      <c r="AD138" s="39"/>
      <c r="AE138" s="39"/>
      <c r="AT138" s="18" t="s">
        <v>9533</v>
      </c>
      <c r="AU138" s="18" t="s">
        <v>86</v>
      </c>
    </row>
    <row r="139" s="2" customFormat="1" ht="16.5" customHeight="1">
      <c r="A139" s="39"/>
      <c r="B139" s="40"/>
      <c r="C139" s="229" t="s">
        <v>389</v>
      </c>
      <c r="D139" s="229" t="s">
        <v>352</v>
      </c>
      <c r="E139" s="230" t="s">
        <v>9237</v>
      </c>
      <c r="F139" s="231" t="s">
        <v>9238</v>
      </c>
      <c r="G139" s="232" t="s">
        <v>9530</v>
      </c>
      <c r="H139" s="233">
        <v>1</v>
      </c>
      <c r="I139" s="234"/>
      <c r="J139" s="235">
        <f>ROUND(I139*H139,2)</f>
        <v>0</v>
      </c>
      <c r="K139" s="231" t="s">
        <v>356</v>
      </c>
      <c r="L139" s="45"/>
      <c r="M139" s="236" t="s">
        <v>1</v>
      </c>
      <c r="N139" s="237" t="s">
        <v>41</v>
      </c>
      <c r="O139" s="92"/>
      <c r="P139" s="238">
        <f>O139*H139</f>
        <v>0</v>
      </c>
      <c r="Q139" s="238">
        <v>0</v>
      </c>
      <c r="R139" s="238">
        <f>Q139*H139</f>
        <v>0</v>
      </c>
      <c r="S139" s="238">
        <v>0</v>
      </c>
      <c r="T139" s="239">
        <f>S139*H139</f>
        <v>0</v>
      </c>
      <c r="U139" s="39"/>
      <c r="V139" s="39"/>
      <c r="W139" s="39"/>
      <c r="X139" s="39"/>
      <c r="Y139" s="39"/>
      <c r="Z139" s="39"/>
      <c r="AA139" s="39"/>
      <c r="AB139" s="39"/>
      <c r="AC139" s="39"/>
      <c r="AD139" s="39"/>
      <c r="AE139" s="39"/>
      <c r="AR139" s="240" t="s">
        <v>6131</v>
      </c>
      <c r="AT139" s="240" t="s">
        <v>352</v>
      </c>
      <c r="AU139" s="240" t="s">
        <v>86</v>
      </c>
      <c r="AY139" s="18" t="s">
        <v>350</v>
      </c>
      <c r="BE139" s="241">
        <f>IF(N139="základní",J139,0)</f>
        <v>0</v>
      </c>
      <c r="BF139" s="241">
        <f>IF(N139="snížená",J139,0)</f>
        <v>0</v>
      </c>
      <c r="BG139" s="241">
        <f>IF(N139="zákl. přenesená",J139,0)</f>
        <v>0</v>
      </c>
      <c r="BH139" s="241">
        <f>IF(N139="sníž. přenesená",J139,0)</f>
        <v>0</v>
      </c>
      <c r="BI139" s="241">
        <f>IF(N139="nulová",J139,0)</f>
        <v>0</v>
      </c>
      <c r="BJ139" s="18" t="s">
        <v>84</v>
      </c>
      <c r="BK139" s="241">
        <f>ROUND(I139*H139,2)</f>
        <v>0</v>
      </c>
      <c r="BL139" s="18" t="s">
        <v>6131</v>
      </c>
      <c r="BM139" s="240" t="s">
        <v>9547</v>
      </c>
    </row>
    <row r="140" s="2" customFormat="1">
      <c r="A140" s="39"/>
      <c r="B140" s="40"/>
      <c r="C140" s="41"/>
      <c r="D140" s="242" t="s">
        <v>359</v>
      </c>
      <c r="E140" s="41"/>
      <c r="F140" s="243" t="s">
        <v>9548</v>
      </c>
      <c r="G140" s="41"/>
      <c r="H140" s="41"/>
      <c r="I140" s="244"/>
      <c r="J140" s="41"/>
      <c r="K140" s="41"/>
      <c r="L140" s="45"/>
      <c r="M140" s="245"/>
      <c r="N140" s="246"/>
      <c r="O140" s="92"/>
      <c r="P140" s="92"/>
      <c r="Q140" s="92"/>
      <c r="R140" s="92"/>
      <c r="S140" s="92"/>
      <c r="T140" s="93"/>
      <c r="U140" s="39"/>
      <c r="V140" s="39"/>
      <c r="W140" s="39"/>
      <c r="X140" s="39"/>
      <c r="Y140" s="39"/>
      <c r="Z140" s="39"/>
      <c r="AA140" s="39"/>
      <c r="AB140" s="39"/>
      <c r="AC140" s="39"/>
      <c r="AD140" s="39"/>
      <c r="AE140" s="39"/>
      <c r="AT140" s="18" t="s">
        <v>359</v>
      </c>
      <c r="AU140" s="18" t="s">
        <v>86</v>
      </c>
    </row>
    <row r="141" s="2" customFormat="1">
      <c r="A141" s="39"/>
      <c r="B141" s="40"/>
      <c r="C141" s="41"/>
      <c r="D141" s="242" t="s">
        <v>9533</v>
      </c>
      <c r="E141" s="41"/>
      <c r="F141" s="314" t="s">
        <v>9549</v>
      </c>
      <c r="G141" s="41"/>
      <c r="H141" s="41"/>
      <c r="I141" s="244"/>
      <c r="J141" s="41"/>
      <c r="K141" s="41"/>
      <c r="L141" s="45"/>
      <c r="M141" s="245"/>
      <c r="N141" s="246"/>
      <c r="O141" s="92"/>
      <c r="P141" s="92"/>
      <c r="Q141" s="92"/>
      <c r="R141" s="92"/>
      <c r="S141" s="92"/>
      <c r="T141" s="93"/>
      <c r="U141" s="39"/>
      <c r="V141" s="39"/>
      <c r="W141" s="39"/>
      <c r="X141" s="39"/>
      <c r="Y141" s="39"/>
      <c r="Z141" s="39"/>
      <c r="AA141" s="39"/>
      <c r="AB141" s="39"/>
      <c r="AC141" s="39"/>
      <c r="AD141" s="39"/>
      <c r="AE141" s="39"/>
      <c r="AT141" s="18" t="s">
        <v>9533</v>
      </c>
      <c r="AU141" s="18" t="s">
        <v>86</v>
      </c>
    </row>
    <row r="142" s="2" customFormat="1" ht="16.5" customHeight="1">
      <c r="A142" s="39"/>
      <c r="B142" s="40"/>
      <c r="C142" s="229" t="s">
        <v>456</v>
      </c>
      <c r="D142" s="229" t="s">
        <v>352</v>
      </c>
      <c r="E142" s="230" t="s">
        <v>9550</v>
      </c>
      <c r="F142" s="231" t="s">
        <v>9551</v>
      </c>
      <c r="G142" s="232" t="s">
        <v>9530</v>
      </c>
      <c r="H142" s="233">
        <v>1</v>
      </c>
      <c r="I142" s="234"/>
      <c r="J142" s="235">
        <f>ROUND(I142*H142,2)</f>
        <v>0</v>
      </c>
      <c r="K142" s="231" t="s">
        <v>356</v>
      </c>
      <c r="L142" s="45"/>
      <c r="M142" s="236" t="s">
        <v>1</v>
      </c>
      <c r="N142" s="237" t="s">
        <v>41</v>
      </c>
      <c r="O142" s="92"/>
      <c r="P142" s="238">
        <f>O142*H142</f>
        <v>0</v>
      </c>
      <c r="Q142" s="238">
        <v>0</v>
      </c>
      <c r="R142" s="238">
        <f>Q142*H142</f>
        <v>0</v>
      </c>
      <c r="S142" s="238">
        <v>0</v>
      </c>
      <c r="T142" s="239">
        <f>S142*H142</f>
        <v>0</v>
      </c>
      <c r="U142" s="39"/>
      <c r="V142" s="39"/>
      <c r="W142" s="39"/>
      <c r="X142" s="39"/>
      <c r="Y142" s="39"/>
      <c r="Z142" s="39"/>
      <c r="AA142" s="39"/>
      <c r="AB142" s="39"/>
      <c r="AC142" s="39"/>
      <c r="AD142" s="39"/>
      <c r="AE142" s="39"/>
      <c r="AR142" s="240" t="s">
        <v>6131</v>
      </c>
      <c r="AT142" s="240" t="s">
        <v>352</v>
      </c>
      <c r="AU142" s="240" t="s">
        <v>86</v>
      </c>
      <c r="AY142" s="18" t="s">
        <v>350</v>
      </c>
      <c r="BE142" s="241">
        <f>IF(N142="základní",J142,0)</f>
        <v>0</v>
      </c>
      <c r="BF142" s="241">
        <f>IF(N142="snížená",J142,0)</f>
        <v>0</v>
      </c>
      <c r="BG142" s="241">
        <f>IF(N142="zákl. přenesená",J142,0)</f>
        <v>0</v>
      </c>
      <c r="BH142" s="241">
        <f>IF(N142="sníž. přenesená",J142,0)</f>
        <v>0</v>
      </c>
      <c r="BI142" s="241">
        <f>IF(N142="nulová",J142,0)</f>
        <v>0</v>
      </c>
      <c r="BJ142" s="18" t="s">
        <v>84</v>
      </c>
      <c r="BK142" s="241">
        <f>ROUND(I142*H142,2)</f>
        <v>0</v>
      </c>
      <c r="BL142" s="18" t="s">
        <v>6131</v>
      </c>
      <c r="BM142" s="240" t="s">
        <v>9552</v>
      </c>
    </row>
    <row r="143" s="2" customFormat="1">
      <c r="A143" s="39"/>
      <c r="B143" s="40"/>
      <c r="C143" s="41"/>
      <c r="D143" s="242" t="s">
        <v>359</v>
      </c>
      <c r="E143" s="41"/>
      <c r="F143" s="243" t="s">
        <v>9551</v>
      </c>
      <c r="G143" s="41"/>
      <c r="H143" s="41"/>
      <c r="I143" s="244"/>
      <c r="J143" s="41"/>
      <c r="K143" s="41"/>
      <c r="L143" s="45"/>
      <c r="M143" s="245"/>
      <c r="N143" s="246"/>
      <c r="O143" s="92"/>
      <c r="P143" s="92"/>
      <c r="Q143" s="92"/>
      <c r="R143" s="92"/>
      <c r="S143" s="92"/>
      <c r="T143" s="93"/>
      <c r="U143" s="39"/>
      <c r="V143" s="39"/>
      <c r="W143" s="39"/>
      <c r="X143" s="39"/>
      <c r="Y143" s="39"/>
      <c r="Z143" s="39"/>
      <c r="AA143" s="39"/>
      <c r="AB143" s="39"/>
      <c r="AC143" s="39"/>
      <c r="AD143" s="39"/>
      <c r="AE143" s="39"/>
      <c r="AT143" s="18" t="s">
        <v>359</v>
      </c>
      <c r="AU143" s="18" t="s">
        <v>86</v>
      </c>
    </row>
    <row r="144" s="2" customFormat="1">
      <c r="A144" s="39"/>
      <c r="B144" s="40"/>
      <c r="C144" s="41"/>
      <c r="D144" s="242" t="s">
        <v>9533</v>
      </c>
      <c r="E144" s="41"/>
      <c r="F144" s="314" t="s">
        <v>9553</v>
      </c>
      <c r="G144" s="41"/>
      <c r="H144" s="41"/>
      <c r="I144" s="244"/>
      <c r="J144" s="41"/>
      <c r="K144" s="41"/>
      <c r="L144" s="45"/>
      <c r="M144" s="245"/>
      <c r="N144" s="246"/>
      <c r="O144" s="92"/>
      <c r="P144" s="92"/>
      <c r="Q144" s="92"/>
      <c r="R144" s="92"/>
      <c r="S144" s="92"/>
      <c r="T144" s="93"/>
      <c r="U144" s="39"/>
      <c r="V144" s="39"/>
      <c r="W144" s="39"/>
      <c r="X144" s="39"/>
      <c r="Y144" s="39"/>
      <c r="Z144" s="39"/>
      <c r="AA144" s="39"/>
      <c r="AB144" s="39"/>
      <c r="AC144" s="39"/>
      <c r="AD144" s="39"/>
      <c r="AE144" s="39"/>
      <c r="AT144" s="18" t="s">
        <v>9533</v>
      </c>
      <c r="AU144" s="18" t="s">
        <v>86</v>
      </c>
    </row>
    <row r="145" s="2" customFormat="1" ht="24.15" customHeight="1">
      <c r="A145" s="39"/>
      <c r="B145" s="40"/>
      <c r="C145" s="229" t="s">
        <v>462</v>
      </c>
      <c r="D145" s="229" t="s">
        <v>352</v>
      </c>
      <c r="E145" s="230" t="s">
        <v>9554</v>
      </c>
      <c r="F145" s="231" t="s">
        <v>9555</v>
      </c>
      <c r="G145" s="232" t="s">
        <v>9530</v>
      </c>
      <c r="H145" s="233">
        <v>1</v>
      </c>
      <c r="I145" s="234"/>
      <c r="J145" s="235">
        <f>ROUND(I145*H145,2)</f>
        <v>0</v>
      </c>
      <c r="K145" s="231" t="s">
        <v>1</v>
      </c>
      <c r="L145" s="45"/>
      <c r="M145" s="236" t="s">
        <v>1</v>
      </c>
      <c r="N145" s="237" t="s">
        <v>41</v>
      </c>
      <c r="O145" s="92"/>
      <c r="P145" s="238">
        <f>O145*H145</f>
        <v>0</v>
      </c>
      <c r="Q145" s="238">
        <v>0</v>
      </c>
      <c r="R145" s="238">
        <f>Q145*H145</f>
        <v>0</v>
      </c>
      <c r="S145" s="238">
        <v>0</v>
      </c>
      <c r="T145" s="239">
        <f>S145*H145</f>
        <v>0</v>
      </c>
      <c r="U145" s="39"/>
      <c r="V145" s="39"/>
      <c r="W145" s="39"/>
      <c r="X145" s="39"/>
      <c r="Y145" s="39"/>
      <c r="Z145" s="39"/>
      <c r="AA145" s="39"/>
      <c r="AB145" s="39"/>
      <c r="AC145" s="39"/>
      <c r="AD145" s="39"/>
      <c r="AE145" s="39"/>
      <c r="AR145" s="240" t="s">
        <v>6131</v>
      </c>
      <c r="AT145" s="240" t="s">
        <v>352</v>
      </c>
      <c r="AU145" s="240" t="s">
        <v>86</v>
      </c>
      <c r="AY145" s="18" t="s">
        <v>350</v>
      </c>
      <c r="BE145" s="241">
        <f>IF(N145="základní",J145,0)</f>
        <v>0</v>
      </c>
      <c r="BF145" s="241">
        <f>IF(N145="snížená",J145,0)</f>
        <v>0</v>
      </c>
      <c r="BG145" s="241">
        <f>IF(N145="zákl. přenesená",J145,0)</f>
        <v>0</v>
      </c>
      <c r="BH145" s="241">
        <f>IF(N145="sníž. přenesená",J145,0)</f>
        <v>0</v>
      </c>
      <c r="BI145" s="241">
        <f>IF(N145="nulová",J145,0)</f>
        <v>0</v>
      </c>
      <c r="BJ145" s="18" t="s">
        <v>84</v>
      </c>
      <c r="BK145" s="241">
        <f>ROUND(I145*H145,2)</f>
        <v>0</v>
      </c>
      <c r="BL145" s="18" t="s">
        <v>6131</v>
      </c>
      <c r="BM145" s="240" t="s">
        <v>9556</v>
      </c>
    </row>
    <row r="146" s="2" customFormat="1">
      <c r="A146" s="39"/>
      <c r="B146" s="40"/>
      <c r="C146" s="41"/>
      <c r="D146" s="242" t="s">
        <v>359</v>
      </c>
      <c r="E146" s="41"/>
      <c r="F146" s="243" t="s">
        <v>9555</v>
      </c>
      <c r="G146" s="41"/>
      <c r="H146" s="41"/>
      <c r="I146" s="244"/>
      <c r="J146" s="41"/>
      <c r="K146" s="41"/>
      <c r="L146" s="45"/>
      <c r="M146" s="245"/>
      <c r="N146" s="246"/>
      <c r="O146" s="92"/>
      <c r="P146" s="92"/>
      <c r="Q146" s="92"/>
      <c r="R146" s="92"/>
      <c r="S146" s="92"/>
      <c r="T146" s="93"/>
      <c r="U146" s="39"/>
      <c r="V146" s="39"/>
      <c r="W146" s="39"/>
      <c r="X146" s="39"/>
      <c r="Y146" s="39"/>
      <c r="Z146" s="39"/>
      <c r="AA146" s="39"/>
      <c r="AB146" s="39"/>
      <c r="AC146" s="39"/>
      <c r="AD146" s="39"/>
      <c r="AE146" s="39"/>
      <c r="AT146" s="18" t="s">
        <v>359</v>
      </c>
      <c r="AU146" s="18" t="s">
        <v>86</v>
      </c>
    </row>
    <row r="147" s="2" customFormat="1">
      <c r="A147" s="39"/>
      <c r="B147" s="40"/>
      <c r="C147" s="41"/>
      <c r="D147" s="242" t="s">
        <v>9533</v>
      </c>
      <c r="E147" s="41"/>
      <c r="F147" s="314" t="s">
        <v>9557</v>
      </c>
      <c r="G147" s="41"/>
      <c r="H147" s="41"/>
      <c r="I147" s="244"/>
      <c r="J147" s="41"/>
      <c r="K147" s="41"/>
      <c r="L147" s="45"/>
      <c r="M147" s="245"/>
      <c r="N147" s="246"/>
      <c r="O147" s="92"/>
      <c r="P147" s="92"/>
      <c r="Q147" s="92"/>
      <c r="R147" s="92"/>
      <c r="S147" s="92"/>
      <c r="T147" s="93"/>
      <c r="U147" s="39"/>
      <c r="V147" s="39"/>
      <c r="W147" s="39"/>
      <c r="X147" s="39"/>
      <c r="Y147" s="39"/>
      <c r="Z147" s="39"/>
      <c r="AA147" s="39"/>
      <c r="AB147" s="39"/>
      <c r="AC147" s="39"/>
      <c r="AD147" s="39"/>
      <c r="AE147" s="39"/>
      <c r="AT147" s="18" t="s">
        <v>9533</v>
      </c>
      <c r="AU147" s="18" t="s">
        <v>86</v>
      </c>
    </row>
    <row r="148" s="2" customFormat="1" ht="16.5" customHeight="1">
      <c r="A148" s="39"/>
      <c r="B148" s="40"/>
      <c r="C148" s="229" t="s">
        <v>468</v>
      </c>
      <c r="D148" s="229" t="s">
        <v>352</v>
      </c>
      <c r="E148" s="230" t="s">
        <v>9241</v>
      </c>
      <c r="F148" s="231" t="s">
        <v>9242</v>
      </c>
      <c r="G148" s="232" t="s">
        <v>9530</v>
      </c>
      <c r="H148" s="233">
        <v>1</v>
      </c>
      <c r="I148" s="234"/>
      <c r="J148" s="235">
        <f>ROUND(I148*H148,2)</f>
        <v>0</v>
      </c>
      <c r="K148" s="231" t="s">
        <v>356</v>
      </c>
      <c r="L148" s="45"/>
      <c r="M148" s="236" t="s">
        <v>1</v>
      </c>
      <c r="N148" s="237" t="s">
        <v>41</v>
      </c>
      <c r="O148" s="92"/>
      <c r="P148" s="238">
        <f>O148*H148</f>
        <v>0</v>
      </c>
      <c r="Q148" s="238">
        <v>0</v>
      </c>
      <c r="R148" s="238">
        <f>Q148*H148</f>
        <v>0</v>
      </c>
      <c r="S148" s="238">
        <v>0</v>
      </c>
      <c r="T148" s="239">
        <f>S148*H148</f>
        <v>0</v>
      </c>
      <c r="U148" s="39"/>
      <c r="V148" s="39"/>
      <c r="W148" s="39"/>
      <c r="X148" s="39"/>
      <c r="Y148" s="39"/>
      <c r="Z148" s="39"/>
      <c r="AA148" s="39"/>
      <c r="AB148" s="39"/>
      <c r="AC148" s="39"/>
      <c r="AD148" s="39"/>
      <c r="AE148" s="39"/>
      <c r="AR148" s="240" t="s">
        <v>6131</v>
      </c>
      <c r="AT148" s="240" t="s">
        <v>352</v>
      </c>
      <c r="AU148" s="240" t="s">
        <v>86</v>
      </c>
      <c r="AY148" s="18" t="s">
        <v>350</v>
      </c>
      <c r="BE148" s="241">
        <f>IF(N148="základní",J148,0)</f>
        <v>0</v>
      </c>
      <c r="BF148" s="241">
        <f>IF(N148="snížená",J148,0)</f>
        <v>0</v>
      </c>
      <c r="BG148" s="241">
        <f>IF(N148="zákl. přenesená",J148,0)</f>
        <v>0</v>
      </c>
      <c r="BH148" s="241">
        <f>IF(N148="sníž. přenesená",J148,0)</f>
        <v>0</v>
      </c>
      <c r="BI148" s="241">
        <f>IF(N148="nulová",J148,0)</f>
        <v>0</v>
      </c>
      <c r="BJ148" s="18" t="s">
        <v>84</v>
      </c>
      <c r="BK148" s="241">
        <f>ROUND(I148*H148,2)</f>
        <v>0</v>
      </c>
      <c r="BL148" s="18" t="s">
        <v>6131</v>
      </c>
      <c r="BM148" s="240" t="s">
        <v>9558</v>
      </c>
    </row>
    <row r="149" s="2" customFormat="1">
      <c r="A149" s="39"/>
      <c r="B149" s="40"/>
      <c r="C149" s="41"/>
      <c r="D149" s="242" t="s">
        <v>359</v>
      </c>
      <c r="E149" s="41"/>
      <c r="F149" s="243" t="s">
        <v>9242</v>
      </c>
      <c r="G149" s="41"/>
      <c r="H149" s="41"/>
      <c r="I149" s="244"/>
      <c r="J149" s="41"/>
      <c r="K149" s="41"/>
      <c r="L149" s="45"/>
      <c r="M149" s="245"/>
      <c r="N149" s="246"/>
      <c r="O149" s="92"/>
      <c r="P149" s="92"/>
      <c r="Q149" s="92"/>
      <c r="R149" s="92"/>
      <c r="S149" s="92"/>
      <c r="T149" s="93"/>
      <c r="U149" s="39"/>
      <c r="V149" s="39"/>
      <c r="W149" s="39"/>
      <c r="X149" s="39"/>
      <c r="Y149" s="39"/>
      <c r="Z149" s="39"/>
      <c r="AA149" s="39"/>
      <c r="AB149" s="39"/>
      <c r="AC149" s="39"/>
      <c r="AD149" s="39"/>
      <c r="AE149" s="39"/>
      <c r="AT149" s="18" t="s">
        <v>359</v>
      </c>
      <c r="AU149" s="18" t="s">
        <v>86</v>
      </c>
    </row>
    <row r="150" s="2" customFormat="1">
      <c r="A150" s="39"/>
      <c r="B150" s="40"/>
      <c r="C150" s="41"/>
      <c r="D150" s="242" t="s">
        <v>9533</v>
      </c>
      <c r="E150" s="41"/>
      <c r="F150" s="314" t="s">
        <v>9559</v>
      </c>
      <c r="G150" s="41"/>
      <c r="H150" s="41"/>
      <c r="I150" s="244"/>
      <c r="J150" s="41"/>
      <c r="K150" s="41"/>
      <c r="L150" s="45"/>
      <c r="M150" s="245"/>
      <c r="N150" s="246"/>
      <c r="O150" s="92"/>
      <c r="P150" s="92"/>
      <c r="Q150" s="92"/>
      <c r="R150" s="92"/>
      <c r="S150" s="92"/>
      <c r="T150" s="93"/>
      <c r="U150" s="39"/>
      <c r="V150" s="39"/>
      <c r="W150" s="39"/>
      <c r="X150" s="39"/>
      <c r="Y150" s="39"/>
      <c r="Z150" s="39"/>
      <c r="AA150" s="39"/>
      <c r="AB150" s="39"/>
      <c r="AC150" s="39"/>
      <c r="AD150" s="39"/>
      <c r="AE150" s="39"/>
      <c r="AT150" s="18" t="s">
        <v>9533</v>
      </c>
      <c r="AU150" s="18" t="s">
        <v>86</v>
      </c>
    </row>
    <row r="151" s="2" customFormat="1" ht="24.15" customHeight="1">
      <c r="A151" s="39"/>
      <c r="B151" s="40"/>
      <c r="C151" s="229" t="s">
        <v>474</v>
      </c>
      <c r="D151" s="229" t="s">
        <v>352</v>
      </c>
      <c r="E151" s="230" t="s">
        <v>9560</v>
      </c>
      <c r="F151" s="231" t="s">
        <v>9561</v>
      </c>
      <c r="G151" s="232" t="s">
        <v>9530</v>
      </c>
      <c r="H151" s="233">
        <v>1</v>
      </c>
      <c r="I151" s="234"/>
      <c r="J151" s="235">
        <f>ROUND(I151*H151,2)</f>
        <v>0</v>
      </c>
      <c r="K151" s="231" t="s">
        <v>1</v>
      </c>
      <c r="L151" s="45"/>
      <c r="M151" s="236" t="s">
        <v>1</v>
      </c>
      <c r="N151" s="237" t="s">
        <v>41</v>
      </c>
      <c r="O151" s="92"/>
      <c r="P151" s="238">
        <f>O151*H151</f>
        <v>0</v>
      </c>
      <c r="Q151" s="238">
        <v>0</v>
      </c>
      <c r="R151" s="238">
        <f>Q151*H151</f>
        <v>0</v>
      </c>
      <c r="S151" s="238">
        <v>0</v>
      </c>
      <c r="T151" s="239">
        <f>S151*H151</f>
        <v>0</v>
      </c>
      <c r="U151" s="39"/>
      <c r="V151" s="39"/>
      <c r="W151" s="39"/>
      <c r="X151" s="39"/>
      <c r="Y151" s="39"/>
      <c r="Z151" s="39"/>
      <c r="AA151" s="39"/>
      <c r="AB151" s="39"/>
      <c r="AC151" s="39"/>
      <c r="AD151" s="39"/>
      <c r="AE151" s="39"/>
      <c r="AR151" s="240" t="s">
        <v>6131</v>
      </c>
      <c r="AT151" s="240" t="s">
        <v>352</v>
      </c>
      <c r="AU151" s="240" t="s">
        <v>86</v>
      </c>
      <c r="AY151" s="18" t="s">
        <v>350</v>
      </c>
      <c r="BE151" s="241">
        <f>IF(N151="základní",J151,0)</f>
        <v>0</v>
      </c>
      <c r="BF151" s="241">
        <f>IF(N151="snížená",J151,0)</f>
        <v>0</v>
      </c>
      <c r="BG151" s="241">
        <f>IF(N151="zákl. přenesená",J151,0)</f>
        <v>0</v>
      </c>
      <c r="BH151" s="241">
        <f>IF(N151="sníž. přenesená",J151,0)</f>
        <v>0</v>
      </c>
      <c r="BI151" s="241">
        <f>IF(N151="nulová",J151,0)</f>
        <v>0</v>
      </c>
      <c r="BJ151" s="18" t="s">
        <v>84</v>
      </c>
      <c r="BK151" s="241">
        <f>ROUND(I151*H151,2)</f>
        <v>0</v>
      </c>
      <c r="BL151" s="18" t="s">
        <v>6131</v>
      </c>
      <c r="BM151" s="240" t="s">
        <v>9562</v>
      </c>
    </row>
    <row r="152" s="2" customFormat="1">
      <c r="A152" s="39"/>
      <c r="B152" s="40"/>
      <c r="C152" s="41"/>
      <c r="D152" s="242" t="s">
        <v>359</v>
      </c>
      <c r="E152" s="41"/>
      <c r="F152" s="243" t="s">
        <v>9563</v>
      </c>
      <c r="G152" s="41"/>
      <c r="H152" s="41"/>
      <c r="I152" s="244"/>
      <c r="J152" s="41"/>
      <c r="K152" s="41"/>
      <c r="L152" s="45"/>
      <c r="M152" s="245"/>
      <c r="N152" s="246"/>
      <c r="O152" s="92"/>
      <c r="P152" s="92"/>
      <c r="Q152" s="92"/>
      <c r="R152" s="92"/>
      <c r="S152" s="92"/>
      <c r="T152" s="93"/>
      <c r="U152" s="39"/>
      <c r="V152" s="39"/>
      <c r="W152" s="39"/>
      <c r="X152" s="39"/>
      <c r="Y152" s="39"/>
      <c r="Z152" s="39"/>
      <c r="AA152" s="39"/>
      <c r="AB152" s="39"/>
      <c r="AC152" s="39"/>
      <c r="AD152" s="39"/>
      <c r="AE152" s="39"/>
      <c r="AT152" s="18" t="s">
        <v>359</v>
      </c>
      <c r="AU152" s="18" t="s">
        <v>86</v>
      </c>
    </row>
    <row r="153" s="2" customFormat="1" ht="16.5" customHeight="1">
      <c r="A153" s="39"/>
      <c r="B153" s="40"/>
      <c r="C153" s="229" t="s">
        <v>480</v>
      </c>
      <c r="D153" s="229" t="s">
        <v>352</v>
      </c>
      <c r="E153" s="230" t="s">
        <v>9564</v>
      </c>
      <c r="F153" s="231" t="s">
        <v>9565</v>
      </c>
      <c r="G153" s="232" t="s">
        <v>9530</v>
      </c>
      <c r="H153" s="233">
        <v>1</v>
      </c>
      <c r="I153" s="234"/>
      <c r="J153" s="235">
        <f>ROUND(I153*H153,2)</f>
        <v>0</v>
      </c>
      <c r="K153" s="231" t="s">
        <v>1</v>
      </c>
      <c r="L153" s="45"/>
      <c r="M153" s="236" t="s">
        <v>1</v>
      </c>
      <c r="N153" s="237" t="s">
        <v>41</v>
      </c>
      <c r="O153" s="92"/>
      <c r="P153" s="238">
        <f>O153*H153</f>
        <v>0</v>
      </c>
      <c r="Q153" s="238">
        <v>0</v>
      </c>
      <c r="R153" s="238">
        <f>Q153*H153</f>
        <v>0</v>
      </c>
      <c r="S153" s="238">
        <v>0</v>
      </c>
      <c r="T153" s="239">
        <f>S153*H153</f>
        <v>0</v>
      </c>
      <c r="U153" s="39"/>
      <c r="V153" s="39"/>
      <c r="W153" s="39"/>
      <c r="X153" s="39"/>
      <c r="Y153" s="39"/>
      <c r="Z153" s="39"/>
      <c r="AA153" s="39"/>
      <c r="AB153" s="39"/>
      <c r="AC153" s="39"/>
      <c r="AD153" s="39"/>
      <c r="AE153" s="39"/>
      <c r="AR153" s="240" t="s">
        <v>6131</v>
      </c>
      <c r="AT153" s="240" t="s">
        <v>352</v>
      </c>
      <c r="AU153" s="240" t="s">
        <v>86</v>
      </c>
      <c r="AY153" s="18" t="s">
        <v>350</v>
      </c>
      <c r="BE153" s="241">
        <f>IF(N153="základní",J153,0)</f>
        <v>0</v>
      </c>
      <c r="BF153" s="241">
        <f>IF(N153="snížená",J153,0)</f>
        <v>0</v>
      </c>
      <c r="BG153" s="241">
        <f>IF(N153="zákl. přenesená",J153,0)</f>
        <v>0</v>
      </c>
      <c r="BH153" s="241">
        <f>IF(N153="sníž. přenesená",J153,0)</f>
        <v>0</v>
      </c>
      <c r="BI153" s="241">
        <f>IF(N153="nulová",J153,0)</f>
        <v>0</v>
      </c>
      <c r="BJ153" s="18" t="s">
        <v>84</v>
      </c>
      <c r="BK153" s="241">
        <f>ROUND(I153*H153,2)</f>
        <v>0</v>
      </c>
      <c r="BL153" s="18" t="s">
        <v>6131</v>
      </c>
      <c r="BM153" s="240" t="s">
        <v>9566</v>
      </c>
    </row>
    <row r="154" s="2" customFormat="1">
      <c r="A154" s="39"/>
      <c r="B154" s="40"/>
      <c r="C154" s="41"/>
      <c r="D154" s="242" t="s">
        <v>359</v>
      </c>
      <c r="E154" s="41"/>
      <c r="F154" s="243" t="s">
        <v>9567</v>
      </c>
      <c r="G154" s="41"/>
      <c r="H154" s="41"/>
      <c r="I154" s="244"/>
      <c r="J154" s="41"/>
      <c r="K154" s="41"/>
      <c r="L154" s="45"/>
      <c r="M154" s="245"/>
      <c r="N154" s="246"/>
      <c r="O154" s="92"/>
      <c r="P154" s="92"/>
      <c r="Q154" s="92"/>
      <c r="R154" s="92"/>
      <c r="S154" s="92"/>
      <c r="T154" s="93"/>
      <c r="U154" s="39"/>
      <c r="V154" s="39"/>
      <c r="W154" s="39"/>
      <c r="X154" s="39"/>
      <c r="Y154" s="39"/>
      <c r="Z154" s="39"/>
      <c r="AA154" s="39"/>
      <c r="AB154" s="39"/>
      <c r="AC154" s="39"/>
      <c r="AD154" s="39"/>
      <c r="AE154" s="39"/>
      <c r="AT154" s="18" t="s">
        <v>359</v>
      </c>
      <c r="AU154" s="18" t="s">
        <v>86</v>
      </c>
    </row>
    <row r="155" s="2" customFormat="1">
      <c r="A155" s="39"/>
      <c r="B155" s="40"/>
      <c r="C155" s="41"/>
      <c r="D155" s="242" t="s">
        <v>9533</v>
      </c>
      <c r="E155" s="41"/>
      <c r="F155" s="314" t="s">
        <v>9568</v>
      </c>
      <c r="G155" s="41"/>
      <c r="H155" s="41"/>
      <c r="I155" s="244"/>
      <c r="J155" s="41"/>
      <c r="K155" s="41"/>
      <c r="L155" s="45"/>
      <c r="M155" s="245"/>
      <c r="N155" s="246"/>
      <c r="O155" s="92"/>
      <c r="P155" s="92"/>
      <c r="Q155" s="92"/>
      <c r="R155" s="92"/>
      <c r="S155" s="92"/>
      <c r="T155" s="93"/>
      <c r="U155" s="39"/>
      <c r="V155" s="39"/>
      <c r="W155" s="39"/>
      <c r="X155" s="39"/>
      <c r="Y155" s="39"/>
      <c r="Z155" s="39"/>
      <c r="AA155" s="39"/>
      <c r="AB155" s="39"/>
      <c r="AC155" s="39"/>
      <c r="AD155" s="39"/>
      <c r="AE155" s="39"/>
      <c r="AT155" s="18" t="s">
        <v>9533</v>
      </c>
      <c r="AU155" s="18" t="s">
        <v>86</v>
      </c>
    </row>
    <row r="156" s="2" customFormat="1" ht="16.5" customHeight="1">
      <c r="A156" s="39"/>
      <c r="B156" s="40"/>
      <c r="C156" s="229" t="s">
        <v>487</v>
      </c>
      <c r="D156" s="229" t="s">
        <v>352</v>
      </c>
      <c r="E156" s="230" t="s">
        <v>6128</v>
      </c>
      <c r="F156" s="231" t="s">
        <v>6129</v>
      </c>
      <c r="G156" s="232" t="s">
        <v>9530</v>
      </c>
      <c r="H156" s="233">
        <v>1</v>
      </c>
      <c r="I156" s="234"/>
      <c r="J156" s="235">
        <f>ROUND(I156*H156,2)</f>
        <v>0</v>
      </c>
      <c r="K156" s="231" t="s">
        <v>385</v>
      </c>
      <c r="L156" s="45"/>
      <c r="M156" s="236" t="s">
        <v>1</v>
      </c>
      <c r="N156" s="237" t="s">
        <v>41</v>
      </c>
      <c r="O156" s="92"/>
      <c r="P156" s="238">
        <f>O156*H156</f>
        <v>0</v>
      </c>
      <c r="Q156" s="238">
        <v>0</v>
      </c>
      <c r="R156" s="238">
        <f>Q156*H156</f>
        <v>0</v>
      </c>
      <c r="S156" s="238">
        <v>0</v>
      </c>
      <c r="T156" s="239">
        <f>S156*H156</f>
        <v>0</v>
      </c>
      <c r="U156" s="39"/>
      <c r="V156" s="39"/>
      <c r="W156" s="39"/>
      <c r="X156" s="39"/>
      <c r="Y156" s="39"/>
      <c r="Z156" s="39"/>
      <c r="AA156" s="39"/>
      <c r="AB156" s="39"/>
      <c r="AC156" s="39"/>
      <c r="AD156" s="39"/>
      <c r="AE156" s="39"/>
      <c r="AR156" s="240" t="s">
        <v>6131</v>
      </c>
      <c r="AT156" s="240" t="s">
        <v>352</v>
      </c>
      <c r="AU156" s="240" t="s">
        <v>86</v>
      </c>
      <c r="AY156" s="18" t="s">
        <v>350</v>
      </c>
      <c r="BE156" s="241">
        <f>IF(N156="základní",J156,0)</f>
        <v>0</v>
      </c>
      <c r="BF156" s="241">
        <f>IF(N156="snížená",J156,0)</f>
        <v>0</v>
      </c>
      <c r="BG156" s="241">
        <f>IF(N156="zákl. přenesená",J156,0)</f>
        <v>0</v>
      </c>
      <c r="BH156" s="241">
        <f>IF(N156="sníž. přenesená",J156,0)</f>
        <v>0</v>
      </c>
      <c r="BI156" s="241">
        <f>IF(N156="nulová",J156,0)</f>
        <v>0</v>
      </c>
      <c r="BJ156" s="18" t="s">
        <v>84</v>
      </c>
      <c r="BK156" s="241">
        <f>ROUND(I156*H156,2)</f>
        <v>0</v>
      </c>
      <c r="BL156" s="18" t="s">
        <v>6131</v>
      </c>
      <c r="BM156" s="240" t="s">
        <v>9569</v>
      </c>
    </row>
    <row r="157" s="2" customFormat="1">
      <c r="A157" s="39"/>
      <c r="B157" s="40"/>
      <c r="C157" s="41"/>
      <c r="D157" s="242" t="s">
        <v>359</v>
      </c>
      <c r="E157" s="41"/>
      <c r="F157" s="243" t="s">
        <v>6129</v>
      </c>
      <c r="G157" s="41"/>
      <c r="H157" s="41"/>
      <c r="I157" s="244"/>
      <c r="J157" s="41"/>
      <c r="K157" s="41"/>
      <c r="L157" s="45"/>
      <c r="M157" s="245"/>
      <c r="N157" s="246"/>
      <c r="O157" s="92"/>
      <c r="P157" s="92"/>
      <c r="Q157" s="92"/>
      <c r="R157" s="92"/>
      <c r="S157" s="92"/>
      <c r="T157" s="93"/>
      <c r="U157" s="39"/>
      <c r="V157" s="39"/>
      <c r="W157" s="39"/>
      <c r="X157" s="39"/>
      <c r="Y157" s="39"/>
      <c r="Z157" s="39"/>
      <c r="AA157" s="39"/>
      <c r="AB157" s="39"/>
      <c r="AC157" s="39"/>
      <c r="AD157" s="39"/>
      <c r="AE157" s="39"/>
      <c r="AT157" s="18" t="s">
        <v>359</v>
      </c>
      <c r="AU157" s="18" t="s">
        <v>86</v>
      </c>
    </row>
    <row r="158" s="2" customFormat="1">
      <c r="A158" s="39"/>
      <c r="B158" s="40"/>
      <c r="C158" s="41"/>
      <c r="D158" s="242" t="s">
        <v>9533</v>
      </c>
      <c r="E158" s="41"/>
      <c r="F158" s="314" t="s">
        <v>9570</v>
      </c>
      <c r="G158" s="41"/>
      <c r="H158" s="41"/>
      <c r="I158" s="244"/>
      <c r="J158" s="41"/>
      <c r="K158" s="41"/>
      <c r="L158" s="45"/>
      <c r="M158" s="245"/>
      <c r="N158" s="246"/>
      <c r="O158" s="92"/>
      <c r="P158" s="92"/>
      <c r="Q158" s="92"/>
      <c r="R158" s="92"/>
      <c r="S158" s="92"/>
      <c r="T158" s="93"/>
      <c r="U158" s="39"/>
      <c r="V158" s="39"/>
      <c r="W158" s="39"/>
      <c r="X158" s="39"/>
      <c r="Y158" s="39"/>
      <c r="Z158" s="39"/>
      <c r="AA158" s="39"/>
      <c r="AB158" s="39"/>
      <c r="AC158" s="39"/>
      <c r="AD158" s="39"/>
      <c r="AE158" s="39"/>
      <c r="AT158" s="18" t="s">
        <v>9533</v>
      </c>
      <c r="AU158" s="18" t="s">
        <v>86</v>
      </c>
    </row>
    <row r="159" s="2" customFormat="1" ht="16.5" customHeight="1">
      <c r="A159" s="39"/>
      <c r="B159" s="40"/>
      <c r="C159" s="229" t="s">
        <v>494</v>
      </c>
      <c r="D159" s="229" t="s">
        <v>352</v>
      </c>
      <c r="E159" s="230" t="s">
        <v>9571</v>
      </c>
      <c r="F159" s="231" t="s">
        <v>9572</v>
      </c>
      <c r="G159" s="232" t="s">
        <v>9530</v>
      </c>
      <c r="H159" s="233">
        <v>1</v>
      </c>
      <c r="I159" s="234"/>
      <c r="J159" s="235">
        <f>ROUND(I159*H159,2)</f>
        <v>0</v>
      </c>
      <c r="K159" s="231" t="s">
        <v>1</v>
      </c>
      <c r="L159" s="45"/>
      <c r="M159" s="236" t="s">
        <v>1</v>
      </c>
      <c r="N159" s="237" t="s">
        <v>41</v>
      </c>
      <c r="O159" s="92"/>
      <c r="P159" s="238">
        <f>O159*H159</f>
        <v>0</v>
      </c>
      <c r="Q159" s="238">
        <v>0</v>
      </c>
      <c r="R159" s="238">
        <f>Q159*H159</f>
        <v>0</v>
      </c>
      <c r="S159" s="238">
        <v>0</v>
      </c>
      <c r="T159" s="239">
        <f>S159*H159</f>
        <v>0</v>
      </c>
      <c r="U159" s="39"/>
      <c r="V159" s="39"/>
      <c r="W159" s="39"/>
      <c r="X159" s="39"/>
      <c r="Y159" s="39"/>
      <c r="Z159" s="39"/>
      <c r="AA159" s="39"/>
      <c r="AB159" s="39"/>
      <c r="AC159" s="39"/>
      <c r="AD159" s="39"/>
      <c r="AE159" s="39"/>
      <c r="AR159" s="240" t="s">
        <v>6131</v>
      </c>
      <c r="AT159" s="240" t="s">
        <v>352</v>
      </c>
      <c r="AU159" s="240" t="s">
        <v>86</v>
      </c>
      <c r="AY159" s="18" t="s">
        <v>350</v>
      </c>
      <c r="BE159" s="241">
        <f>IF(N159="základní",J159,0)</f>
        <v>0</v>
      </c>
      <c r="BF159" s="241">
        <f>IF(N159="snížená",J159,0)</f>
        <v>0</v>
      </c>
      <c r="BG159" s="241">
        <f>IF(N159="zákl. přenesená",J159,0)</f>
        <v>0</v>
      </c>
      <c r="BH159" s="241">
        <f>IF(N159="sníž. přenesená",J159,0)</f>
        <v>0</v>
      </c>
      <c r="BI159" s="241">
        <f>IF(N159="nulová",J159,0)</f>
        <v>0</v>
      </c>
      <c r="BJ159" s="18" t="s">
        <v>84</v>
      </c>
      <c r="BK159" s="241">
        <f>ROUND(I159*H159,2)</f>
        <v>0</v>
      </c>
      <c r="BL159" s="18" t="s">
        <v>6131</v>
      </c>
      <c r="BM159" s="240" t="s">
        <v>9573</v>
      </c>
    </row>
    <row r="160" s="2" customFormat="1">
      <c r="A160" s="39"/>
      <c r="B160" s="40"/>
      <c r="C160" s="41"/>
      <c r="D160" s="242" t="s">
        <v>359</v>
      </c>
      <c r="E160" s="41"/>
      <c r="F160" s="243" t="s">
        <v>9574</v>
      </c>
      <c r="G160" s="41"/>
      <c r="H160" s="41"/>
      <c r="I160" s="244"/>
      <c r="J160" s="41"/>
      <c r="K160" s="41"/>
      <c r="L160" s="45"/>
      <c r="M160" s="245"/>
      <c r="N160" s="246"/>
      <c r="O160" s="92"/>
      <c r="P160" s="92"/>
      <c r="Q160" s="92"/>
      <c r="R160" s="92"/>
      <c r="S160" s="92"/>
      <c r="T160" s="93"/>
      <c r="U160" s="39"/>
      <c r="V160" s="39"/>
      <c r="W160" s="39"/>
      <c r="X160" s="39"/>
      <c r="Y160" s="39"/>
      <c r="Z160" s="39"/>
      <c r="AA160" s="39"/>
      <c r="AB160" s="39"/>
      <c r="AC160" s="39"/>
      <c r="AD160" s="39"/>
      <c r="AE160" s="39"/>
      <c r="AT160" s="18" t="s">
        <v>359</v>
      </c>
      <c r="AU160" s="18" t="s">
        <v>86</v>
      </c>
    </row>
    <row r="161" s="2" customFormat="1">
      <c r="A161" s="39"/>
      <c r="B161" s="40"/>
      <c r="C161" s="41"/>
      <c r="D161" s="242" t="s">
        <v>9533</v>
      </c>
      <c r="E161" s="41"/>
      <c r="F161" s="314" t="s">
        <v>9575</v>
      </c>
      <c r="G161" s="41"/>
      <c r="H161" s="41"/>
      <c r="I161" s="244"/>
      <c r="J161" s="41"/>
      <c r="K161" s="41"/>
      <c r="L161" s="45"/>
      <c r="M161" s="245"/>
      <c r="N161" s="246"/>
      <c r="O161" s="92"/>
      <c r="P161" s="92"/>
      <c r="Q161" s="92"/>
      <c r="R161" s="92"/>
      <c r="S161" s="92"/>
      <c r="T161" s="93"/>
      <c r="U161" s="39"/>
      <c r="V161" s="39"/>
      <c r="W161" s="39"/>
      <c r="X161" s="39"/>
      <c r="Y161" s="39"/>
      <c r="Z161" s="39"/>
      <c r="AA161" s="39"/>
      <c r="AB161" s="39"/>
      <c r="AC161" s="39"/>
      <c r="AD161" s="39"/>
      <c r="AE161" s="39"/>
      <c r="AT161" s="18" t="s">
        <v>9533</v>
      </c>
      <c r="AU161" s="18" t="s">
        <v>86</v>
      </c>
    </row>
    <row r="162" s="2" customFormat="1" ht="16.5" customHeight="1">
      <c r="A162" s="39"/>
      <c r="B162" s="40"/>
      <c r="C162" s="229" t="s">
        <v>502</v>
      </c>
      <c r="D162" s="229" t="s">
        <v>352</v>
      </c>
      <c r="E162" s="230" t="s">
        <v>9576</v>
      </c>
      <c r="F162" s="231" t="s">
        <v>9577</v>
      </c>
      <c r="G162" s="232" t="s">
        <v>9530</v>
      </c>
      <c r="H162" s="233">
        <v>1</v>
      </c>
      <c r="I162" s="234"/>
      <c r="J162" s="235">
        <f>ROUND(I162*H162,2)</f>
        <v>0</v>
      </c>
      <c r="K162" s="231" t="s">
        <v>1</v>
      </c>
      <c r="L162" s="45"/>
      <c r="M162" s="236" t="s">
        <v>1</v>
      </c>
      <c r="N162" s="237" t="s">
        <v>41</v>
      </c>
      <c r="O162" s="92"/>
      <c r="P162" s="238">
        <f>O162*H162</f>
        <v>0</v>
      </c>
      <c r="Q162" s="238">
        <v>0</v>
      </c>
      <c r="R162" s="238">
        <f>Q162*H162</f>
        <v>0</v>
      </c>
      <c r="S162" s="238">
        <v>0</v>
      </c>
      <c r="T162" s="239">
        <f>S162*H162</f>
        <v>0</v>
      </c>
      <c r="U162" s="39"/>
      <c r="V162" s="39"/>
      <c r="W162" s="39"/>
      <c r="X162" s="39"/>
      <c r="Y162" s="39"/>
      <c r="Z162" s="39"/>
      <c r="AA162" s="39"/>
      <c r="AB162" s="39"/>
      <c r="AC162" s="39"/>
      <c r="AD162" s="39"/>
      <c r="AE162" s="39"/>
      <c r="AR162" s="240" t="s">
        <v>6131</v>
      </c>
      <c r="AT162" s="240" t="s">
        <v>352</v>
      </c>
      <c r="AU162" s="240" t="s">
        <v>86</v>
      </c>
      <c r="AY162" s="18" t="s">
        <v>350</v>
      </c>
      <c r="BE162" s="241">
        <f>IF(N162="základní",J162,0)</f>
        <v>0</v>
      </c>
      <c r="BF162" s="241">
        <f>IF(N162="snížená",J162,0)</f>
        <v>0</v>
      </c>
      <c r="BG162" s="241">
        <f>IF(N162="zákl. přenesená",J162,0)</f>
        <v>0</v>
      </c>
      <c r="BH162" s="241">
        <f>IF(N162="sníž. přenesená",J162,0)</f>
        <v>0</v>
      </c>
      <c r="BI162" s="241">
        <f>IF(N162="nulová",J162,0)</f>
        <v>0</v>
      </c>
      <c r="BJ162" s="18" t="s">
        <v>84</v>
      </c>
      <c r="BK162" s="241">
        <f>ROUND(I162*H162,2)</f>
        <v>0</v>
      </c>
      <c r="BL162" s="18" t="s">
        <v>6131</v>
      </c>
      <c r="BM162" s="240" t="s">
        <v>9578</v>
      </c>
    </row>
    <row r="163" s="2" customFormat="1">
      <c r="A163" s="39"/>
      <c r="B163" s="40"/>
      <c r="C163" s="41"/>
      <c r="D163" s="242" t="s">
        <v>359</v>
      </c>
      <c r="E163" s="41"/>
      <c r="F163" s="243" t="s">
        <v>9577</v>
      </c>
      <c r="G163" s="41"/>
      <c r="H163" s="41"/>
      <c r="I163" s="244"/>
      <c r="J163" s="41"/>
      <c r="K163" s="41"/>
      <c r="L163" s="45"/>
      <c r="M163" s="245"/>
      <c r="N163" s="246"/>
      <c r="O163" s="92"/>
      <c r="P163" s="92"/>
      <c r="Q163" s="92"/>
      <c r="R163" s="92"/>
      <c r="S163" s="92"/>
      <c r="T163" s="93"/>
      <c r="U163" s="39"/>
      <c r="V163" s="39"/>
      <c r="W163" s="39"/>
      <c r="X163" s="39"/>
      <c r="Y163" s="39"/>
      <c r="Z163" s="39"/>
      <c r="AA163" s="39"/>
      <c r="AB163" s="39"/>
      <c r="AC163" s="39"/>
      <c r="AD163" s="39"/>
      <c r="AE163" s="39"/>
      <c r="AT163" s="18" t="s">
        <v>359</v>
      </c>
      <c r="AU163" s="18" t="s">
        <v>86</v>
      </c>
    </row>
    <row r="164" s="2" customFormat="1">
      <c r="A164" s="39"/>
      <c r="B164" s="40"/>
      <c r="C164" s="41"/>
      <c r="D164" s="242" t="s">
        <v>9533</v>
      </c>
      <c r="E164" s="41"/>
      <c r="F164" s="314" t="s">
        <v>9579</v>
      </c>
      <c r="G164" s="41"/>
      <c r="H164" s="41"/>
      <c r="I164" s="244"/>
      <c r="J164" s="41"/>
      <c r="K164" s="41"/>
      <c r="L164" s="45"/>
      <c r="M164" s="245"/>
      <c r="N164" s="246"/>
      <c r="O164" s="92"/>
      <c r="P164" s="92"/>
      <c r="Q164" s="92"/>
      <c r="R164" s="92"/>
      <c r="S164" s="92"/>
      <c r="T164" s="93"/>
      <c r="U164" s="39"/>
      <c r="V164" s="39"/>
      <c r="W164" s="39"/>
      <c r="X164" s="39"/>
      <c r="Y164" s="39"/>
      <c r="Z164" s="39"/>
      <c r="AA164" s="39"/>
      <c r="AB164" s="39"/>
      <c r="AC164" s="39"/>
      <c r="AD164" s="39"/>
      <c r="AE164" s="39"/>
      <c r="AT164" s="18" t="s">
        <v>9533</v>
      </c>
      <c r="AU164" s="18" t="s">
        <v>86</v>
      </c>
    </row>
    <row r="165" s="2" customFormat="1" ht="16.5" customHeight="1">
      <c r="A165" s="39"/>
      <c r="B165" s="40"/>
      <c r="C165" s="229" t="s">
        <v>512</v>
      </c>
      <c r="D165" s="229" t="s">
        <v>352</v>
      </c>
      <c r="E165" s="230" t="s">
        <v>9580</v>
      </c>
      <c r="F165" s="231" t="s">
        <v>9581</v>
      </c>
      <c r="G165" s="232" t="s">
        <v>9530</v>
      </c>
      <c r="H165" s="233">
        <v>1</v>
      </c>
      <c r="I165" s="234"/>
      <c r="J165" s="235">
        <f>ROUND(I165*H165,2)</f>
        <v>0</v>
      </c>
      <c r="K165" s="231" t="s">
        <v>1</v>
      </c>
      <c r="L165" s="45"/>
      <c r="M165" s="236" t="s">
        <v>1</v>
      </c>
      <c r="N165" s="237" t="s">
        <v>41</v>
      </c>
      <c r="O165" s="92"/>
      <c r="P165" s="238">
        <f>O165*H165</f>
        <v>0</v>
      </c>
      <c r="Q165" s="238">
        <v>0</v>
      </c>
      <c r="R165" s="238">
        <f>Q165*H165</f>
        <v>0</v>
      </c>
      <c r="S165" s="238">
        <v>0</v>
      </c>
      <c r="T165" s="239">
        <f>S165*H165</f>
        <v>0</v>
      </c>
      <c r="U165" s="39"/>
      <c r="V165" s="39"/>
      <c r="W165" s="39"/>
      <c r="X165" s="39"/>
      <c r="Y165" s="39"/>
      <c r="Z165" s="39"/>
      <c r="AA165" s="39"/>
      <c r="AB165" s="39"/>
      <c r="AC165" s="39"/>
      <c r="AD165" s="39"/>
      <c r="AE165" s="39"/>
      <c r="AR165" s="240" t="s">
        <v>6131</v>
      </c>
      <c r="AT165" s="240" t="s">
        <v>352</v>
      </c>
      <c r="AU165" s="240" t="s">
        <v>86</v>
      </c>
      <c r="AY165" s="18" t="s">
        <v>350</v>
      </c>
      <c r="BE165" s="241">
        <f>IF(N165="základní",J165,0)</f>
        <v>0</v>
      </c>
      <c r="BF165" s="241">
        <f>IF(N165="snížená",J165,0)</f>
        <v>0</v>
      </c>
      <c r="BG165" s="241">
        <f>IF(N165="zákl. přenesená",J165,0)</f>
        <v>0</v>
      </c>
      <c r="BH165" s="241">
        <f>IF(N165="sníž. přenesená",J165,0)</f>
        <v>0</v>
      </c>
      <c r="BI165" s="241">
        <f>IF(N165="nulová",J165,0)</f>
        <v>0</v>
      </c>
      <c r="BJ165" s="18" t="s">
        <v>84</v>
      </c>
      <c r="BK165" s="241">
        <f>ROUND(I165*H165,2)</f>
        <v>0</v>
      </c>
      <c r="BL165" s="18" t="s">
        <v>6131</v>
      </c>
      <c r="BM165" s="240" t="s">
        <v>9582</v>
      </c>
    </row>
    <row r="166" s="2" customFormat="1">
      <c r="A166" s="39"/>
      <c r="B166" s="40"/>
      <c r="C166" s="41"/>
      <c r="D166" s="242" t="s">
        <v>359</v>
      </c>
      <c r="E166" s="41"/>
      <c r="F166" s="243" t="s">
        <v>9583</v>
      </c>
      <c r="G166" s="41"/>
      <c r="H166" s="41"/>
      <c r="I166" s="244"/>
      <c r="J166" s="41"/>
      <c r="K166" s="41"/>
      <c r="L166" s="45"/>
      <c r="M166" s="245"/>
      <c r="N166" s="246"/>
      <c r="O166" s="92"/>
      <c r="P166" s="92"/>
      <c r="Q166" s="92"/>
      <c r="R166" s="92"/>
      <c r="S166" s="92"/>
      <c r="T166" s="93"/>
      <c r="U166" s="39"/>
      <c r="V166" s="39"/>
      <c r="W166" s="39"/>
      <c r="X166" s="39"/>
      <c r="Y166" s="39"/>
      <c r="Z166" s="39"/>
      <c r="AA166" s="39"/>
      <c r="AB166" s="39"/>
      <c r="AC166" s="39"/>
      <c r="AD166" s="39"/>
      <c r="AE166" s="39"/>
      <c r="AT166" s="18" t="s">
        <v>359</v>
      </c>
      <c r="AU166" s="18" t="s">
        <v>86</v>
      </c>
    </row>
    <row r="167" s="12" customFormat="1" ht="22.8" customHeight="1">
      <c r="A167" s="12"/>
      <c r="B167" s="213"/>
      <c r="C167" s="214"/>
      <c r="D167" s="215" t="s">
        <v>75</v>
      </c>
      <c r="E167" s="227" t="s">
        <v>9115</v>
      </c>
      <c r="F167" s="227" t="s">
        <v>9116</v>
      </c>
      <c r="G167" s="214"/>
      <c r="H167" s="214"/>
      <c r="I167" s="217"/>
      <c r="J167" s="228">
        <f>BK167</f>
        <v>0</v>
      </c>
      <c r="K167" s="214"/>
      <c r="L167" s="219"/>
      <c r="M167" s="220"/>
      <c r="N167" s="221"/>
      <c r="O167" s="221"/>
      <c r="P167" s="222">
        <f>SUM(P168:P176)</f>
        <v>0</v>
      </c>
      <c r="Q167" s="221"/>
      <c r="R167" s="222">
        <f>SUM(R168:R176)</f>
        <v>0</v>
      </c>
      <c r="S167" s="221"/>
      <c r="T167" s="223">
        <f>SUM(T168:T176)</f>
        <v>0</v>
      </c>
      <c r="U167" s="12"/>
      <c r="V167" s="12"/>
      <c r="W167" s="12"/>
      <c r="X167" s="12"/>
      <c r="Y167" s="12"/>
      <c r="Z167" s="12"/>
      <c r="AA167" s="12"/>
      <c r="AB167" s="12"/>
      <c r="AC167" s="12"/>
      <c r="AD167" s="12"/>
      <c r="AE167" s="12"/>
      <c r="AR167" s="224" t="s">
        <v>389</v>
      </c>
      <c r="AT167" s="225" t="s">
        <v>75</v>
      </c>
      <c r="AU167" s="225" t="s">
        <v>84</v>
      </c>
      <c r="AY167" s="224" t="s">
        <v>350</v>
      </c>
      <c r="BK167" s="226">
        <f>SUM(BK168:BK176)</f>
        <v>0</v>
      </c>
    </row>
    <row r="168" s="2" customFormat="1" ht="16.5" customHeight="1">
      <c r="A168" s="39"/>
      <c r="B168" s="40"/>
      <c r="C168" s="229" t="s">
        <v>8</v>
      </c>
      <c r="D168" s="229" t="s">
        <v>352</v>
      </c>
      <c r="E168" s="230" t="s">
        <v>9117</v>
      </c>
      <c r="F168" s="231" t="s">
        <v>9116</v>
      </c>
      <c r="G168" s="232" t="s">
        <v>9584</v>
      </c>
      <c r="H168" s="233">
        <v>124</v>
      </c>
      <c r="I168" s="234"/>
      <c r="J168" s="235">
        <f>ROUND(I168*H168,2)</f>
        <v>0</v>
      </c>
      <c r="K168" s="231" t="s">
        <v>385</v>
      </c>
      <c r="L168" s="45"/>
      <c r="M168" s="236" t="s">
        <v>1</v>
      </c>
      <c r="N168" s="237" t="s">
        <v>41</v>
      </c>
      <c r="O168" s="92"/>
      <c r="P168" s="238">
        <f>O168*H168</f>
        <v>0</v>
      </c>
      <c r="Q168" s="238">
        <v>0</v>
      </c>
      <c r="R168" s="238">
        <f>Q168*H168</f>
        <v>0</v>
      </c>
      <c r="S168" s="238">
        <v>0</v>
      </c>
      <c r="T168" s="239">
        <f>S168*H168</f>
        <v>0</v>
      </c>
      <c r="U168" s="39"/>
      <c r="V168" s="39"/>
      <c r="W168" s="39"/>
      <c r="X168" s="39"/>
      <c r="Y168" s="39"/>
      <c r="Z168" s="39"/>
      <c r="AA168" s="39"/>
      <c r="AB168" s="39"/>
      <c r="AC168" s="39"/>
      <c r="AD168" s="39"/>
      <c r="AE168" s="39"/>
      <c r="AR168" s="240" t="s">
        <v>6131</v>
      </c>
      <c r="AT168" s="240" t="s">
        <v>352</v>
      </c>
      <c r="AU168" s="240" t="s">
        <v>86</v>
      </c>
      <c r="AY168" s="18" t="s">
        <v>350</v>
      </c>
      <c r="BE168" s="241">
        <f>IF(N168="základní",J168,0)</f>
        <v>0</v>
      </c>
      <c r="BF168" s="241">
        <f>IF(N168="snížená",J168,0)</f>
        <v>0</v>
      </c>
      <c r="BG168" s="241">
        <f>IF(N168="zákl. přenesená",J168,0)</f>
        <v>0</v>
      </c>
      <c r="BH168" s="241">
        <f>IF(N168="sníž. přenesená",J168,0)</f>
        <v>0</v>
      </c>
      <c r="BI168" s="241">
        <f>IF(N168="nulová",J168,0)</f>
        <v>0</v>
      </c>
      <c r="BJ168" s="18" t="s">
        <v>84</v>
      </c>
      <c r="BK168" s="241">
        <f>ROUND(I168*H168,2)</f>
        <v>0</v>
      </c>
      <c r="BL168" s="18" t="s">
        <v>6131</v>
      </c>
      <c r="BM168" s="240" t="s">
        <v>9585</v>
      </c>
    </row>
    <row r="169" s="2" customFormat="1">
      <c r="A169" s="39"/>
      <c r="B169" s="40"/>
      <c r="C169" s="41"/>
      <c r="D169" s="242" t="s">
        <v>359</v>
      </c>
      <c r="E169" s="41"/>
      <c r="F169" s="243" t="s">
        <v>9586</v>
      </c>
      <c r="G169" s="41"/>
      <c r="H169" s="41"/>
      <c r="I169" s="244"/>
      <c r="J169" s="41"/>
      <c r="K169" s="41"/>
      <c r="L169" s="45"/>
      <c r="M169" s="245"/>
      <c r="N169" s="246"/>
      <c r="O169" s="92"/>
      <c r="P169" s="92"/>
      <c r="Q169" s="92"/>
      <c r="R169" s="92"/>
      <c r="S169" s="92"/>
      <c r="T169" s="93"/>
      <c r="U169" s="39"/>
      <c r="V169" s="39"/>
      <c r="W169" s="39"/>
      <c r="X169" s="39"/>
      <c r="Y169" s="39"/>
      <c r="Z169" s="39"/>
      <c r="AA169" s="39"/>
      <c r="AB169" s="39"/>
      <c r="AC169" s="39"/>
      <c r="AD169" s="39"/>
      <c r="AE169" s="39"/>
      <c r="AT169" s="18" t="s">
        <v>359</v>
      </c>
      <c r="AU169" s="18" t="s">
        <v>86</v>
      </c>
    </row>
    <row r="170" s="2" customFormat="1">
      <c r="A170" s="39"/>
      <c r="B170" s="40"/>
      <c r="C170" s="41"/>
      <c r="D170" s="242" t="s">
        <v>9533</v>
      </c>
      <c r="E170" s="41"/>
      <c r="F170" s="314" t="s">
        <v>9587</v>
      </c>
      <c r="G170" s="41"/>
      <c r="H170" s="41"/>
      <c r="I170" s="244"/>
      <c r="J170" s="41"/>
      <c r="K170" s="41"/>
      <c r="L170" s="45"/>
      <c r="M170" s="245"/>
      <c r="N170" s="246"/>
      <c r="O170" s="92"/>
      <c r="P170" s="92"/>
      <c r="Q170" s="92"/>
      <c r="R170" s="92"/>
      <c r="S170" s="92"/>
      <c r="T170" s="93"/>
      <c r="U170" s="39"/>
      <c r="V170" s="39"/>
      <c r="W170" s="39"/>
      <c r="X170" s="39"/>
      <c r="Y170" s="39"/>
      <c r="Z170" s="39"/>
      <c r="AA170" s="39"/>
      <c r="AB170" s="39"/>
      <c r="AC170" s="39"/>
      <c r="AD170" s="39"/>
      <c r="AE170" s="39"/>
      <c r="AT170" s="18" t="s">
        <v>9533</v>
      </c>
      <c r="AU170" s="18" t="s">
        <v>86</v>
      </c>
    </row>
    <row r="171" s="2" customFormat="1" ht="24.15" customHeight="1">
      <c r="A171" s="39"/>
      <c r="B171" s="40"/>
      <c r="C171" s="229" t="s">
        <v>530</v>
      </c>
      <c r="D171" s="229" t="s">
        <v>352</v>
      </c>
      <c r="E171" s="230" t="s">
        <v>9588</v>
      </c>
      <c r="F171" s="231" t="s">
        <v>9589</v>
      </c>
      <c r="G171" s="232" t="s">
        <v>9530</v>
      </c>
      <c r="H171" s="233">
        <v>1</v>
      </c>
      <c r="I171" s="234"/>
      <c r="J171" s="235">
        <f>ROUND(I171*H171,2)</f>
        <v>0</v>
      </c>
      <c r="K171" s="231" t="s">
        <v>1</v>
      </c>
      <c r="L171" s="45"/>
      <c r="M171" s="236" t="s">
        <v>1</v>
      </c>
      <c r="N171" s="237" t="s">
        <v>41</v>
      </c>
      <c r="O171" s="92"/>
      <c r="P171" s="238">
        <f>O171*H171</f>
        <v>0</v>
      </c>
      <c r="Q171" s="238">
        <v>0</v>
      </c>
      <c r="R171" s="238">
        <f>Q171*H171</f>
        <v>0</v>
      </c>
      <c r="S171" s="238">
        <v>0</v>
      </c>
      <c r="T171" s="239">
        <f>S171*H171</f>
        <v>0</v>
      </c>
      <c r="U171" s="39"/>
      <c r="V171" s="39"/>
      <c r="W171" s="39"/>
      <c r="X171" s="39"/>
      <c r="Y171" s="39"/>
      <c r="Z171" s="39"/>
      <c r="AA171" s="39"/>
      <c r="AB171" s="39"/>
      <c r="AC171" s="39"/>
      <c r="AD171" s="39"/>
      <c r="AE171" s="39"/>
      <c r="AR171" s="240" t="s">
        <v>6131</v>
      </c>
      <c r="AT171" s="240" t="s">
        <v>352</v>
      </c>
      <c r="AU171" s="240" t="s">
        <v>86</v>
      </c>
      <c r="AY171" s="18" t="s">
        <v>350</v>
      </c>
      <c r="BE171" s="241">
        <f>IF(N171="základní",J171,0)</f>
        <v>0</v>
      </c>
      <c r="BF171" s="241">
        <f>IF(N171="snížená",J171,0)</f>
        <v>0</v>
      </c>
      <c r="BG171" s="241">
        <f>IF(N171="zákl. přenesená",J171,0)</f>
        <v>0</v>
      </c>
      <c r="BH171" s="241">
        <f>IF(N171="sníž. přenesená",J171,0)</f>
        <v>0</v>
      </c>
      <c r="BI171" s="241">
        <f>IF(N171="nulová",J171,0)</f>
        <v>0</v>
      </c>
      <c r="BJ171" s="18" t="s">
        <v>84</v>
      </c>
      <c r="BK171" s="241">
        <f>ROUND(I171*H171,2)</f>
        <v>0</v>
      </c>
      <c r="BL171" s="18" t="s">
        <v>6131</v>
      </c>
      <c r="BM171" s="240" t="s">
        <v>9590</v>
      </c>
    </row>
    <row r="172" s="2" customFormat="1">
      <c r="A172" s="39"/>
      <c r="B172" s="40"/>
      <c r="C172" s="41"/>
      <c r="D172" s="242" t="s">
        <v>359</v>
      </c>
      <c r="E172" s="41"/>
      <c r="F172" s="243" t="s">
        <v>9591</v>
      </c>
      <c r="G172" s="41"/>
      <c r="H172" s="41"/>
      <c r="I172" s="244"/>
      <c r="J172" s="41"/>
      <c r="K172" s="41"/>
      <c r="L172" s="45"/>
      <c r="M172" s="245"/>
      <c r="N172" s="246"/>
      <c r="O172" s="92"/>
      <c r="P172" s="92"/>
      <c r="Q172" s="92"/>
      <c r="R172" s="92"/>
      <c r="S172" s="92"/>
      <c r="T172" s="93"/>
      <c r="U172" s="39"/>
      <c r="V172" s="39"/>
      <c r="W172" s="39"/>
      <c r="X172" s="39"/>
      <c r="Y172" s="39"/>
      <c r="Z172" s="39"/>
      <c r="AA172" s="39"/>
      <c r="AB172" s="39"/>
      <c r="AC172" s="39"/>
      <c r="AD172" s="39"/>
      <c r="AE172" s="39"/>
      <c r="AT172" s="18" t="s">
        <v>359</v>
      </c>
      <c r="AU172" s="18" t="s">
        <v>86</v>
      </c>
    </row>
    <row r="173" s="2" customFormat="1">
      <c r="A173" s="39"/>
      <c r="B173" s="40"/>
      <c r="C173" s="41"/>
      <c r="D173" s="242" t="s">
        <v>9533</v>
      </c>
      <c r="E173" s="41"/>
      <c r="F173" s="314" t="s">
        <v>9592</v>
      </c>
      <c r="G173" s="41"/>
      <c r="H173" s="41"/>
      <c r="I173" s="244"/>
      <c r="J173" s="41"/>
      <c r="K173" s="41"/>
      <c r="L173" s="45"/>
      <c r="M173" s="245"/>
      <c r="N173" s="246"/>
      <c r="O173" s="92"/>
      <c r="P173" s="92"/>
      <c r="Q173" s="92"/>
      <c r="R173" s="92"/>
      <c r="S173" s="92"/>
      <c r="T173" s="93"/>
      <c r="U173" s="39"/>
      <c r="V173" s="39"/>
      <c r="W173" s="39"/>
      <c r="X173" s="39"/>
      <c r="Y173" s="39"/>
      <c r="Z173" s="39"/>
      <c r="AA173" s="39"/>
      <c r="AB173" s="39"/>
      <c r="AC173" s="39"/>
      <c r="AD173" s="39"/>
      <c r="AE173" s="39"/>
      <c r="AT173" s="18" t="s">
        <v>9533</v>
      </c>
      <c r="AU173" s="18" t="s">
        <v>86</v>
      </c>
    </row>
    <row r="174" s="2" customFormat="1" ht="16.5" customHeight="1">
      <c r="A174" s="39"/>
      <c r="B174" s="40"/>
      <c r="C174" s="229" t="s">
        <v>541</v>
      </c>
      <c r="D174" s="229" t="s">
        <v>352</v>
      </c>
      <c r="E174" s="230" t="s">
        <v>9593</v>
      </c>
      <c r="F174" s="231" t="s">
        <v>9594</v>
      </c>
      <c r="G174" s="232" t="s">
        <v>9584</v>
      </c>
      <c r="H174" s="233">
        <v>124</v>
      </c>
      <c r="I174" s="234"/>
      <c r="J174" s="235">
        <f>ROUND(I174*H174,2)</f>
        <v>0</v>
      </c>
      <c r="K174" s="231" t="s">
        <v>356</v>
      </c>
      <c r="L174" s="45"/>
      <c r="M174" s="236" t="s">
        <v>1</v>
      </c>
      <c r="N174" s="237" t="s">
        <v>41</v>
      </c>
      <c r="O174" s="92"/>
      <c r="P174" s="238">
        <f>O174*H174</f>
        <v>0</v>
      </c>
      <c r="Q174" s="238">
        <v>0</v>
      </c>
      <c r="R174" s="238">
        <f>Q174*H174</f>
        <v>0</v>
      </c>
      <c r="S174" s="238">
        <v>0</v>
      </c>
      <c r="T174" s="239">
        <f>S174*H174</f>
        <v>0</v>
      </c>
      <c r="U174" s="39"/>
      <c r="V174" s="39"/>
      <c r="W174" s="39"/>
      <c r="X174" s="39"/>
      <c r="Y174" s="39"/>
      <c r="Z174" s="39"/>
      <c r="AA174" s="39"/>
      <c r="AB174" s="39"/>
      <c r="AC174" s="39"/>
      <c r="AD174" s="39"/>
      <c r="AE174" s="39"/>
      <c r="AR174" s="240" t="s">
        <v>6131</v>
      </c>
      <c r="AT174" s="240" t="s">
        <v>352</v>
      </c>
      <c r="AU174" s="240" t="s">
        <v>86</v>
      </c>
      <c r="AY174" s="18" t="s">
        <v>350</v>
      </c>
      <c r="BE174" s="241">
        <f>IF(N174="základní",J174,0)</f>
        <v>0</v>
      </c>
      <c r="BF174" s="241">
        <f>IF(N174="snížená",J174,0)</f>
        <v>0</v>
      </c>
      <c r="BG174" s="241">
        <f>IF(N174="zákl. přenesená",J174,0)</f>
        <v>0</v>
      </c>
      <c r="BH174" s="241">
        <f>IF(N174="sníž. přenesená",J174,0)</f>
        <v>0</v>
      </c>
      <c r="BI174" s="241">
        <f>IF(N174="nulová",J174,0)</f>
        <v>0</v>
      </c>
      <c r="BJ174" s="18" t="s">
        <v>84</v>
      </c>
      <c r="BK174" s="241">
        <f>ROUND(I174*H174,2)</f>
        <v>0</v>
      </c>
      <c r="BL174" s="18" t="s">
        <v>6131</v>
      </c>
      <c r="BM174" s="240" t="s">
        <v>9595</v>
      </c>
    </row>
    <row r="175" s="2" customFormat="1">
      <c r="A175" s="39"/>
      <c r="B175" s="40"/>
      <c r="C175" s="41"/>
      <c r="D175" s="242" t="s">
        <v>359</v>
      </c>
      <c r="E175" s="41"/>
      <c r="F175" s="243" t="s">
        <v>9596</v>
      </c>
      <c r="G175" s="41"/>
      <c r="H175" s="41"/>
      <c r="I175" s="244"/>
      <c r="J175" s="41"/>
      <c r="K175" s="41"/>
      <c r="L175" s="45"/>
      <c r="M175" s="245"/>
      <c r="N175" s="246"/>
      <c r="O175" s="92"/>
      <c r="P175" s="92"/>
      <c r="Q175" s="92"/>
      <c r="R175" s="92"/>
      <c r="S175" s="92"/>
      <c r="T175" s="93"/>
      <c r="U175" s="39"/>
      <c r="V175" s="39"/>
      <c r="W175" s="39"/>
      <c r="X175" s="39"/>
      <c r="Y175" s="39"/>
      <c r="Z175" s="39"/>
      <c r="AA175" s="39"/>
      <c r="AB175" s="39"/>
      <c r="AC175" s="39"/>
      <c r="AD175" s="39"/>
      <c r="AE175" s="39"/>
      <c r="AT175" s="18" t="s">
        <v>359</v>
      </c>
      <c r="AU175" s="18" t="s">
        <v>86</v>
      </c>
    </row>
    <row r="176" s="2" customFormat="1">
      <c r="A176" s="39"/>
      <c r="B176" s="40"/>
      <c r="C176" s="41"/>
      <c r="D176" s="242" t="s">
        <v>9533</v>
      </c>
      <c r="E176" s="41"/>
      <c r="F176" s="314" t="s">
        <v>9597</v>
      </c>
      <c r="G176" s="41"/>
      <c r="H176" s="41"/>
      <c r="I176" s="244"/>
      <c r="J176" s="41"/>
      <c r="K176" s="41"/>
      <c r="L176" s="45"/>
      <c r="M176" s="245"/>
      <c r="N176" s="246"/>
      <c r="O176" s="92"/>
      <c r="P176" s="92"/>
      <c r="Q176" s="92"/>
      <c r="R176" s="92"/>
      <c r="S176" s="92"/>
      <c r="T176" s="93"/>
      <c r="U176" s="39"/>
      <c r="V176" s="39"/>
      <c r="W176" s="39"/>
      <c r="X176" s="39"/>
      <c r="Y176" s="39"/>
      <c r="Z176" s="39"/>
      <c r="AA176" s="39"/>
      <c r="AB176" s="39"/>
      <c r="AC176" s="39"/>
      <c r="AD176" s="39"/>
      <c r="AE176" s="39"/>
      <c r="AT176" s="18" t="s">
        <v>9533</v>
      </c>
      <c r="AU176" s="18" t="s">
        <v>86</v>
      </c>
    </row>
    <row r="177" s="12" customFormat="1" ht="22.8" customHeight="1">
      <c r="A177" s="12"/>
      <c r="B177" s="213"/>
      <c r="C177" s="214"/>
      <c r="D177" s="215" t="s">
        <v>75</v>
      </c>
      <c r="E177" s="227" t="s">
        <v>9118</v>
      </c>
      <c r="F177" s="227" t="s">
        <v>9119</v>
      </c>
      <c r="G177" s="214"/>
      <c r="H177" s="214"/>
      <c r="I177" s="217"/>
      <c r="J177" s="228">
        <f>BK177</f>
        <v>0</v>
      </c>
      <c r="K177" s="214"/>
      <c r="L177" s="219"/>
      <c r="M177" s="220"/>
      <c r="N177" s="221"/>
      <c r="O177" s="221"/>
      <c r="P177" s="222">
        <f>SUM(P178:P192)</f>
        <v>0</v>
      </c>
      <c r="Q177" s="221"/>
      <c r="R177" s="222">
        <f>SUM(R178:R192)</f>
        <v>0</v>
      </c>
      <c r="S177" s="221"/>
      <c r="T177" s="223">
        <f>SUM(T178:T192)</f>
        <v>0</v>
      </c>
      <c r="U177" s="12"/>
      <c r="V177" s="12"/>
      <c r="W177" s="12"/>
      <c r="X177" s="12"/>
      <c r="Y177" s="12"/>
      <c r="Z177" s="12"/>
      <c r="AA177" s="12"/>
      <c r="AB177" s="12"/>
      <c r="AC177" s="12"/>
      <c r="AD177" s="12"/>
      <c r="AE177" s="12"/>
      <c r="AR177" s="224" t="s">
        <v>389</v>
      </c>
      <c r="AT177" s="225" t="s">
        <v>75</v>
      </c>
      <c r="AU177" s="225" t="s">
        <v>84</v>
      </c>
      <c r="AY177" s="224" t="s">
        <v>350</v>
      </c>
      <c r="BK177" s="226">
        <f>SUM(BK178:BK192)</f>
        <v>0</v>
      </c>
    </row>
    <row r="178" s="2" customFormat="1" ht="16.5" customHeight="1">
      <c r="A178" s="39"/>
      <c r="B178" s="40"/>
      <c r="C178" s="229" t="s">
        <v>548</v>
      </c>
      <c r="D178" s="229" t="s">
        <v>352</v>
      </c>
      <c r="E178" s="230" t="s">
        <v>9598</v>
      </c>
      <c r="F178" s="231" t="s">
        <v>9599</v>
      </c>
      <c r="G178" s="232" t="s">
        <v>9530</v>
      </c>
      <c r="H178" s="233">
        <v>1</v>
      </c>
      <c r="I178" s="234"/>
      <c r="J178" s="235">
        <f>ROUND(I178*H178,2)</f>
        <v>0</v>
      </c>
      <c r="K178" s="231" t="s">
        <v>1</v>
      </c>
      <c r="L178" s="45"/>
      <c r="M178" s="236" t="s">
        <v>1</v>
      </c>
      <c r="N178" s="237" t="s">
        <v>41</v>
      </c>
      <c r="O178" s="92"/>
      <c r="P178" s="238">
        <f>O178*H178</f>
        <v>0</v>
      </c>
      <c r="Q178" s="238">
        <v>0</v>
      </c>
      <c r="R178" s="238">
        <f>Q178*H178</f>
        <v>0</v>
      </c>
      <c r="S178" s="238">
        <v>0</v>
      </c>
      <c r="T178" s="239">
        <f>S178*H178</f>
        <v>0</v>
      </c>
      <c r="U178" s="39"/>
      <c r="V178" s="39"/>
      <c r="W178" s="39"/>
      <c r="X178" s="39"/>
      <c r="Y178" s="39"/>
      <c r="Z178" s="39"/>
      <c r="AA178" s="39"/>
      <c r="AB178" s="39"/>
      <c r="AC178" s="39"/>
      <c r="AD178" s="39"/>
      <c r="AE178" s="39"/>
      <c r="AR178" s="240" t="s">
        <v>6131</v>
      </c>
      <c r="AT178" s="240" t="s">
        <v>352</v>
      </c>
      <c r="AU178" s="240" t="s">
        <v>86</v>
      </c>
      <c r="AY178" s="18" t="s">
        <v>350</v>
      </c>
      <c r="BE178" s="241">
        <f>IF(N178="základní",J178,0)</f>
        <v>0</v>
      </c>
      <c r="BF178" s="241">
        <f>IF(N178="snížená",J178,0)</f>
        <v>0</v>
      </c>
      <c r="BG178" s="241">
        <f>IF(N178="zákl. přenesená",J178,0)</f>
        <v>0</v>
      </c>
      <c r="BH178" s="241">
        <f>IF(N178="sníž. přenesená",J178,0)</f>
        <v>0</v>
      </c>
      <c r="BI178" s="241">
        <f>IF(N178="nulová",J178,0)</f>
        <v>0</v>
      </c>
      <c r="BJ178" s="18" t="s">
        <v>84</v>
      </c>
      <c r="BK178" s="241">
        <f>ROUND(I178*H178,2)</f>
        <v>0</v>
      </c>
      <c r="BL178" s="18" t="s">
        <v>6131</v>
      </c>
      <c r="BM178" s="240" t="s">
        <v>9600</v>
      </c>
    </row>
    <row r="179" s="2" customFormat="1">
      <c r="A179" s="39"/>
      <c r="B179" s="40"/>
      <c r="C179" s="41"/>
      <c r="D179" s="242" t="s">
        <v>359</v>
      </c>
      <c r="E179" s="41"/>
      <c r="F179" s="243" t="s">
        <v>9599</v>
      </c>
      <c r="G179" s="41"/>
      <c r="H179" s="41"/>
      <c r="I179" s="244"/>
      <c r="J179" s="41"/>
      <c r="K179" s="41"/>
      <c r="L179" s="45"/>
      <c r="M179" s="245"/>
      <c r="N179" s="246"/>
      <c r="O179" s="92"/>
      <c r="P179" s="92"/>
      <c r="Q179" s="92"/>
      <c r="R179" s="92"/>
      <c r="S179" s="92"/>
      <c r="T179" s="93"/>
      <c r="U179" s="39"/>
      <c r="V179" s="39"/>
      <c r="W179" s="39"/>
      <c r="X179" s="39"/>
      <c r="Y179" s="39"/>
      <c r="Z179" s="39"/>
      <c r="AA179" s="39"/>
      <c r="AB179" s="39"/>
      <c r="AC179" s="39"/>
      <c r="AD179" s="39"/>
      <c r="AE179" s="39"/>
      <c r="AT179" s="18" t="s">
        <v>359</v>
      </c>
      <c r="AU179" s="18" t="s">
        <v>86</v>
      </c>
    </row>
    <row r="180" s="2" customFormat="1">
      <c r="A180" s="39"/>
      <c r="B180" s="40"/>
      <c r="C180" s="41"/>
      <c r="D180" s="242" t="s">
        <v>9533</v>
      </c>
      <c r="E180" s="41"/>
      <c r="F180" s="314" t="s">
        <v>9601</v>
      </c>
      <c r="G180" s="41"/>
      <c r="H180" s="41"/>
      <c r="I180" s="244"/>
      <c r="J180" s="41"/>
      <c r="K180" s="41"/>
      <c r="L180" s="45"/>
      <c r="M180" s="245"/>
      <c r="N180" s="246"/>
      <c r="O180" s="92"/>
      <c r="P180" s="92"/>
      <c r="Q180" s="92"/>
      <c r="R180" s="92"/>
      <c r="S180" s="92"/>
      <c r="T180" s="93"/>
      <c r="U180" s="39"/>
      <c r="V180" s="39"/>
      <c r="W180" s="39"/>
      <c r="X180" s="39"/>
      <c r="Y180" s="39"/>
      <c r="Z180" s="39"/>
      <c r="AA180" s="39"/>
      <c r="AB180" s="39"/>
      <c r="AC180" s="39"/>
      <c r="AD180" s="39"/>
      <c r="AE180" s="39"/>
      <c r="AT180" s="18" t="s">
        <v>9533</v>
      </c>
      <c r="AU180" s="18" t="s">
        <v>86</v>
      </c>
    </row>
    <row r="181" s="2" customFormat="1" ht="16.5" customHeight="1">
      <c r="A181" s="39"/>
      <c r="B181" s="40"/>
      <c r="C181" s="229" t="s">
        <v>556</v>
      </c>
      <c r="D181" s="229" t="s">
        <v>352</v>
      </c>
      <c r="E181" s="230" t="s">
        <v>9602</v>
      </c>
      <c r="F181" s="231" t="s">
        <v>9603</v>
      </c>
      <c r="G181" s="232" t="s">
        <v>9530</v>
      </c>
      <c r="H181" s="233">
        <v>1</v>
      </c>
      <c r="I181" s="234"/>
      <c r="J181" s="235">
        <f>ROUND(I181*H181,2)</f>
        <v>0</v>
      </c>
      <c r="K181" s="231" t="s">
        <v>1</v>
      </c>
      <c r="L181" s="45"/>
      <c r="M181" s="236" t="s">
        <v>1</v>
      </c>
      <c r="N181" s="237" t="s">
        <v>41</v>
      </c>
      <c r="O181" s="92"/>
      <c r="P181" s="238">
        <f>O181*H181</f>
        <v>0</v>
      </c>
      <c r="Q181" s="238">
        <v>0</v>
      </c>
      <c r="R181" s="238">
        <f>Q181*H181</f>
        <v>0</v>
      </c>
      <c r="S181" s="238">
        <v>0</v>
      </c>
      <c r="T181" s="239">
        <f>S181*H181</f>
        <v>0</v>
      </c>
      <c r="U181" s="39"/>
      <c r="V181" s="39"/>
      <c r="W181" s="39"/>
      <c r="X181" s="39"/>
      <c r="Y181" s="39"/>
      <c r="Z181" s="39"/>
      <c r="AA181" s="39"/>
      <c r="AB181" s="39"/>
      <c r="AC181" s="39"/>
      <c r="AD181" s="39"/>
      <c r="AE181" s="39"/>
      <c r="AR181" s="240" t="s">
        <v>6131</v>
      </c>
      <c r="AT181" s="240" t="s">
        <v>352</v>
      </c>
      <c r="AU181" s="240" t="s">
        <v>86</v>
      </c>
      <c r="AY181" s="18" t="s">
        <v>350</v>
      </c>
      <c r="BE181" s="241">
        <f>IF(N181="základní",J181,0)</f>
        <v>0</v>
      </c>
      <c r="BF181" s="241">
        <f>IF(N181="snížená",J181,0)</f>
        <v>0</v>
      </c>
      <c r="BG181" s="241">
        <f>IF(N181="zákl. přenesená",J181,0)</f>
        <v>0</v>
      </c>
      <c r="BH181" s="241">
        <f>IF(N181="sníž. přenesená",J181,0)</f>
        <v>0</v>
      </c>
      <c r="BI181" s="241">
        <f>IF(N181="nulová",J181,0)</f>
        <v>0</v>
      </c>
      <c r="BJ181" s="18" t="s">
        <v>84</v>
      </c>
      <c r="BK181" s="241">
        <f>ROUND(I181*H181,2)</f>
        <v>0</v>
      </c>
      <c r="BL181" s="18" t="s">
        <v>6131</v>
      </c>
      <c r="BM181" s="240" t="s">
        <v>9604</v>
      </c>
    </row>
    <row r="182" s="2" customFormat="1">
      <c r="A182" s="39"/>
      <c r="B182" s="40"/>
      <c r="C182" s="41"/>
      <c r="D182" s="242" t="s">
        <v>359</v>
      </c>
      <c r="E182" s="41"/>
      <c r="F182" s="243" t="s">
        <v>9603</v>
      </c>
      <c r="G182" s="41"/>
      <c r="H182" s="41"/>
      <c r="I182" s="244"/>
      <c r="J182" s="41"/>
      <c r="K182" s="41"/>
      <c r="L182" s="45"/>
      <c r="M182" s="245"/>
      <c r="N182" s="246"/>
      <c r="O182" s="92"/>
      <c r="P182" s="92"/>
      <c r="Q182" s="92"/>
      <c r="R182" s="92"/>
      <c r="S182" s="92"/>
      <c r="T182" s="93"/>
      <c r="U182" s="39"/>
      <c r="V182" s="39"/>
      <c r="W182" s="39"/>
      <c r="X182" s="39"/>
      <c r="Y182" s="39"/>
      <c r="Z182" s="39"/>
      <c r="AA182" s="39"/>
      <c r="AB182" s="39"/>
      <c r="AC182" s="39"/>
      <c r="AD182" s="39"/>
      <c r="AE182" s="39"/>
      <c r="AT182" s="18" t="s">
        <v>359</v>
      </c>
      <c r="AU182" s="18" t="s">
        <v>86</v>
      </c>
    </row>
    <row r="183" s="2" customFormat="1">
      <c r="A183" s="39"/>
      <c r="B183" s="40"/>
      <c r="C183" s="41"/>
      <c r="D183" s="242" t="s">
        <v>9533</v>
      </c>
      <c r="E183" s="41"/>
      <c r="F183" s="314" t="s">
        <v>9605</v>
      </c>
      <c r="G183" s="41"/>
      <c r="H183" s="41"/>
      <c r="I183" s="244"/>
      <c r="J183" s="41"/>
      <c r="K183" s="41"/>
      <c r="L183" s="45"/>
      <c r="M183" s="245"/>
      <c r="N183" s="246"/>
      <c r="O183" s="92"/>
      <c r="P183" s="92"/>
      <c r="Q183" s="92"/>
      <c r="R183" s="92"/>
      <c r="S183" s="92"/>
      <c r="T183" s="93"/>
      <c r="U183" s="39"/>
      <c r="V183" s="39"/>
      <c r="W183" s="39"/>
      <c r="X183" s="39"/>
      <c r="Y183" s="39"/>
      <c r="Z183" s="39"/>
      <c r="AA183" s="39"/>
      <c r="AB183" s="39"/>
      <c r="AC183" s="39"/>
      <c r="AD183" s="39"/>
      <c r="AE183" s="39"/>
      <c r="AT183" s="18" t="s">
        <v>9533</v>
      </c>
      <c r="AU183" s="18" t="s">
        <v>86</v>
      </c>
    </row>
    <row r="184" s="2" customFormat="1" ht="16.5" customHeight="1">
      <c r="A184" s="39"/>
      <c r="B184" s="40"/>
      <c r="C184" s="229" t="s">
        <v>563</v>
      </c>
      <c r="D184" s="229" t="s">
        <v>352</v>
      </c>
      <c r="E184" s="230" t="s">
        <v>9606</v>
      </c>
      <c r="F184" s="231" t="s">
        <v>9607</v>
      </c>
      <c r="G184" s="232" t="s">
        <v>9584</v>
      </c>
      <c r="H184" s="233">
        <v>124</v>
      </c>
      <c r="I184" s="234"/>
      <c r="J184" s="235">
        <f>ROUND(I184*H184,2)</f>
        <v>0</v>
      </c>
      <c r="K184" s="231" t="s">
        <v>1</v>
      </c>
      <c r="L184" s="45"/>
      <c r="M184" s="236" t="s">
        <v>1</v>
      </c>
      <c r="N184" s="237" t="s">
        <v>41</v>
      </c>
      <c r="O184" s="92"/>
      <c r="P184" s="238">
        <f>O184*H184</f>
        <v>0</v>
      </c>
      <c r="Q184" s="238">
        <v>0</v>
      </c>
      <c r="R184" s="238">
        <f>Q184*H184</f>
        <v>0</v>
      </c>
      <c r="S184" s="238">
        <v>0</v>
      </c>
      <c r="T184" s="239">
        <f>S184*H184</f>
        <v>0</v>
      </c>
      <c r="U184" s="39"/>
      <c r="V184" s="39"/>
      <c r="W184" s="39"/>
      <c r="X184" s="39"/>
      <c r="Y184" s="39"/>
      <c r="Z184" s="39"/>
      <c r="AA184" s="39"/>
      <c r="AB184" s="39"/>
      <c r="AC184" s="39"/>
      <c r="AD184" s="39"/>
      <c r="AE184" s="39"/>
      <c r="AR184" s="240" t="s">
        <v>6131</v>
      </c>
      <c r="AT184" s="240" t="s">
        <v>352</v>
      </c>
      <c r="AU184" s="240" t="s">
        <v>86</v>
      </c>
      <c r="AY184" s="18" t="s">
        <v>350</v>
      </c>
      <c r="BE184" s="241">
        <f>IF(N184="základní",J184,0)</f>
        <v>0</v>
      </c>
      <c r="BF184" s="241">
        <f>IF(N184="snížená",J184,0)</f>
        <v>0</v>
      </c>
      <c r="BG184" s="241">
        <f>IF(N184="zákl. přenesená",J184,0)</f>
        <v>0</v>
      </c>
      <c r="BH184" s="241">
        <f>IF(N184="sníž. přenesená",J184,0)</f>
        <v>0</v>
      </c>
      <c r="BI184" s="241">
        <f>IF(N184="nulová",J184,0)</f>
        <v>0</v>
      </c>
      <c r="BJ184" s="18" t="s">
        <v>84</v>
      </c>
      <c r="BK184" s="241">
        <f>ROUND(I184*H184,2)</f>
        <v>0</v>
      </c>
      <c r="BL184" s="18" t="s">
        <v>6131</v>
      </c>
      <c r="BM184" s="240" t="s">
        <v>9608</v>
      </c>
    </row>
    <row r="185" s="2" customFormat="1">
      <c r="A185" s="39"/>
      <c r="B185" s="40"/>
      <c r="C185" s="41"/>
      <c r="D185" s="242" t="s">
        <v>359</v>
      </c>
      <c r="E185" s="41"/>
      <c r="F185" s="243" t="s">
        <v>9607</v>
      </c>
      <c r="G185" s="41"/>
      <c r="H185" s="41"/>
      <c r="I185" s="244"/>
      <c r="J185" s="41"/>
      <c r="K185" s="41"/>
      <c r="L185" s="45"/>
      <c r="M185" s="245"/>
      <c r="N185" s="246"/>
      <c r="O185" s="92"/>
      <c r="P185" s="92"/>
      <c r="Q185" s="92"/>
      <c r="R185" s="92"/>
      <c r="S185" s="92"/>
      <c r="T185" s="93"/>
      <c r="U185" s="39"/>
      <c r="V185" s="39"/>
      <c r="W185" s="39"/>
      <c r="X185" s="39"/>
      <c r="Y185" s="39"/>
      <c r="Z185" s="39"/>
      <c r="AA185" s="39"/>
      <c r="AB185" s="39"/>
      <c r="AC185" s="39"/>
      <c r="AD185" s="39"/>
      <c r="AE185" s="39"/>
      <c r="AT185" s="18" t="s">
        <v>359</v>
      </c>
      <c r="AU185" s="18" t="s">
        <v>86</v>
      </c>
    </row>
    <row r="186" s="2" customFormat="1">
      <c r="A186" s="39"/>
      <c r="B186" s="40"/>
      <c r="C186" s="41"/>
      <c r="D186" s="242" t="s">
        <v>9533</v>
      </c>
      <c r="E186" s="41"/>
      <c r="F186" s="314" t="s">
        <v>9609</v>
      </c>
      <c r="G186" s="41"/>
      <c r="H186" s="41"/>
      <c r="I186" s="244"/>
      <c r="J186" s="41"/>
      <c r="K186" s="41"/>
      <c r="L186" s="45"/>
      <c r="M186" s="245"/>
      <c r="N186" s="246"/>
      <c r="O186" s="92"/>
      <c r="P186" s="92"/>
      <c r="Q186" s="92"/>
      <c r="R186" s="92"/>
      <c r="S186" s="92"/>
      <c r="T186" s="93"/>
      <c r="U186" s="39"/>
      <c r="V186" s="39"/>
      <c r="W186" s="39"/>
      <c r="X186" s="39"/>
      <c r="Y186" s="39"/>
      <c r="Z186" s="39"/>
      <c r="AA186" s="39"/>
      <c r="AB186" s="39"/>
      <c r="AC186" s="39"/>
      <c r="AD186" s="39"/>
      <c r="AE186" s="39"/>
      <c r="AT186" s="18" t="s">
        <v>9533</v>
      </c>
      <c r="AU186" s="18" t="s">
        <v>86</v>
      </c>
    </row>
    <row r="187" s="2" customFormat="1" ht="16.5" customHeight="1">
      <c r="A187" s="39"/>
      <c r="B187" s="40"/>
      <c r="C187" s="229" t="s">
        <v>7</v>
      </c>
      <c r="D187" s="229" t="s">
        <v>352</v>
      </c>
      <c r="E187" s="230" t="s">
        <v>9610</v>
      </c>
      <c r="F187" s="231" t="s">
        <v>9611</v>
      </c>
      <c r="G187" s="232" t="s">
        <v>9530</v>
      </c>
      <c r="H187" s="233">
        <v>1</v>
      </c>
      <c r="I187" s="234"/>
      <c r="J187" s="235">
        <f>ROUND(I187*H187,2)</f>
        <v>0</v>
      </c>
      <c r="K187" s="231" t="s">
        <v>1</v>
      </c>
      <c r="L187" s="45"/>
      <c r="M187" s="236" t="s">
        <v>1</v>
      </c>
      <c r="N187" s="237" t="s">
        <v>41</v>
      </c>
      <c r="O187" s="92"/>
      <c r="P187" s="238">
        <f>O187*H187</f>
        <v>0</v>
      </c>
      <c r="Q187" s="238">
        <v>0</v>
      </c>
      <c r="R187" s="238">
        <f>Q187*H187</f>
        <v>0</v>
      </c>
      <c r="S187" s="238">
        <v>0</v>
      </c>
      <c r="T187" s="239">
        <f>S187*H187</f>
        <v>0</v>
      </c>
      <c r="U187" s="39"/>
      <c r="V187" s="39"/>
      <c r="W187" s="39"/>
      <c r="X187" s="39"/>
      <c r="Y187" s="39"/>
      <c r="Z187" s="39"/>
      <c r="AA187" s="39"/>
      <c r="AB187" s="39"/>
      <c r="AC187" s="39"/>
      <c r="AD187" s="39"/>
      <c r="AE187" s="39"/>
      <c r="AR187" s="240" t="s">
        <v>6131</v>
      </c>
      <c r="AT187" s="240" t="s">
        <v>352</v>
      </c>
      <c r="AU187" s="240" t="s">
        <v>86</v>
      </c>
      <c r="AY187" s="18" t="s">
        <v>350</v>
      </c>
      <c r="BE187" s="241">
        <f>IF(N187="základní",J187,0)</f>
        <v>0</v>
      </c>
      <c r="BF187" s="241">
        <f>IF(N187="snížená",J187,0)</f>
        <v>0</v>
      </c>
      <c r="BG187" s="241">
        <f>IF(N187="zákl. přenesená",J187,0)</f>
        <v>0</v>
      </c>
      <c r="BH187" s="241">
        <f>IF(N187="sníž. přenesená",J187,0)</f>
        <v>0</v>
      </c>
      <c r="BI187" s="241">
        <f>IF(N187="nulová",J187,0)</f>
        <v>0</v>
      </c>
      <c r="BJ187" s="18" t="s">
        <v>84</v>
      </c>
      <c r="BK187" s="241">
        <f>ROUND(I187*H187,2)</f>
        <v>0</v>
      </c>
      <c r="BL187" s="18" t="s">
        <v>6131</v>
      </c>
      <c r="BM187" s="240" t="s">
        <v>9612</v>
      </c>
    </row>
    <row r="188" s="2" customFormat="1">
      <c r="A188" s="39"/>
      <c r="B188" s="40"/>
      <c r="C188" s="41"/>
      <c r="D188" s="242" t="s">
        <v>359</v>
      </c>
      <c r="E188" s="41"/>
      <c r="F188" s="243" t="s">
        <v>9613</v>
      </c>
      <c r="G188" s="41"/>
      <c r="H188" s="41"/>
      <c r="I188" s="244"/>
      <c r="J188" s="41"/>
      <c r="K188" s="41"/>
      <c r="L188" s="45"/>
      <c r="M188" s="245"/>
      <c r="N188" s="246"/>
      <c r="O188" s="92"/>
      <c r="P188" s="92"/>
      <c r="Q188" s="92"/>
      <c r="R188" s="92"/>
      <c r="S188" s="92"/>
      <c r="T188" s="93"/>
      <c r="U188" s="39"/>
      <c r="V188" s="39"/>
      <c r="W188" s="39"/>
      <c r="X188" s="39"/>
      <c r="Y188" s="39"/>
      <c r="Z188" s="39"/>
      <c r="AA188" s="39"/>
      <c r="AB188" s="39"/>
      <c r="AC188" s="39"/>
      <c r="AD188" s="39"/>
      <c r="AE188" s="39"/>
      <c r="AT188" s="18" t="s">
        <v>359</v>
      </c>
      <c r="AU188" s="18" t="s">
        <v>86</v>
      </c>
    </row>
    <row r="189" s="2" customFormat="1">
      <c r="A189" s="39"/>
      <c r="B189" s="40"/>
      <c r="C189" s="41"/>
      <c r="D189" s="242" t="s">
        <v>9533</v>
      </c>
      <c r="E189" s="41"/>
      <c r="F189" s="314" t="s">
        <v>9614</v>
      </c>
      <c r="G189" s="41"/>
      <c r="H189" s="41"/>
      <c r="I189" s="244"/>
      <c r="J189" s="41"/>
      <c r="K189" s="41"/>
      <c r="L189" s="45"/>
      <c r="M189" s="245"/>
      <c r="N189" s="246"/>
      <c r="O189" s="92"/>
      <c r="P189" s="92"/>
      <c r="Q189" s="92"/>
      <c r="R189" s="92"/>
      <c r="S189" s="92"/>
      <c r="T189" s="93"/>
      <c r="U189" s="39"/>
      <c r="V189" s="39"/>
      <c r="W189" s="39"/>
      <c r="X189" s="39"/>
      <c r="Y189" s="39"/>
      <c r="Z189" s="39"/>
      <c r="AA189" s="39"/>
      <c r="AB189" s="39"/>
      <c r="AC189" s="39"/>
      <c r="AD189" s="39"/>
      <c r="AE189" s="39"/>
      <c r="AT189" s="18" t="s">
        <v>9533</v>
      </c>
      <c r="AU189" s="18" t="s">
        <v>86</v>
      </c>
    </row>
    <row r="190" s="2" customFormat="1" ht="16.5" customHeight="1">
      <c r="A190" s="39"/>
      <c r="B190" s="40"/>
      <c r="C190" s="229" t="s">
        <v>576</v>
      </c>
      <c r="D190" s="229" t="s">
        <v>352</v>
      </c>
      <c r="E190" s="230" t="s">
        <v>9615</v>
      </c>
      <c r="F190" s="231" t="s">
        <v>9616</v>
      </c>
      <c r="G190" s="232" t="s">
        <v>9530</v>
      </c>
      <c r="H190" s="233">
        <v>1</v>
      </c>
      <c r="I190" s="234"/>
      <c r="J190" s="235">
        <f>ROUND(I190*H190,2)</f>
        <v>0</v>
      </c>
      <c r="K190" s="231" t="s">
        <v>1</v>
      </c>
      <c r="L190" s="45"/>
      <c r="M190" s="236" t="s">
        <v>1</v>
      </c>
      <c r="N190" s="237" t="s">
        <v>41</v>
      </c>
      <c r="O190" s="92"/>
      <c r="P190" s="238">
        <f>O190*H190</f>
        <v>0</v>
      </c>
      <c r="Q190" s="238">
        <v>0</v>
      </c>
      <c r="R190" s="238">
        <f>Q190*H190</f>
        <v>0</v>
      </c>
      <c r="S190" s="238">
        <v>0</v>
      </c>
      <c r="T190" s="239">
        <f>S190*H190</f>
        <v>0</v>
      </c>
      <c r="U190" s="39"/>
      <c r="V190" s="39"/>
      <c r="W190" s="39"/>
      <c r="X190" s="39"/>
      <c r="Y190" s="39"/>
      <c r="Z190" s="39"/>
      <c r="AA190" s="39"/>
      <c r="AB190" s="39"/>
      <c r="AC190" s="39"/>
      <c r="AD190" s="39"/>
      <c r="AE190" s="39"/>
      <c r="AR190" s="240" t="s">
        <v>6131</v>
      </c>
      <c r="AT190" s="240" t="s">
        <v>352</v>
      </c>
      <c r="AU190" s="240" t="s">
        <v>86</v>
      </c>
      <c r="AY190" s="18" t="s">
        <v>350</v>
      </c>
      <c r="BE190" s="241">
        <f>IF(N190="základní",J190,0)</f>
        <v>0</v>
      </c>
      <c r="BF190" s="241">
        <f>IF(N190="snížená",J190,0)</f>
        <v>0</v>
      </c>
      <c r="BG190" s="241">
        <f>IF(N190="zákl. přenesená",J190,0)</f>
        <v>0</v>
      </c>
      <c r="BH190" s="241">
        <f>IF(N190="sníž. přenesená",J190,0)</f>
        <v>0</v>
      </c>
      <c r="BI190" s="241">
        <f>IF(N190="nulová",J190,0)</f>
        <v>0</v>
      </c>
      <c r="BJ190" s="18" t="s">
        <v>84</v>
      </c>
      <c r="BK190" s="241">
        <f>ROUND(I190*H190,2)</f>
        <v>0</v>
      </c>
      <c r="BL190" s="18" t="s">
        <v>6131</v>
      </c>
      <c r="BM190" s="240" t="s">
        <v>9617</v>
      </c>
    </row>
    <row r="191" s="2" customFormat="1">
      <c r="A191" s="39"/>
      <c r="B191" s="40"/>
      <c r="C191" s="41"/>
      <c r="D191" s="242" t="s">
        <v>359</v>
      </c>
      <c r="E191" s="41"/>
      <c r="F191" s="243" t="s">
        <v>9616</v>
      </c>
      <c r="G191" s="41"/>
      <c r="H191" s="41"/>
      <c r="I191" s="244"/>
      <c r="J191" s="41"/>
      <c r="K191" s="41"/>
      <c r="L191" s="45"/>
      <c r="M191" s="245"/>
      <c r="N191" s="246"/>
      <c r="O191" s="92"/>
      <c r="P191" s="92"/>
      <c r="Q191" s="92"/>
      <c r="R191" s="92"/>
      <c r="S191" s="92"/>
      <c r="T191" s="93"/>
      <c r="U191" s="39"/>
      <c r="V191" s="39"/>
      <c r="W191" s="39"/>
      <c r="X191" s="39"/>
      <c r="Y191" s="39"/>
      <c r="Z191" s="39"/>
      <c r="AA191" s="39"/>
      <c r="AB191" s="39"/>
      <c r="AC191" s="39"/>
      <c r="AD191" s="39"/>
      <c r="AE191" s="39"/>
      <c r="AT191" s="18" t="s">
        <v>359</v>
      </c>
      <c r="AU191" s="18" t="s">
        <v>86</v>
      </c>
    </row>
    <row r="192" s="2" customFormat="1">
      <c r="A192" s="39"/>
      <c r="B192" s="40"/>
      <c r="C192" s="41"/>
      <c r="D192" s="242" t="s">
        <v>9533</v>
      </c>
      <c r="E192" s="41"/>
      <c r="F192" s="314" t="s">
        <v>9618</v>
      </c>
      <c r="G192" s="41"/>
      <c r="H192" s="41"/>
      <c r="I192" s="244"/>
      <c r="J192" s="41"/>
      <c r="K192" s="41"/>
      <c r="L192" s="45"/>
      <c r="M192" s="245"/>
      <c r="N192" s="246"/>
      <c r="O192" s="92"/>
      <c r="P192" s="92"/>
      <c r="Q192" s="92"/>
      <c r="R192" s="92"/>
      <c r="S192" s="92"/>
      <c r="T192" s="93"/>
      <c r="U192" s="39"/>
      <c r="V192" s="39"/>
      <c r="W192" s="39"/>
      <c r="X192" s="39"/>
      <c r="Y192" s="39"/>
      <c r="Z192" s="39"/>
      <c r="AA192" s="39"/>
      <c r="AB192" s="39"/>
      <c r="AC192" s="39"/>
      <c r="AD192" s="39"/>
      <c r="AE192" s="39"/>
      <c r="AT192" s="18" t="s">
        <v>9533</v>
      </c>
      <c r="AU192" s="18" t="s">
        <v>86</v>
      </c>
    </row>
    <row r="193" s="12" customFormat="1" ht="22.8" customHeight="1">
      <c r="A193" s="12"/>
      <c r="B193" s="213"/>
      <c r="C193" s="214"/>
      <c r="D193" s="215" t="s">
        <v>75</v>
      </c>
      <c r="E193" s="227" t="s">
        <v>9619</v>
      </c>
      <c r="F193" s="227" t="s">
        <v>9620</v>
      </c>
      <c r="G193" s="214"/>
      <c r="H193" s="214"/>
      <c r="I193" s="217"/>
      <c r="J193" s="228">
        <f>BK193</f>
        <v>0</v>
      </c>
      <c r="K193" s="214"/>
      <c r="L193" s="219"/>
      <c r="M193" s="220"/>
      <c r="N193" s="221"/>
      <c r="O193" s="221"/>
      <c r="P193" s="222">
        <f>SUM(P194:P196)</f>
        <v>0</v>
      </c>
      <c r="Q193" s="221"/>
      <c r="R193" s="222">
        <f>SUM(R194:R196)</f>
        <v>0</v>
      </c>
      <c r="S193" s="221"/>
      <c r="T193" s="223">
        <f>SUM(T194:T196)</f>
        <v>0</v>
      </c>
      <c r="U193" s="12"/>
      <c r="V193" s="12"/>
      <c r="W193" s="12"/>
      <c r="X193" s="12"/>
      <c r="Y193" s="12"/>
      <c r="Z193" s="12"/>
      <c r="AA193" s="12"/>
      <c r="AB193" s="12"/>
      <c r="AC193" s="12"/>
      <c r="AD193" s="12"/>
      <c r="AE193" s="12"/>
      <c r="AR193" s="224" t="s">
        <v>389</v>
      </c>
      <c r="AT193" s="225" t="s">
        <v>75</v>
      </c>
      <c r="AU193" s="225" t="s">
        <v>84</v>
      </c>
      <c r="AY193" s="224" t="s">
        <v>350</v>
      </c>
      <c r="BK193" s="226">
        <f>SUM(BK194:BK196)</f>
        <v>0</v>
      </c>
    </row>
    <row r="194" s="2" customFormat="1" ht="16.5" customHeight="1">
      <c r="A194" s="39"/>
      <c r="B194" s="40"/>
      <c r="C194" s="229" t="s">
        <v>582</v>
      </c>
      <c r="D194" s="229" t="s">
        <v>352</v>
      </c>
      <c r="E194" s="230" t="s">
        <v>9621</v>
      </c>
      <c r="F194" s="231" t="s">
        <v>9622</v>
      </c>
      <c r="G194" s="232" t="s">
        <v>9584</v>
      </c>
      <c r="H194" s="233">
        <v>124</v>
      </c>
      <c r="I194" s="234"/>
      <c r="J194" s="235">
        <f>ROUND(I194*H194,2)</f>
        <v>0</v>
      </c>
      <c r="K194" s="231" t="s">
        <v>1</v>
      </c>
      <c r="L194" s="45"/>
      <c r="M194" s="236" t="s">
        <v>1</v>
      </c>
      <c r="N194" s="237" t="s">
        <v>41</v>
      </c>
      <c r="O194" s="92"/>
      <c r="P194" s="238">
        <f>O194*H194</f>
        <v>0</v>
      </c>
      <c r="Q194" s="238">
        <v>0</v>
      </c>
      <c r="R194" s="238">
        <f>Q194*H194</f>
        <v>0</v>
      </c>
      <c r="S194" s="238">
        <v>0</v>
      </c>
      <c r="T194" s="239">
        <f>S194*H194</f>
        <v>0</v>
      </c>
      <c r="U194" s="39"/>
      <c r="V194" s="39"/>
      <c r="W194" s="39"/>
      <c r="X194" s="39"/>
      <c r="Y194" s="39"/>
      <c r="Z194" s="39"/>
      <c r="AA194" s="39"/>
      <c r="AB194" s="39"/>
      <c r="AC194" s="39"/>
      <c r="AD194" s="39"/>
      <c r="AE194" s="39"/>
      <c r="AR194" s="240" t="s">
        <v>6131</v>
      </c>
      <c r="AT194" s="240" t="s">
        <v>352</v>
      </c>
      <c r="AU194" s="240" t="s">
        <v>86</v>
      </c>
      <c r="AY194" s="18" t="s">
        <v>350</v>
      </c>
      <c r="BE194" s="241">
        <f>IF(N194="základní",J194,0)</f>
        <v>0</v>
      </c>
      <c r="BF194" s="241">
        <f>IF(N194="snížená",J194,0)</f>
        <v>0</v>
      </c>
      <c r="BG194" s="241">
        <f>IF(N194="zákl. přenesená",J194,0)</f>
        <v>0</v>
      </c>
      <c r="BH194" s="241">
        <f>IF(N194="sníž. přenesená",J194,0)</f>
        <v>0</v>
      </c>
      <c r="BI194" s="241">
        <f>IF(N194="nulová",J194,0)</f>
        <v>0</v>
      </c>
      <c r="BJ194" s="18" t="s">
        <v>84</v>
      </c>
      <c r="BK194" s="241">
        <f>ROUND(I194*H194,2)</f>
        <v>0</v>
      </c>
      <c r="BL194" s="18" t="s">
        <v>6131</v>
      </c>
      <c r="BM194" s="240" t="s">
        <v>9623</v>
      </c>
    </row>
    <row r="195" s="2" customFormat="1">
      <c r="A195" s="39"/>
      <c r="B195" s="40"/>
      <c r="C195" s="41"/>
      <c r="D195" s="242" t="s">
        <v>359</v>
      </c>
      <c r="E195" s="41"/>
      <c r="F195" s="243" t="s">
        <v>9622</v>
      </c>
      <c r="G195" s="41"/>
      <c r="H195" s="41"/>
      <c r="I195" s="244"/>
      <c r="J195" s="41"/>
      <c r="K195" s="41"/>
      <c r="L195" s="45"/>
      <c r="M195" s="245"/>
      <c r="N195" s="246"/>
      <c r="O195" s="92"/>
      <c r="P195" s="92"/>
      <c r="Q195" s="92"/>
      <c r="R195" s="92"/>
      <c r="S195" s="92"/>
      <c r="T195" s="93"/>
      <c r="U195" s="39"/>
      <c r="V195" s="39"/>
      <c r="W195" s="39"/>
      <c r="X195" s="39"/>
      <c r="Y195" s="39"/>
      <c r="Z195" s="39"/>
      <c r="AA195" s="39"/>
      <c r="AB195" s="39"/>
      <c r="AC195" s="39"/>
      <c r="AD195" s="39"/>
      <c r="AE195" s="39"/>
      <c r="AT195" s="18" t="s">
        <v>359</v>
      </c>
      <c r="AU195" s="18" t="s">
        <v>86</v>
      </c>
    </row>
    <row r="196" s="2" customFormat="1">
      <c r="A196" s="39"/>
      <c r="B196" s="40"/>
      <c r="C196" s="41"/>
      <c r="D196" s="242" t="s">
        <v>9533</v>
      </c>
      <c r="E196" s="41"/>
      <c r="F196" s="314" t="s">
        <v>9624</v>
      </c>
      <c r="G196" s="41"/>
      <c r="H196" s="41"/>
      <c r="I196" s="244"/>
      <c r="J196" s="41"/>
      <c r="K196" s="41"/>
      <c r="L196" s="45"/>
      <c r="M196" s="245"/>
      <c r="N196" s="246"/>
      <c r="O196" s="92"/>
      <c r="P196" s="92"/>
      <c r="Q196" s="92"/>
      <c r="R196" s="92"/>
      <c r="S196" s="92"/>
      <c r="T196" s="93"/>
      <c r="U196" s="39"/>
      <c r="V196" s="39"/>
      <c r="W196" s="39"/>
      <c r="X196" s="39"/>
      <c r="Y196" s="39"/>
      <c r="Z196" s="39"/>
      <c r="AA196" s="39"/>
      <c r="AB196" s="39"/>
      <c r="AC196" s="39"/>
      <c r="AD196" s="39"/>
      <c r="AE196" s="39"/>
      <c r="AT196" s="18" t="s">
        <v>9533</v>
      </c>
      <c r="AU196" s="18" t="s">
        <v>86</v>
      </c>
    </row>
    <row r="197" s="12" customFormat="1" ht="22.8" customHeight="1">
      <c r="A197" s="12"/>
      <c r="B197" s="213"/>
      <c r="C197" s="214"/>
      <c r="D197" s="215" t="s">
        <v>75</v>
      </c>
      <c r="E197" s="227" t="s">
        <v>9625</v>
      </c>
      <c r="F197" s="227" t="s">
        <v>9626</v>
      </c>
      <c r="G197" s="214"/>
      <c r="H197" s="214"/>
      <c r="I197" s="217"/>
      <c r="J197" s="228">
        <f>BK197</f>
        <v>0</v>
      </c>
      <c r="K197" s="214"/>
      <c r="L197" s="219"/>
      <c r="M197" s="220"/>
      <c r="N197" s="221"/>
      <c r="O197" s="221"/>
      <c r="P197" s="222">
        <f>SUM(P198:P200)</f>
        <v>0</v>
      </c>
      <c r="Q197" s="221"/>
      <c r="R197" s="222">
        <f>SUM(R198:R200)</f>
        <v>0</v>
      </c>
      <c r="S197" s="221"/>
      <c r="T197" s="223">
        <f>SUM(T198:T200)</f>
        <v>0</v>
      </c>
      <c r="U197" s="12"/>
      <c r="V197" s="12"/>
      <c r="W197" s="12"/>
      <c r="X197" s="12"/>
      <c r="Y197" s="12"/>
      <c r="Z197" s="12"/>
      <c r="AA197" s="12"/>
      <c r="AB197" s="12"/>
      <c r="AC197" s="12"/>
      <c r="AD197" s="12"/>
      <c r="AE197" s="12"/>
      <c r="AR197" s="224" t="s">
        <v>389</v>
      </c>
      <c r="AT197" s="225" t="s">
        <v>75</v>
      </c>
      <c r="AU197" s="225" t="s">
        <v>84</v>
      </c>
      <c r="AY197" s="224" t="s">
        <v>350</v>
      </c>
      <c r="BK197" s="226">
        <f>SUM(BK198:BK200)</f>
        <v>0</v>
      </c>
    </row>
    <row r="198" s="2" customFormat="1" ht="16.5" customHeight="1">
      <c r="A198" s="39"/>
      <c r="B198" s="40"/>
      <c r="C198" s="229" t="s">
        <v>596</v>
      </c>
      <c r="D198" s="229" t="s">
        <v>352</v>
      </c>
      <c r="E198" s="230" t="s">
        <v>9627</v>
      </c>
      <c r="F198" s="231" t="s">
        <v>9628</v>
      </c>
      <c r="G198" s="232" t="s">
        <v>9530</v>
      </c>
      <c r="H198" s="233">
        <v>1</v>
      </c>
      <c r="I198" s="234"/>
      <c r="J198" s="235">
        <f>ROUND(I198*H198,2)</f>
        <v>0</v>
      </c>
      <c r="K198" s="231" t="s">
        <v>1</v>
      </c>
      <c r="L198" s="45"/>
      <c r="M198" s="236" t="s">
        <v>1</v>
      </c>
      <c r="N198" s="237" t="s">
        <v>41</v>
      </c>
      <c r="O198" s="92"/>
      <c r="P198" s="238">
        <f>O198*H198</f>
        <v>0</v>
      </c>
      <c r="Q198" s="238">
        <v>0</v>
      </c>
      <c r="R198" s="238">
        <f>Q198*H198</f>
        <v>0</v>
      </c>
      <c r="S198" s="238">
        <v>0</v>
      </c>
      <c r="T198" s="239">
        <f>S198*H198</f>
        <v>0</v>
      </c>
      <c r="U198" s="39"/>
      <c r="V198" s="39"/>
      <c r="W198" s="39"/>
      <c r="X198" s="39"/>
      <c r="Y198" s="39"/>
      <c r="Z198" s="39"/>
      <c r="AA198" s="39"/>
      <c r="AB198" s="39"/>
      <c r="AC198" s="39"/>
      <c r="AD198" s="39"/>
      <c r="AE198" s="39"/>
      <c r="AR198" s="240" t="s">
        <v>6131</v>
      </c>
      <c r="AT198" s="240" t="s">
        <v>352</v>
      </c>
      <c r="AU198" s="240" t="s">
        <v>86</v>
      </c>
      <c r="AY198" s="18" t="s">
        <v>350</v>
      </c>
      <c r="BE198" s="241">
        <f>IF(N198="základní",J198,0)</f>
        <v>0</v>
      </c>
      <c r="BF198" s="241">
        <f>IF(N198="snížená",J198,0)</f>
        <v>0</v>
      </c>
      <c r="BG198" s="241">
        <f>IF(N198="zákl. přenesená",J198,0)</f>
        <v>0</v>
      </c>
      <c r="BH198" s="241">
        <f>IF(N198="sníž. přenesená",J198,0)</f>
        <v>0</v>
      </c>
      <c r="BI198" s="241">
        <f>IF(N198="nulová",J198,0)</f>
        <v>0</v>
      </c>
      <c r="BJ198" s="18" t="s">
        <v>84</v>
      </c>
      <c r="BK198" s="241">
        <f>ROUND(I198*H198,2)</f>
        <v>0</v>
      </c>
      <c r="BL198" s="18" t="s">
        <v>6131</v>
      </c>
      <c r="BM198" s="240" t="s">
        <v>9629</v>
      </c>
    </row>
    <row r="199" s="2" customFormat="1">
      <c r="A199" s="39"/>
      <c r="B199" s="40"/>
      <c r="C199" s="41"/>
      <c r="D199" s="242" t="s">
        <v>359</v>
      </c>
      <c r="E199" s="41"/>
      <c r="F199" s="243" t="s">
        <v>9628</v>
      </c>
      <c r="G199" s="41"/>
      <c r="H199" s="41"/>
      <c r="I199" s="244"/>
      <c r="J199" s="41"/>
      <c r="K199" s="41"/>
      <c r="L199" s="45"/>
      <c r="M199" s="245"/>
      <c r="N199" s="246"/>
      <c r="O199" s="92"/>
      <c r="P199" s="92"/>
      <c r="Q199" s="92"/>
      <c r="R199" s="92"/>
      <c r="S199" s="92"/>
      <c r="T199" s="93"/>
      <c r="U199" s="39"/>
      <c r="V199" s="39"/>
      <c r="W199" s="39"/>
      <c r="X199" s="39"/>
      <c r="Y199" s="39"/>
      <c r="Z199" s="39"/>
      <c r="AA199" s="39"/>
      <c r="AB199" s="39"/>
      <c r="AC199" s="39"/>
      <c r="AD199" s="39"/>
      <c r="AE199" s="39"/>
      <c r="AT199" s="18" t="s">
        <v>359</v>
      </c>
      <c r="AU199" s="18" t="s">
        <v>86</v>
      </c>
    </row>
    <row r="200" s="2" customFormat="1">
      <c r="A200" s="39"/>
      <c r="B200" s="40"/>
      <c r="C200" s="41"/>
      <c r="D200" s="242" t="s">
        <v>9533</v>
      </c>
      <c r="E200" s="41"/>
      <c r="F200" s="314" t="s">
        <v>9630</v>
      </c>
      <c r="G200" s="41"/>
      <c r="H200" s="41"/>
      <c r="I200" s="244"/>
      <c r="J200" s="41"/>
      <c r="K200" s="41"/>
      <c r="L200" s="45"/>
      <c r="M200" s="245"/>
      <c r="N200" s="246"/>
      <c r="O200" s="92"/>
      <c r="P200" s="92"/>
      <c r="Q200" s="92"/>
      <c r="R200" s="92"/>
      <c r="S200" s="92"/>
      <c r="T200" s="93"/>
      <c r="U200" s="39"/>
      <c r="V200" s="39"/>
      <c r="W200" s="39"/>
      <c r="X200" s="39"/>
      <c r="Y200" s="39"/>
      <c r="Z200" s="39"/>
      <c r="AA200" s="39"/>
      <c r="AB200" s="39"/>
      <c r="AC200" s="39"/>
      <c r="AD200" s="39"/>
      <c r="AE200" s="39"/>
      <c r="AT200" s="18" t="s">
        <v>9533</v>
      </c>
      <c r="AU200" s="18" t="s">
        <v>86</v>
      </c>
    </row>
    <row r="201" s="12" customFormat="1" ht="22.8" customHeight="1">
      <c r="A201" s="12"/>
      <c r="B201" s="213"/>
      <c r="C201" s="214"/>
      <c r="D201" s="215" t="s">
        <v>75</v>
      </c>
      <c r="E201" s="227" t="s">
        <v>9122</v>
      </c>
      <c r="F201" s="227" t="s">
        <v>9123</v>
      </c>
      <c r="G201" s="214"/>
      <c r="H201" s="214"/>
      <c r="I201" s="217"/>
      <c r="J201" s="228">
        <f>BK201</f>
        <v>0</v>
      </c>
      <c r="K201" s="214"/>
      <c r="L201" s="219"/>
      <c r="M201" s="220"/>
      <c r="N201" s="221"/>
      <c r="O201" s="221"/>
      <c r="P201" s="222">
        <v>0</v>
      </c>
      <c r="Q201" s="221"/>
      <c r="R201" s="222">
        <v>0</v>
      </c>
      <c r="S201" s="221"/>
      <c r="T201" s="223">
        <v>0</v>
      </c>
      <c r="U201" s="12"/>
      <c r="V201" s="12"/>
      <c r="W201" s="12"/>
      <c r="X201" s="12"/>
      <c r="Y201" s="12"/>
      <c r="Z201" s="12"/>
      <c r="AA201" s="12"/>
      <c r="AB201" s="12"/>
      <c r="AC201" s="12"/>
      <c r="AD201" s="12"/>
      <c r="AE201" s="12"/>
      <c r="AR201" s="224" t="s">
        <v>389</v>
      </c>
      <c r="AT201" s="225" t="s">
        <v>75</v>
      </c>
      <c r="AU201" s="225" t="s">
        <v>84</v>
      </c>
      <c r="AY201" s="224" t="s">
        <v>350</v>
      </c>
      <c r="BK201" s="226">
        <v>0</v>
      </c>
    </row>
    <row r="202" s="12" customFormat="1" ht="22.8" customHeight="1">
      <c r="A202" s="12"/>
      <c r="B202" s="213"/>
      <c r="C202" s="214"/>
      <c r="D202" s="215" t="s">
        <v>75</v>
      </c>
      <c r="E202" s="227" t="s">
        <v>9631</v>
      </c>
      <c r="F202" s="227" t="s">
        <v>9632</v>
      </c>
      <c r="G202" s="214"/>
      <c r="H202" s="214"/>
      <c r="I202" s="217"/>
      <c r="J202" s="228">
        <f>BK202</f>
        <v>0</v>
      </c>
      <c r="K202" s="214"/>
      <c r="L202" s="219"/>
      <c r="M202" s="220"/>
      <c r="N202" s="221"/>
      <c r="O202" s="221"/>
      <c r="P202" s="222">
        <f>SUM(P203:P217)</f>
        <v>0</v>
      </c>
      <c r="Q202" s="221"/>
      <c r="R202" s="222">
        <f>SUM(R203:R217)</f>
        <v>0</v>
      </c>
      <c r="S202" s="221"/>
      <c r="T202" s="223">
        <f>SUM(T203:T217)</f>
        <v>0</v>
      </c>
      <c r="U202" s="12"/>
      <c r="V202" s="12"/>
      <c r="W202" s="12"/>
      <c r="X202" s="12"/>
      <c r="Y202" s="12"/>
      <c r="Z202" s="12"/>
      <c r="AA202" s="12"/>
      <c r="AB202" s="12"/>
      <c r="AC202" s="12"/>
      <c r="AD202" s="12"/>
      <c r="AE202" s="12"/>
      <c r="AR202" s="224" t="s">
        <v>389</v>
      </c>
      <c r="AT202" s="225" t="s">
        <v>75</v>
      </c>
      <c r="AU202" s="225" t="s">
        <v>84</v>
      </c>
      <c r="AY202" s="224" t="s">
        <v>350</v>
      </c>
      <c r="BK202" s="226">
        <f>SUM(BK203:BK217)</f>
        <v>0</v>
      </c>
    </row>
    <row r="203" s="2" customFormat="1" ht="24.15" customHeight="1">
      <c r="A203" s="39"/>
      <c r="B203" s="40"/>
      <c r="C203" s="229" t="s">
        <v>617</v>
      </c>
      <c r="D203" s="229" t="s">
        <v>352</v>
      </c>
      <c r="E203" s="230" t="s">
        <v>9633</v>
      </c>
      <c r="F203" s="231" t="s">
        <v>9634</v>
      </c>
      <c r="G203" s="232" t="s">
        <v>9530</v>
      </c>
      <c r="H203" s="233">
        <v>1</v>
      </c>
      <c r="I203" s="234"/>
      <c r="J203" s="235">
        <f>ROUND(I203*H203,2)</f>
        <v>0</v>
      </c>
      <c r="K203" s="231" t="s">
        <v>385</v>
      </c>
      <c r="L203" s="45"/>
      <c r="M203" s="236" t="s">
        <v>1</v>
      </c>
      <c r="N203" s="237" t="s">
        <v>41</v>
      </c>
      <c r="O203" s="92"/>
      <c r="P203" s="238">
        <f>O203*H203</f>
        <v>0</v>
      </c>
      <c r="Q203" s="238">
        <v>0</v>
      </c>
      <c r="R203" s="238">
        <f>Q203*H203</f>
        <v>0</v>
      </c>
      <c r="S203" s="238">
        <v>0</v>
      </c>
      <c r="T203" s="239">
        <f>S203*H203</f>
        <v>0</v>
      </c>
      <c r="U203" s="39"/>
      <c r="V203" s="39"/>
      <c r="W203" s="39"/>
      <c r="X203" s="39"/>
      <c r="Y203" s="39"/>
      <c r="Z203" s="39"/>
      <c r="AA203" s="39"/>
      <c r="AB203" s="39"/>
      <c r="AC203" s="39"/>
      <c r="AD203" s="39"/>
      <c r="AE203" s="39"/>
      <c r="AR203" s="240" t="s">
        <v>6131</v>
      </c>
      <c r="AT203" s="240" t="s">
        <v>352</v>
      </c>
      <c r="AU203" s="240" t="s">
        <v>86</v>
      </c>
      <c r="AY203" s="18" t="s">
        <v>350</v>
      </c>
      <c r="BE203" s="241">
        <f>IF(N203="základní",J203,0)</f>
        <v>0</v>
      </c>
      <c r="BF203" s="241">
        <f>IF(N203="snížená",J203,0)</f>
        <v>0</v>
      </c>
      <c r="BG203" s="241">
        <f>IF(N203="zákl. přenesená",J203,0)</f>
        <v>0</v>
      </c>
      <c r="BH203" s="241">
        <f>IF(N203="sníž. přenesená",J203,0)</f>
        <v>0</v>
      </c>
      <c r="BI203" s="241">
        <f>IF(N203="nulová",J203,0)</f>
        <v>0</v>
      </c>
      <c r="BJ203" s="18" t="s">
        <v>84</v>
      </c>
      <c r="BK203" s="241">
        <f>ROUND(I203*H203,2)</f>
        <v>0</v>
      </c>
      <c r="BL203" s="18" t="s">
        <v>6131</v>
      </c>
      <c r="BM203" s="240" t="s">
        <v>9635</v>
      </c>
    </row>
    <row r="204" s="2" customFormat="1">
      <c r="A204" s="39"/>
      <c r="B204" s="40"/>
      <c r="C204" s="41"/>
      <c r="D204" s="242" t="s">
        <v>359</v>
      </c>
      <c r="E204" s="41"/>
      <c r="F204" s="243" t="s">
        <v>9636</v>
      </c>
      <c r="G204" s="41"/>
      <c r="H204" s="41"/>
      <c r="I204" s="244"/>
      <c r="J204" s="41"/>
      <c r="K204" s="41"/>
      <c r="L204" s="45"/>
      <c r="M204" s="245"/>
      <c r="N204" s="246"/>
      <c r="O204" s="92"/>
      <c r="P204" s="92"/>
      <c r="Q204" s="92"/>
      <c r="R204" s="92"/>
      <c r="S204" s="92"/>
      <c r="T204" s="93"/>
      <c r="U204" s="39"/>
      <c r="V204" s="39"/>
      <c r="W204" s="39"/>
      <c r="X204" s="39"/>
      <c r="Y204" s="39"/>
      <c r="Z204" s="39"/>
      <c r="AA204" s="39"/>
      <c r="AB204" s="39"/>
      <c r="AC204" s="39"/>
      <c r="AD204" s="39"/>
      <c r="AE204" s="39"/>
      <c r="AT204" s="18" t="s">
        <v>359</v>
      </c>
      <c r="AU204" s="18" t="s">
        <v>86</v>
      </c>
    </row>
    <row r="205" s="2" customFormat="1" ht="16.5" customHeight="1">
      <c r="A205" s="39"/>
      <c r="B205" s="40"/>
      <c r="C205" s="229" t="s">
        <v>655</v>
      </c>
      <c r="D205" s="229" t="s">
        <v>352</v>
      </c>
      <c r="E205" s="230" t="s">
        <v>9637</v>
      </c>
      <c r="F205" s="231" t="s">
        <v>9638</v>
      </c>
      <c r="G205" s="232" t="s">
        <v>9530</v>
      </c>
      <c r="H205" s="233">
        <v>1</v>
      </c>
      <c r="I205" s="234"/>
      <c r="J205" s="235">
        <f>ROUND(I205*H205,2)</f>
        <v>0</v>
      </c>
      <c r="K205" s="231" t="s">
        <v>1</v>
      </c>
      <c r="L205" s="45"/>
      <c r="M205" s="236" t="s">
        <v>1</v>
      </c>
      <c r="N205" s="237" t="s">
        <v>41</v>
      </c>
      <c r="O205" s="92"/>
      <c r="P205" s="238">
        <f>O205*H205</f>
        <v>0</v>
      </c>
      <c r="Q205" s="238">
        <v>0</v>
      </c>
      <c r="R205" s="238">
        <f>Q205*H205</f>
        <v>0</v>
      </c>
      <c r="S205" s="238">
        <v>0</v>
      </c>
      <c r="T205" s="239">
        <f>S205*H205</f>
        <v>0</v>
      </c>
      <c r="U205" s="39"/>
      <c r="V205" s="39"/>
      <c r="W205" s="39"/>
      <c r="X205" s="39"/>
      <c r="Y205" s="39"/>
      <c r="Z205" s="39"/>
      <c r="AA205" s="39"/>
      <c r="AB205" s="39"/>
      <c r="AC205" s="39"/>
      <c r="AD205" s="39"/>
      <c r="AE205" s="39"/>
      <c r="AR205" s="240" t="s">
        <v>6131</v>
      </c>
      <c r="AT205" s="240" t="s">
        <v>352</v>
      </c>
      <c r="AU205" s="240" t="s">
        <v>86</v>
      </c>
      <c r="AY205" s="18" t="s">
        <v>350</v>
      </c>
      <c r="BE205" s="241">
        <f>IF(N205="základní",J205,0)</f>
        <v>0</v>
      </c>
      <c r="BF205" s="241">
        <f>IF(N205="snížená",J205,0)</f>
        <v>0</v>
      </c>
      <c r="BG205" s="241">
        <f>IF(N205="zákl. přenesená",J205,0)</f>
        <v>0</v>
      </c>
      <c r="BH205" s="241">
        <f>IF(N205="sníž. přenesená",J205,0)</f>
        <v>0</v>
      </c>
      <c r="BI205" s="241">
        <f>IF(N205="nulová",J205,0)</f>
        <v>0</v>
      </c>
      <c r="BJ205" s="18" t="s">
        <v>84</v>
      </c>
      <c r="BK205" s="241">
        <f>ROUND(I205*H205,2)</f>
        <v>0</v>
      </c>
      <c r="BL205" s="18" t="s">
        <v>6131</v>
      </c>
      <c r="BM205" s="240" t="s">
        <v>9639</v>
      </c>
    </row>
    <row r="206" s="2" customFormat="1">
      <c r="A206" s="39"/>
      <c r="B206" s="40"/>
      <c r="C206" s="41"/>
      <c r="D206" s="242" t="s">
        <v>359</v>
      </c>
      <c r="E206" s="41"/>
      <c r="F206" s="243" t="s">
        <v>9638</v>
      </c>
      <c r="G206" s="41"/>
      <c r="H206" s="41"/>
      <c r="I206" s="244"/>
      <c r="J206" s="41"/>
      <c r="K206" s="41"/>
      <c r="L206" s="45"/>
      <c r="M206" s="245"/>
      <c r="N206" s="246"/>
      <c r="O206" s="92"/>
      <c r="P206" s="92"/>
      <c r="Q206" s="92"/>
      <c r="R206" s="92"/>
      <c r="S206" s="92"/>
      <c r="T206" s="93"/>
      <c r="U206" s="39"/>
      <c r="V206" s="39"/>
      <c r="W206" s="39"/>
      <c r="X206" s="39"/>
      <c r="Y206" s="39"/>
      <c r="Z206" s="39"/>
      <c r="AA206" s="39"/>
      <c r="AB206" s="39"/>
      <c r="AC206" s="39"/>
      <c r="AD206" s="39"/>
      <c r="AE206" s="39"/>
      <c r="AT206" s="18" t="s">
        <v>359</v>
      </c>
      <c r="AU206" s="18" t="s">
        <v>86</v>
      </c>
    </row>
    <row r="207" s="2" customFormat="1">
      <c r="A207" s="39"/>
      <c r="B207" s="40"/>
      <c r="C207" s="41"/>
      <c r="D207" s="242" t="s">
        <v>9533</v>
      </c>
      <c r="E207" s="41"/>
      <c r="F207" s="314" t="s">
        <v>9640</v>
      </c>
      <c r="G207" s="41"/>
      <c r="H207" s="41"/>
      <c r="I207" s="244"/>
      <c r="J207" s="41"/>
      <c r="K207" s="41"/>
      <c r="L207" s="45"/>
      <c r="M207" s="245"/>
      <c r="N207" s="246"/>
      <c r="O207" s="92"/>
      <c r="P207" s="92"/>
      <c r="Q207" s="92"/>
      <c r="R207" s="92"/>
      <c r="S207" s="92"/>
      <c r="T207" s="93"/>
      <c r="U207" s="39"/>
      <c r="V207" s="39"/>
      <c r="W207" s="39"/>
      <c r="X207" s="39"/>
      <c r="Y207" s="39"/>
      <c r="Z207" s="39"/>
      <c r="AA207" s="39"/>
      <c r="AB207" s="39"/>
      <c r="AC207" s="39"/>
      <c r="AD207" s="39"/>
      <c r="AE207" s="39"/>
      <c r="AT207" s="18" t="s">
        <v>9533</v>
      </c>
      <c r="AU207" s="18" t="s">
        <v>86</v>
      </c>
    </row>
    <row r="208" s="2" customFormat="1" ht="16.5" customHeight="1">
      <c r="A208" s="39"/>
      <c r="B208" s="40"/>
      <c r="C208" s="229" t="s">
        <v>662</v>
      </c>
      <c r="D208" s="229" t="s">
        <v>352</v>
      </c>
      <c r="E208" s="230" t="s">
        <v>9641</v>
      </c>
      <c r="F208" s="231" t="s">
        <v>9642</v>
      </c>
      <c r="G208" s="232" t="s">
        <v>9530</v>
      </c>
      <c r="H208" s="233">
        <v>1</v>
      </c>
      <c r="I208" s="234"/>
      <c r="J208" s="235">
        <f>ROUND(I208*H208,2)</f>
        <v>0</v>
      </c>
      <c r="K208" s="231" t="s">
        <v>385</v>
      </c>
      <c r="L208" s="45"/>
      <c r="M208" s="236" t="s">
        <v>1</v>
      </c>
      <c r="N208" s="237" t="s">
        <v>41</v>
      </c>
      <c r="O208" s="92"/>
      <c r="P208" s="238">
        <f>O208*H208</f>
        <v>0</v>
      </c>
      <c r="Q208" s="238">
        <v>0</v>
      </c>
      <c r="R208" s="238">
        <f>Q208*H208</f>
        <v>0</v>
      </c>
      <c r="S208" s="238">
        <v>0</v>
      </c>
      <c r="T208" s="239">
        <f>S208*H208</f>
        <v>0</v>
      </c>
      <c r="U208" s="39"/>
      <c r="V208" s="39"/>
      <c r="W208" s="39"/>
      <c r="X208" s="39"/>
      <c r="Y208" s="39"/>
      <c r="Z208" s="39"/>
      <c r="AA208" s="39"/>
      <c r="AB208" s="39"/>
      <c r="AC208" s="39"/>
      <c r="AD208" s="39"/>
      <c r="AE208" s="39"/>
      <c r="AR208" s="240" t="s">
        <v>6131</v>
      </c>
      <c r="AT208" s="240" t="s">
        <v>352</v>
      </c>
      <c r="AU208" s="240" t="s">
        <v>86</v>
      </c>
      <c r="AY208" s="18" t="s">
        <v>350</v>
      </c>
      <c r="BE208" s="241">
        <f>IF(N208="základní",J208,0)</f>
        <v>0</v>
      </c>
      <c r="BF208" s="241">
        <f>IF(N208="snížená",J208,0)</f>
        <v>0</v>
      </c>
      <c r="BG208" s="241">
        <f>IF(N208="zákl. přenesená",J208,0)</f>
        <v>0</v>
      </c>
      <c r="BH208" s="241">
        <f>IF(N208="sníž. přenesená",J208,0)</f>
        <v>0</v>
      </c>
      <c r="BI208" s="241">
        <f>IF(N208="nulová",J208,0)</f>
        <v>0</v>
      </c>
      <c r="BJ208" s="18" t="s">
        <v>84</v>
      </c>
      <c r="BK208" s="241">
        <f>ROUND(I208*H208,2)</f>
        <v>0</v>
      </c>
      <c r="BL208" s="18" t="s">
        <v>6131</v>
      </c>
      <c r="BM208" s="240" t="s">
        <v>9643</v>
      </c>
    </row>
    <row r="209" s="2" customFormat="1">
      <c r="A209" s="39"/>
      <c r="B209" s="40"/>
      <c r="C209" s="41"/>
      <c r="D209" s="242" t="s">
        <v>359</v>
      </c>
      <c r="E209" s="41"/>
      <c r="F209" s="243" t="s">
        <v>9642</v>
      </c>
      <c r="G209" s="41"/>
      <c r="H209" s="41"/>
      <c r="I209" s="244"/>
      <c r="J209" s="41"/>
      <c r="K209" s="41"/>
      <c r="L209" s="45"/>
      <c r="M209" s="245"/>
      <c r="N209" s="246"/>
      <c r="O209" s="92"/>
      <c r="P209" s="92"/>
      <c r="Q209" s="92"/>
      <c r="R209" s="92"/>
      <c r="S209" s="92"/>
      <c r="T209" s="93"/>
      <c r="U209" s="39"/>
      <c r="V209" s="39"/>
      <c r="W209" s="39"/>
      <c r="X209" s="39"/>
      <c r="Y209" s="39"/>
      <c r="Z209" s="39"/>
      <c r="AA209" s="39"/>
      <c r="AB209" s="39"/>
      <c r="AC209" s="39"/>
      <c r="AD209" s="39"/>
      <c r="AE209" s="39"/>
      <c r="AT209" s="18" t="s">
        <v>359</v>
      </c>
      <c r="AU209" s="18" t="s">
        <v>86</v>
      </c>
    </row>
    <row r="210" s="15" customFormat="1">
      <c r="A210" s="15"/>
      <c r="B210" s="269"/>
      <c r="C210" s="270"/>
      <c r="D210" s="242" t="s">
        <v>361</v>
      </c>
      <c r="E210" s="271" t="s">
        <v>1</v>
      </c>
      <c r="F210" s="272" t="s">
        <v>9644</v>
      </c>
      <c r="G210" s="270"/>
      <c r="H210" s="271" t="s">
        <v>1</v>
      </c>
      <c r="I210" s="273"/>
      <c r="J210" s="270"/>
      <c r="K210" s="270"/>
      <c r="L210" s="274"/>
      <c r="M210" s="275"/>
      <c r="N210" s="276"/>
      <c r="O210" s="276"/>
      <c r="P210" s="276"/>
      <c r="Q210" s="276"/>
      <c r="R210" s="276"/>
      <c r="S210" s="276"/>
      <c r="T210" s="277"/>
      <c r="U210" s="15"/>
      <c r="V210" s="15"/>
      <c r="W210" s="15"/>
      <c r="X210" s="15"/>
      <c r="Y210" s="15"/>
      <c r="Z210" s="15"/>
      <c r="AA210" s="15"/>
      <c r="AB210" s="15"/>
      <c r="AC210" s="15"/>
      <c r="AD210" s="15"/>
      <c r="AE210" s="15"/>
      <c r="AT210" s="278" t="s">
        <v>361</v>
      </c>
      <c r="AU210" s="278" t="s">
        <v>86</v>
      </c>
      <c r="AV210" s="15" t="s">
        <v>84</v>
      </c>
      <c r="AW210" s="15" t="s">
        <v>32</v>
      </c>
      <c r="AX210" s="15" t="s">
        <v>76</v>
      </c>
      <c r="AY210" s="278" t="s">
        <v>350</v>
      </c>
    </row>
    <row r="211" s="15" customFormat="1">
      <c r="A211" s="15"/>
      <c r="B211" s="269"/>
      <c r="C211" s="270"/>
      <c r="D211" s="242" t="s">
        <v>361</v>
      </c>
      <c r="E211" s="271" t="s">
        <v>1</v>
      </c>
      <c r="F211" s="272" t="s">
        <v>9645</v>
      </c>
      <c r="G211" s="270"/>
      <c r="H211" s="271" t="s">
        <v>1</v>
      </c>
      <c r="I211" s="273"/>
      <c r="J211" s="270"/>
      <c r="K211" s="270"/>
      <c r="L211" s="274"/>
      <c r="M211" s="275"/>
      <c r="N211" s="276"/>
      <c r="O211" s="276"/>
      <c r="P211" s="276"/>
      <c r="Q211" s="276"/>
      <c r="R211" s="276"/>
      <c r="S211" s="276"/>
      <c r="T211" s="277"/>
      <c r="U211" s="15"/>
      <c r="V211" s="15"/>
      <c r="W211" s="15"/>
      <c r="X211" s="15"/>
      <c r="Y211" s="15"/>
      <c r="Z211" s="15"/>
      <c r="AA211" s="15"/>
      <c r="AB211" s="15"/>
      <c r="AC211" s="15"/>
      <c r="AD211" s="15"/>
      <c r="AE211" s="15"/>
      <c r="AT211" s="278" t="s">
        <v>361</v>
      </c>
      <c r="AU211" s="278" t="s">
        <v>86</v>
      </c>
      <c r="AV211" s="15" t="s">
        <v>84</v>
      </c>
      <c r="AW211" s="15" t="s">
        <v>32</v>
      </c>
      <c r="AX211" s="15" t="s">
        <v>76</v>
      </c>
      <c r="AY211" s="278" t="s">
        <v>350</v>
      </c>
    </row>
    <row r="212" s="13" customFormat="1">
      <c r="A212" s="13"/>
      <c r="B212" s="247"/>
      <c r="C212" s="248"/>
      <c r="D212" s="242" t="s">
        <v>361</v>
      </c>
      <c r="E212" s="249" t="s">
        <v>1</v>
      </c>
      <c r="F212" s="250" t="s">
        <v>84</v>
      </c>
      <c r="G212" s="248"/>
      <c r="H212" s="251">
        <v>1</v>
      </c>
      <c r="I212" s="252"/>
      <c r="J212" s="248"/>
      <c r="K212" s="248"/>
      <c r="L212" s="253"/>
      <c r="M212" s="254"/>
      <c r="N212" s="255"/>
      <c r="O212" s="255"/>
      <c r="P212" s="255"/>
      <c r="Q212" s="255"/>
      <c r="R212" s="255"/>
      <c r="S212" s="255"/>
      <c r="T212" s="256"/>
      <c r="U212" s="13"/>
      <c r="V212" s="13"/>
      <c r="W212" s="13"/>
      <c r="X212" s="13"/>
      <c r="Y212" s="13"/>
      <c r="Z212" s="13"/>
      <c r="AA212" s="13"/>
      <c r="AB212" s="13"/>
      <c r="AC212" s="13"/>
      <c r="AD212" s="13"/>
      <c r="AE212" s="13"/>
      <c r="AT212" s="257" t="s">
        <v>361</v>
      </c>
      <c r="AU212" s="257" t="s">
        <v>86</v>
      </c>
      <c r="AV212" s="13" t="s">
        <v>86</v>
      </c>
      <c r="AW212" s="13" t="s">
        <v>32</v>
      </c>
      <c r="AX212" s="13" t="s">
        <v>84</v>
      </c>
      <c r="AY212" s="257" t="s">
        <v>350</v>
      </c>
    </row>
    <row r="213" s="2" customFormat="1" ht="21.75" customHeight="1">
      <c r="A213" s="39"/>
      <c r="B213" s="40"/>
      <c r="C213" s="229" t="s">
        <v>669</v>
      </c>
      <c r="D213" s="229" t="s">
        <v>352</v>
      </c>
      <c r="E213" s="230" t="s">
        <v>9646</v>
      </c>
      <c r="F213" s="231" t="s">
        <v>9647</v>
      </c>
      <c r="G213" s="232" t="s">
        <v>9530</v>
      </c>
      <c r="H213" s="233">
        <v>1</v>
      </c>
      <c r="I213" s="234"/>
      <c r="J213" s="235">
        <f>ROUND(I213*H213,2)</f>
        <v>0</v>
      </c>
      <c r="K213" s="231" t="s">
        <v>1</v>
      </c>
      <c r="L213" s="45"/>
      <c r="M213" s="236" t="s">
        <v>1</v>
      </c>
      <c r="N213" s="237" t="s">
        <v>41</v>
      </c>
      <c r="O213" s="92"/>
      <c r="P213" s="238">
        <f>O213*H213</f>
        <v>0</v>
      </c>
      <c r="Q213" s="238">
        <v>0</v>
      </c>
      <c r="R213" s="238">
        <f>Q213*H213</f>
        <v>0</v>
      </c>
      <c r="S213" s="238">
        <v>0</v>
      </c>
      <c r="T213" s="239">
        <f>S213*H213</f>
        <v>0</v>
      </c>
      <c r="U213" s="39"/>
      <c r="V213" s="39"/>
      <c r="W213" s="39"/>
      <c r="X213" s="39"/>
      <c r="Y213" s="39"/>
      <c r="Z213" s="39"/>
      <c r="AA213" s="39"/>
      <c r="AB213" s="39"/>
      <c r="AC213" s="39"/>
      <c r="AD213" s="39"/>
      <c r="AE213" s="39"/>
      <c r="AR213" s="240" t="s">
        <v>6131</v>
      </c>
      <c r="AT213" s="240" t="s">
        <v>352</v>
      </c>
      <c r="AU213" s="240" t="s">
        <v>86</v>
      </c>
      <c r="AY213" s="18" t="s">
        <v>350</v>
      </c>
      <c r="BE213" s="241">
        <f>IF(N213="základní",J213,0)</f>
        <v>0</v>
      </c>
      <c r="BF213" s="241">
        <f>IF(N213="snížená",J213,0)</f>
        <v>0</v>
      </c>
      <c r="BG213" s="241">
        <f>IF(N213="zákl. přenesená",J213,0)</f>
        <v>0</v>
      </c>
      <c r="BH213" s="241">
        <f>IF(N213="sníž. přenesená",J213,0)</f>
        <v>0</v>
      </c>
      <c r="BI213" s="241">
        <f>IF(N213="nulová",J213,0)</f>
        <v>0</v>
      </c>
      <c r="BJ213" s="18" t="s">
        <v>84</v>
      </c>
      <c r="BK213" s="241">
        <f>ROUND(I213*H213,2)</f>
        <v>0</v>
      </c>
      <c r="BL213" s="18" t="s">
        <v>6131</v>
      </c>
      <c r="BM213" s="240" t="s">
        <v>9648</v>
      </c>
    </row>
    <row r="214" s="2" customFormat="1">
      <c r="A214" s="39"/>
      <c r="B214" s="40"/>
      <c r="C214" s="41"/>
      <c r="D214" s="242" t="s">
        <v>359</v>
      </c>
      <c r="E214" s="41"/>
      <c r="F214" s="243" t="s">
        <v>9642</v>
      </c>
      <c r="G214" s="41"/>
      <c r="H214" s="41"/>
      <c r="I214" s="244"/>
      <c r="J214" s="41"/>
      <c r="K214" s="41"/>
      <c r="L214" s="45"/>
      <c r="M214" s="245"/>
      <c r="N214" s="246"/>
      <c r="O214" s="92"/>
      <c r="P214" s="92"/>
      <c r="Q214" s="92"/>
      <c r="R214" s="92"/>
      <c r="S214" s="92"/>
      <c r="T214" s="93"/>
      <c r="U214" s="39"/>
      <c r="V214" s="39"/>
      <c r="W214" s="39"/>
      <c r="X214" s="39"/>
      <c r="Y214" s="39"/>
      <c r="Z214" s="39"/>
      <c r="AA214" s="39"/>
      <c r="AB214" s="39"/>
      <c r="AC214" s="39"/>
      <c r="AD214" s="39"/>
      <c r="AE214" s="39"/>
      <c r="AT214" s="18" t="s">
        <v>359</v>
      </c>
      <c r="AU214" s="18" t="s">
        <v>86</v>
      </c>
    </row>
    <row r="215" s="15" customFormat="1">
      <c r="A215" s="15"/>
      <c r="B215" s="269"/>
      <c r="C215" s="270"/>
      <c r="D215" s="242" t="s">
        <v>361</v>
      </c>
      <c r="E215" s="271" t="s">
        <v>1</v>
      </c>
      <c r="F215" s="272" t="s">
        <v>9649</v>
      </c>
      <c r="G215" s="270"/>
      <c r="H215" s="271" t="s">
        <v>1</v>
      </c>
      <c r="I215" s="273"/>
      <c r="J215" s="270"/>
      <c r="K215" s="270"/>
      <c r="L215" s="274"/>
      <c r="M215" s="275"/>
      <c r="N215" s="276"/>
      <c r="O215" s="276"/>
      <c r="P215" s="276"/>
      <c r="Q215" s="276"/>
      <c r="R215" s="276"/>
      <c r="S215" s="276"/>
      <c r="T215" s="277"/>
      <c r="U215" s="15"/>
      <c r="V215" s="15"/>
      <c r="W215" s="15"/>
      <c r="X215" s="15"/>
      <c r="Y215" s="15"/>
      <c r="Z215" s="15"/>
      <c r="AA215" s="15"/>
      <c r="AB215" s="15"/>
      <c r="AC215" s="15"/>
      <c r="AD215" s="15"/>
      <c r="AE215" s="15"/>
      <c r="AT215" s="278" t="s">
        <v>361</v>
      </c>
      <c r="AU215" s="278" t="s">
        <v>86</v>
      </c>
      <c r="AV215" s="15" t="s">
        <v>84</v>
      </c>
      <c r="AW215" s="15" t="s">
        <v>32</v>
      </c>
      <c r="AX215" s="15" t="s">
        <v>76</v>
      </c>
      <c r="AY215" s="278" t="s">
        <v>350</v>
      </c>
    </row>
    <row r="216" s="15" customFormat="1">
      <c r="A216" s="15"/>
      <c r="B216" s="269"/>
      <c r="C216" s="270"/>
      <c r="D216" s="242" t="s">
        <v>361</v>
      </c>
      <c r="E216" s="271" t="s">
        <v>1</v>
      </c>
      <c r="F216" s="272" t="s">
        <v>9645</v>
      </c>
      <c r="G216" s="270"/>
      <c r="H216" s="271" t="s">
        <v>1</v>
      </c>
      <c r="I216" s="273"/>
      <c r="J216" s="270"/>
      <c r="K216" s="270"/>
      <c r="L216" s="274"/>
      <c r="M216" s="275"/>
      <c r="N216" s="276"/>
      <c r="O216" s="276"/>
      <c r="P216" s="276"/>
      <c r="Q216" s="276"/>
      <c r="R216" s="276"/>
      <c r="S216" s="276"/>
      <c r="T216" s="277"/>
      <c r="U216" s="15"/>
      <c r="V216" s="15"/>
      <c r="W216" s="15"/>
      <c r="X216" s="15"/>
      <c r="Y216" s="15"/>
      <c r="Z216" s="15"/>
      <c r="AA216" s="15"/>
      <c r="AB216" s="15"/>
      <c r="AC216" s="15"/>
      <c r="AD216" s="15"/>
      <c r="AE216" s="15"/>
      <c r="AT216" s="278" t="s">
        <v>361</v>
      </c>
      <c r="AU216" s="278" t="s">
        <v>86</v>
      </c>
      <c r="AV216" s="15" t="s">
        <v>84</v>
      </c>
      <c r="AW216" s="15" t="s">
        <v>32</v>
      </c>
      <c r="AX216" s="15" t="s">
        <v>76</v>
      </c>
      <c r="AY216" s="278" t="s">
        <v>350</v>
      </c>
    </row>
    <row r="217" s="13" customFormat="1">
      <c r="A217" s="13"/>
      <c r="B217" s="247"/>
      <c r="C217" s="248"/>
      <c r="D217" s="242" t="s">
        <v>361</v>
      </c>
      <c r="E217" s="249" t="s">
        <v>1</v>
      </c>
      <c r="F217" s="250" t="s">
        <v>84</v>
      </c>
      <c r="G217" s="248"/>
      <c r="H217" s="251">
        <v>1</v>
      </c>
      <c r="I217" s="252"/>
      <c r="J217" s="248"/>
      <c r="K217" s="248"/>
      <c r="L217" s="253"/>
      <c r="M217" s="310"/>
      <c r="N217" s="311"/>
      <c r="O217" s="311"/>
      <c r="P217" s="311"/>
      <c r="Q217" s="311"/>
      <c r="R217" s="311"/>
      <c r="S217" s="311"/>
      <c r="T217" s="312"/>
      <c r="U217" s="13"/>
      <c r="V217" s="13"/>
      <c r="W217" s="13"/>
      <c r="X217" s="13"/>
      <c r="Y217" s="13"/>
      <c r="Z217" s="13"/>
      <c r="AA217" s="13"/>
      <c r="AB217" s="13"/>
      <c r="AC217" s="13"/>
      <c r="AD217" s="13"/>
      <c r="AE217" s="13"/>
      <c r="AT217" s="257" t="s">
        <v>361</v>
      </c>
      <c r="AU217" s="257" t="s">
        <v>86</v>
      </c>
      <c r="AV217" s="13" t="s">
        <v>86</v>
      </c>
      <c r="AW217" s="13" t="s">
        <v>32</v>
      </c>
      <c r="AX217" s="13" t="s">
        <v>84</v>
      </c>
      <c r="AY217" s="257" t="s">
        <v>350</v>
      </c>
    </row>
    <row r="218" s="2" customFormat="1" ht="6.96" customHeight="1">
      <c r="A218" s="39"/>
      <c r="B218" s="67"/>
      <c r="C218" s="68"/>
      <c r="D218" s="68"/>
      <c r="E218" s="68"/>
      <c r="F218" s="68"/>
      <c r="G218" s="68"/>
      <c r="H218" s="68"/>
      <c r="I218" s="68"/>
      <c r="J218" s="68"/>
      <c r="K218" s="68"/>
      <c r="L218" s="45"/>
      <c r="M218" s="39"/>
      <c r="O218" s="39"/>
      <c r="P218" s="39"/>
      <c r="Q218" s="39"/>
      <c r="R218" s="39"/>
      <c r="S218" s="39"/>
      <c r="T218" s="39"/>
      <c r="U218" s="39"/>
      <c r="V218" s="39"/>
      <c r="W218" s="39"/>
      <c r="X218" s="39"/>
      <c r="Y218" s="39"/>
      <c r="Z218" s="39"/>
      <c r="AA218" s="39"/>
      <c r="AB218" s="39"/>
      <c r="AC218" s="39"/>
      <c r="AD218" s="39"/>
      <c r="AE218" s="39"/>
    </row>
  </sheetData>
  <sheetProtection sheet="1" autoFilter="0" formatColumns="0" formatRows="0" objects="1" scenarios="1" spinCount="100000" saltValue="PdVOnSHYpZtbm+batrSein2m9LVzhY5NR6qwdAXrLW9BXDFt0on750dFSVSLb+6OYeTbh/r0YnBk1444RR5xPg==" hashValue="VHMZfqAvMenAQnxRPoVmwqo0NcTOcwAeV8TPl+2nucWh1NWlk1wW5pcnrch2DdDQvPRLuWhl6g13Ijgr7SSXtQ==" algorithmName="SHA-512" password="CC35"/>
  <autoFilter ref="C123:K217"/>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8"/>
      <c r="C3" s="149"/>
      <c r="D3" s="149"/>
      <c r="E3" s="149"/>
      <c r="F3" s="149"/>
      <c r="G3" s="149"/>
      <c r="H3" s="21"/>
    </row>
    <row r="4" s="1" customFormat="1" ht="24.96" customHeight="1">
      <c r="B4" s="21"/>
      <c r="C4" s="150" t="s">
        <v>9650</v>
      </c>
      <c r="H4" s="21"/>
    </row>
    <row r="5" s="1" customFormat="1" ht="12" customHeight="1">
      <c r="B5" s="21"/>
      <c r="C5" s="315" t="s">
        <v>13</v>
      </c>
      <c r="D5" s="158" t="s">
        <v>14</v>
      </c>
      <c r="E5" s="1"/>
      <c r="F5" s="1"/>
      <c r="H5" s="21"/>
    </row>
    <row r="6" s="1" customFormat="1" ht="36.96" customHeight="1">
      <c r="B6" s="21"/>
      <c r="C6" s="316" t="s">
        <v>16</v>
      </c>
      <c r="D6" s="317" t="s">
        <v>17</v>
      </c>
      <c r="E6" s="1"/>
      <c r="F6" s="1"/>
      <c r="H6" s="21"/>
    </row>
    <row r="7" s="1" customFormat="1" ht="16.5" customHeight="1">
      <c r="B7" s="21"/>
      <c r="C7" s="152" t="s">
        <v>22</v>
      </c>
      <c r="D7" s="155" t="str">
        <f>'Rekapitulace stavby'!AN8</f>
        <v>5. 12. 2022</v>
      </c>
      <c r="H7" s="21"/>
    </row>
    <row r="8" s="2" customFormat="1" ht="10.8" customHeight="1">
      <c r="A8" s="39"/>
      <c r="B8" s="45"/>
      <c r="C8" s="39"/>
      <c r="D8" s="39"/>
      <c r="E8" s="39"/>
      <c r="F8" s="39"/>
      <c r="G8" s="39"/>
      <c r="H8" s="45"/>
    </row>
    <row r="9" s="11" customFormat="1" ht="29.28" customHeight="1">
      <c r="A9" s="202"/>
      <c r="B9" s="318"/>
      <c r="C9" s="319" t="s">
        <v>57</v>
      </c>
      <c r="D9" s="320" t="s">
        <v>58</v>
      </c>
      <c r="E9" s="320" t="s">
        <v>337</v>
      </c>
      <c r="F9" s="321" t="s">
        <v>9651</v>
      </c>
      <c r="G9" s="202"/>
      <c r="H9" s="318"/>
    </row>
    <row r="10" s="2" customFormat="1" ht="26.4" customHeight="1">
      <c r="A10" s="39"/>
      <c r="B10" s="45"/>
      <c r="C10" s="322" t="s">
        <v>9652</v>
      </c>
      <c r="D10" s="322" t="s">
        <v>82</v>
      </c>
      <c r="E10" s="39"/>
      <c r="F10" s="39"/>
      <c r="G10" s="39"/>
      <c r="H10" s="45"/>
    </row>
    <row r="11" s="2" customFormat="1" ht="16.8" customHeight="1">
      <c r="A11" s="39"/>
      <c r="B11" s="45"/>
      <c r="C11" s="323" t="s">
        <v>279</v>
      </c>
      <c r="D11" s="324" t="s">
        <v>1</v>
      </c>
      <c r="E11" s="325" t="s">
        <v>1</v>
      </c>
      <c r="F11" s="326">
        <v>13.548</v>
      </c>
      <c r="G11" s="39"/>
      <c r="H11" s="45"/>
    </row>
    <row r="12" s="2" customFormat="1">
      <c r="A12" s="39"/>
      <c r="B12" s="45"/>
      <c r="C12" s="327" t="s">
        <v>279</v>
      </c>
      <c r="D12" s="327" t="s">
        <v>388</v>
      </c>
      <c r="E12" s="18" t="s">
        <v>1</v>
      </c>
      <c r="F12" s="328">
        <v>13.548</v>
      </c>
      <c r="G12" s="39"/>
      <c r="H12" s="45"/>
    </row>
    <row r="13" s="2" customFormat="1" ht="16.8" customHeight="1">
      <c r="A13" s="39"/>
      <c r="B13" s="45"/>
      <c r="C13" s="329" t="s">
        <v>9653</v>
      </c>
      <c r="D13" s="39"/>
      <c r="E13" s="39"/>
      <c r="F13" s="39"/>
      <c r="G13" s="39"/>
      <c r="H13" s="45"/>
    </row>
    <row r="14" s="2" customFormat="1" ht="16.8" customHeight="1">
      <c r="A14" s="39"/>
      <c r="B14" s="45"/>
      <c r="C14" s="327" t="s">
        <v>383</v>
      </c>
      <c r="D14" s="327" t="s">
        <v>384</v>
      </c>
      <c r="E14" s="18" t="s">
        <v>374</v>
      </c>
      <c r="F14" s="328">
        <v>13.548</v>
      </c>
      <c r="G14" s="39"/>
      <c r="H14" s="45"/>
    </row>
    <row r="15" s="2" customFormat="1">
      <c r="A15" s="39"/>
      <c r="B15" s="45"/>
      <c r="C15" s="327" t="s">
        <v>475</v>
      </c>
      <c r="D15" s="327" t="s">
        <v>476</v>
      </c>
      <c r="E15" s="18" t="s">
        <v>374</v>
      </c>
      <c r="F15" s="328">
        <v>13.548</v>
      </c>
      <c r="G15" s="39"/>
      <c r="H15" s="45"/>
    </row>
    <row r="16" s="2" customFormat="1" ht="16.8" customHeight="1">
      <c r="A16" s="39"/>
      <c r="B16" s="45"/>
      <c r="C16" s="327" t="s">
        <v>488</v>
      </c>
      <c r="D16" s="327" t="s">
        <v>489</v>
      </c>
      <c r="E16" s="18" t="s">
        <v>374</v>
      </c>
      <c r="F16" s="328">
        <v>1897.26</v>
      </c>
      <c r="G16" s="39"/>
      <c r="H16" s="45"/>
    </row>
    <row r="17" s="2" customFormat="1">
      <c r="A17" s="39"/>
      <c r="B17" s="45"/>
      <c r="C17" s="327" t="s">
        <v>889</v>
      </c>
      <c r="D17" s="327" t="s">
        <v>890</v>
      </c>
      <c r="E17" s="18" t="s">
        <v>483</v>
      </c>
      <c r="F17" s="328">
        <v>29.806000000000001</v>
      </c>
      <c r="G17" s="39"/>
      <c r="H17" s="45"/>
    </row>
    <row r="18" s="2" customFormat="1" ht="16.8" customHeight="1">
      <c r="A18" s="39"/>
      <c r="B18" s="45"/>
      <c r="C18" s="323" t="s">
        <v>281</v>
      </c>
      <c r="D18" s="324" t="s">
        <v>1</v>
      </c>
      <c r="E18" s="325" t="s">
        <v>1</v>
      </c>
      <c r="F18" s="326">
        <v>98.456000000000003</v>
      </c>
      <c r="G18" s="39"/>
      <c r="H18" s="45"/>
    </row>
    <row r="19" s="2" customFormat="1" ht="16.8" customHeight="1">
      <c r="A19" s="39"/>
      <c r="B19" s="45"/>
      <c r="C19" s="327" t="s">
        <v>281</v>
      </c>
      <c r="D19" s="327" t="s">
        <v>613</v>
      </c>
      <c r="E19" s="18" t="s">
        <v>1</v>
      </c>
      <c r="F19" s="328">
        <v>98.456000000000003</v>
      </c>
      <c r="G19" s="39"/>
      <c r="H19" s="45"/>
    </row>
    <row r="20" s="2" customFormat="1" ht="16.8" customHeight="1">
      <c r="A20" s="39"/>
      <c r="B20" s="45"/>
      <c r="C20" s="329" t="s">
        <v>9653</v>
      </c>
      <c r="D20" s="39"/>
      <c r="E20" s="39"/>
      <c r="F20" s="39"/>
      <c r="G20" s="39"/>
      <c r="H20" s="45"/>
    </row>
    <row r="21" s="2" customFormat="1">
      <c r="A21" s="39"/>
      <c r="B21" s="45"/>
      <c r="C21" s="327" t="s">
        <v>597</v>
      </c>
      <c r="D21" s="327" t="s">
        <v>598</v>
      </c>
      <c r="E21" s="18" t="s">
        <v>374</v>
      </c>
      <c r="F21" s="328">
        <v>22.219000000000001</v>
      </c>
      <c r="G21" s="39"/>
      <c r="H21" s="45"/>
    </row>
    <row r="22" s="2" customFormat="1">
      <c r="A22" s="39"/>
      <c r="B22" s="45"/>
      <c r="C22" s="327" t="s">
        <v>372</v>
      </c>
      <c r="D22" s="327" t="s">
        <v>373</v>
      </c>
      <c r="E22" s="18" t="s">
        <v>374</v>
      </c>
      <c r="F22" s="328">
        <v>298.57799999999997</v>
      </c>
      <c r="G22" s="39"/>
      <c r="H22" s="45"/>
    </row>
    <row r="23" s="2" customFormat="1" ht="16.8" customHeight="1">
      <c r="A23" s="39"/>
      <c r="B23" s="45"/>
      <c r="C23" s="323" t="s">
        <v>283</v>
      </c>
      <c r="D23" s="324" t="s">
        <v>1</v>
      </c>
      <c r="E23" s="325" t="s">
        <v>1</v>
      </c>
      <c r="F23" s="326">
        <v>156.42400000000001</v>
      </c>
      <c r="G23" s="39"/>
      <c r="H23" s="45"/>
    </row>
    <row r="24" s="2" customFormat="1" ht="16.8" customHeight="1">
      <c r="A24" s="39"/>
      <c r="B24" s="45"/>
      <c r="C24" s="327" t="s">
        <v>283</v>
      </c>
      <c r="D24" s="327" t="s">
        <v>614</v>
      </c>
      <c r="E24" s="18" t="s">
        <v>1</v>
      </c>
      <c r="F24" s="328">
        <v>156.42400000000001</v>
      </c>
      <c r="G24" s="39"/>
      <c r="H24" s="45"/>
    </row>
    <row r="25" s="2" customFormat="1" ht="16.8" customHeight="1">
      <c r="A25" s="39"/>
      <c r="B25" s="45"/>
      <c r="C25" s="329" t="s">
        <v>9653</v>
      </c>
      <c r="D25" s="39"/>
      <c r="E25" s="39"/>
      <c r="F25" s="39"/>
      <c r="G25" s="39"/>
      <c r="H25" s="45"/>
    </row>
    <row r="26" s="2" customFormat="1">
      <c r="A26" s="39"/>
      <c r="B26" s="45"/>
      <c r="C26" s="327" t="s">
        <v>597</v>
      </c>
      <c r="D26" s="327" t="s">
        <v>598</v>
      </c>
      <c r="E26" s="18" t="s">
        <v>374</v>
      </c>
      <c r="F26" s="328">
        <v>22.219000000000001</v>
      </c>
      <c r="G26" s="39"/>
      <c r="H26" s="45"/>
    </row>
    <row r="27" s="2" customFormat="1">
      <c r="A27" s="39"/>
      <c r="B27" s="45"/>
      <c r="C27" s="327" t="s">
        <v>372</v>
      </c>
      <c r="D27" s="327" t="s">
        <v>373</v>
      </c>
      <c r="E27" s="18" t="s">
        <v>374</v>
      </c>
      <c r="F27" s="328">
        <v>298.57799999999997</v>
      </c>
      <c r="G27" s="39"/>
      <c r="H27" s="45"/>
    </row>
    <row r="28" s="2" customFormat="1" ht="16.8" customHeight="1">
      <c r="A28" s="39"/>
      <c r="B28" s="45"/>
      <c r="C28" s="323" t="s">
        <v>285</v>
      </c>
      <c r="D28" s="324" t="s">
        <v>1</v>
      </c>
      <c r="E28" s="325" t="s">
        <v>1</v>
      </c>
      <c r="F28" s="326">
        <v>86.439999999999998</v>
      </c>
      <c r="G28" s="39"/>
      <c r="H28" s="45"/>
    </row>
    <row r="29" s="2" customFormat="1" ht="16.8" customHeight="1">
      <c r="A29" s="39"/>
      <c r="B29" s="45"/>
      <c r="C29" s="327" t="s">
        <v>285</v>
      </c>
      <c r="D29" s="327" t="s">
        <v>362</v>
      </c>
      <c r="E29" s="18" t="s">
        <v>1</v>
      </c>
      <c r="F29" s="328">
        <v>86.439999999999998</v>
      </c>
      <c r="G29" s="39"/>
      <c r="H29" s="45"/>
    </row>
    <row r="30" s="2" customFormat="1" ht="16.8" customHeight="1">
      <c r="A30" s="39"/>
      <c r="B30" s="45"/>
      <c r="C30" s="329" t="s">
        <v>9653</v>
      </c>
      <c r="D30" s="39"/>
      <c r="E30" s="39"/>
      <c r="F30" s="39"/>
      <c r="G30" s="39"/>
      <c r="H30" s="45"/>
    </row>
    <row r="31" s="2" customFormat="1" ht="16.8" customHeight="1">
      <c r="A31" s="39"/>
      <c r="B31" s="45"/>
      <c r="C31" s="327" t="s">
        <v>353</v>
      </c>
      <c r="D31" s="327" t="s">
        <v>354</v>
      </c>
      <c r="E31" s="18" t="s">
        <v>355</v>
      </c>
      <c r="F31" s="328">
        <v>164.60499999999999</v>
      </c>
      <c r="G31" s="39"/>
      <c r="H31" s="45"/>
    </row>
    <row r="32" s="2" customFormat="1">
      <c r="A32" s="39"/>
      <c r="B32" s="45"/>
      <c r="C32" s="327" t="s">
        <v>372</v>
      </c>
      <c r="D32" s="327" t="s">
        <v>373</v>
      </c>
      <c r="E32" s="18" t="s">
        <v>374</v>
      </c>
      <c r="F32" s="328">
        <v>298.57799999999997</v>
      </c>
      <c r="G32" s="39"/>
      <c r="H32" s="45"/>
    </row>
    <row r="33" s="2" customFormat="1" ht="16.8" customHeight="1">
      <c r="A33" s="39"/>
      <c r="B33" s="45"/>
      <c r="C33" s="323" t="s">
        <v>287</v>
      </c>
      <c r="D33" s="324" t="s">
        <v>1</v>
      </c>
      <c r="E33" s="325" t="s">
        <v>1</v>
      </c>
      <c r="F33" s="326">
        <v>56.899999999999999</v>
      </c>
      <c r="G33" s="39"/>
      <c r="H33" s="45"/>
    </row>
    <row r="34" s="2" customFormat="1" ht="16.8" customHeight="1">
      <c r="A34" s="39"/>
      <c r="B34" s="45"/>
      <c r="C34" s="327" t="s">
        <v>287</v>
      </c>
      <c r="D34" s="327" t="s">
        <v>615</v>
      </c>
      <c r="E34" s="18" t="s">
        <v>1</v>
      </c>
      <c r="F34" s="328">
        <v>56.899999999999999</v>
      </c>
      <c r="G34" s="39"/>
      <c r="H34" s="45"/>
    </row>
    <row r="35" s="2" customFormat="1" ht="16.8" customHeight="1">
      <c r="A35" s="39"/>
      <c r="B35" s="45"/>
      <c r="C35" s="329" t="s">
        <v>9653</v>
      </c>
      <c r="D35" s="39"/>
      <c r="E35" s="39"/>
      <c r="F35" s="39"/>
      <c r="G35" s="39"/>
      <c r="H35" s="45"/>
    </row>
    <row r="36" s="2" customFormat="1">
      <c r="A36" s="39"/>
      <c r="B36" s="45"/>
      <c r="C36" s="327" t="s">
        <v>597</v>
      </c>
      <c r="D36" s="327" t="s">
        <v>598</v>
      </c>
      <c r="E36" s="18" t="s">
        <v>374</v>
      </c>
      <c r="F36" s="328">
        <v>22.219000000000001</v>
      </c>
      <c r="G36" s="39"/>
      <c r="H36" s="45"/>
    </row>
    <row r="37" s="2" customFormat="1" ht="16.8" customHeight="1">
      <c r="A37" s="39"/>
      <c r="B37" s="45"/>
      <c r="C37" s="327" t="s">
        <v>353</v>
      </c>
      <c r="D37" s="327" t="s">
        <v>354</v>
      </c>
      <c r="E37" s="18" t="s">
        <v>355</v>
      </c>
      <c r="F37" s="328">
        <v>164.60499999999999</v>
      </c>
      <c r="G37" s="39"/>
      <c r="H37" s="45"/>
    </row>
    <row r="38" s="2" customFormat="1">
      <c r="A38" s="39"/>
      <c r="B38" s="45"/>
      <c r="C38" s="327" t="s">
        <v>372</v>
      </c>
      <c r="D38" s="327" t="s">
        <v>373</v>
      </c>
      <c r="E38" s="18" t="s">
        <v>374</v>
      </c>
      <c r="F38" s="328">
        <v>298.57799999999997</v>
      </c>
      <c r="G38" s="39"/>
      <c r="H38" s="45"/>
    </row>
    <row r="39" s="2" customFormat="1" ht="16.8" customHeight="1">
      <c r="A39" s="39"/>
      <c r="B39" s="45"/>
      <c r="C39" s="323" t="s">
        <v>289</v>
      </c>
      <c r="D39" s="324" t="s">
        <v>1</v>
      </c>
      <c r="E39" s="325" t="s">
        <v>1</v>
      </c>
      <c r="F39" s="326">
        <v>78.165000000000006</v>
      </c>
      <c r="G39" s="39"/>
      <c r="H39" s="45"/>
    </row>
    <row r="40" s="2" customFormat="1" ht="16.8" customHeight="1">
      <c r="A40" s="39"/>
      <c r="B40" s="45"/>
      <c r="C40" s="327" t="s">
        <v>289</v>
      </c>
      <c r="D40" s="327" t="s">
        <v>363</v>
      </c>
      <c r="E40" s="18" t="s">
        <v>1</v>
      </c>
      <c r="F40" s="328">
        <v>78.165000000000006</v>
      </c>
      <c r="G40" s="39"/>
      <c r="H40" s="45"/>
    </row>
    <row r="41" s="2" customFormat="1" ht="16.8" customHeight="1">
      <c r="A41" s="39"/>
      <c r="B41" s="45"/>
      <c r="C41" s="329" t="s">
        <v>9653</v>
      </c>
      <c r="D41" s="39"/>
      <c r="E41" s="39"/>
      <c r="F41" s="39"/>
      <c r="G41" s="39"/>
      <c r="H41" s="45"/>
    </row>
    <row r="42" s="2" customFormat="1" ht="16.8" customHeight="1">
      <c r="A42" s="39"/>
      <c r="B42" s="45"/>
      <c r="C42" s="327" t="s">
        <v>353</v>
      </c>
      <c r="D42" s="327" t="s">
        <v>354</v>
      </c>
      <c r="E42" s="18" t="s">
        <v>355</v>
      </c>
      <c r="F42" s="328">
        <v>164.60499999999999</v>
      </c>
      <c r="G42" s="39"/>
      <c r="H42" s="45"/>
    </row>
    <row r="43" s="2" customFormat="1">
      <c r="A43" s="39"/>
      <c r="B43" s="45"/>
      <c r="C43" s="327" t="s">
        <v>372</v>
      </c>
      <c r="D43" s="327" t="s">
        <v>373</v>
      </c>
      <c r="E43" s="18" t="s">
        <v>374</v>
      </c>
      <c r="F43" s="328">
        <v>298.57799999999997</v>
      </c>
      <c r="G43" s="39"/>
      <c r="H43" s="45"/>
    </row>
    <row r="44" s="2" customFormat="1" ht="16.8" customHeight="1">
      <c r="A44" s="39"/>
      <c r="B44" s="45"/>
      <c r="C44" s="323" t="s">
        <v>291</v>
      </c>
      <c r="D44" s="324" t="s">
        <v>1</v>
      </c>
      <c r="E44" s="325" t="s">
        <v>1</v>
      </c>
      <c r="F44" s="326">
        <v>43.094999999999999</v>
      </c>
      <c r="G44" s="39"/>
      <c r="H44" s="45"/>
    </row>
    <row r="45" s="2" customFormat="1" ht="16.8" customHeight="1">
      <c r="A45" s="39"/>
      <c r="B45" s="45"/>
      <c r="C45" s="327" t="s">
        <v>1</v>
      </c>
      <c r="D45" s="327" t="s">
        <v>369</v>
      </c>
      <c r="E45" s="18" t="s">
        <v>1</v>
      </c>
      <c r="F45" s="328">
        <v>0</v>
      </c>
      <c r="G45" s="39"/>
      <c r="H45" s="45"/>
    </row>
    <row r="46" s="2" customFormat="1" ht="16.8" customHeight="1">
      <c r="A46" s="39"/>
      <c r="B46" s="45"/>
      <c r="C46" s="327" t="s">
        <v>291</v>
      </c>
      <c r="D46" s="327" t="s">
        <v>370</v>
      </c>
      <c r="E46" s="18" t="s">
        <v>1</v>
      </c>
      <c r="F46" s="328">
        <v>43.094999999999999</v>
      </c>
      <c r="G46" s="39"/>
      <c r="H46" s="45"/>
    </row>
    <row r="47" s="2" customFormat="1" ht="16.8" customHeight="1">
      <c r="A47" s="39"/>
      <c r="B47" s="45"/>
      <c r="C47" s="329" t="s">
        <v>9653</v>
      </c>
      <c r="D47" s="39"/>
      <c r="E47" s="39"/>
      <c r="F47" s="39"/>
      <c r="G47" s="39"/>
      <c r="H47" s="45"/>
    </row>
    <row r="48" s="2" customFormat="1" ht="16.8" customHeight="1">
      <c r="A48" s="39"/>
      <c r="B48" s="45"/>
      <c r="C48" s="327" t="s">
        <v>365</v>
      </c>
      <c r="D48" s="327" t="s">
        <v>366</v>
      </c>
      <c r="E48" s="18" t="s">
        <v>355</v>
      </c>
      <c r="F48" s="328">
        <v>43.094999999999999</v>
      </c>
      <c r="G48" s="39"/>
      <c r="H48" s="45"/>
    </row>
    <row r="49" s="2" customFormat="1">
      <c r="A49" s="39"/>
      <c r="B49" s="45"/>
      <c r="C49" s="327" t="s">
        <v>372</v>
      </c>
      <c r="D49" s="327" t="s">
        <v>373</v>
      </c>
      <c r="E49" s="18" t="s">
        <v>374</v>
      </c>
      <c r="F49" s="328">
        <v>298.57799999999997</v>
      </c>
      <c r="G49" s="39"/>
      <c r="H49" s="45"/>
    </row>
    <row r="50" s="2" customFormat="1" ht="16.8" customHeight="1">
      <c r="A50" s="39"/>
      <c r="B50" s="45"/>
      <c r="C50" s="323" t="s">
        <v>293</v>
      </c>
      <c r="D50" s="324" t="s">
        <v>1</v>
      </c>
      <c r="E50" s="325" t="s">
        <v>1</v>
      </c>
      <c r="F50" s="326">
        <v>298.57799999999997</v>
      </c>
      <c r="G50" s="39"/>
      <c r="H50" s="45"/>
    </row>
    <row r="51" s="2" customFormat="1" ht="16.8" customHeight="1">
      <c r="A51" s="39"/>
      <c r="B51" s="45"/>
      <c r="C51" s="327" t="s">
        <v>1</v>
      </c>
      <c r="D51" s="327" t="s">
        <v>377</v>
      </c>
      <c r="E51" s="18" t="s">
        <v>1</v>
      </c>
      <c r="F51" s="328">
        <v>36.429000000000002</v>
      </c>
      <c r="G51" s="39"/>
      <c r="H51" s="45"/>
    </row>
    <row r="52" s="2" customFormat="1" ht="16.8" customHeight="1">
      <c r="A52" s="39"/>
      <c r="B52" s="45"/>
      <c r="C52" s="327" t="s">
        <v>1</v>
      </c>
      <c r="D52" s="327" t="s">
        <v>378</v>
      </c>
      <c r="E52" s="18" t="s">
        <v>1</v>
      </c>
      <c r="F52" s="328">
        <v>126.703</v>
      </c>
      <c r="G52" s="39"/>
      <c r="H52" s="45"/>
    </row>
    <row r="53" s="2" customFormat="1" ht="16.8" customHeight="1">
      <c r="A53" s="39"/>
      <c r="B53" s="45"/>
      <c r="C53" s="327" t="s">
        <v>1</v>
      </c>
      <c r="D53" s="327" t="s">
        <v>379</v>
      </c>
      <c r="E53" s="18" t="s">
        <v>1</v>
      </c>
      <c r="F53" s="328">
        <v>66.558999999999998</v>
      </c>
      <c r="G53" s="39"/>
      <c r="H53" s="45"/>
    </row>
    <row r="54" s="2" customFormat="1" ht="16.8" customHeight="1">
      <c r="A54" s="39"/>
      <c r="B54" s="45"/>
      <c r="C54" s="327" t="s">
        <v>1</v>
      </c>
      <c r="D54" s="327" t="s">
        <v>380</v>
      </c>
      <c r="E54" s="18" t="s">
        <v>1</v>
      </c>
      <c r="F54" s="328">
        <v>43.813000000000002</v>
      </c>
      <c r="G54" s="39"/>
      <c r="H54" s="45"/>
    </row>
    <row r="55" s="2" customFormat="1" ht="16.8" customHeight="1">
      <c r="A55" s="39"/>
      <c r="B55" s="45"/>
      <c r="C55" s="327" t="s">
        <v>1</v>
      </c>
      <c r="D55" s="327" t="s">
        <v>381</v>
      </c>
      <c r="E55" s="18" t="s">
        <v>1</v>
      </c>
      <c r="F55" s="328">
        <v>16.024000000000001</v>
      </c>
      <c r="G55" s="39"/>
      <c r="H55" s="45"/>
    </row>
    <row r="56" s="2" customFormat="1" ht="16.8" customHeight="1">
      <c r="A56" s="39"/>
      <c r="B56" s="45"/>
      <c r="C56" s="327" t="s">
        <v>1</v>
      </c>
      <c r="D56" s="327" t="s">
        <v>382</v>
      </c>
      <c r="E56" s="18" t="s">
        <v>1</v>
      </c>
      <c r="F56" s="328">
        <v>9.0500000000000007</v>
      </c>
      <c r="G56" s="39"/>
      <c r="H56" s="45"/>
    </row>
    <row r="57" s="2" customFormat="1" ht="16.8" customHeight="1">
      <c r="A57" s="39"/>
      <c r="B57" s="45"/>
      <c r="C57" s="327" t="s">
        <v>293</v>
      </c>
      <c r="D57" s="327" t="s">
        <v>364</v>
      </c>
      <c r="E57" s="18" t="s">
        <v>1</v>
      </c>
      <c r="F57" s="328">
        <v>298.57799999999997</v>
      </c>
      <c r="G57" s="39"/>
      <c r="H57" s="45"/>
    </row>
    <row r="58" s="2" customFormat="1" ht="16.8" customHeight="1">
      <c r="A58" s="39"/>
      <c r="B58" s="45"/>
      <c r="C58" s="329" t="s">
        <v>9653</v>
      </c>
      <c r="D58" s="39"/>
      <c r="E58" s="39"/>
      <c r="F58" s="39"/>
      <c r="G58" s="39"/>
      <c r="H58" s="45"/>
    </row>
    <row r="59" s="2" customFormat="1">
      <c r="A59" s="39"/>
      <c r="B59" s="45"/>
      <c r="C59" s="327" t="s">
        <v>372</v>
      </c>
      <c r="D59" s="327" t="s">
        <v>373</v>
      </c>
      <c r="E59" s="18" t="s">
        <v>374</v>
      </c>
      <c r="F59" s="328">
        <v>298.57799999999997</v>
      </c>
      <c r="G59" s="39"/>
      <c r="H59" s="45"/>
    </row>
    <row r="60" s="2" customFormat="1">
      <c r="A60" s="39"/>
      <c r="B60" s="45"/>
      <c r="C60" s="327" t="s">
        <v>469</v>
      </c>
      <c r="D60" s="327" t="s">
        <v>470</v>
      </c>
      <c r="E60" s="18" t="s">
        <v>374</v>
      </c>
      <c r="F60" s="328">
        <v>1883.712</v>
      </c>
      <c r="G60" s="39"/>
      <c r="H60" s="45"/>
    </row>
    <row r="61" s="2" customFormat="1" ht="16.8" customHeight="1">
      <c r="A61" s="39"/>
      <c r="B61" s="45"/>
      <c r="C61" s="323" t="s">
        <v>295</v>
      </c>
      <c r="D61" s="324" t="s">
        <v>1</v>
      </c>
      <c r="E61" s="325" t="s">
        <v>1</v>
      </c>
      <c r="F61" s="326">
        <v>1883.712</v>
      </c>
      <c r="G61" s="39"/>
      <c r="H61" s="45"/>
    </row>
    <row r="62" s="2" customFormat="1" ht="16.8" customHeight="1">
      <c r="A62" s="39"/>
      <c r="B62" s="45"/>
      <c r="C62" s="327" t="s">
        <v>295</v>
      </c>
      <c r="D62" s="327" t="s">
        <v>473</v>
      </c>
      <c r="E62" s="18" t="s">
        <v>1</v>
      </c>
      <c r="F62" s="328">
        <v>1883.712</v>
      </c>
      <c r="G62" s="39"/>
      <c r="H62" s="45"/>
    </row>
    <row r="63" s="2" customFormat="1" ht="16.8" customHeight="1">
      <c r="A63" s="39"/>
      <c r="B63" s="45"/>
      <c r="C63" s="329" t="s">
        <v>9653</v>
      </c>
      <c r="D63" s="39"/>
      <c r="E63" s="39"/>
      <c r="F63" s="39"/>
      <c r="G63" s="39"/>
      <c r="H63" s="45"/>
    </row>
    <row r="64" s="2" customFormat="1">
      <c r="A64" s="39"/>
      <c r="B64" s="45"/>
      <c r="C64" s="327" t="s">
        <v>469</v>
      </c>
      <c r="D64" s="327" t="s">
        <v>470</v>
      </c>
      <c r="E64" s="18" t="s">
        <v>374</v>
      </c>
      <c r="F64" s="328">
        <v>1883.712</v>
      </c>
      <c r="G64" s="39"/>
      <c r="H64" s="45"/>
    </row>
    <row r="65" s="2" customFormat="1">
      <c r="A65" s="39"/>
      <c r="B65" s="45"/>
      <c r="C65" s="327" t="s">
        <v>481</v>
      </c>
      <c r="D65" s="327" t="s">
        <v>482</v>
      </c>
      <c r="E65" s="18" t="s">
        <v>483</v>
      </c>
      <c r="F65" s="328">
        <v>3484.8670000000002</v>
      </c>
      <c r="G65" s="39"/>
      <c r="H65" s="45"/>
    </row>
    <row r="66" s="2" customFormat="1" ht="16.8" customHeight="1">
      <c r="A66" s="39"/>
      <c r="B66" s="45"/>
      <c r="C66" s="327" t="s">
        <v>488</v>
      </c>
      <c r="D66" s="327" t="s">
        <v>489</v>
      </c>
      <c r="E66" s="18" t="s">
        <v>374</v>
      </c>
      <c r="F66" s="328">
        <v>1897.26</v>
      </c>
      <c r="G66" s="39"/>
      <c r="H66" s="45"/>
    </row>
    <row r="67" s="2" customFormat="1" ht="16.8" customHeight="1">
      <c r="A67" s="39"/>
      <c r="B67" s="45"/>
      <c r="C67" s="323" t="s">
        <v>297</v>
      </c>
      <c r="D67" s="324" t="s">
        <v>1</v>
      </c>
      <c r="E67" s="325" t="s">
        <v>1</v>
      </c>
      <c r="F67" s="326">
        <v>16.460000000000001</v>
      </c>
      <c r="G67" s="39"/>
      <c r="H67" s="45"/>
    </row>
    <row r="68" s="2" customFormat="1" ht="16.8" customHeight="1">
      <c r="A68" s="39"/>
      <c r="B68" s="45"/>
      <c r="C68" s="327" t="s">
        <v>1</v>
      </c>
      <c r="D68" s="327" t="s">
        <v>601</v>
      </c>
      <c r="E68" s="18" t="s">
        <v>1</v>
      </c>
      <c r="F68" s="328">
        <v>0</v>
      </c>
      <c r="G68" s="39"/>
      <c r="H68" s="45"/>
    </row>
    <row r="69" s="2" customFormat="1" ht="16.8" customHeight="1">
      <c r="A69" s="39"/>
      <c r="B69" s="45"/>
      <c r="C69" s="327" t="s">
        <v>297</v>
      </c>
      <c r="D69" s="327" t="s">
        <v>602</v>
      </c>
      <c r="E69" s="18" t="s">
        <v>1</v>
      </c>
      <c r="F69" s="328">
        <v>16.460000000000001</v>
      </c>
      <c r="G69" s="39"/>
      <c r="H69" s="45"/>
    </row>
    <row r="70" s="2" customFormat="1" ht="16.8" customHeight="1">
      <c r="A70" s="39"/>
      <c r="B70" s="45"/>
      <c r="C70" s="329" t="s">
        <v>9653</v>
      </c>
      <c r="D70" s="39"/>
      <c r="E70" s="39"/>
      <c r="F70" s="39"/>
      <c r="G70" s="39"/>
      <c r="H70" s="45"/>
    </row>
    <row r="71" s="2" customFormat="1">
      <c r="A71" s="39"/>
      <c r="B71" s="45"/>
      <c r="C71" s="327" t="s">
        <v>597</v>
      </c>
      <c r="D71" s="327" t="s">
        <v>598</v>
      </c>
      <c r="E71" s="18" t="s">
        <v>374</v>
      </c>
      <c r="F71" s="328">
        <v>22.219000000000001</v>
      </c>
      <c r="G71" s="39"/>
      <c r="H71" s="45"/>
    </row>
    <row r="72" s="2" customFormat="1" ht="16.8" customHeight="1">
      <c r="A72" s="39"/>
      <c r="B72" s="45"/>
      <c r="C72" s="327" t="s">
        <v>390</v>
      </c>
      <c r="D72" s="327" t="s">
        <v>391</v>
      </c>
      <c r="E72" s="18" t="s">
        <v>374</v>
      </c>
      <c r="F72" s="328">
        <v>1585.134</v>
      </c>
      <c r="G72" s="39"/>
      <c r="H72" s="45"/>
    </row>
    <row r="73" s="2" customFormat="1" ht="16.8" customHeight="1">
      <c r="A73" s="39"/>
      <c r="B73" s="45"/>
      <c r="C73" s="327" t="s">
        <v>583</v>
      </c>
      <c r="D73" s="327" t="s">
        <v>584</v>
      </c>
      <c r="E73" s="18" t="s">
        <v>355</v>
      </c>
      <c r="F73" s="328">
        <v>106.27</v>
      </c>
      <c r="G73" s="39"/>
      <c r="H73" s="45"/>
    </row>
    <row r="74" s="2" customFormat="1" ht="16.8" customHeight="1">
      <c r="A74" s="39"/>
      <c r="B74" s="45"/>
      <c r="C74" s="323" t="s">
        <v>300</v>
      </c>
      <c r="D74" s="324" t="s">
        <v>1</v>
      </c>
      <c r="E74" s="325" t="s">
        <v>1</v>
      </c>
      <c r="F74" s="326">
        <v>24.489999999999998</v>
      </c>
      <c r="G74" s="39"/>
      <c r="H74" s="45"/>
    </row>
    <row r="75" s="2" customFormat="1" ht="16.8" customHeight="1">
      <c r="A75" s="39"/>
      <c r="B75" s="45"/>
      <c r="C75" s="327" t="s">
        <v>300</v>
      </c>
      <c r="D75" s="327" t="s">
        <v>603</v>
      </c>
      <c r="E75" s="18" t="s">
        <v>1</v>
      </c>
      <c r="F75" s="328">
        <v>24.489999999999998</v>
      </c>
      <c r="G75" s="39"/>
      <c r="H75" s="45"/>
    </row>
    <row r="76" s="2" customFormat="1" ht="16.8" customHeight="1">
      <c r="A76" s="39"/>
      <c r="B76" s="45"/>
      <c r="C76" s="329" t="s">
        <v>9653</v>
      </c>
      <c r="D76" s="39"/>
      <c r="E76" s="39"/>
      <c r="F76" s="39"/>
      <c r="G76" s="39"/>
      <c r="H76" s="45"/>
    </row>
    <row r="77" s="2" customFormat="1">
      <c r="A77" s="39"/>
      <c r="B77" s="45"/>
      <c r="C77" s="327" t="s">
        <v>597</v>
      </c>
      <c r="D77" s="327" t="s">
        <v>598</v>
      </c>
      <c r="E77" s="18" t="s">
        <v>374</v>
      </c>
      <c r="F77" s="328">
        <v>22.219000000000001</v>
      </c>
      <c r="G77" s="39"/>
      <c r="H77" s="45"/>
    </row>
    <row r="78" s="2" customFormat="1" ht="16.8" customHeight="1">
      <c r="A78" s="39"/>
      <c r="B78" s="45"/>
      <c r="C78" s="327" t="s">
        <v>390</v>
      </c>
      <c r="D78" s="327" t="s">
        <v>391</v>
      </c>
      <c r="E78" s="18" t="s">
        <v>374</v>
      </c>
      <c r="F78" s="328">
        <v>1585.134</v>
      </c>
      <c r="G78" s="39"/>
      <c r="H78" s="45"/>
    </row>
    <row r="79" s="2" customFormat="1" ht="16.8" customHeight="1">
      <c r="A79" s="39"/>
      <c r="B79" s="45"/>
      <c r="C79" s="327" t="s">
        <v>583</v>
      </c>
      <c r="D79" s="327" t="s">
        <v>584</v>
      </c>
      <c r="E79" s="18" t="s">
        <v>355</v>
      </c>
      <c r="F79" s="328">
        <v>106.27</v>
      </c>
      <c r="G79" s="39"/>
      <c r="H79" s="45"/>
    </row>
    <row r="80" s="2" customFormat="1" ht="16.8" customHeight="1">
      <c r="A80" s="39"/>
      <c r="B80" s="45"/>
      <c r="C80" s="323" t="s">
        <v>302</v>
      </c>
      <c r="D80" s="324" t="s">
        <v>1</v>
      </c>
      <c r="E80" s="325" t="s">
        <v>1</v>
      </c>
      <c r="F80" s="326">
        <v>0.68100000000000005</v>
      </c>
      <c r="G80" s="39"/>
      <c r="H80" s="45"/>
    </row>
    <row r="81" s="2" customFormat="1" ht="16.8" customHeight="1">
      <c r="A81" s="39"/>
      <c r="B81" s="45"/>
      <c r="C81" s="327" t="s">
        <v>302</v>
      </c>
      <c r="D81" s="327" t="s">
        <v>604</v>
      </c>
      <c r="E81" s="18" t="s">
        <v>1</v>
      </c>
      <c r="F81" s="328">
        <v>0.68100000000000005</v>
      </c>
      <c r="G81" s="39"/>
      <c r="H81" s="45"/>
    </row>
    <row r="82" s="2" customFormat="1" ht="16.8" customHeight="1">
      <c r="A82" s="39"/>
      <c r="B82" s="45"/>
      <c r="C82" s="329" t="s">
        <v>9653</v>
      </c>
      <c r="D82" s="39"/>
      <c r="E82" s="39"/>
      <c r="F82" s="39"/>
      <c r="G82" s="39"/>
      <c r="H82" s="45"/>
    </row>
    <row r="83" s="2" customFormat="1">
      <c r="A83" s="39"/>
      <c r="B83" s="45"/>
      <c r="C83" s="327" t="s">
        <v>597</v>
      </c>
      <c r="D83" s="327" t="s">
        <v>598</v>
      </c>
      <c r="E83" s="18" t="s">
        <v>374</v>
      </c>
      <c r="F83" s="328">
        <v>22.219000000000001</v>
      </c>
      <c r="G83" s="39"/>
      <c r="H83" s="45"/>
    </row>
    <row r="84" s="2" customFormat="1" ht="16.8" customHeight="1">
      <c r="A84" s="39"/>
      <c r="B84" s="45"/>
      <c r="C84" s="327" t="s">
        <v>390</v>
      </c>
      <c r="D84" s="327" t="s">
        <v>391</v>
      </c>
      <c r="E84" s="18" t="s">
        <v>374</v>
      </c>
      <c r="F84" s="328">
        <v>1585.134</v>
      </c>
      <c r="G84" s="39"/>
      <c r="H84" s="45"/>
    </row>
    <row r="85" s="2" customFormat="1" ht="16.8" customHeight="1">
      <c r="A85" s="39"/>
      <c r="B85" s="45"/>
      <c r="C85" s="327" t="s">
        <v>583</v>
      </c>
      <c r="D85" s="327" t="s">
        <v>584</v>
      </c>
      <c r="E85" s="18" t="s">
        <v>355</v>
      </c>
      <c r="F85" s="328">
        <v>106.27</v>
      </c>
      <c r="G85" s="39"/>
      <c r="H85" s="45"/>
    </row>
    <row r="86" s="2" customFormat="1" ht="16.8" customHeight="1">
      <c r="A86" s="39"/>
      <c r="B86" s="45"/>
      <c r="C86" s="323" t="s">
        <v>304</v>
      </c>
      <c r="D86" s="324" t="s">
        <v>1</v>
      </c>
      <c r="E86" s="325" t="s">
        <v>1</v>
      </c>
      <c r="F86" s="326">
        <v>1.089</v>
      </c>
      <c r="G86" s="39"/>
      <c r="H86" s="45"/>
    </row>
    <row r="87" s="2" customFormat="1" ht="16.8" customHeight="1">
      <c r="A87" s="39"/>
      <c r="B87" s="45"/>
      <c r="C87" s="327" t="s">
        <v>304</v>
      </c>
      <c r="D87" s="327" t="s">
        <v>605</v>
      </c>
      <c r="E87" s="18" t="s">
        <v>1</v>
      </c>
      <c r="F87" s="328">
        <v>1.089</v>
      </c>
      <c r="G87" s="39"/>
      <c r="H87" s="45"/>
    </row>
    <row r="88" s="2" customFormat="1" ht="16.8" customHeight="1">
      <c r="A88" s="39"/>
      <c r="B88" s="45"/>
      <c r="C88" s="329" t="s">
        <v>9653</v>
      </c>
      <c r="D88" s="39"/>
      <c r="E88" s="39"/>
      <c r="F88" s="39"/>
      <c r="G88" s="39"/>
      <c r="H88" s="45"/>
    </row>
    <row r="89" s="2" customFormat="1">
      <c r="A89" s="39"/>
      <c r="B89" s="45"/>
      <c r="C89" s="327" t="s">
        <v>597</v>
      </c>
      <c r="D89" s="327" t="s">
        <v>598</v>
      </c>
      <c r="E89" s="18" t="s">
        <v>374</v>
      </c>
      <c r="F89" s="328">
        <v>22.219000000000001</v>
      </c>
      <c r="G89" s="39"/>
      <c r="H89" s="45"/>
    </row>
    <row r="90" s="2" customFormat="1" ht="16.8" customHeight="1">
      <c r="A90" s="39"/>
      <c r="B90" s="45"/>
      <c r="C90" s="327" t="s">
        <v>390</v>
      </c>
      <c r="D90" s="327" t="s">
        <v>391</v>
      </c>
      <c r="E90" s="18" t="s">
        <v>374</v>
      </c>
      <c r="F90" s="328">
        <v>1585.134</v>
      </c>
      <c r="G90" s="39"/>
      <c r="H90" s="45"/>
    </row>
    <row r="91" s="2" customFormat="1" ht="16.8" customHeight="1">
      <c r="A91" s="39"/>
      <c r="B91" s="45"/>
      <c r="C91" s="327" t="s">
        <v>583</v>
      </c>
      <c r="D91" s="327" t="s">
        <v>584</v>
      </c>
      <c r="E91" s="18" t="s">
        <v>355</v>
      </c>
      <c r="F91" s="328">
        <v>106.27</v>
      </c>
      <c r="G91" s="39"/>
      <c r="H91" s="45"/>
    </row>
    <row r="92" s="2" customFormat="1" ht="16.8" customHeight="1">
      <c r="A92" s="39"/>
      <c r="B92" s="45"/>
      <c r="C92" s="323" t="s">
        <v>306</v>
      </c>
      <c r="D92" s="324" t="s">
        <v>1</v>
      </c>
      <c r="E92" s="325" t="s">
        <v>1</v>
      </c>
      <c r="F92" s="326">
        <v>13.74</v>
      </c>
      <c r="G92" s="39"/>
      <c r="H92" s="45"/>
    </row>
    <row r="93" s="2" customFormat="1" ht="16.8" customHeight="1">
      <c r="A93" s="39"/>
      <c r="B93" s="45"/>
      <c r="C93" s="327" t="s">
        <v>306</v>
      </c>
      <c r="D93" s="327" t="s">
        <v>606</v>
      </c>
      <c r="E93" s="18" t="s">
        <v>1</v>
      </c>
      <c r="F93" s="328">
        <v>13.74</v>
      </c>
      <c r="G93" s="39"/>
      <c r="H93" s="45"/>
    </row>
    <row r="94" s="2" customFormat="1" ht="16.8" customHeight="1">
      <c r="A94" s="39"/>
      <c r="B94" s="45"/>
      <c r="C94" s="329" t="s">
        <v>9653</v>
      </c>
      <c r="D94" s="39"/>
      <c r="E94" s="39"/>
      <c r="F94" s="39"/>
      <c r="G94" s="39"/>
      <c r="H94" s="45"/>
    </row>
    <row r="95" s="2" customFormat="1">
      <c r="A95" s="39"/>
      <c r="B95" s="45"/>
      <c r="C95" s="327" t="s">
        <v>597</v>
      </c>
      <c r="D95" s="327" t="s">
        <v>598</v>
      </c>
      <c r="E95" s="18" t="s">
        <v>374</v>
      </c>
      <c r="F95" s="328">
        <v>22.219000000000001</v>
      </c>
      <c r="G95" s="39"/>
      <c r="H95" s="45"/>
    </row>
    <row r="96" s="2" customFormat="1" ht="16.8" customHeight="1">
      <c r="A96" s="39"/>
      <c r="B96" s="45"/>
      <c r="C96" s="327" t="s">
        <v>390</v>
      </c>
      <c r="D96" s="327" t="s">
        <v>391</v>
      </c>
      <c r="E96" s="18" t="s">
        <v>374</v>
      </c>
      <c r="F96" s="328">
        <v>1585.134</v>
      </c>
      <c r="G96" s="39"/>
      <c r="H96" s="45"/>
    </row>
    <row r="97" s="2" customFormat="1" ht="16.8" customHeight="1">
      <c r="A97" s="39"/>
      <c r="B97" s="45"/>
      <c r="C97" s="327" t="s">
        <v>583</v>
      </c>
      <c r="D97" s="327" t="s">
        <v>584</v>
      </c>
      <c r="E97" s="18" t="s">
        <v>355</v>
      </c>
      <c r="F97" s="328">
        <v>106.27</v>
      </c>
      <c r="G97" s="39"/>
      <c r="H97" s="45"/>
    </row>
    <row r="98" s="2" customFormat="1" ht="16.8" customHeight="1">
      <c r="A98" s="39"/>
      <c r="B98" s="45"/>
      <c r="C98" s="323" t="s">
        <v>308</v>
      </c>
      <c r="D98" s="324" t="s">
        <v>1</v>
      </c>
      <c r="E98" s="325" t="s">
        <v>1</v>
      </c>
      <c r="F98" s="326">
        <v>13.720000000000001</v>
      </c>
      <c r="G98" s="39"/>
      <c r="H98" s="45"/>
    </row>
    <row r="99" s="2" customFormat="1" ht="16.8" customHeight="1">
      <c r="A99" s="39"/>
      <c r="B99" s="45"/>
      <c r="C99" s="327" t="s">
        <v>308</v>
      </c>
      <c r="D99" s="327" t="s">
        <v>607</v>
      </c>
      <c r="E99" s="18" t="s">
        <v>1</v>
      </c>
      <c r="F99" s="328">
        <v>13.720000000000001</v>
      </c>
      <c r="G99" s="39"/>
      <c r="H99" s="45"/>
    </row>
    <row r="100" s="2" customFormat="1" ht="16.8" customHeight="1">
      <c r="A100" s="39"/>
      <c r="B100" s="45"/>
      <c r="C100" s="329" t="s">
        <v>9653</v>
      </c>
      <c r="D100" s="39"/>
      <c r="E100" s="39"/>
      <c r="F100" s="39"/>
      <c r="G100" s="39"/>
      <c r="H100" s="45"/>
    </row>
    <row r="101" s="2" customFormat="1">
      <c r="A101" s="39"/>
      <c r="B101" s="45"/>
      <c r="C101" s="327" t="s">
        <v>597</v>
      </c>
      <c r="D101" s="327" t="s">
        <v>598</v>
      </c>
      <c r="E101" s="18" t="s">
        <v>374</v>
      </c>
      <c r="F101" s="328">
        <v>22.219000000000001</v>
      </c>
      <c r="G101" s="39"/>
      <c r="H101" s="45"/>
    </row>
    <row r="102" s="2" customFormat="1" ht="16.8" customHeight="1">
      <c r="A102" s="39"/>
      <c r="B102" s="45"/>
      <c r="C102" s="327" t="s">
        <v>390</v>
      </c>
      <c r="D102" s="327" t="s">
        <v>391</v>
      </c>
      <c r="E102" s="18" t="s">
        <v>374</v>
      </c>
      <c r="F102" s="328">
        <v>1585.134</v>
      </c>
      <c r="G102" s="39"/>
      <c r="H102" s="45"/>
    </row>
    <row r="103" s="2" customFormat="1" ht="16.8" customHeight="1">
      <c r="A103" s="39"/>
      <c r="B103" s="45"/>
      <c r="C103" s="327" t="s">
        <v>583</v>
      </c>
      <c r="D103" s="327" t="s">
        <v>584</v>
      </c>
      <c r="E103" s="18" t="s">
        <v>355</v>
      </c>
      <c r="F103" s="328">
        <v>106.27</v>
      </c>
      <c r="G103" s="39"/>
      <c r="H103" s="45"/>
    </row>
    <row r="104" s="2" customFormat="1" ht="16.8" customHeight="1">
      <c r="A104" s="39"/>
      <c r="B104" s="45"/>
      <c r="C104" s="323" t="s">
        <v>310</v>
      </c>
      <c r="D104" s="324" t="s">
        <v>1</v>
      </c>
      <c r="E104" s="325" t="s">
        <v>1</v>
      </c>
      <c r="F104" s="326">
        <v>27.780000000000001</v>
      </c>
      <c r="G104" s="39"/>
      <c r="H104" s="45"/>
    </row>
    <row r="105" s="2" customFormat="1" ht="16.8" customHeight="1">
      <c r="A105" s="39"/>
      <c r="B105" s="45"/>
      <c r="C105" s="327" t="s">
        <v>310</v>
      </c>
      <c r="D105" s="327" t="s">
        <v>609</v>
      </c>
      <c r="E105" s="18" t="s">
        <v>1</v>
      </c>
      <c r="F105" s="328">
        <v>27.780000000000001</v>
      </c>
      <c r="G105" s="39"/>
      <c r="H105" s="45"/>
    </row>
    <row r="106" s="2" customFormat="1" ht="16.8" customHeight="1">
      <c r="A106" s="39"/>
      <c r="B106" s="45"/>
      <c r="C106" s="329" t="s">
        <v>9653</v>
      </c>
      <c r="D106" s="39"/>
      <c r="E106" s="39"/>
      <c r="F106" s="39"/>
      <c r="G106" s="39"/>
      <c r="H106" s="45"/>
    </row>
    <row r="107" s="2" customFormat="1">
      <c r="A107" s="39"/>
      <c r="B107" s="45"/>
      <c r="C107" s="327" t="s">
        <v>597</v>
      </c>
      <c r="D107" s="327" t="s">
        <v>598</v>
      </c>
      <c r="E107" s="18" t="s">
        <v>374</v>
      </c>
      <c r="F107" s="328">
        <v>22.219000000000001</v>
      </c>
      <c r="G107" s="39"/>
      <c r="H107" s="45"/>
    </row>
    <row r="108" s="2" customFormat="1" ht="16.8" customHeight="1">
      <c r="A108" s="39"/>
      <c r="B108" s="45"/>
      <c r="C108" s="327" t="s">
        <v>390</v>
      </c>
      <c r="D108" s="327" t="s">
        <v>391</v>
      </c>
      <c r="E108" s="18" t="s">
        <v>374</v>
      </c>
      <c r="F108" s="328">
        <v>1585.134</v>
      </c>
      <c r="G108" s="39"/>
      <c r="H108" s="45"/>
    </row>
    <row r="109" s="2" customFormat="1" ht="16.8" customHeight="1">
      <c r="A109" s="39"/>
      <c r="B109" s="45"/>
      <c r="C109" s="327" t="s">
        <v>583</v>
      </c>
      <c r="D109" s="327" t="s">
        <v>584</v>
      </c>
      <c r="E109" s="18" t="s">
        <v>355</v>
      </c>
      <c r="F109" s="328">
        <v>106.27</v>
      </c>
      <c r="G109" s="39"/>
      <c r="H109" s="45"/>
    </row>
    <row r="110" s="2" customFormat="1" ht="16.8" customHeight="1">
      <c r="A110" s="39"/>
      <c r="B110" s="45"/>
      <c r="C110" s="323" t="s">
        <v>312</v>
      </c>
      <c r="D110" s="324" t="s">
        <v>1</v>
      </c>
      <c r="E110" s="325" t="s">
        <v>1</v>
      </c>
      <c r="F110" s="326">
        <v>8.3100000000000005</v>
      </c>
      <c r="G110" s="39"/>
      <c r="H110" s="45"/>
    </row>
    <row r="111" s="2" customFormat="1" ht="16.8" customHeight="1">
      <c r="A111" s="39"/>
      <c r="B111" s="45"/>
      <c r="C111" s="327" t="s">
        <v>312</v>
      </c>
      <c r="D111" s="327" t="s">
        <v>608</v>
      </c>
      <c r="E111" s="18" t="s">
        <v>1</v>
      </c>
      <c r="F111" s="328">
        <v>8.3100000000000005</v>
      </c>
      <c r="G111" s="39"/>
      <c r="H111" s="45"/>
    </row>
    <row r="112" s="2" customFormat="1" ht="16.8" customHeight="1">
      <c r="A112" s="39"/>
      <c r="B112" s="45"/>
      <c r="C112" s="329" t="s">
        <v>9653</v>
      </c>
      <c r="D112" s="39"/>
      <c r="E112" s="39"/>
      <c r="F112" s="39"/>
      <c r="G112" s="39"/>
      <c r="H112" s="45"/>
    </row>
    <row r="113" s="2" customFormat="1">
      <c r="A113" s="39"/>
      <c r="B113" s="45"/>
      <c r="C113" s="327" t="s">
        <v>597</v>
      </c>
      <c r="D113" s="327" t="s">
        <v>598</v>
      </c>
      <c r="E113" s="18" t="s">
        <v>374</v>
      </c>
      <c r="F113" s="328">
        <v>22.219000000000001</v>
      </c>
      <c r="G113" s="39"/>
      <c r="H113" s="45"/>
    </row>
    <row r="114" s="2" customFormat="1" ht="16.8" customHeight="1">
      <c r="A114" s="39"/>
      <c r="B114" s="45"/>
      <c r="C114" s="327" t="s">
        <v>390</v>
      </c>
      <c r="D114" s="327" t="s">
        <v>391</v>
      </c>
      <c r="E114" s="18" t="s">
        <v>374</v>
      </c>
      <c r="F114" s="328">
        <v>1585.134</v>
      </c>
      <c r="G114" s="39"/>
      <c r="H114" s="45"/>
    </row>
    <row r="115" s="2" customFormat="1" ht="16.8" customHeight="1">
      <c r="A115" s="39"/>
      <c r="B115" s="45"/>
      <c r="C115" s="327" t="s">
        <v>583</v>
      </c>
      <c r="D115" s="327" t="s">
        <v>584</v>
      </c>
      <c r="E115" s="18" t="s">
        <v>355</v>
      </c>
      <c r="F115" s="328">
        <v>106.27</v>
      </c>
      <c r="G115" s="39"/>
      <c r="H115" s="45"/>
    </row>
    <row r="116" s="2" customFormat="1" ht="16.8" customHeight="1">
      <c r="A116" s="39"/>
      <c r="B116" s="45"/>
      <c r="C116" s="323" t="s">
        <v>138</v>
      </c>
      <c r="D116" s="324" t="s">
        <v>1</v>
      </c>
      <c r="E116" s="325" t="s">
        <v>1</v>
      </c>
      <c r="F116" s="326">
        <v>28.646000000000001</v>
      </c>
      <c r="G116" s="39"/>
      <c r="H116" s="45"/>
    </row>
    <row r="117" s="2" customFormat="1" ht="16.8" customHeight="1">
      <c r="A117" s="39"/>
      <c r="B117" s="45"/>
      <c r="C117" s="327" t="s">
        <v>1</v>
      </c>
      <c r="D117" s="327" t="s">
        <v>1063</v>
      </c>
      <c r="E117" s="18" t="s">
        <v>1</v>
      </c>
      <c r="F117" s="328">
        <v>0</v>
      </c>
      <c r="G117" s="39"/>
      <c r="H117" s="45"/>
    </row>
    <row r="118" s="2" customFormat="1" ht="16.8" customHeight="1">
      <c r="A118" s="39"/>
      <c r="B118" s="45"/>
      <c r="C118" s="327" t="s">
        <v>138</v>
      </c>
      <c r="D118" s="327" t="s">
        <v>1064</v>
      </c>
      <c r="E118" s="18" t="s">
        <v>1</v>
      </c>
      <c r="F118" s="328">
        <v>28.646000000000001</v>
      </c>
      <c r="G118" s="39"/>
      <c r="H118" s="45"/>
    </row>
    <row r="119" s="2" customFormat="1" ht="16.8" customHeight="1">
      <c r="A119" s="39"/>
      <c r="B119" s="45"/>
      <c r="C119" s="329" t="s">
        <v>9653</v>
      </c>
      <c r="D119" s="39"/>
      <c r="E119" s="39"/>
      <c r="F119" s="39"/>
      <c r="G119" s="39"/>
      <c r="H119" s="45"/>
    </row>
    <row r="120" s="2" customFormat="1" ht="16.8" customHeight="1">
      <c r="A120" s="39"/>
      <c r="B120" s="45"/>
      <c r="C120" s="327" t="s">
        <v>1060</v>
      </c>
      <c r="D120" s="327" t="s">
        <v>1061</v>
      </c>
      <c r="E120" s="18" t="s">
        <v>355</v>
      </c>
      <c r="F120" s="328">
        <v>211.916</v>
      </c>
      <c r="G120" s="39"/>
      <c r="H120" s="45"/>
    </row>
    <row r="121" s="2" customFormat="1" ht="16.8" customHeight="1">
      <c r="A121" s="39"/>
      <c r="B121" s="45"/>
      <c r="C121" s="327" t="s">
        <v>390</v>
      </c>
      <c r="D121" s="327" t="s">
        <v>391</v>
      </c>
      <c r="E121" s="18" t="s">
        <v>374</v>
      </c>
      <c r="F121" s="328">
        <v>1585.134</v>
      </c>
      <c r="G121" s="39"/>
      <c r="H121" s="45"/>
    </row>
    <row r="122" s="2" customFormat="1" ht="16.8" customHeight="1">
      <c r="A122" s="39"/>
      <c r="B122" s="45"/>
      <c r="C122" s="327" t="s">
        <v>951</v>
      </c>
      <c r="D122" s="327" t="s">
        <v>952</v>
      </c>
      <c r="E122" s="18" t="s">
        <v>355</v>
      </c>
      <c r="F122" s="328">
        <v>1172.0709999999999</v>
      </c>
      <c r="G122" s="39"/>
      <c r="H122" s="45"/>
    </row>
    <row r="123" s="2" customFormat="1" ht="16.8" customHeight="1">
      <c r="A123" s="39"/>
      <c r="B123" s="45"/>
      <c r="C123" s="327" t="s">
        <v>975</v>
      </c>
      <c r="D123" s="327" t="s">
        <v>976</v>
      </c>
      <c r="E123" s="18" t="s">
        <v>355</v>
      </c>
      <c r="F123" s="328">
        <v>711.75999999999999</v>
      </c>
      <c r="G123" s="39"/>
      <c r="H123" s="45"/>
    </row>
    <row r="124" s="2" customFormat="1">
      <c r="A124" s="39"/>
      <c r="B124" s="45"/>
      <c r="C124" s="327" t="s">
        <v>663</v>
      </c>
      <c r="D124" s="327" t="s">
        <v>664</v>
      </c>
      <c r="E124" s="18" t="s">
        <v>355</v>
      </c>
      <c r="F124" s="328">
        <v>276.084</v>
      </c>
      <c r="G124" s="39"/>
      <c r="H124" s="45"/>
    </row>
    <row r="125" s="2" customFormat="1" ht="16.8" customHeight="1">
      <c r="A125" s="39"/>
      <c r="B125" s="45"/>
      <c r="C125" s="323" t="s">
        <v>140</v>
      </c>
      <c r="D125" s="324" t="s">
        <v>1</v>
      </c>
      <c r="E125" s="325" t="s">
        <v>1</v>
      </c>
      <c r="F125" s="326">
        <v>276.084</v>
      </c>
      <c r="G125" s="39"/>
      <c r="H125" s="45"/>
    </row>
    <row r="126" s="2" customFormat="1" ht="16.8" customHeight="1">
      <c r="A126" s="39"/>
      <c r="B126" s="45"/>
      <c r="C126" s="327" t="s">
        <v>1</v>
      </c>
      <c r="D126" s="327" t="s">
        <v>667</v>
      </c>
      <c r="E126" s="18" t="s">
        <v>1</v>
      </c>
      <c r="F126" s="328">
        <v>0</v>
      </c>
      <c r="G126" s="39"/>
      <c r="H126" s="45"/>
    </row>
    <row r="127" s="2" customFormat="1" ht="16.8" customHeight="1">
      <c r="A127" s="39"/>
      <c r="B127" s="45"/>
      <c r="C127" s="327" t="s">
        <v>140</v>
      </c>
      <c r="D127" s="327" t="s">
        <v>668</v>
      </c>
      <c r="E127" s="18" t="s">
        <v>1</v>
      </c>
      <c r="F127" s="328">
        <v>276.084</v>
      </c>
      <c r="G127" s="39"/>
      <c r="H127" s="45"/>
    </row>
    <row r="128" s="2" customFormat="1" ht="16.8" customHeight="1">
      <c r="A128" s="39"/>
      <c r="B128" s="45"/>
      <c r="C128" s="329" t="s">
        <v>9653</v>
      </c>
      <c r="D128" s="39"/>
      <c r="E128" s="39"/>
      <c r="F128" s="39"/>
      <c r="G128" s="39"/>
      <c r="H128" s="45"/>
    </row>
    <row r="129" s="2" customFormat="1">
      <c r="A129" s="39"/>
      <c r="B129" s="45"/>
      <c r="C129" s="327" t="s">
        <v>663</v>
      </c>
      <c r="D129" s="327" t="s">
        <v>664</v>
      </c>
      <c r="E129" s="18" t="s">
        <v>355</v>
      </c>
      <c r="F129" s="328">
        <v>276.084</v>
      </c>
      <c r="G129" s="39"/>
      <c r="H129" s="45"/>
    </row>
    <row r="130" s="2" customFormat="1" ht="16.8" customHeight="1">
      <c r="A130" s="39"/>
      <c r="B130" s="45"/>
      <c r="C130" s="327" t="s">
        <v>390</v>
      </c>
      <c r="D130" s="327" t="s">
        <v>391</v>
      </c>
      <c r="E130" s="18" t="s">
        <v>374</v>
      </c>
      <c r="F130" s="328">
        <v>1585.134</v>
      </c>
      <c r="G130" s="39"/>
      <c r="H130" s="45"/>
    </row>
    <row r="131" s="2" customFormat="1" ht="16.8" customHeight="1">
      <c r="A131" s="39"/>
      <c r="B131" s="45"/>
      <c r="C131" s="327" t="s">
        <v>951</v>
      </c>
      <c r="D131" s="327" t="s">
        <v>952</v>
      </c>
      <c r="E131" s="18" t="s">
        <v>355</v>
      </c>
      <c r="F131" s="328">
        <v>1172.0709999999999</v>
      </c>
      <c r="G131" s="39"/>
      <c r="H131" s="45"/>
    </row>
    <row r="132" s="2" customFormat="1" ht="16.8" customHeight="1">
      <c r="A132" s="39"/>
      <c r="B132" s="45"/>
      <c r="C132" s="327" t="s">
        <v>975</v>
      </c>
      <c r="D132" s="327" t="s">
        <v>976</v>
      </c>
      <c r="E132" s="18" t="s">
        <v>355</v>
      </c>
      <c r="F132" s="328">
        <v>711.75999999999999</v>
      </c>
      <c r="G132" s="39"/>
      <c r="H132" s="45"/>
    </row>
    <row r="133" s="2" customFormat="1" ht="16.8" customHeight="1">
      <c r="A133" s="39"/>
      <c r="B133" s="45"/>
      <c r="C133" s="323" t="s">
        <v>143</v>
      </c>
      <c r="D133" s="324" t="s">
        <v>1</v>
      </c>
      <c r="E133" s="325" t="s">
        <v>1</v>
      </c>
      <c r="F133" s="326">
        <v>9.3100000000000005</v>
      </c>
      <c r="G133" s="39"/>
      <c r="H133" s="45"/>
    </row>
    <row r="134" s="2" customFormat="1" ht="16.8" customHeight="1">
      <c r="A134" s="39"/>
      <c r="B134" s="45"/>
      <c r="C134" s="327" t="s">
        <v>143</v>
      </c>
      <c r="D134" s="327" t="s">
        <v>625</v>
      </c>
      <c r="E134" s="18" t="s">
        <v>1</v>
      </c>
      <c r="F134" s="328">
        <v>9.3100000000000005</v>
      </c>
      <c r="G134" s="39"/>
      <c r="H134" s="45"/>
    </row>
    <row r="135" s="2" customFormat="1" ht="16.8" customHeight="1">
      <c r="A135" s="39"/>
      <c r="B135" s="45"/>
      <c r="C135" s="329" t="s">
        <v>9653</v>
      </c>
      <c r="D135" s="39"/>
      <c r="E135" s="39"/>
      <c r="F135" s="39"/>
      <c r="G135" s="39"/>
      <c r="H135" s="45"/>
    </row>
    <row r="136" s="2" customFormat="1">
      <c r="A136" s="39"/>
      <c r="B136" s="45"/>
      <c r="C136" s="327" t="s">
        <v>618</v>
      </c>
      <c r="D136" s="327" t="s">
        <v>619</v>
      </c>
      <c r="E136" s="18" t="s">
        <v>374</v>
      </c>
      <c r="F136" s="328">
        <v>111.694</v>
      </c>
      <c r="G136" s="39"/>
      <c r="H136" s="45"/>
    </row>
    <row r="137" s="2" customFormat="1" ht="16.8" customHeight="1">
      <c r="A137" s="39"/>
      <c r="B137" s="45"/>
      <c r="C137" s="327" t="s">
        <v>390</v>
      </c>
      <c r="D137" s="327" t="s">
        <v>391</v>
      </c>
      <c r="E137" s="18" t="s">
        <v>374</v>
      </c>
      <c r="F137" s="328">
        <v>1585.134</v>
      </c>
      <c r="G137" s="39"/>
      <c r="H137" s="45"/>
    </row>
    <row r="138" s="2" customFormat="1" ht="16.8" customHeight="1">
      <c r="A138" s="39"/>
      <c r="B138" s="45"/>
      <c r="C138" s="323" t="s">
        <v>145</v>
      </c>
      <c r="D138" s="324" t="s">
        <v>1</v>
      </c>
      <c r="E138" s="325" t="s">
        <v>1</v>
      </c>
      <c r="F138" s="326">
        <v>2.8999999999999999</v>
      </c>
      <c r="G138" s="39"/>
      <c r="H138" s="45"/>
    </row>
    <row r="139" s="2" customFormat="1" ht="16.8" customHeight="1">
      <c r="A139" s="39"/>
      <c r="B139" s="45"/>
      <c r="C139" s="327" t="s">
        <v>145</v>
      </c>
      <c r="D139" s="327" t="s">
        <v>626</v>
      </c>
      <c r="E139" s="18" t="s">
        <v>1</v>
      </c>
      <c r="F139" s="328">
        <v>2.8999999999999999</v>
      </c>
      <c r="G139" s="39"/>
      <c r="H139" s="45"/>
    </row>
    <row r="140" s="2" customFormat="1" ht="16.8" customHeight="1">
      <c r="A140" s="39"/>
      <c r="B140" s="45"/>
      <c r="C140" s="329" t="s">
        <v>9653</v>
      </c>
      <c r="D140" s="39"/>
      <c r="E140" s="39"/>
      <c r="F140" s="39"/>
      <c r="G140" s="39"/>
      <c r="H140" s="45"/>
    </row>
    <row r="141" s="2" customFormat="1">
      <c r="A141" s="39"/>
      <c r="B141" s="45"/>
      <c r="C141" s="327" t="s">
        <v>618</v>
      </c>
      <c r="D141" s="327" t="s">
        <v>619</v>
      </c>
      <c r="E141" s="18" t="s">
        <v>374</v>
      </c>
      <c r="F141" s="328">
        <v>111.694</v>
      </c>
      <c r="G141" s="39"/>
      <c r="H141" s="45"/>
    </row>
    <row r="142" s="2" customFormat="1" ht="16.8" customHeight="1">
      <c r="A142" s="39"/>
      <c r="B142" s="45"/>
      <c r="C142" s="327" t="s">
        <v>390</v>
      </c>
      <c r="D142" s="327" t="s">
        <v>391</v>
      </c>
      <c r="E142" s="18" t="s">
        <v>374</v>
      </c>
      <c r="F142" s="328">
        <v>1585.134</v>
      </c>
      <c r="G142" s="39"/>
      <c r="H142" s="45"/>
    </row>
    <row r="143" s="2" customFormat="1" ht="16.8" customHeight="1">
      <c r="A143" s="39"/>
      <c r="B143" s="45"/>
      <c r="C143" s="323" t="s">
        <v>147</v>
      </c>
      <c r="D143" s="324" t="s">
        <v>1</v>
      </c>
      <c r="E143" s="325" t="s">
        <v>1</v>
      </c>
      <c r="F143" s="326">
        <v>14.32</v>
      </c>
      <c r="G143" s="39"/>
      <c r="H143" s="45"/>
    </row>
    <row r="144" s="2" customFormat="1" ht="16.8" customHeight="1">
      <c r="A144" s="39"/>
      <c r="B144" s="45"/>
      <c r="C144" s="327" t="s">
        <v>147</v>
      </c>
      <c r="D144" s="327" t="s">
        <v>627</v>
      </c>
      <c r="E144" s="18" t="s">
        <v>1</v>
      </c>
      <c r="F144" s="328">
        <v>14.32</v>
      </c>
      <c r="G144" s="39"/>
      <c r="H144" s="45"/>
    </row>
    <row r="145" s="2" customFormat="1" ht="16.8" customHeight="1">
      <c r="A145" s="39"/>
      <c r="B145" s="45"/>
      <c r="C145" s="329" t="s">
        <v>9653</v>
      </c>
      <c r="D145" s="39"/>
      <c r="E145" s="39"/>
      <c r="F145" s="39"/>
      <c r="G145" s="39"/>
      <c r="H145" s="45"/>
    </row>
    <row r="146" s="2" customFormat="1">
      <c r="A146" s="39"/>
      <c r="B146" s="45"/>
      <c r="C146" s="327" t="s">
        <v>618</v>
      </c>
      <c r="D146" s="327" t="s">
        <v>619</v>
      </c>
      <c r="E146" s="18" t="s">
        <v>374</v>
      </c>
      <c r="F146" s="328">
        <v>111.694</v>
      </c>
      <c r="G146" s="39"/>
      <c r="H146" s="45"/>
    </row>
    <row r="147" s="2" customFormat="1" ht="16.8" customHeight="1">
      <c r="A147" s="39"/>
      <c r="B147" s="45"/>
      <c r="C147" s="327" t="s">
        <v>390</v>
      </c>
      <c r="D147" s="327" t="s">
        <v>391</v>
      </c>
      <c r="E147" s="18" t="s">
        <v>374</v>
      </c>
      <c r="F147" s="328">
        <v>1585.134</v>
      </c>
      <c r="G147" s="39"/>
      <c r="H147" s="45"/>
    </row>
    <row r="148" s="2" customFormat="1" ht="16.8" customHeight="1">
      <c r="A148" s="39"/>
      <c r="B148" s="45"/>
      <c r="C148" s="323" t="s">
        <v>149</v>
      </c>
      <c r="D148" s="324" t="s">
        <v>1</v>
      </c>
      <c r="E148" s="325" t="s">
        <v>1</v>
      </c>
      <c r="F148" s="326">
        <v>178.46000000000001</v>
      </c>
      <c r="G148" s="39"/>
      <c r="H148" s="45"/>
    </row>
    <row r="149" s="2" customFormat="1" ht="16.8" customHeight="1">
      <c r="A149" s="39"/>
      <c r="B149" s="45"/>
      <c r="C149" s="327" t="s">
        <v>149</v>
      </c>
      <c r="D149" s="327" t="s">
        <v>628</v>
      </c>
      <c r="E149" s="18" t="s">
        <v>1</v>
      </c>
      <c r="F149" s="328">
        <v>178.46000000000001</v>
      </c>
      <c r="G149" s="39"/>
      <c r="H149" s="45"/>
    </row>
    <row r="150" s="2" customFormat="1" ht="16.8" customHeight="1">
      <c r="A150" s="39"/>
      <c r="B150" s="45"/>
      <c r="C150" s="329" t="s">
        <v>9653</v>
      </c>
      <c r="D150" s="39"/>
      <c r="E150" s="39"/>
      <c r="F150" s="39"/>
      <c r="G150" s="39"/>
      <c r="H150" s="45"/>
    </row>
    <row r="151" s="2" customFormat="1">
      <c r="A151" s="39"/>
      <c r="B151" s="45"/>
      <c r="C151" s="327" t="s">
        <v>618</v>
      </c>
      <c r="D151" s="327" t="s">
        <v>619</v>
      </c>
      <c r="E151" s="18" t="s">
        <v>374</v>
      </c>
      <c r="F151" s="328">
        <v>111.694</v>
      </c>
      <c r="G151" s="39"/>
      <c r="H151" s="45"/>
    </row>
    <row r="152" s="2" customFormat="1" ht="16.8" customHeight="1">
      <c r="A152" s="39"/>
      <c r="B152" s="45"/>
      <c r="C152" s="327" t="s">
        <v>390</v>
      </c>
      <c r="D152" s="327" t="s">
        <v>391</v>
      </c>
      <c r="E152" s="18" t="s">
        <v>374</v>
      </c>
      <c r="F152" s="328">
        <v>1585.134</v>
      </c>
      <c r="G152" s="39"/>
      <c r="H152" s="45"/>
    </row>
    <row r="153" s="2" customFormat="1" ht="16.8" customHeight="1">
      <c r="A153" s="39"/>
      <c r="B153" s="45"/>
      <c r="C153" s="323" t="s">
        <v>152</v>
      </c>
      <c r="D153" s="324" t="s">
        <v>1</v>
      </c>
      <c r="E153" s="325" t="s">
        <v>1</v>
      </c>
      <c r="F153" s="326">
        <v>24.199999999999999</v>
      </c>
      <c r="G153" s="39"/>
      <c r="H153" s="45"/>
    </row>
    <row r="154" s="2" customFormat="1" ht="16.8" customHeight="1">
      <c r="A154" s="39"/>
      <c r="B154" s="45"/>
      <c r="C154" s="327" t="s">
        <v>152</v>
      </c>
      <c r="D154" s="327" t="s">
        <v>629</v>
      </c>
      <c r="E154" s="18" t="s">
        <v>1</v>
      </c>
      <c r="F154" s="328">
        <v>24.199999999999999</v>
      </c>
      <c r="G154" s="39"/>
      <c r="H154" s="45"/>
    </row>
    <row r="155" s="2" customFormat="1" ht="16.8" customHeight="1">
      <c r="A155" s="39"/>
      <c r="B155" s="45"/>
      <c r="C155" s="329" t="s">
        <v>9653</v>
      </c>
      <c r="D155" s="39"/>
      <c r="E155" s="39"/>
      <c r="F155" s="39"/>
      <c r="G155" s="39"/>
      <c r="H155" s="45"/>
    </row>
    <row r="156" s="2" customFormat="1">
      <c r="A156" s="39"/>
      <c r="B156" s="45"/>
      <c r="C156" s="327" t="s">
        <v>618</v>
      </c>
      <c r="D156" s="327" t="s">
        <v>619</v>
      </c>
      <c r="E156" s="18" t="s">
        <v>374</v>
      </c>
      <c r="F156" s="328">
        <v>111.694</v>
      </c>
      <c r="G156" s="39"/>
      <c r="H156" s="45"/>
    </row>
    <row r="157" s="2" customFormat="1" ht="16.8" customHeight="1">
      <c r="A157" s="39"/>
      <c r="B157" s="45"/>
      <c r="C157" s="327" t="s">
        <v>390</v>
      </c>
      <c r="D157" s="327" t="s">
        <v>391</v>
      </c>
      <c r="E157" s="18" t="s">
        <v>374</v>
      </c>
      <c r="F157" s="328">
        <v>1585.134</v>
      </c>
      <c r="G157" s="39"/>
      <c r="H157" s="45"/>
    </row>
    <row r="158" s="2" customFormat="1" ht="16.8" customHeight="1">
      <c r="A158" s="39"/>
      <c r="B158" s="45"/>
      <c r="C158" s="323" t="s">
        <v>155</v>
      </c>
      <c r="D158" s="324" t="s">
        <v>1</v>
      </c>
      <c r="E158" s="325" t="s">
        <v>1</v>
      </c>
      <c r="F158" s="326">
        <v>34.689999999999998</v>
      </c>
      <c r="G158" s="39"/>
      <c r="H158" s="45"/>
    </row>
    <row r="159" s="2" customFormat="1" ht="16.8" customHeight="1">
      <c r="A159" s="39"/>
      <c r="B159" s="45"/>
      <c r="C159" s="327" t="s">
        <v>155</v>
      </c>
      <c r="D159" s="327" t="s">
        <v>630</v>
      </c>
      <c r="E159" s="18" t="s">
        <v>1</v>
      </c>
      <c r="F159" s="328">
        <v>34.689999999999998</v>
      </c>
      <c r="G159" s="39"/>
      <c r="H159" s="45"/>
    </row>
    <row r="160" s="2" customFormat="1" ht="16.8" customHeight="1">
      <c r="A160" s="39"/>
      <c r="B160" s="45"/>
      <c r="C160" s="329" t="s">
        <v>9653</v>
      </c>
      <c r="D160" s="39"/>
      <c r="E160" s="39"/>
      <c r="F160" s="39"/>
      <c r="G160" s="39"/>
      <c r="H160" s="45"/>
    </row>
    <row r="161" s="2" customFormat="1">
      <c r="A161" s="39"/>
      <c r="B161" s="45"/>
      <c r="C161" s="327" t="s">
        <v>618</v>
      </c>
      <c r="D161" s="327" t="s">
        <v>619</v>
      </c>
      <c r="E161" s="18" t="s">
        <v>374</v>
      </c>
      <c r="F161" s="328">
        <v>111.694</v>
      </c>
      <c r="G161" s="39"/>
      <c r="H161" s="45"/>
    </row>
    <row r="162" s="2" customFormat="1" ht="16.8" customHeight="1">
      <c r="A162" s="39"/>
      <c r="B162" s="45"/>
      <c r="C162" s="327" t="s">
        <v>390</v>
      </c>
      <c r="D162" s="327" t="s">
        <v>391</v>
      </c>
      <c r="E162" s="18" t="s">
        <v>374</v>
      </c>
      <c r="F162" s="328">
        <v>1585.134</v>
      </c>
      <c r="G162" s="39"/>
      <c r="H162" s="45"/>
    </row>
    <row r="163" s="2" customFormat="1" ht="16.8" customHeight="1">
      <c r="A163" s="39"/>
      <c r="B163" s="45"/>
      <c r="C163" s="323" t="s">
        <v>157</v>
      </c>
      <c r="D163" s="324" t="s">
        <v>1</v>
      </c>
      <c r="E163" s="325" t="s">
        <v>1</v>
      </c>
      <c r="F163" s="326">
        <v>29.399999999999999</v>
      </c>
      <c r="G163" s="39"/>
      <c r="H163" s="45"/>
    </row>
    <row r="164" s="2" customFormat="1" ht="16.8" customHeight="1">
      <c r="A164" s="39"/>
      <c r="B164" s="45"/>
      <c r="C164" s="327" t="s">
        <v>157</v>
      </c>
      <c r="D164" s="327" t="s">
        <v>631</v>
      </c>
      <c r="E164" s="18" t="s">
        <v>1</v>
      </c>
      <c r="F164" s="328">
        <v>29.399999999999999</v>
      </c>
      <c r="G164" s="39"/>
      <c r="H164" s="45"/>
    </row>
    <row r="165" s="2" customFormat="1" ht="16.8" customHeight="1">
      <c r="A165" s="39"/>
      <c r="B165" s="45"/>
      <c r="C165" s="329" t="s">
        <v>9653</v>
      </c>
      <c r="D165" s="39"/>
      <c r="E165" s="39"/>
      <c r="F165" s="39"/>
      <c r="G165" s="39"/>
      <c r="H165" s="45"/>
    </row>
    <row r="166" s="2" customFormat="1">
      <c r="A166" s="39"/>
      <c r="B166" s="45"/>
      <c r="C166" s="327" t="s">
        <v>618</v>
      </c>
      <c r="D166" s="327" t="s">
        <v>619</v>
      </c>
      <c r="E166" s="18" t="s">
        <v>374</v>
      </c>
      <c r="F166" s="328">
        <v>111.694</v>
      </c>
      <c r="G166" s="39"/>
      <c r="H166" s="45"/>
    </row>
    <row r="167" s="2" customFormat="1" ht="16.8" customHeight="1">
      <c r="A167" s="39"/>
      <c r="B167" s="45"/>
      <c r="C167" s="327" t="s">
        <v>390</v>
      </c>
      <c r="D167" s="327" t="s">
        <v>391</v>
      </c>
      <c r="E167" s="18" t="s">
        <v>374</v>
      </c>
      <c r="F167" s="328">
        <v>1585.134</v>
      </c>
      <c r="G167" s="39"/>
      <c r="H167" s="45"/>
    </row>
    <row r="168" s="2" customFormat="1" ht="16.8" customHeight="1">
      <c r="A168" s="39"/>
      <c r="B168" s="45"/>
      <c r="C168" s="323" t="s">
        <v>159</v>
      </c>
      <c r="D168" s="324" t="s">
        <v>1</v>
      </c>
      <c r="E168" s="325" t="s">
        <v>1</v>
      </c>
      <c r="F168" s="326">
        <v>58.479999999999997</v>
      </c>
      <c r="G168" s="39"/>
      <c r="H168" s="45"/>
    </row>
    <row r="169" s="2" customFormat="1" ht="16.8" customHeight="1">
      <c r="A169" s="39"/>
      <c r="B169" s="45"/>
      <c r="C169" s="327" t="s">
        <v>159</v>
      </c>
      <c r="D169" s="327" t="s">
        <v>632</v>
      </c>
      <c r="E169" s="18" t="s">
        <v>1</v>
      </c>
      <c r="F169" s="328">
        <v>58.479999999999997</v>
      </c>
      <c r="G169" s="39"/>
      <c r="H169" s="45"/>
    </row>
    <row r="170" s="2" customFormat="1" ht="16.8" customHeight="1">
      <c r="A170" s="39"/>
      <c r="B170" s="45"/>
      <c r="C170" s="329" t="s">
        <v>9653</v>
      </c>
      <c r="D170" s="39"/>
      <c r="E170" s="39"/>
      <c r="F170" s="39"/>
      <c r="G170" s="39"/>
      <c r="H170" s="45"/>
    </row>
    <row r="171" s="2" customFormat="1">
      <c r="A171" s="39"/>
      <c r="B171" s="45"/>
      <c r="C171" s="327" t="s">
        <v>618</v>
      </c>
      <c r="D171" s="327" t="s">
        <v>619</v>
      </c>
      <c r="E171" s="18" t="s">
        <v>374</v>
      </c>
      <c r="F171" s="328">
        <v>111.694</v>
      </c>
      <c r="G171" s="39"/>
      <c r="H171" s="45"/>
    </row>
    <row r="172" s="2" customFormat="1" ht="16.8" customHeight="1">
      <c r="A172" s="39"/>
      <c r="B172" s="45"/>
      <c r="C172" s="327" t="s">
        <v>390</v>
      </c>
      <c r="D172" s="327" t="s">
        <v>391</v>
      </c>
      <c r="E172" s="18" t="s">
        <v>374</v>
      </c>
      <c r="F172" s="328">
        <v>1585.134</v>
      </c>
      <c r="G172" s="39"/>
      <c r="H172" s="45"/>
    </row>
    <row r="173" s="2" customFormat="1" ht="16.8" customHeight="1">
      <c r="A173" s="39"/>
      <c r="B173" s="45"/>
      <c r="C173" s="323" t="s">
        <v>161</v>
      </c>
      <c r="D173" s="324" t="s">
        <v>1</v>
      </c>
      <c r="E173" s="325" t="s">
        <v>1</v>
      </c>
      <c r="F173" s="326">
        <v>70.680000000000007</v>
      </c>
      <c r="G173" s="39"/>
      <c r="H173" s="45"/>
    </row>
    <row r="174" s="2" customFormat="1" ht="16.8" customHeight="1">
      <c r="A174" s="39"/>
      <c r="B174" s="45"/>
      <c r="C174" s="327" t="s">
        <v>161</v>
      </c>
      <c r="D174" s="327" t="s">
        <v>633</v>
      </c>
      <c r="E174" s="18" t="s">
        <v>1</v>
      </c>
      <c r="F174" s="328">
        <v>70.680000000000007</v>
      </c>
      <c r="G174" s="39"/>
      <c r="H174" s="45"/>
    </row>
    <row r="175" s="2" customFormat="1" ht="16.8" customHeight="1">
      <c r="A175" s="39"/>
      <c r="B175" s="45"/>
      <c r="C175" s="329" t="s">
        <v>9653</v>
      </c>
      <c r="D175" s="39"/>
      <c r="E175" s="39"/>
      <c r="F175" s="39"/>
      <c r="G175" s="39"/>
      <c r="H175" s="45"/>
    </row>
    <row r="176" s="2" customFormat="1">
      <c r="A176" s="39"/>
      <c r="B176" s="45"/>
      <c r="C176" s="327" t="s">
        <v>618</v>
      </c>
      <c r="D176" s="327" t="s">
        <v>619</v>
      </c>
      <c r="E176" s="18" t="s">
        <v>374</v>
      </c>
      <c r="F176" s="328">
        <v>111.694</v>
      </c>
      <c r="G176" s="39"/>
      <c r="H176" s="45"/>
    </row>
    <row r="177" s="2" customFormat="1" ht="16.8" customHeight="1">
      <c r="A177" s="39"/>
      <c r="B177" s="45"/>
      <c r="C177" s="327" t="s">
        <v>390</v>
      </c>
      <c r="D177" s="327" t="s">
        <v>391</v>
      </c>
      <c r="E177" s="18" t="s">
        <v>374</v>
      </c>
      <c r="F177" s="328">
        <v>1585.134</v>
      </c>
      <c r="G177" s="39"/>
      <c r="H177" s="45"/>
    </row>
    <row r="178" s="2" customFormat="1" ht="16.8" customHeight="1">
      <c r="A178" s="39"/>
      <c r="B178" s="45"/>
      <c r="C178" s="323" t="s">
        <v>163</v>
      </c>
      <c r="D178" s="324" t="s">
        <v>1</v>
      </c>
      <c r="E178" s="325" t="s">
        <v>1</v>
      </c>
      <c r="F178" s="326">
        <v>26.449999999999999</v>
      </c>
      <c r="G178" s="39"/>
      <c r="H178" s="45"/>
    </row>
    <row r="179" s="2" customFormat="1" ht="16.8" customHeight="1">
      <c r="A179" s="39"/>
      <c r="B179" s="45"/>
      <c r="C179" s="327" t="s">
        <v>163</v>
      </c>
      <c r="D179" s="327" t="s">
        <v>634</v>
      </c>
      <c r="E179" s="18" t="s">
        <v>1</v>
      </c>
      <c r="F179" s="328">
        <v>26.449999999999999</v>
      </c>
      <c r="G179" s="39"/>
      <c r="H179" s="45"/>
    </row>
    <row r="180" s="2" customFormat="1" ht="16.8" customHeight="1">
      <c r="A180" s="39"/>
      <c r="B180" s="45"/>
      <c r="C180" s="329" t="s">
        <v>9653</v>
      </c>
      <c r="D180" s="39"/>
      <c r="E180" s="39"/>
      <c r="F180" s="39"/>
      <c r="G180" s="39"/>
      <c r="H180" s="45"/>
    </row>
    <row r="181" s="2" customFormat="1">
      <c r="A181" s="39"/>
      <c r="B181" s="45"/>
      <c r="C181" s="327" t="s">
        <v>618</v>
      </c>
      <c r="D181" s="327" t="s">
        <v>619</v>
      </c>
      <c r="E181" s="18" t="s">
        <v>374</v>
      </c>
      <c r="F181" s="328">
        <v>111.694</v>
      </c>
      <c r="G181" s="39"/>
      <c r="H181" s="45"/>
    </row>
    <row r="182" s="2" customFormat="1" ht="16.8" customHeight="1">
      <c r="A182" s="39"/>
      <c r="B182" s="45"/>
      <c r="C182" s="327" t="s">
        <v>390</v>
      </c>
      <c r="D182" s="327" t="s">
        <v>391</v>
      </c>
      <c r="E182" s="18" t="s">
        <v>374</v>
      </c>
      <c r="F182" s="328">
        <v>1585.134</v>
      </c>
      <c r="G182" s="39"/>
      <c r="H182" s="45"/>
    </row>
    <row r="183" s="2" customFormat="1" ht="16.8" customHeight="1">
      <c r="A183" s="39"/>
      <c r="B183" s="45"/>
      <c r="C183" s="323" t="s">
        <v>165</v>
      </c>
      <c r="D183" s="324" t="s">
        <v>1</v>
      </c>
      <c r="E183" s="325" t="s">
        <v>1</v>
      </c>
      <c r="F183" s="326">
        <v>16.25</v>
      </c>
      <c r="G183" s="39"/>
      <c r="H183" s="45"/>
    </row>
    <row r="184" s="2" customFormat="1" ht="16.8" customHeight="1">
      <c r="A184" s="39"/>
      <c r="B184" s="45"/>
      <c r="C184" s="327" t="s">
        <v>165</v>
      </c>
      <c r="D184" s="327" t="s">
        <v>635</v>
      </c>
      <c r="E184" s="18" t="s">
        <v>1</v>
      </c>
      <c r="F184" s="328">
        <v>16.25</v>
      </c>
      <c r="G184" s="39"/>
      <c r="H184" s="45"/>
    </row>
    <row r="185" s="2" customFormat="1" ht="16.8" customHeight="1">
      <c r="A185" s="39"/>
      <c r="B185" s="45"/>
      <c r="C185" s="329" t="s">
        <v>9653</v>
      </c>
      <c r="D185" s="39"/>
      <c r="E185" s="39"/>
      <c r="F185" s="39"/>
      <c r="G185" s="39"/>
      <c r="H185" s="45"/>
    </row>
    <row r="186" s="2" customFormat="1">
      <c r="A186" s="39"/>
      <c r="B186" s="45"/>
      <c r="C186" s="327" t="s">
        <v>618</v>
      </c>
      <c r="D186" s="327" t="s">
        <v>619</v>
      </c>
      <c r="E186" s="18" t="s">
        <v>374</v>
      </c>
      <c r="F186" s="328">
        <v>111.694</v>
      </c>
      <c r="G186" s="39"/>
      <c r="H186" s="45"/>
    </row>
    <row r="187" s="2" customFormat="1" ht="16.8" customHeight="1">
      <c r="A187" s="39"/>
      <c r="B187" s="45"/>
      <c r="C187" s="327" t="s">
        <v>390</v>
      </c>
      <c r="D187" s="327" t="s">
        <v>391</v>
      </c>
      <c r="E187" s="18" t="s">
        <v>374</v>
      </c>
      <c r="F187" s="328">
        <v>1585.134</v>
      </c>
      <c r="G187" s="39"/>
      <c r="H187" s="45"/>
    </row>
    <row r="188" s="2" customFormat="1" ht="16.8" customHeight="1">
      <c r="A188" s="39"/>
      <c r="B188" s="45"/>
      <c r="C188" s="323" t="s">
        <v>167</v>
      </c>
      <c r="D188" s="324" t="s">
        <v>1</v>
      </c>
      <c r="E188" s="325" t="s">
        <v>1</v>
      </c>
      <c r="F188" s="326">
        <v>17.100000000000001</v>
      </c>
      <c r="G188" s="39"/>
      <c r="H188" s="45"/>
    </row>
    <row r="189" s="2" customFormat="1" ht="16.8" customHeight="1">
      <c r="A189" s="39"/>
      <c r="B189" s="45"/>
      <c r="C189" s="327" t="s">
        <v>167</v>
      </c>
      <c r="D189" s="327" t="s">
        <v>636</v>
      </c>
      <c r="E189" s="18" t="s">
        <v>1</v>
      </c>
      <c r="F189" s="328">
        <v>17.100000000000001</v>
      </c>
      <c r="G189" s="39"/>
      <c r="H189" s="45"/>
    </row>
    <row r="190" s="2" customFormat="1" ht="16.8" customHeight="1">
      <c r="A190" s="39"/>
      <c r="B190" s="45"/>
      <c r="C190" s="329" t="s">
        <v>9653</v>
      </c>
      <c r="D190" s="39"/>
      <c r="E190" s="39"/>
      <c r="F190" s="39"/>
      <c r="G190" s="39"/>
      <c r="H190" s="45"/>
    </row>
    <row r="191" s="2" customFormat="1">
      <c r="A191" s="39"/>
      <c r="B191" s="45"/>
      <c r="C191" s="327" t="s">
        <v>618</v>
      </c>
      <c r="D191" s="327" t="s">
        <v>619</v>
      </c>
      <c r="E191" s="18" t="s">
        <v>374</v>
      </c>
      <c r="F191" s="328">
        <v>111.694</v>
      </c>
      <c r="G191" s="39"/>
      <c r="H191" s="45"/>
    </row>
    <row r="192" s="2" customFormat="1" ht="16.8" customHeight="1">
      <c r="A192" s="39"/>
      <c r="B192" s="45"/>
      <c r="C192" s="327" t="s">
        <v>390</v>
      </c>
      <c r="D192" s="327" t="s">
        <v>391</v>
      </c>
      <c r="E192" s="18" t="s">
        <v>374</v>
      </c>
      <c r="F192" s="328">
        <v>1585.134</v>
      </c>
      <c r="G192" s="39"/>
      <c r="H192" s="45"/>
    </row>
    <row r="193" s="2" customFormat="1" ht="16.8" customHeight="1">
      <c r="A193" s="39"/>
      <c r="B193" s="45"/>
      <c r="C193" s="323" t="s">
        <v>169</v>
      </c>
      <c r="D193" s="324" t="s">
        <v>1</v>
      </c>
      <c r="E193" s="325" t="s">
        <v>1</v>
      </c>
      <c r="F193" s="326">
        <v>8.4299999999999997</v>
      </c>
      <c r="G193" s="39"/>
      <c r="H193" s="45"/>
    </row>
    <row r="194" s="2" customFormat="1" ht="16.8" customHeight="1">
      <c r="A194" s="39"/>
      <c r="B194" s="45"/>
      <c r="C194" s="327" t="s">
        <v>169</v>
      </c>
      <c r="D194" s="327" t="s">
        <v>637</v>
      </c>
      <c r="E194" s="18" t="s">
        <v>1</v>
      </c>
      <c r="F194" s="328">
        <v>8.4299999999999997</v>
      </c>
      <c r="G194" s="39"/>
      <c r="H194" s="45"/>
    </row>
    <row r="195" s="2" customFormat="1" ht="16.8" customHeight="1">
      <c r="A195" s="39"/>
      <c r="B195" s="45"/>
      <c r="C195" s="329" t="s">
        <v>9653</v>
      </c>
      <c r="D195" s="39"/>
      <c r="E195" s="39"/>
      <c r="F195" s="39"/>
      <c r="G195" s="39"/>
      <c r="H195" s="45"/>
    </row>
    <row r="196" s="2" customFormat="1">
      <c r="A196" s="39"/>
      <c r="B196" s="45"/>
      <c r="C196" s="327" t="s">
        <v>618</v>
      </c>
      <c r="D196" s="327" t="s">
        <v>619</v>
      </c>
      <c r="E196" s="18" t="s">
        <v>374</v>
      </c>
      <c r="F196" s="328">
        <v>111.694</v>
      </c>
      <c r="G196" s="39"/>
      <c r="H196" s="45"/>
    </row>
    <row r="197" s="2" customFormat="1" ht="16.8" customHeight="1">
      <c r="A197" s="39"/>
      <c r="B197" s="45"/>
      <c r="C197" s="327" t="s">
        <v>390</v>
      </c>
      <c r="D197" s="327" t="s">
        <v>391</v>
      </c>
      <c r="E197" s="18" t="s">
        <v>374</v>
      </c>
      <c r="F197" s="328">
        <v>1585.134</v>
      </c>
      <c r="G197" s="39"/>
      <c r="H197" s="45"/>
    </row>
    <row r="198" s="2" customFormat="1" ht="16.8" customHeight="1">
      <c r="A198" s="39"/>
      <c r="B198" s="45"/>
      <c r="C198" s="323" t="s">
        <v>171</v>
      </c>
      <c r="D198" s="324" t="s">
        <v>1</v>
      </c>
      <c r="E198" s="325" t="s">
        <v>1</v>
      </c>
      <c r="F198" s="326">
        <v>4.0599999999999996</v>
      </c>
      <c r="G198" s="39"/>
      <c r="H198" s="45"/>
    </row>
    <row r="199" s="2" customFormat="1" ht="16.8" customHeight="1">
      <c r="A199" s="39"/>
      <c r="B199" s="45"/>
      <c r="C199" s="327" t="s">
        <v>171</v>
      </c>
      <c r="D199" s="327" t="s">
        <v>638</v>
      </c>
      <c r="E199" s="18" t="s">
        <v>1</v>
      </c>
      <c r="F199" s="328">
        <v>4.0599999999999996</v>
      </c>
      <c r="G199" s="39"/>
      <c r="H199" s="45"/>
    </row>
    <row r="200" s="2" customFormat="1" ht="16.8" customHeight="1">
      <c r="A200" s="39"/>
      <c r="B200" s="45"/>
      <c r="C200" s="329" t="s">
        <v>9653</v>
      </c>
      <c r="D200" s="39"/>
      <c r="E200" s="39"/>
      <c r="F200" s="39"/>
      <c r="G200" s="39"/>
      <c r="H200" s="45"/>
    </row>
    <row r="201" s="2" customFormat="1">
      <c r="A201" s="39"/>
      <c r="B201" s="45"/>
      <c r="C201" s="327" t="s">
        <v>618</v>
      </c>
      <c r="D201" s="327" t="s">
        <v>619</v>
      </c>
      <c r="E201" s="18" t="s">
        <v>374</v>
      </c>
      <c r="F201" s="328">
        <v>111.694</v>
      </c>
      <c r="G201" s="39"/>
      <c r="H201" s="45"/>
    </row>
    <row r="202" s="2" customFormat="1" ht="16.8" customHeight="1">
      <c r="A202" s="39"/>
      <c r="B202" s="45"/>
      <c r="C202" s="327" t="s">
        <v>390</v>
      </c>
      <c r="D202" s="327" t="s">
        <v>391</v>
      </c>
      <c r="E202" s="18" t="s">
        <v>374</v>
      </c>
      <c r="F202" s="328">
        <v>1585.134</v>
      </c>
      <c r="G202" s="39"/>
      <c r="H202" s="45"/>
    </row>
    <row r="203" s="2" customFormat="1" ht="16.8" customHeight="1">
      <c r="A203" s="39"/>
      <c r="B203" s="45"/>
      <c r="C203" s="323" t="s">
        <v>173</v>
      </c>
      <c r="D203" s="324" t="s">
        <v>1</v>
      </c>
      <c r="E203" s="325" t="s">
        <v>1</v>
      </c>
      <c r="F203" s="326">
        <v>2.77</v>
      </c>
      <c r="G203" s="39"/>
      <c r="H203" s="45"/>
    </row>
    <row r="204" s="2" customFormat="1" ht="16.8" customHeight="1">
      <c r="A204" s="39"/>
      <c r="B204" s="45"/>
      <c r="C204" s="327" t="s">
        <v>173</v>
      </c>
      <c r="D204" s="327" t="s">
        <v>639</v>
      </c>
      <c r="E204" s="18" t="s">
        <v>1</v>
      </c>
      <c r="F204" s="328">
        <v>2.77</v>
      </c>
      <c r="G204" s="39"/>
      <c r="H204" s="45"/>
    </row>
    <row r="205" s="2" customFormat="1" ht="16.8" customHeight="1">
      <c r="A205" s="39"/>
      <c r="B205" s="45"/>
      <c r="C205" s="329" t="s">
        <v>9653</v>
      </c>
      <c r="D205" s="39"/>
      <c r="E205" s="39"/>
      <c r="F205" s="39"/>
      <c r="G205" s="39"/>
      <c r="H205" s="45"/>
    </row>
    <row r="206" s="2" customFormat="1">
      <c r="A206" s="39"/>
      <c r="B206" s="45"/>
      <c r="C206" s="327" t="s">
        <v>618</v>
      </c>
      <c r="D206" s="327" t="s">
        <v>619</v>
      </c>
      <c r="E206" s="18" t="s">
        <v>374</v>
      </c>
      <c r="F206" s="328">
        <v>111.694</v>
      </c>
      <c r="G206" s="39"/>
      <c r="H206" s="45"/>
    </row>
    <row r="207" s="2" customFormat="1" ht="16.8" customHeight="1">
      <c r="A207" s="39"/>
      <c r="B207" s="45"/>
      <c r="C207" s="327" t="s">
        <v>390</v>
      </c>
      <c r="D207" s="327" t="s">
        <v>391</v>
      </c>
      <c r="E207" s="18" t="s">
        <v>374</v>
      </c>
      <c r="F207" s="328">
        <v>1585.134</v>
      </c>
      <c r="G207" s="39"/>
      <c r="H207" s="45"/>
    </row>
    <row r="208" s="2" customFormat="1" ht="16.8" customHeight="1">
      <c r="A208" s="39"/>
      <c r="B208" s="45"/>
      <c r="C208" s="323" t="s">
        <v>175</v>
      </c>
      <c r="D208" s="324" t="s">
        <v>1</v>
      </c>
      <c r="E208" s="325" t="s">
        <v>1</v>
      </c>
      <c r="F208" s="326">
        <v>31.399999999999999</v>
      </c>
      <c r="G208" s="39"/>
      <c r="H208" s="45"/>
    </row>
    <row r="209" s="2" customFormat="1" ht="16.8" customHeight="1">
      <c r="A209" s="39"/>
      <c r="B209" s="45"/>
      <c r="C209" s="327" t="s">
        <v>175</v>
      </c>
      <c r="D209" s="327" t="s">
        <v>640</v>
      </c>
      <c r="E209" s="18" t="s">
        <v>1</v>
      </c>
      <c r="F209" s="328">
        <v>31.399999999999999</v>
      </c>
      <c r="G209" s="39"/>
      <c r="H209" s="45"/>
    </row>
    <row r="210" s="2" customFormat="1" ht="16.8" customHeight="1">
      <c r="A210" s="39"/>
      <c r="B210" s="45"/>
      <c r="C210" s="329" t="s">
        <v>9653</v>
      </c>
      <c r="D210" s="39"/>
      <c r="E210" s="39"/>
      <c r="F210" s="39"/>
      <c r="G210" s="39"/>
      <c r="H210" s="45"/>
    </row>
    <row r="211" s="2" customFormat="1">
      <c r="A211" s="39"/>
      <c r="B211" s="45"/>
      <c r="C211" s="327" t="s">
        <v>618</v>
      </c>
      <c r="D211" s="327" t="s">
        <v>619</v>
      </c>
      <c r="E211" s="18" t="s">
        <v>374</v>
      </c>
      <c r="F211" s="328">
        <v>111.694</v>
      </c>
      <c r="G211" s="39"/>
      <c r="H211" s="45"/>
    </row>
    <row r="212" s="2" customFormat="1" ht="16.8" customHeight="1">
      <c r="A212" s="39"/>
      <c r="B212" s="45"/>
      <c r="C212" s="327" t="s">
        <v>390</v>
      </c>
      <c r="D212" s="327" t="s">
        <v>391</v>
      </c>
      <c r="E212" s="18" t="s">
        <v>374</v>
      </c>
      <c r="F212" s="328">
        <v>1585.134</v>
      </c>
      <c r="G212" s="39"/>
      <c r="H212" s="45"/>
    </row>
    <row r="213" s="2" customFormat="1" ht="16.8" customHeight="1">
      <c r="A213" s="39"/>
      <c r="B213" s="45"/>
      <c r="C213" s="323" t="s">
        <v>177</v>
      </c>
      <c r="D213" s="324" t="s">
        <v>1</v>
      </c>
      <c r="E213" s="325" t="s">
        <v>1</v>
      </c>
      <c r="F213" s="326">
        <v>4.6900000000000004</v>
      </c>
      <c r="G213" s="39"/>
      <c r="H213" s="45"/>
    </row>
    <row r="214" s="2" customFormat="1" ht="16.8" customHeight="1">
      <c r="A214" s="39"/>
      <c r="B214" s="45"/>
      <c r="C214" s="327" t="s">
        <v>177</v>
      </c>
      <c r="D214" s="327" t="s">
        <v>641</v>
      </c>
      <c r="E214" s="18" t="s">
        <v>1</v>
      </c>
      <c r="F214" s="328">
        <v>4.6900000000000004</v>
      </c>
      <c r="G214" s="39"/>
      <c r="H214" s="45"/>
    </row>
    <row r="215" s="2" customFormat="1" ht="16.8" customHeight="1">
      <c r="A215" s="39"/>
      <c r="B215" s="45"/>
      <c r="C215" s="329" t="s">
        <v>9653</v>
      </c>
      <c r="D215" s="39"/>
      <c r="E215" s="39"/>
      <c r="F215" s="39"/>
      <c r="G215" s="39"/>
      <c r="H215" s="45"/>
    </row>
    <row r="216" s="2" customFormat="1">
      <c r="A216" s="39"/>
      <c r="B216" s="45"/>
      <c r="C216" s="327" t="s">
        <v>618</v>
      </c>
      <c r="D216" s="327" t="s">
        <v>619</v>
      </c>
      <c r="E216" s="18" t="s">
        <v>374</v>
      </c>
      <c r="F216" s="328">
        <v>111.694</v>
      </c>
      <c r="G216" s="39"/>
      <c r="H216" s="45"/>
    </row>
    <row r="217" s="2" customFormat="1" ht="16.8" customHeight="1">
      <c r="A217" s="39"/>
      <c r="B217" s="45"/>
      <c r="C217" s="327" t="s">
        <v>390</v>
      </c>
      <c r="D217" s="327" t="s">
        <v>391</v>
      </c>
      <c r="E217" s="18" t="s">
        <v>374</v>
      </c>
      <c r="F217" s="328">
        <v>1585.134</v>
      </c>
      <c r="G217" s="39"/>
      <c r="H217" s="45"/>
    </row>
    <row r="218" s="2" customFormat="1" ht="16.8" customHeight="1">
      <c r="A218" s="39"/>
      <c r="B218" s="45"/>
      <c r="C218" s="323" t="s">
        <v>179</v>
      </c>
      <c r="D218" s="324" t="s">
        <v>1</v>
      </c>
      <c r="E218" s="325" t="s">
        <v>1</v>
      </c>
      <c r="F218" s="326">
        <v>10.869999999999999</v>
      </c>
      <c r="G218" s="39"/>
      <c r="H218" s="45"/>
    </row>
    <row r="219" s="2" customFormat="1" ht="16.8" customHeight="1">
      <c r="A219" s="39"/>
      <c r="B219" s="45"/>
      <c r="C219" s="327" t="s">
        <v>179</v>
      </c>
      <c r="D219" s="327" t="s">
        <v>642</v>
      </c>
      <c r="E219" s="18" t="s">
        <v>1</v>
      </c>
      <c r="F219" s="328">
        <v>10.869999999999999</v>
      </c>
      <c r="G219" s="39"/>
      <c r="H219" s="45"/>
    </row>
    <row r="220" s="2" customFormat="1" ht="16.8" customHeight="1">
      <c r="A220" s="39"/>
      <c r="B220" s="45"/>
      <c r="C220" s="329" t="s">
        <v>9653</v>
      </c>
      <c r="D220" s="39"/>
      <c r="E220" s="39"/>
      <c r="F220" s="39"/>
      <c r="G220" s="39"/>
      <c r="H220" s="45"/>
    </row>
    <row r="221" s="2" customFormat="1">
      <c r="A221" s="39"/>
      <c r="B221" s="45"/>
      <c r="C221" s="327" t="s">
        <v>618</v>
      </c>
      <c r="D221" s="327" t="s">
        <v>619</v>
      </c>
      <c r="E221" s="18" t="s">
        <v>374</v>
      </c>
      <c r="F221" s="328">
        <v>111.694</v>
      </c>
      <c r="G221" s="39"/>
      <c r="H221" s="45"/>
    </row>
    <row r="222" s="2" customFormat="1" ht="16.8" customHeight="1">
      <c r="A222" s="39"/>
      <c r="B222" s="45"/>
      <c r="C222" s="327" t="s">
        <v>390</v>
      </c>
      <c r="D222" s="327" t="s">
        <v>391</v>
      </c>
      <c r="E222" s="18" t="s">
        <v>374</v>
      </c>
      <c r="F222" s="328">
        <v>1585.134</v>
      </c>
      <c r="G222" s="39"/>
      <c r="H222" s="45"/>
    </row>
    <row r="223" s="2" customFormat="1" ht="16.8" customHeight="1">
      <c r="A223" s="39"/>
      <c r="B223" s="45"/>
      <c r="C223" s="323" t="s">
        <v>181</v>
      </c>
      <c r="D223" s="324" t="s">
        <v>1</v>
      </c>
      <c r="E223" s="325" t="s">
        <v>1</v>
      </c>
      <c r="F223" s="326">
        <v>4.0499999999999998</v>
      </c>
      <c r="G223" s="39"/>
      <c r="H223" s="45"/>
    </row>
    <row r="224" s="2" customFormat="1" ht="16.8" customHeight="1">
      <c r="A224" s="39"/>
      <c r="B224" s="45"/>
      <c r="C224" s="327" t="s">
        <v>181</v>
      </c>
      <c r="D224" s="327" t="s">
        <v>643</v>
      </c>
      <c r="E224" s="18" t="s">
        <v>1</v>
      </c>
      <c r="F224" s="328">
        <v>4.0499999999999998</v>
      </c>
      <c r="G224" s="39"/>
      <c r="H224" s="45"/>
    </row>
    <row r="225" s="2" customFormat="1" ht="16.8" customHeight="1">
      <c r="A225" s="39"/>
      <c r="B225" s="45"/>
      <c r="C225" s="329" t="s">
        <v>9653</v>
      </c>
      <c r="D225" s="39"/>
      <c r="E225" s="39"/>
      <c r="F225" s="39"/>
      <c r="G225" s="39"/>
      <c r="H225" s="45"/>
    </row>
    <row r="226" s="2" customFormat="1">
      <c r="A226" s="39"/>
      <c r="B226" s="45"/>
      <c r="C226" s="327" t="s">
        <v>618</v>
      </c>
      <c r="D226" s="327" t="s">
        <v>619</v>
      </c>
      <c r="E226" s="18" t="s">
        <v>374</v>
      </c>
      <c r="F226" s="328">
        <v>111.694</v>
      </c>
      <c r="G226" s="39"/>
      <c r="H226" s="45"/>
    </row>
    <row r="227" s="2" customFormat="1" ht="16.8" customHeight="1">
      <c r="A227" s="39"/>
      <c r="B227" s="45"/>
      <c r="C227" s="327" t="s">
        <v>390</v>
      </c>
      <c r="D227" s="327" t="s">
        <v>391</v>
      </c>
      <c r="E227" s="18" t="s">
        <v>374</v>
      </c>
      <c r="F227" s="328">
        <v>1585.134</v>
      </c>
      <c r="G227" s="39"/>
      <c r="H227" s="45"/>
    </row>
    <row r="228" s="2" customFormat="1" ht="16.8" customHeight="1">
      <c r="A228" s="39"/>
      <c r="B228" s="45"/>
      <c r="C228" s="323" t="s">
        <v>183</v>
      </c>
      <c r="D228" s="324" t="s">
        <v>1</v>
      </c>
      <c r="E228" s="325" t="s">
        <v>1</v>
      </c>
      <c r="F228" s="326">
        <v>3.79</v>
      </c>
      <c r="G228" s="39"/>
      <c r="H228" s="45"/>
    </row>
    <row r="229" s="2" customFormat="1" ht="16.8" customHeight="1">
      <c r="A229" s="39"/>
      <c r="B229" s="45"/>
      <c r="C229" s="327" t="s">
        <v>183</v>
      </c>
      <c r="D229" s="327" t="s">
        <v>644</v>
      </c>
      <c r="E229" s="18" t="s">
        <v>1</v>
      </c>
      <c r="F229" s="328">
        <v>3.79</v>
      </c>
      <c r="G229" s="39"/>
      <c r="H229" s="45"/>
    </row>
    <row r="230" s="2" customFormat="1" ht="16.8" customHeight="1">
      <c r="A230" s="39"/>
      <c r="B230" s="45"/>
      <c r="C230" s="329" t="s">
        <v>9653</v>
      </c>
      <c r="D230" s="39"/>
      <c r="E230" s="39"/>
      <c r="F230" s="39"/>
      <c r="G230" s="39"/>
      <c r="H230" s="45"/>
    </row>
    <row r="231" s="2" customFormat="1">
      <c r="A231" s="39"/>
      <c r="B231" s="45"/>
      <c r="C231" s="327" t="s">
        <v>618</v>
      </c>
      <c r="D231" s="327" t="s">
        <v>619</v>
      </c>
      <c r="E231" s="18" t="s">
        <v>374</v>
      </c>
      <c r="F231" s="328">
        <v>111.694</v>
      </c>
      <c r="G231" s="39"/>
      <c r="H231" s="45"/>
    </row>
    <row r="232" s="2" customFormat="1" ht="16.8" customHeight="1">
      <c r="A232" s="39"/>
      <c r="B232" s="45"/>
      <c r="C232" s="327" t="s">
        <v>390</v>
      </c>
      <c r="D232" s="327" t="s">
        <v>391</v>
      </c>
      <c r="E232" s="18" t="s">
        <v>374</v>
      </c>
      <c r="F232" s="328">
        <v>1585.134</v>
      </c>
      <c r="G232" s="39"/>
      <c r="H232" s="45"/>
    </row>
    <row r="233" s="2" customFormat="1" ht="16.8" customHeight="1">
      <c r="A233" s="39"/>
      <c r="B233" s="45"/>
      <c r="C233" s="323" t="s">
        <v>185</v>
      </c>
      <c r="D233" s="324" t="s">
        <v>1</v>
      </c>
      <c r="E233" s="325" t="s">
        <v>1</v>
      </c>
      <c r="F233" s="326">
        <v>53.219999999999999</v>
      </c>
      <c r="G233" s="39"/>
      <c r="H233" s="45"/>
    </row>
    <row r="234" s="2" customFormat="1" ht="16.8" customHeight="1">
      <c r="A234" s="39"/>
      <c r="B234" s="45"/>
      <c r="C234" s="327" t="s">
        <v>185</v>
      </c>
      <c r="D234" s="327" t="s">
        <v>645</v>
      </c>
      <c r="E234" s="18" t="s">
        <v>1</v>
      </c>
      <c r="F234" s="328">
        <v>53.219999999999999</v>
      </c>
      <c r="G234" s="39"/>
      <c r="H234" s="45"/>
    </row>
    <row r="235" s="2" customFormat="1" ht="16.8" customHeight="1">
      <c r="A235" s="39"/>
      <c r="B235" s="45"/>
      <c r="C235" s="329" t="s">
        <v>9653</v>
      </c>
      <c r="D235" s="39"/>
      <c r="E235" s="39"/>
      <c r="F235" s="39"/>
      <c r="G235" s="39"/>
      <c r="H235" s="45"/>
    </row>
    <row r="236" s="2" customFormat="1">
      <c r="A236" s="39"/>
      <c r="B236" s="45"/>
      <c r="C236" s="327" t="s">
        <v>618</v>
      </c>
      <c r="D236" s="327" t="s">
        <v>619</v>
      </c>
      <c r="E236" s="18" t="s">
        <v>374</v>
      </c>
      <c r="F236" s="328">
        <v>111.694</v>
      </c>
      <c r="G236" s="39"/>
      <c r="H236" s="45"/>
    </row>
    <row r="237" s="2" customFormat="1" ht="16.8" customHeight="1">
      <c r="A237" s="39"/>
      <c r="B237" s="45"/>
      <c r="C237" s="327" t="s">
        <v>390</v>
      </c>
      <c r="D237" s="327" t="s">
        <v>391</v>
      </c>
      <c r="E237" s="18" t="s">
        <v>374</v>
      </c>
      <c r="F237" s="328">
        <v>1585.134</v>
      </c>
      <c r="G237" s="39"/>
      <c r="H237" s="45"/>
    </row>
    <row r="238" s="2" customFormat="1" ht="16.8" customHeight="1">
      <c r="A238" s="39"/>
      <c r="B238" s="45"/>
      <c r="C238" s="323" t="s">
        <v>187</v>
      </c>
      <c r="D238" s="324" t="s">
        <v>1</v>
      </c>
      <c r="E238" s="325" t="s">
        <v>1</v>
      </c>
      <c r="F238" s="326">
        <v>12.32</v>
      </c>
      <c r="G238" s="39"/>
      <c r="H238" s="45"/>
    </row>
    <row r="239" s="2" customFormat="1" ht="16.8" customHeight="1">
      <c r="A239" s="39"/>
      <c r="B239" s="45"/>
      <c r="C239" s="327" t="s">
        <v>187</v>
      </c>
      <c r="D239" s="327" t="s">
        <v>646</v>
      </c>
      <c r="E239" s="18" t="s">
        <v>1</v>
      </c>
      <c r="F239" s="328">
        <v>12.32</v>
      </c>
      <c r="G239" s="39"/>
      <c r="H239" s="45"/>
    </row>
    <row r="240" s="2" customFormat="1" ht="16.8" customHeight="1">
      <c r="A240" s="39"/>
      <c r="B240" s="45"/>
      <c r="C240" s="329" t="s">
        <v>9653</v>
      </c>
      <c r="D240" s="39"/>
      <c r="E240" s="39"/>
      <c r="F240" s="39"/>
      <c r="G240" s="39"/>
      <c r="H240" s="45"/>
    </row>
    <row r="241" s="2" customFormat="1">
      <c r="A241" s="39"/>
      <c r="B241" s="45"/>
      <c r="C241" s="327" t="s">
        <v>618</v>
      </c>
      <c r="D241" s="327" t="s">
        <v>619</v>
      </c>
      <c r="E241" s="18" t="s">
        <v>374</v>
      </c>
      <c r="F241" s="328">
        <v>111.694</v>
      </c>
      <c r="G241" s="39"/>
      <c r="H241" s="45"/>
    </row>
    <row r="242" s="2" customFormat="1" ht="16.8" customHeight="1">
      <c r="A242" s="39"/>
      <c r="B242" s="45"/>
      <c r="C242" s="327" t="s">
        <v>390</v>
      </c>
      <c r="D242" s="327" t="s">
        <v>391</v>
      </c>
      <c r="E242" s="18" t="s">
        <v>374</v>
      </c>
      <c r="F242" s="328">
        <v>1585.134</v>
      </c>
      <c r="G242" s="39"/>
      <c r="H242" s="45"/>
    </row>
    <row r="243" s="2" customFormat="1" ht="16.8" customHeight="1">
      <c r="A243" s="39"/>
      <c r="B243" s="45"/>
      <c r="C243" s="323" t="s">
        <v>189</v>
      </c>
      <c r="D243" s="324" t="s">
        <v>1</v>
      </c>
      <c r="E243" s="325" t="s">
        <v>1</v>
      </c>
      <c r="F243" s="326">
        <v>4.4900000000000002</v>
      </c>
      <c r="G243" s="39"/>
      <c r="H243" s="45"/>
    </row>
    <row r="244" s="2" customFormat="1" ht="16.8" customHeight="1">
      <c r="A244" s="39"/>
      <c r="B244" s="45"/>
      <c r="C244" s="327" t="s">
        <v>189</v>
      </c>
      <c r="D244" s="327" t="s">
        <v>647</v>
      </c>
      <c r="E244" s="18" t="s">
        <v>1</v>
      </c>
      <c r="F244" s="328">
        <v>4.4900000000000002</v>
      </c>
      <c r="G244" s="39"/>
      <c r="H244" s="45"/>
    </row>
    <row r="245" s="2" customFormat="1" ht="16.8" customHeight="1">
      <c r="A245" s="39"/>
      <c r="B245" s="45"/>
      <c r="C245" s="329" t="s">
        <v>9653</v>
      </c>
      <c r="D245" s="39"/>
      <c r="E245" s="39"/>
      <c r="F245" s="39"/>
      <c r="G245" s="39"/>
      <c r="H245" s="45"/>
    </row>
    <row r="246" s="2" customFormat="1">
      <c r="A246" s="39"/>
      <c r="B246" s="45"/>
      <c r="C246" s="327" t="s">
        <v>618</v>
      </c>
      <c r="D246" s="327" t="s">
        <v>619</v>
      </c>
      <c r="E246" s="18" t="s">
        <v>374</v>
      </c>
      <c r="F246" s="328">
        <v>111.694</v>
      </c>
      <c r="G246" s="39"/>
      <c r="H246" s="45"/>
    </row>
    <row r="247" s="2" customFormat="1" ht="16.8" customHeight="1">
      <c r="A247" s="39"/>
      <c r="B247" s="45"/>
      <c r="C247" s="327" t="s">
        <v>390</v>
      </c>
      <c r="D247" s="327" t="s">
        <v>391</v>
      </c>
      <c r="E247" s="18" t="s">
        <v>374</v>
      </c>
      <c r="F247" s="328">
        <v>1585.134</v>
      </c>
      <c r="G247" s="39"/>
      <c r="H247" s="45"/>
    </row>
    <row r="248" s="2" customFormat="1" ht="16.8" customHeight="1">
      <c r="A248" s="39"/>
      <c r="B248" s="45"/>
      <c r="C248" s="323" t="s">
        <v>191</v>
      </c>
      <c r="D248" s="324" t="s">
        <v>1</v>
      </c>
      <c r="E248" s="325" t="s">
        <v>1</v>
      </c>
      <c r="F248" s="326">
        <v>7.25</v>
      </c>
      <c r="G248" s="39"/>
      <c r="H248" s="45"/>
    </row>
    <row r="249" s="2" customFormat="1" ht="16.8" customHeight="1">
      <c r="A249" s="39"/>
      <c r="B249" s="45"/>
      <c r="C249" s="327" t="s">
        <v>191</v>
      </c>
      <c r="D249" s="327" t="s">
        <v>648</v>
      </c>
      <c r="E249" s="18" t="s">
        <v>1</v>
      </c>
      <c r="F249" s="328">
        <v>7.25</v>
      </c>
      <c r="G249" s="39"/>
      <c r="H249" s="45"/>
    </row>
    <row r="250" s="2" customFormat="1" ht="16.8" customHeight="1">
      <c r="A250" s="39"/>
      <c r="B250" s="45"/>
      <c r="C250" s="329" t="s">
        <v>9653</v>
      </c>
      <c r="D250" s="39"/>
      <c r="E250" s="39"/>
      <c r="F250" s="39"/>
      <c r="G250" s="39"/>
      <c r="H250" s="45"/>
    </row>
    <row r="251" s="2" customFormat="1">
      <c r="A251" s="39"/>
      <c r="B251" s="45"/>
      <c r="C251" s="327" t="s">
        <v>618</v>
      </c>
      <c r="D251" s="327" t="s">
        <v>619</v>
      </c>
      <c r="E251" s="18" t="s">
        <v>374</v>
      </c>
      <c r="F251" s="328">
        <v>111.694</v>
      </c>
      <c r="G251" s="39"/>
      <c r="H251" s="45"/>
    </row>
    <row r="252" s="2" customFormat="1" ht="16.8" customHeight="1">
      <c r="A252" s="39"/>
      <c r="B252" s="45"/>
      <c r="C252" s="327" t="s">
        <v>390</v>
      </c>
      <c r="D252" s="327" t="s">
        <v>391</v>
      </c>
      <c r="E252" s="18" t="s">
        <v>374</v>
      </c>
      <c r="F252" s="328">
        <v>1585.134</v>
      </c>
      <c r="G252" s="39"/>
      <c r="H252" s="45"/>
    </row>
    <row r="253" s="2" customFormat="1" ht="16.8" customHeight="1">
      <c r="A253" s="39"/>
      <c r="B253" s="45"/>
      <c r="C253" s="323" t="s">
        <v>193</v>
      </c>
      <c r="D253" s="324" t="s">
        <v>1</v>
      </c>
      <c r="E253" s="325" t="s">
        <v>1</v>
      </c>
      <c r="F253" s="326">
        <v>5.9299999999999997</v>
      </c>
      <c r="G253" s="39"/>
      <c r="H253" s="45"/>
    </row>
    <row r="254" s="2" customFormat="1" ht="16.8" customHeight="1">
      <c r="A254" s="39"/>
      <c r="B254" s="45"/>
      <c r="C254" s="327" t="s">
        <v>193</v>
      </c>
      <c r="D254" s="327" t="s">
        <v>649</v>
      </c>
      <c r="E254" s="18" t="s">
        <v>1</v>
      </c>
      <c r="F254" s="328">
        <v>5.9299999999999997</v>
      </c>
      <c r="G254" s="39"/>
      <c r="H254" s="45"/>
    </row>
    <row r="255" s="2" customFormat="1" ht="16.8" customHeight="1">
      <c r="A255" s="39"/>
      <c r="B255" s="45"/>
      <c r="C255" s="329" t="s">
        <v>9653</v>
      </c>
      <c r="D255" s="39"/>
      <c r="E255" s="39"/>
      <c r="F255" s="39"/>
      <c r="G255" s="39"/>
      <c r="H255" s="45"/>
    </row>
    <row r="256" s="2" customFormat="1">
      <c r="A256" s="39"/>
      <c r="B256" s="45"/>
      <c r="C256" s="327" t="s">
        <v>618</v>
      </c>
      <c r="D256" s="327" t="s">
        <v>619</v>
      </c>
      <c r="E256" s="18" t="s">
        <v>374</v>
      </c>
      <c r="F256" s="328">
        <v>111.694</v>
      </c>
      <c r="G256" s="39"/>
      <c r="H256" s="45"/>
    </row>
    <row r="257" s="2" customFormat="1" ht="16.8" customHeight="1">
      <c r="A257" s="39"/>
      <c r="B257" s="45"/>
      <c r="C257" s="327" t="s">
        <v>390</v>
      </c>
      <c r="D257" s="327" t="s">
        <v>391</v>
      </c>
      <c r="E257" s="18" t="s">
        <v>374</v>
      </c>
      <c r="F257" s="328">
        <v>1585.134</v>
      </c>
      <c r="G257" s="39"/>
      <c r="H257" s="45"/>
    </row>
    <row r="258" s="2" customFormat="1" ht="16.8" customHeight="1">
      <c r="A258" s="39"/>
      <c r="B258" s="45"/>
      <c r="C258" s="323" t="s">
        <v>195</v>
      </c>
      <c r="D258" s="324" t="s">
        <v>1</v>
      </c>
      <c r="E258" s="325" t="s">
        <v>1</v>
      </c>
      <c r="F258" s="326">
        <v>1.22</v>
      </c>
      <c r="G258" s="39"/>
      <c r="H258" s="45"/>
    </row>
    <row r="259" s="2" customFormat="1" ht="16.8" customHeight="1">
      <c r="A259" s="39"/>
      <c r="B259" s="45"/>
      <c r="C259" s="327" t="s">
        <v>195</v>
      </c>
      <c r="D259" s="327" t="s">
        <v>650</v>
      </c>
      <c r="E259" s="18" t="s">
        <v>1</v>
      </c>
      <c r="F259" s="328">
        <v>1.22</v>
      </c>
      <c r="G259" s="39"/>
      <c r="H259" s="45"/>
    </row>
    <row r="260" s="2" customFormat="1" ht="16.8" customHeight="1">
      <c r="A260" s="39"/>
      <c r="B260" s="45"/>
      <c r="C260" s="329" t="s">
        <v>9653</v>
      </c>
      <c r="D260" s="39"/>
      <c r="E260" s="39"/>
      <c r="F260" s="39"/>
      <c r="G260" s="39"/>
      <c r="H260" s="45"/>
    </row>
    <row r="261" s="2" customFormat="1">
      <c r="A261" s="39"/>
      <c r="B261" s="45"/>
      <c r="C261" s="327" t="s">
        <v>618</v>
      </c>
      <c r="D261" s="327" t="s">
        <v>619</v>
      </c>
      <c r="E261" s="18" t="s">
        <v>374</v>
      </c>
      <c r="F261" s="328">
        <v>111.694</v>
      </c>
      <c r="G261" s="39"/>
      <c r="H261" s="45"/>
    </row>
    <row r="262" s="2" customFormat="1" ht="16.8" customHeight="1">
      <c r="A262" s="39"/>
      <c r="B262" s="45"/>
      <c r="C262" s="327" t="s">
        <v>390</v>
      </c>
      <c r="D262" s="327" t="s">
        <v>391</v>
      </c>
      <c r="E262" s="18" t="s">
        <v>374</v>
      </c>
      <c r="F262" s="328">
        <v>1585.134</v>
      </c>
      <c r="G262" s="39"/>
      <c r="H262" s="45"/>
    </row>
    <row r="263" s="2" customFormat="1" ht="16.8" customHeight="1">
      <c r="A263" s="39"/>
      <c r="B263" s="45"/>
      <c r="C263" s="323" t="s">
        <v>197</v>
      </c>
      <c r="D263" s="324" t="s">
        <v>1</v>
      </c>
      <c r="E263" s="325" t="s">
        <v>1</v>
      </c>
      <c r="F263" s="326">
        <v>17.100000000000001</v>
      </c>
      <c r="G263" s="39"/>
      <c r="H263" s="45"/>
    </row>
    <row r="264" s="2" customFormat="1" ht="16.8" customHeight="1">
      <c r="A264" s="39"/>
      <c r="B264" s="45"/>
      <c r="C264" s="327" t="s">
        <v>197</v>
      </c>
      <c r="D264" s="327" t="s">
        <v>651</v>
      </c>
      <c r="E264" s="18" t="s">
        <v>1</v>
      </c>
      <c r="F264" s="328">
        <v>17.100000000000001</v>
      </c>
      <c r="G264" s="39"/>
      <c r="H264" s="45"/>
    </row>
    <row r="265" s="2" customFormat="1" ht="16.8" customHeight="1">
      <c r="A265" s="39"/>
      <c r="B265" s="45"/>
      <c r="C265" s="329" t="s">
        <v>9653</v>
      </c>
      <c r="D265" s="39"/>
      <c r="E265" s="39"/>
      <c r="F265" s="39"/>
      <c r="G265" s="39"/>
      <c r="H265" s="45"/>
    </row>
    <row r="266" s="2" customFormat="1">
      <c r="A266" s="39"/>
      <c r="B266" s="45"/>
      <c r="C266" s="327" t="s">
        <v>618</v>
      </c>
      <c r="D266" s="327" t="s">
        <v>619</v>
      </c>
      <c r="E266" s="18" t="s">
        <v>374</v>
      </c>
      <c r="F266" s="328">
        <v>111.694</v>
      </c>
      <c r="G266" s="39"/>
      <c r="H266" s="45"/>
    </row>
    <row r="267" s="2" customFormat="1" ht="16.8" customHeight="1">
      <c r="A267" s="39"/>
      <c r="B267" s="45"/>
      <c r="C267" s="327" t="s">
        <v>390</v>
      </c>
      <c r="D267" s="327" t="s">
        <v>391</v>
      </c>
      <c r="E267" s="18" t="s">
        <v>374</v>
      </c>
      <c r="F267" s="328">
        <v>1585.134</v>
      </c>
      <c r="G267" s="39"/>
      <c r="H267" s="45"/>
    </row>
    <row r="268" s="2" customFormat="1" ht="16.8" customHeight="1">
      <c r="A268" s="39"/>
      <c r="B268" s="45"/>
      <c r="C268" s="323" t="s">
        <v>198</v>
      </c>
      <c r="D268" s="324" t="s">
        <v>1</v>
      </c>
      <c r="E268" s="325" t="s">
        <v>1</v>
      </c>
      <c r="F268" s="326">
        <v>2.0099999999999998</v>
      </c>
      <c r="G268" s="39"/>
      <c r="H268" s="45"/>
    </row>
    <row r="269" s="2" customFormat="1" ht="16.8" customHeight="1">
      <c r="A269" s="39"/>
      <c r="B269" s="45"/>
      <c r="C269" s="327" t="s">
        <v>198</v>
      </c>
      <c r="D269" s="327" t="s">
        <v>652</v>
      </c>
      <c r="E269" s="18" t="s">
        <v>1</v>
      </c>
      <c r="F269" s="328">
        <v>2.0099999999999998</v>
      </c>
      <c r="G269" s="39"/>
      <c r="H269" s="45"/>
    </row>
    <row r="270" s="2" customFormat="1" ht="16.8" customHeight="1">
      <c r="A270" s="39"/>
      <c r="B270" s="45"/>
      <c r="C270" s="329" t="s">
        <v>9653</v>
      </c>
      <c r="D270" s="39"/>
      <c r="E270" s="39"/>
      <c r="F270" s="39"/>
      <c r="G270" s="39"/>
      <c r="H270" s="45"/>
    </row>
    <row r="271" s="2" customFormat="1">
      <c r="A271" s="39"/>
      <c r="B271" s="45"/>
      <c r="C271" s="327" t="s">
        <v>618</v>
      </c>
      <c r="D271" s="327" t="s">
        <v>619</v>
      </c>
      <c r="E271" s="18" t="s">
        <v>374</v>
      </c>
      <c r="F271" s="328">
        <v>111.694</v>
      </c>
      <c r="G271" s="39"/>
      <c r="H271" s="45"/>
    </row>
    <row r="272" s="2" customFormat="1" ht="16.8" customHeight="1">
      <c r="A272" s="39"/>
      <c r="B272" s="45"/>
      <c r="C272" s="327" t="s">
        <v>390</v>
      </c>
      <c r="D272" s="327" t="s">
        <v>391</v>
      </c>
      <c r="E272" s="18" t="s">
        <v>374</v>
      </c>
      <c r="F272" s="328">
        <v>1585.134</v>
      </c>
      <c r="G272" s="39"/>
      <c r="H272" s="45"/>
    </row>
    <row r="273" s="2" customFormat="1" ht="16.8" customHeight="1">
      <c r="A273" s="39"/>
      <c r="B273" s="45"/>
      <c r="C273" s="323" t="s">
        <v>200</v>
      </c>
      <c r="D273" s="324" t="s">
        <v>1</v>
      </c>
      <c r="E273" s="325" t="s">
        <v>1</v>
      </c>
      <c r="F273" s="326">
        <v>2.9399999999999999</v>
      </c>
      <c r="G273" s="39"/>
      <c r="H273" s="45"/>
    </row>
    <row r="274" s="2" customFormat="1" ht="16.8" customHeight="1">
      <c r="A274" s="39"/>
      <c r="B274" s="45"/>
      <c r="C274" s="327" t="s">
        <v>200</v>
      </c>
      <c r="D274" s="327" t="s">
        <v>610</v>
      </c>
      <c r="E274" s="18" t="s">
        <v>1</v>
      </c>
      <c r="F274" s="328">
        <v>2.9399999999999999</v>
      </c>
      <c r="G274" s="39"/>
      <c r="H274" s="45"/>
    </row>
    <row r="275" s="2" customFormat="1" ht="16.8" customHeight="1">
      <c r="A275" s="39"/>
      <c r="B275" s="45"/>
      <c r="C275" s="329" t="s">
        <v>9653</v>
      </c>
      <c r="D275" s="39"/>
      <c r="E275" s="39"/>
      <c r="F275" s="39"/>
      <c r="G275" s="39"/>
      <c r="H275" s="45"/>
    </row>
    <row r="276" s="2" customFormat="1">
      <c r="A276" s="39"/>
      <c r="B276" s="45"/>
      <c r="C276" s="327" t="s">
        <v>597</v>
      </c>
      <c r="D276" s="327" t="s">
        <v>598</v>
      </c>
      <c r="E276" s="18" t="s">
        <v>374</v>
      </c>
      <c r="F276" s="328">
        <v>22.219000000000001</v>
      </c>
      <c r="G276" s="39"/>
      <c r="H276" s="45"/>
    </row>
    <row r="277" s="2" customFormat="1" ht="16.8" customHeight="1">
      <c r="A277" s="39"/>
      <c r="B277" s="45"/>
      <c r="C277" s="323" t="s">
        <v>202</v>
      </c>
      <c r="D277" s="324" t="s">
        <v>1</v>
      </c>
      <c r="E277" s="325" t="s">
        <v>1</v>
      </c>
      <c r="F277" s="326">
        <v>2.9399999999999999</v>
      </c>
      <c r="G277" s="39"/>
      <c r="H277" s="45"/>
    </row>
    <row r="278" s="2" customFormat="1" ht="16.8" customHeight="1">
      <c r="A278" s="39"/>
      <c r="B278" s="45"/>
      <c r="C278" s="327" t="s">
        <v>202</v>
      </c>
      <c r="D278" s="327" t="s">
        <v>653</v>
      </c>
      <c r="E278" s="18" t="s">
        <v>1</v>
      </c>
      <c r="F278" s="328">
        <v>2.9399999999999999</v>
      </c>
      <c r="G278" s="39"/>
      <c r="H278" s="45"/>
    </row>
    <row r="279" s="2" customFormat="1" ht="16.8" customHeight="1">
      <c r="A279" s="39"/>
      <c r="B279" s="45"/>
      <c r="C279" s="329" t="s">
        <v>9653</v>
      </c>
      <c r="D279" s="39"/>
      <c r="E279" s="39"/>
      <c r="F279" s="39"/>
      <c r="G279" s="39"/>
      <c r="H279" s="45"/>
    </row>
    <row r="280" s="2" customFormat="1">
      <c r="A280" s="39"/>
      <c r="B280" s="45"/>
      <c r="C280" s="327" t="s">
        <v>618</v>
      </c>
      <c r="D280" s="327" t="s">
        <v>619</v>
      </c>
      <c r="E280" s="18" t="s">
        <v>374</v>
      </c>
      <c r="F280" s="328">
        <v>111.694</v>
      </c>
      <c r="G280" s="39"/>
      <c r="H280" s="45"/>
    </row>
    <row r="281" s="2" customFormat="1" ht="16.8" customHeight="1">
      <c r="A281" s="39"/>
      <c r="B281" s="45"/>
      <c r="C281" s="327" t="s">
        <v>390</v>
      </c>
      <c r="D281" s="327" t="s">
        <v>391</v>
      </c>
      <c r="E281" s="18" t="s">
        <v>374</v>
      </c>
      <c r="F281" s="328">
        <v>1585.134</v>
      </c>
      <c r="G281" s="39"/>
      <c r="H281" s="45"/>
    </row>
    <row r="282" s="2" customFormat="1" ht="16.8" customHeight="1">
      <c r="A282" s="39"/>
      <c r="B282" s="45"/>
      <c r="C282" s="323" t="s">
        <v>203</v>
      </c>
      <c r="D282" s="324" t="s">
        <v>1</v>
      </c>
      <c r="E282" s="325" t="s">
        <v>1</v>
      </c>
      <c r="F282" s="326">
        <v>9.0899999999999999</v>
      </c>
      <c r="G282" s="39"/>
      <c r="H282" s="45"/>
    </row>
    <row r="283" s="2" customFormat="1" ht="16.8" customHeight="1">
      <c r="A283" s="39"/>
      <c r="B283" s="45"/>
      <c r="C283" s="327" t="s">
        <v>203</v>
      </c>
      <c r="D283" s="327" t="s">
        <v>1065</v>
      </c>
      <c r="E283" s="18" t="s">
        <v>1</v>
      </c>
      <c r="F283" s="328">
        <v>9.0899999999999999</v>
      </c>
      <c r="G283" s="39"/>
      <c r="H283" s="45"/>
    </row>
    <row r="284" s="2" customFormat="1" ht="16.8" customHeight="1">
      <c r="A284" s="39"/>
      <c r="B284" s="45"/>
      <c r="C284" s="329" t="s">
        <v>9653</v>
      </c>
      <c r="D284" s="39"/>
      <c r="E284" s="39"/>
      <c r="F284" s="39"/>
      <c r="G284" s="39"/>
      <c r="H284" s="45"/>
    </row>
    <row r="285" s="2" customFormat="1" ht="16.8" customHeight="1">
      <c r="A285" s="39"/>
      <c r="B285" s="45"/>
      <c r="C285" s="327" t="s">
        <v>1060</v>
      </c>
      <c r="D285" s="327" t="s">
        <v>1061</v>
      </c>
      <c r="E285" s="18" t="s">
        <v>355</v>
      </c>
      <c r="F285" s="328">
        <v>211.916</v>
      </c>
      <c r="G285" s="39"/>
      <c r="H285" s="45"/>
    </row>
    <row r="286" s="2" customFormat="1" ht="16.8" customHeight="1">
      <c r="A286" s="39"/>
      <c r="B286" s="45"/>
      <c r="C286" s="327" t="s">
        <v>390</v>
      </c>
      <c r="D286" s="327" t="s">
        <v>391</v>
      </c>
      <c r="E286" s="18" t="s">
        <v>374</v>
      </c>
      <c r="F286" s="328">
        <v>1585.134</v>
      </c>
      <c r="G286" s="39"/>
      <c r="H286" s="45"/>
    </row>
    <row r="287" s="2" customFormat="1">
      <c r="A287" s="39"/>
      <c r="B287" s="45"/>
      <c r="C287" s="327" t="s">
        <v>618</v>
      </c>
      <c r="D287" s="327" t="s">
        <v>619</v>
      </c>
      <c r="E287" s="18" t="s">
        <v>374</v>
      </c>
      <c r="F287" s="328">
        <v>111.694</v>
      </c>
      <c r="G287" s="39"/>
      <c r="H287" s="45"/>
    </row>
    <row r="288" s="2" customFormat="1" ht="16.8" customHeight="1">
      <c r="A288" s="39"/>
      <c r="B288" s="45"/>
      <c r="C288" s="323" t="s">
        <v>205</v>
      </c>
      <c r="D288" s="324" t="s">
        <v>1</v>
      </c>
      <c r="E288" s="325" t="s">
        <v>1</v>
      </c>
      <c r="F288" s="326">
        <v>5.4800000000000004</v>
      </c>
      <c r="G288" s="39"/>
      <c r="H288" s="45"/>
    </row>
    <row r="289" s="2" customFormat="1" ht="16.8" customHeight="1">
      <c r="A289" s="39"/>
      <c r="B289" s="45"/>
      <c r="C289" s="327" t="s">
        <v>205</v>
      </c>
      <c r="D289" s="327" t="s">
        <v>1066</v>
      </c>
      <c r="E289" s="18" t="s">
        <v>1</v>
      </c>
      <c r="F289" s="328">
        <v>5.4800000000000004</v>
      </c>
      <c r="G289" s="39"/>
      <c r="H289" s="45"/>
    </row>
    <row r="290" s="2" customFormat="1" ht="16.8" customHeight="1">
      <c r="A290" s="39"/>
      <c r="B290" s="45"/>
      <c r="C290" s="329" t="s">
        <v>9653</v>
      </c>
      <c r="D290" s="39"/>
      <c r="E290" s="39"/>
      <c r="F290" s="39"/>
      <c r="G290" s="39"/>
      <c r="H290" s="45"/>
    </row>
    <row r="291" s="2" customFormat="1" ht="16.8" customHeight="1">
      <c r="A291" s="39"/>
      <c r="B291" s="45"/>
      <c r="C291" s="327" t="s">
        <v>1060</v>
      </c>
      <c r="D291" s="327" t="s">
        <v>1061</v>
      </c>
      <c r="E291" s="18" t="s">
        <v>355</v>
      </c>
      <c r="F291" s="328">
        <v>211.916</v>
      </c>
      <c r="G291" s="39"/>
      <c r="H291" s="45"/>
    </row>
    <row r="292" s="2" customFormat="1" ht="16.8" customHeight="1">
      <c r="A292" s="39"/>
      <c r="B292" s="45"/>
      <c r="C292" s="327" t="s">
        <v>390</v>
      </c>
      <c r="D292" s="327" t="s">
        <v>391</v>
      </c>
      <c r="E292" s="18" t="s">
        <v>374</v>
      </c>
      <c r="F292" s="328">
        <v>1585.134</v>
      </c>
      <c r="G292" s="39"/>
      <c r="H292" s="45"/>
    </row>
    <row r="293" s="2" customFormat="1">
      <c r="A293" s="39"/>
      <c r="B293" s="45"/>
      <c r="C293" s="327" t="s">
        <v>618</v>
      </c>
      <c r="D293" s="327" t="s">
        <v>619</v>
      </c>
      <c r="E293" s="18" t="s">
        <v>374</v>
      </c>
      <c r="F293" s="328">
        <v>111.694</v>
      </c>
      <c r="G293" s="39"/>
      <c r="H293" s="45"/>
    </row>
    <row r="294" s="2" customFormat="1" ht="16.8" customHeight="1">
      <c r="A294" s="39"/>
      <c r="B294" s="45"/>
      <c r="C294" s="323" t="s">
        <v>207</v>
      </c>
      <c r="D294" s="324" t="s">
        <v>1</v>
      </c>
      <c r="E294" s="325" t="s">
        <v>1</v>
      </c>
      <c r="F294" s="326">
        <v>2.7200000000000002</v>
      </c>
      <c r="G294" s="39"/>
      <c r="H294" s="45"/>
    </row>
    <row r="295" s="2" customFormat="1" ht="16.8" customHeight="1">
      <c r="A295" s="39"/>
      <c r="B295" s="45"/>
      <c r="C295" s="327" t="s">
        <v>207</v>
      </c>
      <c r="D295" s="327" t="s">
        <v>1067</v>
      </c>
      <c r="E295" s="18" t="s">
        <v>1</v>
      </c>
      <c r="F295" s="328">
        <v>2.7200000000000002</v>
      </c>
      <c r="G295" s="39"/>
      <c r="H295" s="45"/>
    </row>
    <row r="296" s="2" customFormat="1" ht="16.8" customHeight="1">
      <c r="A296" s="39"/>
      <c r="B296" s="45"/>
      <c r="C296" s="329" t="s">
        <v>9653</v>
      </c>
      <c r="D296" s="39"/>
      <c r="E296" s="39"/>
      <c r="F296" s="39"/>
      <c r="G296" s="39"/>
      <c r="H296" s="45"/>
    </row>
    <row r="297" s="2" customFormat="1" ht="16.8" customHeight="1">
      <c r="A297" s="39"/>
      <c r="B297" s="45"/>
      <c r="C297" s="327" t="s">
        <v>1060</v>
      </c>
      <c r="D297" s="327" t="s">
        <v>1061</v>
      </c>
      <c r="E297" s="18" t="s">
        <v>355</v>
      </c>
      <c r="F297" s="328">
        <v>211.916</v>
      </c>
      <c r="G297" s="39"/>
      <c r="H297" s="45"/>
    </row>
    <row r="298" s="2" customFormat="1" ht="16.8" customHeight="1">
      <c r="A298" s="39"/>
      <c r="B298" s="45"/>
      <c r="C298" s="327" t="s">
        <v>390</v>
      </c>
      <c r="D298" s="327" t="s">
        <v>391</v>
      </c>
      <c r="E298" s="18" t="s">
        <v>374</v>
      </c>
      <c r="F298" s="328">
        <v>1585.134</v>
      </c>
      <c r="G298" s="39"/>
      <c r="H298" s="45"/>
    </row>
    <row r="299" s="2" customFormat="1">
      <c r="A299" s="39"/>
      <c r="B299" s="45"/>
      <c r="C299" s="327" t="s">
        <v>618</v>
      </c>
      <c r="D299" s="327" t="s">
        <v>619</v>
      </c>
      <c r="E299" s="18" t="s">
        <v>374</v>
      </c>
      <c r="F299" s="328">
        <v>111.694</v>
      </c>
      <c r="G299" s="39"/>
      <c r="H299" s="45"/>
    </row>
    <row r="300" s="2" customFormat="1" ht="16.8" customHeight="1">
      <c r="A300" s="39"/>
      <c r="B300" s="45"/>
      <c r="C300" s="323" t="s">
        <v>209</v>
      </c>
      <c r="D300" s="324" t="s">
        <v>1</v>
      </c>
      <c r="E300" s="325" t="s">
        <v>1</v>
      </c>
      <c r="F300" s="326">
        <v>41.780000000000001</v>
      </c>
      <c r="G300" s="39"/>
      <c r="H300" s="45"/>
    </row>
    <row r="301" s="2" customFormat="1" ht="16.8" customHeight="1">
      <c r="A301" s="39"/>
      <c r="B301" s="45"/>
      <c r="C301" s="327" t="s">
        <v>209</v>
      </c>
      <c r="D301" s="327" t="s">
        <v>1068</v>
      </c>
      <c r="E301" s="18" t="s">
        <v>1</v>
      </c>
      <c r="F301" s="328">
        <v>41.780000000000001</v>
      </c>
      <c r="G301" s="39"/>
      <c r="H301" s="45"/>
    </row>
    <row r="302" s="2" customFormat="1" ht="16.8" customHeight="1">
      <c r="A302" s="39"/>
      <c r="B302" s="45"/>
      <c r="C302" s="329" t="s">
        <v>9653</v>
      </c>
      <c r="D302" s="39"/>
      <c r="E302" s="39"/>
      <c r="F302" s="39"/>
      <c r="G302" s="39"/>
      <c r="H302" s="45"/>
    </row>
    <row r="303" s="2" customFormat="1" ht="16.8" customHeight="1">
      <c r="A303" s="39"/>
      <c r="B303" s="45"/>
      <c r="C303" s="327" t="s">
        <v>1060</v>
      </c>
      <c r="D303" s="327" t="s">
        <v>1061</v>
      </c>
      <c r="E303" s="18" t="s">
        <v>355</v>
      </c>
      <c r="F303" s="328">
        <v>211.916</v>
      </c>
      <c r="G303" s="39"/>
      <c r="H303" s="45"/>
    </row>
    <row r="304" s="2" customFormat="1" ht="16.8" customHeight="1">
      <c r="A304" s="39"/>
      <c r="B304" s="45"/>
      <c r="C304" s="327" t="s">
        <v>390</v>
      </c>
      <c r="D304" s="327" t="s">
        <v>391</v>
      </c>
      <c r="E304" s="18" t="s">
        <v>374</v>
      </c>
      <c r="F304" s="328">
        <v>1585.134</v>
      </c>
      <c r="G304" s="39"/>
      <c r="H304" s="45"/>
    </row>
    <row r="305" s="2" customFormat="1">
      <c r="A305" s="39"/>
      <c r="B305" s="45"/>
      <c r="C305" s="327" t="s">
        <v>618</v>
      </c>
      <c r="D305" s="327" t="s">
        <v>619</v>
      </c>
      <c r="E305" s="18" t="s">
        <v>374</v>
      </c>
      <c r="F305" s="328">
        <v>111.694</v>
      </c>
      <c r="G305" s="39"/>
      <c r="H305" s="45"/>
    </row>
    <row r="306" s="2" customFormat="1" ht="16.8" customHeight="1">
      <c r="A306" s="39"/>
      <c r="B306" s="45"/>
      <c r="C306" s="323" t="s">
        <v>211</v>
      </c>
      <c r="D306" s="324" t="s">
        <v>1</v>
      </c>
      <c r="E306" s="325" t="s">
        <v>1</v>
      </c>
      <c r="F306" s="326">
        <v>36.619999999999997</v>
      </c>
      <c r="G306" s="39"/>
      <c r="H306" s="45"/>
    </row>
    <row r="307" s="2" customFormat="1" ht="16.8" customHeight="1">
      <c r="A307" s="39"/>
      <c r="B307" s="45"/>
      <c r="C307" s="327" t="s">
        <v>211</v>
      </c>
      <c r="D307" s="327" t="s">
        <v>1069</v>
      </c>
      <c r="E307" s="18" t="s">
        <v>1</v>
      </c>
      <c r="F307" s="328">
        <v>36.619999999999997</v>
      </c>
      <c r="G307" s="39"/>
      <c r="H307" s="45"/>
    </row>
    <row r="308" s="2" customFormat="1" ht="16.8" customHeight="1">
      <c r="A308" s="39"/>
      <c r="B308" s="45"/>
      <c r="C308" s="329" t="s">
        <v>9653</v>
      </c>
      <c r="D308" s="39"/>
      <c r="E308" s="39"/>
      <c r="F308" s="39"/>
      <c r="G308" s="39"/>
      <c r="H308" s="45"/>
    </row>
    <row r="309" s="2" customFormat="1" ht="16.8" customHeight="1">
      <c r="A309" s="39"/>
      <c r="B309" s="45"/>
      <c r="C309" s="327" t="s">
        <v>1060</v>
      </c>
      <c r="D309" s="327" t="s">
        <v>1061</v>
      </c>
      <c r="E309" s="18" t="s">
        <v>355</v>
      </c>
      <c r="F309" s="328">
        <v>211.916</v>
      </c>
      <c r="G309" s="39"/>
      <c r="H309" s="45"/>
    </row>
    <row r="310" s="2" customFormat="1" ht="16.8" customHeight="1">
      <c r="A310" s="39"/>
      <c r="B310" s="45"/>
      <c r="C310" s="327" t="s">
        <v>390</v>
      </c>
      <c r="D310" s="327" t="s">
        <v>391</v>
      </c>
      <c r="E310" s="18" t="s">
        <v>374</v>
      </c>
      <c r="F310" s="328">
        <v>1585.134</v>
      </c>
      <c r="G310" s="39"/>
      <c r="H310" s="45"/>
    </row>
    <row r="311" s="2" customFormat="1">
      <c r="A311" s="39"/>
      <c r="B311" s="45"/>
      <c r="C311" s="327" t="s">
        <v>618</v>
      </c>
      <c r="D311" s="327" t="s">
        <v>619</v>
      </c>
      <c r="E311" s="18" t="s">
        <v>374</v>
      </c>
      <c r="F311" s="328">
        <v>111.694</v>
      </c>
      <c r="G311" s="39"/>
      <c r="H311" s="45"/>
    </row>
    <row r="312" s="2" customFormat="1" ht="16.8" customHeight="1">
      <c r="A312" s="39"/>
      <c r="B312" s="45"/>
      <c r="C312" s="323" t="s">
        <v>213</v>
      </c>
      <c r="D312" s="324" t="s">
        <v>1</v>
      </c>
      <c r="E312" s="325" t="s">
        <v>1</v>
      </c>
      <c r="F312" s="326">
        <v>5.2800000000000002</v>
      </c>
      <c r="G312" s="39"/>
      <c r="H312" s="45"/>
    </row>
    <row r="313" s="2" customFormat="1" ht="16.8" customHeight="1">
      <c r="A313" s="39"/>
      <c r="B313" s="45"/>
      <c r="C313" s="327" t="s">
        <v>213</v>
      </c>
      <c r="D313" s="327" t="s">
        <v>1070</v>
      </c>
      <c r="E313" s="18" t="s">
        <v>1</v>
      </c>
      <c r="F313" s="328">
        <v>5.2800000000000002</v>
      </c>
      <c r="G313" s="39"/>
      <c r="H313" s="45"/>
    </row>
    <row r="314" s="2" customFormat="1" ht="16.8" customHeight="1">
      <c r="A314" s="39"/>
      <c r="B314" s="45"/>
      <c r="C314" s="329" t="s">
        <v>9653</v>
      </c>
      <c r="D314" s="39"/>
      <c r="E314" s="39"/>
      <c r="F314" s="39"/>
      <c r="G314" s="39"/>
      <c r="H314" s="45"/>
    </row>
    <row r="315" s="2" customFormat="1" ht="16.8" customHeight="1">
      <c r="A315" s="39"/>
      <c r="B315" s="45"/>
      <c r="C315" s="327" t="s">
        <v>1060</v>
      </c>
      <c r="D315" s="327" t="s">
        <v>1061</v>
      </c>
      <c r="E315" s="18" t="s">
        <v>355</v>
      </c>
      <c r="F315" s="328">
        <v>211.916</v>
      </c>
      <c r="G315" s="39"/>
      <c r="H315" s="45"/>
    </row>
    <row r="316" s="2" customFormat="1" ht="16.8" customHeight="1">
      <c r="A316" s="39"/>
      <c r="B316" s="45"/>
      <c r="C316" s="327" t="s">
        <v>390</v>
      </c>
      <c r="D316" s="327" t="s">
        <v>391</v>
      </c>
      <c r="E316" s="18" t="s">
        <v>374</v>
      </c>
      <c r="F316" s="328">
        <v>1585.134</v>
      </c>
      <c r="G316" s="39"/>
      <c r="H316" s="45"/>
    </row>
    <row r="317" s="2" customFormat="1">
      <c r="A317" s="39"/>
      <c r="B317" s="45"/>
      <c r="C317" s="327" t="s">
        <v>618</v>
      </c>
      <c r="D317" s="327" t="s">
        <v>619</v>
      </c>
      <c r="E317" s="18" t="s">
        <v>374</v>
      </c>
      <c r="F317" s="328">
        <v>111.694</v>
      </c>
      <c r="G317" s="39"/>
      <c r="H317" s="45"/>
    </row>
    <row r="318" s="2" customFormat="1" ht="16.8" customHeight="1">
      <c r="A318" s="39"/>
      <c r="B318" s="45"/>
      <c r="C318" s="323" t="s">
        <v>215</v>
      </c>
      <c r="D318" s="324" t="s">
        <v>1</v>
      </c>
      <c r="E318" s="325" t="s">
        <v>1</v>
      </c>
      <c r="F318" s="326">
        <v>33.670000000000002</v>
      </c>
      <c r="G318" s="39"/>
      <c r="H318" s="45"/>
    </row>
    <row r="319" s="2" customFormat="1" ht="16.8" customHeight="1">
      <c r="A319" s="39"/>
      <c r="B319" s="45"/>
      <c r="C319" s="327" t="s">
        <v>215</v>
      </c>
      <c r="D319" s="327" t="s">
        <v>1071</v>
      </c>
      <c r="E319" s="18" t="s">
        <v>1</v>
      </c>
      <c r="F319" s="328">
        <v>33.670000000000002</v>
      </c>
      <c r="G319" s="39"/>
      <c r="H319" s="45"/>
    </row>
    <row r="320" s="2" customFormat="1" ht="16.8" customHeight="1">
      <c r="A320" s="39"/>
      <c r="B320" s="45"/>
      <c r="C320" s="329" t="s">
        <v>9653</v>
      </c>
      <c r="D320" s="39"/>
      <c r="E320" s="39"/>
      <c r="F320" s="39"/>
      <c r="G320" s="39"/>
      <c r="H320" s="45"/>
    </row>
    <row r="321" s="2" customFormat="1" ht="16.8" customHeight="1">
      <c r="A321" s="39"/>
      <c r="B321" s="45"/>
      <c r="C321" s="327" t="s">
        <v>1060</v>
      </c>
      <c r="D321" s="327" t="s">
        <v>1061</v>
      </c>
      <c r="E321" s="18" t="s">
        <v>355</v>
      </c>
      <c r="F321" s="328">
        <v>211.916</v>
      </c>
      <c r="G321" s="39"/>
      <c r="H321" s="45"/>
    </row>
    <row r="322" s="2" customFormat="1" ht="16.8" customHeight="1">
      <c r="A322" s="39"/>
      <c r="B322" s="45"/>
      <c r="C322" s="327" t="s">
        <v>390</v>
      </c>
      <c r="D322" s="327" t="s">
        <v>391</v>
      </c>
      <c r="E322" s="18" t="s">
        <v>374</v>
      </c>
      <c r="F322" s="328">
        <v>1585.134</v>
      </c>
      <c r="G322" s="39"/>
      <c r="H322" s="45"/>
    </row>
    <row r="323" s="2" customFormat="1">
      <c r="A323" s="39"/>
      <c r="B323" s="45"/>
      <c r="C323" s="327" t="s">
        <v>618</v>
      </c>
      <c r="D323" s="327" t="s">
        <v>619</v>
      </c>
      <c r="E323" s="18" t="s">
        <v>374</v>
      </c>
      <c r="F323" s="328">
        <v>111.694</v>
      </c>
      <c r="G323" s="39"/>
      <c r="H323" s="45"/>
    </row>
    <row r="324" s="2" customFormat="1" ht="16.8" customHeight="1">
      <c r="A324" s="39"/>
      <c r="B324" s="45"/>
      <c r="C324" s="323" t="s">
        <v>217</v>
      </c>
      <c r="D324" s="324" t="s">
        <v>1</v>
      </c>
      <c r="E324" s="325" t="s">
        <v>1</v>
      </c>
      <c r="F324" s="326">
        <v>27.629999999999999</v>
      </c>
      <c r="G324" s="39"/>
      <c r="H324" s="45"/>
    </row>
    <row r="325" s="2" customFormat="1" ht="16.8" customHeight="1">
      <c r="A325" s="39"/>
      <c r="B325" s="45"/>
      <c r="C325" s="327" t="s">
        <v>217</v>
      </c>
      <c r="D325" s="327" t="s">
        <v>1072</v>
      </c>
      <c r="E325" s="18" t="s">
        <v>1</v>
      </c>
      <c r="F325" s="328">
        <v>27.629999999999999</v>
      </c>
      <c r="G325" s="39"/>
      <c r="H325" s="45"/>
    </row>
    <row r="326" s="2" customFormat="1" ht="16.8" customHeight="1">
      <c r="A326" s="39"/>
      <c r="B326" s="45"/>
      <c r="C326" s="329" t="s">
        <v>9653</v>
      </c>
      <c r="D326" s="39"/>
      <c r="E326" s="39"/>
      <c r="F326" s="39"/>
      <c r="G326" s="39"/>
      <c r="H326" s="45"/>
    </row>
    <row r="327" s="2" customFormat="1" ht="16.8" customHeight="1">
      <c r="A327" s="39"/>
      <c r="B327" s="45"/>
      <c r="C327" s="327" t="s">
        <v>1060</v>
      </c>
      <c r="D327" s="327" t="s">
        <v>1061</v>
      </c>
      <c r="E327" s="18" t="s">
        <v>355</v>
      </c>
      <c r="F327" s="328">
        <v>211.916</v>
      </c>
      <c r="G327" s="39"/>
      <c r="H327" s="45"/>
    </row>
    <row r="328" s="2" customFormat="1" ht="16.8" customHeight="1">
      <c r="A328" s="39"/>
      <c r="B328" s="45"/>
      <c r="C328" s="327" t="s">
        <v>390</v>
      </c>
      <c r="D328" s="327" t="s">
        <v>391</v>
      </c>
      <c r="E328" s="18" t="s">
        <v>374</v>
      </c>
      <c r="F328" s="328">
        <v>1585.134</v>
      </c>
      <c r="G328" s="39"/>
      <c r="H328" s="45"/>
    </row>
    <row r="329" s="2" customFormat="1">
      <c r="A329" s="39"/>
      <c r="B329" s="45"/>
      <c r="C329" s="327" t="s">
        <v>618</v>
      </c>
      <c r="D329" s="327" t="s">
        <v>619</v>
      </c>
      <c r="E329" s="18" t="s">
        <v>374</v>
      </c>
      <c r="F329" s="328">
        <v>111.694</v>
      </c>
      <c r="G329" s="39"/>
      <c r="H329" s="45"/>
    </row>
    <row r="330" s="2" customFormat="1" ht="16.8" customHeight="1">
      <c r="A330" s="39"/>
      <c r="B330" s="45"/>
      <c r="C330" s="323" t="s">
        <v>219</v>
      </c>
      <c r="D330" s="324" t="s">
        <v>1</v>
      </c>
      <c r="E330" s="325" t="s">
        <v>1</v>
      </c>
      <c r="F330" s="326">
        <v>7.7599999999999998</v>
      </c>
      <c r="G330" s="39"/>
      <c r="H330" s="45"/>
    </row>
    <row r="331" s="2" customFormat="1" ht="16.8" customHeight="1">
      <c r="A331" s="39"/>
      <c r="B331" s="45"/>
      <c r="C331" s="327" t="s">
        <v>219</v>
      </c>
      <c r="D331" s="327" t="s">
        <v>1073</v>
      </c>
      <c r="E331" s="18" t="s">
        <v>1</v>
      </c>
      <c r="F331" s="328">
        <v>7.7599999999999998</v>
      </c>
      <c r="G331" s="39"/>
      <c r="H331" s="45"/>
    </row>
    <row r="332" s="2" customFormat="1" ht="16.8" customHeight="1">
      <c r="A332" s="39"/>
      <c r="B332" s="45"/>
      <c r="C332" s="329" t="s">
        <v>9653</v>
      </c>
      <c r="D332" s="39"/>
      <c r="E332" s="39"/>
      <c r="F332" s="39"/>
      <c r="G332" s="39"/>
      <c r="H332" s="45"/>
    </row>
    <row r="333" s="2" customFormat="1" ht="16.8" customHeight="1">
      <c r="A333" s="39"/>
      <c r="B333" s="45"/>
      <c r="C333" s="327" t="s">
        <v>1060</v>
      </c>
      <c r="D333" s="327" t="s">
        <v>1061</v>
      </c>
      <c r="E333" s="18" t="s">
        <v>355</v>
      </c>
      <c r="F333" s="328">
        <v>211.916</v>
      </c>
      <c r="G333" s="39"/>
      <c r="H333" s="45"/>
    </row>
    <row r="334" s="2" customFormat="1" ht="16.8" customHeight="1">
      <c r="A334" s="39"/>
      <c r="B334" s="45"/>
      <c r="C334" s="327" t="s">
        <v>390</v>
      </c>
      <c r="D334" s="327" t="s">
        <v>391</v>
      </c>
      <c r="E334" s="18" t="s">
        <v>374</v>
      </c>
      <c r="F334" s="328">
        <v>1585.134</v>
      </c>
      <c r="G334" s="39"/>
      <c r="H334" s="45"/>
    </row>
    <row r="335" s="2" customFormat="1">
      <c r="A335" s="39"/>
      <c r="B335" s="45"/>
      <c r="C335" s="327" t="s">
        <v>618</v>
      </c>
      <c r="D335" s="327" t="s">
        <v>619</v>
      </c>
      <c r="E335" s="18" t="s">
        <v>374</v>
      </c>
      <c r="F335" s="328">
        <v>111.694</v>
      </c>
      <c r="G335" s="39"/>
      <c r="H335" s="45"/>
    </row>
    <row r="336" s="2" customFormat="1" ht="16.8" customHeight="1">
      <c r="A336" s="39"/>
      <c r="B336" s="45"/>
      <c r="C336" s="323" t="s">
        <v>221</v>
      </c>
      <c r="D336" s="324" t="s">
        <v>1</v>
      </c>
      <c r="E336" s="325" t="s">
        <v>1</v>
      </c>
      <c r="F336" s="326">
        <v>3.3199999999999998</v>
      </c>
      <c r="G336" s="39"/>
      <c r="H336" s="45"/>
    </row>
    <row r="337" s="2" customFormat="1" ht="16.8" customHeight="1">
      <c r="A337" s="39"/>
      <c r="B337" s="45"/>
      <c r="C337" s="327" t="s">
        <v>221</v>
      </c>
      <c r="D337" s="327" t="s">
        <v>1074</v>
      </c>
      <c r="E337" s="18" t="s">
        <v>1</v>
      </c>
      <c r="F337" s="328">
        <v>3.3199999999999998</v>
      </c>
      <c r="G337" s="39"/>
      <c r="H337" s="45"/>
    </row>
    <row r="338" s="2" customFormat="1" ht="16.8" customHeight="1">
      <c r="A338" s="39"/>
      <c r="B338" s="45"/>
      <c r="C338" s="329" t="s">
        <v>9653</v>
      </c>
      <c r="D338" s="39"/>
      <c r="E338" s="39"/>
      <c r="F338" s="39"/>
      <c r="G338" s="39"/>
      <c r="H338" s="45"/>
    </row>
    <row r="339" s="2" customFormat="1" ht="16.8" customHeight="1">
      <c r="A339" s="39"/>
      <c r="B339" s="45"/>
      <c r="C339" s="327" t="s">
        <v>1060</v>
      </c>
      <c r="D339" s="327" t="s">
        <v>1061</v>
      </c>
      <c r="E339" s="18" t="s">
        <v>355</v>
      </c>
      <c r="F339" s="328">
        <v>211.916</v>
      </c>
      <c r="G339" s="39"/>
      <c r="H339" s="45"/>
    </row>
    <row r="340" s="2" customFormat="1" ht="16.8" customHeight="1">
      <c r="A340" s="39"/>
      <c r="B340" s="45"/>
      <c r="C340" s="327" t="s">
        <v>390</v>
      </c>
      <c r="D340" s="327" t="s">
        <v>391</v>
      </c>
      <c r="E340" s="18" t="s">
        <v>374</v>
      </c>
      <c r="F340" s="328">
        <v>1585.134</v>
      </c>
      <c r="G340" s="39"/>
      <c r="H340" s="45"/>
    </row>
    <row r="341" s="2" customFormat="1">
      <c r="A341" s="39"/>
      <c r="B341" s="45"/>
      <c r="C341" s="327" t="s">
        <v>618</v>
      </c>
      <c r="D341" s="327" t="s">
        <v>619</v>
      </c>
      <c r="E341" s="18" t="s">
        <v>374</v>
      </c>
      <c r="F341" s="328">
        <v>111.694</v>
      </c>
      <c r="G341" s="39"/>
      <c r="H341" s="45"/>
    </row>
    <row r="342" s="2" customFormat="1" ht="16.8" customHeight="1">
      <c r="A342" s="39"/>
      <c r="B342" s="45"/>
      <c r="C342" s="323" t="s">
        <v>223</v>
      </c>
      <c r="D342" s="324" t="s">
        <v>1</v>
      </c>
      <c r="E342" s="325" t="s">
        <v>1</v>
      </c>
      <c r="F342" s="326">
        <v>3.7799999999999998</v>
      </c>
      <c r="G342" s="39"/>
      <c r="H342" s="45"/>
    </row>
    <row r="343" s="2" customFormat="1" ht="16.8" customHeight="1">
      <c r="A343" s="39"/>
      <c r="B343" s="45"/>
      <c r="C343" s="327" t="s">
        <v>223</v>
      </c>
      <c r="D343" s="327" t="s">
        <v>1075</v>
      </c>
      <c r="E343" s="18" t="s">
        <v>1</v>
      </c>
      <c r="F343" s="328">
        <v>3.7799999999999998</v>
      </c>
      <c r="G343" s="39"/>
      <c r="H343" s="45"/>
    </row>
    <row r="344" s="2" customFormat="1" ht="16.8" customHeight="1">
      <c r="A344" s="39"/>
      <c r="B344" s="45"/>
      <c r="C344" s="329" t="s">
        <v>9653</v>
      </c>
      <c r="D344" s="39"/>
      <c r="E344" s="39"/>
      <c r="F344" s="39"/>
      <c r="G344" s="39"/>
      <c r="H344" s="45"/>
    </row>
    <row r="345" s="2" customFormat="1" ht="16.8" customHeight="1">
      <c r="A345" s="39"/>
      <c r="B345" s="45"/>
      <c r="C345" s="327" t="s">
        <v>1060</v>
      </c>
      <c r="D345" s="327" t="s">
        <v>1061</v>
      </c>
      <c r="E345" s="18" t="s">
        <v>355</v>
      </c>
      <c r="F345" s="328">
        <v>211.916</v>
      </c>
      <c r="G345" s="39"/>
      <c r="H345" s="45"/>
    </row>
    <row r="346" s="2" customFormat="1" ht="16.8" customHeight="1">
      <c r="A346" s="39"/>
      <c r="B346" s="45"/>
      <c r="C346" s="327" t="s">
        <v>390</v>
      </c>
      <c r="D346" s="327" t="s">
        <v>391</v>
      </c>
      <c r="E346" s="18" t="s">
        <v>374</v>
      </c>
      <c r="F346" s="328">
        <v>1585.134</v>
      </c>
      <c r="G346" s="39"/>
      <c r="H346" s="45"/>
    </row>
    <row r="347" s="2" customFormat="1">
      <c r="A347" s="39"/>
      <c r="B347" s="45"/>
      <c r="C347" s="327" t="s">
        <v>618</v>
      </c>
      <c r="D347" s="327" t="s">
        <v>619</v>
      </c>
      <c r="E347" s="18" t="s">
        <v>374</v>
      </c>
      <c r="F347" s="328">
        <v>111.694</v>
      </c>
      <c r="G347" s="39"/>
      <c r="H347" s="45"/>
    </row>
    <row r="348" s="2" customFormat="1" ht="16.8" customHeight="1">
      <c r="A348" s="39"/>
      <c r="B348" s="45"/>
      <c r="C348" s="323" t="s">
        <v>225</v>
      </c>
      <c r="D348" s="324" t="s">
        <v>1</v>
      </c>
      <c r="E348" s="325" t="s">
        <v>1</v>
      </c>
      <c r="F348" s="326">
        <v>1.0329999999999999</v>
      </c>
      <c r="G348" s="39"/>
      <c r="H348" s="45"/>
    </row>
    <row r="349" s="2" customFormat="1" ht="16.8" customHeight="1">
      <c r="A349" s="39"/>
      <c r="B349" s="45"/>
      <c r="C349" s="327" t="s">
        <v>225</v>
      </c>
      <c r="D349" s="327" t="s">
        <v>1076</v>
      </c>
      <c r="E349" s="18" t="s">
        <v>1</v>
      </c>
      <c r="F349" s="328">
        <v>1.0329999999999999</v>
      </c>
      <c r="G349" s="39"/>
      <c r="H349" s="45"/>
    </row>
    <row r="350" s="2" customFormat="1" ht="16.8" customHeight="1">
      <c r="A350" s="39"/>
      <c r="B350" s="45"/>
      <c r="C350" s="329" t="s">
        <v>9653</v>
      </c>
      <c r="D350" s="39"/>
      <c r="E350" s="39"/>
      <c r="F350" s="39"/>
      <c r="G350" s="39"/>
      <c r="H350" s="45"/>
    </row>
    <row r="351" s="2" customFormat="1" ht="16.8" customHeight="1">
      <c r="A351" s="39"/>
      <c r="B351" s="45"/>
      <c r="C351" s="327" t="s">
        <v>1060</v>
      </c>
      <c r="D351" s="327" t="s">
        <v>1061</v>
      </c>
      <c r="E351" s="18" t="s">
        <v>355</v>
      </c>
      <c r="F351" s="328">
        <v>211.916</v>
      </c>
      <c r="G351" s="39"/>
      <c r="H351" s="45"/>
    </row>
    <row r="352" s="2" customFormat="1" ht="16.8" customHeight="1">
      <c r="A352" s="39"/>
      <c r="B352" s="45"/>
      <c r="C352" s="327" t="s">
        <v>390</v>
      </c>
      <c r="D352" s="327" t="s">
        <v>391</v>
      </c>
      <c r="E352" s="18" t="s">
        <v>374</v>
      </c>
      <c r="F352" s="328">
        <v>1585.134</v>
      </c>
      <c r="G352" s="39"/>
      <c r="H352" s="45"/>
    </row>
    <row r="353" s="2" customFormat="1">
      <c r="A353" s="39"/>
      <c r="B353" s="45"/>
      <c r="C353" s="327" t="s">
        <v>618</v>
      </c>
      <c r="D353" s="327" t="s">
        <v>619</v>
      </c>
      <c r="E353" s="18" t="s">
        <v>374</v>
      </c>
      <c r="F353" s="328">
        <v>111.694</v>
      </c>
      <c r="G353" s="39"/>
      <c r="H353" s="45"/>
    </row>
    <row r="354" s="2" customFormat="1" ht="16.8" customHeight="1">
      <c r="A354" s="39"/>
      <c r="B354" s="45"/>
      <c r="C354" s="323" t="s">
        <v>227</v>
      </c>
      <c r="D354" s="324" t="s">
        <v>1</v>
      </c>
      <c r="E354" s="325" t="s">
        <v>1</v>
      </c>
      <c r="F354" s="326">
        <v>5.1070000000000002</v>
      </c>
      <c r="G354" s="39"/>
      <c r="H354" s="45"/>
    </row>
    <row r="355" s="2" customFormat="1" ht="16.8" customHeight="1">
      <c r="A355" s="39"/>
      <c r="B355" s="45"/>
      <c r="C355" s="327" t="s">
        <v>227</v>
      </c>
      <c r="D355" s="327" t="s">
        <v>1077</v>
      </c>
      <c r="E355" s="18" t="s">
        <v>1</v>
      </c>
      <c r="F355" s="328">
        <v>5.1070000000000002</v>
      </c>
      <c r="G355" s="39"/>
      <c r="H355" s="45"/>
    </row>
    <row r="356" s="2" customFormat="1" ht="16.8" customHeight="1">
      <c r="A356" s="39"/>
      <c r="B356" s="45"/>
      <c r="C356" s="329" t="s">
        <v>9653</v>
      </c>
      <c r="D356" s="39"/>
      <c r="E356" s="39"/>
      <c r="F356" s="39"/>
      <c r="G356" s="39"/>
      <c r="H356" s="45"/>
    </row>
    <row r="357" s="2" customFormat="1" ht="16.8" customHeight="1">
      <c r="A357" s="39"/>
      <c r="B357" s="45"/>
      <c r="C357" s="327" t="s">
        <v>1060</v>
      </c>
      <c r="D357" s="327" t="s">
        <v>1061</v>
      </c>
      <c r="E357" s="18" t="s">
        <v>355</v>
      </c>
      <c r="F357" s="328">
        <v>211.916</v>
      </c>
      <c r="G357" s="39"/>
      <c r="H357" s="45"/>
    </row>
    <row r="358" s="2" customFormat="1" ht="16.8" customHeight="1">
      <c r="A358" s="39"/>
      <c r="B358" s="45"/>
      <c r="C358" s="327" t="s">
        <v>390</v>
      </c>
      <c r="D358" s="327" t="s">
        <v>391</v>
      </c>
      <c r="E358" s="18" t="s">
        <v>374</v>
      </c>
      <c r="F358" s="328">
        <v>1585.134</v>
      </c>
      <c r="G358" s="39"/>
      <c r="H358" s="45"/>
    </row>
    <row r="359" s="2" customFormat="1">
      <c r="A359" s="39"/>
      <c r="B359" s="45"/>
      <c r="C359" s="327" t="s">
        <v>618</v>
      </c>
      <c r="D359" s="327" t="s">
        <v>619</v>
      </c>
      <c r="E359" s="18" t="s">
        <v>374</v>
      </c>
      <c r="F359" s="328">
        <v>111.694</v>
      </c>
      <c r="G359" s="39"/>
      <c r="H359" s="45"/>
    </row>
    <row r="360" s="2" customFormat="1" ht="16.8" customHeight="1">
      <c r="A360" s="39"/>
      <c r="B360" s="45"/>
      <c r="C360" s="323" t="s">
        <v>229</v>
      </c>
      <c r="D360" s="324" t="s">
        <v>1</v>
      </c>
      <c r="E360" s="325" t="s">
        <v>1</v>
      </c>
      <c r="F360" s="326">
        <v>21.510000000000002</v>
      </c>
      <c r="G360" s="39"/>
      <c r="H360" s="45"/>
    </row>
    <row r="361" s="2" customFormat="1" ht="16.8" customHeight="1">
      <c r="A361" s="39"/>
      <c r="B361" s="45"/>
      <c r="C361" s="327" t="s">
        <v>1</v>
      </c>
      <c r="D361" s="327" t="s">
        <v>969</v>
      </c>
      <c r="E361" s="18" t="s">
        <v>1</v>
      </c>
      <c r="F361" s="328">
        <v>0</v>
      </c>
      <c r="G361" s="39"/>
      <c r="H361" s="45"/>
    </row>
    <row r="362" s="2" customFormat="1" ht="16.8" customHeight="1">
      <c r="A362" s="39"/>
      <c r="B362" s="45"/>
      <c r="C362" s="327" t="s">
        <v>229</v>
      </c>
      <c r="D362" s="327" t="s">
        <v>970</v>
      </c>
      <c r="E362" s="18" t="s">
        <v>1</v>
      </c>
      <c r="F362" s="328">
        <v>21.510000000000002</v>
      </c>
      <c r="G362" s="39"/>
      <c r="H362" s="45"/>
    </row>
    <row r="363" s="2" customFormat="1" ht="16.8" customHeight="1">
      <c r="A363" s="39"/>
      <c r="B363" s="45"/>
      <c r="C363" s="329" t="s">
        <v>9653</v>
      </c>
      <c r="D363" s="39"/>
      <c r="E363" s="39"/>
      <c r="F363" s="39"/>
      <c r="G363" s="39"/>
      <c r="H363" s="45"/>
    </row>
    <row r="364" s="2" customFormat="1" ht="16.8" customHeight="1">
      <c r="A364" s="39"/>
      <c r="B364" s="45"/>
      <c r="C364" s="327" t="s">
        <v>965</v>
      </c>
      <c r="D364" s="327" t="s">
        <v>966</v>
      </c>
      <c r="E364" s="18" t="s">
        <v>355</v>
      </c>
      <c r="F364" s="328">
        <v>55.360999999999997</v>
      </c>
      <c r="G364" s="39"/>
      <c r="H364" s="45"/>
    </row>
    <row r="365" s="2" customFormat="1" ht="16.8" customHeight="1">
      <c r="A365" s="39"/>
      <c r="B365" s="45"/>
      <c r="C365" s="327" t="s">
        <v>390</v>
      </c>
      <c r="D365" s="327" t="s">
        <v>391</v>
      </c>
      <c r="E365" s="18" t="s">
        <v>374</v>
      </c>
      <c r="F365" s="328">
        <v>1585.134</v>
      </c>
      <c r="G365" s="39"/>
      <c r="H365" s="45"/>
    </row>
    <row r="366" s="2" customFormat="1" ht="16.8" customHeight="1">
      <c r="A366" s="39"/>
      <c r="B366" s="45"/>
      <c r="C366" s="327" t="s">
        <v>951</v>
      </c>
      <c r="D366" s="327" t="s">
        <v>952</v>
      </c>
      <c r="E366" s="18" t="s">
        <v>355</v>
      </c>
      <c r="F366" s="328">
        <v>1172.0709999999999</v>
      </c>
      <c r="G366" s="39"/>
      <c r="H366" s="45"/>
    </row>
    <row r="367" s="2" customFormat="1" ht="16.8" customHeight="1">
      <c r="A367" s="39"/>
      <c r="B367" s="45"/>
      <c r="C367" s="323" t="s">
        <v>231</v>
      </c>
      <c r="D367" s="324" t="s">
        <v>1</v>
      </c>
      <c r="E367" s="325" t="s">
        <v>1</v>
      </c>
      <c r="F367" s="326">
        <v>17.280000000000001</v>
      </c>
      <c r="G367" s="39"/>
      <c r="H367" s="45"/>
    </row>
    <row r="368" s="2" customFormat="1" ht="16.8" customHeight="1">
      <c r="A368" s="39"/>
      <c r="B368" s="45"/>
      <c r="C368" s="327" t="s">
        <v>231</v>
      </c>
      <c r="D368" s="327" t="s">
        <v>971</v>
      </c>
      <c r="E368" s="18" t="s">
        <v>1</v>
      </c>
      <c r="F368" s="328">
        <v>17.280000000000001</v>
      </c>
      <c r="G368" s="39"/>
      <c r="H368" s="45"/>
    </row>
    <row r="369" s="2" customFormat="1" ht="16.8" customHeight="1">
      <c r="A369" s="39"/>
      <c r="B369" s="45"/>
      <c r="C369" s="329" t="s">
        <v>9653</v>
      </c>
      <c r="D369" s="39"/>
      <c r="E369" s="39"/>
      <c r="F369" s="39"/>
      <c r="G369" s="39"/>
      <c r="H369" s="45"/>
    </row>
    <row r="370" s="2" customFormat="1" ht="16.8" customHeight="1">
      <c r="A370" s="39"/>
      <c r="B370" s="45"/>
      <c r="C370" s="327" t="s">
        <v>965</v>
      </c>
      <c r="D370" s="327" t="s">
        <v>966</v>
      </c>
      <c r="E370" s="18" t="s">
        <v>355</v>
      </c>
      <c r="F370" s="328">
        <v>55.360999999999997</v>
      </c>
      <c r="G370" s="39"/>
      <c r="H370" s="45"/>
    </row>
    <row r="371" s="2" customFormat="1" ht="16.8" customHeight="1">
      <c r="A371" s="39"/>
      <c r="B371" s="45"/>
      <c r="C371" s="327" t="s">
        <v>390</v>
      </c>
      <c r="D371" s="327" t="s">
        <v>391</v>
      </c>
      <c r="E371" s="18" t="s">
        <v>374</v>
      </c>
      <c r="F371" s="328">
        <v>1585.134</v>
      </c>
      <c r="G371" s="39"/>
      <c r="H371" s="45"/>
    </row>
    <row r="372" s="2" customFormat="1" ht="16.8" customHeight="1">
      <c r="A372" s="39"/>
      <c r="B372" s="45"/>
      <c r="C372" s="327" t="s">
        <v>951</v>
      </c>
      <c r="D372" s="327" t="s">
        <v>952</v>
      </c>
      <c r="E372" s="18" t="s">
        <v>355</v>
      </c>
      <c r="F372" s="328">
        <v>1172.0709999999999</v>
      </c>
      <c r="G372" s="39"/>
      <c r="H372" s="45"/>
    </row>
    <row r="373" s="2" customFormat="1" ht="16.8" customHeight="1">
      <c r="A373" s="39"/>
      <c r="B373" s="45"/>
      <c r="C373" s="323" t="s">
        <v>233</v>
      </c>
      <c r="D373" s="324" t="s">
        <v>1</v>
      </c>
      <c r="E373" s="325" t="s">
        <v>1</v>
      </c>
      <c r="F373" s="326">
        <v>12.630000000000001</v>
      </c>
      <c r="G373" s="39"/>
      <c r="H373" s="45"/>
    </row>
    <row r="374" s="2" customFormat="1" ht="16.8" customHeight="1">
      <c r="A374" s="39"/>
      <c r="B374" s="45"/>
      <c r="C374" s="327" t="s">
        <v>233</v>
      </c>
      <c r="D374" s="327" t="s">
        <v>972</v>
      </c>
      <c r="E374" s="18" t="s">
        <v>1</v>
      </c>
      <c r="F374" s="328">
        <v>12.630000000000001</v>
      </c>
      <c r="G374" s="39"/>
      <c r="H374" s="45"/>
    </row>
    <row r="375" s="2" customFormat="1" ht="16.8" customHeight="1">
      <c r="A375" s="39"/>
      <c r="B375" s="45"/>
      <c r="C375" s="329" t="s">
        <v>9653</v>
      </c>
      <c r="D375" s="39"/>
      <c r="E375" s="39"/>
      <c r="F375" s="39"/>
      <c r="G375" s="39"/>
      <c r="H375" s="45"/>
    </row>
    <row r="376" s="2" customFormat="1" ht="16.8" customHeight="1">
      <c r="A376" s="39"/>
      <c r="B376" s="45"/>
      <c r="C376" s="327" t="s">
        <v>965</v>
      </c>
      <c r="D376" s="327" t="s">
        <v>966</v>
      </c>
      <c r="E376" s="18" t="s">
        <v>355</v>
      </c>
      <c r="F376" s="328">
        <v>55.360999999999997</v>
      </c>
      <c r="G376" s="39"/>
      <c r="H376" s="45"/>
    </row>
    <row r="377" s="2" customFormat="1" ht="16.8" customHeight="1">
      <c r="A377" s="39"/>
      <c r="B377" s="45"/>
      <c r="C377" s="327" t="s">
        <v>390</v>
      </c>
      <c r="D377" s="327" t="s">
        <v>391</v>
      </c>
      <c r="E377" s="18" t="s">
        <v>374</v>
      </c>
      <c r="F377" s="328">
        <v>1585.134</v>
      </c>
      <c r="G377" s="39"/>
      <c r="H377" s="45"/>
    </row>
    <row r="378" s="2" customFormat="1" ht="16.8" customHeight="1">
      <c r="A378" s="39"/>
      <c r="B378" s="45"/>
      <c r="C378" s="327" t="s">
        <v>951</v>
      </c>
      <c r="D378" s="327" t="s">
        <v>952</v>
      </c>
      <c r="E378" s="18" t="s">
        <v>355</v>
      </c>
      <c r="F378" s="328">
        <v>1172.0709999999999</v>
      </c>
      <c r="G378" s="39"/>
      <c r="H378" s="45"/>
    </row>
    <row r="379" s="2" customFormat="1" ht="16.8" customHeight="1">
      <c r="A379" s="39"/>
      <c r="B379" s="45"/>
      <c r="C379" s="323" t="s">
        <v>235</v>
      </c>
      <c r="D379" s="324" t="s">
        <v>1</v>
      </c>
      <c r="E379" s="325" t="s">
        <v>1</v>
      </c>
      <c r="F379" s="326">
        <v>3.9409999999999998</v>
      </c>
      <c r="G379" s="39"/>
      <c r="H379" s="45"/>
    </row>
    <row r="380" s="2" customFormat="1" ht="16.8" customHeight="1">
      <c r="A380" s="39"/>
      <c r="B380" s="45"/>
      <c r="C380" s="327" t="s">
        <v>235</v>
      </c>
      <c r="D380" s="327" t="s">
        <v>973</v>
      </c>
      <c r="E380" s="18" t="s">
        <v>1</v>
      </c>
      <c r="F380" s="328">
        <v>3.9409999999999998</v>
      </c>
      <c r="G380" s="39"/>
      <c r="H380" s="45"/>
    </row>
    <row r="381" s="2" customFormat="1" ht="16.8" customHeight="1">
      <c r="A381" s="39"/>
      <c r="B381" s="45"/>
      <c r="C381" s="329" t="s">
        <v>9653</v>
      </c>
      <c r="D381" s="39"/>
      <c r="E381" s="39"/>
      <c r="F381" s="39"/>
      <c r="G381" s="39"/>
      <c r="H381" s="45"/>
    </row>
    <row r="382" s="2" customFormat="1" ht="16.8" customHeight="1">
      <c r="A382" s="39"/>
      <c r="B382" s="45"/>
      <c r="C382" s="327" t="s">
        <v>965</v>
      </c>
      <c r="D382" s="327" t="s">
        <v>966</v>
      </c>
      <c r="E382" s="18" t="s">
        <v>355</v>
      </c>
      <c r="F382" s="328">
        <v>55.360999999999997</v>
      </c>
      <c r="G382" s="39"/>
      <c r="H382" s="45"/>
    </row>
    <row r="383" s="2" customFormat="1" ht="16.8" customHeight="1">
      <c r="A383" s="39"/>
      <c r="B383" s="45"/>
      <c r="C383" s="327" t="s">
        <v>390</v>
      </c>
      <c r="D383" s="327" t="s">
        <v>391</v>
      </c>
      <c r="E383" s="18" t="s">
        <v>374</v>
      </c>
      <c r="F383" s="328">
        <v>1585.134</v>
      </c>
      <c r="G383" s="39"/>
      <c r="H383" s="45"/>
    </row>
    <row r="384" s="2" customFormat="1" ht="16.8" customHeight="1">
      <c r="A384" s="39"/>
      <c r="B384" s="45"/>
      <c r="C384" s="327" t="s">
        <v>951</v>
      </c>
      <c r="D384" s="327" t="s">
        <v>952</v>
      </c>
      <c r="E384" s="18" t="s">
        <v>355</v>
      </c>
      <c r="F384" s="328">
        <v>1172.0709999999999</v>
      </c>
      <c r="G384" s="39"/>
      <c r="H384" s="45"/>
    </row>
    <row r="385" s="2" customFormat="1" ht="16.8" customHeight="1">
      <c r="A385" s="39"/>
      <c r="B385" s="45"/>
      <c r="C385" s="323" t="s">
        <v>237</v>
      </c>
      <c r="D385" s="324" t="s">
        <v>1</v>
      </c>
      <c r="E385" s="325" t="s">
        <v>1</v>
      </c>
      <c r="F385" s="326">
        <v>5.1500000000000004</v>
      </c>
      <c r="G385" s="39"/>
      <c r="H385" s="45"/>
    </row>
    <row r="386" s="2" customFormat="1" ht="16.8" customHeight="1">
      <c r="A386" s="39"/>
      <c r="B386" s="45"/>
      <c r="C386" s="327" t="s">
        <v>1</v>
      </c>
      <c r="D386" s="327" t="s">
        <v>601</v>
      </c>
      <c r="E386" s="18" t="s">
        <v>1</v>
      </c>
      <c r="F386" s="328">
        <v>0</v>
      </c>
      <c r="G386" s="39"/>
      <c r="H386" s="45"/>
    </row>
    <row r="387" s="2" customFormat="1" ht="16.8" customHeight="1">
      <c r="A387" s="39"/>
      <c r="B387" s="45"/>
      <c r="C387" s="327" t="s">
        <v>237</v>
      </c>
      <c r="D387" s="327" t="s">
        <v>660</v>
      </c>
      <c r="E387" s="18" t="s">
        <v>1</v>
      </c>
      <c r="F387" s="328">
        <v>5.1500000000000004</v>
      </c>
      <c r="G387" s="39"/>
      <c r="H387" s="45"/>
    </row>
    <row r="388" s="2" customFormat="1" ht="16.8" customHeight="1">
      <c r="A388" s="39"/>
      <c r="B388" s="45"/>
      <c r="C388" s="329" t="s">
        <v>9653</v>
      </c>
      <c r="D388" s="39"/>
      <c r="E388" s="39"/>
      <c r="F388" s="39"/>
      <c r="G388" s="39"/>
      <c r="H388" s="45"/>
    </row>
    <row r="389" s="2" customFormat="1" ht="16.8" customHeight="1">
      <c r="A389" s="39"/>
      <c r="B389" s="45"/>
      <c r="C389" s="327" t="s">
        <v>656</v>
      </c>
      <c r="D389" s="327" t="s">
        <v>657</v>
      </c>
      <c r="E389" s="18" t="s">
        <v>374</v>
      </c>
      <c r="F389" s="328">
        <v>0.20599999999999999</v>
      </c>
      <c r="G389" s="39"/>
      <c r="H389" s="45"/>
    </row>
    <row r="390" s="2" customFormat="1" ht="16.8" customHeight="1">
      <c r="A390" s="39"/>
      <c r="B390" s="45"/>
      <c r="C390" s="327" t="s">
        <v>390</v>
      </c>
      <c r="D390" s="327" t="s">
        <v>391</v>
      </c>
      <c r="E390" s="18" t="s">
        <v>374</v>
      </c>
      <c r="F390" s="328">
        <v>1585.134</v>
      </c>
      <c r="G390" s="39"/>
      <c r="H390" s="45"/>
    </row>
    <row r="391" s="2" customFormat="1">
      <c r="A391" s="39"/>
      <c r="B391" s="45"/>
      <c r="C391" s="327" t="s">
        <v>618</v>
      </c>
      <c r="D391" s="327" t="s">
        <v>619</v>
      </c>
      <c r="E391" s="18" t="s">
        <v>374</v>
      </c>
      <c r="F391" s="328">
        <v>111.694</v>
      </c>
      <c r="G391" s="39"/>
      <c r="H391" s="45"/>
    </row>
    <row r="392" s="2" customFormat="1" ht="16.8" customHeight="1">
      <c r="A392" s="39"/>
      <c r="B392" s="45"/>
      <c r="C392" s="323" t="s">
        <v>239</v>
      </c>
      <c r="D392" s="324" t="s">
        <v>1</v>
      </c>
      <c r="E392" s="325" t="s">
        <v>1</v>
      </c>
      <c r="F392" s="326">
        <v>24.109999999999999</v>
      </c>
      <c r="G392" s="39"/>
      <c r="H392" s="45"/>
    </row>
    <row r="393" s="2" customFormat="1" ht="16.8" customHeight="1">
      <c r="A393" s="39"/>
      <c r="B393" s="45"/>
      <c r="C393" s="327" t="s">
        <v>239</v>
      </c>
      <c r="D393" s="327" t="s">
        <v>654</v>
      </c>
      <c r="E393" s="18" t="s">
        <v>1</v>
      </c>
      <c r="F393" s="328">
        <v>24.109999999999999</v>
      </c>
      <c r="G393" s="39"/>
      <c r="H393" s="45"/>
    </row>
    <row r="394" s="2" customFormat="1" ht="16.8" customHeight="1">
      <c r="A394" s="39"/>
      <c r="B394" s="45"/>
      <c r="C394" s="329" t="s">
        <v>9653</v>
      </c>
      <c r="D394" s="39"/>
      <c r="E394" s="39"/>
      <c r="F394" s="39"/>
      <c r="G394" s="39"/>
      <c r="H394" s="45"/>
    </row>
    <row r="395" s="2" customFormat="1">
      <c r="A395" s="39"/>
      <c r="B395" s="45"/>
      <c r="C395" s="327" t="s">
        <v>618</v>
      </c>
      <c r="D395" s="327" t="s">
        <v>619</v>
      </c>
      <c r="E395" s="18" t="s">
        <v>374</v>
      </c>
      <c r="F395" s="328">
        <v>111.694</v>
      </c>
      <c r="G395" s="39"/>
      <c r="H395" s="45"/>
    </row>
    <row r="396" s="2" customFormat="1" ht="16.8" customHeight="1">
      <c r="A396" s="39"/>
      <c r="B396" s="45"/>
      <c r="C396" s="327" t="s">
        <v>390</v>
      </c>
      <c r="D396" s="327" t="s">
        <v>391</v>
      </c>
      <c r="E396" s="18" t="s">
        <v>374</v>
      </c>
      <c r="F396" s="328">
        <v>1585.134</v>
      </c>
      <c r="G396" s="39"/>
      <c r="H396" s="45"/>
    </row>
    <row r="397" s="2" customFormat="1" ht="16.8" customHeight="1">
      <c r="A397" s="39"/>
      <c r="B397" s="45"/>
      <c r="C397" s="323" t="s">
        <v>241</v>
      </c>
      <c r="D397" s="324" t="s">
        <v>1</v>
      </c>
      <c r="E397" s="325" t="s">
        <v>1</v>
      </c>
      <c r="F397" s="326">
        <v>9.3300000000000001</v>
      </c>
      <c r="G397" s="39"/>
      <c r="H397" s="45"/>
    </row>
    <row r="398" s="2" customFormat="1" ht="16.8" customHeight="1">
      <c r="A398" s="39"/>
      <c r="B398" s="45"/>
      <c r="C398" s="327" t="s">
        <v>241</v>
      </c>
      <c r="D398" s="327" t="s">
        <v>611</v>
      </c>
      <c r="E398" s="18" t="s">
        <v>1</v>
      </c>
      <c r="F398" s="328">
        <v>9.3300000000000001</v>
      </c>
      <c r="G398" s="39"/>
      <c r="H398" s="45"/>
    </row>
    <row r="399" s="2" customFormat="1" ht="16.8" customHeight="1">
      <c r="A399" s="39"/>
      <c r="B399" s="45"/>
      <c r="C399" s="329" t="s">
        <v>9653</v>
      </c>
      <c r="D399" s="39"/>
      <c r="E399" s="39"/>
      <c r="F399" s="39"/>
      <c r="G399" s="39"/>
      <c r="H399" s="45"/>
    </row>
    <row r="400" s="2" customFormat="1">
      <c r="A400" s="39"/>
      <c r="B400" s="45"/>
      <c r="C400" s="327" t="s">
        <v>597</v>
      </c>
      <c r="D400" s="327" t="s">
        <v>598</v>
      </c>
      <c r="E400" s="18" t="s">
        <v>374</v>
      </c>
      <c r="F400" s="328">
        <v>22.219000000000001</v>
      </c>
      <c r="G400" s="39"/>
      <c r="H400" s="45"/>
    </row>
    <row r="401" s="2" customFormat="1" ht="16.8" customHeight="1">
      <c r="A401" s="39"/>
      <c r="B401" s="45"/>
      <c r="C401" s="327" t="s">
        <v>390</v>
      </c>
      <c r="D401" s="327" t="s">
        <v>391</v>
      </c>
      <c r="E401" s="18" t="s">
        <v>374</v>
      </c>
      <c r="F401" s="328">
        <v>1585.134</v>
      </c>
      <c r="G401" s="39"/>
      <c r="H401" s="45"/>
    </row>
    <row r="402" s="2" customFormat="1" ht="16.8" customHeight="1">
      <c r="A402" s="39"/>
      <c r="B402" s="45"/>
      <c r="C402" s="323" t="s">
        <v>243</v>
      </c>
      <c r="D402" s="324" t="s">
        <v>1</v>
      </c>
      <c r="E402" s="325" t="s">
        <v>1</v>
      </c>
      <c r="F402" s="326">
        <v>41.590000000000003</v>
      </c>
      <c r="G402" s="39"/>
      <c r="H402" s="45"/>
    </row>
    <row r="403" s="2" customFormat="1" ht="16.8" customHeight="1">
      <c r="A403" s="39"/>
      <c r="B403" s="45"/>
      <c r="C403" s="327" t="s">
        <v>243</v>
      </c>
      <c r="D403" s="327" t="s">
        <v>612</v>
      </c>
      <c r="E403" s="18" t="s">
        <v>1</v>
      </c>
      <c r="F403" s="328">
        <v>41.590000000000003</v>
      </c>
      <c r="G403" s="39"/>
      <c r="H403" s="45"/>
    </row>
    <row r="404" s="2" customFormat="1" ht="16.8" customHeight="1">
      <c r="A404" s="39"/>
      <c r="B404" s="45"/>
      <c r="C404" s="329" t="s">
        <v>9653</v>
      </c>
      <c r="D404" s="39"/>
      <c r="E404" s="39"/>
      <c r="F404" s="39"/>
      <c r="G404" s="39"/>
      <c r="H404" s="45"/>
    </row>
    <row r="405" s="2" customFormat="1">
      <c r="A405" s="39"/>
      <c r="B405" s="45"/>
      <c r="C405" s="327" t="s">
        <v>597</v>
      </c>
      <c r="D405" s="327" t="s">
        <v>598</v>
      </c>
      <c r="E405" s="18" t="s">
        <v>374</v>
      </c>
      <c r="F405" s="328">
        <v>22.219000000000001</v>
      </c>
      <c r="G405" s="39"/>
      <c r="H405" s="45"/>
    </row>
    <row r="406" s="2" customFormat="1" ht="16.8" customHeight="1">
      <c r="A406" s="39"/>
      <c r="B406" s="45"/>
      <c r="C406" s="327" t="s">
        <v>390</v>
      </c>
      <c r="D406" s="327" t="s">
        <v>391</v>
      </c>
      <c r="E406" s="18" t="s">
        <v>374</v>
      </c>
      <c r="F406" s="328">
        <v>1585.134</v>
      </c>
      <c r="G406" s="39"/>
      <c r="H406" s="45"/>
    </row>
    <row r="407" s="2" customFormat="1" ht="16.8" customHeight="1">
      <c r="A407" s="39"/>
      <c r="B407" s="45"/>
      <c r="C407" s="323" t="s">
        <v>245</v>
      </c>
      <c r="D407" s="324" t="s">
        <v>1</v>
      </c>
      <c r="E407" s="325" t="s">
        <v>1</v>
      </c>
      <c r="F407" s="326">
        <v>260.71899999999999</v>
      </c>
      <c r="G407" s="39"/>
      <c r="H407" s="45"/>
    </row>
    <row r="408" s="2" customFormat="1" ht="16.8" customHeight="1">
      <c r="A408" s="39"/>
      <c r="B408" s="45"/>
      <c r="C408" s="327" t="s">
        <v>1</v>
      </c>
      <c r="D408" s="327" t="s">
        <v>753</v>
      </c>
      <c r="E408" s="18" t="s">
        <v>1</v>
      </c>
      <c r="F408" s="328">
        <v>0</v>
      </c>
      <c r="G408" s="39"/>
      <c r="H408" s="45"/>
    </row>
    <row r="409" s="2" customFormat="1">
      <c r="A409" s="39"/>
      <c r="B409" s="45"/>
      <c r="C409" s="327" t="s">
        <v>1</v>
      </c>
      <c r="D409" s="327" t="s">
        <v>772</v>
      </c>
      <c r="E409" s="18" t="s">
        <v>1</v>
      </c>
      <c r="F409" s="328">
        <v>65.486999999999995</v>
      </c>
      <c r="G409" s="39"/>
      <c r="H409" s="45"/>
    </row>
    <row r="410" s="2" customFormat="1">
      <c r="A410" s="39"/>
      <c r="B410" s="45"/>
      <c r="C410" s="327" t="s">
        <v>1</v>
      </c>
      <c r="D410" s="327" t="s">
        <v>773</v>
      </c>
      <c r="E410" s="18" t="s">
        <v>1</v>
      </c>
      <c r="F410" s="328">
        <v>101.508</v>
      </c>
      <c r="G410" s="39"/>
      <c r="H410" s="45"/>
    </row>
    <row r="411" s="2" customFormat="1">
      <c r="A411" s="39"/>
      <c r="B411" s="45"/>
      <c r="C411" s="327" t="s">
        <v>1</v>
      </c>
      <c r="D411" s="327" t="s">
        <v>774</v>
      </c>
      <c r="E411" s="18" t="s">
        <v>1</v>
      </c>
      <c r="F411" s="328">
        <v>93.724000000000004</v>
      </c>
      <c r="G411" s="39"/>
      <c r="H411" s="45"/>
    </row>
    <row r="412" s="2" customFormat="1" ht="16.8" customHeight="1">
      <c r="A412" s="39"/>
      <c r="B412" s="45"/>
      <c r="C412" s="327" t="s">
        <v>245</v>
      </c>
      <c r="D412" s="327" t="s">
        <v>755</v>
      </c>
      <c r="E412" s="18" t="s">
        <v>1</v>
      </c>
      <c r="F412" s="328">
        <v>260.71899999999999</v>
      </c>
      <c r="G412" s="39"/>
      <c r="H412" s="45"/>
    </row>
    <row r="413" s="2" customFormat="1" ht="16.8" customHeight="1">
      <c r="A413" s="39"/>
      <c r="B413" s="45"/>
      <c r="C413" s="329" t="s">
        <v>9653</v>
      </c>
      <c r="D413" s="39"/>
      <c r="E413" s="39"/>
      <c r="F413" s="39"/>
      <c r="G413" s="39"/>
      <c r="H413" s="45"/>
    </row>
    <row r="414" s="2" customFormat="1">
      <c r="A414" s="39"/>
      <c r="B414" s="45"/>
      <c r="C414" s="327" t="s">
        <v>768</v>
      </c>
      <c r="D414" s="327" t="s">
        <v>769</v>
      </c>
      <c r="E414" s="18" t="s">
        <v>355</v>
      </c>
      <c r="F414" s="328">
        <v>5169.6670000000004</v>
      </c>
      <c r="G414" s="39"/>
      <c r="H414" s="45"/>
    </row>
    <row r="415" s="2" customFormat="1" ht="16.8" customHeight="1">
      <c r="A415" s="39"/>
      <c r="B415" s="45"/>
      <c r="C415" s="327" t="s">
        <v>1093</v>
      </c>
      <c r="D415" s="327" t="s">
        <v>1094</v>
      </c>
      <c r="E415" s="18" t="s">
        <v>355</v>
      </c>
      <c r="F415" s="328">
        <v>5035.9939999999997</v>
      </c>
      <c r="G415" s="39"/>
      <c r="H415" s="45"/>
    </row>
    <row r="416" s="2" customFormat="1" ht="16.8" customHeight="1">
      <c r="A416" s="39"/>
      <c r="B416" s="45"/>
      <c r="C416" s="327" t="s">
        <v>805</v>
      </c>
      <c r="D416" s="327" t="s">
        <v>806</v>
      </c>
      <c r="E416" s="18" t="s">
        <v>355</v>
      </c>
      <c r="F416" s="328">
        <v>3349.8589999999999</v>
      </c>
      <c r="G416" s="39"/>
      <c r="H416" s="45"/>
    </row>
    <row r="417" s="2" customFormat="1" ht="16.8" customHeight="1">
      <c r="A417" s="39"/>
      <c r="B417" s="45"/>
      <c r="C417" s="327" t="s">
        <v>855</v>
      </c>
      <c r="D417" s="327" t="s">
        <v>856</v>
      </c>
      <c r="E417" s="18" t="s">
        <v>355</v>
      </c>
      <c r="F417" s="328">
        <v>6029.2420000000002</v>
      </c>
      <c r="G417" s="39"/>
      <c r="H417" s="45"/>
    </row>
    <row r="418" s="2" customFormat="1" ht="16.8" customHeight="1">
      <c r="A418" s="39"/>
      <c r="B418" s="45"/>
      <c r="C418" s="323" t="s">
        <v>247</v>
      </c>
      <c r="D418" s="324" t="s">
        <v>1</v>
      </c>
      <c r="E418" s="325" t="s">
        <v>1</v>
      </c>
      <c r="F418" s="326">
        <v>2993.1379999999999</v>
      </c>
      <c r="G418" s="39"/>
      <c r="H418" s="45"/>
    </row>
    <row r="419" s="2" customFormat="1">
      <c r="A419" s="39"/>
      <c r="B419" s="45"/>
      <c r="C419" s="327" t="s">
        <v>1</v>
      </c>
      <c r="D419" s="327" t="s">
        <v>775</v>
      </c>
      <c r="E419" s="18" t="s">
        <v>1</v>
      </c>
      <c r="F419" s="328">
        <v>139.08799999999999</v>
      </c>
      <c r="G419" s="39"/>
      <c r="H419" s="45"/>
    </row>
    <row r="420" s="2" customFormat="1">
      <c r="A420" s="39"/>
      <c r="B420" s="45"/>
      <c r="C420" s="327" t="s">
        <v>1</v>
      </c>
      <c r="D420" s="327" t="s">
        <v>776</v>
      </c>
      <c r="E420" s="18" t="s">
        <v>1</v>
      </c>
      <c r="F420" s="328">
        <v>445.94200000000001</v>
      </c>
      <c r="G420" s="39"/>
      <c r="H420" s="45"/>
    </row>
    <row r="421" s="2" customFormat="1">
      <c r="A421" s="39"/>
      <c r="B421" s="45"/>
      <c r="C421" s="327" t="s">
        <v>1</v>
      </c>
      <c r="D421" s="327" t="s">
        <v>777</v>
      </c>
      <c r="E421" s="18" t="s">
        <v>1</v>
      </c>
      <c r="F421" s="328">
        <v>27.445</v>
      </c>
      <c r="G421" s="39"/>
      <c r="H421" s="45"/>
    </row>
    <row r="422" s="2" customFormat="1">
      <c r="A422" s="39"/>
      <c r="B422" s="45"/>
      <c r="C422" s="327" t="s">
        <v>1</v>
      </c>
      <c r="D422" s="327" t="s">
        <v>778</v>
      </c>
      <c r="E422" s="18" t="s">
        <v>1</v>
      </c>
      <c r="F422" s="328">
        <v>330.59399999999999</v>
      </c>
      <c r="G422" s="39"/>
      <c r="H422" s="45"/>
    </row>
    <row r="423" s="2" customFormat="1">
      <c r="A423" s="39"/>
      <c r="B423" s="45"/>
      <c r="C423" s="327" t="s">
        <v>1</v>
      </c>
      <c r="D423" s="327" t="s">
        <v>779</v>
      </c>
      <c r="E423" s="18" t="s">
        <v>1</v>
      </c>
      <c r="F423" s="328">
        <v>264.23500000000001</v>
      </c>
      <c r="G423" s="39"/>
      <c r="H423" s="45"/>
    </row>
    <row r="424" s="2" customFormat="1">
      <c r="A424" s="39"/>
      <c r="B424" s="45"/>
      <c r="C424" s="327" t="s">
        <v>1</v>
      </c>
      <c r="D424" s="327" t="s">
        <v>780</v>
      </c>
      <c r="E424" s="18" t="s">
        <v>1</v>
      </c>
      <c r="F424" s="328">
        <v>60.072000000000003</v>
      </c>
      <c r="G424" s="39"/>
      <c r="H424" s="45"/>
    </row>
    <row r="425" s="2" customFormat="1">
      <c r="A425" s="39"/>
      <c r="B425" s="45"/>
      <c r="C425" s="327" t="s">
        <v>1</v>
      </c>
      <c r="D425" s="327" t="s">
        <v>781</v>
      </c>
      <c r="E425" s="18" t="s">
        <v>1</v>
      </c>
      <c r="F425" s="328">
        <v>226.398</v>
      </c>
      <c r="G425" s="39"/>
      <c r="H425" s="45"/>
    </row>
    <row r="426" s="2" customFormat="1">
      <c r="A426" s="39"/>
      <c r="B426" s="45"/>
      <c r="C426" s="327" t="s">
        <v>1</v>
      </c>
      <c r="D426" s="327" t="s">
        <v>782</v>
      </c>
      <c r="E426" s="18" t="s">
        <v>1</v>
      </c>
      <c r="F426" s="328">
        <v>164.547</v>
      </c>
      <c r="G426" s="39"/>
      <c r="H426" s="45"/>
    </row>
    <row r="427" s="2" customFormat="1">
      <c r="A427" s="39"/>
      <c r="B427" s="45"/>
      <c r="C427" s="327" t="s">
        <v>1</v>
      </c>
      <c r="D427" s="327" t="s">
        <v>783</v>
      </c>
      <c r="E427" s="18" t="s">
        <v>1</v>
      </c>
      <c r="F427" s="328">
        <v>358.72199999999998</v>
      </c>
      <c r="G427" s="39"/>
      <c r="H427" s="45"/>
    </row>
    <row r="428" s="2" customFormat="1">
      <c r="A428" s="39"/>
      <c r="B428" s="45"/>
      <c r="C428" s="327" t="s">
        <v>1</v>
      </c>
      <c r="D428" s="327" t="s">
        <v>784</v>
      </c>
      <c r="E428" s="18" t="s">
        <v>1</v>
      </c>
      <c r="F428" s="328">
        <v>57.880000000000003</v>
      </c>
      <c r="G428" s="39"/>
      <c r="H428" s="45"/>
    </row>
    <row r="429" s="2" customFormat="1">
      <c r="A429" s="39"/>
      <c r="B429" s="45"/>
      <c r="C429" s="327" t="s">
        <v>1</v>
      </c>
      <c r="D429" s="327" t="s">
        <v>785</v>
      </c>
      <c r="E429" s="18" t="s">
        <v>1</v>
      </c>
      <c r="F429" s="328">
        <v>96.816999999999993</v>
      </c>
      <c r="G429" s="39"/>
      <c r="H429" s="45"/>
    </row>
    <row r="430" s="2" customFormat="1">
      <c r="A430" s="39"/>
      <c r="B430" s="45"/>
      <c r="C430" s="327" t="s">
        <v>1</v>
      </c>
      <c r="D430" s="327" t="s">
        <v>786</v>
      </c>
      <c r="E430" s="18" t="s">
        <v>1</v>
      </c>
      <c r="F430" s="328">
        <v>88.417000000000002</v>
      </c>
      <c r="G430" s="39"/>
      <c r="H430" s="45"/>
    </row>
    <row r="431" s="2" customFormat="1">
      <c r="A431" s="39"/>
      <c r="B431" s="45"/>
      <c r="C431" s="327" t="s">
        <v>1</v>
      </c>
      <c r="D431" s="327" t="s">
        <v>787</v>
      </c>
      <c r="E431" s="18" t="s">
        <v>1</v>
      </c>
      <c r="F431" s="328">
        <v>142.50800000000001</v>
      </c>
      <c r="G431" s="39"/>
      <c r="H431" s="45"/>
    </row>
    <row r="432" s="2" customFormat="1">
      <c r="A432" s="39"/>
      <c r="B432" s="45"/>
      <c r="C432" s="327" t="s">
        <v>1</v>
      </c>
      <c r="D432" s="327" t="s">
        <v>788</v>
      </c>
      <c r="E432" s="18" t="s">
        <v>1</v>
      </c>
      <c r="F432" s="328">
        <v>152.16399999999999</v>
      </c>
      <c r="G432" s="39"/>
      <c r="H432" s="45"/>
    </row>
    <row r="433" s="2" customFormat="1">
      <c r="A433" s="39"/>
      <c r="B433" s="45"/>
      <c r="C433" s="327" t="s">
        <v>1</v>
      </c>
      <c r="D433" s="327" t="s">
        <v>789</v>
      </c>
      <c r="E433" s="18" t="s">
        <v>1</v>
      </c>
      <c r="F433" s="328">
        <v>122.63800000000001</v>
      </c>
      <c r="G433" s="39"/>
      <c r="H433" s="45"/>
    </row>
    <row r="434" s="2" customFormat="1">
      <c r="A434" s="39"/>
      <c r="B434" s="45"/>
      <c r="C434" s="327" t="s">
        <v>1</v>
      </c>
      <c r="D434" s="327" t="s">
        <v>790</v>
      </c>
      <c r="E434" s="18" t="s">
        <v>1</v>
      </c>
      <c r="F434" s="328">
        <v>105.265</v>
      </c>
      <c r="G434" s="39"/>
      <c r="H434" s="45"/>
    </row>
    <row r="435" s="2" customFormat="1">
      <c r="A435" s="39"/>
      <c r="B435" s="45"/>
      <c r="C435" s="327" t="s">
        <v>1</v>
      </c>
      <c r="D435" s="327" t="s">
        <v>791</v>
      </c>
      <c r="E435" s="18" t="s">
        <v>1</v>
      </c>
      <c r="F435" s="328">
        <v>91.222999999999999</v>
      </c>
      <c r="G435" s="39"/>
      <c r="H435" s="45"/>
    </row>
    <row r="436" s="2" customFormat="1">
      <c r="A436" s="39"/>
      <c r="B436" s="45"/>
      <c r="C436" s="327" t="s">
        <v>1</v>
      </c>
      <c r="D436" s="327" t="s">
        <v>792</v>
      </c>
      <c r="E436" s="18" t="s">
        <v>1</v>
      </c>
      <c r="F436" s="328">
        <v>46.670999999999999</v>
      </c>
      <c r="G436" s="39"/>
      <c r="H436" s="45"/>
    </row>
    <row r="437" s="2" customFormat="1" ht="16.8" customHeight="1">
      <c r="A437" s="39"/>
      <c r="B437" s="45"/>
      <c r="C437" s="327" t="s">
        <v>1</v>
      </c>
      <c r="D437" s="327" t="s">
        <v>793</v>
      </c>
      <c r="E437" s="18" t="s">
        <v>1</v>
      </c>
      <c r="F437" s="328">
        <v>72.512</v>
      </c>
      <c r="G437" s="39"/>
      <c r="H437" s="45"/>
    </row>
    <row r="438" s="2" customFormat="1" ht="16.8" customHeight="1">
      <c r="A438" s="39"/>
      <c r="B438" s="45"/>
      <c r="C438" s="327" t="s">
        <v>247</v>
      </c>
      <c r="D438" s="327" t="s">
        <v>755</v>
      </c>
      <c r="E438" s="18" t="s">
        <v>1</v>
      </c>
      <c r="F438" s="328">
        <v>2993.1379999999999</v>
      </c>
      <c r="G438" s="39"/>
      <c r="H438" s="45"/>
    </row>
    <row r="439" s="2" customFormat="1" ht="16.8" customHeight="1">
      <c r="A439" s="39"/>
      <c r="B439" s="45"/>
      <c r="C439" s="329" t="s">
        <v>9653</v>
      </c>
      <c r="D439" s="39"/>
      <c r="E439" s="39"/>
      <c r="F439" s="39"/>
      <c r="G439" s="39"/>
      <c r="H439" s="45"/>
    </row>
    <row r="440" s="2" customFormat="1">
      <c r="A440" s="39"/>
      <c r="B440" s="45"/>
      <c r="C440" s="327" t="s">
        <v>768</v>
      </c>
      <c r="D440" s="327" t="s">
        <v>769</v>
      </c>
      <c r="E440" s="18" t="s">
        <v>355</v>
      </c>
      <c r="F440" s="328">
        <v>5169.6670000000004</v>
      </c>
      <c r="G440" s="39"/>
      <c r="H440" s="45"/>
    </row>
    <row r="441" s="2" customFormat="1" ht="16.8" customHeight="1">
      <c r="A441" s="39"/>
      <c r="B441" s="45"/>
      <c r="C441" s="327" t="s">
        <v>1093</v>
      </c>
      <c r="D441" s="327" t="s">
        <v>1094</v>
      </c>
      <c r="E441" s="18" t="s">
        <v>355</v>
      </c>
      <c r="F441" s="328">
        <v>5035.9939999999997</v>
      </c>
      <c r="G441" s="39"/>
      <c r="H441" s="45"/>
    </row>
    <row r="442" s="2" customFormat="1" ht="16.8" customHeight="1">
      <c r="A442" s="39"/>
      <c r="B442" s="45"/>
      <c r="C442" s="327" t="s">
        <v>805</v>
      </c>
      <c r="D442" s="327" t="s">
        <v>806</v>
      </c>
      <c r="E442" s="18" t="s">
        <v>355</v>
      </c>
      <c r="F442" s="328">
        <v>3349.8589999999999</v>
      </c>
      <c r="G442" s="39"/>
      <c r="H442" s="45"/>
    </row>
    <row r="443" s="2" customFormat="1" ht="16.8" customHeight="1">
      <c r="A443" s="39"/>
      <c r="B443" s="45"/>
      <c r="C443" s="327" t="s">
        <v>855</v>
      </c>
      <c r="D443" s="327" t="s">
        <v>856</v>
      </c>
      <c r="E443" s="18" t="s">
        <v>355</v>
      </c>
      <c r="F443" s="328">
        <v>6029.2420000000002</v>
      </c>
      <c r="G443" s="39"/>
      <c r="H443" s="45"/>
    </row>
    <row r="444" s="2" customFormat="1" ht="16.8" customHeight="1">
      <c r="A444" s="39"/>
      <c r="B444" s="45"/>
      <c r="C444" s="323" t="s">
        <v>249</v>
      </c>
      <c r="D444" s="324" t="s">
        <v>1</v>
      </c>
      <c r="E444" s="325" t="s">
        <v>1</v>
      </c>
      <c r="F444" s="326">
        <v>625.48000000000002</v>
      </c>
      <c r="G444" s="39"/>
      <c r="H444" s="45"/>
    </row>
    <row r="445" s="2" customFormat="1">
      <c r="A445" s="39"/>
      <c r="B445" s="45"/>
      <c r="C445" s="327" t="s">
        <v>1</v>
      </c>
      <c r="D445" s="327" t="s">
        <v>794</v>
      </c>
      <c r="E445" s="18" t="s">
        <v>1</v>
      </c>
      <c r="F445" s="328">
        <v>168.49799999999999</v>
      </c>
      <c r="G445" s="39"/>
      <c r="H445" s="45"/>
    </row>
    <row r="446" s="2" customFormat="1">
      <c r="A446" s="39"/>
      <c r="B446" s="45"/>
      <c r="C446" s="327" t="s">
        <v>1</v>
      </c>
      <c r="D446" s="327" t="s">
        <v>795</v>
      </c>
      <c r="E446" s="18" t="s">
        <v>1</v>
      </c>
      <c r="F446" s="328">
        <v>178.53299999999999</v>
      </c>
      <c r="G446" s="39"/>
      <c r="H446" s="45"/>
    </row>
    <row r="447" s="2" customFormat="1" ht="16.8" customHeight="1">
      <c r="A447" s="39"/>
      <c r="B447" s="45"/>
      <c r="C447" s="327" t="s">
        <v>1</v>
      </c>
      <c r="D447" s="327" t="s">
        <v>796</v>
      </c>
      <c r="E447" s="18" t="s">
        <v>1</v>
      </c>
      <c r="F447" s="328">
        <v>110.72499999999999</v>
      </c>
      <c r="G447" s="39"/>
      <c r="H447" s="45"/>
    </row>
    <row r="448" s="2" customFormat="1">
      <c r="A448" s="39"/>
      <c r="B448" s="45"/>
      <c r="C448" s="327" t="s">
        <v>1</v>
      </c>
      <c r="D448" s="327" t="s">
        <v>797</v>
      </c>
      <c r="E448" s="18" t="s">
        <v>1</v>
      </c>
      <c r="F448" s="328">
        <v>167.72399999999999</v>
      </c>
      <c r="G448" s="39"/>
      <c r="H448" s="45"/>
    </row>
    <row r="449" s="2" customFormat="1" ht="16.8" customHeight="1">
      <c r="A449" s="39"/>
      <c r="B449" s="45"/>
      <c r="C449" s="327" t="s">
        <v>249</v>
      </c>
      <c r="D449" s="327" t="s">
        <v>755</v>
      </c>
      <c r="E449" s="18" t="s">
        <v>1</v>
      </c>
      <c r="F449" s="328">
        <v>625.48000000000002</v>
      </c>
      <c r="G449" s="39"/>
      <c r="H449" s="45"/>
    </row>
    <row r="450" s="2" customFormat="1" ht="16.8" customHeight="1">
      <c r="A450" s="39"/>
      <c r="B450" s="45"/>
      <c r="C450" s="329" t="s">
        <v>9653</v>
      </c>
      <c r="D450" s="39"/>
      <c r="E450" s="39"/>
      <c r="F450" s="39"/>
      <c r="G450" s="39"/>
      <c r="H450" s="45"/>
    </row>
    <row r="451" s="2" customFormat="1">
      <c r="A451" s="39"/>
      <c r="B451" s="45"/>
      <c r="C451" s="327" t="s">
        <v>768</v>
      </c>
      <c r="D451" s="327" t="s">
        <v>769</v>
      </c>
      <c r="E451" s="18" t="s">
        <v>355</v>
      </c>
      <c r="F451" s="328">
        <v>5169.6670000000004</v>
      </c>
      <c r="G451" s="39"/>
      <c r="H451" s="45"/>
    </row>
    <row r="452" s="2" customFormat="1" ht="16.8" customHeight="1">
      <c r="A452" s="39"/>
      <c r="B452" s="45"/>
      <c r="C452" s="327" t="s">
        <v>1093</v>
      </c>
      <c r="D452" s="327" t="s">
        <v>1094</v>
      </c>
      <c r="E452" s="18" t="s">
        <v>355</v>
      </c>
      <c r="F452" s="328">
        <v>5035.9939999999997</v>
      </c>
      <c r="G452" s="39"/>
      <c r="H452" s="45"/>
    </row>
    <row r="453" s="2" customFormat="1" ht="16.8" customHeight="1">
      <c r="A453" s="39"/>
      <c r="B453" s="45"/>
      <c r="C453" s="327" t="s">
        <v>814</v>
      </c>
      <c r="D453" s="327" t="s">
        <v>815</v>
      </c>
      <c r="E453" s="18" t="s">
        <v>355</v>
      </c>
      <c r="F453" s="328">
        <v>1667.0450000000001</v>
      </c>
      <c r="G453" s="39"/>
      <c r="H453" s="45"/>
    </row>
    <row r="454" s="2" customFormat="1" ht="16.8" customHeight="1">
      <c r="A454" s="39"/>
      <c r="B454" s="45"/>
      <c r="C454" s="327" t="s">
        <v>855</v>
      </c>
      <c r="D454" s="327" t="s">
        <v>856</v>
      </c>
      <c r="E454" s="18" t="s">
        <v>355</v>
      </c>
      <c r="F454" s="328">
        <v>6029.2420000000002</v>
      </c>
      <c r="G454" s="39"/>
      <c r="H454" s="45"/>
    </row>
    <row r="455" s="2" customFormat="1" ht="16.8" customHeight="1">
      <c r="A455" s="39"/>
      <c r="B455" s="45"/>
      <c r="C455" s="323" t="s">
        <v>251</v>
      </c>
      <c r="D455" s="324" t="s">
        <v>1</v>
      </c>
      <c r="E455" s="325" t="s">
        <v>1</v>
      </c>
      <c r="F455" s="326">
        <v>291.76400000000001</v>
      </c>
      <c r="G455" s="39"/>
      <c r="H455" s="45"/>
    </row>
    <row r="456" s="2" customFormat="1" ht="16.8" customHeight="1">
      <c r="A456" s="39"/>
      <c r="B456" s="45"/>
      <c r="C456" s="327" t="s">
        <v>1</v>
      </c>
      <c r="D456" s="327" t="s">
        <v>517</v>
      </c>
      <c r="E456" s="18" t="s">
        <v>1</v>
      </c>
      <c r="F456" s="328">
        <v>0</v>
      </c>
      <c r="G456" s="39"/>
      <c r="H456" s="45"/>
    </row>
    <row r="457" s="2" customFormat="1">
      <c r="A457" s="39"/>
      <c r="B457" s="45"/>
      <c r="C457" s="327" t="s">
        <v>1</v>
      </c>
      <c r="D457" s="327" t="s">
        <v>518</v>
      </c>
      <c r="E457" s="18" t="s">
        <v>1</v>
      </c>
      <c r="F457" s="328">
        <v>83.932000000000002</v>
      </c>
      <c r="G457" s="39"/>
      <c r="H457" s="45"/>
    </row>
    <row r="458" s="2" customFormat="1">
      <c r="A458" s="39"/>
      <c r="B458" s="45"/>
      <c r="C458" s="327" t="s">
        <v>1</v>
      </c>
      <c r="D458" s="327" t="s">
        <v>519</v>
      </c>
      <c r="E458" s="18" t="s">
        <v>1</v>
      </c>
      <c r="F458" s="328">
        <v>54.115000000000002</v>
      </c>
      <c r="G458" s="39"/>
      <c r="H458" s="45"/>
    </row>
    <row r="459" s="2" customFormat="1">
      <c r="A459" s="39"/>
      <c r="B459" s="45"/>
      <c r="C459" s="327" t="s">
        <v>1</v>
      </c>
      <c r="D459" s="327" t="s">
        <v>520</v>
      </c>
      <c r="E459" s="18" t="s">
        <v>1</v>
      </c>
      <c r="F459" s="328">
        <v>39.262</v>
      </c>
      <c r="G459" s="39"/>
      <c r="H459" s="45"/>
    </row>
    <row r="460" s="2" customFormat="1">
      <c r="A460" s="39"/>
      <c r="B460" s="45"/>
      <c r="C460" s="327" t="s">
        <v>1</v>
      </c>
      <c r="D460" s="327" t="s">
        <v>521</v>
      </c>
      <c r="E460" s="18" t="s">
        <v>1</v>
      </c>
      <c r="F460" s="328">
        <v>80.212000000000003</v>
      </c>
      <c r="G460" s="39"/>
      <c r="H460" s="45"/>
    </row>
    <row r="461" s="2" customFormat="1" ht="16.8" customHeight="1">
      <c r="A461" s="39"/>
      <c r="B461" s="45"/>
      <c r="C461" s="327" t="s">
        <v>1</v>
      </c>
      <c r="D461" s="327" t="s">
        <v>522</v>
      </c>
      <c r="E461" s="18" t="s">
        <v>1</v>
      </c>
      <c r="F461" s="328">
        <v>34.243000000000002</v>
      </c>
      <c r="G461" s="39"/>
      <c r="H461" s="45"/>
    </row>
    <row r="462" s="2" customFormat="1" ht="16.8" customHeight="1">
      <c r="A462" s="39"/>
      <c r="B462" s="45"/>
      <c r="C462" s="327" t="s">
        <v>251</v>
      </c>
      <c r="D462" s="327" t="s">
        <v>364</v>
      </c>
      <c r="E462" s="18" t="s">
        <v>1</v>
      </c>
      <c r="F462" s="328">
        <v>291.76400000000001</v>
      </c>
      <c r="G462" s="39"/>
      <c r="H462" s="45"/>
    </row>
    <row r="463" s="2" customFormat="1" ht="16.8" customHeight="1">
      <c r="A463" s="39"/>
      <c r="B463" s="45"/>
      <c r="C463" s="329" t="s">
        <v>9653</v>
      </c>
      <c r="D463" s="39"/>
      <c r="E463" s="39"/>
      <c r="F463" s="39"/>
      <c r="G463" s="39"/>
      <c r="H463" s="45"/>
    </row>
    <row r="464" s="2" customFormat="1" ht="16.8" customHeight="1">
      <c r="A464" s="39"/>
      <c r="B464" s="45"/>
      <c r="C464" s="327" t="s">
        <v>513</v>
      </c>
      <c r="D464" s="327" t="s">
        <v>514</v>
      </c>
      <c r="E464" s="18" t="s">
        <v>355</v>
      </c>
      <c r="F464" s="328">
        <v>291.76400000000001</v>
      </c>
      <c r="G464" s="39"/>
      <c r="H464" s="45"/>
    </row>
    <row r="465" s="2" customFormat="1">
      <c r="A465" s="39"/>
      <c r="B465" s="45"/>
      <c r="C465" s="327" t="s">
        <v>768</v>
      </c>
      <c r="D465" s="327" t="s">
        <v>769</v>
      </c>
      <c r="E465" s="18" t="s">
        <v>355</v>
      </c>
      <c r="F465" s="328">
        <v>5169.6670000000004</v>
      </c>
      <c r="G465" s="39"/>
      <c r="H465" s="45"/>
    </row>
    <row r="466" s="2" customFormat="1" ht="16.8" customHeight="1">
      <c r="A466" s="39"/>
      <c r="B466" s="45"/>
      <c r="C466" s="323" t="s">
        <v>253</v>
      </c>
      <c r="D466" s="324" t="s">
        <v>1</v>
      </c>
      <c r="E466" s="325" t="s">
        <v>1</v>
      </c>
      <c r="F466" s="326">
        <v>172.73400000000001</v>
      </c>
      <c r="G466" s="39"/>
      <c r="H466" s="45"/>
    </row>
    <row r="467" s="2" customFormat="1" ht="16.8" customHeight="1">
      <c r="A467" s="39"/>
      <c r="B467" s="45"/>
      <c r="C467" s="327" t="s">
        <v>1</v>
      </c>
      <c r="D467" s="327" t="s">
        <v>517</v>
      </c>
      <c r="E467" s="18" t="s">
        <v>1</v>
      </c>
      <c r="F467" s="328">
        <v>0</v>
      </c>
      <c r="G467" s="39"/>
      <c r="H467" s="45"/>
    </row>
    <row r="468" s="2" customFormat="1">
      <c r="A468" s="39"/>
      <c r="B468" s="45"/>
      <c r="C468" s="327" t="s">
        <v>1</v>
      </c>
      <c r="D468" s="327" t="s">
        <v>527</v>
      </c>
      <c r="E468" s="18" t="s">
        <v>1</v>
      </c>
      <c r="F468" s="328">
        <v>66.394999999999996</v>
      </c>
      <c r="G468" s="39"/>
      <c r="H468" s="45"/>
    </row>
    <row r="469" s="2" customFormat="1">
      <c r="A469" s="39"/>
      <c r="B469" s="45"/>
      <c r="C469" s="327" t="s">
        <v>1</v>
      </c>
      <c r="D469" s="327" t="s">
        <v>528</v>
      </c>
      <c r="E469" s="18" t="s">
        <v>1</v>
      </c>
      <c r="F469" s="328">
        <v>98.509</v>
      </c>
      <c r="G469" s="39"/>
      <c r="H469" s="45"/>
    </row>
    <row r="470" s="2" customFormat="1" ht="16.8" customHeight="1">
      <c r="A470" s="39"/>
      <c r="B470" s="45"/>
      <c r="C470" s="327" t="s">
        <v>1</v>
      </c>
      <c r="D470" s="327" t="s">
        <v>529</v>
      </c>
      <c r="E470" s="18" t="s">
        <v>1</v>
      </c>
      <c r="F470" s="328">
        <v>7.8300000000000001</v>
      </c>
      <c r="G470" s="39"/>
      <c r="H470" s="45"/>
    </row>
    <row r="471" s="2" customFormat="1" ht="16.8" customHeight="1">
      <c r="A471" s="39"/>
      <c r="B471" s="45"/>
      <c r="C471" s="327" t="s">
        <v>253</v>
      </c>
      <c r="D471" s="327" t="s">
        <v>364</v>
      </c>
      <c r="E471" s="18" t="s">
        <v>1</v>
      </c>
      <c r="F471" s="328">
        <v>172.73400000000001</v>
      </c>
      <c r="G471" s="39"/>
      <c r="H471" s="45"/>
    </row>
    <row r="472" s="2" customFormat="1" ht="16.8" customHeight="1">
      <c r="A472" s="39"/>
      <c r="B472" s="45"/>
      <c r="C472" s="329" t="s">
        <v>9653</v>
      </c>
      <c r="D472" s="39"/>
      <c r="E472" s="39"/>
      <c r="F472" s="39"/>
      <c r="G472" s="39"/>
      <c r="H472" s="45"/>
    </row>
    <row r="473" s="2" customFormat="1" ht="16.8" customHeight="1">
      <c r="A473" s="39"/>
      <c r="B473" s="45"/>
      <c r="C473" s="327" t="s">
        <v>523</v>
      </c>
      <c r="D473" s="327" t="s">
        <v>524</v>
      </c>
      <c r="E473" s="18" t="s">
        <v>355</v>
      </c>
      <c r="F473" s="328">
        <v>172.73400000000001</v>
      </c>
      <c r="G473" s="39"/>
      <c r="H473" s="45"/>
    </row>
    <row r="474" s="2" customFormat="1">
      <c r="A474" s="39"/>
      <c r="B474" s="45"/>
      <c r="C474" s="327" t="s">
        <v>768</v>
      </c>
      <c r="D474" s="327" t="s">
        <v>769</v>
      </c>
      <c r="E474" s="18" t="s">
        <v>355</v>
      </c>
      <c r="F474" s="328">
        <v>5169.6670000000004</v>
      </c>
      <c r="G474" s="39"/>
      <c r="H474" s="45"/>
    </row>
    <row r="475" s="2" customFormat="1" ht="16.8" customHeight="1">
      <c r="A475" s="39"/>
      <c r="B475" s="45"/>
      <c r="C475" s="323" t="s">
        <v>1159</v>
      </c>
      <c r="D475" s="324" t="s">
        <v>1</v>
      </c>
      <c r="E475" s="325" t="s">
        <v>1</v>
      </c>
      <c r="F475" s="326">
        <v>18.928999999999998</v>
      </c>
      <c r="G475" s="39"/>
      <c r="H475" s="45"/>
    </row>
    <row r="476" s="2" customFormat="1" ht="16.8" customHeight="1">
      <c r="A476" s="39"/>
      <c r="B476" s="45"/>
      <c r="C476" s="323" t="s">
        <v>255</v>
      </c>
      <c r="D476" s="324" t="s">
        <v>1</v>
      </c>
      <c r="E476" s="325" t="s">
        <v>1</v>
      </c>
      <c r="F476" s="326">
        <v>96.001999999999995</v>
      </c>
      <c r="G476" s="39"/>
      <c r="H476" s="45"/>
    </row>
    <row r="477" s="2" customFormat="1" ht="16.8" customHeight="1">
      <c r="A477" s="39"/>
      <c r="B477" s="45"/>
      <c r="C477" s="327" t="s">
        <v>1</v>
      </c>
      <c r="D477" s="327" t="s">
        <v>753</v>
      </c>
      <c r="E477" s="18" t="s">
        <v>1</v>
      </c>
      <c r="F477" s="328">
        <v>0</v>
      </c>
      <c r="G477" s="39"/>
      <c r="H477" s="45"/>
    </row>
    <row r="478" s="2" customFormat="1">
      <c r="A478" s="39"/>
      <c r="B478" s="45"/>
      <c r="C478" s="327" t="s">
        <v>1</v>
      </c>
      <c r="D478" s="327" t="s">
        <v>754</v>
      </c>
      <c r="E478" s="18" t="s">
        <v>1</v>
      </c>
      <c r="F478" s="328">
        <v>96.001999999999995</v>
      </c>
      <c r="G478" s="39"/>
      <c r="H478" s="45"/>
    </row>
    <row r="479" s="2" customFormat="1" ht="16.8" customHeight="1">
      <c r="A479" s="39"/>
      <c r="B479" s="45"/>
      <c r="C479" s="327" t="s">
        <v>255</v>
      </c>
      <c r="D479" s="327" t="s">
        <v>755</v>
      </c>
      <c r="E479" s="18" t="s">
        <v>1</v>
      </c>
      <c r="F479" s="328">
        <v>96.001999999999995</v>
      </c>
      <c r="G479" s="39"/>
      <c r="H479" s="45"/>
    </row>
    <row r="480" s="2" customFormat="1" ht="16.8" customHeight="1">
      <c r="A480" s="39"/>
      <c r="B480" s="45"/>
      <c r="C480" s="329" t="s">
        <v>9653</v>
      </c>
      <c r="D480" s="39"/>
      <c r="E480" s="39"/>
      <c r="F480" s="39"/>
      <c r="G480" s="39"/>
      <c r="H480" s="45"/>
    </row>
    <row r="481" s="2" customFormat="1">
      <c r="A481" s="39"/>
      <c r="B481" s="45"/>
      <c r="C481" s="327" t="s">
        <v>749</v>
      </c>
      <c r="D481" s="327" t="s">
        <v>750</v>
      </c>
      <c r="E481" s="18" t="s">
        <v>355</v>
      </c>
      <c r="F481" s="328">
        <v>1156.6569999999999</v>
      </c>
      <c r="G481" s="39"/>
      <c r="H481" s="45"/>
    </row>
    <row r="482" s="2" customFormat="1" ht="16.8" customHeight="1">
      <c r="A482" s="39"/>
      <c r="B482" s="45"/>
      <c r="C482" s="327" t="s">
        <v>1093</v>
      </c>
      <c r="D482" s="327" t="s">
        <v>1094</v>
      </c>
      <c r="E482" s="18" t="s">
        <v>355</v>
      </c>
      <c r="F482" s="328">
        <v>5035.9939999999997</v>
      </c>
      <c r="G482" s="39"/>
      <c r="H482" s="45"/>
    </row>
    <row r="483" s="2" customFormat="1" ht="16.8" customHeight="1">
      <c r="A483" s="39"/>
      <c r="B483" s="45"/>
      <c r="C483" s="327" t="s">
        <v>805</v>
      </c>
      <c r="D483" s="327" t="s">
        <v>806</v>
      </c>
      <c r="E483" s="18" t="s">
        <v>355</v>
      </c>
      <c r="F483" s="328">
        <v>3349.8589999999999</v>
      </c>
      <c r="G483" s="39"/>
      <c r="H483" s="45"/>
    </row>
    <row r="484" s="2" customFormat="1" ht="16.8" customHeight="1">
      <c r="A484" s="39"/>
      <c r="B484" s="45"/>
      <c r="C484" s="327" t="s">
        <v>855</v>
      </c>
      <c r="D484" s="327" t="s">
        <v>856</v>
      </c>
      <c r="E484" s="18" t="s">
        <v>355</v>
      </c>
      <c r="F484" s="328">
        <v>6029.2420000000002</v>
      </c>
      <c r="G484" s="39"/>
      <c r="H484" s="45"/>
    </row>
    <row r="485" s="2" customFormat="1" ht="16.8" customHeight="1">
      <c r="A485" s="39"/>
      <c r="B485" s="45"/>
      <c r="C485" s="327" t="s">
        <v>866</v>
      </c>
      <c r="D485" s="327" t="s">
        <v>867</v>
      </c>
      <c r="E485" s="18" t="s">
        <v>355</v>
      </c>
      <c r="F485" s="328">
        <v>1137.567</v>
      </c>
      <c r="G485" s="39"/>
      <c r="H485" s="45"/>
    </row>
    <row r="486" s="2" customFormat="1" ht="16.8" customHeight="1">
      <c r="A486" s="39"/>
      <c r="B486" s="45"/>
      <c r="C486" s="323" t="s">
        <v>257</v>
      </c>
      <c r="D486" s="324" t="s">
        <v>1</v>
      </c>
      <c r="E486" s="325" t="s">
        <v>1</v>
      </c>
      <c r="F486" s="326">
        <v>34.299999999999997</v>
      </c>
      <c r="G486" s="39"/>
      <c r="H486" s="45"/>
    </row>
    <row r="487" s="2" customFormat="1" ht="16.8" customHeight="1">
      <c r="A487" s="39"/>
      <c r="B487" s="45"/>
      <c r="C487" s="327" t="s">
        <v>1</v>
      </c>
      <c r="D487" s="327" t="s">
        <v>756</v>
      </c>
      <c r="E487" s="18" t="s">
        <v>1</v>
      </c>
      <c r="F487" s="328">
        <v>34.299999999999997</v>
      </c>
      <c r="G487" s="39"/>
      <c r="H487" s="45"/>
    </row>
    <row r="488" s="2" customFormat="1" ht="16.8" customHeight="1">
      <c r="A488" s="39"/>
      <c r="B488" s="45"/>
      <c r="C488" s="327" t="s">
        <v>257</v>
      </c>
      <c r="D488" s="327" t="s">
        <v>755</v>
      </c>
      <c r="E488" s="18" t="s">
        <v>1</v>
      </c>
      <c r="F488" s="328">
        <v>34.299999999999997</v>
      </c>
      <c r="G488" s="39"/>
      <c r="H488" s="45"/>
    </row>
    <row r="489" s="2" customFormat="1" ht="16.8" customHeight="1">
      <c r="A489" s="39"/>
      <c r="B489" s="45"/>
      <c r="C489" s="329" t="s">
        <v>9653</v>
      </c>
      <c r="D489" s="39"/>
      <c r="E489" s="39"/>
      <c r="F489" s="39"/>
      <c r="G489" s="39"/>
      <c r="H489" s="45"/>
    </row>
    <row r="490" s="2" customFormat="1">
      <c r="A490" s="39"/>
      <c r="B490" s="45"/>
      <c r="C490" s="327" t="s">
        <v>749</v>
      </c>
      <c r="D490" s="327" t="s">
        <v>750</v>
      </c>
      <c r="E490" s="18" t="s">
        <v>355</v>
      </c>
      <c r="F490" s="328">
        <v>1156.6569999999999</v>
      </c>
      <c r="G490" s="39"/>
      <c r="H490" s="45"/>
    </row>
    <row r="491" s="2" customFormat="1" ht="16.8" customHeight="1">
      <c r="A491" s="39"/>
      <c r="B491" s="45"/>
      <c r="C491" s="327" t="s">
        <v>1093</v>
      </c>
      <c r="D491" s="327" t="s">
        <v>1094</v>
      </c>
      <c r="E491" s="18" t="s">
        <v>355</v>
      </c>
      <c r="F491" s="328">
        <v>5035.9939999999997</v>
      </c>
      <c r="G491" s="39"/>
      <c r="H491" s="45"/>
    </row>
    <row r="492" s="2" customFormat="1" ht="16.8" customHeight="1">
      <c r="A492" s="39"/>
      <c r="B492" s="45"/>
      <c r="C492" s="327" t="s">
        <v>814</v>
      </c>
      <c r="D492" s="327" t="s">
        <v>815</v>
      </c>
      <c r="E492" s="18" t="s">
        <v>355</v>
      </c>
      <c r="F492" s="328">
        <v>1667.0450000000001</v>
      </c>
      <c r="G492" s="39"/>
      <c r="H492" s="45"/>
    </row>
    <row r="493" s="2" customFormat="1" ht="16.8" customHeight="1">
      <c r="A493" s="39"/>
      <c r="B493" s="45"/>
      <c r="C493" s="327" t="s">
        <v>855</v>
      </c>
      <c r="D493" s="327" t="s">
        <v>856</v>
      </c>
      <c r="E493" s="18" t="s">
        <v>355</v>
      </c>
      <c r="F493" s="328">
        <v>6029.2420000000002</v>
      </c>
      <c r="G493" s="39"/>
      <c r="H493" s="45"/>
    </row>
    <row r="494" s="2" customFormat="1" ht="16.8" customHeight="1">
      <c r="A494" s="39"/>
      <c r="B494" s="45"/>
      <c r="C494" s="327" t="s">
        <v>866</v>
      </c>
      <c r="D494" s="327" t="s">
        <v>867</v>
      </c>
      <c r="E494" s="18" t="s">
        <v>355</v>
      </c>
      <c r="F494" s="328">
        <v>1137.567</v>
      </c>
      <c r="G494" s="39"/>
      <c r="H494" s="45"/>
    </row>
    <row r="495" s="2" customFormat="1" ht="16.8" customHeight="1">
      <c r="A495" s="39"/>
      <c r="B495" s="45"/>
      <c r="C495" s="323" t="s">
        <v>259</v>
      </c>
      <c r="D495" s="324" t="s">
        <v>1</v>
      </c>
      <c r="E495" s="325" t="s">
        <v>1</v>
      </c>
      <c r="F495" s="326">
        <v>129.37000000000001</v>
      </c>
      <c r="G495" s="39"/>
      <c r="H495" s="45"/>
    </row>
    <row r="496" s="2" customFormat="1" ht="16.8" customHeight="1">
      <c r="A496" s="39"/>
      <c r="B496" s="45"/>
      <c r="C496" s="327" t="s">
        <v>1</v>
      </c>
      <c r="D496" s="327" t="s">
        <v>753</v>
      </c>
      <c r="E496" s="18" t="s">
        <v>1</v>
      </c>
      <c r="F496" s="328">
        <v>0</v>
      </c>
      <c r="G496" s="39"/>
      <c r="H496" s="45"/>
    </row>
    <row r="497" s="2" customFormat="1">
      <c r="A497" s="39"/>
      <c r="B497" s="45"/>
      <c r="C497" s="327" t="s">
        <v>259</v>
      </c>
      <c r="D497" s="327" t="s">
        <v>766</v>
      </c>
      <c r="E497" s="18" t="s">
        <v>1</v>
      </c>
      <c r="F497" s="328">
        <v>129.37000000000001</v>
      </c>
      <c r="G497" s="39"/>
      <c r="H497" s="45"/>
    </row>
    <row r="498" s="2" customFormat="1" ht="16.8" customHeight="1">
      <c r="A498" s="39"/>
      <c r="B498" s="45"/>
      <c r="C498" s="329" t="s">
        <v>9653</v>
      </c>
      <c r="D498" s="39"/>
      <c r="E498" s="39"/>
      <c r="F498" s="39"/>
      <c r="G498" s="39"/>
      <c r="H498" s="45"/>
    </row>
    <row r="499" s="2" customFormat="1">
      <c r="A499" s="39"/>
      <c r="B499" s="45"/>
      <c r="C499" s="327" t="s">
        <v>762</v>
      </c>
      <c r="D499" s="327" t="s">
        <v>763</v>
      </c>
      <c r="E499" s="18" t="s">
        <v>355</v>
      </c>
      <c r="F499" s="328">
        <v>129.37000000000001</v>
      </c>
      <c r="G499" s="39"/>
      <c r="H499" s="45"/>
    </row>
    <row r="500" s="2" customFormat="1" ht="16.8" customHeight="1">
      <c r="A500" s="39"/>
      <c r="B500" s="45"/>
      <c r="C500" s="327" t="s">
        <v>951</v>
      </c>
      <c r="D500" s="327" t="s">
        <v>952</v>
      </c>
      <c r="E500" s="18" t="s">
        <v>355</v>
      </c>
      <c r="F500" s="328">
        <v>1172.0709999999999</v>
      </c>
      <c r="G500" s="39"/>
      <c r="H500" s="45"/>
    </row>
    <row r="501" s="2" customFormat="1" ht="16.8" customHeight="1">
      <c r="A501" s="39"/>
      <c r="B501" s="45"/>
      <c r="C501" s="327" t="s">
        <v>988</v>
      </c>
      <c r="D501" s="327" t="s">
        <v>989</v>
      </c>
      <c r="E501" s="18" t="s">
        <v>355</v>
      </c>
      <c r="F501" s="328">
        <v>536.39999999999998</v>
      </c>
      <c r="G501" s="39"/>
      <c r="H501" s="45"/>
    </row>
    <row r="502" s="2" customFormat="1" ht="16.8" customHeight="1">
      <c r="A502" s="39"/>
      <c r="B502" s="45"/>
      <c r="C502" s="323" t="s">
        <v>261</v>
      </c>
      <c r="D502" s="324" t="s">
        <v>1</v>
      </c>
      <c r="E502" s="325" t="s">
        <v>1</v>
      </c>
      <c r="F502" s="326">
        <v>1007.265</v>
      </c>
      <c r="G502" s="39"/>
      <c r="H502" s="45"/>
    </row>
    <row r="503" s="2" customFormat="1">
      <c r="A503" s="39"/>
      <c r="B503" s="45"/>
      <c r="C503" s="327" t="s">
        <v>1</v>
      </c>
      <c r="D503" s="327" t="s">
        <v>757</v>
      </c>
      <c r="E503" s="18" t="s">
        <v>1</v>
      </c>
      <c r="F503" s="328">
        <v>640.07899999999995</v>
      </c>
      <c r="G503" s="39"/>
      <c r="H503" s="45"/>
    </row>
    <row r="504" s="2" customFormat="1">
      <c r="A504" s="39"/>
      <c r="B504" s="45"/>
      <c r="C504" s="327" t="s">
        <v>1</v>
      </c>
      <c r="D504" s="327" t="s">
        <v>758</v>
      </c>
      <c r="E504" s="18" t="s">
        <v>1</v>
      </c>
      <c r="F504" s="328">
        <v>296.68900000000002</v>
      </c>
      <c r="G504" s="39"/>
      <c r="H504" s="45"/>
    </row>
    <row r="505" s="2" customFormat="1" ht="16.8" customHeight="1">
      <c r="A505" s="39"/>
      <c r="B505" s="45"/>
      <c r="C505" s="327" t="s">
        <v>1</v>
      </c>
      <c r="D505" s="327" t="s">
        <v>759</v>
      </c>
      <c r="E505" s="18" t="s">
        <v>1</v>
      </c>
      <c r="F505" s="328">
        <v>70.497</v>
      </c>
      <c r="G505" s="39"/>
      <c r="H505" s="45"/>
    </row>
    <row r="506" s="2" customFormat="1" ht="16.8" customHeight="1">
      <c r="A506" s="39"/>
      <c r="B506" s="45"/>
      <c r="C506" s="327" t="s">
        <v>261</v>
      </c>
      <c r="D506" s="327" t="s">
        <v>755</v>
      </c>
      <c r="E506" s="18" t="s">
        <v>1</v>
      </c>
      <c r="F506" s="328">
        <v>1007.265</v>
      </c>
      <c r="G506" s="39"/>
      <c r="H506" s="45"/>
    </row>
    <row r="507" s="2" customFormat="1" ht="16.8" customHeight="1">
      <c r="A507" s="39"/>
      <c r="B507" s="45"/>
      <c r="C507" s="329" t="s">
        <v>9653</v>
      </c>
      <c r="D507" s="39"/>
      <c r="E507" s="39"/>
      <c r="F507" s="39"/>
      <c r="G507" s="39"/>
      <c r="H507" s="45"/>
    </row>
    <row r="508" s="2" customFormat="1">
      <c r="A508" s="39"/>
      <c r="B508" s="45"/>
      <c r="C508" s="327" t="s">
        <v>749</v>
      </c>
      <c r="D508" s="327" t="s">
        <v>750</v>
      </c>
      <c r="E508" s="18" t="s">
        <v>355</v>
      </c>
      <c r="F508" s="328">
        <v>1156.6569999999999</v>
      </c>
      <c r="G508" s="39"/>
      <c r="H508" s="45"/>
    </row>
    <row r="509" s="2" customFormat="1" ht="16.8" customHeight="1">
      <c r="A509" s="39"/>
      <c r="B509" s="45"/>
      <c r="C509" s="327" t="s">
        <v>1093</v>
      </c>
      <c r="D509" s="327" t="s">
        <v>1094</v>
      </c>
      <c r="E509" s="18" t="s">
        <v>355</v>
      </c>
      <c r="F509" s="328">
        <v>5035.9939999999997</v>
      </c>
      <c r="G509" s="39"/>
      <c r="H509" s="45"/>
    </row>
    <row r="510" s="2" customFormat="1" ht="16.8" customHeight="1">
      <c r="A510" s="39"/>
      <c r="B510" s="45"/>
      <c r="C510" s="327" t="s">
        <v>814</v>
      </c>
      <c r="D510" s="327" t="s">
        <v>815</v>
      </c>
      <c r="E510" s="18" t="s">
        <v>355</v>
      </c>
      <c r="F510" s="328">
        <v>1667.0450000000001</v>
      </c>
      <c r="G510" s="39"/>
      <c r="H510" s="45"/>
    </row>
    <row r="511" s="2" customFormat="1" ht="16.8" customHeight="1">
      <c r="A511" s="39"/>
      <c r="B511" s="45"/>
      <c r="C511" s="327" t="s">
        <v>855</v>
      </c>
      <c r="D511" s="327" t="s">
        <v>856</v>
      </c>
      <c r="E511" s="18" t="s">
        <v>355</v>
      </c>
      <c r="F511" s="328">
        <v>6029.2420000000002</v>
      </c>
      <c r="G511" s="39"/>
      <c r="H511" s="45"/>
    </row>
    <row r="512" s="2" customFormat="1" ht="16.8" customHeight="1">
      <c r="A512" s="39"/>
      <c r="B512" s="45"/>
      <c r="C512" s="327" t="s">
        <v>866</v>
      </c>
      <c r="D512" s="327" t="s">
        <v>867</v>
      </c>
      <c r="E512" s="18" t="s">
        <v>355</v>
      </c>
      <c r="F512" s="328">
        <v>1137.567</v>
      </c>
      <c r="G512" s="39"/>
      <c r="H512" s="45"/>
    </row>
    <row r="513" s="2" customFormat="1" ht="16.8" customHeight="1">
      <c r="A513" s="39"/>
      <c r="B513" s="45"/>
      <c r="C513" s="323" t="s">
        <v>263</v>
      </c>
      <c r="D513" s="324" t="s">
        <v>1</v>
      </c>
      <c r="E513" s="325" t="s">
        <v>1</v>
      </c>
      <c r="F513" s="326">
        <v>19.09</v>
      </c>
      <c r="G513" s="39"/>
      <c r="H513" s="45"/>
    </row>
    <row r="514" s="2" customFormat="1" ht="16.8" customHeight="1">
      <c r="A514" s="39"/>
      <c r="B514" s="45"/>
      <c r="C514" s="327" t="s">
        <v>263</v>
      </c>
      <c r="D514" s="327" t="s">
        <v>760</v>
      </c>
      <c r="E514" s="18" t="s">
        <v>1</v>
      </c>
      <c r="F514" s="328">
        <v>19.09</v>
      </c>
      <c r="G514" s="39"/>
      <c r="H514" s="45"/>
    </row>
    <row r="515" s="2" customFormat="1" ht="16.8" customHeight="1">
      <c r="A515" s="39"/>
      <c r="B515" s="45"/>
      <c r="C515" s="329" t="s">
        <v>9653</v>
      </c>
      <c r="D515" s="39"/>
      <c r="E515" s="39"/>
      <c r="F515" s="39"/>
      <c r="G515" s="39"/>
      <c r="H515" s="45"/>
    </row>
    <row r="516" s="2" customFormat="1">
      <c r="A516" s="39"/>
      <c r="B516" s="45"/>
      <c r="C516" s="327" t="s">
        <v>749</v>
      </c>
      <c r="D516" s="327" t="s">
        <v>750</v>
      </c>
      <c r="E516" s="18" t="s">
        <v>355</v>
      </c>
      <c r="F516" s="328">
        <v>1156.6569999999999</v>
      </c>
      <c r="G516" s="39"/>
      <c r="H516" s="45"/>
    </row>
    <row r="517" s="2" customFormat="1" ht="16.8" customHeight="1">
      <c r="A517" s="39"/>
      <c r="B517" s="45"/>
      <c r="C517" s="327" t="s">
        <v>1093</v>
      </c>
      <c r="D517" s="327" t="s">
        <v>1094</v>
      </c>
      <c r="E517" s="18" t="s">
        <v>355</v>
      </c>
      <c r="F517" s="328">
        <v>5035.9939999999997</v>
      </c>
      <c r="G517" s="39"/>
      <c r="H517" s="45"/>
    </row>
    <row r="518" s="2" customFormat="1" ht="16.8" customHeight="1">
      <c r="A518" s="39"/>
      <c r="B518" s="45"/>
      <c r="C518" s="323" t="s">
        <v>265</v>
      </c>
      <c r="D518" s="324" t="s">
        <v>1</v>
      </c>
      <c r="E518" s="325" t="s">
        <v>1</v>
      </c>
      <c r="F518" s="326">
        <v>54.350000000000001</v>
      </c>
      <c r="G518" s="39"/>
      <c r="H518" s="45"/>
    </row>
    <row r="519" s="2" customFormat="1" ht="16.8" customHeight="1">
      <c r="A519" s="39"/>
      <c r="B519" s="45"/>
      <c r="C519" s="327" t="s">
        <v>1</v>
      </c>
      <c r="D519" s="327" t="s">
        <v>839</v>
      </c>
      <c r="E519" s="18" t="s">
        <v>1</v>
      </c>
      <c r="F519" s="328">
        <v>0</v>
      </c>
      <c r="G519" s="39"/>
      <c r="H519" s="45"/>
    </row>
    <row r="520" s="2" customFormat="1" ht="16.8" customHeight="1">
      <c r="A520" s="39"/>
      <c r="B520" s="45"/>
      <c r="C520" s="327" t="s">
        <v>1</v>
      </c>
      <c r="D520" s="327" t="s">
        <v>840</v>
      </c>
      <c r="E520" s="18" t="s">
        <v>1</v>
      </c>
      <c r="F520" s="328">
        <v>19</v>
      </c>
      <c r="G520" s="39"/>
      <c r="H520" s="45"/>
    </row>
    <row r="521" s="2" customFormat="1" ht="16.8" customHeight="1">
      <c r="A521" s="39"/>
      <c r="B521" s="45"/>
      <c r="C521" s="327" t="s">
        <v>1</v>
      </c>
      <c r="D521" s="327" t="s">
        <v>841</v>
      </c>
      <c r="E521" s="18" t="s">
        <v>1</v>
      </c>
      <c r="F521" s="328">
        <v>10.1</v>
      </c>
      <c r="G521" s="39"/>
      <c r="H521" s="45"/>
    </row>
    <row r="522" s="2" customFormat="1" ht="16.8" customHeight="1">
      <c r="A522" s="39"/>
      <c r="B522" s="45"/>
      <c r="C522" s="327" t="s">
        <v>1</v>
      </c>
      <c r="D522" s="327" t="s">
        <v>842</v>
      </c>
      <c r="E522" s="18" t="s">
        <v>1</v>
      </c>
      <c r="F522" s="328">
        <v>9.25</v>
      </c>
      <c r="G522" s="39"/>
      <c r="H522" s="45"/>
    </row>
    <row r="523" s="2" customFormat="1" ht="16.8" customHeight="1">
      <c r="A523" s="39"/>
      <c r="B523" s="45"/>
      <c r="C523" s="327" t="s">
        <v>1</v>
      </c>
      <c r="D523" s="327" t="s">
        <v>843</v>
      </c>
      <c r="E523" s="18" t="s">
        <v>1</v>
      </c>
      <c r="F523" s="328">
        <v>16</v>
      </c>
      <c r="G523" s="39"/>
      <c r="H523" s="45"/>
    </row>
    <row r="524" s="2" customFormat="1" ht="16.8" customHeight="1">
      <c r="A524" s="39"/>
      <c r="B524" s="45"/>
      <c r="C524" s="327" t="s">
        <v>265</v>
      </c>
      <c r="D524" s="327" t="s">
        <v>755</v>
      </c>
      <c r="E524" s="18" t="s">
        <v>1</v>
      </c>
      <c r="F524" s="328">
        <v>54.350000000000001</v>
      </c>
      <c r="G524" s="39"/>
      <c r="H524" s="45"/>
    </row>
    <row r="525" s="2" customFormat="1" ht="16.8" customHeight="1">
      <c r="A525" s="39"/>
      <c r="B525" s="45"/>
      <c r="C525" s="329" t="s">
        <v>9653</v>
      </c>
      <c r="D525" s="39"/>
      <c r="E525" s="39"/>
      <c r="F525" s="39"/>
      <c r="G525" s="39"/>
      <c r="H525" s="45"/>
    </row>
    <row r="526" s="2" customFormat="1" ht="16.8" customHeight="1">
      <c r="A526" s="39"/>
      <c r="B526" s="45"/>
      <c r="C526" s="327" t="s">
        <v>835</v>
      </c>
      <c r="D526" s="327" t="s">
        <v>836</v>
      </c>
      <c r="E526" s="18" t="s">
        <v>355</v>
      </c>
      <c r="F526" s="328">
        <v>1012.338</v>
      </c>
      <c r="G526" s="39"/>
      <c r="H526" s="45"/>
    </row>
    <row r="527" s="2" customFormat="1" ht="16.8" customHeight="1">
      <c r="A527" s="39"/>
      <c r="B527" s="45"/>
      <c r="C527" s="327" t="s">
        <v>829</v>
      </c>
      <c r="D527" s="327" t="s">
        <v>830</v>
      </c>
      <c r="E527" s="18" t="s">
        <v>355</v>
      </c>
      <c r="F527" s="328">
        <v>54.350000000000001</v>
      </c>
      <c r="G527" s="39"/>
      <c r="H527" s="45"/>
    </row>
    <row r="528" s="2" customFormat="1" ht="16.8" customHeight="1">
      <c r="A528" s="39"/>
      <c r="B528" s="45"/>
      <c r="C528" s="327" t="s">
        <v>855</v>
      </c>
      <c r="D528" s="327" t="s">
        <v>856</v>
      </c>
      <c r="E528" s="18" t="s">
        <v>355</v>
      </c>
      <c r="F528" s="328">
        <v>6029.2420000000002</v>
      </c>
      <c r="G528" s="39"/>
      <c r="H528" s="45"/>
    </row>
    <row r="529" s="2" customFormat="1" ht="16.8" customHeight="1">
      <c r="A529" s="39"/>
      <c r="B529" s="45"/>
      <c r="C529" s="323" t="s">
        <v>267</v>
      </c>
      <c r="D529" s="324" t="s">
        <v>1</v>
      </c>
      <c r="E529" s="325" t="s">
        <v>1</v>
      </c>
      <c r="F529" s="326">
        <v>133.90000000000001</v>
      </c>
      <c r="G529" s="39"/>
      <c r="H529" s="45"/>
    </row>
    <row r="530" s="2" customFormat="1" ht="16.8" customHeight="1">
      <c r="A530" s="39"/>
      <c r="B530" s="45"/>
      <c r="C530" s="327" t="s">
        <v>1</v>
      </c>
      <c r="D530" s="327" t="s">
        <v>844</v>
      </c>
      <c r="E530" s="18" t="s">
        <v>1</v>
      </c>
      <c r="F530" s="328">
        <v>0</v>
      </c>
      <c r="G530" s="39"/>
      <c r="H530" s="45"/>
    </row>
    <row r="531" s="2" customFormat="1" ht="16.8" customHeight="1">
      <c r="A531" s="39"/>
      <c r="B531" s="45"/>
      <c r="C531" s="327" t="s">
        <v>1</v>
      </c>
      <c r="D531" s="327" t="s">
        <v>845</v>
      </c>
      <c r="E531" s="18" t="s">
        <v>1</v>
      </c>
      <c r="F531" s="328">
        <v>19.399999999999999</v>
      </c>
      <c r="G531" s="39"/>
      <c r="H531" s="45"/>
    </row>
    <row r="532" s="2" customFormat="1" ht="16.8" customHeight="1">
      <c r="A532" s="39"/>
      <c r="B532" s="45"/>
      <c r="C532" s="327" t="s">
        <v>1</v>
      </c>
      <c r="D532" s="327" t="s">
        <v>846</v>
      </c>
      <c r="E532" s="18" t="s">
        <v>1</v>
      </c>
      <c r="F532" s="328">
        <v>44.899999999999999</v>
      </c>
      <c r="G532" s="39"/>
      <c r="H532" s="45"/>
    </row>
    <row r="533" s="2" customFormat="1" ht="16.8" customHeight="1">
      <c r="A533" s="39"/>
      <c r="B533" s="45"/>
      <c r="C533" s="327" t="s">
        <v>1</v>
      </c>
      <c r="D533" s="327" t="s">
        <v>847</v>
      </c>
      <c r="E533" s="18" t="s">
        <v>1</v>
      </c>
      <c r="F533" s="328">
        <v>29.600000000000001</v>
      </c>
      <c r="G533" s="39"/>
      <c r="H533" s="45"/>
    </row>
    <row r="534" s="2" customFormat="1" ht="16.8" customHeight="1">
      <c r="A534" s="39"/>
      <c r="B534" s="45"/>
      <c r="C534" s="327" t="s">
        <v>1</v>
      </c>
      <c r="D534" s="327" t="s">
        <v>848</v>
      </c>
      <c r="E534" s="18" t="s">
        <v>1</v>
      </c>
      <c r="F534" s="328">
        <v>40</v>
      </c>
      <c r="G534" s="39"/>
      <c r="H534" s="45"/>
    </row>
    <row r="535" s="2" customFormat="1" ht="16.8" customHeight="1">
      <c r="A535" s="39"/>
      <c r="B535" s="45"/>
      <c r="C535" s="327" t="s">
        <v>267</v>
      </c>
      <c r="D535" s="327" t="s">
        <v>755</v>
      </c>
      <c r="E535" s="18" t="s">
        <v>1</v>
      </c>
      <c r="F535" s="328">
        <v>133.90000000000001</v>
      </c>
      <c r="G535" s="39"/>
      <c r="H535" s="45"/>
    </row>
    <row r="536" s="2" customFormat="1" ht="16.8" customHeight="1">
      <c r="A536" s="39"/>
      <c r="B536" s="45"/>
      <c r="C536" s="329" t="s">
        <v>9653</v>
      </c>
      <c r="D536" s="39"/>
      <c r="E536" s="39"/>
      <c r="F536" s="39"/>
      <c r="G536" s="39"/>
      <c r="H536" s="45"/>
    </row>
    <row r="537" s="2" customFormat="1" ht="16.8" customHeight="1">
      <c r="A537" s="39"/>
      <c r="B537" s="45"/>
      <c r="C537" s="327" t="s">
        <v>835</v>
      </c>
      <c r="D537" s="327" t="s">
        <v>836</v>
      </c>
      <c r="E537" s="18" t="s">
        <v>355</v>
      </c>
      <c r="F537" s="328">
        <v>1012.338</v>
      </c>
      <c r="G537" s="39"/>
      <c r="H537" s="45"/>
    </row>
    <row r="538" s="2" customFormat="1" ht="16.8" customHeight="1">
      <c r="A538" s="39"/>
      <c r="B538" s="45"/>
      <c r="C538" s="327" t="s">
        <v>822</v>
      </c>
      <c r="D538" s="327" t="s">
        <v>823</v>
      </c>
      <c r="E538" s="18" t="s">
        <v>355</v>
      </c>
      <c r="F538" s="328">
        <v>957.98800000000006</v>
      </c>
      <c r="G538" s="39"/>
      <c r="H538" s="45"/>
    </row>
    <row r="539" s="2" customFormat="1" ht="16.8" customHeight="1">
      <c r="A539" s="39"/>
      <c r="B539" s="45"/>
      <c r="C539" s="327" t="s">
        <v>855</v>
      </c>
      <c r="D539" s="327" t="s">
        <v>856</v>
      </c>
      <c r="E539" s="18" t="s">
        <v>355</v>
      </c>
      <c r="F539" s="328">
        <v>6029.2420000000002</v>
      </c>
      <c r="G539" s="39"/>
      <c r="H539" s="45"/>
    </row>
    <row r="540" s="2" customFormat="1" ht="16.8" customHeight="1">
      <c r="A540" s="39"/>
      <c r="B540" s="45"/>
      <c r="C540" s="323" t="s">
        <v>269</v>
      </c>
      <c r="D540" s="324" t="s">
        <v>1</v>
      </c>
      <c r="E540" s="325" t="s">
        <v>1</v>
      </c>
      <c r="F540" s="326">
        <v>824.08799999999997</v>
      </c>
      <c r="G540" s="39"/>
      <c r="H540" s="45"/>
    </row>
    <row r="541" s="2" customFormat="1" ht="16.8" customHeight="1">
      <c r="A541" s="39"/>
      <c r="B541" s="45"/>
      <c r="C541" s="327" t="s">
        <v>1</v>
      </c>
      <c r="D541" s="327" t="s">
        <v>849</v>
      </c>
      <c r="E541" s="18" t="s">
        <v>1</v>
      </c>
      <c r="F541" s="328">
        <v>0</v>
      </c>
      <c r="G541" s="39"/>
      <c r="H541" s="45"/>
    </row>
    <row r="542" s="2" customFormat="1" ht="16.8" customHeight="1">
      <c r="A542" s="39"/>
      <c r="B542" s="45"/>
      <c r="C542" s="327" t="s">
        <v>1</v>
      </c>
      <c r="D542" s="327" t="s">
        <v>850</v>
      </c>
      <c r="E542" s="18" t="s">
        <v>1</v>
      </c>
      <c r="F542" s="328">
        <v>192.684</v>
      </c>
      <c r="G542" s="39"/>
      <c r="H542" s="45"/>
    </row>
    <row r="543" s="2" customFormat="1" ht="16.8" customHeight="1">
      <c r="A543" s="39"/>
      <c r="B543" s="45"/>
      <c r="C543" s="327" t="s">
        <v>1</v>
      </c>
      <c r="D543" s="327" t="s">
        <v>851</v>
      </c>
      <c r="E543" s="18" t="s">
        <v>1</v>
      </c>
      <c r="F543" s="328">
        <v>246.22399999999999</v>
      </c>
      <c r="G543" s="39"/>
      <c r="H543" s="45"/>
    </row>
    <row r="544" s="2" customFormat="1" ht="16.8" customHeight="1">
      <c r="A544" s="39"/>
      <c r="B544" s="45"/>
      <c r="C544" s="327" t="s">
        <v>1</v>
      </c>
      <c r="D544" s="327" t="s">
        <v>852</v>
      </c>
      <c r="E544" s="18" t="s">
        <v>1</v>
      </c>
      <c r="F544" s="328">
        <v>146.62000000000001</v>
      </c>
      <c r="G544" s="39"/>
      <c r="H544" s="45"/>
    </row>
    <row r="545" s="2" customFormat="1" ht="16.8" customHeight="1">
      <c r="A545" s="39"/>
      <c r="B545" s="45"/>
      <c r="C545" s="327" t="s">
        <v>1</v>
      </c>
      <c r="D545" s="327" t="s">
        <v>853</v>
      </c>
      <c r="E545" s="18" t="s">
        <v>1</v>
      </c>
      <c r="F545" s="328">
        <v>238.56</v>
      </c>
      <c r="G545" s="39"/>
      <c r="H545" s="45"/>
    </row>
    <row r="546" s="2" customFormat="1" ht="16.8" customHeight="1">
      <c r="A546" s="39"/>
      <c r="B546" s="45"/>
      <c r="C546" s="327" t="s">
        <v>269</v>
      </c>
      <c r="D546" s="327" t="s">
        <v>755</v>
      </c>
      <c r="E546" s="18" t="s">
        <v>1</v>
      </c>
      <c r="F546" s="328">
        <v>824.08799999999997</v>
      </c>
      <c r="G546" s="39"/>
      <c r="H546" s="45"/>
    </row>
    <row r="547" s="2" customFormat="1" ht="16.8" customHeight="1">
      <c r="A547" s="39"/>
      <c r="B547" s="45"/>
      <c r="C547" s="329" t="s">
        <v>9653</v>
      </c>
      <c r="D547" s="39"/>
      <c r="E547" s="39"/>
      <c r="F547" s="39"/>
      <c r="G547" s="39"/>
      <c r="H547" s="45"/>
    </row>
    <row r="548" s="2" customFormat="1" ht="16.8" customHeight="1">
      <c r="A548" s="39"/>
      <c r="B548" s="45"/>
      <c r="C548" s="327" t="s">
        <v>835</v>
      </c>
      <c r="D548" s="327" t="s">
        <v>836</v>
      </c>
      <c r="E548" s="18" t="s">
        <v>355</v>
      </c>
      <c r="F548" s="328">
        <v>1012.338</v>
      </c>
      <c r="G548" s="39"/>
      <c r="H548" s="45"/>
    </row>
    <row r="549" s="2" customFormat="1" ht="16.8" customHeight="1">
      <c r="A549" s="39"/>
      <c r="B549" s="45"/>
      <c r="C549" s="327" t="s">
        <v>822</v>
      </c>
      <c r="D549" s="327" t="s">
        <v>823</v>
      </c>
      <c r="E549" s="18" t="s">
        <v>355</v>
      </c>
      <c r="F549" s="328">
        <v>957.98800000000006</v>
      </c>
      <c r="G549" s="39"/>
      <c r="H549" s="45"/>
    </row>
    <row r="550" s="2" customFormat="1" ht="16.8" customHeight="1">
      <c r="A550" s="39"/>
      <c r="B550" s="45"/>
      <c r="C550" s="327" t="s">
        <v>855</v>
      </c>
      <c r="D550" s="327" t="s">
        <v>856</v>
      </c>
      <c r="E550" s="18" t="s">
        <v>355</v>
      </c>
      <c r="F550" s="328">
        <v>6029.2420000000002</v>
      </c>
      <c r="G550" s="39"/>
      <c r="H550" s="45"/>
    </row>
    <row r="551" s="2" customFormat="1" ht="16.8" customHeight="1">
      <c r="A551" s="39"/>
      <c r="B551" s="45"/>
      <c r="C551" s="323" t="s">
        <v>271</v>
      </c>
      <c r="D551" s="324" t="s">
        <v>1</v>
      </c>
      <c r="E551" s="325" t="s">
        <v>1</v>
      </c>
      <c r="F551" s="326">
        <v>407.02999999999997</v>
      </c>
      <c r="G551" s="39"/>
      <c r="H551" s="45"/>
    </row>
    <row r="552" s="2" customFormat="1">
      <c r="A552" s="39"/>
      <c r="B552" s="45"/>
      <c r="C552" s="327" t="s">
        <v>271</v>
      </c>
      <c r="D552" s="327" t="s">
        <v>980</v>
      </c>
      <c r="E552" s="18" t="s">
        <v>1</v>
      </c>
      <c r="F552" s="328">
        <v>407.02999999999997</v>
      </c>
      <c r="G552" s="39"/>
      <c r="H552" s="45"/>
    </row>
    <row r="553" s="2" customFormat="1" ht="16.8" customHeight="1">
      <c r="A553" s="39"/>
      <c r="B553" s="45"/>
      <c r="C553" s="329" t="s">
        <v>9653</v>
      </c>
      <c r="D553" s="39"/>
      <c r="E553" s="39"/>
      <c r="F553" s="39"/>
      <c r="G553" s="39"/>
      <c r="H553" s="45"/>
    </row>
    <row r="554" s="2" customFormat="1" ht="16.8" customHeight="1">
      <c r="A554" s="39"/>
      <c r="B554" s="45"/>
      <c r="C554" s="327" t="s">
        <v>975</v>
      </c>
      <c r="D554" s="327" t="s">
        <v>976</v>
      </c>
      <c r="E554" s="18" t="s">
        <v>355</v>
      </c>
      <c r="F554" s="328">
        <v>711.75999999999999</v>
      </c>
      <c r="G554" s="39"/>
      <c r="H554" s="45"/>
    </row>
    <row r="555" s="2" customFormat="1" ht="16.8" customHeight="1">
      <c r="A555" s="39"/>
      <c r="B555" s="45"/>
      <c r="C555" s="327" t="s">
        <v>988</v>
      </c>
      <c r="D555" s="327" t="s">
        <v>989</v>
      </c>
      <c r="E555" s="18" t="s">
        <v>355</v>
      </c>
      <c r="F555" s="328">
        <v>536.39999999999998</v>
      </c>
      <c r="G555" s="39"/>
      <c r="H555" s="45"/>
    </row>
    <row r="556" s="2" customFormat="1" ht="16.8" customHeight="1">
      <c r="A556" s="39"/>
      <c r="B556" s="45"/>
      <c r="C556" s="323" t="s">
        <v>1252</v>
      </c>
      <c r="D556" s="324" t="s">
        <v>1</v>
      </c>
      <c r="E556" s="325" t="s">
        <v>1</v>
      </c>
      <c r="F556" s="326">
        <v>47.173000000000002</v>
      </c>
      <c r="G556" s="39"/>
      <c r="H556" s="45"/>
    </row>
    <row r="557" s="2" customFormat="1" ht="16.8" customHeight="1">
      <c r="A557" s="39"/>
      <c r="B557" s="45"/>
      <c r="C557" s="323" t="s">
        <v>273</v>
      </c>
      <c r="D557" s="324" t="s">
        <v>1</v>
      </c>
      <c r="E557" s="325" t="s">
        <v>1</v>
      </c>
      <c r="F557" s="326">
        <v>35.399999999999999</v>
      </c>
      <c r="G557" s="39"/>
      <c r="H557" s="45"/>
    </row>
    <row r="558" s="2" customFormat="1" ht="16.8" customHeight="1">
      <c r="A558" s="39"/>
      <c r="B558" s="45"/>
      <c r="C558" s="327" t="s">
        <v>273</v>
      </c>
      <c r="D558" s="327" t="s">
        <v>1030</v>
      </c>
      <c r="E558" s="18" t="s">
        <v>1</v>
      </c>
      <c r="F558" s="328">
        <v>35.399999999999999</v>
      </c>
      <c r="G558" s="39"/>
      <c r="H558" s="45"/>
    </row>
    <row r="559" s="2" customFormat="1" ht="16.8" customHeight="1">
      <c r="A559" s="39"/>
      <c r="B559" s="45"/>
      <c r="C559" s="323" t="s">
        <v>9654</v>
      </c>
      <c r="D559" s="324" t="s">
        <v>1</v>
      </c>
      <c r="E559" s="325" t="s">
        <v>1</v>
      </c>
      <c r="F559" s="326">
        <v>1387.7840000000001</v>
      </c>
      <c r="G559" s="39"/>
      <c r="H559" s="45"/>
    </row>
    <row r="560" s="2" customFormat="1" ht="16.8" customHeight="1">
      <c r="A560" s="39"/>
      <c r="B560" s="45"/>
      <c r="C560" s="323" t="s">
        <v>275</v>
      </c>
      <c r="D560" s="324" t="s">
        <v>1</v>
      </c>
      <c r="E560" s="325" t="s">
        <v>1</v>
      </c>
      <c r="F560" s="326">
        <v>34.957999999999998</v>
      </c>
      <c r="G560" s="39"/>
      <c r="H560" s="45"/>
    </row>
    <row r="561" s="2" customFormat="1" ht="16.8" customHeight="1">
      <c r="A561" s="39"/>
      <c r="B561" s="45"/>
      <c r="C561" s="327" t="s">
        <v>275</v>
      </c>
      <c r="D561" s="327" t="s">
        <v>1039</v>
      </c>
      <c r="E561" s="18" t="s">
        <v>1</v>
      </c>
      <c r="F561" s="328">
        <v>34.957999999999998</v>
      </c>
      <c r="G561" s="39"/>
      <c r="H561" s="45"/>
    </row>
    <row r="562" s="2" customFormat="1" ht="16.8" customHeight="1">
      <c r="A562" s="39"/>
      <c r="B562" s="45"/>
      <c r="C562" s="329" t="s">
        <v>9653</v>
      </c>
      <c r="D562" s="39"/>
      <c r="E562" s="39"/>
      <c r="F562" s="39"/>
      <c r="G562" s="39"/>
      <c r="H562" s="45"/>
    </row>
    <row r="563" s="2" customFormat="1" ht="16.8" customHeight="1">
      <c r="A563" s="39"/>
      <c r="B563" s="45"/>
      <c r="C563" s="327" t="s">
        <v>1035</v>
      </c>
      <c r="D563" s="327" t="s">
        <v>1036</v>
      </c>
      <c r="E563" s="18" t="s">
        <v>355</v>
      </c>
      <c r="F563" s="328">
        <v>34.957999999999998</v>
      </c>
      <c r="G563" s="39"/>
      <c r="H563" s="45"/>
    </row>
    <row r="564" s="2" customFormat="1" ht="16.8" customHeight="1">
      <c r="A564" s="39"/>
      <c r="B564" s="45"/>
      <c r="C564" s="327" t="s">
        <v>938</v>
      </c>
      <c r="D564" s="327" t="s">
        <v>939</v>
      </c>
      <c r="E564" s="18" t="s">
        <v>355</v>
      </c>
      <c r="F564" s="328">
        <v>69.915999999999997</v>
      </c>
      <c r="G564" s="39"/>
      <c r="H564" s="45"/>
    </row>
    <row r="565" s="2" customFormat="1" ht="16.8" customHeight="1">
      <c r="A565" s="39"/>
      <c r="B565" s="45"/>
      <c r="C565" s="323" t="s">
        <v>1289</v>
      </c>
      <c r="D565" s="324" t="s">
        <v>1</v>
      </c>
      <c r="E565" s="325" t="s">
        <v>1</v>
      </c>
      <c r="F565" s="326">
        <v>31.530000000000001</v>
      </c>
      <c r="G565" s="39"/>
      <c r="H565" s="45"/>
    </row>
    <row r="566" s="2" customFormat="1" ht="16.8" customHeight="1">
      <c r="A566" s="39"/>
      <c r="B566" s="45"/>
      <c r="C566" s="323" t="s">
        <v>277</v>
      </c>
      <c r="D566" s="324" t="s">
        <v>1</v>
      </c>
      <c r="E566" s="325" t="s">
        <v>1</v>
      </c>
      <c r="F566" s="326">
        <v>1585.134</v>
      </c>
      <c r="G566" s="39"/>
      <c r="H566" s="45"/>
    </row>
    <row r="567" s="2" customFormat="1" ht="16.8" customHeight="1">
      <c r="A567" s="39"/>
      <c r="B567" s="45"/>
      <c r="C567" s="327" t="s">
        <v>1</v>
      </c>
      <c r="D567" s="327" t="s">
        <v>394</v>
      </c>
      <c r="E567" s="18" t="s">
        <v>1</v>
      </c>
      <c r="F567" s="328">
        <v>0</v>
      </c>
      <c r="G567" s="39"/>
      <c r="H567" s="45"/>
    </row>
    <row r="568" s="2" customFormat="1" ht="16.8" customHeight="1">
      <c r="A568" s="39"/>
      <c r="B568" s="45"/>
      <c r="C568" s="327" t="s">
        <v>1</v>
      </c>
      <c r="D568" s="327" t="s">
        <v>395</v>
      </c>
      <c r="E568" s="18" t="s">
        <v>1</v>
      </c>
      <c r="F568" s="328">
        <v>7.1600000000000001</v>
      </c>
      <c r="G568" s="39"/>
      <c r="H568" s="45"/>
    </row>
    <row r="569" s="2" customFormat="1" ht="16.8" customHeight="1">
      <c r="A569" s="39"/>
      <c r="B569" s="45"/>
      <c r="C569" s="327" t="s">
        <v>1</v>
      </c>
      <c r="D569" s="327" t="s">
        <v>396</v>
      </c>
      <c r="E569" s="18" t="s">
        <v>1</v>
      </c>
      <c r="F569" s="328">
        <v>13.714</v>
      </c>
      <c r="G569" s="39"/>
      <c r="H569" s="45"/>
    </row>
    <row r="570" s="2" customFormat="1">
      <c r="A570" s="39"/>
      <c r="B570" s="45"/>
      <c r="C570" s="327" t="s">
        <v>1</v>
      </c>
      <c r="D570" s="327" t="s">
        <v>397</v>
      </c>
      <c r="E570" s="18" t="s">
        <v>1</v>
      </c>
      <c r="F570" s="328">
        <v>689.43600000000004</v>
      </c>
      <c r="G570" s="39"/>
      <c r="H570" s="45"/>
    </row>
    <row r="571" s="2" customFormat="1" ht="16.8" customHeight="1">
      <c r="A571" s="39"/>
      <c r="B571" s="45"/>
      <c r="C571" s="327" t="s">
        <v>1</v>
      </c>
      <c r="D571" s="327" t="s">
        <v>398</v>
      </c>
      <c r="E571" s="18" t="s">
        <v>1</v>
      </c>
      <c r="F571" s="328">
        <v>24.134</v>
      </c>
      <c r="G571" s="39"/>
      <c r="H571" s="45"/>
    </row>
    <row r="572" s="2" customFormat="1" ht="16.8" customHeight="1">
      <c r="A572" s="39"/>
      <c r="B572" s="45"/>
      <c r="C572" s="327" t="s">
        <v>1</v>
      </c>
      <c r="D572" s="327" t="s">
        <v>399</v>
      </c>
      <c r="E572" s="18" t="s">
        <v>1</v>
      </c>
      <c r="F572" s="328">
        <v>229.15000000000001</v>
      </c>
      <c r="G572" s="39"/>
      <c r="H572" s="45"/>
    </row>
    <row r="573" s="2" customFormat="1" ht="16.8" customHeight="1">
      <c r="A573" s="39"/>
      <c r="B573" s="45"/>
      <c r="C573" s="327" t="s">
        <v>1</v>
      </c>
      <c r="D573" s="327" t="s">
        <v>400</v>
      </c>
      <c r="E573" s="18" t="s">
        <v>1</v>
      </c>
      <c r="F573" s="328">
        <v>5.3070000000000004</v>
      </c>
      <c r="G573" s="39"/>
      <c r="H573" s="45"/>
    </row>
    <row r="574" s="2" customFormat="1" ht="16.8" customHeight="1">
      <c r="A574" s="39"/>
      <c r="B574" s="45"/>
      <c r="C574" s="327" t="s">
        <v>1</v>
      </c>
      <c r="D574" s="327" t="s">
        <v>401</v>
      </c>
      <c r="E574" s="18" t="s">
        <v>1</v>
      </c>
      <c r="F574" s="328">
        <v>1.653</v>
      </c>
      <c r="G574" s="39"/>
      <c r="H574" s="45"/>
    </row>
    <row r="575" s="2" customFormat="1" ht="16.8" customHeight="1">
      <c r="A575" s="39"/>
      <c r="B575" s="45"/>
      <c r="C575" s="327" t="s">
        <v>1</v>
      </c>
      <c r="D575" s="327" t="s">
        <v>402</v>
      </c>
      <c r="E575" s="18" t="s">
        <v>1</v>
      </c>
      <c r="F575" s="328">
        <v>7.4459999999999997</v>
      </c>
      <c r="G575" s="39"/>
      <c r="H575" s="45"/>
    </row>
    <row r="576" s="2" customFormat="1" ht="16.8" customHeight="1">
      <c r="A576" s="39"/>
      <c r="B576" s="45"/>
      <c r="C576" s="327" t="s">
        <v>1</v>
      </c>
      <c r="D576" s="327" t="s">
        <v>403</v>
      </c>
      <c r="E576" s="18" t="s">
        <v>1</v>
      </c>
      <c r="F576" s="328">
        <v>64.245999999999995</v>
      </c>
      <c r="G576" s="39"/>
      <c r="H576" s="45"/>
    </row>
    <row r="577" s="2" customFormat="1" ht="16.8" customHeight="1">
      <c r="A577" s="39"/>
      <c r="B577" s="45"/>
      <c r="C577" s="327" t="s">
        <v>1</v>
      </c>
      <c r="D577" s="327" t="s">
        <v>404</v>
      </c>
      <c r="E577" s="18" t="s">
        <v>1</v>
      </c>
      <c r="F577" s="328">
        <v>12.584</v>
      </c>
      <c r="G577" s="39"/>
      <c r="H577" s="45"/>
    </row>
    <row r="578" s="2" customFormat="1" ht="16.8" customHeight="1">
      <c r="A578" s="39"/>
      <c r="B578" s="45"/>
      <c r="C578" s="327" t="s">
        <v>1</v>
      </c>
      <c r="D578" s="327" t="s">
        <v>405</v>
      </c>
      <c r="E578" s="18" t="s">
        <v>1</v>
      </c>
      <c r="F578" s="328">
        <v>20.120000000000001</v>
      </c>
      <c r="G578" s="39"/>
      <c r="H578" s="45"/>
    </row>
    <row r="579" s="2" customFormat="1" ht="16.8" customHeight="1">
      <c r="A579" s="39"/>
      <c r="B579" s="45"/>
      <c r="C579" s="327" t="s">
        <v>1</v>
      </c>
      <c r="D579" s="327" t="s">
        <v>406</v>
      </c>
      <c r="E579" s="18" t="s">
        <v>1</v>
      </c>
      <c r="F579" s="328">
        <v>17.052</v>
      </c>
      <c r="G579" s="39"/>
      <c r="H579" s="45"/>
    </row>
    <row r="580" s="2" customFormat="1" ht="16.8" customHeight="1">
      <c r="A580" s="39"/>
      <c r="B580" s="45"/>
      <c r="C580" s="327" t="s">
        <v>1</v>
      </c>
      <c r="D580" s="327" t="s">
        <v>407</v>
      </c>
      <c r="E580" s="18" t="s">
        <v>1</v>
      </c>
      <c r="F580" s="328">
        <v>36.841999999999999</v>
      </c>
      <c r="G580" s="39"/>
      <c r="H580" s="45"/>
    </row>
    <row r="581" s="2" customFormat="1" ht="16.8" customHeight="1">
      <c r="A581" s="39"/>
      <c r="B581" s="45"/>
      <c r="C581" s="327" t="s">
        <v>1</v>
      </c>
      <c r="D581" s="327" t="s">
        <v>408</v>
      </c>
      <c r="E581" s="18" t="s">
        <v>1</v>
      </c>
      <c r="F581" s="328">
        <v>61.844999999999999</v>
      </c>
      <c r="G581" s="39"/>
      <c r="H581" s="45"/>
    </row>
    <row r="582" s="2" customFormat="1" ht="16.8" customHeight="1">
      <c r="A582" s="39"/>
      <c r="B582" s="45"/>
      <c r="C582" s="327" t="s">
        <v>1</v>
      </c>
      <c r="D582" s="327" t="s">
        <v>409</v>
      </c>
      <c r="E582" s="18" t="s">
        <v>1</v>
      </c>
      <c r="F582" s="328">
        <v>16.928000000000001</v>
      </c>
      <c r="G582" s="39"/>
      <c r="H582" s="45"/>
    </row>
    <row r="583" s="2" customFormat="1" ht="16.8" customHeight="1">
      <c r="A583" s="39"/>
      <c r="B583" s="45"/>
      <c r="C583" s="327" t="s">
        <v>1</v>
      </c>
      <c r="D583" s="327" t="s">
        <v>410</v>
      </c>
      <c r="E583" s="18" t="s">
        <v>1</v>
      </c>
      <c r="F583" s="328">
        <v>10.888</v>
      </c>
      <c r="G583" s="39"/>
      <c r="H583" s="45"/>
    </row>
    <row r="584" s="2" customFormat="1" ht="16.8" customHeight="1">
      <c r="A584" s="39"/>
      <c r="B584" s="45"/>
      <c r="C584" s="327" t="s">
        <v>1</v>
      </c>
      <c r="D584" s="327" t="s">
        <v>411</v>
      </c>
      <c r="E584" s="18" t="s">
        <v>1</v>
      </c>
      <c r="F584" s="328">
        <v>5.9850000000000003</v>
      </c>
      <c r="G584" s="39"/>
      <c r="H584" s="45"/>
    </row>
    <row r="585" s="2" customFormat="1" ht="16.8" customHeight="1">
      <c r="A585" s="39"/>
      <c r="B585" s="45"/>
      <c r="C585" s="327" t="s">
        <v>1</v>
      </c>
      <c r="D585" s="327" t="s">
        <v>412</v>
      </c>
      <c r="E585" s="18" t="s">
        <v>1</v>
      </c>
      <c r="F585" s="328">
        <v>7.25</v>
      </c>
      <c r="G585" s="39"/>
      <c r="H585" s="45"/>
    </row>
    <row r="586" s="2" customFormat="1" ht="16.8" customHeight="1">
      <c r="A586" s="39"/>
      <c r="B586" s="45"/>
      <c r="C586" s="327" t="s">
        <v>1</v>
      </c>
      <c r="D586" s="327" t="s">
        <v>413</v>
      </c>
      <c r="E586" s="18" t="s">
        <v>1</v>
      </c>
      <c r="F586" s="328">
        <v>3.2890000000000001</v>
      </c>
      <c r="G586" s="39"/>
      <c r="H586" s="45"/>
    </row>
    <row r="587" s="2" customFormat="1" ht="16.8" customHeight="1">
      <c r="A587" s="39"/>
      <c r="B587" s="45"/>
      <c r="C587" s="327" t="s">
        <v>1</v>
      </c>
      <c r="D587" s="327" t="s">
        <v>414</v>
      </c>
      <c r="E587" s="18" t="s">
        <v>1</v>
      </c>
      <c r="F587" s="328">
        <v>2.355</v>
      </c>
      <c r="G587" s="39"/>
      <c r="H587" s="45"/>
    </row>
    <row r="588" s="2" customFormat="1" ht="16.8" customHeight="1">
      <c r="A588" s="39"/>
      <c r="B588" s="45"/>
      <c r="C588" s="327" t="s">
        <v>1</v>
      </c>
      <c r="D588" s="327" t="s">
        <v>415</v>
      </c>
      <c r="E588" s="18" t="s">
        <v>1</v>
      </c>
      <c r="F588" s="328">
        <v>3.2829999999999999</v>
      </c>
      <c r="G588" s="39"/>
      <c r="H588" s="45"/>
    </row>
    <row r="589" s="2" customFormat="1" ht="16.8" customHeight="1">
      <c r="A589" s="39"/>
      <c r="B589" s="45"/>
      <c r="C589" s="327" t="s">
        <v>1</v>
      </c>
      <c r="D589" s="327" t="s">
        <v>416</v>
      </c>
      <c r="E589" s="18" t="s">
        <v>1</v>
      </c>
      <c r="F589" s="328">
        <v>9.1310000000000002</v>
      </c>
      <c r="G589" s="39"/>
      <c r="H589" s="45"/>
    </row>
    <row r="590" s="2" customFormat="1" ht="16.8" customHeight="1">
      <c r="A590" s="39"/>
      <c r="B590" s="45"/>
      <c r="C590" s="327" t="s">
        <v>1</v>
      </c>
      <c r="D590" s="327" t="s">
        <v>417</v>
      </c>
      <c r="E590" s="18" t="s">
        <v>1</v>
      </c>
      <c r="F590" s="328">
        <v>2.4300000000000002</v>
      </c>
      <c r="G590" s="39"/>
      <c r="H590" s="45"/>
    </row>
    <row r="591" s="2" customFormat="1" ht="16.8" customHeight="1">
      <c r="A591" s="39"/>
      <c r="B591" s="45"/>
      <c r="C591" s="327" t="s">
        <v>1</v>
      </c>
      <c r="D591" s="327" t="s">
        <v>418</v>
      </c>
      <c r="E591" s="18" t="s">
        <v>1</v>
      </c>
      <c r="F591" s="328">
        <v>1.175</v>
      </c>
      <c r="G591" s="39"/>
      <c r="H591" s="45"/>
    </row>
    <row r="592" s="2" customFormat="1" ht="16.8" customHeight="1">
      <c r="A592" s="39"/>
      <c r="B592" s="45"/>
      <c r="C592" s="327" t="s">
        <v>1</v>
      </c>
      <c r="D592" s="327" t="s">
        <v>419</v>
      </c>
      <c r="E592" s="18" t="s">
        <v>1</v>
      </c>
      <c r="F592" s="328">
        <v>34.593000000000004</v>
      </c>
      <c r="G592" s="39"/>
      <c r="H592" s="45"/>
    </row>
    <row r="593" s="2" customFormat="1" ht="16.8" customHeight="1">
      <c r="A593" s="39"/>
      <c r="B593" s="45"/>
      <c r="C593" s="327" t="s">
        <v>1</v>
      </c>
      <c r="D593" s="327" t="s">
        <v>420</v>
      </c>
      <c r="E593" s="18" t="s">
        <v>1</v>
      </c>
      <c r="F593" s="328">
        <v>9.9789999999999992</v>
      </c>
      <c r="G593" s="39"/>
      <c r="H593" s="45"/>
    </row>
    <row r="594" s="2" customFormat="1" ht="16.8" customHeight="1">
      <c r="A594" s="39"/>
      <c r="B594" s="45"/>
      <c r="C594" s="327" t="s">
        <v>1</v>
      </c>
      <c r="D594" s="327" t="s">
        <v>421</v>
      </c>
      <c r="E594" s="18" t="s">
        <v>1</v>
      </c>
      <c r="F594" s="328">
        <v>2.694</v>
      </c>
      <c r="G594" s="39"/>
      <c r="H594" s="45"/>
    </row>
    <row r="595" s="2" customFormat="1" ht="16.8" customHeight="1">
      <c r="A595" s="39"/>
      <c r="B595" s="45"/>
      <c r="C595" s="327" t="s">
        <v>1</v>
      </c>
      <c r="D595" s="327" t="s">
        <v>422</v>
      </c>
      <c r="E595" s="18" t="s">
        <v>1</v>
      </c>
      <c r="F595" s="328">
        <v>4.423</v>
      </c>
      <c r="G595" s="39"/>
      <c r="H595" s="45"/>
    </row>
    <row r="596" s="2" customFormat="1" ht="16.8" customHeight="1">
      <c r="A596" s="39"/>
      <c r="B596" s="45"/>
      <c r="C596" s="327" t="s">
        <v>1</v>
      </c>
      <c r="D596" s="327" t="s">
        <v>423</v>
      </c>
      <c r="E596" s="18" t="s">
        <v>1</v>
      </c>
      <c r="F596" s="328">
        <v>4.8630000000000004</v>
      </c>
      <c r="G596" s="39"/>
      <c r="H596" s="45"/>
    </row>
    <row r="597" s="2" customFormat="1" ht="16.8" customHeight="1">
      <c r="A597" s="39"/>
      <c r="B597" s="45"/>
      <c r="C597" s="327" t="s">
        <v>1</v>
      </c>
      <c r="D597" s="327" t="s">
        <v>424</v>
      </c>
      <c r="E597" s="18" t="s">
        <v>1</v>
      </c>
      <c r="F597" s="328">
        <v>0.97599999999999998</v>
      </c>
      <c r="G597" s="39"/>
      <c r="H597" s="45"/>
    </row>
    <row r="598" s="2" customFormat="1" ht="16.8" customHeight="1">
      <c r="A598" s="39"/>
      <c r="B598" s="45"/>
      <c r="C598" s="327" t="s">
        <v>1</v>
      </c>
      <c r="D598" s="327" t="s">
        <v>425</v>
      </c>
      <c r="E598" s="18" t="s">
        <v>1</v>
      </c>
      <c r="F598" s="328">
        <v>14.706</v>
      </c>
      <c r="G598" s="39"/>
      <c r="H598" s="45"/>
    </row>
    <row r="599" s="2" customFormat="1" ht="16.8" customHeight="1">
      <c r="A599" s="39"/>
      <c r="B599" s="45"/>
      <c r="C599" s="327" t="s">
        <v>1</v>
      </c>
      <c r="D599" s="327" t="s">
        <v>426</v>
      </c>
      <c r="E599" s="18" t="s">
        <v>1</v>
      </c>
      <c r="F599" s="328">
        <v>1.6279999999999999</v>
      </c>
      <c r="G599" s="39"/>
      <c r="H599" s="45"/>
    </row>
    <row r="600" s="2" customFormat="1" ht="16.8" customHeight="1">
      <c r="A600" s="39"/>
      <c r="B600" s="45"/>
      <c r="C600" s="327" t="s">
        <v>1</v>
      </c>
      <c r="D600" s="327" t="s">
        <v>427</v>
      </c>
      <c r="E600" s="18" t="s">
        <v>1</v>
      </c>
      <c r="F600" s="328">
        <v>2.3809999999999998</v>
      </c>
      <c r="G600" s="39"/>
      <c r="H600" s="45"/>
    </row>
    <row r="601" s="2" customFormat="1" ht="16.8" customHeight="1">
      <c r="A601" s="39"/>
      <c r="B601" s="45"/>
      <c r="C601" s="327" t="s">
        <v>1</v>
      </c>
      <c r="D601" s="327" t="s">
        <v>428</v>
      </c>
      <c r="E601" s="18" t="s">
        <v>1</v>
      </c>
      <c r="F601" s="328">
        <v>7.0449999999999999</v>
      </c>
      <c r="G601" s="39"/>
      <c r="H601" s="45"/>
    </row>
    <row r="602" s="2" customFormat="1" ht="16.8" customHeight="1">
      <c r="A602" s="39"/>
      <c r="B602" s="45"/>
      <c r="C602" s="327" t="s">
        <v>1</v>
      </c>
      <c r="D602" s="327" t="s">
        <v>429</v>
      </c>
      <c r="E602" s="18" t="s">
        <v>1</v>
      </c>
      <c r="F602" s="328">
        <v>4.3570000000000002</v>
      </c>
      <c r="G602" s="39"/>
      <c r="H602" s="45"/>
    </row>
    <row r="603" s="2" customFormat="1" ht="16.8" customHeight="1">
      <c r="A603" s="39"/>
      <c r="B603" s="45"/>
      <c r="C603" s="327" t="s">
        <v>1</v>
      </c>
      <c r="D603" s="327" t="s">
        <v>430</v>
      </c>
      <c r="E603" s="18" t="s">
        <v>1</v>
      </c>
      <c r="F603" s="328">
        <v>1.7</v>
      </c>
      <c r="G603" s="39"/>
      <c r="H603" s="45"/>
    </row>
    <row r="604" s="2" customFormat="1" ht="16.8" customHeight="1">
      <c r="A604" s="39"/>
      <c r="B604" s="45"/>
      <c r="C604" s="327" t="s">
        <v>1</v>
      </c>
      <c r="D604" s="327" t="s">
        <v>431</v>
      </c>
      <c r="E604" s="18" t="s">
        <v>1</v>
      </c>
      <c r="F604" s="328">
        <v>32.796999999999997</v>
      </c>
      <c r="G604" s="39"/>
      <c r="H604" s="45"/>
    </row>
    <row r="605" s="2" customFormat="1" ht="16.8" customHeight="1">
      <c r="A605" s="39"/>
      <c r="B605" s="45"/>
      <c r="C605" s="327" t="s">
        <v>1</v>
      </c>
      <c r="D605" s="327" t="s">
        <v>432</v>
      </c>
      <c r="E605" s="18" t="s">
        <v>1</v>
      </c>
      <c r="F605" s="328">
        <v>25.451000000000001</v>
      </c>
      <c r="G605" s="39"/>
      <c r="H605" s="45"/>
    </row>
    <row r="606" s="2" customFormat="1" ht="16.8" customHeight="1">
      <c r="A606" s="39"/>
      <c r="B606" s="45"/>
      <c r="C606" s="327" t="s">
        <v>1</v>
      </c>
      <c r="D606" s="327" t="s">
        <v>433</v>
      </c>
      <c r="E606" s="18" t="s">
        <v>1</v>
      </c>
      <c r="F606" s="328">
        <v>3.5640000000000001</v>
      </c>
      <c r="G606" s="39"/>
      <c r="H606" s="45"/>
    </row>
    <row r="607" s="2" customFormat="1" ht="16.8" customHeight="1">
      <c r="A607" s="39"/>
      <c r="B607" s="45"/>
      <c r="C607" s="327" t="s">
        <v>1</v>
      </c>
      <c r="D607" s="327" t="s">
        <v>434</v>
      </c>
      <c r="E607" s="18" t="s">
        <v>1</v>
      </c>
      <c r="F607" s="328">
        <v>30.808</v>
      </c>
      <c r="G607" s="39"/>
      <c r="H607" s="45"/>
    </row>
    <row r="608" s="2" customFormat="1" ht="16.8" customHeight="1">
      <c r="A608" s="39"/>
      <c r="B608" s="45"/>
      <c r="C608" s="327" t="s">
        <v>1</v>
      </c>
      <c r="D608" s="327" t="s">
        <v>435</v>
      </c>
      <c r="E608" s="18" t="s">
        <v>1</v>
      </c>
      <c r="F608" s="328">
        <v>16.440000000000001</v>
      </c>
      <c r="G608" s="39"/>
      <c r="H608" s="45"/>
    </row>
    <row r="609" s="2" customFormat="1" ht="16.8" customHeight="1">
      <c r="A609" s="39"/>
      <c r="B609" s="45"/>
      <c r="C609" s="327" t="s">
        <v>1</v>
      </c>
      <c r="D609" s="327" t="s">
        <v>436</v>
      </c>
      <c r="E609" s="18" t="s">
        <v>1</v>
      </c>
      <c r="F609" s="328">
        <v>3.5310000000000001</v>
      </c>
      <c r="G609" s="39"/>
      <c r="H609" s="45"/>
    </row>
    <row r="610" s="2" customFormat="1" ht="16.8" customHeight="1">
      <c r="A610" s="39"/>
      <c r="B610" s="45"/>
      <c r="C610" s="327" t="s">
        <v>1</v>
      </c>
      <c r="D610" s="327" t="s">
        <v>437</v>
      </c>
      <c r="E610" s="18" t="s">
        <v>1</v>
      </c>
      <c r="F610" s="328">
        <v>2.4399999999999999</v>
      </c>
      <c r="G610" s="39"/>
      <c r="H610" s="45"/>
    </row>
    <row r="611" s="2" customFormat="1" ht="16.8" customHeight="1">
      <c r="A611" s="39"/>
      <c r="B611" s="45"/>
      <c r="C611" s="327" t="s">
        <v>1</v>
      </c>
      <c r="D611" s="327" t="s">
        <v>438</v>
      </c>
      <c r="E611" s="18" t="s">
        <v>1</v>
      </c>
      <c r="F611" s="328">
        <v>1.4930000000000001</v>
      </c>
      <c r="G611" s="39"/>
      <c r="H611" s="45"/>
    </row>
    <row r="612" s="2" customFormat="1" ht="16.8" customHeight="1">
      <c r="A612" s="39"/>
      <c r="B612" s="45"/>
      <c r="C612" s="327" t="s">
        <v>1</v>
      </c>
      <c r="D612" s="327" t="s">
        <v>439</v>
      </c>
      <c r="E612" s="18" t="s">
        <v>1</v>
      </c>
      <c r="F612" s="328">
        <v>0.73899999999999999</v>
      </c>
      <c r="G612" s="39"/>
      <c r="H612" s="45"/>
    </row>
    <row r="613" s="2" customFormat="1" ht="16.8" customHeight="1">
      <c r="A613" s="39"/>
      <c r="B613" s="45"/>
      <c r="C613" s="327" t="s">
        <v>1</v>
      </c>
      <c r="D613" s="327" t="s">
        <v>440</v>
      </c>
      <c r="E613" s="18" t="s">
        <v>1</v>
      </c>
      <c r="F613" s="328">
        <v>8.1969999999999992</v>
      </c>
      <c r="G613" s="39"/>
      <c r="H613" s="45"/>
    </row>
    <row r="614" s="2" customFormat="1" ht="16.8" customHeight="1">
      <c r="A614" s="39"/>
      <c r="B614" s="45"/>
      <c r="C614" s="327" t="s">
        <v>1</v>
      </c>
      <c r="D614" s="327" t="s">
        <v>441</v>
      </c>
      <c r="E614" s="18" t="s">
        <v>1</v>
      </c>
      <c r="F614" s="328">
        <v>18.928999999999998</v>
      </c>
      <c r="G614" s="39"/>
      <c r="H614" s="45"/>
    </row>
    <row r="615" s="2" customFormat="1" ht="16.8" customHeight="1">
      <c r="A615" s="39"/>
      <c r="B615" s="45"/>
      <c r="C615" s="327" t="s">
        <v>1</v>
      </c>
      <c r="D615" s="327" t="s">
        <v>442</v>
      </c>
      <c r="E615" s="18" t="s">
        <v>1</v>
      </c>
      <c r="F615" s="328">
        <v>15.552</v>
      </c>
      <c r="G615" s="39"/>
      <c r="H615" s="45"/>
    </row>
    <row r="616" s="2" customFormat="1" ht="16.8" customHeight="1">
      <c r="A616" s="39"/>
      <c r="B616" s="45"/>
      <c r="C616" s="327" t="s">
        <v>1</v>
      </c>
      <c r="D616" s="327" t="s">
        <v>443</v>
      </c>
      <c r="E616" s="18" t="s">
        <v>1</v>
      </c>
      <c r="F616" s="328">
        <v>11.619999999999999</v>
      </c>
      <c r="G616" s="39"/>
      <c r="H616" s="45"/>
    </row>
    <row r="617" s="2" customFormat="1" ht="16.8" customHeight="1">
      <c r="A617" s="39"/>
      <c r="B617" s="45"/>
      <c r="C617" s="327" t="s">
        <v>1</v>
      </c>
      <c r="D617" s="327" t="s">
        <v>444</v>
      </c>
      <c r="E617" s="18" t="s">
        <v>1</v>
      </c>
      <c r="F617" s="328">
        <v>2.798</v>
      </c>
      <c r="G617" s="39"/>
      <c r="H617" s="45"/>
    </row>
    <row r="618" s="2" customFormat="1" ht="16.8" customHeight="1">
      <c r="A618" s="39"/>
      <c r="B618" s="45"/>
      <c r="C618" s="327" t="s">
        <v>1</v>
      </c>
      <c r="D618" s="327" t="s">
        <v>445</v>
      </c>
      <c r="E618" s="18" t="s">
        <v>1</v>
      </c>
      <c r="F618" s="328">
        <v>3.7080000000000002</v>
      </c>
      <c r="G618" s="39"/>
      <c r="H618" s="45"/>
    </row>
    <row r="619" s="2" customFormat="1" ht="16.8" customHeight="1">
      <c r="A619" s="39"/>
      <c r="B619" s="45"/>
      <c r="C619" s="327" t="s">
        <v>1</v>
      </c>
      <c r="D619" s="327" t="s">
        <v>446</v>
      </c>
      <c r="E619" s="18" t="s">
        <v>1</v>
      </c>
      <c r="F619" s="328">
        <v>18.806000000000001</v>
      </c>
      <c r="G619" s="39"/>
      <c r="H619" s="45"/>
    </row>
    <row r="620" s="2" customFormat="1" ht="16.8" customHeight="1">
      <c r="A620" s="39"/>
      <c r="B620" s="45"/>
      <c r="C620" s="327" t="s">
        <v>1</v>
      </c>
      <c r="D620" s="327" t="s">
        <v>447</v>
      </c>
      <c r="E620" s="18" t="s">
        <v>1</v>
      </c>
      <c r="F620" s="328">
        <v>3.4289999999999998</v>
      </c>
      <c r="G620" s="39"/>
      <c r="H620" s="45"/>
    </row>
    <row r="621" s="2" customFormat="1" ht="16.8" customHeight="1">
      <c r="A621" s="39"/>
      <c r="B621" s="45"/>
      <c r="C621" s="327" t="s">
        <v>1</v>
      </c>
      <c r="D621" s="327" t="s">
        <v>448</v>
      </c>
      <c r="E621" s="18" t="s">
        <v>1</v>
      </c>
      <c r="F621" s="328">
        <v>32.024000000000001</v>
      </c>
      <c r="G621" s="39"/>
      <c r="H621" s="45"/>
    </row>
    <row r="622" s="2" customFormat="1" ht="16.8" customHeight="1">
      <c r="A622" s="39"/>
      <c r="B622" s="45"/>
      <c r="C622" s="327" t="s">
        <v>1</v>
      </c>
      <c r="D622" s="327" t="s">
        <v>449</v>
      </c>
      <c r="E622" s="18" t="s">
        <v>1</v>
      </c>
      <c r="F622" s="328">
        <v>0.082000000000000003</v>
      </c>
      <c r="G622" s="39"/>
      <c r="H622" s="45"/>
    </row>
    <row r="623" s="2" customFormat="1" ht="16.8" customHeight="1">
      <c r="A623" s="39"/>
      <c r="B623" s="45"/>
      <c r="C623" s="327" t="s">
        <v>1</v>
      </c>
      <c r="D623" s="327" t="s">
        <v>450</v>
      </c>
      <c r="E623" s="18" t="s">
        <v>1</v>
      </c>
      <c r="F623" s="328">
        <v>0.13100000000000001</v>
      </c>
      <c r="G623" s="39"/>
      <c r="H623" s="45"/>
    </row>
    <row r="624" s="2" customFormat="1" ht="16.8" customHeight="1">
      <c r="A624" s="39"/>
      <c r="B624" s="45"/>
      <c r="C624" s="327" t="s">
        <v>1</v>
      </c>
      <c r="D624" s="327" t="s">
        <v>451</v>
      </c>
      <c r="E624" s="18" t="s">
        <v>1</v>
      </c>
      <c r="F624" s="328">
        <v>2.6110000000000002</v>
      </c>
      <c r="G624" s="39"/>
      <c r="H624" s="45"/>
    </row>
    <row r="625" s="2" customFormat="1" ht="16.8" customHeight="1">
      <c r="A625" s="39"/>
      <c r="B625" s="45"/>
      <c r="C625" s="327" t="s">
        <v>1</v>
      </c>
      <c r="D625" s="327" t="s">
        <v>452</v>
      </c>
      <c r="E625" s="18" t="s">
        <v>1</v>
      </c>
      <c r="F625" s="328">
        <v>1.3720000000000001</v>
      </c>
      <c r="G625" s="39"/>
      <c r="H625" s="45"/>
    </row>
    <row r="626" s="2" customFormat="1" ht="16.8" customHeight="1">
      <c r="A626" s="39"/>
      <c r="B626" s="45"/>
      <c r="C626" s="327" t="s">
        <v>1</v>
      </c>
      <c r="D626" s="327" t="s">
        <v>453</v>
      </c>
      <c r="E626" s="18" t="s">
        <v>1</v>
      </c>
      <c r="F626" s="328">
        <v>3.6110000000000002</v>
      </c>
      <c r="G626" s="39"/>
      <c r="H626" s="45"/>
    </row>
    <row r="627" s="2" customFormat="1" ht="16.8" customHeight="1">
      <c r="A627" s="39"/>
      <c r="B627" s="45"/>
      <c r="C627" s="327" t="s">
        <v>1</v>
      </c>
      <c r="D627" s="327" t="s">
        <v>454</v>
      </c>
      <c r="E627" s="18" t="s">
        <v>1</v>
      </c>
      <c r="F627" s="328">
        <v>0.997</v>
      </c>
      <c r="G627" s="39"/>
      <c r="H627" s="45"/>
    </row>
    <row r="628" s="2" customFormat="1" ht="16.8" customHeight="1">
      <c r="A628" s="39"/>
      <c r="B628" s="45"/>
      <c r="C628" s="327" t="s">
        <v>1</v>
      </c>
      <c r="D628" s="327" t="s">
        <v>455</v>
      </c>
      <c r="E628" s="18" t="s">
        <v>1</v>
      </c>
      <c r="F628" s="328">
        <v>1.256</v>
      </c>
      <c r="G628" s="39"/>
      <c r="H628" s="45"/>
    </row>
    <row r="629" s="2" customFormat="1" ht="16.8" customHeight="1">
      <c r="A629" s="39"/>
      <c r="B629" s="45"/>
      <c r="C629" s="327" t="s">
        <v>277</v>
      </c>
      <c r="D629" s="327" t="s">
        <v>364</v>
      </c>
      <c r="E629" s="18" t="s">
        <v>1</v>
      </c>
      <c r="F629" s="328">
        <v>1585.134</v>
      </c>
      <c r="G629" s="39"/>
      <c r="H629" s="45"/>
    </row>
    <row r="630" s="2" customFormat="1" ht="16.8" customHeight="1">
      <c r="A630" s="39"/>
      <c r="B630" s="45"/>
      <c r="C630" s="329" t="s">
        <v>9653</v>
      </c>
      <c r="D630" s="39"/>
      <c r="E630" s="39"/>
      <c r="F630" s="39"/>
      <c r="G630" s="39"/>
      <c r="H630" s="45"/>
    </row>
    <row r="631" s="2" customFormat="1" ht="16.8" customHeight="1">
      <c r="A631" s="39"/>
      <c r="B631" s="45"/>
      <c r="C631" s="327" t="s">
        <v>390</v>
      </c>
      <c r="D631" s="327" t="s">
        <v>391</v>
      </c>
      <c r="E631" s="18" t="s">
        <v>374</v>
      </c>
      <c r="F631" s="328">
        <v>1585.134</v>
      </c>
      <c r="G631" s="39"/>
      <c r="H631" s="45"/>
    </row>
    <row r="632" s="2" customFormat="1">
      <c r="A632" s="39"/>
      <c r="B632" s="45"/>
      <c r="C632" s="327" t="s">
        <v>457</v>
      </c>
      <c r="D632" s="327" t="s">
        <v>458</v>
      </c>
      <c r="E632" s="18" t="s">
        <v>374</v>
      </c>
      <c r="F632" s="328">
        <v>1585.134</v>
      </c>
      <c r="G632" s="39"/>
      <c r="H632" s="45"/>
    </row>
    <row r="633" s="2" customFormat="1">
      <c r="A633" s="39"/>
      <c r="B633" s="45"/>
      <c r="C633" s="327" t="s">
        <v>463</v>
      </c>
      <c r="D633" s="327" t="s">
        <v>464</v>
      </c>
      <c r="E633" s="18" t="s">
        <v>374</v>
      </c>
      <c r="F633" s="328">
        <v>7925.6700000000001</v>
      </c>
      <c r="G633" s="39"/>
      <c r="H633" s="45"/>
    </row>
    <row r="634" s="2" customFormat="1">
      <c r="A634" s="39"/>
      <c r="B634" s="45"/>
      <c r="C634" s="327" t="s">
        <v>469</v>
      </c>
      <c r="D634" s="327" t="s">
        <v>470</v>
      </c>
      <c r="E634" s="18" t="s">
        <v>374</v>
      </c>
      <c r="F634" s="328">
        <v>1883.712</v>
      </c>
      <c r="G634" s="39"/>
      <c r="H634" s="45"/>
    </row>
    <row r="635" s="2" customFormat="1" ht="16.8" customHeight="1">
      <c r="A635" s="39"/>
      <c r="B635" s="45"/>
      <c r="C635" s="323" t="s">
        <v>1291</v>
      </c>
      <c r="D635" s="324" t="s">
        <v>1</v>
      </c>
      <c r="E635" s="325" t="s">
        <v>1</v>
      </c>
      <c r="F635" s="326">
        <v>2.847</v>
      </c>
      <c r="G635" s="39"/>
      <c r="H635" s="45"/>
    </row>
    <row r="636" s="2" customFormat="1" ht="16.8" customHeight="1">
      <c r="A636" s="39"/>
      <c r="B636" s="45"/>
      <c r="C636" s="323" t="s">
        <v>1293</v>
      </c>
      <c r="D636" s="324" t="s">
        <v>1</v>
      </c>
      <c r="E636" s="325" t="s">
        <v>1</v>
      </c>
      <c r="F636" s="326">
        <v>16.635999999999999</v>
      </c>
      <c r="G636" s="39"/>
      <c r="H636" s="45"/>
    </row>
    <row r="637" s="2" customFormat="1" ht="16.8" customHeight="1">
      <c r="A637" s="39"/>
      <c r="B637" s="45"/>
      <c r="C637" s="323" t="s">
        <v>1295</v>
      </c>
      <c r="D637" s="324" t="s">
        <v>1</v>
      </c>
      <c r="E637" s="325" t="s">
        <v>1</v>
      </c>
      <c r="F637" s="326">
        <v>1.6120000000000001</v>
      </c>
      <c r="G637" s="39"/>
      <c r="H637" s="45"/>
    </row>
    <row r="638" s="2" customFormat="1" ht="16.8" customHeight="1">
      <c r="A638" s="39"/>
      <c r="B638" s="45"/>
      <c r="C638" s="323" t="s">
        <v>1301</v>
      </c>
      <c r="D638" s="324" t="s">
        <v>1</v>
      </c>
      <c r="E638" s="325" t="s">
        <v>1</v>
      </c>
      <c r="F638" s="326">
        <v>10.435000000000001</v>
      </c>
      <c r="G638" s="39"/>
      <c r="H638" s="45"/>
    </row>
    <row r="639" s="2" customFormat="1" ht="16.8" customHeight="1">
      <c r="A639" s="39"/>
      <c r="B639" s="45"/>
      <c r="C639" s="323" t="s">
        <v>1304</v>
      </c>
      <c r="D639" s="324" t="s">
        <v>1</v>
      </c>
      <c r="E639" s="325" t="s">
        <v>1</v>
      </c>
      <c r="F639" s="326">
        <v>5.4080000000000004</v>
      </c>
      <c r="G639" s="39"/>
      <c r="H639" s="45"/>
    </row>
    <row r="640" s="2" customFormat="1" ht="26.4" customHeight="1">
      <c r="A640" s="39"/>
      <c r="B640" s="45"/>
      <c r="C640" s="322" t="s">
        <v>9655</v>
      </c>
      <c r="D640" s="322" t="s">
        <v>88</v>
      </c>
      <c r="E640" s="39"/>
      <c r="F640" s="39"/>
      <c r="G640" s="39"/>
      <c r="H640" s="45"/>
    </row>
    <row r="641" s="2" customFormat="1" ht="16.8" customHeight="1">
      <c r="A641" s="39"/>
      <c r="B641" s="45"/>
      <c r="C641" s="323" t="s">
        <v>1098</v>
      </c>
      <c r="D641" s="324" t="s">
        <v>1</v>
      </c>
      <c r="E641" s="325" t="s">
        <v>1</v>
      </c>
      <c r="F641" s="326">
        <v>0.97399999999999998</v>
      </c>
      <c r="G641" s="39"/>
      <c r="H641" s="45"/>
    </row>
    <row r="642" s="2" customFormat="1" ht="16.8" customHeight="1">
      <c r="A642" s="39"/>
      <c r="B642" s="45"/>
      <c r="C642" s="327" t="s">
        <v>1098</v>
      </c>
      <c r="D642" s="327" t="s">
        <v>2869</v>
      </c>
      <c r="E642" s="18" t="s">
        <v>1</v>
      </c>
      <c r="F642" s="328">
        <v>0.97399999999999998</v>
      </c>
      <c r="G642" s="39"/>
      <c r="H642" s="45"/>
    </row>
    <row r="643" s="2" customFormat="1" ht="16.8" customHeight="1">
      <c r="A643" s="39"/>
      <c r="B643" s="45"/>
      <c r="C643" s="329" t="s">
        <v>9653</v>
      </c>
      <c r="D643" s="39"/>
      <c r="E643" s="39"/>
      <c r="F643" s="39"/>
      <c r="G643" s="39"/>
      <c r="H643" s="45"/>
    </row>
    <row r="644" s="2" customFormat="1" ht="16.8" customHeight="1">
      <c r="A644" s="39"/>
      <c r="B644" s="45"/>
      <c r="C644" s="327" t="s">
        <v>2866</v>
      </c>
      <c r="D644" s="327" t="s">
        <v>2867</v>
      </c>
      <c r="E644" s="18" t="s">
        <v>374</v>
      </c>
      <c r="F644" s="328">
        <v>0.97399999999999998</v>
      </c>
      <c r="G644" s="39"/>
      <c r="H644" s="45"/>
    </row>
    <row r="645" s="2" customFormat="1" ht="16.8" customHeight="1">
      <c r="A645" s="39"/>
      <c r="B645" s="45"/>
      <c r="C645" s="327" t="s">
        <v>2903</v>
      </c>
      <c r="D645" s="327" t="s">
        <v>2904</v>
      </c>
      <c r="E645" s="18" t="s">
        <v>374</v>
      </c>
      <c r="F645" s="328">
        <v>189.74799999999999</v>
      </c>
      <c r="G645" s="39"/>
      <c r="H645" s="45"/>
    </row>
    <row r="646" s="2" customFormat="1" ht="16.8" customHeight="1">
      <c r="A646" s="39"/>
      <c r="B646" s="45"/>
      <c r="C646" s="323" t="s">
        <v>1100</v>
      </c>
      <c r="D646" s="324" t="s">
        <v>1</v>
      </c>
      <c r="E646" s="325" t="s">
        <v>1</v>
      </c>
      <c r="F646" s="326">
        <v>318.60000000000002</v>
      </c>
      <c r="G646" s="39"/>
      <c r="H646" s="45"/>
    </row>
    <row r="647" s="2" customFormat="1" ht="16.8" customHeight="1">
      <c r="A647" s="39"/>
      <c r="B647" s="45"/>
      <c r="C647" s="327" t="s">
        <v>1100</v>
      </c>
      <c r="D647" s="327" t="s">
        <v>1357</v>
      </c>
      <c r="E647" s="18" t="s">
        <v>1</v>
      </c>
      <c r="F647" s="328">
        <v>318.60000000000002</v>
      </c>
      <c r="G647" s="39"/>
      <c r="H647" s="45"/>
    </row>
    <row r="648" s="2" customFormat="1" ht="16.8" customHeight="1">
      <c r="A648" s="39"/>
      <c r="B648" s="45"/>
      <c r="C648" s="329" t="s">
        <v>9653</v>
      </c>
      <c r="D648" s="39"/>
      <c r="E648" s="39"/>
      <c r="F648" s="39"/>
      <c r="G648" s="39"/>
      <c r="H648" s="45"/>
    </row>
    <row r="649" s="2" customFormat="1" ht="16.8" customHeight="1">
      <c r="A649" s="39"/>
      <c r="B649" s="45"/>
      <c r="C649" s="327" t="s">
        <v>1353</v>
      </c>
      <c r="D649" s="327" t="s">
        <v>1354</v>
      </c>
      <c r="E649" s="18" t="s">
        <v>355</v>
      </c>
      <c r="F649" s="328">
        <v>447.69999999999999</v>
      </c>
      <c r="G649" s="39"/>
      <c r="H649" s="45"/>
    </row>
    <row r="650" s="2" customFormat="1" ht="16.8" customHeight="1">
      <c r="A650" s="39"/>
      <c r="B650" s="45"/>
      <c r="C650" s="327" t="s">
        <v>1371</v>
      </c>
      <c r="D650" s="327" t="s">
        <v>1372</v>
      </c>
      <c r="E650" s="18" t="s">
        <v>374</v>
      </c>
      <c r="F650" s="328">
        <v>235.524</v>
      </c>
      <c r="G650" s="39"/>
      <c r="H650" s="45"/>
    </row>
    <row r="651" s="2" customFormat="1">
      <c r="A651" s="39"/>
      <c r="B651" s="45"/>
      <c r="C651" s="327" t="s">
        <v>2061</v>
      </c>
      <c r="D651" s="327" t="s">
        <v>2062</v>
      </c>
      <c r="E651" s="18" t="s">
        <v>355</v>
      </c>
      <c r="F651" s="328">
        <v>456.75999999999999</v>
      </c>
      <c r="G651" s="39"/>
      <c r="H651" s="45"/>
    </row>
    <row r="652" s="2" customFormat="1" ht="16.8" customHeight="1">
      <c r="A652" s="39"/>
      <c r="B652" s="45"/>
      <c r="C652" s="327" t="s">
        <v>2068</v>
      </c>
      <c r="D652" s="327" t="s">
        <v>2069</v>
      </c>
      <c r="E652" s="18" t="s">
        <v>355</v>
      </c>
      <c r="F652" s="328">
        <v>470.46300000000002</v>
      </c>
      <c r="G652" s="39"/>
      <c r="H652" s="45"/>
    </row>
    <row r="653" s="2" customFormat="1" ht="16.8" customHeight="1">
      <c r="A653" s="39"/>
      <c r="B653" s="45"/>
      <c r="C653" s="323" t="s">
        <v>1102</v>
      </c>
      <c r="D653" s="324" t="s">
        <v>1</v>
      </c>
      <c r="E653" s="325" t="s">
        <v>1</v>
      </c>
      <c r="F653" s="326">
        <v>62.399999999999999</v>
      </c>
      <c r="G653" s="39"/>
      <c r="H653" s="45"/>
    </row>
    <row r="654" s="2" customFormat="1" ht="16.8" customHeight="1">
      <c r="A654" s="39"/>
      <c r="B654" s="45"/>
      <c r="C654" s="327" t="s">
        <v>1102</v>
      </c>
      <c r="D654" s="327" t="s">
        <v>2040</v>
      </c>
      <c r="E654" s="18" t="s">
        <v>1</v>
      </c>
      <c r="F654" s="328">
        <v>62.399999999999999</v>
      </c>
      <c r="G654" s="39"/>
      <c r="H654" s="45"/>
    </row>
    <row r="655" s="2" customFormat="1" ht="16.8" customHeight="1">
      <c r="A655" s="39"/>
      <c r="B655" s="45"/>
      <c r="C655" s="329" t="s">
        <v>9653</v>
      </c>
      <c r="D655" s="39"/>
      <c r="E655" s="39"/>
      <c r="F655" s="39"/>
      <c r="G655" s="39"/>
      <c r="H655" s="45"/>
    </row>
    <row r="656" s="2" customFormat="1" ht="16.8" customHeight="1">
      <c r="A656" s="39"/>
      <c r="B656" s="45"/>
      <c r="C656" s="327" t="s">
        <v>2036</v>
      </c>
      <c r="D656" s="327" t="s">
        <v>2037</v>
      </c>
      <c r="E656" s="18" t="s">
        <v>355</v>
      </c>
      <c r="F656" s="328">
        <v>115.59999999999999</v>
      </c>
      <c r="G656" s="39"/>
      <c r="H656" s="45"/>
    </row>
    <row r="657" s="2" customFormat="1" ht="16.8" customHeight="1">
      <c r="A657" s="39"/>
      <c r="B657" s="45"/>
      <c r="C657" s="327" t="s">
        <v>1353</v>
      </c>
      <c r="D657" s="327" t="s">
        <v>1354</v>
      </c>
      <c r="E657" s="18" t="s">
        <v>355</v>
      </c>
      <c r="F657" s="328">
        <v>447.69999999999999</v>
      </c>
      <c r="G657" s="39"/>
      <c r="H657" s="45"/>
    </row>
    <row r="658" s="2" customFormat="1" ht="16.8" customHeight="1">
      <c r="A658" s="39"/>
      <c r="B658" s="45"/>
      <c r="C658" s="327" t="s">
        <v>2049</v>
      </c>
      <c r="D658" s="327" t="s">
        <v>2050</v>
      </c>
      <c r="E658" s="18" t="s">
        <v>355</v>
      </c>
      <c r="F658" s="328">
        <v>129.09999999999999</v>
      </c>
      <c r="G658" s="39"/>
      <c r="H658" s="45"/>
    </row>
    <row r="659" s="2" customFormat="1" ht="16.8" customHeight="1">
      <c r="A659" s="39"/>
      <c r="B659" s="45"/>
      <c r="C659" s="327" t="s">
        <v>2054</v>
      </c>
      <c r="D659" s="327" t="s">
        <v>2055</v>
      </c>
      <c r="E659" s="18" t="s">
        <v>355</v>
      </c>
      <c r="F659" s="328">
        <v>88.271000000000001</v>
      </c>
      <c r="G659" s="39"/>
      <c r="H659" s="45"/>
    </row>
    <row r="660" s="2" customFormat="1" ht="16.8" customHeight="1">
      <c r="A660" s="39"/>
      <c r="B660" s="45"/>
      <c r="C660" s="323" t="s">
        <v>1104</v>
      </c>
      <c r="D660" s="324" t="s">
        <v>1</v>
      </c>
      <c r="E660" s="325" t="s">
        <v>1</v>
      </c>
      <c r="F660" s="326">
        <v>13.5</v>
      </c>
      <c r="G660" s="39"/>
      <c r="H660" s="45"/>
    </row>
    <row r="661" s="2" customFormat="1" ht="16.8" customHeight="1">
      <c r="A661" s="39"/>
      <c r="B661" s="45"/>
      <c r="C661" s="327" t="s">
        <v>1104</v>
      </c>
      <c r="D661" s="327" t="s">
        <v>2047</v>
      </c>
      <c r="E661" s="18" t="s">
        <v>1</v>
      </c>
      <c r="F661" s="328">
        <v>13.5</v>
      </c>
      <c r="G661" s="39"/>
      <c r="H661" s="45"/>
    </row>
    <row r="662" s="2" customFormat="1" ht="16.8" customHeight="1">
      <c r="A662" s="39"/>
      <c r="B662" s="45"/>
      <c r="C662" s="329" t="s">
        <v>9653</v>
      </c>
      <c r="D662" s="39"/>
      <c r="E662" s="39"/>
      <c r="F662" s="39"/>
      <c r="G662" s="39"/>
      <c r="H662" s="45"/>
    </row>
    <row r="663" s="2" customFormat="1" ht="16.8" customHeight="1">
      <c r="A663" s="39"/>
      <c r="B663" s="45"/>
      <c r="C663" s="327" t="s">
        <v>2043</v>
      </c>
      <c r="D663" s="327" t="s">
        <v>2044</v>
      </c>
      <c r="E663" s="18" t="s">
        <v>355</v>
      </c>
      <c r="F663" s="328">
        <v>13.5</v>
      </c>
      <c r="G663" s="39"/>
      <c r="H663" s="45"/>
    </row>
    <row r="664" s="2" customFormat="1" ht="16.8" customHeight="1">
      <c r="A664" s="39"/>
      <c r="B664" s="45"/>
      <c r="C664" s="327" t="s">
        <v>1353</v>
      </c>
      <c r="D664" s="327" t="s">
        <v>1354</v>
      </c>
      <c r="E664" s="18" t="s">
        <v>355</v>
      </c>
      <c r="F664" s="328">
        <v>447.69999999999999</v>
      </c>
      <c r="G664" s="39"/>
      <c r="H664" s="45"/>
    </row>
    <row r="665" s="2" customFormat="1" ht="16.8" customHeight="1">
      <c r="A665" s="39"/>
      <c r="B665" s="45"/>
      <c r="C665" s="327" t="s">
        <v>2049</v>
      </c>
      <c r="D665" s="327" t="s">
        <v>2050</v>
      </c>
      <c r="E665" s="18" t="s">
        <v>355</v>
      </c>
      <c r="F665" s="328">
        <v>129.09999999999999</v>
      </c>
      <c r="G665" s="39"/>
      <c r="H665" s="45"/>
    </row>
    <row r="666" s="2" customFormat="1" ht="16.8" customHeight="1">
      <c r="A666" s="39"/>
      <c r="B666" s="45"/>
      <c r="C666" s="327" t="s">
        <v>2054</v>
      </c>
      <c r="D666" s="327" t="s">
        <v>2055</v>
      </c>
      <c r="E666" s="18" t="s">
        <v>355</v>
      </c>
      <c r="F666" s="328">
        <v>88.271000000000001</v>
      </c>
      <c r="G666" s="39"/>
      <c r="H666" s="45"/>
    </row>
    <row r="667" s="2" customFormat="1" ht="16.8" customHeight="1">
      <c r="A667" s="39"/>
      <c r="B667" s="45"/>
      <c r="C667" s="323" t="s">
        <v>1106</v>
      </c>
      <c r="D667" s="324" t="s">
        <v>1</v>
      </c>
      <c r="E667" s="325" t="s">
        <v>1</v>
      </c>
      <c r="F667" s="326">
        <v>53.200000000000003</v>
      </c>
      <c r="G667" s="39"/>
      <c r="H667" s="45"/>
    </row>
    <row r="668" s="2" customFormat="1" ht="16.8" customHeight="1">
      <c r="A668" s="39"/>
      <c r="B668" s="45"/>
      <c r="C668" s="327" t="s">
        <v>1106</v>
      </c>
      <c r="D668" s="327" t="s">
        <v>2041</v>
      </c>
      <c r="E668" s="18" t="s">
        <v>1</v>
      </c>
      <c r="F668" s="328">
        <v>53.200000000000003</v>
      </c>
      <c r="G668" s="39"/>
      <c r="H668" s="45"/>
    </row>
    <row r="669" s="2" customFormat="1" ht="16.8" customHeight="1">
      <c r="A669" s="39"/>
      <c r="B669" s="45"/>
      <c r="C669" s="329" t="s">
        <v>9653</v>
      </c>
      <c r="D669" s="39"/>
      <c r="E669" s="39"/>
      <c r="F669" s="39"/>
      <c r="G669" s="39"/>
      <c r="H669" s="45"/>
    </row>
    <row r="670" s="2" customFormat="1" ht="16.8" customHeight="1">
      <c r="A670" s="39"/>
      <c r="B670" s="45"/>
      <c r="C670" s="327" t="s">
        <v>2036</v>
      </c>
      <c r="D670" s="327" t="s">
        <v>2037</v>
      </c>
      <c r="E670" s="18" t="s">
        <v>355</v>
      </c>
      <c r="F670" s="328">
        <v>115.59999999999999</v>
      </c>
      <c r="G670" s="39"/>
      <c r="H670" s="45"/>
    </row>
    <row r="671" s="2" customFormat="1" ht="16.8" customHeight="1">
      <c r="A671" s="39"/>
      <c r="B671" s="45"/>
      <c r="C671" s="327" t="s">
        <v>1353</v>
      </c>
      <c r="D671" s="327" t="s">
        <v>1354</v>
      </c>
      <c r="E671" s="18" t="s">
        <v>355</v>
      </c>
      <c r="F671" s="328">
        <v>447.69999999999999</v>
      </c>
      <c r="G671" s="39"/>
      <c r="H671" s="45"/>
    </row>
    <row r="672" s="2" customFormat="1" ht="16.8" customHeight="1">
      <c r="A672" s="39"/>
      <c r="B672" s="45"/>
      <c r="C672" s="327" t="s">
        <v>2049</v>
      </c>
      <c r="D672" s="327" t="s">
        <v>2050</v>
      </c>
      <c r="E672" s="18" t="s">
        <v>355</v>
      </c>
      <c r="F672" s="328">
        <v>129.09999999999999</v>
      </c>
      <c r="G672" s="39"/>
      <c r="H672" s="45"/>
    </row>
    <row r="673" s="2" customFormat="1" ht="16.8" customHeight="1">
      <c r="A673" s="39"/>
      <c r="B673" s="45"/>
      <c r="C673" s="327" t="s">
        <v>2054</v>
      </c>
      <c r="D673" s="327" t="s">
        <v>2055</v>
      </c>
      <c r="E673" s="18" t="s">
        <v>355</v>
      </c>
      <c r="F673" s="328">
        <v>88.271000000000001</v>
      </c>
      <c r="G673" s="39"/>
      <c r="H673" s="45"/>
    </row>
    <row r="674" s="2" customFormat="1" ht="16.8" customHeight="1">
      <c r="A674" s="39"/>
      <c r="B674" s="45"/>
      <c r="C674" s="323" t="s">
        <v>1108</v>
      </c>
      <c r="D674" s="324" t="s">
        <v>1</v>
      </c>
      <c r="E674" s="325" t="s">
        <v>1</v>
      </c>
      <c r="F674" s="326">
        <v>130.30000000000001</v>
      </c>
      <c r="G674" s="39"/>
      <c r="H674" s="45"/>
    </row>
    <row r="675" s="2" customFormat="1" ht="16.8" customHeight="1">
      <c r="A675" s="39"/>
      <c r="B675" s="45"/>
      <c r="C675" s="327" t="s">
        <v>1108</v>
      </c>
      <c r="D675" s="327" t="s">
        <v>1346</v>
      </c>
      <c r="E675" s="18" t="s">
        <v>1</v>
      </c>
      <c r="F675" s="328">
        <v>130.30000000000001</v>
      </c>
      <c r="G675" s="39"/>
      <c r="H675" s="45"/>
    </row>
    <row r="676" s="2" customFormat="1" ht="16.8" customHeight="1">
      <c r="A676" s="39"/>
      <c r="B676" s="45"/>
      <c r="C676" s="329" t="s">
        <v>9653</v>
      </c>
      <c r="D676" s="39"/>
      <c r="E676" s="39"/>
      <c r="F676" s="39"/>
      <c r="G676" s="39"/>
      <c r="H676" s="45"/>
    </row>
    <row r="677" s="2" customFormat="1" ht="16.8" customHeight="1">
      <c r="A677" s="39"/>
      <c r="B677" s="45"/>
      <c r="C677" s="327" t="s">
        <v>1342</v>
      </c>
      <c r="D677" s="327" t="s">
        <v>1343</v>
      </c>
      <c r="E677" s="18" t="s">
        <v>355</v>
      </c>
      <c r="F677" s="328">
        <v>130.30000000000001</v>
      </c>
      <c r="G677" s="39"/>
      <c r="H677" s="45"/>
    </row>
    <row r="678" s="2" customFormat="1" ht="16.8" customHeight="1">
      <c r="A678" s="39"/>
      <c r="B678" s="45"/>
      <c r="C678" s="327" t="s">
        <v>1330</v>
      </c>
      <c r="D678" s="327" t="s">
        <v>1331</v>
      </c>
      <c r="E678" s="18" t="s">
        <v>374</v>
      </c>
      <c r="F678" s="328">
        <v>47.234000000000002</v>
      </c>
      <c r="G678" s="39"/>
      <c r="H678" s="45"/>
    </row>
    <row r="679" s="2" customFormat="1">
      <c r="A679" s="39"/>
      <c r="B679" s="45"/>
      <c r="C679" s="327" t="s">
        <v>1361</v>
      </c>
      <c r="D679" s="327" t="s">
        <v>1362</v>
      </c>
      <c r="E679" s="18" t="s">
        <v>355</v>
      </c>
      <c r="F679" s="328">
        <v>130.30000000000001</v>
      </c>
      <c r="G679" s="39"/>
      <c r="H679" s="45"/>
    </row>
    <row r="680" s="2" customFormat="1" ht="16.8" customHeight="1">
      <c r="A680" s="39"/>
      <c r="B680" s="45"/>
      <c r="C680" s="323" t="s">
        <v>1110</v>
      </c>
      <c r="D680" s="324" t="s">
        <v>1</v>
      </c>
      <c r="E680" s="325" t="s">
        <v>1</v>
      </c>
      <c r="F680" s="326">
        <v>29.699999999999999</v>
      </c>
      <c r="G680" s="39"/>
      <c r="H680" s="45"/>
    </row>
    <row r="681" s="2" customFormat="1" ht="16.8" customHeight="1">
      <c r="A681" s="39"/>
      <c r="B681" s="45"/>
      <c r="C681" s="327" t="s">
        <v>1</v>
      </c>
      <c r="D681" s="327" t="s">
        <v>1315</v>
      </c>
      <c r="E681" s="18" t="s">
        <v>1</v>
      </c>
      <c r="F681" s="328">
        <v>11.699999999999999</v>
      </c>
      <c r="G681" s="39"/>
      <c r="H681" s="45"/>
    </row>
    <row r="682" s="2" customFormat="1" ht="16.8" customHeight="1">
      <c r="A682" s="39"/>
      <c r="B682" s="45"/>
      <c r="C682" s="327" t="s">
        <v>1</v>
      </c>
      <c r="D682" s="327" t="s">
        <v>1316</v>
      </c>
      <c r="E682" s="18" t="s">
        <v>1</v>
      </c>
      <c r="F682" s="328">
        <v>18</v>
      </c>
      <c r="G682" s="39"/>
      <c r="H682" s="45"/>
    </row>
    <row r="683" s="2" customFormat="1" ht="16.8" customHeight="1">
      <c r="A683" s="39"/>
      <c r="B683" s="45"/>
      <c r="C683" s="327" t="s">
        <v>1110</v>
      </c>
      <c r="D683" s="327" t="s">
        <v>364</v>
      </c>
      <c r="E683" s="18" t="s">
        <v>1</v>
      </c>
      <c r="F683" s="328">
        <v>29.699999999999999</v>
      </c>
      <c r="G683" s="39"/>
      <c r="H683" s="45"/>
    </row>
    <row r="684" s="2" customFormat="1" ht="16.8" customHeight="1">
      <c r="A684" s="39"/>
      <c r="B684" s="45"/>
      <c r="C684" s="329" t="s">
        <v>9653</v>
      </c>
      <c r="D684" s="39"/>
      <c r="E684" s="39"/>
      <c r="F684" s="39"/>
      <c r="G684" s="39"/>
      <c r="H684" s="45"/>
    </row>
    <row r="685" s="2" customFormat="1" ht="16.8" customHeight="1">
      <c r="A685" s="39"/>
      <c r="B685" s="45"/>
      <c r="C685" s="327" t="s">
        <v>1311</v>
      </c>
      <c r="D685" s="327" t="s">
        <v>1312</v>
      </c>
      <c r="E685" s="18" t="s">
        <v>374</v>
      </c>
      <c r="F685" s="328">
        <v>29.699999999999999</v>
      </c>
      <c r="G685" s="39"/>
      <c r="H685" s="45"/>
    </row>
    <row r="686" s="2" customFormat="1">
      <c r="A686" s="39"/>
      <c r="B686" s="45"/>
      <c r="C686" s="327" t="s">
        <v>469</v>
      </c>
      <c r="D686" s="327" t="s">
        <v>470</v>
      </c>
      <c r="E686" s="18" t="s">
        <v>374</v>
      </c>
      <c r="F686" s="328">
        <v>17.648</v>
      </c>
      <c r="G686" s="39"/>
      <c r="H686" s="45"/>
    </row>
    <row r="687" s="2" customFormat="1" ht="16.8" customHeight="1">
      <c r="A687" s="39"/>
      <c r="B687" s="45"/>
      <c r="C687" s="323" t="s">
        <v>1113</v>
      </c>
      <c r="D687" s="324" t="s">
        <v>1</v>
      </c>
      <c r="E687" s="325" t="s">
        <v>1</v>
      </c>
      <c r="F687" s="326">
        <v>22.963000000000001</v>
      </c>
      <c r="G687" s="39"/>
      <c r="H687" s="45"/>
    </row>
    <row r="688" s="2" customFormat="1" ht="16.8" customHeight="1">
      <c r="A688" s="39"/>
      <c r="B688" s="45"/>
      <c r="C688" s="327" t="s">
        <v>1</v>
      </c>
      <c r="D688" s="327" t="s">
        <v>2879</v>
      </c>
      <c r="E688" s="18" t="s">
        <v>1</v>
      </c>
      <c r="F688" s="328">
        <v>0.747</v>
      </c>
      <c r="G688" s="39"/>
      <c r="H688" s="45"/>
    </row>
    <row r="689" s="2" customFormat="1" ht="16.8" customHeight="1">
      <c r="A689" s="39"/>
      <c r="B689" s="45"/>
      <c r="C689" s="327" t="s">
        <v>1</v>
      </c>
      <c r="D689" s="327" t="s">
        <v>2880</v>
      </c>
      <c r="E689" s="18" t="s">
        <v>1</v>
      </c>
      <c r="F689" s="328">
        <v>21.981999999999999</v>
      </c>
      <c r="G689" s="39"/>
      <c r="H689" s="45"/>
    </row>
    <row r="690" s="2" customFormat="1" ht="16.8" customHeight="1">
      <c r="A690" s="39"/>
      <c r="B690" s="45"/>
      <c r="C690" s="327" t="s">
        <v>1</v>
      </c>
      <c r="D690" s="327" t="s">
        <v>2881</v>
      </c>
      <c r="E690" s="18" t="s">
        <v>1</v>
      </c>
      <c r="F690" s="328">
        <v>0.23400000000000001</v>
      </c>
      <c r="G690" s="39"/>
      <c r="H690" s="45"/>
    </row>
    <row r="691" s="2" customFormat="1" ht="16.8" customHeight="1">
      <c r="A691" s="39"/>
      <c r="B691" s="45"/>
      <c r="C691" s="327" t="s">
        <v>1113</v>
      </c>
      <c r="D691" s="327" t="s">
        <v>364</v>
      </c>
      <c r="E691" s="18" t="s">
        <v>1</v>
      </c>
      <c r="F691" s="328">
        <v>22.963000000000001</v>
      </c>
      <c r="G691" s="39"/>
      <c r="H691" s="45"/>
    </row>
    <row r="692" s="2" customFormat="1" ht="16.8" customHeight="1">
      <c r="A692" s="39"/>
      <c r="B692" s="45"/>
      <c r="C692" s="329" t="s">
        <v>9653</v>
      </c>
      <c r="D692" s="39"/>
      <c r="E692" s="39"/>
      <c r="F692" s="39"/>
      <c r="G692" s="39"/>
      <c r="H692" s="45"/>
    </row>
    <row r="693" s="2" customFormat="1" ht="16.8" customHeight="1">
      <c r="A693" s="39"/>
      <c r="B693" s="45"/>
      <c r="C693" s="327" t="s">
        <v>2876</v>
      </c>
      <c r="D693" s="327" t="s">
        <v>2877</v>
      </c>
      <c r="E693" s="18" t="s">
        <v>374</v>
      </c>
      <c r="F693" s="328">
        <v>22.963000000000001</v>
      </c>
      <c r="G693" s="39"/>
      <c r="H693" s="45"/>
    </row>
    <row r="694" s="2" customFormat="1" ht="16.8" customHeight="1">
      <c r="A694" s="39"/>
      <c r="B694" s="45"/>
      <c r="C694" s="327" t="s">
        <v>2903</v>
      </c>
      <c r="D694" s="327" t="s">
        <v>2904</v>
      </c>
      <c r="E694" s="18" t="s">
        <v>374</v>
      </c>
      <c r="F694" s="328">
        <v>189.74799999999999</v>
      </c>
      <c r="G694" s="39"/>
      <c r="H694" s="45"/>
    </row>
    <row r="695" s="2" customFormat="1" ht="16.8" customHeight="1">
      <c r="A695" s="39"/>
      <c r="B695" s="45"/>
      <c r="C695" s="323" t="s">
        <v>1115</v>
      </c>
      <c r="D695" s="324" t="s">
        <v>1</v>
      </c>
      <c r="E695" s="325" t="s">
        <v>1</v>
      </c>
      <c r="F695" s="326">
        <v>4.2999999999999998</v>
      </c>
      <c r="G695" s="39"/>
      <c r="H695" s="45"/>
    </row>
    <row r="696" s="2" customFormat="1" ht="16.8" customHeight="1">
      <c r="A696" s="39"/>
      <c r="B696" s="45"/>
      <c r="C696" s="327" t="s">
        <v>1</v>
      </c>
      <c r="D696" s="327" t="s">
        <v>2891</v>
      </c>
      <c r="E696" s="18" t="s">
        <v>1</v>
      </c>
      <c r="F696" s="328">
        <v>0.13</v>
      </c>
      <c r="G696" s="39"/>
      <c r="H696" s="45"/>
    </row>
    <row r="697" s="2" customFormat="1" ht="16.8" customHeight="1">
      <c r="A697" s="39"/>
      <c r="B697" s="45"/>
      <c r="C697" s="327" t="s">
        <v>1</v>
      </c>
      <c r="D697" s="327" t="s">
        <v>2892</v>
      </c>
      <c r="E697" s="18" t="s">
        <v>1</v>
      </c>
      <c r="F697" s="328">
        <v>4.1699999999999999</v>
      </c>
      <c r="G697" s="39"/>
      <c r="H697" s="45"/>
    </row>
    <row r="698" s="2" customFormat="1" ht="16.8" customHeight="1">
      <c r="A698" s="39"/>
      <c r="B698" s="45"/>
      <c r="C698" s="327" t="s">
        <v>1115</v>
      </c>
      <c r="D698" s="327" t="s">
        <v>364</v>
      </c>
      <c r="E698" s="18" t="s">
        <v>1</v>
      </c>
      <c r="F698" s="328">
        <v>4.2999999999999998</v>
      </c>
      <c r="G698" s="39"/>
      <c r="H698" s="45"/>
    </row>
    <row r="699" s="2" customFormat="1" ht="16.8" customHeight="1">
      <c r="A699" s="39"/>
      <c r="B699" s="45"/>
      <c r="C699" s="329" t="s">
        <v>9653</v>
      </c>
      <c r="D699" s="39"/>
      <c r="E699" s="39"/>
      <c r="F699" s="39"/>
      <c r="G699" s="39"/>
      <c r="H699" s="45"/>
    </row>
    <row r="700" s="2" customFormat="1" ht="16.8" customHeight="1">
      <c r="A700" s="39"/>
      <c r="B700" s="45"/>
      <c r="C700" s="327" t="s">
        <v>2876</v>
      </c>
      <c r="D700" s="327" t="s">
        <v>2877</v>
      </c>
      <c r="E700" s="18" t="s">
        <v>374</v>
      </c>
      <c r="F700" s="328">
        <v>4.2999999999999998</v>
      </c>
      <c r="G700" s="39"/>
      <c r="H700" s="45"/>
    </row>
    <row r="701" s="2" customFormat="1" ht="16.8" customHeight="1">
      <c r="A701" s="39"/>
      <c r="B701" s="45"/>
      <c r="C701" s="327" t="s">
        <v>2903</v>
      </c>
      <c r="D701" s="327" t="s">
        <v>2904</v>
      </c>
      <c r="E701" s="18" t="s">
        <v>374</v>
      </c>
      <c r="F701" s="328">
        <v>189.74799999999999</v>
      </c>
      <c r="G701" s="39"/>
      <c r="H701" s="45"/>
    </row>
    <row r="702" s="2" customFormat="1" ht="16.8" customHeight="1">
      <c r="A702" s="39"/>
      <c r="B702" s="45"/>
      <c r="C702" s="323" t="s">
        <v>1117</v>
      </c>
      <c r="D702" s="324" t="s">
        <v>1</v>
      </c>
      <c r="E702" s="325" t="s">
        <v>1</v>
      </c>
      <c r="F702" s="326">
        <v>5098.1220000000003</v>
      </c>
      <c r="G702" s="39"/>
      <c r="H702" s="45"/>
    </row>
    <row r="703" s="2" customFormat="1" ht="16.8" customHeight="1">
      <c r="A703" s="39"/>
      <c r="B703" s="45"/>
      <c r="C703" s="327" t="s">
        <v>1</v>
      </c>
      <c r="D703" s="327" t="s">
        <v>2346</v>
      </c>
      <c r="E703" s="18" t="s">
        <v>1</v>
      </c>
      <c r="F703" s="328">
        <v>221.08000000000001</v>
      </c>
      <c r="G703" s="39"/>
      <c r="H703" s="45"/>
    </row>
    <row r="704" s="2" customFormat="1" ht="16.8" customHeight="1">
      <c r="A704" s="39"/>
      <c r="B704" s="45"/>
      <c r="C704" s="327" t="s">
        <v>1</v>
      </c>
      <c r="D704" s="327" t="s">
        <v>2347</v>
      </c>
      <c r="E704" s="18" t="s">
        <v>1</v>
      </c>
      <c r="F704" s="328">
        <v>1058.04</v>
      </c>
      <c r="G704" s="39"/>
      <c r="H704" s="45"/>
    </row>
    <row r="705" s="2" customFormat="1" ht="16.8" customHeight="1">
      <c r="A705" s="39"/>
      <c r="B705" s="45"/>
      <c r="C705" s="327" t="s">
        <v>1</v>
      </c>
      <c r="D705" s="327" t="s">
        <v>2348</v>
      </c>
      <c r="E705" s="18" t="s">
        <v>1</v>
      </c>
      <c r="F705" s="328">
        <v>106.44</v>
      </c>
      <c r="G705" s="39"/>
      <c r="H705" s="45"/>
    </row>
    <row r="706" s="2" customFormat="1" ht="16.8" customHeight="1">
      <c r="A706" s="39"/>
      <c r="B706" s="45"/>
      <c r="C706" s="327" t="s">
        <v>1</v>
      </c>
      <c r="D706" s="327" t="s">
        <v>2349</v>
      </c>
      <c r="E706" s="18" t="s">
        <v>1</v>
      </c>
      <c r="F706" s="328">
        <v>29.52</v>
      </c>
      <c r="G706" s="39"/>
      <c r="H706" s="45"/>
    </row>
    <row r="707" s="2" customFormat="1" ht="16.8" customHeight="1">
      <c r="A707" s="39"/>
      <c r="B707" s="45"/>
      <c r="C707" s="327" t="s">
        <v>1</v>
      </c>
      <c r="D707" s="327" t="s">
        <v>2350</v>
      </c>
      <c r="E707" s="18" t="s">
        <v>1</v>
      </c>
      <c r="F707" s="328">
        <v>24.579999999999998</v>
      </c>
      <c r="G707" s="39"/>
      <c r="H707" s="45"/>
    </row>
    <row r="708" s="2" customFormat="1" ht="16.8" customHeight="1">
      <c r="A708" s="39"/>
      <c r="B708" s="45"/>
      <c r="C708" s="327" t="s">
        <v>1</v>
      </c>
      <c r="D708" s="327" t="s">
        <v>2351</v>
      </c>
      <c r="E708" s="18" t="s">
        <v>1</v>
      </c>
      <c r="F708" s="328">
        <v>55.520000000000003</v>
      </c>
      <c r="G708" s="39"/>
      <c r="H708" s="45"/>
    </row>
    <row r="709" s="2" customFormat="1" ht="16.8" customHeight="1">
      <c r="A709" s="39"/>
      <c r="B709" s="45"/>
      <c r="C709" s="327" t="s">
        <v>1</v>
      </c>
      <c r="D709" s="327" t="s">
        <v>2352</v>
      </c>
      <c r="E709" s="18" t="s">
        <v>1</v>
      </c>
      <c r="F709" s="328">
        <v>38.700000000000003</v>
      </c>
      <c r="G709" s="39"/>
      <c r="H709" s="45"/>
    </row>
    <row r="710" s="2" customFormat="1" ht="16.8" customHeight="1">
      <c r="A710" s="39"/>
      <c r="B710" s="45"/>
      <c r="C710" s="327" t="s">
        <v>1</v>
      </c>
      <c r="D710" s="327" t="s">
        <v>2353</v>
      </c>
      <c r="E710" s="18" t="s">
        <v>1</v>
      </c>
      <c r="F710" s="328">
        <v>601.76800000000003</v>
      </c>
      <c r="G710" s="39"/>
      <c r="H710" s="45"/>
    </row>
    <row r="711" s="2" customFormat="1" ht="16.8" customHeight="1">
      <c r="A711" s="39"/>
      <c r="B711" s="45"/>
      <c r="C711" s="327" t="s">
        <v>1</v>
      </c>
      <c r="D711" s="327" t="s">
        <v>2354</v>
      </c>
      <c r="E711" s="18" t="s">
        <v>1</v>
      </c>
      <c r="F711" s="328">
        <v>1179.02</v>
      </c>
      <c r="G711" s="39"/>
      <c r="H711" s="45"/>
    </row>
    <row r="712" s="2" customFormat="1" ht="16.8" customHeight="1">
      <c r="A712" s="39"/>
      <c r="B712" s="45"/>
      <c r="C712" s="327" t="s">
        <v>1</v>
      </c>
      <c r="D712" s="327" t="s">
        <v>2355</v>
      </c>
      <c r="E712" s="18" t="s">
        <v>1</v>
      </c>
      <c r="F712" s="328">
        <v>1267.9939999999999</v>
      </c>
      <c r="G712" s="39"/>
      <c r="H712" s="45"/>
    </row>
    <row r="713" s="2" customFormat="1" ht="16.8" customHeight="1">
      <c r="A713" s="39"/>
      <c r="B713" s="45"/>
      <c r="C713" s="327" t="s">
        <v>1</v>
      </c>
      <c r="D713" s="327" t="s">
        <v>2356</v>
      </c>
      <c r="E713" s="18" t="s">
        <v>1</v>
      </c>
      <c r="F713" s="328">
        <v>515.46000000000004</v>
      </c>
      <c r="G713" s="39"/>
      <c r="H713" s="45"/>
    </row>
    <row r="714" s="2" customFormat="1" ht="16.8" customHeight="1">
      <c r="A714" s="39"/>
      <c r="B714" s="45"/>
      <c r="C714" s="327" t="s">
        <v>1117</v>
      </c>
      <c r="D714" s="327" t="s">
        <v>364</v>
      </c>
      <c r="E714" s="18" t="s">
        <v>1</v>
      </c>
      <c r="F714" s="328">
        <v>5098.1220000000003</v>
      </c>
      <c r="G714" s="39"/>
      <c r="H714" s="45"/>
    </row>
    <row r="715" s="2" customFormat="1" ht="16.8" customHeight="1">
      <c r="A715" s="39"/>
      <c r="B715" s="45"/>
      <c r="C715" s="329" t="s">
        <v>9653</v>
      </c>
      <c r="D715" s="39"/>
      <c r="E715" s="39"/>
      <c r="F715" s="39"/>
      <c r="G715" s="39"/>
      <c r="H715" s="45"/>
    </row>
    <row r="716" s="2" customFormat="1" ht="16.8" customHeight="1">
      <c r="A716" s="39"/>
      <c r="B716" s="45"/>
      <c r="C716" s="327" t="s">
        <v>2342</v>
      </c>
      <c r="D716" s="327" t="s">
        <v>2343</v>
      </c>
      <c r="E716" s="18" t="s">
        <v>374</v>
      </c>
      <c r="F716" s="328">
        <v>5098.1220000000003</v>
      </c>
      <c r="G716" s="39"/>
      <c r="H716" s="45"/>
    </row>
    <row r="717" s="2" customFormat="1">
      <c r="A717" s="39"/>
      <c r="B717" s="45"/>
      <c r="C717" s="327" t="s">
        <v>2358</v>
      </c>
      <c r="D717" s="327" t="s">
        <v>2359</v>
      </c>
      <c r="E717" s="18" t="s">
        <v>374</v>
      </c>
      <c r="F717" s="328">
        <v>5098.1220000000003</v>
      </c>
      <c r="G717" s="39"/>
      <c r="H717" s="45"/>
    </row>
    <row r="718" s="2" customFormat="1">
      <c r="A718" s="39"/>
      <c r="B718" s="45"/>
      <c r="C718" s="327" t="s">
        <v>2363</v>
      </c>
      <c r="D718" s="327" t="s">
        <v>2364</v>
      </c>
      <c r="E718" s="18" t="s">
        <v>374</v>
      </c>
      <c r="F718" s="328">
        <v>5098.1220000000003</v>
      </c>
      <c r="G718" s="39"/>
      <c r="H718" s="45"/>
    </row>
    <row r="719" s="2" customFormat="1" ht="16.8" customHeight="1">
      <c r="A719" s="39"/>
      <c r="B719" s="45"/>
      <c r="C719" s="323" t="s">
        <v>1119</v>
      </c>
      <c r="D719" s="324" t="s">
        <v>1</v>
      </c>
      <c r="E719" s="325" t="s">
        <v>1</v>
      </c>
      <c r="F719" s="326">
        <v>2894</v>
      </c>
      <c r="G719" s="39"/>
      <c r="H719" s="45"/>
    </row>
    <row r="720" s="2" customFormat="1" ht="16.8" customHeight="1">
      <c r="A720" s="39"/>
      <c r="B720" s="45"/>
      <c r="C720" s="327" t="s">
        <v>1</v>
      </c>
      <c r="D720" s="327" t="s">
        <v>2327</v>
      </c>
      <c r="E720" s="18" t="s">
        <v>1</v>
      </c>
      <c r="F720" s="328">
        <v>975</v>
      </c>
      <c r="G720" s="39"/>
      <c r="H720" s="45"/>
    </row>
    <row r="721" s="2" customFormat="1" ht="16.8" customHeight="1">
      <c r="A721" s="39"/>
      <c r="B721" s="45"/>
      <c r="C721" s="327" t="s">
        <v>1</v>
      </c>
      <c r="D721" s="327" t="s">
        <v>2328</v>
      </c>
      <c r="E721" s="18" t="s">
        <v>1</v>
      </c>
      <c r="F721" s="328">
        <v>703</v>
      </c>
      <c r="G721" s="39"/>
      <c r="H721" s="45"/>
    </row>
    <row r="722" s="2" customFormat="1" ht="16.8" customHeight="1">
      <c r="A722" s="39"/>
      <c r="B722" s="45"/>
      <c r="C722" s="327" t="s">
        <v>1</v>
      </c>
      <c r="D722" s="327" t="s">
        <v>2329</v>
      </c>
      <c r="E722" s="18" t="s">
        <v>1</v>
      </c>
      <c r="F722" s="328">
        <v>428</v>
      </c>
      <c r="G722" s="39"/>
      <c r="H722" s="45"/>
    </row>
    <row r="723" s="2" customFormat="1" ht="16.8" customHeight="1">
      <c r="A723" s="39"/>
      <c r="B723" s="45"/>
      <c r="C723" s="327" t="s">
        <v>1</v>
      </c>
      <c r="D723" s="327" t="s">
        <v>2330</v>
      </c>
      <c r="E723" s="18" t="s">
        <v>1</v>
      </c>
      <c r="F723" s="328">
        <v>788</v>
      </c>
      <c r="G723" s="39"/>
      <c r="H723" s="45"/>
    </row>
    <row r="724" s="2" customFormat="1" ht="16.8" customHeight="1">
      <c r="A724" s="39"/>
      <c r="B724" s="45"/>
      <c r="C724" s="327" t="s">
        <v>1119</v>
      </c>
      <c r="D724" s="327" t="s">
        <v>364</v>
      </c>
      <c r="E724" s="18" t="s">
        <v>1</v>
      </c>
      <c r="F724" s="328">
        <v>2894</v>
      </c>
      <c r="G724" s="39"/>
      <c r="H724" s="45"/>
    </row>
    <row r="725" s="2" customFormat="1" ht="16.8" customHeight="1">
      <c r="A725" s="39"/>
      <c r="B725" s="45"/>
      <c r="C725" s="329" t="s">
        <v>9653</v>
      </c>
      <c r="D725" s="39"/>
      <c r="E725" s="39"/>
      <c r="F725" s="39"/>
      <c r="G725" s="39"/>
      <c r="H725" s="45"/>
    </row>
    <row r="726" s="2" customFormat="1">
      <c r="A726" s="39"/>
      <c r="B726" s="45"/>
      <c r="C726" s="327" t="s">
        <v>2323</v>
      </c>
      <c r="D726" s="327" t="s">
        <v>2324</v>
      </c>
      <c r="E726" s="18" t="s">
        <v>355</v>
      </c>
      <c r="F726" s="328">
        <v>2894</v>
      </c>
      <c r="G726" s="39"/>
      <c r="H726" s="45"/>
    </row>
    <row r="727" s="2" customFormat="1">
      <c r="A727" s="39"/>
      <c r="B727" s="45"/>
      <c r="C727" s="327" t="s">
        <v>2332</v>
      </c>
      <c r="D727" s="327" t="s">
        <v>2333</v>
      </c>
      <c r="E727" s="18" t="s">
        <v>355</v>
      </c>
      <c r="F727" s="328">
        <v>2894</v>
      </c>
      <c r="G727" s="39"/>
      <c r="H727" s="45"/>
    </row>
    <row r="728" s="2" customFormat="1">
      <c r="A728" s="39"/>
      <c r="B728" s="45"/>
      <c r="C728" s="327" t="s">
        <v>2337</v>
      </c>
      <c r="D728" s="327" t="s">
        <v>2338</v>
      </c>
      <c r="E728" s="18" t="s">
        <v>355</v>
      </c>
      <c r="F728" s="328">
        <v>2894</v>
      </c>
      <c r="G728" s="39"/>
      <c r="H728" s="45"/>
    </row>
    <row r="729" s="2" customFormat="1" ht="16.8" customHeight="1">
      <c r="A729" s="39"/>
      <c r="B729" s="45"/>
      <c r="C729" s="327" t="s">
        <v>2368</v>
      </c>
      <c r="D729" s="327" t="s">
        <v>2369</v>
      </c>
      <c r="E729" s="18" t="s">
        <v>355</v>
      </c>
      <c r="F729" s="328">
        <v>2894</v>
      </c>
      <c r="G729" s="39"/>
      <c r="H729" s="45"/>
    </row>
    <row r="730" s="2" customFormat="1" ht="16.8" customHeight="1">
      <c r="A730" s="39"/>
      <c r="B730" s="45"/>
      <c r="C730" s="327" t="s">
        <v>2373</v>
      </c>
      <c r="D730" s="327" t="s">
        <v>2374</v>
      </c>
      <c r="E730" s="18" t="s">
        <v>355</v>
      </c>
      <c r="F730" s="328">
        <v>2894</v>
      </c>
      <c r="G730" s="39"/>
      <c r="H730" s="45"/>
    </row>
    <row r="731" s="2" customFormat="1" ht="16.8" customHeight="1">
      <c r="A731" s="39"/>
      <c r="B731" s="45"/>
      <c r="C731" s="327" t="s">
        <v>2378</v>
      </c>
      <c r="D731" s="327" t="s">
        <v>2379</v>
      </c>
      <c r="E731" s="18" t="s">
        <v>355</v>
      </c>
      <c r="F731" s="328">
        <v>2894</v>
      </c>
      <c r="G731" s="39"/>
      <c r="H731" s="45"/>
    </row>
    <row r="732" s="2" customFormat="1" ht="16.8" customHeight="1">
      <c r="A732" s="39"/>
      <c r="B732" s="45"/>
      <c r="C732" s="323" t="s">
        <v>1121</v>
      </c>
      <c r="D732" s="324" t="s">
        <v>1</v>
      </c>
      <c r="E732" s="325" t="s">
        <v>1</v>
      </c>
      <c r="F732" s="326">
        <v>47.234000000000002</v>
      </c>
      <c r="G732" s="39"/>
      <c r="H732" s="45"/>
    </row>
    <row r="733" s="2" customFormat="1" ht="16.8" customHeight="1">
      <c r="A733" s="39"/>
      <c r="B733" s="45"/>
      <c r="C733" s="327" t="s">
        <v>1121</v>
      </c>
      <c r="D733" s="327" t="s">
        <v>1334</v>
      </c>
      <c r="E733" s="18" t="s">
        <v>1</v>
      </c>
      <c r="F733" s="328">
        <v>47.234000000000002</v>
      </c>
      <c r="G733" s="39"/>
      <c r="H733" s="45"/>
    </row>
    <row r="734" s="2" customFormat="1" ht="16.8" customHeight="1">
      <c r="A734" s="39"/>
      <c r="B734" s="45"/>
      <c r="C734" s="329" t="s">
        <v>9653</v>
      </c>
      <c r="D734" s="39"/>
      <c r="E734" s="39"/>
      <c r="F734" s="39"/>
      <c r="G734" s="39"/>
      <c r="H734" s="45"/>
    </row>
    <row r="735" s="2" customFormat="1" ht="16.8" customHeight="1">
      <c r="A735" s="39"/>
      <c r="B735" s="45"/>
      <c r="C735" s="327" t="s">
        <v>1330</v>
      </c>
      <c r="D735" s="327" t="s">
        <v>1331</v>
      </c>
      <c r="E735" s="18" t="s">
        <v>374</v>
      </c>
      <c r="F735" s="328">
        <v>47.234000000000002</v>
      </c>
      <c r="G735" s="39"/>
      <c r="H735" s="45"/>
    </row>
    <row r="736" s="2" customFormat="1">
      <c r="A736" s="39"/>
      <c r="B736" s="45"/>
      <c r="C736" s="327" t="s">
        <v>469</v>
      </c>
      <c r="D736" s="327" t="s">
        <v>470</v>
      </c>
      <c r="E736" s="18" t="s">
        <v>374</v>
      </c>
      <c r="F736" s="328">
        <v>17.648</v>
      </c>
      <c r="G736" s="39"/>
      <c r="H736" s="45"/>
    </row>
    <row r="737" s="2" customFormat="1" ht="16.8" customHeight="1">
      <c r="A737" s="39"/>
      <c r="B737" s="45"/>
      <c r="C737" s="323" t="s">
        <v>1123</v>
      </c>
      <c r="D737" s="324" t="s">
        <v>1</v>
      </c>
      <c r="E737" s="325" t="s">
        <v>1</v>
      </c>
      <c r="F737" s="326">
        <v>511.30599999999998</v>
      </c>
      <c r="G737" s="39"/>
      <c r="H737" s="45"/>
    </row>
    <row r="738" s="2" customFormat="1">
      <c r="A738" s="39"/>
      <c r="B738" s="45"/>
      <c r="C738" s="327" t="s">
        <v>1</v>
      </c>
      <c r="D738" s="327" t="s">
        <v>4549</v>
      </c>
      <c r="E738" s="18" t="s">
        <v>1</v>
      </c>
      <c r="F738" s="328">
        <v>103.425</v>
      </c>
      <c r="G738" s="39"/>
      <c r="H738" s="45"/>
    </row>
    <row r="739" s="2" customFormat="1">
      <c r="A739" s="39"/>
      <c r="B739" s="45"/>
      <c r="C739" s="327" t="s">
        <v>1</v>
      </c>
      <c r="D739" s="327" t="s">
        <v>4550</v>
      </c>
      <c r="E739" s="18" t="s">
        <v>1</v>
      </c>
      <c r="F739" s="328">
        <v>103.581</v>
      </c>
      <c r="G739" s="39"/>
      <c r="H739" s="45"/>
    </row>
    <row r="740" s="2" customFormat="1" ht="16.8" customHeight="1">
      <c r="A740" s="39"/>
      <c r="B740" s="45"/>
      <c r="C740" s="327" t="s">
        <v>1</v>
      </c>
      <c r="D740" s="327" t="s">
        <v>4551</v>
      </c>
      <c r="E740" s="18" t="s">
        <v>1</v>
      </c>
      <c r="F740" s="328">
        <v>9.4979999999999993</v>
      </c>
      <c r="G740" s="39"/>
      <c r="H740" s="45"/>
    </row>
    <row r="741" s="2" customFormat="1">
      <c r="A741" s="39"/>
      <c r="B741" s="45"/>
      <c r="C741" s="327" t="s">
        <v>1</v>
      </c>
      <c r="D741" s="327" t="s">
        <v>4552</v>
      </c>
      <c r="E741" s="18" t="s">
        <v>1</v>
      </c>
      <c r="F741" s="328">
        <v>120.99</v>
      </c>
      <c r="G741" s="39"/>
      <c r="H741" s="45"/>
    </row>
    <row r="742" s="2" customFormat="1" ht="16.8" customHeight="1">
      <c r="A742" s="39"/>
      <c r="B742" s="45"/>
      <c r="C742" s="327" t="s">
        <v>1</v>
      </c>
      <c r="D742" s="327" t="s">
        <v>4553</v>
      </c>
      <c r="E742" s="18" t="s">
        <v>1</v>
      </c>
      <c r="F742" s="328">
        <v>33.18</v>
      </c>
      <c r="G742" s="39"/>
      <c r="H742" s="45"/>
    </row>
    <row r="743" s="2" customFormat="1">
      <c r="A743" s="39"/>
      <c r="B743" s="45"/>
      <c r="C743" s="327" t="s">
        <v>1</v>
      </c>
      <c r="D743" s="327" t="s">
        <v>4554</v>
      </c>
      <c r="E743" s="18" t="s">
        <v>1</v>
      </c>
      <c r="F743" s="328">
        <v>53.188000000000002</v>
      </c>
      <c r="G743" s="39"/>
      <c r="H743" s="45"/>
    </row>
    <row r="744" s="2" customFormat="1">
      <c r="A744" s="39"/>
      <c r="B744" s="45"/>
      <c r="C744" s="327" t="s">
        <v>1</v>
      </c>
      <c r="D744" s="327" t="s">
        <v>4555</v>
      </c>
      <c r="E744" s="18" t="s">
        <v>1</v>
      </c>
      <c r="F744" s="328">
        <v>85.814999999999998</v>
      </c>
      <c r="G744" s="39"/>
      <c r="H744" s="45"/>
    </row>
    <row r="745" s="2" customFormat="1" ht="16.8" customHeight="1">
      <c r="A745" s="39"/>
      <c r="B745" s="45"/>
      <c r="C745" s="327" t="s">
        <v>1</v>
      </c>
      <c r="D745" s="327" t="s">
        <v>4556</v>
      </c>
      <c r="E745" s="18" t="s">
        <v>1</v>
      </c>
      <c r="F745" s="328">
        <v>1.629</v>
      </c>
      <c r="G745" s="39"/>
      <c r="H745" s="45"/>
    </row>
    <row r="746" s="2" customFormat="1" ht="16.8" customHeight="1">
      <c r="A746" s="39"/>
      <c r="B746" s="45"/>
      <c r="C746" s="327" t="s">
        <v>1123</v>
      </c>
      <c r="D746" s="327" t="s">
        <v>364</v>
      </c>
      <c r="E746" s="18" t="s">
        <v>1</v>
      </c>
      <c r="F746" s="328">
        <v>511.30599999999998</v>
      </c>
      <c r="G746" s="39"/>
      <c r="H746" s="45"/>
    </row>
    <row r="747" s="2" customFormat="1" ht="16.8" customHeight="1">
      <c r="A747" s="39"/>
      <c r="B747" s="45"/>
      <c r="C747" s="329" t="s">
        <v>9653</v>
      </c>
      <c r="D747" s="39"/>
      <c r="E747" s="39"/>
      <c r="F747" s="39"/>
      <c r="G747" s="39"/>
      <c r="H747" s="45"/>
    </row>
    <row r="748" s="2" customFormat="1">
      <c r="A748" s="39"/>
      <c r="B748" s="45"/>
      <c r="C748" s="327" t="s">
        <v>4545</v>
      </c>
      <c r="D748" s="327" t="s">
        <v>4546</v>
      </c>
      <c r="E748" s="18" t="s">
        <v>355</v>
      </c>
      <c r="F748" s="328">
        <v>511.30599999999998</v>
      </c>
      <c r="G748" s="39"/>
      <c r="H748" s="45"/>
    </row>
    <row r="749" s="2" customFormat="1" ht="16.8" customHeight="1">
      <c r="A749" s="39"/>
      <c r="B749" s="45"/>
      <c r="C749" s="327" t="s">
        <v>2138</v>
      </c>
      <c r="D749" s="327" t="s">
        <v>2139</v>
      </c>
      <c r="E749" s="18" t="s">
        <v>355</v>
      </c>
      <c r="F749" s="328">
        <v>1450.74</v>
      </c>
      <c r="G749" s="39"/>
      <c r="H749" s="45"/>
    </row>
    <row r="750" s="2" customFormat="1" ht="16.8" customHeight="1">
      <c r="A750" s="39"/>
      <c r="B750" s="45"/>
      <c r="C750" s="327" t="s">
        <v>2153</v>
      </c>
      <c r="D750" s="327" t="s">
        <v>2154</v>
      </c>
      <c r="E750" s="18" t="s">
        <v>355</v>
      </c>
      <c r="F750" s="328">
        <v>5705.4530000000004</v>
      </c>
      <c r="G750" s="39"/>
      <c r="H750" s="45"/>
    </row>
    <row r="751" s="2" customFormat="1" ht="16.8" customHeight="1">
      <c r="A751" s="39"/>
      <c r="B751" s="45"/>
      <c r="C751" s="327" t="s">
        <v>4648</v>
      </c>
      <c r="D751" s="327" t="s">
        <v>4649</v>
      </c>
      <c r="E751" s="18" t="s">
        <v>355</v>
      </c>
      <c r="F751" s="328">
        <v>8252.8790000000008</v>
      </c>
      <c r="G751" s="39"/>
      <c r="H751" s="45"/>
    </row>
    <row r="752" s="2" customFormat="1" ht="16.8" customHeight="1">
      <c r="A752" s="39"/>
      <c r="B752" s="45"/>
      <c r="C752" s="323" t="s">
        <v>1125</v>
      </c>
      <c r="D752" s="324" t="s">
        <v>1</v>
      </c>
      <c r="E752" s="325" t="s">
        <v>1</v>
      </c>
      <c r="F752" s="326">
        <v>671.41899999999998</v>
      </c>
      <c r="G752" s="39"/>
      <c r="H752" s="45"/>
    </row>
    <row r="753" s="2" customFormat="1" ht="16.8" customHeight="1">
      <c r="A753" s="39"/>
      <c r="B753" s="45"/>
      <c r="C753" s="327" t="s">
        <v>1</v>
      </c>
      <c r="D753" s="327" t="s">
        <v>2200</v>
      </c>
      <c r="E753" s="18" t="s">
        <v>1</v>
      </c>
      <c r="F753" s="328">
        <v>0</v>
      </c>
      <c r="G753" s="39"/>
      <c r="H753" s="45"/>
    </row>
    <row r="754" s="2" customFormat="1">
      <c r="A754" s="39"/>
      <c r="B754" s="45"/>
      <c r="C754" s="327" t="s">
        <v>1</v>
      </c>
      <c r="D754" s="327" t="s">
        <v>2201</v>
      </c>
      <c r="E754" s="18" t="s">
        <v>1</v>
      </c>
      <c r="F754" s="328">
        <v>55.439999999999998</v>
      </c>
      <c r="G754" s="39"/>
      <c r="H754" s="45"/>
    </row>
    <row r="755" s="2" customFormat="1">
      <c r="A755" s="39"/>
      <c r="B755" s="45"/>
      <c r="C755" s="327" t="s">
        <v>1</v>
      </c>
      <c r="D755" s="327" t="s">
        <v>2202</v>
      </c>
      <c r="E755" s="18" t="s">
        <v>1</v>
      </c>
      <c r="F755" s="328">
        <v>54.398000000000003</v>
      </c>
      <c r="G755" s="39"/>
      <c r="H755" s="45"/>
    </row>
    <row r="756" s="2" customFormat="1">
      <c r="A756" s="39"/>
      <c r="B756" s="45"/>
      <c r="C756" s="327" t="s">
        <v>1</v>
      </c>
      <c r="D756" s="327" t="s">
        <v>2203</v>
      </c>
      <c r="E756" s="18" t="s">
        <v>1</v>
      </c>
      <c r="F756" s="328">
        <v>90.719999999999999</v>
      </c>
      <c r="G756" s="39"/>
      <c r="H756" s="45"/>
    </row>
    <row r="757" s="2" customFormat="1">
      <c r="A757" s="39"/>
      <c r="B757" s="45"/>
      <c r="C757" s="327" t="s">
        <v>1</v>
      </c>
      <c r="D757" s="327" t="s">
        <v>2204</v>
      </c>
      <c r="E757" s="18" t="s">
        <v>1</v>
      </c>
      <c r="F757" s="328">
        <v>86.745000000000005</v>
      </c>
      <c r="G757" s="39"/>
      <c r="H757" s="45"/>
    </row>
    <row r="758" s="2" customFormat="1">
      <c r="A758" s="39"/>
      <c r="B758" s="45"/>
      <c r="C758" s="327" t="s">
        <v>1</v>
      </c>
      <c r="D758" s="327" t="s">
        <v>2205</v>
      </c>
      <c r="E758" s="18" t="s">
        <v>1</v>
      </c>
      <c r="F758" s="328">
        <v>38.317999999999998</v>
      </c>
      <c r="G758" s="39"/>
      <c r="H758" s="45"/>
    </row>
    <row r="759" s="2" customFormat="1">
      <c r="A759" s="39"/>
      <c r="B759" s="45"/>
      <c r="C759" s="327" t="s">
        <v>1</v>
      </c>
      <c r="D759" s="327" t="s">
        <v>2206</v>
      </c>
      <c r="E759" s="18" t="s">
        <v>1</v>
      </c>
      <c r="F759" s="328">
        <v>62.093000000000004</v>
      </c>
      <c r="G759" s="39"/>
      <c r="H759" s="45"/>
    </row>
    <row r="760" s="2" customFormat="1" ht="16.8" customHeight="1">
      <c r="A760" s="39"/>
      <c r="B760" s="45"/>
      <c r="C760" s="327" t="s">
        <v>1</v>
      </c>
      <c r="D760" s="327" t="s">
        <v>2207</v>
      </c>
      <c r="E760" s="18" t="s">
        <v>1</v>
      </c>
      <c r="F760" s="328">
        <v>35.183</v>
      </c>
      <c r="G760" s="39"/>
      <c r="H760" s="45"/>
    </row>
    <row r="761" s="2" customFormat="1">
      <c r="A761" s="39"/>
      <c r="B761" s="45"/>
      <c r="C761" s="327" t="s">
        <v>1</v>
      </c>
      <c r="D761" s="327" t="s">
        <v>2208</v>
      </c>
      <c r="E761" s="18" t="s">
        <v>1</v>
      </c>
      <c r="F761" s="328">
        <v>66.662000000000006</v>
      </c>
      <c r="G761" s="39"/>
      <c r="H761" s="45"/>
    </row>
    <row r="762" s="2" customFormat="1">
      <c r="A762" s="39"/>
      <c r="B762" s="45"/>
      <c r="C762" s="327" t="s">
        <v>1</v>
      </c>
      <c r="D762" s="327" t="s">
        <v>2209</v>
      </c>
      <c r="E762" s="18" t="s">
        <v>1</v>
      </c>
      <c r="F762" s="328">
        <v>39.75</v>
      </c>
      <c r="G762" s="39"/>
      <c r="H762" s="45"/>
    </row>
    <row r="763" s="2" customFormat="1">
      <c r="A763" s="39"/>
      <c r="B763" s="45"/>
      <c r="C763" s="327" t="s">
        <v>1</v>
      </c>
      <c r="D763" s="327" t="s">
        <v>2210</v>
      </c>
      <c r="E763" s="18" t="s">
        <v>1</v>
      </c>
      <c r="F763" s="328">
        <v>64.799999999999997</v>
      </c>
      <c r="G763" s="39"/>
      <c r="H763" s="45"/>
    </row>
    <row r="764" s="2" customFormat="1">
      <c r="A764" s="39"/>
      <c r="B764" s="45"/>
      <c r="C764" s="327" t="s">
        <v>1</v>
      </c>
      <c r="D764" s="327" t="s">
        <v>2211</v>
      </c>
      <c r="E764" s="18" t="s">
        <v>1</v>
      </c>
      <c r="F764" s="328">
        <v>55.950000000000003</v>
      </c>
      <c r="G764" s="39"/>
      <c r="H764" s="45"/>
    </row>
    <row r="765" s="2" customFormat="1" ht="16.8" customHeight="1">
      <c r="A765" s="39"/>
      <c r="B765" s="45"/>
      <c r="C765" s="327" t="s">
        <v>1</v>
      </c>
      <c r="D765" s="327" t="s">
        <v>2212</v>
      </c>
      <c r="E765" s="18" t="s">
        <v>1</v>
      </c>
      <c r="F765" s="328">
        <v>21.359999999999999</v>
      </c>
      <c r="G765" s="39"/>
      <c r="H765" s="45"/>
    </row>
    <row r="766" s="2" customFormat="1" ht="16.8" customHeight="1">
      <c r="A766" s="39"/>
      <c r="B766" s="45"/>
      <c r="C766" s="327" t="s">
        <v>1125</v>
      </c>
      <c r="D766" s="327" t="s">
        <v>364</v>
      </c>
      <c r="E766" s="18" t="s">
        <v>1</v>
      </c>
      <c r="F766" s="328">
        <v>671.41899999999998</v>
      </c>
      <c r="G766" s="39"/>
      <c r="H766" s="45"/>
    </row>
    <row r="767" s="2" customFormat="1" ht="16.8" customHeight="1">
      <c r="A767" s="39"/>
      <c r="B767" s="45"/>
      <c r="C767" s="329" t="s">
        <v>9653</v>
      </c>
      <c r="D767" s="39"/>
      <c r="E767" s="39"/>
      <c r="F767" s="39"/>
      <c r="G767" s="39"/>
      <c r="H767" s="45"/>
    </row>
    <row r="768" s="2" customFormat="1" ht="16.8" customHeight="1">
      <c r="A768" s="39"/>
      <c r="B768" s="45"/>
      <c r="C768" s="327" t="s">
        <v>2196</v>
      </c>
      <c r="D768" s="327" t="s">
        <v>2197</v>
      </c>
      <c r="E768" s="18" t="s">
        <v>355</v>
      </c>
      <c r="F768" s="328">
        <v>1342.838</v>
      </c>
      <c r="G768" s="39"/>
      <c r="H768" s="45"/>
    </row>
    <row r="769" s="2" customFormat="1">
      <c r="A769" s="39"/>
      <c r="B769" s="45"/>
      <c r="C769" s="327" t="s">
        <v>768</v>
      </c>
      <c r="D769" s="327" t="s">
        <v>769</v>
      </c>
      <c r="E769" s="18" t="s">
        <v>355</v>
      </c>
      <c r="F769" s="328">
        <v>1342.838</v>
      </c>
      <c r="G769" s="39"/>
      <c r="H769" s="45"/>
    </row>
    <row r="770" s="2" customFormat="1" ht="16.8" customHeight="1">
      <c r="A770" s="39"/>
      <c r="B770" s="45"/>
      <c r="C770" s="323" t="s">
        <v>295</v>
      </c>
      <c r="D770" s="324" t="s">
        <v>1</v>
      </c>
      <c r="E770" s="325" t="s">
        <v>1</v>
      </c>
      <c r="F770" s="326">
        <v>17.648</v>
      </c>
      <c r="G770" s="39"/>
      <c r="H770" s="45"/>
    </row>
    <row r="771" s="2" customFormat="1" ht="16.8" customHeight="1">
      <c r="A771" s="39"/>
      <c r="B771" s="45"/>
      <c r="C771" s="327" t="s">
        <v>295</v>
      </c>
      <c r="D771" s="327" t="s">
        <v>1329</v>
      </c>
      <c r="E771" s="18" t="s">
        <v>1</v>
      </c>
      <c r="F771" s="328">
        <v>17.648</v>
      </c>
      <c r="G771" s="39"/>
      <c r="H771" s="45"/>
    </row>
    <row r="772" s="2" customFormat="1" ht="16.8" customHeight="1">
      <c r="A772" s="39"/>
      <c r="B772" s="45"/>
      <c r="C772" s="329" t="s">
        <v>9653</v>
      </c>
      <c r="D772" s="39"/>
      <c r="E772" s="39"/>
      <c r="F772" s="39"/>
      <c r="G772" s="39"/>
      <c r="H772" s="45"/>
    </row>
    <row r="773" s="2" customFormat="1">
      <c r="A773" s="39"/>
      <c r="B773" s="45"/>
      <c r="C773" s="327" t="s">
        <v>469</v>
      </c>
      <c r="D773" s="327" t="s">
        <v>470</v>
      </c>
      <c r="E773" s="18" t="s">
        <v>374</v>
      </c>
      <c r="F773" s="328">
        <v>17.648</v>
      </c>
      <c r="G773" s="39"/>
      <c r="H773" s="45"/>
    </row>
    <row r="774" s="2" customFormat="1">
      <c r="A774" s="39"/>
      <c r="B774" s="45"/>
      <c r="C774" s="327" t="s">
        <v>481</v>
      </c>
      <c r="D774" s="327" t="s">
        <v>482</v>
      </c>
      <c r="E774" s="18" t="s">
        <v>483</v>
      </c>
      <c r="F774" s="328">
        <v>32.649000000000001</v>
      </c>
      <c r="G774" s="39"/>
      <c r="H774" s="45"/>
    </row>
    <row r="775" s="2" customFormat="1" ht="16.8" customHeight="1">
      <c r="A775" s="39"/>
      <c r="B775" s="45"/>
      <c r="C775" s="327" t="s">
        <v>488</v>
      </c>
      <c r="D775" s="327" t="s">
        <v>489</v>
      </c>
      <c r="E775" s="18" t="s">
        <v>374</v>
      </c>
      <c r="F775" s="328">
        <v>17.648</v>
      </c>
      <c r="G775" s="39"/>
      <c r="H775" s="45"/>
    </row>
    <row r="776" s="2" customFormat="1" ht="16.8" customHeight="1">
      <c r="A776" s="39"/>
      <c r="B776" s="45"/>
      <c r="C776" s="323" t="s">
        <v>1128</v>
      </c>
      <c r="D776" s="324" t="s">
        <v>1</v>
      </c>
      <c r="E776" s="325" t="s">
        <v>1</v>
      </c>
      <c r="F776" s="326">
        <v>110.54000000000001</v>
      </c>
      <c r="G776" s="39"/>
      <c r="H776" s="45"/>
    </row>
    <row r="777" s="2" customFormat="1">
      <c r="A777" s="39"/>
      <c r="B777" s="45"/>
      <c r="C777" s="327" t="s">
        <v>1128</v>
      </c>
      <c r="D777" s="327" t="s">
        <v>2303</v>
      </c>
      <c r="E777" s="18" t="s">
        <v>1</v>
      </c>
      <c r="F777" s="328">
        <v>110.54000000000001</v>
      </c>
      <c r="G777" s="39"/>
      <c r="H777" s="45"/>
    </row>
    <row r="778" s="2" customFormat="1" ht="16.8" customHeight="1">
      <c r="A778" s="39"/>
      <c r="B778" s="45"/>
      <c r="C778" s="329" t="s">
        <v>9653</v>
      </c>
      <c r="D778" s="39"/>
      <c r="E778" s="39"/>
      <c r="F778" s="39"/>
      <c r="G778" s="39"/>
      <c r="H778" s="45"/>
    </row>
    <row r="779" s="2" customFormat="1" ht="16.8" customHeight="1">
      <c r="A779" s="39"/>
      <c r="B779" s="45"/>
      <c r="C779" s="327" t="s">
        <v>2299</v>
      </c>
      <c r="D779" s="327" t="s">
        <v>2300</v>
      </c>
      <c r="E779" s="18" t="s">
        <v>355</v>
      </c>
      <c r="F779" s="328">
        <v>1944.8440000000001</v>
      </c>
      <c r="G779" s="39"/>
      <c r="H779" s="45"/>
    </row>
    <row r="780" s="2" customFormat="1" ht="16.8" customHeight="1">
      <c r="A780" s="39"/>
      <c r="B780" s="45"/>
      <c r="C780" s="327" t="s">
        <v>1379</v>
      </c>
      <c r="D780" s="327" t="s">
        <v>1380</v>
      </c>
      <c r="E780" s="18" t="s">
        <v>374</v>
      </c>
      <c r="F780" s="328">
        <v>169.01300000000001</v>
      </c>
      <c r="G780" s="39"/>
      <c r="H780" s="45"/>
    </row>
    <row r="781" s="2" customFormat="1" ht="16.8" customHeight="1">
      <c r="A781" s="39"/>
      <c r="B781" s="45"/>
      <c r="C781" s="327" t="s">
        <v>1398</v>
      </c>
      <c r="D781" s="327" t="s">
        <v>1399</v>
      </c>
      <c r="E781" s="18" t="s">
        <v>483</v>
      </c>
      <c r="F781" s="328">
        <v>2.5070000000000001</v>
      </c>
      <c r="G781" s="39"/>
      <c r="H781" s="45"/>
    </row>
    <row r="782" s="2" customFormat="1" ht="16.8" customHeight="1">
      <c r="A782" s="39"/>
      <c r="B782" s="45"/>
      <c r="C782" s="327" t="s">
        <v>2244</v>
      </c>
      <c r="D782" s="327" t="s">
        <v>2245</v>
      </c>
      <c r="E782" s="18" t="s">
        <v>483</v>
      </c>
      <c r="F782" s="328">
        <v>8.1430000000000007</v>
      </c>
      <c r="G782" s="39"/>
      <c r="H782" s="45"/>
    </row>
    <row r="783" s="2" customFormat="1" ht="16.8" customHeight="1">
      <c r="A783" s="39"/>
      <c r="B783" s="45"/>
      <c r="C783" s="327" t="s">
        <v>2268</v>
      </c>
      <c r="D783" s="327" t="s">
        <v>2269</v>
      </c>
      <c r="E783" s="18" t="s">
        <v>355</v>
      </c>
      <c r="F783" s="328">
        <v>2053.2240000000002</v>
      </c>
      <c r="G783" s="39"/>
      <c r="H783" s="45"/>
    </row>
    <row r="784" s="2" customFormat="1" ht="16.8" customHeight="1">
      <c r="A784" s="39"/>
      <c r="B784" s="45"/>
      <c r="C784" s="327" t="s">
        <v>2283</v>
      </c>
      <c r="D784" s="327" t="s">
        <v>2284</v>
      </c>
      <c r="E784" s="18" t="s">
        <v>355</v>
      </c>
      <c r="F784" s="328">
        <v>5872.0600000000004</v>
      </c>
      <c r="G784" s="39"/>
      <c r="H784" s="45"/>
    </row>
    <row r="785" s="2" customFormat="1" ht="16.8" customHeight="1">
      <c r="A785" s="39"/>
      <c r="B785" s="45"/>
      <c r="C785" s="327" t="s">
        <v>2294</v>
      </c>
      <c r="D785" s="327" t="s">
        <v>2295</v>
      </c>
      <c r="E785" s="18" t="s">
        <v>355</v>
      </c>
      <c r="F785" s="328">
        <v>2549.0610000000001</v>
      </c>
      <c r="G785" s="39"/>
      <c r="H785" s="45"/>
    </row>
    <row r="786" s="2" customFormat="1" ht="16.8" customHeight="1">
      <c r="A786" s="39"/>
      <c r="B786" s="45"/>
      <c r="C786" s="327" t="s">
        <v>2316</v>
      </c>
      <c r="D786" s="327" t="s">
        <v>2317</v>
      </c>
      <c r="E786" s="18" t="s">
        <v>374</v>
      </c>
      <c r="F786" s="328">
        <v>535.31500000000005</v>
      </c>
      <c r="G786" s="39"/>
      <c r="H786" s="45"/>
    </row>
    <row r="787" s="2" customFormat="1" ht="16.8" customHeight="1">
      <c r="A787" s="39"/>
      <c r="B787" s="45"/>
      <c r="C787" s="327" t="s">
        <v>2476</v>
      </c>
      <c r="D787" s="327" t="s">
        <v>2477</v>
      </c>
      <c r="E787" s="18" t="s">
        <v>355</v>
      </c>
      <c r="F787" s="328">
        <v>883.49000000000001</v>
      </c>
      <c r="G787" s="39"/>
      <c r="H787" s="45"/>
    </row>
    <row r="788" s="2" customFormat="1" ht="16.8" customHeight="1">
      <c r="A788" s="39"/>
      <c r="B788" s="45"/>
      <c r="C788" s="327" t="s">
        <v>2559</v>
      </c>
      <c r="D788" s="327" t="s">
        <v>2560</v>
      </c>
      <c r="E788" s="18" t="s">
        <v>355</v>
      </c>
      <c r="F788" s="328">
        <v>2070.6869999999999</v>
      </c>
      <c r="G788" s="39"/>
      <c r="H788" s="45"/>
    </row>
    <row r="789" s="2" customFormat="1" ht="16.8" customHeight="1">
      <c r="A789" s="39"/>
      <c r="B789" s="45"/>
      <c r="C789" s="327" t="s">
        <v>4444</v>
      </c>
      <c r="D789" s="327" t="s">
        <v>4445</v>
      </c>
      <c r="E789" s="18" t="s">
        <v>355</v>
      </c>
      <c r="F789" s="328">
        <v>1654.3510000000001</v>
      </c>
      <c r="G789" s="39"/>
      <c r="H789" s="45"/>
    </row>
    <row r="790" s="2" customFormat="1" ht="16.8" customHeight="1">
      <c r="A790" s="39"/>
      <c r="B790" s="45"/>
      <c r="C790" s="327" t="s">
        <v>2342</v>
      </c>
      <c r="D790" s="327" t="s">
        <v>2343</v>
      </c>
      <c r="E790" s="18" t="s">
        <v>374</v>
      </c>
      <c r="F790" s="328">
        <v>5098.1220000000003</v>
      </c>
      <c r="G790" s="39"/>
      <c r="H790" s="45"/>
    </row>
    <row r="791" s="2" customFormat="1" ht="16.8" customHeight="1">
      <c r="A791" s="39"/>
      <c r="B791" s="45"/>
      <c r="C791" s="327" t="s">
        <v>2582</v>
      </c>
      <c r="D791" s="327" t="s">
        <v>2583</v>
      </c>
      <c r="E791" s="18" t="s">
        <v>355</v>
      </c>
      <c r="F791" s="328">
        <v>776.88499999999999</v>
      </c>
      <c r="G791" s="39"/>
      <c r="H791" s="45"/>
    </row>
    <row r="792" s="2" customFormat="1" ht="16.8" customHeight="1">
      <c r="A792" s="39"/>
      <c r="B792" s="45"/>
      <c r="C792" s="323" t="s">
        <v>1130</v>
      </c>
      <c r="D792" s="324" t="s">
        <v>1</v>
      </c>
      <c r="E792" s="325" t="s">
        <v>1</v>
      </c>
      <c r="F792" s="326">
        <v>529.01999999999998</v>
      </c>
      <c r="G792" s="39"/>
      <c r="H792" s="45"/>
    </row>
    <row r="793" s="2" customFormat="1" ht="16.8" customHeight="1">
      <c r="A793" s="39"/>
      <c r="B793" s="45"/>
      <c r="C793" s="329" t="s">
        <v>9653</v>
      </c>
      <c r="D793" s="39"/>
      <c r="E793" s="39"/>
      <c r="F793" s="39"/>
      <c r="G793" s="39"/>
      <c r="H793" s="45"/>
    </row>
    <row r="794" s="2" customFormat="1" ht="16.8" customHeight="1">
      <c r="A794" s="39"/>
      <c r="B794" s="45"/>
      <c r="C794" s="327" t="s">
        <v>2299</v>
      </c>
      <c r="D794" s="327" t="s">
        <v>2300</v>
      </c>
      <c r="E794" s="18" t="s">
        <v>355</v>
      </c>
      <c r="F794" s="328">
        <v>1944.8440000000001</v>
      </c>
      <c r="G794" s="39"/>
      <c r="H794" s="45"/>
    </row>
    <row r="795" s="2" customFormat="1">
      <c r="A795" s="39"/>
      <c r="B795" s="45"/>
      <c r="C795" s="327" t="s">
        <v>1130</v>
      </c>
      <c r="D795" s="327" t="s">
        <v>2304</v>
      </c>
      <c r="E795" s="18" t="s">
        <v>1</v>
      </c>
      <c r="F795" s="328">
        <v>529.01999999999998</v>
      </c>
      <c r="G795" s="39"/>
      <c r="H795" s="45"/>
    </row>
    <row r="796" s="2" customFormat="1" ht="16.8" customHeight="1">
      <c r="A796" s="39"/>
      <c r="B796" s="45"/>
      <c r="C796" s="327" t="s">
        <v>1379</v>
      </c>
      <c r="D796" s="327" t="s">
        <v>1380</v>
      </c>
      <c r="E796" s="18" t="s">
        <v>374</v>
      </c>
      <c r="F796" s="328">
        <v>169.01300000000001</v>
      </c>
      <c r="G796" s="39"/>
      <c r="H796" s="45"/>
    </row>
    <row r="797" s="2" customFormat="1" ht="16.8" customHeight="1">
      <c r="A797" s="39"/>
      <c r="B797" s="45"/>
      <c r="C797" s="327" t="s">
        <v>1398</v>
      </c>
      <c r="D797" s="327" t="s">
        <v>1399</v>
      </c>
      <c r="E797" s="18" t="s">
        <v>483</v>
      </c>
      <c r="F797" s="328">
        <v>2.5070000000000001</v>
      </c>
      <c r="G797" s="39"/>
      <c r="H797" s="45"/>
    </row>
    <row r="798" s="2" customFormat="1" ht="16.8" customHeight="1">
      <c r="A798" s="39"/>
      <c r="B798" s="45"/>
      <c r="C798" s="327" t="s">
        <v>2244</v>
      </c>
      <c r="D798" s="327" t="s">
        <v>2245</v>
      </c>
      <c r="E798" s="18" t="s">
        <v>483</v>
      </c>
      <c r="F798" s="328">
        <v>8.1430000000000007</v>
      </c>
      <c r="G798" s="39"/>
      <c r="H798" s="45"/>
    </row>
    <row r="799" s="2" customFormat="1" ht="16.8" customHeight="1">
      <c r="A799" s="39"/>
      <c r="B799" s="45"/>
      <c r="C799" s="327" t="s">
        <v>2268</v>
      </c>
      <c r="D799" s="327" t="s">
        <v>2269</v>
      </c>
      <c r="E799" s="18" t="s">
        <v>355</v>
      </c>
      <c r="F799" s="328">
        <v>2053.2240000000002</v>
      </c>
      <c r="G799" s="39"/>
      <c r="H799" s="45"/>
    </row>
    <row r="800" s="2" customFormat="1" ht="16.8" customHeight="1">
      <c r="A800" s="39"/>
      <c r="B800" s="45"/>
      <c r="C800" s="327" t="s">
        <v>2283</v>
      </c>
      <c r="D800" s="327" t="s">
        <v>2284</v>
      </c>
      <c r="E800" s="18" t="s">
        <v>355</v>
      </c>
      <c r="F800" s="328">
        <v>5872.0600000000004</v>
      </c>
      <c r="G800" s="39"/>
      <c r="H800" s="45"/>
    </row>
    <row r="801" s="2" customFormat="1" ht="16.8" customHeight="1">
      <c r="A801" s="39"/>
      <c r="B801" s="45"/>
      <c r="C801" s="327" t="s">
        <v>2294</v>
      </c>
      <c r="D801" s="327" t="s">
        <v>2295</v>
      </c>
      <c r="E801" s="18" t="s">
        <v>355</v>
      </c>
      <c r="F801" s="328">
        <v>2549.0610000000001</v>
      </c>
      <c r="G801" s="39"/>
      <c r="H801" s="45"/>
    </row>
    <row r="802" s="2" customFormat="1" ht="16.8" customHeight="1">
      <c r="A802" s="39"/>
      <c r="B802" s="45"/>
      <c r="C802" s="327" t="s">
        <v>2316</v>
      </c>
      <c r="D802" s="327" t="s">
        <v>2317</v>
      </c>
      <c r="E802" s="18" t="s">
        <v>374</v>
      </c>
      <c r="F802" s="328">
        <v>535.31500000000005</v>
      </c>
      <c r="G802" s="39"/>
      <c r="H802" s="45"/>
    </row>
    <row r="803" s="2" customFormat="1" ht="16.8" customHeight="1">
      <c r="A803" s="39"/>
      <c r="B803" s="45"/>
      <c r="C803" s="327" t="s">
        <v>2476</v>
      </c>
      <c r="D803" s="327" t="s">
        <v>2477</v>
      </c>
      <c r="E803" s="18" t="s">
        <v>355</v>
      </c>
      <c r="F803" s="328">
        <v>883.49000000000001</v>
      </c>
      <c r="G803" s="39"/>
      <c r="H803" s="45"/>
    </row>
    <row r="804" s="2" customFormat="1" ht="16.8" customHeight="1">
      <c r="A804" s="39"/>
      <c r="B804" s="45"/>
      <c r="C804" s="327" t="s">
        <v>2559</v>
      </c>
      <c r="D804" s="327" t="s">
        <v>2560</v>
      </c>
      <c r="E804" s="18" t="s">
        <v>355</v>
      </c>
      <c r="F804" s="328">
        <v>2070.6869999999999</v>
      </c>
      <c r="G804" s="39"/>
      <c r="H804" s="45"/>
    </row>
    <row r="805" s="2" customFormat="1" ht="16.8" customHeight="1">
      <c r="A805" s="39"/>
      <c r="B805" s="45"/>
      <c r="C805" s="327" t="s">
        <v>4444</v>
      </c>
      <c r="D805" s="327" t="s">
        <v>4445</v>
      </c>
      <c r="E805" s="18" t="s">
        <v>355</v>
      </c>
      <c r="F805" s="328">
        <v>1654.3510000000001</v>
      </c>
      <c r="G805" s="39"/>
      <c r="H805" s="45"/>
    </row>
    <row r="806" s="2" customFormat="1" ht="16.8" customHeight="1">
      <c r="A806" s="39"/>
      <c r="B806" s="45"/>
      <c r="C806" s="327" t="s">
        <v>2342</v>
      </c>
      <c r="D806" s="327" t="s">
        <v>2343</v>
      </c>
      <c r="E806" s="18" t="s">
        <v>374</v>
      </c>
      <c r="F806" s="328">
        <v>5098.1220000000003</v>
      </c>
      <c r="G806" s="39"/>
      <c r="H806" s="45"/>
    </row>
    <row r="807" s="2" customFormat="1" ht="16.8" customHeight="1">
      <c r="A807" s="39"/>
      <c r="B807" s="45"/>
      <c r="C807" s="327" t="s">
        <v>2582</v>
      </c>
      <c r="D807" s="327" t="s">
        <v>2583</v>
      </c>
      <c r="E807" s="18" t="s">
        <v>355</v>
      </c>
      <c r="F807" s="328">
        <v>776.88499999999999</v>
      </c>
      <c r="G807" s="39"/>
      <c r="H807" s="45"/>
    </row>
    <row r="808" s="2" customFormat="1" ht="16.8" customHeight="1">
      <c r="A808" s="39"/>
      <c r="B808" s="45"/>
      <c r="C808" s="323" t="s">
        <v>1132</v>
      </c>
      <c r="D808" s="324" t="s">
        <v>1</v>
      </c>
      <c r="E808" s="325" t="s">
        <v>1</v>
      </c>
      <c r="F808" s="326">
        <v>138.16</v>
      </c>
      <c r="G808" s="39"/>
      <c r="H808" s="45"/>
    </row>
    <row r="809" s="2" customFormat="1" ht="16.8" customHeight="1">
      <c r="A809" s="39"/>
      <c r="B809" s="45"/>
      <c r="C809" s="327" t="s">
        <v>1132</v>
      </c>
      <c r="D809" s="327" t="s">
        <v>2320</v>
      </c>
      <c r="E809" s="18" t="s">
        <v>1</v>
      </c>
      <c r="F809" s="328">
        <v>138.16</v>
      </c>
      <c r="G809" s="39"/>
      <c r="H809" s="45"/>
    </row>
    <row r="810" s="2" customFormat="1" ht="16.8" customHeight="1">
      <c r="A810" s="39"/>
      <c r="B810" s="45"/>
      <c r="C810" s="329" t="s">
        <v>9653</v>
      </c>
      <c r="D810" s="39"/>
      <c r="E810" s="39"/>
      <c r="F810" s="39"/>
      <c r="G810" s="39"/>
      <c r="H810" s="45"/>
    </row>
    <row r="811" s="2" customFormat="1" ht="16.8" customHeight="1">
      <c r="A811" s="39"/>
      <c r="B811" s="45"/>
      <c r="C811" s="327" t="s">
        <v>2316</v>
      </c>
      <c r="D811" s="327" t="s">
        <v>2317</v>
      </c>
      <c r="E811" s="18" t="s">
        <v>374</v>
      </c>
      <c r="F811" s="328">
        <v>535.31500000000005</v>
      </c>
      <c r="G811" s="39"/>
      <c r="H811" s="45"/>
    </row>
    <row r="812" s="2" customFormat="1" ht="16.8" customHeight="1">
      <c r="A812" s="39"/>
      <c r="B812" s="45"/>
      <c r="C812" s="327" t="s">
        <v>1379</v>
      </c>
      <c r="D812" s="327" t="s">
        <v>1380</v>
      </c>
      <c r="E812" s="18" t="s">
        <v>374</v>
      </c>
      <c r="F812" s="328">
        <v>169.01300000000001</v>
      </c>
      <c r="G812" s="39"/>
      <c r="H812" s="45"/>
    </row>
    <row r="813" s="2" customFormat="1" ht="16.8" customHeight="1">
      <c r="A813" s="39"/>
      <c r="B813" s="45"/>
      <c r="C813" s="327" t="s">
        <v>1398</v>
      </c>
      <c r="D813" s="327" t="s">
        <v>1399</v>
      </c>
      <c r="E813" s="18" t="s">
        <v>483</v>
      </c>
      <c r="F813" s="328">
        <v>2.5070000000000001</v>
      </c>
      <c r="G813" s="39"/>
      <c r="H813" s="45"/>
    </row>
    <row r="814" s="2" customFormat="1">
      <c r="A814" s="39"/>
      <c r="B814" s="45"/>
      <c r="C814" s="327" t="s">
        <v>2061</v>
      </c>
      <c r="D814" s="327" t="s">
        <v>2062</v>
      </c>
      <c r="E814" s="18" t="s">
        <v>355</v>
      </c>
      <c r="F814" s="328">
        <v>456.75999999999999</v>
      </c>
      <c r="G814" s="39"/>
      <c r="H814" s="45"/>
    </row>
    <row r="815" s="2" customFormat="1" ht="16.8" customHeight="1">
      <c r="A815" s="39"/>
      <c r="B815" s="45"/>
      <c r="C815" s="327" t="s">
        <v>2244</v>
      </c>
      <c r="D815" s="327" t="s">
        <v>2245</v>
      </c>
      <c r="E815" s="18" t="s">
        <v>483</v>
      </c>
      <c r="F815" s="328">
        <v>8.1430000000000007</v>
      </c>
      <c r="G815" s="39"/>
      <c r="H815" s="45"/>
    </row>
    <row r="816" s="2" customFormat="1" ht="16.8" customHeight="1">
      <c r="A816" s="39"/>
      <c r="B816" s="45"/>
      <c r="C816" s="327" t="s">
        <v>2268</v>
      </c>
      <c r="D816" s="327" t="s">
        <v>2269</v>
      </c>
      <c r="E816" s="18" t="s">
        <v>355</v>
      </c>
      <c r="F816" s="328">
        <v>2053.2240000000002</v>
      </c>
      <c r="G816" s="39"/>
      <c r="H816" s="45"/>
    </row>
    <row r="817" s="2" customFormat="1" ht="16.8" customHeight="1">
      <c r="A817" s="39"/>
      <c r="B817" s="45"/>
      <c r="C817" s="327" t="s">
        <v>2299</v>
      </c>
      <c r="D817" s="327" t="s">
        <v>2300</v>
      </c>
      <c r="E817" s="18" t="s">
        <v>355</v>
      </c>
      <c r="F817" s="328">
        <v>1944.8440000000001</v>
      </c>
      <c r="G817" s="39"/>
      <c r="H817" s="45"/>
    </row>
    <row r="818" s="2" customFormat="1" ht="16.8" customHeight="1">
      <c r="A818" s="39"/>
      <c r="B818" s="45"/>
      <c r="C818" s="327" t="s">
        <v>2476</v>
      </c>
      <c r="D818" s="327" t="s">
        <v>2477</v>
      </c>
      <c r="E818" s="18" t="s">
        <v>355</v>
      </c>
      <c r="F818" s="328">
        <v>883.49000000000001</v>
      </c>
      <c r="G818" s="39"/>
      <c r="H818" s="45"/>
    </row>
    <row r="819" s="2" customFormat="1" ht="16.8" customHeight="1">
      <c r="A819" s="39"/>
      <c r="B819" s="45"/>
      <c r="C819" s="327" t="s">
        <v>2559</v>
      </c>
      <c r="D819" s="327" t="s">
        <v>2560</v>
      </c>
      <c r="E819" s="18" t="s">
        <v>355</v>
      </c>
      <c r="F819" s="328">
        <v>2070.6869999999999</v>
      </c>
      <c r="G819" s="39"/>
      <c r="H819" s="45"/>
    </row>
    <row r="820" s="2" customFormat="1" ht="16.8" customHeight="1">
      <c r="A820" s="39"/>
      <c r="B820" s="45"/>
      <c r="C820" s="327" t="s">
        <v>2068</v>
      </c>
      <c r="D820" s="327" t="s">
        <v>2069</v>
      </c>
      <c r="E820" s="18" t="s">
        <v>355</v>
      </c>
      <c r="F820" s="328">
        <v>470.46300000000002</v>
      </c>
      <c r="G820" s="39"/>
      <c r="H820" s="45"/>
    </row>
    <row r="821" s="2" customFormat="1">
      <c r="A821" s="39"/>
      <c r="B821" s="45"/>
      <c r="C821" s="327" t="s">
        <v>2567</v>
      </c>
      <c r="D821" s="327" t="s">
        <v>2568</v>
      </c>
      <c r="E821" s="18" t="s">
        <v>355</v>
      </c>
      <c r="F821" s="328">
        <v>145.06800000000001</v>
      </c>
      <c r="G821" s="39"/>
      <c r="H821" s="45"/>
    </row>
    <row r="822" s="2" customFormat="1" ht="16.8" customHeight="1">
      <c r="A822" s="39"/>
      <c r="B822" s="45"/>
      <c r="C822" s="323" t="s">
        <v>138</v>
      </c>
      <c r="D822" s="324" t="s">
        <v>1</v>
      </c>
      <c r="E822" s="325" t="s">
        <v>1</v>
      </c>
      <c r="F822" s="326">
        <v>53.219999999999999</v>
      </c>
      <c r="G822" s="39"/>
      <c r="H822" s="45"/>
    </row>
    <row r="823" s="2" customFormat="1" ht="16.8" customHeight="1">
      <c r="A823" s="39"/>
      <c r="B823" s="45"/>
      <c r="C823" s="327" t="s">
        <v>138</v>
      </c>
      <c r="D823" s="327" t="s">
        <v>2306</v>
      </c>
      <c r="E823" s="18" t="s">
        <v>1</v>
      </c>
      <c r="F823" s="328">
        <v>53.219999999999999</v>
      </c>
      <c r="G823" s="39"/>
      <c r="H823" s="45"/>
    </row>
    <row r="824" s="2" customFormat="1" ht="16.8" customHeight="1">
      <c r="A824" s="39"/>
      <c r="B824" s="45"/>
      <c r="C824" s="329" t="s">
        <v>9653</v>
      </c>
      <c r="D824" s="39"/>
      <c r="E824" s="39"/>
      <c r="F824" s="39"/>
      <c r="G824" s="39"/>
      <c r="H824" s="45"/>
    </row>
    <row r="825" s="2" customFormat="1" ht="16.8" customHeight="1">
      <c r="A825" s="39"/>
      <c r="B825" s="45"/>
      <c r="C825" s="327" t="s">
        <v>2299</v>
      </c>
      <c r="D825" s="327" t="s">
        <v>2300</v>
      </c>
      <c r="E825" s="18" t="s">
        <v>355</v>
      </c>
      <c r="F825" s="328">
        <v>1944.8440000000001</v>
      </c>
      <c r="G825" s="39"/>
      <c r="H825" s="45"/>
    </row>
    <row r="826" s="2" customFormat="1" ht="16.8" customHeight="1">
      <c r="A826" s="39"/>
      <c r="B826" s="45"/>
      <c r="C826" s="327" t="s">
        <v>1379</v>
      </c>
      <c r="D826" s="327" t="s">
        <v>1380</v>
      </c>
      <c r="E826" s="18" t="s">
        <v>374</v>
      </c>
      <c r="F826" s="328">
        <v>169.01300000000001</v>
      </c>
      <c r="G826" s="39"/>
      <c r="H826" s="45"/>
    </row>
    <row r="827" s="2" customFormat="1" ht="16.8" customHeight="1">
      <c r="A827" s="39"/>
      <c r="B827" s="45"/>
      <c r="C827" s="327" t="s">
        <v>1398</v>
      </c>
      <c r="D827" s="327" t="s">
        <v>1399</v>
      </c>
      <c r="E827" s="18" t="s">
        <v>483</v>
      </c>
      <c r="F827" s="328">
        <v>2.5070000000000001</v>
      </c>
      <c r="G827" s="39"/>
      <c r="H827" s="45"/>
    </row>
    <row r="828" s="2" customFormat="1" ht="16.8" customHeight="1">
      <c r="A828" s="39"/>
      <c r="B828" s="45"/>
      <c r="C828" s="327" t="s">
        <v>2244</v>
      </c>
      <c r="D828" s="327" t="s">
        <v>2245</v>
      </c>
      <c r="E828" s="18" t="s">
        <v>483</v>
      </c>
      <c r="F828" s="328">
        <v>8.1430000000000007</v>
      </c>
      <c r="G828" s="39"/>
      <c r="H828" s="45"/>
    </row>
    <row r="829" s="2" customFormat="1" ht="16.8" customHeight="1">
      <c r="A829" s="39"/>
      <c r="B829" s="45"/>
      <c r="C829" s="327" t="s">
        <v>2268</v>
      </c>
      <c r="D829" s="327" t="s">
        <v>2269</v>
      </c>
      <c r="E829" s="18" t="s">
        <v>355</v>
      </c>
      <c r="F829" s="328">
        <v>2053.2240000000002</v>
      </c>
      <c r="G829" s="39"/>
      <c r="H829" s="45"/>
    </row>
    <row r="830" s="2" customFormat="1" ht="16.8" customHeight="1">
      <c r="A830" s="39"/>
      <c r="B830" s="45"/>
      <c r="C830" s="327" t="s">
        <v>2283</v>
      </c>
      <c r="D830" s="327" t="s">
        <v>2284</v>
      </c>
      <c r="E830" s="18" t="s">
        <v>355</v>
      </c>
      <c r="F830" s="328">
        <v>5872.0600000000004</v>
      </c>
      <c r="G830" s="39"/>
      <c r="H830" s="45"/>
    </row>
    <row r="831" s="2" customFormat="1" ht="16.8" customHeight="1">
      <c r="A831" s="39"/>
      <c r="B831" s="45"/>
      <c r="C831" s="327" t="s">
        <v>2294</v>
      </c>
      <c r="D831" s="327" t="s">
        <v>2295</v>
      </c>
      <c r="E831" s="18" t="s">
        <v>355</v>
      </c>
      <c r="F831" s="328">
        <v>2549.0610000000001</v>
      </c>
      <c r="G831" s="39"/>
      <c r="H831" s="45"/>
    </row>
    <row r="832" s="2" customFormat="1" ht="16.8" customHeight="1">
      <c r="A832" s="39"/>
      <c r="B832" s="45"/>
      <c r="C832" s="327" t="s">
        <v>2316</v>
      </c>
      <c r="D832" s="327" t="s">
        <v>2317</v>
      </c>
      <c r="E832" s="18" t="s">
        <v>374</v>
      </c>
      <c r="F832" s="328">
        <v>535.31500000000005</v>
      </c>
      <c r="G832" s="39"/>
      <c r="H832" s="45"/>
    </row>
    <row r="833" s="2" customFormat="1" ht="16.8" customHeight="1">
      <c r="A833" s="39"/>
      <c r="B833" s="45"/>
      <c r="C833" s="327" t="s">
        <v>2476</v>
      </c>
      <c r="D833" s="327" t="s">
        <v>2477</v>
      </c>
      <c r="E833" s="18" t="s">
        <v>355</v>
      </c>
      <c r="F833" s="328">
        <v>883.49000000000001</v>
      </c>
      <c r="G833" s="39"/>
      <c r="H833" s="45"/>
    </row>
    <row r="834" s="2" customFormat="1" ht="16.8" customHeight="1">
      <c r="A834" s="39"/>
      <c r="B834" s="45"/>
      <c r="C834" s="327" t="s">
        <v>2559</v>
      </c>
      <c r="D834" s="327" t="s">
        <v>2560</v>
      </c>
      <c r="E834" s="18" t="s">
        <v>355</v>
      </c>
      <c r="F834" s="328">
        <v>2070.6869999999999</v>
      </c>
      <c r="G834" s="39"/>
      <c r="H834" s="45"/>
    </row>
    <row r="835" s="2" customFormat="1" ht="16.8" customHeight="1">
      <c r="A835" s="39"/>
      <c r="B835" s="45"/>
      <c r="C835" s="327" t="s">
        <v>2914</v>
      </c>
      <c r="D835" s="327" t="s">
        <v>2915</v>
      </c>
      <c r="E835" s="18" t="s">
        <v>355</v>
      </c>
      <c r="F835" s="328">
        <v>900.46000000000004</v>
      </c>
      <c r="G835" s="39"/>
      <c r="H835" s="45"/>
    </row>
    <row r="836" s="2" customFormat="1" ht="16.8" customHeight="1">
      <c r="A836" s="39"/>
      <c r="B836" s="45"/>
      <c r="C836" s="327" t="s">
        <v>4662</v>
      </c>
      <c r="D836" s="327" t="s">
        <v>4663</v>
      </c>
      <c r="E836" s="18" t="s">
        <v>355</v>
      </c>
      <c r="F836" s="328">
        <v>1534.4570000000001</v>
      </c>
      <c r="G836" s="39"/>
      <c r="H836" s="45"/>
    </row>
    <row r="837" s="2" customFormat="1" ht="16.8" customHeight="1">
      <c r="A837" s="39"/>
      <c r="B837" s="45"/>
      <c r="C837" s="327" t="s">
        <v>2342</v>
      </c>
      <c r="D837" s="327" t="s">
        <v>2343</v>
      </c>
      <c r="E837" s="18" t="s">
        <v>374</v>
      </c>
      <c r="F837" s="328">
        <v>5098.1220000000003</v>
      </c>
      <c r="G837" s="39"/>
      <c r="H837" s="45"/>
    </row>
    <row r="838" s="2" customFormat="1" ht="16.8" customHeight="1">
      <c r="A838" s="39"/>
      <c r="B838" s="45"/>
      <c r="C838" s="327" t="s">
        <v>2582</v>
      </c>
      <c r="D838" s="327" t="s">
        <v>2583</v>
      </c>
      <c r="E838" s="18" t="s">
        <v>355</v>
      </c>
      <c r="F838" s="328">
        <v>776.88499999999999</v>
      </c>
      <c r="G838" s="39"/>
      <c r="H838" s="45"/>
    </row>
    <row r="839" s="2" customFormat="1" ht="16.8" customHeight="1">
      <c r="A839" s="39"/>
      <c r="B839" s="45"/>
      <c r="C839" s="323" t="s">
        <v>1134</v>
      </c>
      <c r="D839" s="324" t="s">
        <v>1</v>
      </c>
      <c r="E839" s="325" t="s">
        <v>1</v>
      </c>
      <c r="F839" s="326">
        <v>14.76</v>
      </c>
      <c r="G839" s="39"/>
      <c r="H839" s="45"/>
    </row>
    <row r="840" s="2" customFormat="1" ht="16.8" customHeight="1">
      <c r="A840" s="39"/>
      <c r="B840" s="45"/>
      <c r="C840" s="327" t="s">
        <v>1134</v>
      </c>
      <c r="D840" s="327" t="s">
        <v>2307</v>
      </c>
      <c r="E840" s="18" t="s">
        <v>1</v>
      </c>
      <c r="F840" s="328">
        <v>14.76</v>
      </c>
      <c r="G840" s="39"/>
      <c r="H840" s="45"/>
    </row>
    <row r="841" s="2" customFormat="1" ht="16.8" customHeight="1">
      <c r="A841" s="39"/>
      <c r="B841" s="45"/>
      <c r="C841" s="329" t="s">
        <v>9653</v>
      </c>
      <c r="D841" s="39"/>
      <c r="E841" s="39"/>
      <c r="F841" s="39"/>
      <c r="G841" s="39"/>
      <c r="H841" s="45"/>
    </row>
    <row r="842" s="2" customFormat="1" ht="16.8" customHeight="1">
      <c r="A842" s="39"/>
      <c r="B842" s="45"/>
      <c r="C842" s="327" t="s">
        <v>2299</v>
      </c>
      <c r="D842" s="327" t="s">
        <v>2300</v>
      </c>
      <c r="E842" s="18" t="s">
        <v>355</v>
      </c>
      <c r="F842" s="328">
        <v>1944.8440000000001</v>
      </c>
      <c r="G842" s="39"/>
      <c r="H842" s="45"/>
    </row>
    <row r="843" s="2" customFormat="1" ht="16.8" customHeight="1">
      <c r="A843" s="39"/>
      <c r="B843" s="45"/>
      <c r="C843" s="327" t="s">
        <v>2244</v>
      </c>
      <c r="D843" s="327" t="s">
        <v>2245</v>
      </c>
      <c r="E843" s="18" t="s">
        <v>483</v>
      </c>
      <c r="F843" s="328">
        <v>8.1430000000000007</v>
      </c>
      <c r="G843" s="39"/>
      <c r="H843" s="45"/>
    </row>
    <row r="844" s="2" customFormat="1" ht="16.8" customHeight="1">
      <c r="A844" s="39"/>
      <c r="B844" s="45"/>
      <c r="C844" s="327" t="s">
        <v>2268</v>
      </c>
      <c r="D844" s="327" t="s">
        <v>2269</v>
      </c>
      <c r="E844" s="18" t="s">
        <v>355</v>
      </c>
      <c r="F844" s="328">
        <v>2053.2240000000002</v>
      </c>
      <c r="G844" s="39"/>
      <c r="H844" s="45"/>
    </row>
    <row r="845" s="2" customFormat="1" ht="16.8" customHeight="1">
      <c r="A845" s="39"/>
      <c r="B845" s="45"/>
      <c r="C845" s="327" t="s">
        <v>2283</v>
      </c>
      <c r="D845" s="327" t="s">
        <v>2284</v>
      </c>
      <c r="E845" s="18" t="s">
        <v>355</v>
      </c>
      <c r="F845" s="328">
        <v>5872.0600000000004</v>
      </c>
      <c r="G845" s="39"/>
      <c r="H845" s="45"/>
    </row>
    <row r="846" s="2" customFormat="1" ht="16.8" customHeight="1">
      <c r="A846" s="39"/>
      <c r="B846" s="45"/>
      <c r="C846" s="327" t="s">
        <v>2294</v>
      </c>
      <c r="D846" s="327" t="s">
        <v>2295</v>
      </c>
      <c r="E846" s="18" t="s">
        <v>355</v>
      </c>
      <c r="F846" s="328">
        <v>2549.0610000000001</v>
      </c>
      <c r="G846" s="39"/>
      <c r="H846" s="45"/>
    </row>
    <row r="847" s="2" customFormat="1" ht="16.8" customHeight="1">
      <c r="A847" s="39"/>
      <c r="B847" s="45"/>
      <c r="C847" s="327" t="s">
        <v>2559</v>
      </c>
      <c r="D847" s="327" t="s">
        <v>2560</v>
      </c>
      <c r="E847" s="18" t="s">
        <v>355</v>
      </c>
      <c r="F847" s="328">
        <v>2070.6869999999999</v>
      </c>
      <c r="G847" s="39"/>
      <c r="H847" s="45"/>
    </row>
    <row r="848" s="2" customFormat="1" ht="16.8" customHeight="1">
      <c r="A848" s="39"/>
      <c r="B848" s="45"/>
      <c r="C848" s="327" t="s">
        <v>4444</v>
      </c>
      <c r="D848" s="327" t="s">
        <v>4445</v>
      </c>
      <c r="E848" s="18" t="s">
        <v>355</v>
      </c>
      <c r="F848" s="328">
        <v>1654.3510000000001</v>
      </c>
      <c r="G848" s="39"/>
      <c r="H848" s="45"/>
    </row>
    <row r="849" s="2" customFormat="1" ht="16.8" customHeight="1">
      <c r="A849" s="39"/>
      <c r="B849" s="45"/>
      <c r="C849" s="327" t="s">
        <v>2342</v>
      </c>
      <c r="D849" s="327" t="s">
        <v>2343</v>
      </c>
      <c r="E849" s="18" t="s">
        <v>374</v>
      </c>
      <c r="F849" s="328">
        <v>5098.1220000000003</v>
      </c>
      <c r="G849" s="39"/>
      <c r="H849" s="45"/>
    </row>
    <row r="850" s="2" customFormat="1" ht="16.8" customHeight="1">
      <c r="A850" s="39"/>
      <c r="B850" s="45"/>
      <c r="C850" s="327" t="s">
        <v>2572</v>
      </c>
      <c r="D850" s="327" t="s">
        <v>2573</v>
      </c>
      <c r="E850" s="18" t="s">
        <v>355</v>
      </c>
      <c r="F850" s="328">
        <v>28.402999999999999</v>
      </c>
      <c r="G850" s="39"/>
      <c r="H850" s="45"/>
    </row>
    <row r="851" s="2" customFormat="1" ht="16.8" customHeight="1">
      <c r="A851" s="39"/>
      <c r="B851" s="45"/>
      <c r="C851" s="327" t="s">
        <v>2592</v>
      </c>
      <c r="D851" s="327" t="s">
        <v>2593</v>
      </c>
      <c r="E851" s="18" t="s">
        <v>355</v>
      </c>
      <c r="F851" s="328">
        <v>28.402999999999999</v>
      </c>
      <c r="G851" s="39"/>
      <c r="H851" s="45"/>
    </row>
    <row r="852" s="2" customFormat="1" ht="16.8" customHeight="1">
      <c r="A852" s="39"/>
      <c r="B852" s="45"/>
      <c r="C852" s="323" t="s">
        <v>1136</v>
      </c>
      <c r="D852" s="324" t="s">
        <v>1</v>
      </c>
      <c r="E852" s="325" t="s">
        <v>1</v>
      </c>
      <c r="F852" s="326">
        <v>12.289999999999999</v>
      </c>
      <c r="G852" s="39"/>
      <c r="H852" s="45"/>
    </row>
    <row r="853" s="2" customFormat="1" ht="16.8" customHeight="1">
      <c r="A853" s="39"/>
      <c r="B853" s="45"/>
      <c r="C853" s="327" t="s">
        <v>1136</v>
      </c>
      <c r="D853" s="327" t="s">
        <v>2308</v>
      </c>
      <c r="E853" s="18" t="s">
        <v>1</v>
      </c>
      <c r="F853" s="328">
        <v>12.289999999999999</v>
      </c>
      <c r="G853" s="39"/>
      <c r="H853" s="45"/>
    </row>
    <row r="854" s="2" customFormat="1" ht="16.8" customHeight="1">
      <c r="A854" s="39"/>
      <c r="B854" s="45"/>
      <c r="C854" s="329" t="s">
        <v>9653</v>
      </c>
      <c r="D854" s="39"/>
      <c r="E854" s="39"/>
      <c r="F854" s="39"/>
      <c r="G854" s="39"/>
      <c r="H854" s="45"/>
    </row>
    <row r="855" s="2" customFormat="1" ht="16.8" customHeight="1">
      <c r="A855" s="39"/>
      <c r="B855" s="45"/>
      <c r="C855" s="327" t="s">
        <v>2299</v>
      </c>
      <c r="D855" s="327" t="s">
        <v>2300</v>
      </c>
      <c r="E855" s="18" t="s">
        <v>355</v>
      </c>
      <c r="F855" s="328">
        <v>1944.8440000000001</v>
      </c>
      <c r="G855" s="39"/>
      <c r="H855" s="45"/>
    </row>
    <row r="856" s="2" customFormat="1" ht="16.8" customHeight="1">
      <c r="A856" s="39"/>
      <c r="B856" s="45"/>
      <c r="C856" s="327" t="s">
        <v>2244</v>
      </c>
      <c r="D856" s="327" t="s">
        <v>2245</v>
      </c>
      <c r="E856" s="18" t="s">
        <v>483</v>
      </c>
      <c r="F856" s="328">
        <v>8.1430000000000007</v>
      </c>
      <c r="G856" s="39"/>
      <c r="H856" s="45"/>
    </row>
    <row r="857" s="2" customFormat="1" ht="16.8" customHeight="1">
      <c r="A857" s="39"/>
      <c r="B857" s="45"/>
      <c r="C857" s="327" t="s">
        <v>2268</v>
      </c>
      <c r="D857" s="327" t="s">
        <v>2269</v>
      </c>
      <c r="E857" s="18" t="s">
        <v>355</v>
      </c>
      <c r="F857" s="328">
        <v>2053.2240000000002</v>
      </c>
      <c r="G857" s="39"/>
      <c r="H857" s="45"/>
    </row>
    <row r="858" s="2" customFormat="1" ht="16.8" customHeight="1">
      <c r="A858" s="39"/>
      <c r="B858" s="45"/>
      <c r="C858" s="327" t="s">
        <v>2294</v>
      </c>
      <c r="D858" s="327" t="s">
        <v>2295</v>
      </c>
      <c r="E858" s="18" t="s">
        <v>355</v>
      </c>
      <c r="F858" s="328">
        <v>2549.0610000000001</v>
      </c>
      <c r="G858" s="39"/>
      <c r="H858" s="45"/>
    </row>
    <row r="859" s="2" customFormat="1" ht="16.8" customHeight="1">
      <c r="A859" s="39"/>
      <c r="B859" s="45"/>
      <c r="C859" s="327" t="s">
        <v>2559</v>
      </c>
      <c r="D859" s="327" t="s">
        <v>2560</v>
      </c>
      <c r="E859" s="18" t="s">
        <v>355</v>
      </c>
      <c r="F859" s="328">
        <v>2070.6869999999999</v>
      </c>
      <c r="G859" s="39"/>
      <c r="H859" s="45"/>
    </row>
    <row r="860" s="2" customFormat="1" ht="16.8" customHeight="1">
      <c r="A860" s="39"/>
      <c r="B860" s="45"/>
      <c r="C860" s="327" t="s">
        <v>4444</v>
      </c>
      <c r="D860" s="327" t="s">
        <v>4445</v>
      </c>
      <c r="E860" s="18" t="s">
        <v>355</v>
      </c>
      <c r="F860" s="328">
        <v>1654.3510000000001</v>
      </c>
      <c r="G860" s="39"/>
      <c r="H860" s="45"/>
    </row>
    <row r="861" s="2" customFormat="1" ht="16.8" customHeight="1">
      <c r="A861" s="39"/>
      <c r="B861" s="45"/>
      <c r="C861" s="327" t="s">
        <v>2342</v>
      </c>
      <c r="D861" s="327" t="s">
        <v>2343</v>
      </c>
      <c r="E861" s="18" t="s">
        <v>374</v>
      </c>
      <c r="F861" s="328">
        <v>5098.1220000000003</v>
      </c>
      <c r="G861" s="39"/>
      <c r="H861" s="45"/>
    </row>
    <row r="862" s="2" customFormat="1" ht="16.8" customHeight="1">
      <c r="A862" s="39"/>
      <c r="B862" s="45"/>
      <c r="C862" s="327" t="s">
        <v>2572</v>
      </c>
      <c r="D862" s="327" t="s">
        <v>2573</v>
      </c>
      <c r="E862" s="18" t="s">
        <v>355</v>
      </c>
      <c r="F862" s="328">
        <v>28.402999999999999</v>
      </c>
      <c r="G862" s="39"/>
      <c r="H862" s="45"/>
    </row>
    <row r="863" s="2" customFormat="1" ht="16.8" customHeight="1">
      <c r="A863" s="39"/>
      <c r="B863" s="45"/>
      <c r="C863" s="327" t="s">
        <v>2592</v>
      </c>
      <c r="D863" s="327" t="s">
        <v>2593</v>
      </c>
      <c r="E863" s="18" t="s">
        <v>355</v>
      </c>
      <c r="F863" s="328">
        <v>28.402999999999999</v>
      </c>
      <c r="G863" s="39"/>
      <c r="H863" s="45"/>
    </row>
    <row r="864" s="2" customFormat="1" ht="16.8" customHeight="1">
      <c r="A864" s="39"/>
      <c r="B864" s="45"/>
      <c r="C864" s="323" t="s">
        <v>1138</v>
      </c>
      <c r="D864" s="324" t="s">
        <v>1</v>
      </c>
      <c r="E864" s="325" t="s">
        <v>1</v>
      </c>
      <c r="F864" s="326">
        <v>27.760000000000002</v>
      </c>
      <c r="G864" s="39"/>
      <c r="H864" s="45"/>
    </row>
    <row r="865" s="2" customFormat="1" ht="16.8" customHeight="1">
      <c r="A865" s="39"/>
      <c r="B865" s="45"/>
      <c r="C865" s="327" t="s">
        <v>1138</v>
      </c>
      <c r="D865" s="327" t="s">
        <v>2309</v>
      </c>
      <c r="E865" s="18" t="s">
        <v>1</v>
      </c>
      <c r="F865" s="328">
        <v>27.760000000000002</v>
      </c>
      <c r="G865" s="39"/>
      <c r="H865" s="45"/>
    </row>
    <row r="866" s="2" customFormat="1" ht="16.8" customHeight="1">
      <c r="A866" s="39"/>
      <c r="B866" s="45"/>
      <c r="C866" s="329" t="s">
        <v>9653</v>
      </c>
      <c r="D866" s="39"/>
      <c r="E866" s="39"/>
      <c r="F866" s="39"/>
      <c r="G866" s="39"/>
      <c r="H866" s="45"/>
    </row>
    <row r="867" s="2" customFormat="1" ht="16.8" customHeight="1">
      <c r="A867" s="39"/>
      <c r="B867" s="45"/>
      <c r="C867" s="327" t="s">
        <v>2299</v>
      </c>
      <c r="D867" s="327" t="s">
        <v>2300</v>
      </c>
      <c r="E867" s="18" t="s">
        <v>355</v>
      </c>
      <c r="F867" s="328">
        <v>1944.8440000000001</v>
      </c>
      <c r="G867" s="39"/>
      <c r="H867" s="45"/>
    </row>
    <row r="868" s="2" customFormat="1" ht="16.8" customHeight="1">
      <c r="A868" s="39"/>
      <c r="B868" s="45"/>
      <c r="C868" s="327" t="s">
        <v>1379</v>
      </c>
      <c r="D868" s="327" t="s">
        <v>1380</v>
      </c>
      <c r="E868" s="18" t="s">
        <v>374</v>
      </c>
      <c r="F868" s="328">
        <v>169.01300000000001</v>
      </c>
      <c r="G868" s="39"/>
      <c r="H868" s="45"/>
    </row>
    <row r="869" s="2" customFormat="1" ht="16.8" customHeight="1">
      <c r="A869" s="39"/>
      <c r="B869" s="45"/>
      <c r="C869" s="327" t="s">
        <v>1398</v>
      </c>
      <c r="D869" s="327" t="s">
        <v>1399</v>
      </c>
      <c r="E869" s="18" t="s">
        <v>483</v>
      </c>
      <c r="F869" s="328">
        <v>2.5070000000000001</v>
      </c>
      <c r="G869" s="39"/>
      <c r="H869" s="45"/>
    </row>
    <row r="870" s="2" customFormat="1" ht="16.8" customHeight="1">
      <c r="A870" s="39"/>
      <c r="B870" s="45"/>
      <c r="C870" s="327" t="s">
        <v>2244</v>
      </c>
      <c r="D870" s="327" t="s">
        <v>2245</v>
      </c>
      <c r="E870" s="18" t="s">
        <v>483</v>
      </c>
      <c r="F870" s="328">
        <v>8.1430000000000007</v>
      </c>
      <c r="G870" s="39"/>
      <c r="H870" s="45"/>
    </row>
    <row r="871" s="2" customFormat="1" ht="16.8" customHeight="1">
      <c r="A871" s="39"/>
      <c r="B871" s="45"/>
      <c r="C871" s="327" t="s">
        <v>2268</v>
      </c>
      <c r="D871" s="327" t="s">
        <v>2269</v>
      </c>
      <c r="E871" s="18" t="s">
        <v>355</v>
      </c>
      <c r="F871" s="328">
        <v>2053.2240000000002</v>
      </c>
      <c r="G871" s="39"/>
      <c r="H871" s="45"/>
    </row>
    <row r="872" s="2" customFormat="1" ht="16.8" customHeight="1">
      <c r="A872" s="39"/>
      <c r="B872" s="45"/>
      <c r="C872" s="327" t="s">
        <v>2283</v>
      </c>
      <c r="D872" s="327" t="s">
        <v>2284</v>
      </c>
      <c r="E872" s="18" t="s">
        <v>355</v>
      </c>
      <c r="F872" s="328">
        <v>5872.0600000000004</v>
      </c>
      <c r="G872" s="39"/>
      <c r="H872" s="45"/>
    </row>
    <row r="873" s="2" customFormat="1" ht="16.8" customHeight="1">
      <c r="A873" s="39"/>
      <c r="B873" s="45"/>
      <c r="C873" s="327" t="s">
        <v>2294</v>
      </c>
      <c r="D873" s="327" t="s">
        <v>2295</v>
      </c>
      <c r="E873" s="18" t="s">
        <v>355</v>
      </c>
      <c r="F873" s="328">
        <v>2549.0610000000001</v>
      </c>
      <c r="G873" s="39"/>
      <c r="H873" s="45"/>
    </row>
    <row r="874" s="2" customFormat="1" ht="16.8" customHeight="1">
      <c r="A874" s="39"/>
      <c r="B874" s="45"/>
      <c r="C874" s="327" t="s">
        <v>2316</v>
      </c>
      <c r="D874" s="327" t="s">
        <v>2317</v>
      </c>
      <c r="E874" s="18" t="s">
        <v>374</v>
      </c>
      <c r="F874" s="328">
        <v>535.31500000000005</v>
      </c>
      <c r="G874" s="39"/>
      <c r="H874" s="45"/>
    </row>
    <row r="875" s="2" customFormat="1" ht="16.8" customHeight="1">
      <c r="A875" s="39"/>
      <c r="B875" s="45"/>
      <c r="C875" s="327" t="s">
        <v>2476</v>
      </c>
      <c r="D875" s="327" t="s">
        <v>2477</v>
      </c>
      <c r="E875" s="18" t="s">
        <v>355</v>
      </c>
      <c r="F875" s="328">
        <v>883.49000000000001</v>
      </c>
      <c r="G875" s="39"/>
      <c r="H875" s="45"/>
    </row>
    <row r="876" s="2" customFormat="1" ht="16.8" customHeight="1">
      <c r="A876" s="39"/>
      <c r="B876" s="45"/>
      <c r="C876" s="327" t="s">
        <v>2559</v>
      </c>
      <c r="D876" s="327" t="s">
        <v>2560</v>
      </c>
      <c r="E876" s="18" t="s">
        <v>355</v>
      </c>
      <c r="F876" s="328">
        <v>2070.6869999999999</v>
      </c>
      <c r="G876" s="39"/>
      <c r="H876" s="45"/>
    </row>
    <row r="877" s="2" customFormat="1" ht="16.8" customHeight="1">
      <c r="A877" s="39"/>
      <c r="B877" s="45"/>
      <c r="C877" s="327" t="s">
        <v>4444</v>
      </c>
      <c r="D877" s="327" t="s">
        <v>4445</v>
      </c>
      <c r="E877" s="18" t="s">
        <v>355</v>
      </c>
      <c r="F877" s="328">
        <v>1654.3510000000001</v>
      </c>
      <c r="G877" s="39"/>
      <c r="H877" s="45"/>
    </row>
    <row r="878" s="2" customFormat="1" ht="16.8" customHeight="1">
      <c r="A878" s="39"/>
      <c r="B878" s="45"/>
      <c r="C878" s="327" t="s">
        <v>2342</v>
      </c>
      <c r="D878" s="327" t="s">
        <v>2343</v>
      </c>
      <c r="E878" s="18" t="s">
        <v>374</v>
      </c>
      <c r="F878" s="328">
        <v>5098.1220000000003</v>
      </c>
      <c r="G878" s="39"/>
      <c r="H878" s="45"/>
    </row>
    <row r="879" s="2" customFormat="1" ht="16.8" customHeight="1">
      <c r="A879" s="39"/>
      <c r="B879" s="45"/>
      <c r="C879" s="327" t="s">
        <v>2582</v>
      </c>
      <c r="D879" s="327" t="s">
        <v>2583</v>
      </c>
      <c r="E879" s="18" t="s">
        <v>355</v>
      </c>
      <c r="F879" s="328">
        <v>776.88499999999999</v>
      </c>
      <c r="G879" s="39"/>
      <c r="H879" s="45"/>
    </row>
    <row r="880" s="2" customFormat="1" ht="16.8" customHeight="1">
      <c r="A880" s="39"/>
      <c r="B880" s="45"/>
      <c r="C880" s="323" t="s">
        <v>149</v>
      </c>
      <c r="D880" s="324" t="s">
        <v>1</v>
      </c>
      <c r="E880" s="325" t="s">
        <v>1</v>
      </c>
      <c r="F880" s="326">
        <v>19.350000000000001</v>
      </c>
      <c r="G880" s="39"/>
      <c r="H880" s="45"/>
    </row>
    <row r="881" s="2" customFormat="1" ht="16.8" customHeight="1">
      <c r="A881" s="39"/>
      <c r="B881" s="45"/>
      <c r="C881" s="327" t="s">
        <v>149</v>
      </c>
      <c r="D881" s="327" t="s">
        <v>2310</v>
      </c>
      <c r="E881" s="18" t="s">
        <v>1</v>
      </c>
      <c r="F881" s="328">
        <v>19.350000000000001</v>
      </c>
      <c r="G881" s="39"/>
      <c r="H881" s="45"/>
    </row>
    <row r="882" s="2" customFormat="1" ht="16.8" customHeight="1">
      <c r="A882" s="39"/>
      <c r="B882" s="45"/>
      <c r="C882" s="329" t="s">
        <v>9653</v>
      </c>
      <c r="D882" s="39"/>
      <c r="E882" s="39"/>
      <c r="F882" s="39"/>
      <c r="G882" s="39"/>
      <c r="H882" s="45"/>
    </row>
    <row r="883" s="2" customFormat="1" ht="16.8" customHeight="1">
      <c r="A883" s="39"/>
      <c r="B883" s="45"/>
      <c r="C883" s="327" t="s">
        <v>2299</v>
      </c>
      <c r="D883" s="327" t="s">
        <v>2300</v>
      </c>
      <c r="E883" s="18" t="s">
        <v>355</v>
      </c>
      <c r="F883" s="328">
        <v>1944.8440000000001</v>
      </c>
      <c r="G883" s="39"/>
      <c r="H883" s="45"/>
    </row>
    <row r="884" s="2" customFormat="1" ht="16.8" customHeight="1">
      <c r="A884" s="39"/>
      <c r="B884" s="45"/>
      <c r="C884" s="327" t="s">
        <v>1379</v>
      </c>
      <c r="D884" s="327" t="s">
        <v>1380</v>
      </c>
      <c r="E884" s="18" t="s">
        <v>374</v>
      </c>
      <c r="F884" s="328">
        <v>169.01300000000001</v>
      </c>
      <c r="G884" s="39"/>
      <c r="H884" s="45"/>
    </row>
    <row r="885" s="2" customFormat="1" ht="16.8" customHeight="1">
      <c r="A885" s="39"/>
      <c r="B885" s="45"/>
      <c r="C885" s="327" t="s">
        <v>1398</v>
      </c>
      <c r="D885" s="327" t="s">
        <v>1399</v>
      </c>
      <c r="E885" s="18" t="s">
        <v>483</v>
      </c>
      <c r="F885" s="328">
        <v>2.5070000000000001</v>
      </c>
      <c r="G885" s="39"/>
      <c r="H885" s="45"/>
    </row>
    <row r="886" s="2" customFormat="1" ht="16.8" customHeight="1">
      <c r="A886" s="39"/>
      <c r="B886" s="45"/>
      <c r="C886" s="327" t="s">
        <v>2244</v>
      </c>
      <c r="D886" s="327" t="s">
        <v>2245</v>
      </c>
      <c r="E886" s="18" t="s">
        <v>483</v>
      </c>
      <c r="F886" s="328">
        <v>8.1430000000000007</v>
      </c>
      <c r="G886" s="39"/>
      <c r="H886" s="45"/>
    </row>
    <row r="887" s="2" customFormat="1" ht="16.8" customHeight="1">
      <c r="A887" s="39"/>
      <c r="B887" s="45"/>
      <c r="C887" s="327" t="s">
        <v>2268</v>
      </c>
      <c r="D887" s="327" t="s">
        <v>2269</v>
      </c>
      <c r="E887" s="18" t="s">
        <v>355</v>
      </c>
      <c r="F887" s="328">
        <v>2053.2240000000002</v>
      </c>
      <c r="G887" s="39"/>
      <c r="H887" s="45"/>
    </row>
    <row r="888" s="2" customFormat="1" ht="16.8" customHeight="1">
      <c r="A888" s="39"/>
      <c r="B888" s="45"/>
      <c r="C888" s="327" t="s">
        <v>2283</v>
      </c>
      <c r="D888" s="327" t="s">
        <v>2284</v>
      </c>
      <c r="E888" s="18" t="s">
        <v>355</v>
      </c>
      <c r="F888" s="328">
        <v>5872.0600000000004</v>
      </c>
      <c r="G888" s="39"/>
      <c r="H888" s="45"/>
    </row>
    <row r="889" s="2" customFormat="1" ht="16.8" customHeight="1">
      <c r="A889" s="39"/>
      <c r="B889" s="45"/>
      <c r="C889" s="327" t="s">
        <v>2294</v>
      </c>
      <c r="D889" s="327" t="s">
        <v>2295</v>
      </c>
      <c r="E889" s="18" t="s">
        <v>355</v>
      </c>
      <c r="F889" s="328">
        <v>2549.0610000000001</v>
      </c>
      <c r="G889" s="39"/>
      <c r="H889" s="45"/>
    </row>
    <row r="890" s="2" customFormat="1" ht="16.8" customHeight="1">
      <c r="A890" s="39"/>
      <c r="B890" s="45"/>
      <c r="C890" s="327" t="s">
        <v>2316</v>
      </c>
      <c r="D890" s="327" t="s">
        <v>2317</v>
      </c>
      <c r="E890" s="18" t="s">
        <v>374</v>
      </c>
      <c r="F890" s="328">
        <v>535.31500000000005</v>
      </c>
      <c r="G890" s="39"/>
      <c r="H890" s="45"/>
    </row>
    <row r="891" s="2" customFormat="1" ht="16.8" customHeight="1">
      <c r="A891" s="39"/>
      <c r="B891" s="45"/>
      <c r="C891" s="327" t="s">
        <v>2476</v>
      </c>
      <c r="D891" s="327" t="s">
        <v>2477</v>
      </c>
      <c r="E891" s="18" t="s">
        <v>355</v>
      </c>
      <c r="F891" s="328">
        <v>883.49000000000001</v>
      </c>
      <c r="G891" s="39"/>
      <c r="H891" s="45"/>
    </row>
    <row r="892" s="2" customFormat="1" ht="16.8" customHeight="1">
      <c r="A892" s="39"/>
      <c r="B892" s="45"/>
      <c r="C892" s="327" t="s">
        <v>2559</v>
      </c>
      <c r="D892" s="327" t="s">
        <v>2560</v>
      </c>
      <c r="E892" s="18" t="s">
        <v>355</v>
      </c>
      <c r="F892" s="328">
        <v>2070.6869999999999</v>
      </c>
      <c r="G892" s="39"/>
      <c r="H892" s="45"/>
    </row>
    <row r="893" s="2" customFormat="1" ht="16.8" customHeight="1">
      <c r="A893" s="39"/>
      <c r="B893" s="45"/>
      <c r="C893" s="327" t="s">
        <v>4444</v>
      </c>
      <c r="D893" s="327" t="s">
        <v>4445</v>
      </c>
      <c r="E893" s="18" t="s">
        <v>355</v>
      </c>
      <c r="F893" s="328">
        <v>1654.3510000000001</v>
      </c>
      <c r="G893" s="39"/>
      <c r="H893" s="45"/>
    </row>
    <row r="894" s="2" customFormat="1" ht="16.8" customHeight="1">
      <c r="A894" s="39"/>
      <c r="B894" s="45"/>
      <c r="C894" s="327" t="s">
        <v>2342</v>
      </c>
      <c r="D894" s="327" t="s">
        <v>2343</v>
      </c>
      <c r="E894" s="18" t="s">
        <v>374</v>
      </c>
      <c r="F894" s="328">
        <v>5098.1220000000003</v>
      </c>
      <c r="G894" s="39"/>
      <c r="H894" s="45"/>
    </row>
    <row r="895" s="2" customFormat="1" ht="16.8" customHeight="1">
      <c r="A895" s="39"/>
      <c r="B895" s="45"/>
      <c r="C895" s="327" t="s">
        <v>2582</v>
      </c>
      <c r="D895" s="327" t="s">
        <v>2583</v>
      </c>
      <c r="E895" s="18" t="s">
        <v>355</v>
      </c>
      <c r="F895" s="328">
        <v>776.88499999999999</v>
      </c>
      <c r="G895" s="39"/>
      <c r="H895" s="45"/>
    </row>
    <row r="896" s="2" customFormat="1" ht="16.8" customHeight="1">
      <c r="A896" s="39"/>
      <c r="B896" s="45"/>
      <c r="C896" s="323" t="s">
        <v>152</v>
      </c>
      <c r="D896" s="324" t="s">
        <v>1</v>
      </c>
      <c r="E896" s="325" t="s">
        <v>1</v>
      </c>
      <c r="F896" s="326">
        <v>5.75</v>
      </c>
      <c r="G896" s="39"/>
      <c r="H896" s="45"/>
    </row>
    <row r="897" s="2" customFormat="1" ht="16.8" customHeight="1">
      <c r="A897" s="39"/>
      <c r="B897" s="45"/>
      <c r="C897" s="327" t="s">
        <v>152</v>
      </c>
      <c r="D897" s="327" t="s">
        <v>2311</v>
      </c>
      <c r="E897" s="18" t="s">
        <v>1</v>
      </c>
      <c r="F897" s="328">
        <v>5.75</v>
      </c>
      <c r="G897" s="39"/>
      <c r="H897" s="45"/>
    </row>
    <row r="898" s="2" customFormat="1" ht="16.8" customHeight="1">
      <c r="A898" s="39"/>
      <c r="B898" s="45"/>
      <c r="C898" s="329" t="s">
        <v>9653</v>
      </c>
      <c r="D898" s="39"/>
      <c r="E898" s="39"/>
      <c r="F898" s="39"/>
      <c r="G898" s="39"/>
      <c r="H898" s="45"/>
    </row>
    <row r="899" s="2" customFormat="1" ht="16.8" customHeight="1">
      <c r="A899" s="39"/>
      <c r="B899" s="45"/>
      <c r="C899" s="327" t="s">
        <v>2299</v>
      </c>
      <c r="D899" s="327" t="s">
        <v>2300</v>
      </c>
      <c r="E899" s="18" t="s">
        <v>355</v>
      </c>
      <c r="F899" s="328">
        <v>1944.8440000000001</v>
      </c>
      <c r="G899" s="39"/>
      <c r="H899" s="45"/>
    </row>
    <row r="900" s="2" customFormat="1" ht="16.8" customHeight="1">
      <c r="A900" s="39"/>
      <c r="B900" s="45"/>
      <c r="C900" s="327" t="s">
        <v>4438</v>
      </c>
      <c r="D900" s="327" t="s">
        <v>4439</v>
      </c>
      <c r="E900" s="18" t="s">
        <v>355</v>
      </c>
      <c r="F900" s="328">
        <v>5.75</v>
      </c>
      <c r="G900" s="39"/>
      <c r="H900" s="45"/>
    </row>
    <row r="901" s="2" customFormat="1" ht="16.8" customHeight="1">
      <c r="A901" s="39"/>
      <c r="B901" s="45"/>
      <c r="C901" s="327" t="s">
        <v>4444</v>
      </c>
      <c r="D901" s="327" t="s">
        <v>4445</v>
      </c>
      <c r="E901" s="18" t="s">
        <v>355</v>
      </c>
      <c r="F901" s="328">
        <v>1654.3510000000001</v>
      </c>
      <c r="G901" s="39"/>
      <c r="H901" s="45"/>
    </row>
    <row r="902" s="2" customFormat="1" ht="16.8" customHeight="1">
      <c r="A902" s="39"/>
      <c r="B902" s="45"/>
      <c r="C902" s="323" t="s">
        <v>1142</v>
      </c>
      <c r="D902" s="324" t="s">
        <v>1</v>
      </c>
      <c r="E902" s="325" t="s">
        <v>1</v>
      </c>
      <c r="F902" s="326">
        <v>300.88400000000001</v>
      </c>
      <c r="G902" s="39"/>
      <c r="H902" s="45"/>
    </row>
    <row r="903" s="2" customFormat="1">
      <c r="A903" s="39"/>
      <c r="B903" s="45"/>
      <c r="C903" s="327" t="s">
        <v>1142</v>
      </c>
      <c r="D903" s="327" t="s">
        <v>2312</v>
      </c>
      <c r="E903" s="18" t="s">
        <v>1</v>
      </c>
      <c r="F903" s="328">
        <v>300.88400000000001</v>
      </c>
      <c r="G903" s="39"/>
      <c r="H903" s="45"/>
    </row>
    <row r="904" s="2" customFormat="1" ht="16.8" customHeight="1">
      <c r="A904" s="39"/>
      <c r="B904" s="45"/>
      <c r="C904" s="329" t="s">
        <v>9653</v>
      </c>
      <c r="D904" s="39"/>
      <c r="E904" s="39"/>
      <c r="F904" s="39"/>
      <c r="G904" s="39"/>
      <c r="H904" s="45"/>
    </row>
    <row r="905" s="2" customFormat="1" ht="16.8" customHeight="1">
      <c r="A905" s="39"/>
      <c r="B905" s="45"/>
      <c r="C905" s="327" t="s">
        <v>2299</v>
      </c>
      <c r="D905" s="327" t="s">
        <v>2300</v>
      </c>
      <c r="E905" s="18" t="s">
        <v>355</v>
      </c>
      <c r="F905" s="328">
        <v>1944.8440000000001</v>
      </c>
      <c r="G905" s="39"/>
      <c r="H905" s="45"/>
    </row>
    <row r="906" s="2" customFormat="1" ht="16.8" customHeight="1">
      <c r="A906" s="39"/>
      <c r="B906" s="45"/>
      <c r="C906" s="327" t="s">
        <v>2237</v>
      </c>
      <c r="D906" s="327" t="s">
        <v>2238</v>
      </c>
      <c r="E906" s="18" t="s">
        <v>374</v>
      </c>
      <c r="F906" s="328">
        <v>38.317999999999998</v>
      </c>
      <c r="G906" s="39"/>
      <c r="H906" s="45"/>
    </row>
    <row r="907" s="2" customFormat="1" ht="16.8" customHeight="1">
      <c r="A907" s="39"/>
      <c r="B907" s="45"/>
      <c r="C907" s="327" t="s">
        <v>2244</v>
      </c>
      <c r="D907" s="327" t="s">
        <v>2245</v>
      </c>
      <c r="E907" s="18" t="s">
        <v>483</v>
      </c>
      <c r="F907" s="328">
        <v>8.1430000000000007</v>
      </c>
      <c r="G907" s="39"/>
      <c r="H907" s="45"/>
    </row>
    <row r="908" s="2" customFormat="1" ht="16.8" customHeight="1">
      <c r="A908" s="39"/>
      <c r="B908" s="45"/>
      <c r="C908" s="327" t="s">
        <v>2268</v>
      </c>
      <c r="D908" s="327" t="s">
        <v>2269</v>
      </c>
      <c r="E908" s="18" t="s">
        <v>355</v>
      </c>
      <c r="F908" s="328">
        <v>2053.2240000000002</v>
      </c>
      <c r="G908" s="39"/>
      <c r="H908" s="45"/>
    </row>
    <row r="909" s="2" customFormat="1" ht="16.8" customHeight="1">
      <c r="A909" s="39"/>
      <c r="B909" s="45"/>
      <c r="C909" s="327" t="s">
        <v>2294</v>
      </c>
      <c r="D909" s="327" t="s">
        <v>2295</v>
      </c>
      <c r="E909" s="18" t="s">
        <v>355</v>
      </c>
      <c r="F909" s="328">
        <v>2549.0610000000001</v>
      </c>
      <c r="G909" s="39"/>
      <c r="H909" s="45"/>
    </row>
    <row r="910" s="2" customFormat="1" ht="16.8" customHeight="1">
      <c r="A910" s="39"/>
      <c r="B910" s="45"/>
      <c r="C910" s="327" t="s">
        <v>2316</v>
      </c>
      <c r="D910" s="327" t="s">
        <v>2317</v>
      </c>
      <c r="E910" s="18" t="s">
        <v>374</v>
      </c>
      <c r="F910" s="328">
        <v>535.31500000000005</v>
      </c>
      <c r="G910" s="39"/>
      <c r="H910" s="45"/>
    </row>
    <row r="911" s="2" customFormat="1" ht="16.8" customHeight="1">
      <c r="A911" s="39"/>
      <c r="B911" s="45"/>
      <c r="C911" s="327" t="s">
        <v>4444</v>
      </c>
      <c r="D911" s="327" t="s">
        <v>4445</v>
      </c>
      <c r="E911" s="18" t="s">
        <v>355</v>
      </c>
      <c r="F911" s="328">
        <v>1654.3510000000001</v>
      </c>
      <c r="G911" s="39"/>
      <c r="H911" s="45"/>
    </row>
    <row r="912" s="2" customFormat="1" ht="16.8" customHeight="1">
      <c r="A912" s="39"/>
      <c r="B912" s="45"/>
      <c r="C912" s="327" t="s">
        <v>2342</v>
      </c>
      <c r="D912" s="327" t="s">
        <v>2343</v>
      </c>
      <c r="E912" s="18" t="s">
        <v>374</v>
      </c>
      <c r="F912" s="328">
        <v>5098.1220000000003</v>
      </c>
      <c r="G912" s="39"/>
      <c r="H912" s="45"/>
    </row>
    <row r="913" s="2" customFormat="1" ht="16.8" customHeight="1">
      <c r="A913" s="39"/>
      <c r="B913" s="45"/>
      <c r="C913" s="323" t="s">
        <v>159</v>
      </c>
      <c r="D913" s="324" t="s">
        <v>1</v>
      </c>
      <c r="E913" s="325" t="s">
        <v>1</v>
      </c>
      <c r="F913" s="326">
        <v>589.50999999999999</v>
      </c>
      <c r="G913" s="39"/>
      <c r="H913" s="45"/>
    </row>
    <row r="914" s="2" customFormat="1">
      <c r="A914" s="39"/>
      <c r="B914" s="45"/>
      <c r="C914" s="327" t="s">
        <v>159</v>
      </c>
      <c r="D914" s="327" t="s">
        <v>2313</v>
      </c>
      <c r="E914" s="18" t="s">
        <v>1</v>
      </c>
      <c r="F914" s="328">
        <v>589.50999999999999</v>
      </c>
      <c r="G914" s="39"/>
      <c r="H914" s="45"/>
    </row>
    <row r="915" s="2" customFormat="1" ht="16.8" customHeight="1">
      <c r="A915" s="39"/>
      <c r="B915" s="45"/>
      <c r="C915" s="329" t="s">
        <v>9653</v>
      </c>
      <c r="D915" s="39"/>
      <c r="E915" s="39"/>
      <c r="F915" s="39"/>
      <c r="G915" s="39"/>
      <c r="H915" s="45"/>
    </row>
    <row r="916" s="2" customFormat="1" ht="16.8" customHeight="1">
      <c r="A916" s="39"/>
      <c r="B916" s="45"/>
      <c r="C916" s="327" t="s">
        <v>2299</v>
      </c>
      <c r="D916" s="327" t="s">
        <v>2300</v>
      </c>
      <c r="E916" s="18" t="s">
        <v>355</v>
      </c>
      <c r="F916" s="328">
        <v>1944.8440000000001</v>
      </c>
      <c r="G916" s="39"/>
      <c r="H916" s="45"/>
    </row>
    <row r="917" s="2" customFormat="1" ht="16.8" customHeight="1">
      <c r="A917" s="39"/>
      <c r="B917" s="45"/>
      <c r="C917" s="327" t="s">
        <v>2237</v>
      </c>
      <c r="D917" s="327" t="s">
        <v>2238</v>
      </c>
      <c r="E917" s="18" t="s">
        <v>374</v>
      </c>
      <c r="F917" s="328">
        <v>38.317999999999998</v>
      </c>
      <c r="G917" s="39"/>
      <c r="H917" s="45"/>
    </row>
    <row r="918" s="2" customFormat="1" ht="16.8" customHeight="1">
      <c r="A918" s="39"/>
      <c r="B918" s="45"/>
      <c r="C918" s="327" t="s">
        <v>2244</v>
      </c>
      <c r="D918" s="327" t="s">
        <v>2245</v>
      </c>
      <c r="E918" s="18" t="s">
        <v>483</v>
      </c>
      <c r="F918" s="328">
        <v>8.1430000000000007</v>
      </c>
      <c r="G918" s="39"/>
      <c r="H918" s="45"/>
    </row>
    <row r="919" s="2" customFormat="1" ht="16.8" customHeight="1">
      <c r="A919" s="39"/>
      <c r="B919" s="45"/>
      <c r="C919" s="327" t="s">
        <v>2268</v>
      </c>
      <c r="D919" s="327" t="s">
        <v>2269</v>
      </c>
      <c r="E919" s="18" t="s">
        <v>355</v>
      </c>
      <c r="F919" s="328">
        <v>2053.2240000000002</v>
      </c>
      <c r="G919" s="39"/>
      <c r="H919" s="45"/>
    </row>
    <row r="920" s="2" customFormat="1" ht="16.8" customHeight="1">
      <c r="A920" s="39"/>
      <c r="B920" s="45"/>
      <c r="C920" s="327" t="s">
        <v>2283</v>
      </c>
      <c r="D920" s="327" t="s">
        <v>2284</v>
      </c>
      <c r="E920" s="18" t="s">
        <v>355</v>
      </c>
      <c r="F920" s="328">
        <v>5872.0600000000004</v>
      </c>
      <c r="G920" s="39"/>
      <c r="H920" s="45"/>
    </row>
    <row r="921" s="2" customFormat="1" ht="16.8" customHeight="1">
      <c r="A921" s="39"/>
      <c r="B921" s="45"/>
      <c r="C921" s="327" t="s">
        <v>2294</v>
      </c>
      <c r="D921" s="327" t="s">
        <v>2295</v>
      </c>
      <c r="E921" s="18" t="s">
        <v>355</v>
      </c>
      <c r="F921" s="328">
        <v>2549.0610000000001</v>
      </c>
      <c r="G921" s="39"/>
      <c r="H921" s="45"/>
    </row>
    <row r="922" s="2" customFormat="1" ht="16.8" customHeight="1">
      <c r="A922" s="39"/>
      <c r="B922" s="45"/>
      <c r="C922" s="327" t="s">
        <v>2316</v>
      </c>
      <c r="D922" s="327" t="s">
        <v>2317</v>
      </c>
      <c r="E922" s="18" t="s">
        <v>374</v>
      </c>
      <c r="F922" s="328">
        <v>535.31500000000005</v>
      </c>
      <c r="G922" s="39"/>
      <c r="H922" s="45"/>
    </row>
    <row r="923" s="2" customFormat="1" ht="16.8" customHeight="1">
      <c r="A923" s="39"/>
      <c r="B923" s="45"/>
      <c r="C923" s="327" t="s">
        <v>2914</v>
      </c>
      <c r="D923" s="327" t="s">
        <v>2915</v>
      </c>
      <c r="E923" s="18" t="s">
        <v>355</v>
      </c>
      <c r="F923" s="328">
        <v>900.46000000000004</v>
      </c>
      <c r="G923" s="39"/>
      <c r="H923" s="45"/>
    </row>
    <row r="924" s="2" customFormat="1" ht="16.8" customHeight="1">
      <c r="A924" s="39"/>
      <c r="B924" s="45"/>
      <c r="C924" s="327" t="s">
        <v>4662</v>
      </c>
      <c r="D924" s="327" t="s">
        <v>4663</v>
      </c>
      <c r="E924" s="18" t="s">
        <v>355</v>
      </c>
      <c r="F924" s="328">
        <v>1534.4570000000001</v>
      </c>
      <c r="G924" s="39"/>
      <c r="H924" s="45"/>
    </row>
    <row r="925" s="2" customFormat="1" ht="16.8" customHeight="1">
      <c r="A925" s="39"/>
      <c r="B925" s="45"/>
      <c r="C925" s="327" t="s">
        <v>2342</v>
      </c>
      <c r="D925" s="327" t="s">
        <v>2343</v>
      </c>
      <c r="E925" s="18" t="s">
        <v>374</v>
      </c>
      <c r="F925" s="328">
        <v>5098.1220000000003</v>
      </c>
      <c r="G925" s="39"/>
      <c r="H925" s="45"/>
    </row>
    <row r="926" s="2" customFormat="1" ht="16.8" customHeight="1">
      <c r="A926" s="39"/>
      <c r="B926" s="45"/>
      <c r="C926" s="323" t="s">
        <v>161</v>
      </c>
      <c r="D926" s="324" t="s">
        <v>1</v>
      </c>
      <c r="E926" s="325" t="s">
        <v>1</v>
      </c>
      <c r="F926" s="326">
        <v>633.99699999999996</v>
      </c>
      <c r="G926" s="39"/>
      <c r="H926" s="45"/>
    </row>
    <row r="927" s="2" customFormat="1">
      <c r="A927" s="39"/>
      <c r="B927" s="45"/>
      <c r="C927" s="327" t="s">
        <v>1</v>
      </c>
      <c r="D927" s="327" t="s">
        <v>2563</v>
      </c>
      <c r="E927" s="18" t="s">
        <v>1</v>
      </c>
      <c r="F927" s="328">
        <v>599.447</v>
      </c>
      <c r="G927" s="39"/>
      <c r="H927" s="45"/>
    </row>
    <row r="928" s="2" customFormat="1" ht="16.8" customHeight="1">
      <c r="A928" s="39"/>
      <c r="B928" s="45"/>
      <c r="C928" s="327" t="s">
        <v>1</v>
      </c>
      <c r="D928" s="327" t="s">
        <v>2564</v>
      </c>
      <c r="E928" s="18" t="s">
        <v>1</v>
      </c>
      <c r="F928" s="328">
        <v>34.549999999999997</v>
      </c>
      <c r="G928" s="39"/>
      <c r="H928" s="45"/>
    </row>
    <row r="929" s="2" customFormat="1" ht="16.8" customHeight="1">
      <c r="A929" s="39"/>
      <c r="B929" s="45"/>
      <c r="C929" s="327" t="s">
        <v>161</v>
      </c>
      <c r="D929" s="327" t="s">
        <v>755</v>
      </c>
      <c r="E929" s="18" t="s">
        <v>1</v>
      </c>
      <c r="F929" s="328">
        <v>633.99699999999996</v>
      </c>
      <c r="G929" s="39"/>
      <c r="H929" s="45"/>
    </row>
    <row r="930" s="2" customFormat="1" ht="16.8" customHeight="1">
      <c r="A930" s="39"/>
      <c r="B930" s="45"/>
      <c r="C930" s="329" t="s">
        <v>9653</v>
      </c>
      <c r="D930" s="39"/>
      <c r="E930" s="39"/>
      <c r="F930" s="39"/>
      <c r="G930" s="39"/>
      <c r="H930" s="45"/>
    </row>
    <row r="931" s="2" customFormat="1" ht="16.8" customHeight="1">
      <c r="A931" s="39"/>
      <c r="B931" s="45"/>
      <c r="C931" s="327" t="s">
        <v>2559</v>
      </c>
      <c r="D931" s="327" t="s">
        <v>2560</v>
      </c>
      <c r="E931" s="18" t="s">
        <v>355</v>
      </c>
      <c r="F931" s="328">
        <v>2070.6869999999999</v>
      </c>
      <c r="G931" s="39"/>
      <c r="H931" s="45"/>
    </row>
    <row r="932" s="2" customFormat="1" ht="16.8" customHeight="1">
      <c r="A932" s="39"/>
      <c r="B932" s="45"/>
      <c r="C932" s="327" t="s">
        <v>2244</v>
      </c>
      <c r="D932" s="327" t="s">
        <v>2245</v>
      </c>
      <c r="E932" s="18" t="s">
        <v>483</v>
      </c>
      <c r="F932" s="328">
        <v>8.1430000000000007</v>
      </c>
      <c r="G932" s="39"/>
      <c r="H932" s="45"/>
    </row>
    <row r="933" s="2" customFormat="1" ht="16.8" customHeight="1">
      <c r="A933" s="39"/>
      <c r="B933" s="45"/>
      <c r="C933" s="327" t="s">
        <v>2262</v>
      </c>
      <c r="D933" s="327" t="s">
        <v>2263</v>
      </c>
      <c r="E933" s="18" t="s">
        <v>355</v>
      </c>
      <c r="F933" s="328">
        <v>633.99699999999996</v>
      </c>
      <c r="G933" s="39"/>
      <c r="H933" s="45"/>
    </row>
    <row r="934" s="2" customFormat="1" ht="16.8" customHeight="1">
      <c r="A934" s="39"/>
      <c r="B934" s="45"/>
      <c r="C934" s="327" t="s">
        <v>2294</v>
      </c>
      <c r="D934" s="327" t="s">
        <v>2295</v>
      </c>
      <c r="E934" s="18" t="s">
        <v>355</v>
      </c>
      <c r="F934" s="328">
        <v>2549.0610000000001</v>
      </c>
      <c r="G934" s="39"/>
      <c r="H934" s="45"/>
    </row>
    <row r="935" s="2" customFormat="1" ht="16.8" customHeight="1">
      <c r="A935" s="39"/>
      <c r="B935" s="45"/>
      <c r="C935" s="327" t="s">
        <v>4444</v>
      </c>
      <c r="D935" s="327" t="s">
        <v>4445</v>
      </c>
      <c r="E935" s="18" t="s">
        <v>355</v>
      </c>
      <c r="F935" s="328">
        <v>1654.3510000000001</v>
      </c>
      <c r="G935" s="39"/>
      <c r="H935" s="45"/>
    </row>
    <row r="936" s="2" customFormat="1" ht="16.8" customHeight="1">
      <c r="A936" s="39"/>
      <c r="B936" s="45"/>
      <c r="C936" s="327" t="s">
        <v>4662</v>
      </c>
      <c r="D936" s="327" t="s">
        <v>4663</v>
      </c>
      <c r="E936" s="18" t="s">
        <v>355</v>
      </c>
      <c r="F936" s="328">
        <v>1534.4570000000001</v>
      </c>
      <c r="G936" s="39"/>
      <c r="H936" s="45"/>
    </row>
    <row r="937" s="2" customFormat="1" ht="16.8" customHeight="1">
      <c r="A937" s="39"/>
      <c r="B937" s="45"/>
      <c r="C937" s="327" t="s">
        <v>2342</v>
      </c>
      <c r="D937" s="327" t="s">
        <v>2343</v>
      </c>
      <c r="E937" s="18" t="s">
        <v>374</v>
      </c>
      <c r="F937" s="328">
        <v>5098.1220000000003</v>
      </c>
      <c r="G937" s="39"/>
      <c r="H937" s="45"/>
    </row>
    <row r="938" s="2" customFormat="1" ht="16.8" customHeight="1">
      <c r="A938" s="39"/>
      <c r="B938" s="45"/>
      <c r="C938" s="327" t="s">
        <v>2587</v>
      </c>
      <c r="D938" s="327" t="s">
        <v>2588</v>
      </c>
      <c r="E938" s="18" t="s">
        <v>355</v>
      </c>
      <c r="F938" s="328">
        <v>936.31299999999999</v>
      </c>
      <c r="G938" s="39"/>
      <c r="H938" s="45"/>
    </row>
    <row r="939" s="2" customFormat="1" ht="16.8" customHeight="1">
      <c r="A939" s="39"/>
      <c r="B939" s="45"/>
      <c r="C939" s="323" t="s">
        <v>163</v>
      </c>
      <c r="D939" s="324" t="s">
        <v>1</v>
      </c>
      <c r="E939" s="325" t="s">
        <v>1</v>
      </c>
      <c r="F939" s="326">
        <v>257.73000000000002</v>
      </c>
      <c r="G939" s="39"/>
      <c r="H939" s="45"/>
    </row>
    <row r="940" s="2" customFormat="1" ht="16.8" customHeight="1">
      <c r="A940" s="39"/>
      <c r="B940" s="45"/>
      <c r="C940" s="327" t="s">
        <v>163</v>
      </c>
      <c r="D940" s="327" t="s">
        <v>2565</v>
      </c>
      <c r="E940" s="18" t="s">
        <v>1</v>
      </c>
      <c r="F940" s="328">
        <v>257.73000000000002</v>
      </c>
      <c r="G940" s="39"/>
      <c r="H940" s="45"/>
    </row>
    <row r="941" s="2" customFormat="1" ht="16.8" customHeight="1">
      <c r="A941" s="39"/>
      <c r="B941" s="45"/>
      <c r="C941" s="329" t="s">
        <v>9653</v>
      </c>
      <c r="D941" s="39"/>
      <c r="E941" s="39"/>
      <c r="F941" s="39"/>
      <c r="G941" s="39"/>
      <c r="H941" s="45"/>
    </row>
    <row r="942" s="2" customFormat="1" ht="16.8" customHeight="1">
      <c r="A942" s="39"/>
      <c r="B942" s="45"/>
      <c r="C942" s="327" t="s">
        <v>2559</v>
      </c>
      <c r="D942" s="327" t="s">
        <v>2560</v>
      </c>
      <c r="E942" s="18" t="s">
        <v>355</v>
      </c>
      <c r="F942" s="328">
        <v>2070.6869999999999</v>
      </c>
      <c r="G942" s="39"/>
      <c r="H942" s="45"/>
    </row>
    <row r="943" s="2" customFormat="1" ht="16.8" customHeight="1">
      <c r="A943" s="39"/>
      <c r="B943" s="45"/>
      <c r="C943" s="327" t="s">
        <v>2244</v>
      </c>
      <c r="D943" s="327" t="s">
        <v>2245</v>
      </c>
      <c r="E943" s="18" t="s">
        <v>483</v>
      </c>
      <c r="F943" s="328">
        <v>8.1430000000000007</v>
      </c>
      <c r="G943" s="39"/>
      <c r="H943" s="45"/>
    </row>
    <row r="944" s="2" customFormat="1" ht="16.8" customHeight="1">
      <c r="A944" s="39"/>
      <c r="B944" s="45"/>
      <c r="C944" s="327" t="s">
        <v>2268</v>
      </c>
      <c r="D944" s="327" t="s">
        <v>2269</v>
      </c>
      <c r="E944" s="18" t="s">
        <v>355</v>
      </c>
      <c r="F944" s="328">
        <v>2053.2240000000002</v>
      </c>
      <c r="G944" s="39"/>
      <c r="H944" s="45"/>
    </row>
    <row r="945" s="2" customFormat="1" ht="16.8" customHeight="1">
      <c r="A945" s="39"/>
      <c r="B945" s="45"/>
      <c r="C945" s="327" t="s">
        <v>2294</v>
      </c>
      <c r="D945" s="327" t="s">
        <v>2295</v>
      </c>
      <c r="E945" s="18" t="s">
        <v>355</v>
      </c>
      <c r="F945" s="328">
        <v>2549.0610000000001</v>
      </c>
      <c r="G945" s="39"/>
      <c r="H945" s="45"/>
    </row>
    <row r="946" s="2" customFormat="1" ht="16.8" customHeight="1">
      <c r="A946" s="39"/>
      <c r="B946" s="45"/>
      <c r="C946" s="327" t="s">
        <v>2914</v>
      </c>
      <c r="D946" s="327" t="s">
        <v>2915</v>
      </c>
      <c r="E946" s="18" t="s">
        <v>355</v>
      </c>
      <c r="F946" s="328">
        <v>900.46000000000004</v>
      </c>
      <c r="G946" s="39"/>
      <c r="H946" s="45"/>
    </row>
    <row r="947" s="2" customFormat="1" ht="16.8" customHeight="1">
      <c r="A947" s="39"/>
      <c r="B947" s="45"/>
      <c r="C947" s="327" t="s">
        <v>4662</v>
      </c>
      <c r="D947" s="327" t="s">
        <v>4663</v>
      </c>
      <c r="E947" s="18" t="s">
        <v>355</v>
      </c>
      <c r="F947" s="328">
        <v>1534.4570000000001</v>
      </c>
      <c r="G947" s="39"/>
      <c r="H947" s="45"/>
    </row>
    <row r="948" s="2" customFormat="1" ht="16.8" customHeight="1">
      <c r="A948" s="39"/>
      <c r="B948" s="45"/>
      <c r="C948" s="327" t="s">
        <v>2342</v>
      </c>
      <c r="D948" s="327" t="s">
        <v>2343</v>
      </c>
      <c r="E948" s="18" t="s">
        <v>374</v>
      </c>
      <c r="F948" s="328">
        <v>5098.1220000000003</v>
      </c>
      <c r="G948" s="39"/>
      <c r="H948" s="45"/>
    </row>
    <row r="949" s="2" customFormat="1" ht="16.8" customHeight="1">
      <c r="A949" s="39"/>
      <c r="B949" s="45"/>
      <c r="C949" s="327" t="s">
        <v>2587</v>
      </c>
      <c r="D949" s="327" t="s">
        <v>2588</v>
      </c>
      <c r="E949" s="18" t="s">
        <v>355</v>
      </c>
      <c r="F949" s="328">
        <v>936.31299999999999</v>
      </c>
      <c r="G949" s="39"/>
      <c r="H949" s="45"/>
    </row>
    <row r="950" s="2" customFormat="1" ht="16.8" customHeight="1">
      <c r="A950" s="39"/>
      <c r="B950" s="45"/>
      <c r="C950" s="323" t="s">
        <v>165</v>
      </c>
      <c r="D950" s="324" t="s">
        <v>1</v>
      </c>
      <c r="E950" s="325" t="s">
        <v>1</v>
      </c>
      <c r="F950" s="326">
        <v>246.81</v>
      </c>
      <c r="G950" s="39"/>
      <c r="H950" s="45"/>
    </row>
    <row r="951" s="2" customFormat="1" ht="16.8" customHeight="1">
      <c r="A951" s="39"/>
      <c r="B951" s="45"/>
      <c r="C951" s="327" t="s">
        <v>165</v>
      </c>
      <c r="D951" s="327" t="s">
        <v>4459</v>
      </c>
      <c r="E951" s="18" t="s">
        <v>1</v>
      </c>
      <c r="F951" s="328">
        <v>246.81</v>
      </c>
      <c r="G951" s="39"/>
      <c r="H951" s="45"/>
    </row>
    <row r="952" s="2" customFormat="1" ht="16.8" customHeight="1">
      <c r="A952" s="39"/>
      <c r="B952" s="45"/>
      <c r="C952" s="329" t="s">
        <v>9653</v>
      </c>
      <c r="D952" s="39"/>
      <c r="E952" s="39"/>
      <c r="F952" s="39"/>
      <c r="G952" s="39"/>
      <c r="H952" s="45"/>
    </row>
    <row r="953" s="2" customFormat="1" ht="16.8" customHeight="1">
      <c r="A953" s="39"/>
      <c r="B953" s="45"/>
      <c r="C953" s="327" t="s">
        <v>4455</v>
      </c>
      <c r="D953" s="327" t="s">
        <v>4456</v>
      </c>
      <c r="E953" s="18" t="s">
        <v>355</v>
      </c>
      <c r="F953" s="328">
        <v>246.81</v>
      </c>
      <c r="G953" s="39"/>
      <c r="H953" s="45"/>
    </row>
    <row r="954" s="2" customFormat="1" ht="16.8" customHeight="1">
      <c r="A954" s="39"/>
      <c r="B954" s="45"/>
      <c r="C954" s="327" t="s">
        <v>2494</v>
      </c>
      <c r="D954" s="327" t="s">
        <v>2495</v>
      </c>
      <c r="E954" s="18" t="s">
        <v>355</v>
      </c>
      <c r="F954" s="328">
        <v>246.81</v>
      </c>
      <c r="G954" s="39"/>
      <c r="H954" s="45"/>
    </row>
    <row r="955" s="2" customFormat="1" ht="16.8" customHeight="1">
      <c r="A955" s="39"/>
      <c r="B955" s="45"/>
      <c r="C955" s="327" t="s">
        <v>2559</v>
      </c>
      <c r="D955" s="327" t="s">
        <v>2560</v>
      </c>
      <c r="E955" s="18" t="s">
        <v>355</v>
      </c>
      <c r="F955" s="328">
        <v>2070.6869999999999</v>
      </c>
      <c r="G955" s="39"/>
      <c r="H955" s="45"/>
    </row>
    <row r="956" s="2" customFormat="1">
      <c r="A956" s="39"/>
      <c r="B956" s="45"/>
      <c r="C956" s="327" t="s">
        <v>2909</v>
      </c>
      <c r="D956" s="327" t="s">
        <v>2910</v>
      </c>
      <c r="E956" s="18" t="s">
        <v>355</v>
      </c>
      <c r="F956" s="328">
        <v>246.81</v>
      </c>
      <c r="G956" s="39"/>
      <c r="H956" s="45"/>
    </row>
    <row r="957" s="2" customFormat="1" ht="16.8" customHeight="1">
      <c r="A957" s="39"/>
      <c r="B957" s="45"/>
      <c r="C957" s="327" t="s">
        <v>4433</v>
      </c>
      <c r="D957" s="327" t="s">
        <v>4434</v>
      </c>
      <c r="E957" s="18" t="s">
        <v>355</v>
      </c>
      <c r="F957" s="328">
        <v>246.81</v>
      </c>
      <c r="G957" s="39"/>
      <c r="H957" s="45"/>
    </row>
    <row r="958" s="2" customFormat="1" ht="16.8" customHeight="1">
      <c r="A958" s="39"/>
      <c r="B958" s="45"/>
      <c r="C958" s="327" t="s">
        <v>2577</v>
      </c>
      <c r="D958" s="327" t="s">
        <v>2578</v>
      </c>
      <c r="E958" s="18" t="s">
        <v>355</v>
      </c>
      <c r="F958" s="328">
        <v>259.15100000000001</v>
      </c>
      <c r="G958" s="39"/>
      <c r="H958" s="45"/>
    </row>
    <row r="959" s="2" customFormat="1" ht="16.8" customHeight="1">
      <c r="A959" s="39"/>
      <c r="B959" s="45"/>
      <c r="C959" s="323" t="s">
        <v>1148</v>
      </c>
      <c r="D959" s="324" t="s">
        <v>1</v>
      </c>
      <c r="E959" s="325" t="s">
        <v>1</v>
      </c>
      <c r="F959" s="326">
        <v>102.28100000000001</v>
      </c>
      <c r="G959" s="39"/>
      <c r="H959" s="45"/>
    </row>
    <row r="960" s="2" customFormat="1">
      <c r="A960" s="39"/>
      <c r="B960" s="45"/>
      <c r="C960" s="327" t="s">
        <v>1148</v>
      </c>
      <c r="D960" s="327" t="s">
        <v>4508</v>
      </c>
      <c r="E960" s="18" t="s">
        <v>1</v>
      </c>
      <c r="F960" s="328">
        <v>102.28100000000001</v>
      </c>
      <c r="G960" s="39"/>
      <c r="H960" s="45"/>
    </row>
    <row r="961" s="2" customFormat="1" ht="16.8" customHeight="1">
      <c r="A961" s="39"/>
      <c r="B961" s="45"/>
      <c r="C961" s="329" t="s">
        <v>9653</v>
      </c>
      <c r="D961" s="39"/>
      <c r="E961" s="39"/>
      <c r="F961" s="39"/>
      <c r="G961" s="39"/>
      <c r="H961" s="45"/>
    </row>
    <row r="962" s="2" customFormat="1" ht="16.8" customHeight="1">
      <c r="A962" s="39"/>
      <c r="B962" s="45"/>
      <c r="C962" s="327" t="s">
        <v>4504</v>
      </c>
      <c r="D962" s="327" t="s">
        <v>4505</v>
      </c>
      <c r="E962" s="18" t="s">
        <v>355</v>
      </c>
      <c r="F962" s="328">
        <v>109.711</v>
      </c>
      <c r="G962" s="39"/>
      <c r="H962" s="45"/>
    </row>
    <row r="963" s="2" customFormat="1" ht="16.8" customHeight="1">
      <c r="A963" s="39"/>
      <c r="B963" s="45"/>
      <c r="C963" s="327" t="s">
        <v>1371</v>
      </c>
      <c r="D963" s="327" t="s">
        <v>1372</v>
      </c>
      <c r="E963" s="18" t="s">
        <v>374</v>
      </c>
      <c r="F963" s="328">
        <v>235.524</v>
      </c>
      <c r="G963" s="39"/>
      <c r="H963" s="45"/>
    </row>
    <row r="964" s="2" customFormat="1" ht="16.8" customHeight="1">
      <c r="A964" s="39"/>
      <c r="B964" s="45"/>
      <c r="C964" s="323" t="s">
        <v>1150</v>
      </c>
      <c r="D964" s="324" t="s">
        <v>1</v>
      </c>
      <c r="E964" s="325" t="s">
        <v>1</v>
      </c>
      <c r="F964" s="326">
        <v>2.6000000000000001</v>
      </c>
      <c r="G964" s="39"/>
      <c r="H964" s="45"/>
    </row>
    <row r="965" s="2" customFormat="1" ht="16.8" customHeight="1">
      <c r="A965" s="39"/>
      <c r="B965" s="45"/>
      <c r="C965" s="327" t="s">
        <v>1150</v>
      </c>
      <c r="D965" s="327" t="s">
        <v>4509</v>
      </c>
      <c r="E965" s="18" t="s">
        <v>1</v>
      </c>
      <c r="F965" s="328">
        <v>2.6000000000000001</v>
      </c>
      <c r="G965" s="39"/>
      <c r="H965" s="45"/>
    </row>
    <row r="966" s="2" customFormat="1" ht="16.8" customHeight="1">
      <c r="A966" s="39"/>
      <c r="B966" s="45"/>
      <c r="C966" s="329" t="s">
        <v>9653</v>
      </c>
      <c r="D966" s="39"/>
      <c r="E966" s="39"/>
      <c r="F966" s="39"/>
      <c r="G966" s="39"/>
      <c r="H966" s="45"/>
    </row>
    <row r="967" s="2" customFormat="1" ht="16.8" customHeight="1">
      <c r="A967" s="39"/>
      <c r="B967" s="45"/>
      <c r="C967" s="327" t="s">
        <v>4504</v>
      </c>
      <c r="D967" s="327" t="s">
        <v>4505</v>
      </c>
      <c r="E967" s="18" t="s">
        <v>355</v>
      </c>
      <c r="F967" s="328">
        <v>109.711</v>
      </c>
      <c r="G967" s="39"/>
      <c r="H967" s="45"/>
    </row>
    <row r="968" s="2" customFormat="1" ht="16.8" customHeight="1">
      <c r="A968" s="39"/>
      <c r="B968" s="45"/>
      <c r="C968" s="327" t="s">
        <v>1371</v>
      </c>
      <c r="D968" s="327" t="s">
        <v>1372</v>
      </c>
      <c r="E968" s="18" t="s">
        <v>374</v>
      </c>
      <c r="F968" s="328">
        <v>235.524</v>
      </c>
      <c r="G968" s="39"/>
      <c r="H968" s="45"/>
    </row>
    <row r="969" s="2" customFormat="1" ht="16.8" customHeight="1">
      <c r="A969" s="39"/>
      <c r="B969" s="45"/>
      <c r="C969" s="323" t="s">
        <v>1152</v>
      </c>
      <c r="D969" s="324" t="s">
        <v>1</v>
      </c>
      <c r="E969" s="325" t="s">
        <v>1</v>
      </c>
      <c r="F969" s="326">
        <v>4.8300000000000001</v>
      </c>
      <c r="G969" s="39"/>
      <c r="H969" s="45"/>
    </row>
    <row r="970" s="2" customFormat="1" ht="16.8" customHeight="1">
      <c r="A970" s="39"/>
      <c r="B970" s="45"/>
      <c r="C970" s="327" t="s">
        <v>1152</v>
      </c>
      <c r="D970" s="327" t="s">
        <v>4510</v>
      </c>
      <c r="E970" s="18" t="s">
        <v>1</v>
      </c>
      <c r="F970" s="328">
        <v>4.8300000000000001</v>
      </c>
      <c r="G970" s="39"/>
      <c r="H970" s="45"/>
    </row>
    <row r="971" s="2" customFormat="1" ht="16.8" customHeight="1">
      <c r="A971" s="39"/>
      <c r="B971" s="45"/>
      <c r="C971" s="329" t="s">
        <v>9653</v>
      </c>
      <c r="D971" s="39"/>
      <c r="E971" s="39"/>
      <c r="F971" s="39"/>
      <c r="G971" s="39"/>
      <c r="H971" s="45"/>
    </row>
    <row r="972" s="2" customFormat="1" ht="16.8" customHeight="1">
      <c r="A972" s="39"/>
      <c r="B972" s="45"/>
      <c r="C972" s="327" t="s">
        <v>4504</v>
      </c>
      <c r="D972" s="327" t="s">
        <v>4505</v>
      </c>
      <c r="E972" s="18" t="s">
        <v>355</v>
      </c>
      <c r="F972" s="328">
        <v>109.711</v>
      </c>
      <c r="G972" s="39"/>
      <c r="H972" s="45"/>
    </row>
    <row r="973" s="2" customFormat="1" ht="16.8" customHeight="1">
      <c r="A973" s="39"/>
      <c r="B973" s="45"/>
      <c r="C973" s="327" t="s">
        <v>1371</v>
      </c>
      <c r="D973" s="327" t="s">
        <v>1372</v>
      </c>
      <c r="E973" s="18" t="s">
        <v>374</v>
      </c>
      <c r="F973" s="328">
        <v>235.524</v>
      </c>
      <c r="G973" s="39"/>
      <c r="H973" s="45"/>
    </row>
    <row r="974" s="2" customFormat="1" ht="16.8" customHeight="1">
      <c r="A974" s="39"/>
      <c r="B974" s="45"/>
      <c r="C974" s="323" t="s">
        <v>169</v>
      </c>
      <c r="D974" s="324" t="s">
        <v>1</v>
      </c>
      <c r="E974" s="325" t="s">
        <v>1</v>
      </c>
      <c r="F974" s="326">
        <v>5.4400000000000004</v>
      </c>
      <c r="G974" s="39"/>
      <c r="H974" s="45"/>
    </row>
    <row r="975" s="2" customFormat="1" ht="16.8" customHeight="1">
      <c r="A975" s="39"/>
      <c r="B975" s="45"/>
      <c r="C975" s="327" t="s">
        <v>169</v>
      </c>
      <c r="D975" s="327" t="s">
        <v>2314</v>
      </c>
      <c r="E975" s="18" t="s">
        <v>1</v>
      </c>
      <c r="F975" s="328">
        <v>5.4400000000000004</v>
      </c>
      <c r="G975" s="39"/>
      <c r="H975" s="45"/>
    </row>
    <row r="976" s="2" customFormat="1" ht="16.8" customHeight="1">
      <c r="A976" s="39"/>
      <c r="B976" s="45"/>
      <c r="C976" s="329" t="s">
        <v>9653</v>
      </c>
      <c r="D976" s="39"/>
      <c r="E976" s="39"/>
      <c r="F976" s="39"/>
      <c r="G976" s="39"/>
      <c r="H976" s="45"/>
    </row>
    <row r="977" s="2" customFormat="1" ht="16.8" customHeight="1">
      <c r="A977" s="39"/>
      <c r="B977" s="45"/>
      <c r="C977" s="327" t="s">
        <v>2299</v>
      </c>
      <c r="D977" s="327" t="s">
        <v>2300</v>
      </c>
      <c r="E977" s="18" t="s">
        <v>355</v>
      </c>
      <c r="F977" s="328">
        <v>1944.8440000000001</v>
      </c>
      <c r="G977" s="39"/>
      <c r="H977" s="45"/>
    </row>
    <row r="978" s="2" customFormat="1" ht="16.8" customHeight="1">
      <c r="A978" s="39"/>
      <c r="B978" s="45"/>
      <c r="C978" s="327" t="s">
        <v>1379</v>
      </c>
      <c r="D978" s="327" t="s">
        <v>1380</v>
      </c>
      <c r="E978" s="18" t="s">
        <v>374</v>
      </c>
      <c r="F978" s="328">
        <v>169.01300000000001</v>
      </c>
      <c r="G978" s="39"/>
      <c r="H978" s="45"/>
    </row>
    <row r="979" s="2" customFormat="1" ht="16.8" customHeight="1">
      <c r="A979" s="39"/>
      <c r="B979" s="45"/>
      <c r="C979" s="327" t="s">
        <v>1398</v>
      </c>
      <c r="D979" s="327" t="s">
        <v>1399</v>
      </c>
      <c r="E979" s="18" t="s">
        <v>483</v>
      </c>
      <c r="F979" s="328">
        <v>2.5070000000000001</v>
      </c>
      <c r="G979" s="39"/>
      <c r="H979" s="45"/>
    </row>
    <row r="980" s="2" customFormat="1" ht="16.8" customHeight="1">
      <c r="A980" s="39"/>
      <c r="B980" s="45"/>
      <c r="C980" s="327" t="s">
        <v>2316</v>
      </c>
      <c r="D980" s="327" t="s">
        <v>2317</v>
      </c>
      <c r="E980" s="18" t="s">
        <v>374</v>
      </c>
      <c r="F980" s="328">
        <v>535.31500000000005</v>
      </c>
      <c r="G980" s="39"/>
      <c r="H980" s="45"/>
    </row>
    <row r="981" s="2" customFormat="1" ht="16.8" customHeight="1">
      <c r="A981" s="39"/>
      <c r="B981" s="45"/>
      <c r="C981" s="327" t="s">
        <v>2476</v>
      </c>
      <c r="D981" s="327" t="s">
        <v>2477</v>
      </c>
      <c r="E981" s="18" t="s">
        <v>355</v>
      </c>
      <c r="F981" s="328">
        <v>883.49000000000001</v>
      </c>
      <c r="G981" s="39"/>
      <c r="H981" s="45"/>
    </row>
    <row r="982" s="2" customFormat="1" ht="16.8" customHeight="1">
      <c r="A982" s="39"/>
      <c r="B982" s="45"/>
      <c r="C982" s="323" t="s">
        <v>1155</v>
      </c>
      <c r="D982" s="324" t="s">
        <v>1</v>
      </c>
      <c r="E982" s="325" t="s">
        <v>1</v>
      </c>
      <c r="F982" s="326">
        <v>45.784999999999997</v>
      </c>
      <c r="G982" s="39"/>
      <c r="H982" s="45"/>
    </row>
    <row r="983" s="2" customFormat="1" ht="16.8" customHeight="1">
      <c r="A983" s="39"/>
      <c r="B983" s="45"/>
      <c r="C983" s="327" t="s">
        <v>1</v>
      </c>
      <c r="D983" s="327" t="s">
        <v>2971</v>
      </c>
      <c r="E983" s="18" t="s">
        <v>1</v>
      </c>
      <c r="F983" s="328">
        <v>5.0700000000000003</v>
      </c>
      <c r="G983" s="39"/>
      <c r="H983" s="45"/>
    </row>
    <row r="984" s="2" customFormat="1" ht="16.8" customHeight="1">
      <c r="A984" s="39"/>
      <c r="B984" s="45"/>
      <c r="C984" s="327" t="s">
        <v>1</v>
      </c>
      <c r="D984" s="327" t="s">
        <v>2933</v>
      </c>
      <c r="E984" s="18" t="s">
        <v>1</v>
      </c>
      <c r="F984" s="328">
        <v>30.786000000000001</v>
      </c>
      <c r="G984" s="39"/>
      <c r="H984" s="45"/>
    </row>
    <row r="985" s="2" customFormat="1" ht="16.8" customHeight="1">
      <c r="A985" s="39"/>
      <c r="B985" s="45"/>
      <c r="C985" s="327" t="s">
        <v>1</v>
      </c>
      <c r="D985" s="327" t="s">
        <v>2934</v>
      </c>
      <c r="E985" s="18" t="s">
        <v>1</v>
      </c>
      <c r="F985" s="328">
        <v>0.42099999999999999</v>
      </c>
      <c r="G985" s="39"/>
      <c r="H985" s="45"/>
    </row>
    <row r="986" s="2" customFormat="1" ht="16.8" customHeight="1">
      <c r="A986" s="39"/>
      <c r="B986" s="45"/>
      <c r="C986" s="327" t="s">
        <v>1</v>
      </c>
      <c r="D986" s="327" t="s">
        <v>2935</v>
      </c>
      <c r="E986" s="18" t="s">
        <v>1</v>
      </c>
      <c r="F986" s="328">
        <v>9.5079999999999991</v>
      </c>
      <c r="G986" s="39"/>
      <c r="H986" s="45"/>
    </row>
    <row r="987" s="2" customFormat="1" ht="16.8" customHeight="1">
      <c r="A987" s="39"/>
      <c r="B987" s="45"/>
      <c r="C987" s="327" t="s">
        <v>1155</v>
      </c>
      <c r="D987" s="327" t="s">
        <v>364</v>
      </c>
      <c r="E987" s="18" t="s">
        <v>1</v>
      </c>
      <c r="F987" s="328">
        <v>45.784999999999997</v>
      </c>
      <c r="G987" s="39"/>
      <c r="H987" s="45"/>
    </row>
    <row r="988" s="2" customFormat="1" ht="16.8" customHeight="1">
      <c r="A988" s="39"/>
      <c r="B988" s="45"/>
      <c r="C988" s="329" t="s">
        <v>9653</v>
      </c>
      <c r="D988" s="39"/>
      <c r="E988" s="39"/>
      <c r="F988" s="39"/>
      <c r="G988" s="39"/>
      <c r="H988" s="45"/>
    </row>
    <row r="989" s="2" customFormat="1" ht="16.8" customHeight="1">
      <c r="A989" s="39"/>
      <c r="B989" s="45"/>
      <c r="C989" s="327" t="s">
        <v>2930</v>
      </c>
      <c r="D989" s="327" t="s">
        <v>2931</v>
      </c>
      <c r="E989" s="18" t="s">
        <v>374</v>
      </c>
      <c r="F989" s="328">
        <v>45.784999999999997</v>
      </c>
      <c r="G989" s="39"/>
      <c r="H989" s="45"/>
    </row>
    <row r="990" s="2" customFormat="1" ht="16.8" customHeight="1">
      <c r="A990" s="39"/>
      <c r="B990" s="45"/>
      <c r="C990" s="327" t="s">
        <v>2973</v>
      </c>
      <c r="D990" s="327" t="s">
        <v>2974</v>
      </c>
      <c r="E990" s="18" t="s">
        <v>374</v>
      </c>
      <c r="F990" s="328">
        <v>259.178</v>
      </c>
      <c r="G990" s="39"/>
      <c r="H990" s="45"/>
    </row>
    <row r="991" s="2" customFormat="1" ht="16.8" customHeight="1">
      <c r="A991" s="39"/>
      <c r="B991" s="45"/>
      <c r="C991" s="323" t="s">
        <v>1157</v>
      </c>
      <c r="D991" s="324" t="s">
        <v>1</v>
      </c>
      <c r="E991" s="325" t="s">
        <v>1</v>
      </c>
      <c r="F991" s="326">
        <v>9.0600000000000005</v>
      </c>
      <c r="G991" s="39"/>
      <c r="H991" s="45"/>
    </row>
    <row r="992" s="2" customFormat="1" ht="16.8" customHeight="1">
      <c r="A992" s="39"/>
      <c r="B992" s="45"/>
      <c r="C992" s="327" t="s">
        <v>1157</v>
      </c>
      <c r="D992" s="327" t="s">
        <v>1321</v>
      </c>
      <c r="E992" s="18" t="s">
        <v>1</v>
      </c>
      <c r="F992" s="328">
        <v>9.0600000000000005</v>
      </c>
      <c r="G992" s="39"/>
      <c r="H992" s="45"/>
    </row>
    <row r="993" s="2" customFormat="1" ht="16.8" customHeight="1">
      <c r="A993" s="39"/>
      <c r="B993" s="45"/>
      <c r="C993" s="329" t="s">
        <v>9653</v>
      </c>
      <c r="D993" s="39"/>
      <c r="E993" s="39"/>
      <c r="F993" s="39"/>
      <c r="G993" s="39"/>
      <c r="H993" s="45"/>
    </row>
    <row r="994" s="2" customFormat="1">
      <c r="A994" s="39"/>
      <c r="B994" s="45"/>
      <c r="C994" s="327" t="s">
        <v>1317</v>
      </c>
      <c r="D994" s="327" t="s">
        <v>1318</v>
      </c>
      <c r="E994" s="18" t="s">
        <v>374</v>
      </c>
      <c r="F994" s="328">
        <v>9.0600000000000005</v>
      </c>
      <c r="G994" s="39"/>
      <c r="H994" s="45"/>
    </row>
    <row r="995" s="2" customFormat="1">
      <c r="A995" s="39"/>
      <c r="B995" s="45"/>
      <c r="C995" s="327" t="s">
        <v>469</v>
      </c>
      <c r="D995" s="327" t="s">
        <v>470</v>
      </c>
      <c r="E995" s="18" t="s">
        <v>374</v>
      </c>
      <c r="F995" s="328">
        <v>17.648</v>
      </c>
      <c r="G995" s="39"/>
      <c r="H995" s="45"/>
    </row>
    <row r="996" s="2" customFormat="1" ht="16.8" customHeight="1">
      <c r="A996" s="39"/>
      <c r="B996" s="45"/>
      <c r="C996" s="323" t="s">
        <v>1159</v>
      </c>
      <c r="D996" s="324" t="s">
        <v>1</v>
      </c>
      <c r="E996" s="325" t="s">
        <v>1</v>
      </c>
      <c r="F996" s="326">
        <v>11.779</v>
      </c>
      <c r="G996" s="39"/>
      <c r="H996" s="45"/>
    </row>
    <row r="997" s="2" customFormat="1">
      <c r="A997" s="39"/>
      <c r="B997" s="45"/>
      <c r="C997" s="327" t="s">
        <v>1159</v>
      </c>
      <c r="D997" s="327" t="s">
        <v>2114</v>
      </c>
      <c r="E997" s="18" t="s">
        <v>1</v>
      </c>
      <c r="F997" s="328">
        <v>11.779</v>
      </c>
      <c r="G997" s="39"/>
      <c r="H997" s="45"/>
    </row>
    <row r="998" s="2" customFormat="1" ht="16.8" customHeight="1">
      <c r="A998" s="39"/>
      <c r="B998" s="45"/>
      <c r="C998" s="329" t="s">
        <v>9653</v>
      </c>
      <c r="D998" s="39"/>
      <c r="E998" s="39"/>
      <c r="F998" s="39"/>
      <c r="G998" s="39"/>
      <c r="H998" s="45"/>
    </row>
    <row r="999" s="2" customFormat="1" ht="16.8" customHeight="1">
      <c r="A999" s="39"/>
      <c r="B999" s="45"/>
      <c r="C999" s="327" t="s">
        <v>2108</v>
      </c>
      <c r="D999" s="327" t="s">
        <v>2109</v>
      </c>
      <c r="E999" s="18" t="s">
        <v>355</v>
      </c>
      <c r="F999" s="328">
        <v>98.352000000000004</v>
      </c>
      <c r="G999" s="39"/>
      <c r="H999" s="45"/>
    </row>
    <row r="1000" s="2" customFormat="1" ht="16.8" customHeight="1">
      <c r="A1000" s="39"/>
      <c r="B1000" s="45"/>
      <c r="C1000" s="327" t="s">
        <v>4641</v>
      </c>
      <c r="D1000" s="327" t="s">
        <v>4642</v>
      </c>
      <c r="E1000" s="18" t="s">
        <v>355</v>
      </c>
      <c r="F1000" s="328">
        <v>299.24599999999998</v>
      </c>
      <c r="G1000" s="39"/>
      <c r="H1000" s="45"/>
    </row>
    <row r="1001" s="2" customFormat="1" ht="16.8" customHeight="1">
      <c r="A1001" s="39"/>
      <c r="B1001" s="45"/>
      <c r="C1001" s="327" t="s">
        <v>4648</v>
      </c>
      <c r="D1001" s="327" t="s">
        <v>4649</v>
      </c>
      <c r="E1001" s="18" t="s">
        <v>355</v>
      </c>
      <c r="F1001" s="328">
        <v>8252.8790000000008</v>
      </c>
      <c r="G1001" s="39"/>
      <c r="H1001" s="45"/>
    </row>
    <row r="1002" s="2" customFormat="1" ht="16.8" customHeight="1">
      <c r="A1002" s="39"/>
      <c r="B1002" s="45"/>
      <c r="C1002" s="323" t="s">
        <v>1161</v>
      </c>
      <c r="D1002" s="324" t="s">
        <v>1</v>
      </c>
      <c r="E1002" s="325" t="s">
        <v>1</v>
      </c>
      <c r="F1002" s="326">
        <v>0.29299999999999998</v>
      </c>
      <c r="G1002" s="39"/>
      <c r="H1002" s="45"/>
    </row>
    <row r="1003" s="2" customFormat="1" ht="16.8" customHeight="1">
      <c r="A1003" s="39"/>
      <c r="B1003" s="45"/>
      <c r="C1003" s="327" t="s">
        <v>1161</v>
      </c>
      <c r="D1003" s="327" t="s">
        <v>2115</v>
      </c>
      <c r="E1003" s="18" t="s">
        <v>1</v>
      </c>
      <c r="F1003" s="328">
        <v>0.29299999999999998</v>
      </c>
      <c r="G1003" s="39"/>
      <c r="H1003" s="45"/>
    </row>
    <row r="1004" s="2" customFormat="1" ht="16.8" customHeight="1">
      <c r="A1004" s="39"/>
      <c r="B1004" s="45"/>
      <c r="C1004" s="329" t="s">
        <v>9653</v>
      </c>
      <c r="D1004" s="39"/>
      <c r="E1004" s="39"/>
      <c r="F1004" s="39"/>
      <c r="G1004" s="39"/>
      <c r="H1004" s="45"/>
    </row>
    <row r="1005" s="2" customFormat="1" ht="16.8" customHeight="1">
      <c r="A1005" s="39"/>
      <c r="B1005" s="45"/>
      <c r="C1005" s="327" t="s">
        <v>2108</v>
      </c>
      <c r="D1005" s="327" t="s">
        <v>2109</v>
      </c>
      <c r="E1005" s="18" t="s">
        <v>355</v>
      </c>
      <c r="F1005" s="328">
        <v>98.352000000000004</v>
      </c>
      <c r="G1005" s="39"/>
      <c r="H1005" s="45"/>
    </row>
    <row r="1006" s="2" customFormat="1" ht="16.8" customHeight="1">
      <c r="A1006" s="39"/>
      <c r="B1006" s="45"/>
      <c r="C1006" s="327" t="s">
        <v>2129</v>
      </c>
      <c r="D1006" s="327" t="s">
        <v>2130</v>
      </c>
      <c r="E1006" s="18" t="s">
        <v>355</v>
      </c>
      <c r="F1006" s="328">
        <v>585.05200000000002</v>
      </c>
      <c r="G1006" s="39"/>
      <c r="H1006" s="45"/>
    </row>
    <row r="1007" s="2" customFormat="1" ht="16.8" customHeight="1">
      <c r="A1007" s="39"/>
      <c r="B1007" s="45"/>
      <c r="C1007" s="327" t="s">
        <v>4641</v>
      </c>
      <c r="D1007" s="327" t="s">
        <v>4642</v>
      </c>
      <c r="E1007" s="18" t="s">
        <v>355</v>
      </c>
      <c r="F1007" s="328">
        <v>299.24599999999998</v>
      </c>
      <c r="G1007" s="39"/>
      <c r="H1007" s="45"/>
    </row>
    <row r="1008" s="2" customFormat="1" ht="16.8" customHeight="1">
      <c r="A1008" s="39"/>
      <c r="B1008" s="45"/>
      <c r="C1008" s="323" t="s">
        <v>1163</v>
      </c>
      <c r="D1008" s="324" t="s">
        <v>1</v>
      </c>
      <c r="E1008" s="325" t="s">
        <v>1</v>
      </c>
      <c r="F1008" s="326">
        <v>27.975000000000001</v>
      </c>
      <c r="G1008" s="39"/>
      <c r="H1008" s="45"/>
    </row>
    <row r="1009" s="2" customFormat="1" ht="16.8" customHeight="1">
      <c r="A1009" s="39"/>
      <c r="B1009" s="45"/>
      <c r="C1009" s="327" t="s">
        <v>1163</v>
      </c>
      <c r="D1009" s="327" t="s">
        <v>2106</v>
      </c>
      <c r="E1009" s="18" t="s">
        <v>1</v>
      </c>
      <c r="F1009" s="328">
        <v>27.975000000000001</v>
      </c>
      <c r="G1009" s="39"/>
      <c r="H1009" s="45"/>
    </row>
    <row r="1010" s="2" customFormat="1" ht="16.8" customHeight="1">
      <c r="A1010" s="39"/>
      <c r="B1010" s="45"/>
      <c r="C1010" s="329" t="s">
        <v>9653</v>
      </c>
      <c r="D1010" s="39"/>
      <c r="E1010" s="39"/>
      <c r="F1010" s="39"/>
      <c r="G1010" s="39"/>
      <c r="H1010" s="45"/>
    </row>
    <row r="1011" s="2" customFormat="1" ht="16.8" customHeight="1">
      <c r="A1011" s="39"/>
      <c r="B1011" s="45"/>
      <c r="C1011" s="327" t="s">
        <v>2103</v>
      </c>
      <c r="D1011" s="327" t="s">
        <v>2104</v>
      </c>
      <c r="E1011" s="18" t="s">
        <v>355</v>
      </c>
      <c r="F1011" s="328">
        <v>172.83500000000001</v>
      </c>
      <c r="G1011" s="39"/>
      <c r="H1011" s="45"/>
    </row>
    <row r="1012" s="2" customFormat="1" ht="16.8" customHeight="1">
      <c r="A1012" s="39"/>
      <c r="B1012" s="45"/>
      <c r="C1012" s="327" t="s">
        <v>4648</v>
      </c>
      <c r="D1012" s="327" t="s">
        <v>4649</v>
      </c>
      <c r="E1012" s="18" t="s">
        <v>355</v>
      </c>
      <c r="F1012" s="328">
        <v>8252.8790000000008</v>
      </c>
      <c r="G1012" s="39"/>
      <c r="H1012" s="45"/>
    </row>
    <row r="1013" s="2" customFormat="1" ht="16.8" customHeight="1">
      <c r="A1013" s="39"/>
      <c r="B1013" s="45"/>
      <c r="C1013" s="323" t="s">
        <v>1165</v>
      </c>
      <c r="D1013" s="324" t="s">
        <v>1</v>
      </c>
      <c r="E1013" s="325" t="s">
        <v>1</v>
      </c>
      <c r="F1013" s="326">
        <v>77.168999999999997</v>
      </c>
      <c r="G1013" s="39"/>
      <c r="H1013" s="45"/>
    </row>
    <row r="1014" s="2" customFormat="1">
      <c r="A1014" s="39"/>
      <c r="B1014" s="45"/>
      <c r="C1014" s="327" t="s">
        <v>1</v>
      </c>
      <c r="D1014" s="327" t="s">
        <v>2112</v>
      </c>
      <c r="E1014" s="18" t="s">
        <v>1</v>
      </c>
      <c r="F1014" s="328">
        <v>47.545999999999999</v>
      </c>
      <c r="G1014" s="39"/>
      <c r="H1014" s="45"/>
    </row>
    <row r="1015" s="2" customFormat="1">
      <c r="A1015" s="39"/>
      <c r="B1015" s="45"/>
      <c r="C1015" s="327" t="s">
        <v>1</v>
      </c>
      <c r="D1015" s="327" t="s">
        <v>2113</v>
      </c>
      <c r="E1015" s="18" t="s">
        <v>1</v>
      </c>
      <c r="F1015" s="328">
        <v>29.623000000000001</v>
      </c>
      <c r="G1015" s="39"/>
      <c r="H1015" s="45"/>
    </row>
    <row r="1016" s="2" customFormat="1" ht="16.8" customHeight="1">
      <c r="A1016" s="39"/>
      <c r="B1016" s="45"/>
      <c r="C1016" s="327" t="s">
        <v>1165</v>
      </c>
      <c r="D1016" s="327" t="s">
        <v>755</v>
      </c>
      <c r="E1016" s="18" t="s">
        <v>1</v>
      </c>
      <c r="F1016" s="328">
        <v>77.168999999999997</v>
      </c>
      <c r="G1016" s="39"/>
      <c r="H1016" s="45"/>
    </row>
    <row r="1017" s="2" customFormat="1" ht="16.8" customHeight="1">
      <c r="A1017" s="39"/>
      <c r="B1017" s="45"/>
      <c r="C1017" s="329" t="s">
        <v>9653</v>
      </c>
      <c r="D1017" s="39"/>
      <c r="E1017" s="39"/>
      <c r="F1017" s="39"/>
      <c r="G1017" s="39"/>
      <c r="H1017" s="45"/>
    </row>
    <row r="1018" s="2" customFormat="1" ht="16.8" customHeight="1">
      <c r="A1018" s="39"/>
      <c r="B1018" s="45"/>
      <c r="C1018" s="327" t="s">
        <v>2108</v>
      </c>
      <c r="D1018" s="327" t="s">
        <v>2109</v>
      </c>
      <c r="E1018" s="18" t="s">
        <v>355</v>
      </c>
      <c r="F1018" s="328">
        <v>98.352000000000004</v>
      </c>
      <c r="G1018" s="39"/>
      <c r="H1018" s="45"/>
    </row>
    <row r="1019" s="2" customFormat="1" ht="16.8" customHeight="1">
      <c r="A1019" s="39"/>
      <c r="B1019" s="45"/>
      <c r="C1019" s="327" t="s">
        <v>2129</v>
      </c>
      <c r="D1019" s="327" t="s">
        <v>2130</v>
      </c>
      <c r="E1019" s="18" t="s">
        <v>355</v>
      </c>
      <c r="F1019" s="328">
        <v>585.05200000000002</v>
      </c>
      <c r="G1019" s="39"/>
      <c r="H1019" s="45"/>
    </row>
    <row r="1020" s="2" customFormat="1" ht="16.8" customHeight="1">
      <c r="A1020" s="39"/>
      <c r="B1020" s="45"/>
      <c r="C1020" s="327" t="s">
        <v>4648</v>
      </c>
      <c r="D1020" s="327" t="s">
        <v>4649</v>
      </c>
      <c r="E1020" s="18" t="s">
        <v>355</v>
      </c>
      <c r="F1020" s="328">
        <v>8252.8790000000008</v>
      </c>
      <c r="G1020" s="39"/>
      <c r="H1020" s="45"/>
    </row>
    <row r="1021" s="2" customFormat="1" ht="16.8" customHeight="1">
      <c r="A1021" s="39"/>
      <c r="B1021" s="45"/>
      <c r="C1021" s="323" t="s">
        <v>1167</v>
      </c>
      <c r="D1021" s="324" t="s">
        <v>1</v>
      </c>
      <c r="E1021" s="325" t="s">
        <v>1</v>
      </c>
      <c r="F1021" s="326">
        <v>382.14499999999998</v>
      </c>
      <c r="G1021" s="39"/>
      <c r="H1021" s="45"/>
    </row>
    <row r="1022" s="2" customFormat="1" ht="16.8" customHeight="1">
      <c r="A1022" s="39"/>
      <c r="B1022" s="45"/>
      <c r="C1022" s="327" t="s">
        <v>1167</v>
      </c>
      <c r="D1022" s="327" t="s">
        <v>2554</v>
      </c>
      <c r="E1022" s="18" t="s">
        <v>1</v>
      </c>
      <c r="F1022" s="328">
        <v>382.14499999999998</v>
      </c>
      <c r="G1022" s="39"/>
      <c r="H1022" s="45"/>
    </row>
    <row r="1023" s="2" customFormat="1" ht="16.8" customHeight="1">
      <c r="A1023" s="39"/>
      <c r="B1023" s="45"/>
      <c r="C1023" s="329" t="s">
        <v>9653</v>
      </c>
      <c r="D1023" s="39"/>
      <c r="E1023" s="39"/>
      <c r="F1023" s="39"/>
      <c r="G1023" s="39"/>
      <c r="H1023" s="45"/>
    </row>
    <row r="1024" s="2" customFormat="1">
      <c r="A1024" s="39"/>
      <c r="B1024" s="45"/>
      <c r="C1024" s="327" t="s">
        <v>2550</v>
      </c>
      <c r="D1024" s="327" t="s">
        <v>2551</v>
      </c>
      <c r="E1024" s="18" t="s">
        <v>355</v>
      </c>
      <c r="F1024" s="328">
        <v>382.14499999999998</v>
      </c>
      <c r="G1024" s="39"/>
      <c r="H1024" s="45"/>
    </row>
    <row r="1025" s="2" customFormat="1" ht="16.8" customHeight="1">
      <c r="A1025" s="39"/>
      <c r="B1025" s="45"/>
      <c r="C1025" s="327" t="s">
        <v>2124</v>
      </c>
      <c r="D1025" s="327" t="s">
        <v>2125</v>
      </c>
      <c r="E1025" s="18" t="s">
        <v>355</v>
      </c>
      <c r="F1025" s="328">
        <v>382.14499999999998</v>
      </c>
      <c r="G1025" s="39"/>
      <c r="H1025" s="45"/>
    </row>
    <row r="1026" s="2" customFormat="1" ht="16.8" customHeight="1">
      <c r="A1026" s="39"/>
      <c r="B1026" s="45"/>
      <c r="C1026" s="327" t="s">
        <v>4648</v>
      </c>
      <c r="D1026" s="327" t="s">
        <v>4649</v>
      </c>
      <c r="E1026" s="18" t="s">
        <v>355</v>
      </c>
      <c r="F1026" s="328">
        <v>8252.8790000000008</v>
      </c>
      <c r="G1026" s="39"/>
      <c r="H1026" s="45"/>
    </row>
    <row r="1027" s="2" customFormat="1" ht="16.8" customHeight="1">
      <c r="A1027" s="39"/>
      <c r="B1027" s="45"/>
      <c r="C1027" s="323" t="s">
        <v>1169</v>
      </c>
      <c r="D1027" s="324" t="s">
        <v>1</v>
      </c>
      <c r="E1027" s="325" t="s">
        <v>1</v>
      </c>
      <c r="F1027" s="326">
        <v>59.689999999999998</v>
      </c>
      <c r="G1027" s="39"/>
      <c r="H1027" s="45"/>
    </row>
    <row r="1028" s="2" customFormat="1" ht="16.8" customHeight="1">
      <c r="A1028" s="39"/>
      <c r="B1028" s="45"/>
      <c r="C1028" s="327" t="s">
        <v>1169</v>
      </c>
      <c r="D1028" s="327" t="s">
        <v>2122</v>
      </c>
      <c r="E1028" s="18" t="s">
        <v>1</v>
      </c>
      <c r="F1028" s="328">
        <v>59.689999999999998</v>
      </c>
      <c r="G1028" s="39"/>
      <c r="H1028" s="45"/>
    </row>
    <row r="1029" s="2" customFormat="1" ht="16.8" customHeight="1">
      <c r="A1029" s="39"/>
      <c r="B1029" s="45"/>
      <c r="C1029" s="329" t="s">
        <v>9653</v>
      </c>
      <c r="D1029" s="39"/>
      <c r="E1029" s="39"/>
      <c r="F1029" s="39"/>
      <c r="G1029" s="39"/>
      <c r="H1029" s="45"/>
    </row>
    <row r="1030" s="2" customFormat="1" ht="16.8" customHeight="1">
      <c r="A1030" s="39"/>
      <c r="B1030" s="45"/>
      <c r="C1030" s="327" t="s">
        <v>2118</v>
      </c>
      <c r="D1030" s="327" t="s">
        <v>2119</v>
      </c>
      <c r="E1030" s="18" t="s">
        <v>355</v>
      </c>
      <c r="F1030" s="328">
        <v>59.689999999999998</v>
      </c>
      <c r="G1030" s="39"/>
      <c r="H1030" s="45"/>
    </row>
    <row r="1031" s="2" customFormat="1" ht="16.8" customHeight="1">
      <c r="A1031" s="39"/>
      <c r="B1031" s="45"/>
      <c r="C1031" s="327" t="s">
        <v>2129</v>
      </c>
      <c r="D1031" s="327" t="s">
        <v>2130</v>
      </c>
      <c r="E1031" s="18" t="s">
        <v>355</v>
      </c>
      <c r="F1031" s="328">
        <v>585.05200000000002</v>
      </c>
      <c r="G1031" s="39"/>
      <c r="H1031" s="45"/>
    </row>
    <row r="1032" s="2" customFormat="1" ht="16.8" customHeight="1">
      <c r="A1032" s="39"/>
      <c r="B1032" s="45"/>
      <c r="C1032" s="327" t="s">
        <v>4648</v>
      </c>
      <c r="D1032" s="327" t="s">
        <v>4649</v>
      </c>
      <c r="E1032" s="18" t="s">
        <v>355</v>
      </c>
      <c r="F1032" s="328">
        <v>8252.8790000000008</v>
      </c>
      <c r="G1032" s="39"/>
      <c r="H1032" s="45"/>
    </row>
    <row r="1033" s="2" customFormat="1" ht="16.8" customHeight="1">
      <c r="A1033" s="39"/>
      <c r="B1033" s="45"/>
      <c r="C1033" s="323" t="s">
        <v>1171</v>
      </c>
      <c r="D1033" s="324" t="s">
        <v>1</v>
      </c>
      <c r="E1033" s="325" t="s">
        <v>1</v>
      </c>
      <c r="F1033" s="326">
        <v>9.1110000000000007</v>
      </c>
      <c r="G1033" s="39"/>
      <c r="H1033" s="45"/>
    </row>
    <row r="1034" s="2" customFormat="1" ht="16.8" customHeight="1">
      <c r="A1034" s="39"/>
      <c r="B1034" s="45"/>
      <c r="C1034" s="327" t="s">
        <v>1171</v>
      </c>
      <c r="D1034" s="327" t="s">
        <v>2116</v>
      </c>
      <c r="E1034" s="18" t="s">
        <v>1</v>
      </c>
      <c r="F1034" s="328">
        <v>9.1110000000000007</v>
      </c>
      <c r="G1034" s="39"/>
      <c r="H1034" s="45"/>
    </row>
    <row r="1035" s="2" customFormat="1" ht="16.8" customHeight="1">
      <c r="A1035" s="39"/>
      <c r="B1035" s="45"/>
      <c r="C1035" s="329" t="s">
        <v>9653</v>
      </c>
      <c r="D1035" s="39"/>
      <c r="E1035" s="39"/>
      <c r="F1035" s="39"/>
      <c r="G1035" s="39"/>
      <c r="H1035" s="45"/>
    </row>
    <row r="1036" s="2" customFormat="1" ht="16.8" customHeight="1">
      <c r="A1036" s="39"/>
      <c r="B1036" s="45"/>
      <c r="C1036" s="327" t="s">
        <v>2108</v>
      </c>
      <c r="D1036" s="327" t="s">
        <v>2109</v>
      </c>
      <c r="E1036" s="18" t="s">
        <v>355</v>
      </c>
      <c r="F1036" s="328">
        <v>98.352000000000004</v>
      </c>
      <c r="G1036" s="39"/>
      <c r="H1036" s="45"/>
    </row>
    <row r="1037" s="2" customFormat="1" ht="16.8" customHeight="1">
      <c r="A1037" s="39"/>
      <c r="B1037" s="45"/>
      <c r="C1037" s="327" t="s">
        <v>2129</v>
      </c>
      <c r="D1037" s="327" t="s">
        <v>2130</v>
      </c>
      <c r="E1037" s="18" t="s">
        <v>355</v>
      </c>
      <c r="F1037" s="328">
        <v>585.05200000000002</v>
      </c>
      <c r="G1037" s="39"/>
      <c r="H1037" s="45"/>
    </row>
    <row r="1038" s="2" customFormat="1" ht="16.8" customHeight="1">
      <c r="A1038" s="39"/>
      <c r="B1038" s="45"/>
      <c r="C1038" s="327" t="s">
        <v>4648</v>
      </c>
      <c r="D1038" s="327" t="s">
        <v>4649</v>
      </c>
      <c r="E1038" s="18" t="s">
        <v>355</v>
      </c>
      <c r="F1038" s="328">
        <v>8252.8790000000008</v>
      </c>
      <c r="G1038" s="39"/>
      <c r="H1038" s="45"/>
    </row>
    <row r="1039" s="2" customFormat="1" ht="16.8" customHeight="1">
      <c r="A1039" s="39"/>
      <c r="B1039" s="45"/>
      <c r="C1039" s="323" t="s">
        <v>1173</v>
      </c>
      <c r="D1039" s="324" t="s">
        <v>1</v>
      </c>
      <c r="E1039" s="325" t="s">
        <v>1</v>
      </c>
      <c r="F1039" s="326">
        <v>174.58000000000001</v>
      </c>
      <c r="G1039" s="39"/>
      <c r="H1039" s="45"/>
    </row>
    <row r="1040" s="2" customFormat="1" ht="16.8" customHeight="1">
      <c r="A1040" s="39"/>
      <c r="B1040" s="45"/>
      <c r="C1040" s="327" t="s">
        <v>1173</v>
      </c>
      <c r="D1040" s="327" t="s">
        <v>3157</v>
      </c>
      <c r="E1040" s="18" t="s">
        <v>1</v>
      </c>
      <c r="F1040" s="328">
        <v>174.58000000000001</v>
      </c>
      <c r="G1040" s="39"/>
      <c r="H1040" s="45"/>
    </row>
    <row r="1041" s="2" customFormat="1" ht="16.8" customHeight="1">
      <c r="A1041" s="39"/>
      <c r="B1041" s="45"/>
      <c r="C1041" s="329" t="s">
        <v>9653</v>
      </c>
      <c r="D1041" s="39"/>
      <c r="E1041" s="39"/>
      <c r="F1041" s="39"/>
      <c r="G1041" s="39"/>
      <c r="H1041" s="45"/>
    </row>
    <row r="1042" s="2" customFormat="1" ht="16.8" customHeight="1">
      <c r="A1042" s="39"/>
      <c r="B1042" s="45"/>
      <c r="C1042" s="327" t="s">
        <v>3151</v>
      </c>
      <c r="D1042" s="327" t="s">
        <v>3152</v>
      </c>
      <c r="E1042" s="18" t="s">
        <v>355</v>
      </c>
      <c r="F1042" s="328">
        <v>980.98199999999997</v>
      </c>
      <c r="G1042" s="39"/>
      <c r="H1042" s="45"/>
    </row>
    <row r="1043" s="2" customFormat="1" ht="16.8" customHeight="1">
      <c r="A1043" s="39"/>
      <c r="B1043" s="45"/>
      <c r="C1043" s="327" t="s">
        <v>2075</v>
      </c>
      <c r="D1043" s="327" t="s">
        <v>2076</v>
      </c>
      <c r="E1043" s="18" t="s">
        <v>355</v>
      </c>
      <c r="F1043" s="328">
        <v>1195.4970000000001</v>
      </c>
      <c r="G1043" s="39"/>
      <c r="H1043" s="45"/>
    </row>
    <row r="1044" s="2" customFormat="1" ht="16.8" customHeight="1">
      <c r="A1044" s="39"/>
      <c r="B1044" s="45"/>
      <c r="C1044" s="327" t="s">
        <v>2092</v>
      </c>
      <c r="D1044" s="327" t="s">
        <v>2093</v>
      </c>
      <c r="E1044" s="18" t="s">
        <v>355</v>
      </c>
      <c r="F1044" s="328">
        <v>989.56299999999999</v>
      </c>
      <c r="G1044" s="39"/>
      <c r="H1044" s="45"/>
    </row>
    <row r="1045" s="2" customFormat="1" ht="16.8" customHeight="1">
      <c r="A1045" s="39"/>
      <c r="B1045" s="45"/>
      <c r="C1045" s="327" t="s">
        <v>3169</v>
      </c>
      <c r="D1045" s="327" t="s">
        <v>3170</v>
      </c>
      <c r="E1045" s="18" t="s">
        <v>355</v>
      </c>
      <c r="F1045" s="328">
        <v>1490.1210000000001</v>
      </c>
      <c r="G1045" s="39"/>
      <c r="H1045" s="45"/>
    </row>
    <row r="1046" s="2" customFormat="1" ht="16.8" customHeight="1">
      <c r="A1046" s="39"/>
      <c r="B1046" s="45"/>
      <c r="C1046" s="327" t="s">
        <v>4648</v>
      </c>
      <c r="D1046" s="327" t="s">
        <v>4649</v>
      </c>
      <c r="E1046" s="18" t="s">
        <v>355</v>
      </c>
      <c r="F1046" s="328">
        <v>8252.8790000000008</v>
      </c>
      <c r="G1046" s="39"/>
      <c r="H1046" s="45"/>
    </row>
    <row r="1047" s="2" customFormat="1" ht="16.8" customHeight="1">
      <c r="A1047" s="39"/>
      <c r="B1047" s="45"/>
      <c r="C1047" s="323" t="s">
        <v>1175</v>
      </c>
      <c r="D1047" s="324" t="s">
        <v>1</v>
      </c>
      <c r="E1047" s="325" t="s">
        <v>1</v>
      </c>
      <c r="F1047" s="326">
        <v>144.86000000000001</v>
      </c>
      <c r="G1047" s="39"/>
      <c r="H1047" s="45"/>
    </row>
    <row r="1048" s="2" customFormat="1" ht="16.8" customHeight="1">
      <c r="A1048" s="39"/>
      <c r="B1048" s="45"/>
      <c r="C1048" s="327" t="s">
        <v>1175</v>
      </c>
      <c r="D1048" s="327" t="s">
        <v>2968</v>
      </c>
      <c r="E1048" s="18" t="s">
        <v>1</v>
      </c>
      <c r="F1048" s="328">
        <v>144.86000000000001</v>
      </c>
      <c r="G1048" s="39"/>
      <c r="H1048" s="45"/>
    </row>
    <row r="1049" s="2" customFormat="1" ht="16.8" customHeight="1">
      <c r="A1049" s="39"/>
      <c r="B1049" s="45"/>
      <c r="C1049" s="329" t="s">
        <v>9653</v>
      </c>
      <c r="D1049" s="39"/>
      <c r="E1049" s="39"/>
      <c r="F1049" s="39"/>
      <c r="G1049" s="39"/>
      <c r="H1049" s="45"/>
    </row>
    <row r="1050" s="2" customFormat="1" ht="16.8" customHeight="1">
      <c r="A1050" s="39"/>
      <c r="B1050" s="45"/>
      <c r="C1050" s="327" t="s">
        <v>2964</v>
      </c>
      <c r="D1050" s="327" t="s">
        <v>2965</v>
      </c>
      <c r="E1050" s="18" t="s">
        <v>355</v>
      </c>
      <c r="F1050" s="328">
        <v>1308.1600000000001</v>
      </c>
      <c r="G1050" s="39"/>
      <c r="H1050" s="45"/>
    </row>
    <row r="1051" s="2" customFormat="1" ht="16.8" customHeight="1">
      <c r="A1051" s="39"/>
      <c r="B1051" s="45"/>
      <c r="C1051" s="327" t="s">
        <v>2086</v>
      </c>
      <c r="D1051" s="327" t="s">
        <v>2087</v>
      </c>
      <c r="E1051" s="18" t="s">
        <v>355</v>
      </c>
      <c r="F1051" s="328">
        <v>144.86000000000001</v>
      </c>
      <c r="G1051" s="39"/>
      <c r="H1051" s="45"/>
    </row>
    <row r="1052" s="2" customFormat="1" ht="16.8" customHeight="1">
      <c r="A1052" s="39"/>
      <c r="B1052" s="45"/>
      <c r="C1052" s="327" t="s">
        <v>2103</v>
      </c>
      <c r="D1052" s="327" t="s">
        <v>2104</v>
      </c>
      <c r="E1052" s="18" t="s">
        <v>355</v>
      </c>
      <c r="F1052" s="328">
        <v>172.83500000000001</v>
      </c>
      <c r="G1052" s="39"/>
      <c r="H1052" s="45"/>
    </row>
    <row r="1053" s="2" customFormat="1" ht="16.8" customHeight="1">
      <c r="A1053" s="39"/>
      <c r="B1053" s="45"/>
      <c r="C1053" s="327" t="s">
        <v>4648</v>
      </c>
      <c r="D1053" s="327" t="s">
        <v>4649</v>
      </c>
      <c r="E1053" s="18" t="s">
        <v>355</v>
      </c>
      <c r="F1053" s="328">
        <v>8252.8790000000008</v>
      </c>
      <c r="G1053" s="39"/>
      <c r="H1053" s="45"/>
    </row>
    <row r="1054" s="2" customFormat="1" ht="16.8" customHeight="1">
      <c r="A1054" s="39"/>
      <c r="B1054" s="45"/>
      <c r="C1054" s="327" t="s">
        <v>2930</v>
      </c>
      <c r="D1054" s="327" t="s">
        <v>2931</v>
      </c>
      <c r="E1054" s="18" t="s">
        <v>374</v>
      </c>
      <c r="F1054" s="328">
        <v>45.784999999999997</v>
      </c>
      <c r="G1054" s="39"/>
      <c r="H1054" s="45"/>
    </row>
    <row r="1055" s="2" customFormat="1" ht="16.8" customHeight="1">
      <c r="A1055" s="39"/>
      <c r="B1055" s="45"/>
      <c r="C1055" s="323" t="s">
        <v>1177</v>
      </c>
      <c r="D1055" s="324" t="s">
        <v>1</v>
      </c>
      <c r="E1055" s="325" t="s">
        <v>1</v>
      </c>
      <c r="F1055" s="326">
        <v>88.902000000000001</v>
      </c>
      <c r="G1055" s="39"/>
      <c r="H1055" s="45"/>
    </row>
    <row r="1056" s="2" customFormat="1">
      <c r="A1056" s="39"/>
      <c r="B1056" s="45"/>
      <c r="C1056" s="327" t="s">
        <v>1177</v>
      </c>
      <c r="D1056" s="327" t="s">
        <v>3155</v>
      </c>
      <c r="E1056" s="18" t="s">
        <v>1</v>
      </c>
      <c r="F1056" s="328">
        <v>88.902000000000001</v>
      </c>
      <c r="G1056" s="39"/>
      <c r="H1056" s="45"/>
    </row>
    <row r="1057" s="2" customFormat="1" ht="16.8" customHeight="1">
      <c r="A1057" s="39"/>
      <c r="B1057" s="45"/>
      <c r="C1057" s="329" t="s">
        <v>9653</v>
      </c>
      <c r="D1057" s="39"/>
      <c r="E1057" s="39"/>
      <c r="F1057" s="39"/>
      <c r="G1057" s="39"/>
      <c r="H1057" s="45"/>
    </row>
    <row r="1058" s="2" customFormat="1" ht="16.8" customHeight="1">
      <c r="A1058" s="39"/>
      <c r="B1058" s="45"/>
      <c r="C1058" s="327" t="s">
        <v>3151</v>
      </c>
      <c r="D1058" s="327" t="s">
        <v>3152</v>
      </c>
      <c r="E1058" s="18" t="s">
        <v>355</v>
      </c>
      <c r="F1058" s="328">
        <v>980.98199999999997</v>
      </c>
      <c r="G1058" s="39"/>
      <c r="H1058" s="45"/>
    </row>
    <row r="1059" s="2" customFormat="1" ht="16.8" customHeight="1">
      <c r="A1059" s="39"/>
      <c r="B1059" s="45"/>
      <c r="C1059" s="327" t="s">
        <v>2075</v>
      </c>
      <c r="D1059" s="327" t="s">
        <v>2076</v>
      </c>
      <c r="E1059" s="18" t="s">
        <v>355</v>
      </c>
      <c r="F1059" s="328">
        <v>1195.4970000000001</v>
      </c>
      <c r="G1059" s="39"/>
      <c r="H1059" s="45"/>
    </row>
    <row r="1060" s="2" customFormat="1" ht="16.8" customHeight="1">
      <c r="A1060" s="39"/>
      <c r="B1060" s="45"/>
      <c r="C1060" s="327" t="s">
        <v>2092</v>
      </c>
      <c r="D1060" s="327" t="s">
        <v>2093</v>
      </c>
      <c r="E1060" s="18" t="s">
        <v>355</v>
      </c>
      <c r="F1060" s="328">
        <v>989.56299999999999</v>
      </c>
      <c r="G1060" s="39"/>
      <c r="H1060" s="45"/>
    </row>
    <row r="1061" s="2" customFormat="1" ht="16.8" customHeight="1">
      <c r="A1061" s="39"/>
      <c r="B1061" s="45"/>
      <c r="C1061" s="327" t="s">
        <v>3169</v>
      </c>
      <c r="D1061" s="327" t="s">
        <v>3170</v>
      </c>
      <c r="E1061" s="18" t="s">
        <v>355</v>
      </c>
      <c r="F1061" s="328">
        <v>1490.1210000000001</v>
      </c>
      <c r="G1061" s="39"/>
      <c r="H1061" s="45"/>
    </row>
    <row r="1062" s="2" customFormat="1" ht="16.8" customHeight="1">
      <c r="A1062" s="39"/>
      <c r="B1062" s="45"/>
      <c r="C1062" s="327" t="s">
        <v>4648</v>
      </c>
      <c r="D1062" s="327" t="s">
        <v>4649</v>
      </c>
      <c r="E1062" s="18" t="s">
        <v>355</v>
      </c>
      <c r="F1062" s="328">
        <v>8252.8790000000008</v>
      </c>
      <c r="G1062" s="39"/>
      <c r="H1062" s="45"/>
    </row>
    <row r="1063" s="2" customFormat="1" ht="16.8" customHeight="1">
      <c r="A1063" s="39"/>
      <c r="B1063" s="45"/>
      <c r="C1063" s="323" t="s">
        <v>1179</v>
      </c>
      <c r="D1063" s="324" t="s">
        <v>1</v>
      </c>
      <c r="E1063" s="325" t="s">
        <v>1</v>
      </c>
      <c r="F1063" s="326">
        <v>34.274000000000001</v>
      </c>
      <c r="G1063" s="39"/>
      <c r="H1063" s="45"/>
    </row>
    <row r="1064" s="2" customFormat="1" ht="16.8" customHeight="1">
      <c r="A1064" s="39"/>
      <c r="B1064" s="45"/>
      <c r="C1064" s="327" t="s">
        <v>1179</v>
      </c>
      <c r="D1064" s="327" t="s">
        <v>3178</v>
      </c>
      <c r="E1064" s="18" t="s">
        <v>1</v>
      </c>
      <c r="F1064" s="328">
        <v>34.274000000000001</v>
      </c>
      <c r="G1064" s="39"/>
      <c r="H1064" s="45"/>
    </row>
    <row r="1065" s="2" customFormat="1" ht="16.8" customHeight="1">
      <c r="A1065" s="39"/>
      <c r="B1065" s="45"/>
      <c r="C1065" s="329" t="s">
        <v>9653</v>
      </c>
      <c r="D1065" s="39"/>
      <c r="E1065" s="39"/>
      <c r="F1065" s="39"/>
      <c r="G1065" s="39"/>
      <c r="H1065" s="45"/>
    </row>
    <row r="1066" s="2" customFormat="1">
      <c r="A1066" s="39"/>
      <c r="B1066" s="45"/>
      <c r="C1066" s="327" t="s">
        <v>3174</v>
      </c>
      <c r="D1066" s="327" t="s">
        <v>3175</v>
      </c>
      <c r="E1066" s="18" t="s">
        <v>355</v>
      </c>
      <c r="F1066" s="328">
        <v>1148.3389999999999</v>
      </c>
      <c r="G1066" s="39"/>
      <c r="H1066" s="45"/>
    </row>
    <row r="1067" s="2" customFormat="1" ht="16.8" customHeight="1">
      <c r="A1067" s="39"/>
      <c r="B1067" s="45"/>
      <c r="C1067" s="327" t="s">
        <v>2075</v>
      </c>
      <c r="D1067" s="327" t="s">
        <v>2076</v>
      </c>
      <c r="E1067" s="18" t="s">
        <v>355</v>
      </c>
      <c r="F1067" s="328">
        <v>1195.4970000000001</v>
      </c>
      <c r="G1067" s="39"/>
      <c r="H1067" s="45"/>
    </row>
    <row r="1068" s="2" customFormat="1" ht="16.8" customHeight="1">
      <c r="A1068" s="39"/>
      <c r="B1068" s="45"/>
      <c r="C1068" s="327" t="s">
        <v>2092</v>
      </c>
      <c r="D1068" s="327" t="s">
        <v>2093</v>
      </c>
      <c r="E1068" s="18" t="s">
        <v>355</v>
      </c>
      <c r="F1068" s="328">
        <v>989.56299999999999</v>
      </c>
      <c r="G1068" s="39"/>
      <c r="H1068" s="45"/>
    </row>
    <row r="1069" s="2" customFormat="1" ht="16.8" customHeight="1">
      <c r="A1069" s="39"/>
      <c r="B1069" s="45"/>
      <c r="C1069" s="327" t="s">
        <v>3160</v>
      </c>
      <c r="D1069" s="327" t="s">
        <v>3161</v>
      </c>
      <c r="E1069" s="18" t="s">
        <v>355</v>
      </c>
      <c r="F1069" s="328">
        <v>1419.989</v>
      </c>
      <c r="G1069" s="39"/>
      <c r="H1069" s="45"/>
    </row>
    <row r="1070" s="2" customFormat="1" ht="16.8" customHeight="1">
      <c r="A1070" s="39"/>
      <c r="B1070" s="45"/>
      <c r="C1070" s="327" t="s">
        <v>3169</v>
      </c>
      <c r="D1070" s="327" t="s">
        <v>3170</v>
      </c>
      <c r="E1070" s="18" t="s">
        <v>355</v>
      </c>
      <c r="F1070" s="328">
        <v>1490.1210000000001</v>
      </c>
      <c r="G1070" s="39"/>
      <c r="H1070" s="45"/>
    </row>
    <row r="1071" s="2" customFormat="1" ht="16.8" customHeight="1">
      <c r="A1071" s="39"/>
      <c r="B1071" s="45"/>
      <c r="C1071" s="327" t="s">
        <v>4648</v>
      </c>
      <c r="D1071" s="327" t="s">
        <v>4649</v>
      </c>
      <c r="E1071" s="18" t="s">
        <v>355</v>
      </c>
      <c r="F1071" s="328">
        <v>8252.8790000000008</v>
      </c>
      <c r="G1071" s="39"/>
      <c r="H1071" s="45"/>
    </row>
    <row r="1072" s="2" customFormat="1" ht="16.8" customHeight="1">
      <c r="A1072" s="39"/>
      <c r="B1072" s="45"/>
      <c r="C1072" s="323" t="s">
        <v>1181</v>
      </c>
      <c r="D1072" s="324" t="s">
        <v>1</v>
      </c>
      <c r="E1072" s="325" t="s">
        <v>1</v>
      </c>
      <c r="F1072" s="326">
        <v>639.20000000000005</v>
      </c>
      <c r="G1072" s="39"/>
      <c r="H1072" s="45"/>
    </row>
    <row r="1073" s="2" customFormat="1">
      <c r="A1073" s="39"/>
      <c r="B1073" s="45"/>
      <c r="C1073" s="327" t="s">
        <v>1181</v>
      </c>
      <c r="D1073" s="327" t="s">
        <v>3156</v>
      </c>
      <c r="E1073" s="18" t="s">
        <v>1</v>
      </c>
      <c r="F1073" s="328">
        <v>639.20000000000005</v>
      </c>
      <c r="G1073" s="39"/>
      <c r="H1073" s="45"/>
    </row>
    <row r="1074" s="2" customFormat="1" ht="16.8" customHeight="1">
      <c r="A1074" s="39"/>
      <c r="B1074" s="45"/>
      <c r="C1074" s="329" t="s">
        <v>9653</v>
      </c>
      <c r="D1074" s="39"/>
      <c r="E1074" s="39"/>
      <c r="F1074" s="39"/>
      <c r="G1074" s="39"/>
      <c r="H1074" s="45"/>
    </row>
    <row r="1075" s="2" customFormat="1" ht="16.8" customHeight="1">
      <c r="A1075" s="39"/>
      <c r="B1075" s="45"/>
      <c r="C1075" s="327" t="s">
        <v>3151</v>
      </c>
      <c r="D1075" s="327" t="s">
        <v>3152</v>
      </c>
      <c r="E1075" s="18" t="s">
        <v>355</v>
      </c>
      <c r="F1075" s="328">
        <v>980.98199999999997</v>
      </c>
      <c r="G1075" s="39"/>
      <c r="H1075" s="45"/>
    </row>
    <row r="1076" s="2" customFormat="1" ht="16.8" customHeight="1">
      <c r="A1076" s="39"/>
      <c r="B1076" s="45"/>
      <c r="C1076" s="327" t="s">
        <v>2097</v>
      </c>
      <c r="D1076" s="327" t="s">
        <v>2098</v>
      </c>
      <c r="E1076" s="18" t="s">
        <v>355</v>
      </c>
      <c r="F1076" s="328">
        <v>845.13400000000001</v>
      </c>
      <c r="G1076" s="39"/>
      <c r="H1076" s="45"/>
    </row>
    <row r="1077" s="2" customFormat="1" ht="16.8" customHeight="1">
      <c r="A1077" s="39"/>
      <c r="B1077" s="45"/>
      <c r="C1077" s="327" t="s">
        <v>2512</v>
      </c>
      <c r="D1077" s="327" t="s">
        <v>2513</v>
      </c>
      <c r="E1077" s="18" t="s">
        <v>355</v>
      </c>
      <c r="F1077" s="328">
        <v>845.13400000000001</v>
      </c>
      <c r="G1077" s="39"/>
      <c r="H1077" s="45"/>
    </row>
    <row r="1078" s="2" customFormat="1" ht="16.8" customHeight="1">
      <c r="A1078" s="39"/>
      <c r="B1078" s="45"/>
      <c r="C1078" s="327" t="s">
        <v>4648</v>
      </c>
      <c r="D1078" s="327" t="s">
        <v>4649</v>
      </c>
      <c r="E1078" s="18" t="s">
        <v>355</v>
      </c>
      <c r="F1078" s="328">
        <v>8252.8790000000008</v>
      </c>
      <c r="G1078" s="39"/>
      <c r="H1078" s="45"/>
    </row>
    <row r="1079" s="2" customFormat="1" ht="16.8" customHeight="1">
      <c r="A1079" s="39"/>
      <c r="B1079" s="45"/>
      <c r="C1079" s="323" t="s">
        <v>1183</v>
      </c>
      <c r="D1079" s="324" t="s">
        <v>1</v>
      </c>
      <c r="E1079" s="325" t="s">
        <v>1</v>
      </c>
      <c r="F1079" s="326">
        <v>294.62400000000002</v>
      </c>
      <c r="G1079" s="39"/>
      <c r="H1079" s="45"/>
    </row>
    <row r="1080" s="2" customFormat="1">
      <c r="A1080" s="39"/>
      <c r="B1080" s="45"/>
      <c r="C1080" s="327" t="s">
        <v>1183</v>
      </c>
      <c r="D1080" s="327" t="s">
        <v>3179</v>
      </c>
      <c r="E1080" s="18" t="s">
        <v>1</v>
      </c>
      <c r="F1080" s="328">
        <v>294.62400000000002</v>
      </c>
      <c r="G1080" s="39"/>
      <c r="H1080" s="45"/>
    </row>
    <row r="1081" s="2" customFormat="1" ht="16.8" customHeight="1">
      <c r="A1081" s="39"/>
      <c r="B1081" s="45"/>
      <c r="C1081" s="329" t="s">
        <v>9653</v>
      </c>
      <c r="D1081" s="39"/>
      <c r="E1081" s="39"/>
      <c r="F1081" s="39"/>
      <c r="G1081" s="39"/>
      <c r="H1081" s="45"/>
    </row>
    <row r="1082" s="2" customFormat="1">
      <c r="A1082" s="39"/>
      <c r="B1082" s="45"/>
      <c r="C1082" s="327" t="s">
        <v>3174</v>
      </c>
      <c r="D1082" s="327" t="s">
        <v>3175</v>
      </c>
      <c r="E1082" s="18" t="s">
        <v>355</v>
      </c>
      <c r="F1082" s="328">
        <v>1148.3389999999999</v>
      </c>
      <c r="G1082" s="39"/>
      <c r="H1082" s="45"/>
    </row>
    <row r="1083" s="2" customFormat="1" ht="16.8" customHeight="1">
      <c r="A1083" s="39"/>
      <c r="B1083" s="45"/>
      <c r="C1083" s="327" t="s">
        <v>3160</v>
      </c>
      <c r="D1083" s="327" t="s">
        <v>3161</v>
      </c>
      <c r="E1083" s="18" t="s">
        <v>355</v>
      </c>
      <c r="F1083" s="328">
        <v>1419.989</v>
      </c>
      <c r="G1083" s="39"/>
      <c r="H1083" s="45"/>
    </row>
    <row r="1084" s="2" customFormat="1" ht="16.8" customHeight="1">
      <c r="A1084" s="39"/>
      <c r="B1084" s="45"/>
      <c r="C1084" s="327" t="s">
        <v>3169</v>
      </c>
      <c r="D1084" s="327" t="s">
        <v>3170</v>
      </c>
      <c r="E1084" s="18" t="s">
        <v>355</v>
      </c>
      <c r="F1084" s="328">
        <v>1490.1210000000001</v>
      </c>
      <c r="G1084" s="39"/>
      <c r="H1084" s="45"/>
    </row>
    <row r="1085" s="2" customFormat="1" ht="16.8" customHeight="1">
      <c r="A1085" s="39"/>
      <c r="B1085" s="45"/>
      <c r="C1085" s="327" t="s">
        <v>4667</v>
      </c>
      <c r="D1085" s="327" t="s">
        <v>4668</v>
      </c>
      <c r="E1085" s="18" t="s">
        <v>355</v>
      </c>
      <c r="F1085" s="328">
        <v>469.69600000000003</v>
      </c>
      <c r="G1085" s="39"/>
      <c r="H1085" s="45"/>
    </row>
    <row r="1086" s="2" customFormat="1" ht="16.8" customHeight="1">
      <c r="A1086" s="39"/>
      <c r="B1086" s="45"/>
      <c r="C1086" s="327" t="s">
        <v>4673</v>
      </c>
      <c r="D1086" s="327" t="s">
        <v>4674</v>
      </c>
      <c r="E1086" s="18" t="s">
        <v>355</v>
      </c>
      <c r="F1086" s="328">
        <v>469.69600000000003</v>
      </c>
      <c r="G1086" s="39"/>
      <c r="H1086" s="45"/>
    </row>
    <row r="1087" s="2" customFormat="1" ht="16.8" customHeight="1">
      <c r="A1087" s="39"/>
      <c r="B1087" s="45"/>
      <c r="C1087" s="323" t="s">
        <v>1185</v>
      </c>
      <c r="D1087" s="324" t="s">
        <v>1</v>
      </c>
      <c r="E1087" s="325" t="s">
        <v>1</v>
      </c>
      <c r="F1087" s="326">
        <v>78.299999999999997</v>
      </c>
      <c r="G1087" s="39"/>
      <c r="H1087" s="45"/>
    </row>
    <row r="1088" s="2" customFormat="1">
      <c r="A1088" s="39"/>
      <c r="B1088" s="45"/>
      <c r="C1088" s="327" t="s">
        <v>1185</v>
      </c>
      <c r="D1088" s="327" t="s">
        <v>3158</v>
      </c>
      <c r="E1088" s="18" t="s">
        <v>1</v>
      </c>
      <c r="F1088" s="328">
        <v>78.299999999999997</v>
      </c>
      <c r="G1088" s="39"/>
      <c r="H1088" s="45"/>
    </row>
    <row r="1089" s="2" customFormat="1" ht="16.8" customHeight="1">
      <c r="A1089" s="39"/>
      <c r="B1089" s="45"/>
      <c r="C1089" s="329" t="s">
        <v>9653</v>
      </c>
      <c r="D1089" s="39"/>
      <c r="E1089" s="39"/>
      <c r="F1089" s="39"/>
      <c r="G1089" s="39"/>
      <c r="H1089" s="45"/>
    </row>
    <row r="1090" s="2" customFormat="1" ht="16.8" customHeight="1">
      <c r="A1090" s="39"/>
      <c r="B1090" s="45"/>
      <c r="C1090" s="327" t="s">
        <v>3151</v>
      </c>
      <c r="D1090" s="327" t="s">
        <v>3152</v>
      </c>
      <c r="E1090" s="18" t="s">
        <v>355</v>
      </c>
      <c r="F1090" s="328">
        <v>980.98199999999997</v>
      </c>
      <c r="G1090" s="39"/>
      <c r="H1090" s="45"/>
    </row>
    <row r="1091" s="2" customFormat="1" ht="16.8" customHeight="1">
      <c r="A1091" s="39"/>
      <c r="B1091" s="45"/>
      <c r="C1091" s="327" t="s">
        <v>2075</v>
      </c>
      <c r="D1091" s="327" t="s">
        <v>2076</v>
      </c>
      <c r="E1091" s="18" t="s">
        <v>355</v>
      </c>
      <c r="F1091" s="328">
        <v>1195.4970000000001</v>
      </c>
      <c r="G1091" s="39"/>
      <c r="H1091" s="45"/>
    </row>
    <row r="1092" s="2" customFormat="1" ht="16.8" customHeight="1">
      <c r="A1092" s="39"/>
      <c r="B1092" s="45"/>
      <c r="C1092" s="327" t="s">
        <v>2092</v>
      </c>
      <c r="D1092" s="327" t="s">
        <v>2093</v>
      </c>
      <c r="E1092" s="18" t="s">
        <v>355</v>
      </c>
      <c r="F1092" s="328">
        <v>989.56299999999999</v>
      </c>
      <c r="G1092" s="39"/>
      <c r="H1092" s="45"/>
    </row>
    <row r="1093" s="2" customFormat="1" ht="16.8" customHeight="1">
      <c r="A1093" s="39"/>
      <c r="B1093" s="45"/>
      <c r="C1093" s="327" t="s">
        <v>3169</v>
      </c>
      <c r="D1093" s="327" t="s">
        <v>3170</v>
      </c>
      <c r="E1093" s="18" t="s">
        <v>355</v>
      </c>
      <c r="F1093" s="328">
        <v>1490.1210000000001</v>
      </c>
      <c r="G1093" s="39"/>
      <c r="H1093" s="45"/>
    </row>
    <row r="1094" s="2" customFormat="1" ht="16.8" customHeight="1">
      <c r="A1094" s="39"/>
      <c r="B1094" s="45"/>
      <c r="C1094" s="327" t="s">
        <v>4648</v>
      </c>
      <c r="D1094" s="327" t="s">
        <v>4649</v>
      </c>
      <c r="E1094" s="18" t="s">
        <v>355</v>
      </c>
      <c r="F1094" s="328">
        <v>8252.8790000000008</v>
      </c>
      <c r="G1094" s="39"/>
      <c r="H1094" s="45"/>
    </row>
    <row r="1095" s="2" customFormat="1" ht="16.8" customHeight="1">
      <c r="A1095" s="39"/>
      <c r="B1095" s="45"/>
      <c r="C1095" s="323" t="s">
        <v>1187</v>
      </c>
      <c r="D1095" s="324" t="s">
        <v>1</v>
      </c>
      <c r="E1095" s="325" t="s">
        <v>1</v>
      </c>
      <c r="F1095" s="326">
        <v>205.934</v>
      </c>
      <c r="G1095" s="39"/>
      <c r="H1095" s="45"/>
    </row>
    <row r="1096" s="2" customFormat="1" ht="16.8" customHeight="1">
      <c r="A1096" s="39"/>
      <c r="B1096" s="45"/>
      <c r="C1096" s="327" t="s">
        <v>1187</v>
      </c>
      <c r="D1096" s="327" t="s">
        <v>3180</v>
      </c>
      <c r="E1096" s="18" t="s">
        <v>1</v>
      </c>
      <c r="F1096" s="328">
        <v>205.934</v>
      </c>
      <c r="G1096" s="39"/>
      <c r="H1096" s="45"/>
    </row>
    <row r="1097" s="2" customFormat="1" ht="16.8" customHeight="1">
      <c r="A1097" s="39"/>
      <c r="B1097" s="45"/>
      <c r="C1097" s="329" t="s">
        <v>9653</v>
      </c>
      <c r="D1097" s="39"/>
      <c r="E1097" s="39"/>
      <c r="F1097" s="39"/>
      <c r="G1097" s="39"/>
      <c r="H1097" s="45"/>
    </row>
    <row r="1098" s="2" customFormat="1">
      <c r="A1098" s="39"/>
      <c r="B1098" s="45"/>
      <c r="C1098" s="327" t="s">
        <v>3174</v>
      </c>
      <c r="D1098" s="327" t="s">
        <v>3175</v>
      </c>
      <c r="E1098" s="18" t="s">
        <v>355</v>
      </c>
      <c r="F1098" s="328">
        <v>1148.3389999999999</v>
      </c>
      <c r="G1098" s="39"/>
      <c r="H1098" s="45"/>
    </row>
    <row r="1099" s="2" customFormat="1" ht="16.8" customHeight="1">
      <c r="A1099" s="39"/>
      <c r="B1099" s="45"/>
      <c r="C1099" s="327" t="s">
        <v>2075</v>
      </c>
      <c r="D1099" s="327" t="s">
        <v>2076</v>
      </c>
      <c r="E1099" s="18" t="s">
        <v>355</v>
      </c>
      <c r="F1099" s="328">
        <v>1195.4970000000001</v>
      </c>
      <c r="G1099" s="39"/>
      <c r="H1099" s="45"/>
    </row>
    <row r="1100" s="2" customFormat="1" ht="16.8" customHeight="1">
      <c r="A1100" s="39"/>
      <c r="B1100" s="45"/>
      <c r="C1100" s="327" t="s">
        <v>2097</v>
      </c>
      <c r="D1100" s="327" t="s">
        <v>2098</v>
      </c>
      <c r="E1100" s="18" t="s">
        <v>355</v>
      </c>
      <c r="F1100" s="328">
        <v>845.13400000000001</v>
      </c>
      <c r="G1100" s="39"/>
      <c r="H1100" s="45"/>
    </row>
    <row r="1101" s="2" customFormat="1" ht="16.8" customHeight="1">
      <c r="A1101" s="39"/>
      <c r="B1101" s="45"/>
      <c r="C1101" s="327" t="s">
        <v>2512</v>
      </c>
      <c r="D1101" s="327" t="s">
        <v>2513</v>
      </c>
      <c r="E1101" s="18" t="s">
        <v>355</v>
      </c>
      <c r="F1101" s="328">
        <v>845.13400000000001</v>
      </c>
      <c r="G1101" s="39"/>
      <c r="H1101" s="45"/>
    </row>
    <row r="1102" s="2" customFormat="1" ht="16.8" customHeight="1">
      <c r="A1102" s="39"/>
      <c r="B1102" s="45"/>
      <c r="C1102" s="327" t="s">
        <v>3160</v>
      </c>
      <c r="D1102" s="327" t="s">
        <v>3161</v>
      </c>
      <c r="E1102" s="18" t="s">
        <v>355</v>
      </c>
      <c r="F1102" s="328">
        <v>1419.989</v>
      </c>
      <c r="G1102" s="39"/>
      <c r="H1102" s="45"/>
    </row>
    <row r="1103" s="2" customFormat="1" ht="16.8" customHeight="1">
      <c r="A1103" s="39"/>
      <c r="B1103" s="45"/>
      <c r="C1103" s="327" t="s">
        <v>3169</v>
      </c>
      <c r="D1103" s="327" t="s">
        <v>3170</v>
      </c>
      <c r="E1103" s="18" t="s">
        <v>355</v>
      </c>
      <c r="F1103" s="328">
        <v>1490.1210000000001</v>
      </c>
      <c r="G1103" s="39"/>
      <c r="H1103" s="45"/>
    </row>
    <row r="1104" s="2" customFormat="1" ht="16.8" customHeight="1">
      <c r="A1104" s="39"/>
      <c r="B1104" s="45"/>
      <c r="C1104" s="327" t="s">
        <v>4648</v>
      </c>
      <c r="D1104" s="327" t="s">
        <v>4649</v>
      </c>
      <c r="E1104" s="18" t="s">
        <v>355</v>
      </c>
      <c r="F1104" s="328">
        <v>8252.8790000000008</v>
      </c>
      <c r="G1104" s="39"/>
      <c r="H1104" s="45"/>
    </row>
    <row r="1105" s="2" customFormat="1" ht="16.8" customHeight="1">
      <c r="A1105" s="39"/>
      <c r="B1105" s="45"/>
      <c r="C1105" s="323" t="s">
        <v>1189</v>
      </c>
      <c r="D1105" s="324" t="s">
        <v>1</v>
      </c>
      <c r="E1105" s="325" t="s">
        <v>1</v>
      </c>
      <c r="F1105" s="326">
        <v>613.50699999999995</v>
      </c>
      <c r="G1105" s="39"/>
      <c r="H1105" s="45"/>
    </row>
    <row r="1106" s="2" customFormat="1">
      <c r="A1106" s="39"/>
      <c r="B1106" s="45"/>
      <c r="C1106" s="327" t="s">
        <v>1189</v>
      </c>
      <c r="D1106" s="327" t="s">
        <v>3181</v>
      </c>
      <c r="E1106" s="18" t="s">
        <v>1</v>
      </c>
      <c r="F1106" s="328">
        <v>613.50699999999995</v>
      </c>
      <c r="G1106" s="39"/>
      <c r="H1106" s="45"/>
    </row>
    <row r="1107" s="2" customFormat="1" ht="16.8" customHeight="1">
      <c r="A1107" s="39"/>
      <c r="B1107" s="45"/>
      <c r="C1107" s="329" t="s">
        <v>9653</v>
      </c>
      <c r="D1107" s="39"/>
      <c r="E1107" s="39"/>
      <c r="F1107" s="39"/>
      <c r="G1107" s="39"/>
      <c r="H1107" s="45"/>
    </row>
    <row r="1108" s="2" customFormat="1">
      <c r="A1108" s="39"/>
      <c r="B1108" s="45"/>
      <c r="C1108" s="327" t="s">
        <v>3174</v>
      </c>
      <c r="D1108" s="327" t="s">
        <v>3175</v>
      </c>
      <c r="E1108" s="18" t="s">
        <v>355</v>
      </c>
      <c r="F1108" s="328">
        <v>1148.3389999999999</v>
      </c>
      <c r="G1108" s="39"/>
      <c r="H1108" s="45"/>
    </row>
    <row r="1109" s="2" customFormat="1" ht="16.8" customHeight="1">
      <c r="A1109" s="39"/>
      <c r="B1109" s="45"/>
      <c r="C1109" s="327" t="s">
        <v>2075</v>
      </c>
      <c r="D1109" s="327" t="s">
        <v>2076</v>
      </c>
      <c r="E1109" s="18" t="s">
        <v>355</v>
      </c>
      <c r="F1109" s="328">
        <v>1195.4970000000001</v>
      </c>
      <c r="G1109" s="39"/>
      <c r="H1109" s="45"/>
    </row>
    <row r="1110" s="2" customFormat="1" ht="16.8" customHeight="1">
      <c r="A1110" s="39"/>
      <c r="B1110" s="45"/>
      <c r="C1110" s="327" t="s">
        <v>2092</v>
      </c>
      <c r="D1110" s="327" t="s">
        <v>2093</v>
      </c>
      <c r="E1110" s="18" t="s">
        <v>355</v>
      </c>
      <c r="F1110" s="328">
        <v>989.56299999999999</v>
      </c>
      <c r="G1110" s="39"/>
      <c r="H1110" s="45"/>
    </row>
    <row r="1111" s="2" customFormat="1" ht="16.8" customHeight="1">
      <c r="A1111" s="39"/>
      <c r="B1111" s="45"/>
      <c r="C1111" s="327" t="s">
        <v>3160</v>
      </c>
      <c r="D1111" s="327" t="s">
        <v>3161</v>
      </c>
      <c r="E1111" s="18" t="s">
        <v>355</v>
      </c>
      <c r="F1111" s="328">
        <v>1419.989</v>
      </c>
      <c r="G1111" s="39"/>
      <c r="H1111" s="45"/>
    </row>
    <row r="1112" s="2" customFormat="1" ht="16.8" customHeight="1">
      <c r="A1112" s="39"/>
      <c r="B1112" s="45"/>
      <c r="C1112" s="327" t="s">
        <v>3169</v>
      </c>
      <c r="D1112" s="327" t="s">
        <v>3170</v>
      </c>
      <c r="E1112" s="18" t="s">
        <v>355</v>
      </c>
      <c r="F1112" s="328">
        <v>1490.1210000000001</v>
      </c>
      <c r="G1112" s="39"/>
      <c r="H1112" s="45"/>
    </row>
    <row r="1113" s="2" customFormat="1" ht="16.8" customHeight="1">
      <c r="A1113" s="39"/>
      <c r="B1113" s="45"/>
      <c r="C1113" s="327" t="s">
        <v>4648</v>
      </c>
      <c r="D1113" s="327" t="s">
        <v>4649</v>
      </c>
      <c r="E1113" s="18" t="s">
        <v>355</v>
      </c>
      <c r="F1113" s="328">
        <v>8252.8790000000008</v>
      </c>
      <c r="G1113" s="39"/>
      <c r="H1113" s="45"/>
    </row>
    <row r="1114" s="2" customFormat="1" ht="16.8" customHeight="1">
      <c r="A1114" s="39"/>
      <c r="B1114" s="45"/>
      <c r="C1114" s="323" t="s">
        <v>1191</v>
      </c>
      <c r="D1114" s="324" t="s">
        <v>1</v>
      </c>
      <c r="E1114" s="325" t="s">
        <v>1</v>
      </c>
      <c r="F1114" s="326">
        <v>298.28100000000001</v>
      </c>
      <c r="G1114" s="39"/>
      <c r="H1114" s="45"/>
    </row>
    <row r="1115" s="2" customFormat="1" ht="16.8" customHeight="1">
      <c r="A1115" s="39"/>
      <c r="B1115" s="45"/>
      <c r="C1115" s="327" t="s">
        <v>1</v>
      </c>
      <c r="D1115" s="327" t="s">
        <v>2995</v>
      </c>
      <c r="E1115" s="18" t="s">
        <v>1</v>
      </c>
      <c r="F1115" s="328">
        <v>0</v>
      </c>
      <c r="G1115" s="39"/>
      <c r="H1115" s="45"/>
    </row>
    <row r="1116" s="2" customFormat="1">
      <c r="A1116" s="39"/>
      <c r="B1116" s="45"/>
      <c r="C1116" s="327" t="s">
        <v>1</v>
      </c>
      <c r="D1116" s="327" t="s">
        <v>2996</v>
      </c>
      <c r="E1116" s="18" t="s">
        <v>1</v>
      </c>
      <c r="F1116" s="328">
        <v>135.78999999999999</v>
      </c>
      <c r="G1116" s="39"/>
      <c r="H1116" s="45"/>
    </row>
    <row r="1117" s="2" customFormat="1" ht="16.8" customHeight="1">
      <c r="A1117" s="39"/>
      <c r="B1117" s="45"/>
      <c r="C1117" s="327" t="s">
        <v>1</v>
      </c>
      <c r="D1117" s="327" t="s">
        <v>2997</v>
      </c>
      <c r="E1117" s="18" t="s">
        <v>1</v>
      </c>
      <c r="F1117" s="328">
        <v>8.6210000000000004</v>
      </c>
      <c r="G1117" s="39"/>
      <c r="H1117" s="45"/>
    </row>
    <row r="1118" s="2" customFormat="1" ht="16.8" customHeight="1">
      <c r="A1118" s="39"/>
      <c r="B1118" s="45"/>
      <c r="C1118" s="327" t="s">
        <v>1</v>
      </c>
      <c r="D1118" s="327" t="s">
        <v>2998</v>
      </c>
      <c r="E1118" s="18" t="s">
        <v>1</v>
      </c>
      <c r="F1118" s="328">
        <v>-27.09</v>
      </c>
      <c r="G1118" s="39"/>
      <c r="H1118" s="45"/>
    </row>
    <row r="1119" s="2" customFormat="1">
      <c r="A1119" s="39"/>
      <c r="B1119" s="45"/>
      <c r="C1119" s="327" t="s">
        <v>1</v>
      </c>
      <c r="D1119" s="327" t="s">
        <v>2999</v>
      </c>
      <c r="E1119" s="18" t="s">
        <v>1</v>
      </c>
      <c r="F1119" s="328">
        <v>138.56</v>
      </c>
      <c r="G1119" s="39"/>
      <c r="H1119" s="45"/>
    </row>
    <row r="1120" s="2" customFormat="1" ht="16.8" customHeight="1">
      <c r="A1120" s="39"/>
      <c r="B1120" s="45"/>
      <c r="C1120" s="327" t="s">
        <v>1</v>
      </c>
      <c r="D1120" s="327" t="s">
        <v>3000</v>
      </c>
      <c r="E1120" s="18" t="s">
        <v>1</v>
      </c>
      <c r="F1120" s="328">
        <v>-25.199999999999999</v>
      </c>
      <c r="G1120" s="39"/>
      <c r="H1120" s="45"/>
    </row>
    <row r="1121" s="2" customFormat="1" ht="16.8" customHeight="1">
      <c r="A1121" s="39"/>
      <c r="B1121" s="45"/>
      <c r="C1121" s="327" t="s">
        <v>1</v>
      </c>
      <c r="D1121" s="327" t="s">
        <v>3001</v>
      </c>
      <c r="E1121" s="18" t="s">
        <v>1</v>
      </c>
      <c r="F1121" s="328">
        <v>82.090000000000003</v>
      </c>
      <c r="G1121" s="39"/>
      <c r="H1121" s="45"/>
    </row>
    <row r="1122" s="2" customFormat="1" ht="16.8" customHeight="1">
      <c r="A1122" s="39"/>
      <c r="B1122" s="45"/>
      <c r="C1122" s="327" t="s">
        <v>1</v>
      </c>
      <c r="D1122" s="327" t="s">
        <v>3002</v>
      </c>
      <c r="E1122" s="18" t="s">
        <v>1</v>
      </c>
      <c r="F1122" s="328">
        <v>-14.49</v>
      </c>
      <c r="G1122" s="39"/>
      <c r="H1122" s="45"/>
    </row>
    <row r="1123" s="2" customFormat="1" ht="16.8" customHeight="1">
      <c r="A1123" s="39"/>
      <c r="B1123" s="45"/>
      <c r="C1123" s="327" t="s">
        <v>1191</v>
      </c>
      <c r="D1123" s="327" t="s">
        <v>364</v>
      </c>
      <c r="E1123" s="18" t="s">
        <v>1</v>
      </c>
      <c r="F1123" s="328">
        <v>298.28100000000001</v>
      </c>
      <c r="G1123" s="39"/>
      <c r="H1123" s="45"/>
    </row>
    <row r="1124" s="2" customFormat="1" ht="16.8" customHeight="1">
      <c r="A1124" s="39"/>
      <c r="B1124" s="45"/>
      <c r="C1124" s="329" t="s">
        <v>9653</v>
      </c>
      <c r="D1124" s="39"/>
      <c r="E1124" s="39"/>
      <c r="F1124" s="39"/>
      <c r="G1124" s="39"/>
      <c r="H1124" s="45"/>
    </row>
    <row r="1125" s="2" customFormat="1" ht="16.8" customHeight="1">
      <c r="A1125" s="39"/>
      <c r="B1125" s="45"/>
      <c r="C1125" s="327" t="s">
        <v>2991</v>
      </c>
      <c r="D1125" s="327" t="s">
        <v>2992</v>
      </c>
      <c r="E1125" s="18" t="s">
        <v>355</v>
      </c>
      <c r="F1125" s="328">
        <v>298.28100000000001</v>
      </c>
      <c r="G1125" s="39"/>
      <c r="H1125" s="45"/>
    </row>
    <row r="1126" s="2" customFormat="1" ht="16.8" customHeight="1">
      <c r="A1126" s="39"/>
      <c r="B1126" s="45"/>
      <c r="C1126" s="327" t="s">
        <v>2138</v>
      </c>
      <c r="D1126" s="327" t="s">
        <v>2139</v>
      </c>
      <c r="E1126" s="18" t="s">
        <v>355</v>
      </c>
      <c r="F1126" s="328">
        <v>1450.74</v>
      </c>
      <c r="G1126" s="39"/>
      <c r="H1126" s="45"/>
    </row>
    <row r="1127" s="2" customFormat="1" ht="16.8" customHeight="1">
      <c r="A1127" s="39"/>
      <c r="B1127" s="45"/>
      <c r="C1127" s="327" t="s">
        <v>2153</v>
      </c>
      <c r="D1127" s="327" t="s">
        <v>2154</v>
      </c>
      <c r="E1127" s="18" t="s">
        <v>355</v>
      </c>
      <c r="F1127" s="328">
        <v>5705.4530000000004</v>
      </c>
      <c r="G1127" s="39"/>
      <c r="H1127" s="45"/>
    </row>
    <row r="1128" s="2" customFormat="1" ht="16.8" customHeight="1">
      <c r="A1128" s="39"/>
      <c r="B1128" s="45"/>
      <c r="C1128" s="327" t="s">
        <v>3072</v>
      </c>
      <c r="D1128" s="327" t="s">
        <v>3073</v>
      </c>
      <c r="E1128" s="18" t="s">
        <v>355</v>
      </c>
      <c r="F1128" s="328">
        <v>1294.684</v>
      </c>
      <c r="G1128" s="39"/>
      <c r="H1128" s="45"/>
    </row>
    <row r="1129" s="2" customFormat="1" ht="16.8" customHeight="1">
      <c r="A1129" s="39"/>
      <c r="B1129" s="45"/>
      <c r="C1129" s="327" t="s">
        <v>4648</v>
      </c>
      <c r="D1129" s="327" t="s">
        <v>4649</v>
      </c>
      <c r="E1129" s="18" t="s">
        <v>355</v>
      </c>
      <c r="F1129" s="328">
        <v>8252.8790000000008</v>
      </c>
      <c r="G1129" s="39"/>
      <c r="H1129" s="45"/>
    </row>
    <row r="1130" s="2" customFormat="1" ht="16.8" customHeight="1">
      <c r="A1130" s="39"/>
      <c r="B1130" s="45"/>
      <c r="C1130" s="323" t="s">
        <v>1193</v>
      </c>
      <c r="D1130" s="324" t="s">
        <v>1</v>
      </c>
      <c r="E1130" s="325" t="s">
        <v>1</v>
      </c>
      <c r="F1130" s="326">
        <v>11.976000000000001</v>
      </c>
      <c r="G1130" s="39"/>
      <c r="H1130" s="45"/>
    </row>
    <row r="1131" s="2" customFormat="1" ht="16.8" customHeight="1">
      <c r="A1131" s="39"/>
      <c r="B1131" s="45"/>
      <c r="C1131" s="327" t="s">
        <v>1</v>
      </c>
      <c r="D1131" s="327" t="s">
        <v>2995</v>
      </c>
      <c r="E1131" s="18" t="s">
        <v>1</v>
      </c>
      <c r="F1131" s="328">
        <v>0</v>
      </c>
      <c r="G1131" s="39"/>
      <c r="H1131" s="45"/>
    </row>
    <row r="1132" s="2" customFormat="1" ht="16.8" customHeight="1">
      <c r="A1132" s="39"/>
      <c r="B1132" s="45"/>
      <c r="C1132" s="327" t="s">
        <v>1</v>
      </c>
      <c r="D1132" s="327" t="s">
        <v>3035</v>
      </c>
      <c r="E1132" s="18" t="s">
        <v>1</v>
      </c>
      <c r="F1132" s="328">
        <v>10.295999999999999</v>
      </c>
      <c r="G1132" s="39"/>
      <c r="H1132" s="45"/>
    </row>
    <row r="1133" s="2" customFormat="1" ht="16.8" customHeight="1">
      <c r="A1133" s="39"/>
      <c r="B1133" s="45"/>
      <c r="C1133" s="327" t="s">
        <v>1</v>
      </c>
      <c r="D1133" s="327" t="s">
        <v>3036</v>
      </c>
      <c r="E1133" s="18" t="s">
        <v>1</v>
      </c>
      <c r="F1133" s="328">
        <v>1.6799999999999999</v>
      </c>
      <c r="G1133" s="39"/>
      <c r="H1133" s="45"/>
    </row>
    <row r="1134" s="2" customFormat="1" ht="16.8" customHeight="1">
      <c r="A1134" s="39"/>
      <c r="B1134" s="45"/>
      <c r="C1134" s="327" t="s">
        <v>1193</v>
      </c>
      <c r="D1134" s="327" t="s">
        <v>364</v>
      </c>
      <c r="E1134" s="18" t="s">
        <v>1</v>
      </c>
      <c r="F1134" s="328">
        <v>11.976000000000001</v>
      </c>
      <c r="G1134" s="39"/>
      <c r="H1134" s="45"/>
    </row>
    <row r="1135" s="2" customFormat="1" ht="16.8" customHeight="1">
      <c r="A1135" s="39"/>
      <c r="B1135" s="45"/>
      <c r="C1135" s="329" t="s">
        <v>9653</v>
      </c>
      <c r="D1135" s="39"/>
      <c r="E1135" s="39"/>
      <c r="F1135" s="39"/>
      <c r="G1135" s="39"/>
      <c r="H1135" s="45"/>
    </row>
    <row r="1136" s="2" customFormat="1" ht="16.8" customHeight="1">
      <c r="A1136" s="39"/>
      <c r="B1136" s="45"/>
      <c r="C1136" s="327" t="s">
        <v>3031</v>
      </c>
      <c r="D1136" s="327" t="s">
        <v>3032</v>
      </c>
      <c r="E1136" s="18" t="s">
        <v>355</v>
      </c>
      <c r="F1136" s="328">
        <v>11.976000000000001</v>
      </c>
      <c r="G1136" s="39"/>
      <c r="H1136" s="45"/>
    </row>
    <row r="1137" s="2" customFormat="1" ht="16.8" customHeight="1">
      <c r="A1137" s="39"/>
      <c r="B1137" s="45"/>
      <c r="C1137" s="327" t="s">
        <v>2138</v>
      </c>
      <c r="D1137" s="327" t="s">
        <v>2139</v>
      </c>
      <c r="E1137" s="18" t="s">
        <v>355</v>
      </c>
      <c r="F1137" s="328">
        <v>1450.74</v>
      </c>
      <c r="G1137" s="39"/>
      <c r="H1137" s="45"/>
    </row>
    <row r="1138" s="2" customFormat="1" ht="16.8" customHeight="1">
      <c r="A1138" s="39"/>
      <c r="B1138" s="45"/>
      <c r="C1138" s="327" t="s">
        <v>2153</v>
      </c>
      <c r="D1138" s="327" t="s">
        <v>2154</v>
      </c>
      <c r="E1138" s="18" t="s">
        <v>355</v>
      </c>
      <c r="F1138" s="328">
        <v>5705.4530000000004</v>
      </c>
      <c r="G1138" s="39"/>
      <c r="H1138" s="45"/>
    </row>
    <row r="1139" s="2" customFormat="1" ht="16.8" customHeight="1">
      <c r="A1139" s="39"/>
      <c r="B1139" s="45"/>
      <c r="C1139" s="327" t="s">
        <v>3072</v>
      </c>
      <c r="D1139" s="327" t="s">
        <v>3073</v>
      </c>
      <c r="E1139" s="18" t="s">
        <v>355</v>
      </c>
      <c r="F1139" s="328">
        <v>1294.684</v>
      </c>
      <c r="G1139" s="39"/>
      <c r="H1139" s="45"/>
    </row>
    <row r="1140" s="2" customFormat="1" ht="16.8" customHeight="1">
      <c r="A1140" s="39"/>
      <c r="B1140" s="45"/>
      <c r="C1140" s="327" t="s">
        <v>4648</v>
      </c>
      <c r="D1140" s="327" t="s">
        <v>4649</v>
      </c>
      <c r="E1140" s="18" t="s">
        <v>355</v>
      </c>
      <c r="F1140" s="328">
        <v>8252.8790000000008</v>
      </c>
      <c r="G1140" s="39"/>
      <c r="H1140" s="45"/>
    </row>
    <row r="1141" s="2" customFormat="1" ht="16.8" customHeight="1">
      <c r="A1141" s="39"/>
      <c r="B1141" s="45"/>
      <c r="C1141" s="323" t="s">
        <v>1195</v>
      </c>
      <c r="D1141" s="324" t="s">
        <v>1</v>
      </c>
      <c r="E1141" s="325" t="s">
        <v>1</v>
      </c>
      <c r="F1141" s="326">
        <v>161.87299999999999</v>
      </c>
      <c r="G1141" s="39"/>
      <c r="H1141" s="45"/>
    </row>
    <row r="1142" s="2" customFormat="1" ht="16.8" customHeight="1">
      <c r="A1142" s="39"/>
      <c r="B1142" s="45"/>
      <c r="C1142" s="327" t="s">
        <v>1</v>
      </c>
      <c r="D1142" s="327" t="s">
        <v>3083</v>
      </c>
      <c r="E1142" s="18" t="s">
        <v>1</v>
      </c>
      <c r="F1142" s="328">
        <v>0</v>
      </c>
      <c r="G1142" s="39"/>
      <c r="H1142" s="45"/>
    </row>
    <row r="1143" s="2" customFormat="1" ht="16.8" customHeight="1">
      <c r="A1143" s="39"/>
      <c r="B1143" s="45"/>
      <c r="C1143" s="327" t="s">
        <v>1</v>
      </c>
      <c r="D1143" s="327" t="s">
        <v>3084</v>
      </c>
      <c r="E1143" s="18" t="s">
        <v>1</v>
      </c>
      <c r="F1143" s="328">
        <v>44.701000000000001</v>
      </c>
      <c r="G1143" s="39"/>
      <c r="H1143" s="45"/>
    </row>
    <row r="1144" s="2" customFormat="1" ht="16.8" customHeight="1">
      <c r="A1144" s="39"/>
      <c r="B1144" s="45"/>
      <c r="C1144" s="327" t="s">
        <v>1</v>
      </c>
      <c r="D1144" s="327" t="s">
        <v>3085</v>
      </c>
      <c r="E1144" s="18" t="s">
        <v>1</v>
      </c>
      <c r="F1144" s="328">
        <v>-1.6799999999999999</v>
      </c>
      <c r="G1144" s="39"/>
      <c r="H1144" s="45"/>
    </row>
    <row r="1145" s="2" customFormat="1" ht="16.8" customHeight="1">
      <c r="A1145" s="39"/>
      <c r="B1145" s="45"/>
      <c r="C1145" s="327" t="s">
        <v>1</v>
      </c>
      <c r="D1145" s="327" t="s">
        <v>3086</v>
      </c>
      <c r="E1145" s="18" t="s">
        <v>1</v>
      </c>
      <c r="F1145" s="328">
        <v>92.781999999999996</v>
      </c>
      <c r="G1145" s="39"/>
      <c r="H1145" s="45"/>
    </row>
    <row r="1146" s="2" customFormat="1" ht="16.8" customHeight="1">
      <c r="A1146" s="39"/>
      <c r="B1146" s="45"/>
      <c r="C1146" s="327" t="s">
        <v>1</v>
      </c>
      <c r="D1146" s="327" t="s">
        <v>3087</v>
      </c>
      <c r="E1146" s="18" t="s">
        <v>1</v>
      </c>
      <c r="F1146" s="328">
        <v>-3.5699999999999998</v>
      </c>
      <c r="G1146" s="39"/>
      <c r="H1146" s="45"/>
    </row>
    <row r="1147" s="2" customFormat="1" ht="16.8" customHeight="1">
      <c r="A1147" s="39"/>
      <c r="B1147" s="45"/>
      <c r="C1147" s="327" t="s">
        <v>1</v>
      </c>
      <c r="D1147" s="327" t="s">
        <v>3088</v>
      </c>
      <c r="E1147" s="18" t="s">
        <v>1</v>
      </c>
      <c r="F1147" s="328">
        <v>29.640000000000001</v>
      </c>
      <c r="G1147" s="39"/>
      <c r="H1147" s="45"/>
    </row>
    <row r="1148" s="2" customFormat="1" ht="16.8" customHeight="1">
      <c r="A1148" s="39"/>
      <c r="B1148" s="45"/>
      <c r="C1148" s="327" t="s">
        <v>1195</v>
      </c>
      <c r="D1148" s="327" t="s">
        <v>364</v>
      </c>
      <c r="E1148" s="18" t="s">
        <v>1</v>
      </c>
      <c r="F1148" s="328">
        <v>161.87299999999999</v>
      </c>
      <c r="G1148" s="39"/>
      <c r="H1148" s="45"/>
    </row>
    <row r="1149" s="2" customFormat="1" ht="16.8" customHeight="1">
      <c r="A1149" s="39"/>
      <c r="B1149" s="45"/>
      <c r="C1149" s="329" t="s">
        <v>9653</v>
      </c>
      <c r="D1149" s="39"/>
      <c r="E1149" s="39"/>
      <c r="F1149" s="39"/>
      <c r="G1149" s="39"/>
      <c r="H1149" s="45"/>
    </row>
    <row r="1150" s="2" customFormat="1">
      <c r="A1150" s="39"/>
      <c r="B1150" s="45"/>
      <c r="C1150" s="327" t="s">
        <v>3079</v>
      </c>
      <c r="D1150" s="327" t="s">
        <v>3080</v>
      </c>
      <c r="E1150" s="18" t="s">
        <v>355</v>
      </c>
      <c r="F1150" s="328">
        <v>161.87299999999999</v>
      </c>
      <c r="G1150" s="39"/>
      <c r="H1150" s="45"/>
    </row>
    <row r="1151" s="2" customFormat="1" ht="16.8" customHeight="1">
      <c r="A1151" s="39"/>
      <c r="B1151" s="45"/>
      <c r="C1151" s="327" t="s">
        <v>2138</v>
      </c>
      <c r="D1151" s="327" t="s">
        <v>2139</v>
      </c>
      <c r="E1151" s="18" t="s">
        <v>355</v>
      </c>
      <c r="F1151" s="328">
        <v>1450.74</v>
      </c>
      <c r="G1151" s="39"/>
      <c r="H1151" s="45"/>
    </row>
    <row r="1152" s="2" customFormat="1" ht="16.8" customHeight="1">
      <c r="A1152" s="39"/>
      <c r="B1152" s="45"/>
      <c r="C1152" s="327" t="s">
        <v>2153</v>
      </c>
      <c r="D1152" s="327" t="s">
        <v>2154</v>
      </c>
      <c r="E1152" s="18" t="s">
        <v>355</v>
      </c>
      <c r="F1152" s="328">
        <v>5705.4530000000004</v>
      </c>
      <c r="G1152" s="39"/>
      <c r="H1152" s="45"/>
    </row>
    <row r="1153" s="2" customFormat="1" ht="16.8" customHeight="1">
      <c r="A1153" s="39"/>
      <c r="B1153" s="45"/>
      <c r="C1153" s="327" t="s">
        <v>3146</v>
      </c>
      <c r="D1153" s="327" t="s">
        <v>3147</v>
      </c>
      <c r="E1153" s="18" t="s">
        <v>355</v>
      </c>
      <c r="F1153" s="328">
        <v>854.63900000000001</v>
      </c>
      <c r="G1153" s="39"/>
      <c r="H1153" s="45"/>
    </row>
    <row r="1154" s="2" customFormat="1" ht="16.8" customHeight="1">
      <c r="A1154" s="39"/>
      <c r="B1154" s="45"/>
      <c r="C1154" s="327" t="s">
        <v>4648</v>
      </c>
      <c r="D1154" s="327" t="s">
        <v>4649</v>
      </c>
      <c r="E1154" s="18" t="s">
        <v>355</v>
      </c>
      <c r="F1154" s="328">
        <v>8252.8790000000008</v>
      </c>
      <c r="G1154" s="39"/>
      <c r="H1154" s="45"/>
    </row>
    <row r="1155" s="2" customFormat="1" ht="16.8" customHeight="1">
      <c r="A1155" s="39"/>
      <c r="B1155" s="45"/>
      <c r="C1155" s="323" t="s">
        <v>1197</v>
      </c>
      <c r="D1155" s="324" t="s">
        <v>1</v>
      </c>
      <c r="E1155" s="325" t="s">
        <v>1</v>
      </c>
      <c r="F1155" s="326">
        <v>135.761</v>
      </c>
      <c r="G1155" s="39"/>
      <c r="H1155" s="45"/>
    </row>
    <row r="1156" s="2" customFormat="1" ht="16.8" customHeight="1">
      <c r="A1156" s="39"/>
      <c r="B1156" s="45"/>
      <c r="C1156" s="327" t="s">
        <v>1</v>
      </c>
      <c r="D1156" s="327" t="s">
        <v>3125</v>
      </c>
      <c r="E1156" s="18" t="s">
        <v>1</v>
      </c>
      <c r="F1156" s="328">
        <v>0</v>
      </c>
      <c r="G1156" s="39"/>
      <c r="H1156" s="45"/>
    </row>
    <row r="1157" s="2" customFormat="1">
      <c r="A1157" s="39"/>
      <c r="B1157" s="45"/>
      <c r="C1157" s="327" t="s">
        <v>1</v>
      </c>
      <c r="D1157" s="327" t="s">
        <v>3126</v>
      </c>
      <c r="E1157" s="18" t="s">
        <v>1</v>
      </c>
      <c r="F1157" s="328">
        <v>55.920999999999999</v>
      </c>
      <c r="G1157" s="39"/>
      <c r="H1157" s="45"/>
    </row>
    <row r="1158" s="2" customFormat="1" ht="16.8" customHeight="1">
      <c r="A1158" s="39"/>
      <c r="B1158" s="45"/>
      <c r="C1158" s="327" t="s">
        <v>1</v>
      </c>
      <c r="D1158" s="327" t="s">
        <v>3127</v>
      </c>
      <c r="E1158" s="18" t="s">
        <v>1</v>
      </c>
      <c r="F1158" s="328">
        <v>44.869999999999997</v>
      </c>
      <c r="G1158" s="39"/>
      <c r="H1158" s="45"/>
    </row>
    <row r="1159" s="2" customFormat="1" ht="16.8" customHeight="1">
      <c r="A1159" s="39"/>
      <c r="B1159" s="45"/>
      <c r="C1159" s="327" t="s">
        <v>1</v>
      </c>
      <c r="D1159" s="327" t="s">
        <v>3128</v>
      </c>
      <c r="E1159" s="18" t="s">
        <v>1</v>
      </c>
      <c r="F1159" s="328">
        <v>34.969999999999999</v>
      </c>
      <c r="G1159" s="39"/>
      <c r="H1159" s="45"/>
    </row>
    <row r="1160" s="2" customFormat="1" ht="16.8" customHeight="1">
      <c r="A1160" s="39"/>
      <c r="B1160" s="45"/>
      <c r="C1160" s="327" t="s">
        <v>1197</v>
      </c>
      <c r="D1160" s="327" t="s">
        <v>364</v>
      </c>
      <c r="E1160" s="18" t="s">
        <v>1</v>
      </c>
      <c r="F1160" s="328">
        <v>135.761</v>
      </c>
      <c r="G1160" s="39"/>
      <c r="H1160" s="45"/>
    </row>
    <row r="1161" s="2" customFormat="1" ht="16.8" customHeight="1">
      <c r="A1161" s="39"/>
      <c r="B1161" s="45"/>
      <c r="C1161" s="329" t="s">
        <v>9653</v>
      </c>
      <c r="D1161" s="39"/>
      <c r="E1161" s="39"/>
      <c r="F1161" s="39"/>
      <c r="G1161" s="39"/>
      <c r="H1161" s="45"/>
    </row>
    <row r="1162" s="2" customFormat="1" ht="16.8" customHeight="1">
      <c r="A1162" s="39"/>
      <c r="B1162" s="45"/>
      <c r="C1162" s="327" t="s">
        <v>3121</v>
      </c>
      <c r="D1162" s="327" t="s">
        <v>3122</v>
      </c>
      <c r="E1162" s="18" t="s">
        <v>355</v>
      </c>
      <c r="F1162" s="328">
        <v>135.761</v>
      </c>
      <c r="G1162" s="39"/>
      <c r="H1162" s="45"/>
    </row>
    <row r="1163" s="2" customFormat="1" ht="16.8" customHeight="1">
      <c r="A1163" s="39"/>
      <c r="B1163" s="45"/>
      <c r="C1163" s="327" t="s">
        <v>2138</v>
      </c>
      <c r="D1163" s="327" t="s">
        <v>2139</v>
      </c>
      <c r="E1163" s="18" t="s">
        <v>355</v>
      </c>
      <c r="F1163" s="328">
        <v>1450.74</v>
      </c>
      <c r="G1163" s="39"/>
      <c r="H1163" s="45"/>
    </row>
    <row r="1164" s="2" customFormat="1" ht="16.8" customHeight="1">
      <c r="A1164" s="39"/>
      <c r="B1164" s="45"/>
      <c r="C1164" s="327" t="s">
        <v>2153</v>
      </c>
      <c r="D1164" s="327" t="s">
        <v>2154</v>
      </c>
      <c r="E1164" s="18" t="s">
        <v>355</v>
      </c>
      <c r="F1164" s="328">
        <v>5705.4530000000004</v>
      </c>
      <c r="G1164" s="39"/>
      <c r="H1164" s="45"/>
    </row>
    <row r="1165" s="2" customFormat="1" ht="16.8" customHeight="1">
      <c r="A1165" s="39"/>
      <c r="B1165" s="45"/>
      <c r="C1165" s="327" t="s">
        <v>3146</v>
      </c>
      <c r="D1165" s="327" t="s">
        <v>3147</v>
      </c>
      <c r="E1165" s="18" t="s">
        <v>355</v>
      </c>
      <c r="F1165" s="328">
        <v>854.63900000000001</v>
      </c>
      <c r="G1165" s="39"/>
      <c r="H1165" s="45"/>
    </row>
    <row r="1166" s="2" customFormat="1" ht="16.8" customHeight="1">
      <c r="A1166" s="39"/>
      <c r="B1166" s="45"/>
      <c r="C1166" s="327" t="s">
        <v>4648</v>
      </c>
      <c r="D1166" s="327" t="s">
        <v>4649</v>
      </c>
      <c r="E1166" s="18" t="s">
        <v>355</v>
      </c>
      <c r="F1166" s="328">
        <v>8252.8790000000008</v>
      </c>
      <c r="G1166" s="39"/>
      <c r="H1166" s="45"/>
    </row>
    <row r="1167" s="2" customFormat="1" ht="16.8" customHeight="1">
      <c r="A1167" s="39"/>
      <c r="B1167" s="45"/>
      <c r="C1167" s="323" t="s">
        <v>1199</v>
      </c>
      <c r="D1167" s="324" t="s">
        <v>1</v>
      </c>
      <c r="E1167" s="325" t="s">
        <v>1</v>
      </c>
      <c r="F1167" s="326">
        <v>38.738999999999997</v>
      </c>
      <c r="G1167" s="39"/>
      <c r="H1167" s="45"/>
    </row>
    <row r="1168" s="2" customFormat="1" ht="16.8" customHeight="1">
      <c r="A1168" s="39"/>
      <c r="B1168" s="45"/>
      <c r="C1168" s="327" t="s">
        <v>1</v>
      </c>
      <c r="D1168" s="327" t="s">
        <v>3016</v>
      </c>
      <c r="E1168" s="18" t="s">
        <v>1</v>
      </c>
      <c r="F1168" s="328">
        <v>0</v>
      </c>
      <c r="G1168" s="39"/>
      <c r="H1168" s="45"/>
    </row>
    <row r="1169" s="2" customFormat="1" ht="16.8" customHeight="1">
      <c r="A1169" s="39"/>
      <c r="B1169" s="45"/>
      <c r="C1169" s="327" t="s">
        <v>1</v>
      </c>
      <c r="D1169" s="327" t="s">
        <v>3017</v>
      </c>
      <c r="E1169" s="18" t="s">
        <v>1</v>
      </c>
      <c r="F1169" s="328">
        <v>20.228999999999999</v>
      </c>
      <c r="G1169" s="39"/>
      <c r="H1169" s="45"/>
    </row>
    <row r="1170" s="2" customFormat="1" ht="16.8" customHeight="1">
      <c r="A1170" s="39"/>
      <c r="B1170" s="45"/>
      <c r="C1170" s="327" t="s">
        <v>1</v>
      </c>
      <c r="D1170" s="327" t="s">
        <v>3018</v>
      </c>
      <c r="E1170" s="18" t="s">
        <v>1</v>
      </c>
      <c r="F1170" s="328">
        <v>23.129999999999999</v>
      </c>
      <c r="G1170" s="39"/>
      <c r="H1170" s="45"/>
    </row>
    <row r="1171" s="2" customFormat="1" ht="16.8" customHeight="1">
      <c r="A1171" s="39"/>
      <c r="B1171" s="45"/>
      <c r="C1171" s="327" t="s">
        <v>1</v>
      </c>
      <c r="D1171" s="327" t="s">
        <v>3019</v>
      </c>
      <c r="E1171" s="18" t="s">
        <v>1</v>
      </c>
      <c r="F1171" s="328">
        <v>-4.6200000000000001</v>
      </c>
      <c r="G1171" s="39"/>
      <c r="H1171" s="45"/>
    </row>
    <row r="1172" s="2" customFormat="1" ht="16.8" customHeight="1">
      <c r="A1172" s="39"/>
      <c r="B1172" s="45"/>
      <c r="C1172" s="327" t="s">
        <v>1199</v>
      </c>
      <c r="D1172" s="327" t="s">
        <v>364</v>
      </c>
      <c r="E1172" s="18" t="s">
        <v>1</v>
      </c>
      <c r="F1172" s="328">
        <v>38.738999999999997</v>
      </c>
      <c r="G1172" s="39"/>
      <c r="H1172" s="45"/>
    </row>
    <row r="1173" s="2" customFormat="1" ht="16.8" customHeight="1">
      <c r="A1173" s="39"/>
      <c r="B1173" s="45"/>
      <c r="C1173" s="329" t="s">
        <v>9653</v>
      </c>
      <c r="D1173" s="39"/>
      <c r="E1173" s="39"/>
      <c r="F1173" s="39"/>
      <c r="G1173" s="39"/>
      <c r="H1173" s="45"/>
    </row>
    <row r="1174" s="2" customFormat="1" ht="16.8" customHeight="1">
      <c r="A1174" s="39"/>
      <c r="B1174" s="45"/>
      <c r="C1174" s="327" t="s">
        <v>3012</v>
      </c>
      <c r="D1174" s="327" t="s">
        <v>3013</v>
      </c>
      <c r="E1174" s="18" t="s">
        <v>355</v>
      </c>
      <c r="F1174" s="328">
        <v>38.738999999999997</v>
      </c>
      <c r="G1174" s="39"/>
      <c r="H1174" s="45"/>
    </row>
    <row r="1175" s="2" customFormat="1" ht="16.8" customHeight="1">
      <c r="A1175" s="39"/>
      <c r="B1175" s="45"/>
      <c r="C1175" s="327" t="s">
        <v>2138</v>
      </c>
      <c r="D1175" s="327" t="s">
        <v>2139</v>
      </c>
      <c r="E1175" s="18" t="s">
        <v>355</v>
      </c>
      <c r="F1175" s="328">
        <v>1450.74</v>
      </c>
      <c r="G1175" s="39"/>
      <c r="H1175" s="45"/>
    </row>
    <row r="1176" s="2" customFormat="1" ht="16.8" customHeight="1">
      <c r="A1176" s="39"/>
      <c r="B1176" s="45"/>
      <c r="C1176" s="327" t="s">
        <v>2153</v>
      </c>
      <c r="D1176" s="327" t="s">
        <v>2154</v>
      </c>
      <c r="E1176" s="18" t="s">
        <v>355</v>
      </c>
      <c r="F1176" s="328">
        <v>5705.4530000000004</v>
      </c>
      <c r="G1176" s="39"/>
      <c r="H1176" s="45"/>
    </row>
    <row r="1177" s="2" customFormat="1" ht="16.8" customHeight="1">
      <c r="A1177" s="39"/>
      <c r="B1177" s="45"/>
      <c r="C1177" s="327" t="s">
        <v>3072</v>
      </c>
      <c r="D1177" s="327" t="s">
        <v>3073</v>
      </c>
      <c r="E1177" s="18" t="s">
        <v>355</v>
      </c>
      <c r="F1177" s="328">
        <v>1294.684</v>
      </c>
      <c r="G1177" s="39"/>
      <c r="H1177" s="45"/>
    </row>
    <row r="1178" s="2" customFormat="1" ht="16.8" customHeight="1">
      <c r="A1178" s="39"/>
      <c r="B1178" s="45"/>
      <c r="C1178" s="327" t="s">
        <v>4648</v>
      </c>
      <c r="D1178" s="327" t="s">
        <v>4649</v>
      </c>
      <c r="E1178" s="18" t="s">
        <v>355</v>
      </c>
      <c r="F1178" s="328">
        <v>8252.8790000000008</v>
      </c>
      <c r="G1178" s="39"/>
      <c r="H1178" s="45"/>
    </row>
    <row r="1179" s="2" customFormat="1" ht="16.8" customHeight="1">
      <c r="A1179" s="39"/>
      <c r="B1179" s="45"/>
      <c r="C1179" s="323" t="s">
        <v>1201</v>
      </c>
      <c r="D1179" s="324" t="s">
        <v>1</v>
      </c>
      <c r="E1179" s="325" t="s">
        <v>1</v>
      </c>
      <c r="F1179" s="326">
        <v>125.848</v>
      </c>
      <c r="G1179" s="39"/>
      <c r="H1179" s="45"/>
    </row>
    <row r="1180" s="2" customFormat="1" ht="16.8" customHeight="1">
      <c r="A1180" s="39"/>
      <c r="B1180" s="45"/>
      <c r="C1180" s="327" t="s">
        <v>1</v>
      </c>
      <c r="D1180" s="327" t="s">
        <v>3008</v>
      </c>
      <c r="E1180" s="18" t="s">
        <v>1</v>
      </c>
      <c r="F1180" s="328">
        <v>0</v>
      </c>
      <c r="G1180" s="39"/>
      <c r="H1180" s="45"/>
    </row>
    <row r="1181" s="2" customFormat="1" ht="16.8" customHeight="1">
      <c r="A1181" s="39"/>
      <c r="B1181" s="45"/>
      <c r="C1181" s="327" t="s">
        <v>1</v>
      </c>
      <c r="D1181" s="327" t="s">
        <v>3009</v>
      </c>
      <c r="E1181" s="18" t="s">
        <v>1</v>
      </c>
      <c r="F1181" s="328">
        <v>132.77799999999999</v>
      </c>
      <c r="G1181" s="39"/>
      <c r="H1181" s="45"/>
    </row>
    <row r="1182" s="2" customFormat="1" ht="16.8" customHeight="1">
      <c r="A1182" s="39"/>
      <c r="B1182" s="45"/>
      <c r="C1182" s="327" t="s">
        <v>1</v>
      </c>
      <c r="D1182" s="327" t="s">
        <v>3010</v>
      </c>
      <c r="E1182" s="18" t="s">
        <v>1</v>
      </c>
      <c r="F1182" s="328">
        <v>-6.9299999999999997</v>
      </c>
      <c r="G1182" s="39"/>
      <c r="H1182" s="45"/>
    </row>
    <row r="1183" s="2" customFormat="1" ht="16.8" customHeight="1">
      <c r="A1183" s="39"/>
      <c r="B1183" s="45"/>
      <c r="C1183" s="327" t="s">
        <v>1201</v>
      </c>
      <c r="D1183" s="327" t="s">
        <v>364</v>
      </c>
      <c r="E1183" s="18" t="s">
        <v>1</v>
      </c>
      <c r="F1183" s="328">
        <v>125.848</v>
      </c>
      <c r="G1183" s="39"/>
      <c r="H1183" s="45"/>
    </row>
    <row r="1184" s="2" customFormat="1" ht="16.8" customHeight="1">
      <c r="A1184" s="39"/>
      <c r="B1184" s="45"/>
      <c r="C1184" s="329" t="s">
        <v>9653</v>
      </c>
      <c r="D1184" s="39"/>
      <c r="E1184" s="39"/>
      <c r="F1184" s="39"/>
      <c r="G1184" s="39"/>
      <c r="H1184" s="45"/>
    </row>
    <row r="1185" s="2" customFormat="1" ht="16.8" customHeight="1">
      <c r="A1185" s="39"/>
      <c r="B1185" s="45"/>
      <c r="C1185" s="327" t="s">
        <v>3004</v>
      </c>
      <c r="D1185" s="327" t="s">
        <v>3005</v>
      </c>
      <c r="E1185" s="18" t="s">
        <v>355</v>
      </c>
      <c r="F1185" s="328">
        <v>125.848</v>
      </c>
      <c r="G1185" s="39"/>
      <c r="H1185" s="45"/>
    </row>
    <row r="1186" s="2" customFormat="1" ht="16.8" customHeight="1">
      <c r="A1186" s="39"/>
      <c r="B1186" s="45"/>
      <c r="C1186" s="327" t="s">
        <v>2138</v>
      </c>
      <c r="D1186" s="327" t="s">
        <v>2139</v>
      </c>
      <c r="E1186" s="18" t="s">
        <v>355</v>
      </c>
      <c r="F1186" s="328">
        <v>1450.74</v>
      </c>
      <c r="G1186" s="39"/>
      <c r="H1186" s="45"/>
    </row>
    <row r="1187" s="2" customFormat="1" ht="16.8" customHeight="1">
      <c r="A1187" s="39"/>
      <c r="B1187" s="45"/>
      <c r="C1187" s="327" t="s">
        <v>2153</v>
      </c>
      <c r="D1187" s="327" t="s">
        <v>2154</v>
      </c>
      <c r="E1187" s="18" t="s">
        <v>355</v>
      </c>
      <c r="F1187" s="328">
        <v>5705.4530000000004</v>
      </c>
      <c r="G1187" s="39"/>
      <c r="H1187" s="45"/>
    </row>
    <row r="1188" s="2" customFormat="1" ht="16.8" customHeight="1">
      <c r="A1188" s="39"/>
      <c r="B1188" s="45"/>
      <c r="C1188" s="327" t="s">
        <v>3072</v>
      </c>
      <c r="D1188" s="327" t="s">
        <v>3073</v>
      </c>
      <c r="E1188" s="18" t="s">
        <v>355</v>
      </c>
      <c r="F1188" s="328">
        <v>1294.684</v>
      </c>
      <c r="G1188" s="39"/>
      <c r="H1188" s="45"/>
    </row>
    <row r="1189" s="2" customFormat="1" ht="16.8" customHeight="1">
      <c r="A1189" s="39"/>
      <c r="B1189" s="45"/>
      <c r="C1189" s="327" t="s">
        <v>4648</v>
      </c>
      <c r="D1189" s="327" t="s">
        <v>4649</v>
      </c>
      <c r="E1189" s="18" t="s">
        <v>355</v>
      </c>
      <c r="F1189" s="328">
        <v>8252.8790000000008</v>
      </c>
      <c r="G1189" s="39"/>
      <c r="H1189" s="45"/>
    </row>
    <row r="1190" s="2" customFormat="1" ht="16.8" customHeight="1">
      <c r="A1190" s="39"/>
      <c r="B1190" s="45"/>
      <c r="C1190" s="323" t="s">
        <v>1203</v>
      </c>
      <c r="D1190" s="324" t="s">
        <v>1</v>
      </c>
      <c r="E1190" s="325" t="s">
        <v>1</v>
      </c>
      <c r="F1190" s="326">
        <v>149.339</v>
      </c>
      <c r="G1190" s="39"/>
      <c r="H1190" s="45"/>
    </row>
    <row r="1191" s="2" customFormat="1" ht="16.8" customHeight="1">
      <c r="A1191" s="39"/>
      <c r="B1191" s="45"/>
      <c r="C1191" s="327" t="s">
        <v>1</v>
      </c>
      <c r="D1191" s="327" t="s">
        <v>3025</v>
      </c>
      <c r="E1191" s="18" t="s">
        <v>1</v>
      </c>
      <c r="F1191" s="328">
        <v>0</v>
      </c>
      <c r="G1191" s="39"/>
      <c r="H1191" s="45"/>
    </row>
    <row r="1192" s="2" customFormat="1" ht="16.8" customHeight="1">
      <c r="A1192" s="39"/>
      <c r="B1192" s="45"/>
      <c r="C1192" s="327" t="s">
        <v>1</v>
      </c>
      <c r="D1192" s="327" t="s">
        <v>3026</v>
      </c>
      <c r="E1192" s="18" t="s">
        <v>1</v>
      </c>
      <c r="F1192" s="328">
        <v>162.989</v>
      </c>
      <c r="G1192" s="39"/>
      <c r="H1192" s="45"/>
    </row>
    <row r="1193" s="2" customFormat="1" ht="16.8" customHeight="1">
      <c r="A1193" s="39"/>
      <c r="B1193" s="45"/>
      <c r="C1193" s="327" t="s">
        <v>1</v>
      </c>
      <c r="D1193" s="327" t="s">
        <v>3027</v>
      </c>
      <c r="E1193" s="18" t="s">
        <v>1</v>
      </c>
      <c r="F1193" s="328">
        <v>-13.65</v>
      </c>
      <c r="G1193" s="39"/>
      <c r="H1193" s="45"/>
    </row>
    <row r="1194" s="2" customFormat="1" ht="16.8" customHeight="1">
      <c r="A1194" s="39"/>
      <c r="B1194" s="45"/>
      <c r="C1194" s="327" t="s">
        <v>1203</v>
      </c>
      <c r="D1194" s="327" t="s">
        <v>755</v>
      </c>
      <c r="E1194" s="18" t="s">
        <v>1</v>
      </c>
      <c r="F1194" s="328">
        <v>149.339</v>
      </c>
      <c r="G1194" s="39"/>
      <c r="H1194" s="45"/>
    </row>
    <row r="1195" s="2" customFormat="1" ht="16.8" customHeight="1">
      <c r="A1195" s="39"/>
      <c r="B1195" s="45"/>
      <c r="C1195" s="329" t="s">
        <v>9653</v>
      </c>
      <c r="D1195" s="39"/>
      <c r="E1195" s="39"/>
      <c r="F1195" s="39"/>
      <c r="G1195" s="39"/>
      <c r="H1195" s="45"/>
    </row>
    <row r="1196" s="2" customFormat="1" ht="16.8" customHeight="1">
      <c r="A1196" s="39"/>
      <c r="B1196" s="45"/>
      <c r="C1196" s="327" t="s">
        <v>3021</v>
      </c>
      <c r="D1196" s="327" t="s">
        <v>3022</v>
      </c>
      <c r="E1196" s="18" t="s">
        <v>355</v>
      </c>
      <c r="F1196" s="328">
        <v>161.54400000000001</v>
      </c>
      <c r="G1196" s="39"/>
      <c r="H1196" s="45"/>
    </row>
    <row r="1197" s="2" customFormat="1" ht="16.8" customHeight="1">
      <c r="A1197" s="39"/>
      <c r="B1197" s="45"/>
      <c r="C1197" s="327" t="s">
        <v>2138</v>
      </c>
      <c r="D1197" s="327" t="s">
        <v>2139</v>
      </c>
      <c r="E1197" s="18" t="s">
        <v>355</v>
      </c>
      <c r="F1197" s="328">
        <v>1450.74</v>
      </c>
      <c r="G1197" s="39"/>
      <c r="H1197" s="45"/>
    </row>
    <row r="1198" s="2" customFormat="1" ht="16.8" customHeight="1">
      <c r="A1198" s="39"/>
      <c r="B1198" s="45"/>
      <c r="C1198" s="327" t="s">
        <v>2153</v>
      </c>
      <c r="D1198" s="327" t="s">
        <v>2154</v>
      </c>
      <c r="E1198" s="18" t="s">
        <v>355</v>
      </c>
      <c r="F1198" s="328">
        <v>5705.4530000000004</v>
      </c>
      <c r="G1198" s="39"/>
      <c r="H1198" s="45"/>
    </row>
    <row r="1199" s="2" customFormat="1" ht="16.8" customHeight="1">
      <c r="A1199" s="39"/>
      <c r="B1199" s="45"/>
      <c r="C1199" s="327" t="s">
        <v>3072</v>
      </c>
      <c r="D1199" s="327" t="s">
        <v>3073</v>
      </c>
      <c r="E1199" s="18" t="s">
        <v>355</v>
      </c>
      <c r="F1199" s="328">
        <v>1294.684</v>
      </c>
      <c r="G1199" s="39"/>
      <c r="H1199" s="45"/>
    </row>
    <row r="1200" s="2" customFormat="1" ht="16.8" customHeight="1">
      <c r="A1200" s="39"/>
      <c r="B1200" s="45"/>
      <c r="C1200" s="327" t="s">
        <v>4648</v>
      </c>
      <c r="D1200" s="327" t="s">
        <v>4649</v>
      </c>
      <c r="E1200" s="18" t="s">
        <v>355</v>
      </c>
      <c r="F1200" s="328">
        <v>8252.8790000000008</v>
      </c>
      <c r="G1200" s="39"/>
      <c r="H1200" s="45"/>
    </row>
    <row r="1201" s="2" customFormat="1" ht="16.8" customHeight="1">
      <c r="A1201" s="39"/>
      <c r="B1201" s="45"/>
      <c r="C1201" s="323" t="s">
        <v>1205</v>
      </c>
      <c r="D1201" s="324" t="s">
        <v>1</v>
      </c>
      <c r="E1201" s="325" t="s">
        <v>1</v>
      </c>
      <c r="F1201" s="326">
        <v>12.205</v>
      </c>
      <c r="G1201" s="39"/>
      <c r="H1201" s="45"/>
    </row>
    <row r="1202" s="2" customFormat="1" ht="16.8" customHeight="1">
      <c r="A1202" s="39"/>
      <c r="B1202" s="45"/>
      <c r="C1202" s="327" t="s">
        <v>1</v>
      </c>
      <c r="D1202" s="327" t="s">
        <v>3028</v>
      </c>
      <c r="E1202" s="18" t="s">
        <v>1</v>
      </c>
      <c r="F1202" s="328">
        <v>14.095000000000001</v>
      </c>
      <c r="G1202" s="39"/>
      <c r="H1202" s="45"/>
    </row>
    <row r="1203" s="2" customFormat="1" ht="16.8" customHeight="1">
      <c r="A1203" s="39"/>
      <c r="B1203" s="45"/>
      <c r="C1203" s="327" t="s">
        <v>1</v>
      </c>
      <c r="D1203" s="327" t="s">
        <v>3029</v>
      </c>
      <c r="E1203" s="18" t="s">
        <v>1</v>
      </c>
      <c r="F1203" s="328">
        <v>-1.8899999999999999</v>
      </c>
      <c r="G1203" s="39"/>
      <c r="H1203" s="45"/>
    </row>
    <row r="1204" s="2" customFormat="1" ht="16.8" customHeight="1">
      <c r="A1204" s="39"/>
      <c r="B1204" s="45"/>
      <c r="C1204" s="327" t="s">
        <v>1205</v>
      </c>
      <c r="D1204" s="327" t="s">
        <v>755</v>
      </c>
      <c r="E1204" s="18" t="s">
        <v>1</v>
      </c>
      <c r="F1204" s="328">
        <v>12.205</v>
      </c>
      <c r="G1204" s="39"/>
      <c r="H1204" s="45"/>
    </row>
    <row r="1205" s="2" customFormat="1" ht="16.8" customHeight="1">
      <c r="A1205" s="39"/>
      <c r="B1205" s="45"/>
      <c r="C1205" s="329" t="s">
        <v>9653</v>
      </c>
      <c r="D1205" s="39"/>
      <c r="E1205" s="39"/>
      <c r="F1205" s="39"/>
      <c r="G1205" s="39"/>
      <c r="H1205" s="45"/>
    </row>
    <row r="1206" s="2" customFormat="1" ht="16.8" customHeight="1">
      <c r="A1206" s="39"/>
      <c r="B1206" s="45"/>
      <c r="C1206" s="327" t="s">
        <v>3021</v>
      </c>
      <c r="D1206" s="327" t="s">
        <v>3022</v>
      </c>
      <c r="E1206" s="18" t="s">
        <v>355</v>
      </c>
      <c r="F1206" s="328">
        <v>161.54400000000001</v>
      </c>
      <c r="G1206" s="39"/>
      <c r="H1206" s="45"/>
    </row>
    <row r="1207" s="2" customFormat="1" ht="16.8" customHeight="1">
      <c r="A1207" s="39"/>
      <c r="B1207" s="45"/>
      <c r="C1207" s="327" t="s">
        <v>3072</v>
      </c>
      <c r="D1207" s="327" t="s">
        <v>3073</v>
      </c>
      <c r="E1207" s="18" t="s">
        <v>355</v>
      </c>
      <c r="F1207" s="328">
        <v>1294.684</v>
      </c>
      <c r="G1207" s="39"/>
      <c r="H1207" s="45"/>
    </row>
    <row r="1208" s="2" customFormat="1" ht="16.8" customHeight="1">
      <c r="A1208" s="39"/>
      <c r="B1208" s="45"/>
      <c r="C1208" s="327" t="s">
        <v>4667</v>
      </c>
      <c r="D1208" s="327" t="s">
        <v>4668</v>
      </c>
      <c r="E1208" s="18" t="s">
        <v>355</v>
      </c>
      <c r="F1208" s="328">
        <v>469.69600000000003</v>
      </c>
      <c r="G1208" s="39"/>
      <c r="H1208" s="45"/>
    </row>
    <row r="1209" s="2" customFormat="1" ht="16.8" customHeight="1">
      <c r="A1209" s="39"/>
      <c r="B1209" s="45"/>
      <c r="C1209" s="327" t="s">
        <v>4673</v>
      </c>
      <c r="D1209" s="327" t="s">
        <v>4674</v>
      </c>
      <c r="E1209" s="18" t="s">
        <v>355</v>
      </c>
      <c r="F1209" s="328">
        <v>469.69600000000003</v>
      </c>
      <c r="G1209" s="39"/>
      <c r="H1209" s="45"/>
    </row>
    <row r="1210" s="2" customFormat="1" ht="16.8" customHeight="1">
      <c r="A1210" s="39"/>
      <c r="B1210" s="45"/>
      <c r="C1210" s="323" t="s">
        <v>1207</v>
      </c>
      <c r="D1210" s="324" t="s">
        <v>1</v>
      </c>
      <c r="E1210" s="325" t="s">
        <v>1</v>
      </c>
      <c r="F1210" s="326">
        <v>74</v>
      </c>
      <c r="G1210" s="39"/>
      <c r="H1210" s="45"/>
    </row>
    <row r="1211" s="2" customFormat="1" ht="16.8" customHeight="1">
      <c r="A1211" s="39"/>
      <c r="B1211" s="45"/>
      <c r="C1211" s="327" t="s">
        <v>1</v>
      </c>
      <c r="D1211" s="327" t="s">
        <v>3116</v>
      </c>
      <c r="E1211" s="18" t="s">
        <v>1</v>
      </c>
      <c r="F1211" s="328">
        <v>0</v>
      </c>
      <c r="G1211" s="39"/>
      <c r="H1211" s="45"/>
    </row>
    <row r="1212" s="2" customFormat="1" ht="16.8" customHeight="1">
      <c r="A1212" s="39"/>
      <c r="B1212" s="45"/>
      <c r="C1212" s="327" t="s">
        <v>1207</v>
      </c>
      <c r="D1212" s="327" t="s">
        <v>3117</v>
      </c>
      <c r="E1212" s="18" t="s">
        <v>1</v>
      </c>
      <c r="F1212" s="328">
        <v>74</v>
      </c>
      <c r="G1212" s="39"/>
      <c r="H1212" s="45"/>
    </row>
    <row r="1213" s="2" customFormat="1" ht="16.8" customHeight="1">
      <c r="A1213" s="39"/>
      <c r="B1213" s="45"/>
      <c r="C1213" s="329" t="s">
        <v>9653</v>
      </c>
      <c r="D1213" s="39"/>
      <c r="E1213" s="39"/>
      <c r="F1213" s="39"/>
      <c r="G1213" s="39"/>
      <c r="H1213" s="45"/>
    </row>
    <row r="1214" s="2" customFormat="1" ht="16.8" customHeight="1">
      <c r="A1214" s="39"/>
      <c r="B1214" s="45"/>
      <c r="C1214" s="327" t="s">
        <v>3112</v>
      </c>
      <c r="D1214" s="327" t="s">
        <v>3113</v>
      </c>
      <c r="E1214" s="18" t="s">
        <v>355</v>
      </c>
      <c r="F1214" s="328">
        <v>142.42699999999999</v>
      </c>
      <c r="G1214" s="39"/>
      <c r="H1214" s="45"/>
    </row>
    <row r="1215" s="2" customFormat="1" ht="16.8" customHeight="1">
      <c r="A1215" s="39"/>
      <c r="B1215" s="45"/>
      <c r="C1215" s="327" t="s">
        <v>2138</v>
      </c>
      <c r="D1215" s="327" t="s">
        <v>2139</v>
      </c>
      <c r="E1215" s="18" t="s">
        <v>355</v>
      </c>
      <c r="F1215" s="328">
        <v>1450.74</v>
      </c>
      <c r="G1215" s="39"/>
      <c r="H1215" s="45"/>
    </row>
    <row r="1216" s="2" customFormat="1" ht="16.8" customHeight="1">
      <c r="A1216" s="39"/>
      <c r="B1216" s="45"/>
      <c r="C1216" s="327" t="s">
        <v>2153</v>
      </c>
      <c r="D1216" s="327" t="s">
        <v>2154</v>
      </c>
      <c r="E1216" s="18" t="s">
        <v>355</v>
      </c>
      <c r="F1216" s="328">
        <v>5705.4530000000004</v>
      </c>
      <c r="G1216" s="39"/>
      <c r="H1216" s="45"/>
    </row>
    <row r="1217" s="2" customFormat="1" ht="16.8" customHeight="1">
      <c r="A1217" s="39"/>
      <c r="B1217" s="45"/>
      <c r="C1217" s="327" t="s">
        <v>3038</v>
      </c>
      <c r="D1217" s="327" t="s">
        <v>3039</v>
      </c>
      <c r="E1217" s="18" t="s">
        <v>355</v>
      </c>
      <c r="F1217" s="328">
        <v>260.18599999999998</v>
      </c>
      <c r="G1217" s="39"/>
      <c r="H1217" s="45"/>
    </row>
    <row r="1218" s="2" customFormat="1" ht="16.8" customHeight="1">
      <c r="A1218" s="39"/>
      <c r="B1218" s="45"/>
      <c r="C1218" s="327" t="s">
        <v>3050</v>
      </c>
      <c r="D1218" s="327" t="s">
        <v>3051</v>
      </c>
      <c r="E1218" s="18" t="s">
        <v>355</v>
      </c>
      <c r="F1218" s="328">
        <v>247.386</v>
      </c>
      <c r="G1218" s="39"/>
      <c r="H1218" s="45"/>
    </row>
    <row r="1219" s="2" customFormat="1" ht="16.8" customHeight="1">
      <c r="A1219" s="39"/>
      <c r="B1219" s="45"/>
      <c r="C1219" s="327" t="s">
        <v>3146</v>
      </c>
      <c r="D1219" s="327" t="s">
        <v>3147</v>
      </c>
      <c r="E1219" s="18" t="s">
        <v>355</v>
      </c>
      <c r="F1219" s="328">
        <v>854.63900000000001</v>
      </c>
      <c r="G1219" s="39"/>
      <c r="H1219" s="45"/>
    </row>
    <row r="1220" s="2" customFormat="1" ht="16.8" customHeight="1">
      <c r="A1220" s="39"/>
      <c r="B1220" s="45"/>
      <c r="C1220" s="327" t="s">
        <v>4648</v>
      </c>
      <c r="D1220" s="327" t="s">
        <v>4649</v>
      </c>
      <c r="E1220" s="18" t="s">
        <v>355</v>
      </c>
      <c r="F1220" s="328">
        <v>8252.8790000000008</v>
      </c>
      <c r="G1220" s="39"/>
      <c r="H1220" s="45"/>
    </row>
    <row r="1221" s="2" customFormat="1" ht="16.8" customHeight="1">
      <c r="A1221" s="39"/>
      <c r="B1221" s="45"/>
      <c r="C1221" s="327" t="s">
        <v>2531</v>
      </c>
      <c r="D1221" s="327" t="s">
        <v>2532</v>
      </c>
      <c r="E1221" s="18" t="s">
        <v>355</v>
      </c>
      <c r="F1221" s="328">
        <v>75.480000000000004</v>
      </c>
      <c r="G1221" s="39"/>
      <c r="H1221" s="45"/>
    </row>
    <row r="1222" s="2" customFormat="1" ht="16.8" customHeight="1">
      <c r="A1222" s="39"/>
      <c r="B1222" s="45"/>
      <c r="C1222" s="323" t="s">
        <v>1208</v>
      </c>
      <c r="D1222" s="324" t="s">
        <v>1</v>
      </c>
      <c r="E1222" s="325" t="s">
        <v>1</v>
      </c>
      <c r="F1222" s="326">
        <v>68.427000000000007</v>
      </c>
      <c r="G1222" s="39"/>
      <c r="H1222" s="45"/>
    </row>
    <row r="1223" s="2" customFormat="1" ht="16.8" customHeight="1">
      <c r="A1223" s="39"/>
      <c r="B1223" s="45"/>
      <c r="C1223" s="327" t="s">
        <v>1</v>
      </c>
      <c r="D1223" s="327" t="s">
        <v>3118</v>
      </c>
      <c r="E1223" s="18" t="s">
        <v>1</v>
      </c>
      <c r="F1223" s="328">
        <v>0</v>
      </c>
      <c r="G1223" s="39"/>
      <c r="H1223" s="45"/>
    </row>
    <row r="1224" s="2" customFormat="1">
      <c r="A1224" s="39"/>
      <c r="B1224" s="45"/>
      <c r="C1224" s="327" t="s">
        <v>1208</v>
      </c>
      <c r="D1224" s="327" t="s">
        <v>3119</v>
      </c>
      <c r="E1224" s="18" t="s">
        <v>1</v>
      </c>
      <c r="F1224" s="328">
        <v>68.427000000000007</v>
      </c>
      <c r="G1224" s="39"/>
      <c r="H1224" s="45"/>
    </row>
    <row r="1225" s="2" customFormat="1" ht="16.8" customHeight="1">
      <c r="A1225" s="39"/>
      <c r="B1225" s="45"/>
      <c r="C1225" s="329" t="s">
        <v>9653</v>
      </c>
      <c r="D1225" s="39"/>
      <c r="E1225" s="39"/>
      <c r="F1225" s="39"/>
      <c r="G1225" s="39"/>
      <c r="H1225" s="45"/>
    </row>
    <row r="1226" s="2" customFormat="1" ht="16.8" customHeight="1">
      <c r="A1226" s="39"/>
      <c r="B1226" s="45"/>
      <c r="C1226" s="327" t="s">
        <v>3112</v>
      </c>
      <c r="D1226" s="327" t="s">
        <v>3113</v>
      </c>
      <c r="E1226" s="18" t="s">
        <v>355</v>
      </c>
      <c r="F1226" s="328">
        <v>142.42699999999999</v>
      </c>
      <c r="G1226" s="39"/>
      <c r="H1226" s="45"/>
    </row>
    <row r="1227" s="2" customFormat="1" ht="16.8" customHeight="1">
      <c r="A1227" s="39"/>
      <c r="B1227" s="45"/>
      <c r="C1227" s="327" t="s">
        <v>2138</v>
      </c>
      <c r="D1227" s="327" t="s">
        <v>2139</v>
      </c>
      <c r="E1227" s="18" t="s">
        <v>355</v>
      </c>
      <c r="F1227" s="328">
        <v>1450.74</v>
      </c>
      <c r="G1227" s="39"/>
      <c r="H1227" s="45"/>
    </row>
    <row r="1228" s="2" customFormat="1" ht="16.8" customHeight="1">
      <c r="A1228" s="39"/>
      <c r="B1228" s="45"/>
      <c r="C1228" s="327" t="s">
        <v>2153</v>
      </c>
      <c r="D1228" s="327" t="s">
        <v>2154</v>
      </c>
      <c r="E1228" s="18" t="s">
        <v>355</v>
      </c>
      <c r="F1228" s="328">
        <v>5705.4530000000004</v>
      </c>
      <c r="G1228" s="39"/>
      <c r="H1228" s="45"/>
    </row>
    <row r="1229" s="2" customFormat="1" ht="16.8" customHeight="1">
      <c r="A1229" s="39"/>
      <c r="B1229" s="45"/>
      <c r="C1229" s="327" t="s">
        <v>3038</v>
      </c>
      <c r="D1229" s="327" t="s">
        <v>3039</v>
      </c>
      <c r="E1229" s="18" t="s">
        <v>355</v>
      </c>
      <c r="F1229" s="328">
        <v>260.18599999999998</v>
      </c>
      <c r="G1229" s="39"/>
      <c r="H1229" s="45"/>
    </row>
    <row r="1230" s="2" customFormat="1" ht="16.8" customHeight="1">
      <c r="A1230" s="39"/>
      <c r="B1230" s="45"/>
      <c r="C1230" s="327" t="s">
        <v>3050</v>
      </c>
      <c r="D1230" s="327" t="s">
        <v>3051</v>
      </c>
      <c r="E1230" s="18" t="s">
        <v>355</v>
      </c>
      <c r="F1230" s="328">
        <v>247.386</v>
      </c>
      <c r="G1230" s="39"/>
      <c r="H1230" s="45"/>
    </row>
    <row r="1231" s="2" customFormat="1" ht="16.8" customHeight="1">
      <c r="A1231" s="39"/>
      <c r="B1231" s="45"/>
      <c r="C1231" s="327" t="s">
        <v>3146</v>
      </c>
      <c r="D1231" s="327" t="s">
        <v>3147</v>
      </c>
      <c r="E1231" s="18" t="s">
        <v>355</v>
      </c>
      <c r="F1231" s="328">
        <v>854.63900000000001</v>
      </c>
      <c r="G1231" s="39"/>
      <c r="H1231" s="45"/>
    </row>
    <row r="1232" s="2" customFormat="1" ht="16.8" customHeight="1">
      <c r="A1232" s="39"/>
      <c r="B1232" s="45"/>
      <c r="C1232" s="327" t="s">
        <v>4648</v>
      </c>
      <c r="D1232" s="327" t="s">
        <v>4649</v>
      </c>
      <c r="E1232" s="18" t="s">
        <v>355</v>
      </c>
      <c r="F1232" s="328">
        <v>8252.8790000000008</v>
      </c>
      <c r="G1232" s="39"/>
      <c r="H1232" s="45"/>
    </row>
    <row r="1233" s="2" customFormat="1" ht="16.8" customHeight="1">
      <c r="A1233" s="39"/>
      <c r="B1233" s="45"/>
      <c r="C1233" s="327" t="s">
        <v>3055</v>
      </c>
      <c r="D1233" s="327" t="s">
        <v>3056</v>
      </c>
      <c r="E1233" s="18" t="s">
        <v>355</v>
      </c>
      <c r="F1233" s="328">
        <v>69.796000000000006</v>
      </c>
      <c r="G1233" s="39"/>
      <c r="H1233" s="45"/>
    </row>
    <row r="1234" s="2" customFormat="1" ht="16.8" customHeight="1">
      <c r="A1234" s="39"/>
      <c r="B1234" s="45"/>
      <c r="C1234" s="323" t="s">
        <v>1210</v>
      </c>
      <c r="D1234" s="324" t="s">
        <v>1</v>
      </c>
      <c r="E1234" s="325" t="s">
        <v>1</v>
      </c>
      <c r="F1234" s="326">
        <v>81.759</v>
      </c>
      <c r="G1234" s="39"/>
      <c r="H1234" s="45"/>
    </row>
    <row r="1235" s="2" customFormat="1" ht="16.8" customHeight="1">
      <c r="A1235" s="39"/>
      <c r="B1235" s="45"/>
      <c r="C1235" s="327" t="s">
        <v>1</v>
      </c>
      <c r="D1235" s="327" t="s">
        <v>3109</v>
      </c>
      <c r="E1235" s="18" t="s">
        <v>1</v>
      </c>
      <c r="F1235" s="328">
        <v>0</v>
      </c>
      <c r="G1235" s="39"/>
      <c r="H1235" s="45"/>
    </row>
    <row r="1236" s="2" customFormat="1" ht="16.8" customHeight="1">
      <c r="A1236" s="39"/>
      <c r="B1236" s="45"/>
      <c r="C1236" s="327" t="s">
        <v>1210</v>
      </c>
      <c r="D1236" s="327" t="s">
        <v>3110</v>
      </c>
      <c r="E1236" s="18" t="s">
        <v>1</v>
      </c>
      <c r="F1236" s="328">
        <v>81.759</v>
      </c>
      <c r="G1236" s="39"/>
      <c r="H1236" s="45"/>
    </row>
    <row r="1237" s="2" customFormat="1" ht="16.8" customHeight="1">
      <c r="A1237" s="39"/>
      <c r="B1237" s="45"/>
      <c r="C1237" s="329" t="s">
        <v>9653</v>
      </c>
      <c r="D1237" s="39"/>
      <c r="E1237" s="39"/>
      <c r="F1237" s="39"/>
      <c r="G1237" s="39"/>
      <c r="H1237" s="45"/>
    </row>
    <row r="1238" s="2" customFormat="1" ht="16.8" customHeight="1">
      <c r="A1238" s="39"/>
      <c r="B1238" s="45"/>
      <c r="C1238" s="327" t="s">
        <v>3105</v>
      </c>
      <c r="D1238" s="327" t="s">
        <v>3106</v>
      </c>
      <c r="E1238" s="18" t="s">
        <v>355</v>
      </c>
      <c r="F1238" s="328">
        <v>81.759</v>
      </c>
      <c r="G1238" s="39"/>
      <c r="H1238" s="45"/>
    </row>
    <row r="1239" s="2" customFormat="1" ht="16.8" customHeight="1">
      <c r="A1239" s="39"/>
      <c r="B1239" s="45"/>
      <c r="C1239" s="327" t="s">
        <v>3038</v>
      </c>
      <c r="D1239" s="327" t="s">
        <v>3039</v>
      </c>
      <c r="E1239" s="18" t="s">
        <v>355</v>
      </c>
      <c r="F1239" s="328">
        <v>260.18599999999998</v>
      </c>
      <c r="G1239" s="39"/>
      <c r="H1239" s="45"/>
    </row>
    <row r="1240" s="2" customFormat="1" ht="16.8" customHeight="1">
      <c r="A1240" s="39"/>
      <c r="B1240" s="45"/>
      <c r="C1240" s="327" t="s">
        <v>3050</v>
      </c>
      <c r="D1240" s="327" t="s">
        <v>3051</v>
      </c>
      <c r="E1240" s="18" t="s">
        <v>355</v>
      </c>
      <c r="F1240" s="328">
        <v>247.386</v>
      </c>
      <c r="G1240" s="39"/>
      <c r="H1240" s="45"/>
    </row>
    <row r="1241" s="2" customFormat="1" ht="16.8" customHeight="1">
      <c r="A1241" s="39"/>
      <c r="B1241" s="45"/>
      <c r="C1241" s="327" t="s">
        <v>3146</v>
      </c>
      <c r="D1241" s="327" t="s">
        <v>3147</v>
      </c>
      <c r="E1241" s="18" t="s">
        <v>355</v>
      </c>
      <c r="F1241" s="328">
        <v>854.63900000000001</v>
      </c>
      <c r="G1241" s="39"/>
      <c r="H1241" s="45"/>
    </row>
    <row r="1242" s="2" customFormat="1" ht="16.8" customHeight="1">
      <c r="A1242" s="39"/>
      <c r="B1242" s="45"/>
      <c r="C1242" s="327" t="s">
        <v>4667</v>
      </c>
      <c r="D1242" s="327" t="s">
        <v>4668</v>
      </c>
      <c r="E1242" s="18" t="s">
        <v>355</v>
      </c>
      <c r="F1242" s="328">
        <v>469.69600000000003</v>
      </c>
      <c r="G1242" s="39"/>
      <c r="H1242" s="45"/>
    </row>
    <row r="1243" s="2" customFormat="1" ht="16.8" customHeight="1">
      <c r="A1243" s="39"/>
      <c r="B1243" s="45"/>
      <c r="C1243" s="327" t="s">
        <v>4673</v>
      </c>
      <c r="D1243" s="327" t="s">
        <v>4674</v>
      </c>
      <c r="E1243" s="18" t="s">
        <v>355</v>
      </c>
      <c r="F1243" s="328">
        <v>469.69600000000003</v>
      </c>
      <c r="G1243" s="39"/>
      <c r="H1243" s="45"/>
    </row>
    <row r="1244" s="2" customFormat="1" ht="16.8" customHeight="1">
      <c r="A1244" s="39"/>
      <c r="B1244" s="45"/>
      <c r="C1244" s="327" t="s">
        <v>3060</v>
      </c>
      <c r="D1244" s="327" t="s">
        <v>3061</v>
      </c>
      <c r="E1244" s="18" t="s">
        <v>355</v>
      </c>
      <c r="F1244" s="328">
        <v>83.394000000000005</v>
      </c>
      <c r="G1244" s="39"/>
      <c r="H1244" s="45"/>
    </row>
    <row r="1245" s="2" customFormat="1" ht="16.8" customHeight="1">
      <c r="A1245" s="39"/>
      <c r="B1245" s="45"/>
      <c r="C1245" s="323" t="s">
        <v>1212</v>
      </c>
      <c r="D1245" s="324" t="s">
        <v>1</v>
      </c>
      <c r="E1245" s="325" t="s">
        <v>1</v>
      </c>
      <c r="F1245" s="326">
        <v>55.872999999999998</v>
      </c>
      <c r="G1245" s="39"/>
      <c r="H1245" s="45"/>
    </row>
    <row r="1246" s="2" customFormat="1" ht="16.8" customHeight="1">
      <c r="A1246" s="39"/>
      <c r="B1246" s="45"/>
      <c r="C1246" s="327" t="s">
        <v>1</v>
      </c>
      <c r="D1246" s="327" t="s">
        <v>3094</v>
      </c>
      <c r="E1246" s="18" t="s">
        <v>1</v>
      </c>
      <c r="F1246" s="328">
        <v>0</v>
      </c>
      <c r="G1246" s="39"/>
      <c r="H1246" s="45"/>
    </row>
    <row r="1247" s="2" customFormat="1" ht="16.8" customHeight="1">
      <c r="A1247" s="39"/>
      <c r="B1247" s="45"/>
      <c r="C1247" s="327" t="s">
        <v>1212</v>
      </c>
      <c r="D1247" s="327" t="s">
        <v>3095</v>
      </c>
      <c r="E1247" s="18" t="s">
        <v>1</v>
      </c>
      <c r="F1247" s="328">
        <v>55.872999999999998</v>
      </c>
      <c r="G1247" s="39"/>
      <c r="H1247" s="45"/>
    </row>
    <row r="1248" s="2" customFormat="1" ht="16.8" customHeight="1">
      <c r="A1248" s="39"/>
      <c r="B1248" s="45"/>
      <c r="C1248" s="329" t="s">
        <v>9653</v>
      </c>
      <c r="D1248" s="39"/>
      <c r="E1248" s="39"/>
      <c r="F1248" s="39"/>
      <c r="G1248" s="39"/>
      <c r="H1248" s="45"/>
    </row>
    <row r="1249" s="2" customFormat="1">
      <c r="A1249" s="39"/>
      <c r="B1249" s="45"/>
      <c r="C1249" s="327" t="s">
        <v>3090</v>
      </c>
      <c r="D1249" s="327" t="s">
        <v>3091</v>
      </c>
      <c r="E1249" s="18" t="s">
        <v>355</v>
      </c>
      <c r="F1249" s="328">
        <v>55.872999999999998</v>
      </c>
      <c r="G1249" s="39"/>
      <c r="H1249" s="45"/>
    </row>
    <row r="1250" s="2" customFormat="1" ht="16.8" customHeight="1">
      <c r="A1250" s="39"/>
      <c r="B1250" s="45"/>
      <c r="C1250" s="327" t="s">
        <v>2138</v>
      </c>
      <c r="D1250" s="327" t="s">
        <v>2139</v>
      </c>
      <c r="E1250" s="18" t="s">
        <v>355</v>
      </c>
      <c r="F1250" s="328">
        <v>1450.74</v>
      </c>
      <c r="G1250" s="39"/>
      <c r="H1250" s="45"/>
    </row>
    <row r="1251" s="2" customFormat="1" ht="16.8" customHeight="1">
      <c r="A1251" s="39"/>
      <c r="B1251" s="45"/>
      <c r="C1251" s="327" t="s">
        <v>2153</v>
      </c>
      <c r="D1251" s="327" t="s">
        <v>2154</v>
      </c>
      <c r="E1251" s="18" t="s">
        <v>355</v>
      </c>
      <c r="F1251" s="328">
        <v>5705.4530000000004</v>
      </c>
      <c r="G1251" s="39"/>
      <c r="H1251" s="45"/>
    </row>
    <row r="1252" s="2" customFormat="1" ht="16.8" customHeight="1">
      <c r="A1252" s="39"/>
      <c r="B1252" s="45"/>
      <c r="C1252" s="327" t="s">
        <v>3146</v>
      </c>
      <c r="D1252" s="327" t="s">
        <v>3147</v>
      </c>
      <c r="E1252" s="18" t="s">
        <v>355</v>
      </c>
      <c r="F1252" s="328">
        <v>854.63900000000001</v>
      </c>
      <c r="G1252" s="39"/>
      <c r="H1252" s="45"/>
    </row>
    <row r="1253" s="2" customFormat="1" ht="16.8" customHeight="1">
      <c r="A1253" s="39"/>
      <c r="B1253" s="45"/>
      <c r="C1253" s="327" t="s">
        <v>4648</v>
      </c>
      <c r="D1253" s="327" t="s">
        <v>4649</v>
      </c>
      <c r="E1253" s="18" t="s">
        <v>355</v>
      </c>
      <c r="F1253" s="328">
        <v>8252.8790000000008</v>
      </c>
      <c r="G1253" s="39"/>
      <c r="H1253" s="45"/>
    </row>
    <row r="1254" s="2" customFormat="1" ht="16.8" customHeight="1">
      <c r="A1254" s="39"/>
      <c r="B1254" s="45"/>
      <c r="C1254" s="323" t="s">
        <v>1214</v>
      </c>
      <c r="D1254" s="324" t="s">
        <v>1</v>
      </c>
      <c r="E1254" s="325" t="s">
        <v>1</v>
      </c>
      <c r="F1254" s="326">
        <v>23.199999999999999</v>
      </c>
      <c r="G1254" s="39"/>
      <c r="H1254" s="45"/>
    </row>
    <row r="1255" s="2" customFormat="1" ht="16.8" customHeight="1">
      <c r="A1255" s="39"/>
      <c r="B1255" s="45"/>
      <c r="C1255" s="327" t="s">
        <v>1</v>
      </c>
      <c r="D1255" s="327" t="s">
        <v>3101</v>
      </c>
      <c r="E1255" s="18" t="s">
        <v>1</v>
      </c>
      <c r="F1255" s="328">
        <v>0</v>
      </c>
      <c r="G1255" s="39"/>
      <c r="H1255" s="45"/>
    </row>
    <row r="1256" s="2" customFormat="1" ht="16.8" customHeight="1">
      <c r="A1256" s="39"/>
      <c r="B1256" s="45"/>
      <c r="C1256" s="327" t="s">
        <v>1214</v>
      </c>
      <c r="D1256" s="327" t="s">
        <v>3102</v>
      </c>
      <c r="E1256" s="18" t="s">
        <v>1</v>
      </c>
      <c r="F1256" s="328">
        <v>23.199999999999999</v>
      </c>
      <c r="G1256" s="39"/>
      <c r="H1256" s="45"/>
    </row>
    <row r="1257" s="2" customFormat="1" ht="16.8" customHeight="1">
      <c r="A1257" s="39"/>
      <c r="B1257" s="45"/>
      <c r="C1257" s="329" t="s">
        <v>9653</v>
      </c>
      <c r="D1257" s="39"/>
      <c r="E1257" s="39"/>
      <c r="F1257" s="39"/>
      <c r="G1257" s="39"/>
      <c r="H1257" s="45"/>
    </row>
    <row r="1258" s="2" customFormat="1" ht="16.8" customHeight="1">
      <c r="A1258" s="39"/>
      <c r="B1258" s="45"/>
      <c r="C1258" s="327" t="s">
        <v>3097</v>
      </c>
      <c r="D1258" s="327" t="s">
        <v>3098</v>
      </c>
      <c r="E1258" s="18" t="s">
        <v>355</v>
      </c>
      <c r="F1258" s="328">
        <v>46.399999999999999</v>
      </c>
      <c r="G1258" s="39"/>
      <c r="H1258" s="45"/>
    </row>
    <row r="1259" s="2" customFormat="1" ht="16.8" customHeight="1">
      <c r="A1259" s="39"/>
      <c r="B1259" s="45"/>
      <c r="C1259" s="327" t="s">
        <v>3038</v>
      </c>
      <c r="D1259" s="327" t="s">
        <v>3039</v>
      </c>
      <c r="E1259" s="18" t="s">
        <v>355</v>
      </c>
      <c r="F1259" s="328">
        <v>260.18599999999998</v>
      </c>
      <c r="G1259" s="39"/>
      <c r="H1259" s="45"/>
    </row>
    <row r="1260" s="2" customFormat="1" ht="16.8" customHeight="1">
      <c r="A1260" s="39"/>
      <c r="B1260" s="45"/>
      <c r="C1260" s="327" t="s">
        <v>3050</v>
      </c>
      <c r="D1260" s="327" t="s">
        <v>3051</v>
      </c>
      <c r="E1260" s="18" t="s">
        <v>355</v>
      </c>
      <c r="F1260" s="328">
        <v>247.386</v>
      </c>
      <c r="G1260" s="39"/>
      <c r="H1260" s="45"/>
    </row>
    <row r="1261" s="2" customFormat="1" ht="16.8" customHeight="1">
      <c r="A1261" s="39"/>
      <c r="B1261" s="45"/>
      <c r="C1261" s="327" t="s">
        <v>3146</v>
      </c>
      <c r="D1261" s="327" t="s">
        <v>3147</v>
      </c>
      <c r="E1261" s="18" t="s">
        <v>355</v>
      </c>
      <c r="F1261" s="328">
        <v>854.63900000000001</v>
      </c>
      <c r="G1261" s="39"/>
      <c r="H1261" s="45"/>
    </row>
    <row r="1262" s="2" customFormat="1" ht="16.8" customHeight="1">
      <c r="A1262" s="39"/>
      <c r="B1262" s="45"/>
      <c r="C1262" s="327" t="s">
        <v>4667</v>
      </c>
      <c r="D1262" s="327" t="s">
        <v>4668</v>
      </c>
      <c r="E1262" s="18" t="s">
        <v>355</v>
      </c>
      <c r="F1262" s="328">
        <v>469.69600000000003</v>
      </c>
      <c r="G1262" s="39"/>
      <c r="H1262" s="45"/>
    </row>
    <row r="1263" s="2" customFormat="1" ht="16.8" customHeight="1">
      <c r="A1263" s="39"/>
      <c r="B1263" s="45"/>
      <c r="C1263" s="327" t="s">
        <v>4673</v>
      </c>
      <c r="D1263" s="327" t="s">
        <v>4674</v>
      </c>
      <c r="E1263" s="18" t="s">
        <v>355</v>
      </c>
      <c r="F1263" s="328">
        <v>469.69600000000003</v>
      </c>
      <c r="G1263" s="39"/>
      <c r="H1263" s="45"/>
    </row>
    <row r="1264" s="2" customFormat="1" ht="16.8" customHeight="1">
      <c r="A1264" s="39"/>
      <c r="B1264" s="45"/>
      <c r="C1264" s="327" t="s">
        <v>3068</v>
      </c>
      <c r="D1264" s="327" t="s">
        <v>2540</v>
      </c>
      <c r="E1264" s="18" t="s">
        <v>355</v>
      </c>
      <c r="F1264" s="328">
        <v>23.664000000000001</v>
      </c>
      <c r="G1264" s="39"/>
      <c r="H1264" s="45"/>
    </row>
    <row r="1265" s="2" customFormat="1" ht="16.8" customHeight="1">
      <c r="A1265" s="39"/>
      <c r="B1265" s="45"/>
      <c r="C1265" s="323" t="s">
        <v>1216</v>
      </c>
      <c r="D1265" s="324" t="s">
        <v>1</v>
      </c>
      <c r="E1265" s="325" t="s">
        <v>1</v>
      </c>
      <c r="F1265" s="326">
        <v>10.954000000000001</v>
      </c>
      <c r="G1265" s="39"/>
      <c r="H1265" s="45"/>
    </row>
    <row r="1266" s="2" customFormat="1" ht="16.8" customHeight="1">
      <c r="A1266" s="39"/>
      <c r="B1266" s="45"/>
      <c r="C1266" s="327" t="s">
        <v>1</v>
      </c>
      <c r="D1266" s="327" t="s">
        <v>2988</v>
      </c>
      <c r="E1266" s="18" t="s">
        <v>1</v>
      </c>
      <c r="F1266" s="328">
        <v>0</v>
      </c>
      <c r="G1266" s="39"/>
      <c r="H1266" s="45"/>
    </row>
    <row r="1267" s="2" customFormat="1" ht="16.8" customHeight="1">
      <c r="A1267" s="39"/>
      <c r="B1267" s="45"/>
      <c r="C1267" s="327" t="s">
        <v>1216</v>
      </c>
      <c r="D1267" s="327" t="s">
        <v>2989</v>
      </c>
      <c r="E1267" s="18" t="s">
        <v>1</v>
      </c>
      <c r="F1267" s="328">
        <v>10.954000000000001</v>
      </c>
      <c r="G1267" s="39"/>
      <c r="H1267" s="45"/>
    </row>
    <row r="1268" s="2" customFormat="1" ht="16.8" customHeight="1">
      <c r="A1268" s="39"/>
      <c r="B1268" s="45"/>
      <c r="C1268" s="329" t="s">
        <v>9653</v>
      </c>
      <c r="D1268" s="39"/>
      <c r="E1268" s="39"/>
      <c r="F1268" s="39"/>
      <c r="G1268" s="39"/>
      <c r="H1268" s="45"/>
    </row>
    <row r="1269" s="2" customFormat="1" ht="16.8" customHeight="1">
      <c r="A1269" s="39"/>
      <c r="B1269" s="45"/>
      <c r="C1269" s="327" t="s">
        <v>2984</v>
      </c>
      <c r="D1269" s="327" t="s">
        <v>2985</v>
      </c>
      <c r="E1269" s="18" t="s">
        <v>355</v>
      </c>
      <c r="F1269" s="328">
        <v>10.954000000000001</v>
      </c>
      <c r="G1269" s="39"/>
      <c r="H1269" s="45"/>
    </row>
    <row r="1270" s="2" customFormat="1" ht="16.8" customHeight="1">
      <c r="A1270" s="39"/>
      <c r="B1270" s="45"/>
      <c r="C1270" s="327" t="s">
        <v>3072</v>
      </c>
      <c r="D1270" s="327" t="s">
        <v>3073</v>
      </c>
      <c r="E1270" s="18" t="s">
        <v>355</v>
      </c>
      <c r="F1270" s="328">
        <v>1294.684</v>
      </c>
      <c r="G1270" s="39"/>
      <c r="H1270" s="45"/>
    </row>
    <row r="1271" s="2" customFormat="1" ht="16.8" customHeight="1">
      <c r="A1271" s="39"/>
      <c r="B1271" s="45"/>
      <c r="C1271" s="327" t="s">
        <v>4667</v>
      </c>
      <c r="D1271" s="327" t="s">
        <v>4668</v>
      </c>
      <c r="E1271" s="18" t="s">
        <v>355</v>
      </c>
      <c r="F1271" s="328">
        <v>469.69600000000003</v>
      </c>
      <c r="G1271" s="39"/>
      <c r="H1271" s="45"/>
    </row>
    <row r="1272" s="2" customFormat="1" ht="16.8" customHeight="1">
      <c r="A1272" s="39"/>
      <c r="B1272" s="45"/>
      <c r="C1272" s="327" t="s">
        <v>4673</v>
      </c>
      <c r="D1272" s="327" t="s">
        <v>4674</v>
      </c>
      <c r="E1272" s="18" t="s">
        <v>355</v>
      </c>
      <c r="F1272" s="328">
        <v>469.69600000000003</v>
      </c>
      <c r="G1272" s="39"/>
      <c r="H1272" s="45"/>
    </row>
    <row r="1273" s="2" customFormat="1" ht="16.8" customHeight="1">
      <c r="A1273" s="39"/>
      <c r="B1273" s="45"/>
      <c r="C1273" s="323" t="s">
        <v>1218</v>
      </c>
      <c r="D1273" s="324" t="s">
        <v>1</v>
      </c>
      <c r="E1273" s="325" t="s">
        <v>1</v>
      </c>
      <c r="F1273" s="326">
        <v>18.806999999999999</v>
      </c>
      <c r="G1273" s="39"/>
      <c r="H1273" s="45"/>
    </row>
    <row r="1274" s="2" customFormat="1" ht="16.8" customHeight="1">
      <c r="A1274" s="39"/>
      <c r="B1274" s="45"/>
      <c r="C1274" s="327" t="s">
        <v>1</v>
      </c>
      <c r="D1274" s="327" t="s">
        <v>1636</v>
      </c>
      <c r="E1274" s="18" t="s">
        <v>1</v>
      </c>
      <c r="F1274" s="328">
        <v>0</v>
      </c>
      <c r="G1274" s="39"/>
      <c r="H1274" s="45"/>
    </row>
    <row r="1275" s="2" customFormat="1" ht="16.8" customHeight="1">
      <c r="A1275" s="39"/>
      <c r="B1275" s="45"/>
      <c r="C1275" s="327" t="s">
        <v>1218</v>
      </c>
      <c r="D1275" s="327" t="s">
        <v>1637</v>
      </c>
      <c r="E1275" s="18" t="s">
        <v>1</v>
      </c>
      <c r="F1275" s="328">
        <v>18.806999999999999</v>
      </c>
      <c r="G1275" s="39"/>
      <c r="H1275" s="45"/>
    </row>
    <row r="1276" s="2" customFormat="1" ht="16.8" customHeight="1">
      <c r="A1276" s="39"/>
      <c r="B1276" s="45"/>
      <c r="C1276" s="329" t="s">
        <v>9653</v>
      </c>
      <c r="D1276" s="39"/>
      <c r="E1276" s="39"/>
      <c r="F1276" s="39"/>
      <c r="G1276" s="39"/>
      <c r="H1276" s="45"/>
    </row>
    <row r="1277" s="2" customFormat="1" ht="16.8" customHeight="1">
      <c r="A1277" s="39"/>
      <c r="B1277" s="45"/>
      <c r="C1277" s="327" t="s">
        <v>1632</v>
      </c>
      <c r="D1277" s="327" t="s">
        <v>1633</v>
      </c>
      <c r="E1277" s="18" t="s">
        <v>355</v>
      </c>
      <c r="F1277" s="328">
        <v>18.806999999999999</v>
      </c>
      <c r="G1277" s="39"/>
      <c r="H1277" s="45"/>
    </row>
    <row r="1278" s="2" customFormat="1" ht="16.8" customHeight="1">
      <c r="A1278" s="39"/>
      <c r="B1278" s="45"/>
      <c r="C1278" s="327" t="s">
        <v>2153</v>
      </c>
      <c r="D1278" s="327" t="s">
        <v>2154</v>
      </c>
      <c r="E1278" s="18" t="s">
        <v>355</v>
      </c>
      <c r="F1278" s="328">
        <v>5705.4530000000004</v>
      </c>
      <c r="G1278" s="39"/>
      <c r="H1278" s="45"/>
    </row>
    <row r="1279" s="2" customFormat="1" ht="16.8" customHeight="1">
      <c r="A1279" s="39"/>
      <c r="B1279" s="45"/>
      <c r="C1279" s="327" t="s">
        <v>4648</v>
      </c>
      <c r="D1279" s="327" t="s">
        <v>4649</v>
      </c>
      <c r="E1279" s="18" t="s">
        <v>355</v>
      </c>
      <c r="F1279" s="328">
        <v>8252.8790000000008</v>
      </c>
      <c r="G1279" s="39"/>
      <c r="H1279" s="45"/>
    </row>
    <row r="1280" s="2" customFormat="1" ht="16.8" customHeight="1">
      <c r="A1280" s="39"/>
      <c r="B1280" s="45"/>
      <c r="C1280" s="323" t="s">
        <v>1220</v>
      </c>
      <c r="D1280" s="324" t="s">
        <v>1</v>
      </c>
      <c r="E1280" s="325" t="s">
        <v>1</v>
      </c>
      <c r="F1280" s="326">
        <v>78.453999999999994</v>
      </c>
      <c r="G1280" s="39"/>
      <c r="H1280" s="45"/>
    </row>
    <row r="1281" s="2" customFormat="1" ht="16.8" customHeight="1">
      <c r="A1281" s="39"/>
      <c r="B1281" s="45"/>
      <c r="C1281" s="327" t="s">
        <v>1</v>
      </c>
      <c r="D1281" s="327" t="s">
        <v>1642</v>
      </c>
      <c r="E1281" s="18" t="s">
        <v>1</v>
      </c>
      <c r="F1281" s="328">
        <v>0</v>
      </c>
      <c r="G1281" s="39"/>
      <c r="H1281" s="45"/>
    </row>
    <row r="1282" s="2" customFormat="1" ht="16.8" customHeight="1">
      <c r="A1282" s="39"/>
      <c r="B1282" s="45"/>
      <c r="C1282" s="327" t="s">
        <v>1</v>
      </c>
      <c r="D1282" s="327" t="s">
        <v>1643</v>
      </c>
      <c r="E1282" s="18" t="s">
        <v>1</v>
      </c>
      <c r="F1282" s="328">
        <v>21.728999999999999</v>
      </c>
      <c r="G1282" s="39"/>
      <c r="H1282" s="45"/>
    </row>
    <row r="1283" s="2" customFormat="1" ht="16.8" customHeight="1">
      <c r="A1283" s="39"/>
      <c r="B1283" s="45"/>
      <c r="C1283" s="327" t="s">
        <v>1</v>
      </c>
      <c r="D1283" s="327" t="s">
        <v>1644</v>
      </c>
      <c r="E1283" s="18" t="s">
        <v>1</v>
      </c>
      <c r="F1283" s="328">
        <v>39.411999999999999</v>
      </c>
      <c r="G1283" s="39"/>
      <c r="H1283" s="45"/>
    </row>
    <row r="1284" s="2" customFormat="1" ht="16.8" customHeight="1">
      <c r="A1284" s="39"/>
      <c r="B1284" s="45"/>
      <c r="C1284" s="327" t="s">
        <v>1</v>
      </c>
      <c r="D1284" s="327" t="s">
        <v>1645</v>
      </c>
      <c r="E1284" s="18" t="s">
        <v>1</v>
      </c>
      <c r="F1284" s="328">
        <v>17.312999999999999</v>
      </c>
      <c r="G1284" s="39"/>
      <c r="H1284" s="45"/>
    </row>
    <row r="1285" s="2" customFormat="1" ht="16.8" customHeight="1">
      <c r="A1285" s="39"/>
      <c r="B1285" s="45"/>
      <c r="C1285" s="327" t="s">
        <v>1220</v>
      </c>
      <c r="D1285" s="327" t="s">
        <v>755</v>
      </c>
      <c r="E1285" s="18" t="s">
        <v>1</v>
      </c>
      <c r="F1285" s="328">
        <v>78.453999999999994</v>
      </c>
      <c r="G1285" s="39"/>
      <c r="H1285" s="45"/>
    </row>
    <row r="1286" s="2" customFormat="1" ht="16.8" customHeight="1">
      <c r="A1286" s="39"/>
      <c r="B1286" s="45"/>
      <c r="C1286" s="329" t="s">
        <v>9653</v>
      </c>
      <c r="D1286" s="39"/>
      <c r="E1286" s="39"/>
      <c r="F1286" s="39"/>
      <c r="G1286" s="39"/>
      <c r="H1286" s="45"/>
    </row>
    <row r="1287" s="2" customFormat="1" ht="16.8" customHeight="1">
      <c r="A1287" s="39"/>
      <c r="B1287" s="45"/>
      <c r="C1287" s="327" t="s">
        <v>1638</v>
      </c>
      <c r="D1287" s="327" t="s">
        <v>1639</v>
      </c>
      <c r="E1287" s="18" t="s">
        <v>355</v>
      </c>
      <c r="F1287" s="328">
        <v>78.453999999999994</v>
      </c>
      <c r="G1287" s="39"/>
      <c r="H1287" s="45"/>
    </row>
    <row r="1288" s="2" customFormat="1" ht="16.8" customHeight="1">
      <c r="A1288" s="39"/>
      <c r="B1288" s="45"/>
      <c r="C1288" s="327" t="s">
        <v>2153</v>
      </c>
      <c r="D1288" s="327" t="s">
        <v>2154</v>
      </c>
      <c r="E1288" s="18" t="s">
        <v>355</v>
      </c>
      <c r="F1288" s="328">
        <v>5705.4530000000004</v>
      </c>
      <c r="G1288" s="39"/>
      <c r="H1288" s="45"/>
    </row>
    <row r="1289" s="2" customFormat="1" ht="16.8" customHeight="1">
      <c r="A1289" s="39"/>
      <c r="B1289" s="45"/>
      <c r="C1289" s="327" t="s">
        <v>4648</v>
      </c>
      <c r="D1289" s="327" t="s">
        <v>4649</v>
      </c>
      <c r="E1289" s="18" t="s">
        <v>355</v>
      </c>
      <c r="F1289" s="328">
        <v>8252.8790000000008</v>
      </c>
      <c r="G1289" s="39"/>
      <c r="H1289" s="45"/>
    </row>
    <row r="1290" s="2" customFormat="1" ht="16.8" customHeight="1">
      <c r="A1290" s="39"/>
      <c r="B1290" s="45"/>
      <c r="C1290" s="323" t="s">
        <v>1222</v>
      </c>
      <c r="D1290" s="324" t="s">
        <v>1</v>
      </c>
      <c r="E1290" s="325" t="s">
        <v>1</v>
      </c>
      <c r="F1290" s="326">
        <v>18.901</v>
      </c>
      <c r="G1290" s="39"/>
      <c r="H1290" s="45"/>
    </row>
    <row r="1291" s="2" customFormat="1" ht="16.8" customHeight="1">
      <c r="A1291" s="39"/>
      <c r="B1291" s="45"/>
      <c r="C1291" s="327" t="s">
        <v>1</v>
      </c>
      <c r="D1291" s="327" t="s">
        <v>1650</v>
      </c>
      <c r="E1291" s="18" t="s">
        <v>1</v>
      </c>
      <c r="F1291" s="328">
        <v>0</v>
      </c>
      <c r="G1291" s="39"/>
      <c r="H1291" s="45"/>
    </row>
    <row r="1292" s="2" customFormat="1" ht="16.8" customHeight="1">
      <c r="A1292" s="39"/>
      <c r="B1292" s="45"/>
      <c r="C1292" s="327" t="s">
        <v>1</v>
      </c>
      <c r="D1292" s="327" t="s">
        <v>1651</v>
      </c>
      <c r="E1292" s="18" t="s">
        <v>1</v>
      </c>
      <c r="F1292" s="328">
        <v>7.6280000000000001</v>
      </c>
      <c r="G1292" s="39"/>
      <c r="H1292" s="45"/>
    </row>
    <row r="1293" s="2" customFormat="1" ht="16.8" customHeight="1">
      <c r="A1293" s="39"/>
      <c r="B1293" s="45"/>
      <c r="C1293" s="327" t="s">
        <v>1</v>
      </c>
      <c r="D1293" s="327" t="s">
        <v>1652</v>
      </c>
      <c r="E1293" s="18" t="s">
        <v>1</v>
      </c>
      <c r="F1293" s="328">
        <v>11.273</v>
      </c>
      <c r="G1293" s="39"/>
      <c r="H1293" s="45"/>
    </row>
    <row r="1294" s="2" customFormat="1" ht="16.8" customHeight="1">
      <c r="A1294" s="39"/>
      <c r="B1294" s="45"/>
      <c r="C1294" s="327" t="s">
        <v>1222</v>
      </c>
      <c r="D1294" s="327" t="s">
        <v>364</v>
      </c>
      <c r="E1294" s="18" t="s">
        <v>1</v>
      </c>
      <c r="F1294" s="328">
        <v>18.901</v>
      </c>
      <c r="G1294" s="39"/>
      <c r="H1294" s="45"/>
    </row>
    <row r="1295" s="2" customFormat="1" ht="16.8" customHeight="1">
      <c r="A1295" s="39"/>
      <c r="B1295" s="45"/>
      <c r="C1295" s="329" t="s">
        <v>9653</v>
      </c>
      <c r="D1295" s="39"/>
      <c r="E1295" s="39"/>
      <c r="F1295" s="39"/>
      <c r="G1295" s="39"/>
      <c r="H1295" s="45"/>
    </row>
    <row r="1296" s="2" customFormat="1" ht="16.8" customHeight="1">
      <c r="A1296" s="39"/>
      <c r="B1296" s="45"/>
      <c r="C1296" s="327" t="s">
        <v>1646</v>
      </c>
      <c r="D1296" s="327" t="s">
        <v>1647</v>
      </c>
      <c r="E1296" s="18" t="s">
        <v>355</v>
      </c>
      <c r="F1296" s="328">
        <v>18.901</v>
      </c>
      <c r="G1296" s="39"/>
      <c r="H1296" s="45"/>
    </row>
    <row r="1297" s="2" customFormat="1" ht="16.8" customHeight="1">
      <c r="A1297" s="39"/>
      <c r="B1297" s="45"/>
      <c r="C1297" s="327" t="s">
        <v>2153</v>
      </c>
      <c r="D1297" s="327" t="s">
        <v>2154</v>
      </c>
      <c r="E1297" s="18" t="s">
        <v>355</v>
      </c>
      <c r="F1297" s="328">
        <v>5705.4530000000004</v>
      </c>
      <c r="G1297" s="39"/>
      <c r="H1297" s="45"/>
    </row>
    <row r="1298" s="2" customFormat="1" ht="16.8" customHeight="1">
      <c r="A1298" s="39"/>
      <c r="B1298" s="45"/>
      <c r="C1298" s="327" t="s">
        <v>4648</v>
      </c>
      <c r="D1298" s="327" t="s">
        <v>4649</v>
      </c>
      <c r="E1298" s="18" t="s">
        <v>355</v>
      </c>
      <c r="F1298" s="328">
        <v>8252.8790000000008</v>
      </c>
      <c r="G1298" s="39"/>
      <c r="H1298" s="45"/>
    </row>
    <row r="1299" s="2" customFormat="1" ht="16.8" customHeight="1">
      <c r="A1299" s="39"/>
      <c r="B1299" s="45"/>
      <c r="C1299" s="323" t="s">
        <v>1224</v>
      </c>
      <c r="D1299" s="324" t="s">
        <v>1</v>
      </c>
      <c r="E1299" s="325" t="s">
        <v>1</v>
      </c>
      <c r="F1299" s="326">
        <v>16.539000000000001</v>
      </c>
      <c r="G1299" s="39"/>
      <c r="H1299" s="45"/>
    </row>
    <row r="1300" s="2" customFormat="1" ht="16.8" customHeight="1">
      <c r="A1300" s="39"/>
      <c r="B1300" s="45"/>
      <c r="C1300" s="327" t="s">
        <v>1</v>
      </c>
      <c r="D1300" s="327" t="s">
        <v>1518</v>
      </c>
      <c r="E1300" s="18" t="s">
        <v>1</v>
      </c>
      <c r="F1300" s="328">
        <v>0</v>
      </c>
      <c r="G1300" s="39"/>
      <c r="H1300" s="45"/>
    </row>
    <row r="1301" s="2" customFormat="1" ht="16.8" customHeight="1">
      <c r="A1301" s="39"/>
      <c r="B1301" s="45"/>
      <c r="C1301" s="327" t="s">
        <v>1224</v>
      </c>
      <c r="D1301" s="327" t="s">
        <v>1519</v>
      </c>
      <c r="E1301" s="18" t="s">
        <v>1</v>
      </c>
      <c r="F1301" s="328">
        <v>16.539000000000001</v>
      </c>
      <c r="G1301" s="39"/>
      <c r="H1301" s="45"/>
    </row>
    <row r="1302" s="2" customFormat="1" ht="16.8" customHeight="1">
      <c r="A1302" s="39"/>
      <c r="B1302" s="45"/>
      <c r="C1302" s="329" t="s">
        <v>9653</v>
      </c>
      <c r="D1302" s="39"/>
      <c r="E1302" s="39"/>
      <c r="F1302" s="39"/>
      <c r="G1302" s="39"/>
      <c r="H1302" s="45"/>
    </row>
    <row r="1303" s="2" customFormat="1">
      <c r="A1303" s="39"/>
      <c r="B1303" s="45"/>
      <c r="C1303" s="327" t="s">
        <v>1514</v>
      </c>
      <c r="D1303" s="327" t="s">
        <v>1515</v>
      </c>
      <c r="E1303" s="18" t="s">
        <v>355</v>
      </c>
      <c r="F1303" s="328">
        <v>16.539000000000001</v>
      </c>
      <c r="G1303" s="39"/>
      <c r="H1303" s="45"/>
    </row>
    <row r="1304" s="2" customFormat="1" ht="16.8" customHeight="1">
      <c r="A1304" s="39"/>
      <c r="B1304" s="45"/>
      <c r="C1304" s="327" t="s">
        <v>2153</v>
      </c>
      <c r="D1304" s="327" t="s">
        <v>2154</v>
      </c>
      <c r="E1304" s="18" t="s">
        <v>355</v>
      </c>
      <c r="F1304" s="328">
        <v>5705.4530000000004</v>
      </c>
      <c r="G1304" s="39"/>
      <c r="H1304" s="45"/>
    </row>
    <row r="1305" s="2" customFormat="1" ht="16.8" customHeight="1">
      <c r="A1305" s="39"/>
      <c r="B1305" s="45"/>
      <c r="C1305" s="327" t="s">
        <v>4648</v>
      </c>
      <c r="D1305" s="327" t="s">
        <v>4649</v>
      </c>
      <c r="E1305" s="18" t="s">
        <v>355</v>
      </c>
      <c r="F1305" s="328">
        <v>8252.8790000000008</v>
      </c>
      <c r="G1305" s="39"/>
      <c r="H1305" s="45"/>
    </row>
    <row r="1306" s="2" customFormat="1" ht="16.8" customHeight="1">
      <c r="A1306" s="39"/>
      <c r="B1306" s="45"/>
      <c r="C1306" s="323" t="s">
        <v>1226</v>
      </c>
      <c r="D1306" s="324" t="s">
        <v>1</v>
      </c>
      <c r="E1306" s="325" t="s">
        <v>1</v>
      </c>
      <c r="F1306" s="326">
        <v>11.984</v>
      </c>
      <c r="G1306" s="39"/>
      <c r="H1306" s="45"/>
    </row>
    <row r="1307" s="2" customFormat="1" ht="16.8" customHeight="1">
      <c r="A1307" s="39"/>
      <c r="B1307" s="45"/>
      <c r="C1307" s="327" t="s">
        <v>1</v>
      </c>
      <c r="D1307" s="327" t="s">
        <v>1505</v>
      </c>
      <c r="E1307" s="18" t="s">
        <v>1</v>
      </c>
      <c r="F1307" s="328">
        <v>0</v>
      </c>
      <c r="G1307" s="39"/>
      <c r="H1307" s="45"/>
    </row>
    <row r="1308" s="2" customFormat="1" ht="16.8" customHeight="1">
      <c r="A1308" s="39"/>
      <c r="B1308" s="45"/>
      <c r="C1308" s="327" t="s">
        <v>1</v>
      </c>
      <c r="D1308" s="327" t="s">
        <v>1506</v>
      </c>
      <c r="E1308" s="18" t="s">
        <v>1</v>
      </c>
      <c r="F1308" s="328">
        <v>6.6769999999999996</v>
      </c>
      <c r="G1308" s="39"/>
      <c r="H1308" s="45"/>
    </row>
    <row r="1309" s="2" customFormat="1" ht="16.8" customHeight="1">
      <c r="A1309" s="39"/>
      <c r="B1309" s="45"/>
      <c r="C1309" s="327" t="s">
        <v>1</v>
      </c>
      <c r="D1309" s="327" t="s">
        <v>1507</v>
      </c>
      <c r="E1309" s="18" t="s">
        <v>1</v>
      </c>
      <c r="F1309" s="328">
        <v>5.3070000000000004</v>
      </c>
      <c r="G1309" s="39"/>
      <c r="H1309" s="45"/>
    </row>
    <row r="1310" s="2" customFormat="1" ht="16.8" customHeight="1">
      <c r="A1310" s="39"/>
      <c r="B1310" s="45"/>
      <c r="C1310" s="327" t="s">
        <v>1226</v>
      </c>
      <c r="D1310" s="327" t="s">
        <v>364</v>
      </c>
      <c r="E1310" s="18" t="s">
        <v>1</v>
      </c>
      <c r="F1310" s="328">
        <v>11.984</v>
      </c>
      <c r="G1310" s="39"/>
      <c r="H1310" s="45"/>
    </row>
    <row r="1311" s="2" customFormat="1" ht="16.8" customHeight="1">
      <c r="A1311" s="39"/>
      <c r="B1311" s="45"/>
      <c r="C1311" s="329" t="s">
        <v>9653</v>
      </c>
      <c r="D1311" s="39"/>
      <c r="E1311" s="39"/>
      <c r="F1311" s="39"/>
      <c r="G1311" s="39"/>
      <c r="H1311" s="45"/>
    </row>
    <row r="1312" s="2" customFormat="1" ht="16.8" customHeight="1">
      <c r="A1312" s="39"/>
      <c r="B1312" s="45"/>
      <c r="C1312" s="327" t="s">
        <v>1501</v>
      </c>
      <c r="D1312" s="327" t="s">
        <v>1502</v>
      </c>
      <c r="E1312" s="18" t="s">
        <v>355</v>
      </c>
      <c r="F1312" s="328">
        <v>11.984</v>
      </c>
      <c r="G1312" s="39"/>
      <c r="H1312" s="45"/>
    </row>
    <row r="1313" s="2" customFormat="1" ht="16.8" customHeight="1">
      <c r="A1313" s="39"/>
      <c r="B1313" s="45"/>
      <c r="C1313" s="327" t="s">
        <v>2153</v>
      </c>
      <c r="D1313" s="327" t="s">
        <v>2154</v>
      </c>
      <c r="E1313" s="18" t="s">
        <v>355</v>
      </c>
      <c r="F1313" s="328">
        <v>5705.4530000000004</v>
      </c>
      <c r="G1313" s="39"/>
      <c r="H1313" s="45"/>
    </row>
    <row r="1314" s="2" customFormat="1" ht="16.8" customHeight="1">
      <c r="A1314" s="39"/>
      <c r="B1314" s="45"/>
      <c r="C1314" s="327" t="s">
        <v>4648</v>
      </c>
      <c r="D1314" s="327" t="s">
        <v>4649</v>
      </c>
      <c r="E1314" s="18" t="s">
        <v>355</v>
      </c>
      <c r="F1314" s="328">
        <v>8252.8790000000008</v>
      </c>
      <c r="G1314" s="39"/>
      <c r="H1314" s="45"/>
    </row>
    <row r="1315" s="2" customFormat="1" ht="16.8" customHeight="1">
      <c r="A1315" s="39"/>
      <c r="B1315" s="45"/>
      <c r="C1315" s="323" t="s">
        <v>1228</v>
      </c>
      <c r="D1315" s="324" t="s">
        <v>1</v>
      </c>
      <c r="E1315" s="325" t="s">
        <v>1</v>
      </c>
      <c r="F1315" s="326">
        <v>23.451000000000001</v>
      </c>
      <c r="G1315" s="39"/>
      <c r="H1315" s="45"/>
    </row>
    <row r="1316" s="2" customFormat="1" ht="16.8" customHeight="1">
      <c r="A1316" s="39"/>
      <c r="B1316" s="45"/>
      <c r="C1316" s="327" t="s">
        <v>1</v>
      </c>
      <c r="D1316" s="327" t="s">
        <v>1512</v>
      </c>
      <c r="E1316" s="18" t="s">
        <v>1</v>
      </c>
      <c r="F1316" s="328">
        <v>0</v>
      </c>
      <c r="G1316" s="39"/>
      <c r="H1316" s="45"/>
    </row>
    <row r="1317" s="2" customFormat="1" ht="16.8" customHeight="1">
      <c r="A1317" s="39"/>
      <c r="B1317" s="45"/>
      <c r="C1317" s="327" t="s">
        <v>1228</v>
      </c>
      <c r="D1317" s="327" t="s">
        <v>1513</v>
      </c>
      <c r="E1317" s="18" t="s">
        <v>1</v>
      </c>
      <c r="F1317" s="328">
        <v>23.451000000000001</v>
      </c>
      <c r="G1317" s="39"/>
      <c r="H1317" s="45"/>
    </row>
    <row r="1318" s="2" customFormat="1" ht="16.8" customHeight="1">
      <c r="A1318" s="39"/>
      <c r="B1318" s="45"/>
      <c r="C1318" s="329" t="s">
        <v>9653</v>
      </c>
      <c r="D1318" s="39"/>
      <c r="E1318" s="39"/>
      <c r="F1318" s="39"/>
      <c r="G1318" s="39"/>
      <c r="H1318" s="45"/>
    </row>
    <row r="1319" s="2" customFormat="1" ht="16.8" customHeight="1">
      <c r="A1319" s="39"/>
      <c r="B1319" s="45"/>
      <c r="C1319" s="327" t="s">
        <v>1508</v>
      </c>
      <c r="D1319" s="327" t="s">
        <v>1509</v>
      </c>
      <c r="E1319" s="18" t="s">
        <v>355</v>
      </c>
      <c r="F1319" s="328">
        <v>23.451000000000001</v>
      </c>
      <c r="G1319" s="39"/>
      <c r="H1319" s="45"/>
    </row>
    <row r="1320" s="2" customFormat="1" ht="16.8" customHeight="1">
      <c r="A1320" s="39"/>
      <c r="B1320" s="45"/>
      <c r="C1320" s="327" t="s">
        <v>2153</v>
      </c>
      <c r="D1320" s="327" t="s">
        <v>2154</v>
      </c>
      <c r="E1320" s="18" t="s">
        <v>355</v>
      </c>
      <c r="F1320" s="328">
        <v>5705.4530000000004</v>
      </c>
      <c r="G1320" s="39"/>
      <c r="H1320" s="45"/>
    </row>
    <row r="1321" s="2" customFormat="1" ht="16.8" customHeight="1">
      <c r="A1321" s="39"/>
      <c r="B1321" s="45"/>
      <c r="C1321" s="327" t="s">
        <v>4648</v>
      </c>
      <c r="D1321" s="327" t="s">
        <v>4649</v>
      </c>
      <c r="E1321" s="18" t="s">
        <v>355</v>
      </c>
      <c r="F1321" s="328">
        <v>8252.8790000000008</v>
      </c>
      <c r="G1321" s="39"/>
      <c r="H1321" s="45"/>
    </row>
    <row r="1322" s="2" customFormat="1" ht="16.8" customHeight="1">
      <c r="A1322" s="39"/>
      <c r="B1322" s="45"/>
      <c r="C1322" s="323" t="s">
        <v>1230</v>
      </c>
      <c r="D1322" s="324" t="s">
        <v>1</v>
      </c>
      <c r="E1322" s="325" t="s">
        <v>1</v>
      </c>
      <c r="F1322" s="326">
        <v>5.5800000000000001</v>
      </c>
      <c r="G1322" s="39"/>
      <c r="H1322" s="45"/>
    </row>
    <row r="1323" s="2" customFormat="1" ht="16.8" customHeight="1">
      <c r="A1323" s="39"/>
      <c r="B1323" s="45"/>
      <c r="C1323" s="327" t="s">
        <v>1</v>
      </c>
      <c r="D1323" s="327" t="s">
        <v>1657</v>
      </c>
      <c r="E1323" s="18" t="s">
        <v>1</v>
      </c>
      <c r="F1323" s="328">
        <v>0</v>
      </c>
      <c r="G1323" s="39"/>
      <c r="H1323" s="45"/>
    </row>
    <row r="1324" s="2" customFormat="1" ht="16.8" customHeight="1">
      <c r="A1324" s="39"/>
      <c r="B1324" s="45"/>
      <c r="C1324" s="327" t="s">
        <v>1230</v>
      </c>
      <c r="D1324" s="327" t="s">
        <v>1658</v>
      </c>
      <c r="E1324" s="18" t="s">
        <v>1</v>
      </c>
      <c r="F1324" s="328">
        <v>5.5800000000000001</v>
      </c>
      <c r="G1324" s="39"/>
      <c r="H1324" s="45"/>
    </row>
    <row r="1325" s="2" customFormat="1" ht="16.8" customHeight="1">
      <c r="A1325" s="39"/>
      <c r="B1325" s="45"/>
      <c r="C1325" s="329" t="s">
        <v>9653</v>
      </c>
      <c r="D1325" s="39"/>
      <c r="E1325" s="39"/>
      <c r="F1325" s="39"/>
      <c r="G1325" s="39"/>
      <c r="H1325" s="45"/>
    </row>
    <row r="1326" s="2" customFormat="1" ht="16.8" customHeight="1">
      <c r="A1326" s="39"/>
      <c r="B1326" s="45"/>
      <c r="C1326" s="327" t="s">
        <v>1653</v>
      </c>
      <c r="D1326" s="327" t="s">
        <v>1654</v>
      </c>
      <c r="E1326" s="18" t="s">
        <v>355</v>
      </c>
      <c r="F1326" s="328">
        <v>5.5800000000000001</v>
      </c>
      <c r="G1326" s="39"/>
      <c r="H1326" s="45"/>
    </row>
    <row r="1327" s="2" customFormat="1" ht="16.8" customHeight="1">
      <c r="A1327" s="39"/>
      <c r="B1327" s="45"/>
      <c r="C1327" s="327" t="s">
        <v>2153</v>
      </c>
      <c r="D1327" s="327" t="s">
        <v>2154</v>
      </c>
      <c r="E1327" s="18" t="s">
        <v>355</v>
      </c>
      <c r="F1327" s="328">
        <v>5705.4530000000004</v>
      </c>
      <c r="G1327" s="39"/>
      <c r="H1327" s="45"/>
    </row>
    <row r="1328" s="2" customFormat="1" ht="16.8" customHeight="1">
      <c r="A1328" s="39"/>
      <c r="B1328" s="45"/>
      <c r="C1328" s="327" t="s">
        <v>4648</v>
      </c>
      <c r="D1328" s="327" t="s">
        <v>4649</v>
      </c>
      <c r="E1328" s="18" t="s">
        <v>355</v>
      </c>
      <c r="F1328" s="328">
        <v>8252.8790000000008</v>
      </c>
      <c r="G1328" s="39"/>
      <c r="H1328" s="45"/>
    </row>
    <row r="1329" s="2" customFormat="1" ht="16.8" customHeight="1">
      <c r="A1329" s="39"/>
      <c r="B1329" s="45"/>
      <c r="C1329" s="323" t="s">
        <v>1232</v>
      </c>
      <c r="D1329" s="324" t="s">
        <v>1</v>
      </c>
      <c r="E1329" s="325" t="s">
        <v>1</v>
      </c>
      <c r="F1329" s="326">
        <v>3250.0479999999998</v>
      </c>
      <c r="G1329" s="39"/>
      <c r="H1329" s="45"/>
    </row>
    <row r="1330" s="2" customFormat="1" ht="16.8" customHeight="1">
      <c r="A1330" s="39"/>
      <c r="B1330" s="45"/>
      <c r="C1330" s="327" t="s">
        <v>1</v>
      </c>
      <c r="D1330" s="327" t="s">
        <v>2157</v>
      </c>
      <c r="E1330" s="18" t="s">
        <v>1</v>
      </c>
      <c r="F1330" s="328">
        <v>0</v>
      </c>
      <c r="G1330" s="39"/>
      <c r="H1330" s="45"/>
    </row>
    <row r="1331" s="2" customFormat="1">
      <c r="A1331" s="39"/>
      <c r="B1331" s="45"/>
      <c r="C1331" s="327" t="s">
        <v>1</v>
      </c>
      <c r="D1331" s="327" t="s">
        <v>2158</v>
      </c>
      <c r="E1331" s="18" t="s">
        <v>1</v>
      </c>
      <c r="F1331" s="328">
        <v>185.87799999999999</v>
      </c>
      <c r="G1331" s="39"/>
      <c r="H1331" s="45"/>
    </row>
    <row r="1332" s="2" customFormat="1">
      <c r="A1332" s="39"/>
      <c r="B1332" s="45"/>
      <c r="C1332" s="327" t="s">
        <v>1</v>
      </c>
      <c r="D1332" s="327" t="s">
        <v>2159</v>
      </c>
      <c r="E1332" s="18" t="s">
        <v>1</v>
      </c>
      <c r="F1332" s="328">
        <v>142.571</v>
      </c>
      <c r="G1332" s="39"/>
      <c r="H1332" s="45"/>
    </row>
    <row r="1333" s="2" customFormat="1">
      <c r="A1333" s="39"/>
      <c r="B1333" s="45"/>
      <c r="C1333" s="327" t="s">
        <v>1</v>
      </c>
      <c r="D1333" s="327" t="s">
        <v>2160</v>
      </c>
      <c r="E1333" s="18" t="s">
        <v>1</v>
      </c>
      <c r="F1333" s="328">
        <v>353.31999999999999</v>
      </c>
      <c r="G1333" s="39"/>
      <c r="H1333" s="45"/>
    </row>
    <row r="1334" s="2" customFormat="1">
      <c r="A1334" s="39"/>
      <c r="B1334" s="45"/>
      <c r="C1334" s="327" t="s">
        <v>1</v>
      </c>
      <c r="D1334" s="327" t="s">
        <v>2161</v>
      </c>
      <c r="E1334" s="18" t="s">
        <v>1</v>
      </c>
      <c r="F1334" s="328">
        <v>230.24600000000001</v>
      </c>
      <c r="G1334" s="39"/>
      <c r="H1334" s="45"/>
    </row>
    <row r="1335" s="2" customFormat="1">
      <c r="A1335" s="39"/>
      <c r="B1335" s="45"/>
      <c r="C1335" s="327" t="s">
        <v>1</v>
      </c>
      <c r="D1335" s="327" t="s">
        <v>2162</v>
      </c>
      <c r="E1335" s="18" t="s">
        <v>1</v>
      </c>
      <c r="F1335" s="328">
        <v>112.723</v>
      </c>
      <c r="G1335" s="39"/>
      <c r="H1335" s="45"/>
    </row>
    <row r="1336" s="2" customFormat="1">
      <c r="A1336" s="39"/>
      <c r="B1336" s="45"/>
      <c r="C1336" s="327" t="s">
        <v>1</v>
      </c>
      <c r="D1336" s="327" t="s">
        <v>2163</v>
      </c>
      <c r="E1336" s="18" t="s">
        <v>1</v>
      </c>
      <c r="F1336" s="328">
        <v>193.50299999999999</v>
      </c>
      <c r="G1336" s="39"/>
      <c r="H1336" s="45"/>
    </row>
    <row r="1337" s="2" customFormat="1">
      <c r="A1337" s="39"/>
      <c r="B1337" s="45"/>
      <c r="C1337" s="327" t="s">
        <v>1</v>
      </c>
      <c r="D1337" s="327" t="s">
        <v>2164</v>
      </c>
      <c r="E1337" s="18" t="s">
        <v>1</v>
      </c>
      <c r="F1337" s="328">
        <v>107.643</v>
      </c>
      <c r="G1337" s="39"/>
      <c r="H1337" s="45"/>
    </row>
    <row r="1338" s="2" customFormat="1">
      <c r="A1338" s="39"/>
      <c r="B1338" s="45"/>
      <c r="C1338" s="327" t="s">
        <v>1</v>
      </c>
      <c r="D1338" s="327" t="s">
        <v>2165</v>
      </c>
      <c r="E1338" s="18" t="s">
        <v>1</v>
      </c>
      <c r="F1338" s="328">
        <v>178.46899999999999</v>
      </c>
      <c r="G1338" s="39"/>
      <c r="H1338" s="45"/>
    </row>
    <row r="1339" s="2" customFormat="1">
      <c r="A1339" s="39"/>
      <c r="B1339" s="45"/>
      <c r="C1339" s="327" t="s">
        <v>1</v>
      </c>
      <c r="D1339" s="327" t="s">
        <v>2166</v>
      </c>
      <c r="E1339" s="18" t="s">
        <v>1</v>
      </c>
      <c r="F1339" s="328">
        <v>95.655000000000001</v>
      </c>
      <c r="G1339" s="39"/>
      <c r="H1339" s="45"/>
    </row>
    <row r="1340" s="2" customFormat="1">
      <c r="A1340" s="39"/>
      <c r="B1340" s="45"/>
      <c r="C1340" s="327" t="s">
        <v>1</v>
      </c>
      <c r="D1340" s="327" t="s">
        <v>2167</v>
      </c>
      <c r="E1340" s="18" t="s">
        <v>1</v>
      </c>
      <c r="F1340" s="328">
        <v>185.21899999999999</v>
      </c>
      <c r="G1340" s="39"/>
      <c r="H1340" s="45"/>
    </row>
    <row r="1341" s="2" customFormat="1">
      <c r="A1341" s="39"/>
      <c r="B1341" s="45"/>
      <c r="C1341" s="327" t="s">
        <v>1</v>
      </c>
      <c r="D1341" s="327" t="s">
        <v>2168</v>
      </c>
      <c r="E1341" s="18" t="s">
        <v>1</v>
      </c>
      <c r="F1341" s="328">
        <v>126.78</v>
      </c>
      <c r="G1341" s="39"/>
      <c r="H1341" s="45"/>
    </row>
    <row r="1342" s="2" customFormat="1" ht="16.8" customHeight="1">
      <c r="A1342" s="39"/>
      <c r="B1342" s="45"/>
      <c r="C1342" s="327" t="s">
        <v>1</v>
      </c>
      <c r="D1342" s="327" t="s">
        <v>2169</v>
      </c>
      <c r="E1342" s="18" t="s">
        <v>1</v>
      </c>
      <c r="F1342" s="328">
        <v>49.298999999999999</v>
      </c>
      <c r="G1342" s="39"/>
      <c r="H1342" s="45"/>
    </row>
    <row r="1343" s="2" customFormat="1">
      <c r="A1343" s="39"/>
      <c r="B1343" s="45"/>
      <c r="C1343" s="327" t="s">
        <v>1</v>
      </c>
      <c r="D1343" s="327" t="s">
        <v>2170</v>
      </c>
      <c r="E1343" s="18" t="s">
        <v>1</v>
      </c>
      <c r="F1343" s="328">
        <v>242.63300000000001</v>
      </c>
      <c r="G1343" s="39"/>
      <c r="H1343" s="45"/>
    </row>
    <row r="1344" s="2" customFormat="1">
      <c r="A1344" s="39"/>
      <c r="B1344" s="45"/>
      <c r="C1344" s="327" t="s">
        <v>1</v>
      </c>
      <c r="D1344" s="327" t="s">
        <v>2171</v>
      </c>
      <c r="E1344" s="18" t="s">
        <v>1</v>
      </c>
      <c r="F1344" s="328">
        <v>513.18899999999996</v>
      </c>
      <c r="G1344" s="39"/>
      <c r="H1344" s="45"/>
    </row>
    <row r="1345" s="2" customFormat="1">
      <c r="A1345" s="39"/>
      <c r="B1345" s="45"/>
      <c r="C1345" s="327" t="s">
        <v>1</v>
      </c>
      <c r="D1345" s="327" t="s">
        <v>2172</v>
      </c>
      <c r="E1345" s="18" t="s">
        <v>1</v>
      </c>
      <c r="F1345" s="328">
        <v>209.44200000000001</v>
      </c>
      <c r="G1345" s="39"/>
      <c r="H1345" s="45"/>
    </row>
    <row r="1346" s="2" customFormat="1">
      <c r="A1346" s="39"/>
      <c r="B1346" s="45"/>
      <c r="C1346" s="327" t="s">
        <v>1</v>
      </c>
      <c r="D1346" s="327" t="s">
        <v>2173</v>
      </c>
      <c r="E1346" s="18" t="s">
        <v>1</v>
      </c>
      <c r="F1346" s="328">
        <v>120.146</v>
      </c>
      <c r="G1346" s="39"/>
      <c r="H1346" s="45"/>
    </row>
    <row r="1347" s="2" customFormat="1">
      <c r="A1347" s="39"/>
      <c r="B1347" s="45"/>
      <c r="C1347" s="327" t="s">
        <v>1</v>
      </c>
      <c r="D1347" s="327" t="s">
        <v>2174</v>
      </c>
      <c r="E1347" s="18" t="s">
        <v>1</v>
      </c>
      <c r="F1347" s="328">
        <v>203.33199999999999</v>
      </c>
      <c r="G1347" s="39"/>
      <c r="H1347" s="45"/>
    </row>
    <row r="1348" s="2" customFormat="1" ht="16.8" customHeight="1">
      <c r="A1348" s="39"/>
      <c r="B1348" s="45"/>
      <c r="C1348" s="327" t="s">
        <v>1232</v>
      </c>
      <c r="D1348" s="327" t="s">
        <v>755</v>
      </c>
      <c r="E1348" s="18" t="s">
        <v>1</v>
      </c>
      <c r="F1348" s="328">
        <v>3250.0479999999998</v>
      </c>
      <c r="G1348" s="39"/>
      <c r="H1348" s="45"/>
    </row>
    <row r="1349" s="2" customFormat="1" ht="16.8" customHeight="1">
      <c r="A1349" s="39"/>
      <c r="B1349" s="45"/>
      <c r="C1349" s="329" t="s">
        <v>9653</v>
      </c>
      <c r="D1349" s="39"/>
      <c r="E1349" s="39"/>
      <c r="F1349" s="39"/>
      <c r="G1349" s="39"/>
      <c r="H1349" s="45"/>
    </row>
    <row r="1350" s="2" customFormat="1" ht="16.8" customHeight="1">
      <c r="A1350" s="39"/>
      <c r="B1350" s="45"/>
      <c r="C1350" s="327" t="s">
        <v>2153</v>
      </c>
      <c r="D1350" s="327" t="s">
        <v>2154</v>
      </c>
      <c r="E1350" s="18" t="s">
        <v>355</v>
      </c>
      <c r="F1350" s="328">
        <v>5705.4530000000004</v>
      </c>
      <c r="G1350" s="39"/>
      <c r="H1350" s="45"/>
    </row>
    <row r="1351" s="2" customFormat="1" ht="16.8" customHeight="1">
      <c r="A1351" s="39"/>
      <c r="B1351" s="45"/>
      <c r="C1351" s="327" t="s">
        <v>4648</v>
      </c>
      <c r="D1351" s="327" t="s">
        <v>4649</v>
      </c>
      <c r="E1351" s="18" t="s">
        <v>355</v>
      </c>
      <c r="F1351" s="328">
        <v>8252.8790000000008</v>
      </c>
      <c r="G1351" s="39"/>
      <c r="H1351" s="45"/>
    </row>
    <row r="1352" s="2" customFormat="1" ht="16.8" customHeight="1">
      <c r="A1352" s="39"/>
      <c r="B1352" s="45"/>
      <c r="C1352" s="327" t="s">
        <v>2450</v>
      </c>
      <c r="D1352" s="327" t="s">
        <v>2451</v>
      </c>
      <c r="E1352" s="18" t="s">
        <v>355</v>
      </c>
      <c r="F1352" s="328">
        <v>3912.8609999999999</v>
      </c>
      <c r="G1352" s="39"/>
      <c r="H1352" s="45"/>
    </row>
    <row r="1353" s="2" customFormat="1" ht="16.8" customHeight="1">
      <c r="A1353" s="39"/>
      <c r="B1353" s="45"/>
      <c r="C1353" s="327" t="s">
        <v>2458</v>
      </c>
      <c r="D1353" s="327" t="s">
        <v>2459</v>
      </c>
      <c r="E1353" s="18" t="s">
        <v>355</v>
      </c>
      <c r="F1353" s="328">
        <v>3912.8609999999999</v>
      </c>
      <c r="G1353" s="39"/>
      <c r="H1353" s="45"/>
    </row>
    <row r="1354" s="2" customFormat="1" ht="16.8" customHeight="1">
      <c r="A1354" s="39"/>
      <c r="B1354" s="45"/>
      <c r="C1354" s="323" t="s">
        <v>1234</v>
      </c>
      <c r="D1354" s="324" t="s">
        <v>1</v>
      </c>
      <c r="E1354" s="325" t="s">
        <v>1</v>
      </c>
      <c r="F1354" s="326">
        <v>287.17399999999998</v>
      </c>
      <c r="G1354" s="39"/>
      <c r="H1354" s="45"/>
    </row>
    <row r="1355" s="2" customFormat="1" ht="16.8" customHeight="1">
      <c r="A1355" s="39"/>
      <c r="B1355" s="45"/>
      <c r="C1355" s="327" t="s">
        <v>1</v>
      </c>
      <c r="D1355" s="327" t="s">
        <v>2175</v>
      </c>
      <c r="E1355" s="18" t="s">
        <v>1</v>
      </c>
      <c r="F1355" s="328">
        <v>0</v>
      </c>
      <c r="G1355" s="39"/>
      <c r="H1355" s="45"/>
    </row>
    <row r="1356" s="2" customFormat="1">
      <c r="A1356" s="39"/>
      <c r="B1356" s="45"/>
      <c r="C1356" s="327" t="s">
        <v>1</v>
      </c>
      <c r="D1356" s="327" t="s">
        <v>2176</v>
      </c>
      <c r="E1356" s="18" t="s">
        <v>1</v>
      </c>
      <c r="F1356" s="328">
        <v>117.408</v>
      </c>
      <c r="G1356" s="39"/>
      <c r="H1356" s="45"/>
    </row>
    <row r="1357" s="2" customFormat="1">
      <c r="A1357" s="39"/>
      <c r="B1357" s="45"/>
      <c r="C1357" s="327" t="s">
        <v>1</v>
      </c>
      <c r="D1357" s="327" t="s">
        <v>2177</v>
      </c>
      <c r="E1357" s="18" t="s">
        <v>1</v>
      </c>
      <c r="F1357" s="328">
        <v>141.42599999999999</v>
      </c>
      <c r="G1357" s="39"/>
      <c r="H1357" s="45"/>
    </row>
    <row r="1358" s="2" customFormat="1" ht="16.8" customHeight="1">
      <c r="A1358" s="39"/>
      <c r="B1358" s="45"/>
      <c r="C1358" s="327" t="s">
        <v>1</v>
      </c>
      <c r="D1358" s="327" t="s">
        <v>2178</v>
      </c>
      <c r="E1358" s="18" t="s">
        <v>1</v>
      </c>
      <c r="F1358" s="328">
        <v>28.34</v>
      </c>
      <c r="G1358" s="39"/>
      <c r="H1358" s="45"/>
    </row>
    <row r="1359" s="2" customFormat="1" ht="16.8" customHeight="1">
      <c r="A1359" s="39"/>
      <c r="B1359" s="45"/>
      <c r="C1359" s="327" t="s">
        <v>1234</v>
      </c>
      <c r="D1359" s="327" t="s">
        <v>755</v>
      </c>
      <c r="E1359" s="18" t="s">
        <v>1</v>
      </c>
      <c r="F1359" s="328">
        <v>287.17399999999998</v>
      </c>
      <c r="G1359" s="39"/>
      <c r="H1359" s="45"/>
    </row>
    <row r="1360" s="2" customFormat="1" ht="16.8" customHeight="1">
      <c r="A1360" s="39"/>
      <c r="B1360" s="45"/>
      <c r="C1360" s="329" t="s">
        <v>9653</v>
      </c>
      <c r="D1360" s="39"/>
      <c r="E1360" s="39"/>
      <c r="F1360" s="39"/>
      <c r="G1360" s="39"/>
      <c r="H1360" s="45"/>
    </row>
    <row r="1361" s="2" customFormat="1" ht="16.8" customHeight="1">
      <c r="A1361" s="39"/>
      <c r="B1361" s="45"/>
      <c r="C1361" s="327" t="s">
        <v>2153</v>
      </c>
      <c r="D1361" s="327" t="s">
        <v>2154</v>
      </c>
      <c r="E1361" s="18" t="s">
        <v>355</v>
      </c>
      <c r="F1361" s="328">
        <v>5705.4530000000004</v>
      </c>
      <c r="G1361" s="39"/>
      <c r="H1361" s="45"/>
    </row>
    <row r="1362" s="2" customFormat="1" ht="16.8" customHeight="1">
      <c r="A1362" s="39"/>
      <c r="B1362" s="45"/>
      <c r="C1362" s="327" t="s">
        <v>4641</v>
      </c>
      <c r="D1362" s="327" t="s">
        <v>4642</v>
      </c>
      <c r="E1362" s="18" t="s">
        <v>355</v>
      </c>
      <c r="F1362" s="328">
        <v>299.24599999999998</v>
      </c>
      <c r="G1362" s="39"/>
      <c r="H1362" s="45"/>
    </row>
    <row r="1363" s="2" customFormat="1" ht="16.8" customHeight="1">
      <c r="A1363" s="39"/>
      <c r="B1363" s="45"/>
      <c r="C1363" s="327" t="s">
        <v>4648</v>
      </c>
      <c r="D1363" s="327" t="s">
        <v>4649</v>
      </c>
      <c r="E1363" s="18" t="s">
        <v>355</v>
      </c>
      <c r="F1363" s="328">
        <v>8252.8790000000008</v>
      </c>
      <c r="G1363" s="39"/>
      <c r="H1363" s="45"/>
    </row>
    <row r="1364" s="2" customFormat="1" ht="16.8" customHeight="1">
      <c r="A1364" s="39"/>
      <c r="B1364" s="45"/>
      <c r="C1364" s="327" t="s">
        <v>2450</v>
      </c>
      <c r="D1364" s="327" t="s">
        <v>2451</v>
      </c>
      <c r="E1364" s="18" t="s">
        <v>355</v>
      </c>
      <c r="F1364" s="328">
        <v>3912.8609999999999</v>
      </c>
      <c r="G1364" s="39"/>
      <c r="H1364" s="45"/>
    </row>
    <row r="1365" s="2" customFormat="1" ht="16.8" customHeight="1">
      <c r="A1365" s="39"/>
      <c r="B1365" s="45"/>
      <c r="C1365" s="327" t="s">
        <v>2458</v>
      </c>
      <c r="D1365" s="327" t="s">
        <v>2459</v>
      </c>
      <c r="E1365" s="18" t="s">
        <v>355</v>
      </c>
      <c r="F1365" s="328">
        <v>3912.8609999999999</v>
      </c>
      <c r="G1365" s="39"/>
      <c r="H1365" s="45"/>
    </row>
    <row r="1366" s="2" customFormat="1" ht="16.8" customHeight="1">
      <c r="A1366" s="39"/>
      <c r="B1366" s="45"/>
      <c r="C1366" s="323" t="s">
        <v>1236</v>
      </c>
      <c r="D1366" s="324" t="s">
        <v>1</v>
      </c>
      <c r="E1366" s="325" t="s">
        <v>1</v>
      </c>
      <c r="F1366" s="326">
        <v>375.63900000000001</v>
      </c>
      <c r="G1366" s="39"/>
      <c r="H1366" s="45"/>
    </row>
    <row r="1367" s="2" customFormat="1" ht="16.8" customHeight="1">
      <c r="A1367" s="39"/>
      <c r="B1367" s="45"/>
      <c r="C1367" s="327" t="s">
        <v>1</v>
      </c>
      <c r="D1367" s="327" t="s">
        <v>2179</v>
      </c>
      <c r="E1367" s="18" t="s">
        <v>1</v>
      </c>
      <c r="F1367" s="328">
        <v>0</v>
      </c>
      <c r="G1367" s="39"/>
      <c r="H1367" s="45"/>
    </row>
    <row r="1368" s="2" customFormat="1">
      <c r="A1368" s="39"/>
      <c r="B1368" s="45"/>
      <c r="C1368" s="327" t="s">
        <v>1</v>
      </c>
      <c r="D1368" s="327" t="s">
        <v>2180</v>
      </c>
      <c r="E1368" s="18" t="s">
        <v>1</v>
      </c>
      <c r="F1368" s="328">
        <v>161.07599999999999</v>
      </c>
      <c r="G1368" s="39"/>
      <c r="H1368" s="45"/>
    </row>
    <row r="1369" s="2" customFormat="1">
      <c r="A1369" s="39"/>
      <c r="B1369" s="45"/>
      <c r="C1369" s="327" t="s">
        <v>1</v>
      </c>
      <c r="D1369" s="327" t="s">
        <v>2181</v>
      </c>
      <c r="E1369" s="18" t="s">
        <v>1</v>
      </c>
      <c r="F1369" s="328">
        <v>214.56299999999999</v>
      </c>
      <c r="G1369" s="39"/>
      <c r="H1369" s="45"/>
    </row>
    <row r="1370" s="2" customFormat="1" ht="16.8" customHeight="1">
      <c r="A1370" s="39"/>
      <c r="B1370" s="45"/>
      <c r="C1370" s="327" t="s">
        <v>1236</v>
      </c>
      <c r="D1370" s="327" t="s">
        <v>755</v>
      </c>
      <c r="E1370" s="18" t="s">
        <v>1</v>
      </c>
      <c r="F1370" s="328">
        <v>375.63900000000001</v>
      </c>
      <c r="G1370" s="39"/>
      <c r="H1370" s="45"/>
    </row>
    <row r="1371" s="2" customFormat="1" ht="16.8" customHeight="1">
      <c r="A1371" s="39"/>
      <c r="B1371" s="45"/>
      <c r="C1371" s="329" t="s">
        <v>9653</v>
      </c>
      <c r="D1371" s="39"/>
      <c r="E1371" s="39"/>
      <c r="F1371" s="39"/>
      <c r="G1371" s="39"/>
      <c r="H1371" s="45"/>
    </row>
    <row r="1372" s="2" customFormat="1" ht="16.8" customHeight="1">
      <c r="A1372" s="39"/>
      <c r="B1372" s="45"/>
      <c r="C1372" s="327" t="s">
        <v>2153</v>
      </c>
      <c r="D1372" s="327" t="s">
        <v>2154</v>
      </c>
      <c r="E1372" s="18" t="s">
        <v>355</v>
      </c>
      <c r="F1372" s="328">
        <v>5705.4530000000004</v>
      </c>
      <c r="G1372" s="39"/>
      <c r="H1372" s="45"/>
    </row>
    <row r="1373" s="2" customFormat="1" ht="16.8" customHeight="1">
      <c r="A1373" s="39"/>
      <c r="B1373" s="45"/>
      <c r="C1373" s="327" t="s">
        <v>4648</v>
      </c>
      <c r="D1373" s="327" t="s">
        <v>4649</v>
      </c>
      <c r="E1373" s="18" t="s">
        <v>355</v>
      </c>
      <c r="F1373" s="328">
        <v>8252.8790000000008</v>
      </c>
      <c r="G1373" s="39"/>
      <c r="H1373" s="45"/>
    </row>
    <row r="1374" s="2" customFormat="1" ht="16.8" customHeight="1">
      <c r="A1374" s="39"/>
      <c r="B1374" s="45"/>
      <c r="C1374" s="327" t="s">
        <v>2450</v>
      </c>
      <c r="D1374" s="327" t="s">
        <v>2451</v>
      </c>
      <c r="E1374" s="18" t="s">
        <v>355</v>
      </c>
      <c r="F1374" s="328">
        <v>3912.8609999999999</v>
      </c>
      <c r="G1374" s="39"/>
      <c r="H1374" s="45"/>
    </row>
    <row r="1375" s="2" customFormat="1" ht="16.8" customHeight="1">
      <c r="A1375" s="39"/>
      <c r="B1375" s="45"/>
      <c r="C1375" s="327" t="s">
        <v>2458</v>
      </c>
      <c r="D1375" s="327" t="s">
        <v>2459</v>
      </c>
      <c r="E1375" s="18" t="s">
        <v>355</v>
      </c>
      <c r="F1375" s="328">
        <v>3912.8609999999999</v>
      </c>
      <c r="G1375" s="39"/>
      <c r="H1375" s="45"/>
    </row>
    <row r="1376" s="2" customFormat="1" ht="16.8" customHeight="1">
      <c r="A1376" s="39"/>
      <c r="B1376" s="45"/>
      <c r="C1376" s="323" t="s">
        <v>265</v>
      </c>
      <c r="D1376" s="324" t="s">
        <v>1</v>
      </c>
      <c r="E1376" s="325" t="s">
        <v>1</v>
      </c>
      <c r="F1376" s="326">
        <v>54.350000000000001</v>
      </c>
      <c r="G1376" s="39"/>
      <c r="H1376" s="45"/>
    </row>
    <row r="1377" s="2" customFormat="1" ht="16.8" customHeight="1">
      <c r="A1377" s="39"/>
      <c r="B1377" s="45"/>
      <c r="C1377" s="327" t="s">
        <v>1</v>
      </c>
      <c r="D1377" s="327" t="s">
        <v>839</v>
      </c>
      <c r="E1377" s="18" t="s">
        <v>1</v>
      </c>
      <c r="F1377" s="328">
        <v>0</v>
      </c>
      <c r="G1377" s="39"/>
      <c r="H1377" s="45"/>
    </row>
    <row r="1378" s="2" customFormat="1" ht="16.8" customHeight="1">
      <c r="A1378" s="39"/>
      <c r="B1378" s="45"/>
      <c r="C1378" s="327" t="s">
        <v>1</v>
      </c>
      <c r="D1378" s="327" t="s">
        <v>840</v>
      </c>
      <c r="E1378" s="18" t="s">
        <v>1</v>
      </c>
      <c r="F1378" s="328">
        <v>19</v>
      </c>
      <c r="G1378" s="39"/>
      <c r="H1378" s="45"/>
    </row>
    <row r="1379" s="2" customFormat="1" ht="16.8" customHeight="1">
      <c r="A1379" s="39"/>
      <c r="B1379" s="45"/>
      <c r="C1379" s="327" t="s">
        <v>1</v>
      </c>
      <c r="D1379" s="327" t="s">
        <v>841</v>
      </c>
      <c r="E1379" s="18" t="s">
        <v>1</v>
      </c>
      <c r="F1379" s="328">
        <v>10.1</v>
      </c>
      <c r="G1379" s="39"/>
      <c r="H1379" s="45"/>
    </row>
    <row r="1380" s="2" customFormat="1" ht="16.8" customHeight="1">
      <c r="A1380" s="39"/>
      <c r="B1380" s="45"/>
      <c r="C1380" s="327" t="s">
        <v>1</v>
      </c>
      <c r="D1380" s="327" t="s">
        <v>842</v>
      </c>
      <c r="E1380" s="18" t="s">
        <v>1</v>
      </c>
      <c r="F1380" s="328">
        <v>9.25</v>
      </c>
      <c r="G1380" s="39"/>
      <c r="H1380" s="45"/>
    </row>
    <row r="1381" s="2" customFormat="1" ht="16.8" customHeight="1">
      <c r="A1381" s="39"/>
      <c r="B1381" s="45"/>
      <c r="C1381" s="327" t="s">
        <v>1</v>
      </c>
      <c r="D1381" s="327" t="s">
        <v>843</v>
      </c>
      <c r="E1381" s="18" t="s">
        <v>1</v>
      </c>
      <c r="F1381" s="328">
        <v>16</v>
      </c>
      <c r="G1381" s="39"/>
      <c r="H1381" s="45"/>
    </row>
    <row r="1382" s="2" customFormat="1" ht="16.8" customHeight="1">
      <c r="A1382" s="39"/>
      <c r="B1382" s="45"/>
      <c r="C1382" s="327" t="s">
        <v>265</v>
      </c>
      <c r="D1382" s="327" t="s">
        <v>755</v>
      </c>
      <c r="E1382" s="18" t="s">
        <v>1</v>
      </c>
      <c r="F1382" s="328">
        <v>54.350000000000001</v>
      </c>
      <c r="G1382" s="39"/>
      <c r="H1382" s="45"/>
    </row>
    <row r="1383" s="2" customFormat="1" ht="16.8" customHeight="1">
      <c r="A1383" s="39"/>
      <c r="B1383" s="45"/>
      <c r="C1383" s="329" t="s">
        <v>9653</v>
      </c>
      <c r="D1383" s="39"/>
      <c r="E1383" s="39"/>
      <c r="F1383" s="39"/>
      <c r="G1383" s="39"/>
      <c r="H1383" s="45"/>
    </row>
    <row r="1384" s="2" customFormat="1" ht="16.8" customHeight="1">
      <c r="A1384" s="39"/>
      <c r="B1384" s="45"/>
      <c r="C1384" s="327" t="s">
        <v>2215</v>
      </c>
      <c r="D1384" s="327" t="s">
        <v>2216</v>
      </c>
      <c r="E1384" s="18" t="s">
        <v>355</v>
      </c>
      <c r="F1384" s="328">
        <v>1030.9280000000001</v>
      </c>
      <c r="G1384" s="39"/>
      <c r="H1384" s="45"/>
    </row>
    <row r="1385" s="2" customFormat="1" ht="16.8" customHeight="1">
      <c r="A1385" s="39"/>
      <c r="B1385" s="45"/>
      <c r="C1385" s="327" t="s">
        <v>2190</v>
      </c>
      <c r="D1385" s="327" t="s">
        <v>2191</v>
      </c>
      <c r="E1385" s="18" t="s">
        <v>355</v>
      </c>
      <c r="F1385" s="328">
        <v>60.140000000000001</v>
      </c>
      <c r="G1385" s="39"/>
      <c r="H1385" s="45"/>
    </row>
    <row r="1386" s="2" customFormat="1" ht="16.8" customHeight="1">
      <c r="A1386" s="39"/>
      <c r="B1386" s="45"/>
      <c r="C1386" s="327" t="s">
        <v>2225</v>
      </c>
      <c r="D1386" s="327" t="s">
        <v>2226</v>
      </c>
      <c r="E1386" s="18" t="s">
        <v>355</v>
      </c>
      <c r="F1386" s="328">
        <v>180.41999999999999</v>
      </c>
      <c r="G1386" s="39"/>
      <c r="H1386" s="45"/>
    </row>
    <row r="1387" s="2" customFormat="1" ht="16.8" customHeight="1">
      <c r="A1387" s="39"/>
      <c r="B1387" s="45"/>
      <c r="C1387" s="327" t="s">
        <v>4636</v>
      </c>
      <c r="D1387" s="327" t="s">
        <v>4637</v>
      </c>
      <c r="E1387" s="18" t="s">
        <v>355</v>
      </c>
      <c r="F1387" s="328">
        <v>188.25</v>
      </c>
      <c r="G1387" s="39"/>
      <c r="H1387" s="45"/>
    </row>
    <row r="1388" s="2" customFormat="1" ht="16.8" customHeight="1">
      <c r="A1388" s="39"/>
      <c r="B1388" s="45"/>
      <c r="C1388" s="327" t="s">
        <v>4657</v>
      </c>
      <c r="D1388" s="327" t="s">
        <v>4658</v>
      </c>
      <c r="E1388" s="18" t="s">
        <v>355</v>
      </c>
      <c r="F1388" s="328">
        <v>1018.128</v>
      </c>
      <c r="G1388" s="39"/>
      <c r="H1388" s="45"/>
    </row>
    <row r="1389" s="2" customFormat="1" ht="16.8" customHeight="1">
      <c r="A1389" s="39"/>
      <c r="B1389" s="45"/>
      <c r="C1389" s="327" t="s">
        <v>866</v>
      </c>
      <c r="D1389" s="327" t="s">
        <v>867</v>
      </c>
      <c r="E1389" s="18" t="s">
        <v>355</v>
      </c>
      <c r="F1389" s="328">
        <v>1012.338</v>
      </c>
      <c r="G1389" s="39"/>
      <c r="H1389" s="45"/>
    </row>
    <row r="1390" s="2" customFormat="1" ht="16.8" customHeight="1">
      <c r="A1390" s="39"/>
      <c r="B1390" s="45"/>
      <c r="C1390" s="323" t="s">
        <v>267</v>
      </c>
      <c r="D1390" s="324" t="s">
        <v>1</v>
      </c>
      <c r="E1390" s="325" t="s">
        <v>1</v>
      </c>
      <c r="F1390" s="326">
        <v>133.90000000000001</v>
      </c>
      <c r="G1390" s="39"/>
      <c r="H1390" s="45"/>
    </row>
    <row r="1391" s="2" customFormat="1" ht="16.8" customHeight="1">
      <c r="A1391" s="39"/>
      <c r="B1391" s="45"/>
      <c r="C1391" s="327" t="s">
        <v>1</v>
      </c>
      <c r="D1391" s="327" t="s">
        <v>844</v>
      </c>
      <c r="E1391" s="18" t="s">
        <v>1</v>
      </c>
      <c r="F1391" s="328">
        <v>0</v>
      </c>
      <c r="G1391" s="39"/>
      <c r="H1391" s="45"/>
    </row>
    <row r="1392" s="2" customFormat="1" ht="16.8" customHeight="1">
      <c r="A1392" s="39"/>
      <c r="B1392" s="45"/>
      <c r="C1392" s="327" t="s">
        <v>1</v>
      </c>
      <c r="D1392" s="327" t="s">
        <v>845</v>
      </c>
      <c r="E1392" s="18" t="s">
        <v>1</v>
      </c>
      <c r="F1392" s="328">
        <v>19.399999999999999</v>
      </c>
      <c r="G1392" s="39"/>
      <c r="H1392" s="45"/>
    </row>
    <row r="1393" s="2" customFormat="1" ht="16.8" customHeight="1">
      <c r="A1393" s="39"/>
      <c r="B1393" s="45"/>
      <c r="C1393" s="327" t="s">
        <v>1</v>
      </c>
      <c r="D1393" s="327" t="s">
        <v>846</v>
      </c>
      <c r="E1393" s="18" t="s">
        <v>1</v>
      </c>
      <c r="F1393" s="328">
        <v>44.899999999999999</v>
      </c>
      <c r="G1393" s="39"/>
      <c r="H1393" s="45"/>
    </row>
    <row r="1394" s="2" customFormat="1" ht="16.8" customHeight="1">
      <c r="A1394" s="39"/>
      <c r="B1394" s="45"/>
      <c r="C1394" s="327" t="s">
        <v>1</v>
      </c>
      <c r="D1394" s="327" t="s">
        <v>847</v>
      </c>
      <c r="E1394" s="18" t="s">
        <v>1</v>
      </c>
      <c r="F1394" s="328">
        <v>29.600000000000001</v>
      </c>
      <c r="G1394" s="39"/>
      <c r="H1394" s="45"/>
    </row>
    <row r="1395" s="2" customFormat="1" ht="16.8" customHeight="1">
      <c r="A1395" s="39"/>
      <c r="B1395" s="45"/>
      <c r="C1395" s="327" t="s">
        <v>1</v>
      </c>
      <c r="D1395" s="327" t="s">
        <v>848</v>
      </c>
      <c r="E1395" s="18" t="s">
        <v>1</v>
      </c>
      <c r="F1395" s="328">
        <v>40</v>
      </c>
      <c r="G1395" s="39"/>
      <c r="H1395" s="45"/>
    </row>
    <row r="1396" s="2" customFormat="1" ht="16.8" customHeight="1">
      <c r="A1396" s="39"/>
      <c r="B1396" s="45"/>
      <c r="C1396" s="327" t="s">
        <v>267</v>
      </c>
      <c r="D1396" s="327" t="s">
        <v>755</v>
      </c>
      <c r="E1396" s="18" t="s">
        <v>1</v>
      </c>
      <c r="F1396" s="328">
        <v>133.90000000000001</v>
      </c>
      <c r="G1396" s="39"/>
      <c r="H1396" s="45"/>
    </row>
    <row r="1397" s="2" customFormat="1" ht="16.8" customHeight="1">
      <c r="A1397" s="39"/>
      <c r="B1397" s="45"/>
      <c r="C1397" s="329" t="s">
        <v>9653</v>
      </c>
      <c r="D1397" s="39"/>
      <c r="E1397" s="39"/>
      <c r="F1397" s="39"/>
      <c r="G1397" s="39"/>
      <c r="H1397" s="45"/>
    </row>
    <row r="1398" s="2" customFormat="1" ht="16.8" customHeight="1">
      <c r="A1398" s="39"/>
      <c r="B1398" s="45"/>
      <c r="C1398" s="327" t="s">
        <v>2215</v>
      </c>
      <c r="D1398" s="327" t="s">
        <v>2216</v>
      </c>
      <c r="E1398" s="18" t="s">
        <v>355</v>
      </c>
      <c r="F1398" s="328">
        <v>1030.9280000000001</v>
      </c>
      <c r="G1398" s="39"/>
      <c r="H1398" s="45"/>
    </row>
    <row r="1399" s="2" customFormat="1" ht="16.8" customHeight="1">
      <c r="A1399" s="39"/>
      <c r="B1399" s="45"/>
      <c r="C1399" s="327" t="s">
        <v>2232</v>
      </c>
      <c r="D1399" s="327" t="s">
        <v>2233</v>
      </c>
      <c r="E1399" s="18" t="s">
        <v>355</v>
      </c>
      <c r="F1399" s="328">
        <v>957.98800000000006</v>
      </c>
      <c r="G1399" s="39"/>
      <c r="H1399" s="45"/>
    </row>
    <row r="1400" s="2" customFormat="1" ht="16.8" customHeight="1">
      <c r="A1400" s="39"/>
      <c r="B1400" s="45"/>
      <c r="C1400" s="327" t="s">
        <v>4636</v>
      </c>
      <c r="D1400" s="327" t="s">
        <v>4637</v>
      </c>
      <c r="E1400" s="18" t="s">
        <v>355</v>
      </c>
      <c r="F1400" s="328">
        <v>188.25</v>
      </c>
      <c r="G1400" s="39"/>
      <c r="H1400" s="45"/>
    </row>
    <row r="1401" s="2" customFormat="1" ht="16.8" customHeight="1">
      <c r="A1401" s="39"/>
      <c r="B1401" s="45"/>
      <c r="C1401" s="327" t="s">
        <v>4657</v>
      </c>
      <c r="D1401" s="327" t="s">
        <v>4658</v>
      </c>
      <c r="E1401" s="18" t="s">
        <v>355</v>
      </c>
      <c r="F1401" s="328">
        <v>1018.128</v>
      </c>
      <c r="G1401" s="39"/>
      <c r="H1401" s="45"/>
    </row>
    <row r="1402" s="2" customFormat="1" ht="16.8" customHeight="1">
      <c r="A1402" s="39"/>
      <c r="B1402" s="45"/>
      <c r="C1402" s="327" t="s">
        <v>866</v>
      </c>
      <c r="D1402" s="327" t="s">
        <v>867</v>
      </c>
      <c r="E1402" s="18" t="s">
        <v>355</v>
      </c>
      <c r="F1402" s="328">
        <v>1012.338</v>
      </c>
      <c r="G1402" s="39"/>
      <c r="H1402" s="45"/>
    </row>
    <row r="1403" s="2" customFormat="1" ht="16.8" customHeight="1">
      <c r="A1403" s="39"/>
      <c r="B1403" s="45"/>
      <c r="C1403" s="323" t="s">
        <v>269</v>
      </c>
      <c r="D1403" s="324" t="s">
        <v>1</v>
      </c>
      <c r="E1403" s="325" t="s">
        <v>1</v>
      </c>
      <c r="F1403" s="326">
        <v>824.08799999999997</v>
      </c>
      <c r="G1403" s="39"/>
      <c r="H1403" s="45"/>
    </row>
    <row r="1404" s="2" customFormat="1" ht="16.8" customHeight="1">
      <c r="A1404" s="39"/>
      <c r="B1404" s="45"/>
      <c r="C1404" s="327" t="s">
        <v>1</v>
      </c>
      <c r="D1404" s="327" t="s">
        <v>849</v>
      </c>
      <c r="E1404" s="18" t="s">
        <v>1</v>
      </c>
      <c r="F1404" s="328">
        <v>0</v>
      </c>
      <c r="G1404" s="39"/>
      <c r="H1404" s="45"/>
    </row>
    <row r="1405" s="2" customFormat="1" ht="16.8" customHeight="1">
      <c r="A1405" s="39"/>
      <c r="B1405" s="45"/>
      <c r="C1405" s="327" t="s">
        <v>1</v>
      </c>
      <c r="D1405" s="327" t="s">
        <v>850</v>
      </c>
      <c r="E1405" s="18" t="s">
        <v>1</v>
      </c>
      <c r="F1405" s="328">
        <v>192.684</v>
      </c>
      <c r="G1405" s="39"/>
      <c r="H1405" s="45"/>
    </row>
    <row r="1406" s="2" customFormat="1" ht="16.8" customHeight="1">
      <c r="A1406" s="39"/>
      <c r="B1406" s="45"/>
      <c r="C1406" s="327" t="s">
        <v>1</v>
      </c>
      <c r="D1406" s="327" t="s">
        <v>851</v>
      </c>
      <c r="E1406" s="18" t="s">
        <v>1</v>
      </c>
      <c r="F1406" s="328">
        <v>246.22399999999999</v>
      </c>
      <c r="G1406" s="39"/>
      <c r="H1406" s="45"/>
    </row>
    <row r="1407" s="2" customFormat="1" ht="16.8" customHeight="1">
      <c r="A1407" s="39"/>
      <c r="B1407" s="45"/>
      <c r="C1407" s="327" t="s">
        <v>1</v>
      </c>
      <c r="D1407" s="327" t="s">
        <v>852</v>
      </c>
      <c r="E1407" s="18" t="s">
        <v>1</v>
      </c>
      <c r="F1407" s="328">
        <v>146.62000000000001</v>
      </c>
      <c r="G1407" s="39"/>
      <c r="H1407" s="45"/>
    </row>
    <row r="1408" s="2" customFormat="1" ht="16.8" customHeight="1">
      <c r="A1408" s="39"/>
      <c r="B1408" s="45"/>
      <c r="C1408" s="327" t="s">
        <v>1</v>
      </c>
      <c r="D1408" s="327" t="s">
        <v>853</v>
      </c>
      <c r="E1408" s="18" t="s">
        <v>1</v>
      </c>
      <c r="F1408" s="328">
        <v>238.56</v>
      </c>
      <c r="G1408" s="39"/>
      <c r="H1408" s="45"/>
    </row>
    <row r="1409" s="2" customFormat="1" ht="16.8" customHeight="1">
      <c r="A1409" s="39"/>
      <c r="B1409" s="45"/>
      <c r="C1409" s="327" t="s">
        <v>269</v>
      </c>
      <c r="D1409" s="327" t="s">
        <v>755</v>
      </c>
      <c r="E1409" s="18" t="s">
        <v>1</v>
      </c>
      <c r="F1409" s="328">
        <v>824.08799999999997</v>
      </c>
      <c r="G1409" s="39"/>
      <c r="H1409" s="45"/>
    </row>
    <row r="1410" s="2" customFormat="1" ht="16.8" customHeight="1">
      <c r="A1410" s="39"/>
      <c r="B1410" s="45"/>
      <c r="C1410" s="329" t="s">
        <v>9653</v>
      </c>
      <c r="D1410" s="39"/>
      <c r="E1410" s="39"/>
      <c r="F1410" s="39"/>
      <c r="G1410" s="39"/>
      <c r="H1410" s="45"/>
    </row>
    <row r="1411" s="2" customFormat="1" ht="16.8" customHeight="1">
      <c r="A1411" s="39"/>
      <c r="B1411" s="45"/>
      <c r="C1411" s="327" t="s">
        <v>2215</v>
      </c>
      <c r="D1411" s="327" t="s">
        <v>2216</v>
      </c>
      <c r="E1411" s="18" t="s">
        <v>355</v>
      </c>
      <c r="F1411" s="328">
        <v>1030.9280000000001</v>
      </c>
      <c r="G1411" s="39"/>
      <c r="H1411" s="45"/>
    </row>
    <row r="1412" s="2" customFormat="1" ht="16.8" customHeight="1">
      <c r="A1412" s="39"/>
      <c r="B1412" s="45"/>
      <c r="C1412" s="327" t="s">
        <v>2232</v>
      </c>
      <c r="D1412" s="327" t="s">
        <v>2233</v>
      </c>
      <c r="E1412" s="18" t="s">
        <v>355</v>
      </c>
      <c r="F1412" s="328">
        <v>957.98800000000006</v>
      </c>
      <c r="G1412" s="39"/>
      <c r="H1412" s="45"/>
    </row>
    <row r="1413" s="2" customFormat="1" ht="16.8" customHeight="1">
      <c r="A1413" s="39"/>
      <c r="B1413" s="45"/>
      <c r="C1413" s="327" t="s">
        <v>4657</v>
      </c>
      <c r="D1413" s="327" t="s">
        <v>4658</v>
      </c>
      <c r="E1413" s="18" t="s">
        <v>355</v>
      </c>
      <c r="F1413" s="328">
        <v>1018.128</v>
      </c>
      <c r="G1413" s="39"/>
      <c r="H1413" s="45"/>
    </row>
    <row r="1414" s="2" customFormat="1" ht="16.8" customHeight="1">
      <c r="A1414" s="39"/>
      <c r="B1414" s="45"/>
      <c r="C1414" s="327" t="s">
        <v>866</v>
      </c>
      <c r="D1414" s="327" t="s">
        <v>867</v>
      </c>
      <c r="E1414" s="18" t="s">
        <v>355</v>
      </c>
      <c r="F1414" s="328">
        <v>1012.338</v>
      </c>
      <c r="G1414" s="39"/>
      <c r="H1414" s="45"/>
    </row>
    <row r="1415" s="2" customFormat="1" ht="16.8" customHeight="1">
      <c r="A1415" s="39"/>
      <c r="B1415" s="45"/>
      <c r="C1415" s="323" t="s">
        <v>1238</v>
      </c>
      <c r="D1415" s="324" t="s">
        <v>1</v>
      </c>
      <c r="E1415" s="325" t="s">
        <v>1</v>
      </c>
      <c r="F1415" s="326">
        <v>5.79</v>
      </c>
      <c r="G1415" s="39"/>
      <c r="H1415" s="45"/>
    </row>
    <row r="1416" s="2" customFormat="1" ht="16.8" customHeight="1">
      <c r="A1416" s="39"/>
      <c r="B1416" s="45"/>
      <c r="C1416" s="327" t="s">
        <v>1</v>
      </c>
      <c r="D1416" s="327" t="s">
        <v>2219</v>
      </c>
      <c r="E1416" s="18" t="s">
        <v>1</v>
      </c>
      <c r="F1416" s="328">
        <v>0</v>
      </c>
      <c r="G1416" s="39"/>
      <c r="H1416" s="45"/>
    </row>
    <row r="1417" s="2" customFormat="1" ht="16.8" customHeight="1">
      <c r="A1417" s="39"/>
      <c r="B1417" s="45"/>
      <c r="C1417" s="327" t="s">
        <v>1</v>
      </c>
      <c r="D1417" s="327" t="s">
        <v>2220</v>
      </c>
      <c r="E1417" s="18" t="s">
        <v>1</v>
      </c>
      <c r="F1417" s="328">
        <v>5.0800000000000001</v>
      </c>
      <c r="G1417" s="39"/>
      <c r="H1417" s="45"/>
    </row>
    <row r="1418" s="2" customFormat="1" ht="16.8" customHeight="1">
      <c r="A1418" s="39"/>
      <c r="B1418" s="45"/>
      <c r="C1418" s="327" t="s">
        <v>1</v>
      </c>
      <c r="D1418" s="327" t="s">
        <v>2221</v>
      </c>
      <c r="E1418" s="18" t="s">
        <v>1</v>
      </c>
      <c r="F1418" s="328">
        <v>0.14999999999999999</v>
      </c>
      <c r="G1418" s="39"/>
      <c r="H1418" s="45"/>
    </row>
    <row r="1419" s="2" customFormat="1" ht="16.8" customHeight="1">
      <c r="A1419" s="39"/>
      <c r="B1419" s="45"/>
      <c r="C1419" s="327" t="s">
        <v>1</v>
      </c>
      <c r="D1419" s="327" t="s">
        <v>2222</v>
      </c>
      <c r="E1419" s="18" t="s">
        <v>1</v>
      </c>
      <c r="F1419" s="328">
        <v>0.56000000000000005</v>
      </c>
      <c r="G1419" s="39"/>
      <c r="H1419" s="45"/>
    </row>
    <row r="1420" s="2" customFormat="1" ht="16.8" customHeight="1">
      <c r="A1420" s="39"/>
      <c r="B1420" s="45"/>
      <c r="C1420" s="327" t="s">
        <v>1238</v>
      </c>
      <c r="D1420" s="327" t="s">
        <v>755</v>
      </c>
      <c r="E1420" s="18" t="s">
        <v>1</v>
      </c>
      <c r="F1420" s="328">
        <v>5.79</v>
      </c>
      <c r="G1420" s="39"/>
      <c r="H1420" s="45"/>
    </row>
    <row r="1421" s="2" customFormat="1" ht="16.8" customHeight="1">
      <c r="A1421" s="39"/>
      <c r="B1421" s="45"/>
      <c r="C1421" s="329" t="s">
        <v>9653</v>
      </c>
      <c r="D1421" s="39"/>
      <c r="E1421" s="39"/>
      <c r="F1421" s="39"/>
      <c r="G1421" s="39"/>
      <c r="H1421" s="45"/>
    </row>
    <row r="1422" s="2" customFormat="1" ht="16.8" customHeight="1">
      <c r="A1422" s="39"/>
      <c r="B1422" s="45"/>
      <c r="C1422" s="327" t="s">
        <v>2215</v>
      </c>
      <c r="D1422" s="327" t="s">
        <v>2216</v>
      </c>
      <c r="E1422" s="18" t="s">
        <v>355</v>
      </c>
      <c r="F1422" s="328">
        <v>1030.9280000000001</v>
      </c>
      <c r="G1422" s="39"/>
      <c r="H1422" s="45"/>
    </row>
    <row r="1423" s="2" customFormat="1" ht="16.8" customHeight="1">
      <c r="A1423" s="39"/>
      <c r="B1423" s="45"/>
      <c r="C1423" s="327" t="s">
        <v>2190</v>
      </c>
      <c r="D1423" s="327" t="s">
        <v>2191</v>
      </c>
      <c r="E1423" s="18" t="s">
        <v>355</v>
      </c>
      <c r="F1423" s="328">
        <v>60.140000000000001</v>
      </c>
      <c r="G1423" s="39"/>
      <c r="H1423" s="45"/>
    </row>
    <row r="1424" s="2" customFormat="1" ht="16.8" customHeight="1">
      <c r="A1424" s="39"/>
      <c r="B1424" s="45"/>
      <c r="C1424" s="327" t="s">
        <v>2225</v>
      </c>
      <c r="D1424" s="327" t="s">
        <v>2226</v>
      </c>
      <c r="E1424" s="18" t="s">
        <v>355</v>
      </c>
      <c r="F1424" s="328">
        <v>180.41999999999999</v>
      </c>
      <c r="G1424" s="39"/>
      <c r="H1424" s="45"/>
    </row>
    <row r="1425" s="2" customFormat="1" ht="16.8" customHeight="1">
      <c r="A1425" s="39"/>
      <c r="B1425" s="45"/>
      <c r="C1425" s="327" t="s">
        <v>4657</v>
      </c>
      <c r="D1425" s="327" t="s">
        <v>4658</v>
      </c>
      <c r="E1425" s="18" t="s">
        <v>355</v>
      </c>
      <c r="F1425" s="328">
        <v>1018.128</v>
      </c>
      <c r="G1425" s="39"/>
      <c r="H1425" s="45"/>
    </row>
    <row r="1426" s="2" customFormat="1" ht="16.8" customHeight="1">
      <c r="A1426" s="39"/>
      <c r="B1426" s="45"/>
      <c r="C1426" s="323" t="s">
        <v>1240</v>
      </c>
      <c r="D1426" s="324" t="s">
        <v>1</v>
      </c>
      <c r="E1426" s="325" t="s">
        <v>1</v>
      </c>
      <c r="F1426" s="326">
        <v>12.800000000000001</v>
      </c>
      <c r="G1426" s="39"/>
      <c r="H1426" s="45"/>
    </row>
    <row r="1427" s="2" customFormat="1" ht="16.8" customHeight="1">
      <c r="A1427" s="39"/>
      <c r="B1427" s="45"/>
      <c r="C1427" s="327" t="s">
        <v>1</v>
      </c>
      <c r="D1427" s="327" t="s">
        <v>3134</v>
      </c>
      <c r="E1427" s="18" t="s">
        <v>1</v>
      </c>
      <c r="F1427" s="328">
        <v>0</v>
      </c>
      <c r="G1427" s="39"/>
      <c r="H1427" s="45"/>
    </row>
    <row r="1428" s="2" customFormat="1" ht="16.8" customHeight="1">
      <c r="A1428" s="39"/>
      <c r="B1428" s="45"/>
      <c r="C1428" s="327" t="s">
        <v>1240</v>
      </c>
      <c r="D1428" s="327" t="s">
        <v>3135</v>
      </c>
      <c r="E1428" s="18" t="s">
        <v>1</v>
      </c>
      <c r="F1428" s="328">
        <v>12.800000000000001</v>
      </c>
      <c r="G1428" s="39"/>
      <c r="H1428" s="45"/>
    </row>
    <row r="1429" s="2" customFormat="1" ht="16.8" customHeight="1">
      <c r="A1429" s="39"/>
      <c r="B1429" s="45"/>
      <c r="C1429" s="329" t="s">
        <v>9653</v>
      </c>
      <c r="D1429" s="39"/>
      <c r="E1429" s="39"/>
      <c r="F1429" s="39"/>
      <c r="G1429" s="39"/>
      <c r="H1429" s="45"/>
    </row>
    <row r="1430" s="2" customFormat="1" ht="16.8" customHeight="1">
      <c r="A1430" s="39"/>
      <c r="B1430" s="45"/>
      <c r="C1430" s="327" t="s">
        <v>3130</v>
      </c>
      <c r="D1430" s="327" t="s">
        <v>3131</v>
      </c>
      <c r="E1430" s="18" t="s">
        <v>355</v>
      </c>
      <c r="F1430" s="328">
        <v>25.600000000000001</v>
      </c>
      <c r="G1430" s="39"/>
      <c r="H1430" s="45"/>
    </row>
    <row r="1431" s="2" customFormat="1" ht="16.8" customHeight="1">
      <c r="A1431" s="39"/>
      <c r="B1431" s="45"/>
      <c r="C1431" s="327" t="s">
        <v>2215</v>
      </c>
      <c r="D1431" s="327" t="s">
        <v>2216</v>
      </c>
      <c r="E1431" s="18" t="s">
        <v>355</v>
      </c>
      <c r="F1431" s="328">
        <v>1030.9280000000001</v>
      </c>
      <c r="G1431" s="39"/>
      <c r="H1431" s="45"/>
    </row>
    <row r="1432" s="2" customFormat="1" ht="16.8" customHeight="1">
      <c r="A1432" s="39"/>
      <c r="B1432" s="45"/>
      <c r="C1432" s="327" t="s">
        <v>2596</v>
      </c>
      <c r="D1432" s="327" t="s">
        <v>2597</v>
      </c>
      <c r="E1432" s="18" t="s">
        <v>355</v>
      </c>
      <c r="F1432" s="328">
        <v>12.800000000000001</v>
      </c>
      <c r="G1432" s="39"/>
      <c r="H1432" s="45"/>
    </row>
    <row r="1433" s="2" customFormat="1" ht="16.8" customHeight="1">
      <c r="A1433" s="39"/>
      <c r="B1433" s="45"/>
      <c r="C1433" s="327" t="s">
        <v>2894</v>
      </c>
      <c r="D1433" s="327" t="s">
        <v>2895</v>
      </c>
      <c r="E1433" s="18" t="s">
        <v>551</v>
      </c>
      <c r="F1433" s="328">
        <v>25.600000000000001</v>
      </c>
      <c r="G1433" s="39"/>
      <c r="H1433" s="45"/>
    </row>
    <row r="1434" s="2" customFormat="1" ht="16.8" customHeight="1">
      <c r="A1434" s="39"/>
      <c r="B1434" s="45"/>
      <c r="C1434" s="327" t="s">
        <v>3038</v>
      </c>
      <c r="D1434" s="327" t="s">
        <v>3039</v>
      </c>
      <c r="E1434" s="18" t="s">
        <v>355</v>
      </c>
      <c r="F1434" s="328">
        <v>260.18599999999998</v>
      </c>
      <c r="G1434" s="39"/>
      <c r="H1434" s="45"/>
    </row>
    <row r="1435" s="2" customFormat="1" ht="16.8" customHeight="1">
      <c r="A1435" s="39"/>
      <c r="B1435" s="45"/>
      <c r="C1435" s="327" t="s">
        <v>3146</v>
      </c>
      <c r="D1435" s="327" t="s">
        <v>3147</v>
      </c>
      <c r="E1435" s="18" t="s">
        <v>355</v>
      </c>
      <c r="F1435" s="328">
        <v>854.63900000000001</v>
      </c>
      <c r="G1435" s="39"/>
      <c r="H1435" s="45"/>
    </row>
    <row r="1436" s="2" customFormat="1" ht="16.8" customHeight="1">
      <c r="A1436" s="39"/>
      <c r="B1436" s="45"/>
      <c r="C1436" s="327" t="s">
        <v>4667</v>
      </c>
      <c r="D1436" s="327" t="s">
        <v>4668</v>
      </c>
      <c r="E1436" s="18" t="s">
        <v>355</v>
      </c>
      <c r="F1436" s="328">
        <v>469.69600000000003</v>
      </c>
      <c r="G1436" s="39"/>
      <c r="H1436" s="45"/>
    </row>
    <row r="1437" s="2" customFormat="1" ht="16.8" customHeight="1">
      <c r="A1437" s="39"/>
      <c r="B1437" s="45"/>
      <c r="C1437" s="327" t="s">
        <v>4673</v>
      </c>
      <c r="D1437" s="327" t="s">
        <v>4674</v>
      </c>
      <c r="E1437" s="18" t="s">
        <v>355</v>
      </c>
      <c r="F1437" s="328">
        <v>469.69600000000003</v>
      </c>
      <c r="G1437" s="39"/>
      <c r="H1437" s="45"/>
    </row>
    <row r="1438" s="2" customFormat="1" ht="16.8" customHeight="1">
      <c r="A1438" s="39"/>
      <c r="B1438" s="45"/>
      <c r="C1438" s="327" t="s">
        <v>3138</v>
      </c>
      <c r="D1438" s="327" t="s">
        <v>3139</v>
      </c>
      <c r="E1438" s="18" t="s">
        <v>355</v>
      </c>
      <c r="F1438" s="328">
        <v>13.44</v>
      </c>
      <c r="G1438" s="39"/>
      <c r="H1438" s="45"/>
    </row>
    <row r="1439" s="2" customFormat="1" ht="16.8" customHeight="1">
      <c r="A1439" s="39"/>
      <c r="B1439" s="45"/>
      <c r="C1439" s="327" t="s">
        <v>3142</v>
      </c>
      <c r="D1439" s="327" t="s">
        <v>3143</v>
      </c>
      <c r="E1439" s="18" t="s">
        <v>355</v>
      </c>
      <c r="F1439" s="328">
        <v>13.44</v>
      </c>
      <c r="G1439" s="39"/>
      <c r="H1439" s="45"/>
    </row>
    <row r="1440" s="2" customFormat="1" ht="16.8" customHeight="1">
      <c r="A1440" s="39"/>
      <c r="B1440" s="45"/>
      <c r="C1440" s="327" t="s">
        <v>2731</v>
      </c>
      <c r="D1440" s="327" t="s">
        <v>2732</v>
      </c>
      <c r="E1440" s="18" t="s">
        <v>374</v>
      </c>
      <c r="F1440" s="328">
        <v>0.502</v>
      </c>
      <c r="G1440" s="39"/>
      <c r="H1440" s="45"/>
    </row>
    <row r="1441" s="2" customFormat="1" ht="16.8" customHeight="1">
      <c r="A1441" s="39"/>
      <c r="B1441" s="45"/>
      <c r="C1441" s="323" t="s">
        <v>1242</v>
      </c>
      <c r="D1441" s="324" t="s">
        <v>1</v>
      </c>
      <c r="E1441" s="325" t="s">
        <v>1</v>
      </c>
      <c r="F1441" s="326">
        <v>803.56500000000005</v>
      </c>
      <c r="G1441" s="39"/>
      <c r="H1441" s="45"/>
    </row>
    <row r="1442" s="2" customFormat="1">
      <c r="A1442" s="39"/>
      <c r="B1442" s="45"/>
      <c r="C1442" s="327" t="s">
        <v>1</v>
      </c>
      <c r="D1442" s="327" t="s">
        <v>4477</v>
      </c>
      <c r="E1442" s="18" t="s">
        <v>1</v>
      </c>
      <c r="F1442" s="328">
        <v>97.260000000000005</v>
      </c>
      <c r="G1442" s="39"/>
      <c r="H1442" s="45"/>
    </row>
    <row r="1443" s="2" customFormat="1">
      <c r="A1443" s="39"/>
      <c r="B1443" s="45"/>
      <c r="C1443" s="327" t="s">
        <v>1</v>
      </c>
      <c r="D1443" s="327" t="s">
        <v>4478</v>
      </c>
      <c r="E1443" s="18" t="s">
        <v>1</v>
      </c>
      <c r="F1443" s="328">
        <v>56.854999999999997</v>
      </c>
      <c r="G1443" s="39"/>
      <c r="H1443" s="45"/>
    </row>
    <row r="1444" s="2" customFormat="1">
      <c r="A1444" s="39"/>
      <c r="B1444" s="45"/>
      <c r="C1444" s="327" t="s">
        <v>1</v>
      </c>
      <c r="D1444" s="327" t="s">
        <v>4479</v>
      </c>
      <c r="E1444" s="18" t="s">
        <v>1</v>
      </c>
      <c r="F1444" s="328">
        <v>50.494999999999997</v>
      </c>
      <c r="G1444" s="39"/>
      <c r="H1444" s="45"/>
    </row>
    <row r="1445" s="2" customFormat="1">
      <c r="A1445" s="39"/>
      <c r="B1445" s="45"/>
      <c r="C1445" s="327" t="s">
        <v>1</v>
      </c>
      <c r="D1445" s="327" t="s">
        <v>4480</v>
      </c>
      <c r="E1445" s="18" t="s">
        <v>1</v>
      </c>
      <c r="F1445" s="328">
        <v>78.344999999999999</v>
      </c>
      <c r="G1445" s="39"/>
      <c r="H1445" s="45"/>
    </row>
    <row r="1446" s="2" customFormat="1">
      <c r="A1446" s="39"/>
      <c r="B1446" s="45"/>
      <c r="C1446" s="327" t="s">
        <v>1</v>
      </c>
      <c r="D1446" s="327" t="s">
        <v>4481</v>
      </c>
      <c r="E1446" s="18" t="s">
        <v>1</v>
      </c>
      <c r="F1446" s="328">
        <v>55.395000000000003</v>
      </c>
      <c r="G1446" s="39"/>
      <c r="H1446" s="45"/>
    </row>
    <row r="1447" s="2" customFormat="1" ht="16.8" customHeight="1">
      <c r="A1447" s="39"/>
      <c r="B1447" s="45"/>
      <c r="C1447" s="327" t="s">
        <v>1</v>
      </c>
      <c r="D1447" s="327" t="s">
        <v>4482</v>
      </c>
      <c r="E1447" s="18" t="s">
        <v>1</v>
      </c>
      <c r="F1447" s="328">
        <v>3.3799999999999999</v>
      </c>
      <c r="G1447" s="39"/>
      <c r="H1447" s="45"/>
    </row>
    <row r="1448" s="2" customFormat="1">
      <c r="A1448" s="39"/>
      <c r="B1448" s="45"/>
      <c r="C1448" s="327" t="s">
        <v>1</v>
      </c>
      <c r="D1448" s="327" t="s">
        <v>4483</v>
      </c>
      <c r="E1448" s="18" t="s">
        <v>1</v>
      </c>
      <c r="F1448" s="328">
        <v>117.77500000000001</v>
      </c>
      <c r="G1448" s="39"/>
      <c r="H1448" s="45"/>
    </row>
    <row r="1449" s="2" customFormat="1" ht="16.8" customHeight="1">
      <c r="A1449" s="39"/>
      <c r="B1449" s="45"/>
      <c r="C1449" s="327" t="s">
        <v>1</v>
      </c>
      <c r="D1449" s="327" t="s">
        <v>4484</v>
      </c>
      <c r="E1449" s="18" t="s">
        <v>1</v>
      </c>
      <c r="F1449" s="328">
        <v>41.270000000000003</v>
      </c>
      <c r="G1449" s="39"/>
      <c r="H1449" s="45"/>
    </row>
    <row r="1450" s="2" customFormat="1">
      <c r="A1450" s="39"/>
      <c r="B1450" s="45"/>
      <c r="C1450" s="327" t="s">
        <v>1</v>
      </c>
      <c r="D1450" s="327" t="s">
        <v>4485</v>
      </c>
      <c r="E1450" s="18" t="s">
        <v>1</v>
      </c>
      <c r="F1450" s="328">
        <v>162.02000000000001</v>
      </c>
      <c r="G1450" s="39"/>
      <c r="H1450" s="45"/>
    </row>
    <row r="1451" s="2" customFormat="1">
      <c r="A1451" s="39"/>
      <c r="B1451" s="45"/>
      <c r="C1451" s="327" t="s">
        <v>1</v>
      </c>
      <c r="D1451" s="327" t="s">
        <v>4486</v>
      </c>
      <c r="E1451" s="18" t="s">
        <v>1</v>
      </c>
      <c r="F1451" s="328">
        <v>99.390000000000001</v>
      </c>
      <c r="G1451" s="39"/>
      <c r="H1451" s="45"/>
    </row>
    <row r="1452" s="2" customFormat="1" ht="16.8" customHeight="1">
      <c r="A1452" s="39"/>
      <c r="B1452" s="45"/>
      <c r="C1452" s="327" t="s">
        <v>1</v>
      </c>
      <c r="D1452" s="327" t="s">
        <v>4487</v>
      </c>
      <c r="E1452" s="18" t="s">
        <v>1</v>
      </c>
      <c r="F1452" s="328">
        <v>41.380000000000003</v>
      </c>
      <c r="G1452" s="39"/>
      <c r="H1452" s="45"/>
    </row>
    <row r="1453" s="2" customFormat="1" ht="16.8" customHeight="1">
      <c r="A1453" s="39"/>
      <c r="B1453" s="45"/>
      <c r="C1453" s="327" t="s">
        <v>1242</v>
      </c>
      <c r="D1453" s="327" t="s">
        <v>755</v>
      </c>
      <c r="E1453" s="18" t="s">
        <v>1</v>
      </c>
      <c r="F1453" s="328">
        <v>803.56500000000005</v>
      </c>
      <c r="G1453" s="39"/>
      <c r="H1453" s="45"/>
    </row>
    <row r="1454" s="2" customFormat="1" ht="16.8" customHeight="1">
      <c r="A1454" s="39"/>
      <c r="B1454" s="45"/>
      <c r="C1454" s="329" t="s">
        <v>9653</v>
      </c>
      <c r="D1454" s="39"/>
      <c r="E1454" s="39"/>
      <c r="F1454" s="39"/>
      <c r="G1454" s="39"/>
      <c r="H1454" s="45"/>
    </row>
    <row r="1455" s="2" customFormat="1" ht="16.8" customHeight="1">
      <c r="A1455" s="39"/>
      <c r="B1455" s="45"/>
      <c r="C1455" s="327" t="s">
        <v>4473</v>
      </c>
      <c r="D1455" s="327" t="s">
        <v>4474</v>
      </c>
      <c r="E1455" s="18" t="s">
        <v>551</v>
      </c>
      <c r="F1455" s="328">
        <v>850.87</v>
      </c>
      <c r="G1455" s="39"/>
      <c r="H1455" s="45"/>
    </row>
    <row r="1456" s="2" customFormat="1" ht="16.8" customHeight="1">
      <c r="A1456" s="39"/>
      <c r="B1456" s="45"/>
      <c r="C1456" s="327" t="s">
        <v>4497</v>
      </c>
      <c r="D1456" s="327" t="s">
        <v>4498</v>
      </c>
      <c r="E1456" s="18" t="s">
        <v>551</v>
      </c>
      <c r="F1456" s="328">
        <v>835.70799999999997</v>
      </c>
      <c r="G1456" s="39"/>
      <c r="H1456" s="45"/>
    </row>
    <row r="1457" s="2" customFormat="1" ht="16.8" customHeight="1">
      <c r="A1457" s="39"/>
      <c r="B1457" s="45"/>
      <c r="C1457" s="323" t="s">
        <v>1244</v>
      </c>
      <c r="D1457" s="324" t="s">
        <v>1</v>
      </c>
      <c r="E1457" s="325" t="s">
        <v>1</v>
      </c>
      <c r="F1457" s="326">
        <v>47.305</v>
      </c>
      <c r="G1457" s="39"/>
      <c r="H1457" s="45"/>
    </row>
    <row r="1458" s="2" customFormat="1">
      <c r="A1458" s="39"/>
      <c r="B1458" s="45"/>
      <c r="C1458" s="327" t="s">
        <v>1244</v>
      </c>
      <c r="D1458" s="327" t="s">
        <v>4488</v>
      </c>
      <c r="E1458" s="18" t="s">
        <v>1</v>
      </c>
      <c r="F1458" s="328">
        <v>47.305</v>
      </c>
      <c r="G1458" s="39"/>
      <c r="H1458" s="45"/>
    </row>
    <row r="1459" s="2" customFormat="1" ht="16.8" customHeight="1">
      <c r="A1459" s="39"/>
      <c r="B1459" s="45"/>
      <c r="C1459" s="329" t="s">
        <v>9653</v>
      </c>
      <c r="D1459" s="39"/>
      <c r="E1459" s="39"/>
      <c r="F1459" s="39"/>
      <c r="G1459" s="39"/>
      <c r="H1459" s="45"/>
    </row>
    <row r="1460" s="2" customFormat="1" ht="16.8" customHeight="1">
      <c r="A1460" s="39"/>
      <c r="B1460" s="45"/>
      <c r="C1460" s="327" t="s">
        <v>4473</v>
      </c>
      <c r="D1460" s="327" t="s">
        <v>4474</v>
      </c>
      <c r="E1460" s="18" t="s">
        <v>551</v>
      </c>
      <c r="F1460" s="328">
        <v>850.87</v>
      </c>
      <c r="G1460" s="39"/>
      <c r="H1460" s="45"/>
    </row>
    <row r="1461" s="2" customFormat="1" ht="16.8" customHeight="1">
      <c r="A1461" s="39"/>
      <c r="B1461" s="45"/>
      <c r="C1461" s="327" t="s">
        <v>4490</v>
      </c>
      <c r="D1461" s="327" t="s">
        <v>4491</v>
      </c>
      <c r="E1461" s="18" t="s">
        <v>551</v>
      </c>
      <c r="F1461" s="328">
        <v>49.197000000000003</v>
      </c>
      <c r="G1461" s="39"/>
      <c r="H1461" s="45"/>
    </row>
    <row r="1462" s="2" customFormat="1" ht="16.8" customHeight="1">
      <c r="A1462" s="39"/>
      <c r="B1462" s="45"/>
      <c r="C1462" s="323" t="s">
        <v>1246</v>
      </c>
      <c r="D1462" s="324" t="s">
        <v>1</v>
      </c>
      <c r="E1462" s="325" t="s">
        <v>1</v>
      </c>
      <c r="F1462" s="326">
        <v>879.61300000000006</v>
      </c>
      <c r="G1462" s="39"/>
      <c r="H1462" s="45"/>
    </row>
    <row r="1463" s="2" customFormat="1">
      <c r="A1463" s="39"/>
      <c r="B1463" s="45"/>
      <c r="C1463" s="327" t="s">
        <v>1</v>
      </c>
      <c r="D1463" s="327" t="s">
        <v>2526</v>
      </c>
      <c r="E1463" s="18" t="s">
        <v>1</v>
      </c>
      <c r="F1463" s="328">
        <v>768.99000000000001</v>
      </c>
      <c r="G1463" s="39"/>
      <c r="H1463" s="45"/>
    </row>
    <row r="1464" s="2" customFormat="1" ht="16.8" customHeight="1">
      <c r="A1464" s="39"/>
      <c r="B1464" s="45"/>
      <c r="C1464" s="327" t="s">
        <v>1</v>
      </c>
      <c r="D1464" s="327" t="s">
        <v>2527</v>
      </c>
      <c r="E1464" s="18" t="s">
        <v>1</v>
      </c>
      <c r="F1464" s="328">
        <v>110.62300000000001</v>
      </c>
      <c r="G1464" s="39"/>
      <c r="H1464" s="45"/>
    </row>
    <row r="1465" s="2" customFormat="1" ht="16.8" customHeight="1">
      <c r="A1465" s="39"/>
      <c r="B1465" s="45"/>
      <c r="C1465" s="327" t="s">
        <v>1246</v>
      </c>
      <c r="D1465" s="327" t="s">
        <v>755</v>
      </c>
      <c r="E1465" s="18" t="s">
        <v>1</v>
      </c>
      <c r="F1465" s="328">
        <v>879.61300000000006</v>
      </c>
      <c r="G1465" s="39"/>
      <c r="H1465" s="45"/>
    </row>
    <row r="1466" s="2" customFormat="1" ht="16.8" customHeight="1">
      <c r="A1466" s="39"/>
      <c r="B1466" s="45"/>
      <c r="C1466" s="329" t="s">
        <v>9653</v>
      </c>
      <c r="D1466" s="39"/>
      <c r="E1466" s="39"/>
      <c r="F1466" s="39"/>
      <c r="G1466" s="39"/>
      <c r="H1466" s="45"/>
    </row>
    <row r="1467" s="2" customFormat="1" ht="16.8" customHeight="1">
      <c r="A1467" s="39"/>
      <c r="B1467" s="45"/>
      <c r="C1467" s="327" t="s">
        <v>2522</v>
      </c>
      <c r="D1467" s="327" t="s">
        <v>2523</v>
      </c>
      <c r="E1467" s="18" t="s">
        <v>355</v>
      </c>
      <c r="F1467" s="328">
        <v>1163.3</v>
      </c>
      <c r="G1467" s="39"/>
      <c r="H1467" s="45"/>
    </row>
    <row r="1468" s="2" customFormat="1" ht="16.8" customHeight="1">
      <c r="A1468" s="39"/>
      <c r="B1468" s="45"/>
      <c r="C1468" s="327" t="s">
        <v>2925</v>
      </c>
      <c r="D1468" s="327" t="s">
        <v>2926</v>
      </c>
      <c r="E1468" s="18" t="s">
        <v>355</v>
      </c>
      <c r="F1468" s="328">
        <v>1163.3</v>
      </c>
      <c r="G1468" s="39"/>
      <c r="H1468" s="45"/>
    </row>
    <row r="1469" s="2" customFormat="1" ht="16.8" customHeight="1">
      <c r="A1469" s="39"/>
      <c r="B1469" s="45"/>
      <c r="C1469" s="327" t="s">
        <v>2964</v>
      </c>
      <c r="D1469" s="327" t="s">
        <v>2965</v>
      </c>
      <c r="E1469" s="18" t="s">
        <v>355</v>
      </c>
      <c r="F1469" s="328">
        <v>1308.1600000000001</v>
      </c>
      <c r="G1469" s="39"/>
      <c r="H1469" s="45"/>
    </row>
    <row r="1470" s="2" customFormat="1" ht="16.8" customHeight="1">
      <c r="A1470" s="39"/>
      <c r="B1470" s="45"/>
      <c r="C1470" s="327" t="s">
        <v>2930</v>
      </c>
      <c r="D1470" s="327" t="s">
        <v>2931</v>
      </c>
      <c r="E1470" s="18" t="s">
        <v>374</v>
      </c>
      <c r="F1470" s="328">
        <v>40.715000000000003</v>
      </c>
      <c r="G1470" s="39"/>
      <c r="H1470" s="45"/>
    </row>
    <row r="1471" s="2" customFormat="1" ht="16.8" customHeight="1">
      <c r="A1471" s="39"/>
      <c r="B1471" s="45"/>
      <c r="C1471" s="327" t="s">
        <v>2930</v>
      </c>
      <c r="D1471" s="327" t="s">
        <v>2931</v>
      </c>
      <c r="E1471" s="18" t="s">
        <v>374</v>
      </c>
      <c r="F1471" s="328">
        <v>45.784999999999997</v>
      </c>
      <c r="G1471" s="39"/>
      <c r="H1471" s="45"/>
    </row>
    <row r="1472" s="2" customFormat="1" ht="16.8" customHeight="1">
      <c r="A1472" s="39"/>
      <c r="B1472" s="45"/>
      <c r="C1472" s="327" t="s">
        <v>2537</v>
      </c>
      <c r="D1472" s="327" t="s">
        <v>2538</v>
      </c>
      <c r="E1472" s="18" t="s">
        <v>355</v>
      </c>
      <c r="F1472" s="328">
        <v>923.59400000000005</v>
      </c>
      <c r="G1472" s="39"/>
      <c r="H1472" s="45"/>
    </row>
    <row r="1473" s="2" customFormat="1" ht="16.8" customHeight="1">
      <c r="A1473" s="39"/>
      <c r="B1473" s="45"/>
      <c r="C1473" s="323" t="s">
        <v>1248</v>
      </c>
      <c r="D1473" s="324" t="s">
        <v>1</v>
      </c>
      <c r="E1473" s="325" t="s">
        <v>1</v>
      </c>
      <c r="F1473" s="326">
        <v>12.037000000000001</v>
      </c>
      <c r="G1473" s="39"/>
      <c r="H1473" s="45"/>
    </row>
    <row r="1474" s="2" customFormat="1" ht="16.8" customHeight="1">
      <c r="A1474" s="39"/>
      <c r="B1474" s="45"/>
      <c r="C1474" s="327" t="s">
        <v>1248</v>
      </c>
      <c r="D1474" s="327" t="s">
        <v>2528</v>
      </c>
      <c r="E1474" s="18" t="s">
        <v>1</v>
      </c>
      <c r="F1474" s="328">
        <v>12.037000000000001</v>
      </c>
      <c r="G1474" s="39"/>
      <c r="H1474" s="45"/>
    </row>
    <row r="1475" s="2" customFormat="1" ht="16.8" customHeight="1">
      <c r="A1475" s="39"/>
      <c r="B1475" s="45"/>
      <c r="C1475" s="329" t="s">
        <v>9653</v>
      </c>
      <c r="D1475" s="39"/>
      <c r="E1475" s="39"/>
      <c r="F1475" s="39"/>
      <c r="G1475" s="39"/>
      <c r="H1475" s="45"/>
    </row>
    <row r="1476" s="2" customFormat="1" ht="16.8" customHeight="1">
      <c r="A1476" s="39"/>
      <c r="B1476" s="45"/>
      <c r="C1476" s="327" t="s">
        <v>2522</v>
      </c>
      <c r="D1476" s="327" t="s">
        <v>2523</v>
      </c>
      <c r="E1476" s="18" t="s">
        <v>355</v>
      </c>
      <c r="F1476" s="328">
        <v>1163.3</v>
      </c>
      <c r="G1476" s="39"/>
      <c r="H1476" s="45"/>
    </row>
    <row r="1477" s="2" customFormat="1" ht="16.8" customHeight="1">
      <c r="A1477" s="39"/>
      <c r="B1477" s="45"/>
      <c r="C1477" s="327" t="s">
        <v>2925</v>
      </c>
      <c r="D1477" s="327" t="s">
        <v>2926</v>
      </c>
      <c r="E1477" s="18" t="s">
        <v>355</v>
      </c>
      <c r="F1477" s="328">
        <v>1163.3</v>
      </c>
      <c r="G1477" s="39"/>
      <c r="H1477" s="45"/>
    </row>
    <row r="1478" s="2" customFormat="1" ht="16.8" customHeight="1">
      <c r="A1478" s="39"/>
      <c r="B1478" s="45"/>
      <c r="C1478" s="327" t="s">
        <v>2964</v>
      </c>
      <c r="D1478" s="327" t="s">
        <v>2965</v>
      </c>
      <c r="E1478" s="18" t="s">
        <v>355</v>
      </c>
      <c r="F1478" s="328">
        <v>1308.1600000000001</v>
      </c>
      <c r="G1478" s="39"/>
      <c r="H1478" s="45"/>
    </row>
    <row r="1479" s="2" customFormat="1" ht="16.8" customHeight="1">
      <c r="A1479" s="39"/>
      <c r="B1479" s="45"/>
      <c r="C1479" s="327" t="s">
        <v>2930</v>
      </c>
      <c r="D1479" s="327" t="s">
        <v>2931</v>
      </c>
      <c r="E1479" s="18" t="s">
        <v>374</v>
      </c>
      <c r="F1479" s="328">
        <v>40.715000000000003</v>
      </c>
      <c r="G1479" s="39"/>
      <c r="H1479" s="45"/>
    </row>
    <row r="1480" s="2" customFormat="1" ht="16.8" customHeight="1">
      <c r="A1480" s="39"/>
      <c r="B1480" s="45"/>
      <c r="C1480" s="327" t="s">
        <v>2930</v>
      </c>
      <c r="D1480" s="327" t="s">
        <v>2931</v>
      </c>
      <c r="E1480" s="18" t="s">
        <v>374</v>
      </c>
      <c r="F1480" s="328">
        <v>45.784999999999997</v>
      </c>
      <c r="G1480" s="39"/>
      <c r="H1480" s="45"/>
    </row>
    <row r="1481" s="2" customFormat="1" ht="16.8" customHeight="1">
      <c r="A1481" s="39"/>
      <c r="B1481" s="45"/>
      <c r="C1481" s="327" t="s">
        <v>2531</v>
      </c>
      <c r="D1481" s="327" t="s">
        <v>2532</v>
      </c>
      <c r="E1481" s="18" t="s">
        <v>355</v>
      </c>
      <c r="F1481" s="328">
        <v>12.638999999999999</v>
      </c>
      <c r="G1481" s="39"/>
      <c r="H1481" s="45"/>
    </row>
    <row r="1482" s="2" customFormat="1" ht="16.8" customHeight="1">
      <c r="A1482" s="39"/>
      <c r="B1482" s="45"/>
      <c r="C1482" s="323" t="s">
        <v>1250</v>
      </c>
      <c r="D1482" s="324" t="s">
        <v>1</v>
      </c>
      <c r="E1482" s="325" t="s">
        <v>1</v>
      </c>
      <c r="F1482" s="326">
        <v>271.64999999999998</v>
      </c>
      <c r="G1482" s="39"/>
      <c r="H1482" s="45"/>
    </row>
    <row r="1483" s="2" customFormat="1">
      <c r="A1483" s="39"/>
      <c r="B1483" s="45"/>
      <c r="C1483" s="327" t="s">
        <v>1250</v>
      </c>
      <c r="D1483" s="327" t="s">
        <v>2529</v>
      </c>
      <c r="E1483" s="18" t="s">
        <v>1</v>
      </c>
      <c r="F1483" s="328">
        <v>271.64999999999998</v>
      </c>
      <c r="G1483" s="39"/>
      <c r="H1483" s="45"/>
    </row>
    <row r="1484" s="2" customFormat="1" ht="16.8" customHeight="1">
      <c r="A1484" s="39"/>
      <c r="B1484" s="45"/>
      <c r="C1484" s="329" t="s">
        <v>9653</v>
      </c>
      <c r="D1484" s="39"/>
      <c r="E1484" s="39"/>
      <c r="F1484" s="39"/>
      <c r="G1484" s="39"/>
      <c r="H1484" s="45"/>
    </row>
    <row r="1485" s="2" customFormat="1" ht="16.8" customHeight="1">
      <c r="A1485" s="39"/>
      <c r="B1485" s="45"/>
      <c r="C1485" s="327" t="s">
        <v>2522</v>
      </c>
      <c r="D1485" s="327" t="s">
        <v>2523</v>
      </c>
      <c r="E1485" s="18" t="s">
        <v>355</v>
      </c>
      <c r="F1485" s="328">
        <v>1163.3</v>
      </c>
      <c r="G1485" s="39"/>
      <c r="H1485" s="45"/>
    </row>
    <row r="1486" s="2" customFormat="1" ht="16.8" customHeight="1">
      <c r="A1486" s="39"/>
      <c r="B1486" s="45"/>
      <c r="C1486" s="327" t="s">
        <v>2925</v>
      </c>
      <c r="D1486" s="327" t="s">
        <v>2926</v>
      </c>
      <c r="E1486" s="18" t="s">
        <v>355</v>
      </c>
      <c r="F1486" s="328">
        <v>1163.3</v>
      </c>
      <c r="G1486" s="39"/>
      <c r="H1486" s="45"/>
    </row>
    <row r="1487" s="2" customFormat="1" ht="16.8" customHeight="1">
      <c r="A1487" s="39"/>
      <c r="B1487" s="45"/>
      <c r="C1487" s="327" t="s">
        <v>2964</v>
      </c>
      <c r="D1487" s="327" t="s">
        <v>2965</v>
      </c>
      <c r="E1487" s="18" t="s">
        <v>355</v>
      </c>
      <c r="F1487" s="328">
        <v>1308.1600000000001</v>
      </c>
      <c r="G1487" s="39"/>
      <c r="H1487" s="45"/>
    </row>
    <row r="1488" s="2" customFormat="1" ht="16.8" customHeight="1">
      <c r="A1488" s="39"/>
      <c r="B1488" s="45"/>
      <c r="C1488" s="327" t="s">
        <v>3160</v>
      </c>
      <c r="D1488" s="327" t="s">
        <v>3161</v>
      </c>
      <c r="E1488" s="18" t="s">
        <v>355</v>
      </c>
      <c r="F1488" s="328">
        <v>1419.989</v>
      </c>
      <c r="G1488" s="39"/>
      <c r="H1488" s="45"/>
    </row>
    <row r="1489" s="2" customFormat="1" ht="16.8" customHeight="1">
      <c r="A1489" s="39"/>
      <c r="B1489" s="45"/>
      <c r="C1489" s="327" t="s">
        <v>2930</v>
      </c>
      <c r="D1489" s="327" t="s">
        <v>2931</v>
      </c>
      <c r="E1489" s="18" t="s">
        <v>374</v>
      </c>
      <c r="F1489" s="328">
        <v>45.784999999999997</v>
      </c>
      <c r="G1489" s="39"/>
      <c r="H1489" s="45"/>
    </row>
    <row r="1490" s="2" customFormat="1" ht="16.8" customHeight="1">
      <c r="A1490" s="39"/>
      <c r="B1490" s="45"/>
      <c r="C1490" s="327" t="s">
        <v>2930</v>
      </c>
      <c r="D1490" s="327" t="s">
        <v>2931</v>
      </c>
      <c r="E1490" s="18" t="s">
        <v>374</v>
      </c>
      <c r="F1490" s="328">
        <v>40.715000000000003</v>
      </c>
      <c r="G1490" s="39"/>
      <c r="H1490" s="45"/>
    </row>
    <row r="1491" s="2" customFormat="1" ht="16.8" customHeight="1">
      <c r="A1491" s="39"/>
      <c r="B1491" s="45"/>
      <c r="C1491" s="327" t="s">
        <v>2544</v>
      </c>
      <c r="D1491" s="327" t="s">
        <v>2545</v>
      </c>
      <c r="E1491" s="18" t="s">
        <v>355</v>
      </c>
      <c r="F1491" s="328">
        <v>285.233</v>
      </c>
      <c r="G1491" s="39"/>
      <c r="H1491" s="45"/>
    </row>
    <row r="1492" s="2" customFormat="1" ht="16.8" customHeight="1">
      <c r="A1492" s="39"/>
      <c r="B1492" s="45"/>
      <c r="C1492" s="323" t="s">
        <v>1252</v>
      </c>
      <c r="D1492" s="324" t="s">
        <v>1</v>
      </c>
      <c r="E1492" s="325" t="s">
        <v>1</v>
      </c>
      <c r="F1492" s="326">
        <v>47.173000000000002</v>
      </c>
      <c r="G1492" s="39"/>
      <c r="H1492" s="45"/>
    </row>
    <row r="1493" s="2" customFormat="1" ht="16.8" customHeight="1">
      <c r="A1493" s="39"/>
      <c r="B1493" s="45"/>
      <c r="C1493" s="327" t="s">
        <v>1252</v>
      </c>
      <c r="D1493" s="327" t="s">
        <v>3346</v>
      </c>
      <c r="E1493" s="18" t="s">
        <v>1</v>
      </c>
      <c r="F1493" s="328">
        <v>47.173000000000002</v>
      </c>
      <c r="G1493" s="39"/>
      <c r="H1493" s="45"/>
    </row>
    <row r="1494" s="2" customFormat="1" ht="16.8" customHeight="1">
      <c r="A1494" s="39"/>
      <c r="B1494" s="45"/>
      <c r="C1494" s="329" t="s">
        <v>9653</v>
      </c>
      <c r="D1494" s="39"/>
      <c r="E1494" s="39"/>
      <c r="F1494" s="39"/>
      <c r="G1494" s="39"/>
      <c r="H1494" s="45"/>
    </row>
    <row r="1495" s="2" customFormat="1" ht="16.8" customHeight="1">
      <c r="A1495" s="39"/>
      <c r="B1495" s="45"/>
      <c r="C1495" s="327" t="s">
        <v>3340</v>
      </c>
      <c r="D1495" s="327" t="s">
        <v>3341</v>
      </c>
      <c r="E1495" s="18" t="s">
        <v>355</v>
      </c>
      <c r="F1495" s="328">
        <v>1434.9570000000001</v>
      </c>
      <c r="G1495" s="39"/>
      <c r="H1495" s="45"/>
    </row>
    <row r="1496" s="2" customFormat="1" ht="16.8" customHeight="1">
      <c r="A1496" s="39"/>
      <c r="B1496" s="45"/>
      <c r="C1496" s="327" t="s">
        <v>2606</v>
      </c>
      <c r="D1496" s="327" t="s">
        <v>2607</v>
      </c>
      <c r="E1496" s="18" t="s">
        <v>355</v>
      </c>
      <c r="F1496" s="328">
        <v>1467.4069999999999</v>
      </c>
      <c r="G1496" s="39"/>
      <c r="H1496" s="45"/>
    </row>
    <row r="1497" s="2" customFormat="1" ht="16.8" customHeight="1">
      <c r="A1497" s="39"/>
      <c r="B1497" s="45"/>
      <c r="C1497" s="327" t="s">
        <v>2871</v>
      </c>
      <c r="D1497" s="327" t="s">
        <v>2872</v>
      </c>
      <c r="E1497" s="18" t="s">
        <v>355</v>
      </c>
      <c r="F1497" s="328">
        <v>1467.4069999999999</v>
      </c>
      <c r="G1497" s="39"/>
      <c r="H1497" s="45"/>
    </row>
    <row r="1498" s="2" customFormat="1">
      <c r="A1498" s="39"/>
      <c r="B1498" s="45"/>
      <c r="C1498" s="327" t="s">
        <v>3373</v>
      </c>
      <c r="D1498" s="327" t="s">
        <v>3374</v>
      </c>
      <c r="E1498" s="18" t="s">
        <v>355</v>
      </c>
      <c r="F1498" s="328">
        <v>1467.4069999999999</v>
      </c>
      <c r="G1498" s="39"/>
      <c r="H1498" s="45"/>
    </row>
    <row r="1499" s="2" customFormat="1" ht="16.8" customHeight="1">
      <c r="A1499" s="39"/>
      <c r="B1499" s="45"/>
      <c r="C1499" s="327" t="s">
        <v>2876</v>
      </c>
      <c r="D1499" s="327" t="s">
        <v>2877</v>
      </c>
      <c r="E1499" s="18" t="s">
        <v>374</v>
      </c>
      <c r="F1499" s="328">
        <v>22.963000000000001</v>
      </c>
      <c r="G1499" s="39"/>
      <c r="H1499" s="45"/>
    </row>
    <row r="1500" s="2" customFormat="1" ht="16.8" customHeight="1">
      <c r="A1500" s="39"/>
      <c r="B1500" s="45"/>
      <c r="C1500" s="323" t="s">
        <v>273</v>
      </c>
      <c r="D1500" s="324" t="s">
        <v>1</v>
      </c>
      <c r="E1500" s="325" t="s">
        <v>1</v>
      </c>
      <c r="F1500" s="326">
        <v>1387.7840000000001</v>
      </c>
      <c r="G1500" s="39"/>
      <c r="H1500" s="45"/>
    </row>
    <row r="1501" s="2" customFormat="1">
      <c r="A1501" s="39"/>
      <c r="B1501" s="45"/>
      <c r="C1501" s="327" t="s">
        <v>1</v>
      </c>
      <c r="D1501" s="327" t="s">
        <v>3344</v>
      </c>
      <c r="E1501" s="18" t="s">
        <v>1</v>
      </c>
      <c r="F1501" s="328">
        <v>1217.376</v>
      </c>
      <c r="G1501" s="39"/>
      <c r="H1501" s="45"/>
    </row>
    <row r="1502" s="2" customFormat="1" ht="16.8" customHeight="1">
      <c r="A1502" s="39"/>
      <c r="B1502" s="45"/>
      <c r="C1502" s="327" t="s">
        <v>1</v>
      </c>
      <c r="D1502" s="327" t="s">
        <v>1029</v>
      </c>
      <c r="E1502" s="18" t="s">
        <v>1</v>
      </c>
      <c r="F1502" s="328">
        <v>328.02800000000002</v>
      </c>
      <c r="G1502" s="39"/>
      <c r="H1502" s="45"/>
    </row>
    <row r="1503" s="2" customFormat="1" ht="16.8" customHeight="1">
      <c r="A1503" s="39"/>
      <c r="B1503" s="45"/>
      <c r="C1503" s="327" t="s">
        <v>1</v>
      </c>
      <c r="D1503" s="327" t="s">
        <v>3345</v>
      </c>
      <c r="E1503" s="18" t="s">
        <v>1</v>
      </c>
      <c r="F1503" s="328">
        <v>-157.62000000000001</v>
      </c>
      <c r="G1503" s="39"/>
      <c r="H1503" s="45"/>
    </row>
    <row r="1504" s="2" customFormat="1" ht="16.8" customHeight="1">
      <c r="A1504" s="39"/>
      <c r="B1504" s="45"/>
      <c r="C1504" s="327" t="s">
        <v>273</v>
      </c>
      <c r="D1504" s="327" t="s">
        <v>755</v>
      </c>
      <c r="E1504" s="18" t="s">
        <v>1</v>
      </c>
      <c r="F1504" s="328">
        <v>1387.7840000000001</v>
      </c>
      <c r="G1504" s="39"/>
      <c r="H1504" s="45"/>
    </row>
    <row r="1505" s="2" customFormat="1" ht="16.8" customHeight="1">
      <c r="A1505" s="39"/>
      <c r="B1505" s="45"/>
      <c r="C1505" s="329" t="s">
        <v>9653</v>
      </c>
      <c r="D1505" s="39"/>
      <c r="E1505" s="39"/>
      <c r="F1505" s="39"/>
      <c r="G1505" s="39"/>
      <c r="H1505" s="45"/>
    </row>
    <row r="1506" s="2" customFormat="1" ht="16.8" customHeight="1">
      <c r="A1506" s="39"/>
      <c r="B1506" s="45"/>
      <c r="C1506" s="327" t="s">
        <v>3340</v>
      </c>
      <c r="D1506" s="327" t="s">
        <v>3341</v>
      </c>
      <c r="E1506" s="18" t="s">
        <v>355</v>
      </c>
      <c r="F1506" s="328">
        <v>1434.9570000000001</v>
      </c>
      <c r="G1506" s="39"/>
      <c r="H1506" s="45"/>
    </row>
    <row r="1507" s="2" customFormat="1" ht="16.8" customHeight="1">
      <c r="A1507" s="39"/>
      <c r="B1507" s="45"/>
      <c r="C1507" s="327" t="s">
        <v>2606</v>
      </c>
      <c r="D1507" s="327" t="s">
        <v>2607</v>
      </c>
      <c r="E1507" s="18" t="s">
        <v>355</v>
      </c>
      <c r="F1507" s="328">
        <v>1467.4069999999999</v>
      </c>
      <c r="G1507" s="39"/>
      <c r="H1507" s="45"/>
    </row>
    <row r="1508" s="2" customFormat="1" ht="16.8" customHeight="1">
      <c r="A1508" s="39"/>
      <c r="B1508" s="45"/>
      <c r="C1508" s="327" t="s">
        <v>2871</v>
      </c>
      <c r="D1508" s="327" t="s">
        <v>2872</v>
      </c>
      <c r="E1508" s="18" t="s">
        <v>355</v>
      </c>
      <c r="F1508" s="328">
        <v>1467.4069999999999</v>
      </c>
      <c r="G1508" s="39"/>
      <c r="H1508" s="45"/>
    </row>
    <row r="1509" s="2" customFormat="1">
      <c r="A1509" s="39"/>
      <c r="B1509" s="45"/>
      <c r="C1509" s="327" t="s">
        <v>3373</v>
      </c>
      <c r="D1509" s="327" t="s">
        <v>3374</v>
      </c>
      <c r="E1509" s="18" t="s">
        <v>355</v>
      </c>
      <c r="F1509" s="328">
        <v>1467.4069999999999</v>
      </c>
      <c r="G1509" s="39"/>
      <c r="H1509" s="45"/>
    </row>
    <row r="1510" s="2" customFormat="1" ht="16.8" customHeight="1">
      <c r="A1510" s="39"/>
      <c r="B1510" s="45"/>
      <c r="C1510" s="327" t="s">
        <v>2876</v>
      </c>
      <c r="D1510" s="327" t="s">
        <v>2877</v>
      </c>
      <c r="E1510" s="18" t="s">
        <v>374</v>
      </c>
      <c r="F1510" s="328">
        <v>22.963000000000001</v>
      </c>
      <c r="G1510" s="39"/>
      <c r="H1510" s="45"/>
    </row>
    <row r="1511" s="2" customFormat="1" ht="16.8" customHeight="1">
      <c r="A1511" s="39"/>
      <c r="B1511" s="45"/>
      <c r="C1511" s="323" t="s">
        <v>275</v>
      </c>
      <c r="D1511" s="324" t="s">
        <v>1</v>
      </c>
      <c r="E1511" s="325" t="s">
        <v>1</v>
      </c>
      <c r="F1511" s="326">
        <v>32.450000000000003</v>
      </c>
      <c r="G1511" s="39"/>
      <c r="H1511" s="45"/>
    </row>
    <row r="1512" s="2" customFormat="1" ht="16.8" customHeight="1">
      <c r="A1512" s="39"/>
      <c r="B1512" s="45"/>
      <c r="C1512" s="327" t="s">
        <v>275</v>
      </c>
      <c r="D1512" s="327" t="s">
        <v>3212</v>
      </c>
      <c r="E1512" s="18" t="s">
        <v>1</v>
      </c>
      <c r="F1512" s="328">
        <v>32.450000000000003</v>
      </c>
      <c r="G1512" s="39"/>
      <c r="H1512" s="45"/>
    </row>
    <row r="1513" s="2" customFormat="1" ht="16.8" customHeight="1">
      <c r="A1513" s="39"/>
      <c r="B1513" s="45"/>
      <c r="C1513" s="329" t="s">
        <v>9653</v>
      </c>
      <c r="D1513" s="39"/>
      <c r="E1513" s="39"/>
      <c r="F1513" s="39"/>
      <c r="G1513" s="39"/>
      <c r="H1513" s="45"/>
    </row>
    <row r="1514" s="2" customFormat="1">
      <c r="A1514" s="39"/>
      <c r="B1514" s="45"/>
      <c r="C1514" s="327" t="s">
        <v>3208</v>
      </c>
      <c r="D1514" s="327" t="s">
        <v>3209</v>
      </c>
      <c r="E1514" s="18" t="s">
        <v>355</v>
      </c>
      <c r="F1514" s="328">
        <v>32.450000000000003</v>
      </c>
      <c r="G1514" s="39"/>
      <c r="H1514" s="45"/>
    </row>
    <row r="1515" s="2" customFormat="1" ht="16.8" customHeight="1">
      <c r="A1515" s="39"/>
      <c r="B1515" s="45"/>
      <c r="C1515" s="327" t="s">
        <v>2606</v>
      </c>
      <c r="D1515" s="327" t="s">
        <v>2607</v>
      </c>
      <c r="E1515" s="18" t="s">
        <v>355</v>
      </c>
      <c r="F1515" s="328">
        <v>1467.4069999999999</v>
      </c>
      <c r="G1515" s="39"/>
      <c r="H1515" s="45"/>
    </row>
    <row r="1516" s="2" customFormat="1">
      <c r="A1516" s="39"/>
      <c r="B1516" s="45"/>
      <c r="C1516" s="327" t="s">
        <v>2861</v>
      </c>
      <c r="D1516" s="327" t="s">
        <v>2862</v>
      </c>
      <c r="E1516" s="18" t="s">
        <v>355</v>
      </c>
      <c r="F1516" s="328">
        <v>32.450000000000003</v>
      </c>
      <c r="G1516" s="39"/>
      <c r="H1516" s="45"/>
    </row>
    <row r="1517" s="2" customFormat="1" ht="16.8" customHeight="1">
      <c r="A1517" s="39"/>
      <c r="B1517" s="45"/>
      <c r="C1517" s="327" t="s">
        <v>2871</v>
      </c>
      <c r="D1517" s="327" t="s">
        <v>2872</v>
      </c>
      <c r="E1517" s="18" t="s">
        <v>355</v>
      </c>
      <c r="F1517" s="328">
        <v>1467.4069999999999</v>
      </c>
      <c r="G1517" s="39"/>
      <c r="H1517" s="45"/>
    </row>
    <row r="1518" s="2" customFormat="1">
      <c r="A1518" s="39"/>
      <c r="B1518" s="45"/>
      <c r="C1518" s="327" t="s">
        <v>3373</v>
      </c>
      <c r="D1518" s="327" t="s">
        <v>3374</v>
      </c>
      <c r="E1518" s="18" t="s">
        <v>355</v>
      </c>
      <c r="F1518" s="328">
        <v>1467.4069999999999</v>
      </c>
      <c r="G1518" s="39"/>
      <c r="H1518" s="45"/>
    </row>
    <row r="1519" s="2" customFormat="1" ht="16.8" customHeight="1">
      <c r="A1519" s="39"/>
      <c r="B1519" s="45"/>
      <c r="C1519" s="327" t="s">
        <v>2866</v>
      </c>
      <c r="D1519" s="327" t="s">
        <v>2867</v>
      </c>
      <c r="E1519" s="18" t="s">
        <v>374</v>
      </c>
      <c r="F1519" s="328">
        <v>0.97399999999999998</v>
      </c>
      <c r="G1519" s="39"/>
      <c r="H1519" s="45"/>
    </row>
    <row r="1520" s="2" customFormat="1" ht="16.8" customHeight="1">
      <c r="A1520" s="39"/>
      <c r="B1520" s="45"/>
      <c r="C1520" s="327" t="s">
        <v>2876</v>
      </c>
      <c r="D1520" s="327" t="s">
        <v>2877</v>
      </c>
      <c r="E1520" s="18" t="s">
        <v>374</v>
      </c>
      <c r="F1520" s="328">
        <v>22.963000000000001</v>
      </c>
      <c r="G1520" s="39"/>
      <c r="H1520" s="45"/>
    </row>
    <row r="1521" s="2" customFormat="1" ht="16.8" customHeight="1">
      <c r="A1521" s="39"/>
      <c r="B1521" s="45"/>
      <c r="C1521" s="323" t="s">
        <v>1256</v>
      </c>
      <c r="D1521" s="324" t="s">
        <v>1</v>
      </c>
      <c r="E1521" s="325" t="s">
        <v>1</v>
      </c>
      <c r="F1521" s="326">
        <v>0.46400000000000002</v>
      </c>
      <c r="G1521" s="39"/>
      <c r="H1521" s="45"/>
    </row>
    <row r="1522" s="2" customFormat="1" ht="16.8" customHeight="1">
      <c r="A1522" s="39"/>
      <c r="B1522" s="45"/>
      <c r="C1522" s="327" t="s">
        <v>1</v>
      </c>
      <c r="D1522" s="327" t="s">
        <v>1536</v>
      </c>
      <c r="E1522" s="18" t="s">
        <v>1</v>
      </c>
      <c r="F1522" s="328">
        <v>0</v>
      </c>
      <c r="G1522" s="39"/>
      <c r="H1522" s="45"/>
    </row>
    <row r="1523" s="2" customFormat="1" ht="16.8" customHeight="1">
      <c r="A1523" s="39"/>
      <c r="B1523" s="45"/>
      <c r="C1523" s="327" t="s">
        <v>1256</v>
      </c>
      <c r="D1523" s="327" t="s">
        <v>2709</v>
      </c>
      <c r="E1523" s="18" t="s">
        <v>1</v>
      </c>
      <c r="F1523" s="328">
        <v>0.46400000000000002</v>
      </c>
      <c r="G1523" s="39"/>
      <c r="H1523" s="45"/>
    </row>
    <row r="1524" s="2" customFormat="1" ht="16.8" customHeight="1">
      <c r="A1524" s="39"/>
      <c r="B1524" s="45"/>
      <c r="C1524" s="329" t="s">
        <v>9653</v>
      </c>
      <c r="D1524" s="39"/>
      <c r="E1524" s="39"/>
      <c r="F1524" s="39"/>
      <c r="G1524" s="39"/>
      <c r="H1524" s="45"/>
    </row>
    <row r="1525" s="2" customFormat="1" ht="16.8" customHeight="1">
      <c r="A1525" s="39"/>
      <c r="B1525" s="45"/>
      <c r="C1525" s="327" t="s">
        <v>2706</v>
      </c>
      <c r="D1525" s="327" t="s">
        <v>2707</v>
      </c>
      <c r="E1525" s="18" t="s">
        <v>374</v>
      </c>
      <c r="F1525" s="328">
        <v>0.46400000000000002</v>
      </c>
      <c r="G1525" s="39"/>
      <c r="H1525" s="45"/>
    </row>
    <row r="1526" s="2" customFormat="1" ht="16.8" customHeight="1">
      <c r="A1526" s="39"/>
      <c r="B1526" s="45"/>
      <c r="C1526" s="327" t="s">
        <v>2903</v>
      </c>
      <c r="D1526" s="327" t="s">
        <v>2904</v>
      </c>
      <c r="E1526" s="18" t="s">
        <v>374</v>
      </c>
      <c r="F1526" s="328">
        <v>189.74799999999999</v>
      </c>
      <c r="G1526" s="39"/>
      <c r="H1526" s="45"/>
    </row>
    <row r="1527" s="2" customFormat="1" ht="16.8" customHeight="1">
      <c r="A1527" s="39"/>
      <c r="B1527" s="45"/>
      <c r="C1527" s="323" t="s">
        <v>1258</v>
      </c>
      <c r="D1527" s="324" t="s">
        <v>1</v>
      </c>
      <c r="E1527" s="325" t="s">
        <v>1</v>
      </c>
      <c r="F1527" s="326">
        <v>26.373999999999999</v>
      </c>
      <c r="G1527" s="39"/>
      <c r="H1527" s="45"/>
    </row>
    <row r="1528" s="2" customFormat="1" ht="16.8" customHeight="1">
      <c r="A1528" s="39"/>
      <c r="B1528" s="45"/>
      <c r="C1528" s="327" t="s">
        <v>1</v>
      </c>
      <c r="D1528" s="327" t="s">
        <v>1536</v>
      </c>
      <c r="E1528" s="18" t="s">
        <v>1</v>
      </c>
      <c r="F1528" s="328">
        <v>0</v>
      </c>
      <c r="G1528" s="39"/>
      <c r="H1528" s="45"/>
    </row>
    <row r="1529" s="2" customFormat="1" ht="16.8" customHeight="1">
      <c r="A1529" s="39"/>
      <c r="B1529" s="45"/>
      <c r="C1529" s="327" t="s">
        <v>1</v>
      </c>
      <c r="D1529" s="327" t="s">
        <v>2854</v>
      </c>
      <c r="E1529" s="18" t="s">
        <v>1</v>
      </c>
      <c r="F1529" s="328">
        <v>6.4029999999999996</v>
      </c>
      <c r="G1529" s="39"/>
      <c r="H1529" s="45"/>
    </row>
    <row r="1530" s="2" customFormat="1" ht="16.8" customHeight="1">
      <c r="A1530" s="39"/>
      <c r="B1530" s="45"/>
      <c r="C1530" s="327" t="s">
        <v>1</v>
      </c>
      <c r="D1530" s="327" t="s">
        <v>2855</v>
      </c>
      <c r="E1530" s="18" t="s">
        <v>1</v>
      </c>
      <c r="F1530" s="328">
        <v>5.4649999999999999</v>
      </c>
      <c r="G1530" s="39"/>
      <c r="H1530" s="45"/>
    </row>
    <row r="1531" s="2" customFormat="1" ht="16.8" customHeight="1">
      <c r="A1531" s="39"/>
      <c r="B1531" s="45"/>
      <c r="C1531" s="327" t="s">
        <v>1</v>
      </c>
      <c r="D1531" s="327" t="s">
        <v>2856</v>
      </c>
      <c r="E1531" s="18" t="s">
        <v>1</v>
      </c>
      <c r="F1531" s="328">
        <v>7.9560000000000004</v>
      </c>
      <c r="G1531" s="39"/>
      <c r="H1531" s="45"/>
    </row>
    <row r="1532" s="2" customFormat="1" ht="16.8" customHeight="1">
      <c r="A1532" s="39"/>
      <c r="B1532" s="45"/>
      <c r="C1532" s="327" t="s">
        <v>1</v>
      </c>
      <c r="D1532" s="327" t="s">
        <v>1524</v>
      </c>
      <c r="E1532" s="18" t="s">
        <v>1</v>
      </c>
      <c r="F1532" s="328">
        <v>0</v>
      </c>
      <c r="G1532" s="39"/>
      <c r="H1532" s="45"/>
    </row>
    <row r="1533" s="2" customFormat="1" ht="16.8" customHeight="1">
      <c r="A1533" s="39"/>
      <c r="B1533" s="45"/>
      <c r="C1533" s="327" t="s">
        <v>1</v>
      </c>
      <c r="D1533" s="327" t="s">
        <v>2857</v>
      </c>
      <c r="E1533" s="18" t="s">
        <v>1</v>
      </c>
      <c r="F1533" s="328">
        <v>1.9650000000000001</v>
      </c>
      <c r="G1533" s="39"/>
      <c r="H1533" s="45"/>
    </row>
    <row r="1534" s="2" customFormat="1" ht="16.8" customHeight="1">
      <c r="A1534" s="39"/>
      <c r="B1534" s="45"/>
      <c r="C1534" s="327" t="s">
        <v>1</v>
      </c>
      <c r="D1534" s="327" t="s">
        <v>2858</v>
      </c>
      <c r="E1534" s="18" t="s">
        <v>1</v>
      </c>
      <c r="F1534" s="328">
        <v>1.9650000000000001</v>
      </c>
      <c r="G1534" s="39"/>
      <c r="H1534" s="45"/>
    </row>
    <row r="1535" s="2" customFormat="1" ht="16.8" customHeight="1">
      <c r="A1535" s="39"/>
      <c r="B1535" s="45"/>
      <c r="C1535" s="327" t="s">
        <v>1</v>
      </c>
      <c r="D1535" s="327" t="s">
        <v>2859</v>
      </c>
      <c r="E1535" s="18" t="s">
        <v>1</v>
      </c>
      <c r="F1535" s="328">
        <v>2.6200000000000001</v>
      </c>
      <c r="G1535" s="39"/>
      <c r="H1535" s="45"/>
    </row>
    <row r="1536" s="2" customFormat="1" ht="16.8" customHeight="1">
      <c r="A1536" s="39"/>
      <c r="B1536" s="45"/>
      <c r="C1536" s="327" t="s">
        <v>1258</v>
      </c>
      <c r="D1536" s="327" t="s">
        <v>364</v>
      </c>
      <c r="E1536" s="18" t="s">
        <v>1</v>
      </c>
      <c r="F1536" s="328">
        <v>26.373999999999999</v>
      </c>
      <c r="G1536" s="39"/>
      <c r="H1536" s="45"/>
    </row>
    <row r="1537" s="2" customFormat="1" ht="16.8" customHeight="1">
      <c r="A1537" s="39"/>
      <c r="B1537" s="45"/>
      <c r="C1537" s="329" t="s">
        <v>9653</v>
      </c>
      <c r="D1537" s="39"/>
      <c r="E1537" s="39"/>
      <c r="F1537" s="39"/>
      <c r="G1537" s="39"/>
      <c r="H1537" s="45"/>
    </row>
    <row r="1538" s="2" customFormat="1" ht="16.8" customHeight="1">
      <c r="A1538" s="39"/>
      <c r="B1538" s="45"/>
      <c r="C1538" s="327" t="s">
        <v>2851</v>
      </c>
      <c r="D1538" s="327" t="s">
        <v>2852</v>
      </c>
      <c r="E1538" s="18" t="s">
        <v>374</v>
      </c>
      <c r="F1538" s="328">
        <v>26.373999999999999</v>
      </c>
      <c r="G1538" s="39"/>
      <c r="H1538" s="45"/>
    </row>
    <row r="1539" s="2" customFormat="1" ht="16.8" customHeight="1">
      <c r="A1539" s="39"/>
      <c r="B1539" s="45"/>
      <c r="C1539" s="327" t="s">
        <v>2903</v>
      </c>
      <c r="D1539" s="327" t="s">
        <v>2904</v>
      </c>
      <c r="E1539" s="18" t="s">
        <v>374</v>
      </c>
      <c r="F1539" s="328">
        <v>189.74799999999999</v>
      </c>
      <c r="G1539" s="39"/>
      <c r="H1539" s="45"/>
    </row>
    <row r="1540" s="2" customFormat="1" ht="16.8" customHeight="1">
      <c r="A1540" s="39"/>
      <c r="B1540" s="45"/>
      <c r="C1540" s="323" t="s">
        <v>1260</v>
      </c>
      <c r="D1540" s="324" t="s">
        <v>1</v>
      </c>
      <c r="E1540" s="325" t="s">
        <v>1</v>
      </c>
      <c r="F1540" s="326">
        <v>1.863</v>
      </c>
      <c r="G1540" s="39"/>
      <c r="H1540" s="45"/>
    </row>
    <row r="1541" s="2" customFormat="1" ht="16.8" customHeight="1">
      <c r="A1541" s="39"/>
      <c r="B1541" s="45"/>
      <c r="C1541" s="327" t="s">
        <v>1</v>
      </c>
      <c r="D1541" s="327" t="s">
        <v>1536</v>
      </c>
      <c r="E1541" s="18" t="s">
        <v>1</v>
      </c>
      <c r="F1541" s="328">
        <v>0</v>
      </c>
      <c r="G1541" s="39"/>
      <c r="H1541" s="45"/>
    </row>
    <row r="1542" s="2" customFormat="1" ht="16.8" customHeight="1">
      <c r="A1542" s="39"/>
      <c r="B1542" s="45"/>
      <c r="C1542" s="327" t="s">
        <v>1260</v>
      </c>
      <c r="D1542" s="327" t="s">
        <v>2944</v>
      </c>
      <c r="E1542" s="18" t="s">
        <v>1</v>
      </c>
      <c r="F1542" s="328">
        <v>1.863</v>
      </c>
      <c r="G1542" s="39"/>
      <c r="H1542" s="45"/>
    </row>
    <row r="1543" s="2" customFormat="1" ht="16.8" customHeight="1">
      <c r="A1543" s="39"/>
      <c r="B1543" s="45"/>
      <c r="C1543" s="329" t="s">
        <v>9653</v>
      </c>
      <c r="D1543" s="39"/>
      <c r="E1543" s="39"/>
      <c r="F1543" s="39"/>
      <c r="G1543" s="39"/>
      <c r="H1543" s="45"/>
    </row>
    <row r="1544" s="2" customFormat="1" ht="16.8" customHeight="1">
      <c r="A1544" s="39"/>
      <c r="B1544" s="45"/>
      <c r="C1544" s="327" t="s">
        <v>2807</v>
      </c>
      <c r="D1544" s="327" t="s">
        <v>2808</v>
      </c>
      <c r="E1544" s="18" t="s">
        <v>374</v>
      </c>
      <c r="F1544" s="328">
        <v>1.863</v>
      </c>
      <c r="G1544" s="39"/>
      <c r="H1544" s="45"/>
    </row>
    <row r="1545" s="2" customFormat="1" ht="16.8" customHeight="1">
      <c r="A1545" s="39"/>
      <c r="B1545" s="45"/>
      <c r="C1545" s="327" t="s">
        <v>2973</v>
      </c>
      <c r="D1545" s="327" t="s">
        <v>2974</v>
      </c>
      <c r="E1545" s="18" t="s">
        <v>374</v>
      </c>
      <c r="F1545" s="328">
        <v>259.178</v>
      </c>
      <c r="G1545" s="39"/>
      <c r="H1545" s="45"/>
    </row>
    <row r="1546" s="2" customFormat="1" ht="16.8" customHeight="1">
      <c r="A1546" s="39"/>
      <c r="B1546" s="45"/>
      <c r="C1546" s="323" t="s">
        <v>1262</v>
      </c>
      <c r="D1546" s="324" t="s">
        <v>1</v>
      </c>
      <c r="E1546" s="325" t="s">
        <v>1</v>
      </c>
      <c r="F1546" s="326">
        <v>9.3699999999999992</v>
      </c>
      <c r="G1546" s="39"/>
      <c r="H1546" s="45"/>
    </row>
    <row r="1547" s="2" customFormat="1" ht="16.8" customHeight="1">
      <c r="A1547" s="39"/>
      <c r="B1547" s="45"/>
      <c r="C1547" s="327" t="s">
        <v>1</v>
      </c>
      <c r="D1547" s="327" t="s">
        <v>1536</v>
      </c>
      <c r="E1547" s="18" t="s">
        <v>1</v>
      </c>
      <c r="F1547" s="328">
        <v>0</v>
      </c>
      <c r="G1547" s="39"/>
      <c r="H1547" s="45"/>
    </row>
    <row r="1548" s="2" customFormat="1" ht="16.8" customHeight="1">
      <c r="A1548" s="39"/>
      <c r="B1548" s="45"/>
      <c r="C1548" s="327" t="s">
        <v>1</v>
      </c>
      <c r="D1548" s="327" t="s">
        <v>2957</v>
      </c>
      <c r="E1548" s="18" t="s">
        <v>1</v>
      </c>
      <c r="F1548" s="328">
        <v>7.7140000000000004</v>
      </c>
      <c r="G1548" s="39"/>
      <c r="H1548" s="45"/>
    </row>
    <row r="1549" s="2" customFormat="1" ht="16.8" customHeight="1">
      <c r="A1549" s="39"/>
      <c r="B1549" s="45"/>
      <c r="C1549" s="327" t="s">
        <v>1</v>
      </c>
      <c r="D1549" s="327" t="s">
        <v>1524</v>
      </c>
      <c r="E1549" s="18" t="s">
        <v>1</v>
      </c>
      <c r="F1549" s="328">
        <v>0</v>
      </c>
      <c r="G1549" s="39"/>
      <c r="H1549" s="45"/>
    </row>
    <row r="1550" s="2" customFormat="1" ht="16.8" customHeight="1">
      <c r="A1550" s="39"/>
      <c r="B1550" s="45"/>
      <c r="C1550" s="327" t="s">
        <v>1</v>
      </c>
      <c r="D1550" s="327" t="s">
        <v>2958</v>
      </c>
      <c r="E1550" s="18" t="s">
        <v>1</v>
      </c>
      <c r="F1550" s="328">
        <v>1.6559999999999999</v>
      </c>
      <c r="G1550" s="39"/>
      <c r="H1550" s="45"/>
    </row>
    <row r="1551" s="2" customFormat="1" ht="16.8" customHeight="1">
      <c r="A1551" s="39"/>
      <c r="B1551" s="45"/>
      <c r="C1551" s="327" t="s">
        <v>1262</v>
      </c>
      <c r="D1551" s="327" t="s">
        <v>364</v>
      </c>
      <c r="E1551" s="18" t="s">
        <v>1</v>
      </c>
      <c r="F1551" s="328">
        <v>9.3699999999999992</v>
      </c>
      <c r="G1551" s="39"/>
      <c r="H1551" s="45"/>
    </row>
    <row r="1552" s="2" customFormat="1" ht="16.8" customHeight="1">
      <c r="A1552" s="39"/>
      <c r="B1552" s="45"/>
      <c r="C1552" s="329" t="s">
        <v>9653</v>
      </c>
      <c r="D1552" s="39"/>
      <c r="E1552" s="39"/>
      <c r="F1552" s="39"/>
      <c r="G1552" s="39"/>
      <c r="H1552" s="45"/>
    </row>
    <row r="1553" s="2" customFormat="1" ht="16.8" customHeight="1">
      <c r="A1553" s="39"/>
      <c r="B1553" s="45"/>
      <c r="C1553" s="327" t="s">
        <v>2954</v>
      </c>
      <c r="D1553" s="327" t="s">
        <v>2955</v>
      </c>
      <c r="E1553" s="18" t="s">
        <v>374</v>
      </c>
      <c r="F1553" s="328">
        <v>9.3699999999999992</v>
      </c>
      <c r="G1553" s="39"/>
      <c r="H1553" s="45"/>
    </row>
    <row r="1554" s="2" customFormat="1" ht="16.8" customHeight="1">
      <c r="A1554" s="39"/>
      <c r="B1554" s="45"/>
      <c r="C1554" s="327" t="s">
        <v>2973</v>
      </c>
      <c r="D1554" s="327" t="s">
        <v>2974</v>
      </c>
      <c r="E1554" s="18" t="s">
        <v>374</v>
      </c>
      <c r="F1554" s="328">
        <v>259.178</v>
      </c>
      <c r="G1554" s="39"/>
      <c r="H1554" s="45"/>
    </row>
    <row r="1555" s="2" customFormat="1" ht="16.8" customHeight="1">
      <c r="A1555" s="39"/>
      <c r="B1555" s="45"/>
      <c r="C1555" s="323" t="s">
        <v>1264</v>
      </c>
      <c r="D1555" s="324" t="s">
        <v>1</v>
      </c>
      <c r="E1555" s="325" t="s">
        <v>1</v>
      </c>
      <c r="F1555" s="326">
        <v>161.44499999999999</v>
      </c>
      <c r="G1555" s="39"/>
      <c r="H1555" s="45"/>
    </row>
    <row r="1556" s="2" customFormat="1" ht="16.8" customHeight="1">
      <c r="A1556" s="39"/>
      <c r="B1556" s="45"/>
      <c r="C1556" s="327" t="s">
        <v>1</v>
      </c>
      <c r="D1556" s="327" t="s">
        <v>1536</v>
      </c>
      <c r="E1556" s="18" t="s">
        <v>1</v>
      </c>
      <c r="F1556" s="328">
        <v>0</v>
      </c>
      <c r="G1556" s="39"/>
      <c r="H1556" s="45"/>
    </row>
    <row r="1557" s="2" customFormat="1" ht="16.8" customHeight="1">
      <c r="A1557" s="39"/>
      <c r="B1557" s="45"/>
      <c r="C1557" s="327" t="s">
        <v>1</v>
      </c>
      <c r="D1557" s="327" t="s">
        <v>2961</v>
      </c>
      <c r="E1557" s="18" t="s">
        <v>1</v>
      </c>
      <c r="F1557" s="328">
        <v>128.16300000000001</v>
      </c>
      <c r="G1557" s="39"/>
      <c r="H1557" s="45"/>
    </row>
    <row r="1558" s="2" customFormat="1" ht="16.8" customHeight="1">
      <c r="A1558" s="39"/>
      <c r="B1558" s="45"/>
      <c r="C1558" s="327" t="s">
        <v>1</v>
      </c>
      <c r="D1558" s="327" t="s">
        <v>1524</v>
      </c>
      <c r="E1558" s="18" t="s">
        <v>1</v>
      </c>
      <c r="F1558" s="328">
        <v>0</v>
      </c>
      <c r="G1558" s="39"/>
      <c r="H1558" s="45"/>
    </row>
    <row r="1559" s="2" customFormat="1" ht="16.8" customHeight="1">
      <c r="A1559" s="39"/>
      <c r="B1559" s="45"/>
      <c r="C1559" s="327" t="s">
        <v>1</v>
      </c>
      <c r="D1559" s="327" t="s">
        <v>2962</v>
      </c>
      <c r="E1559" s="18" t="s">
        <v>1</v>
      </c>
      <c r="F1559" s="328">
        <v>33.281999999999996</v>
      </c>
      <c r="G1559" s="39"/>
      <c r="H1559" s="45"/>
    </row>
    <row r="1560" s="2" customFormat="1" ht="16.8" customHeight="1">
      <c r="A1560" s="39"/>
      <c r="B1560" s="45"/>
      <c r="C1560" s="327" t="s">
        <v>1264</v>
      </c>
      <c r="D1560" s="327" t="s">
        <v>364</v>
      </c>
      <c r="E1560" s="18" t="s">
        <v>1</v>
      </c>
      <c r="F1560" s="328">
        <v>161.44499999999999</v>
      </c>
      <c r="G1560" s="39"/>
      <c r="H1560" s="45"/>
    </row>
    <row r="1561" s="2" customFormat="1" ht="16.8" customHeight="1">
      <c r="A1561" s="39"/>
      <c r="B1561" s="45"/>
      <c r="C1561" s="329" t="s">
        <v>9653</v>
      </c>
      <c r="D1561" s="39"/>
      <c r="E1561" s="39"/>
      <c r="F1561" s="39"/>
      <c r="G1561" s="39"/>
      <c r="H1561" s="45"/>
    </row>
    <row r="1562" s="2" customFormat="1" ht="16.8" customHeight="1">
      <c r="A1562" s="39"/>
      <c r="B1562" s="45"/>
      <c r="C1562" s="327" t="s">
        <v>2851</v>
      </c>
      <c r="D1562" s="327" t="s">
        <v>2852</v>
      </c>
      <c r="E1562" s="18" t="s">
        <v>374</v>
      </c>
      <c r="F1562" s="328">
        <v>161.44499999999999</v>
      </c>
      <c r="G1562" s="39"/>
      <c r="H1562" s="45"/>
    </row>
    <row r="1563" s="2" customFormat="1" ht="16.8" customHeight="1">
      <c r="A1563" s="39"/>
      <c r="B1563" s="45"/>
      <c r="C1563" s="327" t="s">
        <v>2973</v>
      </c>
      <c r="D1563" s="327" t="s">
        <v>2974</v>
      </c>
      <c r="E1563" s="18" t="s">
        <v>374</v>
      </c>
      <c r="F1563" s="328">
        <v>259.178</v>
      </c>
      <c r="G1563" s="39"/>
      <c r="H1563" s="45"/>
    </row>
    <row r="1564" s="2" customFormat="1" ht="16.8" customHeight="1">
      <c r="A1564" s="39"/>
      <c r="B1564" s="45"/>
      <c r="C1564" s="323" t="s">
        <v>1266</v>
      </c>
      <c r="D1564" s="324" t="s">
        <v>1</v>
      </c>
      <c r="E1564" s="325" t="s">
        <v>1</v>
      </c>
      <c r="F1564" s="326">
        <v>0.502</v>
      </c>
      <c r="G1564" s="39"/>
      <c r="H1564" s="45"/>
    </row>
    <row r="1565" s="2" customFormat="1" ht="16.8" customHeight="1">
      <c r="A1565" s="39"/>
      <c r="B1565" s="45"/>
      <c r="C1565" s="327" t="s">
        <v>1266</v>
      </c>
      <c r="D1565" s="327" t="s">
        <v>2901</v>
      </c>
      <c r="E1565" s="18" t="s">
        <v>1</v>
      </c>
      <c r="F1565" s="328">
        <v>0.502</v>
      </c>
      <c r="G1565" s="39"/>
      <c r="H1565" s="45"/>
    </row>
    <row r="1566" s="2" customFormat="1" ht="16.8" customHeight="1">
      <c r="A1566" s="39"/>
      <c r="B1566" s="45"/>
      <c r="C1566" s="329" t="s">
        <v>9653</v>
      </c>
      <c r="D1566" s="39"/>
      <c r="E1566" s="39"/>
      <c r="F1566" s="39"/>
      <c r="G1566" s="39"/>
      <c r="H1566" s="45"/>
    </row>
    <row r="1567" s="2" customFormat="1" ht="16.8" customHeight="1">
      <c r="A1567" s="39"/>
      <c r="B1567" s="45"/>
      <c r="C1567" s="327" t="s">
        <v>2731</v>
      </c>
      <c r="D1567" s="327" t="s">
        <v>2732</v>
      </c>
      <c r="E1567" s="18" t="s">
        <v>374</v>
      </c>
      <c r="F1567" s="328">
        <v>0.502</v>
      </c>
      <c r="G1567" s="39"/>
      <c r="H1567" s="45"/>
    </row>
    <row r="1568" s="2" customFormat="1" ht="16.8" customHeight="1">
      <c r="A1568" s="39"/>
      <c r="B1568" s="45"/>
      <c r="C1568" s="327" t="s">
        <v>2903</v>
      </c>
      <c r="D1568" s="327" t="s">
        <v>2904</v>
      </c>
      <c r="E1568" s="18" t="s">
        <v>374</v>
      </c>
      <c r="F1568" s="328">
        <v>189.74799999999999</v>
      </c>
      <c r="G1568" s="39"/>
      <c r="H1568" s="45"/>
    </row>
    <row r="1569" s="2" customFormat="1" ht="16.8" customHeight="1">
      <c r="A1569" s="39"/>
      <c r="B1569" s="45"/>
      <c r="C1569" s="323" t="s">
        <v>1268</v>
      </c>
      <c r="D1569" s="324" t="s">
        <v>1</v>
      </c>
      <c r="E1569" s="325" t="s">
        <v>1</v>
      </c>
      <c r="F1569" s="326">
        <v>10.458</v>
      </c>
      <c r="G1569" s="39"/>
      <c r="H1569" s="45"/>
    </row>
    <row r="1570" s="2" customFormat="1" ht="16.8" customHeight="1">
      <c r="A1570" s="39"/>
      <c r="B1570" s="45"/>
      <c r="C1570" s="327" t="s">
        <v>1</v>
      </c>
      <c r="D1570" s="327" t="s">
        <v>1536</v>
      </c>
      <c r="E1570" s="18" t="s">
        <v>1</v>
      </c>
      <c r="F1570" s="328">
        <v>0</v>
      </c>
      <c r="G1570" s="39"/>
      <c r="H1570" s="45"/>
    </row>
    <row r="1571" s="2" customFormat="1" ht="16.8" customHeight="1">
      <c r="A1571" s="39"/>
      <c r="B1571" s="45"/>
      <c r="C1571" s="327" t="s">
        <v>1</v>
      </c>
      <c r="D1571" s="327" t="s">
        <v>2734</v>
      </c>
      <c r="E1571" s="18" t="s">
        <v>1</v>
      </c>
      <c r="F1571" s="328">
        <v>1.0820000000000001</v>
      </c>
      <c r="G1571" s="39"/>
      <c r="H1571" s="45"/>
    </row>
    <row r="1572" s="2" customFormat="1" ht="16.8" customHeight="1">
      <c r="A1572" s="39"/>
      <c r="B1572" s="45"/>
      <c r="C1572" s="327" t="s">
        <v>1</v>
      </c>
      <c r="D1572" s="327" t="s">
        <v>2735</v>
      </c>
      <c r="E1572" s="18" t="s">
        <v>1</v>
      </c>
      <c r="F1572" s="328">
        <v>0.996</v>
      </c>
      <c r="G1572" s="39"/>
      <c r="H1572" s="45"/>
    </row>
    <row r="1573" s="2" customFormat="1" ht="16.8" customHeight="1">
      <c r="A1573" s="39"/>
      <c r="B1573" s="45"/>
      <c r="C1573" s="327" t="s">
        <v>1</v>
      </c>
      <c r="D1573" s="327" t="s">
        <v>2736</v>
      </c>
      <c r="E1573" s="18" t="s">
        <v>1</v>
      </c>
      <c r="F1573" s="328">
        <v>0.192</v>
      </c>
      <c r="G1573" s="39"/>
      <c r="H1573" s="45"/>
    </row>
    <row r="1574" s="2" customFormat="1" ht="16.8" customHeight="1">
      <c r="A1574" s="39"/>
      <c r="B1574" s="45"/>
      <c r="C1574" s="327" t="s">
        <v>1</v>
      </c>
      <c r="D1574" s="327" t="s">
        <v>2737</v>
      </c>
      <c r="E1574" s="18" t="s">
        <v>1</v>
      </c>
      <c r="F1574" s="328">
        <v>0.75700000000000001</v>
      </c>
      <c r="G1574" s="39"/>
      <c r="H1574" s="45"/>
    </row>
    <row r="1575" s="2" customFormat="1" ht="16.8" customHeight="1">
      <c r="A1575" s="39"/>
      <c r="B1575" s="45"/>
      <c r="C1575" s="327" t="s">
        <v>1</v>
      </c>
      <c r="D1575" s="327" t="s">
        <v>2738</v>
      </c>
      <c r="E1575" s="18" t="s">
        <v>1</v>
      </c>
      <c r="F1575" s="328">
        <v>3.3490000000000002</v>
      </c>
      <c r="G1575" s="39"/>
      <c r="H1575" s="45"/>
    </row>
    <row r="1576" s="2" customFormat="1" ht="16.8" customHeight="1">
      <c r="A1576" s="39"/>
      <c r="B1576" s="45"/>
      <c r="C1576" s="327" t="s">
        <v>1</v>
      </c>
      <c r="D1576" s="327" t="s">
        <v>1524</v>
      </c>
      <c r="E1576" s="18" t="s">
        <v>1</v>
      </c>
      <c r="F1576" s="328">
        <v>0</v>
      </c>
      <c r="G1576" s="39"/>
      <c r="H1576" s="45"/>
    </row>
    <row r="1577" s="2" customFormat="1" ht="16.8" customHeight="1">
      <c r="A1577" s="39"/>
      <c r="B1577" s="45"/>
      <c r="C1577" s="327" t="s">
        <v>1</v>
      </c>
      <c r="D1577" s="327" t="s">
        <v>2739</v>
      </c>
      <c r="E1577" s="18" t="s">
        <v>1</v>
      </c>
      <c r="F1577" s="328">
        <v>1.401</v>
      </c>
      <c r="G1577" s="39"/>
      <c r="H1577" s="45"/>
    </row>
    <row r="1578" s="2" customFormat="1" ht="16.8" customHeight="1">
      <c r="A1578" s="39"/>
      <c r="B1578" s="45"/>
      <c r="C1578" s="327" t="s">
        <v>1</v>
      </c>
      <c r="D1578" s="327" t="s">
        <v>2740</v>
      </c>
      <c r="E1578" s="18" t="s">
        <v>1</v>
      </c>
      <c r="F1578" s="328">
        <v>0.28899999999999998</v>
      </c>
      <c r="G1578" s="39"/>
      <c r="H1578" s="45"/>
    </row>
    <row r="1579" s="2" customFormat="1" ht="16.8" customHeight="1">
      <c r="A1579" s="39"/>
      <c r="B1579" s="45"/>
      <c r="C1579" s="327" t="s">
        <v>1</v>
      </c>
      <c r="D1579" s="327" t="s">
        <v>2741</v>
      </c>
      <c r="E1579" s="18" t="s">
        <v>1</v>
      </c>
      <c r="F1579" s="328">
        <v>0.20300000000000001</v>
      </c>
      <c r="G1579" s="39"/>
      <c r="H1579" s="45"/>
    </row>
    <row r="1580" s="2" customFormat="1" ht="16.8" customHeight="1">
      <c r="A1580" s="39"/>
      <c r="B1580" s="45"/>
      <c r="C1580" s="327" t="s">
        <v>1</v>
      </c>
      <c r="D1580" s="327" t="s">
        <v>2742</v>
      </c>
      <c r="E1580" s="18" t="s">
        <v>1</v>
      </c>
      <c r="F1580" s="328">
        <v>0.108</v>
      </c>
      <c r="G1580" s="39"/>
      <c r="H1580" s="45"/>
    </row>
    <row r="1581" s="2" customFormat="1" ht="16.8" customHeight="1">
      <c r="A1581" s="39"/>
      <c r="B1581" s="45"/>
      <c r="C1581" s="327" t="s">
        <v>1</v>
      </c>
      <c r="D1581" s="327" t="s">
        <v>2743</v>
      </c>
      <c r="E1581" s="18" t="s">
        <v>1</v>
      </c>
      <c r="F1581" s="328">
        <v>0.126</v>
      </c>
      <c r="G1581" s="39"/>
      <c r="H1581" s="45"/>
    </row>
    <row r="1582" s="2" customFormat="1" ht="16.8" customHeight="1">
      <c r="A1582" s="39"/>
      <c r="B1582" s="45"/>
      <c r="C1582" s="327" t="s">
        <v>1</v>
      </c>
      <c r="D1582" s="327" t="s">
        <v>1905</v>
      </c>
      <c r="E1582" s="18" t="s">
        <v>1</v>
      </c>
      <c r="F1582" s="328">
        <v>0</v>
      </c>
      <c r="G1582" s="39"/>
      <c r="H1582" s="45"/>
    </row>
    <row r="1583" s="2" customFormat="1" ht="16.8" customHeight="1">
      <c r="A1583" s="39"/>
      <c r="B1583" s="45"/>
      <c r="C1583" s="327" t="s">
        <v>1</v>
      </c>
      <c r="D1583" s="327" t="s">
        <v>2744</v>
      </c>
      <c r="E1583" s="18" t="s">
        <v>1</v>
      </c>
      <c r="F1583" s="328">
        <v>1.391</v>
      </c>
      <c r="G1583" s="39"/>
      <c r="H1583" s="45"/>
    </row>
    <row r="1584" s="2" customFormat="1" ht="16.8" customHeight="1">
      <c r="A1584" s="39"/>
      <c r="B1584" s="45"/>
      <c r="C1584" s="327" t="s">
        <v>1</v>
      </c>
      <c r="D1584" s="327" t="s">
        <v>2745</v>
      </c>
      <c r="E1584" s="18" t="s">
        <v>1</v>
      </c>
      <c r="F1584" s="328">
        <v>0.56399999999999995</v>
      </c>
      <c r="G1584" s="39"/>
      <c r="H1584" s="45"/>
    </row>
    <row r="1585" s="2" customFormat="1" ht="16.8" customHeight="1">
      <c r="A1585" s="39"/>
      <c r="B1585" s="45"/>
      <c r="C1585" s="327" t="s">
        <v>1268</v>
      </c>
      <c r="D1585" s="327" t="s">
        <v>364</v>
      </c>
      <c r="E1585" s="18" t="s">
        <v>1</v>
      </c>
      <c r="F1585" s="328">
        <v>10.458</v>
      </c>
      <c r="G1585" s="39"/>
      <c r="H1585" s="45"/>
    </row>
    <row r="1586" s="2" customFormat="1" ht="16.8" customHeight="1">
      <c r="A1586" s="39"/>
      <c r="B1586" s="45"/>
      <c r="C1586" s="329" t="s">
        <v>9653</v>
      </c>
      <c r="D1586" s="39"/>
      <c r="E1586" s="39"/>
      <c r="F1586" s="39"/>
      <c r="G1586" s="39"/>
      <c r="H1586" s="45"/>
    </row>
    <row r="1587" s="2" customFormat="1" ht="16.8" customHeight="1">
      <c r="A1587" s="39"/>
      <c r="B1587" s="45"/>
      <c r="C1587" s="327" t="s">
        <v>2731</v>
      </c>
      <c r="D1587" s="327" t="s">
        <v>2732</v>
      </c>
      <c r="E1587" s="18" t="s">
        <v>374</v>
      </c>
      <c r="F1587" s="328">
        <v>10.458</v>
      </c>
      <c r="G1587" s="39"/>
      <c r="H1587" s="45"/>
    </row>
    <row r="1588" s="2" customFormat="1" ht="16.8" customHeight="1">
      <c r="A1588" s="39"/>
      <c r="B1588" s="45"/>
      <c r="C1588" s="327" t="s">
        <v>2903</v>
      </c>
      <c r="D1588" s="327" t="s">
        <v>2904</v>
      </c>
      <c r="E1588" s="18" t="s">
        <v>374</v>
      </c>
      <c r="F1588" s="328">
        <v>189.74799999999999</v>
      </c>
      <c r="G1588" s="39"/>
      <c r="H1588" s="45"/>
    </row>
    <row r="1589" s="2" customFormat="1" ht="16.8" customHeight="1">
      <c r="A1589" s="39"/>
      <c r="B1589" s="45"/>
      <c r="C1589" s="323" t="s">
        <v>1270</v>
      </c>
      <c r="D1589" s="324" t="s">
        <v>1</v>
      </c>
      <c r="E1589" s="325" t="s">
        <v>1</v>
      </c>
      <c r="F1589" s="326">
        <v>10.483000000000001</v>
      </c>
      <c r="G1589" s="39"/>
      <c r="H1589" s="45"/>
    </row>
    <row r="1590" s="2" customFormat="1" ht="16.8" customHeight="1">
      <c r="A1590" s="39"/>
      <c r="B1590" s="45"/>
      <c r="C1590" s="327" t="s">
        <v>1</v>
      </c>
      <c r="D1590" s="327" t="s">
        <v>1524</v>
      </c>
      <c r="E1590" s="18" t="s">
        <v>1</v>
      </c>
      <c r="F1590" s="328">
        <v>0</v>
      </c>
      <c r="G1590" s="39"/>
      <c r="H1590" s="45"/>
    </row>
    <row r="1591" s="2" customFormat="1" ht="16.8" customHeight="1">
      <c r="A1591" s="39"/>
      <c r="B1591" s="45"/>
      <c r="C1591" s="327" t="s">
        <v>1</v>
      </c>
      <c r="D1591" s="327" t="s">
        <v>2750</v>
      </c>
      <c r="E1591" s="18" t="s">
        <v>1</v>
      </c>
      <c r="F1591" s="328">
        <v>9.2739999999999991</v>
      </c>
      <c r="G1591" s="39"/>
      <c r="H1591" s="45"/>
    </row>
    <row r="1592" s="2" customFormat="1" ht="16.8" customHeight="1">
      <c r="A1592" s="39"/>
      <c r="B1592" s="45"/>
      <c r="C1592" s="327" t="s">
        <v>1</v>
      </c>
      <c r="D1592" s="327" t="s">
        <v>2751</v>
      </c>
      <c r="E1592" s="18" t="s">
        <v>1</v>
      </c>
      <c r="F1592" s="328">
        <v>0.88400000000000001</v>
      </c>
      <c r="G1592" s="39"/>
      <c r="H1592" s="45"/>
    </row>
    <row r="1593" s="2" customFormat="1" ht="16.8" customHeight="1">
      <c r="A1593" s="39"/>
      <c r="B1593" s="45"/>
      <c r="C1593" s="327" t="s">
        <v>1</v>
      </c>
      <c r="D1593" s="327" t="s">
        <v>1905</v>
      </c>
      <c r="E1593" s="18" t="s">
        <v>1</v>
      </c>
      <c r="F1593" s="328">
        <v>0</v>
      </c>
      <c r="G1593" s="39"/>
      <c r="H1593" s="45"/>
    </row>
    <row r="1594" s="2" customFormat="1" ht="16.8" customHeight="1">
      <c r="A1594" s="39"/>
      <c r="B1594" s="45"/>
      <c r="C1594" s="327" t="s">
        <v>1</v>
      </c>
      <c r="D1594" s="327" t="s">
        <v>2752</v>
      </c>
      <c r="E1594" s="18" t="s">
        <v>1</v>
      </c>
      <c r="F1594" s="328">
        <v>0.32500000000000001</v>
      </c>
      <c r="G1594" s="39"/>
      <c r="H1594" s="45"/>
    </row>
    <row r="1595" s="2" customFormat="1" ht="16.8" customHeight="1">
      <c r="A1595" s="39"/>
      <c r="B1595" s="45"/>
      <c r="C1595" s="327" t="s">
        <v>1270</v>
      </c>
      <c r="D1595" s="327" t="s">
        <v>364</v>
      </c>
      <c r="E1595" s="18" t="s">
        <v>1</v>
      </c>
      <c r="F1595" s="328">
        <v>10.483000000000001</v>
      </c>
      <c r="G1595" s="39"/>
      <c r="H1595" s="45"/>
    </row>
    <row r="1596" s="2" customFormat="1" ht="16.8" customHeight="1">
      <c r="A1596" s="39"/>
      <c r="B1596" s="45"/>
      <c r="C1596" s="329" t="s">
        <v>9653</v>
      </c>
      <c r="D1596" s="39"/>
      <c r="E1596" s="39"/>
      <c r="F1596" s="39"/>
      <c r="G1596" s="39"/>
      <c r="H1596" s="45"/>
    </row>
    <row r="1597" s="2" customFormat="1" ht="16.8" customHeight="1">
      <c r="A1597" s="39"/>
      <c r="B1597" s="45"/>
      <c r="C1597" s="327" t="s">
        <v>2747</v>
      </c>
      <c r="D1597" s="327" t="s">
        <v>2748</v>
      </c>
      <c r="E1597" s="18" t="s">
        <v>374</v>
      </c>
      <c r="F1597" s="328">
        <v>10.483000000000001</v>
      </c>
      <c r="G1597" s="39"/>
      <c r="H1597" s="45"/>
    </row>
    <row r="1598" s="2" customFormat="1" ht="16.8" customHeight="1">
      <c r="A1598" s="39"/>
      <c r="B1598" s="45"/>
      <c r="C1598" s="327" t="s">
        <v>2903</v>
      </c>
      <c r="D1598" s="327" t="s">
        <v>2904</v>
      </c>
      <c r="E1598" s="18" t="s">
        <v>374</v>
      </c>
      <c r="F1598" s="328">
        <v>189.74799999999999</v>
      </c>
      <c r="G1598" s="39"/>
      <c r="H1598" s="45"/>
    </row>
    <row r="1599" s="2" customFormat="1" ht="16.8" customHeight="1">
      <c r="A1599" s="39"/>
      <c r="B1599" s="45"/>
      <c r="C1599" s="323" t="s">
        <v>1272</v>
      </c>
      <c r="D1599" s="324" t="s">
        <v>1</v>
      </c>
      <c r="E1599" s="325" t="s">
        <v>1</v>
      </c>
      <c r="F1599" s="326">
        <v>14.647</v>
      </c>
      <c r="G1599" s="39"/>
      <c r="H1599" s="45"/>
    </row>
    <row r="1600" s="2" customFormat="1" ht="16.8" customHeight="1">
      <c r="A1600" s="39"/>
      <c r="B1600" s="45"/>
      <c r="C1600" s="327" t="s">
        <v>1</v>
      </c>
      <c r="D1600" s="327" t="s">
        <v>1536</v>
      </c>
      <c r="E1600" s="18" t="s">
        <v>1</v>
      </c>
      <c r="F1600" s="328">
        <v>0</v>
      </c>
      <c r="G1600" s="39"/>
      <c r="H1600" s="45"/>
    </row>
    <row r="1601" s="2" customFormat="1" ht="16.8" customHeight="1">
      <c r="A1601" s="39"/>
      <c r="B1601" s="45"/>
      <c r="C1601" s="327" t="s">
        <v>1</v>
      </c>
      <c r="D1601" s="327" t="s">
        <v>2773</v>
      </c>
      <c r="E1601" s="18" t="s">
        <v>1</v>
      </c>
      <c r="F1601" s="328">
        <v>2.8149999999999999</v>
      </c>
      <c r="G1601" s="39"/>
      <c r="H1601" s="45"/>
    </row>
    <row r="1602" s="2" customFormat="1" ht="16.8" customHeight="1">
      <c r="A1602" s="39"/>
      <c r="B1602" s="45"/>
      <c r="C1602" s="327" t="s">
        <v>1</v>
      </c>
      <c r="D1602" s="327" t="s">
        <v>2774</v>
      </c>
      <c r="E1602" s="18" t="s">
        <v>1</v>
      </c>
      <c r="F1602" s="328">
        <v>2.544</v>
      </c>
      <c r="G1602" s="39"/>
      <c r="H1602" s="45"/>
    </row>
    <row r="1603" s="2" customFormat="1" ht="16.8" customHeight="1">
      <c r="A1603" s="39"/>
      <c r="B1603" s="45"/>
      <c r="C1603" s="327" t="s">
        <v>1</v>
      </c>
      <c r="D1603" s="327" t="s">
        <v>2775</v>
      </c>
      <c r="E1603" s="18" t="s">
        <v>1</v>
      </c>
      <c r="F1603" s="328">
        <v>1.272</v>
      </c>
      <c r="G1603" s="39"/>
      <c r="H1603" s="45"/>
    </row>
    <row r="1604" s="2" customFormat="1" ht="16.8" customHeight="1">
      <c r="A1604" s="39"/>
      <c r="B1604" s="45"/>
      <c r="C1604" s="327" t="s">
        <v>1</v>
      </c>
      <c r="D1604" s="327" t="s">
        <v>2776</v>
      </c>
      <c r="E1604" s="18" t="s">
        <v>1</v>
      </c>
      <c r="F1604" s="328">
        <v>0.27300000000000002</v>
      </c>
      <c r="G1604" s="39"/>
      <c r="H1604" s="45"/>
    </row>
    <row r="1605" s="2" customFormat="1" ht="16.8" customHeight="1">
      <c r="A1605" s="39"/>
      <c r="B1605" s="45"/>
      <c r="C1605" s="327" t="s">
        <v>1</v>
      </c>
      <c r="D1605" s="327" t="s">
        <v>1524</v>
      </c>
      <c r="E1605" s="18" t="s">
        <v>1</v>
      </c>
      <c r="F1605" s="328">
        <v>0</v>
      </c>
      <c r="G1605" s="39"/>
      <c r="H1605" s="45"/>
    </row>
    <row r="1606" s="2" customFormat="1" ht="16.8" customHeight="1">
      <c r="A1606" s="39"/>
      <c r="B1606" s="45"/>
      <c r="C1606" s="327" t="s">
        <v>1</v>
      </c>
      <c r="D1606" s="327" t="s">
        <v>2777</v>
      </c>
      <c r="E1606" s="18" t="s">
        <v>1</v>
      </c>
      <c r="F1606" s="328">
        <v>0.69599999999999995</v>
      </c>
      <c r="G1606" s="39"/>
      <c r="H1606" s="45"/>
    </row>
    <row r="1607" s="2" customFormat="1" ht="16.8" customHeight="1">
      <c r="A1607" s="39"/>
      <c r="B1607" s="45"/>
      <c r="C1607" s="327" t="s">
        <v>1</v>
      </c>
      <c r="D1607" s="327" t="s">
        <v>2778</v>
      </c>
      <c r="E1607" s="18" t="s">
        <v>1</v>
      </c>
      <c r="F1607" s="328">
        <v>0.72099999999999997</v>
      </c>
      <c r="G1607" s="39"/>
      <c r="H1607" s="45"/>
    </row>
    <row r="1608" s="2" customFormat="1" ht="16.8" customHeight="1">
      <c r="A1608" s="39"/>
      <c r="B1608" s="45"/>
      <c r="C1608" s="327" t="s">
        <v>1</v>
      </c>
      <c r="D1608" s="327" t="s">
        <v>2779</v>
      </c>
      <c r="E1608" s="18" t="s">
        <v>1</v>
      </c>
      <c r="F1608" s="328">
        <v>3.04</v>
      </c>
      <c r="G1608" s="39"/>
      <c r="H1608" s="45"/>
    </row>
    <row r="1609" s="2" customFormat="1" ht="16.8" customHeight="1">
      <c r="A1609" s="39"/>
      <c r="B1609" s="45"/>
      <c r="C1609" s="327" t="s">
        <v>1</v>
      </c>
      <c r="D1609" s="327" t="s">
        <v>2780</v>
      </c>
      <c r="E1609" s="18" t="s">
        <v>1</v>
      </c>
      <c r="F1609" s="328">
        <v>3.286</v>
      </c>
      <c r="G1609" s="39"/>
      <c r="H1609" s="45"/>
    </row>
    <row r="1610" s="2" customFormat="1" ht="16.8" customHeight="1">
      <c r="A1610" s="39"/>
      <c r="B1610" s="45"/>
      <c r="C1610" s="327" t="s">
        <v>1272</v>
      </c>
      <c r="D1610" s="327" t="s">
        <v>364</v>
      </c>
      <c r="E1610" s="18" t="s">
        <v>1</v>
      </c>
      <c r="F1610" s="328">
        <v>14.647</v>
      </c>
      <c r="G1610" s="39"/>
      <c r="H1610" s="45"/>
    </row>
    <row r="1611" s="2" customFormat="1" ht="16.8" customHeight="1">
      <c r="A1611" s="39"/>
      <c r="B1611" s="45"/>
      <c r="C1611" s="329" t="s">
        <v>9653</v>
      </c>
      <c r="D1611" s="39"/>
      <c r="E1611" s="39"/>
      <c r="F1611" s="39"/>
      <c r="G1611" s="39"/>
      <c r="H1611" s="45"/>
    </row>
    <row r="1612" s="2" customFormat="1" ht="16.8" customHeight="1">
      <c r="A1612" s="39"/>
      <c r="B1612" s="45"/>
      <c r="C1612" s="327" t="s">
        <v>2770</v>
      </c>
      <c r="D1612" s="327" t="s">
        <v>2771</v>
      </c>
      <c r="E1612" s="18" t="s">
        <v>374</v>
      </c>
      <c r="F1612" s="328">
        <v>14.647</v>
      </c>
      <c r="G1612" s="39"/>
      <c r="H1612" s="45"/>
    </row>
    <row r="1613" s="2" customFormat="1" ht="16.8" customHeight="1">
      <c r="A1613" s="39"/>
      <c r="B1613" s="45"/>
      <c r="C1613" s="327" t="s">
        <v>2903</v>
      </c>
      <c r="D1613" s="327" t="s">
        <v>2904</v>
      </c>
      <c r="E1613" s="18" t="s">
        <v>374</v>
      </c>
      <c r="F1613" s="328">
        <v>189.74799999999999</v>
      </c>
      <c r="G1613" s="39"/>
      <c r="H1613" s="45"/>
    </row>
    <row r="1614" s="2" customFormat="1" ht="16.8" customHeight="1">
      <c r="A1614" s="39"/>
      <c r="B1614" s="45"/>
      <c r="C1614" s="323" t="s">
        <v>1275</v>
      </c>
      <c r="D1614" s="324" t="s">
        <v>1</v>
      </c>
      <c r="E1614" s="325" t="s">
        <v>1</v>
      </c>
      <c r="F1614" s="326">
        <v>41.316000000000002</v>
      </c>
      <c r="G1614" s="39"/>
      <c r="H1614" s="45"/>
    </row>
    <row r="1615" s="2" customFormat="1" ht="16.8" customHeight="1">
      <c r="A1615" s="39"/>
      <c r="B1615" s="45"/>
      <c r="C1615" s="327" t="s">
        <v>1</v>
      </c>
      <c r="D1615" s="327" t="s">
        <v>1536</v>
      </c>
      <c r="E1615" s="18" t="s">
        <v>1</v>
      </c>
      <c r="F1615" s="328">
        <v>0</v>
      </c>
      <c r="G1615" s="39"/>
      <c r="H1615" s="45"/>
    </row>
    <row r="1616" s="2" customFormat="1" ht="16.8" customHeight="1">
      <c r="A1616" s="39"/>
      <c r="B1616" s="45"/>
      <c r="C1616" s="327" t="s">
        <v>1</v>
      </c>
      <c r="D1616" s="327" t="s">
        <v>2785</v>
      </c>
      <c r="E1616" s="18" t="s">
        <v>1</v>
      </c>
      <c r="F1616" s="328">
        <v>38.957999999999998</v>
      </c>
      <c r="G1616" s="39"/>
      <c r="H1616" s="45"/>
    </row>
    <row r="1617" s="2" customFormat="1" ht="16.8" customHeight="1">
      <c r="A1617" s="39"/>
      <c r="B1617" s="45"/>
      <c r="C1617" s="327" t="s">
        <v>1</v>
      </c>
      <c r="D1617" s="327" t="s">
        <v>1524</v>
      </c>
      <c r="E1617" s="18" t="s">
        <v>1</v>
      </c>
      <c r="F1617" s="328">
        <v>0</v>
      </c>
      <c r="G1617" s="39"/>
      <c r="H1617" s="45"/>
    </row>
    <row r="1618" s="2" customFormat="1" ht="16.8" customHeight="1">
      <c r="A1618" s="39"/>
      <c r="B1618" s="45"/>
      <c r="C1618" s="327" t="s">
        <v>1</v>
      </c>
      <c r="D1618" s="327" t="s">
        <v>2786</v>
      </c>
      <c r="E1618" s="18" t="s">
        <v>1</v>
      </c>
      <c r="F1618" s="328">
        <v>1.1790000000000001</v>
      </c>
      <c r="G1618" s="39"/>
      <c r="H1618" s="45"/>
    </row>
    <row r="1619" s="2" customFormat="1" ht="16.8" customHeight="1">
      <c r="A1619" s="39"/>
      <c r="B1619" s="45"/>
      <c r="C1619" s="327" t="s">
        <v>1</v>
      </c>
      <c r="D1619" s="327" t="s">
        <v>2787</v>
      </c>
      <c r="E1619" s="18" t="s">
        <v>1</v>
      </c>
      <c r="F1619" s="328">
        <v>1.1790000000000001</v>
      </c>
      <c r="G1619" s="39"/>
      <c r="H1619" s="45"/>
    </row>
    <row r="1620" s="2" customFormat="1" ht="16.8" customHeight="1">
      <c r="A1620" s="39"/>
      <c r="B1620" s="45"/>
      <c r="C1620" s="327" t="s">
        <v>1275</v>
      </c>
      <c r="D1620" s="327" t="s">
        <v>364</v>
      </c>
      <c r="E1620" s="18" t="s">
        <v>1</v>
      </c>
      <c r="F1620" s="328">
        <v>41.316000000000002</v>
      </c>
      <c r="G1620" s="39"/>
      <c r="H1620" s="45"/>
    </row>
    <row r="1621" s="2" customFormat="1" ht="16.8" customHeight="1">
      <c r="A1621" s="39"/>
      <c r="B1621" s="45"/>
      <c r="C1621" s="329" t="s">
        <v>9653</v>
      </c>
      <c r="D1621" s="39"/>
      <c r="E1621" s="39"/>
      <c r="F1621" s="39"/>
      <c r="G1621" s="39"/>
      <c r="H1621" s="45"/>
    </row>
    <row r="1622" s="2" customFormat="1" ht="16.8" customHeight="1">
      <c r="A1622" s="39"/>
      <c r="B1622" s="45"/>
      <c r="C1622" s="327" t="s">
        <v>2782</v>
      </c>
      <c r="D1622" s="327" t="s">
        <v>2783</v>
      </c>
      <c r="E1622" s="18" t="s">
        <v>374</v>
      </c>
      <c r="F1622" s="328">
        <v>41.316000000000002</v>
      </c>
      <c r="G1622" s="39"/>
      <c r="H1622" s="45"/>
    </row>
    <row r="1623" s="2" customFormat="1" ht="16.8" customHeight="1">
      <c r="A1623" s="39"/>
      <c r="B1623" s="45"/>
      <c r="C1623" s="327" t="s">
        <v>2903</v>
      </c>
      <c r="D1623" s="327" t="s">
        <v>2904</v>
      </c>
      <c r="E1623" s="18" t="s">
        <v>374</v>
      </c>
      <c r="F1623" s="328">
        <v>189.74799999999999</v>
      </c>
      <c r="G1623" s="39"/>
      <c r="H1623" s="45"/>
    </row>
    <row r="1624" s="2" customFormat="1" ht="16.8" customHeight="1">
      <c r="A1624" s="39"/>
      <c r="B1624" s="45"/>
      <c r="C1624" s="323" t="s">
        <v>1278</v>
      </c>
      <c r="D1624" s="324" t="s">
        <v>1</v>
      </c>
      <c r="E1624" s="325" t="s">
        <v>1</v>
      </c>
      <c r="F1624" s="326">
        <v>25.620999999999999</v>
      </c>
      <c r="G1624" s="39"/>
      <c r="H1624" s="45"/>
    </row>
    <row r="1625" s="2" customFormat="1" ht="16.8" customHeight="1">
      <c r="A1625" s="39"/>
      <c r="B1625" s="45"/>
      <c r="C1625" s="327" t="s">
        <v>1</v>
      </c>
      <c r="D1625" s="327" t="s">
        <v>1536</v>
      </c>
      <c r="E1625" s="18" t="s">
        <v>1</v>
      </c>
      <c r="F1625" s="328">
        <v>0</v>
      </c>
      <c r="G1625" s="39"/>
      <c r="H1625" s="45"/>
    </row>
    <row r="1626" s="2" customFormat="1" ht="16.8" customHeight="1">
      <c r="A1626" s="39"/>
      <c r="B1626" s="45"/>
      <c r="C1626" s="327" t="s">
        <v>1</v>
      </c>
      <c r="D1626" s="327" t="s">
        <v>2810</v>
      </c>
      <c r="E1626" s="18" t="s">
        <v>1</v>
      </c>
      <c r="F1626" s="328">
        <v>8.1180000000000003</v>
      </c>
      <c r="G1626" s="39"/>
      <c r="H1626" s="45"/>
    </row>
    <row r="1627" s="2" customFormat="1" ht="16.8" customHeight="1">
      <c r="A1627" s="39"/>
      <c r="B1627" s="45"/>
      <c r="C1627" s="327" t="s">
        <v>1</v>
      </c>
      <c r="D1627" s="327" t="s">
        <v>2811</v>
      </c>
      <c r="E1627" s="18" t="s">
        <v>1</v>
      </c>
      <c r="F1627" s="328">
        <v>5.9619999999999997</v>
      </c>
      <c r="G1627" s="39"/>
      <c r="H1627" s="45"/>
    </row>
    <row r="1628" s="2" customFormat="1" ht="16.8" customHeight="1">
      <c r="A1628" s="39"/>
      <c r="B1628" s="45"/>
      <c r="C1628" s="327" t="s">
        <v>1</v>
      </c>
      <c r="D1628" s="327" t="s">
        <v>2812</v>
      </c>
      <c r="E1628" s="18" t="s">
        <v>1</v>
      </c>
      <c r="F1628" s="328">
        <v>3.121</v>
      </c>
      <c r="G1628" s="39"/>
      <c r="H1628" s="45"/>
    </row>
    <row r="1629" s="2" customFormat="1" ht="16.8" customHeight="1">
      <c r="A1629" s="39"/>
      <c r="B1629" s="45"/>
      <c r="C1629" s="327" t="s">
        <v>1</v>
      </c>
      <c r="D1629" s="327" t="s">
        <v>2813</v>
      </c>
      <c r="E1629" s="18" t="s">
        <v>1</v>
      </c>
      <c r="F1629" s="328">
        <v>4.8689999999999998</v>
      </c>
      <c r="G1629" s="39"/>
      <c r="H1629" s="45"/>
    </row>
    <row r="1630" s="2" customFormat="1" ht="16.8" customHeight="1">
      <c r="A1630" s="39"/>
      <c r="B1630" s="45"/>
      <c r="C1630" s="327" t="s">
        <v>1</v>
      </c>
      <c r="D1630" s="327" t="s">
        <v>1524</v>
      </c>
      <c r="E1630" s="18" t="s">
        <v>1</v>
      </c>
      <c r="F1630" s="328">
        <v>0</v>
      </c>
      <c r="G1630" s="39"/>
      <c r="H1630" s="45"/>
    </row>
    <row r="1631" s="2" customFormat="1" ht="16.8" customHeight="1">
      <c r="A1631" s="39"/>
      <c r="B1631" s="45"/>
      <c r="C1631" s="327" t="s">
        <v>1</v>
      </c>
      <c r="D1631" s="327" t="s">
        <v>2814</v>
      </c>
      <c r="E1631" s="18" t="s">
        <v>1</v>
      </c>
      <c r="F1631" s="328">
        <v>1.7749999999999999</v>
      </c>
      <c r="G1631" s="39"/>
      <c r="H1631" s="45"/>
    </row>
    <row r="1632" s="2" customFormat="1" ht="16.8" customHeight="1">
      <c r="A1632" s="39"/>
      <c r="B1632" s="45"/>
      <c r="C1632" s="327" t="s">
        <v>1</v>
      </c>
      <c r="D1632" s="327" t="s">
        <v>2815</v>
      </c>
      <c r="E1632" s="18" t="s">
        <v>1</v>
      </c>
      <c r="F1632" s="328">
        <v>1.776</v>
      </c>
      <c r="G1632" s="39"/>
      <c r="H1632" s="45"/>
    </row>
    <row r="1633" s="2" customFormat="1" ht="16.8" customHeight="1">
      <c r="A1633" s="39"/>
      <c r="B1633" s="45"/>
      <c r="C1633" s="327" t="s">
        <v>1278</v>
      </c>
      <c r="D1633" s="327" t="s">
        <v>364</v>
      </c>
      <c r="E1633" s="18" t="s">
        <v>1</v>
      </c>
      <c r="F1633" s="328">
        <v>25.620999999999999</v>
      </c>
      <c r="G1633" s="39"/>
      <c r="H1633" s="45"/>
    </row>
    <row r="1634" s="2" customFormat="1" ht="16.8" customHeight="1">
      <c r="A1634" s="39"/>
      <c r="B1634" s="45"/>
      <c r="C1634" s="329" t="s">
        <v>9653</v>
      </c>
      <c r="D1634" s="39"/>
      <c r="E1634" s="39"/>
      <c r="F1634" s="39"/>
      <c r="G1634" s="39"/>
      <c r="H1634" s="45"/>
    </row>
    <row r="1635" s="2" customFormat="1" ht="16.8" customHeight="1">
      <c r="A1635" s="39"/>
      <c r="B1635" s="45"/>
      <c r="C1635" s="327" t="s">
        <v>2807</v>
      </c>
      <c r="D1635" s="327" t="s">
        <v>2808</v>
      </c>
      <c r="E1635" s="18" t="s">
        <v>374</v>
      </c>
      <c r="F1635" s="328">
        <v>25.620999999999999</v>
      </c>
      <c r="G1635" s="39"/>
      <c r="H1635" s="45"/>
    </row>
    <row r="1636" s="2" customFormat="1" ht="16.8" customHeight="1">
      <c r="A1636" s="39"/>
      <c r="B1636" s="45"/>
      <c r="C1636" s="327" t="s">
        <v>2903</v>
      </c>
      <c r="D1636" s="327" t="s">
        <v>2904</v>
      </c>
      <c r="E1636" s="18" t="s">
        <v>374</v>
      </c>
      <c r="F1636" s="328">
        <v>189.74799999999999</v>
      </c>
      <c r="G1636" s="39"/>
      <c r="H1636" s="45"/>
    </row>
    <row r="1637" s="2" customFormat="1" ht="16.8" customHeight="1">
      <c r="A1637" s="39"/>
      <c r="B1637" s="45"/>
      <c r="C1637" s="323" t="s">
        <v>1281</v>
      </c>
      <c r="D1637" s="324" t="s">
        <v>1</v>
      </c>
      <c r="E1637" s="325" t="s">
        <v>1</v>
      </c>
      <c r="F1637" s="326">
        <v>25.385999999999999</v>
      </c>
      <c r="G1637" s="39"/>
      <c r="H1637" s="45"/>
    </row>
    <row r="1638" s="2" customFormat="1" ht="16.8" customHeight="1">
      <c r="A1638" s="39"/>
      <c r="B1638" s="45"/>
      <c r="C1638" s="327" t="s">
        <v>1</v>
      </c>
      <c r="D1638" s="327" t="s">
        <v>1536</v>
      </c>
      <c r="E1638" s="18" t="s">
        <v>1</v>
      </c>
      <c r="F1638" s="328">
        <v>0</v>
      </c>
      <c r="G1638" s="39"/>
      <c r="H1638" s="45"/>
    </row>
    <row r="1639" s="2" customFormat="1" ht="16.8" customHeight="1">
      <c r="A1639" s="39"/>
      <c r="B1639" s="45"/>
      <c r="C1639" s="327" t="s">
        <v>1</v>
      </c>
      <c r="D1639" s="327" t="s">
        <v>2820</v>
      </c>
      <c r="E1639" s="18" t="s">
        <v>1</v>
      </c>
      <c r="F1639" s="328">
        <v>0.26100000000000001</v>
      </c>
      <c r="G1639" s="39"/>
      <c r="H1639" s="45"/>
    </row>
    <row r="1640" s="2" customFormat="1" ht="16.8" customHeight="1">
      <c r="A1640" s="39"/>
      <c r="B1640" s="45"/>
      <c r="C1640" s="327" t="s">
        <v>1</v>
      </c>
      <c r="D1640" s="327" t="s">
        <v>2821</v>
      </c>
      <c r="E1640" s="18" t="s">
        <v>1</v>
      </c>
      <c r="F1640" s="328">
        <v>11.673</v>
      </c>
      <c r="G1640" s="39"/>
      <c r="H1640" s="45"/>
    </row>
    <row r="1641" s="2" customFormat="1" ht="16.8" customHeight="1">
      <c r="A1641" s="39"/>
      <c r="B1641" s="45"/>
      <c r="C1641" s="327" t="s">
        <v>1</v>
      </c>
      <c r="D1641" s="327" t="s">
        <v>2822</v>
      </c>
      <c r="E1641" s="18" t="s">
        <v>1</v>
      </c>
      <c r="F1641" s="328">
        <v>7.452</v>
      </c>
      <c r="G1641" s="39"/>
      <c r="H1641" s="45"/>
    </row>
    <row r="1642" s="2" customFormat="1" ht="16.8" customHeight="1">
      <c r="A1642" s="39"/>
      <c r="B1642" s="45"/>
      <c r="C1642" s="327" t="s">
        <v>1</v>
      </c>
      <c r="D1642" s="327" t="s">
        <v>2823</v>
      </c>
      <c r="E1642" s="18" t="s">
        <v>1</v>
      </c>
      <c r="F1642" s="328">
        <v>2.7949999999999999</v>
      </c>
      <c r="G1642" s="39"/>
      <c r="H1642" s="45"/>
    </row>
    <row r="1643" s="2" customFormat="1" ht="16.8" customHeight="1">
      <c r="A1643" s="39"/>
      <c r="B1643" s="45"/>
      <c r="C1643" s="327" t="s">
        <v>1</v>
      </c>
      <c r="D1643" s="327" t="s">
        <v>1524</v>
      </c>
      <c r="E1643" s="18" t="s">
        <v>1</v>
      </c>
      <c r="F1643" s="328">
        <v>0</v>
      </c>
      <c r="G1643" s="39"/>
      <c r="H1643" s="45"/>
    </row>
    <row r="1644" s="2" customFormat="1" ht="16.8" customHeight="1">
      <c r="A1644" s="39"/>
      <c r="B1644" s="45"/>
      <c r="C1644" s="327" t="s">
        <v>1</v>
      </c>
      <c r="D1644" s="327" t="s">
        <v>2824</v>
      </c>
      <c r="E1644" s="18" t="s">
        <v>1</v>
      </c>
      <c r="F1644" s="328">
        <v>2.0870000000000002</v>
      </c>
      <c r="G1644" s="39"/>
      <c r="H1644" s="45"/>
    </row>
    <row r="1645" s="2" customFormat="1" ht="16.8" customHeight="1">
      <c r="A1645" s="39"/>
      <c r="B1645" s="45"/>
      <c r="C1645" s="327" t="s">
        <v>1</v>
      </c>
      <c r="D1645" s="327" t="s">
        <v>2825</v>
      </c>
      <c r="E1645" s="18" t="s">
        <v>1</v>
      </c>
      <c r="F1645" s="328">
        <v>1.1180000000000001</v>
      </c>
      <c r="G1645" s="39"/>
      <c r="H1645" s="45"/>
    </row>
    <row r="1646" s="2" customFormat="1" ht="16.8" customHeight="1">
      <c r="A1646" s="39"/>
      <c r="B1646" s="45"/>
      <c r="C1646" s="327" t="s">
        <v>1281</v>
      </c>
      <c r="D1646" s="327" t="s">
        <v>364</v>
      </c>
      <c r="E1646" s="18" t="s">
        <v>1</v>
      </c>
      <c r="F1646" s="328">
        <v>25.385999999999999</v>
      </c>
      <c r="G1646" s="39"/>
      <c r="H1646" s="45"/>
    </row>
    <row r="1647" s="2" customFormat="1" ht="16.8" customHeight="1">
      <c r="A1647" s="39"/>
      <c r="B1647" s="45"/>
      <c r="C1647" s="329" t="s">
        <v>9653</v>
      </c>
      <c r="D1647" s="39"/>
      <c r="E1647" s="39"/>
      <c r="F1647" s="39"/>
      <c r="G1647" s="39"/>
      <c r="H1647" s="45"/>
    </row>
    <row r="1648" s="2" customFormat="1" ht="16.8" customHeight="1">
      <c r="A1648" s="39"/>
      <c r="B1648" s="45"/>
      <c r="C1648" s="327" t="s">
        <v>2817</v>
      </c>
      <c r="D1648" s="327" t="s">
        <v>2818</v>
      </c>
      <c r="E1648" s="18" t="s">
        <v>374</v>
      </c>
      <c r="F1648" s="328">
        <v>25.385999999999999</v>
      </c>
      <c r="G1648" s="39"/>
      <c r="H1648" s="45"/>
    </row>
    <row r="1649" s="2" customFormat="1" ht="16.8" customHeight="1">
      <c r="A1649" s="39"/>
      <c r="B1649" s="45"/>
      <c r="C1649" s="327" t="s">
        <v>2903</v>
      </c>
      <c r="D1649" s="327" t="s">
        <v>2904</v>
      </c>
      <c r="E1649" s="18" t="s">
        <v>374</v>
      </c>
      <c r="F1649" s="328">
        <v>189.74799999999999</v>
      </c>
      <c r="G1649" s="39"/>
      <c r="H1649" s="45"/>
    </row>
    <row r="1650" s="2" customFormat="1" ht="16.8" customHeight="1">
      <c r="A1650" s="39"/>
      <c r="B1650" s="45"/>
      <c r="C1650" s="323" t="s">
        <v>1284</v>
      </c>
      <c r="D1650" s="324" t="s">
        <v>1</v>
      </c>
      <c r="E1650" s="325" t="s">
        <v>1</v>
      </c>
      <c r="F1650" s="326">
        <v>5.4470000000000001</v>
      </c>
      <c r="G1650" s="39"/>
      <c r="H1650" s="45"/>
    </row>
    <row r="1651" s="2" customFormat="1" ht="16.8" customHeight="1">
      <c r="A1651" s="39"/>
      <c r="B1651" s="45"/>
      <c r="C1651" s="327" t="s">
        <v>1</v>
      </c>
      <c r="D1651" s="327" t="s">
        <v>1536</v>
      </c>
      <c r="E1651" s="18" t="s">
        <v>1</v>
      </c>
      <c r="F1651" s="328">
        <v>0</v>
      </c>
      <c r="G1651" s="39"/>
      <c r="H1651" s="45"/>
    </row>
    <row r="1652" s="2" customFormat="1" ht="16.8" customHeight="1">
      <c r="A1652" s="39"/>
      <c r="B1652" s="45"/>
      <c r="C1652" s="327" t="s">
        <v>1</v>
      </c>
      <c r="D1652" s="327" t="s">
        <v>2830</v>
      </c>
      <c r="E1652" s="18" t="s">
        <v>1</v>
      </c>
      <c r="F1652" s="328">
        <v>2.4660000000000002</v>
      </c>
      <c r="G1652" s="39"/>
      <c r="H1652" s="45"/>
    </row>
    <row r="1653" s="2" customFormat="1" ht="16.8" customHeight="1">
      <c r="A1653" s="39"/>
      <c r="B1653" s="45"/>
      <c r="C1653" s="327" t="s">
        <v>1</v>
      </c>
      <c r="D1653" s="327" t="s">
        <v>2831</v>
      </c>
      <c r="E1653" s="18" t="s">
        <v>1</v>
      </c>
      <c r="F1653" s="328">
        <v>2.4660000000000002</v>
      </c>
      <c r="G1653" s="39"/>
      <c r="H1653" s="45"/>
    </row>
    <row r="1654" s="2" customFormat="1" ht="16.8" customHeight="1">
      <c r="A1654" s="39"/>
      <c r="B1654" s="45"/>
      <c r="C1654" s="327" t="s">
        <v>1</v>
      </c>
      <c r="D1654" s="327" t="s">
        <v>2832</v>
      </c>
      <c r="E1654" s="18" t="s">
        <v>1</v>
      </c>
      <c r="F1654" s="328">
        <v>0.51500000000000001</v>
      </c>
      <c r="G1654" s="39"/>
      <c r="H1654" s="45"/>
    </row>
    <row r="1655" s="2" customFormat="1" ht="16.8" customHeight="1">
      <c r="A1655" s="39"/>
      <c r="B1655" s="45"/>
      <c r="C1655" s="327" t="s">
        <v>1284</v>
      </c>
      <c r="D1655" s="327" t="s">
        <v>364</v>
      </c>
      <c r="E1655" s="18" t="s">
        <v>1</v>
      </c>
      <c r="F1655" s="328">
        <v>5.4470000000000001</v>
      </c>
      <c r="G1655" s="39"/>
      <c r="H1655" s="45"/>
    </row>
    <row r="1656" s="2" customFormat="1" ht="16.8" customHeight="1">
      <c r="A1656" s="39"/>
      <c r="B1656" s="45"/>
      <c r="C1656" s="329" t="s">
        <v>9653</v>
      </c>
      <c r="D1656" s="39"/>
      <c r="E1656" s="39"/>
      <c r="F1656" s="39"/>
      <c r="G1656" s="39"/>
      <c r="H1656" s="45"/>
    </row>
    <row r="1657" s="2" customFormat="1" ht="16.8" customHeight="1">
      <c r="A1657" s="39"/>
      <c r="B1657" s="45"/>
      <c r="C1657" s="327" t="s">
        <v>2827</v>
      </c>
      <c r="D1657" s="327" t="s">
        <v>2828</v>
      </c>
      <c r="E1657" s="18" t="s">
        <v>374</v>
      </c>
      <c r="F1657" s="328">
        <v>5.4470000000000001</v>
      </c>
      <c r="G1657" s="39"/>
      <c r="H1657" s="45"/>
    </row>
    <row r="1658" s="2" customFormat="1" ht="16.8" customHeight="1">
      <c r="A1658" s="39"/>
      <c r="B1658" s="45"/>
      <c r="C1658" s="327" t="s">
        <v>2903</v>
      </c>
      <c r="D1658" s="327" t="s">
        <v>2904</v>
      </c>
      <c r="E1658" s="18" t="s">
        <v>374</v>
      </c>
      <c r="F1658" s="328">
        <v>189.74799999999999</v>
      </c>
      <c r="G1658" s="39"/>
      <c r="H1658" s="45"/>
    </row>
    <row r="1659" s="2" customFormat="1" ht="16.8" customHeight="1">
      <c r="A1659" s="39"/>
      <c r="B1659" s="45"/>
      <c r="C1659" s="323" t="s">
        <v>1287</v>
      </c>
      <c r="D1659" s="324" t="s">
        <v>1</v>
      </c>
      <c r="E1659" s="325" t="s">
        <v>1</v>
      </c>
      <c r="F1659" s="326">
        <v>0.81299999999999994</v>
      </c>
      <c r="G1659" s="39"/>
      <c r="H1659" s="45"/>
    </row>
    <row r="1660" s="2" customFormat="1" ht="16.8" customHeight="1">
      <c r="A1660" s="39"/>
      <c r="B1660" s="45"/>
      <c r="C1660" s="327" t="s">
        <v>1</v>
      </c>
      <c r="D1660" s="327" t="s">
        <v>1536</v>
      </c>
      <c r="E1660" s="18" t="s">
        <v>1</v>
      </c>
      <c r="F1660" s="328">
        <v>0</v>
      </c>
      <c r="G1660" s="39"/>
      <c r="H1660" s="45"/>
    </row>
    <row r="1661" s="2" customFormat="1" ht="16.8" customHeight="1">
      <c r="A1661" s="39"/>
      <c r="B1661" s="45"/>
      <c r="C1661" s="327" t="s">
        <v>1287</v>
      </c>
      <c r="D1661" s="327" t="s">
        <v>2849</v>
      </c>
      <c r="E1661" s="18" t="s">
        <v>1</v>
      </c>
      <c r="F1661" s="328">
        <v>0.81299999999999994</v>
      </c>
      <c r="G1661" s="39"/>
      <c r="H1661" s="45"/>
    </row>
    <row r="1662" s="2" customFormat="1" ht="16.8" customHeight="1">
      <c r="A1662" s="39"/>
      <c r="B1662" s="45"/>
      <c r="C1662" s="329" t="s">
        <v>9653</v>
      </c>
      <c r="D1662" s="39"/>
      <c r="E1662" s="39"/>
      <c r="F1662" s="39"/>
      <c r="G1662" s="39"/>
      <c r="H1662" s="45"/>
    </row>
    <row r="1663" s="2" customFormat="1" ht="16.8" customHeight="1">
      <c r="A1663" s="39"/>
      <c r="B1663" s="45"/>
      <c r="C1663" s="327" t="s">
        <v>2846</v>
      </c>
      <c r="D1663" s="327" t="s">
        <v>2847</v>
      </c>
      <c r="E1663" s="18" t="s">
        <v>374</v>
      </c>
      <c r="F1663" s="328">
        <v>0.81299999999999994</v>
      </c>
      <c r="G1663" s="39"/>
      <c r="H1663" s="45"/>
    </row>
    <row r="1664" s="2" customFormat="1" ht="16.8" customHeight="1">
      <c r="A1664" s="39"/>
      <c r="B1664" s="45"/>
      <c r="C1664" s="327" t="s">
        <v>2903</v>
      </c>
      <c r="D1664" s="327" t="s">
        <v>2904</v>
      </c>
      <c r="E1664" s="18" t="s">
        <v>374</v>
      </c>
      <c r="F1664" s="328">
        <v>189.74799999999999</v>
      </c>
      <c r="G1664" s="39"/>
      <c r="H1664" s="45"/>
    </row>
    <row r="1665" s="2" customFormat="1" ht="16.8" customHeight="1">
      <c r="A1665" s="39"/>
      <c r="B1665" s="45"/>
      <c r="C1665" s="323" t="s">
        <v>1289</v>
      </c>
      <c r="D1665" s="324" t="s">
        <v>1</v>
      </c>
      <c r="E1665" s="325" t="s">
        <v>1</v>
      </c>
      <c r="F1665" s="326">
        <v>31.530000000000001</v>
      </c>
      <c r="G1665" s="39"/>
      <c r="H1665" s="45"/>
    </row>
    <row r="1666" s="2" customFormat="1" ht="16.8" customHeight="1">
      <c r="A1666" s="39"/>
      <c r="B1666" s="45"/>
      <c r="C1666" s="327" t="s">
        <v>1289</v>
      </c>
      <c r="D1666" s="327" t="s">
        <v>1323</v>
      </c>
      <c r="E1666" s="18" t="s">
        <v>1</v>
      </c>
      <c r="F1666" s="328">
        <v>31.530000000000001</v>
      </c>
      <c r="G1666" s="39"/>
      <c r="H1666" s="45"/>
    </row>
    <row r="1667" s="2" customFormat="1" ht="16.8" customHeight="1">
      <c r="A1667" s="39"/>
      <c r="B1667" s="45"/>
      <c r="C1667" s="329" t="s">
        <v>9653</v>
      </c>
      <c r="D1667" s="39"/>
      <c r="E1667" s="39"/>
      <c r="F1667" s="39"/>
      <c r="G1667" s="39"/>
      <c r="H1667" s="45"/>
    </row>
    <row r="1668" s="2" customFormat="1" ht="16.8" customHeight="1">
      <c r="A1668" s="39"/>
      <c r="B1668" s="45"/>
      <c r="C1668" s="327" t="s">
        <v>390</v>
      </c>
      <c r="D1668" s="327" t="s">
        <v>391</v>
      </c>
      <c r="E1668" s="18" t="s">
        <v>374</v>
      </c>
      <c r="F1668" s="328">
        <v>31.530000000000001</v>
      </c>
      <c r="G1668" s="39"/>
      <c r="H1668" s="45"/>
    </row>
    <row r="1669" s="2" customFormat="1">
      <c r="A1669" s="39"/>
      <c r="B1669" s="45"/>
      <c r="C1669" s="327" t="s">
        <v>457</v>
      </c>
      <c r="D1669" s="327" t="s">
        <v>458</v>
      </c>
      <c r="E1669" s="18" t="s">
        <v>374</v>
      </c>
      <c r="F1669" s="328">
        <v>31.530000000000001</v>
      </c>
      <c r="G1669" s="39"/>
      <c r="H1669" s="45"/>
    </row>
    <row r="1670" s="2" customFormat="1">
      <c r="A1670" s="39"/>
      <c r="B1670" s="45"/>
      <c r="C1670" s="327" t="s">
        <v>463</v>
      </c>
      <c r="D1670" s="327" t="s">
        <v>464</v>
      </c>
      <c r="E1670" s="18" t="s">
        <v>374</v>
      </c>
      <c r="F1670" s="328">
        <v>157.65000000000001</v>
      </c>
      <c r="G1670" s="39"/>
      <c r="H1670" s="45"/>
    </row>
    <row r="1671" s="2" customFormat="1">
      <c r="A1671" s="39"/>
      <c r="B1671" s="45"/>
      <c r="C1671" s="327" t="s">
        <v>469</v>
      </c>
      <c r="D1671" s="327" t="s">
        <v>470</v>
      </c>
      <c r="E1671" s="18" t="s">
        <v>374</v>
      </c>
      <c r="F1671" s="328">
        <v>17.648</v>
      </c>
      <c r="G1671" s="39"/>
      <c r="H1671" s="45"/>
    </row>
    <row r="1672" s="2" customFormat="1" ht="16.8" customHeight="1">
      <c r="A1672" s="39"/>
      <c r="B1672" s="45"/>
      <c r="C1672" s="323" t="s">
        <v>1291</v>
      </c>
      <c r="D1672" s="324" t="s">
        <v>1</v>
      </c>
      <c r="E1672" s="325" t="s">
        <v>1</v>
      </c>
      <c r="F1672" s="326">
        <v>2.847</v>
      </c>
      <c r="G1672" s="39"/>
      <c r="H1672" s="45"/>
    </row>
    <row r="1673" s="2" customFormat="1">
      <c r="A1673" s="39"/>
      <c r="B1673" s="45"/>
      <c r="C1673" s="327" t="s">
        <v>1</v>
      </c>
      <c r="D1673" s="327" t="s">
        <v>1386</v>
      </c>
      <c r="E1673" s="18" t="s">
        <v>1</v>
      </c>
      <c r="F1673" s="328">
        <v>0.84799999999999998</v>
      </c>
      <c r="G1673" s="39"/>
      <c r="H1673" s="45"/>
    </row>
    <row r="1674" s="2" customFormat="1">
      <c r="A1674" s="39"/>
      <c r="B1674" s="45"/>
      <c r="C1674" s="327" t="s">
        <v>1</v>
      </c>
      <c r="D1674" s="327" t="s">
        <v>1387</v>
      </c>
      <c r="E1674" s="18" t="s">
        <v>1</v>
      </c>
      <c r="F1674" s="328">
        <v>0.52100000000000002</v>
      </c>
      <c r="G1674" s="39"/>
      <c r="H1674" s="45"/>
    </row>
    <row r="1675" s="2" customFormat="1">
      <c r="A1675" s="39"/>
      <c r="B1675" s="45"/>
      <c r="C1675" s="327" t="s">
        <v>1</v>
      </c>
      <c r="D1675" s="327" t="s">
        <v>1388</v>
      </c>
      <c r="E1675" s="18" t="s">
        <v>1</v>
      </c>
      <c r="F1675" s="328">
        <v>1.115</v>
      </c>
      <c r="G1675" s="39"/>
      <c r="H1675" s="45"/>
    </row>
    <row r="1676" s="2" customFormat="1" ht="16.8" customHeight="1">
      <c r="A1676" s="39"/>
      <c r="B1676" s="45"/>
      <c r="C1676" s="327" t="s">
        <v>1</v>
      </c>
      <c r="D1676" s="327" t="s">
        <v>1389</v>
      </c>
      <c r="E1676" s="18" t="s">
        <v>1</v>
      </c>
      <c r="F1676" s="328">
        <v>0.36299999999999999</v>
      </c>
      <c r="G1676" s="39"/>
      <c r="H1676" s="45"/>
    </row>
    <row r="1677" s="2" customFormat="1" ht="16.8" customHeight="1">
      <c r="A1677" s="39"/>
      <c r="B1677" s="45"/>
      <c r="C1677" s="327" t="s">
        <v>1291</v>
      </c>
      <c r="D1677" s="327" t="s">
        <v>755</v>
      </c>
      <c r="E1677" s="18" t="s">
        <v>1</v>
      </c>
      <c r="F1677" s="328">
        <v>2.847</v>
      </c>
      <c r="G1677" s="39"/>
      <c r="H1677" s="45"/>
    </row>
    <row r="1678" s="2" customFormat="1" ht="16.8" customHeight="1">
      <c r="A1678" s="39"/>
      <c r="B1678" s="45"/>
      <c r="C1678" s="329" t="s">
        <v>9653</v>
      </c>
      <c r="D1678" s="39"/>
      <c r="E1678" s="39"/>
      <c r="F1678" s="39"/>
      <c r="G1678" s="39"/>
      <c r="H1678" s="45"/>
    </row>
    <row r="1679" s="2" customFormat="1" ht="16.8" customHeight="1">
      <c r="A1679" s="39"/>
      <c r="B1679" s="45"/>
      <c r="C1679" s="327" t="s">
        <v>1379</v>
      </c>
      <c r="D1679" s="327" t="s">
        <v>1380</v>
      </c>
      <c r="E1679" s="18" t="s">
        <v>374</v>
      </c>
      <c r="F1679" s="328">
        <v>169.01300000000001</v>
      </c>
      <c r="G1679" s="39"/>
      <c r="H1679" s="45"/>
    </row>
    <row r="1680" s="2" customFormat="1" ht="16.8" customHeight="1">
      <c r="A1680" s="39"/>
      <c r="B1680" s="45"/>
      <c r="C1680" s="327" t="s">
        <v>390</v>
      </c>
      <c r="D1680" s="327" t="s">
        <v>391</v>
      </c>
      <c r="E1680" s="18" t="s">
        <v>374</v>
      </c>
      <c r="F1680" s="328">
        <v>31.530000000000001</v>
      </c>
      <c r="G1680" s="39"/>
      <c r="H1680" s="45"/>
    </row>
    <row r="1681" s="2" customFormat="1" ht="16.8" customHeight="1">
      <c r="A1681" s="39"/>
      <c r="B1681" s="45"/>
      <c r="C1681" s="323" t="s">
        <v>1293</v>
      </c>
      <c r="D1681" s="324" t="s">
        <v>1</v>
      </c>
      <c r="E1681" s="325" t="s">
        <v>1</v>
      </c>
      <c r="F1681" s="326">
        <v>16.635999999999999</v>
      </c>
      <c r="G1681" s="39"/>
      <c r="H1681" s="45"/>
    </row>
    <row r="1682" s="2" customFormat="1">
      <c r="A1682" s="39"/>
      <c r="B1682" s="45"/>
      <c r="C1682" s="327" t="s">
        <v>1</v>
      </c>
      <c r="D1682" s="327" t="s">
        <v>1383</v>
      </c>
      <c r="E1682" s="18" t="s">
        <v>1</v>
      </c>
      <c r="F1682" s="328">
        <v>4.7350000000000003</v>
      </c>
      <c r="G1682" s="39"/>
      <c r="H1682" s="45"/>
    </row>
    <row r="1683" s="2" customFormat="1">
      <c r="A1683" s="39"/>
      <c r="B1683" s="45"/>
      <c r="C1683" s="327" t="s">
        <v>1</v>
      </c>
      <c r="D1683" s="327" t="s">
        <v>1384</v>
      </c>
      <c r="E1683" s="18" t="s">
        <v>1</v>
      </c>
      <c r="F1683" s="328">
        <v>5.4340000000000002</v>
      </c>
      <c r="G1683" s="39"/>
      <c r="H1683" s="45"/>
    </row>
    <row r="1684" s="2" customFormat="1">
      <c r="A1684" s="39"/>
      <c r="B1684" s="45"/>
      <c r="C1684" s="327" t="s">
        <v>1</v>
      </c>
      <c r="D1684" s="327" t="s">
        <v>1385</v>
      </c>
      <c r="E1684" s="18" t="s">
        <v>1</v>
      </c>
      <c r="F1684" s="328">
        <v>6.4669999999999996</v>
      </c>
      <c r="G1684" s="39"/>
      <c r="H1684" s="45"/>
    </row>
    <row r="1685" s="2" customFormat="1" ht="16.8" customHeight="1">
      <c r="A1685" s="39"/>
      <c r="B1685" s="45"/>
      <c r="C1685" s="327" t="s">
        <v>1293</v>
      </c>
      <c r="D1685" s="327" t="s">
        <v>755</v>
      </c>
      <c r="E1685" s="18" t="s">
        <v>1</v>
      </c>
      <c r="F1685" s="328">
        <v>16.635999999999999</v>
      </c>
      <c r="G1685" s="39"/>
      <c r="H1685" s="45"/>
    </row>
    <row r="1686" s="2" customFormat="1" ht="16.8" customHeight="1">
      <c r="A1686" s="39"/>
      <c r="B1686" s="45"/>
      <c r="C1686" s="329" t="s">
        <v>9653</v>
      </c>
      <c r="D1686" s="39"/>
      <c r="E1686" s="39"/>
      <c r="F1686" s="39"/>
      <c r="G1686" s="39"/>
      <c r="H1686" s="45"/>
    </row>
    <row r="1687" s="2" customFormat="1" ht="16.8" customHeight="1">
      <c r="A1687" s="39"/>
      <c r="B1687" s="45"/>
      <c r="C1687" s="327" t="s">
        <v>1379</v>
      </c>
      <c r="D1687" s="327" t="s">
        <v>1380</v>
      </c>
      <c r="E1687" s="18" t="s">
        <v>374</v>
      </c>
      <c r="F1687" s="328">
        <v>169.01300000000001</v>
      </c>
      <c r="G1687" s="39"/>
      <c r="H1687" s="45"/>
    </row>
    <row r="1688" s="2" customFormat="1" ht="16.8" customHeight="1">
      <c r="A1688" s="39"/>
      <c r="B1688" s="45"/>
      <c r="C1688" s="327" t="s">
        <v>390</v>
      </c>
      <c r="D1688" s="327" t="s">
        <v>391</v>
      </c>
      <c r="E1688" s="18" t="s">
        <v>374</v>
      </c>
      <c r="F1688" s="328">
        <v>31.530000000000001</v>
      </c>
      <c r="G1688" s="39"/>
      <c r="H1688" s="45"/>
    </row>
    <row r="1689" s="2" customFormat="1" ht="16.8" customHeight="1">
      <c r="A1689" s="39"/>
      <c r="B1689" s="45"/>
      <c r="C1689" s="327" t="s">
        <v>1398</v>
      </c>
      <c r="D1689" s="327" t="s">
        <v>1399</v>
      </c>
      <c r="E1689" s="18" t="s">
        <v>483</v>
      </c>
      <c r="F1689" s="328">
        <v>2.5070000000000001</v>
      </c>
      <c r="G1689" s="39"/>
      <c r="H1689" s="45"/>
    </row>
    <row r="1690" s="2" customFormat="1" ht="16.8" customHeight="1">
      <c r="A1690" s="39"/>
      <c r="B1690" s="45"/>
      <c r="C1690" s="323" t="s">
        <v>1295</v>
      </c>
      <c r="D1690" s="324" t="s">
        <v>1</v>
      </c>
      <c r="E1690" s="325" t="s">
        <v>1</v>
      </c>
      <c r="F1690" s="326">
        <v>1.6120000000000001</v>
      </c>
      <c r="G1690" s="39"/>
      <c r="H1690" s="45"/>
    </row>
    <row r="1691" s="2" customFormat="1" ht="16.8" customHeight="1">
      <c r="A1691" s="39"/>
      <c r="B1691" s="45"/>
      <c r="C1691" s="327" t="s">
        <v>1295</v>
      </c>
      <c r="D1691" s="327" t="s">
        <v>1390</v>
      </c>
      <c r="E1691" s="18" t="s">
        <v>1</v>
      </c>
      <c r="F1691" s="328">
        <v>1.6120000000000001</v>
      </c>
      <c r="G1691" s="39"/>
      <c r="H1691" s="45"/>
    </row>
    <row r="1692" s="2" customFormat="1" ht="16.8" customHeight="1">
      <c r="A1692" s="39"/>
      <c r="B1692" s="45"/>
      <c r="C1692" s="329" t="s">
        <v>9653</v>
      </c>
      <c r="D1692" s="39"/>
      <c r="E1692" s="39"/>
      <c r="F1692" s="39"/>
      <c r="G1692" s="39"/>
      <c r="H1692" s="45"/>
    </row>
    <row r="1693" s="2" customFormat="1" ht="16.8" customHeight="1">
      <c r="A1693" s="39"/>
      <c r="B1693" s="45"/>
      <c r="C1693" s="327" t="s">
        <v>1379</v>
      </c>
      <c r="D1693" s="327" t="s">
        <v>1380</v>
      </c>
      <c r="E1693" s="18" t="s">
        <v>374</v>
      </c>
      <c r="F1693" s="328">
        <v>169.01300000000001</v>
      </c>
      <c r="G1693" s="39"/>
      <c r="H1693" s="45"/>
    </row>
    <row r="1694" s="2" customFormat="1" ht="16.8" customHeight="1">
      <c r="A1694" s="39"/>
      <c r="B1694" s="45"/>
      <c r="C1694" s="327" t="s">
        <v>390</v>
      </c>
      <c r="D1694" s="327" t="s">
        <v>391</v>
      </c>
      <c r="E1694" s="18" t="s">
        <v>374</v>
      </c>
      <c r="F1694" s="328">
        <v>31.530000000000001</v>
      </c>
      <c r="G1694" s="39"/>
      <c r="H1694" s="45"/>
    </row>
    <row r="1695" s="2" customFormat="1" ht="16.8" customHeight="1">
      <c r="A1695" s="39"/>
      <c r="B1695" s="45"/>
      <c r="C1695" s="323" t="s">
        <v>1298</v>
      </c>
      <c r="D1695" s="324" t="s">
        <v>1</v>
      </c>
      <c r="E1695" s="325" t="s">
        <v>1</v>
      </c>
      <c r="F1695" s="326">
        <v>40.715000000000003</v>
      </c>
      <c r="G1695" s="39"/>
      <c r="H1695" s="45"/>
    </row>
    <row r="1696" s="2" customFormat="1" ht="16.8" customHeight="1">
      <c r="A1696" s="39"/>
      <c r="B1696" s="45"/>
      <c r="C1696" s="327" t="s">
        <v>1</v>
      </c>
      <c r="D1696" s="327" t="s">
        <v>2933</v>
      </c>
      <c r="E1696" s="18" t="s">
        <v>1</v>
      </c>
      <c r="F1696" s="328">
        <v>30.786000000000001</v>
      </c>
      <c r="G1696" s="39"/>
      <c r="H1696" s="45"/>
    </row>
    <row r="1697" s="2" customFormat="1" ht="16.8" customHeight="1">
      <c r="A1697" s="39"/>
      <c r="B1697" s="45"/>
      <c r="C1697" s="327" t="s">
        <v>1</v>
      </c>
      <c r="D1697" s="327" t="s">
        <v>2934</v>
      </c>
      <c r="E1697" s="18" t="s">
        <v>1</v>
      </c>
      <c r="F1697" s="328">
        <v>0.42099999999999999</v>
      </c>
      <c r="G1697" s="39"/>
      <c r="H1697" s="45"/>
    </row>
    <row r="1698" s="2" customFormat="1" ht="16.8" customHeight="1">
      <c r="A1698" s="39"/>
      <c r="B1698" s="45"/>
      <c r="C1698" s="327" t="s">
        <v>1</v>
      </c>
      <c r="D1698" s="327" t="s">
        <v>2935</v>
      </c>
      <c r="E1698" s="18" t="s">
        <v>1</v>
      </c>
      <c r="F1698" s="328">
        <v>9.5079999999999991</v>
      </c>
      <c r="G1698" s="39"/>
      <c r="H1698" s="45"/>
    </row>
    <row r="1699" s="2" customFormat="1" ht="16.8" customHeight="1">
      <c r="A1699" s="39"/>
      <c r="B1699" s="45"/>
      <c r="C1699" s="327" t="s">
        <v>1298</v>
      </c>
      <c r="D1699" s="327" t="s">
        <v>364</v>
      </c>
      <c r="E1699" s="18" t="s">
        <v>1</v>
      </c>
      <c r="F1699" s="328">
        <v>40.715000000000003</v>
      </c>
      <c r="G1699" s="39"/>
      <c r="H1699" s="45"/>
    </row>
    <row r="1700" s="2" customFormat="1" ht="16.8" customHeight="1">
      <c r="A1700" s="39"/>
      <c r="B1700" s="45"/>
      <c r="C1700" s="329" t="s">
        <v>9653</v>
      </c>
      <c r="D1700" s="39"/>
      <c r="E1700" s="39"/>
      <c r="F1700" s="39"/>
      <c r="G1700" s="39"/>
      <c r="H1700" s="45"/>
    </row>
    <row r="1701" s="2" customFormat="1" ht="16.8" customHeight="1">
      <c r="A1701" s="39"/>
      <c r="B1701" s="45"/>
      <c r="C1701" s="327" t="s">
        <v>2930</v>
      </c>
      <c r="D1701" s="327" t="s">
        <v>2931</v>
      </c>
      <c r="E1701" s="18" t="s">
        <v>374</v>
      </c>
      <c r="F1701" s="328">
        <v>40.715000000000003</v>
      </c>
      <c r="G1701" s="39"/>
      <c r="H1701" s="45"/>
    </row>
    <row r="1702" s="2" customFormat="1" ht="16.8" customHeight="1">
      <c r="A1702" s="39"/>
      <c r="B1702" s="45"/>
      <c r="C1702" s="327" t="s">
        <v>2973</v>
      </c>
      <c r="D1702" s="327" t="s">
        <v>2974</v>
      </c>
      <c r="E1702" s="18" t="s">
        <v>374</v>
      </c>
      <c r="F1702" s="328">
        <v>259.178</v>
      </c>
      <c r="G1702" s="39"/>
      <c r="H1702" s="45"/>
    </row>
    <row r="1703" s="2" customFormat="1" ht="16.8" customHeight="1">
      <c r="A1703" s="39"/>
      <c r="B1703" s="45"/>
      <c r="C1703" s="323" t="s">
        <v>1301</v>
      </c>
      <c r="D1703" s="324" t="s">
        <v>1</v>
      </c>
      <c r="E1703" s="325" t="s">
        <v>1</v>
      </c>
      <c r="F1703" s="326">
        <v>10.435000000000001</v>
      </c>
      <c r="G1703" s="39"/>
      <c r="H1703" s="45"/>
    </row>
    <row r="1704" s="2" customFormat="1">
      <c r="A1704" s="39"/>
      <c r="B1704" s="45"/>
      <c r="C1704" s="327" t="s">
        <v>1</v>
      </c>
      <c r="D1704" s="327" t="s">
        <v>1414</v>
      </c>
      <c r="E1704" s="18" t="s">
        <v>1</v>
      </c>
      <c r="F1704" s="328">
        <v>4.5049999999999999</v>
      </c>
      <c r="G1704" s="39"/>
      <c r="H1704" s="45"/>
    </row>
    <row r="1705" s="2" customFormat="1">
      <c r="A1705" s="39"/>
      <c r="B1705" s="45"/>
      <c r="C1705" s="327" t="s">
        <v>1</v>
      </c>
      <c r="D1705" s="327" t="s">
        <v>1415</v>
      </c>
      <c r="E1705" s="18" t="s">
        <v>1</v>
      </c>
      <c r="F1705" s="328">
        <v>5.9299999999999997</v>
      </c>
      <c r="G1705" s="39"/>
      <c r="H1705" s="45"/>
    </row>
    <row r="1706" s="2" customFormat="1" ht="16.8" customHeight="1">
      <c r="A1706" s="39"/>
      <c r="B1706" s="45"/>
      <c r="C1706" s="327" t="s">
        <v>1301</v>
      </c>
      <c r="D1706" s="327" t="s">
        <v>755</v>
      </c>
      <c r="E1706" s="18" t="s">
        <v>1</v>
      </c>
      <c r="F1706" s="328">
        <v>10.435000000000001</v>
      </c>
      <c r="G1706" s="39"/>
      <c r="H1706" s="45"/>
    </row>
    <row r="1707" s="2" customFormat="1" ht="16.8" customHeight="1">
      <c r="A1707" s="39"/>
      <c r="B1707" s="45"/>
      <c r="C1707" s="329" t="s">
        <v>9653</v>
      </c>
      <c r="D1707" s="39"/>
      <c r="E1707" s="39"/>
      <c r="F1707" s="39"/>
      <c r="G1707" s="39"/>
      <c r="H1707" s="45"/>
    </row>
    <row r="1708" s="2" customFormat="1" ht="16.8" customHeight="1">
      <c r="A1708" s="39"/>
      <c r="B1708" s="45"/>
      <c r="C1708" s="327" t="s">
        <v>1410</v>
      </c>
      <c r="D1708" s="327" t="s">
        <v>1411</v>
      </c>
      <c r="E1708" s="18" t="s">
        <v>374</v>
      </c>
      <c r="F1708" s="328">
        <v>19.492000000000001</v>
      </c>
      <c r="G1708" s="39"/>
      <c r="H1708" s="45"/>
    </row>
    <row r="1709" s="2" customFormat="1" ht="16.8" customHeight="1">
      <c r="A1709" s="39"/>
      <c r="B1709" s="45"/>
      <c r="C1709" s="327" t="s">
        <v>390</v>
      </c>
      <c r="D1709" s="327" t="s">
        <v>391</v>
      </c>
      <c r="E1709" s="18" t="s">
        <v>374</v>
      </c>
      <c r="F1709" s="328">
        <v>31.530000000000001</v>
      </c>
      <c r="G1709" s="39"/>
      <c r="H1709" s="45"/>
    </row>
    <row r="1710" s="2" customFormat="1" ht="16.8" customHeight="1">
      <c r="A1710" s="39"/>
      <c r="B1710" s="45"/>
      <c r="C1710" s="323" t="s">
        <v>1304</v>
      </c>
      <c r="D1710" s="324" t="s">
        <v>1</v>
      </c>
      <c r="E1710" s="325" t="s">
        <v>1</v>
      </c>
      <c r="F1710" s="326">
        <v>5.4080000000000004</v>
      </c>
      <c r="G1710" s="39"/>
      <c r="H1710" s="45"/>
    </row>
    <row r="1711" s="2" customFormat="1" ht="16.8" customHeight="1">
      <c r="A1711" s="39"/>
      <c r="B1711" s="45"/>
      <c r="C1711" s="327" t="s">
        <v>1304</v>
      </c>
      <c r="D1711" s="327" t="s">
        <v>1341</v>
      </c>
      <c r="E1711" s="18" t="s">
        <v>1</v>
      </c>
      <c r="F1711" s="328">
        <v>5.4080000000000004</v>
      </c>
      <c r="G1711" s="39"/>
      <c r="H1711" s="45"/>
    </row>
    <row r="1712" s="2" customFormat="1" ht="16.8" customHeight="1">
      <c r="A1712" s="39"/>
      <c r="B1712" s="45"/>
      <c r="C1712" s="329" t="s">
        <v>9653</v>
      </c>
      <c r="D1712" s="39"/>
      <c r="E1712" s="39"/>
      <c r="F1712" s="39"/>
      <c r="G1712" s="39"/>
      <c r="H1712" s="45"/>
    </row>
    <row r="1713" s="2" customFormat="1" ht="16.8" customHeight="1">
      <c r="A1713" s="39"/>
      <c r="B1713" s="45"/>
      <c r="C1713" s="327" t="s">
        <v>1337</v>
      </c>
      <c r="D1713" s="327" t="s">
        <v>1338</v>
      </c>
      <c r="E1713" s="18" t="s">
        <v>374</v>
      </c>
      <c r="F1713" s="328">
        <v>5.4080000000000004</v>
      </c>
      <c r="G1713" s="39"/>
      <c r="H1713" s="45"/>
    </row>
    <row r="1714" s="2" customFormat="1">
      <c r="A1714" s="39"/>
      <c r="B1714" s="45"/>
      <c r="C1714" s="327" t="s">
        <v>469</v>
      </c>
      <c r="D1714" s="327" t="s">
        <v>470</v>
      </c>
      <c r="E1714" s="18" t="s">
        <v>374</v>
      </c>
      <c r="F1714" s="328">
        <v>17.648</v>
      </c>
      <c r="G1714" s="39"/>
      <c r="H1714" s="45"/>
    </row>
    <row r="1715" s="2" customFormat="1" ht="7.44" customHeight="1">
      <c r="A1715" s="39"/>
      <c r="B1715" s="182"/>
      <c r="C1715" s="183"/>
      <c r="D1715" s="183"/>
      <c r="E1715" s="183"/>
      <c r="F1715" s="183"/>
      <c r="G1715" s="183"/>
      <c r="H1715" s="45"/>
    </row>
    <row r="1716" s="2" customFormat="1">
      <c r="A1716" s="39"/>
      <c r="B1716" s="39"/>
      <c r="C1716" s="39"/>
      <c r="D1716" s="39"/>
      <c r="E1716" s="39"/>
      <c r="F1716" s="39"/>
      <c r="G1716" s="39"/>
      <c r="H1716" s="39"/>
    </row>
  </sheetData>
  <sheetProtection sheet="1" formatColumns="0" formatRows="0" objects="1" scenarios="1" spinCount="100000" saltValue="+LEksTpDsYCJlNjbx7OvsbimkJjHmcrv08EaeD7LR2K/qMu2sU6kO5uFwlc4Ajf9GCfFnWPMZNkm2wbR2GYy1g==" hashValue="GLv2SXmMoX5kmDZjTjhsWkNbVbRwVn9qgonSbc01cu9R6gbV+zQ41vXLoXEWpwgVwdpt4GPW6A7YffA79Y18HA==" algorithmName="SHA-512" password="CC35"/>
  <mergeCells count="2">
    <mergeCell ref="D5:F5"/>
    <mergeCell ref="D6:F6"/>
  </mergeCells>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Martin Ezr</dc:creator>
  <cp:lastModifiedBy>Martin Ezr</cp:lastModifiedBy>
  <dcterms:created xsi:type="dcterms:W3CDTF">2024-01-15T15:14:37Z</dcterms:created>
  <dcterms:modified xsi:type="dcterms:W3CDTF">2024-01-15T15:15:48Z</dcterms:modified>
</cp:coreProperties>
</file>